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3.xml.rels" ContentType="application/vnd.openxmlformats-package.relationships+xml"/>
  <Override PartName="/xl/worksheets/sheet9.xml" ContentType="application/vnd.openxmlformats-officedocument.spreadsheetml.worksheet+xml"/>
  <Override PartName="/xl/worksheets/sheet14.xml" ContentType="application/vnd.openxmlformats-officedocument.spreadsheetml.worksheet+xml"/>
  <Override PartName="/xl/worksheets/sheet5.xml" ContentType="application/vnd.openxmlformats-officedocument.spreadsheetml.worksheet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11.xml" ContentType="application/vnd.openxmlformats-officedocument.spreadsheetml.worksheet+xml"/>
  <Override PartName="/xl/worksheets/sheet3.xml" ContentType="application/vnd.openxmlformats-officedocument.spreadsheetml.worksheet+xml"/>
  <Override PartName="/xl/worksheets/sheet12.xml" ContentType="application/vnd.openxmlformats-officedocument.spreadsheetml.worksheet+xml"/>
  <Override PartName="/xl/worksheets/sheet4.xml" ContentType="application/vnd.openxmlformats-officedocument.spreadsheetml.worksheet+xml"/>
  <Override PartName="/xl/worksheets/sheet13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Cover" sheetId="1" state="visible" r:id="rId2"/>
    <sheet name="PMT" sheetId="2" state="visible" r:id="rId3"/>
    <sheet name="Data_Input_Act" sheetId="3" state="visible" r:id="rId4"/>
    <sheet name="Report02_Act" sheetId="4" state="visible" r:id="rId5"/>
    <sheet name="Import_01" sheetId="5" state="hidden" r:id="rId6"/>
    <sheet name="Company" sheetId="6" state="visible" r:id="rId7"/>
    <sheet name="Date" sheetId="7" state="hidden" r:id="rId8"/>
    <sheet name="ADL" sheetId="8" state="visible" r:id="rId9"/>
    <sheet name="ISO" sheetId="9" state="visible" r:id="rId10"/>
    <sheet name="STA" sheetId="10" state="visible" r:id="rId11"/>
    <sheet name="PRG" sheetId="11" state="visible" r:id="rId12"/>
    <sheet name="PRO" sheetId="12" state="visible" r:id="rId13"/>
    <sheet name="Fields" sheetId="13" state="visible" r:id="rId14"/>
    <sheet name="JCS" sheetId="14" state="visible" r:id="rId15"/>
  </sheets>
  <definedNames>
    <definedName function="false" hidden="true" localSheetId="2" name="_xlnm._FilterDatabase" vbProcedure="false">Data_Input_Act!$B$10:$CM$715</definedName>
    <definedName function="false" hidden="false" name="_Companycode" vbProcedure="false">Cover!$B$2</definedName>
    <definedName function="false" hidden="false" name="_Reportdate" vbProcedure="false">Cover!$B$4</definedName>
    <definedName function="false" hidden="false" name="_Rge_Adjustmentlevel" vbProcedure="false">ADL!$B$6:$B$118</definedName>
    <definedName function="false" hidden="false" name="_Rge_Companies" vbProcedure="false">Company!$B$6:$B$22</definedName>
    <definedName function="false" hidden="false" name="_Rge_Countrycode" vbProcedure="false">ISO!$B$6:$D$213</definedName>
    <definedName function="false" hidden="false" name="_Rge_Data_3rd_CY" vbProcedure="false">Data_Input_Act!$B$11:$CM$610</definedName>
    <definedName function="false" hidden="false" name="_Rge_Data_IC_CY" vbProcedure="false">Data_Input_Act!$B$616:$CM$715</definedName>
    <definedName function="false" hidden="false" name="_Rge_Dimensions" vbProcedure="false">Data_Input_Act!$B$7:$CM$7</definedName>
    <definedName function="false" hidden="false" name="_Rge_Headline_Projectdata" vbProcedure="false">PMT!$D$5:$AD$5</definedName>
    <definedName function="false" hidden="false" name="_Rge_Headline_Report" vbProcedure="false">Report02_Act!$D$5:$AV$5</definedName>
    <definedName function="false" hidden="false" name="_Rge_Input_Data_3rd" vbProcedure="false">Data_Input_Act!$G$11:$CM$610</definedName>
    <definedName function="false" hidden="false" name="_Rge_Input_Data_IC" vbProcedure="false">Data_Input_Act!$G$616:$CM$715</definedName>
    <definedName function="false" hidden="false" name="_Rge_Input_Fields" vbProcedure="false">Data_Input_Act!$G$7:$CM$7</definedName>
    <definedName function="false" hidden="false" name="_Rge_ISO_Country" vbProcedure="false">ISO!$B$6:$B$213</definedName>
    <definedName function="false" hidden="false" name="_Rge_Partnercode" vbProcedure="false">ADL!$B$6:$D$118</definedName>
    <definedName function="false" hidden="false" name="_Rge_Productgroup" vbProcedure="false">PRG!$B$6:$B$20</definedName>
    <definedName function="false" hidden="false" name="_Rge_Productionplace" vbProcedure="false">PRO!$B$6:$B$13</definedName>
    <definedName function="false" hidden="false" name="_Rge_Projectdata_3rd" vbProcedure="false">PMT!$D$6:$AD$608</definedName>
    <definedName function="false" hidden="false" name="_Rge_Projectdata_IC" vbProcedure="false">PMT!$D$608:$AD$707</definedName>
    <definedName function="false" hidden="false" name="_Rge_Projectstatus" vbProcedure="false">STA!$B$6:$B$7</definedName>
    <definedName function="false" hidden="false" name="_Rge_Reportdate" vbProcedure="false">Date!$B$6:$B$22</definedName>
    <definedName function="false" hidden="false" name="_SoL" vbProcedure="false">Import_01!$AY$5</definedName>
    <definedName function="false" hidden="false" name="_SoP" vbProcedure="false">Import_01!$AX$5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<sst xmlns="http://schemas.openxmlformats.org/spreadsheetml/2006/main" count="3569" uniqueCount="1162">
  <si>
    <t xml:space="preserve">Report option</t>
  </si>
  <si>
    <t xml:space="preserve">Accounting area</t>
  </si>
  <si>
    <t xml:space="preserve">MaAT</t>
  </si>
  <si>
    <t xml:space="preserve">Import type</t>
  </si>
  <si>
    <t xml:space="preserve">Verkehrszahlen</t>
  </si>
  <si>
    <t xml:space="preserve">Buchungsdatum</t>
  </si>
  <si>
    <t xml:space="preserve">Sales project mapping table &amp; standard data overview (PMT) - 3rd</t>
  </si>
  <si>
    <t xml:space="preserve">Project type</t>
  </si>
  <si>
    <t xml:space="preserve">Project Owner</t>
  </si>
  <si>
    <t xml:space="preserve">Project-ID</t>
  </si>
  <si>
    <t xml:space="preserve">Project Primary Name</t>
  </si>
  <si>
    <t xml:space="preserve">Project Secondary Name</t>
  </si>
  <si>
    <t xml:space="preserve">Product group</t>
  </si>
  <si>
    <t xml:space="preserve">ISO county code</t>
  </si>
  <si>
    <t xml:space="preserve">Contract signing date</t>
  </si>
  <si>
    <t xml:space="preserve">Production Site</t>
  </si>
  <si>
    <t xml:space="preserve">Engineering Site</t>
  </si>
  <si>
    <t xml:space="preserve">Customer code</t>
  </si>
  <si>
    <t xml:space="preserve">Customer name</t>
  </si>
  <si>
    <t xml:space="preserve">Incoterm</t>
  </si>
  <si>
    <t xml:space="preserve">Mode</t>
  </si>
  <si>
    <t xml:space="preserve">Contract Currency</t>
  </si>
  <si>
    <t xml:space="preserve">Project manager</t>
  </si>
  <si>
    <t xml:space="preserve">Intercompany partner code</t>
  </si>
  <si>
    <t xml:space="preserve">Technical date</t>
  </si>
  <si>
    <t xml:space="preserve">General drawing date</t>
  </si>
  <si>
    <t xml:space="preserve">General approval date</t>
  </si>
  <si>
    <t xml:space="preserve">Detailed drawing date</t>
  </si>
  <si>
    <t xml:space="preserve">IC order date</t>
  </si>
  <si>
    <t xml:space="preserve">Production start date</t>
  </si>
  <si>
    <t xml:space="preserve">Production end date</t>
  </si>
  <si>
    <t xml:space="preserve">Dispatch date</t>
  </si>
  <si>
    <t xml:space="preserve">Delivery date</t>
  </si>
  <si>
    <t xml:space="preserve">Installation date</t>
  </si>
  <si>
    <t xml:space="preserve">Expected closing date</t>
  </si>
  <si>
    <t xml:space="preserve">Closing date</t>
  </si>
  <si>
    <t xml:space="preserve">Used (Y/N)?</t>
  </si>
  <si>
    <t xml:space="preserve">Comments</t>
  </si>
  <si>
    <t xml:space="preserve">3rd</t>
  </si>
  <si>
    <t xml:space="preserve">P902652</t>
  </si>
  <si>
    <t xml:space="preserve">Finger and mat joints</t>
  </si>
  <si>
    <t xml:space="preserve">AT</t>
  </si>
  <si>
    <t xml:space="preserve">Third</t>
  </si>
  <si>
    <t xml:space="preserve">P903043</t>
  </si>
  <si>
    <t xml:space="preserve">Strip seal and modular joints</t>
  </si>
  <si>
    <t xml:space="preserve">MaSK</t>
  </si>
  <si>
    <t xml:space="preserve">P903127</t>
  </si>
  <si>
    <t xml:space="preserve">Structural steel bearings</t>
  </si>
  <si>
    <t xml:space="preserve">MaHU</t>
  </si>
  <si>
    <t xml:space="preserve">P903132</t>
  </si>
  <si>
    <t xml:space="preserve">P903139</t>
  </si>
  <si>
    <t xml:space="preserve">P903167</t>
  </si>
  <si>
    <t xml:space="preserve">P903272</t>
  </si>
  <si>
    <t xml:space="preserve">SI</t>
  </si>
  <si>
    <t xml:space="preserve">P903351</t>
  </si>
  <si>
    <t xml:space="preserve">P903202</t>
  </si>
  <si>
    <t xml:space="preserve">P903314</t>
  </si>
  <si>
    <t xml:space="preserve">P903325</t>
  </si>
  <si>
    <t xml:space="preserve">P903350</t>
  </si>
  <si>
    <t xml:space="preserve">P903360</t>
  </si>
  <si>
    <t xml:space="preserve">P903442</t>
  </si>
  <si>
    <t xml:space="preserve">RO</t>
  </si>
  <si>
    <t xml:space="preserve">P903444</t>
  </si>
  <si>
    <t xml:space="preserve">FI</t>
  </si>
  <si>
    <t xml:space="preserve">P903445</t>
  </si>
  <si>
    <t xml:space="preserve">P903453</t>
  </si>
  <si>
    <t xml:space="preserve">BA</t>
  </si>
  <si>
    <t xml:space="preserve">P903465</t>
  </si>
  <si>
    <t xml:space="preserve">P903467</t>
  </si>
  <si>
    <t xml:space="preserve">P903468</t>
  </si>
  <si>
    <t xml:space="preserve">P903477</t>
  </si>
  <si>
    <t xml:space="preserve">Rubber Bearings</t>
  </si>
  <si>
    <t xml:space="preserve">P903480</t>
  </si>
  <si>
    <t xml:space="preserve">BG</t>
  </si>
  <si>
    <t xml:space="preserve">P903482</t>
  </si>
  <si>
    <t xml:space="preserve">P903505</t>
  </si>
  <si>
    <t xml:space="preserve">P903527</t>
  </si>
  <si>
    <t xml:space="preserve">Polyflex joints</t>
  </si>
  <si>
    <t xml:space="preserve">P903528</t>
  </si>
  <si>
    <t xml:space="preserve">P903530</t>
  </si>
  <si>
    <t xml:space="preserve">P903547</t>
  </si>
  <si>
    <t xml:space="preserve">Services</t>
  </si>
  <si>
    <t xml:space="preserve">P903563</t>
  </si>
  <si>
    <t xml:space="preserve">P903566</t>
  </si>
  <si>
    <t xml:space="preserve">P903587</t>
  </si>
  <si>
    <t xml:space="preserve">HR</t>
  </si>
  <si>
    <t xml:space="preserve">P903588</t>
  </si>
  <si>
    <t xml:space="preserve">P903597</t>
  </si>
  <si>
    <t xml:space="preserve">P903601</t>
  </si>
  <si>
    <t xml:space="preserve">P903602</t>
  </si>
  <si>
    <t xml:space="preserve">P903605</t>
  </si>
  <si>
    <t xml:space="preserve">P903607</t>
  </si>
  <si>
    <t xml:space="preserve">P903608</t>
  </si>
  <si>
    <t xml:space="preserve">UA</t>
  </si>
  <si>
    <t xml:space="preserve">P903610</t>
  </si>
  <si>
    <t xml:space="preserve">P903612</t>
  </si>
  <si>
    <t xml:space="preserve">P903613</t>
  </si>
  <si>
    <t xml:space="preserve">P903532</t>
  </si>
  <si>
    <t xml:space="preserve">Structual Steel Bearings</t>
  </si>
  <si>
    <t xml:space="preserve">P903533</t>
  </si>
  <si>
    <t xml:space="preserve">Strip Steal and modular joints</t>
  </si>
  <si>
    <t xml:space="preserve">P903615</t>
  </si>
  <si>
    <t xml:space="preserve">Polyflex</t>
  </si>
  <si>
    <t xml:space="preserve">DK</t>
  </si>
  <si>
    <t xml:space="preserve">P903617</t>
  </si>
  <si>
    <t xml:space="preserve">P903618</t>
  </si>
  <si>
    <t xml:space="preserve">P903623</t>
  </si>
  <si>
    <t xml:space="preserve">P903624</t>
  </si>
  <si>
    <t xml:space="preserve">P903632</t>
  </si>
  <si>
    <t xml:space="preserve">rubber bearings</t>
  </si>
  <si>
    <t xml:space="preserve">P903630</t>
  </si>
  <si>
    <t xml:space="preserve">P903641</t>
  </si>
  <si>
    <t xml:space="preserve">structural steel bearings</t>
  </si>
  <si>
    <t xml:space="preserve">P903642</t>
  </si>
  <si>
    <t xml:space="preserve">P903652</t>
  </si>
  <si>
    <t xml:space="preserve">P903573</t>
  </si>
  <si>
    <t xml:space="preserve">P903575</t>
  </si>
  <si>
    <t xml:space="preserve">P903645</t>
  </si>
  <si>
    <t xml:space="preserve">P903657</t>
  </si>
  <si>
    <t xml:space="preserve">P903659</t>
  </si>
  <si>
    <t xml:space="preserve">P903660</t>
  </si>
  <si>
    <t xml:space="preserve">Material deliveries</t>
  </si>
  <si>
    <t xml:space="preserve">RS</t>
  </si>
  <si>
    <t xml:space="preserve">P903661</t>
  </si>
  <si>
    <t xml:space="preserve">PL</t>
  </si>
  <si>
    <t xml:space="preserve">P903662</t>
  </si>
  <si>
    <t xml:space="preserve">P903664</t>
  </si>
  <si>
    <t xml:space="preserve">P903667</t>
  </si>
  <si>
    <t xml:space="preserve">P903646</t>
  </si>
  <si>
    <t xml:space="preserve">P903668</t>
  </si>
  <si>
    <t xml:space="preserve">P903669</t>
  </si>
  <si>
    <t xml:space="preserve">P903671</t>
  </si>
  <si>
    <t xml:space="preserve">P903672</t>
  </si>
  <si>
    <t xml:space="preserve">P903673</t>
  </si>
  <si>
    <t xml:space="preserve">P903674</t>
  </si>
  <si>
    <t xml:space="preserve">P903675</t>
  </si>
  <si>
    <t xml:space="preserve">P903677</t>
  </si>
  <si>
    <t xml:space="preserve">P903678</t>
  </si>
  <si>
    <t xml:space="preserve">P903679</t>
  </si>
  <si>
    <t xml:space="preserve">P903680</t>
  </si>
  <si>
    <t xml:space="preserve">P903681</t>
  </si>
  <si>
    <t xml:space="preserve">P903682</t>
  </si>
  <si>
    <t xml:space="preserve">Rubber bearings</t>
  </si>
  <si>
    <t xml:space="preserve">P903683</t>
  </si>
  <si>
    <t xml:space="preserve">P903684</t>
  </si>
  <si>
    <t xml:space="preserve">P903685</t>
  </si>
  <si>
    <t xml:space="preserve">P903686</t>
  </si>
  <si>
    <t xml:space="preserve">P903688</t>
  </si>
  <si>
    <t xml:space="preserve">P903689</t>
  </si>
  <si>
    <t xml:space="preserve">P903690</t>
  </si>
  <si>
    <t xml:space="preserve">P903691</t>
  </si>
  <si>
    <t xml:space="preserve">P903692</t>
  </si>
  <si>
    <t xml:space="preserve">P903695</t>
  </si>
  <si>
    <t xml:space="preserve">P903696</t>
  </si>
  <si>
    <t xml:space="preserve">P903697</t>
  </si>
  <si>
    <t xml:space="preserve">P903698</t>
  </si>
  <si>
    <t xml:space="preserve">P903701</t>
  </si>
  <si>
    <t xml:space="preserve">P903702</t>
  </si>
  <si>
    <t xml:space="preserve">P903703</t>
  </si>
  <si>
    <t xml:space="preserve">P903704</t>
  </si>
  <si>
    <t xml:space="preserve">P903705</t>
  </si>
  <si>
    <t xml:space="preserve">P903706</t>
  </si>
  <si>
    <t xml:space="preserve">P903707</t>
  </si>
  <si>
    <t xml:space="preserve">P903709</t>
  </si>
  <si>
    <t xml:space="preserve">BE</t>
  </si>
  <si>
    <t xml:space="preserve">P903710</t>
  </si>
  <si>
    <t xml:space="preserve">P903711</t>
  </si>
  <si>
    <t xml:space="preserve">P903605A</t>
  </si>
  <si>
    <t xml:space="preserve">P903708</t>
  </si>
  <si>
    <t xml:space="preserve">P903713</t>
  </si>
  <si>
    <t xml:space="preserve">P903714</t>
  </si>
  <si>
    <t xml:space="preserve">P903715</t>
  </si>
  <si>
    <t xml:space="preserve">P903716</t>
  </si>
  <si>
    <t xml:space="preserve">P903719</t>
  </si>
  <si>
    <t xml:space="preserve">P903720</t>
  </si>
  <si>
    <t xml:space="preserve">P903721</t>
  </si>
  <si>
    <t xml:space="preserve">P903723</t>
  </si>
  <si>
    <t xml:space="preserve">P903727</t>
  </si>
  <si>
    <t xml:space="preserve">P903728</t>
  </si>
  <si>
    <t xml:space="preserve">P903729</t>
  </si>
  <si>
    <t xml:space="preserve">P903718</t>
  </si>
  <si>
    <t xml:space="preserve">P903730</t>
  </si>
  <si>
    <t xml:space="preserve">P903731</t>
  </si>
  <si>
    <t xml:space="preserve">P903732</t>
  </si>
  <si>
    <t xml:space="preserve">P903733</t>
  </si>
  <si>
    <t xml:space="preserve">P903734</t>
  </si>
  <si>
    <t xml:space="preserve">P903735</t>
  </si>
  <si>
    <t xml:space="preserve">P903736</t>
  </si>
  <si>
    <t xml:space="preserve">P903737</t>
  </si>
  <si>
    <t xml:space="preserve">Monitoring</t>
  </si>
  <si>
    <t xml:space="preserve">P903738</t>
  </si>
  <si>
    <t xml:space="preserve">P903739</t>
  </si>
  <si>
    <t xml:space="preserve">P903740</t>
  </si>
  <si>
    <t xml:space="preserve">P903741</t>
  </si>
  <si>
    <t xml:space="preserve">P903742</t>
  </si>
  <si>
    <t xml:space="preserve">P903743</t>
  </si>
  <si>
    <t xml:space="preserve">P903746</t>
  </si>
  <si>
    <t xml:space="preserve">P903747</t>
  </si>
  <si>
    <t xml:space="preserve">P903749</t>
  </si>
  <si>
    <t xml:space="preserve">P903754</t>
  </si>
  <si>
    <t xml:space="preserve">P903757</t>
  </si>
  <si>
    <t xml:space="preserve">P903758</t>
  </si>
  <si>
    <t xml:space="preserve">P903759</t>
  </si>
  <si>
    <t xml:space="preserve">P903761</t>
  </si>
  <si>
    <t xml:space="preserve">P903762</t>
  </si>
  <si>
    <t xml:space="preserve">P903763</t>
  </si>
  <si>
    <t xml:space="preserve">P903764</t>
  </si>
  <si>
    <t xml:space="preserve">P903765</t>
  </si>
  <si>
    <t xml:space="preserve">P903766</t>
  </si>
  <si>
    <t xml:space="preserve">P903767</t>
  </si>
  <si>
    <t xml:space="preserve">P903768</t>
  </si>
  <si>
    <t xml:space="preserve">Dampers and STUs</t>
  </si>
  <si>
    <t xml:space="preserve">P903769</t>
  </si>
  <si>
    <t xml:space="preserve">P903770</t>
  </si>
  <si>
    <t xml:space="preserve">P903771</t>
  </si>
  <si>
    <t xml:space="preserve">P903772</t>
  </si>
  <si>
    <t xml:space="preserve">P903774</t>
  </si>
  <si>
    <t xml:space="preserve">P903775</t>
  </si>
  <si>
    <t xml:space="preserve">P903776</t>
  </si>
  <si>
    <t xml:space="preserve">P903777</t>
  </si>
  <si>
    <t xml:space="preserve">P903778</t>
  </si>
  <si>
    <t xml:space="preserve">P903779</t>
  </si>
  <si>
    <t xml:space="preserve">P903782</t>
  </si>
  <si>
    <t xml:space="preserve">P903783</t>
  </si>
  <si>
    <t xml:space="preserve">P903722</t>
  </si>
  <si>
    <t xml:space="preserve">P903531</t>
  </si>
  <si>
    <t xml:space="preserve">P903115</t>
  </si>
  <si>
    <t xml:space="preserve">P903513</t>
  </si>
  <si>
    <t xml:space="preserve">P903312</t>
  </si>
  <si>
    <t xml:space="preserve">S950201-1</t>
  </si>
  <si>
    <t xml:space="preserve">CZ</t>
  </si>
  <si>
    <t xml:space="preserve">S950201-2-8</t>
  </si>
  <si>
    <t xml:space="preserve">S950201-3</t>
  </si>
  <si>
    <t xml:space="preserve">S950201-4</t>
  </si>
  <si>
    <t xml:space="preserve">S950201-5</t>
  </si>
  <si>
    <t xml:space="preserve">S950201-6</t>
  </si>
  <si>
    <t xml:space="preserve">S950212</t>
  </si>
  <si>
    <t xml:space="preserve">S950242</t>
  </si>
  <si>
    <t xml:space="preserve">S950244</t>
  </si>
  <si>
    <t xml:space="preserve">S950260</t>
  </si>
  <si>
    <t xml:space="preserve">S950264</t>
  </si>
  <si>
    <t xml:space="preserve">S950266</t>
  </si>
  <si>
    <t xml:space="preserve">S950267</t>
  </si>
  <si>
    <t xml:space="preserve">S950268</t>
  </si>
  <si>
    <t xml:space="preserve">S950269</t>
  </si>
  <si>
    <t xml:space="preserve">S950270</t>
  </si>
  <si>
    <t xml:space="preserve">S950271</t>
  </si>
  <si>
    <t xml:space="preserve">S950272</t>
  </si>
  <si>
    <t xml:space="preserve">S950273</t>
  </si>
  <si>
    <t xml:space="preserve">S950274</t>
  </si>
  <si>
    <t xml:space="preserve">S950275</t>
  </si>
  <si>
    <t xml:space="preserve">S950249-1</t>
  </si>
  <si>
    <t xml:space="preserve">S950276</t>
  </si>
  <si>
    <t xml:space="preserve">S950277</t>
  </si>
  <si>
    <t xml:space="preserve">S950278</t>
  </si>
  <si>
    <t xml:space="preserve">S950279</t>
  </si>
  <si>
    <t xml:space="preserve">S950280</t>
  </si>
  <si>
    <t xml:space="preserve">S950281</t>
  </si>
  <si>
    <t xml:space="preserve">S950282</t>
  </si>
  <si>
    <t xml:space="preserve">S950283</t>
  </si>
  <si>
    <t xml:space="preserve">S950284</t>
  </si>
  <si>
    <t xml:space="preserve">S950285</t>
  </si>
  <si>
    <t xml:space="preserve">S950200-3</t>
  </si>
  <si>
    <t xml:space="preserve">S950286</t>
  </si>
  <si>
    <t xml:space="preserve">S950287</t>
  </si>
  <si>
    <t xml:space="preserve">S950288</t>
  </si>
  <si>
    <t xml:space="preserve">S950289</t>
  </si>
  <si>
    <t xml:space="preserve">S950290</t>
  </si>
  <si>
    <t xml:space="preserve">S950291</t>
  </si>
  <si>
    <t xml:space="preserve">S950292</t>
  </si>
  <si>
    <t xml:space="preserve">S950293</t>
  </si>
  <si>
    <t xml:space="preserve">S950294</t>
  </si>
  <si>
    <t xml:space="preserve">IC</t>
  </si>
  <si>
    <t xml:space="preserve">S950294-dd</t>
  </si>
  <si>
    <t xml:space="preserve">erunda</t>
  </si>
  <si>
    <t xml:space="preserve">Inputtable - POC-calculation</t>
  </si>
  <si>
    <t xml:space="preserve">Range of 3rd party projects</t>
  </si>
  <si>
    <t xml:space="preserve">P_CODE</t>
  </si>
  <si>
    <t xml:space="preserve">P_CLO</t>
  </si>
  <si>
    <t xml:space="preserve">P_STA</t>
  </si>
  <si>
    <t xml:space="preserve">BUDCV</t>
  </si>
  <si>
    <t xml:space="preserve">BUDDMC - 3rd</t>
  </si>
  <si>
    <t xml:space="preserve">BUDDMC - IC</t>
  </si>
  <si>
    <t xml:space="preserve">BUDDMC - INT</t>
  </si>
  <si>
    <t xml:space="preserve">BUDDMC</t>
  </si>
  <si>
    <t xml:space="preserve">BUDTSC - 3rd</t>
  </si>
  <si>
    <t xml:space="preserve">BUDTSC - IC</t>
  </si>
  <si>
    <t xml:space="preserve">BUDTSC - INT</t>
  </si>
  <si>
    <t xml:space="preserve">BUDTSC</t>
  </si>
  <si>
    <t xml:space="preserve">BUDTRC - 3rd</t>
  </si>
  <si>
    <t xml:space="preserve">BUDTRC - IC</t>
  </si>
  <si>
    <t xml:space="preserve">BUDTRC - INT</t>
  </si>
  <si>
    <t xml:space="preserve">BUDTRC</t>
  </si>
  <si>
    <t xml:space="preserve">BUDINC - 3rd</t>
  </si>
  <si>
    <t xml:space="preserve">BUDINC - IC</t>
  </si>
  <si>
    <t xml:space="preserve">BUDINC - INT</t>
  </si>
  <si>
    <t xml:space="preserve">BUDINC</t>
  </si>
  <si>
    <t xml:space="preserve">BUDTSE - 3rd</t>
  </si>
  <si>
    <t xml:space="preserve">BUDTSE - IC</t>
  </si>
  <si>
    <t xml:space="preserve">BUDTSE - INT</t>
  </si>
  <si>
    <t xml:space="preserve">BUDTSE</t>
  </si>
  <si>
    <t xml:space="preserve">BUDPMC</t>
  </si>
  <si>
    <t xml:space="preserve">BUDTRA</t>
  </si>
  <si>
    <t xml:space="preserve">BUDCOM</t>
  </si>
  <si>
    <t xml:space="preserve">BUDLIC</t>
  </si>
  <si>
    <t xml:space="preserve">BUDOTH</t>
  </si>
  <si>
    <t xml:space="preserve">BUDOC</t>
  </si>
  <si>
    <t xml:space="preserve">BUDPC</t>
  </si>
  <si>
    <t xml:space="preserve">FORCV</t>
  </si>
  <si>
    <t xml:space="preserve">FORDMC - 3rd</t>
  </si>
  <si>
    <t xml:space="preserve">FORDMC - IC</t>
  </si>
  <si>
    <t xml:space="preserve">FORDMC - INT</t>
  </si>
  <si>
    <t xml:space="preserve">FORDMC</t>
  </si>
  <si>
    <t xml:space="preserve">FORTSC - 3rd</t>
  </si>
  <si>
    <t xml:space="preserve">FORTSC - IC</t>
  </si>
  <si>
    <t xml:space="preserve">FORTSC - INT</t>
  </si>
  <si>
    <t xml:space="preserve">FORTSC</t>
  </si>
  <si>
    <t xml:space="preserve">FORTRC - 3rd</t>
  </si>
  <si>
    <t xml:space="preserve">FORTRC - IC</t>
  </si>
  <si>
    <t xml:space="preserve">FORTRC - INT</t>
  </si>
  <si>
    <t xml:space="preserve">FORTRC</t>
  </si>
  <si>
    <t xml:space="preserve">FORINC - 3rd</t>
  </si>
  <si>
    <t xml:space="preserve">FORINC - IC</t>
  </si>
  <si>
    <t xml:space="preserve">FORINC - INT</t>
  </si>
  <si>
    <t xml:space="preserve">FORINC</t>
  </si>
  <si>
    <t xml:space="preserve">FORTSE - 3rd</t>
  </si>
  <si>
    <t xml:space="preserve">FORTSE - IC</t>
  </si>
  <si>
    <t xml:space="preserve">FORTSE - INT</t>
  </si>
  <si>
    <t xml:space="preserve">FORTSE</t>
  </si>
  <si>
    <t xml:space="preserve">FORPMC</t>
  </si>
  <si>
    <t xml:space="preserve">FORTRA</t>
  </si>
  <si>
    <t xml:space="preserve">FORCOM</t>
  </si>
  <si>
    <t xml:space="preserve">FORLIC</t>
  </si>
  <si>
    <t xml:space="preserve">FOROTH</t>
  </si>
  <si>
    <t xml:space="preserve">FOROC</t>
  </si>
  <si>
    <t xml:space="preserve">FORPC</t>
  </si>
  <si>
    <t xml:space="preserve">ACTDMC - 3rd</t>
  </si>
  <si>
    <t xml:space="preserve">ACTDMC - IC</t>
  </si>
  <si>
    <t xml:space="preserve">ACTDMC - INT</t>
  </si>
  <si>
    <t xml:space="preserve">ACTDMC</t>
  </si>
  <si>
    <t xml:space="preserve">ACTTSC - 3rd</t>
  </si>
  <si>
    <t xml:space="preserve">ACTTSC - IC</t>
  </si>
  <si>
    <t xml:space="preserve">ACTTSC - INT</t>
  </si>
  <si>
    <t xml:space="preserve">ACTTSC</t>
  </si>
  <si>
    <t xml:space="preserve">ACTTRC - 3rd</t>
  </si>
  <si>
    <t xml:space="preserve">ACTTRC - IC</t>
  </si>
  <si>
    <t xml:space="preserve">ACTTRC - INT</t>
  </si>
  <si>
    <t xml:space="preserve">ACTTRC</t>
  </si>
  <si>
    <t xml:space="preserve">ACTINC - 3rd</t>
  </si>
  <si>
    <t xml:space="preserve">ACTINC - IC</t>
  </si>
  <si>
    <t xml:space="preserve">ACTINC - INT</t>
  </si>
  <si>
    <t xml:space="preserve">ACTINC</t>
  </si>
  <si>
    <t xml:space="preserve">ACTTSE - 3rd</t>
  </si>
  <si>
    <t xml:space="preserve">ACTTSE - IC</t>
  </si>
  <si>
    <t xml:space="preserve">ACTTSE - INT</t>
  </si>
  <si>
    <t xml:space="preserve">ACTTSE</t>
  </si>
  <si>
    <t xml:space="preserve">ACTPMC</t>
  </si>
  <si>
    <t xml:space="preserve">ACTTRA</t>
  </si>
  <si>
    <t xml:space="preserve">ACTCOM</t>
  </si>
  <si>
    <t xml:space="preserve">ACTLIC</t>
  </si>
  <si>
    <t xml:space="preserve">ACTOTH</t>
  </si>
  <si>
    <t xml:space="preserve">ACTOC</t>
  </si>
  <si>
    <t xml:space="preserve">ACTPC</t>
  </si>
  <si>
    <t xml:space="preserve">ACTIS</t>
  </si>
  <si>
    <t xml:space="preserve">ACTAP</t>
  </si>
  <si>
    <t xml:space="preserve">PROJECT MASTER DATA</t>
  </si>
  <si>
    <t xml:space="preserve">BUDGET</t>
  </si>
  <si>
    <t xml:space="preserve">FORECAST</t>
  </si>
  <si>
    <t xml:space="preserve">ACTUALS</t>
  </si>
  <si>
    <t xml:space="preserve">No.</t>
  </si>
  <si>
    <t xml:space="preserve">Range of intercompany projects</t>
  </si>
  <si>
    <t xml:space="preserve">Project identifier code</t>
  </si>
  <si>
    <t xml:space="preserve">PERCENTAGE OF COMPLETION (POCM): Monthly reporting overview</t>
  </si>
  <si>
    <t xml:space="preserve">BUDGP</t>
  </si>
  <si>
    <t xml:space="preserve">BUDGP%</t>
  </si>
  <si>
    <t xml:space="preserve">Check</t>
  </si>
  <si>
    <t xml:space="preserve">FORGP</t>
  </si>
  <si>
    <t xml:space="preserve">FORGP%</t>
  </si>
  <si>
    <t xml:space="preserve">ACTNS</t>
  </si>
  <si>
    <t xml:space="preserve">ACTSC%</t>
  </si>
  <si>
    <t xml:space="preserve">ACTSP</t>
  </si>
  <si>
    <t xml:space="preserve">ACTSL</t>
  </si>
  <si>
    <t xml:space="preserve">ACTGC</t>
  </si>
  <si>
    <t xml:space="preserve">ACTGP</t>
  </si>
  <si>
    <t xml:space="preserve">ACTNV</t>
  </si>
  <si>
    <t xml:space="preserve">ACT1280</t>
  </si>
  <si>
    <t xml:space="preserve">ACT2280</t>
  </si>
  <si>
    <t xml:space="preserve">ACTSTI</t>
  </si>
  <si>
    <t xml:space="preserve">ACTOBL</t>
  </si>
  <si>
    <t xml:space="preserve">Total - 3rd</t>
  </si>
  <si>
    <t xml:space="preserve">ACT1285</t>
  </si>
  <si>
    <t xml:space="preserve">ACT2285</t>
  </si>
  <si>
    <t xml:space="preserve">Total - IC</t>
  </si>
  <si>
    <t xml:space="preserve">Lucanet</t>
  </si>
  <si>
    <t xml:space="preserve">Import 1: Importtabelle für den Import auf die Bewertungsebenen</t>
  </si>
  <si>
    <t xml:space="preserve">Risk factor</t>
  </si>
  <si>
    <t xml:space="preserve">Spaltendefinition</t>
  </si>
  <si>
    <t xml:space="preserve">Konto</t>
  </si>
  <si>
    <t xml:space="preserve">Wert</t>
  </si>
  <si>
    <t xml:space="preserve">Rohdaten</t>
  </si>
  <si>
    <t xml:space="preserve">Posting date</t>
  </si>
  <si>
    <t xml:space="preserve">Bewertungsebene</t>
  </si>
  <si>
    <t xml:space="preserve">Setup table</t>
  </si>
  <si>
    <t xml:space="preserve">Company overview</t>
  </si>
  <si>
    <t xml:space="preserve">Company code</t>
  </si>
  <si>
    <t xml:space="preserve">Company no.</t>
  </si>
  <si>
    <t xml:space="preserve">Company source code</t>
  </si>
  <si>
    <t xml:space="preserve">MaHOL</t>
  </si>
  <si>
    <t xml:space="preserve">MaAU</t>
  </si>
  <si>
    <t xml:space="preserve">MaCH</t>
  </si>
  <si>
    <t xml:space="preserve">MaCN</t>
  </si>
  <si>
    <t xml:space="preserve">MaIN</t>
  </si>
  <si>
    <t xml:space="preserve">MaKR</t>
  </si>
  <si>
    <t xml:space="preserve">MaMX</t>
  </si>
  <si>
    <t xml:space="preserve">MaTR</t>
  </si>
  <si>
    <t xml:space="preserve">MaNA</t>
  </si>
  <si>
    <t xml:space="preserve">MaINT</t>
  </si>
  <si>
    <t xml:space="preserve">MaDE</t>
  </si>
  <si>
    <t xml:space="preserve">MaHR</t>
  </si>
  <si>
    <t xml:space="preserve">MaSG</t>
  </si>
  <si>
    <t xml:space="preserve">MaRU</t>
  </si>
  <si>
    <t xml:space="preserve">Reportdate</t>
  </si>
  <si>
    <t xml:space="preserve">Adjustment levels</t>
  </si>
  <si>
    <t xml:space="preserve">Adjustment level source code</t>
  </si>
  <si>
    <t xml:space="preserve">Adjustment level long name</t>
  </si>
  <si>
    <t xml:space="preserve">Budgeted contract value</t>
  </si>
  <si>
    <t xml:space="preserve">Budgeted Direct material costs</t>
  </si>
  <si>
    <t xml:space="preserve">Budgeted Direct material costs - 3rd</t>
  </si>
  <si>
    <t xml:space="preserve">Budgeted Direct material costs - third</t>
  </si>
  <si>
    <t xml:space="preserve">Budgeted Direct material costs - IC</t>
  </si>
  <si>
    <t xml:space="preserve">Budgeted Direct material costs - intercompany</t>
  </si>
  <si>
    <t xml:space="preserve">Budgeted Direct material costs - INT</t>
  </si>
  <si>
    <t xml:space="preserve">Budgeted Direct material costs - internal</t>
  </si>
  <si>
    <t xml:space="preserve">BUDDLC</t>
  </si>
  <si>
    <t xml:space="preserve">Budgeted Direct labor /production costs</t>
  </si>
  <si>
    <t xml:space="preserve">Budgeted Technical services</t>
  </si>
  <si>
    <t xml:space="preserve">Budgeted Technical services - 3rd</t>
  </si>
  <si>
    <t xml:space="preserve">Budgeted Technical services - third</t>
  </si>
  <si>
    <t xml:space="preserve">Budgeted Technical services - IC</t>
  </si>
  <si>
    <t xml:space="preserve">Budgeted Technical services - intercompany</t>
  </si>
  <si>
    <t xml:space="preserve">Budgeted Technical services - INT</t>
  </si>
  <si>
    <t xml:space="preserve">Budgeted Technical services - internal</t>
  </si>
  <si>
    <t xml:space="preserve">Budgeted Transportation service costs</t>
  </si>
  <si>
    <t xml:space="preserve">Budgeted Transportation service costs - 3rd</t>
  </si>
  <si>
    <t xml:space="preserve">Budgeted Transportation service costs - third</t>
  </si>
  <si>
    <t xml:space="preserve">Budgeted Transportation service costs - IC</t>
  </si>
  <si>
    <t xml:space="preserve">Budgeted Transportation service costs - intercompany</t>
  </si>
  <si>
    <t xml:space="preserve">Budgeted Transportation service costs - INT</t>
  </si>
  <si>
    <t xml:space="preserve">Budgeted Transportation service costs - internal</t>
  </si>
  <si>
    <t xml:space="preserve">Budgeted Installation service costs</t>
  </si>
  <si>
    <t xml:space="preserve">Budgeted Installation service costs - 3rd</t>
  </si>
  <si>
    <t xml:space="preserve">Budgeted Installation service costs - third</t>
  </si>
  <si>
    <t xml:space="preserve">Budgeted Installation service costs - IC</t>
  </si>
  <si>
    <t xml:space="preserve">Budgeted Installation service costs - intercompany</t>
  </si>
  <si>
    <t xml:space="preserve">Budgeted Installation service costs - INT</t>
  </si>
  <si>
    <t xml:space="preserve">Budgeted Installation service costs - internal</t>
  </si>
  <si>
    <t xml:space="preserve">Budgeted Testing service costs</t>
  </si>
  <si>
    <t xml:space="preserve">Budgeted Testing service costs - 3rd</t>
  </si>
  <si>
    <t xml:space="preserve">Budgeted Testing service costs - third</t>
  </si>
  <si>
    <t xml:space="preserve">Budgeted Testing service costs - IC</t>
  </si>
  <si>
    <t xml:space="preserve">Budgeted Testing service costs - intercompany</t>
  </si>
  <si>
    <t xml:space="preserve">Budgeted Testing service costs - INT</t>
  </si>
  <si>
    <t xml:space="preserve">Budgeted Testing service costs - internal</t>
  </si>
  <si>
    <t xml:space="preserve">Budgeted Project management costs (working hours)</t>
  </si>
  <si>
    <t xml:space="preserve">Budgeted Travel costs</t>
  </si>
  <si>
    <t xml:space="preserve">Budgeted Commission costs</t>
  </si>
  <si>
    <t xml:space="preserve">Budgeted Licence fees - IC</t>
  </si>
  <si>
    <t xml:space="preserve">Budgeted Licence fees - intercompany</t>
  </si>
  <si>
    <t xml:space="preserve">Budgeted Other costs</t>
  </si>
  <si>
    <t xml:space="preserve">Budgeted Commission / License fees / other costs</t>
  </si>
  <si>
    <t xml:space="preserve">Budgeted project costs</t>
  </si>
  <si>
    <t xml:space="preserve">Budgeted gross profit</t>
  </si>
  <si>
    <t xml:space="preserve">Budgeted gross profit in %</t>
  </si>
  <si>
    <t xml:space="preserve">Forecasted contract value</t>
  </si>
  <si>
    <t xml:space="preserve">Forecasted Direct material costs</t>
  </si>
  <si>
    <t xml:space="preserve">Forecasted Direct material costs - 3rd</t>
  </si>
  <si>
    <t xml:space="preserve">Forecasted Direct material costs - third</t>
  </si>
  <si>
    <t xml:space="preserve">Forecasted Direct material costs - IC</t>
  </si>
  <si>
    <t xml:space="preserve">Forecasted Direct material costs - intercompany</t>
  </si>
  <si>
    <t xml:space="preserve">Forecasted Direct material costs - INT</t>
  </si>
  <si>
    <t xml:space="preserve">Forecasted Direct material costs - internal</t>
  </si>
  <si>
    <t xml:space="preserve">Forecasted Technical services</t>
  </si>
  <si>
    <t xml:space="preserve">Forecasted Technical services - 3rd</t>
  </si>
  <si>
    <t xml:space="preserve">Forecasted Technical services - third</t>
  </si>
  <si>
    <t xml:space="preserve">Forecasted Technical services - IC</t>
  </si>
  <si>
    <t xml:space="preserve">Forecasted Technical services - intercompany</t>
  </si>
  <si>
    <t xml:space="preserve">Forecasted Technical services - INT</t>
  </si>
  <si>
    <t xml:space="preserve">Forecasted Technical services - internal</t>
  </si>
  <si>
    <t xml:space="preserve">Forecasted Transportation service costs</t>
  </si>
  <si>
    <t xml:space="preserve">Forecasted Transportation service costs - 3rd</t>
  </si>
  <si>
    <t xml:space="preserve">Forecasted Transportation service costs - third</t>
  </si>
  <si>
    <t xml:space="preserve">Forecasted Transportation service costs - IC</t>
  </si>
  <si>
    <t xml:space="preserve">Forecasted Transportation service costs - intercompany</t>
  </si>
  <si>
    <t xml:space="preserve">Forecasted Transportation service costs - INT</t>
  </si>
  <si>
    <t xml:space="preserve">Forecasted Transportation service costs - internal</t>
  </si>
  <si>
    <t xml:space="preserve">Forecasted Installation service costs</t>
  </si>
  <si>
    <t xml:space="preserve">Forecasted Installation service costs - 3rd</t>
  </si>
  <si>
    <t xml:space="preserve">Forecasted Installation service costs - third</t>
  </si>
  <si>
    <t xml:space="preserve">Forecasted Installation service costs - IC</t>
  </si>
  <si>
    <t xml:space="preserve">Forecasted Installation service costs - intercompany</t>
  </si>
  <si>
    <t xml:space="preserve">Forecasted Installation service costs - INT</t>
  </si>
  <si>
    <t xml:space="preserve">Forecasted Installation service costs - internal</t>
  </si>
  <si>
    <t xml:space="preserve">Forecasted Testing service costs</t>
  </si>
  <si>
    <t xml:space="preserve">Forecasted Testing service costs - 3rd</t>
  </si>
  <si>
    <t xml:space="preserve">Forecasted Testing service costs - third</t>
  </si>
  <si>
    <t xml:space="preserve">Forecasted Testing service costs - IC</t>
  </si>
  <si>
    <t xml:space="preserve">Forecasted Testing service costs - intercompany</t>
  </si>
  <si>
    <t xml:space="preserve">Forecasted Testing service costs - INT</t>
  </si>
  <si>
    <t xml:space="preserve">Forecasted Testing service costs - internal</t>
  </si>
  <si>
    <t xml:space="preserve">Forecasted Project management costs (working hours)</t>
  </si>
  <si>
    <t xml:space="preserve">Forecasted Travel costs</t>
  </si>
  <si>
    <t xml:space="preserve">Forecasted Commission costs</t>
  </si>
  <si>
    <t xml:space="preserve">Forecasted Licence fees - IC</t>
  </si>
  <si>
    <t xml:space="preserve">Forecasted Licence fees - intercompany</t>
  </si>
  <si>
    <t xml:space="preserve">Forecasted Other costs</t>
  </si>
  <si>
    <t xml:space="preserve">Forecasted Commission / License fees / other costs</t>
  </si>
  <si>
    <t xml:space="preserve">Forecasted project costs</t>
  </si>
  <si>
    <t xml:space="preserve">Forecasted gross profit</t>
  </si>
  <si>
    <t xml:space="preserve">Forecasted gross profit in %</t>
  </si>
  <si>
    <t xml:space="preserve">Forecasted gross profit in % of forecasted contract value</t>
  </si>
  <si>
    <t xml:space="preserve">Actual project costs</t>
  </si>
  <si>
    <t xml:space="preserve">Actual Total project costs</t>
  </si>
  <si>
    <t xml:space="preserve">Actual invoiced sales</t>
  </si>
  <si>
    <t xml:space="preserve">Actual Invoiced sales</t>
  </si>
  <si>
    <t xml:space="preserve">Actual net sales</t>
  </si>
  <si>
    <t xml:space="preserve">Actual Net sales</t>
  </si>
  <si>
    <t xml:space="preserve">Actual gross capitalization</t>
  </si>
  <si>
    <t xml:space="preserve">Actual Gross capitalization</t>
  </si>
  <si>
    <t xml:space="preserve">Actual gross passivation</t>
  </si>
  <si>
    <t xml:space="preserve">Actual Gross passivation</t>
  </si>
  <si>
    <t xml:space="preserve">Actual status of completion in %</t>
  </si>
  <si>
    <t xml:space="preserve">Actual Status of completion in %</t>
  </si>
  <si>
    <t xml:space="preserve">Actual net value</t>
  </si>
  <si>
    <t xml:space="preserve">Actual Acc. 1280</t>
  </si>
  <si>
    <t xml:space="preserve">Actuals at report date on G/L account 1280 Long-term contracts (POCM) - third</t>
  </si>
  <si>
    <t xml:space="preserve">Actual Acc. 2280</t>
  </si>
  <si>
    <t xml:space="preserve">Actuals at report date on G/L account 2280 Long-term contracts (POCM) - third</t>
  </si>
  <si>
    <t xml:space="preserve">Actual Acc. 1285</t>
  </si>
  <si>
    <t xml:space="preserve">Actuals at report date on G/L account 1285 Long-term contracts (POCM) - intercompany</t>
  </si>
  <si>
    <t xml:space="preserve">Actual Acc. 2285</t>
  </si>
  <si>
    <t xml:space="preserve">Actuals at report date on G/L account 2285 Long-term contracts (POCM) - intercompany</t>
  </si>
  <si>
    <t xml:space="preserve">Actual Order backlog</t>
  </si>
  <si>
    <t xml:space="preserve">Actual Volume still to be invoiced</t>
  </si>
  <si>
    <t xml:space="preserve">Actual sales contract volume still to be invoiced</t>
  </si>
  <si>
    <t xml:space="preserve">Actual Share of loss</t>
  </si>
  <si>
    <t xml:space="preserve">Actual Share of profit</t>
  </si>
  <si>
    <t xml:space="preserve">Actual Total advanced payments</t>
  </si>
  <si>
    <t xml:space="preserve">Actual Direct material costs</t>
  </si>
  <si>
    <t xml:space="preserve">Actual Direct material costs - 3rd</t>
  </si>
  <si>
    <t xml:space="preserve">Actual Direct material costs - third</t>
  </si>
  <si>
    <t xml:space="preserve">Actual Direct material costs - IC</t>
  </si>
  <si>
    <t xml:space="preserve">Actual Direct material costs - intercompany</t>
  </si>
  <si>
    <t xml:space="preserve">Actual Direct material costs - Int</t>
  </si>
  <si>
    <t xml:space="preserve">Actual Direct material costs - internal</t>
  </si>
  <si>
    <t xml:space="preserve">ACTDLC</t>
  </si>
  <si>
    <t xml:space="preserve">Actual Direct labor / production costs</t>
  </si>
  <si>
    <t xml:space="preserve">Actual Technical services</t>
  </si>
  <si>
    <t xml:space="preserve">Actual Technical services - 3rd</t>
  </si>
  <si>
    <t xml:space="preserve">Actual Technical services - third</t>
  </si>
  <si>
    <t xml:space="preserve">Actual Technical services - IC</t>
  </si>
  <si>
    <t xml:space="preserve">Actual Technical services - intercompany</t>
  </si>
  <si>
    <t xml:space="preserve">Actual Technical services - INT</t>
  </si>
  <si>
    <t xml:space="preserve">Actual Technical services - internal</t>
  </si>
  <si>
    <t xml:space="preserve">Actual Installation service costs</t>
  </si>
  <si>
    <t xml:space="preserve">Actual Installation service costs - 3rd</t>
  </si>
  <si>
    <t xml:space="preserve">Actual Installation service costs - third</t>
  </si>
  <si>
    <t xml:space="preserve">Actual Installation service costs - IC</t>
  </si>
  <si>
    <t xml:space="preserve">Actual Installation service costs - intercompany</t>
  </si>
  <si>
    <t xml:space="preserve">Actual Installation service costs - INT</t>
  </si>
  <si>
    <t xml:space="preserve">Actual Installation service costs - interal</t>
  </si>
  <si>
    <t xml:space="preserve">Actual Transportation service costs</t>
  </si>
  <si>
    <t xml:space="preserve">Actual Transportation service costs - 3rd</t>
  </si>
  <si>
    <t xml:space="preserve">Actual Transportation service costs - third</t>
  </si>
  <si>
    <t xml:space="preserve">Actual Transportation service costs - IC</t>
  </si>
  <si>
    <t xml:space="preserve">Actual Transportation service costs - intercompany</t>
  </si>
  <si>
    <t xml:space="preserve">Actual Transportation service costs - INT</t>
  </si>
  <si>
    <t xml:space="preserve">Actual Transportation service costs - internal</t>
  </si>
  <si>
    <t xml:space="preserve">Actual Testing service costs</t>
  </si>
  <si>
    <t xml:space="preserve">Actual Testing service costs - 3rd</t>
  </si>
  <si>
    <t xml:space="preserve">Actual Testing service costs - third</t>
  </si>
  <si>
    <t xml:space="preserve">Actual Testing service costs - IC</t>
  </si>
  <si>
    <t xml:space="preserve">Actual Testing service costs - intercompany</t>
  </si>
  <si>
    <t xml:space="preserve">Actual Testing service costs - INT</t>
  </si>
  <si>
    <t xml:space="preserve">Actual Testing service costs - internal</t>
  </si>
  <si>
    <t xml:space="preserve">Actual Project management costs (working hours)</t>
  </si>
  <si>
    <t xml:space="preserve">Actual Travel costs</t>
  </si>
  <si>
    <t xml:space="preserve">Actual Commission costs</t>
  </si>
  <si>
    <t xml:space="preserve">Actual Licence fees - IC</t>
  </si>
  <si>
    <t xml:space="preserve">Actual Licence fees - intercompany</t>
  </si>
  <si>
    <t xml:space="preserve">Actual Other costs</t>
  </si>
  <si>
    <t xml:space="preserve">Actual Commission / License fees / other costs</t>
  </si>
  <si>
    <t xml:space="preserve">Actuals Commission / License fees / other costs</t>
  </si>
  <si>
    <t xml:space="preserve">P_COU</t>
  </si>
  <si>
    <t xml:space="preserve">P_ISO county code</t>
  </si>
  <si>
    <t xml:space="preserve">P_CSD</t>
  </si>
  <si>
    <t xml:space="preserve">P_Contract signing date</t>
  </si>
  <si>
    <t xml:space="preserve">P_ICP</t>
  </si>
  <si>
    <t xml:space="preserve">P_Intercompany partner code</t>
  </si>
  <si>
    <t xml:space="preserve">P_PRD</t>
  </si>
  <si>
    <t xml:space="preserve">Production site</t>
  </si>
  <si>
    <t xml:space="preserve">P_Production site</t>
  </si>
  <si>
    <t xml:space="preserve">P_PRO</t>
  </si>
  <si>
    <t xml:space="preserve">P_Product group</t>
  </si>
  <si>
    <t xml:space="preserve">P_DLV</t>
  </si>
  <si>
    <t xml:space="preserve">P_Delivery date</t>
  </si>
  <si>
    <t xml:space="preserve">P_CLE</t>
  </si>
  <si>
    <t xml:space="preserve">P_Expected closing date</t>
  </si>
  <si>
    <t xml:space="preserve">P_Closing date</t>
  </si>
  <si>
    <t xml:space="preserve">Project status</t>
  </si>
  <si>
    <t xml:space="preserve">P_Projectstatus</t>
  </si>
  <si>
    <t xml:space="preserve">Country code (ISO)</t>
  </si>
  <si>
    <t xml:space="preserve">ISO Code</t>
  </si>
  <si>
    <t xml:space="preserve">Country Name</t>
  </si>
  <si>
    <t xml:space="preserve">AE</t>
  </si>
  <si>
    <t xml:space="preserve">UNITED ARAB EMIRATES</t>
  </si>
  <si>
    <t xml:space="preserve">AF</t>
  </si>
  <si>
    <t xml:space="preserve">AFGHANISTAN</t>
  </si>
  <si>
    <t xml:space="preserve">AL</t>
  </si>
  <si>
    <t xml:space="preserve">ALBANIA</t>
  </si>
  <si>
    <t xml:space="preserve">DZ</t>
  </si>
  <si>
    <t xml:space="preserve">ALGERIA</t>
  </si>
  <si>
    <t xml:space="preserve">AD</t>
  </si>
  <si>
    <t xml:space="preserve">ANDORRA</t>
  </si>
  <si>
    <t xml:space="preserve">AO</t>
  </si>
  <si>
    <t xml:space="preserve">ANGOLA</t>
  </si>
  <si>
    <t xml:space="preserve">AQ</t>
  </si>
  <si>
    <t xml:space="preserve">ANTARCTICA</t>
  </si>
  <si>
    <t xml:space="preserve">AG</t>
  </si>
  <si>
    <t xml:space="preserve">ANTIGUA AND BARBUDA</t>
  </si>
  <si>
    <t xml:space="preserve">AR</t>
  </si>
  <si>
    <t xml:space="preserve">ARGENTINA</t>
  </si>
  <si>
    <t xml:space="preserve">AM</t>
  </si>
  <si>
    <t xml:space="preserve">ARMENIA</t>
  </si>
  <si>
    <t xml:space="preserve">AW</t>
  </si>
  <si>
    <t xml:space="preserve">ARUBA</t>
  </si>
  <si>
    <t xml:space="preserve">AU</t>
  </si>
  <si>
    <t xml:space="preserve">AUSTRALIA</t>
  </si>
  <si>
    <t xml:space="preserve">AUSTRIA</t>
  </si>
  <si>
    <t xml:space="preserve">AZ</t>
  </si>
  <si>
    <t xml:space="preserve">AZERBAIJAN</t>
  </si>
  <si>
    <t xml:space="preserve">BAHAMAS</t>
  </si>
  <si>
    <t xml:space="preserve">BH</t>
  </si>
  <si>
    <t xml:space="preserve">BAHRAIN</t>
  </si>
  <si>
    <t xml:space="preserve">BD</t>
  </si>
  <si>
    <t xml:space="preserve">BANGLADESH</t>
  </si>
  <si>
    <t xml:space="preserve">BB</t>
  </si>
  <si>
    <t xml:space="preserve">BARBADOS</t>
  </si>
  <si>
    <t xml:space="preserve">BY</t>
  </si>
  <si>
    <t xml:space="preserve">BELARUS</t>
  </si>
  <si>
    <t xml:space="preserve">BELGIUM</t>
  </si>
  <si>
    <t xml:space="preserve">BZ</t>
  </si>
  <si>
    <t xml:space="preserve">BELIZE</t>
  </si>
  <si>
    <t xml:space="preserve">BJ</t>
  </si>
  <si>
    <t xml:space="preserve">BENIN</t>
  </si>
  <si>
    <t xml:space="preserve">BM</t>
  </si>
  <si>
    <t xml:space="preserve">BERMUDA</t>
  </si>
  <si>
    <t xml:space="preserve">BT</t>
  </si>
  <si>
    <t xml:space="preserve">BHUTAN</t>
  </si>
  <si>
    <t xml:space="preserve">BO</t>
  </si>
  <si>
    <t xml:space="preserve">BOLIVIA</t>
  </si>
  <si>
    <t xml:space="preserve">BOSNIA AND HERZEGOVINA</t>
  </si>
  <si>
    <t xml:space="preserve">BW</t>
  </si>
  <si>
    <t xml:space="preserve">BOTSWANA</t>
  </si>
  <si>
    <t xml:space="preserve">BR</t>
  </si>
  <si>
    <t xml:space="preserve">BRAZIL</t>
  </si>
  <si>
    <t xml:space="preserve">IO</t>
  </si>
  <si>
    <t xml:space="preserve">BRITISH INDIAN OCEAN TERRITORY</t>
  </si>
  <si>
    <t xml:space="preserve">BN</t>
  </si>
  <si>
    <t xml:space="preserve">BRUNEI DARUSSALAM</t>
  </si>
  <si>
    <t xml:space="preserve">BULGARIA</t>
  </si>
  <si>
    <t xml:space="preserve">BF</t>
  </si>
  <si>
    <t xml:space="preserve">BURKINA FASO</t>
  </si>
  <si>
    <t xml:space="preserve">BI</t>
  </si>
  <si>
    <t xml:space="preserve">BURUNDI</t>
  </si>
  <si>
    <t xml:space="preserve">KH</t>
  </si>
  <si>
    <t xml:space="preserve">CAMBODIA</t>
  </si>
  <si>
    <t xml:space="preserve">CM</t>
  </si>
  <si>
    <t xml:space="preserve">CAMEROON</t>
  </si>
  <si>
    <t xml:space="preserve">CA</t>
  </si>
  <si>
    <t xml:space="preserve">CANADA</t>
  </si>
  <si>
    <t xml:space="preserve">CV</t>
  </si>
  <si>
    <t xml:space="preserve">CAPE VERDE</t>
  </si>
  <si>
    <t xml:space="preserve">CF</t>
  </si>
  <si>
    <t xml:space="preserve">CENTRAL AFRICAN REPUBLIC</t>
  </si>
  <si>
    <t xml:space="preserve">TD</t>
  </si>
  <si>
    <t xml:space="preserve">CHAD</t>
  </si>
  <si>
    <t xml:space="preserve">CL</t>
  </si>
  <si>
    <t xml:space="preserve">CHILE</t>
  </si>
  <si>
    <t xml:space="preserve">CN</t>
  </si>
  <si>
    <t xml:space="preserve">CHINA</t>
  </si>
  <si>
    <t xml:space="preserve">CO</t>
  </si>
  <si>
    <t xml:space="preserve">COLOMBIA</t>
  </si>
  <si>
    <t xml:space="preserve">KM</t>
  </si>
  <si>
    <t xml:space="preserve">COMOROS</t>
  </si>
  <si>
    <t xml:space="preserve">CG</t>
  </si>
  <si>
    <t xml:space="preserve">CONGO</t>
  </si>
  <si>
    <t xml:space="preserve">CD</t>
  </si>
  <si>
    <t xml:space="preserve">CONGO, DEMOCRATIC REPUBLIC OF THE</t>
  </si>
  <si>
    <t xml:space="preserve">CK</t>
  </si>
  <si>
    <t xml:space="preserve">COSOVO</t>
  </si>
  <si>
    <t xml:space="preserve">CR</t>
  </si>
  <si>
    <t xml:space="preserve">COSTA RICA</t>
  </si>
  <si>
    <t xml:space="preserve">CI</t>
  </si>
  <si>
    <t xml:space="preserve">COTE D'IVOIRE</t>
  </si>
  <si>
    <t xml:space="preserve">CROATIA</t>
  </si>
  <si>
    <t xml:space="preserve">CU</t>
  </si>
  <si>
    <t xml:space="preserve">CUBA</t>
  </si>
  <si>
    <t xml:space="preserve">CY</t>
  </si>
  <si>
    <t xml:space="preserve">CYPRUS</t>
  </si>
  <si>
    <t xml:space="preserve">CZECH REPUBLIC</t>
  </si>
  <si>
    <t xml:space="preserve">DENMARK</t>
  </si>
  <si>
    <t xml:space="preserve">DJ</t>
  </si>
  <si>
    <t xml:space="preserve">DJIBOUTI</t>
  </si>
  <si>
    <t xml:space="preserve">DM</t>
  </si>
  <si>
    <t xml:space="preserve">DOMINICA</t>
  </si>
  <si>
    <t xml:space="preserve">DO</t>
  </si>
  <si>
    <t xml:space="preserve">DOMINICAN REPUBLIC</t>
  </si>
  <si>
    <t xml:space="preserve">EC</t>
  </si>
  <si>
    <t xml:space="preserve">ECUADOR</t>
  </si>
  <si>
    <t xml:space="preserve">EG</t>
  </si>
  <si>
    <t xml:space="preserve">EGYPT</t>
  </si>
  <si>
    <t xml:space="preserve">SV</t>
  </si>
  <si>
    <t xml:space="preserve">EL SALVADOR</t>
  </si>
  <si>
    <t xml:space="preserve">GQ</t>
  </si>
  <si>
    <t xml:space="preserve">EQUATORIAL GUINEA</t>
  </si>
  <si>
    <t xml:space="preserve">ER</t>
  </si>
  <si>
    <t xml:space="preserve">ERITREA</t>
  </si>
  <si>
    <t xml:space="preserve">EE</t>
  </si>
  <si>
    <t xml:space="preserve">ESTONIA</t>
  </si>
  <si>
    <t xml:space="preserve">ET</t>
  </si>
  <si>
    <t xml:space="preserve">ETHIOPIA</t>
  </si>
  <si>
    <t xml:space="preserve">FO</t>
  </si>
  <si>
    <t xml:space="preserve">FAROE ISLANDS</t>
  </si>
  <si>
    <t xml:space="preserve">FJ</t>
  </si>
  <si>
    <t xml:space="preserve">FIJI</t>
  </si>
  <si>
    <t xml:space="preserve">FINLAND</t>
  </si>
  <si>
    <t xml:space="preserve">FR</t>
  </si>
  <si>
    <t xml:space="preserve">FRANCE</t>
  </si>
  <si>
    <t xml:space="preserve">GF</t>
  </si>
  <si>
    <t xml:space="preserve">FRENCH GUIANA</t>
  </si>
  <si>
    <t xml:space="preserve">TF</t>
  </si>
  <si>
    <t xml:space="preserve">FRENCH SOUTHERN TERRITORIES</t>
  </si>
  <si>
    <t xml:space="preserve">GA</t>
  </si>
  <si>
    <t xml:space="preserve">GABON</t>
  </si>
  <si>
    <t xml:space="preserve">GM</t>
  </si>
  <si>
    <t xml:space="preserve">GAMBIA</t>
  </si>
  <si>
    <t xml:space="preserve">GE</t>
  </si>
  <si>
    <t xml:space="preserve">GEORGIA</t>
  </si>
  <si>
    <t xml:space="preserve">DE</t>
  </si>
  <si>
    <t xml:space="preserve">GERMANY</t>
  </si>
  <si>
    <t xml:space="preserve">GH</t>
  </si>
  <si>
    <t xml:space="preserve">GHANA</t>
  </si>
  <si>
    <t xml:space="preserve">GR</t>
  </si>
  <si>
    <t xml:space="preserve">GREECE</t>
  </si>
  <si>
    <t xml:space="preserve">GD</t>
  </si>
  <si>
    <t xml:space="preserve">GRENADA</t>
  </si>
  <si>
    <t xml:space="preserve">GP</t>
  </si>
  <si>
    <t xml:space="preserve">GUADELOUPE</t>
  </si>
  <si>
    <t xml:space="preserve">GT</t>
  </si>
  <si>
    <t xml:space="preserve">GUATEMALA</t>
  </si>
  <si>
    <t xml:space="preserve">GN</t>
  </si>
  <si>
    <t xml:space="preserve">GUINEA</t>
  </si>
  <si>
    <t xml:space="preserve">GW</t>
  </si>
  <si>
    <t xml:space="preserve">GUINEA-BISSAU</t>
  </si>
  <si>
    <t xml:space="preserve">GY</t>
  </si>
  <si>
    <t xml:space="preserve">GUYANA</t>
  </si>
  <si>
    <t xml:space="preserve">HT</t>
  </si>
  <si>
    <t xml:space="preserve">HAITI</t>
  </si>
  <si>
    <t xml:space="preserve">HN</t>
  </si>
  <si>
    <t xml:space="preserve">HONDURAS</t>
  </si>
  <si>
    <t xml:space="preserve">HK</t>
  </si>
  <si>
    <t xml:space="preserve">HONG KONG</t>
  </si>
  <si>
    <t xml:space="preserve">HU</t>
  </si>
  <si>
    <t xml:space="preserve">HUNGARY</t>
  </si>
  <si>
    <t xml:space="preserve">IS</t>
  </si>
  <si>
    <t xml:space="preserve">ICELAND</t>
  </si>
  <si>
    <t xml:space="preserve">IN</t>
  </si>
  <si>
    <t xml:space="preserve">INDIA</t>
  </si>
  <si>
    <t xml:space="preserve">ID</t>
  </si>
  <si>
    <t xml:space="preserve">INDONESIA</t>
  </si>
  <si>
    <t xml:space="preserve">IR</t>
  </si>
  <si>
    <t xml:space="preserve">IRAN, ISLAMIC REPUBLIC OF</t>
  </si>
  <si>
    <t xml:space="preserve">IQ</t>
  </si>
  <si>
    <t xml:space="preserve">IRAQ</t>
  </si>
  <si>
    <t xml:space="preserve">IE</t>
  </si>
  <si>
    <t xml:space="preserve">IRELAND</t>
  </si>
  <si>
    <t xml:space="preserve">IL</t>
  </si>
  <si>
    <t xml:space="preserve">ISRAEL</t>
  </si>
  <si>
    <t xml:space="preserve">IT</t>
  </si>
  <si>
    <t xml:space="preserve">ITALY</t>
  </si>
  <si>
    <t xml:space="preserve">JM</t>
  </si>
  <si>
    <t xml:space="preserve">JAMAICA</t>
  </si>
  <si>
    <t xml:space="preserve">JP</t>
  </si>
  <si>
    <t xml:space="preserve">JAPAN</t>
  </si>
  <si>
    <t xml:space="preserve">JE</t>
  </si>
  <si>
    <t xml:space="preserve">JERSEY</t>
  </si>
  <si>
    <t xml:space="preserve">JO</t>
  </si>
  <si>
    <t xml:space="preserve">JORDAN</t>
  </si>
  <si>
    <t xml:space="preserve">KZ</t>
  </si>
  <si>
    <t xml:space="preserve">KAZAKHSTAN</t>
  </si>
  <si>
    <t xml:space="preserve">KE</t>
  </si>
  <si>
    <t xml:space="preserve">KENYA</t>
  </si>
  <si>
    <t xml:space="preserve">KI</t>
  </si>
  <si>
    <t xml:space="preserve">KIRIBATI</t>
  </si>
  <si>
    <t xml:space="preserve">KR</t>
  </si>
  <si>
    <t xml:space="preserve">KOREA, DEMOCRATIC PEOPLE'S REPUBLIC OF</t>
  </si>
  <si>
    <t xml:space="preserve">KOREA, REPUBLIC OF</t>
  </si>
  <si>
    <t xml:space="preserve">KW</t>
  </si>
  <si>
    <t xml:space="preserve">KUWAIT</t>
  </si>
  <si>
    <t xml:space="preserve">KG</t>
  </si>
  <si>
    <t xml:space="preserve">KYRGYZSTAN</t>
  </si>
  <si>
    <t xml:space="preserve">LAO PEOPLE'S DEMOCRATIC REPUBLIC</t>
  </si>
  <si>
    <t xml:space="preserve">LV</t>
  </si>
  <si>
    <t xml:space="preserve">LATVIA</t>
  </si>
  <si>
    <t xml:space="preserve">LB</t>
  </si>
  <si>
    <t xml:space="preserve">LEBANON</t>
  </si>
  <si>
    <t xml:space="preserve">LS</t>
  </si>
  <si>
    <t xml:space="preserve">LESOTHO</t>
  </si>
  <si>
    <t xml:space="preserve">LR</t>
  </si>
  <si>
    <t xml:space="preserve">LIBERIA</t>
  </si>
  <si>
    <t xml:space="preserve">LY</t>
  </si>
  <si>
    <t xml:space="preserve">LIBYAN ARAB JAMAHIRIYA</t>
  </si>
  <si>
    <t xml:space="preserve">LI</t>
  </si>
  <si>
    <t xml:space="preserve">LIECHTENSTEIN</t>
  </si>
  <si>
    <t xml:space="preserve">LT</t>
  </si>
  <si>
    <t xml:space="preserve">LITHUANIA</t>
  </si>
  <si>
    <t xml:space="preserve">LU</t>
  </si>
  <si>
    <t xml:space="preserve">LUXEMBOURG</t>
  </si>
  <si>
    <t xml:space="preserve">MO</t>
  </si>
  <si>
    <t xml:space="preserve">MACAU</t>
  </si>
  <si>
    <t xml:space="preserve">MK</t>
  </si>
  <si>
    <t xml:space="preserve">MACEDONIA, THE FORMER YUGOSLAV REPUBLIC OF</t>
  </si>
  <si>
    <t xml:space="preserve">MG</t>
  </si>
  <si>
    <t xml:space="preserve">MADAGASCAR</t>
  </si>
  <si>
    <t xml:space="preserve">MW</t>
  </si>
  <si>
    <t xml:space="preserve">MALAWI</t>
  </si>
  <si>
    <t xml:space="preserve">MY</t>
  </si>
  <si>
    <t xml:space="preserve">MALAYSIA</t>
  </si>
  <si>
    <t xml:space="preserve">MV</t>
  </si>
  <si>
    <t xml:space="preserve">MALDIVES</t>
  </si>
  <si>
    <t xml:space="preserve">ML</t>
  </si>
  <si>
    <t xml:space="preserve">MALI</t>
  </si>
  <si>
    <t xml:space="preserve">MT</t>
  </si>
  <si>
    <t xml:space="preserve">MALTA</t>
  </si>
  <si>
    <t xml:space="preserve">MQ</t>
  </si>
  <si>
    <t xml:space="preserve">MARTINIQUE</t>
  </si>
  <si>
    <t xml:space="preserve">MR</t>
  </si>
  <si>
    <t xml:space="preserve">MAURITANIA</t>
  </si>
  <si>
    <t xml:space="preserve">MU</t>
  </si>
  <si>
    <t xml:space="preserve">MAURITIUS</t>
  </si>
  <si>
    <t xml:space="preserve">MX</t>
  </si>
  <si>
    <t xml:space="preserve">MEXICO</t>
  </si>
  <si>
    <t xml:space="preserve">FM</t>
  </si>
  <si>
    <t xml:space="preserve">MICRONESIA, FEDERATED STATES OF</t>
  </si>
  <si>
    <t xml:space="preserve">MD</t>
  </si>
  <si>
    <t xml:space="preserve">MOLDOVA</t>
  </si>
  <si>
    <t xml:space="preserve">MC</t>
  </si>
  <si>
    <t xml:space="preserve">MONACO</t>
  </si>
  <si>
    <t xml:space="preserve">MN</t>
  </si>
  <si>
    <t xml:space="preserve">MONGOLIA</t>
  </si>
  <si>
    <t xml:space="preserve">ME</t>
  </si>
  <si>
    <t xml:space="preserve">MONTENEGRO</t>
  </si>
  <si>
    <t xml:space="preserve">MS</t>
  </si>
  <si>
    <t xml:space="preserve">MONTSERRAT</t>
  </si>
  <si>
    <t xml:space="preserve">MA</t>
  </si>
  <si>
    <t xml:space="preserve">MOROCCO</t>
  </si>
  <si>
    <t xml:space="preserve">MZ</t>
  </si>
  <si>
    <t xml:space="preserve">MOZAMBIQUE</t>
  </si>
  <si>
    <t xml:space="preserve">MM</t>
  </si>
  <si>
    <t xml:space="preserve">MYANMAR</t>
  </si>
  <si>
    <t xml:space="preserve">NA</t>
  </si>
  <si>
    <t xml:space="preserve">NAMIBIA</t>
  </si>
  <si>
    <t xml:space="preserve">NP</t>
  </si>
  <si>
    <t xml:space="preserve">NEPAL</t>
  </si>
  <si>
    <t xml:space="preserve">NL</t>
  </si>
  <si>
    <t xml:space="preserve">NETHERLANDS</t>
  </si>
  <si>
    <t xml:space="preserve">NZ</t>
  </si>
  <si>
    <t xml:space="preserve">NEW ZEALAND</t>
  </si>
  <si>
    <t xml:space="preserve">NI</t>
  </si>
  <si>
    <t xml:space="preserve">NICARAGUA</t>
  </si>
  <si>
    <t xml:space="preserve">NE</t>
  </si>
  <si>
    <t xml:space="preserve">NIGER</t>
  </si>
  <si>
    <t xml:space="preserve">NG</t>
  </si>
  <si>
    <t xml:space="preserve">NIGERIA</t>
  </si>
  <si>
    <t xml:space="preserve">NO</t>
  </si>
  <si>
    <t xml:space="preserve">NORWAY</t>
  </si>
  <si>
    <t xml:space="preserve">OM</t>
  </si>
  <si>
    <t xml:space="preserve">OMAN</t>
  </si>
  <si>
    <t xml:space="preserve">PK</t>
  </si>
  <si>
    <t xml:space="preserve">PAKISTAN</t>
  </si>
  <si>
    <t xml:space="preserve">PW</t>
  </si>
  <si>
    <t xml:space="preserve">PALAU</t>
  </si>
  <si>
    <t xml:space="preserve">PS</t>
  </si>
  <si>
    <t xml:space="preserve">PALESTINIAN TERRITORY</t>
  </si>
  <si>
    <t xml:space="preserve">PA</t>
  </si>
  <si>
    <t xml:space="preserve">PANAMA</t>
  </si>
  <si>
    <t xml:space="preserve">PG</t>
  </si>
  <si>
    <t xml:space="preserve">PAPUA NEW GUINEA</t>
  </si>
  <si>
    <t xml:space="preserve">PY</t>
  </si>
  <si>
    <t xml:space="preserve">PARAGUAY</t>
  </si>
  <si>
    <t xml:space="preserve">PE</t>
  </si>
  <si>
    <t xml:space="preserve">PERU</t>
  </si>
  <si>
    <t xml:space="preserve">PH</t>
  </si>
  <si>
    <t xml:space="preserve">PHILIPPINES</t>
  </si>
  <si>
    <t xml:space="preserve">POLAND</t>
  </si>
  <si>
    <t xml:space="preserve">PT</t>
  </si>
  <si>
    <t xml:space="preserve">PORTUGAL</t>
  </si>
  <si>
    <t xml:space="preserve">PR</t>
  </si>
  <si>
    <t xml:space="preserve">PUERTO RICO</t>
  </si>
  <si>
    <t xml:space="preserve">QA</t>
  </si>
  <si>
    <t xml:space="preserve">QATAR</t>
  </si>
  <si>
    <t xml:space="preserve">RE</t>
  </si>
  <si>
    <t xml:space="preserve">REUNION</t>
  </si>
  <si>
    <t xml:space="preserve">ROMANIA</t>
  </si>
  <si>
    <t xml:space="preserve">RU</t>
  </si>
  <si>
    <t xml:space="preserve">RUSSIAN FEDERATION</t>
  </si>
  <si>
    <t xml:space="preserve">RW</t>
  </si>
  <si>
    <t xml:space="preserve">RWANDA</t>
  </si>
  <si>
    <t xml:space="preserve">BL</t>
  </si>
  <si>
    <t xml:space="preserve">SAINT HELENA</t>
  </si>
  <si>
    <t xml:space="preserve">KN</t>
  </si>
  <si>
    <t xml:space="preserve">SAINT KITTS AND NEVIS</t>
  </si>
  <si>
    <t xml:space="preserve">LC</t>
  </si>
  <si>
    <t xml:space="preserve">SAINT LUCIA</t>
  </si>
  <si>
    <t xml:space="preserve">VC</t>
  </si>
  <si>
    <t xml:space="preserve">SAINT VINCENT AND THE GRENADINES</t>
  </si>
  <si>
    <t xml:space="preserve">WS</t>
  </si>
  <si>
    <t xml:space="preserve">SAMOA</t>
  </si>
  <si>
    <t xml:space="preserve">SM</t>
  </si>
  <si>
    <t xml:space="preserve">SAN MARINO</t>
  </si>
  <si>
    <t xml:space="preserve">SAO TOME AND PRINCIPE</t>
  </si>
  <si>
    <t xml:space="preserve">SA</t>
  </si>
  <si>
    <t xml:space="preserve">SAUDI ARABIA</t>
  </si>
  <si>
    <t xml:space="preserve">SN</t>
  </si>
  <si>
    <t xml:space="preserve">SENEGAL</t>
  </si>
  <si>
    <t xml:space="preserve">SERBIA</t>
  </si>
  <si>
    <t xml:space="preserve">SC</t>
  </si>
  <si>
    <t xml:space="preserve">SEYCHELLES</t>
  </si>
  <si>
    <t xml:space="preserve">SL</t>
  </si>
  <si>
    <t xml:space="preserve">SIERRA LEONE</t>
  </si>
  <si>
    <t xml:space="preserve">SG</t>
  </si>
  <si>
    <t xml:space="preserve">SINGAPORE</t>
  </si>
  <si>
    <t xml:space="preserve">SK</t>
  </si>
  <si>
    <t xml:space="preserve">SLOVAKIA</t>
  </si>
  <si>
    <t xml:space="preserve">SLOVENIA</t>
  </si>
  <si>
    <t xml:space="preserve">SB</t>
  </si>
  <si>
    <t xml:space="preserve">SOLOMON ISLANDS</t>
  </si>
  <si>
    <t xml:space="preserve">SO</t>
  </si>
  <si>
    <t xml:space="preserve">SOMALIA</t>
  </si>
  <si>
    <t xml:space="preserve">ZA</t>
  </si>
  <si>
    <t xml:space="preserve">SOUTH AFRICA</t>
  </si>
  <si>
    <t xml:space="preserve">ES</t>
  </si>
  <si>
    <t xml:space="preserve">SPAIN</t>
  </si>
  <si>
    <t xml:space="preserve">LK</t>
  </si>
  <si>
    <t xml:space="preserve">SRI LANKA</t>
  </si>
  <si>
    <t xml:space="preserve">SD</t>
  </si>
  <si>
    <t xml:space="preserve">SUDAN</t>
  </si>
  <si>
    <t xml:space="preserve">SR</t>
  </si>
  <si>
    <t xml:space="preserve">SURINAME</t>
  </si>
  <si>
    <t xml:space="preserve">SZ</t>
  </si>
  <si>
    <t xml:space="preserve">SWAZILAND</t>
  </si>
  <si>
    <t xml:space="preserve">SE</t>
  </si>
  <si>
    <t xml:space="preserve">SWEDEN</t>
  </si>
  <si>
    <t xml:space="preserve">CH</t>
  </si>
  <si>
    <t xml:space="preserve">SWITZERLAND</t>
  </si>
  <si>
    <t xml:space="preserve">SY</t>
  </si>
  <si>
    <t xml:space="preserve">SYRIAN ARAB REPUBLIC</t>
  </si>
  <si>
    <t xml:space="preserve">TW</t>
  </si>
  <si>
    <t xml:space="preserve">TAIWAN, PROVINCE OF CHINA</t>
  </si>
  <si>
    <t xml:space="preserve">TJ</t>
  </si>
  <si>
    <t xml:space="preserve">TAJIKISTAN</t>
  </si>
  <si>
    <t xml:space="preserve">TZ</t>
  </si>
  <si>
    <t xml:space="preserve">TANZANIA, UNITED REPUBLIC OF</t>
  </si>
  <si>
    <t xml:space="preserve">TH</t>
  </si>
  <si>
    <t xml:space="preserve">THAILAND</t>
  </si>
  <si>
    <t xml:space="preserve">TL</t>
  </si>
  <si>
    <t xml:space="preserve">TIMOR-LESTE (EAST TIMOR)</t>
  </si>
  <si>
    <t xml:space="preserve">TG</t>
  </si>
  <si>
    <t xml:space="preserve">TOGO</t>
  </si>
  <si>
    <t xml:space="preserve">TT</t>
  </si>
  <si>
    <t xml:space="preserve">TRINIDAD AND TOBAGO</t>
  </si>
  <si>
    <t xml:space="preserve">TN</t>
  </si>
  <si>
    <t xml:space="preserve">TUNISIA</t>
  </si>
  <si>
    <t xml:space="preserve">TR</t>
  </si>
  <si>
    <t xml:space="preserve">TURKEY</t>
  </si>
  <si>
    <t xml:space="preserve">TM</t>
  </si>
  <si>
    <t xml:space="preserve">TURKMENISTAN</t>
  </si>
  <si>
    <t xml:space="preserve">UG</t>
  </si>
  <si>
    <t xml:space="preserve">UGANDA</t>
  </si>
  <si>
    <t xml:space="preserve">UKRAINE</t>
  </si>
  <si>
    <t xml:space="preserve">GB</t>
  </si>
  <si>
    <t xml:space="preserve">UNITED KINGDOM</t>
  </si>
  <si>
    <t xml:space="preserve">US</t>
  </si>
  <si>
    <t xml:space="preserve">UNITED STATES</t>
  </si>
  <si>
    <t xml:space="preserve">UY</t>
  </si>
  <si>
    <t xml:space="preserve">URUGUAY</t>
  </si>
  <si>
    <t xml:space="preserve">UZ</t>
  </si>
  <si>
    <t xml:space="preserve">UZBEKISTAN</t>
  </si>
  <si>
    <t xml:space="preserve">VU</t>
  </si>
  <si>
    <t xml:space="preserve">VANUATU</t>
  </si>
  <si>
    <t xml:space="preserve">VE</t>
  </si>
  <si>
    <t xml:space="preserve">VENEZUELA</t>
  </si>
  <si>
    <t xml:space="preserve">VN</t>
  </si>
  <si>
    <t xml:space="preserve">VIETNAM</t>
  </si>
  <si>
    <t xml:space="preserve">WF</t>
  </si>
  <si>
    <t xml:space="preserve">WESTERN SAHARA</t>
  </si>
  <si>
    <t xml:space="preserve">YE</t>
  </si>
  <si>
    <t xml:space="preserve">YEMEN</t>
  </si>
  <si>
    <t xml:space="preserve">ZM</t>
  </si>
  <si>
    <t xml:space="preserve">ZAMBIA</t>
  </si>
  <si>
    <t xml:space="preserve">ZW</t>
  </si>
  <si>
    <t xml:space="preserve">ZIMBABWE</t>
  </si>
  <si>
    <t xml:space="preserve">Project status name</t>
  </si>
  <si>
    <t xml:space="preserve">Project status no.</t>
  </si>
  <si>
    <t xml:space="preserve">OPEN</t>
  </si>
  <si>
    <t xml:space="preserve">CLOSED</t>
  </si>
  <si>
    <t xml:space="preserve">Product group name</t>
  </si>
  <si>
    <t xml:space="preserve">Product group no.</t>
  </si>
  <si>
    <t xml:space="preserve">Building products - joints</t>
  </si>
  <si>
    <t xml:space="preserve">Building products - dynamic bearings</t>
  </si>
  <si>
    <t xml:space="preserve">Building products - static bearings</t>
  </si>
  <si>
    <t xml:space="preserve">Seismic isolators</t>
  </si>
  <si>
    <t xml:space="preserve">Seismic joints</t>
  </si>
  <si>
    <t xml:space="preserve">Main contracting</t>
  </si>
  <si>
    <t xml:space="preserve">Production site name</t>
  </si>
  <si>
    <t xml:space="preserve">Production site no.</t>
  </si>
  <si>
    <t xml:space="preserve">Sales project financial data field structure (Job costing sheet)</t>
  </si>
  <si>
    <t xml:space="preserve">Budget input field name</t>
  </si>
  <si>
    <t xml:space="preserve">Budget input field abbreviation</t>
  </si>
  <si>
    <t xml:space="preserve">Comment</t>
  </si>
  <si>
    <t xml:space="preserve">Invoiced sales excl VAT/GST (products) - BUD</t>
  </si>
  <si>
    <t xml:space="preserve">N/A</t>
  </si>
  <si>
    <t xml:space="preserve">Data input field should no longer be used</t>
  </si>
  <si>
    <t xml:space="preserve">Invoiced sales excl VAT/GST (shipping) - BUD</t>
  </si>
  <si>
    <t xml:space="preserve">Invoiced sales excl VAT/GST (testing) - BUD</t>
  </si>
  <si>
    <t xml:space="preserve">Invoiced sales excl VAT/GST (installation) - BUD</t>
  </si>
  <si>
    <t xml:space="preserve">Invoiced sales excl VAT/GST (not classified) - BUD</t>
  </si>
  <si>
    <t xml:space="preserve">Data input field can be used</t>
  </si>
  <si>
    <t xml:space="preserve">Material costs - 3rd (steel components) - BUD</t>
  </si>
  <si>
    <t xml:space="preserve">Material costs - 3rd (key components) - BUD</t>
  </si>
  <si>
    <t xml:space="preserve">Material costs - 3rd (other materials) - BUD</t>
  </si>
  <si>
    <t xml:space="preserve">Material costs - 3rd (not classified) - BUD</t>
  </si>
  <si>
    <t xml:space="preserve">Manufacturing cost - 3rd (outsourcing) - BUD</t>
  </si>
  <si>
    <t xml:space="preserve">Material costs - IC - BUD</t>
  </si>
  <si>
    <t xml:space="preserve">Labor / production costs - BUD</t>
  </si>
  <si>
    <t xml:space="preserve">Renamed to Material costs - INT (Internal production processs - related to production order valuation)</t>
  </si>
  <si>
    <t xml:space="preserve">Technical Services - 3rd - BUD</t>
  </si>
  <si>
    <t xml:space="preserve">Technical Services - IC - BUD</t>
  </si>
  <si>
    <t xml:space="preserve">Technical Services - Internal - BUD</t>
  </si>
  <si>
    <t xml:space="preserve">Installation Material and Service cost - 3rd - BUD</t>
  </si>
  <si>
    <t xml:space="preserve">Installation Services - IC - BUD</t>
  </si>
  <si>
    <t xml:space="preserve">Installation Services - Internal - BUD</t>
  </si>
  <si>
    <t xml:space="preserve">Transportation Material and Service cost - 3rd - BUD</t>
  </si>
  <si>
    <t xml:space="preserve">Transportation Services - IC - BUD</t>
  </si>
  <si>
    <t xml:space="preserve">Transportation Services - Internal - BUD</t>
  </si>
  <si>
    <t xml:space="preserve">Testing Material and Service cost - 3rd - BUD</t>
  </si>
  <si>
    <t xml:space="preserve">Testing Services - IC - BUD</t>
  </si>
  <si>
    <t xml:space="preserve">Testing Services - Internal - BUD</t>
  </si>
  <si>
    <t xml:space="preserve">Project Management costs - BUD</t>
  </si>
  <si>
    <t xml:space="preserve">Travel expenses total- 3rd - BUD</t>
  </si>
  <si>
    <t xml:space="preserve">Commissions - BUD</t>
  </si>
  <si>
    <t xml:space="preserve">License fees IC - BUD</t>
  </si>
  <si>
    <t xml:space="preserve">Other costs - BUD</t>
  </si>
  <si>
    <t xml:space="preserve">Forecast input fields</t>
  </si>
  <si>
    <t xml:space="preserve">Forecast input field abbreviation</t>
  </si>
  <si>
    <t xml:space="preserve">Invoiced sales excl VAT/GST (products) - FOR</t>
  </si>
  <si>
    <t xml:space="preserve">Invoiced sales excl VAT/GST (shipping) - FOR</t>
  </si>
  <si>
    <t xml:space="preserve">Invoiced sales excl VAT/GST (testing) - FOR</t>
  </si>
  <si>
    <t xml:space="preserve">Invoiced sales excl VAT/GST (installation) - FOR</t>
  </si>
  <si>
    <t xml:space="preserve">Invoiced sales excl VAT/GST (not classified) - FOR</t>
  </si>
  <si>
    <t xml:space="preserve">Material costs - 3rd (steel components) - FOR</t>
  </si>
  <si>
    <t xml:space="preserve">Material costs - 3rd (key components) - FOR</t>
  </si>
  <si>
    <t xml:space="preserve">Material costs - 3rd (other materials) - FOR</t>
  </si>
  <si>
    <t xml:space="preserve">Material costs - 3rd (not classified) - FOR</t>
  </si>
  <si>
    <t xml:space="preserve">Manufacturing cost - 3rd (outsourcing) - FOR</t>
  </si>
  <si>
    <t xml:space="preserve">Material costs - IC - FOR</t>
  </si>
  <si>
    <t xml:space="preserve">Labor / production costs - FOR</t>
  </si>
  <si>
    <t xml:space="preserve">Technical Services - 3rd - FOR</t>
  </si>
  <si>
    <t xml:space="preserve">Technical Services - IC - FOR</t>
  </si>
  <si>
    <t xml:space="preserve">Technical Services - Internal - FOR</t>
  </si>
  <si>
    <t xml:space="preserve">Installation Material and Service cost - 3rd - FOR</t>
  </si>
  <si>
    <t xml:space="preserve">Installation Services - IC - FOR</t>
  </si>
  <si>
    <t xml:space="preserve">Installation Services - Internal - FOR</t>
  </si>
  <si>
    <t xml:space="preserve">Transportation Material and Service cost - 3rd - FOR</t>
  </si>
  <si>
    <t xml:space="preserve">Transportation Services - IC - FOR</t>
  </si>
  <si>
    <t xml:space="preserve">Transportation Services - Internal - FOR</t>
  </si>
  <si>
    <t xml:space="preserve">Testing Material and Service cost - 3rd - FOR</t>
  </si>
  <si>
    <t xml:space="preserve">Testing Services - IC - FOR</t>
  </si>
  <si>
    <t xml:space="preserve">Testing Services - Internal - FOR</t>
  </si>
  <si>
    <t xml:space="preserve">Project Management costs - FOR</t>
  </si>
  <si>
    <t xml:space="preserve">Travel expenses total- 3rd - FOR</t>
  </si>
  <si>
    <t xml:space="preserve">Commissions - FOR</t>
  </si>
  <si>
    <t xml:space="preserve">License fees IC - FOR</t>
  </si>
  <si>
    <t xml:space="preserve">Other costs - FOR</t>
  </si>
  <si>
    <t xml:space="preserve">Actual input fields</t>
  </si>
  <si>
    <t xml:space="preserve">Actual input field abbreviation</t>
  </si>
  <si>
    <t xml:space="preserve">Invoiced sales excl VAT/GST (products) - ACT</t>
  </si>
  <si>
    <t xml:space="preserve">Invoiced sales excl VAT/GST (shipping) - ACT</t>
  </si>
  <si>
    <t xml:space="preserve">Invoiced sales excl VAT/GST (testing) - ACT</t>
  </si>
  <si>
    <t xml:space="preserve">Invoiced sales excl VAT/GST (installation) - ACT</t>
  </si>
  <si>
    <t xml:space="preserve">Invoiced sales excl VAT/GST (not classified) - ACT</t>
  </si>
  <si>
    <t xml:space="preserve">Material costs - 3rd (steel components) - ACT</t>
  </si>
  <si>
    <t xml:space="preserve">Material costs - 3rd (key components) - ACT</t>
  </si>
  <si>
    <t xml:space="preserve">Material costs - 3rd (other materials) - ACT</t>
  </si>
  <si>
    <t xml:space="preserve">Material costs - 3rd (not classified) - ACT</t>
  </si>
  <si>
    <t xml:space="preserve">Manufacturing cost - 3rd (outsourcing) - ACT</t>
  </si>
  <si>
    <t xml:space="preserve">Material costs - IC - ACT</t>
  </si>
  <si>
    <t xml:space="preserve">Labor / production costs - ACT</t>
  </si>
  <si>
    <t xml:space="preserve">Technical Services - 3rd - ACT</t>
  </si>
  <si>
    <t xml:space="preserve">Technical Services - IC - ACT</t>
  </si>
  <si>
    <t xml:space="preserve">Technical Services - Internal - ACT</t>
  </si>
  <si>
    <t xml:space="preserve">Installation Material and Service cost - 3rd - ACT</t>
  </si>
  <si>
    <t xml:space="preserve">Installation Services - IC - ACT</t>
  </si>
  <si>
    <t xml:space="preserve">Installation Services - Internal - ACT</t>
  </si>
  <si>
    <t xml:space="preserve">Transportation Material and Service cost - 3rd - ACT</t>
  </si>
  <si>
    <t xml:space="preserve">Transportation Services - IC - ACT</t>
  </si>
  <si>
    <t xml:space="preserve">Transportation Services - Internal - ACT</t>
  </si>
  <si>
    <t xml:space="preserve">Testing Material and Service cost - 3rd - ACT</t>
  </si>
  <si>
    <t xml:space="preserve">Testing Services - IC - ACT</t>
  </si>
  <si>
    <t xml:space="preserve">Testing Services - Internal - ACT</t>
  </si>
  <si>
    <t xml:space="preserve">Project Management costs - ACT</t>
  </si>
  <si>
    <t xml:space="preserve">Travel expenses total- 3rd - ACT</t>
  </si>
  <si>
    <t xml:space="preserve">Commissions - ACT</t>
  </si>
  <si>
    <t xml:space="preserve">License fees IC - ACT</t>
  </si>
  <si>
    <t xml:space="preserve">Other costs - ACT</t>
  </si>
  <si>
    <t xml:space="preserve">Sales project financial reporting structure (Job costing sheet)</t>
  </si>
  <si>
    <t xml:space="preserve">Category</t>
  </si>
  <si>
    <t xml:space="preserve">Budget</t>
  </si>
  <si>
    <t xml:space="preserve">Forecast</t>
  </si>
  <si>
    <t xml:space="preserve">Actuals</t>
  </si>
  <si>
    <t xml:space="preserve">Contract value / Invoiced sales</t>
  </si>
  <si>
    <t xml:space="preserve">Direct material costs - Total</t>
  </si>
  <si>
    <t xml:space="preserve">Direct material costs - 3rd</t>
  </si>
  <si>
    <t xml:space="preserve">Direct material costs - IC</t>
  </si>
  <si>
    <t xml:space="preserve">Direct material costs - Internal</t>
  </si>
  <si>
    <t xml:space="preserve">Technical service costs - Total</t>
  </si>
  <si>
    <t xml:space="preserve">Technical service costs  - 3rd</t>
  </si>
  <si>
    <t xml:space="preserve">Technical service costs - IC</t>
  </si>
  <si>
    <t xml:space="preserve">Technical service costs - Internal</t>
  </si>
  <si>
    <t xml:space="preserve">(working hours) </t>
  </si>
  <si>
    <t xml:space="preserve">Installation service costs costs - Total</t>
  </si>
  <si>
    <t xml:space="preserve">Installation service costs costs - 3rd</t>
  </si>
  <si>
    <t xml:space="preserve">Installation service costs costs - IC</t>
  </si>
  <si>
    <t xml:space="preserve">Installation service costs costs - Internal</t>
  </si>
  <si>
    <t xml:space="preserve">(working hours &amp; own transportation vehicle usage)</t>
  </si>
  <si>
    <t xml:space="preserve">Transportation service costs - Total</t>
  </si>
  <si>
    <t xml:space="preserve">Transportation service costs - 3rd</t>
  </si>
  <si>
    <t xml:space="preserve">Transportation service costs - IC</t>
  </si>
  <si>
    <t xml:space="preserve">Transportation service costs - Internal</t>
  </si>
  <si>
    <t xml:space="preserve">Testing service costs - Total</t>
  </si>
  <si>
    <t xml:space="preserve">Testing service costs - 3rd</t>
  </si>
  <si>
    <t xml:space="preserve">Testing service costs - IC</t>
  </si>
  <si>
    <t xml:space="preserve">Testing service costs - Internal</t>
  </si>
  <si>
    <t xml:space="preserve">Other costs - Total</t>
  </si>
  <si>
    <t xml:space="preserve">Project management costs (working hours) </t>
  </si>
  <si>
    <t xml:space="preserve">Travel costs</t>
  </si>
  <si>
    <t xml:space="preserve">Commission costs</t>
  </si>
  <si>
    <t xml:space="preserve">Licence fees IC</t>
  </si>
  <si>
    <t xml:space="preserve">Other costs</t>
  </si>
  <si>
    <t xml:space="preserve">Total Project costs</t>
  </si>
  <si>
    <t xml:space="preserve">Total Gross profit</t>
  </si>
  <si>
    <t xml:space="preserve">Total Gross profit in %</t>
  </si>
</sst>
</file>

<file path=xl/styles.xml><?xml version="1.0" encoding="utf-8"?>
<styleSheet xmlns="http://schemas.openxmlformats.org/spreadsheetml/2006/main">
  <numFmts count="9">
    <numFmt numFmtId="164" formatCode="General"/>
    <numFmt numFmtId="165" formatCode="m/d/yyyy"/>
    <numFmt numFmtId="166" formatCode="General"/>
    <numFmt numFmtId="167" formatCode="#,##0.00"/>
    <numFmt numFmtId="168" formatCode="_ * #,##0_ ;_ * \-#,##0_ ;_ * \-??_ ;_ @_ "/>
    <numFmt numFmtId="169" formatCode="0.0%"/>
    <numFmt numFmtId="170" formatCode="0.00%"/>
    <numFmt numFmtId="171" formatCode="_(* #,##0.00_);_(* \(#,##0.00\);_(* \-??_);_(@_)"/>
    <numFmt numFmtId="172" formatCode="#,##0"/>
  </numFmts>
  <fonts count="35">
    <font>
      <sz val="11"/>
      <color rgb="FF000000"/>
      <name val="Calibri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20"/>
      <color rgb="FF003A8C"/>
      <name val="Calibri"/>
      <family val="0"/>
      <charset val="1"/>
    </font>
    <font>
      <sz val="11"/>
      <color rgb="FF003A8C"/>
      <name val="Calibri"/>
      <family val="0"/>
      <charset val="1"/>
    </font>
    <font>
      <b val="true"/>
      <sz val="11"/>
      <color rgb="FF003A8C"/>
      <name val="Calibri"/>
      <family val="0"/>
      <charset val="1"/>
    </font>
    <font>
      <b val="true"/>
      <sz val="20"/>
      <color rgb="FFFFFFFF"/>
      <name val="Calibri"/>
      <family val="0"/>
      <charset val="1"/>
    </font>
    <font>
      <sz val="22"/>
      <color rgb="FF003A8C"/>
      <name val="Calibri"/>
      <family val="0"/>
      <charset val="1"/>
    </font>
    <font>
      <sz val="26"/>
      <color rgb="FF003A8C"/>
      <name val="Calibri"/>
      <family val="0"/>
      <charset val="1"/>
    </font>
    <font>
      <b val="true"/>
      <sz val="16"/>
      <color rgb="FFFFFFFF"/>
      <name val="Calibri"/>
      <family val="0"/>
      <charset val="1"/>
    </font>
    <font>
      <b val="true"/>
      <sz val="22"/>
      <color rgb="FFFFFFFF"/>
      <name val="Calibri"/>
      <family val="0"/>
      <charset val="1"/>
    </font>
    <font>
      <b val="true"/>
      <sz val="14"/>
      <color rgb="FFFFFFFF"/>
      <name val="Calibri"/>
      <family val="0"/>
      <charset val="1"/>
    </font>
    <font>
      <sz val="10"/>
      <color rgb="FF003A8C"/>
      <name val="Calibri"/>
      <family val="0"/>
      <charset val="1"/>
    </font>
    <font>
      <b val="true"/>
      <sz val="9"/>
      <color rgb="FF003A8C"/>
      <name val="Calibri"/>
      <family val="0"/>
      <charset val="1"/>
    </font>
    <font>
      <sz val="9"/>
      <color rgb="FF003A8C"/>
      <name val="Calibri"/>
      <family val="0"/>
      <charset val="1"/>
    </font>
    <font>
      <i val="true"/>
      <sz val="10"/>
      <color rgb="FF003A8C"/>
      <name val="Calibri"/>
      <family val="0"/>
      <charset val="1"/>
    </font>
    <font>
      <sz val="36"/>
      <color rgb="FFFFFFFF"/>
      <name val="Calibri"/>
      <family val="0"/>
      <charset val="1"/>
    </font>
    <font>
      <sz val="28"/>
      <color rgb="FF003A8C"/>
      <name val="Calibri"/>
      <family val="0"/>
      <charset val="1"/>
    </font>
    <font>
      <b val="true"/>
      <sz val="28"/>
      <color rgb="FFFFFFFF"/>
      <name val="Calibri"/>
      <family val="0"/>
      <charset val="1"/>
    </font>
    <font>
      <sz val="18"/>
      <color rgb="FF003A8C"/>
      <name val="Calibri"/>
      <family val="0"/>
      <charset val="1"/>
    </font>
    <font>
      <b val="true"/>
      <sz val="18"/>
      <color rgb="FF003A8C"/>
      <name val="Calibri"/>
      <family val="0"/>
      <charset val="1"/>
    </font>
    <font>
      <sz val="14"/>
      <color rgb="FF003A8C"/>
      <name val="Calibri"/>
      <family val="0"/>
      <charset val="1"/>
    </font>
    <font>
      <sz val="26"/>
      <color rgb="FFFFFFFF"/>
      <name val="Calibri"/>
      <family val="0"/>
      <charset val="1"/>
    </font>
    <font>
      <b val="true"/>
      <sz val="36"/>
      <color rgb="FF003A8C"/>
      <name val="Calibri"/>
      <family val="0"/>
      <charset val="1"/>
    </font>
    <font>
      <b val="true"/>
      <sz val="24"/>
      <color rgb="FF003A8C"/>
      <name val="Calibri"/>
      <family val="0"/>
      <charset val="1"/>
    </font>
    <font>
      <b val="true"/>
      <sz val="26"/>
      <color rgb="FF003A8C"/>
      <name val="Calibri"/>
      <family val="0"/>
      <charset val="1"/>
    </font>
    <font>
      <b val="true"/>
      <sz val="22"/>
      <color rgb="FF003A8C"/>
      <name val="Calibri"/>
      <family val="0"/>
      <charset val="1"/>
    </font>
    <font>
      <b val="true"/>
      <sz val="10"/>
      <color rgb="FF003A8C"/>
      <name val="Calibri"/>
      <family val="0"/>
      <charset val="1"/>
    </font>
    <font>
      <sz val="8"/>
      <color rgb="FF003A8C"/>
      <name val="Calibri"/>
      <family val="0"/>
      <charset val="1"/>
    </font>
    <font>
      <b val="true"/>
      <sz val="8"/>
      <color rgb="FF003A8C"/>
      <name val="Calibri"/>
      <family val="0"/>
      <charset val="1"/>
    </font>
    <font>
      <sz val="18"/>
      <color rgb="FFFFFFFF"/>
      <name val="Calibri"/>
      <family val="0"/>
      <charset val="1"/>
    </font>
    <font>
      <sz val="11"/>
      <color rgb="FFFFFFFF"/>
      <name val="Calibri"/>
      <family val="0"/>
      <charset val="1"/>
    </font>
    <font>
      <sz val="12"/>
      <color rgb="FF003A8C"/>
      <name val="Calibri"/>
      <family val="0"/>
      <charset val="1"/>
    </font>
    <font>
      <i val="true"/>
      <sz val="11"/>
      <color rgb="FF003A8C"/>
      <name val="Calibri"/>
      <family val="0"/>
      <charset val="1"/>
    </font>
  </fonts>
  <fills count="13">
    <fill>
      <patternFill patternType="none"/>
    </fill>
    <fill>
      <patternFill patternType="gray125"/>
    </fill>
    <fill>
      <patternFill patternType="solid">
        <fgColor rgb="FFFFFFCC"/>
        <bgColor rgb="FFFFFFFF"/>
      </patternFill>
    </fill>
    <fill>
      <patternFill patternType="solid">
        <fgColor rgb="FFFFFFFF"/>
        <bgColor rgb="FFF2F2F2"/>
      </patternFill>
    </fill>
    <fill>
      <patternFill patternType="solid">
        <fgColor rgb="FF003A8C"/>
        <bgColor rgb="FF333399"/>
      </patternFill>
    </fill>
    <fill>
      <patternFill patternType="solid">
        <fgColor rgb="FFE2EFD9"/>
        <bgColor rgb="FFDEEAF6"/>
      </patternFill>
    </fill>
    <fill>
      <patternFill patternType="solid">
        <fgColor rgb="FFF2F2F2"/>
        <bgColor rgb="FFE2EFD9"/>
      </patternFill>
    </fill>
    <fill>
      <patternFill patternType="solid">
        <fgColor rgb="FFD9E2F3"/>
        <bgColor rgb="FFDEEAF6"/>
      </patternFill>
    </fill>
    <fill>
      <patternFill patternType="solid">
        <fgColor rgb="FFFFE598"/>
        <bgColor rgb="FFFFCCCC"/>
      </patternFill>
    </fill>
    <fill>
      <patternFill patternType="solid">
        <fgColor rgb="FFFFCCCC"/>
        <bgColor rgb="FFD8D8D8"/>
      </patternFill>
    </fill>
    <fill>
      <patternFill patternType="solid">
        <fgColor rgb="FFFF0000"/>
        <bgColor rgb="FF993300"/>
      </patternFill>
    </fill>
    <fill>
      <patternFill patternType="solid">
        <fgColor rgb="FFDEEAF6"/>
        <bgColor rgb="FFD9E2F3"/>
      </patternFill>
    </fill>
    <fill>
      <patternFill patternType="solid">
        <fgColor rgb="FFFFC000"/>
        <bgColor rgb="FFFF9900"/>
      </patternFill>
    </fill>
  </fills>
  <borders count="64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/>
      <right style="thin"/>
      <top style="thin"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 style="thin"/>
      <right/>
      <top style="thin"/>
      <bottom/>
      <diagonal/>
    </border>
    <border diagonalUp="false" diagonalDown="false">
      <left/>
      <right/>
      <top style="thin"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thin"/>
      <right/>
      <top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 style="thin"/>
      <right/>
      <top/>
      <bottom style="thin">
        <color rgb="FFD8D8D8"/>
      </bottom>
      <diagonal/>
    </border>
    <border diagonalUp="false" diagonalDown="false">
      <left style="thin"/>
      <right/>
      <top style="thin">
        <color rgb="FFD8D8D8"/>
      </top>
      <bottom style="thin">
        <color rgb="FFD8D8D8"/>
      </bottom>
      <diagonal/>
    </border>
    <border diagonalUp="false" diagonalDown="false">
      <left style="thin"/>
      <right/>
      <top style="thin"/>
      <bottom style="thin">
        <color rgb="FF003A8C"/>
      </bottom>
      <diagonal/>
    </border>
    <border diagonalUp="false" diagonalDown="false">
      <left/>
      <right/>
      <top style="thin"/>
      <bottom style="thin">
        <color rgb="FF003A8C"/>
      </bottom>
      <diagonal/>
    </border>
    <border diagonalUp="false" diagonalDown="false">
      <left/>
      <right style="thin"/>
      <top style="thin"/>
      <bottom style="thin">
        <color rgb="FF003A8C"/>
      </bottom>
      <diagonal/>
    </border>
    <border diagonalUp="false" diagonalDown="false">
      <left/>
      <right style="thin"/>
      <top/>
      <bottom/>
      <diagonal/>
    </border>
    <border diagonalUp="false" diagonalDown="false">
      <left style="thin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/>
      <right style="thin"/>
      <top/>
      <bottom style="medium"/>
      <diagonal/>
    </border>
    <border diagonalUp="false" diagonalDown="false">
      <left style="thin"/>
      <right style="thin"/>
      <top style="medium"/>
      <bottom style="thin">
        <color rgb="FF003A8C"/>
      </bottom>
      <diagonal/>
    </border>
    <border diagonalUp="false" diagonalDown="false">
      <left style="thin"/>
      <right style="medium"/>
      <top style="medium"/>
      <bottom style="thin">
        <color rgb="FF003A8C"/>
      </bottom>
      <diagonal/>
    </border>
    <border diagonalUp="false" diagonalDown="false">
      <left style="medium"/>
      <right style="thin"/>
      <top style="medium"/>
      <bottom style="thin">
        <color rgb="FF003A8C"/>
      </bottom>
      <diagonal/>
    </border>
    <border diagonalUp="false" diagonalDown="false">
      <left style="thin"/>
      <right style="medium"/>
      <top/>
      <bottom/>
      <diagonal/>
    </border>
    <border diagonalUp="false" diagonalDown="false">
      <left style="medium"/>
      <right style="medium"/>
      <top/>
      <bottom/>
      <diagonal/>
    </border>
    <border diagonalUp="false" diagonalDown="false">
      <left style="medium"/>
      <right style="thin"/>
      <top style="thin">
        <color rgb="FF003A8C"/>
      </top>
      <bottom style="thin">
        <color rgb="FF003A8C"/>
      </bottom>
      <diagonal/>
    </border>
    <border diagonalUp="false" diagonalDown="false">
      <left style="thin"/>
      <right style="thin"/>
      <top style="thin">
        <color rgb="FF003A8C"/>
      </top>
      <bottom/>
      <diagonal/>
    </border>
    <border diagonalUp="false" diagonalDown="false">
      <left/>
      <right style="medium"/>
      <top style="thin">
        <color rgb="FF003A8C"/>
      </top>
      <bottom/>
      <diagonal/>
    </border>
    <border diagonalUp="false" diagonalDown="false">
      <left style="thin"/>
      <right style="medium"/>
      <top style="thin">
        <color rgb="FF003A8C"/>
      </top>
      <bottom/>
      <diagonal/>
    </border>
    <border diagonalUp="false" diagonalDown="false">
      <left style="medium"/>
      <right style="thin"/>
      <top style="thin">
        <color rgb="FF003A8C"/>
      </top>
      <bottom/>
      <diagonal/>
    </border>
    <border diagonalUp="false" diagonalDown="false">
      <left/>
      <right style="thin"/>
      <top style="thin">
        <color rgb="FF003A8C"/>
      </top>
      <bottom/>
      <diagonal/>
    </border>
    <border diagonalUp="false" diagonalDown="false">
      <left style="thin"/>
      <right style="medium"/>
      <top style="thin"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thin"/>
      <right style="medium"/>
      <top/>
      <bottom style="thin"/>
      <diagonal/>
    </border>
    <border diagonalUp="false" diagonalDown="false">
      <left style="medium"/>
      <right style="thin"/>
      <top/>
      <bottom style="thin"/>
      <diagonal/>
    </border>
    <border diagonalUp="false" diagonalDown="false">
      <left style="thin"/>
      <right/>
      <top style="thin"/>
      <bottom style="medium"/>
      <diagonal/>
    </border>
    <border diagonalUp="false" diagonalDown="false">
      <left/>
      <right/>
      <top style="thin"/>
      <bottom style="medium"/>
      <diagonal/>
    </border>
    <border diagonalUp="false" diagonalDown="false">
      <left/>
      <right style="thin"/>
      <top style="thin"/>
      <bottom style="medium"/>
      <diagonal/>
    </border>
    <border diagonalUp="false" diagonalDown="false">
      <left/>
      <right/>
      <top style="medium"/>
      <bottom style="medium"/>
      <diagonal/>
    </border>
    <border diagonalUp="false" diagonalDown="false">
      <left style="thin"/>
      <right/>
      <top style="medium"/>
      <bottom style="thin"/>
      <diagonal/>
    </border>
    <border diagonalUp="false" diagonalDown="false">
      <left style="thin"/>
      <right style="medium"/>
      <top style="medium"/>
      <bottom style="thin"/>
      <diagonal/>
    </border>
    <border diagonalUp="false" diagonalDown="false">
      <left style="medium"/>
      <right style="thin"/>
      <top style="medium"/>
      <bottom style="thin"/>
      <diagonal/>
    </border>
    <border diagonalUp="false" diagonalDown="false">
      <left/>
      <right style="medium"/>
      <top style="medium"/>
      <bottom style="thin"/>
      <diagonal/>
    </border>
    <border diagonalUp="false" diagonalDown="false">
      <left style="medium"/>
      <right/>
      <top style="medium"/>
      <bottom style="thin"/>
      <diagonal/>
    </border>
    <border diagonalUp="false" diagonalDown="false">
      <left style="thin"/>
      <right/>
      <top/>
      <bottom/>
      <diagonal/>
    </border>
    <border diagonalUp="false" diagonalDown="false">
      <left style="thin"/>
      <right style="thin"/>
      <top/>
      <bottom/>
      <diagonal/>
    </border>
    <border diagonalUp="false" diagonalDown="false">
      <left/>
      <right style="medium"/>
      <top style="thin">
        <color rgb="FF003A8C"/>
      </top>
      <bottom style="medium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 style="thin"/>
      <right style="thin"/>
      <top style="medium"/>
      <bottom style="thin"/>
      <diagonal/>
    </border>
    <border diagonalUp="false" diagonalDown="false">
      <left/>
      <right style="thin"/>
      <top style="medium"/>
      <bottom style="thin"/>
      <diagonal/>
    </border>
    <border diagonalUp="false" diagonalDown="false">
      <left style="medium"/>
      <right/>
      <top style="thin"/>
      <bottom style="thin"/>
      <diagonal/>
    </border>
    <border diagonalUp="false" diagonalDown="false">
      <left/>
      <right/>
      <top style="medium"/>
      <bottom style="thin"/>
      <diagonal/>
    </border>
    <border diagonalUp="false" diagonalDown="false">
      <left style="medium"/>
      <right/>
      <top/>
      <bottom style="thin"/>
      <diagonal/>
    </border>
    <border diagonalUp="false" diagonalDown="false">
      <left/>
      <right style="medium"/>
      <top/>
      <bottom style="thin"/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/>
      <right style="medium"/>
      <top style="thin"/>
      <bottom style="thin"/>
      <diagonal/>
    </border>
    <border diagonalUp="false" diagonalDown="false">
      <left style="thin"/>
      <right style="medium"/>
      <top style="thin"/>
      <bottom style="medium"/>
      <diagonal/>
    </border>
    <border diagonalUp="false" diagonalDown="false">
      <left style="medium"/>
      <right/>
      <top style="thin"/>
      <bottom style="medium"/>
      <diagonal/>
    </border>
    <border diagonalUp="false" diagonalDown="false">
      <left/>
      <right style="medium"/>
      <top style="thin"/>
      <bottom style="medium"/>
      <diagonal/>
    </border>
    <border diagonalUp="false" diagonalDown="false">
      <left style="thin"/>
      <right style="thin"/>
      <top style="medium"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5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2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5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6" fillId="2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5" fillId="3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3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3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4" borderId="7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5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4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8" fillId="3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9" fillId="3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0" fillId="4" borderId="8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6" fillId="3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6" fontId="11" fillId="4" borderId="1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6" fillId="4" borderId="1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2" fillId="4" borderId="1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6" fillId="4" borderId="1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6" fillId="3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3" fillId="3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3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3" fillId="0" borderId="12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3" fillId="5" borderId="12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3" fillId="5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3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3" fillId="3" borderId="3" xfId="0" applyFont="true" applyBorder="true" applyAlignment="true" applyProtection="false">
      <alignment horizontal="center" vertical="top" textRotation="90" wrapText="false" indent="0" shrinkToFit="false"/>
      <protection locked="true" hidden="false"/>
    </xf>
    <xf numFmtId="164" fontId="5" fillId="3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4" fillId="3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15" fillId="3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" fillId="2" borderId="4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3" fillId="2" borderId="3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3" fillId="2" borderId="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3" fillId="2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3" fillId="2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" fillId="2" borderId="13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6" fillId="5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3" fillId="3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3" fillId="2" borderId="1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5" fillId="3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" fillId="2" borderId="14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3" fillId="2" borderId="12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5" fillId="4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4" borderId="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13" fillId="3" borderId="9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5" fillId="2" borderId="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5" fillId="2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2" borderId="3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6" fillId="2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5" fillId="2" borderId="1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3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7" fillId="4" borderId="15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7" fillId="4" borderId="16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5" fillId="4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8" fillId="3" borderId="1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4" borderId="1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3" borderId="1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3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5" fillId="3" borderId="18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9" fillId="4" borderId="19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5" fillId="4" borderId="2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5" fillId="4" borderId="20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5" fillId="4" borderId="2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5" fillId="0" borderId="2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5" fillId="0" borderId="2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5" fillId="6" borderId="2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6" borderId="2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6" borderId="2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7" borderId="2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7" borderId="2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7" borderId="2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3" borderId="2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3" borderId="2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0" fillId="3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1" fillId="0" borderId="25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21" fillId="6" borderId="26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21" fillId="7" borderId="26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21" fillId="3" borderId="27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5" fillId="3" borderId="0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5" fillId="3" borderId="28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5" fillId="3" borderId="29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7" fontId="5" fillId="6" borderId="28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7" fontId="5" fillId="6" borderId="3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7" fontId="5" fillId="7" borderId="3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7" fontId="5" fillId="7" borderId="3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7" fontId="5" fillId="7" borderId="3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7" fontId="5" fillId="3" borderId="28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7" fontId="5" fillId="3" borderId="28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22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22" fillId="3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6" fontId="22" fillId="3" borderId="3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6" fontId="22" fillId="6" borderId="34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6" fontId="22" fillId="6" borderId="4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6" fontId="22" fillId="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6" fontId="22" fillId="6" borderId="3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6" fontId="22" fillId="7" borderId="34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6" fontId="22" fillId="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6" fontId="22" fillId="7" borderId="3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6" fillId="3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5" fillId="3" borderId="5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5" fillId="3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5" fillId="0" borderId="3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5" fillId="6" borderId="36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7" fontId="5" fillId="6" borderId="6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7" fontId="5" fillId="3" borderId="5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7" fontId="5" fillId="6" borderId="5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7" fontId="5" fillId="6" borderId="35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7" fontId="5" fillId="2" borderId="6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7" fontId="5" fillId="2" borderId="5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6" fontId="5" fillId="3" borderId="3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5" fillId="3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5" fillId="0" borderId="3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5" fillId="6" borderId="3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7" fontId="5" fillId="6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7" fontId="5" fillId="3" borderId="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7" fontId="5" fillId="6" borderId="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7" fontId="5" fillId="6" borderId="3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7" fontId="5" fillId="2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7" fontId="5" fillId="2" borderId="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9" fillId="4" borderId="37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7" fillId="4" borderId="38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7" fillId="4" borderId="39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7" fillId="4" borderId="4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6" fillId="3" borderId="4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42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21" fillId="6" borderId="43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21" fillId="7" borderId="44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21" fillId="3" borderId="45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5" fillId="3" borderId="46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5" fillId="3" borderId="5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6" fontId="22" fillId="3" borderId="47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6" fontId="22" fillId="3" borderId="25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6" fontId="22" fillId="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6" fontId="22" fillId="7" borderId="5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6" fontId="22" fillId="7" borderId="35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6" fontId="22" fillId="3" borderId="5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5" fillId="3" borderId="19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5" fillId="3" borderId="4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7" fontId="5" fillId="6" borderId="49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7" fontId="5" fillId="6" borderId="39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7" fontId="5" fillId="6" borderId="50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7" fontId="5" fillId="7" borderId="39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7" fontId="5" fillId="7" borderId="50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7" fontId="5" fillId="3" borderId="50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6" fillId="3" borderId="5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5" fillId="3" borderId="5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5" fillId="3" borderId="5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5" fillId="6" borderId="4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7" fontId="5" fillId="6" borderId="5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7" fontId="5" fillId="3" borderId="5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7" fontId="5" fillId="6" borderId="5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7" fontId="5" fillId="6" borderId="4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7" fontId="5" fillId="2" borderId="5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7" fontId="5" fillId="2" borderId="5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6" fontId="15" fillId="3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8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15" fillId="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5" fillId="3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5" fillId="3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23" fillId="4" borderId="3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5" fillId="4" borderId="9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5" fillId="4" borderId="9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5" fillId="4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6" fontId="18" fillId="3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4" fillId="4" borderId="1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24" fillId="4" borderId="9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24" fillId="4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5" fillId="4" borderId="1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25" fillId="3" borderId="1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25" fillId="3" borderId="4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26" fillId="3" borderId="1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26" fillId="3" borderId="9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26" fillId="3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25" fillId="2" borderId="1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25" fillId="2" borderId="9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25" fillId="2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27" fillId="3" borderId="1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27" fillId="3" borderId="1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3" fillId="3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3" fillId="3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3" borderId="3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3" fillId="7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" fillId="3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" fillId="0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5" fillId="3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3" borderId="1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6" fontId="5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6" fontId="5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6" fontId="5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8" fontId="13" fillId="7" borderId="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9" fontId="13" fillId="7" borderId="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9" fontId="13" fillId="3" borderId="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13" fillId="2" borderId="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9" fontId="13" fillId="2" borderId="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28" fillId="3" borderId="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0" fontId="28" fillId="0" borderId="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28" fillId="0" borderId="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5" fillId="0" borderId="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6" fontId="15" fillId="3" borderId="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6" fontId="15" fillId="3" borderId="3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9" fontId="13" fillId="3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13" fillId="3" borderId="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0" fontId="13" fillId="0" borderId="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7" fontId="13" fillId="0" borderId="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13" fillId="0" borderId="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5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25" fillId="3" borderId="9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27" fillId="3" borderId="9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27" fillId="3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5" fillId="3" borderId="4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3" borderId="1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6" fontId="13" fillId="3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13" fillId="2" borderId="1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13" fillId="2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13" fillId="2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13" fillId="0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13" fillId="0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" fillId="0" borderId="1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5" fillId="3" borderId="46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6" fontId="5" fillId="3" borderId="7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6" fontId="5" fillId="7" borderId="1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5" fillId="3" borderId="8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7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1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6" fontId="5" fillId="0" borderId="8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6" fontId="5" fillId="0" borderId="1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6" fontId="5" fillId="0" borderId="7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6" fillId="3" borderId="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5" fillId="3" borderId="9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8" fontId="29" fillId="7" borderId="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9" fontId="29" fillId="7" borderId="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9" fontId="29" fillId="3" borderId="9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29" fillId="2" borderId="1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29" fillId="2" borderId="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9" fontId="29" fillId="2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29" fillId="3" borderId="9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29" fillId="3" borderId="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0" fontId="29" fillId="0" borderId="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29" fillId="0" borderId="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29" fillId="0" borderId="9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29" fillId="0" borderId="1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6" fontId="15" fillId="3" borderId="5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6" fontId="15" fillId="3" borderId="1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8" fontId="15" fillId="7" borderId="5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9" fontId="15" fillId="7" borderId="5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9" fontId="15" fillId="3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15" fillId="2" borderId="1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15" fillId="2" borderId="5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9" fontId="15" fillId="2" borderId="6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15" fillId="3" borderId="1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15" fillId="3" borderId="5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0" fontId="15" fillId="0" borderId="5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7" fontId="15" fillId="0" borderId="5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15" fillId="0" borderId="5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15" fillId="0" borderId="1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15" fillId="0" borderId="1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7" fontId="15" fillId="0" borderId="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6" fontId="15" fillId="8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15" fillId="3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9" fillId="3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29" fillId="7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9" fillId="7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9" fillId="7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9" fillId="2" borderId="5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9" fillId="2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9" fillId="0" borderId="5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9" fillId="0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5" fillId="3" borderId="0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26" fillId="3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29" fillId="3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9" fontId="15" fillId="3" borderId="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5" fillId="3" borderId="45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5" fillId="3" borderId="5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5" fillId="3" borderId="5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5" fillId="7" borderId="5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5" fillId="7" borderId="5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5" fillId="9" borderId="5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5" fillId="7" borderId="5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5" fillId="9" borderId="5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5" fillId="7" borderId="4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5" fillId="2" borderId="45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5" fillId="2" borderId="5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5" fillId="2" borderId="4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5" fillId="0" borderId="45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5" fillId="0" borderId="5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5" fillId="0" borderId="4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5" fillId="0" borderId="4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5" fillId="0" borderId="5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5" fillId="0" borderId="4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29" fillId="3" borderId="18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29" fillId="7" borderId="6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29" fillId="7" borderId="5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29" fillId="7" borderId="5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29" fillId="7" borderId="35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29" fillId="2" borderId="55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29" fillId="2" borderId="5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29" fillId="2" borderId="56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29" fillId="0" borderId="55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29" fillId="0" borderId="5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29" fillId="0" borderId="1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29" fillId="0" borderId="35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29" fillId="0" borderId="6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29" fillId="0" borderId="56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29" fillId="7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9" fillId="3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9" fillId="7" borderId="47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29" fillId="7" borderId="4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9" fillId="7" borderId="2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9" fillId="2" borderId="5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9" fillId="2" borderId="4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9" fillId="2" borderId="5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9" fillId="0" borderId="5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9" fillId="0" borderId="4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9" fillId="0" borderId="4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9" fillId="0" borderId="2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9" fillId="0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9" fillId="0" borderId="5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30" fillId="3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30" fillId="3" borderId="18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30" fillId="3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30" fillId="10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30" fillId="7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30" fillId="7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30" fillId="9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30" fillId="7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30" fillId="9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30" fillId="7" borderId="3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30" fillId="2" borderId="5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30" fillId="2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30" fillId="2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30" fillId="2" borderId="5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30" fillId="0" borderId="5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30" fillId="0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30" fillId="0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30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30" fillId="0" borderId="3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30" fillId="0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30" fillId="0" borderId="5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5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5" fillId="3" borderId="38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5" fillId="3" borderId="39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30" fillId="7" borderId="39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30" fillId="7" borderId="50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8" fontId="30" fillId="7" borderId="5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9" fontId="30" fillId="7" borderId="6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30" fillId="2" borderId="6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30" fillId="2" borderId="5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9" fontId="30" fillId="2" borderId="6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30" fillId="6" borderId="6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30" fillId="6" borderId="5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30" fillId="3" borderId="5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0" fontId="30" fillId="0" borderId="5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30" fillId="0" borderId="5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30" fillId="0" borderId="38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30" fillId="0" borderId="6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30" fillId="0" borderId="39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1" fontId="30" fillId="0" borderId="6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6" fontId="15" fillId="11" borderId="5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6" fontId="15" fillId="11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15" fillId="11" borderId="6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15" fillId="7" borderId="6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15" fillId="7" borderId="5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9" fontId="15" fillId="7" borderId="35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15" fillId="2" borderId="55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9" fontId="15" fillId="2" borderId="56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15" fillId="6" borderId="55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15" fillId="6" borderId="5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15" fillId="0" borderId="35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15" fillId="0" borderId="6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1" fontId="15" fillId="0" borderId="56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6" fontId="15" fillId="11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15" fillId="7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15" fillId="7" borderId="3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8" fontId="15" fillId="7" borderId="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9" fontId="15" fillId="7" borderId="3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15" fillId="2" borderId="5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15" fillId="2" borderId="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9" fontId="15" fillId="2" borderId="59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15" fillId="6" borderId="5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15" fillId="6" borderId="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0" fontId="15" fillId="0" borderId="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15" fillId="0" borderId="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15" fillId="0" borderId="9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15" fillId="0" borderId="3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15" fillId="0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1" fontId="15" fillId="0" borderId="59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5" fillId="3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3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1" fillId="4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5" fillId="0" borderId="3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20" fillId="3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2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28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3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6" fillId="0" borderId="3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29" fillId="6" borderId="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29" fillId="0" borderId="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29" fillId="9" borderId="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29" fillId="3" borderId="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6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3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0" borderId="3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5" fillId="0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30" fillId="3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0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9" fillId="9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0" fillId="9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9" fillId="5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30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9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9" fillId="12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30" fillId="1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9" fillId="12" borderId="0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33" fillId="0" borderId="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5" fillId="6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2" fontId="5" fillId="2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5" fillId="6" borderId="5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2" fontId="5" fillId="6" borderId="5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5" fillId="3" borderId="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2" fontId="5" fillId="2" borderId="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5" fillId="0" borderId="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5" fillId="6" borderId="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2" fontId="5" fillId="6" borderId="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5" fillId="3" borderId="3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5" fillId="3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5" fillId="6" borderId="6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2" fontId="5" fillId="6" borderId="6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34" fillId="6" borderId="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9" fontId="34" fillId="6" borderId="3" xfId="0" applyFont="true" applyBorder="true" applyAlignment="true" applyProtection="false">
      <alignment horizontal="general" vertical="center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10">
    <dxf>
      <fill>
        <patternFill>
          <bgColor rgb="FFFFCCCC"/>
        </patternFill>
      </fill>
    </dxf>
    <dxf>
      <fill>
        <patternFill>
          <bgColor rgb="FFFF0000"/>
        </patternFill>
      </fill>
    </dxf>
    <dxf>
      <fill>
        <patternFill patternType="solid">
          <fgColor rgb="FF003A8C"/>
        </patternFill>
      </fill>
    </dxf>
    <dxf>
      <fill>
        <patternFill patternType="solid">
          <fgColor rgb="FFFFFFFF"/>
        </patternFill>
      </fill>
    </dxf>
    <dxf>
      <fill>
        <patternFill patternType="solid">
          <fgColor rgb="FFFFCCCC"/>
        </patternFill>
      </fill>
    </dxf>
    <dxf>
      <fill>
        <patternFill patternType="solid">
          <fgColor rgb="00FFFFFF"/>
        </patternFill>
      </fill>
    </dxf>
    <dxf>
      <fill>
        <patternFill patternType="solid">
          <fgColor rgb="FFF2F2F2"/>
        </patternFill>
      </fill>
    </dxf>
    <dxf>
      <fill>
        <patternFill patternType="solid">
          <fgColor rgb="FFD9E2F3"/>
        </patternFill>
      </fill>
    </dxf>
    <dxf>
      <fill>
        <patternFill patternType="solid">
          <fgColor rgb="FFFFFFCC"/>
        </patternFill>
      </fill>
    </dxf>
    <dxf>
      <fill>
        <patternFill>
          <bgColor rgb="FFD8D8D8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D9E2F3"/>
      <rgbColor rgb="FF808080"/>
      <rgbColor rgb="FF9999FF"/>
      <rgbColor rgb="FF993366"/>
      <rgbColor rgb="FFFFFFCC"/>
      <rgbColor rgb="FFDEEAF6"/>
      <rgbColor rgb="FF660066"/>
      <rgbColor rgb="FFFF8080"/>
      <rgbColor rgb="FF0066CC"/>
      <rgbColor rgb="FFD8D8D8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F2F2F2"/>
      <rgbColor rgb="FFE2EFD9"/>
      <rgbColor rgb="FFFFE598"/>
      <rgbColor rgb="FF99CCFF"/>
      <rgbColor rgb="FFFF99CC"/>
      <rgbColor rgb="FFCC99FF"/>
      <rgbColor rgb="FFFFCCCC"/>
      <rgbColor rgb="FF3366FF"/>
      <rgbColor rgb="FF33CCCC"/>
      <rgbColor rgb="FF99CC00"/>
      <rgbColor rgb="FFFFC000"/>
      <rgbColor rgb="FFFF9900"/>
      <rgbColor rgb="FFFF6600"/>
      <rgbColor rgb="FF666699"/>
      <rgbColor rgb="FF969696"/>
      <rgbColor rgb="FF003A8C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4.4453125" defaultRowHeight="15" zeroHeight="false" outlineLevelRow="0" outlineLevelCol="0"/>
  <cols>
    <col collapsed="false" customWidth="true" hidden="false" outlineLevel="0" max="1" min="1" style="0" width="26.15"/>
    <col collapsed="false" customWidth="true" hidden="false" outlineLevel="0" max="2" min="2" style="0" width="25.71"/>
    <col collapsed="false" customWidth="true" hidden="false" outlineLevel="0" max="26" min="3" style="0" width="8.85"/>
  </cols>
  <sheetData>
    <row r="1" customFormat="false" ht="15" hidden="false" customHeight="false" outlineLevel="0" collapsed="false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5" hidden="false" customHeight="false" outlineLevel="0" collapsed="false">
      <c r="A2" s="3" t="s">
        <v>1</v>
      </c>
      <c r="B2" s="4" t="s">
        <v>2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customFormat="false" ht="15" hidden="false" customHeight="false" outlineLevel="0" collapsed="false">
      <c r="A3" s="5" t="s">
        <v>3</v>
      </c>
      <c r="B3" s="6" t="s">
        <v>4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customFormat="false" ht="15" hidden="false" customHeight="false" outlineLevel="0" collapsed="false">
      <c r="A4" s="7" t="s">
        <v>5</v>
      </c>
      <c r="B4" s="8" t="n">
        <v>45443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customFormat="false" ht="15" hidden="false" customHeight="false" outlineLevel="0" collapsed="false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customFormat="false" ht="15" hidden="false" customHeight="false" outlineLevel="0" collapsed="false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customFormat="false" ht="15" hidden="false" customHeight="false" outlineLevel="0" collapsed="false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customFormat="false" ht="15" hidden="false" customHeight="false" outlineLevel="0" collapsed="false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customFormat="false" ht="15" hidden="false" customHeight="false" outlineLevel="0" collapsed="false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customFormat="false" ht="15" hidden="false" customHeight="false" outlineLevel="0" collapsed="false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customFormat="false" ht="15" hidden="false" customHeight="false" outlineLevel="0" collapsed="false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customFormat="false" ht="15" hidden="false" customHeight="false" outlineLevel="0" collapsed="false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customFormat="false" ht="15" hidden="false" customHeight="false" outlineLevel="0" collapsed="false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customFormat="false" ht="15" hidden="false" customHeight="false" outlineLevel="0" collapsed="false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customFormat="false" ht="15" hidden="false" customHeight="false" outlineLevel="0" collapsed="false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customFormat="false" ht="15" hidden="false" customHeight="false" outlineLevel="0" collapsed="false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customFormat="false" ht="15" hidden="false" customHeight="false" outlineLevel="0" collapsed="false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customFormat="false" ht="15" hidden="false" customHeight="false" outlineLevel="0" collapsed="false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customFormat="false" ht="15" hidden="false" customHeight="false" outlineLevel="0" collapsed="false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customFormat="false" ht="15" hidden="false" customHeight="false" outlineLevel="0" collapsed="false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customFormat="false" ht="15.75" hidden="false" customHeight="true" outlineLevel="0" collapsed="false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customFormat="false" ht="15.75" hidden="false" customHeight="true" outlineLevel="0" collapsed="false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customFormat="false" ht="15.75" hidden="false" customHeight="true" outlineLevel="0" collapsed="false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customFormat="false" ht="15.75" hidden="false" customHeight="true" outlineLevel="0" collapsed="false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customFormat="false" ht="15.75" hidden="false" customHeight="true" outlineLevel="0" collapsed="false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customFormat="false" ht="15.75" hidden="false" customHeight="true" outlineLevel="0" collapsed="false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customFormat="false" ht="15.75" hidden="false" customHeight="true" outlineLevel="0" collapsed="false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customFormat="false" ht="15.75" hidden="false" customHeight="true" outlineLevel="0" collapsed="false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customFormat="false" ht="15.75" hidden="false" customHeight="true" outlineLevel="0" collapsed="false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customFormat="false" ht="15.75" hidden="false" customHeight="true" outlineLevel="0" collapsed="false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customFormat="false" ht="15.75" hidden="false" customHeight="true" outlineLevel="0" collapsed="false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customFormat="false" ht="15.75" hidden="false" customHeight="true" outlineLevel="0" collapsed="false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customFormat="false" ht="15.75" hidden="false" customHeight="true" outlineLevel="0" collapsed="false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customFormat="false" ht="15.75" hidden="false" customHeight="true" outlineLevel="0" collapsed="false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customFormat="false" ht="15.75" hidden="false" customHeight="true" outlineLevel="0" collapsed="false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customFormat="false" ht="15.75" hidden="false" customHeight="true" outlineLevel="0" collapsed="false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customFormat="false" ht="15.75" hidden="false" customHeight="true" outlineLevel="0" collapsed="false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customFormat="false" ht="15.75" hidden="false" customHeight="true" outlineLevel="0" collapsed="false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customFormat="false" ht="15.75" hidden="false" customHeight="true" outlineLevel="0" collapsed="false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customFormat="false" ht="15.75" hidden="false" customHeight="true" outlineLevel="0" collapsed="false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customFormat="false" ht="15.75" hidden="false" customHeight="true" outlineLevel="0" collapsed="false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customFormat="false" ht="15.75" hidden="false" customHeight="true" outlineLevel="0" collapsed="false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customFormat="false" ht="15.75" hidden="false" customHeight="true" outlineLevel="0" collapsed="false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customFormat="false" ht="15.75" hidden="false" customHeight="true" outlineLevel="0" collapsed="false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customFormat="false" ht="15.75" hidden="false" customHeight="true" outlineLevel="0" collapsed="false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customFormat="false" ht="15.75" hidden="false" customHeight="true" outlineLevel="0" collapsed="false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customFormat="false" ht="15.75" hidden="false" customHeight="true" outlineLevel="0" collapsed="false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customFormat="false" ht="15.75" hidden="false" customHeight="true" outlineLevel="0" collapsed="false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customFormat="false" ht="15.75" hidden="false" customHeight="true" outlineLevel="0" collapsed="false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customFormat="false" ht="15.75" hidden="false" customHeight="true" outlineLevel="0" collapsed="false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customFormat="false" ht="15.75" hidden="false" customHeight="true" outlineLevel="0" collapsed="false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customFormat="false" ht="15.75" hidden="false" customHeight="true" outlineLevel="0" collapsed="false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customFormat="false" ht="15.75" hidden="false" customHeight="true" outlineLevel="0" collapsed="false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customFormat="false" ht="15.75" hidden="false" customHeight="true" outlineLevel="0" collapsed="false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customFormat="false" ht="15.75" hidden="false" customHeight="true" outlineLevel="0" collapsed="false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customFormat="false" ht="15.75" hidden="false" customHeight="true" outlineLevel="0" collapsed="false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customFormat="false" ht="15.75" hidden="false" customHeight="true" outlineLevel="0" collapsed="false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customFormat="false" ht="15.75" hidden="false" customHeight="true" outlineLevel="0" collapsed="false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customFormat="false" ht="15.75" hidden="false" customHeight="true" outlineLevel="0" collapsed="false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customFormat="false" ht="15.75" hidden="false" customHeight="true" outlineLevel="0" collapsed="false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customFormat="false" ht="15.75" hidden="false" customHeight="true" outlineLevel="0" collapsed="false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customFormat="false" ht="15.75" hidden="false" customHeight="true" outlineLevel="0" collapsed="false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customFormat="false" ht="15.75" hidden="false" customHeight="true" outlineLevel="0" collapsed="false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customFormat="false" ht="15.75" hidden="false" customHeight="true" outlineLevel="0" collapsed="false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customFormat="false" ht="15.75" hidden="false" customHeight="true" outlineLevel="0" collapsed="false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customFormat="false" ht="15.75" hidden="false" customHeight="true" outlineLevel="0" collapsed="false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customFormat="false" ht="15.75" hidden="false" customHeight="true" outlineLevel="0" collapsed="false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customFormat="false" ht="15.75" hidden="false" customHeight="true" outlineLevel="0" collapsed="false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customFormat="false" ht="15.75" hidden="false" customHeight="true" outlineLevel="0" collapsed="false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customFormat="false" ht="15.75" hidden="false" customHeight="true" outlineLevel="0" collapsed="false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customFormat="false" ht="15.75" hidden="false" customHeight="true" outlineLevel="0" collapsed="false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customFormat="false" ht="15.75" hidden="false" customHeight="true" outlineLevel="0" collapsed="false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customFormat="false" ht="15.75" hidden="false" customHeight="true" outlineLevel="0" collapsed="false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customFormat="false" ht="15.75" hidden="false" customHeight="true" outlineLevel="0" collapsed="false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customFormat="false" ht="15.75" hidden="false" customHeight="true" outlineLevel="0" collapsed="false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customFormat="false" ht="15.75" hidden="false" customHeight="true" outlineLevel="0" collapsed="false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customFormat="false" ht="15.75" hidden="false" customHeight="true" outlineLevel="0" collapsed="false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customFormat="false" ht="15.75" hidden="false" customHeight="true" outlineLevel="0" collapsed="false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customFormat="false" ht="15.75" hidden="false" customHeight="true" outlineLevel="0" collapsed="false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customFormat="false" ht="15.75" hidden="false" customHeight="true" outlineLevel="0" collapsed="false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customFormat="false" ht="15.75" hidden="false" customHeight="true" outlineLevel="0" collapsed="false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customFormat="false" ht="15.75" hidden="false" customHeight="true" outlineLevel="0" collapsed="false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customFormat="false" ht="15.75" hidden="false" customHeight="true" outlineLevel="0" collapsed="false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customFormat="false" ht="15.75" hidden="false" customHeight="true" outlineLevel="0" collapsed="false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customFormat="false" ht="15.75" hidden="false" customHeight="true" outlineLevel="0" collapsed="false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customFormat="false" ht="15.75" hidden="false" customHeight="true" outlineLevel="0" collapsed="false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customFormat="false" ht="15.75" hidden="false" customHeight="true" outlineLevel="0" collapsed="false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customFormat="false" ht="15.75" hidden="false" customHeight="true" outlineLevel="0" collapsed="false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customFormat="false" ht="15.75" hidden="false" customHeight="true" outlineLevel="0" collapsed="false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customFormat="false" ht="15.75" hidden="false" customHeight="true" outlineLevel="0" collapsed="false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customFormat="false" ht="15.75" hidden="false" customHeight="true" outlineLevel="0" collapsed="false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customFormat="false" ht="15.75" hidden="false" customHeight="true" outlineLevel="0" collapsed="false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customFormat="false" ht="15.75" hidden="false" customHeight="true" outlineLevel="0" collapsed="false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customFormat="false" ht="15.75" hidden="false" customHeight="true" outlineLevel="0" collapsed="false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customFormat="false" ht="15.75" hidden="false" customHeight="true" outlineLevel="0" collapsed="false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customFormat="false" ht="15.75" hidden="false" customHeight="true" outlineLevel="0" collapsed="false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customFormat="false" ht="15.75" hidden="false" customHeight="true" outlineLevel="0" collapsed="false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customFormat="false" ht="15.75" hidden="false" customHeight="true" outlineLevel="0" collapsed="false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customFormat="false" ht="15.75" hidden="false" customHeight="true" outlineLevel="0" collapsed="false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customFormat="false" ht="15.75" hidden="false" customHeight="true" outlineLevel="0" collapsed="false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customFormat="false" ht="15.75" hidden="false" customHeight="true" outlineLevel="0" collapsed="false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customFormat="false" ht="15.75" hidden="false" customHeight="true" outlineLevel="0" collapsed="false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customFormat="false" ht="15.75" hidden="false" customHeight="true" outlineLevel="0" collapsed="false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customFormat="false" ht="15.75" hidden="false" customHeight="true" outlineLevel="0" collapsed="false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customFormat="false" ht="15.75" hidden="false" customHeight="true" outlineLevel="0" collapsed="false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customFormat="false" ht="15.75" hidden="false" customHeight="true" outlineLevel="0" collapsed="false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customFormat="false" ht="15.75" hidden="false" customHeight="true" outlineLevel="0" collapsed="false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customFormat="false" ht="15.75" hidden="false" customHeight="true" outlineLevel="0" collapsed="false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customFormat="false" ht="15.75" hidden="false" customHeight="true" outlineLevel="0" collapsed="false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customFormat="false" ht="15.75" hidden="false" customHeight="true" outlineLevel="0" collapsed="false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customFormat="false" ht="15.75" hidden="false" customHeight="true" outlineLevel="0" collapsed="false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customFormat="false" ht="15.75" hidden="false" customHeight="true" outlineLevel="0" collapsed="false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customFormat="false" ht="15.75" hidden="false" customHeight="true" outlineLevel="0" collapsed="false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customFormat="false" ht="15.75" hidden="false" customHeight="true" outlineLevel="0" collapsed="false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customFormat="false" ht="15.75" hidden="false" customHeight="true" outlineLevel="0" collapsed="false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customFormat="false" ht="15.75" hidden="false" customHeight="true" outlineLevel="0" collapsed="false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customFormat="false" ht="15.75" hidden="false" customHeight="true" outlineLevel="0" collapsed="false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customFormat="false" ht="15.75" hidden="false" customHeight="true" outlineLevel="0" collapsed="false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customFormat="false" ht="15.75" hidden="false" customHeight="true" outlineLevel="0" collapsed="false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customFormat="false" ht="15.75" hidden="false" customHeight="true" outlineLevel="0" collapsed="false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customFormat="false" ht="15.75" hidden="false" customHeight="true" outlineLevel="0" collapsed="false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customFormat="false" ht="15.75" hidden="false" customHeight="true" outlineLevel="0" collapsed="false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customFormat="false" ht="15.75" hidden="false" customHeight="true" outlineLevel="0" collapsed="false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customFormat="false" ht="15.75" hidden="false" customHeight="true" outlineLevel="0" collapsed="false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customFormat="false" ht="15.75" hidden="false" customHeight="true" outlineLevel="0" collapsed="false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customFormat="false" ht="15.75" hidden="false" customHeight="true" outlineLevel="0" collapsed="false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customFormat="false" ht="15.75" hidden="false" customHeight="true" outlineLevel="0" collapsed="false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customFormat="false" ht="15.75" hidden="false" customHeight="true" outlineLevel="0" collapsed="false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customFormat="false" ht="15.75" hidden="false" customHeight="true" outlineLevel="0" collapsed="false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customFormat="false" ht="15.75" hidden="false" customHeight="true" outlineLevel="0" collapsed="false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customFormat="false" ht="15.75" hidden="false" customHeight="true" outlineLevel="0" collapsed="false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customFormat="false" ht="15.75" hidden="false" customHeight="true" outlineLevel="0" collapsed="false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customFormat="false" ht="15.75" hidden="false" customHeight="true" outlineLevel="0" collapsed="false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customFormat="false" ht="15.75" hidden="false" customHeight="true" outlineLevel="0" collapsed="false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customFormat="false" ht="15.75" hidden="false" customHeight="true" outlineLevel="0" collapsed="false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customFormat="false" ht="15.75" hidden="false" customHeight="true" outlineLevel="0" collapsed="false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customFormat="false" ht="15.75" hidden="false" customHeight="true" outlineLevel="0" collapsed="false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customFormat="false" ht="15.75" hidden="false" customHeight="true" outlineLevel="0" collapsed="false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customFormat="false" ht="15.75" hidden="false" customHeight="true" outlineLevel="0" collapsed="false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customFormat="false" ht="15.75" hidden="false" customHeight="true" outlineLevel="0" collapsed="false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customFormat="false" ht="15.75" hidden="false" customHeight="true" outlineLevel="0" collapsed="false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customFormat="false" ht="15.75" hidden="false" customHeight="true" outlineLevel="0" collapsed="false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customFormat="false" ht="15.75" hidden="false" customHeight="true" outlineLevel="0" collapsed="false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customFormat="false" ht="15.75" hidden="false" customHeight="true" outlineLevel="0" collapsed="false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customFormat="false" ht="15.75" hidden="false" customHeight="true" outlineLevel="0" collapsed="false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customFormat="false" ht="15.75" hidden="false" customHeight="true" outlineLevel="0" collapsed="false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customFormat="false" ht="15.75" hidden="false" customHeight="true" outlineLevel="0" collapsed="false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customFormat="false" ht="15.75" hidden="false" customHeight="true" outlineLevel="0" collapsed="false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customFormat="false" ht="15.75" hidden="false" customHeight="true" outlineLevel="0" collapsed="false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customFormat="false" ht="15.75" hidden="false" customHeight="true" outlineLevel="0" collapsed="false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customFormat="false" ht="15.75" hidden="false" customHeight="true" outlineLevel="0" collapsed="false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customFormat="false" ht="15.75" hidden="false" customHeight="true" outlineLevel="0" collapsed="false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customFormat="false" ht="15.75" hidden="false" customHeight="true" outlineLevel="0" collapsed="false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customFormat="false" ht="15.75" hidden="false" customHeight="true" outlineLevel="0" collapsed="false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customFormat="false" ht="15.75" hidden="false" customHeight="true" outlineLevel="0" collapsed="false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customFormat="false" ht="15.75" hidden="false" customHeight="true" outlineLevel="0" collapsed="false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customFormat="false" ht="15.75" hidden="false" customHeight="true" outlineLevel="0" collapsed="false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customFormat="false" ht="15.75" hidden="false" customHeight="true" outlineLevel="0" collapsed="false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customFormat="false" ht="15.75" hidden="false" customHeight="true" outlineLevel="0" collapsed="false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customFormat="false" ht="15.75" hidden="false" customHeight="true" outlineLevel="0" collapsed="false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customFormat="false" ht="15.75" hidden="false" customHeight="true" outlineLevel="0" collapsed="false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customFormat="false" ht="15.75" hidden="false" customHeight="true" outlineLevel="0" collapsed="false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customFormat="false" ht="15.75" hidden="false" customHeight="true" outlineLevel="0" collapsed="false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customFormat="false" ht="15.75" hidden="false" customHeight="true" outlineLevel="0" collapsed="false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customFormat="false" ht="15.75" hidden="false" customHeight="true" outlineLevel="0" collapsed="false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customFormat="false" ht="15.75" hidden="false" customHeight="true" outlineLevel="0" collapsed="false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customFormat="false" ht="15.75" hidden="false" customHeight="true" outlineLevel="0" collapsed="false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customFormat="false" ht="15.75" hidden="false" customHeight="true" outlineLevel="0" collapsed="false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customFormat="false" ht="15.75" hidden="false" customHeight="true" outlineLevel="0" collapsed="false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customFormat="false" ht="15.75" hidden="false" customHeight="true" outlineLevel="0" collapsed="false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customFormat="false" ht="15.75" hidden="false" customHeight="true" outlineLevel="0" collapsed="false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customFormat="false" ht="15.75" hidden="false" customHeight="true" outlineLevel="0" collapsed="false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customFormat="false" ht="15.75" hidden="false" customHeight="true" outlineLevel="0" collapsed="false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customFormat="false" ht="15.75" hidden="false" customHeight="true" outlineLevel="0" collapsed="false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customFormat="false" ht="15.75" hidden="false" customHeight="true" outlineLevel="0" collapsed="false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customFormat="false" ht="15.75" hidden="false" customHeight="true" outlineLevel="0" collapsed="false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customFormat="false" ht="15.75" hidden="false" customHeight="true" outlineLevel="0" collapsed="false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customFormat="false" ht="15.75" hidden="false" customHeight="true" outlineLevel="0" collapsed="false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customFormat="false" ht="15.75" hidden="false" customHeight="true" outlineLevel="0" collapsed="false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customFormat="false" ht="15.75" hidden="false" customHeight="true" outlineLevel="0" collapsed="false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customFormat="false" ht="15.75" hidden="false" customHeight="true" outlineLevel="0" collapsed="false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customFormat="false" ht="15.75" hidden="false" customHeight="true" outlineLevel="0" collapsed="false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customFormat="false" ht="15.75" hidden="false" customHeight="true" outlineLevel="0" collapsed="false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customFormat="false" ht="15.75" hidden="false" customHeight="true" outlineLevel="0" collapsed="false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customFormat="false" ht="15.75" hidden="false" customHeight="true" outlineLevel="0" collapsed="false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customFormat="false" ht="15.75" hidden="false" customHeight="true" outlineLevel="0" collapsed="false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customFormat="false" ht="15.75" hidden="false" customHeight="true" outlineLevel="0" collapsed="false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customFormat="false" ht="15.75" hidden="false" customHeight="true" outlineLevel="0" collapsed="false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customFormat="false" ht="15.75" hidden="false" customHeight="true" outlineLevel="0" collapsed="false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customFormat="false" ht="15.75" hidden="false" customHeight="true" outlineLevel="0" collapsed="false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customFormat="false" ht="15.75" hidden="false" customHeight="true" outlineLevel="0" collapsed="false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customFormat="false" ht="15.75" hidden="false" customHeight="true" outlineLevel="0" collapsed="false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customFormat="false" ht="15.75" hidden="false" customHeight="true" outlineLevel="0" collapsed="false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customFormat="false" ht="15.75" hidden="false" customHeight="true" outlineLevel="0" collapsed="false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customFormat="false" ht="15.75" hidden="false" customHeight="true" outlineLevel="0" collapsed="false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customFormat="false" ht="15.75" hidden="false" customHeight="true" outlineLevel="0" collapsed="false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customFormat="false" ht="15.75" hidden="false" customHeight="true" outlineLevel="0" collapsed="false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customFormat="false" ht="15.75" hidden="false" customHeight="true" outlineLevel="0" collapsed="false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customFormat="false" ht="15.75" hidden="false" customHeight="true" outlineLevel="0" collapsed="false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customFormat="false" ht="15.75" hidden="false" customHeight="true" outlineLevel="0" collapsed="false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customFormat="false" ht="15.75" hidden="false" customHeight="true" outlineLevel="0" collapsed="false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customFormat="false" ht="15.75" hidden="false" customHeight="true" outlineLevel="0" collapsed="false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customFormat="false" ht="15.75" hidden="false" customHeight="true" outlineLevel="0" collapsed="false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customFormat="false" ht="15.75" hidden="false" customHeight="true" outlineLevel="0" collapsed="false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customFormat="false" ht="15.75" hidden="false" customHeight="true" outlineLevel="0" collapsed="false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customFormat="false" ht="15.75" hidden="false" customHeight="true" outlineLevel="0" collapsed="false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customFormat="false" ht="15.75" hidden="false" customHeight="true" outlineLevel="0" collapsed="false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customFormat="false" ht="15.75" hidden="false" customHeight="true" outlineLevel="0" collapsed="false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customFormat="false" ht="15.75" hidden="false" customHeight="true" outlineLevel="0" collapsed="false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customFormat="false" ht="15.75" hidden="false" customHeight="true" outlineLevel="0" collapsed="false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customFormat="false" ht="15.75" hidden="false" customHeight="true" outlineLevel="0" collapsed="false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customFormat="false" ht="15.75" hidden="false" customHeight="true" outlineLevel="0" collapsed="false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customFormat="false" ht="15.75" hidden="false" customHeight="true" outlineLevel="0" collapsed="false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customFormat="false" ht="15.75" hidden="false" customHeight="true" outlineLevel="0" collapsed="false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customFormat="false" ht="15.75" hidden="false" customHeight="true" outlineLevel="0" collapsed="false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customFormat="false" ht="15.75" hidden="false" customHeight="true" outlineLevel="0" collapsed="false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customFormat="false" ht="15.75" hidden="false" customHeight="true" outlineLevel="0" collapsed="false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customFormat="false" ht="15.75" hidden="false" customHeight="true" outlineLevel="0" collapsed="false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customFormat="false" ht="15.75" hidden="false" customHeight="true" outlineLevel="0" collapsed="false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customFormat="false" ht="15.75" hidden="false" customHeight="true" outlineLevel="0" collapsed="false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customFormat="false" ht="15.75" hidden="false" customHeight="true" outlineLevel="0" collapsed="false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customFormat="false" ht="15.75" hidden="false" customHeight="true" outlineLevel="0" collapsed="false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customFormat="false" ht="15.75" hidden="false" customHeight="true" outlineLevel="0" collapsed="false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customFormat="false" ht="15.75" hidden="false" customHeight="true" outlineLevel="0" collapsed="false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customFormat="false" ht="15.75" hidden="false" customHeight="true" outlineLevel="0" collapsed="false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customFormat="false" ht="15.75" hidden="false" customHeight="true" outlineLevel="0" collapsed="false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customFormat="false" ht="15.75" hidden="false" customHeight="true" outlineLevel="0" collapsed="false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customFormat="false" ht="15.75" hidden="false" customHeight="true" outlineLevel="0" collapsed="false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customFormat="false" ht="15.75" hidden="false" customHeight="true" outlineLevel="0" collapsed="false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customFormat="false" ht="15.75" hidden="false" customHeight="true" outlineLevel="0" collapsed="false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customFormat="false" ht="15.75" hidden="false" customHeight="true" outlineLevel="0" collapsed="false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customFormat="false" ht="15.75" hidden="false" customHeight="true" outlineLevel="0" collapsed="false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customFormat="false" ht="15.75" hidden="false" customHeight="true" outlineLevel="0" collapsed="false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customFormat="false" ht="15.75" hidden="false" customHeight="true" outlineLevel="0" collapsed="false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customFormat="false" ht="15.75" hidden="false" customHeight="true" outlineLevel="0" collapsed="false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customFormat="false" ht="15.75" hidden="false" customHeight="true" outlineLevel="0" collapsed="false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customFormat="false" ht="15.75" hidden="false" customHeight="true" outlineLevel="0" collapsed="false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customFormat="false" ht="15.75" hidden="false" customHeight="true" outlineLevel="0" collapsed="false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customFormat="false" ht="15.75" hidden="false" customHeight="true" outlineLevel="0" collapsed="false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customFormat="false" ht="15.75" hidden="false" customHeight="true" outlineLevel="0" collapsed="false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customFormat="false" ht="15.75" hidden="false" customHeight="true" outlineLevel="0" collapsed="false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customFormat="false" ht="15.75" hidden="false" customHeight="true" outlineLevel="0" collapsed="false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customFormat="false" ht="15.75" hidden="false" customHeight="true" outlineLevel="0" collapsed="false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customFormat="false" ht="15.75" hidden="false" customHeight="true" outlineLevel="0" collapsed="false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customFormat="false" ht="15.75" hidden="false" customHeight="true" outlineLevel="0" collapsed="false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customFormat="false" ht="15.75" hidden="false" customHeight="true" outlineLevel="0" collapsed="false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customFormat="false" ht="15.75" hidden="false" customHeight="true" outlineLevel="0" collapsed="false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customFormat="false" ht="15.75" hidden="false" customHeight="true" outlineLevel="0" collapsed="false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customFormat="false" ht="15.75" hidden="false" customHeight="true" outlineLevel="0" collapsed="false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customFormat="false" ht="15.75" hidden="false" customHeight="true" outlineLevel="0" collapsed="false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customFormat="false" ht="15.75" hidden="false" customHeight="true" outlineLevel="0" collapsed="false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customFormat="false" ht="15.75" hidden="false" customHeight="true" outlineLevel="0" collapsed="false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customFormat="false" ht="15.75" hidden="false" customHeight="true" outlineLevel="0" collapsed="false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customFormat="false" ht="15.75" hidden="false" customHeight="true" outlineLevel="0" collapsed="false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customFormat="false" ht="15.75" hidden="false" customHeight="true" outlineLevel="0" collapsed="false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customFormat="false" ht="15.75" hidden="false" customHeight="true" outlineLevel="0" collapsed="false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customFormat="false" ht="15.75" hidden="false" customHeight="true" outlineLevel="0" collapsed="false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customFormat="false" ht="15.75" hidden="false" customHeight="true" outlineLevel="0" collapsed="false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customFormat="false" ht="15.75" hidden="false" customHeight="true" outlineLevel="0" collapsed="false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customFormat="false" ht="15.75" hidden="false" customHeight="true" outlineLevel="0" collapsed="false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customFormat="false" ht="15.75" hidden="false" customHeight="true" outlineLevel="0" collapsed="false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customFormat="false" ht="15.75" hidden="false" customHeight="true" outlineLevel="0" collapsed="false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customFormat="false" ht="15.75" hidden="false" customHeight="true" outlineLevel="0" collapsed="false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customFormat="false" ht="15.75" hidden="false" customHeight="true" outlineLevel="0" collapsed="false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customFormat="false" ht="15.75" hidden="false" customHeight="true" outlineLevel="0" collapsed="false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customFormat="false" ht="15.75" hidden="false" customHeight="true" outlineLevel="0" collapsed="false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customFormat="false" ht="15.75" hidden="false" customHeight="true" outlineLevel="0" collapsed="false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customFormat="false" ht="15.75" hidden="false" customHeight="true" outlineLevel="0" collapsed="false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customFormat="false" ht="15.75" hidden="false" customHeight="true" outlineLevel="0" collapsed="false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customFormat="false" ht="15.75" hidden="false" customHeight="true" outlineLevel="0" collapsed="false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customFormat="false" ht="15.75" hidden="false" customHeight="true" outlineLevel="0" collapsed="false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customFormat="false" ht="15.75" hidden="false" customHeight="true" outlineLevel="0" collapsed="false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customFormat="false" ht="15.75" hidden="false" customHeight="true" outlineLevel="0" collapsed="false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customFormat="false" ht="15.75" hidden="false" customHeight="true" outlineLevel="0" collapsed="false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customFormat="false" ht="15.75" hidden="false" customHeight="true" outlineLevel="0" collapsed="false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customFormat="false" ht="15.75" hidden="false" customHeight="true" outlineLevel="0" collapsed="false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customFormat="false" ht="15.75" hidden="false" customHeight="true" outlineLevel="0" collapsed="false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customFormat="false" ht="15.75" hidden="false" customHeight="true" outlineLevel="0" collapsed="false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customFormat="false" ht="15.75" hidden="false" customHeight="true" outlineLevel="0" collapsed="false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customFormat="false" ht="15.75" hidden="false" customHeight="true" outlineLevel="0" collapsed="false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customFormat="false" ht="15.75" hidden="false" customHeight="true" outlineLevel="0" collapsed="false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customFormat="false" ht="15.75" hidden="false" customHeight="true" outlineLevel="0" collapsed="false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customFormat="false" ht="15.75" hidden="false" customHeight="true" outlineLevel="0" collapsed="false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customFormat="false" ht="15.75" hidden="false" customHeight="true" outlineLevel="0" collapsed="false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customFormat="false" ht="15.75" hidden="false" customHeight="true" outlineLevel="0" collapsed="false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customFormat="false" ht="15.75" hidden="false" customHeight="true" outlineLevel="0" collapsed="false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customFormat="false" ht="15.75" hidden="false" customHeight="true" outlineLevel="0" collapsed="false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customFormat="false" ht="15.75" hidden="false" customHeight="true" outlineLevel="0" collapsed="false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customFormat="false" ht="15.75" hidden="false" customHeight="true" outlineLevel="0" collapsed="false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customFormat="false" ht="15.75" hidden="false" customHeight="true" outlineLevel="0" collapsed="false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customFormat="false" ht="15.75" hidden="false" customHeight="true" outlineLevel="0" collapsed="false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customFormat="false" ht="15.75" hidden="false" customHeight="true" outlineLevel="0" collapsed="false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customFormat="false" ht="15.75" hidden="false" customHeight="true" outlineLevel="0" collapsed="false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customFormat="false" ht="15.75" hidden="false" customHeight="true" outlineLevel="0" collapsed="false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customFormat="false" ht="15.75" hidden="false" customHeight="true" outlineLevel="0" collapsed="false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customFormat="false" ht="15.75" hidden="false" customHeight="true" outlineLevel="0" collapsed="false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customFormat="false" ht="15.75" hidden="false" customHeight="true" outlineLevel="0" collapsed="false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customFormat="false" ht="15.75" hidden="false" customHeight="true" outlineLevel="0" collapsed="false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customFormat="false" ht="15.75" hidden="false" customHeight="true" outlineLevel="0" collapsed="false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customFormat="false" ht="15.75" hidden="false" customHeight="true" outlineLevel="0" collapsed="false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customFormat="false" ht="15.75" hidden="false" customHeight="true" outlineLevel="0" collapsed="false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customFormat="false" ht="15.75" hidden="false" customHeight="true" outlineLevel="0" collapsed="false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customFormat="false" ht="15.75" hidden="false" customHeight="true" outlineLevel="0" collapsed="false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customFormat="false" ht="15.75" hidden="false" customHeight="true" outlineLevel="0" collapsed="false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customFormat="false" ht="15.75" hidden="false" customHeight="true" outlineLevel="0" collapsed="false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customFormat="false" ht="15.75" hidden="false" customHeight="true" outlineLevel="0" collapsed="false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customFormat="false" ht="15.75" hidden="false" customHeight="true" outlineLevel="0" collapsed="false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customFormat="false" ht="15.75" hidden="false" customHeight="true" outlineLevel="0" collapsed="false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customFormat="false" ht="15.75" hidden="false" customHeight="true" outlineLevel="0" collapsed="false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customFormat="false" ht="15.75" hidden="false" customHeight="true" outlineLevel="0" collapsed="false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customFormat="false" ht="15.75" hidden="false" customHeight="true" outlineLevel="0" collapsed="false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customFormat="false" ht="15.75" hidden="false" customHeight="true" outlineLevel="0" collapsed="false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customFormat="false" ht="15.75" hidden="false" customHeight="true" outlineLevel="0" collapsed="false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customFormat="false" ht="15.75" hidden="false" customHeight="true" outlineLevel="0" collapsed="false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customFormat="false" ht="15.75" hidden="false" customHeight="true" outlineLevel="0" collapsed="false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customFormat="false" ht="15.75" hidden="false" customHeight="true" outlineLevel="0" collapsed="false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customFormat="false" ht="15.75" hidden="false" customHeight="true" outlineLevel="0" collapsed="false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customFormat="false" ht="15.75" hidden="false" customHeight="true" outlineLevel="0" collapsed="false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customFormat="false" ht="15.75" hidden="false" customHeight="true" outlineLevel="0" collapsed="false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customFormat="false" ht="15.75" hidden="false" customHeight="true" outlineLevel="0" collapsed="false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customFormat="false" ht="15.75" hidden="false" customHeight="true" outlineLevel="0" collapsed="false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customFormat="false" ht="15.75" hidden="false" customHeight="true" outlineLevel="0" collapsed="false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customFormat="false" ht="15.75" hidden="false" customHeight="true" outlineLevel="0" collapsed="false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customFormat="false" ht="15.75" hidden="false" customHeight="true" outlineLevel="0" collapsed="false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customFormat="false" ht="15.75" hidden="false" customHeight="true" outlineLevel="0" collapsed="false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customFormat="false" ht="15.75" hidden="false" customHeight="true" outlineLevel="0" collapsed="false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customFormat="false" ht="15.75" hidden="false" customHeight="true" outlineLevel="0" collapsed="false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customFormat="false" ht="15.75" hidden="false" customHeight="true" outlineLevel="0" collapsed="false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customFormat="false" ht="15.75" hidden="false" customHeight="true" outlineLevel="0" collapsed="false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customFormat="false" ht="15.75" hidden="false" customHeight="true" outlineLevel="0" collapsed="false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customFormat="false" ht="15.75" hidden="false" customHeight="true" outlineLevel="0" collapsed="false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customFormat="false" ht="15.75" hidden="false" customHeight="true" outlineLevel="0" collapsed="false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customFormat="false" ht="15.75" hidden="false" customHeight="true" outlineLevel="0" collapsed="false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customFormat="false" ht="15.75" hidden="false" customHeight="true" outlineLevel="0" collapsed="false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customFormat="false" ht="15.75" hidden="false" customHeight="true" outlineLevel="0" collapsed="false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customFormat="false" ht="15.75" hidden="false" customHeight="true" outlineLevel="0" collapsed="false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customFormat="false" ht="15.75" hidden="false" customHeight="true" outlineLevel="0" collapsed="false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customFormat="false" ht="15.75" hidden="false" customHeight="true" outlineLevel="0" collapsed="false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customFormat="false" ht="15.75" hidden="false" customHeight="true" outlineLevel="0" collapsed="false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customFormat="false" ht="15.75" hidden="false" customHeight="true" outlineLevel="0" collapsed="false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customFormat="false" ht="15.75" hidden="false" customHeight="true" outlineLevel="0" collapsed="false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customFormat="false" ht="15.75" hidden="false" customHeight="true" outlineLevel="0" collapsed="false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customFormat="false" ht="15.75" hidden="false" customHeight="true" outlineLevel="0" collapsed="false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customFormat="false" ht="15.75" hidden="false" customHeight="true" outlineLevel="0" collapsed="false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customFormat="false" ht="15.75" hidden="false" customHeight="true" outlineLevel="0" collapsed="false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customFormat="false" ht="15.75" hidden="false" customHeight="true" outlineLevel="0" collapsed="false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customFormat="false" ht="15.75" hidden="false" customHeight="true" outlineLevel="0" collapsed="false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customFormat="false" ht="15.75" hidden="false" customHeight="true" outlineLevel="0" collapsed="false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customFormat="false" ht="15.75" hidden="false" customHeight="true" outlineLevel="0" collapsed="false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customFormat="false" ht="15.75" hidden="false" customHeight="true" outlineLevel="0" collapsed="false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customFormat="false" ht="15.75" hidden="false" customHeight="true" outlineLevel="0" collapsed="false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customFormat="false" ht="15.75" hidden="false" customHeight="true" outlineLevel="0" collapsed="false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customFormat="false" ht="15.75" hidden="false" customHeight="true" outlineLevel="0" collapsed="false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customFormat="false" ht="15.75" hidden="false" customHeight="true" outlineLevel="0" collapsed="false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customFormat="false" ht="15.75" hidden="false" customHeight="true" outlineLevel="0" collapsed="false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customFormat="false" ht="15.75" hidden="false" customHeight="true" outlineLevel="0" collapsed="false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customFormat="false" ht="15.75" hidden="false" customHeight="true" outlineLevel="0" collapsed="false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customFormat="false" ht="15.75" hidden="false" customHeight="true" outlineLevel="0" collapsed="false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customFormat="false" ht="15.75" hidden="false" customHeight="true" outlineLevel="0" collapsed="false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customFormat="false" ht="15.75" hidden="false" customHeight="true" outlineLevel="0" collapsed="false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customFormat="false" ht="15.75" hidden="false" customHeight="true" outlineLevel="0" collapsed="false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customFormat="false" ht="15.75" hidden="false" customHeight="true" outlineLevel="0" collapsed="false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customFormat="false" ht="15.75" hidden="false" customHeight="true" outlineLevel="0" collapsed="false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customFormat="false" ht="15.75" hidden="false" customHeight="true" outlineLevel="0" collapsed="false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customFormat="false" ht="15.75" hidden="false" customHeight="true" outlineLevel="0" collapsed="false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customFormat="false" ht="15.75" hidden="false" customHeight="true" outlineLevel="0" collapsed="false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customFormat="false" ht="15.75" hidden="false" customHeight="true" outlineLevel="0" collapsed="false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customFormat="false" ht="15.75" hidden="false" customHeight="true" outlineLevel="0" collapsed="false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customFormat="false" ht="15.75" hidden="false" customHeight="true" outlineLevel="0" collapsed="false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customFormat="false" ht="15.75" hidden="false" customHeight="true" outlineLevel="0" collapsed="false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customFormat="false" ht="15.75" hidden="false" customHeight="true" outlineLevel="0" collapsed="false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customFormat="false" ht="15.75" hidden="false" customHeight="true" outlineLevel="0" collapsed="false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customFormat="false" ht="15.75" hidden="false" customHeight="true" outlineLevel="0" collapsed="false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customFormat="false" ht="15.75" hidden="false" customHeight="true" outlineLevel="0" collapsed="false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customFormat="false" ht="15.75" hidden="false" customHeight="true" outlineLevel="0" collapsed="false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customFormat="false" ht="15.75" hidden="false" customHeight="true" outlineLevel="0" collapsed="false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customFormat="false" ht="15.75" hidden="false" customHeight="true" outlineLevel="0" collapsed="false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customFormat="false" ht="15.75" hidden="false" customHeight="true" outlineLevel="0" collapsed="false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customFormat="false" ht="15.75" hidden="false" customHeight="true" outlineLevel="0" collapsed="false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customFormat="false" ht="15.75" hidden="false" customHeight="true" outlineLevel="0" collapsed="false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customFormat="false" ht="15.75" hidden="false" customHeight="true" outlineLevel="0" collapsed="false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customFormat="false" ht="15.75" hidden="false" customHeight="true" outlineLevel="0" collapsed="false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customFormat="false" ht="15.75" hidden="false" customHeight="true" outlineLevel="0" collapsed="false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customFormat="false" ht="15.75" hidden="false" customHeight="true" outlineLevel="0" collapsed="false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customFormat="false" ht="15.75" hidden="false" customHeight="true" outlineLevel="0" collapsed="false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customFormat="false" ht="15.75" hidden="false" customHeight="true" outlineLevel="0" collapsed="false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customFormat="false" ht="15.75" hidden="false" customHeight="true" outlineLevel="0" collapsed="false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customFormat="false" ht="15.75" hidden="false" customHeight="true" outlineLevel="0" collapsed="false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customFormat="false" ht="15.75" hidden="false" customHeight="true" outlineLevel="0" collapsed="false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customFormat="false" ht="15.75" hidden="false" customHeight="true" outlineLevel="0" collapsed="false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customFormat="false" ht="15.75" hidden="false" customHeight="true" outlineLevel="0" collapsed="false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customFormat="false" ht="15.75" hidden="false" customHeight="true" outlineLevel="0" collapsed="false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customFormat="false" ht="15.75" hidden="false" customHeight="true" outlineLevel="0" collapsed="false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customFormat="false" ht="15.75" hidden="false" customHeight="true" outlineLevel="0" collapsed="false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customFormat="false" ht="15.75" hidden="false" customHeight="true" outlineLevel="0" collapsed="false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customFormat="false" ht="15.75" hidden="false" customHeight="true" outlineLevel="0" collapsed="false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customFormat="false" ht="15.75" hidden="false" customHeight="true" outlineLevel="0" collapsed="false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customFormat="false" ht="15.75" hidden="false" customHeight="true" outlineLevel="0" collapsed="false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customFormat="false" ht="15.75" hidden="false" customHeight="true" outlineLevel="0" collapsed="false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customFormat="false" ht="15.75" hidden="false" customHeight="true" outlineLevel="0" collapsed="false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customFormat="false" ht="15.75" hidden="false" customHeight="true" outlineLevel="0" collapsed="false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customFormat="false" ht="15.75" hidden="false" customHeight="true" outlineLevel="0" collapsed="false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customFormat="false" ht="15.75" hidden="false" customHeight="true" outlineLevel="0" collapsed="false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customFormat="false" ht="15.75" hidden="false" customHeight="true" outlineLevel="0" collapsed="false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customFormat="false" ht="15.75" hidden="false" customHeight="true" outlineLevel="0" collapsed="false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customFormat="false" ht="15.75" hidden="false" customHeight="true" outlineLevel="0" collapsed="false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customFormat="false" ht="15.75" hidden="false" customHeight="true" outlineLevel="0" collapsed="false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customFormat="false" ht="15.75" hidden="false" customHeight="true" outlineLevel="0" collapsed="false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customFormat="false" ht="15.75" hidden="false" customHeight="true" outlineLevel="0" collapsed="false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customFormat="false" ht="15.75" hidden="false" customHeight="true" outlineLevel="0" collapsed="false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customFormat="false" ht="15.75" hidden="false" customHeight="true" outlineLevel="0" collapsed="false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customFormat="false" ht="15.75" hidden="false" customHeight="true" outlineLevel="0" collapsed="false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customFormat="false" ht="15.75" hidden="false" customHeight="true" outlineLevel="0" collapsed="false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customFormat="false" ht="15.75" hidden="false" customHeight="true" outlineLevel="0" collapsed="false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customFormat="false" ht="15.75" hidden="false" customHeight="true" outlineLevel="0" collapsed="false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customFormat="false" ht="15.75" hidden="false" customHeight="true" outlineLevel="0" collapsed="false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customFormat="false" ht="15.75" hidden="false" customHeight="true" outlineLevel="0" collapsed="false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customFormat="false" ht="15.75" hidden="false" customHeight="true" outlineLevel="0" collapsed="false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customFormat="false" ht="15.75" hidden="false" customHeight="true" outlineLevel="0" collapsed="false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customFormat="false" ht="15.75" hidden="false" customHeight="true" outlineLevel="0" collapsed="false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customFormat="false" ht="15.75" hidden="false" customHeight="true" outlineLevel="0" collapsed="false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customFormat="false" ht="15.75" hidden="false" customHeight="true" outlineLevel="0" collapsed="false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customFormat="false" ht="15.75" hidden="false" customHeight="true" outlineLevel="0" collapsed="false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customFormat="false" ht="15.75" hidden="false" customHeight="true" outlineLevel="0" collapsed="false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customFormat="false" ht="15.75" hidden="false" customHeight="true" outlineLevel="0" collapsed="false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customFormat="false" ht="15.75" hidden="false" customHeight="true" outlineLevel="0" collapsed="false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customFormat="false" ht="15.75" hidden="false" customHeight="true" outlineLevel="0" collapsed="false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customFormat="false" ht="15.75" hidden="false" customHeight="true" outlineLevel="0" collapsed="false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customFormat="false" ht="15.75" hidden="false" customHeight="true" outlineLevel="0" collapsed="false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customFormat="false" ht="15.75" hidden="false" customHeight="true" outlineLevel="0" collapsed="false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customFormat="false" ht="15.75" hidden="false" customHeight="true" outlineLevel="0" collapsed="false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customFormat="false" ht="15.75" hidden="false" customHeight="true" outlineLevel="0" collapsed="false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customFormat="false" ht="15.75" hidden="false" customHeight="true" outlineLevel="0" collapsed="false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customFormat="false" ht="15.75" hidden="false" customHeight="true" outlineLevel="0" collapsed="false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customFormat="false" ht="15.75" hidden="false" customHeight="true" outlineLevel="0" collapsed="false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customFormat="false" ht="15.75" hidden="false" customHeight="true" outlineLevel="0" collapsed="false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customFormat="false" ht="15.75" hidden="false" customHeight="true" outlineLevel="0" collapsed="false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customFormat="false" ht="15.75" hidden="false" customHeight="true" outlineLevel="0" collapsed="false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customFormat="false" ht="15.75" hidden="false" customHeight="true" outlineLevel="0" collapsed="false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customFormat="false" ht="15.75" hidden="false" customHeight="true" outlineLevel="0" collapsed="false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customFormat="false" ht="15.75" hidden="false" customHeight="true" outlineLevel="0" collapsed="false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customFormat="false" ht="15.75" hidden="false" customHeight="true" outlineLevel="0" collapsed="false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customFormat="false" ht="15.75" hidden="false" customHeight="true" outlineLevel="0" collapsed="false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customFormat="false" ht="15.75" hidden="false" customHeight="true" outlineLevel="0" collapsed="false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customFormat="false" ht="15.75" hidden="false" customHeight="true" outlineLevel="0" collapsed="false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customFormat="false" ht="15.75" hidden="false" customHeight="true" outlineLevel="0" collapsed="false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customFormat="false" ht="15.75" hidden="false" customHeight="true" outlineLevel="0" collapsed="false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customFormat="false" ht="15.75" hidden="false" customHeight="true" outlineLevel="0" collapsed="false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customFormat="false" ht="15.75" hidden="false" customHeight="true" outlineLevel="0" collapsed="false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customFormat="false" ht="15.75" hidden="false" customHeight="true" outlineLevel="0" collapsed="false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customFormat="false" ht="15.75" hidden="false" customHeight="true" outlineLevel="0" collapsed="false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customFormat="false" ht="15.75" hidden="false" customHeight="true" outlineLevel="0" collapsed="false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customFormat="false" ht="15.75" hidden="false" customHeight="true" outlineLevel="0" collapsed="false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customFormat="false" ht="15.75" hidden="false" customHeight="true" outlineLevel="0" collapsed="false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customFormat="false" ht="15.75" hidden="false" customHeight="true" outlineLevel="0" collapsed="false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customFormat="false" ht="15.75" hidden="false" customHeight="true" outlineLevel="0" collapsed="false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customFormat="false" ht="15.75" hidden="false" customHeight="true" outlineLevel="0" collapsed="false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customFormat="false" ht="15.75" hidden="false" customHeight="true" outlineLevel="0" collapsed="false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customFormat="false" ht="15.75" hidden="false" customHeight="true" outlineLevel="0" collapsed="false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customFormat="false" ht="15.75" hidden="false" customHeight="true" outlineLevel="0" collapsed="false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customFormat="false" ht="15.75" hidden="false" customHeight="true" outlineLevel="0" collapsed="false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customFormat="false" ht="15.75" hidden="false" customHeight="true" outlineLevel="0" collapsed="false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customFormat="false" ht="15.75" hidden="false" customHeight="true" outlineLevel="0" collapsed="false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customFormat="false" ht="15.75" hidden="false" customHeight="true" outlineLevel="0" collapsed="false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customFormat="false" ht="15.75" hidden="false" customHeight="true" outlineLevel="0" collapsed="false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customFormat="false" ht="15.75" hidden="false" customHeight="true" outlineLevel="0" collapsed="false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customFormat="false" ht="15.75" hidden="false" customHeight="true" outlineLevel="0" collapsed="false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customFormat="false" ht="15.75" hidden="false" customHeight="true" outlineLevel="0" collapsed="false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customFormat="false" ht="15.75" hidden="false" customHeight="true" outlineLevel="0" collapsed="false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customFormat="false" ht="15.75" hidden="false" customHeight="true" outlineLevel="0" collapsed="false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customFormat="false" ht="15.75" hidden="false" customHeight="true" outlineLevel="0" collapsed="false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customFormat="false" ht="15.75" hidden="false" customHeight="true" outlineLevel="0" collapsed="false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customFormat="false" ht="15.75" hidden="false" customHeight="true" outlineLevel="0" collapsed="false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customFormat="false" ht="15.75" hidden="false" customHeight="true" outlineLevel="0" collapsed="false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customFormat="false" ht="15.75" hidden="false" customHeight="true" outlineLevel="0" collapsed="false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customFormat="false" ht="15.75" hidden="false" customHeight="true" outlineLevel="0" collapsed="false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customFormat="false" ht="15.75" hidden="false" customHeight="true" outlineLevel="0" collapsed="false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customFormat="false" ht="15.75" hidden="false" customHeight="true" outlineLevel="0" collapsed="false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customFormat="false" ht="15.75" hidden="false" customHeight="true" outlineLevel="0" collapsed="false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customFormat="false" ht="15.75" hidden="false" customHeight="true" outlineLevel="0" collapsed="false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customFormat="false" ht="15.75" hidden="false" customHeight="true" outlineLevel="0" collapsed="false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customFormat="false" ht="15.75" hidden="false" customHeight="true" outlineLevel="0" collapsed="false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customFormat="false" ht="15.75" hidden="false" customHeight="true" outlineLevel="0" collapsed="false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customFormat="false" ht="15.75" hidden="false" customHeight="true" outlineLevel="0" collapsed="false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customFormat="false" ht="15.75" hidden="false" customHeight="true" outlineLevel="0" collapsed="false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customFormat="false" ht="15.75" hidden="false" customHeight="true" outlineLevel="0" collapsed="false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customFormat="false" ht="15.75" hidden="false" customHeight="true" outlineLevel="0" collapsed="false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customFormat="false" ht="15.75" hidden="false" customHeight="true" outlineLevel="0" collapsed="false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customFormat="false" ht="15.75" hidden="false" customHeight="true" outlineLevel="0" collapsed="false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customFormat="false" ht="15.75" hidden="false" customHeight="true" outlineLevel="0" collapsed="false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customFormat="false" ht="15.75" hidden="false" customHeight="true" outlineLevel="0" collapsed="false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customFormat="false" ht="15.75" hidden="false" customHeight="true" outlineLevel="0" collapsed="false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customFormat="false" ht="15.75" hidden="false" customHeight="true" outlineLevel="0" collapsed="false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customFormat="false" ht="15.75" hidden="false" customHeight="true" outlineLevel="0" collapsed="false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customFormat="false" ht="15.75" hidden="false" customHeight="true" outlineLevel="0" collapsed="false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customFormat="false" ht="15.75" hidden="false" customHeight="true" outlineLevel="0" collapsed="false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customFormat="false" ht="15.75" hidden="false" customHeight="true" outlineLevel="0" collapsed="false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customFormat="false" ht="15.75" hidden="false" customHeight="true" outlineLevel="0" collapsed="false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customFormat="false" ht="15.75" hidden="false" customHeight="true" outlineLevel="0" collapsed="false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customFormat="false" ht="15.75" hidden="false" customHeight="true" outlineLevel="0" collapsed="false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customFormat="false" ht="15.75" hidden="false" customHeight="true" outlineLevel="0" collapsed="false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customFormat="false" ht="15.75" hidden="false" customHeight="true" outlineLevel="0" collapsed="false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customFormat="false" ht="15.75" hidden="false" customHeight="true" outlineLevel="0" collapsed="false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customFormat="false" ht="15.75" hidden="false" customHeight="true" outlineLevel="0" collapsed="false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customFormat="false" ht="15.75" hidden="false" customHeight="true" outlineLevel="0" collapsed="false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customFormat="false" ht="15.75" hidden="false" customHeight="true" outlineLevel="0" collapsed="false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customFormat="false" ht="15.75" hidden="false" customHeight="true" outlineLevel="0" collapsed="false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customFormat="false" ht="15.75" hidden="false" customHeight="true" outlineLevel="0" collapsed="false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customFormat="false" ht="15.75" hidden="false" customHeight="true" outlineLevel="0" collapsed="false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customFormat="false" ht="15.75" hidden="false" customHeight="true" outlineLevel="0" collapsed="false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customFormat="false" ht="15.75" hidden="false" customHeight="true" outlineLevel="0" collapsed="false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customFormat="false" ht="15.75" hidden="false" customHeight="true" outlineLevel="0" collapsed="false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customFormat="false" ht="15.75" hidden="false" customHeight="true" outlineLevel="0" collapsed="false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customFormat="false" ht="15.75" hidden="false" customHeight="true" outlineLevel="0" collapsed="false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customFormat="false" ht="15.75" hidden="false" customHeight="true" outlineLevel="0" collapsed="false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customFormat="false" ht="15.75" hidden="false" customHeight="true" outlineLevel="0" collapsed="false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customFormat="false" ht="15.75" hidden="false" customHeight="true" outlineLevel="0" collapsed="false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customFormat="false" ht="15.75" hidden="false" customHeight="true" outlineLevel="0" collapsed="false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customFormat="false" ht="15.75" hidden="false" customHeight="true" outlineLevel="0" collapsed="false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customFormat="false" ht="15.75" hidden="false" customHeight="true" outlineLevel="0" collapsed="false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customFormat="false" ht="15.75" hidden="false" customHeight="true" outlineLevel="0" collapsed="false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customFormat="false" ht="15.75" hidden="false" customHeight="true" outlineLevel="0" collapsed="false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customFormat="false" ht="15.75" hidden="false" customHeight="true" outlineLevel="0" collapsed="false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customFormat="false" ht="15.75" hidden="false" customHeight="true" outlineLevel="0" collapsed="false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customFormat="false" ht="15.75" hidden="false" customHeight="true" outlineLevel="0" collapsed="false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customFormat="false" ht="15.75" hidden="false" customHeight="true" outlineLevel="0" collapsed="false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customFormat="false" ht="15.75" hidden="false" customHeight="true" outlineLevel="0" collapsed="false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customFormat="false" ht="15.75" hidden="false" customHeight="true" outlineLevel="0" collapsed="false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customFormat="false" ht="15.75" hidden="false" customHeight="true" outlineLevel="0" collapsed="false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customFormat="false" ht="15.75" hidden="false" customHeight="true" outlineLevel="0" collapsed="false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customFormat="false" ht="15.75" hidden="false" customHeight="true" outlineLevel="0" collapsed="false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customFormat="false" ht="15.75" hidden="false" customHeight="true" outlineLevel="0" collapsed="false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customFormat="false" ht="15.75" hidden="false" customHeight="true" outlineLevel="0" collapsed="false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customFormat="false" ht="15.75" hidden="false" customHeight="true" outlineLevel="0" collapsed="false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customFormat="false" ht="15.75" hidden="false" customHeight="true" outlineLevel="0" collapsed="false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customFormat="false" ht="15.75" hidden="false" customHeight="true" outlineLevel="0" collapsed="false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customFormat="false" ht="15.75" hidden="false" customHeight="true" outlineLevel="0" collapsed="false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customFormat="false" ht="15.75" hidden="false" customHeight="true" outlineLevel="0" collapsed="false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customFormat="false" ht="15.75" hidden="false" customHeight="true" outlineLevel="0" collapsed="false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customFormat="false" ht="15.75" hidden="false" customHeight="true" outlineLevel="0" collapsed="false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customFormat="false" ht="15.75" hidden="false" customHeight="true" outlineLevel="0" collapsed="false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customFormat="false" ht="15.75" hidden="false" customHeight="true" outlineLevel="0" collapsed="false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customFormat="false" ht="15.75" hidden="false" customHeight="true" outlineLevel="0" collapsed="false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customFormat="false" ht="15.75" hidden="false" customHeight="true" outlineLevel="0" collapsed="false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customFormat="false" ht="15.75" hidden="false" customHeight="true" outlineLevel="0" collapsed="false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customFormat="false" ht="15.75" hidden="false" customHeight="true" outlineLevel="0" collapsed="false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customFormat="false" ht="15.75" hidden="false" customHeight="true" outlineLevel="0" collapsed="false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customFormat="false" ht="15.75" hidden="false" customHeight="true" outlineLevel="0" collapsed="false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customFormat="false" ht="15.75" hidden="false" customHeight="true" outlineLevel="0" collapsed="false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customFormat="false" ht="15.75" hidden="false" customHeight="true" outlineLevel="0" collapsed="false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customFormat="false" ht="15.75" hidden="false" customHeight="true" outlineLevel="0" collapsed="false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customFormat="false" ht="15.75" hidden="false" customHeight="true" outlineLevel="0" collapsed="false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customFormat="false" ht="15.75" hidden="false" customHeight="true" outlineLevel="0" collapsed="false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customFormat="false" ht="15.75" hidden="false" customHeight="true" outlineLevel="0" collapsed="false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customFormat="false" ht="15.75" hidden="false" customHeight="true" outlineLevel="0" collapsed="false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customFormat="false" ht="15.75" hidden="false" customHeight="true" outlineLevel="0" collapsed="false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customFormat="false" ht="15.75" hidden="false" customHeight="true" outlineLevel="0" collapsed="false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customFormat="false" ht="15.75" hidden="false" customHeight="true" outlineLevel="0" collapsed="false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customFormat="false" ht="15.75" hidden="false" customHeight="true" outlineLevel="0" collapsed="false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customFormat="false" ht="15.75" hidden="false" customHeight="true" outlineLevel="0" collapsed="false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customFormat="false" ht="15.75" hidden="false" customHeight="true" outlineLevel="0" collapsed="false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customFormat="false" ht="15.75" hidden="false" customHeight="true" outlineLevel="0" collapsed="false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customFormat="false" ht="15.75" hidden="false" customHeight="true" outlineLevel="0" collapsed="false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customFormat="false" ht="15.75" hidden="false" customHeight="true" outlineLevel="0" collapsed="false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customFormat="false" ht="15.75" hidden="false" customHeight="true" outlineLevel="0" collapsed="false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customFormat="false" ht="15.75" hidden="false" customHeight="true" outlineLevel="0" collapsed="false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customFormat="false" ht="15.75" hidden="false" customHeight="true" outlineLevel="0" collapsed="false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customFormat="false" ht="15.75" hidden="false" customHeight="true" outlineLevel="0" collapsed="false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customFormat="false" ht="15.75" hidden="false" customHeight="true" outlineLevel="0" collapsed="false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customFormat="false" ht="15.75" hidden="false" customHeight="true" outlineLevel="0" collapsed="false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customFormat="false" ht="15.75" hidden="false" customHeight="true" outlineLevel="0" collapsed="false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customFormat="false" ht="15.75" hidden="false" customHeight="true" outlineLevel="0" collapsed="false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customFormat="false" ht="15.75" hidden="false" customHeight="true" outlineLevel="0" collapsed="false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customFormat="false" ht="15.75" hidden="false" customHeight="true" outlineLevel="0" collapsed="false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customFormat="false" ht="15.75" hidden="false" customHeight="true" outlineLevel="0" collapsed="false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customFormat="false" ht="15.75" hidden="false" customHeight="true" outlineLevel="0" collapsed="false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customFormat="false" ht="15.75" hidden="false" customHeight="true" outlineLevel="0" collapsed="false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customFormat="false" ht="15.75" hidden="false" customHeight="true" outlineLevel="0" collapsed="false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customFormat="false" ht="15.75" hidden="false" customHeight="true" outlineLevel="0" collapsed="false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customFormat="false" ht="15.75" hidden="false" customHeight="true" outlineLevel="0" collapsed="false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customFormat="false" ht="15.75" hidden="false" customHeight="true" outlineLevel="0" collapsed="false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customFormat="false" ht="15.75" hidden="false" customHeight="true" outlineLevel="0" collapsed="false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customFormat="false" ht="15.75" hidden="false" customHeight="true" outlineLevel="0" collapsed="false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customFormat="false" ht="15.75" hidden="false" customHeight="true" outlineLevel="0" collapsed="false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customFormat="false" ht="15.75" hidden="false" customHeight="true" outlineLevel="0" collapsed="false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customFormat="false" ht="15.75" hidden="false" customHeight="true" outlineLevel="0" collapsed="false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customFormat="false" ht="15.75" hidden="false" customHeight="true" outlineLevel="0" collapsed="false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customFormat="false" ht="15.75" hidden="false" customHeight="true" outlineLevel="0" collapsed="false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customFormat="false" ht="15.75" hidden="false" customHeight="true" outlineLevel="0" collapsed="false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customFormat="false" ht="15.75" hidden="false" customHeight="true" outlineLevel="0" collapsed="false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customFormat="false" ht="15.75" hidden="false" customHeight="true" outlineLevel="0" collapsed="false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customFormat="false" ht="15.75" hidden="false" customHeight="true" outlineLevel="0" collapsed="false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customFormat="false" ht="15.75" hidden="false" customHeight="true" outlineLevel="0" collapsed="false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customFormat="false" ht="15.75" hidden="false" customHeight="true" outlineLevel="0" collapsed="false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customFormat="false" ht="15.75" hidden="false" customHeight="true" outlineLevel="0" collapsed="false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customFormat="false" ht="15.75" hidden="false" customHeight="true" outlineLevel="0" collapsed="false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customFormat="false" ht="15.75" hidden="false" customHeight="true" outlineLevel="0" collapsed="false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customFormat="false" ht="15.75" hidden="false" customHeight="true" outlineLevel="0" collapsed="false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customFormat="false" ht="15.75" hidden="false" customHeight="true" outlineLevel="0" collapsed="false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customFormat="false" ht="15.75" hidden="false" customHeight="true" outlineLevel="0" collapsed="false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customFormat="false" ht="15.75" hidden="false" customHeight="true" outlineLevel="0" collapsed="false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customFormat="false" ht="15.75" hidden="false" customHeight="true" outlineLevel="0" collapsed="false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customFormat="false" ht="15.75" hidden="false" customHeight="true" outlineLevel="0" collapsed="false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customFormat="false" ht="15.75" hidden="false" customHeight="true" outlineLevel="0" collapsed="false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customFormat="false" ht="15.75" hidden="false" customHeight="true" outlineLevel="0" collapsed="false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customFormat="false" ht="15.75" hidden="false" customHeight="true" outlineLevel="0" collapsed="false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customFormat="false" ht="15.75" hidden="false" customHeight="true" outlineLevel="0" collapsed="false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customFormat="false" ht="15.75" hidden="false" customHeight="true" outlineLevel="0" collapsed="false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customFormat="false" ht="15.75" hidden="false" customHeight="true" outlineLevel="0" collapsed="false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customFormat="false" ht="15.75" hidden="false" customHeight="true" outlineLevel="0" collapsed="false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customFormat="false" ht="15.75" hidden="false" customHeight="true" outlineLevel="0" collapsed="false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customFormat="false" ht="15.75" hidden="false" customHeight="true" outlineLevel="0" collapsed="false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customFormat="false" ht="15.75" hidden="false" customHeight="true" outlineLevel="0" collapsed="false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customFormat="false" ht="15.75" hidden="false" customHeight="true" outlineLevel="0" collapsed="false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customFormat="false" ht="15.75" hidden="false" customHeight="true" outlineLevel="0" collapsed="false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customFormat="false" ht="15.75" hidden="false" customHeight="true" outlineLevel="0" collapsed="false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customFormat="false" ht="15.75" hidden="false" customHeight="true" outlineLevel="0" collapsed="false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customFormat="false" ht="15.75" hidden="false" customHeight="true" outlineLevel="0" collapsed="false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customFormat="false" ht="15.75" hidden="false" customHeight="true" outlineLevel="0" collapsed="false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customFormat="false" ht="15.75" hidden="false" customHeight="true" outlineLevel="0" collapsed="false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customFormat="false" ht="15.75" hidden="false" customHeight="true" outlineLevel="0" collapsed="false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customFormat="false" ht="15.75" hidden="false" customHeight="true" outlineLevel="0" collapsed="false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customFormat="false" ht="15.75" hidden="false" customHeight="true" outlineLevel="0" collapsed="false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customFormat="false" ht="15.75" hidden="false" customHeight="true" outlineLevel="0" collapsed="false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customFormat="false" ht="15.75" hidden="false" customHeight="true" outlineLevel="0" collapsed="false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customFormat="false" ht="15.75" hidden="false" customHeight="true" outlineLevel="0" collapsed="false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customFormat="false" ht="15.75" hidden="false" customHeight="true" outlineLevel="0" collapsed="false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customFormat="false" ht="15.75" hidden="false" customHeight="true" outlineLevel="0" collapsed="false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customFormat="false" ht="15.75" hidden="false" customHeight="true" outlineLevel="0" collapsed="false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customFormat="false" ht="15.75" hidden="false" customHeight="true" outlineLevel="0" collapsed="false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customFormat="false" ht="15.75" hidden="false" customHeight="true" outlineLevel="0" collapsed="false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customFormat="false" ht="15.75" hidden="false" customHeight="true" outlineLevel="0" collapsed="false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customFormat="false" ht="15.75" hidden="false" customHeight="true" outlineLevel="0" collapsed="false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customFormat="false" ht="15.75" hidden="false" customHeight="true" outlineLevel="0" collapsed="false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customFormat="false" ht="15.75" hidden="false" customHeight="true" outlineLevel="0" collapsed="false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customFormat="false" ht="15.75" hidden="false" customHeight="true" outlineLevel="0" collapsed="false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customFormat="false" ht="15.75" hidden="false" customHeight="true" outlineLevel="0" collapsed="false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customFormat="false" ht="15.75" hidden="false" customHeight="true" outlineLevel="0" collapsed="false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customFormat="false" ht="15.75" hidden="false" customHeight="true" outlineLevel="0" collapsed="false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customFormat="false" ht="15.75" hidden="false" customHeight="true" outlineLevel="0" collapsed="false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customFormat="false" ht="15.75" hidden="false" customHeight="true" outlineLevel="0" collapsed="false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customFormat="false" ht="15.75" hidden="false" customHeight="true" outlineLevel="0" collapsed="false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customFormat="false" ht="15.75" hidden="false" customHeight="true" outlineLevel="0" collapsed="false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customFormat="false" ht="15.75" hidden="false" customHeight="true" outlineLevel="0" collapsed="false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customFormat="false" ht="15.75" hidden="false" customHeight="true" outlineLevel="0" collapsed="false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customFormat="false" ht="15.75" hidden="false" customHeight="true" outlineLevel="0" collapsed="false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customFormat="false" ht="15.75" hidden="false" customHeight="true" outlineLevel="0" collapsed="false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customFormat="false" ht="15.75" hidden="false" customHeight="true" outlineLevel="0" collapsed="false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customFormat="false" ht="15.75" hidden="false" customHeight="true" outlineLevel="0" collapsed="false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customFormat="false" ht="15.75" hidden="false" customHeight="true" outlineLevel="0" collapsed="false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customFormat="false" ht="15.75" hidden="false" customHeight="true" outlineLevel="0" collapsed="false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customFormat="false" ht="15.75" hidden="false" customHeight="true" outlineLevel="0" collapsed="false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customFormat="false" ht="15.75" hidden="false" customHeight="true" outlineLevel="0" collapsed="false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customFormat="false" ht="15.75" hidden="false" customHeight="true" outlineLevel="0" collapsed="false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customFormat="false" ht="15.75" hidden="false" customHeight="true" outlineLevel="0" collapsed="false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customFormat="false" ht="15.75" hidden="false" customHeight="true" outlineLevel="0" collapsed="false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customFormat="false" ht="15.75" hidden="false" customHeight="true" outlineLevel="0" collapsed="false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customFormat="false" ht="15.75" hidden="false" customHeight="true" outlineLevel="0" collapsed="false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customFormat="false" ht="15.75" hidden="false" customHeight="true" outlineLevel="0" collapsed="false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customFormat="false" ht="15.75" hidden="false" customHeight="true" outlineLevel="0" collapsed="false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customFormat="false" ht="15.75" hidden="false" customHeight="true" outlineLevel="0" collapsed="false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customFormat="false" ht="15.75" hidden="false" customHeight="true" outlineLevel="0" collapsed="false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customFormat="false" ht="15.75" hidden="false" customHeight="true" outlineLevel="0" collapsed="false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customFormat="false" ht="15.75" hidden="false" customHeight="true" outlineLevel="0" collapsed="false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customFormat="false" ht="15.75" hidden="false" customHeight="true" outlineLevel="0" collapsed="false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customFormat="false" ht="15.75" hidden="false" customHeight="true" outlineLevel="0" collapsed="false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customFormat="false" ht="15.75" hidden="false" customHeight="true" outlineLevel="0" collapsed="false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customFormat="false" ht="15.75" hidden="false" customHeight="true" outlineLevel="0" collapsed="false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customFormat="false" ht="15.75" hidden="false" customHeight="true" outlineLevel="0" collapsed="false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customFormat="false" ht="15.75" hidden="false" customHeight="true" outlineLevel="0" collapsed="false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customFormat="false" ht="15.75" hidden="false" customHeight="true" outlineLevel="0" collapsed="false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customFormat="false" ht="15.75" hidden="false" customHeight="true" outlineLevel="0" collapsed="false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customFormat="false" ht="15.75" hidden="false" customHeight="true" outlineLevel="0" collapsed="false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customFormat="false" ht="15.75" hidden="false" customHeight="true" outlineLevel="0" collapsed="false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customFormat="false" ht="15.75" hidden="false" customHeight="true" outlineLevel="0" collapsed="false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customFormat="false" ht="15.75" hidden="false" customHeight="true" outlineLevel="0" collapsed="false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customFormat="false" ht="15.75" hidden="false" customHeight="true" outlineLevel="0" collapsed="false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customFormat="false" ht="15.75" hidden="false" customHeight="true" outlineLevel="0" collapsed="false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customFormat="false" ht="15.75" hidden="false" customHeight="true" outlineLevel="0" collapsed="false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customFormat="false" ht="15.75" hidden="false" customHeight="true" outlineLevel="0" collapsed="false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customFormat="false" ht="15.75" hidden="false" customHeight="true" outlineLevel="0" collapsed="false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customFormat="false" ht="15.75" hidden="false" customHeight="true" outlineLevel="0" collapsed="false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customFormat="false" ht="15.75" hidden="false" customHeight="true" outlineLevel="0" collapsed="false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customFormat="false" ht="15.75" hidden="false" customHeight="true" outlineLevel="0" collapsed="false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customFormat="false" ht="15.75" hidden="false" customHeight="true" outlineLevel="0" collapsed="false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customFormat="false" ht="15.75" hidden="false" customHeight="true" outlineLevel="0" collapsed="false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customFormat="false" ht="15.75" hidden="false" customHeight="true" outlineLevel="0" collapsed="false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customFormat="false" ht="15.75" hidden="false" customHeight="true" outlineLevel="0" collapsed="false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customFormat="false" ht="15.75" hidden="false" customHeight="true" outlineLevel="0" collapsed="false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customFormat="false" ht="15.75" hidden="false" customHeight="true" outlineLevel="0" collapsed="false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customFormat="false" ht="15.75" hidden="false" customHeight="true" outlineLevel="0" collapsed="false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customFormat="false" ht="15.75" hidden="false" customHeight="true" outlineLevel="0" collapsed="false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customFormat="false" ht="15.75" hidden="false" customHeight="true" outlineLevel="0" collapsed="false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customFormat="false" ht="15.75" hidden="false" customHeight="true" outlineLevel="0" collapsed="false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customFormat="false" ht="15.75" hidden="false" customHeight="true" outlineLevel="0" collapsed="false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customFormat="false" ht="15.75" hidden="false" customHeight="true" outlineLevel="0" collapsed="false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customFormat="false" ht="15.75" hidden="false" customHeight="true" outlineLevel="0" collapsed="false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customFormat="false" ht="15.75" hidden="false" customHeight="true" outlineLevel="0" collapsed="false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customFormat="false" ht="15.75" hidden="false" customHeight="true" outlineLevel="0" collapsed="false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customFormat="false" ht="15.75" hidden="false" customHeight="true" outlineLevel="0" collapsed="false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customFormat="false" ht="15.75" hidden="false" customHeight="true" outlineLevel="0" collapsed="false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customFormat="false" ht="15.75" hidden="false" customHeight="true" outlineLevel="0" collapsed="false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customFormat="false" ht="15.75" hidden="false" customHeight="true" outlineLevel="0" collapsed="false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customFormat="false" ht="15.75" hidden="false" customHeight="true" outlineLevel="0" collapsed="false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customFormat="false" ht="15.75" hidden="false" customHeight="true" outlineLevel="0" collapsed="false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customFormat="false" ht="15.75" hidden="false" customHeight="true" outlineLevel="0" collapsed="false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customFormat="false" ht="15.75" hidden="false" customHeight="true" outlineLevel="0" collapsed="false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customFormat="false" ht="15.75" hidden="false" customHeight="true" outlineLevel="0" collapsed="false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customFormat="false" ht="15.75" hidden="false" customHeight="true" outlineLevel="0" collapsed="false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customFormat="false" ht="15.75" hidden="false" customHeight="true" outlineLevel="0" collapsed="false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customFormat="false" ht="15.75" hidden="false" customHeight="true" outlineLevel="0" collapsed="false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customFormat="false" ht="15.75" hidden="false" customHeight="true" outlineLevel="0" collapsed="false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customFormat="false" ht="15.75" hidden="false" customHeight="true" outlineLevel="0" collapsed="false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customFormat="false" ht="15.75" hidden="false" customHeight="true" outlineLevel="0" collapsed="false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customFormat="false" ht="15.75" hidden="false" customHeight="true" outlineLevel="0" collapsed="false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customFormat="false" ht="15.75" hidden="false" customHeight="true" outlineLevel="0" collapsed="false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customFormat="false" ht="15.75" hidden="false" customHeight="true" outlineLevel="0" collapsed="false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customFormat="false" ht="15.75" hidden="false" customHeight="true" outlineLevel="0" collapsed="false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customFormat="false" ht="15.75" hidden="false" customHeight="true" outlineLevel="0" collapsed="false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customFormat="false" ht="15.75" hidden="false" customHeight="true" outlineLevel="0" collapsed="false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customFormat="false" ht="15.75" hidden="false" customHeight="true" outlineLevel="0" collapsed="false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customFormat="false" ht="15.75" hidden="false" customHeight="true" outlineLevel="0" collapsed="false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customFormat="false" ht="15.75" hidden="false" customHeight="true" outlineLevel="0" collapsed="false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customFormat="false" ht="15.75" hidden="false" customHeight="true" outlineLevel="0" collapsed="false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customFormat="false" ht="15.75" hidden="false" customHeight="true" outlineLevel="0" collapsed="false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customFormat="false" ht="15.75" hidden="false" customHeight="true" outlineLevel="0" collapsed="false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customFormat="false" ht="15.75" hidden="false" customHeight="true" outlineLevel="0" collapsed="false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customFormat="false" ht="15.75" hidden="false" customHeight="true" outlineLevel="0" collapsed="false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customFormat="false" ht="15.75" hidden="false" customHeight="true" outlineLevel="0" collapsed="false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customFormat="false" ht="15.75" hidden="false" customHeight="true" outlineLevel="0" collapsed="false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customFormat="false" ht="15.75" hidden="false" customHeight="true" outlineLevel="0" collapsed="false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customFormat="false" ht="15.75" hidden="false" customHeight="true" outlineLevel="0" collapsed="false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customFormat="false" ht="15.75" hidden="false" customHeight="true" outlineLevel="0" collapsed="false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customFormat="false" ht="15.75" hidden="false" customHeight="true" outlineLevel="0" collapsed="false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customFormat="false" ht="15.75" hidden="false" customHeight="true" outlineLevel="0" collapsed="false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customFormat="false" ht="15.75" hidden="false" customHeight="true" outlineLevel="0" collapsed="false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customFormat="false" ht="15.75" hidden="false" customHeight="true" outlineLevel="0" collapsed="false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customFormat="false" ht="15.75" hidden="false" customHeight="true" outlineLevel="0" collapsed="false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customFormat="false" ht="15.75" hidden="false" customHeight="true" outlineLevel="0" collapsed="false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customFormat="false" ht="15.75" hidden="false" customHeight="true" outlineLevel="0" collapsed="false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customFormat="false" ht="15.75" hidden="false" customHeight="true" outlineLevel="0" collapsed="false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customFormat="false" ht="15.75" hidden="false" customHeight="true" outlineLevel="0" collapsed="false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customFormat="false" ht="15.75" hidden="false" customHeight="true" outlineLevel="0" collapsed="false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customFormat="false" ht="15.75" hidden="false" customHeight="true" outlineLevel="0" collapsed="false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customFormat="false" ht="15.75" hidden="false" customHeight="true" outlineLevel="0" collapsed="false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customFormat="false" ht="15.75" hidden="false" customHeight="true" outlineLevel="0" collapsed="false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customFormat="false" ht="15.75" hidden="false" customHeight="true" outlineLevel="0" collapsed="false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customFormat="false" ht="15.75" hidden="false" customHeight="true" outlineLevel="0" collapsed="false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customFormat="false" ht="15.75" hidden="false" customHeight="true" outlineLevel="0" collapsed="false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customFormat="false" ht="15.75" hidden="false" customHeight="true" outlineLevel="0" collapsed="false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customFormat="false" ht="15.75" hidden="false" customHeight="true" outlineLevel="0" collapsed="false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customFormat="false" ht="15.75" hidden="false" customHeight="true" outlineLevel="0" collapsed="false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customFormat="false" ht="15.75" hidden="false" customHeight="true" outlineLevel="0" collapsed="false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customFormat="false" ht="15.75" hidden="false" customHeight="true" outlineLevel="0" collapsed="false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customFormat="false" ht="15.75" hidden="false" customHeight="true" outlineLevel="0" collapsed="false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customFormat="false" ht="15.75" hidden="false" customHeight="true" outlineLevel="0" collapsed="false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customFormat="false" ht="15.75" hidden="false" customHeight="true" outlineLevel="0" collapsed="false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customFormat="false" ht="15.75" hidden="false" customHeight="true" outlineLevel="0" collapsed="false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customFormat="false" ht="15.75" hidden="false" customHeight="true" outlineLevel="0" collapsed="false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customFormat="false" ht="15.75" hidden="false" customHeight="true" outlineLevel="0" collapsed="false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customFormat="false" ht="15.75" hidden="false" customHeight="true" outlineLevel="0" collapsed="false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customFormat="false" ht="15.75" hidden="false" customHeight="true" outlineLevel="0" collapsed="false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customFormat="false" ht="15.75" hidden="false" customHeight="true" outlineLevel="0" collapsed="false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customFormat="false" ht="15.75" hidden="false" customHeight="true" outlineLevel="0" collapsed="false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customFormat="false" ht="15.75" hidden="false" customHeight="true" outlineLevel="0" collapsed="false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customFormat="false" ht="15.75" hidden="false" customHeight="true" outlineLevel="0" collapsed="false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customFormat="false" ht="15.75" hidden="false" customHeight="true" outlineLevel="0" collapsed="false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customFormat="false" ht="15.75" hidden="false" customHeight="true" outlineLevel="0" collapsed="false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customFormat="false" ht="15.75" hidden="false" customHeight="true" outlineLevel="0" collapsed="false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customFormat="false" ht="15.75" hidden="false" customHeight="true" outlineLevel="0" collapsed="false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customFormat="false" ht="15.75" hidden="false" customHeight="true" outlineLevel="0" collapsed="false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customFormat="false" ht="15.75" hidden="false" customHeight="true" outlineLevel="0" collapsed="false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customFormat="false" ht="15.75" hidden="false" customHeight="true" outlineLevel="0" collapsed="false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customFormat="false" ht="15.75" hidden="false" customHeight="true" outlineLevel="0" collapsed="false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customFormat="false" ht="15.75" hidden="false" customHeight="true" outlineLevel="0" collapsed="false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customFormat="false" ht="15.75" hidden="false" customHeight="true" outlineLevel="0" collapsed="false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customFormat="false" ht="15.75" hidden="false" customHeight="true" outlineLevel="0" collapsed="false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customFormat="false" ht="15.75" hidden="false" customHeight="true" outlineLevel="0" collapsed="false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customFormat="false" ht="15.75" hidden="false" customHeight="true" outlineLevel="0" collapsed="false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customFormat="false" ht="15.75" hidden="false" customHeight="true" outlineLevel="0" collapsed="false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customFormat="false" ht="15.75" hidden="false" customHeight="true" outlineLevel="0" collapsed="false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customFormat="false" ht="15.75" hidden="false" customHeight="true" outlineLevel="0" collapsed="false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customFormat="false" ht="15.75" hidden="false" customHeight="true" outlineLevel="0" collapsed="false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customFormat="false" ht="15.75" hidden="false" customHeight="true" outlineLevel="0" collapsed="false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customFormat="false" ht="15.75" hidden="false" customHeight="true" outlineLevel="0" collapsed="false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customFormat="false" ht="15.75" hidden="false" customHeight="true" outlineLevel="0" collapsed="false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customFormat="false" ht="15.75" hidden="false" customHeight="true" outlineLevel="0" collapsed="false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customFormat="false" ht="15.75" hidden="false" customHeight="true" outlineLevel="0" collapsed="false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customFormat="false" ht="15.75" hidden="false" customHeight="true" outlineLevel="0" collapsed="false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customFormat="false" ht="15.75" hidden="false" customHeight="true" outlineLevel="0" collapsed="false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customFormat="false" ht="15.75" hidden="false" customHeight="true" outlineLevel="0" collapsed="false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customFormat="false" ht="15.75" hidden="false" customHeight="true" outlineLevel="0" collapsed="false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customFormat="false" ht="15.75" hidden="false" customHeight="true" outlineLevel="0" collapsed="false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customFormat="false" ht="15.75" hidden="false" customHeight="true" outlineLevel="0" collapsed="false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customFormat="false" ht="15.75" hidden="false" customHeight="true" outlineLevel="0" collapsed="false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customFormat="false" ht="15.75" hidden="false" customHeight="true" outlineLevel="0" collapsed="false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customFormat="false" ht="15.75" hidden="false" customHeight="true" outlineLevel="0" collapsed="false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customFormat="false" ht="15.75" hidden="false" customHeight="true" outlineLevel="0" collapsed="false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customFormat="false" ht="15.75" hidden="false" customHeight="true" outlineLevel="0" collapsed="false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customFormat="false" ht="15.75" hidden="false" customHeight="true" outlineLevel="0" collapsed="false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customFormat="false" ht="15.75" hidden="false" customHeight="true" outlineLevel="0" collapsed="false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customFormat="false" ht="15.75" hidden="false" customHeight="true" outlineLevel="0" collapsed="false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customFormat="false" ht="15.75" hidden="false" customHeight="true" outlineLevel="0" collapsed="false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customFormat="false" ht="15.75" hidden="false" customHeight="true" outlineLevel="0" collapsed="false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customFormat="false" ht="15.75" hidden="false" customHeight="true" outlineLevel="0" collapsed="false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customFormat="false" ht="15.75" hidden="false" customHeight="true" outlineLevel="0" collapsed="false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customFormat="false" ht="15.75" hidden="false" customHeight="true" outlineLevel="0" collapsed="false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customFormat="false" ht="15.75" hidden="false" customHeight="true" outlineLevel="0" collapsed="false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customFormat="false" ht="15.75" hidden="false" customHeight="true" outlineLevel="0" collapsed="false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customFormat="false" ht="15.75" hidden="false" customHeight="true" outlineLevel="0" collapsed="false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customFormat="false" ht="15.75" hidden="false" customHeight="true" outlineLevel="0" collapsed="false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customFormat="false" ht="15.75" hidden="false" customHeight="true" outlineLevel="0" collapsed="false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customFormat="false" ht="15.75" hidden="false" customHeight="true" outlineLevel="0" collapsed="false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customFormat="false" ht="15.75" hidden="false" customHeight="true" outlineLevel="0" collapsed="false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customFormat="false" ht="15.75" hidden="false" customHeight="true" outlineLevel="0" collapsed="false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customFormat="false" ht="15.75" hidden="false" customHeight="true" outlineLevel="0" collapsed="false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customFormat="false" ht="15.75" hidden="false" customHeight="true" outlineLevel="0" collapsed="false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customFormat="false" ht="15.75" hidden="false" customHeight="true" outlineLevel="0" collapsed="false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customFormat="false" ht="15.75" hidden="false" customHeight="true" outlineLevel="0" collapsed="false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customFormat="false" ht="15.75" hidden="false" customHeight="true" outlineLevel="0" collapsed="false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customFormat="false" ht="15.75" hidden="false" customHeight="true" outlineLevel="0" collapsed="false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customFormat="false" ht="15.75" hidden="false" customHeight="true" outlineLevel="0" collapsed="false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customFormat="false" ht="15.75" hidden="false" customHeight="true" outlineLevel="0" collapsed="false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customFormat="false" ht="15.75" hidden="false" customHeight="true" outlineLevel="0" collapsed="false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customFormat="false" ht="15.75" hidden="false" customHeight="true" outlineLevel="0" collapsed="false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customFormat="false" ht="15.75" hidden="false" customHeight="true" outlineLevel="0" collapsed="false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customFormat="false" ht="15.75" hidden="false" customHeight="true" outlineLevel="0" collapsed="false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customFormat="false" ht="15.75" hidden="false" customHeight="true" outlineLevel="0" collapsed="false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customFormat="false" ht="15.75" hidden="false" customHeight="true" outlineLevel="0" collapsed="false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customFormat="false" ht="15.75" hidden="false" customHeight="true" outlineLevel="0" collapsed="false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customFormat="false" ht="15.75" hidden="false" customHeight="true" outlineLevel="0" collapsed="false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customFormat="false" ht="15.75" hidden="false" customHeight="true" outlineLevel="0" collapsed="false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customFormat="false" ht="15.75" hidden="false" customHeight="true" outlineLevel="0" collapsed="false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customFormat="false" ht="15.75" hidden="false" customHeight="true" outlineLevel="0" collapsed="false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customFormat="false" ht="15.75" hidden="false" customHeight="true" outlineLevel="0" collapsed="false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customFormat="false" ht="15.75" hidden="false" customHeight="true" outlineLevel="0" collapsed="false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customFormat="false" ht="15.75" hidden="false" customHeight="true" outlineLevel="0" collapsed="false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customFormat="false" ht="15.75" hidden="false" customHeight="true" outlineLevel="0" collapsed="false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customFormat="false" ht="15.75" hidden="false" customHeight="true" outlineLevel="0" collapsed="false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customFormat="false" ht="15.75" hidden="false" customHeight="true" outlineLevel="0" collapsed="false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customFormat="false" ht="15.75" hidden="false" customHeight="true" outlineLevel="0" collapsed="false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customFormat="false" ht="15.75" hidden="false" customHeight="true" outlineLevel="0" collapsed="false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customFormat="false" ht="15.75" hidden="false" customHeight="true" outlineLevel="0" collapsed="false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customFormat="false" ht="15.75" hidden="false" customHeight="true" outlineLevel="0" collapsed="false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customFormat="false" ht="15.75" hidden="false" customHeight="true" outlineLevel="0" collapsed="false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customFormat="false" ht="15.75" hidden="false" customHeight="true" outlineLevel="0" collapsed="false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customFormat="false" ht="15.75" hidden="false" customHeight="true" outlineLevel="0" collapsed="false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customFormat="false" ht="15.75" hidden="false" customHeight="true" outlineLevel="0" collapsed="false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customFormat="false" ht="15.75" hidden="false" customHeight="true" outlineLevel="0" collapsed="false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customFormat="false" ht="15.75" hidden="false" customHeight="true" outlineLevel="0" collapsed="false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customFormat="false" ht="15.75" hidden="false" customHeight="true" outlineLevel="0" collapsed="false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customFormat="false" ht="15.75" hidden="false" customHeight="true" outlineLevel="0" collapsed="false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customFormat="false" ht="15.75" hidden="false" customHeight="true" outlineLevel="0" collapsed="false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customFormat="false" ht="15.75" hidden="false" customHeight="true" outlineLevel="0" collapsed="false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customFormat="false" ht="15.75" hidden="false" customHeight="true" outlineLevel="0" collapsed="false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customFormat="false" ht="15.75" hidden="false" customHeight="true" outlineLevel="0" collapsed="false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customFormat="false" ht="15.75" hidden="false" customHeight="true" outlineLevel="0" collapsed="false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customFormat="false" ht="15.75" hidden="false" customHeight="true" outlineLevel="0" collapsed="false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customFormat="false" ht="15.75" hidden="false" customHeight="true" outlineLevel="0" collapsed="false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customFormat="false" ht="15.75" hidden="false" customHeight="true" outlineLevel="0" collapsed="false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customFormat="false" ht="15.75" hidden="false" customHeight="true" outlineLevel="0" collapsed="false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customFormat="false" ht="15.75" hidden="false" customHeight="true" outlineLevel="0" collapsed="false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customFormat="false" ht="15.75" hidden="false" customHeight="true" outlineLevel="0" collapsed="false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customFormat="false" ht="15.75" hidden="false" customHeight="true" outlineLevel="0" collapsed="false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customFormat="false" ht="15.75" hidden="false" customHeight="true" outlineLevel="0" collapsed="false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customFormat="false" ht="15.75" hidden="false" customHeight="true" outlineLevel="0" collapsed="false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customFormat="false" ht="15.75" hidden="false" customHeight="true" outlineLevel="0" collapsed="false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customFormat="false" ht="15.75" hidden="false" customHeight="true" outlineLevel="0" collapsed="false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customFormat="false" ht="15.75" hidden="false" customHeight="true" outlineLevel="0" collapsed="false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customFormat="false" ht="15.75" hidden="false" customHeight="true" outlineLevel="0" collapsed="false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customFormat="false" ht="15.75" hidden="false" customHeight="true" outlineLevel="0" collapsed="false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customFormat="false" ht="15.75" hidden="false" customHeight="true" outlineLevel="0" collapsed="false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customFormat="false" ht="15.75" hidden="false" customHeight="true" outlineLevel="0" collapsed="false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customFormat="false" ht="15.75" hidden="false" customHeight="true" outlineLevel="0" collapsed="false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customFormat="false" ht="15.75" hidden="false" customHeight="true" outlineLevel="0" collapsed="false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customFormat="false" ht="15.75" hidden="false" customHeight="true" outlineLevel="0" collapsed="false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customFormat="false" ht="15.75" hidden="false" customHeight="true" outlineLevel="0" collapsed="false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customFormat="false" ht="15.75" hidden="false" customHeight="true" outlineLevel="0" collapsed="false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customFormat="false" ht="15.75" hidden="false" customHeight="true" outlineLevel="0" collapsed="false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customFormat="false" ht="15.75" hidden="false" customHeight="true" outlineLevel="0" collapsed="false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customFormat="false" ht="15.75" hidden="false" customHeight="true" outlineLevel="0" collapsed="false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customFormat="false" ht="15.75" hidden="false" customHeight="true" outlineLevel="0" collapsed="false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customFormat="false" ht="15.75" hidden="false" customHeight="true" outlineLevel="0" collapsed="false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customFormat="false" ht="15.75" hidden="false" customHeight="true" outlineLevel="0" collapsed="false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customFormat="false" ht="15.75" hidden="false" customHeight="true" outlineLevel="0" collapsed="false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customFormat="false" ht="15.75" hidden="false" customHeight="true" outlineLevel="0" collapsed="false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customFormat="false" ht="15.75" hidden="false" customHeight="true" outlineLevel="0" collapsed="false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customFormat="false" ht="15.75" hidden="false" customHeight="true" outlineLevel="0" collapsed="false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customFormat="false" ht="15.75" hidden="false" customHeight="true" outlineLevel="0" collapsed="false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customFormat="false" ht="15.75" hidden="false" customHeight="true" outlineLevel="0" collapsed="false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customFormat="false" ht="15.75" hidden="false" customHeight="true" outlineLevel="0" collapsed="false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customFormat="false" ht="15.75" hidden="false" customHeight="true" outlineLevel="0" collapsed="false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customFormat="false" ht="15.75" hidden="false" customHeight="true" outlineLevel="0" collapsed="false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customFormat="false" ht="15.75" hidden="false" customHeight="true" outlineLevel="0" collapsed="false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customFormat="false" ht="15.75" hidden="false" customHeight="true" outlineLevel="0" collapsed="false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customFormat="false" ht="15.75" hidden="false" customHeight="true" outlineLevel="0" collapsed="false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customFormat="false" ht="15.75" hidden="false" customHeight="true" outlineLevel="0" collapsed="false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customFormat="false" ht="15.75" hidden="false" customHeight="true" outlineLevel="0" collapsed="false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customFormat="false" ht="15.75" hidden="false" customHeight="true" outlineLevel="0" collapsed="false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customFormat="false" ht="15.75" hidden="false" customHeight="true" outlineLevel="0" collapsed="false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customFormat="false" ht="15.75" hidden="false" customHeight="true" outlineLevel="0" collapsed="false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customFormat="false" ht="15.75" hidden="false" customHeight="true" outlineLevel="0" collapsed="false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customFormat="false" ht="15.75" hidden="false" customHeight="true" outlineLevel="0" collapsed="false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customFormat="false" ht="15.75" hidden="false" customHeight="true" outlineLevel="0" collapsed="false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customFormat="false" ht="15.75" hidden="false" customHeight="true" outlineLevel="0" collapsed="false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customFormat="false" ht="15.75" hidden="false" customHeight="true" outlineLevel="0" collapsed="false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customFormat="false" ht="15.75" hidden="false" customHeight="true" outlineLevel="0" collapsed="false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customFormat="false" ht="15.75" hidden="false" customHeight="true" outlineLevel="0" collapsed="false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customFormat="false" ht="15.75" hidden="false" customHeight="true" outlineLevel="0" collapsed="false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customFormat="false" ht="15.75" hidden="false" customHeight="true" outlineLevel="0" collapsed="false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customFormat="false" ht="15.75" hidden="false" customHeight="true" outlineLevel="0" collapsed="false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customFormat="false" ht="15.75" hidden="false" customHeight="true" outlineLevel="0" collapsed="false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customFormat="false" ht="15.75" hidden="false" customHeight="true" outlineLevel="0" collapsed="false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customFormat="false" ht="15.75" hidden="false" customHeight="true" outlineLevel="0" collapsed="false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customFormat="false" ht="15.75" hidden="false" customHeight="true" outlineLevel="0" collapsed="false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customFormat="false" ht="15.75" hidden="false" customHeight="true" outlineLevel="0" collapsed="false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customFormat="false" ht="15.75" hidden="false" customHeight="true" outlineLevel="0" collapsed="false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customFormat="false" ht="15.75" hidden="false" customHeight="true" outlineLevel="0" collapsed="false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customFormat="false" ht="15.75" hidden="false" customHeight="true" outlineLevel="0" collapsed="false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customFormat="false" ht="15.75" hidden="false" customHeight="true" outlineLevel="0" collapsed="false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customFormat="false" ht="15.75" hidden="false" customHeight="true" outlineLevel="0" collapsed="false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customFormat="false" ht="15.75" hidden="false" customHeight="true" outlineLevel="0" collapsed="false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customFormat="false" ht="15.75" hidden="false" customHeight="true" outlineLevel="0" collapsed="false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customFormat="false" ht="15.75" hidden="false" customHeight="true" outlineLevel="0" collapsed="false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customFormat="false" ht="15.75" hidden="false" customHeight="true" outlineLevel="0" collapsed="false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customFormat="false" ht="15.75" hidden="false" customHeight="true" outlineLevel="0" collapsed="false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customFormat="false" ht="15.75" hidden="false" customHeight="true" outlineLevel="0" collapsed="false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customFormat="false" ht="15.75" hidden="false" customHeight="true" outlineLevel="0" collapsed="false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customFormat="false" ht="15.75" hidden="false" customHeight="true" outlineLevel="0" collapsed="false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customFormat="false" ht="15.75" hidden="false" customHeight="true" outlineLevel="0" collapsed="false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customFormat="false" ht="15.75" hidden="false" customHeight="true" outlineLevel="0" collapsed="false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customFormat="false" ht="15.75" hidden="false" customHeight="true" outlineLevel="0" collapsed="false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customFormat="false" ht="15.75" hidden="false" customHeight="true" outlineLevel="0" collapsed="false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customFormat="false" ht="15.75" hidden="false" customHeight="true" outlineLevel="0" collapsed="false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customFormat="false" ht="15.75" hidden="false" customHeight="true" outlineLevel="0" collapsed="false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customFormat="false" ht="15.75" hidden="false" customHeight="true" outlineLevel="0" collapsed="false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customFormat="false" ht="15.75" hidden="false" customHeight="true" outlineLevel="0" collapsed="false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customFormat="false" ht="15.75" hidden="false" customHeight="true" outlineLevel="0" collapsed="false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customFormat="false" ht="15.75" hidden="false" customHeight="true" outlineLevel="0" collapsed="false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customFormat="false" ht="15.75" hidden="false" customHeight="true" outlineLevel="0" collapsed="false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customFormat="false" ht="15.75" hidden="false" customHeight="true" outlineLevel="0" collapsed="false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customFormat="false" ht="15.75" hidden="false" customHeight="true" outlineLevel="0" collapsed="false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customFormat="false" ht="15.75" hidden="false" customHeight="true" outlineLevel="0" collapsed="false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customFormat="false" ht="15.75" hidden="false" customHeight="true" outlineLevel="0" collapsed="false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customFormat="false" ht="15.75" hidden="false" customHeight="true" outlineLevel="0" collapsed="false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customFormat="false" ht="15.75" hidden="false" customHeight="true" outlineLevel="0" collapsed="false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customFormat="false" ht="15.75" hidden="false" customHeight="true" outlineLevel="0" collapsed="false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customFormat="false" ht="15.75" hidden="false" customHeight="true" outlineLevel="0" collapsed="false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customFormat="false" ht="15.75" hidden="false" customHeight="true" outlineLevel="0" collapsed="false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customFormat="false" ht="15.75" hidden="false" customHeight="true" outlineLevel="0" collapsed="false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customFormat="false" ht="15.75" hidden="false" customHeight="true" outlineLevel="0" collapsed="false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customFormat="false" ht="15.75" hidden="false" customHeight="true" outlineLevel="0" collapsed="false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customFormat="false" ht="15.75" hidden="false" customHeight="true" outlineLevel="0" collapsed="false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customFormat="false" ht="15.75" hidden="false" customHeight="true" outlineLevel="0" collapsed="false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customFormat="false" ht="15.75" hidden="false" customHeight="true" outlineLevel="0" collapsed="false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customFormat="false" ht="15.75" hidden="false" customHeight="true" outlineLevel="0" collapsed="false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customFormat="false" ht="15.75" hidden="false" customHeight="true" outlineLevel="0" collapsed="false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customFormat="false" ht="15.75" hidden="false" customHeight="true" outlineLevel="0" collapsed="false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customFormat="false" ht="15.75" hidden="false" customHeight="true" outlineLevel="0" collapsed="false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customFormat="false" ht="15.75" hidden="false" customHeight="true" outlineLevel="0" collapsed="false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customFormat="false" ht="15.75" hidden="false" customHeight="true" outlineLevel="0" collapsed="false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customFormat="false" ht="15.75" hidden="false" customHeight="true" outlineLevel="0" collapsed="false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customFormat="false" ht="15.75" hidden="false" customHeight="true" outlineLevel="0" collapsed="false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customFormat="false" ht="15.75" hidden="false" customHeight="true" outlineLevel="0" collapsed="false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customFormat="false" ht="15.75" hidden="false" customHeight="true" outlineLevel="0" collapsed="false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customFormat="false" ht="15.75" hidden="false" customHeight="true" outlineLevel="0" collapsed="false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customFormat="false" ht="15.75" hidden="false" customHeight="true" outlineLevel="0" collapsed="false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customFormat="false" ht="15.75" hidden="false" customHeight="true" outlineLevel="0" collapsed="false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customFormat="false" ht="15.75" hidden="false" customHeight="true" outlineLevel="0" collapsed="false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customFormat="false" ht="15.75" hidden="false" customHeight="true" outlineLevel="0" collapsed="false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customFormat="false" ht="15.75" hidden="false" customHeight="true" outlineLevel="0" collapsed="false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customFormat="false" ht="15.75" hidden="false" customHeight="true" outlineLevel="0" collapsed="false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customFormat="false" ht="15.75" hidden="false" customHeight="true" outlineLevel="0" collapsed="false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customFormat="false" ht="15.75" hidden="false" customHeight="true" outlineLevel="0" collapsed="false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customFormat="false" ht="15.75" hidden="false" customHeight="true" outlineLevel="0" collapsed="false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customFormat="false" ht="15.75" hidden="false" customHeight="true" outlineLevel="0" collapsed="false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customFormat="false" ht="15.75" hidden="false" customHeight="true" outlineLevel="0" collapsed="false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customFormat="false" ht="15.75" hidden="false" customHeight="true" outlineLevel="0" collapsed="false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customFormat="false" ht="15.75" hidden="false" customHeight="true" outlineLevel="0" collapsed="false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customFormat="false" ht="15.75" hidden="false" customHeight="true" outlineLevel="0" collapsed="false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customFormat="false" ht="15.75" hidden="false" customHeight="true" outlineLevel="0" collapsed="false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customFormat="false" ht="15.75" hidden="false" customHeight="true" outlineLevel="0" collapsed="false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customFormat="false" ht="15.75" hidden="false" customHeight="true" outlineLevel="0" collapsed="false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customFormat="false" ht="15.75" hidden="false" customHeight="true" outlineLevel="0" collapsed="false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customFormat="false" ht="15.75" hidden="false" customHeight="true" outlineLevel="0" collapsed="false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customFormat="false" ht="15.75" hidden="false" customHeight="true" outlineLevel="0" collapsed="false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customFormat="false" ht="15.75" hidden="false" customHeight="true" outlineLevel="0" collapsed="false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customFormat="false" ht="15.75" hidden="false" customHeight="true" outlineLevel="0" collapsed="false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customFormat="false" ht="15.75" hidden="false" customHeight="true" outlineLevel="0" collapsed="false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customFormat="false" ht="15.75" hidden="false" customHeight="true" outlineLevel="0" collapsed="false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customFormat="false" ht="15.75" hidden="false" customHeight="true" outlineLevel="0" collapsed="false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customFormat="false" ht="15.75" hidden="false" customHeight="true" outlineLevel="0" collapsed="false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customFormat="false" ht="15.75" hidden="false" customHeight="true" outlineLevel="0" collapsed="false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customFormat="false" ht="15.75" hidden="false" customHeight="true" outlineLevel="0" collapsed="false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customFormat="false" ht="15.75" hidden="false" customHeight="true" outlineLevel="0" collapsed="false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customFormat="false" ht="15.75" hidden="false" customHeight="true" outlineLevel="0" collapsed="false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customFormat="false" ht="15.75" hidden="false" customHeight="true" outlineLevel="0" collapsed="false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customFormat="false" ht="15.75" hidden="false" customHeight="true" outlineLevel="0" collapsed="false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customFormat="false" ht="15.75" hidden="false" customHeight="true" outlineLevel="0" collapsed="false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customFormat="false" ht="15.75" hidden="false" customHeight="true" outlineLevel="0" collapsed="false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dataValidations count="2">
    <dataValidation allowBlank="true" errorStyle="stop" operator="between" showDropDown="false" showErrorMessage="true" showInputMessage="false" sqref="B4" type="list">
      <formula1>_Rge_Reportdate</formula1>
      <formula2>0</formula2>
    </dataValidation>
    <dataValidation allowBlank="true" errorStyle="stop" operator="between" showDropDown="false" showErrorMessage="true" showInputMessage="false" sqref="B2" type="list">
      <formula1>_Rge_Companies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J1000"/>
  <sheetViews>
    <sheetView showFormulas="false" showGridLines="true" showRowColHeaders="true" showZeros="true" rightToLeft="false" tabSelected="true" showOutlineSymbols="true" defaultGridColor="true" view="normal" topLeftCell="A587" colorId="64" zoomScale="100" zoomScaleNormal="100" zoomScalePageLayoutView="100" workbookViewId="0">
      <selection pane="topLeft" activeCell="E609" activeCellId="0" sqref="E609"/>
    </sheetView>
  </sheetViews>
  <sheetFormatPr defaultColWidth="14.4453125" defaultRowHeight="15" zeroHeight="false" outlineLevelRow="0" outlineLevelCol="1"/>
  <cols>
    <col collapsed="false" customWidth="true" hidden="false" outlineLevel="0" max="1" min="1" style="0" width="1.86"/>
    <col collapsed="false" customWidth="true" hidden="false" outlineLevel="0" max="2" min="2" style="0" width="9.29"/>
    <col collapsed="false" customWidth="true" hidden="false" outlineLevel="0" max="3" min="3" style="0" width="10.29"/>
    <col collapsed="false" customWidth="true" hidden="false" outlineLevel="0" max="4" min="4" style="0" width="15.57"/>
    <col collapsed="false" customWidth="true" hidden="false" outlineLevel="0" max="5" min="5" style="0" width="60"/>
    <col collapsed="false" customWidth="true" hidden="false" outlineLevel="0" max="6" min="6" style="0" width="33.14"/>
    <col collapsed="false" customWidth="true" hidden="false" outlineLevel="0" max="7" min="7" style="0" width="31.29"/>
    <col collapsed="false" customWidth="true" hidden="false" outlineLevel="0" max="8" min="8" style="0" width="10.57"/>
    <col collapsed="false" customWidth="true" hidden="false" outlineLevel="0" max="9" min="9" style="0" width="12.71"/>
    <col collapsed="false" customWidth="true" hidden="false" outlineLevel="0" max="10" min="10" style="0" width="11.71"/>
    <col collapsed="false" customWidth="true" hidden="true" outlineLevel="1" max="12" min="11" style="0" width="11.71"/>
    <col collapsed="false" customWidth="true" hidden="true" outlineLevel="1" max="13" min="13" style="0" width="12.86"/>
    <col collapsed="false" customWidth="true" hidden="true" outlineLevel="1" max="17" min="14" style="0" width="11.71"/>
    <col collapsed="false" customWidth="true" hidden="false" outlineLevel="0" max="18" min="18" style="0" width="13.14"/>
    <col collapsed="false" customWidth="true" hidden="true" outlineLevel="1" max="26" min="19" style="0" width="12.71"/>
    <col collapsed="false" customWidth="true" hidden="false" outlineLevel="0" max="28" min="27" style="0" width="12.71"/>
    <col collapsed="false" customWidth="true" hidden="false" outlineLevel="0" max="29" min="29" style="0" width="13.71"/>
    <col collapsed="false" customWidth="true" hidden="false" outlineLevel="0" max="30" min="30" style="0" width="14.14"/>
    <col collapsed="false" customWidth="true" hidden="false" outlineLevel="0" max="31" min="31" style="0" width="11.29"/>
    <col collapsed="false" customWidth="true" hidden="false" outlineLevel="0" max="32" min="32" style="0" width="48.43"/>
    <col collapsed="false" customWidth="true" hidden="false" outlineLevel="0" max="36" min="33" style="0" width="9.14"/>
  </cols>
  <sheetData>
    <row r="1" customFormat="false" ht="9" hidden="false" customHeight="true" outlineLevel="0" collapsed="false">
      <c r="A1" s="9"/>
      <c r="B1" s="9"/>
      <c r="C1" s="9"/>
      <c r="D1" s="10"/>
      <c r="E1" s="10"/>
      <c r="F1" s="10"/>
      <c r="G1" s="9"/>
      <c r="H1" s="9"/>
      <c r="I1" s="11"/>
      <c r="J1" s="10"/>
      <c r="K1" s="10"/>
      <c r="L1" s="10"/>
      <c r="M1" s="10"/>
      <c r="N1" s="10"/>
      <c r="O1" s="10"/>
      <c r="P1" s="10"/>
      <c r="Q1" s="10"/>
      <c r="R1" s="10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9"/>
      <c r="AF1" s="9"/>
      <c r="AG1" s="9"/>
      <c r="AH1" s="9"/>
      <c r="AI1" s="9"/>
      <c r="AJ1" s="9"/>
    </row>
    <row r="2" customFormat="false" ht="30.75" hidden="false" customHeight="true" outlineLevel="0" collapsed="false">
      <c r="A2" s="9"/>
      <c r="B2" s="12" t="s">
        <v>6</v>
      </c>
      <c r="C2" s="13"/>
      <c r="D2" s="12"/>
      <c r="E2" s="14"/>
      <c r="F2" s="14"/>
      <c r="G2" s="15" t="n">
        <f aca="false">_Reportdate</f>
        <v>45443</v>
      </c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6" t="str">
        <f aca="false">_Companycode</f>
        <v>MaAT</v>
      </c>
      <c r="AD2" s="16"/>
      <c r="AE2" s="16"/>
      <c r="AF2" s="17"/>
      <c r="AG2" s="9"/>
      <c r="AH2" s="9"/>
      <c r="AI2" s="9"/>
      <c r="AJ2" s="9"/>
    </row>
    <row r="3" customFormat="false" ht="24" hidden="false" customHeight="true" outlineLevel="0" collapsed="false">
      <c r="A3" s="18"/>
      <c r="B3" s="19" t="str">
        <f aca="false">_Companycode</f>
        <v>MaAT</v>
      </c>
      <c r="C3" s="20"/>
      <c r="D3" s="21"/>
      <c r="E3" s="22"/>
      <c r="F3" s="22"/>
      <c r="G3" s="15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  <c r="AA3" s="22"/>
      <c r="AB3" s="22"/>
      <c r="AC3" s="16"/>
      <c r="AD3" s="16"/>
      <c r="AE3" s="16"/>
      <c r="AF3" s="21"/>
      <c r="AG3" s="18"/>
      <c r="AH3" s="18"/>
      <c r="AI3" s="18"/>
      <c r="AJ3" s="18"/>
    </row>
    <row r="4" customFormat="false" ht="29.25" hidden="false" customHeight="true" outlineLevel="0" collapsed="false">
      <c r="A4" s="9"/>
      <c r="B4" s="9"/>
      <c r="C4" s="9"/>
      <c r="D4" s="23"/>
      <c r="E4" s="23"/>
      <c r="F4" s="23"/>
      <c r="G4" s="9"/>
      <c r="H4" s="9"/>
      <c r="I4" s="11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9"/>
      <c r="AH4" s="9"/>
      <c r="AI4" s="9"/>
      <c r="AJ4" s="9"/>
    </row>
    <row r="5" customFormat="false" ht="70.5" hidden="false" customHeight="true" outlineLevel="0" collapsed="false">
      <c r="A5" s="24"/>
      <c r="B5" s="25" t="s">
        <v>7</v>
      </c>
      <c r="C5" s="25" t="s">
        <v>8</v>
      </c>
      <c r="D5" s="25" t="s">
        <v>9</v>
      </c>
      <c r="E5" s="25" t="s">
        <v>10</v>
      </c>
      <c r="F5" s="26" t="s">
        <v>11</v>
      </c>
      <c r="G5" s="25" t="s">
        <v>12</v>
      </c>
      <c r="H5" s="25" t="s">
        <v>13</v>
      </c>
      <c r="I5" s="25" t="s">
        <v>14</v>
      </c>
      <c r="J5" s="27" t="s">
        <v>15</v>
      </c>
      <c r="K5" s="28" t="s">
        <v>16</v>
      </c>
      <c r="L5" s="28" t="s">
        <v>17</v>
      </c>
      <c r="M5" s="28" t="s">
        <v>18</v>
      </c>
      <c r="N5" s="26" t="s">
        <v>19</v>
      </c>
      <c r="O5" s="26" t="s">
        <v>20</v>
      </c>
      <c r="P5" s="26" t="s">
        <v>21</v>
      </c>
      <c r="Q5" s="26" t="s">
        <v>22</v>
      </c>
      <c r="R5" s="25" t="s">
        <v>23</v>
      </c>
      <c r="S5" s="29" t="s">
        <v>24</v>
      </c>
      <c r="T5" s="29" t="s">
        <v>25</v>
      </c>
      <c r="U5" s="29" t="s">
        <v>26</v>
      </c>
      <c r="V5" s="29" t="s">
        <v>27</v>
      </c>
      <c r="W5" s="29" t="s">
        <v>28</v>
      </c>
      <c r="X5" s="29" t="s">
        <v>29</v>
      </c>
      <c r="Y5" s="29" t="s">
        <v>30</v>
      </c>
      <c r="Z5" s="29" t="s">
        <v>31</v>
      </c>
      <c r="AA5" s="30" t="s">
        <v>32</v>
      </c>
      <c r="AB5" s="29" t="s">
        <v>33</v>
      </c>
      <c r="AC5" s="25" t="s">
        <v>34</v>
      </c>
      <c r="AD5" s="27" t="s">
        <v>35</v>
      </c>
      <c r="AE5" s="31" t="s">
        <v>36</v>
      </c>
      <c r="AF5" s="30" t="s">
        <v>37</v>
      </c>
      <c r="AG5" s="24"/>
      <c r="AH5" s="24"/>
      <c r="AI5" s="24"/>
      <c r="AJ5" s="24"/>
    </row>
    <row r="6" customFormat="false" ht="16.5" hidden="false" customHeight="true" outlineLevel="0" collapsed="false">
      <c r="A6" s="32"/>
      <c r="B6" s="33" t="s">
        <v>38</v>
      </c>
      <c r="C6" s="34" t="str">
        <f aca="false">_Companycode</f>
        <v>MaAT</v>
      </c>
      <c r="D6" s="35" t="s">
        <v>39</v>
      </c>
      <c r="E6" s="36"/>
      <c r="F6" s="36"/>
      <c r="G6" s="37" t="s">
        <v>40</v>
      </c>
      <c r="H6" s="38" t="s">
        <v>41</v>
      </c>
      <c r="I6" s="39" t="n">
        <v>44147</v>
      </c>
      <c r="J6" s="40"/>
      <c r="K6" s="41"/>
      <c r="L6" s="41"/>
      <c r="M6" s="41"/>
      <c r="N6" s="41"/>
      <c r="O6" s="41"/>
      <c r="P6" s="41"/>
      <c r="Q6" s="41"/>
      <c r="R6" s="42" t="s">
        <v>42</v>
      </c>
      <c r="S6" s="41"/>
      <c r="T6" s="41"/>
      <c r="U6" s="41"/>
      <c r="V6" s="41"/>
      <c r="W6" s="41"/>
      <c r="X6" s="41"/>
      <c r="Y6" s="41"/>
      <c r="Z6" s="41"/>
      <c r="AA6" s="39"/>
      <c r="AB6" s="41"/>
      <c r="AC6" s="39"/>
      <c r="AD6" s="43"/>
      <c r="AE6" s="44" t="str">
        <f aca="false">IF(AND(D6="",E6="",G6=""),"N","Y")</f>
        <v>Y</v>
      </c>
      <c r="AF6" s="35"/>
      <c r="AG6" s="32"/>
      <c r="AH6" s="32"/>
      <c r="AI6" s="32"/>
      <c r="AJ6" s="32"/>
    </row>
    <row r="7" customFormat="false" ht="16.5" hidden="false" customHeight="true" outlineLevel="0" collapsed="false">
      <c r="A7" s="32"/>
      <c r="B7" s="33" t="s">
        <v>38</v>
      </c>
      <c r="C7" s="34" t="str">
        <f aca="false">_Companycode</f>
        <v>MaAT</v>
      </c>
      <c r="D7" s="35" t="s">
        <v>43</v>
      </c>
      <c r="E7" s="36"/>
      <c r="F7" s="36"/>
      <c r="G7" s="37" t="s">
        <v>44</v>
      </c>
      <c r="H7" s="38" t="s">
        <v>41</v>
      </c>
      <c r="I7" s="39" t="n">
        <v>44635</v>
      </c>
      <c r="J7" s="45" t="s">
        <v>45</v>
      </c>
      <c r="K7" s="41"/>
      <c r="L7" s="41"/>
      <c r="M7" s="41"/>
      <c r="N7" s="41"/>
      <c r="O7" s="41"/>
      <c r="P7" s="41"/>
      <c r="Q7" s="41"/>
      <c r="R7" s="42" t="s">
        <v>42</v>
      </c>
      <c r="S7" s="41"/>
      <c r="T7" s="41"/>
      <c r="U7" s="41"/>
      <c r="V7" s="41"/>
      <c r="W7" s="41"/>
      <c r="X7" s="41"/>
      <c r="Y7" s="41"/>
      <c r="Z7" s="41"/>
      <c r="AA7" s="39"/>
      <c r="AB7" s="41"/>
      <c r="AC7" s="39"/>
      <c r="AD7" s="43"/>
      <c r="AE7" s="44" t="str">
        <f aca="false">IF(AND(D7="",E7="",G7=""),"N","Y")</f>
        <v>Y</v>
      </c>
      <c r="AF7" s="35"/>
      <c r="AG7" s="32"/>
      <c r="AH7" s="32"/>
      <c r="AI7" s="32"/>
      <c r="AJ7" s="32"/>
    </row>
    <row r="8" customFormat="false" ht="16.5" hidden="false" customHeight="true" outlineLevel="0" collapsed="false">
      <c r="A8" s="32"/>
      <c r="B8" s="33" t="s">
        <v>38</v>
      </c>
      <c r="C8" s="34" t="str">
        <f aca="false">_Companycode</f>
        <v>MaAT</v>
      </c>
      <c r="D8" s="35" t="s">
        <v>46</v>
      </c>
      <c r="E8" s="36"/>
      <c r="F8" s="36"/>
      <c r="G8" s="37" t="s">
        <v>47</v>
      </c>
      <c r="H8" s="38" t="s">
        <v>41</v>
      </c>
      <c r="I8" s="39" t="n">
        <v>44704</v>
      </c>
      <c r="J8" s="45" t="s">
        <v>48</v>
      </c>
      <c r="K8" s="41"/>
      <c r="L8" s="41"/>
      <c r="M8" s="41"/>
      <c r="N8" s="41"/>
      <c r="O8" s="41"/>
      <c r="P8" s="41"/>
      <c r="Q8" s="41"/>
      <c r="R8" s="42" t="s">
        <v>42</v>
      </c>
      <c r="S8" s="41"/>
      <c r="T8" s="41"/>
      <c r="U8" s="41"/>
      <c r="V8" s="41"/>
      <c r="W8" s="41"/>
      <c r="X8" s="41"/>
      <c r="Y8" s="41"/>
      <c r="Z8" s="41"/>
      <c r="AA8" s="39"/>
      <c r="AB8" s="41"/>
      <c r="AC8" s="39"/>
      <c r="AD8" s="43"/>
      <c r="AE8" s="44" t="str">
        <f aca="false">IF(AND(D8="",E8="",G8=""),"N","Y")</f>
        <v>Y</v>
      </c>
      <c r="AF8" s="35"/>
      <c r="AG8" s="32"/>
      <c r="AH8" s="32"/>
      <c r="AI8" s="32"/>
      <c r="AJ8" s="32"/>
    </row>
    <row r="9" customFormat="false" ht="16.5" hidden="false" customHeight="true" outlineLevel="0" collapsed="false">
      <c r="A9" s="32"/>
      <c r="B9" s="33" t="s">
        <v>38</v>
      </c>
      <c r="C9" s="34" t="str">
        <f aca="false">_Companycode</f>
        <v>MaAT</v>
      </c>
      <c r="D9" s="35" t="s">
        <v>49</v>
      </c>
      <c r="E9" s="36"/>
      <c r="F9" s="36"/>
      <c r="G9" s="37" t="s">
        <v>44</v>
      </c>
      <c r="H9" s="38" t="s">
        <v>41</v>
      </c>
      <c r="I9" s="39" t="n">
        <v>44712</v>
      </c>
      <c r="J9" s="45" t="s">
        <v>45</v>
      </c>
      <c r="K9" s="41"/>
      <c r="L9" s="41"/>
      <c r="M9" s="41"/>
      <c r="N9" s="41"/>
      <c r="O9" s="41"/>
      <c r="P9" s="41"/>
      <c r="Q9" s="41"/>
      <c r="R9" s="42" t="s">
        <v>42</v>
      </c>
      <c r="S9" s="41"/>
      <c r="T9" s="41"/>
      <c r="U9" s="41"/>
      <c r="V9" s="41"/>
      <c r="W9" s="41"/>
      <c r="X9" s="41"/>
      <c r="Y9" s="41"/>
      <c r="Z9" s="41"/>
      <c r="AA9" s="39"/>
      <c r="AB9" s="41"/>
      <c r="AC9" s="39"/>
      <c r="AD9" s="43"/>
      <c r="AE9" s="44" t="str">
        <f aca="false">IF(AND(D9="",E9="",G9=""),"N","Y")</f>
        <v>Y</v>
      </c>
      <c r="AF9" s="35"/>
      <c r="AG9" s="32"/>
      <c r="AH9" s="32"/>
      <c r="AI9" s="32"/>
      <c r="AJ9" s="32"/>
    </row>
    <row r="10" customFormat="false" ht="16.5" hidden="false" customHeight="true" outlineLevel="0" collapsed="false">
      <c r="A10" s="32"/>
      <c r="B10" s="33" t="s">
        <v>38</v>
      </c>
      <c r="C10" s="34" t="str">
        <f aca="false">_Companycode</f>
        <v>MaAT</v>
      </c>
      <c r="D10" s="35" t="s">
        <v>50</v>
      </c>
      <c r="E10" s="36"/>
      <c r="F10" s="36"/>
      <c r="G10" s="37" t="s">
        <v>40</v>
      </c>
      <c r="H10" s="38" t="s">
        <v>41</v>
      </c>
      <c r="I10" s="39" t="n">
        <v>44720</v>
      </c>
      <c r="J10" s="45" t="s">
        <v>48</v>
      </c>
      <c r="K10" s="41"/>
      <c r="L10" s="41"/>
      <c r="M10" s="41"/>
      <c r="N10" s="41"/>
      <c r="O10" s="41"/>
      <c r="P10" s="41"/>
      <c r="Q10" s="41"/>
      <c r="R10" s="42" t="s">
        <v>42</v>
      </c>
      <c r="S10" s="41"/>
      <c r="T10" s="41"/>
      <c r="U10" s="41"/>
      <c r="V10" s="41"/>
      <c r="W10" s="41"/>
      <c r="X10" s="41"/>
      <c r="Y10" s="41"/>
      <c r="Z10" s="41"/>
      <c r="AA10" s="39"/>
      <c r="AB10" s="41"/>
      <c r="AC10" s="39"/>
      <c r="AD10" s="43"/>
      <c r="AE10" s="44" t="str">
        <f aca="false">IF(AND(D10="",E10="",G10=""),"N","Y")</f>
        <v>Y</v>
      </c>
      <c r="AF10" s="35"/>
      <c r="AG10" s="32"/>
      <c r="AH10" s="32"/>
      <c r="AI10" s="32"/>
      <c r="AJ10" s="32"/>
    </row>
    <row r="11" customFormat="false" ht="16.5" hidden="false" customHeight="true" outlineLevel="0" collapsed="false">
      <c r="A11" s="32"/>
      <c r="B11" s="33" t="s">
        <v>38</v>
      </c>
      <c r="C11" s="34" t="str">
        <f aca="false">_Companycode</f>
        <v>MaAT</v>
      </c>
      <c r="D11" s="35" t="s">
        <v>51</v>
      </c>
      <c r="E11" s="36"/>
      <c r="F11" s="36"/>
      <c r="G11" s="37" t="s">
        <v>44</v>
      </c>
      <c r="H11" s="38" t="s">
        <v>41</v>
      </c>
      <c r="I11" s="39" t="n">
        <v>44753</v>
      </c>
      <c r="J11" s="45" t="s">
        <v>45</v>
      </c>
      <c r="K11" s="41"/>
      <c r="L11" s="41"/>
      <c r="M11" s="41"/>
      <c r="N11" s="41"/>
      <c r="O11" s="41"/>
      <c r="P11" s="41"/>
      <c r="Q11" s="41"/>
      <c r="R11" s="42" t="s">
        <v>42</v>
      </c>
      <c r="S11" s="41"/>
      <c r="T11" s="41"/>
      <c r="U11" s="41"/>
      <c r="V11" s="41"/>
      <c r="W11" s="41"/>
      <c r="X11" s="41"/>
      <c r="Y11" s="41"/>
      <c r="Z11" s="41"/>
      <c r="AA11" s="39"/>
      <c r="AB11" s="41"/>
      <c r="AC11" s="39"/>
      <c r="AD11" s="43"/>
      <c r="AE11" s="44" t="str">
        <f aca="false">IF(AND(D11="",E11="",G11=""),"N","Y")</f>
        <v>Y</v>
      </c>
      <c r="AF11" s="35"/>
      <c r="AG11" s="32"/>
      <c r="AH11" s="32"/>
      <c r="AI11" s="32"/>
      <c r="AJ11" s="32"/>
    </row>
    <row r="12" customFormat="false" ht="16.5" hidden="false" customHeight="true" outlineLevel="0" collapsed="false">
      <c r="A12" s="32"/>
      <c r="B12" s="33" t="s">
        <v>38</v>
      </c>
      <c r="C12" s="34" t="str">
        <f aca="false">_Companycode</f>
        <v>MaAT</v>
      </c>
      <c r="D12" s="35" t="s">
        <v>52</v>
      </c>
      <c r="E12" s="36"/>
      <c r="F12" s="36"/>
      <c r="G12" s="37" t="s">
        <v>40</v>
      </c>
      <c r="H12" s="38" t="s">
        <v>53</v>
      </c>
      <c r="I12" s="39" t="n">
        <v>44854</v>
      </c>
      <c r="J12" s="45"/>
      <c r="K12" s="41"/>
      <c r="L12" s="41"/>
      <c r="M12" s="41"/>
      <c r="N12" s="41"/>
      <c r="O12" s="41"/>
      <c r="P12" s="41"/>
      <c r="Q12" s="41"/>
      <c r="R12" s="42" t="s">
        <v>42</v>
      </c>
      <c r="S12" s="41"/>
      <c r="T12" s="41"/>
      <c r="U12" s="41"/>
      <c r="V12" s="41"/>
      <c r="W12" s="41"/>
      <c r="X12" s="41"/>
      <c r="Y12" s="41"/>
      <c r="Z12" s="41"/>
      <c r="AA12" s="39"/>
      <c r="AB12" s="41"/>
      <c r="AC12" s="39"/>
      <c r="AD12" s="43" t="n">
        <v>45443</v>
      </c>
      <c r="AE12" s="44" t="str">
        <f aca="false">IF(AND(D12="",E12="",G12=""),"N","Y")</f>
        <v>Y</v>
      </c>
      <c r="AF12" s="35"/>
      <c r="AG12" s="32"/>
      <c r="AH12" s="32"/>
      <c r="AI12" s="32"/>
      <c r="AJ12" s="32"/>
    </row>
    <row r="13" customFormat="false" ht="16.5" hidden="false" customHeight="true" outlineLevel="0" collapsed="false">
      <c r="A13" s="32"/>
      <c r="B13" s="33" t="s">
        <v>38</v>
      </c>
      <c r="C13" s="34" t="str">
        <f aca="false">_Companycode</f>
        <v>MaAT</v>
      </c>
      <c r="D13" s="35" t="s">
        <v>54</v>
      </c>
      <c r="E13" s="36"/>
      <c r="F13" s="36"/>
      <c r="G13" s="37" t="s">
        <v>40</v>
      </c>
      <c r="H13" s="38" t="s">
        <v>41</v>
      </c>
      <c r="I13" s="39" t="n">
        <v>45000</v>
      </c>
      <c r="J13" s="45"/>
      <c r="K13" s="41"/>
      <c r="L13" s="41"/>
      <c r="M13" s="41"/>
      <c r="N13" s="41"/>
      <c r="O13" s="41"/>
      <c r="P13" s="41"/>
      <c r="Q13" s="41"/>
      <c r="R13" s="42" t="s">
        <v>42</v>
      </c>
      <c r="S13" s="41"/>
      <c r="T13" s="41"/>
      <c r="U13" s="41"/>
      <c r="V13" s="41"/>
      <c r="W13" s="41"/>
      <c r="X13" s="41"/>
      <c r="Y13" s="41"/>
      <c r="Z13" s="41"/>
      <c r="AA13" s="39"/>
      <c r="AB13" s="41"/>
      <c r="AC13" s="39"/>
      <c r="AD13" s="43"/>
      <c r="AE13" s="44" t="str">
        <f aca="false">IF(AND(D13="",E13="",G13=""),"N","Y")</f>
        <v>Y</v>
      </c>
      <c r="AF13" s="35"/>
      <c r="AG13" s="32"/>
      <c r="AH13" s="32"/>
      <c r="AI13" s="32"/>
      <c r="AJ13" s="32"/>
    </row>
    <row r="14" customFormat="false" ht="16.5" hidden="false" customHeight="true" outlineLevel="0" collapsed="false">
      <c r="A14" s="32"/>
      <c r="B14" s="33" t="s">
        <v>38</v>
      </c>
      <c r="C14" s="34" t="str">
        <f aca="false">_Companycode</f>
        <v>MaAT</v>
      </c>
      <c r="D14" s="35" t="s">
        <v>55</v>
      </c>
      <c r="E14" s="36"/>
      <c r="F14" s="36"/>
      <c r="G14" s="37" t="s">
        <v>44</v>
      </c>
      <c r="H14" s="38" t="s">
        <v>41</v>
      </c>
      <c r="I14" s="39" t="n">
        <v>45017</v>
      </c>
      <c r="J14" s="46"/>
      <c r="K14" s="41"/>
      <c r="L14" s="41"/>
      <c r="M14" s="41"/>
      <c r="N14" s="41"/>
      <c r="O14" s="41"/>
      <c r="P14" s="41"/>
      <c r="Q14" s="41"/>
      <c r="R14" s="42" t="s">
        <v>42</v>
      </c>
      <c r="S14" s="41"/>
      <c r="T14" s="41"/>
      <c r="U14" s="41"/>
      <c r="V14" s="41"/>
      <c r="W14" s="41"/>
      <c r="X14" s="41"/>
      <c r="Y14" s="41"/>
      <c r="Z14" s="41"/>
      <c r="AA14" s="39"/>
      <c r="AB14" s="41"/>
      <c r="AC14" s="39"/>
      <c r="AD14" s="43"/>
      <c r="AE14" s="44" t="str">
        <f aca="false">IF(AND(D14="",E14="",G14=""),"N","Y")</f>
        <v>Y</v>
      </c>
      <c r="AF14" s="35"/>
      <c r="AG14" s="32"/>
      <c r="AH14" s="32"/>
      <c r="AI14" s="32"/>
      <c r="AJ14" s="32"/>
    </row>
    <row r="15" customFormat="false" ht="16.5" hidden="false" customHeight="true" outlineLevel="0" collapsed="false">
      <c r="A15" s="32"/>
      <c r="B15" s="33" t="s">
        <v>38</v>
      </c>
      <c r="C15" s="34" t="str">
        <f aca="false">_Companycode</f>
        <v>MaAT</v>
      </c>
      <c r="D15" s="35" t="s">
        <v>56</v>
      </c>
      <c r="E15" s="36"/>
      <c r="F15" s="36"/>
      <c r="G15" s="37" t="s">
        <v>44</v>
      </c>
      <c r="H15" s="38" t="s">
        <v>41</v>
      </c>
      <c r="I15" s="39" t="n">
        <v>45017</v>
      </c>
      <c r="J15" s="46"/>
      <c r="K15" s="41"/>
      <c r="L15" s="41"/>
      <c r="M15" s="41"/>
      <c r="N15" s="41"/>
      <c r="O15" s="41"/>
      <c r="P15" s="41"/>
      <c r="Q15" s="41"/>
      <c r="R15" s="42" t="s">
        <v>42</v>
      </c>
      <c r="S15" s="41"/>
      <c r="T15" s="41"/>
      <c r="U15" s="41"/>
      <c r="V15" s="41"/>
      <c r="W15" s="41"/>
      <c r="X15" s="41"/>
      <c r="Y15" s="41"/>
      <c r="Z15" s="41"/>
      <c r="AA15" s="39"/>
      <c r="AB15" s="41"/>
      <c r="AC15" s="39"/>
      <c r="AD15" s="43"/>
      <c r="AE15" s="44" t="str">
        <f aca="false">IF(AND(D15="",E15="",G15=""),"N","Y")</f>
        <v>Y</v>
      </c>
      <c r="AF15" s="35"/>
      <c r="AG15" s="32"/>
      <c r="AH15" s="32"/>
      <c r="AI15" s="32"/>
      <c r="AJ15" s="32"/>
    </row>
    <row r="16" customFormat="false" ht="16.5" hidden="false" customHeight="true" outlineLevel="0" collapsed="false">
      <c r="A16" s="32"/>
      <c r="B16" s="33" t="s">
        <v>38</v>
      </c>
      <c r="C16" s="34" t="str">
        <f aca="false">_Companycode</f>
        <v>MaAT</v>
      </c>
      <c r="D16" s="35" t="s">
        <v>57</v>
      </c>
      <c r="E16" s="36"/>
      <c r="F16" s="36"/>
      <c r="G16" s="37" t="s">
        <v>44</v>
      </c>
      <c r="H16" s="38" t="s">
        <v>41</v>
      </c>
      <c r="I16" s="39" t="n">
        <v>45017</v>
      </c>
      <c r="J16" s="46"/>
      <c r="K16" s="41"/>
      <c r="L16" s="41"/>
      <c r="M16" s="41"/>
      <c r="N16" s="41"/>
      <c r="O16" s="41"/>
      <c r="P16" s="41"/>
      <c r="Q16" s="41"/>
      <c r="R16" s="42" t="s">
        <v>42</v>
      </c>
      <c r="S16" s="41"/>
      <c r="T16" s="41"/>
      <c r="U16" s="41"/>
      <c r="V16" s="41"/>
      <c r="W16" s="41"/>
      <c r="X16" s="41"/>
      <c r="Y16" s="41"/>
      <c r="Z16" s="41"/>
      <c r="AA16" s="39"/>
      <c r="AB16" s="41"/>
      <c r="AC16" s="39"/>
      <c r="AD16" s="43"/>
      <c r="AE16" s="44" t="str">
        <f aca="false">IF(AND(D16="",E16="",G16=""),"N","Y")</f>
        <v>Y</v>
      </c>
      <c r="AF16" s="35"/>
      <c r="AG16" s="32"/>
      <c r="AH16" s="32"/>
      <c r="AI16" s="32"/>
      <c r="AJ16" s="32"/>
    </row>
    <row r="17" customFormat="false" ht="16.5" hidden="false" customHeight="true" outlineLevel="0" collapsed="false">
      <c r="A17" s="32"/>
      <c r="B17" s="33" t="s">
        <v>38</v>
      </c>
      <c r="C17" s="34" t="str">
        <f aca="false">_Companycode</f>
        <v>MaAT</v>
      </c>
      <c r="D17" s="35" t="s">
        <v>58</v>
      </c>
      <c r="E17" s="36"/>
      <c r="F17" s="36"/>
      <c r="G17" s="37" t="s">
        <v>40</v>
      </c>
      <c r="H17" s="38" t="s">
        <v>41</v>
      </c>
      <c r="I17" s="39" t="n">
        <v>45017</v>
      </c>
      <c r="J17" s="46"/>
      <c r="K17" s="41"/>
      <c r="L17" s="41"/>
      <c r="M17" s="41"/>
      <c r="N17" s="41"/>
      <c r="O17" s="41"/>
      <c r="P17" s="41"/>
      <c r="Q17" s="41"/>
      <c r="R17" s="42" t="s">
        <v>42</v>
      </c>
      <c r="S17" s="41"/>
      <c r="T17" s="41"/>
      <c r="U17" s="41"/>
      <c r="V17" s="41"/>
      <c r="W17" s="41"/>
      <c r="X17" s="41"/>
      <c r="Y17" s="41"/>
      <c r="Z17" s="41"/>
      <c r="AA17" s="39"/>
      <c r="AB17" s="41"/>
      <c r="AC17" s="39"/>
      <c r="AD17" s="43"/>
      <c r="AE17" s="44" t="str">
        <f aca="false">IF(AND(D17="",E17="",G17=""),"N","Y")</f>
        <v>Y</v>
      </c>
      <c r="AF17" s="35"/>
      <c r="AG17" s="32"/>
      <c r="AH17" s="32"/>
      <c r="AI17" s="32"/>
      <c r="AJ17" s="32"/>
    </row>
    <row r="18" customFormat="false" ht="16.5" hidden="false" customHeight="true" outlineLevel="0" collapsed="false">
      <c r="A18" s="32"/>
      <c r="B18" s="33" t="s">
        <v>38</v>
      </c>
      <c r="C18" s="34" t="str">
        <f aca="false">_Companycode</f>
        <v>MaAT</v>
      </c>
      <c r="D18" s="35" t="s">
        <v>59</v>
      </c>
      <c r="E18" s="36"/>
      <c r="F18" s="36"/>
      <c r="G18" s="37" t="s">
        <v>44</v>
      </c>
      <c r="H18" s="38" t="s">
        <v>41</v>
      </c>
      <c r="I18" s="39" t="n">
        <v>45049</v>
      </c>
      <c r="J18" s="46"/>
      <c r="K18" s="41"/>
      <c r="L18" s="41"/>
      <c r="M18" s="41"/>
      <c r="N18" s="41"/>
      <c r="O18" s="41"/>
      <c r="P18" s="41"/>
      <c r="Q18" s="41"/>
      <c r="R18" s="42" t="s">
        <v>42</v>
      </c>
      <c r="S18" s="41"/>
      <c r="T18" s="41"/>
      <c r="U18" s="41"/>
      <c r="V18" s="41"/>
      <c r="W18" s="41"/>
      <c r="X18" s="41"/>
      <c r="Y18" s="41"/>
      <c r="Z18" s="41"/>
      <c r="AA18" s="39"/>
      <c r="AB18" s="41"/>
      <c r="AC18" s="39"/>
      <c r="AD18" s="43"/>
      <c r="AE18" s="44" t="str">
        <f aca="false">IF(AND(D18="",E18="",G18=""),"N","Y")</f>
        <v>Y</v>
      </c>
      <c r="AF18" s="35"/>
      <c r="AG18" s="32"/>
      <c r="AH18" s="32"/>
      <c r="AI18" s="32"/>
      <c r="AJ18" s="32"/>
    </row>
    <row r="19" customFormat="false" ht="16.5" hidden="false" customHeight="true" outlineLevel="0" collapsed="false">
      <c r="A19" s="32"/>
      <c r="B19" s="33" t="s">
        <v>38</v>
      </c>
      <c r="C19" s="34" t="str">
        <f aca="false">_Companycode</f>
        <v>MaAT</v>
      </c>
      <c r="D19" s="35" t="s">
        <v>60</v>
      </c>
      <c r="E19" s="36"/>
      <c r="F19" s="36"/>
      <c r="G19" s="37" t="s">
        <v>47</v>
      </c>
      <c r="H19" s="38" t="s">
        <v>61</v>
      </c>
      <c r="I19" s="39" t="n">
        <v>45051</v>
      </c>
      <c r="J19" s="46"/>
      <c r="K19" s="41"/>
      <c r="L19" s="41"/>
      <c r="M19" s="41"/>
      <c r="N19" s="41"/>
      <c r="O19" s="41"/>
      <c r="P19" s="41"/>
      <c r="Q19" s="41"/>
      <c r="R19" s="42" t="s">
        <v>42</v>
      </c>
      <c r="S19" s="41"/>
      <c r="T19" s="41"/>
      <c r="U19" s="41"/>
      <c r="V19" s="41"/>
      <c r="W19" s="41"/>
      <c r="X19" s="41"/>
      <c r="Y19" s="41"/>
      <c r="Z19" s="41"/>
      <c r="AA19" s="39"/>
      <c r="AB19" s="41"/>
      <c r="AC19" s="39"/>
      <c r="AD19" s="43"/>
      <c r="AE19" s="44" t="str">
        <f aca="false">IF(AND(D19="",E19="",G19=""),"N","Y")</f>
        <v>Y</v>
      </c>
      <c r="AF19" s="35"/>
      <c r="AG19" s="32"/>
      <c r="AH19" s="32"/>
      <c r="AI19" s="32"/>
      <c r="AJ19" s="32"/>
    </row>
    <row r="20" customFormat="false" ht="16.5" hidden="false" customHeight="true" outlineLevel="0" collapsed="false">
      <c r="A20" s="32"/>
      <c r="B20" s="33" t="s">
        <v>38</v>
      </c>
      <c r="C20" s="34" t="str">
        <f aca="false">_Companycode</f>
        <v>MaAT</v>
      </c>
      <c r="D20" s="35" t="s">
        <v>62</v>
      </c>
      <c r="E20" s="36"/>
      <c r="F20" s="36"/>
      <c r="G20" s="37" t="s">
        <v>40</v>
      </c>
      <c r="H20" s="38" t="s">
        <v>63</v>
      </c>
      <c r="I20" s="39" t="n">
        <v>45050</v>
      </c>
      <c r="J20" s="46"/>
      <c r="K20" s="41"/>
      <c r="L20" s="41"/>
      <c r="M20" s="41"/>
      <c r="N20" s="41"/>
      <c r="O20" s="41"/>
      <c r="P20" s="41"/>
      <c r="Q20" s="41"/>
      <c r="R20" s="42" t="s">
        <v>42</v>
      </c>
      <c r="S20" s="41"/>
      <c r="T20" s="41"/>
      <c r="U20" s="41"/>
      <c r="V20" s="41"/>
      <c r="W20" s="41"/>
      <c r="X20" s="41"/>
      <c r="Y20" s="41"/>
      <c r="Z20" s="41"/>
      <c r="AA20" s="39"/>
      <c r="AB20" s="41"/>
      <c r="AC20" s="39"/>
      <c r="AD20" s="43" t="n">
        <v>45381</v>
      </c>
      <c r="AE20" s="44" t="str">
        <f aca="false">IF(AND(D20="",E20="",G20=""),"N","Y")</f>
        <v>Y</v>
      </c>
      <c r="AF20" s="35"/>
      <c r="AG20" s="32"/>
      <c r="AH20" s="32"/>
      <c r="AI20" s="32"/>
      <c r="AJ20" s="32"/>
    </row>
    <row r="21" customFormat="false" ht="16.5" hidden="false" customHeight="true" outlineLevel="0" collapsed="false">
      <c r="A21" s="32"/>
      <c r="B21" s="33" t="s">
        <v>38</v>
      </c>
      <c r="C21" s="34" t="str">
        <f aca="false">_Companycode</f>
        <v>MaAT</v>
      </c>
      <c r="D21" s="35" t="s">
        <v>64</v>
      </c>
      <c r="E21" s="36"/>
      <c r="F21" s="36"/>
      <c r="G21" s="37" t="s">
        <v>40</v>
      </c>
      <c r="H21" s="38" t="s">
        <v>63</v>
      </c>
      <c r="I21" s="39" t="n">
        <v>45050</v>
      </c>
      <c r="J21" s="46"/>
      <c r="K21" s="41"/>
      <c r="L21" s="41"/>
      <c r="M21" s="41"/>
      <c r="N21" s="41"/>
      <c r="O21" s="41"/>
      <c r="P21" s="41"/>
      <c r="Q21" s="41"/>
      <c r="R21" s="42" t="s">
        <v>42</v>
      </c>
      <c r="S21" s="41"/>
      <c r="T21" s="41"/>
      <c r="U21" s="41"/>
      <c r="V21" s="41"/>
      <c r="W21" s="41"/>
      <c r="X21" s="41"/>
      <c r="Y21" s="41"/>
      <c r="Z21" s="41"/>
      <c r="AA21" s="39"/>
      <c r="AB21" s="41"/>
      <c r="AC21" s="39"/>
      <c r="AD21" s="43" t="n">
        <v>45381</v>
      </c>
      <c r="AE21" s="44" t="str">
        <f aca="false">IF(AND(D21="",E21="",G21=""),"N","Y")</f>
        <v>Y</v>
      </c>
      <c r="AF21" s="35"/>
      <c r="AG21" s="32"/>
      <c r="AH21" s="32"/>
      <c r="AI21" s="32"/>
      <c r="AJ21" s="32"/>
    </row>
    <row r="22" customFormat="false" ht="16.5" hidden="false" customHeight="true" outlineLevel="0" collapsed="false">
      <c r="A22" s="32"/>
      <c r="B22" s="33" t="s">
        <v>38</v>
      </c>
      <c r="C22" s="34" t="str">
        <f aca="false">_Companycode</f>
        <v>MaAT</v>
      </c>
      <c r="D22" s="35" t="s">
        <v>65</v>
      </c>
      <c r="E22" s="36"/>
      <c r="F22" s="36"/>
      <c r="G22" s="37" t="s">
        <v>40</v>
      </c>
      <c r="H22" s="38" t="s">
        <v>66</v>
      </c>
      <c r="I22" s="39" t="n">
        <v>45058</v>
      </c>
      <c r="J22" s="46"/>
      <c r="K22" s="41"/>
      <c r="L22" s="41"/>
      <c r="M22" s="41"/>
      <c r="N22" s="41"/>
      <c r="O22" s="41"/>
      <c r="P22" s="41"/>
      <c r="Q22" s="41"/>
      <c r="R22" s="42" t="s">
        <v>42</v>
      </c>
      <c r="S22" s="41"/>
      <c r="T22" s="41"/>
      <c r="U22" s="41"/>
      <c r="V22" s="41"/>
      <c r="W22" s="41"/>
      <c r="X22" s="41"/>
      <c r="Y22" s="41"/>
      <c r="Z22" s="41"/>
      <c r="AA22" s="39"/>
      <c r="AB22" s="41"/>
      <c r="AC22" s="39"/>
      <c r="AD22" s="43"/>
      <c r="AE22" s="44" t="str">
        <f aca="false">IF(AND(D22="",E22="",G22=""),"N","Y")</f>
        <v>Y</v>
      </c>
      <c r="AF22" s="35"/>
      <c r="AG22" s="32"/>
      <c r="AH22" s="32"/>
      <c r="AI22" s="32"/>
      <c r="AJ22" s="32"/>
    </row>
    <row r="23" customFormat="false" ht="16.5" hidden="false" customHeight="true" outlineLevel="0" collapsed="false">
      <c r="A23" s="32"/>
      <c r="B23" s="33" t="s">
        <v>38</v>
      </c>
      <c r="C23" s="34" t="str">
        <f aca="false">_Companycode</f>
        <v>MaAT</v>
      </c>
      <c r="D23" s="35" t="s">
        <v>67</v>
      </c>
      <c r="E23" s="36"/>
      <c r="F23" s="36"/>
      <c r="G23" s="37" t="s">
        <v>44</v>
      </c>
      <c r="H23" s="38" t="s">
        <v>41</v>
      </c>
      <c r="I23" s="39" t="n">
        <v>45107</v>
      </c>
      <c r="J23" s="46"/>
      <c r="K23" s="41"/>
      <c r="L23" s="41"/>
      <c r="M23" s="41"/>
      <c r="N23" s="41"/>
      <c r="O23" s="41"/>
      <c r="P23" s="41"/>
      <c r="Q23" s="41"/>
      <c r="R23" s="42" t="s">
        <v>42</v>
      </c>
      <c r="S23" s="41"/>
      <c r="T23" s="41"/>
      <c r="U23" s="41"/>
      <c r="V23" s="41"/>
      <c r="W23" s="41"/>
      <c r="X23" s="41"/>
      <c r="Y23" s="41"/>
      <c r="Z23" s="41"/>
      <c r="AA23" s="39"/>
      <c r="AB23" s="41"/>
      <c r="AC23" s="39"/>
      <c r="AD23" s="43"/>
      <c r="AE23" s="44" t="str">
        <f aca="false">IF(AND(D23="",E23="",G23=""),"N","Y")</f>
        <v>Y</v>
      </c>
      <c r="AF23" s="35"/>
      <c r="AG23" s="32"/>
      <c r="AH23" s="32"/>
      <c r="AI23" s="32"/>
      <c r="AJ23" s="32"/>
    </row>
    <row r="24" customFormat="false" ht="16.5" hidden="false" customHeight="true" outlineLevel="0" collapsed="false">
      <c r="A24" s="32"/>
      <c r="B24" s="33" t="s">
        <v>38</v>
      </c>
      <c r="C24" s="34" t="str">
        <f aca="false">_Companycode</f>
        <v>MaAT</v>
      </c>
      <c r="D24" s="35" t="s">
        <v>68</v>
      </c>
      <c r="E24" s="36"/>
      <c r="F24" s="36"/>
      <c r="G24" s="37" t="s">
        <v>44</v>
      </c>
      <c r="H24" s="38" t="s">
        <v>41</v>
      </c>
      <c r="I24" s="39" t="n">
        <v>45107</v>
      </c>
      <c r="J24" s="46"/>
      <c r="K24" s="41"/>
      <c r="L24" s="41"/>
      <c r="M24" s="41"/>
      <c r="N24" s="41"/>
      <c r="O24" s="41"/>
      <c r="P24" s="41"/>
      <c r="Q24" s="41"/>
      <c r="R24" s="42" t="s">
        <v>42</v>
      </c>
      <c r="S24" s="41"/>
      <c r="T24" s="41"/>
      <c r="U24" s="41"/>
      <c r="V24" s="41"/>
      <c r="W24" s="41"/>
      <c r="X24" s="41"/>
      <c r="Y24" s="41"/>
      <c r="Z24" s="41"/>
      <c r="AA24" s="39"/>
      <c r="AB24" s="41"/>
      <c r="AC24" s="39"/>
      <c r="AD24" s="43"/>
      <c r="AE24" s="44" t="str">
        <f aca="false">IF(AND(D24="",E24="",G24=""),"N","Y")</f>
        <v>Y</v>
      </c>
      <c r="AF24" s="35"/>
      <c r="AG24" s="32"/>
      <c r="AH24" s="32"/>
      <c r="AI24" s="32"/>
      <c r="AJ24" s="32"/>
    </row>
    <row r="25" customFormat="false" ht="16.5" hidden="false" customHeight="true" outlineLevel="0" collapsed="false">
      <c r="A25" s="32"/>
      <c r="B25" s="33" t="s">
        <v>38</v>
      </c>
      <c r="C25" s="34" t="str">
        <f aca="false">_Companycode</f>
        <v>MaAT</v>
      </c>
      <c r="D25" s="35" t="s">
        <v>69</v>
      </c>
      <c r="E25" s="36"/>
      <c r="F25" s="36"/>
      <c r="G25" s="37" t="s">
        <v>44</v>
      </c>
      <c r="H25" s="38" t="s">
        <v>41</v>
      </c>
      <c r="I25" s="39" t="n">
        <v>45078</v>
      </c>
      <c r="J25" s="46"/>
      <c r="K25" s="41"/>
      <c r="L25" s="41"/>
      <c r="M25" s="41"/>
      <c r="N25" s="41"/>
      <c r="O25" s="41"/>
      <c r="P25" s="41"/>
      <c r="Q25" s="41"/>
      <c r="R25" s="42" t="s">
        <v>42</v>
      </c>
      <c r="S25" s="41"/>
      <c r="T25" s="41"/>
      <c r="U25" s="41"/>
      <c r="V25" s="41"/>
      <c r="W25" s="41"/>
      <c r="X25" s="41"/>
      <c r="Y25" s="41"/>
      <c r="Z25" s="41"/>
      <c r="AA25" s="39"/>
      <c r="AB25" s="41"/>
      <c r="AC25" s="39"/>
      <c r="AD25" s="43"/>
      <c r="AE25" s="44" t="str">
        <f aca="false">IF(AND(D25="",E25="",G25=""),"N","Y")</f>
        <v>Y</v>
      </c>
      <c r="AF25" s="35"/>
      <c r="AG25" s="32"/>
      <c r="AH25" s="32"/>
      <c r="AI25" s="32"/>
      <c r="AJ25" s="32"/>
    </row>
    <row r="26" customFormat="false" ht="16.5" hidden="false" customHeight="true" outlineLevel="0" collapsed="false">
      <c r="A26" s="32"/>
      <c r="B26" s="33" t="s">
        <v>38</v>
      </c>
      <c r="C26" s="34" t="str">
        <f aca="false">_Companycode</f>
        <v>MaAT</v>
      </c>
      <c r="D26" s="35" t="s">
        <v>70</v>
      </c>
      <c r="E26" s="36"/>
      <c r="F26" s="36"/>
      <c r="G26" s="37" t="s">
        <v>71</v>
      </c>
      <c r="H26" s="38" t="s">
        <v>41</v>
      </c>
      <c r="I26" s="39" t="n">
        <v>45079</v>
      </c>
      <c r="J26" s="46"/>
      <c r="K26" s="41"/>
      <c r="L26" s="41"/>
      <c r="M26" s="41"/>
      <c r="N26" s="41"/>
      <c r="O26" s="41"/>
      <c r="P26" s="41"/>
      <c r="Q26" s="41"/>
      <c r="R26" s="42" t="s">
        <v>42</v>
      </c>
      <c r="S26" s="41"/>
      <c r="T26" s="41"/>
      <c r="U26" s="41"/>
      <c r="V26" s="41"/>
      <c r="W26" s="41"/>
      <c r="X26" s="41"/>
      <c r="Y26" s="41"/>
      <c r="Z26" s="41"/>
      <c r="AA26" s="39"/>
      <c r="AB26" s="41"/>
      <c r="AC26" s="39"/>
      <c r="AD26" s="43"/>
      <c r="AE26" s="44" t="str">
        <f aca="false">IF(AND(D26="",E26="",G26=""),"N","Y")</f>
        <v>Y</v>
      </c>
      <c r="AF26" s="35"/>
      <c r="AG26" s="32"/>
      <c r="AH26" s="32"/>
      <c r="AI26" s="32"/>
      <c r="AJ26" s="32"/>
    </row>
    <row r="27" customFormat="false" ht="16.5" hidden="false" customHeight="true" outlineLevel="0" collapsed="false">
      <c r="A27" s="32"/>
      <c r="B27" s="33" t="s">
        <v>38</v>
      </c>
      <c r="C27" s="34" t="str">
        <f aca="false">_Companycode</f>
        <v>MaAT</v>
      </c>
      <c r="D27" s="35" t="s">
        <v>72</v>
      </c>
      <c r="E27" s="36"/>
      <c r="F27" s="36"/>
      <c r="G27" s="37" t="s">
        <v>44</v>
      </c>
      <c r="H27" s="38" t="s">
        <v>73</v>
      </c>
      <c r="I27" s="39" t="n">
        <v>45079</v>
      </c>
      <c r="J27" s="46"/>
      <c r="K27" s="41"/>
      <c r="L27" s="41"/>
      <c r="M27" s="41"/>
      <c r="N27" s="41"/>
      <c r="O27" s="41"/>
      <c r="P27" s="41"/>
      <c r="Q27" s="41"/>
      <c r="R27" s="42" t="s">
        <v>42</v>
      </c>
      <c r="S27" s="41"/>
      <c r="T27" s="41"/>
      <c r="U27" s="41"/>
      <c r="V27" s="41"/>
      <c r="W27" s="41"/>
      <c r="X27" s="41"/>
      <c r="Y27" s="41"/>
      <c r="Z27" s="41"/>
      <c r="AA27" s="39"/>
      <c r="AB27" s="41"/>
      <c r="AC27" s="39"/>
      <c r="AD27" s="43" t="n">
        <v>45381</v>
      </c>
      <c r="AE27" s="44" t="str">
        <f aca="false">IF(AND(D27="",E27="",G27=""),"N","Y")</f>
        <v>Y</v>
      </c>
      <c r="AF27" s="35"/>
      <c r="AG27" s="32"/>
      <c r="AH27" s="32"/>
      <c r="AI27" s="32"/>
      <c r="AJ27" s="32"/>
    </row>
    <row r="28" customFormat="false" ht="16.5" hidden="false" customHeight="true" outlineLevel="0" collapsed="false">
      <c r="A28" s="32"/>
      <c r="B28" s="33" t="s">
        <v>38</v>
      </c>
      <c r="C28" s="34" t="str">
        <f aca="false">_Companycode</f>
        <v>MaAT</v>
      </c>
      <c r="D28" s="35" t="s">
        <v>74</v>
      </c>
      <c r="E28" s="36"/>
      <c r="F28" s="36"/>
      <c r="G28" s="37" t="s">
        <v>44</v>
      </c>
      <c r="H28" s="38" t="s">
        <v>41</v>
      </c>
      <c r="I28" s="39" t="n">
        <v>45082</v>
      </c>
      <c r="J28" s="46"/>
      <c r="K28" s="41"/>
      <c r="L28" s="41"/>
      <c r="M28" s="41"/>
      <c r="N28" s="41"/>
      <c r="O28" s="41"/>
      <c r="P28" s="41"/>
      <c r="Q28" s="41"/>
      <c r="R28" s="42" t="s">
        <v>42</v>
      </c>
      <c r="S28" s="41"/>
      <c r="T28" s="41"/>
      <c r="U28" s="41"/>
      <c r="V28" s="41"/>
      <c r="W28" s="41"/>
      <c r="X28" s="41"/>
      <c r="Y28" s="41"/>
      <c r="Z28" s="41"/>
      <c r="AA28" s="39"/>
      <c r="AB28" s="41"/>
      <c r="AC28" s="39"/>
      <c r="AD28" s="43"/>
      <c r="AE28" s="44" t="str">
        <f aca="false">IF(AND(D28="",E28="",G28=""),"N","Y")</f>
        <v>Y</v>
      </c>
      <c r="AF28" s="35"/>
      <c r="AG28" s="32"/>
      <c r="AH28" s="32"/>
      <c r="AI28" s="32"/>
      <c r="AJ28" s="32"/>
    </row>
    <row r="29" customFormat="false" ht="16.5" hidden="false" customHeight="true" outlineLevel="0" collapsed="false">
      <c r="A29" s="32"/>
      <c r="B29" s="33" t="s">
        <v>38</v>
      </c>
      <c r="C29" s="34" t="str">
        <f aca="false">_Companycode</f>
        <v>MaAT</v>
      </c>
      <c r="D29" s="35" t="s">
        <v>75</v>
      </c>
      <c r="E29" s="36"/>
      <c r="F29" s="36"/>
      <c r="G29" s="37" t="s">
        <v>47</v>
      </c>
      <c r="H29" s="38" t="s">
        <v>41</v>
      </c>
      <c r="I29" s="39" t="n">
        <v>45093</v>
      </c>
      <c r="J29" s="46"/>
      <c r="K29" s="41"/>
      <c r="L29" s="41"/>
      <c r="M29" s="41"/>
      <c r="N29" s="41"/>
      <c r="O29" s="41"/>
      <c r="P29" s="41"/>
      <c r="Q29" s="41"/>
      <c r="R29" s="42" t="s">
        <v>42</v>
      </c>
      <c r="S29" s="41"/>
      <c r="T29" s="41"/>
      <c r="U29" s="41"/>
      <c r="V29" s="41"/>
      <c r="W29" s="41"/>
      <c r="X29" s="41"/>
      <c r="Y29" s="41"/>
      <c r="Z29" s="41"/>
      <c r="AA29" s="39"/>
      <c r="AB29" s="41"/>
      <c r="AC29" s="39"/>
      <c r="AD29" s="43" t="n">
        <v>45381</v>
      </c>
      <c r="AE29" s="44" t="str">
        <f aca="false">IF(AND(D29="",E29="",G29=""),"N","Y")</f>
        <v>Y</v>
      </c>
      <c r="AF29" s="35"/>
      <c r="AG29" s="32"/>
      <c r="AH29" s="32"/>
      <c r="AI29" s="32"/>
      <c r="AJ29" s="32"/>
    </row>
    <row r="30" customFormat="false" ht="16.5" hidden="false" customHeight="true" outlineLevel="0" collapsed="false">
      <c r="A30" s="32"/>
      <c r="B30" s="33" t="s">
        <v>38</v>
      </c>
      <c r="C30" s="34" t="str">
        <f aca="false">_Companycode</f>
        <v>MaAT</v>
      </c>
      <c r="D30" s="35" t="s">
        <v>76</v>
      </c>
      <c r="E30" s="36"/>
      <c r="F30" s="36"/>
      <c r="G30" s="37" t="s">
        <v>77</v>
      </c>
      <c r="H30" s="38" t="s">
        <v>41</v>
      </c>
      <c r="I30" s="39" t="n">
        <v>45118</v>
      </c>
      <c r="J30" s="46"/>
      <c r="K30" s="41"/>
      <c r="L30" s="41"/>
      <c r="M30" s="41"/>
      <c r="N30" s="41"/>
      <c r="O30" s="41"/>
      <c r="P30" s="41"/>
      <c r="Q30" s="41"/>
      <c r="R30" s="42" t="s">
        <v>42</v>
      </c>
      <c r="S30" s="41"/>
      <c r="T30" s="41"/>
      <c r="U30" s="41"/>
      <c r="V30" s="41"/>
      <c r="W30" s="41"/>
      <c r="X30" s="41"/>
      <c r="Y30" s="41"/>
      <c r="Z30" s="41"/>
      <c r="AA30" s="39"/>
      <c r="AB30" s="41"/>
      <c r="AC30" s="39"/>
      <c r="AD30" s="43"/>
      <c r="AE30" s="44" t="str">
        <f aca="false">IF(AND(D30="",E30="",G30=""),"N","Y")</f>
        <v>Y</v>
      </c>
      <c r="AF30" s="35"/>
      <c r="AG30" s="32"/>
      <c r="AH30" s="32"/>
      <c r="AI30" s="32"/>
      <c r="AJ30" s="32"/>
    </row>
    <row r="31" customFormat="false" ht="16.5" hidden="false" customHeight="true" outlineLevel="0" collapsed="false">
      <c r="A31" s="32"/>
      <c r="B31" s="33" t="s">
        <v>38</v>
      </c>
      <c r="C31" s="34" t="str">
        <f aca="false">_Companycode</f>
        <v>MaAT</v>
      </c>
      <c r="D31" s="35" t="s">
        <v>78</v>
      </c>
      <c r="E31" s="36"/>
      <c r="F31" s="36"/>
      <c r="G31" s="37" t="s">
        <v>77</v>
      </c>
      <c r="H31" s="38" t="s">
        <v>41</v>
      </c>
      <c r="I31" s="39" t="n">
        <v>45118</v>
      </c>
      <c r="J31" s="46"/>
      <c r="K31" s="41"/>
      <c r="L31" s="41"/>
      <c r="M31" s="41"/>
      <c r="N31" s="41"/>
      <c r="O31" s="41"/>
      <c r="P31" s="41"/>
      <c r="Q31" s="41"/>
      <c r="R31" s="42" t="s">
        <v>42</v>
      </c>
      <c r="S31" s="41"/>
      <c r="T31" s="41"/>
      <c r="U31" s="41"/>
      <c r="V31" s="41"/>
      <c r="W31" s="41"/>
      <c r="X31" s="41"/>
      <c r="Y31" s="41"/>
      <c r="Z31" s="41"/>
      <c r="AA31" s="39"/>
      <c r="AB31" s="41"/>
      <c r="AC31" s="39"/>
      <c r="AD31" s="43"/>
      <c r="AE31" s="44" t="str">
        <f aca="false">IF(AND(D31="",E31="",G31=""),"N","Y")</f>
        <v>Y</v>
      </c>
      <c r="AF31" s="35"/>
      <c r="AG31" s="32"/>
      <c r="AH31" s="32"/>
      <c r="AI31" s="32"/>
      <c r="AJ31" s="32"/>
    </row>
    <row r="32" customFormat="false" ht="16.5" hidden="false" customHeight="true" outlineLevel="0" collapsed="false">
      <c r="A32" s="32"/>
      <c r="B32" s="33" t="s">
        <v>38</v>
      </c>
      <c r="C32" s="34" t="str">
        <f aca="false">_Companycode</f>
        <v>MaAT</v>
      </c>
      <c r="D32" s="35" t="s">
        <v>79</v>
      </c>
      <c r="E32" s="36"/>
      <c r="F32" s="36"/>
      <c r="G32" s="37" t="s">
        <v>44</v>
      </c>
      <c r="H32" s="38" t="s">
        <v>41</v>
      </c>
      <c r="I32" s="39" t="n">
        <v>45166</v>
      </c>
      <c r="J32" s="46"/>
      <c r="K32" s="41"/>
      <c r="L32" s="41"/>
      <c r="M32" s="41"/>
      <c r="N32" s="41"/>
      <c r="O32" s="41"/>
      <c r="P32" s="41"/>
      <c r="Q32" s="41"/>
      <c r="R32" s="42" t="s">
        <v>42</v>
      </c>
      <c r="S32" s="41"/>
      <c r="T32" s="41"/>
      <c r="U32" s="41"/>
      <c r="V32" s="41"/>
      <c r="W32" s="41"/>
      <c r="X32" s="41"/>
      <c r="Y32" s="41"/>
      <c r="Z32" s="41"/>
      <c r="AA32" s="39"/>
      <c r="AB32" s="41"/>
      <c r="AC32" s="39"/>
      <c r="AD32" s="43"/>
      <c r="AE32" s="44" t="str">
        <f aca="false">IF(AND(D32="",E32="",G32=""),"N","Y")</f>
        <v>Y</v>
      </c>
      <c r="AF32" s="35"/>
      <c r="AG32" s="32"/>
      <c r="AH32" s="32"/>
      <c r="AI32" s="32"/>
      <c r="AJ32" s="32"/>
    </row>
    <row r="33" customFormat="false" ht="16.5" hidden="false" customHeight="true" outlineLevel="0" collapsed="false">
      <c r="A33" s="32"/>
      <c r="B33" s="33" t="s">
        <v>38</v>
      </c>
      <c r="C33" s="34" t="str">
        <f aca="false">_Companycode</f>
        <v>MaAT</v>
      </c>
      <c r="D33" s="35" t="s">
        <v>80</v>
      </c>
      <c r="E33" s="36"/>
      <c r="F33" s="36"/>
      <c r="G33" s="37" t="s">
        <v>81</v>
      </c>
      <c r="H33" s="38" t="s">
        <v>41</v>
      </c>
      <c r="I33" s="39" t="n">
        <v>45140</v>
      </c>
      <c r="J33" s="46"/>
      <c r="K33" s="41"/>
      <c r="L33" s="41"/>
      <c r="M33" s="41"/>
      <c r="N33" s="41"/>
      <c r="O33" s="41"/>
      <c r="P33" s="41"/>
      <c r="Q33" s="41"/>
      <c r="R33" s="42" t="s">
        <v>42</v>
      </c>
      <c r="S33" s="41"/>
      <c r="T33" s="41"/>
      <c r="U33" s="41"/>
      <c r="V33" s="41"/>
      <c r="W33" s="41"/>
      <c r="X33" s="41"/>
      <c r="Y33" s="41"/>
      <c r="Z33" s="41"/>
      <c r="AA33" s="39"/>
      <c r="AB33" s="41"/>
      <c r="AC33" s="39"/>
      <c r="AD33" s="43"/>
      <c r="AE33" s="44" t="str">
        <f aca="false">IF(AND(D33="",E33="",G33=""),"N","Y")</f>
        <v>Y</v>
      </c>
      <c r="AF33" s="35"/>
      <c r="AG33" s="32"/>
      <c r="AH33" s="32"/>
      <c r="AI33" s="32"/>
      <c r="AJ33" s="32"/>
    </row>
    <row r="34" customFormat="false" ht="16.5" hidden="false" customHeight="true" outlineLevel="0" collapsed="false">
      <c r="A34" s="32"/>
      <c r="B34" s="33" t="s">
        <v>38</v>
      </c>
      <c r="C34" s="34" t="str">
        <f aca="false">_Companycode</f>
        <v>MaAT</v>
      </c>
      <c r="D34" s="35" t="s">
        <v>82</v>
      </c>
      <c r="E34" s="36"/>
      <c r="F34" s="36"/>
      <c r="G34" s="37" t="s">
        <v>44</v>
      </c>
      <c r="H34" s="38" t="s">
        <v>66</v>
      </c>
      <c r="I34" s="39" t="n">
        <v>45152</v>
      </c>
      <c r="J34" s="46"/>
      <c r="K34" s="41"/>
      <c r="L34" s="41"/>
      <c r="M34" s="41"/>
      <c r="N34" s="41"/>
      <c r="O34" s="41"/>
      <c r="P34" s="41"/>
      <c r="Q34" s="41"/>
      <c r="R34" s="42" t="s">
        <v>42</v>
      </c>
      <c r="S34" s="41"/>
      <c r="T34" s="41"/>
      <c r="U34" s="41"/>
      <c r="V34" s="41"/>
      <c r="W34" s="41"/>
      <c r="X34" s="41"/>
      <c r="Y34" s="41"/>
      <c r="Z34" s="41"/>
      <c r="AA34" s="39"/>
      <c r="AB34" s="41"/>
      <c r="AC34" s="39"/>
      <c r="AD34" s="43" t="n">
        <v>45381</v>
      </c>
      <c r="AE34" s="44" t="str">
        <f aca="false">IF(AND(D34="",E34="",G34=""),"N","Y")</f>
        <v>Y</v>
      </c>
      <c r="AF34" s="35"/>
      <c r="AG34" s="32"/>
      <c r="AH34" s="32"/>
      <c r="AI34" s="32"/>
      <c r="AJ34" s="32"/>
    </row>
    <row r="35" customFormat="false" ht="16.5" hidden="false" customHeight="true" outlineLevel="0" collapsed="false">
      <c r="A35" s="32"/>
      <c r="B35" s="33" t="s">
        <v>38</v>
      </c>
      <c r="C35" s="34" t="str">
        <f aca="false">_Companycode</f>
        <v>MaAT</v>
      </c>
      <c r="D35" s="35" t="s">
        <v>83</v>
      </c>
      <c r="E35" s="36"/>
      <c r="F35" s="36"/>
      <c r="G35" s="37" t="s">
        <v>44</v>
      </c>
      <c r="H35" s="38" t="s">
        <v>61</v>
      </c>
      <c r="I35" s="39" t="n">
        <v>45160</v>
      </c>
      <c r="J35" s="46"/>
      <c r="K35" s="41"/>
      <c r="L35" s="41"/>
      <c r="M35" s="41"/>
      <c r="N35" s="41"/>
      <c r="O35" s="41"/>
      <c r="P35" s="41"/>
      <c r="Q35" s="41"/>
      <c r="R35" s="42" t="s">
        <v>42</v>
      </c>
      <c r="S35" s="41"/>
      <c r="T35" s="41"/>
      <c r="U35" s="41"/>
      <c r="V35" s="41"/>
      <c r="W35" s="41"/>
      <c r="X35" s="41"/>
      <c r="Y35" s="41"/>
      <c r="Z35" s="41"/>
      <c r="AA35" s="39"/>
      <c r="AB35" s="41"/>
      <c r="AC35" s="39"/>
      <c r="AD35" s="43" t="n">
        <v>45381</v>
      </c>
      <c r="AE35" s="44" t="str">
        <f aca="false">IF(AND(D35="",E35="",G35=""),"N","Y")</f>
        <v>Y</v>
      </c>
      <c r="AF35" s="35"/>
      <c r="AG35" s="32"/>
      <c r="AH35" s="32"/>
      <c r="AI35" s="32"/>
      <c r="AJ35" s="32"/>
    </row>
    <row r="36" customFormat="false" ht="16.5" hidden="false" customHeight="true" outlineLevel="0" collapsed="false">
      <c r="A36" s="32"/>
      <c r="B36" s="33" t="s">
        <v>38</v>
      </c>
      <c r="C36" s="34" t="str">
        <f aca="false">_Companycode</f>
        <v>MaAT</v>
      </c>
      <c r="D36" s="35" t="s">
        <v>84</v>
      </c>
      <c r="E36" s="36"/>
      <c r="F36" s="36"/>
      <c r="G36" s="37" t="s">
        <v>47</v>
      </c>
      <c r="H36" s="38" t="s">
        <v>85</v>
      </c>
      <c r="I36" s="39" t="n">
        <v>45181</v>
      </c>
      <c r="J36" s="46"/>
      <c r="K36" s="41"/>
      <c r="L36" s="41"/>
      <c r="M36" s="41"/>
      <c r="N36" s="41"/>
      <c r="O36" s="41"/>
      <c r="P36" s="41"/>
      <c r="Q36" s="41"/>
      <c r="R36" s="42" t="s">
        <v>42</v>
      </c>
      <c r="S36" s="41"/>
      <c r="T36" s="41"/>
      <c r="U36" s="41"/>
      <c r="V36" s="41"/>
      <c r="W36" s="41"/>
      <c r="X36" s="41"/>
      <c r="Y36" s="41"/>
      <c r="Z36" s="41"/>
      <c r="AA36" s="39"/>
      <c r="AB36" s="41"/>
      <c r="AC36" s="39"/>
      <c r="AD36" s="43" t="n">
        <v>45381</v>
      </c>
      <c r="AE36" s="44" t="str">
        <f aca="false">IF(AND(D36="",E36="",G36=""),"N","Y")</f>
        <v>Y</v>
      </c>
      <c r="AF36" s="35"/>
      <c r="AG36" s="32"/>
      <c r="AH36" s="32"/>
      <c r="AI36" s="32"/>
      <c r="AJ36" s="32"/>
    </row>
    <row r="37" customFormat="false" ht="16.5" hidden="false" customHeight="true" outlineLevel="0" collapsed="false">
      <c r="A37" s="32"/>
      <c r="B37" s="33" t="s">
        <v>38</v>
      </c>
      <c r="C37" s="34" t="str">
        <f aca="false">_Companycode</f>
        <v>MaAT</v>
      </c>
      <c r="D37" s="35" t="s">
        <v>86</v>
      </c>
      <c r="E37" s="36"/>
      <c r="F37" s="36"/>
      <c r="G37" s="37" t="s">
        <v>40</v>
      </c>
      <c r="H37" s="38" t="s">
        <v>53</v>
      </c>
      <c r="I37" s="39" t="n">
        <v>45188</v>
      </c>
      <c r="J37" s="46"/>
      <c r="K37" s="41"/>
      <c r="L37" s="41"/>
      <c r="M37" s="41"/>
      <c r="N37" s="41"/>
      <c r="O37" s="41"/>
      <c r="P37" s="41"/>
      <c r="Q37" s="41"/>
      <c r="R37" s="42" t="s">
        <v>42</v>
      </c>
      <c r="S37" s="41"/>
      <c r="T37" s="41"/>
      <c r="U37" s="41"/>
      <c r="V37" s="41"/>
      <c r="W37" s="41"/>
      <c r="X37" s="41"/>
      <c r="Y37" s="41"/>
      <c r="Z37" s="41"/>
      <c r="AA37" s="39"/>
      <c r="AB37" s="41"/>
      <c r="AC37" s="39"/>
      <c r="AD37" s="43" t="n">
        <v>45381</v>
      </c>
      <c r="AE37" s="44" t="str">
        <f aca="false">IF(AND(D37="",E37="",G37=""),"N","Y")</f>
        <v>Y</v>
      </c>
      <c r="AF37" s="35"/>
      <c r="AG37" s="32"/>
      <c r="AH37" s="32"/>
      <c r="AI37" s="32"/>
      <c r="AJ37" s="32"/>
    </row>
    <row r="38" customFormat="false" ht="16.5" hidden="false" customHeight="true" outlineLevel="0" collapsed="false">
      <c r="A38" s="32"/>
      <c r="B38" s="33" t="s">
        <v>38</v>
      </c>
      <c r="C38" s="34" t="str">
        <f aca="false">_Companycode</f>
        <v>MaAT</v>
      </c>
      <c r="D38" s="35" t="s">
        <v>87</v>
      </c>
      <c r="E38" s="36"/>
      <c r="F38" s="36"/>
      <c r="G38" s="37" t="s">
        <v>77</v>
      </c>
      <c r="H38" s="38" t="s">
        <v>41</v>
      </c>
      <c r="I38" s="39" t="n">
        <v>45188</v>
      </c>
      <c r="J38" s="46"/>
      <c r="K38" s="41"/>
      <c r="L38" s="41"/>
      <c r="M38" s="41"/>
      <c r="N38" s="41"/>
      <c r="O38" s="41"/>
      <c r="P38" s="41"/>
      <c r="Q38" s="41"/>
      <c r="R38" s="42" t="s">
        <v>42</v>
      </c>
      <c r="S38" s="41"/>
      <c r="T38" s="41"/>
      <c r="U38" s="41"/>
      <c r="V38" s="41"/>
      <c r="W38" s="41"/>
      <c r="X38" s="41"/>
      <c r="Y38" s="41"/>
      <c r="Z38" s="41"/>
      <c r="AA38" s="39"/>
      <c r="AB38" s="41"/>
      <c r="AC38" s="39"/>
      <c r="AD38" s="43"/>
      <c r="AE38" s="44" t="str">
        <f aca="false">IF(AND(D38="",E38="",G38=""),"N","Y")</f>
        <v>Y</v>
      </c>
      <c r="AF38" s="35"/>
      <c r="AG38" s="32"/>
      <c r="AH38" s="32"/>
      <c r="AI38" s="32"/>
      <c r="AJ38" s="32"/>
    </row>
    <row r="39" customFormat="false" ht="16.5" hidden="false" customHeight="true" outlineLevel="0" collapsed="false">
      <c r="A39" s="32"/>
      <c r="B39" s="33" t="s">
        <v>38</v>
      </c>
      <c r="C39" s="34" t="str">
        <f aca="false">_Companycode</f>
        <v>MaAT</v>
      </c>
      <c r="D39" s="35" t="s">
        <v>88</v>
      </c>
      <c r="E39" s="36"/>
      <c r="F39" s="36"/>
      <c r="G39" s="37" t="s">
        <v>71</v>
      </c>
      <c r="H39" s="38" t="s">
        <v>41</v>
      </c>
      <c r="I39" s="39" t="n">
        <v>45190</v>
      </c>
      <c r="J39" s="46"/>
      <c r="K39" s="41"/>
      <c r="L39" s="41"/>
      <c r="M39" s="41"/>
      <c r="N39" s="41"/>
      <c r="O39" s="41"/>
      <c r="P39" s="41"/>
      <c r="Q39" s="41"/>
      <c r="R39" s="42" t="s">
        <v>42</v>
      </c>
      <c r="S39" s="41"/>
      <c r="T39" s="41"/>
      <c r="U39" s="41"/>
      <c r="V39" s="41"/>
      <c r="W39" s="41"/>
      <c r="X39" s="41"/>
      <c r="Y39" s="41"/>
      <c r="Z39" s="41"/>
      <c r="AA39" s="39"/>
      <c r="AB39" s="41"/>
      <c r="AC39" s="39"/>
      <c r="AD39" s="43" t="n">
        <v>45381</v>
      </c>
      <c r="AE39" s="44" t="str">
        <f aca="false">IF(AND(D39="",E39="",G39=""),"N","Y")</f>
        <v>Y</v>
      </c>
      <c r="AF39" s="35"/>
      <c r="AG39" s="32"/>
      <c r="AH39" s="32"/>
      <c r="AI39" s="32"/>
      <c r="AJ39" s="32"/>
    </row>
    <row r="40" customFormat="false" ht="16.5" hidden="false" customHeight="true" outlineLevel="0" collapsed="false">
      <c r="A40" s="32"/>
      <c r="B40" s="33" t="s">
        <v>38</v>
      </c>
      <c r="C40" s="34" t="str">
        <f aca="false">_Companycode</f>
        <v>MaAT</v>
      </c>
      <c r="D40" s="35" t="s">
        <v>89</v>
      </c>
      <c r="E40" s="36"/>
      <c r="F40" s="36"/>
      <c r="G40" s="37" t="s">
        <v>40</v>
      </c>
      <c r="H40" s="38" t="s">
        <v>41</v>
      </c>
      <c r="I40" s="39" t="n">
        <v>45190</v>
      </c>
      <c r="J40" s="46"/>
      <c r="K40" s="41"/>
      <c r="L40" s="41"/>
      <c r="M40" s="41"/>
      <c r="N40" s="41"/>
      <c r="O40" s="41"/>
      <c r="P40" s="41"/>
      <c r="Q40" s="41"/>
      <c r="R40" s="42" t="s">
        <v>42</v>
      </c>
      <c r="S40" s="41"/>
      <c r="T40" s="41"/>
      <c r="U40" s="41"/>
      <c r="V40" s="41"/>
      <c r="W40" s="41"/>
      <c r="X40" s="41"/>
      <c r="Y40" s="41"/>
      <c r="Z40" s="41"/>
      <c r="AA40" s="39"/>
      <c r="AB40" s="41"/>
      <c r="AC40" s="39"/>
      <c r="AD40" s="43"/>
      <c r="AE40" s="44" t="str">
        <f aca="false">IF(AND(D40="",E40="",G40=""),"N","Y")</f>
        <v>Y</v>
      </c>
      <c r="AF40" s="35"/>
      <c r="AG40" s="32"/>
      <c r="AH40" s="32"/>
      <c r="AI40" s="32"/>
      <c r="AJ40" s="32"/>
    </row>
    <row r="41" customFormat="false" ht="16.5" hidden="false" customHeight="true" outlineLevel="0" collapsed="false">
      <c r="A41" s="32"/>
      <c r="B41" s="33" t="s">
        <v>38</v>
      </c>
      <c r="C41" s="34" t="str">
        <f aca="false">_Companycode</f>
        <v>MaAT</v>
      </c>
      <c r="D41" s="35" t="s">
        <v>90</v>
      </c>
      <c r="E41" s="36"/>
      <c r="F41" s="36"/>
      <c r="G41" s="37" t="s">
        <v>47</v>
      </c>
      <c r="H41" s="38" t="s">
        <v>41</v>
      </c>
      <c r="I41" s="39" t="n">
        <v>45195</v>
      </c>
      <c r="J41" s="46"/>
      <c r="K41" s="41"/>
      <c r="L41" s="41"/>
      <c r="M41" s="41"/>
      <c r="N41" s="41"/>
      <c r="O41" s="41"/>
      <c r="P41" s="41"/>
      <c r="Q41" s="41"/>
      <c r="R41" s="42" t="s">
        <v>42</v>
      </c>
      <c r="S41" s="41"/>
      <c r="T41" s="41"/>
      <c r="U41" s="41"/>
      <c r="V41" s="41"/>
      <c r="W41" s="41"/>
      <c r="X41" s="41"/>
      <c r="Y41" s="41"/>
      <c r="Z41" s="41"/>
      <c r="AA41" s="39"/>
      <c r="AB41" s="41"/>
      <c r="AC41" s="39"/>
      <c r="AD41" s="43" t="n">
        <v>45381</v>
      </c>
      <c r="AE41" s="44" t="str">
        <f aca="false">IF(AND(D41="",E41="",G41=""),"N","Y")</f>
        <v>Y</v>
      </c>
      <c r="AF41" s="35"/>
      <c r="AG41" s="32"/>
      <c r="AH41" s="32"/>
      <c r="AI41" s="32"/>
      <c r="AJ41" s="32"/>
    </row>
    <row r="42" customFormat="false" ht="16.5" hidden="false" customHeight="true" outlineLevel="0" collapsed="false">
      <c r="A42" s="32"/>
      <c r="B42" s="33" t="s">
        <v>38</v>
      </c>
      <c r="C42" s="34" t="str">
        <f aca="false">_Companycode</f>
        <v>MaAT</v>
      </c>
      <c r="D42" s="35" t="s">
        <v>91</v>
      </c>
      <c r="E42" s="36"/>
      <c r="F42" s="36"/>
      <c r="G42" s="37" t="s">
        <v>44</v>
      </c>
      <c r="H42" s="38" t="s">
        <v>41</v>
      </c>
      <c r="I42" s="39" t="n">
        <v>45195</v>
      </c>
      <c r="J42" s="46"/>
      <c r="K42" s="41"/>
      <c r="L42" s="41"/>
      <c r="M42" s="41"/>
      <c r="N42" s="41"/>
      <c r="O42" s="41"/>
      <c r="P42" s="41"/>
      <c r="Q42" s="41"/>
      <c r="R42" s="42" t="s">
        <v>42</v>
      </c>
      <c r="S42" s="41"/>
      <c r="T42" s="41"/>
      <c r="U42" s="41"/>
      <c r="V42" s="41"/>
      <c r="W42" s="41"/>
      <c r="X42" s="41"/>
      <c r="Y42" s="41"/>
      <c r="Z42" s="41"/>
      <c r="AA42" s="39"/>
      <c r="AB42" s="41"/>
      <c r="AC42" s="39"/>
      <c r="AD42" s="43"/>
      <c r="AE42" s="44" t="str">
        <f aca="false">IF(AND(D42="",E42="",G42=""),"N","Y")</f>
        <v>Y</v>
      </c>
      <c r="AF42" s="35"/>
      <c r="AG42" s="32"/>
      <c r="AH42" s="32"/>
      <c r="AI42" s="32"/>
      <c r="AJ42" s="32"/>
    </row>
    <row r="43" customFormat="false" ht="16.5" hidden="false" customHeight="true" outlineLevel="0" collapsed="false">
      <c r="A43" s="32"/>
      <c r="B43" s="33" t="s">
        <v>38</v>
      </c>
      <c r="C43" s="34" t="str">
        <f aca="false">_Companycode</f>
        <v>MaAT</v>
      </c>
      <c r="D43" s="35" t="s">
        <v>92</v>
      </c>
      <c r="E43" s="36"/>
      <c r="F43" s="36"/>
      <c r="G43" s="37" t="s">
        <v>47</v>
      </c>
      <c r="H43" s="38" t="s">
        <v>93</v>
      </c>
      <c r="I43" s="39" t="n">
        <v>45197</v>
      </c>
      <c r="J43" s="46"/>
      <c r="K43" s="41"/>
      <c r="L43" s="41"/>
      <c r="M43" s="41"/>
      <c r="N43" s="41"/>
      <c r="O43" s="41"/>
      <c r="P43" s="41"/>
      <c r="Q43" s="41"/>
      <c r="R43" s="42" t="s">
        <v>42</v>
      </c>
      <c r="S43" s="41"/>
      <c r="T43" s="41"/>
      <c r="U43" s="41"/>
      <c r="V43" s="41"/>
      <c r="W43" s="41"/>
      <c r="X43" s="41"/>
      <c r="Y43" s="41"/>
      <c r="Z43" s="41"/>
      <c r="AA43" s="39"/>
      <c r="AB43" s="41"/>
      <c r="AC43" s="39"/>
      <c r="AD43" s="43"/>
      <c r="AE43" s="44" t="str">
        <f aca="false">IF(AND(D43="",E43="",G43=""),"N","Y")</f>
        <v>Y</v>
      </c>
      <c r="AF43" s="35"/>
      <c r="AG43" s="32"/>
      <c r="AH43" s="32"/>
      <c r="AI43" s="32"/>
      <c r="AJ43" s="32"/>
    </row>
    <row r="44" customFormat="false" ht="16.5" hidden="false" customHeight="true" outlineLevel="0" collapsed="false">
      <c r="A44" s="32"/>
      <c r="B44" s="33" t="s">
        <v>38</v>
      </c>
      <c r="C44" s="34" t="str">
        <f aca="false">_Companycode</f>
        <v>MaAT</v>
      </c>
      <c r="D44" s="35" t="s">
        <v>94</v>
      </c>
      <c r="E44" s="36"/>
      <c r="F44" s="36"/>
      <c r="G44" s="37" t="s">
        <v>81</v>
      </c>
      <c r="H44" s="38" t="s">
        <v>41</v>
      </c>
      <c r="I44" s="39" t="n">
        <v>45198</v>
      </c>
      <c r="J44" s="46"/>
      <c r="K44" s="41"/>
      <c r="L44" s="41"/>
      <c r="M44" s="41"/>
      <c r="N44" s="41"/>
      <c r="O44" s="41"/>
      <c r="P44" s="41"/>
      <c r="Q44" s="41"/>
      <c r="R44" s="42" t="s">
        <v>42</v>
      </c>
      <c r="S44" s="41"/>
      <c r="T44" s="41"/>
      <c r="U44" s="41"/>
      <c r="V44" s="41"/>
      <c r="W44" s="41"/>
      <c r="X44" s="41"/>
      <c r="Y44" s="41"/>
      <c r="Z44" s="41"/>
      <c r="AA44" s="39"/>
      <c r="AB44" s="41"/>
      <c r="AC44" s="39"/>
      <c r="AD44" s="43" t="n">
        <v>45381</v>
      </c>
      <c r="AE44" s="44" t="str">
        <f aca="false">IF(AND(D44="",E44="",G44=""),"N","Y")</f>
        <v>Y</v>
      </c>
      <c r="AF44" s="35"/>
      <c r="AG44" s="32"/>
      <c r="AH44" s="32"/>
      <c r="AI44" s="32"/>
      <c r="AJ44" s="32"/>
    </row>
    <row r="45" customFormat="false" ht="16.5" hidden="false" customHeight="true" outlineLevel="0" collapsed="false">
      <c r="A45" s="32"/>
      <c r="B45" s="33" t="s">
        <v>38</v>
      </c>
      <c r="C45" s="34" t="str">
        <f aca="false">_Companycode</f>
        <v>MaAT</v>
      </c>
      <c r="D45" s="35" t="s">
        <v>95</v>
      </c>
      <c r="E45" s="36"/>
      <c r="F45" s="36"/>
      <c r="G45" s="37" t="s">
        <v>47</v>
      </c>
      <c r="H45" s="38" t="s">
        <v>63</v>
      </c>
      <c r="I45" s="39" t="n">
        <v>45195</v>
      </c>
      <c r="J45" s="46"/>
      <c r="K45" s="41"/>
      <c r="L45" s="41"/>
      <c r="M45" s="41"/>
      <c r="N45" s="41"/>
      <c r="O45" s="41"/>
      <c r="P45" s="41"/>
      <c r="Q45" s="41"/>
      <c r="R45" s="42" t="s">
        <v>42</v>
      </c>
      <c r="S45" s="41"/>
      <c r="T45" s="41"/>
      <c r="U45" s="41"/>
      <c r="V45" s="41"/>
      <c r="W45" s="41"/>
      <c r="X45" s="41"/>
      <c r="Y45" s="41"/>
      <c r="Z45" s="41"/>
      <c r="AA45" s="39"/>
      <c r="AB45" s="41"/>
      <c r="AC45" s="39"/>
      <c r="AD45" s="43" t="n">
        <v>45381</v>
      </c>
      <c r="AE45" s="44" t="str">
        <f aca="false">IF(AND(D45="",E45="",G45=""),"N","Y")</f>
        <v>Y</v>
      </c>
      <c r="AF45" s="35"/>
      <c r="AG45" s="32"/>
      <c r="AH45" s="32"/>
      <c r="AI45" s="32"/>
      <c r="AJ45" s="32"/>
    </row>
    <row r="46" customFormat="false" ht="16.5" hidden="false" customHeight="true" outlineLevel="0" collapsed="false">
      <c r="A46" s="32"/>
      <c r="B46" s="33" t="s">
        <v>38</v>
      </c>
      <c r="C46" s="34" t="str">
        <f aca="false">_Companycode</f>
        <v>MaAT</v>
      </c>
      <c r="D46" s="35" t="s">
        <v>96</v>
      </c>
      <c r="E46" s="36"/>
      <c r="F46" s="36"/>
      <c r="G46" s="37" t="s">
        <v>47</v>
      </c>
      <c r="H46" s="38" t="s">
        <v>53</v>
      </c>
      <c r="I46" s="39" t="n">
        <v>45195</v>
      </c>
      <c r="J46" s="46"/>
      <c r="K46" s="41"/>
      <c r="L46" s="41"/>
      <c r="M46" s="41"/>
      <c r="N46" s="41"/>
      <c r="O46" s="41"/>
      <c r="P46" s="41"/>
      <c r="Q46" s="41"/>
      <c r="R46" s="42" t="s">
        <v>42</v>
      </c>
      <c r="S46" s="41"/>
      <c r="T46" s="41"/>
      <c r="U46" s="41"/>
      <c r="V46" s="41"/>
      <c r="W46" s="41"/>
      <c r="X46" s="41"/>
      <c r="Y46" s="41"/>
      <c r="Z46" s="41"/>
      <c r="AA46" s="39"/>
      <c r="AB46" s="41"/>
      <c r="AC46" s="39"/>
      <c r="AD46" s="43" t="n">
        <v>45381</v>
      </c>
      <c r="AE46" s="44" t="str">
        <f aca="false">IF(AND(D46="",E46="",G46=""),"N","Y")</f>
        <v>Y</v>
      </c>
      <c r="AF46" s="35"/>
      <c r="AG46" s="32"/>
      <c r="AH46" s="32"/>
      <c r="AI46" s="32"/>
      <c r="AJ46" s="32"/>
    </row>
    <row r="47" customFormat="false" ht="16.5" hidden="false" customHeight="true" outlineLevel="0" collapsed="false">
      <c r="A47" s="32"/>
      <c r="B47" s="33" t="s">
        <v>38</v>
      </c>
      <c r="C47" s="34" t="str">
        <f aca="false">_Companycode</f>
        <v>MaAT</v>
      </c>
      <c r="D47" s="35" t="s">
        <v>97</v>
      </c>
      <c r="E47" s="36"/>
      <c r="F47" s="36"/>
      <c r="G47" s="37" t="s">
        <v>98</v>
      </c>
      <c r="H47" s="38" t="s">
        <v>93</v>
      </c>
      <c r="I47" s="39" t="n">
        <v>45200</v>
      </c>
      <c r="J47" s="46"/>
      <c r="K47" s="41"/>
      <c r="L47" s="41"/>
      <c r="M47" s="41"/>
      <c r="N47" s="41"/>
      <c r="O47" s="41"/>
      <c r="P47" s="41"/>
      <c r="Q47" s="41"/>
      <c r="R47" s="42" t="s">
        <v>42</v>
      </c>
      <c r="S47" s="41"/>
      <c r="T47" s="41"/>
      <c r="U47" s="41"/>
      <c r="V47" s="41"/>
      <c r="W47" s="41"/>
      <c r="X47" s="41"/>
      <c r="Y47" s="41"/>
      <c r="Z47" s="41"/>
      <c r="AA47" s="39"/>
      <c r="AB47" s="41"/>
      <c r="AC47" s="39"/>
      <c r="AD47" s="43"/>
      <c r="AE47" s="44" t="str">
        <f aca="false">IF(AND(D47="",E47="",G47=""),"N","Y")</f>
        <v>Y</v>
      </c>
      <c r="AF47" s="35"/>
      <c r="AG47" s="32"/>
      <c r="AH47" s="32"/>
      <c r="AI47" s="32"/>
      <c r="AJ47" s="32"/>
    </row>
    <row r="48" customFormat="false" ht="16.5" hidden="false" customHeight="true" outlineLevel="0" collapsed="false">
      <c r="A48" s="32"/>
      <c r="B48" s="33" t="s">
        <v>38</v>
      </c>
      <c r="C48" s="34" t="str">
        <f aca="false">_Companycode</f>
        <v>MaAT</v>
      </c>
      <c r="D48" s="35" t="s">
        <v>99</v>
      </c>
      <c r="E48" s="36"/>
      <c r="F48" s="36"/>
      <c r="G48" s="37" t="s">
        <v>100</v>
      </c>
      <c r="H48" s="38" t="s">
        <v>93</v>
      </c>
      <c r="I48" s="39" t="n">
        <v>45200</v>
      </c>
      <c r="J48" s="46"/>
      <c r="K48" s="41"/>
      <c r="L48" s="41"/>
      <c r="M48" s="41"/>
      <c r="N48" s="41"/>
      <c r="O48" s="41"/>
      <c r="P48" s="41"/>
      <c r="Q48" s="41"/>
      <c r="R48" s="42" t="s">
        <v>42</v>
      </c>
      <c r="S48" s="41"/>
      <c r="T48" s="41"/>
      <c r="U48" s="41"/>
      <c r="V48" s="41"/>
      <c r="W48" s="41"/>
      <c r="X48" s="41"/>
      <c r="Y48" s="41"/>
      <c r="Z48" s="41"/>
      <c r="AA48" s="39"/>
      <c r="AB48" s="41"/>
      <c r="AC48" s="39"/>
      <c r="AD48" s="43"/>
      <c r="AE48" s="44" t="str">
        <f aca="false">IF(AND(D48="",E48="",G48=""),"N","Y")</f>
        <v>Y</v>
      </c>
      <c r="AF48" s="35"/>
      <c r="AG48" s="32"/>
      <c r="AH48" s="32"/>
      <c r="AI48" s="32"/>
      <c r="AJ48" s="32"/>
    </row>
    <row r="49" customFormat="false" ht="16.5" hidden="false" customHeight="true" outlineLevel="0" collapsed="false">
      <c r="A49" s="32"/>
      <c r="B49" s="33" t="s">
        <v>38</v>
      </c>
      <c r="C49" s="34" t="str">
        <f aca="false">_Companycode</f>
        <v>MaAT</v>
      </c>
      <c r="D49" s="35" t="s">
        <v>101</v>
      </c>
      <c r="E49" s="36"/>
      <c r="F49" s="36"/>
      <c r="G49" s="37" t="s">
        <v>102</v>
      </c>
      <c r="H49" s="38" t="s">
        <v>103</v>
      </c>
      <c r="I49" s="39" t="n">
        <v>45202</v>
      </c>
      <c r="J49" s="46"/>
      <c r="K49" s="41"/>
      <c r="L49" s="41"/>
      <c r="M49" s="41"/>
      <c r="N49" s="41"/>
      <c r="O49" s="41"/>
      <c r="P49" s="41"/>
      <c r="Q49" s="41"/>
      <c r="R49" s="42" t="s">
        <v>42</v>
      </c>
      <c r="S49" s="41"/>
      <c r="T49" s="41"/>
      <c r="U49" s="41"/>
      <c r="V49" s="41"/>
      <c r="W49" s="41"/>
      <c r="X49" s="41"/>
      <c r="Y49" s="41"/>
      <c r="Z49" s="41"/>
      <c r="AA49" s="39"/>
      <c r="AB49" s="41"/>
      <c r="AC49" s="39"/>
      <c r="AD49" s="43" t="n">
        <v>45381</v>
      </c>
      <c r="AE49" s="44" t="str">
        <f aca="false">IF(AND(D49="",E49="",G49=""),"N","Y")</f>
        <v>Y</v>
      </c>
      <c r="AF49" s="35"/>
      <c r="AG49" s="32"/>
      <c r="AH49" s="32"/>
      <c r="AI49" s="32"/>
      <c r="AJ49" s="32"/>
    </row>
    <row r="50" customFormat="false" ht="16.5" hidden="false" customHeight="true" outlineLevel="0" collapsed="false">
      <c r="A50" s="32"/>
      <c r="B50" s="33" t="s">
        <v>38</v>
      </c>
      <c r="C50" s="34" t="str">
        <f aca="false">_Companycode</f>
        <v>MaAT</v>
      </c>
      <c r="D50" s="35" t="s">
        <v>104</v>
      </c>
      <c r="E50" s="36"/>
      <c r="F50" s="36"/>
      <c r="G50" s="37" t="s">
        <v>102</v>
      </c>
      <c r="H50" s="38" t="s">
        <v>103</v>
      </c>
      <c r="I50" s="39" t="n">
        <v>45202</v>
      </c>
      <c r="J50" s="46"/>
      <c r="K50" s="41"/>
      <c r="L50" s="41"/>
      <c r="M50" s="41"/>
      <c r="N50" s="41"/>
      <c r="O50" s="41"/>
      <c r="P50" s="41"/>
      <c r="Q50" s="41"/>
      <c r="R50" s="42" t="s">
        <v>42</v>
      </c>
      <c r="S50" s="41"/>
      <c r="T50" s="41"/>
      <c r="U50" s="41"/>
      <c r="V50" s="41"/>
      <c r="W50" s="41"/>
      <c r="X50" s="41"/>
      <c r="Y50" s="41"/>
      <c r="Z50" s="41"/>
      <c r="AA50" s="39"/>
      <c r="AB50" s="41"/>
      <c r="AC50" s="39"/>
      <c r="AD50" s="43"/>
      <c r="AE50" s="44" t="str">
        <f aca="false">IF(AND(D50="",E50="",G50=""),"N","Y")</f>
        <v>Y</v>
      </c>
      <c r="AF50" s="35"/>
      <c r="AG50" s="32"/>
      <c r="AH50" s="32"/>
      <c r="AI50" s="32"/>
      <c r="AJ50" s="32"/>
    </row>
    <row r="51" customFormat="false" ht="16.5" hidden="false" customHeight="true" outlineLevel="0" collapsed="false">
      <c r="A51" s="32"/>
      <c r="B51" s="33" t="s">
        <v>38</v>
      </c>
      <c r="C51" s="34" t="str">
        <f aca="false">_Companycode</f>
        <v>MaAT</v>
      </c>
      <c r="D51" s="35" t="s">
        <v>105</v>
      </c>
      <c r="E51" s="36"/>
      <c r="F51" s="36"/>
      <c r="G51" s="37" t="s">
        <v>98</v>
      </c>
      <c r="H51" s="38" t="s">
        <v>41</v>
      </c>
      <c r="I51" s="39" t="n">
        <v>45203</v>
      </c>
      <c r="J51" s="46"/>
      <c r="K51" s="41"/>
      <c r="L51" s="41"/>
      <c r="M51" s="41"/>
      <c r="N51" s="41"/>
      <c r="O51" s="41"/>
      <c r="P51" s="41"/>
      <c r="Q51" s="41"/>
      <c r="R51" s="42" t="s">
        <v>42</v>
      </c>
      <c r="S51" s="41"/>
      <c r="T51" s="41"/>
      <c r="U51" s="41"/>
      <c r="V51" s="41"/>
      <c r="W51" s="41"/>
      <c r="X51" s="41"/>
      <c r="Y51" s="41"/>
      <c r="Z51" s="41"/>
      <c r="AA51" s="39"/>
      <c r="AB51" s="41"/>
      <c r="AC51" s="39"/>
      <c r="AD51" s="43"/>
      <c r="AE51" s="44" t="str">
        <f aca="false">IF(AND(D51="",E51="",G51=""),"N","Y")</f>
        <v>Y</v>
      </c>
      <c r="AF51" s="35"/>
      <c r="AG51" s="32"/>
      <c r="AH51" s="32"/>
      <c r="AI51" s="32"/>
      <c r="AJ51" s="32"/>
    </row>
    <row r="52" customFormat="false" ht="16.5" hidden="false" customHeight="true" outlineLevel="0" collapsed="false">
      <c r="A52" s="32"/>
      <c r="B52" s="33" t="s">
        <v>38</v>
      </c>
      <c r="C52" s="34" t="str">
        <f aca="false">_Companycode</f>
        <v>MaAT</v>
      </c>
      <c r="D52" s="35" t="s">
        <v>106</v>
      </c>
      <c r="E52" s="36"/>
      <c r="F52" s="36"/>
      <c r="G52" s="37" t="s">
        <v>98</v>
      </c>
      <c r="H52" s="38" t="s">
        <v>41</v>
      </c>
      <c r="I52" s="39" t="n">
        <v>45210</v>
      </c>
      <c r="J52" s="46"/>
      <c r="K52" s="41"/>
      <c r="L52" s="41"/>
      <c r="M52" s="41"/>
      <c r="N52" s="41"/>
      <c r="O52" s="41"/>
      <c r="P52" s="41"/>
      <c r="Q52" s="41"/>
      <c r="R52" s="42" t="s">
        <v>42</v>
      </c>
      <c r="S52" s="41"/>
      <c r="T52" s="41"/>
      <c r="U52" s="41"/>
      <c r="V52" s="41"/>
      <c r="W52" s="41"/>
      <c r="X52" s="41"/>
      <c r="Y52" s="41"/>
      <c r="Z52" s="41"/>
      <c r="AA52" s="39"/>
      <c r="AB52" s="41"/>
      <c r="AC52" s="39"/>
      <c r="AD52" s="43"/>
      <c r="AE52" s="44" t="str">
        <f aca="false">IF(AND(D52="",E52="",G52=""),"N","Y")</f>
        <v>Y</v>
      </c>
      <c r="AF52" s="35"/>
      <c r="AG52" s="32"/>
      <c r="AH52" s="32"/>
      <c r="AI52" s="32"/>
      <c r="AJ52" s="32"/>
    </row>
    <row r="53" customFormat="false" ht="16.5" hidden="false" customHeight="true" outlineLevel="0" collapsed="false">
      <c r="A53" s="32"/>
      <c r="B53" s="33" t="s">
        <v>38</v>
      </c>
      <c r="C53" s="34" t="str">
        <f aca="false">_Companycode</f>
        <v>MaAT</v>
      </c>
      <c r="D53" s="35" t="s">
        <v>107</v>
      </c>
      <c r="E53" s="36"/>
      <c r="F53" s="36"/>
      <c r="G53" s="37" t="s">
        <v>98</v>
      </c>
      <c r="H53" s="38" t="s">
        <v>41</v>
      </c>
      <c r="I53" s="39" t="n">
        <v>45210</v>
      </c>
      <c r="J53" s="46"/>
      <c r="K53" s="41"/>
      <c r="L53" s="41"/>
      <c r="M53" s="41"/>
      <c r="N53" s="41"/>
      <c r="O53" s="41"/>
      <c r="P53" s="41"/>
      <c r="Q53" s="41"/>
      <c r="R53" s="42" t="s">
        <v>42</v>
      </c>
      <c r="S53" s="41"/>
      <c r="T53" s="41"/>
      <c r="U53" s="41"/>
      <c r="V53" s="41"/>
      <c r="W53" s="41"/>
      <c r="X53" s="41"/>
      <c r="Y53" s="41"/>
      <c r="Z53" s="41"/>
      <c r="AA53" s="39"/>
      <c r="AB53" s="41"/>
      <c r="AC53" s="39"/>
      <c r="AD53" s="43"/>
      <c r="AE53" s="44" t="str">
        <f aca="false">IF(AND(D53="",E53="",G53=""),"N","Y")</f>
        <v>Y</v>
      </c>
      <c r="AF53" s="35"/>
      <c r="AG53" s="32"/>
      <c r="AH53" s="32"/>
      <c r="AI53" s="32"/>
      <c r="AJ53" s="32"/>
    </row>
    <row r="54" customFormat="false" ht="16.5" hidden="false" customHeight="true" outlineLevel="0" collapsed="false">
      <c r="A54" s="32"/>
      <c r="B54" s="33" t="s">
        <v>38</v>
      </c>
      <c r="C54" s="34" t="str">
        <f aca="false">_Companycode</f>
        <v>MaAT</v>
      </c>
      <c r="D54" s="35" t="s">
        <v>108</v>
      </c>
      <c r="E54" s="36"/>
      <c r="F54" s="36"/>
      <c r="G54" s="37" t="s">
        <v>109</v>
      </c>
      <c r="H54" s="38" t="s">
        <v>41</v>
      </c>
      <c r="I54" s="39" t="n">
        <v>45222</v>
      </c>
      <c r="J54" s="46"/>
      <c r="K54" s="41"/>
      <c r="L54" s="41"/>
      <c r="M54" s="41"/>
      <c r="N54" s="41"/>
      <c r="O54" s="41"/>
      <c r="P54" s="41"/>
      <c r="Q54" s="41"/>
      <c r="R54" s="42" t="s">
        <v>42</v>
      </c>
      <c r="S54" s="41"/>
      <c r="T54" s="41"/>
      <c r="U54" s="41"/>
      <c r="V54" s="41"/>
      <c r="W54" s="41"/>
      <c r="X54" s="41"/>
      <c r="Y54" s="41"/>
      <c r="Z54" s="41"/>
      <c r="AA54" s="39"/>
      <c r="AB54" s="41"/>
      <c r="AC54" s="39"/>
      <c r="AD54" s="43"/>
      <c r="AE54" s="44" t="str">
        <f aca="false">IF(AND(D54="",E54="",G54=""),"N","Y")</f>
        <v>Y</v>
      </c>
      <c r="AF54" s="35"/>
      <c r="AG54" s="32"/>
      <c r="AH54" s="32"/>
      <c r="AI54" s="32"/>
      <c r="AJ54" s="32"/>
    </row>
    <row r="55" customFormat="false" ht="16.5" hidden="false" customHeight="true" outlineLevel="0" collapsed="false">
      <c r="A55" s="32"/>
      <c r="B55" s="33" t="s">
        <v>38</v>
      </c>
      <c r="C55" s="34" t="str">
        <f aca="false">_Companycode</f>
        <v>MaAT</v>
      </c>
      <c r="D55" s="35" t="s">
        <v>110</v>
      </c>
      <c r="E55" s="36"/>
      <c r="F55" s="36"/>
      <c r="G55" s="37" t="s">
        <v>40</v>
      </c>
      <c r="H55" s="38" t="s">
        <v>41</v>
      </c>
      <c r="I55" s="39" t="n">
        <v>45260</v>
      </c>
      <c r="J55" s="46"/>
      <c r="K55" s="41"/>
      <c r="L55" s="41"/>
      <c r="M55" s="41"/>
      <c r="N55" s="41"/>
      <c r="O55" s="41"/>
      <c r="P55" s="41"/>
      <c r="Q55" s="41"/>
      <c r="R55" s="42" t="s">
        <v>42</v>
      </c>
      <c r="S55" s="41"/>
      <c r="T55" s="41"/>
      <c r="U55" s="41"/>
      <c r="V55" s="41"/>
      <c r="W55" s="41"/>
      <c r="X55" s="41"/>
      <c r="Y55" s="41"/>
      <c r="Z55" s="41"/>
      <c r="AA55" s="39"/>
      <c r="AB55" s="41"/>
      <c r="AC55" s="39"/>
      <c r="AD55" s="43"/>
      <c r="AE55" s="44" t="str">
        <f aca="false">IF(AND(D55="",E55="",G55=""),"N","Y")</f>
        <v>Y</v>
      </c>
      <c r="AF55" s="35"/>
      <c r="AG55" s="32"/>
      <c r="AH55" s="32"/>
      <c r="AI55" s="32"/>
      <c r="AJ55" s="32"/>
    </row>
    <row r="56" customFormat="false" ht="16.5" hidden="false" customHeight="true" outlineLevel="0" collapsed="false">
      <c r="A56" s="32"/>
      <c r="B56" s="33" t="s">
        <v>38</v>
      </c>
      <c r="C56" s="34" t="str">
        <f aca="false">_Companycode</f>
        <v>MaAT</v>
      </c>
      <c r="D56" s="35" t="s">
        <v>111</v>
      </c>
      <c r="E56" s="36"/>
      <c r="F56" s="36"/>
      <c r="G56" s="37" t="s">
        <v>112</v>
      </c>
      <c r="H56" s="38" t="s">
        <v>66</v>
      </c>
      <c r="I56" s="39" t="n">
        <v>45239</v>
      </c>
      <c r="J56" s="46"/>
      <c r="K56" s="41"/>
      <c r="L56" s="41"/>
      <c r="M56" s="41"/>
      <c r="N56" s="41"/>
      <c r="O56" s="41"/>
      <c r="P56" s="41"/>
      <c r="Q56" s="41"/>
      <c r="R56" s="42" t="s">
        <v>42</v>
      </c>
      <c r="S56" s="41"/>
      <c r="T56" s="41"/>
      <c r="U56" s="41"/>
      <c r="V56" s="41"/>
      <c r="W56" s="41"/>
      <c r="X56" s="41"/>
      <c r="Y56" s="41"/>
      <c r="Z56" s="41"/>
      <c r="AA56" s="39"/>
      <c r="AB56" s="41"/>
      <c r="AC56" s="39"/>
      <c r="AD56" s="43"/>
      <c r="AE56" s="44" t="str">
        <f aca="false">IF(AND(D56="",E56="",G56=""),"N","Y")</f>
        <v>Y</v>
      </c>
      <c r="AF56" s="35"/>
      <c r="AG56" s="32"/>
      <c r="AH56" s="32"/>
      <c r="AI56" s="32"/>
      <c r="AJ56" s="32"/>
    </row>
    <row r="57" customFormat="false" ht="16.5" hidden="false" customHeight="true" outlineLevel="0" collapsed="false">
      <c r="A57" s="32"/>
      <c r="B57" s="33" t="s">
        <v>38</v>
      </c>
      <c r="C57" s="34" t="str">
        <f aca="false">_Companycode</f>
        <v>MaAT</v>
      </c>
      <c r="D57" s="35" t="s">
        <v>113</v>
      </c>
      <c r="E57" s="36"/>
      <c r="F57" s="36"/>
      <c r="G57" s="37" t="s">
        <v>71</v>
      </c>
      <c r="H57" s="38" t="s">
        <v>41</v>
      </c>
      <c r="I57" s="39" t="n">
        <v>45243</v>
      </c>
      <c r="J57" s="46"/>
      <c r="K57" s="41"/>
      <c r="L57" s="41"/>
      <c r="M57" s="41"/>
      <c r="N57" s="41"/>
      <c r="O57" s="41"/>
      <c r="P57" s="41"/>
      <c r="Q57" s="41"/>
      <c r="R57" s="42" t="s">
        <v>42</v>
      </c>
      <c r="S57" s="41"/>
      <c r="T57" s="41"/>
      <c r="U57" s="41"/>
      <c r="V57" s="41"/>
      <c r="W57" s="41"/>
      <c r="X57" s="41"/>
      <c r="Y57" s="41"/>
      <c r="Z57" s="41"/>
      <c r="AA57" s="39"/>
      <c r="AB57" s="41"/>
      <c r="AC57" s="39"/>
      <c r="AD57" s="43" t="n">
        <v>45381</v>
      </c>
      <c r="AE57" s="44" t="str">
        <f aca="false">IF(AND(D57="",E57="",G57=""),"N","Y")</f>
        <v>Y</v>
      </c>
      <c r="AF57" s="35"/>
      <c r="AG57" s="32"/>
      <c r="AH57" s="32"/>
      <c r="AI57" s="32"/>
      <c r="AJ57" s="32"/>
    </row>
    <row r="58" customFormat="false" ht="16.5" hidden="false" customHeight="true" outlineLevel="0" collapsed="false">
      <c r="A58" s="32"/>
      <c r="B58" s="33" t="s">
        <v>38</v>
      </c>
      <c r="C58" s="34" t="str">
        <f aca="false">_Companycode</f>
        <v>MaAT</v>
      </c>
      <c r="D58" s="35" t="s">
        <v>114</v>
      </c>
      <c r="E58" s="36"/>
      <c r="F58" s="36"/>
      <c r="G58" s="37" t="s">
        <v>81</v>
      </c>
      <c r="H58" s="38" t="s">
        <v>41</v>
      </c>
      <c r="I58" s="39" t="n">
        <v>45257</v>
      </c>
      <c r="J58" s="46"/>
      <c r="K58" s="41"/>
      <c r="L58" s="41"/>
      <c r="M58" s="41"/>
      <c r="N58" s="41"/>
      <c r="O58" s="41"/>
      <c r="P58" s="41"/>
      <c r="Q58" s="41"/>
      <c r="R58" s="42" t="s">
        <v>42</v>
      </c>
      <c r="S58" s="41"/>
      <c r="T58" s="41"/>
      <c r="U58" s="41"/>
      <c r="V58" s="41"/>
      <c r="W58" s="41"/>
      <c r="X58" s="41"/>
      <c r="Y58" s="41"/>
      <c r="Z58" s="41"/>
      <c r="AA58" s="39"/>
      <c r="AB58" s="41"/>
      <c r="AC58" s="39"/>
      <c r="AD58" s="43" t="n">
        <v>45443</v>
      </c>
      <c r="AE58" s="44" t="str">
        <f aca="false">IF(AND(D58="",E58="",G58=""),"N","Y")</f>
        <v>Y</v>
      </c>
      <c r="AF58" s="35"/>
      <c r="AG58" s="32"/>
      <c r="AH58" s="32"/>
      <c r="AI58" s="32"/>
      <c r="AJ58" s="32"/>
    </row>
    <row r="59" customFormat="false" ht="16.5" hidden="false" customHeight="true" outlineLevel="0" collapsed="false">
      <c r="A59" s="32"/>
      <c r="B59" s="33" t="s">
        <v>38</v>
      </c>
      <c r="C59" s="34" t="str">
        <f aca="false">_Companycode</f>
        <v>MaAT</v>
      </c>
      <c r="D59" s="35" t="s">
        <v>115</v>
      </c>
      <c r="E59" s="36"/>
      <c r="F59" s="36"/>
      <c r="G59" s="37" t="s">
        <v>47</v>
      </c>
      <c r="H59" s="38" t="s">
        <v>85</v>
      </c>
      <c r="I59" s="39" t="n">
        <v>45261</v>
      </c>
      <c r="J59" s="46"/>
      <c r="K59" s="41"/>
      <c r="L59" s="41"/>
      <c r="M59" s="41"/>
      <c r="N59" s="41"/>
      <c r="O59" s="41"/>
      <c r="P59" s="41"/>
      <c r="Q59" s="41"/>
      <c r="R59" s="42" t="s">
        <v>42</v>
      </c>
      <c r="S59" s="41"/>
      <c r="T59" s="41"/>
      <c r="U59" s="41"/>
      <c r="V59" s="41"/>
      <c r="W59" s="41"/>
      <c r="X59" s="41"/>
      <c r="Y59" s="41"/>
      <c r="Z59" s="41"/>
      <c r="AA59" s="39"/>
      <c r="AB59" s="41"/>
      <c r="AC59" s="39"/>
      <c r="AD59" s="43"/>
      <c r="AE59" s="44" t="str">
        <f aca="false">IF(AND(D59="",E59="",G59=""),"N","Y")</f>
        <v>Y</v>
      </c>
      <c r="AF59" s="35"/>
      <c r="AG59" s="32"/>
      <c r="AH59" s="32"/>
      <c r="AI59" s="32"/>
      <c r="AJ59" s="32"/>
    </row>
    <row r="60" customFormat="false" ht="16.5" hidden="false" customHeight="true" outlineLevel="0" collapsed="false">
      <c r="A60" s="32"/>
      <c r="B60" s="33" t="s">
        <v>38</v>
      </c>
      <c r="C60" s="34" t="str">
        <f aca="false">_Companycode</f>
        <v>MaAT</v>
      </c>
      <c r="D60" s="35" t="s">
        <v>116</v>
      </c>
      <c r="E60" s="36"/>
      <c r="F60" s="36"/>
      <c r="G60" s="37" t="s">
        <v>47</v>
      </c>
      <c r="H60" s="38" t="s">
        <v>85</v>
      </c>
      <c r="I60" s="39" t="n">
        <v>45275</v>
      </c>
      <c r="J60" s="46"/>
      <c r="K60" s="41"/>
      <c r="L60" s="41"/>
      <c r="M60" s="41"/>
      <c r="N60" s="41"/>
      <c r="O60" s="41"/>
      <c r="P60" s="41"/>
      <c r="Q60" s="41"/>
      <c r="R60" s="42" t="s">
        <v>42</v>
      </c>
      <c r="S60" s="41"/>
      <c r="T60" s="41"/>
      <c r="U60" s="41"/>
      <c r="V60" s="41"/>
      <c r="W60" s="41"/>
      <c r="X60" s="41"/>
      <c r="Y60" s="41"/>
      <c r="Z60" s="41"/>
      <c r="AA60" s="39"/>
      <c r="AB60" s="41"/>
      <c r="AC60" s="39"/>
      <c r="AD60" s="43"/>
      <c r="AE60" s="44" t="str">
        <f aca="false">IF(AND(D60="",E60="",G60=""),"N","Y")</f>
        <v>Y</v>
      </c>
      <c r="AF60" s="35"/>
      <c r="AG60" s="32"/>
      <c r="AH60" s="32"/>
      <c r="AI60" s="32"/>
      <c r="AJ60" s="32"/>
    </row>
    <row r="61" customFormat="false" ht="16.5" hidden="false" customHeight="true" outlineLevel="0" collapsed="false">
      <c r="A61" s="32"/>
      <c r="B61" s="33" t="s">
        <v>38</v>
      </c>
      <c r="C61" s="34" t="str">
        <f aca="false">_Companycode</f>
        <v>MaAT</v>
      </c>
      <c r="D61" s="35" t="s">
        <v>117</v>
      </c>
      <c r="E61" s="36"/>
      <c r="F61" s="36"/>
      <c r="G61" s="37" t="s">
        <v>44</v>
      </c>
      <c r="H61" s="38" t="s">
        <v>41</v>
      </c>
      <c r="I61" s="39" t="n">
        <v>45281</v>
      </c>
      <c r="J61" s="46"/>
      <c r="K61" s="41"/>
      <c r="L61" s="41"/>
      <c r="M61" s="41"/>
      <c r="N61" s="41"/>
      <c r="O61" s="41"/>
      <c r="P61" s="41"/>
      <c r="Q61" s="41"/>
      <c r="R61" s="42" t="s">
        <v>42</v>
      </c>
      <c r="S61" s="41"/>
      <c r="T61" s="41"/>
      <c r="U61" s="41"/>
      <c r="V61" s="41"/>
      <c r="W61" s="41"/>
      <c r="X61" s="41"/>
      <c r="Y61" s="41"/>
      <c r="Z61" s="41"/>
      <c r="AA61" s="39"/>
      <c r="AB61" s="41"/>
      <c r="AC61" s="39"/>
      <c r="AD61" s="43"/>
      <c r="AE61" s="44" t="str">
        <f aca="false">IF(AND(D61="",E61="",G61=""),"N","Y")</f>
        <v>Y</v>
      </c>
      <c r="AF61" s="35"/>
      <c r="AG61" s="32"/>
      <c r="AH61" s="32"/>
      <c r="AI61" s="32"/>
      <c r="AJ61" s="32"/>
    </row>
    <row r="62" customFormat="false" ht="16.5" hidden="false" customHeight="true" outlineLevel="0" collapsed="false">
      <c r="A62" s="32"/>
      <c r="B62" s="33" t="s">
        <v>38</v>
      </c>
      <c r="C62" s="34" t="str">
        <f aca="false">_Companycode</f>
        <v>MaAT</v>
      </c>
      <c r="D62" s="35" t="s">
        <v>118</v>
      </c>
      <c r="E62" s="36"/>
      <c r="F62" s="36"/>
      <c r="G62" s="37" t="s">
        <v>44</v>
      </c>
      <c r="H62" s="38" t="s">
        <v>85</v>
      </c>
      <c r="I62" s="39" t="n">
        <v>45261</v>
      </c>
      <c r="J62" s="46"/>
      <c r="K62" s="41"/>
      <c r="L62" s="41"/>
      <c r="M62" s="41"/>
      <c r="N62" s="41"/>
      <c r="O62" s="41"/>
      <c r="P62" s="41"/>
      <c r="Q62" s="41"/>
      <c r="R62" s="42" t="s">
        <v>42</v>
      </c>
      <c r="S62" s="41"/>
      <c r="T62" s="41"/>
      <c r="U62" s="41"/>
      <c r="V62" s="41"/>
      <c r="W62" s="41"/>
      <c r="X62" s="41"/>
      <c r="Y62" s="41"/>
      <c r="Z62" s="41"/>
      <c r="AA62" s="39"/>
      <c r="AB62" s="41"/>
      <c r="AC62" s="39"/>
      <c r="AD62" s="43"/>
      <c r="AE62" s="44" t="str">
        <f aca="false">IF(AND(D62="",E62="",G62=""),"N","Y")</f>
        <v>Y</v>
      </c>
      <c r="AF62" s="35"/>
      <c r="AG62" s="32"/>
      <c r="AH62" s="32"/>
      <c r="AI62" s="32"/>
      <c r="AJ62" s="32"/>
    </row>
    <row r="63" customFormat="false" ht="16.5" hidden="false" customHeight="true" outlineLevel="0" collapsed="false">
      <c r="A63" s="32"/>
      <c r="B63" s="33" t="s">
        <v>38</v>
      </c>
      <c r="C63" s="34" t="str">
        <f aca="false">_Companycode</f>
        <v>MaAT</v>
      </c>
      <c r="D63" s="35" t="s">
        <v>119</v>
      </c>
      <c r="E63" s="36"/>
      <c r="F63" s="36"/>
      <c r="G63" s="37" t="s">
        <v>47</v>
      </c>
      <c r="H63" s="38" t="s">
        <v>61</v>
      </c>
      <c r="I63" s="39" t="n">
        <v>45265</v>
      </c>
      <c r="J63" s="46"/>
      <c r="K63" s="41"/>
      <c r="L63" s="41"/>
      <c r="M63" s="41"/>
      <c r="N63" s="41"/>
      <c r="O63" s="41"/>
      <c r="P63" s="41"/>
      <c r="Q63" s="41"/>
      <c r="R63" s="42" t="s">
        <v>42</v>
      </c>
      <c r="S63" s="41"/>
      <c r="T63" s="41"/>
      <c r="U63" s="41"/>
      <c r="V63" s="41"/>
      <c r="W63" s="41"/>
      <c r="X63" s="41"/>
      <c r="Y63" s="41"/>
      <c r="Z63" s="41"/>
      <c r="AA63" s="39"/>
      <c r="AB63" s="41"/>
      <c r="AC63" s="39"/>
      <c r="AD63" s="43" t="n">
        <v>45381</v>
      </c>
      <c r="AE63" s="44" t="str">
        <f aca="false">IF(AND(D63="",E63="",G63=""),"N","Y")</f>
        <v>Y</v>
      </c>
      <c r="AF63" s="35"/>
      <c r="AG63" s="32"/>
      <c r="AH63" s="32"/>
      <c r="AI63" s="32"/>
      <c r="AJ63" s="32"/>
    </row>
    <row r="64" customFormat="false" ht="16.5" hidden="false" customHeight="true" outlineLevel="0" collapsed="false">
      <c r="A64" s="32"/>
      <c r="B64" s="33" t="s">
        <v>38</v>
      </c>
      <c r="C64" s="34" t="str">
        <f aca="false">_Companycode</f>
        <v>MaAT</v>
      </c>
      <c r="D64" s="35" t="s">
        <v>120</v>
      </c>
      <c r="E64" s="36"/>
      <c r="F64" s="36"/>
      <c r="G64" s="37" t="s">
        <v>121</v>
      </c>
      <c r="H64" s="38" t="s">
        <v>122</v>
      </c>
      <c r="I64" s="39" t="n">
        <v>45278</v>
      </c>
      <c r="J64" s="46"/>
      <c r="K64" s="41"/>
      <c r="L64" s="41"/>
      <c r="M64" s="41"/>
      <c r="N64" s="41"/>
      <c r="O64" s="41"/>
      <c r="P64" s="41"/>
      <c r="Q64" s="41"/>
      <c r="R64" s="42" t="s">
        <v>42</v>
      </c>
      <c r="S64" s="41"/>
      <c r="T64" s="41"/>
      <c r="U64" s="41"/>
      <c r="V64" s="41"/>
      <c r="W64" s="41"/>
      <c r="X64" s="41"/>
      <c r="Y64" s="41"/>
      <c r="Z64" s="41"/>
      <c r="AA64" s="39"/>
      <c r="AB64" s="41"/>
      <c r="AC64" s="39"/>
      <c r="AD64" s="43" t="n">
        <v>45381</v>
      </c>
      <c r="AE64" s="44" t="str">
        <f aca="false">IF(AND(D64="",E64="",G64=""),"N","Y")</f>
        <v>Y</v>
      </c>
      <c r="AF64" s="35"/>
      <c r="AG64" s="32"/>
      <c r="AH64" s="32"/>
      <c r="AI64" s="32"/>
      <c r="AJ64" s="32"/>
    </row>
    <row r="65" customFormat="false" ht="16.5" hidden="false" customHeight="true" outlineLevel="0" collapsed="false">
      <c r="A65" s="32"/>
      <c r="B65" s="33" t="s">
        <v>38</v>
      </c>
      <c r="C65" s="34" t="str">
        <f aca="false">_Companycode</f>
        <v>MaAT</v>
      </c>
      <c r="D65" s="35" t="s">
        <v>123</v>
      </c>
      <c r="E65" s="36"/>
      <c r="F65" s="36"/>
      <c r="G65" s="37" t="s">
        <v>102</v>
      </c>
      <c r="H65" s="38" t="s">
        <v>124</v>
      </c>
      <c r="I65" s="39" t="n">
        <v>45266</v>
      </c>
      <c r="J65" s="46"/>
      <c r="K65" s="41"/>
      <c r="L65" s="41"/>
      <c r="M65" s="41"/>
      <c r="N65" s="41"/>
      <c r="O65" s="41"/>
      <c r="P65" s="41"/>
      <c r="Q65" s="41"/>
      <c r="R65" s="42" t="s">
        <v>42</v>
      </c>
      <c r="S65" s="41"/>
      <c r="T65" s="41"/>
      <c r="U65" s="41"/>
      <c r="V65" s="41"/>
      <c r="W65" s="41"/>
      <c r="X65" s="41"/>
      <c r="Y65" s="41"/>
      <c r="Z65" s="41"/>
      <c r="AA65" s="39"/>
      <c r="AB65" s="41"/>
      <c r="AC65" s="39"/>
      <c r="AD65" s="43" t="n">
        <v>45381</v>
      </c>
      <c r="AE65" s="44" t="str">
        <f aca="false">IF(AND(D65="",E65="",G65=""),"N","Y")</f>
        <v>Y</v>
      </c>
      <c r="AF65" s="35"/>
      <c r="AG65" s="32"/>
      <c r="AH65" s="32"/>
      <c r="AI65" s="32"/>
      <c r="AJ65" s="32"/>
    </row>
    <row r="66" customFormat="false" ht="16.5" hidden="false" customHeight="true" outlineLevel="0" collapsed="false">
      <c r="A66" s="32"/>
      <c r="B66" s="33" t="s">
        <v>38</v>
      </c>
      <c r="C66" s="34" t="str">
        <f aca="false">_Companycode</f>
        <v>MaAT</v>
      </c>
      <c r="D66" s="35" t="s">
        <v>125</v>
      </c>
      <c r="E66" s="36"/>
      <c r="F66" s="36"/>
      <c r="G66" s="37" t="s">
        <v>47</v>
      </c>
      <c r="H66" s="38" t="s">
        <v>93</v>
      </c>
      <c r="I66" s="39" t="n">
        <v>45268</v>
      </c>
      <c r="J66" s="46"/>
      <c r="K66" s="41"/>
      <c r="L66" s="41"/>
      <c r="M66" s="41"/>
      <c r="N66" s="41"/>
      <c r="O66" s="41"/>
      <c r="P66" s="41"/>
      <c r="Q66" s="41"/>
      <c r="R66" s="42" t="s">
        <v>42</v>
      </c>
      <c r="S66" s="41"/>
      <c r="T66" s="41"/>
      <c r="U66" s="41"/>
      <c r="V66" s="41"/>
      <c r="W66" s="41"/>
      <c r="X66" s="41"/>
      <c r="Y66" s="41"/>
      <c r="Z66" s="41"/>
      <c r="AA66" s="39"/>
      <c r="AB66" s="41"/>
      <c r="AC66" s="39"/>
      <c r="AD66" s="43" t="n">
        <v>45443</v>
      </c>
      <c r="AE66" s="44" t="str">
        <f aca="false">IF(AND(D66="",E66="",G66=""),"N","Y")</f>
        <v>Y</v>
      </c>
      <c r="AF66" s="35"/>
      <c r="AG66" s="32"/>
      <c r="AH66" s="32"/>
      <c r="AI66" s="32"/>
      <c r="AJ66" s="32"/>
    </row>
    <row r="67" customFormat="false" ht="16.5" hidden="false" customHeight="true" outlineLevel="0" collapsed="false">
      <c r="A67" s="32"/>
      <c r="B67" s="33" t="s">
        <v>38</v>
      </c>
      <c r="C67" s="34" t="str">
        <f aca="false">_Companycode</f>
        <v>MaAT</v>
      </c>
      <c r="D67" s="35" t="s">
        <v>126</v>
      </c>
      <c r="E67" s="36"/>
      <c r="F67" s="36"/>
      <c r="G67" s="37" t="s">
        <v>44</v>
      </c>
      <c r="H67" s="38" t="s">
        <v>41</v>
      </c>
      <c r="I67" s="39" t="n">
        <v>45273</v>
      </c>
      <c r="J67" s="46"/>
      <c r="K67" s="41"/>
      <c r="L67" s="41"/>
      <c r="M67" s="41"/>
      <c r="N67" s="41"/>
      <c r="O67" s="41"/>
      <c r="P67" s="41"/>
      <c r="Q67" s="41"/>
      <c r="R67" s="42" t="s">
        <v>42</v>
      </c>
      <c r="S67" s="41"/>
      <c r="T67" s="41"/>
      <c r="U67" s="41"/>
      <c r="V67" s="41"/>
      <c r="W67" s="41"/>
      <c r="X67" s="41"/>
      <c r="Y67" s="41"/>
      <c r="Z67" s="41"/>
      <c r="AA67" s="39"/>
      <c r="AB67" s="41"/>
      <c r="AC67" s="39"/>
      <c r="AD67" s="43" t="n">
        <v>45381</v>
      </c>
      <c r="AE67" s="44" t="str">
        <f aca="false">IF(AND(D67="",E67="",G67=""),"N","Y")</f>
        <v>Y</v>
      </c>
      <c r="AF67" s="35"/>
      <c r="AG67" s="32"/>
      <c r="AH67" s="32"/>
      <c r="AI67" s="32"/>
      <c r="AJ67" s="32"/>
    </row>
    <row r="68" customFormat="false" ht="16.5" hidden="false" customHeight="true" outlineLevel="0" collapsed="false">
      <c r="A68" s="32"/>
      <c r="B68" s="33" t="s">
        <v>38</v>
      </c>
      <c r="C68" s="34" t="str">
        <f aca="false">_Companycode</f>
        <v>MaAT</v>
      </c>
      <c r="D68" s="35" t="s">
        <v>127</v>
      </c>
      <c r="E68" s="36"/>
      <c r="F68" s="36"/>
      <c r="G68" s="37" t="s">
        <v>47</v>
      </c>
      <c r="H68" s="38" t="s">
        <v>41</v>
      </c>
      <c r="I68" s="39" t="n">
        <v>45281</v>
      </c>
      <c r="J68" s="46"/>
      <c r="K68" s="41"/>
      <c r="L68" s="41"/>
      <c r="M68" s="41"/>
      <c r="N68" s="41"/>
      <c r="O68" s="41"/>
      <c r="P68" s="41"/>
      <c r="Q68" s="41"/>
      <c r="R68" s="42" t="s">
        <v>42</v>
      </c>
      <c r="S68" s="41"/>
      <c r="T68" s="41"/>
      <c r="U68" s="41"/>
      <c r="V68" s="41"/>
      <c r="W68" s="41"/>
      <c r="X68" s="41"/>
      <c r="Y68" s="41"/>
      <c r="Z68" s="41"/>
      <c r="AA68" s="39"/>
      <c r="AB68" s="41"/>
      <c r="AC68" s="39"/>
      <c r="AD68" s="43"/>
      <c r="AE68" s="44" t="str">
        <f aca="false">IF(AND(D68="",E68="",G68=""),"N","Y")</f>
        <v>Y</v>
      </c>
      <c r="AF68" s="35"/>
      <c r="AG68" s="32"/>
      <c r="AH68" s="32"/>
      <c r="AI68" s="32"/>
      <c r="AJ68" s="32"/>
    </row>
    <row r="69" customFormat="false" ht="16.5" hidden="false" customHeight="true" outlineLevel="0" collapsed="false">
      <c r="A69" s="32"/>
      <c r="B69" s="33" t="s">
        <v>38</v>
      </c>
      <c r="C69" s="34" t="str">
        <f aca="false">_Companycode</f>
        <v>MaAT</v>
      </c>
      <c r="D69" s="35" t="s">
        <v>128</v>
      </c>
      <c r="E69" s="36"/>
      <c r="F69" s="36"/>
      <c r="G69" s="37" t="s">
        <v>44</v>
      </c>
      <c r="H69" s="38" t="s">
        <v>41</v>
      </c>
      <c r="I69" s="39" t="n">
        <v>45307</v>
      </c>
      <c r="J69" s="46"/>
      <c r="K69" s="41"/>
      <c r="L69" s="41"/>
      <c r="M69" s="41"/>
      <c r="N69" s="41"/>
      <c r="O69" s="41"/>
      <c r="P69" s="41"/>
      <c r="Q69" s="41"/>
      <c r="R69" s="42" t="s">
        <v>42</v>
      </c>
      <c r="S69" s="41"/>
      <c r="T69" s="41"/>
      <c r="U69" s="41"/>
      <c r="V69" s="41"/>
      <c r="W69" s="41"/>
      <c r="X69" s="41"/>
      <c r="Y69" s="41"/>
      <c r="Z69" s="41"/>
      <c r="AA69" s="39"/>
      <c r="AB69" s="41"/>
      <c r="AC69" s="39"/>
      <c r="AD69" s="43"/>
      <c r="AE69" s="44" t="str">
        <f aca="false">IF(AND(D69="",E69="",G69=""),"N","Y")</f>
        <v>Y</v>
      </c>
      <c r="AF69" s="35"/>
      <c r="AG69" s="32"/>
      <c r="AH69" s="32"/>
      <c r="AI69" s="32"/>
      <c r="AJ69" s="32"/>
    </row>
    <row r="70" customFormat="false" ht="16.5" hidden="false" customHeight="true" outlineLevel="0" collapsed="false">
      <c r="A70" s="32"/>
      <c r="B70" s="33" t="s">
        <v>38</v>
      </c>
      <c r="C70" s="34" t="str">
        <f aca="false">_Companycode</f>
        <v>MaAT</v>
      </c>
      <c r="D70" s="35" t="s">
        <v>129</v>
      </c>
      <c r="E70" s="36"/>
      <c r="F70" s="36"/>
      <c r="G70" s="37" t="s">
        <v>44</v>
      </c>
      <c r="H70" s="38" t="s">
        <v>122</v>
      </c>
      <c r="I70" s="39" t="n">
        <v>45316</v>
      </c>
      <c r="J70" s="46"/>
      <c r="K70" s="41"/>
      <c r="L70" s="41"/>
      <c r="M70" s="41"/>
      <c r="N70" s="41"/>
      <c r="O70" s="41"/>
      <c r="P70" s="41"/>
      <c r="Q70" s="41"/>
      <c r="R70" s="42" t="s">
        <v>42</v>
      </c>
      <c r="S70" s="41"/>
      <c r="T70" s="41"/>
      <c r="U70" s="41"/>
      <c r="V70" s="41"/>
      <c r="W70" s="41"/>
      <c r="X70" s="41"/>
      <c r="Y70" s="41"/>
      <c r="Z70" s="41"/>
      <c r="AA70" s="39"/>
      <c r="AB70" s="41"/>
      <c r="AC70" s="39"/>
      <c r="AD70" s="43" t="n">
        <v>45443</v>
      </c>
      <c r="AE70" s="44" t="str">
        <f aca="false">IF(AND(D70="",E70="",G70=""),"N","Y")</f>
        <v>Y</v>
      </c>
      <c r="AF70" s="35"/>
      <c r="AG70" s="32"/>
      <c r="AH70" s="32"/>
      <c r="AI70" s="32"/>
      <c r="AJ70" s="32"/>
    </row>
    <row r="71" customFormat="false" ht="16.5" hidden="false" customHeight="true" outlineLevel="0" collapsed="false">
      <c r="A71" s="32"/>
      <c r="B71" s="33" t="s">
        <v>38</v>
      </c>
      <c r="C71" s="34" t="str">
        <f aca="false">_Companycode</f>
        <v>MaAT</v>
      </c>
      <c r="D71" s="35" t="s">
        <v>130</v>
      </c>
      <c r="E71" s="36"/>
      <c r="F71" s="36"/>
      <c r="G71" s="37" t="s">
        <v>47</v>
      </c>
      <c r="H71" s="38" t="s">
        <v>63</v>
      </c>
      <c r="I71" s="39" t="n">
        <v>45295</v>
      </c>
      <c r="J71" s="46"/>
      <c r="K71" s="41"/>
      <c r="L71" s="41"/>
      <c r="M71" s="41"/>
      <c r="N71" s="41"/>
      <c r="O71" s="41"/>
      <c r="P71" s="41"/>
      <c r="Q71" s="41"/>
      <c r="R71" s="42" t="s">
        <v>42</v>
      </c>
      <c r="S71" s="41"/>
      <c r="T71" s="41"/>
      <c r="U71" s="41"/>
      <c r="V71" s="41"/>
      <c r="W71" s="41"/>
      <c r="X71" s="41"/>
      <c r="Y71" s="41"/>
      <c r="Z71" s="41"/>
      <c r="AA71" s="39"/>
      <c r="AB71" s="41"/>
      <c r="AC71" s="39"/>
      <c r="AD71" s="43"/>
      <c r="AE71" s="44" t="str">
        <f aca="false">IF(AND(D71="",E71="",G71=""),"N","Y")</f>
        <v>Y</v>
      </c>
      <c r="AF71" s="35"/>
      <c r="AG71" s="32"/>
      <c r="AH71" s="32"/>
      <c r="AI71" s="32"/>
      <c r="AJ71" s="32"/>
    </row>
    <row r="72" customFormat="false" ht="16.5" hidden="false" customHeight="true" outlineLevel="0" collapsed="false">
      <c r="A72" s="32"/>
      <c r="B72" s="33" t="s">
        <v>38</v>
      </c>
      <c r="C72" s="34" t="str">
        <f aca="false">_Companycode</f>
        <v>MaAT</v>
      </c>
      <c r="D72" s="35" t="s">
        <v>131</v>
      </c>
      <c r="E72" s="36"/>
      <c r="F72" s="36"/>
      <c r="G72" s="37" t="s">
        <v>81</v>
      </c>
      <c r="H72" s="38" t="s">
        <v>41</v>
      </c>
      <c r="I72" s="39" t="n">
        <v>45300</v>
      </c>
      <c r="J72" s="46"/>
      <c r="K72" s="41"/>
      <c r="L72" s="41"/>
      <c r="M72" s="41"/>
      <c r="N72" s="41"/>
      <c r="O72" s="41"/>
      <c r="P72" s="41"/>
      <c r="Q72" s="41"/>
      <c r="R72" s="42" t="s">
        <v>42</v>
      </c>
      <c r="S72" s="41"/>
      <c r="T72" s="41"/>
      <c r="U72" s="41"/>
      <c r="V72" s="41"/>
      <c r="W72" s="41"/>
      <c r="X72" s="41"/>
      <c r="Y72" s="41"/>
      <c r="Z72" s="41"/>
      <c r="AA72" s="39"/>
      <c r="AB72" s="41"/>
      <c r="AC72" s="39"/>
      <c r="AD72" s="43" t="n">
        <v>45412</v>
      </c>
      <c r="AE72" s="44" t="str">
        <f aca="false">IF(AND(D72="",E72="",G72=""),"N","Y")</f>
        <v>Y</v>
      </c>
      <c r="AF72" s="35"/>
      <c r="AG72" s="32"/>
      <c r="AH72" s="32"/>
      <c r="AI72" s="32"/>
      <c r="AJ72" s="32"/>
    </row>
    <row r="73" customFormat="false" ht="16.5" hidden="false" customHeight="true" outlineLevel="0" collapsed="false">
      <c r="A73" s="32"/>
      <c r="B73" s="33" t="s">
        <v>38</v>
      </c>
      <c r="C73" s="34" t="str">
        <f aca="false">_Companycode</f>
        <v>MaAT</v>
      </c>
      <c r="D73" s="35" t="s">
        <v>132</v>
      </c>
      <c r="E73" s="36"/>
      <c r="F73" s="36"/>
      <c r="G73" s="37" t="s">
        <v>81</v>
      </c>
      <c r="H73" s="38" t="s">
        <v>41</v>
      </c>
      <c r="I73" s="39" t="n">
        <v>45301</v>
      </c>
      <c r="J73" s="46"/>
      <c r="K73" s="41"/>
      <c r="L73" s="41"/>
      <c r="M73" s="41"/>
      <c r="N73" s="41"/>
      <c r="O73" s="41"/>
      <c r="P73" s="41"/>
      <c r="Q73" s="41"/>
      <c r="R73" s="42" t="s">
        <v>42</v>
      </c>
      <c r="S73" s="41"/>
      <c r="T73" s="41"/>
      <c r="U73" s="41"/>
      <c r="V73" s="41"/>
      <c r="W73" s="41"/>
      <c r="X73" s="41"/>
      <c r="Y73" s="41"/>
      <c r="Z73" s="41"/>
      <c r="AA73" s="39"/>
      <c r="AB73" s="41"/>
      <c r="AC73" s="39"/>
      <c r="AD73" s="43" t="n">
        <v>45382</v>
      </c>
      <c r="AE73" s="44" t="str">
        <f aca="false">IF(AND(D73="",E73="",G73=""),"N","Y")</f>
        <v>Y</v>
      </c>
      <c r="AF73" s="35"/>
      <c r="AG73" s="32"/>
      <c r="AH73" s="32"/>
      <c r="AI73" s="32"/>
      <c r="AJ73" s="32"/>
    </row>
    <row r="74" customFormat="false" ht="16.5" hidden="false" customHeight="true" outlineLevel="0" collapsed="false">
      <c r="A74" s="32"/>
      <c r="B74" s="33" t="s">
        <v>38</v>
      </c>
      <c r="C74" s="34" t="str">
        <f aca="false">_Companycode</f>
        <v>MaAT</v>
      </c>
      <c r="D74" s="35" t="s">
        <v>133</v>
      </c>
      <c r="E74" s="36"/>
      <c r="F74" s="36"/>
      <c r="G74" s="37" t="s">
        <v>81</v>
      </c>
      <c r="H74" s="38" t="s">
        <v>41</v>
      </c>
      <c r="I74" s="39" t="n">
        <v>45301</v>
      </c>
      <c r="J74" s="46"/>
      <c r="K74" s="41"/>
      <c r="L74" s="41"/>
      <c r="M74" s="41"/>
      <c r="N74" s="41"/>
      <c r="O74" s="41"/>
      <c r="P74" s="41"/>
      <c r="Q74" s="41"/>
      <c r="R74" s="42" t="s">
        <v>42</v>
      </c>
      <c r="S74" s="41"/>
      <c r="T74" s="41"/>
      <c r="U74" s="41"/>
      <c r="V74" s="41"/>
      <c r="W74" s="41"/>
      <c r="X74" s="41"/>
      <c r="Y74" s="41"/>
      <c r="Z74" s="41"/>
      <c r="AA74" s="39"/>
      <c r="AB74" s="41"/>
      <c r="AC74" s="39"/>
      <c r="AD74" s="43" t="n">
        <v>45351</v>
      </c>
      <c r="AE74" s="44" t="str">
        <f aca="false">IF(AND(D74="",E74="",G74=""),"N","Y")</f>
        <v>Y</v>
      </c>
      <c r="AF74" s="35"/>
      <c r="AG74" s="32"/>
      <c r="AH74" s="32"/>
      <c r="AI74" s="32"/>
      <c r="AJ74" s="32"/>
    </row>
    <row r="75" customFormat="false" ht="16.5" hidden="false" customHeight="true" outlineLevel="0" collapsed="false">
      <c r="A75" s="32"/>
      <c r="B75" s="33" t="s">
        <v>38</v>
      </c>
      <c r="C75" s="34" t="str">
        <f aca="false">_Companycode</f>
        <v>MaAT</v>
      </c>
      <c r="D75" s="35" t="s">
        <v>134</v>
      </c>
      <c r="E75" s="36"/>
      <c r="F75" s="36"/>
      <c r="G75" s="37" t="s">
        <v>81</v>
      </c>
      <c r="H75" s="38" t="s">
        <v>41</v>
      </c>
      <c r="I75" s="39" t="n">
        <v>45303</v>
      </c>
      <c r="J75" s="46"/>
      <c r="K75" s="41"/>
      <c r="L75" s="41"/>
      <c r="M75" s="41"/>
      <c r="N75" s="41"/>
      <c r="O75" s="41"/>
      <c r="P75" s="41"/>
      <c r="Q75" s="41"/>
      <c r="R75" s="42" t="s">
        <v>42</v>
      </c>
      <c r="S75" s="41"/>
      <c r="T75" s="41"/>
      <c r="U75" s="41"/>
      <c r="V75" s="41"/>
      <c r="W75" s="41"/>
      <c r="X75" s="41"/>
      <c r="Y75" s="41"/>
      <c r="Z75" s="41"/>
      <c r="AA75" s="39"/>
      <c r="AB75" s="41"/>
      <c r="AC75" s="39"/>
      <c r="AD75" s="43" t="n">
        <v>45351</v>
      </c>
      <c r="AE75" s="44" t="str">
        <f aca="false">IF(AND(D75="",E75="",G75=""),"N","Y")</f>
        <v>Y</v>
      </c>
      <c r="AF75" s="35"/>
      <c r="AG75" s="32"/>
      <c r="AH75" s="32"/>
      <c r="AI75" s="32"/>
      <c r="AJ75" s="32"/>
    </row>
    <row r="76" customFormat="false" ht="16.5" hidden="false" customHeight="true" outlineLevel="0" collapsed="false">
      <c r="A76" s="32"/>
      <c r="B76" s="33" t="s">
        <v>38</v>
      </c>
      <c r="C76" s="34" t="str">
        <f aca="false">_Companycode</f>
        <v>MaAT</v>
      </c>
      <c r="D76" s="35" t="s">
        <v>135</v>
      </c>
      <c r="E76" s="36"/>
      <c r="F76" s="36"/>
      <c r="G76" s="37" t="s">
        <v>44</v>
      </c>
      <c r="H76" s="38" t="s">
        <v>41</v>
      </c>
      <c r="I76" s="39" t="n">
        <v>45307</v>
      </c>
      <c r="J76" s="46"/>
      <c r="K76" s="41"/>
      <c r="L76" s="41"/>
      <c r="M76" s="41"/>
      <c r="N76" s="41"/>
      <c r="O76" s="41"/>
      <c r="P76" s="41"/>
      <c r="Q76" s="41"/>
      <c r="R76" s="42" t="s">
        <v>42</v>
      </c>
      <c r="S76" s="41"/>
      <c r="T76" s="41"/>
      <c r="U76" s="41"/>
      <c r="V76" s="41"/>
      <c r="W76" s="41"/>
      <c r="X76" s="41"/>
      <c r="Y76" s="41"/>
      <c r="Z76" s="41"/>
      <c r="AA76" s="39"/>
      <c r="AB76" s="41"/>
      <c r="AC76" s="39"/>
      <c r="AD76" s="43" t="n">
        <v>45443</v>
      </c>
      <c r="AE76" s="44" t="str">
        <f aca="false">IF(AND(D76="",E76="",G76=""),"N","Y")</f>
        <v>Y</v>
      </c>
      <c r="AF76" s="35"/>
      <c r="AG76" s="32"/>
      <c r="AH76" s="32"/>
      <c r="AI76" s="32"/>
      <c r="AJ76" s="32"/>
    </row>
    <row r="77" customFormat="false" ht="16.5" hidden="false" customHeight="true" outlineLevel="0" collapsed="false">
      <c r="A77" s="32"/>
      <c r="B77" s="33" t="s">
        <v>38</v>
      </c>
      <c r="C77" s="34" t="str">
        <f aca="false">_Companycode</f>
        <v>MaAT</v>
      </c>
      <c r="D77" s="35" t="s">
        <v>136</v>
      </c>
      <c r="E77" s="36"/>
      <c r="F77" s="36"/>
      <c r="G77" s="37" t="s">
        <v>81</v>
      </c>
      <c r="H77" s="38" t="s">
        <v>41</v>
      </c>
      <c r="I77" s="39" t="n">
        <v>45314</v>
      </c>
      <c r="J77" s="46"/>
      <c r="K77" s="41"/>
      <c r="L77" s="41"/>
      <c r="M77" s="41"/>
      <c r="N77" s="41"/>
      <c r="O77" s="41"/>
      <c r="P77" s="41"/>
      <c r="Q77" s="41"/>
      <c r="R77" s="42" t="s">
        <v>42</v>
      </c>
      <c r="S77" s="41"/>
      <c r="T77" s="41"/>
      <c r="U77" s="41"/>
      <c r="V77" s="41"/>
      <c r="W77" s="41"/>
      <c r="X77" s="41"/>
      <c r="Y77" s="41"/>
      <c r="Z77" s="41"/>
      <c r="AA77" s="39"/>
      <c r="AB77" s="41"/>
      <c r="AC77" s="39"/>
      <c r="AD77" s="43" t="n">
        <v>45382</v>
      </c>
      <c r="AE77" s="44" t="str">
        <f aca="false">IF(AND(D77="",E77="",G77=""),"N","Y")</f>
        <v>Y</v>
      </c>
      <c r="AF77" s="35"/>
      <c r="AG77" s="32"/>
      <c r="AH77" s="32"/>
      <c r="AI77" s="32"/>
      <c r="AJ77" s="32"/>
    </row>
    <row r="78" customFormat="false" ht="16.5" hidden="false" customHeight="true" outlineLevel="0" collapsed="false">
      <c r="A78" s="32"/>
      <c r="B78" s="33" t="s">
        <v>38</v>
      </c>
      <c r="C78" s="34" t="str">
        <f aca="false">_Companycode</f>
        <v>MaAT</v>
      </c>
      <c r="D78" s="35" t="s">
        <v>137</v>
      </c>
      <c r="E78" s="36"/>
      <c r="F78" s="36"/>
      <c r="G78" s="37" t="s">
        <v>40</v>
      </c>
      <c r="H78" s="38" t="s">
        <v>41</v>
      </c>
      <c r="I78" s="39" t="n">
        <v>45315</v>
      </c>
      <c r="J78" s="46"/>
      <c r="K78" s="41"/>
      <c r="L78" s="41"/>
      <c r="M78" s="41"/>
      <c r="N78" s="41"/>
      <c r="O78" s="41"/>
      <c r="P78" s="41"/>
      <c r="Q78" s="41"/>
      <c r="R78" s="42" t="s">
        <v>42</v>
      </c>
      <c r="S78" s="41"/>
      <c r="T78" s="41"/>
      <c r="U78" s="41"/>
      <c r="V78" s="41"/>
      <c r="W78" s="41"/>
      <c r="X78" s="41"/>
      <c r="Y78" s="41"/>
      <c r="Z78" s="41"/>
      <c r="AA78" s="39"/>
      <c r="AB78" s="41"/>
      <c r="AC78" s="39"/>
      <c r="AD78" s="43"/>
      <c r="AE78" s="44" t="str">
        <f aca="false">IF(AND(D78="",E78="",G78=""),"N","Y")</f>
        <v>Y</v>
      </c>
      <c r="AF78" s="35"/>
      <c r="AG78" s="32"/>
      <c r="AH78" s="32"/>
      <c r="AI78" s="32"/>
      <c r="AJ78" s="32"/>
    </row>
    <row r="79" customFormat="false" ht="16.5" hidden="false" customHeight="true" outlineLevel="0" collapsed="false">
      <c r="A79" s="32"/>
      <c r="B79" s="33" t="s">
        <v>38</v>
      </c>
      <c r="C79" s="34" t="str">
        <f aca="false">_Companycode</f>
        <v>MaAT</v>
      </c>
      <c r="D79" s="35" t="s">
        <v>138</v>
      </c>
      <c r="E79" s="36"/>
      <c r="F79" s="36"/>
      <c r="G79" s="37" t="s">
        <v>47</v>
      </c>
      <c r="H79" s="38" t="s">
        <v>63</v>
      </c>
      <c r="I79" s="39" t="n">
        <v>45315</v>
      </c>
      <c r="J79" s="46"/>
      <c r="K79" s="41"/>
      <c r="L79" s="41"/>
      <c r="M79" s="41"/>
      <c r="N79" s="41"/>
      <c r="O79" s="41"/>
      <c r="P79" s="41"/>
      <c r="Q79" s="41"/>
      <c r="R79" s="42" t="s">
        <v>42</v>
      </c>
      <c r="S79" s="41"/>
      <c r="T79" s="41"/>
      <c r="U79" s="41"/>
      <c r="V79" s="41"/>
      <c r="W79" s="41"/>
      <c r="X79" s="41"/>
      <c r="Y79" s="41"/>
      <c r="Z79" s="41"/>
      <c r="AA79" s="39"/>
      <c r="AB79" s="41"/>
      <c r="AC79" s="39"/>
      <c r="AD79" s="43" t="n">
        <v>45412</v>
      </c>
      <c r="AE79" s="44" t="str">
        <f aca="false">IF(AND(D79="",E79="",G79=""),"N","Y")</f>
        <v>Y</v>
      </c>
      <c r="AF79" s="35"/>
      <c r="AG79" s="32"/>
      <c r="AH79" s="32"/>
      <c r="AI79" s="32"/>
      <c r="AJ79" s="32"/>
    </row>
    <row r="80" customFormat="false" ht="16.5" hidden="false" customHeight="true" outlineLevel="0" collapsed="false">
      <c r="A80" s="32"/>
      <c r="B80" s="33" t="s">
        <v>38</v>
      </c>
      <c r="C80" s="34" t="str">
        <f aca="false">_Companycode</f>
        <v>MaAT</v>
      </c>
      <c r="D80" s="35" t="s">
        <v>139</v>
      </c>
      <c r="E80" s="36"/>
      <c r="F80" s="36"/>
      <c r="G80" s="37" t="s">
        <v>44</v>
      </c>
      <c r="H80" s="38" t="s">
        <v>63</v>
      </c>
      <c r="I80" s="39" t="n">
        <v>45315</v>
      </c>
      <c r="J80" s="46"/>
      <c r="K80" s="41"/>
      <c r="L80" s="41"/>
      <c r="M80" s="41"/>
      <c r="N80" s="41"/>
      <c r="O80" s="41"/>
      <c r="P80" s="41"/>
      <c r="Q80" s="41"/>
      <c r="R80" s="42" t="s">
        <v>42</v>
      </c>
      <c r="S80" s="41"/>
      <c r="T80" s="41"/>
      <c r="U80" s="41"/>
      <c r="V80" s="41"/>
      <c r="W80" s="41"/>
      <c r="X80" s="41"/>
      <c r="Y80" s="41"/>
      <c r="Z80" s="41"/>
      <c r="AA80" s="39"/>
      <c r="AB80" s="41"/>
      <c r="AC80" s="39"/>
      <c r="AD80" s="43" t="n">
        <v>45412</v>
      </c>
      <c r="AE80" s="44" t="str">
        <f aca="false">IF(AND(D80="",E80="",G80=""),"N","Y")</f>
        <v>Y</v>
      </c>
      <c r="AF80" s="35"/>
      <c r="AG80" s="32"/>
      <c r="AH80" s="32"/>
      <c r="AI80" s="32"/>
      <c r="AJ80" s="32"/>
    </row>
    <row r="81" customFormat="false" ht="16.5" hidden="false" customHeight="true" outlineLevel="0" collapsed="false">
      <c r="A81" s="32"/>
      <c r="B81" s="33" t="s">
        <v>38</v>
      </c>
      <c r="C81" s="34" t="str">
        <f aca="false">_Companycode</f>
        <v>MaAT</v>
      </c>
      <c r="D81" s="35" t="s">
        <v>140</v>
      </c>
      <c r="E81" s="36"/>
      <c r="F81" s="36"/>
      <c r="G81" s="37" t="s">
        <v>121</v>
      </c>
      <c r="H81" s="38" t="s">
        <v>122</v>
      </c>
      <c r="I81" s="39" t="n">
        <v>45317</v>
      </c>
      <c r="J81" s="46"/>
      <c r="K81" s="41"/>
      <c r="L81" s="41"/>
      <c r="M81" s="41"/>
      <c r="N81" s="41"/>
      <c r="O81" s="41"/>
      <c r="P81" s="41"/>
      <c r="Q81" s="41"/>
      <c r="R81" s="42" t="s">
        <v>42</v>
      </c>
      <c r="S81" s="41"/>
      <c r="T81" s="41"/>
      <c r="U81" s="41"/>
      <c r="V81" s="41"/>
      <c r="W81" s="41"/>
      <c r="X81" s="41"/>
      <c r="Y81" s="41"/>
      <c r="Z81" s="41"/>
      <c r="AA81" s="39"/>
      <c r="AB81" s="41"/>
      <c r="AC81" s="39"/>
      <c r="AD81" s="43" t="n">
        <v>45351</v>
      </c>
      <c r="AE81" s="44" t="str">
        <f aca="false">IF(AND(D81="",E81="",G81=""),"N","Y")</f>
        <v>Y</v>
      </c>
      <c r="AF81" s="35"/>
      <c r="AG81" s="32"/>
      <c r="AH81" s="32"/>
      <c r="AI81" s="32"/>
      <c r="AJ81" s="32"/>
    </row>
    <row r="82" customFormat="false" ht="16.5" hidden="false" customHeight="true" outlineLevel="0" collapsed="false">
      <c r="A82" s="32"/>
      <c r="B82" s="33" t="s">
        <v>38</v>
      </c>
      <c r="C82" s="34" t="str">
        <f aca="false">_Companycode</f>
        <v>MaAT</v>
      </c>
      <c r="D82" s="35" t="s">
        <v>141</v>
      </c>
      <c r="E82" s="36"/>
      <c r="F82" s="36"/>
      <c r="G82" s="37" t="s">
        <v>142</v>
      </c>
      <c r="H82" s="38" t="s">
        <v>61</v>
      </c>
      <c r="I82" s="39" t="n">
        <v>45320</v>
      </c>
      <c r="J82" s="46"/>
      <c r="K82" s="41"/>
      <c r="L82" s="41"/>
      <c r="M82" s="41"/>
      <c r="N82" s="41"/>
      <c r="O82" s="41"/>
      <c r="P82" s="41"/>
      <c r="Q82" s="41"/>
      <c r="R82" s="42" t="s">
        <v>42</v>
      </c>
      <c r="S82" s="41"/>
      <c r="T82" s="41"/>
      <c r="U82" s="41"/>
      <c r="V82" s="41"/>
      <c r="W82" s="41"/>
      <c r="X82" s="41"/>
      <c r="Y82" s="41"/>
      <c r="Z82" s="41"/>
      <c r="AA82" s="39"/>
      <c r="AB82" s="41"/>
      <c r="AC82" s="39"/>
      <c r="AD82" s="43" t="n">
        <v>45412</v>
      </c>
      <c r="AE82" s="44" t="str">
        <f aca="false">IF(AND(D82="",E82="",G82=""),"N","Y")</f>
        <v>Y</v>
      </c>
      <c r="AF82" s="35"/>
      <c r="AG82" s="32"/>
      <c r="AH82" s="32"/>
      <c r="AI82" s="32"/>
      <c r="AJ82" s="32"/>
    </row>
    <row r="83" customFormat="false" ht="16.5" hidden="false" customHeight="true" outlineLevel="0" collapsed="false">
      <c r="A83" s="32"/>
      <c r="B83" s="33" t="s">
        <v>38</v>
      </c>
      <c r="C83" s="34" t="str">
        <f aca="false">_Companycode</f>
        <v>MaAT</v>
      </c>
      <c r="D83" s="35" t="s">
        <v>143</v>
      </c>
      <c r="E83" s="36"/>
      <c r="F83" s="36"/>
      <c r="G83" s="37" t="s">
        <v>142</v>
      </c>
      <c r="H83" s="38" t="s">
        <v>41</v>
      </c>
      <c r="I83" s="39" t="n">
        <v>45320</v>
      </c>
      <c r="J83" s="46"/>
      <c r="K83" s="41"/>
      <c r="L83" s="41"/>
      <c r="M83" s="41"/>
      <c r="N83" s="41"/>
      <c r="O83" s="41"/>
      <c r="P83" s="41"/>
      <c r="Q83" s="41"/>
      <c r="R83" s="42" t="s">
        <v>42</v>
      </c>
      <c r="S83" s="41"/>
      <c r="T83" s="41"/>
      <c r="U83" s="41"/>
      <c r="V83" s="41"/>
      <c r="W83" s="41"/>
      <c r="X83" s="41"/>
      <c r="Y83" s="41"/>
      <c r="Z83" s="41"/>
      <c r="AA83" s="39"/>
      <c r="AB83" s="41"/>
      <c r="AC83" s="39"/>
      <c r="AD83" s="43" t="n">
        <v>45443</v>
      </c>
      <c r="AE83" s="44" t="str">
        <f aca="false">IF(AND(D83="",E83="",G83=""),"N","Y")</f>
        <v>Y</v>
      </c>
      <c r="AF83" s="35"/>
      <c r="AG83" s="32"/>
      <c r="AH83" s="32"/>
      <c r="AI83" s="32"/>
      <c r="AJ83" s="32"/>
    </row>
    <row r="84" customFormat="false" ht="16.5" hidden="false" customHeight="true" outlineLevel="0" collapsed="false">
      <c r="A84" s="32"/>
      <c r="B84" s="33" t="s">
        <v>38</v>
      </c>
      <c r="C84" s="34" t="str">
        <f aca="false">_Companycode</f>
        <v>MaAT</v>
      </c>
      <c r="D84" s="35" t="s">
        <v>144</v>
      </c>
      <c r="E84" s="36"/>
      <c r="F84" s="36"/>
      <c r="G84" s="37" t="s">
        <v>81</v>
      </c>
      <c r="H84" s="38" t="s">
        <v>41</v>
      </c>
      <c r="I84" s="39" t="n">
        <v>45321</v>
      </c>
      <c r="J84" s="46"/>
      <c r="K84" s="41"/>
      <c r="L84" s="41"/>
      <c r="M84" s="41"/>
      <c r="N84" s="41"/>
      <c r="O84" s="41"/>
      <c r="P84" s="41"/>
      <c r="Q84" s="41"/>
      <c r="R84" s="42" t="s">
        <v>42</v>
      </c>
      <c r="S84" s="41"/>
      <c r="T84" s="41"/>
      <c r="U84" s="41"/>
      <c r="V84" s="41"/>
      <c r="W84" s="41"/>
      <c r="X84" s="41"/>
      <c r="Y84" s="41"/>
      <c r="Z84" s="41"/>
      <c r="AA84" s="39"/>
      <c r="AB84" s="41"/>
      <c r="AC84" s="39"/>
      <c r="AD84" s="43" t="n">
        <v>45351</v>
      </c>
      <c r="AE84" s="44" t="str">
        <f aca="false">IF(AND(D84="",E84="",G84=""),"N","Y")</f>
        <v>Y</v>
      </c>
      <c r="AF84" s="35"/>
      <c r="AG84" s="32"/>
      <c r="AH84" s="32"/>
      <c r="AI84" s="32"/>
      <c r="AJ84" s="32"/>
    </row>
    <row r="85" customFormat="false" ht="16.5" hidden="false" customHeight="true" outlineLevel="0" collapsed="false">
      <c r="A85" s="32"/>
      <c r="B85" s="33" t="s">
        <v>38</v>
      </c>
      <c r="C85" s="34" t="str">
        <f aca="false">_Companycode</f>
        <v>MaAT</v>
      </c>
      <c r="D85" s="35" t="s">
        <v>145</v>
      </c>
      <c r="E85" s="36"/>
      <c r="F85" s="36"/>
      <c r="G85" s="37" t="s">
        <v>142</v>
      </c>
      <c r="H85" s="38" t="s">
        <v>41</v>
      </c>
      <c r="I85" s="39" t="n">
        <v>45322</v>
      </c>
      <c r="J85" s="46"/>
      <c r="K85" s="41"/>
      <c r="L85" s="41"/>
      <c r="M85" s="41"/>
      <c r="N85" s="41"/>
      <c r="O85" s="41"/>
      <c r="P85" s="41"/>
      <c r="Q85" s="41"/>
      <c r="R85" s="42" t="s">
        <v>42</v>
      </c>
      <c r="S85" s="41"/>
      <c r="T85" s="41"/>
      <c r="U85" s="41"/>
      <c r="V85" s="41"/>
      <c r="W85" s="41"/>
      <c r="X85" s="41"/>
      <c r="Y85" s="41"/>
      <c r="Z85" s="41"/>
      <c r="AA85" s="39"/>
      <c r="AB85" s="41"/>
      <c r="AC85" s="39"/>
      <c r="AD85" s="43" t="n">
        <v>45382</v>
      </c>
      <c r="AE85" s="44" t="str">
        <f aca="false">IF(AND(D85="",E85="",G85=""),"N","Y")</f>
        <v>Y</v>
      </c>
      <c r="AF85" s="35"/>
      <c r="AG85" s="32"/>
      <c r="AH85" s="32"/>
      <c r="AI85" s="32"/>
      <c r="AJ85" s="32"/>
    </row>
    <row r="86" customFormat="false" ht="16.5" hidden="false" customHeight="true" outlineLevel="0" collapsed="false">
      <c r="A86" s="32"/>
      <c r="B86" s="33" t="s">
        <v>38</v>
      </c>
      <c r="C86" s="34" t="str">
        <f aca="false">_Companycode</f>
        <v>MaAT</v>
      </c>
      <c r="D86" s="35" t="s">
        <v>146</v>
      </c>
      <c r="E86" s="36"/>
      <c r="F86" s="36"/>
      <c r="G86" s="37" t="s">
        <v>81</v>
      </c>
      <c r="H86" s="38" t="s">
        <v>41</v>
      </c>
      <c r="I86" s="39" t="n">
        <v>45324</v>
      </c>
      <c r="J86" s="46"/>
      <c r="K86" s="41"/>
      <c r="L86" s="41"/>
      <c r="M86" s="41"/>
      <c r="N86" s="41"/>
      <c r="O86" s="41"/>
      <c r="P86" s="41"/>
      <c r="Q86" s="41"/>
      <c r="R86" s="42" t="s">
        <v>42</v>
      </c>
      <c r="S86" s="41"/>
      <c r="T86" s="41"/>
      <c r="U86" s="41"/>
      <c r="V86" s="41"/>
      <c r="W86" s="41"/>
      <c r="X86" s="41"/>
      <c r="Y86" s="41"/>
      <c r="Z86" s="41"/>
      <c r="AA86" s="39"/>
      <c r="AB86" s="41"/>
      <c r="AC86" s="39"/>
      <c r="AD86" s="43"/>
      <c r="AE86" s="44" t="str">
        <f aca="false">IF(AND(D86="",E86="",G86=""),"N","Y")</f>
        <v>Y</v>
      </c>
      <c r="AF86" s="35"/>
      <c r="AG86" s="32"/>
      <c r="AH86" s="32"/>
      <c r="AI86" s="32"/>
      <c r="AJ86" s="32"/>
    </row>
    <row r="87" customFormat="false" ht="16.5" hidden="false" customHeight="true" outlineLevel="0" collapsed="false">
      <c r="A87" s="32"/>
      <c r="B87" s="33" t="s">
        <v>38</v>
      </c>
      <c r="C87" s="34" t="str">
        <f aca="false">_Companycode</f>
        <v>MaAT</v>
      </c>
      <c r="D87" s="35" t="s">
        <v>147</v>
      </c>
      <c r="E87" s="36"/>
      <c r="F87" s="36"/>
      <c r="G87" s="37" t="s">
        <v>81</v>
      </c>
      <c r="H87" s="38" t="s">
        <v>41</v>
      </c>
      <c r="I87" s="39" t="n">
        <v>45324</v>
      </c>
      <c r="J87" s="46"/>
      <c r="K87" s="41"/>
      <c r="L87" s="41"/>
      <c r="M87" s="41"/>
      <c r="N87" s="41"/>
      <c r="O87" s="41"/>
      <c r="P87" s="41"/>
      <c r="Q87" s="41"/>
      <c r="R87" s="42" t="s">
        <v>42</v>
      </c>
      <c r="S87" s="41"/>
      <c r="T87" s="41"/>
      <c r="U87" s="41"/>
      <c r="V87" s="41"/>
      <c r="W87" s="41"/>
      <c r="X87" s="41"/>
      <c r="Y87" s="41"/>
      <c r="Z87" s="41"/>
      <c r="AA87" s="39"/>
      <c r="AB87" s="41"/>
      <c r="AC87" s="39"/>
      <c r="AD87" s="43" t="n">
        <v>45351</v>
      </c>
      <c r="AE87" s="44" t="str">
        <f aca="false">IF(AND(D87="",E87="",G87=""),"N","Y")</f>
        <v>Y</v>
      </c>
      <c r="AF87" s="35"/>
      <c r="AG87" s="32"/>
      <c r="AH87" s="32"/>
      <c r="AI87" s="32"/>
      <c r="AJ87" s="32"/>
    </row>
    <row r="88" customFormat="false" ht="16.5" hidden="false" customHeight="true" outlineLevel="0" collapsed="false">
      <c r="A88" s="32"/>
      <c r="B88" s="33" t="s">
        <v>38</v>
      </c>
      <c r="C88" s="34" t="str">
        <f aca="false">_Companycode</f>
        <v>MaAT</v>
      </c>
      <c r="D88" s="35" t="s">
        <v>148</v>
      </c>
      <c r="E88" s="36"/>
      <c r="F88" s="36"/>
      <c r="G88" s="37" t="s">
        <v>47</v>
      </c>
      <c r="H88" s="38" t="s">
        <v>41</v>
      </c>
      <c r="I88" s="39" t="n">
        <v>45329</v>
      </c>
      <c r="J88" s="46"/>
      <c r="K88" s="41"/>
      <c r="L88" s="41"/>
      <c r="M88" s="41"/>
      <c r="N88" s="41"/>
      <c r="O88" s="41"/>
      <c r="P88" s="41"/>
      <c r="Q88" s="41"/>
      <c r="R88" s="42" t="s">
        <v>42</v>
      </c>
      <c r="S88" s="41"/>
      <c r="T88" s="41"/>
      <c r="U88" s="41"/>
      <c r="V88" s="41"/>
      <c r="W88" s="41"/>
      <c r="X88" s="41"/>
      <c r="Y88" s="41"/>
      <c r="Z88" s="41"/>
      <c r="AA88" s="39"/>
      <c r="AB88" s="41"/>
      <c r="AC88" s="39"/>
      <c r="AD88" s="43" t="n">
        <v>45443</v>
      </c>
      <c r="AE88" s="44" t="str">
        <f aca="false">IF(AND(D88="",E88="",G88=""),"N","Y")</f>
        <v>Y</v>
      </c>
      <c r="AF88" s="35"/>
      <c r="AG88" s="32"/>
      <c r="AH88" s="32"/>
      <c r="AI88" s="32"/>
      <c r="AJ88" s="32"/>
    </row>
    <row r="89" customFormat="false" ht="16.5" hidden="false" customHeight="true" outlineLevel="0" collapsed="false">
      <c r="A89" s="32"/>
      <c r="B89" s="33" t="s">
        <v>38</v>
      </c>
      <c r="C89" s="34" t="str">
        <f aca="false">_Companycode</f>
        <v>MaAT</v>
      </c>
      <c r="D89" s="35" t="s">
        <v>149</v>
      </c>
      <c r="E89" s="36"/>
      <c r="F89" s="36"/>
      <c r="G89" s="37" t="s">
        <v>44</v>
      </c>
      <c r="H89" s="38" t="s">
        <v>41</v>
      </c>
      <c r="I89" s="39" t="n">
        <v>45329</v>
      </c>
      <c r="J89" s="46"/>
      <c r="K89" s="41"/>
      <c r="L89" s="41"/>
      <c r="M89" s="41"/>
      <c r="N89" s="41"/>
      <c r="O89" s="41"/>
      <c r="P89" s="41"/>
      <c r="Q89" s="41"/>
      <c r="R89" s="42" t="s">
        <v>42</v>
      </c>
      <c r="S89" s="41"/>
      <c r="T89" s="41"/>
      <c r="U89" s="41"/>
      <c r="V89" s="41"/>
      <c r="W89" s="41"/>
      <c r="X89" s="41"/>
      <c r="Y89" s="41"/>
      <c r="Z89" s="41"/>
      <c r="AA89" s="39"/>
      <c r="AB89" s="41"/>
      <c r="AC89" s="39"/>
      <c r="AD89" s="43"/>
      <c r="AE89" s="44" t="str">
        <f aca="false">IF(AND(D89="",E89="",G89=""),"N","Y")</f>
        <v>Y</v>
      </c>
      <c r="AF89" s="35"/>
      <c r="AG89" s="32"/>
      <c r="AH89" s="32"/>
      <c r="AI89" s="32"/>
      <c r="AJ89" s="32"/>
    </row>
    <row r="90" customFormat="false" ht="16.5" hidden="false" customHeight="true" outlineLevel="0" collapsed="false">
      <c r="A90" s="32"/>
      <c r="B90" s="33" t="s">
        <v>38</v>
      </c>
      <c r="C90" s="34" t="str">
        <f aca="false">_Companycode</f>
        <v>MaAT</v>
      </c>
      <c r="D90" s="35" t="s">
        <v>150</v>
      </c>
      <c r="E90" s="36"/>
      <c r="F90" s="36"/>
      <c r="G90" s="37" t="s">
        <v>112</v>
      </c>
      <c r="H90" s="38" t="s">
        <v>41</v>
      </c>
      <c r="I90" s="39" t="n">
        <v>45330</v>
      </c>
      <c r="J90" s="46"/>
      <c r="K90" s="41"/>
      <c r="L90" s="41"/>
      <c r="M90" s="41"/>
      <c r="N90" s="41"/>
      <c r="O90" s="41"/>
      <c r="P90" s="41"/>
      <c r="Q90" s="41"/>
      <c r="R90" s="42" t="s">
        <v>42</v>
      </c>
      <c r="S90" s="41"/>
      <c r="T90" s="41"/>
      <c r="U90" s="41"/>
      <c r="V90" s="41"/>
      <c r="W90" s="41"/>
      <c r="X90" s="41"/>
      <c r="Y90" s="41"/>
      <c r="Z90" s="41"/>
      <c r="AA90" s="39"/>
      <c r="AB90" s="41"/>
      <c r="AC90" s="39"/>
      <c r="AD90" s="43" t="n">
        <v>45443</v>
      </c>
      <c r="AE90" s="44" t="str">
        <f aca="false">IF(AND(D90="",E90="",G90=""),"N","Y")</f>
        <v>Y</v>
      </c>
      <c r="AF90" s="35"/>
      <c r="AG90" s="32"/>
      <c r="AH90" s="32"/>
      <c r="AI90" s="32"/>
      <c r="AJ90" s="32"/>
    </row>
    <row r="91" customFormat="false" ht="16.5" hidden="false" customHeight="true" outlineLevel="0" collapsed="false">
      <c r="A91" s="32"/>
      <c r="B91" s="33" t="s">
        <v>38</v>
      </c>
      <c r="C91" s="34" t="str">
        <f aca="false">_Companycode</f>
        <v>MaAT</v>
      </c>
      <c r="D91" s="35" t="s">
        <v>151</v>
      </c>
      <c r="E91" s="36"/>
      <c r="F91" s="36"/>
      <c r="G91" s="37" t="s">
        <v>40</v>
      </c>
      <c r="H91" s="38" t="s">
        <v>41</v>
      </c>
      <c r="I91" s="39" t="n">
        <v>45334</v>
      </c>
      <c r="J91" s="46"/>
      <c r="K91" s="41"/>
      <c r="L91" s="41"/>
      <c r="M91" s="41"/>
      <c r="N91" s="41"/>
      <c r="O91" s="41"/>
      <c r="P91" s="41"/>
      <c r="Q91" s="41"/>
      <c r="R91" s="42" t="s">
        <v>42</v>
      </c>
      <c r="S91" s="41"/>
      <c r="T91" s="41"/>
      <c r="U91" s="41"/>
      <c r="V91" s="41"/>
      <c r="W91" s="41"/>
      <c r="X91" s="41"/>
      <c r="Y91" s="41"/>
      <c r="Z91" s="41"/>
      <c r="AA91" s="39"/>
      <c r="AB91" s="41"/>
      <c r="AC91" s="39"/>
      <c r="AD91" s="43" t="n">
        <v>45382</v>
      </c>
      <c r="AE91" s="44" t="str">
        <f aca="false">IF(AND(D91="",E91="",G91=""),"N","Y")</f>
        <v>Y</v>
      </c>
      <c r="AF91" s="35"/>
      <c r="AG91" s="32"/>
      <c r="AH91" s="32"/>
      <c r="AI91" s="32"/>
      <c r="AJ91" s="32"/>
    </row>
    <row r="92" customFormat="false" ht="16.5" hidden="false" customHeight="true" outlineLevel="0" collapsed="false">
      <c r="A92" s="32"/>
      <c r="B92" s="33" t="s">
        <v>38</v>
      </c>
      <c r="C92" s="34" t="str">
        <f aca="false">_Companycode</f>
        <v>MaAT</v>
      </c>
      <c r="D92" s="35" t="s">
        <v>152</v>
      </c>
      <c r="E92" s="36"/>
      <c r="F92" s="36"/>
      <c r="G92" s="37" t="s">
        <v>81</v>
      </c>
      <c r="H92" s="38" t="s">
        <v>41</v>
      </c>
      <c r="I92" s="39" t="n">
        <v>45336</v>
      </c>
      <c r="J92" s="46"/>
      <c r="K92" s="41"/>
      <c r="L92" s="41"/>
      <c r="M92" s="41"/>
      <c r="N92" s="41"/>
      <c r="O92" s="41"/>
      <c r="P92" s="41"/>
      <c r="Q92" s="41"/>
      <c r="R92" s="42" t="s">
        <v>42</v>
      </c>
      <c r="S92" s="41"/>
      <c r="T92" s="41"/>
      <c r="U92" s="41"/>
      <c r="V92" s="41"/>
      <c r="W92" s="41"/>
      <c r="X92" s="41"/>
      <c r="Y92" s="41"/>
      <c r="Z92" s="41"/>
      <c r="AA92" s="39"/>
      <c r="AB92" s="41"/>
      <c r="AC92" s="39"/>
      <c r="AD92" s="43" t="n">
        <v>45382</v>
      </c>
      <c r="AE92" s="44" t="str">
        <f aca="false">IF(AND(D92="",E92="",G92=""),"N","Y")</f>
        <v>Y</v>
      </c>
      <c r="AF92" s="35"/>
      <c r="AG92" s="32"/>
      <c r="AH92" s="32"/>
      <c r="AI92" s="32"/>
      <c r="AJ92" s="32"/>
    </row>
    <row r="93" customFormat="false" ht="16.5" hidden="false" customHeight="true" outlineLevel="0" collapsed="false">
      <c r="A93" s="32"/>
      <c r="B93" s="33" t="s">
        <v>38</v>
      </c>
      <c r="C93" s="34" t="str">
        <f aca="false">_Companycode</f>
        <v>MaAT</v>
      </c>
      <c r="D93" s="35" t="s">
        <v>153</v>
      </c>
      <c r="E93" s="36"/>
      <c r="F93" s="36"/>
      <c r="G93" s="37" t="s">
        <v>121</v>
      </c>
      <c r="H93" s="38" t="s">
        <v>41</v>
      </c>
      <c r="I93" s="39" t="n">
        <v>45336</v>
      </c>
      <c r="J93" s="46"/>
      <c r="K93" s="41"/>
      <c r="L93" s="41"/>
      <c r="M93" s="41"/>
      <c r="N93" s="41"/>
      <c r="O93" s="41"/>
      <c r="P93" s="41"/>
      <c r="Q93" s="41"/>
      <c r="R93" s="42" t="s">
        <v>42</v>
      </c>
      <c r="S93" s="41"/>
      <c r="T93" s="41"/>
      <c r="U93" s="41"/>
      <c r="V93" s="41"/>
      <c r="W93" s="41"/>
      <c r="X93" s="41"/>
      <c r="Y93" s="41"/>
      <c r="Z93" s="41"/>
      <c r="AA93" s="39"/>
      <c r="AB93" s="41"/>
      <c r="AC93" s="39"/>
      <c r="AD93" s="43" t="n">
        <v>45382</v>
      </c>
      <c r="AE93" s="44" t="str">
        <f aca="false">IF(AND(D93="",E93="",G93=""),"N","Y")</f>
        <v>Y</v>
      </c>
      <c r="AF93" s="35"/>
      <c r="AG93" s="32"/>
      <c r="AH93" s="32"/>
      <c r="AI93" s="32"/>
      <c r="AJ93" s="32"/>
    </row>
    <row r="94" customFormat="false" ht="16.5" hidden="false" customHeight="true" outlineLevel="0" collapsed="false">
      <c r="A94" s="32"/>
      <c r="B94" s="33" t="s">
        <v>38</v>
      </c>
      <c r="C94" s="34" t="str">
        <f aca="false">_Companycode</f>
        <v>MaAT</v>
      </c>
      <c r="D94" s="35" t="s">
        <v>154</v>
      </c>
      <c r="E94" s="36"/>
      <c r="F94" s="36"/>
      <c r="G94" s="37" t="s">
        <v>142</v>
      </c>
      <c r="H94" s="38" t="s">
        <v>53</v>
      </c>
      <c r="I94" s="39" t="n">
        <v>45336</v>
      </c>
      <c r="J94" s="46"/>
      <c r="K94" s="41"/>
      <c r="L94" s="41"/>
      <c r="M94" s="41"/>
      <c r="N94" s="41"/>
      <c r="O94" s="41"/>
      <c r="P94" s="41"/>
      <c r="Q94" s="41"/>
      <c r="R94" s="42" t="s">
        <v>42</v>
      </c>
      <c r="S94" s="41"/>
      <c r="T94" s="41"/>
      <c r="U94" s="41"/>
      <c r="V94" s="41"/>
      <c r="W94" s="41"/>
      <c r="X94" s="41"/>
      <c r="Y94" s="41"/>
      <c r="Z94" s="41"/>
      <c r="AA94" s="39"/>
      <c r="AB94" s="41"/>
      <c r="AC94" s="39"/>
      <c r="AD94" s="43"/>
      <c r="AE94" s="44" t="str">
        <f aca="false">IF(AND(D94="",E94="",G94=""),"N","Y")</f>
        <v>Y</v>
      </c>
      <c r="AF94" s="35"/>
      <c r="AG94" s="32"/>
      <c r="AH94" s="32"/>
      <c r="AI94" s="32"/>
      <c r="AJ94" s="32"/>
    </row>
    <row r="95" customFormat="false" ht="16.5" hidden="false" customHeight="true" outlineLevel="0" collapsed="false">
      <c r="A95" s="32"/>
      <c r="B95" s="33" t="s">
        <v>38</v>
      </c>
      <c r="C95" s="34" t="str">
        <f aca="false">_Companycode</f>
        <v>MaAT</v>
      </c>
      <c r="D95" s="35" t="s">
        <v>155</v>
      </c>
      <c r="E95" s="36"/>
      <c r="F95" s="36"/>
      <c r="G95" s="37" t="s">
        <v>47</v>
      </c>
      <c r="H95" s="38" t="s">
        <v>41</v>
      </c>
      <c r="I95" s="39" t="n">
        <v>45338</v>
      </c>
      <c r="J95" s="46"/>
      <c r="K95" s="41"/>
      <c r="L95" s="41"/>
      <c r="M95" s="41"/>
      <c r="N95" s="41"/>
      <c r="O95" s="41"/>
      <c r="P95" s="41"/>
      <c r="Q95" s="41"/>
      <c r="R95" s="42" t="s">
        <v>42</v>
      </c>
      <c r="S95" s="41"/>
      <c r="T95" s="41"/>
      <c r="U95" s="41"/>
      <c r="V95" s="41"/>
      <c r="W95" s="41"/>
      <c r="X95" s="41"/>
      <c r="Y95" s="41"/>
      <c r="Z95" s="41"/>
      <c r="AA95" s="39"/>
      <c r="AB95" s="41"/>
      <c r="AC95" s="39"/>
      <c r="AD95" s="43"/>
      <c r="AE95" s="44" t="str">
        <f aca="false">IF(AND(D95="",E95="",G95=""),"N","Y")</f>
        <v>Y</v>
      </c>
      <c r="AF95" s="35"/>
      <c r="AG95" s="32"/>
      <c r="AH95" s="32"/>
      <c r="AI95" s="32"/>
      <c r="AJ95" s="32"/>
    </row>
    <row r="96" customFormat="false" ht="16.5" hidden="false" customHeight="true" outlineLevel="0" collapsed="false">
      <c r="A96" s="32"/>
      <c r="B96" s="33" t="s">
        <v>38</v>
      </c>
      <c r="C96" s="34" t="str">
        <f aca="false">_Companycode</f>
        <v>MaAT</v>
      </c>
      <c r="D96" s="35" t="s">
        <v>156</v>
      </c>
      <c r="E96" s="36"/>
      <c r="F96" s="36"/>
      <c r="G96" s="37" t="s">
        <v>81</v>
      </c>
      <c r="H96" s="38" t="s">
        <v>41</v>
      </c>
      <c r="I96" s="39" t="n">
        <v>45348</v>
      </c>
      <c r="J96" s="46"/>
      <c r="K96" s="41"/>
      <c r="L96" s="41"/>
      <c r="M96" s="41"/>
      <c r="N96" s="41"/>
      <c r="O96" s="41"/>
      <c r="P96" s="41"/>
      <c r="Q96" s="41"/>
      <c r="R96" s="42" t="s">
        <v>42</v>
      </c>
      <c r="S96" s="41"/>
      <c r="T96" s="41"/>
      <c r="U96" s="41"/>
      <c r="V96" s="41"/>
      <c r="W96" s="41"/>
      <c r="X96" s="41"/>
      <c r="Y96" s="41"/>
      <c r="Z96" s="41"/>
      <c r="AA96" s="39"/>
      <c r="AB96" s="41"/>
      <c r="AC96" s="39"/>
      <c r="AD96" s="43" t="n">
        <v>45382</v>
      </c>
      <c r="AE96" s="44" t="str">
        <f aca="false">IF(AND(D96="",E96="",G96=""),"N","Y")</f>
        <v>Y</v>
      </c>
      <c r="AF96" s="35"/>
      <c r="AG96" s="32"/>
      <c r="AH96" s="32"/>
      <c r="AI96" s="32"/>
      <c r="AJ96" s="32"/>
    </row>
    <row r="97" customFormat="false" ht="16.5" hidden="false" customHeight="true" outlineLevel="0" collapsed="false">
      <c r="A97" s="32"/>
      <c r="B97" s="33" t="s">
        <v>38</v>
      </c>
      <c r="C97" s="34" t="str">
        <f aca="false">_Companycode</f>
        <v>MaAT</v>
      </c>
      <c r="D97" s="35" t="s">
        <v>157</v>
      </c>
      <c r="E97" s="36"/>
      <c r="F97" s="36"/>
      <c r="G97" s="37" t="s">
        <v>81</v>
      </c>
      <c r="H97" s="38" t="s">
        <v>41</v>
      </c>
      <c r="I97" s="39" t="n">
        <v>45348</v>
      </c>
      <c r="J97" s="46"/>
      <c r="K97" s="41"/>
      <c r="L97" s="41"/>
      <c r="M97" s="41"/>
      <c r="N97" s="41"/>
      <c r="O97" s="41"/>
      <c r="P97" s="41"/>
      <c r="Q97" s="41"/>
      <c r="R97" s="42" t="s">
        <v>42</v>
      </c>
      <c r="S97" s="41"/>
      <c r="T97" s="41"/>
      <c r="U97" s="41"/>
      <c r="V97" s="41"/>
      <c r="W97" s="41"/>
      <c r="X97" s="41"/>
      <c r="Y97" s="41"/>
      <c r="Z97" s="41"/>
      <c r="AA97" s="39"/>
      <c r="AB97" s="41"/>
      <c r="AC97" s="39"/>
      <c r="AD97" s="43" t="n">
        <v>45382</v>
      </c>
      <c r="AE97" s="44" t="str">
        <f aca="false">IF(AND(D97="",E97="",G97=""),"N","Y")</f>
        <v>Y</v>
      </c>
      <c r="AF97" s="35"/>
      <c r="AG97" s="32"/>
      <c r="AH97" s="32"/>
      <c r="AI97" s="32"/>
      <c r="AJ97" s="32"/>
    </row>
    <row r="98" customFormat="false" ht="16.5" hidden="false" customHeight="true" outlineLevel="0" collapsed="false">
      <c r="A98" s="32"/>
      <c r="B98" s="33" t="s">
        <v>38</v>
      </c>
      <c r="C98" s="34" t="str">
        <f aca="false">_Companycode</f>
        <v>MaAT</v>
      </c>
      <c r="D98" s="35" t="s">
        <v>158</v>
      </c>
      <c r="E98" s="36"/>
      <c r="F98" s="36"/>
      <c r="G98" s="37" t="s">
        <v>47</v>
      </c>
      <c r="H98" s="38" t="s">
        <v>63</v>
      </c>
      <c r="I98" s="39" t="n">
        <v>45348</v>
      </c>
      <c r="J98" s="46"/>
      <c r="K98" s="41"/>
      <c r="L98" s="41"/>
      <c r="M98" s="41"/>
      <c r="N98" s="41"/>
      <c r="O98" s="41"/>
      <c r="P98" s="41"/>
      <c r="Q98" s="41"/>
      <c r="R98" s="42" t="s">
        <v>42</v>
      </c>
      <c r="S98" s="41"/>
      <c r="T98" s="41"/>
      <c r="U98" s="41"/>
      <c r="V98" s="41"/>
      <c r="W98" s="41"/>
      <c r="X98" s="41"/>
      <c r="Y98" s="41"/>
      <c r="Z98" s="41"/>
      <c r="AA98" s="39"/>
      <c r="AB98" s="41"/>
      <c r="AC98" s="39"/>
      <c r="AD98" s="43" t="n">
        <v>45443</v>
      </c>
      <c r="AE98" s="44" t="str">
        <f aca="false">IF(AND(D98="",E98="",G98=""),"N","Y")</f>
        <v>Y</v>
      </c>
      <c r="AF98" s="35"/>
      <c r="AG98" s="32"/>
      <c r="AH98" s="32"/>
      <c r="AI98" s="32"/>
      <c r="AJ98" s="32"/>
    </row>
    <row r="99" customFormat="false" ht="16.5" hidden="false" customHeight="true" outlineLevel="0" collapsed="false">
      <c r="A99" s="32"/>
      <c r="B99" s="33" t="s">
        <v>38</v>
      </c>
      <c r="C99" s="34" t="str">
        <f aca="false">_Companycode</f>
        <v>MaAT</v>
      </c>
      <c r="D99" s="35" t="s">
        <v>159</v>
      </c>
      <c r="E99" s="36"/>
      <c r="F99" s="36"/>
      <c r="G99" s="37" t="s">
        <v>44</v>
      </c>
      <c r="H99" s="38" t="s">
        <v>63</v>
      </c>
      <c r="I99" s="39" t="n">
        <v>45348</v>
      </c>
      <c r="J99" s="46"/>
      <c r="K99" s="41"/>
      <c r="L99" s="41"/>
      <c r="M99" s="41"/>
      <c r="N99" s="41"/>
      <c r="O99" s="41"/>
      <c r="P99" s="41"/>
      <c r="Q99" s="41"/>
      <c r="R99" s="42" t="s">
        <v>42</v>
      </c>
      <c r="S99" s="41"/>
      <c r="T99" s="41"/>
      <c r="U99" s="41"/>
      <c r="V99" s="41"/>
      <c r="W99" s="41"/>
      <c r="X99" s="41"/>
      <c r="Y99" s="41"/>
      <c r="Z99" s="41"/>
      <c r="AA99" s="39"/>
      <c r="AB99" s="41"/>
      <c r="AC99" s="39"/>
      <c r="AD99" s="43"/>
      <c r="AE99" s="44" t="str">
        <f aca="false">IF(AND(D99="",E99="",G99=""),"N","Y")</f>
        <v>Y</v>
      </c>
      <c r="AF99" s="35"/>
      <c r="AG99" s="32"/>
      <c r="AH99" s="32"/>
      <c r="AI99" s="32"/>
      <c r="AJ99" s="32"/>
    </row>
    <row r="100" customFormat="false" ht="16.5" hidden="false" customHeight="true" outlineLevel="0" collapsed="false">
      <c r="A100" s="32"/>
      <c r="B100" s="33" t="s">
        <v>38</v>
      </c>
      <c r="C100" s="34" t="str">
        <f aca="false">_Companycode</f>
        <v>MaAT</v>
      </c>
      <c r="D100" s="35" t="s">
        <v>160</v>
      </c>
      <c r="E100" s="36"/>
      <c r="F100" s="36"/>
      <c r="G100" s="37" t="s">
        <v>81</v>
      </c>
      <c r="H100" s="38" t="s">
        <v>41</v>
      </c>
      <c r="I100" s="39" t="n">
        <v>45349</v>
      </c>
      <c r="J100" s="46"/>
      <c r="K100" s="41"/>
      <c r="L100" s="41"/>
      <c r="M100" s="41"/>
      <c r="N100" s="41"/>
      <c r="O100" s="41"/>
      <c r="P100" s="41"/>
      <c r="Q100" s="41"/>
      <c r="R100" s="42" t="s">
        <v>42</v>
      </c>
      <c r="S100" s="41"/>
      <c r="T100" s="41"/>
      <c r="U100" s="41"/>
      <c r="V100" s="41"/>
      <c r="W100" s="41"/>
      <c r="X100" s="41"/>
      <c r="Y100" s="41"/>
      <c r="Z100" s="41"/>
      <c r="AA100" s="39"/>
      <c r="AB100" s="41"/>
      <c r="AC100" s="39"/>
      <c r="AD100" s="43" t="n">
        <v>45412</v>
      </c>
      <c r="AE100" s="44" t="str">
        <f aca="false">IF(AND(D100="",E100="",G100=""),"N","Y")</f>
        <v>Y</v>
      </c>
      <c r="AF100" s="35"/>
      <c r="AG100" s="32"/>
      <c r="AH100" s="32"/>
      <c r="AI100" s="32"/>
      <c r="AJ100" s="32"/>
    </row>
    <row r="101" customFormat="false" ht="16.5" hidden="false" customHeight="true" outlineLevel="0" collapsed="false">
      <c r="A101" s="32"/>
      <c r="B101" s="33" t="s">
        <v>38</v>
      </c>
      <c r="C101" s="34" t="str">
        <f aca="false">_Companycode</f>
        <v>MaAT</v>
      </c>
      <c r="D101" s="35" t="s">
        <v>161</v>
      </c>
      <c r="E101" s="36"/>
      <c r="F101" s="36"/>
      <c r="G101" s="37" t="s">
        <v>81</v>
      </c>
      <c r="H101" s="38" t="s">
        <v>41</v>
      </c>
      <c r="I101" s="39" t="n">
        <v>45350</v>
      </c>
      <c r="J101" s="46"/>
      <c r="K101" s="41"/>
      <c r="L101" s="41"/>
      <c r="M101" s="41"/>
      <c r="N101" s="41"/>
      <c r="O101" s="41"/>
      <c r="P101" s="41"/>
      <c r="Q101" s="41"/>
      <c r="R101" s="42" t="s">
        <v>42</v>
      </c>
      <c r="S101" s="41"/>
      <c r="T101" s="41"/>
      <c r="U101" s="41"/>
      <c r="V101" s="41"/>
      <c r="W101" s="41"/>
      <c r="X101" s="41"/>
      <c r="Y101" s="41"/>
      <c r="Z101" s="41"/>
      <c r="AA101" s="39"/>
      <c r="AB101" s="41"/>
      <c r="AC101" s="39"/>
      <c r="AD101" s="43" t="n">
        <v>45443</v>
      </c>
      <c r="AE101" s="44" t="str">
        <f aca="false">IF(AND(D101="",E101="",G101=""),"N","Y")</f>
        <v>Y</v>
      </c>
      <c r="AF101" s="35"/>
      <c r="AG101" s="32"/>
      <c r="AH101" s="32"/>
      <c r="AI101" s="32"/>
      <c r="AJ101" s="32"/>
    </row>
    <row r="102" customFormat="false" ht="16.5" hidden="false" customHeight="true" outlineLevel="0" collapsed="false">
      <c r="A102" s="32"/>
      <c r="B102" s="33" t="s">
        <v>38</v>
      </c>
      <c r="C102" s="34" t="str">
        <f aca="false">_Companycode</f>
        <v>MaAT</v>
      </c>
      <c r="D102" s="35" t="s">
        <v>162</v>
      </c>
      <c r="E102" s="36"/>
      <c r="F102" s="36"/>
      <c r="G102" s="37" t="s">
        <v>44</v>
      </c>
      <c r="H102" s="38" t="s">
        <v>61</v>
      </c>
      <c r="I102" s="39" t="n">
        <v>45350</v>
      </c>
      <c r="J102" s="46"/>
      <c r="K102" s="41"/>
      <c r="L102" s="41"/>
      <c r="M102" s="41"/>
      <c r="N102" s="41"/>
      <c r="O102" s="41"/>
      <c r="P102" s="41"/>
      <c r="Q102" s="41"/>
      <c r="R102" s="42" t="s">
        <v>42</v>
      </c>
      <c r="S102" s="41"/>
      <c r="T102" s="41"/>
      <c r="U102" s="41"/>
      <c r="V102" s="41"/>
      <c r="W102" s="41"/>
      <c r="X102" s="41"/>
      <c r="Y102" s="41"/>
      <c r="Z102" s="41"/>
      <c r="AA102" s="39"/>
      <c r="AB102" s="41"/>
      <c r="AC102" s="39"/>
      <c r="AD102" s="43" t="n">
        <v>45412</v>
      </c>
      <c r="AE102" s="44" t="str">
        <f aca="false">IF(AND(D102="",E102="",G102=""),"N","Y")</f>
        <v>Y</v>
      </c>
      <c r="AF102" s="35"/>
      <c r="AG102" s="32"/>
      <c r="AH102" s="32"/>
      <c r="AI102" s="32"/>
      <c r="AJ102" s="32"/>
    </row>
    <row r="103" customFormat="false" ht="16.5" hidden="false" customHeight="true" outlineLevel="0" collapsed="false">
      <c r="A103" s="32"/>
      <c r="B103" s="33" t="s">
        <v>38</v>
      </c>
      <c r="C103" s="34" t="str">
        <f aca="false">_Companycode</f>
        <v>MaAT</v>
      </c>
      <c r="D103" s="35" t="s">
        <v>163</v>
      </c>
      <c r="E103" s="36"/>
      <c r="F103" s="36"/>
      <c r="G103" s="37" t="s">
        <v>77</v>
      </c>
      <c r="H103" s="38" t="s">
        <v>164</v>
      </c>
      <c r="I103" s="39" t="n">
        <v>45351</v>
      </c>
      <c r="J103" s="46"/>
      <c r="K103" s="41"/>
      <c r="L103" s="41"/>
      <c r="M103" s="41"/>
      <c r="N103" s="41"/>
      <c r="O103" s="41"/>
      <c r="P103" s="41"/>
      <c r="Q103" s="41"/>
      <c r="R103" s="42" t="s">
        <v>42</v>
      </c>
      <c r="S103" s="41"/>
      <c r="T103" s="41"/>
      <c r="U103" s="41"/>
      <c r="V103" s="41"/>
      <c r="W103" s="41"/>
      <c r="X103" s="41"/>
      <c r="Y103" s="41"/>
      <c r="Z103" s="41"/>
      <c r="AA103" s="39"/>
      <c r="AB103" s="41"/>
      <c r="AC103" s="39"/>
      <c r="AD103" s="43"/>
      <c r="AE103" s="44" t="str">
        <f aca="false">IF(AND(D103="",E103="",G103=""),"N","Y")</f>
        <v>Y</v>
      </c>
      <c r="AF103" s="35"/>
      <c r="AG103" s="32"/>
      <c r="AH103" s="32"/>
      <c r="AI103" s="32"/>
      <c r="AJ103" s="32"/>
    </row>
    <row r="104" customFormat="false" ht="16.5" hidden="false" customHeight="true" outlineLevel="0" collapsed="false">
      <c r="A104" s="32"/>
      <c r="B104" s="33" t="s">
        <v>38</v>
      </c>
      <c r="C104" s="34" t="str">
        <f aca="false">_Companycode</f>
        <v>MaAT</v>
      </c>
      <c r="D104" s="35" t="s">
        <v>165</v>
      </c>
      <c r="E104" s="36"/>
      <c r="F104" s="36"/>
      <c r="G104" s="37" t="s">
        <v>47</v>
      </c>
      <c r="H104" s="38" t="s">
        <v>41</v>
      </c>
      <c r="I104" s="39" t="n">
        <v>45351</v>
      </c>
      <c r="J104" s="46"/>
      <c r="K104" s="41"/>
      <c r="L104" s="41"/>
      <c r="M104" s="41"/>
      <c r="N104" s="41"/>
      <c r="O104" s="41"/>
      <c r="P104" s="41"/>
      <c r="Q104" s="41"/>
      <c r="R104" s="42" t="s">
        <v>42</v>
      </c>
      <c r="S104" s="41"/>
      <c r="T104" s="41"/>
      <c r="U104" s="41"/>
      <c r="V104" s="41"/>
      <c r="W104" s="41"/>
      <c r="X104" s="41"/>
      <c r="Y104" s="41"/>
      <c r="Z104" s="41"/>
      <c r="AA104" s="39"/>
      <c r="AB104" s="41"/>
      <c r="AC104" s="39"/>
      <c r="AD104" s="43" t="n">
        <v>45443</v>
      </c>
      <c r="AE104" s="44" t="str">
        <f aca="false">IF(AND(D104="",E104="",G104=""),"N","Y")</f>
        <v>Y</v>
      </c>
      <c r="AF104" s="35"/>
      <c r="AG104" s="32"/>
      <c r="AH104" s="32"/>
      <c r="AI104" s="32"/>
      <c r="AJ104" s="32"/>
    </row>
    <row r="105" customFormat="false" ht="16.5" hidden="false" customHeight="true" outlineLevel="0" collapsed="false">
      <c r="A105" s="32"/>
      <c r="B105" s="33" t="s">
        <v>38</v>
      </c>
      <c r="C105" s="34" t="str">
        <f aca="false">_Companycode</f>
        <v>MaAT</v>
      </c>
      <c r="D105" s="35" t="s">
        <v>166</v>
      </c>
      <c r="E105" s="36"/>
      <c r="F105" s="36"/>
      <c r="G105" s="37" t="s">
        <v>142</v>
      </c>
      <c r="H105" s="38" t="s">
        <v>41</v>
      </c>
      <c r="I105" s="39" t="n">
        <v>45351</v>
      </c>
      <c r="J105" s="46"/>
      <c r="K105" s="41"/>
      <c r="L105" s="41"/>
      <c r="M105" s="41"/>
      <c r="N105" s="41"/>
      <c r="O105" s="41"/>
      <c r="P105" s="41"/>
      <c r="Q105" s="41"/>
      <c r="R105" s="42" t="s">
        <v>42</v>
      </c>
      <c r="S105" s="41"/>
      <c r="T105" s="41"/>
      <c r="U105" s="41"/>
      <c r="V105" s="41"/>
      <c r="W105" s="41"/>
      <c r="X105" s="41"/>
      <c r="Y105" s="41"/>
      <c r="Z105" s="41"/>
      <c r="AA105" s="39"/>
      <c r="AB105" s="41"/>
      <c r="AC105" s="39"/>
      <c r="AD105" s="43" t="n">
        <v>45443</v>
      </c>
      <c r="AE105" s="44" t="str">
        <f aca="false">IF(AND(D105="",E105="",G105=""),"N","Y")</f>
        <v>Y</v>
      </c>
      <c r="AF105" s="35"/>
      <c r="AG105" s="32"/>
      <c r="AH105" s="32"/>
      <c r="AI105" s="32"/>
      <c r="AJ105" s="32"/>
    </row>
    <row r="106" customFormat="false" ht="16.5" hidden="false" customHeight="true" outlineLevel="0" collapsed="false">
      <c r="A106" s="32"/>
      <c r="B106" s="33" t="s">
        <v>38</v>
      </c>
      <c r="C106" s="34" t="str">
        <f aca="false">_Companycode</f>
        <v>MaAT</v>
      </c>
      <c r="D106" s="35" t="s">
        <v>167</v>
      </c>
      <c r="E106" s="36"/>
      <c r="F106" s="36"/>
      <c r="G106" s="37" t="s">
        <v>81</v>
      </c>
      <c r="H106" s="38" t="s">
        <v>41</v>
      </c>
      <c r="I106" s="39" t="n">
        <v>45353</v>
      </c>
      <c r="J106" s="46"/>
      <c r="K106" s="41"/>
      <c r="L106" s="41"/>
      <c r="M106" s="41"/>
      <c r="N106" s="41"/>
      <c r="O106" s="41"/>
      <c r="P106" s="41"/>
      <c r="Q106" s="41"/>
      <c r="R106" s="42" t="s">
        <v>42</v>
      </c>
      <c r="S106" s="41"/>
      <c r="T106" s="41"/>
      <c r="U106" s="41"/>
      <c r="V106" s="41"/>
      <c r="W106" s="41"/>
      <c r="X106" s="41"/>
      <c r="Y106" s="41"/>
      <c r="Z106" s="41"/>
      <c r="AA106" s="39"/>
      <c r="AB106" s="41"/>
      <c r="AC106" s="39"/>
      <c r="AD106" s="43" t="n">
        <v>45382</v>
      </c>
      <c r="AE106" s="44" t="str">
        <f aca="false">IF(AND(D106="",E106="",G106=""),"N","Y")</f>
        <v>Y</v>
      </c>
      <c r="AF106" s="35"/>
      <c r="AG106" s="32"/>
      <c r="AH106" s="32"/>
      <c r="AI106" s="32"/>
      <c r="AJ106" s="32"/>
    </row>
    <row r="107" customFormat="false" ht="16.5" hidden="false" customHeight="true" outlineLevel="0" collapsed="false">
      <c r="A107" s="32"/>
      <c r="B107" s="33" t="s">
        <v>38</v>
      </c>
      <c r="C107" s="34" t="str">
        <f aca="false">_Companycode</f>
        <v>MaAT</v>
      </c>
      <c r="D107" s="35" t="s">
        <v>168</v>
      </c>
      <c r="E107" s="36"/>
      <c r="F107" s="36"/>
      <c r="G107" s="37" t="s">
        <v>44</v>
      </c>
      <c r="H107" s="38" t="s">
        <v>41</v>
      </c>
      <c r="I107" s="39" t="n">
        <v>45370</v>
      </c>
      <c r="J107" s="46"/>
      <c r="K107" s="41"/>
      <c r="L107" s="41"/>
      <c r="M107" s="41"/>
      <c r="N107" s="41"/>
      <c r="O107" s="41"/>
      <c r="P107" s="41"/>
      <c r="Q107" s="41"/>
      <c r="R107" s="42" t="s">
        <v>42</v>
      </c>
      <c r="S107" s="41"/>
      <c r="T107" s="41"/>
      <c r="U107" s="41"/>
      <c r="V107" s="41"/>
      <c r="W107" s="41"/>
      <c r="X107" s="41"/>
      <c r="Y107" s="41"/>
      <c r="Z107" s="41"/>
      <c r="AA107" s="39"/>
      <c r="AB107" s="41"/>
      <c r="AC107" s="39"/>
      <c r="AD107" s="43"/>
      <c r="AE107" s="44" t="str">
        <f aca="false">IF(AND(D107="",E107="",G107=""),"N","Y")</f>
        <v>Y</v>
      </c>
      <c r="AF107" s="35"/>
      <c r="AG107" s="32"/>
      <c r="AH107" s="32"/>
      <c r="AI107" s="32"/>
      <c r="AJ107" s="32"/>
    </row>
    <row r="108" customFormat="false" ht="16.5" hidden="false" customHeight="true" outlineLevel="0" collapsed="false">
      <c r="A108" s="32"/>
      <c r="B108" s="33" t="s">
        <v>38</v>
      </c>
      <c r="C108" s="34" t="str">
        <f aca="false">_Companycode</f>
        <v>MaAT</v>
      </c>
      <c r="D108" s="35" t="s">
        <v>169</v>
      </c>
      <c r="E108" s="36"/>
      <c r="F108" s="36"/>
      <c r="G108" s="37" t="s">
        <v>81</v>
      </c>
      <c r="H108" s="38" t="s">
        <v>41</v>
      </c>
      <c r="I108" s="39" t="n">
        <v>45352</v>
      </c>
      <c r="J108" s="46"/>
      <c r="K108" s="41"/>
      <c r="L108" s="41"/>
      <c r="M108" s="41"/>
      <c r="N108" s="41"/>
      <c r="O108" s="41"/>
      <c r="P108" s="41"/>
      <c r="Q108" s="41"/>
      <c r="R108" s="42" t="s">
        <v>42</v>
      </c>
      <c r="S108" s="41"/>
      <c r="T108" s="41"/>
      <c r="U108" s="41"/>
      <c r="V108" s="41"/>
      <c r="W108" s="41"/>
      <c r="X108" s="41"/>
      <c r="Y108" s="41"/>
      <c r="Z108" s="41"/>
      <c r="AA108" s="39"/>
      <c r="AB108" s="41"/>
      <c r="AC108" s="39"/>
      <c r="AD108" s="43" t="n">
        <v>45412</v>
      </c>
      <c r="AE108" s="44" t="str">
        <f aca="false">IF(AND(D108="",E108="",G108=""),"N","Y")</f>
        <v>Y</v>
      </c>
      <c r="AF108" s="35"/>
      <c r="AG108" s="32"/>
      <c r="AH108" s="32"/>
      <c r="AI108" s="32"/>
      <c r="AJ108" s="32"/>
    </row>
    <row r="109" customFormat="false" ht="16.5" hidden="false" customHeight="true" outlineLevel="0" collapsed="false">
      <c r="A109" s="32"/>
      <c r="B109" s="33" t="s">
        <v>38</v>
      </c>
      <c r="C109" s="34" t="str">
        <f aca="false">_Companycode</f>
        <v>MaAT</v>
      </c>
      <c r="D109" s="35" t="s">
        <v>170</v>
      </c>
      <c r="E109" s="36"/>
      <c r="F109" s="36"/>
      <c r="G109" s="37" t="s">
        <v>47</v>
      </c>
      <c r="H109" s="38" t="s">
        <v>63</v>
      </c>
      <c r="I109" s="39" t="n">
        <v>45352</v>
      </c>
      <c r="J109" s="46"/>
      <c r="K109" s="41"/>
      <c r="L109" s="41"/>
      <c r="M109" s="41"/>
      <c r="N109" s="41"/>
      <c r="O109" s="41"/>
      <c r="P109" s="41"/>
      <c r="Q109" s="41"/>
      <c r="R109" s="42" t="s">
        <v>42</v>
      </c>
      <c r="S109" s="41"/>
      <c r="T109" s="41"/>
      <c r="U109" s="41"/>
      <c r="V109" s="41"/>
      <c r="W109" s="41"/>
      <c r="X109" s="41"/>
      <c r="Y109" s="41"/>
      <c r="Z109" s="41"/>
      <c r="AA109" s="39"/>
      <c r="AB109" s="41"/>
      <c r="AC109" s="39"/>
      <c r="AD109" s="43"/>
      <c r="AE109" s="44" t="str">
        <f aca="false">IF(AND(D109="",E109="",G109=""),"N","Y")</f>
        <v>Y</v>
      </c>
      <c r="AF109" s="35"/>
      <c r="AG109" s="32"/>
      <c r="AH109" s="32"/>
      <c r="AI109" s="32"/>
      <c r="AJ109" s="32"/>
    </row>
    <row r="110" customFormat="false" ht="16.5" hidden="false" customHeight="true" outlineLevel="0" collapsed="false">
      <c r="A110" s="32"/>
      <c r="B110" s="33" t="s">
        <v>38</v>
      </c>
      <c r="C110" s="34" t="str">
        <f aca="false">_Companycode</f>
        <v>MaAT</v>
      </c>
      <c r="D110" s="35" t="s">
        <v>171</v>
      </c>
      <c r="E110" s="36"/>
      <c r="F110" s="36"/>
      <c r="G110" s="37" t="s">
        <v>81</v>
      </c>
      <c r="H110" s="38" t="s">
        <v>41</v>
      </c>
      <c r="I110" s="39" t="n">
        <v>45353</v>
      </c>
      <c r="J110" s="46"/>
      <c r="K110" s="41"/>
      <c r="L110" s="41"/>
      <c r="M110" s="41"/>
      <c r="N110" s="41"/>
      <c r="O110" s="41"/>
      <c r="P110" s="41"/>
      <c r="Q110" s="41"/>
      <c r="R110" s="42" t="s">
        <v>42</v>
      </c>
      <c r="S110" s="41"/>
      <c r="T110" s="41"/>
      <c r="U110" s="41"/>
      <c r="V110" s="41"/>
      <c r="W110" s="41"/>
      <c r="X110" s="41"/>
      <c r="Y110" s="41"/>
      <c r="Z110" s="41"/>
      <c r="AA110" s="39"/>
      <c r="AB110" s="41"/>
      <c r="AC110" s="39"/>
      <c r="AD110" s="43" t="n">
        <v>45382</v>
      </c>
      <c r="AE110" s="44" t="str">
        <f aca="false">IF(AND(D110="",E110="",G110=""),"N","Y")</f>
        <v>Y</v>
      </c>
      <c r="AF110" s="35"/>
      <c r="AG110" s="32"/>
      <c r="AH110" s="32"/>
      <c r="AI110" s="32"/>
      <c r="AJ110" s="32"/>
    </row>
    <row r="111" customFormat="false" ht="16.5" hidden="false" customHeight="true" outlineLevel="0" collapsed="false">
      <c r="A111" s="32"/>
      <c r="B111" s="33" t="s">
        <v>38</v>
      </c>
      <c r="C111" s="34" t="str">
        <f aca="false">_Companycode</f>
        <v>MaAT</v>
      </c>
      <c r="D111" s="35" t="s">
        <v>172</v>
      </c>
      <c r="E111" s="36"/>
      <c r="F111" s="36"/>
      <c r="G111" s="37" t="s">
        <v>142</v>
      </c>
      <c r="H111" s="38" t="s">
        <v>85</v>
      </c>
      <c r="I111" s="39" t="n">
        <v>45356</v>
      </c>
      <c r="J111" s="46"/>
      <c r="K111" s="41"/>
      <c r="L111" s="41"/>
      <c r="M111" s="41"/>
      <c r="N111" s="41"/>
      <c r="O111" s="41"/>
      <c r="P111" s="41"/>
      <c r="Q111" s="41"/>
      <c r="R111" s="42" t="s">
        <v>42</v>
      </c>
      <c r="S111" s="41"/>
      <c r="T111" s="41"/>
      <c r="U111" s="41"/>
      <c r="V111" s="41"/>
      <c r="W111" s="41"/>
      <c r="X111" s="41"/>
      <c r="Y111" s="41"/>
      <c r="Z111" s="41"/>
      <c r="AA111" s="39"/>
      <c r="AB111" s="41"/>
      <c r="AC111" s="39"/>
      <c r="AD111" s="43" t="n">
        <v>45412</v>
      </c>
      <c r="AE111" s="44" t="str">
        <f aca="false">IF(AND(D111="",E111="",G111=""),"N","Y")</f>
        <v>Y</v>
      </c>
      <c r="AF111" s="35"/>
      <c r="AG111" s="32"/>
      <c r="AH111" s="32"/>
      <c r="AI111" s="32"/>
      <c r="AJ111" s="32"/>
    </row>
    <row r="112" customFormat="false" ht="16.5" hidden="false" customHeight="true" outlineLevel="0" collapsed="false">
      <c r="A112" s="32"/>
      <c r="B112" s="33" t="s">
        <v>38</v>
      </c>
      <c r="C112" s="34" t="str">
        <f aca="false">_Companycode</f>
        <v>MaAT</v>
      </c>
      <c r="D112" s="35" t="s">
        <v>173</v>
      </c>
      <c r="E112" s="36"/>
      <c r="F112" s="36"/>
      <c r="G112" s="37" t="s">
        <v>40</v>
      </c>
      <c r="H112" s="38" t="s">
        <v>41</v>
      </c>
      <c r="I112" s="39" t="n">
        <v>45358</v>
      </c>
      <c r="J112" s="46"/>
      <c r="K112" s="41"/>
      <c r="L112" s="41"/>
      <c r="M112" s="41"/>
      <c r="N112" s="41"/>
      <c r="O112" s="41"/>
      <c r="P112" s="41"/>
      <c r="Q112" s="41"/>
      <c r="R112" s="42" t="s">
        <v>42</v>
      </c>
      <c r="S112" s="41"/>
      <c r="T112" s="41"/>
      <c r="U112" s="41"/>
      <c r="V112" s="41"/>
      <c r="W112" s="41"/>
      <c r="X112" s="41"/>
      <c r="Y112" s="41"/>
      <c r="Z112" s="41"/>
      <c r="AA112" s="39"/>
      <c r="AB112" s="41"/>
      <c r="AC112" s="39"/>
      <c r="AD112" s="43" t="n">
        <v>45412</v>
      </c>
      <c r="AE112" s="44" t="str">
        <f aca="false">IF(AND(D112="",E112="",G112=""),"N","Y")</f>
        <v>Y</v>
      </c>
      <c r="AF112" s="35"/>
      <c r="AG112" s="32"/>
      <c r="AH112" s="32"/>
      <c r="AI112" s="32"/>
      <c r="AJ112" s="32"/>
    </row>
    <row r="113" customFormat="false" ht="16.5" hidden="false" customHeight="true" outlineLevel="0" collapsed="false">
      <c r="A113" s="32"/>
      <c r="B113" s="33" t="s">
        <v>38</v>
      </c>
      <c r="C113" s="34" t="str">
        <f aca="false">_Companycode</f>
        <v>MaAT</v>
      </c>
      <c r="D113" s="35" t="s">
        <v>174</v>
      </c>
      <c r="E113" s="36"/>
      <c r="F113" s="36"/>
      <c r="G113" s="37" t="s">
        <v>44</v>
      </c>
      <c r="H113" s="38" t="s">
        <v>41</v>
      </c>
      <c r="I113" s="39" t="n">
        <v>45358</v>
      </c>
      <c r="J113" s="46"/>
      <c r="K113" s="41"/>
      <c r="L113" s="41"/>
      <c r="M113" s="41"/>
      <c r="N113" s="41"/>
      <c r="O113" s="41"/>
      <c r="P113" s="41"/>
      <c r="Q113" s="41"/>
      <c r="R113" s="42" t="s">
        <v>42</v>
      </c>
      <c r="S113" s="41"/>
      <c r="T113" s="41"/>
      <c r="U113" s="41"/>
      <c r="V113" s="41"/>
      <c r="W113" s="41"/>
      <c r="X113" s="41"/>
      <c r="Y113" s="41"/>
      <c r="Z113" s="41"/>
      <c r="AA113" s="39"/>
      <c r="AB113" s="41"/>
      <c r="AC113" s="39"/>
      <c r="AD113" s="43"/>
      <c r="AE113" s="44" t="str">
        <f aca="false">IF(AND(D113="",E113="",G113=""),"N","Y")</f>
        <v>Y</v>
      </c>
      <c r="AF113" s="35"/>
      <c r="AG113" s="32"/>
      <c r="AH113" s="32"/>
      <c r="AI113" s="32"/>
      <c r="AJ113" s="32"/>
    </row>
    <row r="114" customFormat="false" ht="16.5" hidden="false" customHeight="true" outlineLevel="0" collapsed="false">
      <c r="A114" s="32"/>
      <c r="B114" s="33" t="s">
        <v>38</v>
      </c>
      <c r="C114" s="34" t="str">
        <f aca="false">_Companycode</f>
        <v>MaAT</v>
      </c>
      <c r="D114" s="35" t="s">
        <v>175</v>
      </c>
      <c r="E114" s="36"/>
      <c r="F114" s="36"/>
      <c r="G114" s="37" t="s">
        <v>47</v>
      </c>
      <c r="H114" s="38" t="s">
        <v>63</v>
      </c>
      <c r="I114" s="39" t="n">
        <v>45359</v>
      </c>
      <c r="J114" s="46"/>
      <c r="K114" s="41"/>
      <c r="L114" s="41"/>
      <c r="M114" s="41"/>
      <c r="N114" s="41"/>
      <c r="O114" s="41"/>
      <c r="P114" s="41"/>
      <c r="Q114" s="41"/>
      <c r="R114" s="42" t="s">
        <v>42</v>
      </c>
      <c r="S114" s="41"/>
      <c r="T114" s="41"/>
      <c r="U114" s="41"/>
      <c r="V114" s="41"/>
      <c r="W114" s="41"/>
      <c r="X114" s="41"/>
      <c r="Y114" s="41"/>
      <c r="Z114" s="41"/>
      <c r="AA114" s="39"/>
      <c r="AB114" s="41"/>
      <c r="AC114" s="39"/>
      <c r="AD114" s="43"/>
      <c r="AE114" s="44" t="str">
        <f aca="false">IF(AND(D114="",E114="",G114=""),"N","Y")</f>
        <v>Y</v>
      </c>
      <c r="AF114" s="35"/>
      <c r="AG114" s="32"/>
      <c r="AH114" s="32"/>
      <c r="AI114" s="32"/>
      <c r="AJ114" s="32"/>
    </row>
    <row r="115" customFormat="false" ht="16.5" hidden="false" customHeight="true" outlineLevel="0" collapsed="false">
      <c r="A115" s="32"/>
      <c r="B115" s="33" t="s">
        <v>38</v>
      </c>
      <c r="C115" s="34" t="str">
        <f aca="false">_Companycode</f>
        <v>MaAT</v>
      </c>
      <c r="D115" s="35" t="s">
        <v>176</v>
      </c>
      <c r="E115" s="36"/>
      <c r="F115" s="36"/>
      <c r="G115" s="37" t="s">
        <v>44</v>
      </c>
      <c r="H115" s="38" t="s">
        <v>61</v>
      </c>
      <c r="I115" s="39" t="n">
        <v>45370</v>
      </c>
      <c r="J115" s="46"/>
      <c r="K115" s="41"/>
      <c r="L115" s="41"/>
      <c r="M115" s="41"/>
      <c r="N115" s="41"/>
      <c r="O115" s="41"/>
      <c r="P115" s="41"/>
      <c r="Q115" s="41"/>
      <c r="R115" s="42" t="s">
        <v>42</v>
      </c>
      <c r="S115" s="41"/>
      <c r="T115" s="41"/>
      <c r="U115" s="41"/>
      <c r="V115" s="41"/>
      <c r="W115" s="41"/>
      <c r="X115" s="41"/>
      <c r="Y115" s="41"/>
      <c r="Z115" s="41"/>
      <c r="AA115" s="39"/>
      <c r="AB115" s="41"/>
      <c r="AC115" s="39"/>
      <c r="AD115" s="43"/>
      <c r="AE115" s="44" t="str">
        <f aca="false">IF(AND(D115="",E115="",G115=""),"N","Y")</f>
        <v>Y</v>
      </c>
      <c r="AF115" s="35"/>
      <c r="AG115" s="32"/>
      <c r="AH115" s="32"/>
      <c r="AI115" s="32"/>
      <c r="AJ115" s="32"/>
    </row>
    <row r="116" customFormat="false" ht="16.5" hidden="false" customHeight="true" outlineLevel="0" collapsed="false">
      <c r="A116" s="32"/>
      <c r="B116" s="33" t="s">
        <v>38</v>
      </c>
      <c r="C116" s="34" t="str">
        <f aca="false">_Companycode</f>
        <v>MaAT</v>
      </c>
      <c r="D116" s="35" t="s">
        <v>177</v>
      </c>
      <c r="E116" s="36"/>
      <c r="F116" s="36"/>
      <c r="G116" s="37" t="s">
        <v>47</v>
      </c>
      <c r="H116" s="38" t="s">
        <v>63</v>
      </c>
      <c r="I116" s="39" t="n">
        <v>45378</v>
      </c>
      <c r="J116" s="46"/>
      <c r="K116" s="41"/>
      <c r="L116" s="41"/>
      <c r="M116" s="41"/>
      <c r="N116" s="41"/>
      <c r="O116" s="41"/>
      <c r="P116" s="41"/>
      <c r="Q116" s="41"/>
      <c r="R116" s="42" t="s">
        <v>42</v>
      </c>
      <c r="S116" s="41"/>
      <c r="T116" s="41"/>
      <c r="U116" s="41"/>
      <c r="V116" s="41"/>
      <c r="W116" s="41"/>
      <c r="X116" s="41"/>
      <c r="Y116" s="41"/>
      <c r="Z116" s="41"/>
      <c r="AA116" s="39"/>
      <c r="AB116" s="41"/>
      <c r="AC116" s="39"/>
      <c r="AD116" s="43"/>
      <c r="AE116" s="44" t="str">
        <f aca="false">IF(AND(D116="",E116="",G116=""),"N","Y")</f>
        <v>Y</v>
      </c>
      <c r="AF116" s="35"/>
      <c r="AG116" s="32"/>
      <c r="AH116" s="32"/>
      <c r="AI116" s="32"/>
      <c r="AJ116" s="32"/>
    </row>
    <row r="117" customFormat="false" ht="16.5" hidden="false" customHeight="true" outlineLevel="0" collapsed="false">
      <c r="A117" s="32"/>
      <c r="B117" s="33" t="s">
        <v>38</v>
      </c>
      <c r="C117" s="34" t="str">
        <f aca="false">_Companycode</f>
        <v>MaAT</v>
      </c>
      <c r="D117" s="35" t="s">
        <v>178</v>
      </c>
      <c r="E117" s="36"/>
      <c r="F117" s="36"/>
      <c r="G117" s="37" t="s">
        <v>142</v>
      </c>
      <c r="H117" s="38" t="s">
        <v>63</v>
      </c>
      <c r="I117" s="39" t="n">
        <v>45378</v>
      </c>
      <c r="J117" s="46"/>
      <c r="K117" s="41"/>
      <c r="L117" s="41"/>
      <c r="M117" s="41"/>
      <c r="N117" s="41"/>
      <c r="O117" s="41"/>
      <c r="P117" s="41"/>
      <c r="Q117" s="41"/>
      <c r="R117" s="42" t="s">
        <v>42</v>
      </c>
      <c r="S117" s="41"/>
      <c r="T117" s="41"/>
      <c r="U117" s="41"/>
      <c r="V117" s="41"/>
      <c r="W117" s="41"/>
      <c r="X117" s="41"/>
      <c r="Y117" s="41"/>
      <c r="Z117" s="41"/>
      <c r="AA117" s="39"/>
      <c r="AB117" s="41"/>
      <c r="AC117" s="39"/>
      <c r="AD117" s="43" t="n">
        <v>45412</v>
      </c>
      <c r="AE117" s="44" t="str">
        <f aca="false">IF(AND(D117="",E117="",G117=""),"N","Y")</f>
        <v>Y</v>
      </c>
      <c r="AF117" s="35"/>
      <c r="AG117" s="32"/>
      <c r="AH117" s="32"/>
      <c r="AI117" s="32"/>
      <c r="AJ117" s="32"/>
    </row>
    <row r="118" customFormat="false" ht="16.5" hidden="false" customHeight="true" outlineLevel="0" collapsed="false">
      <c r="A118" s="32"/>
      <c r="B118" s="33" t="s">
        <v>38</v>
      </c>
      <c r="C118" s="34" t="str">
        <f aca="false">_Companycode</f>
        <v>MaAT</v>
      </c>
      <c r="D118" s="35" t="s">
        <v>179</v>
      </c>
      <c r="E118" s="36"/>
      <c r="F118" s="36"/>
      <c r="G118" s="37" t="s">
        <v>47</v>
      </c>
      <c r="H118" s="38" t="s">
        <v>85</v>
      </c>
      <c r="I118" s="39" t="n">
        <v>45378</v>
      </c>
      <c r="J118" s="46"/>
      <c r="K118" s="41"/>
      <c r="L118" s="41"/>
      <c r="M118" s="41"/>
      <c r="N118" s="41"/>
      <c r="O118" s="41"/>
      <c r="P118" s="41"/>
      <c r="Q118" s="41"/>
      <c r="R118" s="42" t="s">
        <v>42</v>
      </c>
      <c r="S118" s="41"/>
      <c r="T118" s="41"/>
      <c r="U118" s="41"/>
      <c r="V118" s="41"/>
      <c r="W118" s="41"/>
      <c r="X118" s="41"/>
      <c r="Y118" s="41"/>
      <c r="Z118" s="41"/>
      <c r="AA118" s="39"/>
      <c r="AB118" s="41"/>
      <c r="AC118" s="39"/>
      <c r="AD118" s="43"/>
      <c r="AE118" s="44" t="str">
        <f aca="false">IF(AND(D118="",E118="",G118=""),"N","Y")</f>
        <v>Y</v>
      </c>
      <c r="AF118" s="35"/>
      <c r="AG118" s="32"/>
      <c r="AH118" s="32"/>
      <c r="AI118" s="32"/>
      <c r="AJ118" s="32"/>
    </row>
    <row r="119" customFormat="false" ht="16.5" hidden="false" customHeight="true" outlineLevel="0" collapsed="false">
      <c r="A119" s="32"/>
      <c r="B119" s="33" t="s">
        <v>38</v>
      </c>
      <c r="C119" s="34" t="str">
        <f aca="false">_Companycode</f>
        <v>MaAT</v>
      </c>
      <c r="D119" s="35" t="s">
        <v>180</v>
      </c>
      <c r="E119" s="36"/>
      <c r="F119" s="36"/>
      <c r="G119" s="37" t="s">
        <v>77</v>
      </c>
      <c r="H119" s="38" t="s">
        <v>41</v>
      </c>
      <c r="I119" s="39" t="n">
        <v>45383</v>
      </c>
      <c r="J119" s="46"/>
      <c r="K119" s="41"/>
      <c r="L119" s="41"/>
      <c r="M119" s="41"/>
      <c r="N119" s="41"/>
      <c r="O119" s="41"/>
      <c r="P119" s="41"/>
      <c r="Q119" s="41"/>
      <c r="R119" s="42" t="s">
        <v>42</v>
      </c>
      <c r="S119" s="41"/>
      <c r="T119" s="41"/>
      <c r="U119" s="41"/>
      <c r="V119" s="41"/>
      <c r="W119" s="41"/>
      <c r="X119" s="41"/>
      <c r="Y119" s="41"/>
      <c r="Z119" s="41"/>
      <c r="AA119" s="39"/>
      <c r="AB119" s="41"/>
      <c r="AC119" s="39"/>
      <c r="AD119" s="43"/>
      <c r="AE119" s="44" t="str">
        <f aca="false">IF(AND(D119="",E119="",G119=""),"N","Y")</f>
        <v>Y</v>
      </c>
      <c r="AF119" s="35"/>
      <c r="AG119" s="32"/>
      <c r="AH119" s="32"/>
      <c r="AI119" s="32"/>
      <c r="AJ119" s="32"/>
    </row>
    <row r="120" customFormat="false" ht="16.5" hidden="false" customHeight="true" outlineLevel="0" collapsed="false">
      <c r="A120" s="32"/>
      <c r="B120" s="33" t="s">
        <v>38</v>
      </c>
      <c r="C120" s="34" t="str">
        <f aca="false">_Companycode</f>
        <v>MaAT</v>
      </c>
      <c r="D120" s="35" t="s">
        <v>181</v>
      </c>
      <c r="E120" s="36"/>
      <c r="F120" s="36"/>
      <c r="G120" s="37" t="s">
        <v>47</v>
      </c>
      <c r="H120" s="38" t="s">
        <v>63</v>
      </c>
      <c r="I120" s="39" t="n">
        <v>45385</v>
      </c>
      <c r="J120" s="46"/>
      <c r="K120" s="41"/>
      <c r="L120" s="41"/>
      <c r="M120" s="41"/>
      <c r="N120" s="41"/>
      <c r="O120" s="41"/>
      <c r="P120" s="41"/>
      <c r="Q120" s="41"/>
      <c r="R120" s="42" t="s">
        <v>42</v>
      </c>
      <c r="S120" s="41"/>
      <c r="T120" s="41"/>
      <c r="U120" s="41"/>
      <c r="V120" s="41"/>
      <c r="W120" s="41"/>
      <c r="X120" s="41"/>
      <c r="Y120" s="41"/>
      <c r="Z120" s="41"/>
      <c r="AA120" s="39"/>
      <c r="AB120" s="41"/>
      <c r="AC120" s="39"/>
      <c r="AD120" s="43"/>
      <c r="AE120" s="44" t="str">
        <f aca="false">IF(AND(D120="",E120="",G120=""),"N","Y")</f>
        <v>Y</v>
      </c>
      <c r="AF120" s="35"/>
      <c r="AG120" s="32"/>
      <c r="AH120" s="32"/>
      <c r="AI120" s="32"/>
      <c r="AJ120" s="32"/>
    </row>
    <row r="121" customFormat="false" ht="16.5" hidden="false" customHeight="true" outlineLevel="0" collapsed="false">
      <c r="A121" s="32"/>
      <c r="B121" s="33" t="s">
        <v>38</v>
      </c>
      <c r="C121" s="34" t="str">
        <f aca="false">_Companycode</f>
        <v>MaAT</v>
      </c>
      <c r="D121" s="35" t="s">
        <v>182</v>
      </c>
      <c r="E121" s="36"/>
      <c r="F121" s="36"/>
      <c r="G121" s="37" t="s">
        <v>40</v>
      </c>
      <c r="H121" s="38" t="s">
        <v>41</v>
      </c>
      <c r="I121" s="39" t="n">
        <v>45407</v>
      </c>
      <c r="J121" s="46"/>
      <c r="K121" s="41"/>
      <c r="L121" s="41"/>
      <c r="M121" s="41"/>
      <c r="N121" s="41"/>
      <c r="O121" s="41"/>
      <c r="P121" s="41"/>
      <c r="Q121" s="41"/>
      <c r="R121" s="42" t="s">
        <v>42</v>
      </c>
      <c r="S121" s="41"/>
      <c r="T121" s="41"/>
      <c r="U121" s="41"/>
      <c r="V121" s="41"/>
      <c r="W121" s="41"/>
      <c r="X121" s="41"/>
      <c r="Y121" s="41"/>
      <c r="Z121" s="41"/>
      <c r="AA121" s="39"/>
      <c r="AB121" s="41"/>
      <c r="AC121" s="39"/>
      <c r="AD121" s="43"/>
      <c r="AE121" s="44" t="str">
        <f aca="false">IF(AND(D121="",E121="",G121=""),"N","Y")</f>
        <v>Y</v>
      </c>
      <c r="AF121" s="35"/>
      <c r="AG121" s="32"/>
      <c r="AH121" s="32"/>
      <c r="AI121" s="32"/>
      <c r="AJ121" s="32"/>
    </row>
    <row r="122" customFormat="false" ht="16.5" hidden="false" customHeight="true" outlineLevel="0" collapsed="false">
      <c r="A122" s="32"/>
      <c r="B122" s="33" t="s">
        <v>38</v>
      </c>
      <c r="C122" s="34" t="str">
        <f aca="false">_Companycode</f>
        <v>MaAT</v>
      </c>
      <c r="D122" s="35" t="s">
        <v>183</v>
      </c>
      <c r="E122" s="36"/>
      <c r="F122" s="36"/>
      <c r="G122" s="37" t="s">
        <v>47</v>
      </c>
      <c r="H122" s="38" t="s">
        <v>61</v>
      </c>
      <c r="I122" s="39" t="n">
        <v>45385</v>
      </c>
      <c r="J122" s="46"/>
      <c r="K122" s="41"/>
      <c r="L122" s="41"/>
      <c r="M122" s="41"/>
      <c r="N122" s="41"/>
      <c r="O122" s="41"/>
      <c r="P122" s="41"/>
      <c r="Q122" s="41"/>
      <c r="R122" s="42" t="s">
        <v>42</v>
      </c>
      <c r="S122" s="41"/>
      <c r="T122" s="41"/>
      <c r="U122" s="41"/>
      <c r="V122" s="41"/>
      <c r="W122" s="41"/>
      <c r="X122" s="41"/>
      <c r="Y122" s="41"/>
      <c r="Z122" s="41"/>
      <c r="AA122" s="39"/>
      <c r="AB122" s="41"/>
      <c r="AC122" s="39"/>
      <c r="AD122" s="43"/>
      <c r="AE122" s="44" t="str">
        <f aca="false">IF(AND(D122="",E122="",G122=""),"N","Y")</f>
        <v>Y</v>
      </c>
      <c r="AF122" s="35"/>
      <c r="AG122" s="32"/>
      <c r="AH122" s="32"/>
      <c r="AI122" s="32"/>
      <c r="AJ122" s="32"/>
    </row>
    <row r="123" customFormat="false" ht="16.5" hidden="false" customHeight="true" outlineLevel="0" collapsed="false">
      <c r="A123" s="32"/>
      <c r="B123" s="33" t="s">
        <v>38</v>
      </c>
      <c r="C123" s="34" t="str">
        <f aca="false">_Companycode</f>
        <v>MaAT</v>
      </c>
      <c r="D123" s="35" t="s">
        <v>184</v>
      </c>
      <c r="E123" s="36"/>
      <c r="F123" s="36"/>
      <c r="G123" s="37" t="s">
        <v>44</v>
      </c>
      <c r="H123" s="38" t="s">
        <v>61</v>
      </c>
      <c r="I123" s="39" t="n">
        <v>45385</v>
      </c>
      <c r="J123" s="46"/>
      <c r="K123" s="41"/>
      <c r="L123" s="41"/>
      <c r="M123" s="41"/>
      <c r="N123" s="41"/>
      <c r="O123" s="41"/>
      <c r="P123" s="41"/>
      <c r="Q123" s="41"/>
      <c r="R123" s="42" t="s">
        <v>42</v>
      </c>
      <c r="S123" s="41"/>
      <c r="T123" s="41"/>
      <c r="U123" s="41"/>
      <c r="V123" s="41"/>
      <c r="W123" s="41"/>
      <c r="X123" s="41"/>
      <c r="Y123" s="41"/>
      <c r="Z123" s="41"/>
      <c r="AA123" s="39"/>
      <c r="AB123" s="41"/>
      <c r="AC123" s="39"/>
      <c r="AD123" s="43"/>
      <c r="AE123" s="44" t="str">
        <f aca="false">IF(AND(D123="",E123="",G123=""),"N","Y")</f>
        <v>Y</v>
      </c>
      <c r="AF123" s="35"/>
      <c r="AG123" s="32"/>
      <c r="AH123" s="32"/>
      <c r="AI123" s="32"/>
      <c r="AJ123" s="32"/>
    </row>
    <row r="124" customFormat="false" ht="16.5" hidden="false" customHeight="true" outlineLevel="0" collapsed="false">
      <c r="A124" s="32"/>
      <c r="B124" s="33" t="s">
        <v>38</v>
      </c>
      <c r="C124" s="34" t="str">
        <f aca="false">_Companycode</f>
        <v>MaAT</v>
      </c>
      <c r="D124" s="35" t="s">
        <v>185</v>
      </c>
      <c r="E124" s="36"/>
      <c r="F124" s="36"/>
      <c r="G124" s="37" t="s">
        <v>81</v>
      </c>
      <c r="H124" s="38" t="s">
        <v>41</v>
      </c>
      <c r="I124" s="39" t="n">
        <v>45387</v>
      </c>
      <c r="J124" s="46"/>
      <c r="K124" s="41"/>
      <c r="L124" s="41"/>
      <c r="M124" s="41"/>
      <c r="N124" s="41"/>
      <c r="O124" s="41"/>
      <c r="P124" s="41"/>
      <c r="Q124" s="41"/>
      <c r="R124" s="42" t="s">
        <v>42</v>
      </c>
      <c r="S124" s="41"/>
      <c r="T124" s="41"/>
      <c r="U124" s="41"/>
      <c r="V124" s="41"/>
      <c r="W124" s="41"/>
      <c r="X124" s="41"/>
      <c r="Y124" s="41"/>
      <c r="Z124" s="41"/>
      <c r="AA124" s="39"/>
      <c r="AB124" s="41"/>
      <c r="AC124" s="39"/>
      <c r="AD124" s="43"/>
      <c r="AE124" s="44" t="str">
        <f aca="false">IF(AND(D124="",E124="",G124=""),"N","Y")</f>
        <v>Y</v>
      </c>
      <c r="AF124" s="35"/>
      <c r="AG124" s="32"/>
      <c r="AH124" s="32"/>
      <c r="AI124" s="32"/>
      <c r="AJ124" s="32"/>
    </row>
    <row r="125" customFormat="false" ht="16.5" hidden="false" customHeight="true" outlineLevel="0" collapsed="false">
      <c r="A125" s="32"/>
      <c r="B125" s="33" t="s">
        <v>38</v>
      </c>
      <c r="C125" s="34" t="str">
        <f aca="false">_Companycode</f>
        <v>MaAT</v>
      </c>
      <c r="D125" s="35" t="s">
        <v>186</v>
      </c>
      <c r="E125" s="36"/>
      <c r="F125" s="36"/>
      <c r="G125" s="37" t="s">
        <v>40</v>
      </c>
      <c r="H125" s="38" t="s">
        <v>63</v>
      </c>
      <c r="I125" s="39" t="n">
        <v>45387</v>
      </c>
      <c r="J125" s="46"/>
      <c r="K125" s="41"/>
      <c r="L125" s="41"/>
      <c r="M125" s="41"/>
      <c r="N125" s="41"/>
      <c r="O125" s="41"/>
      <c r="P125" s="41"/>
      <c r="Q125" s="41"/>
      <c r="R125" s="42" t="s">
        <v>42</v>
      </c>
      <c r="S125" s="41"/>
      <c r="T125" s="41"/>
      <c r="U125" s="41"/>
      <c r="V125" s="41"/>
      <c r="W125" s="41"/>
      <c r="X125" s="41"/>
      <c r="Y125" s="41"/>
      <c r="Z125" s="41"/>
      <c r="AA125" s="39"/>
      <c r="AB125" s="41"/>
      <c r="AC125" s="39"/>
      <c r="AD125" s="43"/>
      <c r="AE125" s="44" t="str">
        <f aca="false">IF(AND(D125="",E125="",G125=""),"N","Y")</f>
        <v>Y</v>
      </c>
      <c r="AF125" s="35"/>
      <c r="AG125" s="32"/>
      <c r="AH125" s="32"/>
      <c r="AI125" s="32"/>
      <c r="AJ125" s="32"/>
    </row>
    <row r="126" customFormat="false" ht="16.5" hidden="false" customHeight="true" outlineLevel="0" collapsed="false">
      <c r="A126" s="32"/>
      <c r="B126" s="33" t="s">
        <v>38</v>
      </c>
      <c r="C126" s="34" t="str">
        <f aca="false">_Companycode</f>
        <v>MaAT</v>
      </c>
      <c r="D126" s="35" t="s">
        <v>187</v>
      </c>
      <c r="E126" s="36"/>
      <c r="F126" s="36"/>
      <c r="G126" s="37" t="s">
        <v>121</v>
      </c>
      <c r="H126" s="38" t="s">
        <v>41</v>
      </c>
      <c r="I126" s="39" t="n">
        <v>45390</v>
      </c>
      <c r="J126" s="46"/>
      <c r="K126" s="41"/>
      <c r="L126" s="41"/>
      <c r="M126" s="41"/>
      <c r="N126" s="41"/>
      <c r="O126" s="41"/>
      <c r="P126" s="41"/>
      <c r="Q126" s="41"/>
      <c r="R126" s="42" t="s">
        <v>42</v>
      </c>
      <c r="S126" s="41"/>
      <c r="T126" s="41"/>
      <c r="U126" s="41"/>
      <c r="V126" s="41"/>
      <c r="W126" s="41"/>
      <c r="X126" s="41"/>
      <c r="Y126" s="41"/>
      <c r="Z126" s="41"/>
      <c r="AA126" s="39"/>
      <c r="AB126" s="41"/>
      <c r="AC126" s="39"/>
      <c r="AD126" s="43" t="n">
        <v>45412</v>
      </c>
      <c r="AE126" s="44" t="str">
        <f aca="false">IF(AND(D126="",E126="",G126=""),"N","Y")</f>
        <v>Y</v>
      </c>
      <c r="AF126" s="35"/>
      <c r="AG126" s="32"/>
      <c r="AH126" s="32"/>
      <c r="AI126" s="32"/>
      <c r="AJ126" s="32"/>
    </row>
    <row r="127" customFormat="false" ht="16.5" hidden="false" customHeight="true" outlineLevel="0" collapsed="false">
      <c r="A127" s="32"/>
      <c r="B127" s="33" t="s">
        <v>38</v>
      </c>
      <c r="C127" s="34" t="str">
        <f aca="false">_Companycode</f>
        <v>MaAT</v>
      </c>
      <c r="D127" s="35" t="s">
        <v>188</v>
      </c>
      <c r="E127" s="36"/>
      <c r="F127" s="36"/>
      <c r="G127" s="37" t="s">
        <v>189</v>
      </c>
      <c r="H127" s="38" t="s">
        <v>93</v>
      </c>
      <c r="I127" s="39" t="n">
        <v>45391</v>
      </c>
      <c r="J127" s="46"/>
      <c r="K127" s="41"/>
      <c r="L127" s="41"/>
      <c r="M127" s="41"/>
      <c r="N127" s="41"/>
      <c r="O127" s="41"/>
      <c r="P127" s="41"/>
      <c r="Q127" s="41"/>
      <c r="R127" s="42" t="s">
        <v>42</v>
      </c>
      <c r="S127" s="41"/>
      <c r="T127" s="41"/>
      <c r="U127" s="41"/>
      <c r="V127" s="41"/>
      <c r="W127" s="41"/>
      <c r="X127" s="41"/>
      <c r="Y127" s="41"/>
      <c r="Z127" s="41"/>
      <c r="AA127" s="39"/>
      <c r="AB127" s="41"/>
      <c r="AC127" s="39"/>
      <c r="AD127" s="43"/>
      <c r="AE127" s="44" t="str">
        <f aca="false">IF(AND(D127="",E127="",G127=""),"N","Y")</f>
        <v>Y</v>
      </c>
      <c r="AF127" s="35"/>
      <c r="AG127" s="32"/>
      <c r="AH127" s="32"/>
      <c r="AI127" s="32"/>
      <c r="AJ127" s="32"/>
    </row>
    <row r="128" customFormat="false" ht="16.5" hidden="false" customHeight="true" outlineLevel="0" collapsed="false">
      <c r="A128" s="32"/>
      <c r="B128" s="33" t="s">
        <v>38</v>
      </c>
      <c r="C128" s="34" t="str">
        <f aca="false">_Companycode</f>
        <v>MaAT</v>
      </c>
      <c r="D128" s="35" t="s">
        <v>190</v>
      </c>
      <c r="E128" s="36"/>
      <c r="F128" s="36"/>
      <c r="G128" s="37" t="s">
        <v>142</v>
      </c>
      <c r="H128" s="38" t="s">
        <v>41</v>
      </c>
      <c r="I128" s="39" t="n">
        <v>45392</v>
      </c>
      <c r="J128" s="46"/>
      <c r="K128" s="41"/>
      <c r="L128" s="41"/>
      <c r="M128" s="41"/>
      <c r="N128" s="41"/>
      <c r="O128" s="41"/>
      <c r="P128" s="41"/>
      <c r="Q128" s="41"/>
      <c r="R128" s="42" t="s">
        <v>42</v>
      </c>
      <c r="S128" s="41"/>
      <c r="T128" s="41"/>
      <c r="U128" s="41"/>
      <c r="V128" s="41"/>
      <c r="W128" s="41"/>
      <c r="X128" s="41"/>
      <c r="Y128" s="41"/>
      <c r="Z128" s="41"/>
      <c r="AA128" s="39"/>
      <c r="AB128" s="41"/>
      <c r="AC128" s="39"/>
      <c r="AD128" s="43"/>
      <c r="AE128" s="44" t="str">
        <f aca="false">IF(AND(D128="",E128="",G128=""),"N","Y")</f>
        <v>Y</v>
      </c>
      <c r="AF128" s="35"/>
      <c r="AG128" s="32"/>
      <c r="AH128" s="32"/>
      <c r="AI128" s="32"/>
      <c r="AJ128" s="32"/>
    </row>
    <row r="129" customFormat="false" ht="16.5" hidden="false" customHeight="true" outlineLevel="0" collapsed="false">
      <c r="A129" s="32"/>
      <c r="B129" s="33" t="s">
        <v>38</v>
      </c>
      <c r="C129" s="34" t="str">
        <f aca="false">_Companycode</f>
        <v>MaAT</v>
      </c>
      <c r="D129" s="35" t="s">
        <v>191</v>
      </c>
      <c r="E129" s="36"/>
      <c r="F129" s="36"/>
      <c r="G129" s="37" t="s">
        <v>77</v>
      </c>
      <c r="H129" s="38" t="s">
        <v>103</v>
      </c>
      <c r="I129" s="39" t="n">
        <v>45392</v>
      </c>
      <c r="J129" s="46"/>
      <c r="K129" s="41"/>
      <c r="L129" s="41"/>
      <c r="M129" s="41"/>
      <c r="N129" s="41"/>
      <c r="O129" s="41"/>
      <c r="P129" s="41"/>
      <c r="Q129" s="41"/>
      <c r="R129" s="42" t="s">
        <v>42</v>
      </c>
      <c r="S129" s="41"/>
      <c r="T129" s="41"/>
      <c r="U129" s="41"/>
      <c r="V129" s="41"/>
      <c r="W129" s="41"/>
      <c r="X129" s="41"/>
      <c r="Y129" s="41"/>
      <c r="Z129" s="41"/>
      <c r="AA129" s="39"/>
      <c r="AB129" s="41"/>
      <c r="AC129" s="39"/>
      <c r="AD129" s="43"/>
      <c r="AE129" s="44" t="str">
        <f aca="false">IF(AND(D129="",E129="",G129=""),"N","Y")</f>
        <v>Y</v>
      </c>
      <c r="AF129" s="35"/>
      <c r="AG129" s="32"/>
      <c r="AH129" s="32"/>
      <c r="AI129" s="32"/>
      <c r="AJ129" s="32"/>
    </row>
    <row r="130" customFormat="false" ht="16.5" hidden="false" customHeight="true" outlineLevel="0" collapsed="false">
      <c r="A130" s="32"/>
      <c r="B130" s="33" t="s">
        <v>38</v>
      </c>
      <c r="C130" s="34" t="str">
        <f aca="false">_Companycode</f>
        <v>MaAT</v>
      </c>
      <c r="D130" s="35" t="s">
        <v>192</v>
      </c>
      <c r="E130" s="36"/>
      <c r="F130" s="36"/>
      <c r="G130" s="37" t="s">
        <v>121</v>
      </c>
      <c r="H130" s="38" t="s">
        <v>41</v>
      </c>
      <c r="I130" s="39" t="n">
        <v>45392</v>
      </c>
      <c r="J130" s="46"/>
      <c r="K130" s="41"/>
      <c r="L130" s="41"/>
      <c r="M130" s="41"/>
      <c r="N130" s="41"/>
      <c r="O130" s="41"/>
      <c r="P130" s="41"/>
      <c r="Q130" s="41"/>
      <c r="R130" s="42" t="s">
        <v>42</v>
      </c>
      <c r="S130" s="41"/>
      <c r="T130" s="41"/>
      <c r="U130" s="41"/>
      <c r="V130" s="41"/>
      <c r="W130" s="41"/>
      <c r="X130" s="41"/>
      <c r="Y130" s="41"/>
      <c r="Z130" s="41"/>
      <c r="AA130" s="39"/>
      <c r="AB130" s="41"/>
      <c r="AC130" s="39"/>
      <c r="AD130" s="43"/>
      <c r="AE130" s="44" t="str">
        <f aca="false">IF(AND(D130="",E130="",G130=""),"N","Y")</f>
        <v>Y</v>
      </c>
      <c r="AF130" s="35"/>
      <c r="AG130" s="32"/>
      <c r="AH130" s="32"/>
      <c r="AI130" s="32"/>
      <c r="AJ130" s="32"/>
    </row>
    <row r="131" customFormat="false" ht="16.5" hidden="false" customHeight="true" outlineLevel="0" collapsed="false">
      <c r="A131" s="32"/>
      <c r="B131" s="33" t="s">
        <v>38</v>
      </c>
      <c r="C131" s="34" t="str">
        <f aca="false">_Companycode</f>
        <v>MaAT</v>
      </c>
      <c r="D131" s="35" t="s">
        <v>193</v>
      </c>
      <c r="E131" s="36"/>
      <c r="F131" s="36"/>
      <c r="G131" s="37" t="s">
        <v>121</v>
      </c>
      <c r="H131" s="38" t="s">
        <v>41</v>
      </c>
      <c r="I131" s="39" t="n">
        <v>45397</v>
      </c>
      <c r="J131" s="46"/>
      <c r="K131" s="41"/>
      <c r="L131" s="41"/>
      <c r="M131" s="41"/>
      <c r="N131" s="41"/>
      <c r="O131" s="41"/>
      <c r="P131" s="41"/>
      <c r="Q131" s="41"/>
      <c r="R131" s="42" t="s">
        <v>42</v>
      </c>
      <c r="S131" s="41"/>
      <c r="T131" s="41"/>
      <c r="U131" s="41"/>
      <c r="V131" s="41"/>
      <c r="W131" s="41"/>
      <c r="X131" s="41"/>
      <c r="Y131" s="41"/>
      <c r="Z131" s="41"/>
      <c r="AA131" s="39"/>
      <c r="AB131" s="41"/>
      <c r="AC131" s="39"/>
      <c r="AD131" s="43" t="n">
        <v>45443</v>
      </c>
      <c r="AE131" s="44" t="str">
        <f aca="false">IF(AND(D131="",E131="",G131=""),"N","Y")</f>
        <v>Y</v>
      </c>
      <c r="AF131" s="35"/>
      <c r="AG131" s="32"/>
      <c r="AH131" s="32"/>
      <c r="AI131" s="32"/>
      <c r="AJ131" s="32"/>
    </row>
    <row r="132" customFormat="false" ht="16.5" hidden="false" customHeight="true" outlineLevel="0" collapsed="false">
      <c r="A132" s="32"/>
      <c r="B132" s="33" t="s">
        <v>38</v>
      </c>
      <c r="C132" s="34" t="str">
        <f aca="false">_Companycode</f>
        <v>MaAT</v>
      </c>
      <c r="D132" s="35" t="s">
        <v>194</v>
      </c>
      <c r="E132" s="36"/>
      <c r="F132" s="36"/>
      <c r="G132" s="37" t="s">
        <v>44</v>
      </c>
      <c r="H132" s="38" t="s">
        <v>61</v>
      </c>
      <c r="I132" s="39" t="n">
        <v>45392</v>
      </c>
      <c r="J132" s="46"/>
      <c r="K132" s="41"/>
      <c r="L132" s="41"/>
      <c r="M132" s="41"/>
      <c r="N132" s="41"/>
      <c r="O132" s="41"/>
      <c r="P132" s="41"/>
      <c r="Q132" s="41"/>
      <c r="R132" s="42" t="s">
        <v>42</v>
      </c>
      <c r="S132" s="41"/>
      <c r="T132" s="41"/>
      <c r="U132" s="41"/>
      <c r="V132" s="41"/>
      <c r="W132" s="41"/>
      <c r="X132" s="41"/>
      <c r="Y132" s="41"/>
      <c r="Z132" s="41"/>
      <c r="AA132" s="39"/>
      <c r="AB132" s="41"/>
      <c r="AC132" s="39"/>
      <c r="AD132" s="43"/>
      <c r="AE132" s="44" t="str">
        <f aca="false">IF(AND(D132="",E132="",G132=""),"N","Y")</f>
        <v>Y</v>
      </c>
      <c r="AF132" s="35"/>
      <c r="AG132" s="32"/>
      <c r="AH132" s="32"/>
      <c r="AI132" s="32"/>
      <c r="AJ132" s="32"/>
    </row>
    <row r="133" customFormat="false" ht="16.5" hidden="false" customHeight="true" outlineLevel="0" collapsed="false">
      <c r="A133" s="32"/>
      <c r="B133" s="33" t="s">
        <v>38</v>
      </c>
      <c r="C133" s="34" t="str">
        <f aca="false">_Companycode</f>
        <v>MaAT</v>
      </c>
      <c r="D133" s="35" t="s">
        <v>195</v>
      </c>
      <c r="E133" s="36"/>
      <c r="F133" s="36"/>
      <c r="G133" s="37" t="s">
        <v>142</v>
      </c>
      <c r="H133" s="38" t="s">
        <v>63</v>
      </c>
      <c r="I133" s="39" t="n">
        <v>45393</v>
      </c>
      <c r="J133" s="46"/>
      <c r="K133" s="41"/>
      <c r="L133" s="41"/>
      <c r="M133" s="41"/>
      <c r="N133" s="41"/>
      <c r="O133" s="41"/>
      <c r="P133" s="41"/>
      <c r="Q133" s="41"/>
      <c r="R133" s="42" t="s">
        <v>42</v>
      </c>
      <c r="S133" s="41"/>
      <c r="T133" s="41"/>
      <c r="U133" s="41"/>
      <c r="V133" s="41"/>
      <c r="W133" s="41"/>
      <c r="X133" s="41"/>
      <c r="Y133" s="41"/>
      <c r="Z133" s="41"/>
      <c r="AA133" s="39"/>
      <c r="AB133" s="41"/>
      <c r="AC133" s="39"/>
      <c r="AD133" s="43" t="n">
        <v>45412</v>
      </c>
      <c r="AE133" s="44" t="str">
        <f aca="false">IF(AND(D133="",E133="",G133=""),"N","Y")</f>
        <v>Y</v>
      </c>
      <c r="AF133" s="35"/>
      <c r="AG133" s="32"/>
      <c r="AH133" s="32"/>
      <c r="AI133" s="32"/>
      <c r="AJ133" s="32"/>
    </row>
    <row r="134" customFormat="false" ht="16.5" hidden="false" customHeight="true" outlineLevel="0" collapsed="false">
      <c r="A134" s="32"/>
      <c r="B134" s="33" t="s">
        <v>38</v>
      </c>
      <c r="C134" s="34" t="str">
        <f aca="false">_Companycode</f>
        <v>MaAT</v>
      </c>
      <c r="D134" s="35" t="s">
        <v>196</v>
      </c>
      <c r="E134" s="36"/>
      <c r="F134" s="36"/>
      <c r="G134" s="37" t="s">
        <v>44</v>
      </c>
      <c r="H134" s="38" t="s">
        <v>41</v>
      </c>
      <c r="I134" s="39" t="n">
        <v>45398</v>
      </c>
      <c r="J134" s="46"/>
      <c r="K134" s="41"/>
      <c r="L134" s="41"/>
      <c r="M134" s="41"/>
      <c r="N134" s="41"/>
      <c r="O134" s="41"/>
      <c r="P134" s="41"/>
      <c r="Q134" s="41"/>
      <c r="R134" s="42" t="s">
        <v>42</v>
      </c>
      <c r="S134" s="41"/>
      <c r="T134" s="41"/>
      <c r="U134" s="41"/>
      <c r="V134" s="41"/>
      <c r="W134" s="41"/>
      <c r="X134" s="41"/>
      <c r="Y134" s="41"/>
      <c r="Z134" s="41"/>
      <c r="AA134" s="39"/>
      <c r="AB134" s="41"/>
      <c r="AC134" s="39"/>
      <c r="AD134" s="43"/>
      <c r="AE134" s="44" t="str">
        <f aca="false">IF(AND(D134="",E134="",G134=""),"N","Y")</f>
        <v>Y</v>
      </c>
      <c r="AF134" s="35"/>
      <c r="AG134" s="32"/>
      <c r="AH134" s="32"/>
      <c r="AI134" s="32"/>
      <c r="AJ134" s="32"/>
    </row>
    <row r="135" customFormat="false" ht="16.5" hidden="false" customHeight="true" outlineLevel="0" collapsed="false">
      <c r="A135" s="32"/>
      <c r="B135" s="33" t="s">
        <v>38</v>
      </c>
      <c r="C135" s="34" t="str">
        <f aca="false">_Companycode</f>
        <v>MaAT</v>
      </c>
      <c r="D135" s="35" t="s">
        <v>197</v>
      </c>
      <c r="E135" s="36"/>
      <c r="F135" s="36"/>
      <c r="G135" s="37" t="s">
        <v>44</v>
      </c>
      <c r="H135" s="38" t="s">
        <v>41</v>
      </c>
      <c r="I135" s="39" t="n">
        <v>45399</v>
      </c>
      <c r="J135" s="46"/>
      <c r="K135" s="41"/>
      <c r="L135" s="41"/>
      <c r="M135" s="41"/>
      <c r="N135" s="41"/>
      <c r="O135" s="41"/>
      <c r="P135" s="41"/>
      <c r="Q135" s="41"/>
      <c r="R135" s="42" t="s">
        <v>42</v>
      </c>
      <c r="S135" s="41"/>
      <c r="T135" s="41"/>
      <c r="U135" s="41"/>
      <c r="V135" s="41"/>
      <c r="W135" s="41"/>
      <c r="X135" s="41"/>
      <c r="Y135" s="41"/>
      <c r="Z135" s="41"/>
      <c r="AA135" s="39"/>
      <c r="AB135" s="41"/>
      <c r="AC135" s="39"/>
      <c r="AD135" s="43"/>
      <c r="AE135" s="44" t="str">
        <f aca="false">IF(AND(D135="",E135="",G135=""),"N","Y")</f>
        <v>Y</v>
      </c>
      <c r="AF135" s="35"/>
      <c r="AG135" s="32"/>
      <c r="AH135" s="32"/>
      <c r="AI135" s="32"/>
      <c r="AJ135" s="32"/>
    </row>
    <row r="136" customFormat="false" ht="16.5" hidden="false" customHeight="true" outlineLevel="0" collapsed="false">
      <c r="A136" s="32"/>
      <c r="B136" s="33" t="s">
        <v>38</v>
      </c>
      <c r="C136" s="34" t="str">
        <f aca="false">_Companycode</f>
        <v>MaAT</v>
      </c>
      <c r="D136" s="35" t="s">
        <v>198</v>
      </c>
      <c r="E136" s="36"/>
      <c r="F136" s="36"/>
      <c r="G136" s="37" t="s">
        <v>81</v>
      </c>
      <c r="H136" s="38" t="s">
        <v>41</v>
      </c>
      <c r="I136" s="39" t="n">
        <v>45404</v>
      </c>
      <c r="J136" s="46"/>
      <c r="K136" s="41"/>
      <c r="L136" s="41"/>
      <c r="M136" s="41"/>
      <c r="N136" s="41"/>
      <c r="O136" s="41"/>
      <c r="P136" s="41"/>
      <c r="Q136" s="41"/>
      <c r="R136" s="42" t="s">
        <v>42</v>
      </c>
      <c r="S136" s="41"/>
      <c r="T136" s="41"/>
      <c r="U136" s="41"/>
      <c r="V136" s="41"/>
      <c r="W136" s="41"/>
      <c r="X136" s="41"/>
      <c r="Y136" s="41"/>
      <c r="Z136" s="41"/>
      <c r="AA136" s="39"/>
      <c r="AB136" s="41"/>
      <c r="AC136" s="39"/>
      <c r="AD136" s="43" t="n">
        <v>45412</v>
      </c>
      <c r="AE136" s="44" t="str">
        <f aca="false">IF(AND(D136="",E136="",G136=""),"N","Y")</f>
        <v>Y</v>
      </c>
      <c r="AF136" s="35"/>
      <c r="AG136" s="32"/>
      <c r="AH136" s="32"/>
      <c r="AI136" s="32"/>
      <c r="AJ136" s="32"/>
    </row>
    <row r="137" customFormat="false" ht="16.5" hidden="false" customHeight="true" outlineLevel="0" collapsed="false">
      <c r="A137" s="32"/>
      <c r="B137" s="33" t="s">
        <v>38</v>
      </c>
      <c r="C137" s="34" t="str">
        <f aca="false">_Companycode</f>
        <v>MaAT</v>
      </c>
      <c r="D137" s="35"/>
      <c r="E137" s="36"/>
      <c r="F137" s="36"/>
      <c r="G137" s="37"/>
      <c r="H137" s="38"/>
      <c r="I137" s="39"/>
      <c r="J137" s="46"/>
      <c r="K137" s="41"/>
      <c r="L137" s="41"/>
      <c r="M137" s="41"/>
      <c r="N137" s="41"/>
      <c r="O137" s="41"/>
      <c r="P137" s="41"/>
      <c r="Q137" s="41"/>
      <c r="R137" s="42" t="s">
        <v>42</v>
      </c>
      <c r="S137" s="41"/>
      <c r="T137" s="41"/>
      <c r="U137" s="41"/>
      <c r="V137" s="41"/>
      <c r="W137" s="41"/>
      <c r="X137" s="41"/>
      <c r="Y137" s="41"/>
      <c r="Z137" s="41"/>
      <c r="AA137" s="39"/>
      <c r="AB137" s="41"/>
      <c r="AC137" s="39"/>
      <c r="AD137" s="43"/>
      <c r="AE137" s="44" t="str">
        <f aca="false">IF(AND(D137="",E137="",G137=""),"N","Y")</f>
        <v>N</v>
      </c>
      <c r="AF137" s="35"/>
      <c r="AG137" s="32"/>
      <c r="AH137" s="32"/>
      <c r="AI137" s="32"/>
      <c r="AJ137" s="32"/>
    </row>
    <row r="138" customFormat="false" ht="16.5" hidden="false" customHeight="true" outlineLevel="0" collapsed="false">
      <c r="A138" s="32"/>
      <c r="B138" s="33" t="s">
        <v>38</v>
      </c>
      <c r="C138" s="34" t="str">
        <f aca="false">_Companycode</f>
        <v>MaAT</v>
      </c>
      <c r="D138" s="35" t="s">
        <v>199</v>
      </c>
      <c r="E138" s="36"/>
      <c r="F138" s="36"/>
      <c r="G138" s="37" t="s">
        <v>142</v>
      </c>
      <c r="H138" s="38" t="s">
        <v>63</v>
      </c>
      <c r="I138" s="39" t="n">
        <v>45406</v>
      </c>
      <c r="J138" s="46"/>
      <c r="K138" s="41"/>
      <c r="L138" s="41"/>
      <c r="M138" s="41"/>
      <c r="N138" s="41"/>
      <c r="O138" s="41"/>
      <c r="P138" s="41"/>
      <c r="Q138" s="41"/>
      <c r="R138" s="42" t="s">
        <v>42</v>
      </c>
      <c r="S138" s="41"/>
      <c r="T138" s="41"/>
      <c r="U138" s="41"/>
      <c r="V138" s="41"/>
      <c r="W138" s="41"/>
      <c r="X138" s="41"/>
      <c r="Y138" s="41"/>
      <c r="Z138" s="41"/>
      <c r="AA138" s="39"/>
      <c r="AB138" s="41"/>
      <c r="AC138" s="39"/>
      <c r="AD138" s="43" t="n">
        <v>45443</v>
      </c>
      <c r="AE138" s="44" t="str">
        <f aca="false">IF(AND(D138="",E138="",G138=""),"N","Y")</f>
        <v>Y</v>
      </c>
      <c r="AF138" s="35"/>
      <c r="AG138" s="32"/>
      <c r="AH138" s="32"/>
      <c r="AI138" s="32"/>
      <c r="AJ138" s="32"/>
    </row>
    <row r="139" customFormat="false" ht="16.5" hidden="false" customHeight="true" outlineLevel="0" collapsed="false">
      <c r="A139" s="32"/>
      <c r="B139" s="33" t="s">
        <v>38</v>
      </c>
      <c r="C139" s="34" t="str">
        <f aca="false">_Companycode</f>
        <v>MaAT</v>
      </c>
      <c r="D139" s="35" t="s">
        <v>200</v>
      </c>
      <c r="E139" s="36"/>
      <c r="F139" s="36"/>
      <c r="G139" s="37" t="s">
        <v>47</v>
      </c>
      <c r="H139" s="38" t="s">
        <v>63</v>
      </c>
      <c r="I139" s="39" t="n">
        <v>45406</v>
      </c>
      <c r="J139" s="46"/>
      <c r="K139" s="41"/>
      <c r="L139" s="41"/>
      <c r="M139" s="41"/>
      <c r="N139" s="41"/>
      <c r="O139" s="41"/>
      <c r="P139" s="41"/>
      <c r="Q139" s="41"/>
      <c r="R139" s="42" t="s">
        <v>42</v>
      </c>
      <c r="S139" s="41"/>
      <c r="T139" s="41"/>
      <c r="U139" s="41"/>
      <c r="V139" s="41"/>
      <c r="W139" s="41"/>
      <c r="X139" s="41"/>
      <c r="Y139" s="41"/>
      <c r="Z139" s="41"/>
      <c r="AA139" s="39"/>
      <c r="AB139" s="41"/>
      <c r="AC139" s="39"/>
      <c r="AD139" s="43"/>
      <c r="AE139" s="44" t="str">
        <f aca="false">IF(AND(D139="",E139="",G139=""),"N","Y")</f>
        <v>Y</v>
      </c>
      <c r="AF139" s="35"/>
      <c r="AG139" s="32"/>
      <c r="AH139" s="32"/>
      <c r="AI139" s="32"/>
      <c r="AJ139" s="32"/>
    </row>
    <row r="140" customFormat="false" ht="16.5" hidden="false" customHeight="true" outlineLevel="0" collapsed="false">
      <c r="A140" s="32"/>
      <c r="B140" s="33" t="s">
        <v>38</v>
      </c>
      <c r="C140" s="34" t="str">
        <f aca="false">_Companycode</f>
        <v>MaAT</v>
      </c>
      <c r="D140" s="35" t="s">
        <v>201</v>
      </c>
      <c r="E140" s="36"/>
      <c r="F140" s="36"/>
      <c r="G140" s="37" t="s">
        <v>40</v>
      </c>
      <c r="H140" s="38" t="s">
        <v>41</v>
      </c>
      <c r="I140" s="39" t="n">
        <v>45407</v>
      </c>
      <c r="J140" s="46"/>
      <c r="K140" s="41"/>
      <c r="L140" s="41"/>
      <c r="M140" s="41"/>
      <c r="N140" s="41"/>
      <c r="O140" s="41"/>
      <c r="P140" s="41"/>
      <c r="Q140" s="41"/>
      <c r="R140" s="42" t="s">
        <v>42</v>
      </c>
      <c r="S140" s="41"/>
      <c r="T140" s="41"/>
      <c r="U140" s="41"/>
      <c r="V140" s="41"/>
      <c r="W140" s="41"/>
      <c r="X140" s="41"/>
      <c r="Y140" s="41"/>
      <c r="Z140" s="41"/>
      <c r="AA140" s="39"/>
      <c r="AB140" s="41"/>
      <c r="AC140" s="39"/>
      <c r="AD140" s="43"/>
      <c r="AE140" s="44" t="str">
        <f aca="false">IF(AND(D140="",E140="",G140=""),"N","Y")</f>
        <v>Y</v>
      </c>
      <c r="AF140" s="35"/>
      <c r="AG140" s="32"/>
      <c r="AH140" s="32"/>
      <c r="AI140" s="32"/>
      <c r="AJ140" s="32"/>
    </row>
    <row r="141" customFormat="false" ht="16.5" hidden="false" customHeight="true" outlineLevel="0" collapsed="false">
      <c r="A141" s="32"/>
      <c r="B141" s="33" t="s">
        <v>38</v>
      </c>
      <c r="C141" s="34" t="str">
        <f aca="false">_Companycode</f>
        <v>MaAT</v>
      </c>
      <c r="D141" s="35" t="s">
        <v>202</v>
      </c>
      <c r="E141" s="36"/>
      <c r="F141" s="36"/>
      <c r="G141" s="37" t="s">
        <v>81</v>
      </c>
      <c r="H141" s="38" t="s">
        <v>41</v>
      </c>
      <c r="I141" s="39" t="n">
        <v>45407</v>
      </c>
      <c r="J141" s="46"/>
      <c r="K141" s="41"/>
      <c r="L141" s="41"/>
      <c r="M141" s="41"/>
      <c r="N141" s="41"/>
      <c r="O141" s="41"/>
      <c r="P141" s="41"/>
      <c r="Q141" s="41"/>
      <c r="R141" s="42" t="s">
        <v>42</v>
      </c>
      <c r="S141" s="41"/>
      <c r="T141" s="41"/>
      <c r="U141" s="41"/>
      <c r="V141" s="41"/>
      <c r="W141" s="41"/>
      <c r="X141" s="41"/>
      <c r="Y141" s="41"/>
      <c r="Z141" s="41"/>
      <c r="AA141" s="39"/>
      <c r="AB141" s="41"/>
      <c r="AC141" s="39"/>
      <c r="AD141" s="43"/>
      <c r="AE141" s="44" t="str">
        <f aca="false">IF(AND(D141="",E141="",G141=""),"N","Y")</f>
        <v>Y</v>
      </c>
      <c r="AF141" s="35"/>
      <c r="AG141" s="32"/>
      <c r="AH141" s="32"/>
      <c r="AI141" s="32"/>
      <c r="AJ141" s="32"/>
    </row>
    <row r="142" customFormat="false" ht="16.5" hidden="false" customHeight="true" outlineLevel="0" collapsed="false">
      <c r="A142" s="32"/>
      <c r="B142" s="33" t="s">
        <v>38</v>
      </c>
      <c r="C142" s="34" t="str">
        <f aca="false">_Companycode</f>
        <v>MaAT</v>
      </c>
      <c r="D142" s="35" t="s">
        <v>203</v>
      </c>
      <c r="E142" s="36"/>
      <c r="F142" s="36"/>
      <c r="G142" s="37" t="s">
        <v>77</v>
      </c>
      <c r="H142" s="38" t="s">
        <v>85</v>
      </c>
      <c r="I142" s="39" t="n">
        <v>45412</v>
      </c>
      <c r="J142" s="46"/>
      <c r="K142" s="41"/>
      <c r="L142" s="41"/>
      <c r="M142" s="41"/>
      <c r="N142" s="41"/>
      <c r="O142" s="41"/>
      <c r="P142" s="41"/>
      <c r="Q142" s="41"/>
      <c r="R142" s="42" t="s">
        <v>42</v>
      </c>
      <c r="S142" s="41"/>
      <c r="T142" s="41"/>
      <c r="U142" s="41"/>
      <c r="V142" s="41"/>
      <c r="W142" s="41"/>
      <c r="X142" s="41"/>
      <c r="Y142" s="41"/>
      <c r="Z142" s="41"/>
      <c r="AA142" s="39"/>
      <c r="AB142" s="41"/>
      <c r="AC142" s="39"/>
      <c r="AD142" s="43" t="n">
        <v>45443</v>
      </c>
      <c r="AE142" s="44" t="str">
        <f aca="false">IF(AND(D142="",E142="",G142=""),"N","Y")</f>
        <v>Y</v>
      </c>
      <c r="AF142" s="35"/>
      <c r="AG142" s="32"/>
      <c r="AH142" s="32"/>
      <c r="AI142" s="32"/>
      <c r="AJ142" s="32"/>
    </row>
    <row r="143" customFormat="false" ht="16.5" hidden="false" customHeight="true" outlineLevel="0" collapsed="false">
      <c r="A143" s="32"/>
      <c r="B143" s="33" t="s">
        <v>38</v>
      </c>
      <c r="C143" s="34" t="str">
        <f aca="false">_Companycode</f>
        <v>MaAT</v>
      </c>
      <c r="D143" s="35" t="s">
        <v>204</v>
      </c>
      <c r="E143" s="36"/>
      <c r="F143" s="36"/>
      <c r="G143" s="37" t="s">
        <v>44</v>
      </c>
      <c r="H143" s="38" t="s">
        <v>41</v>
      </c>
      <c r="I143" s="39" t="n">
        <v>45415</v>
      </c>
      <c r="J143" s="46"/>
      <c r="K143" s="41"/>
      <c r="L143" s="41"/>
      <c r="M143" s="41"/>
      <c r="N143" s="41"/>
      <c r="O143" s="41"/>
      <c r="P143" s="41"/>
      <c r="Q143" s="41"/>
      <c r="R143" s="42" t="s">
        <v>42</v>
      </c>
      <c r="S143" s="41"/>
      <c r="T143" s="41"/>
      <c r="U143" s="41"/>
      <c r="V143" s="41"/>
      <c r="W143" s="41"/>
      <c r="X143" s="41"/>
      <c r="Y143" s="41"/>
      <c r="Z143" s="41"/>
      <c r="AA143" s="39"/>
      <c r="AB143" s="41"/>
      <c r="AC143" s="39"/>
      <c r="AD143" s="43"/>
      <c r="AE143" s="44" t="str">
        <f aca="false">IF(AND(D143="",E143="",G143=""),"N","Y")</f>
        <v>Y</v>
      </c>
      <c r="AF143" s="35"/>
      <c r="AG143" s="32"/>
      <c r="AH143" s="32"/>
      <c r="AI143" s="32"/>
      <c r="AJ143" s="32"/>
    </row>
    <row r="144" customFormat="false" ht="16.5" hidden="false" customHeight="true" outlineLevel="0" collapsed="false">
      <c r="A144" s="32"/>
      <c r="B144" s="33" t="s">
        <v>38</v>
      </c>
      <c r="C144" s="34" t="str">
        <f aca="false">_Companycode</f>
        <v>MaAT</v>
      </c>
      <c r="D144" s="35" t="s">
        <v>205</v>
      </c>
      <c r="E144" s="36"/>
      <c r="F144" s="36"/>
      <c r="G144" s="37" t="s">
        <v>77</v>
      </c>
      <c r="H144" s="38" t="s">
        <v>53</v>
      </c>
      <c r="I144" s="39" t="n">
        <v>45418</v>
      </c>
      <c r="J144" s="46"/>
      <c r="K144" s="41"/>
      <c r="L144" s="41"/>
      <c r="M144" s="41"/>
      <c r="N144" s="41"/>
      <c r="O144" s="41"/>
      <c r="P144" s="41"/>
      <c r="Q144" s="41"/>
      <c r="R144" s="42" t="s">
        <v>42</v>
      </c>
      <c r="S144" s="41"/>
      <c r="T144" s="41"/>
      <c r="U144" s="41"/>
      <c r="V144" s="41"/>
      <c r="W144" s="41"/>
      <c r="X144" s="41"/>
      <c r="Y144" s="41"/>
      <c r="Z144" s="41"/>
      <c r="AA144" s="39"/>
      <c r="AB144" s="41"/>
      <c r="AC144" s="39"/>
      <c r="AD144" s="43" t="n">
        <v>45443</v>
      </c>
      <c r="AE144" s="44" t="str">
        <f aca="false">IF(AND(D144="",E144="",G144=""),"N","Y")</f>
        <v>Y</v>
      </c>
      <c r="AF144" s="35"/>
      <c r="AG144" s="32"/>
      <c r="AH144" s="32"/>
      <c r="AI144" s="32"/>
      <c r="AJ144" s="32"/>
    </row>
    <row r="145" customFormat="false" ht="16.5" hidden="false" customHeight="true" outlineLevel="0" collapsed="false">
      <c r="A145" s="32"/>
      <c r="B145" s="33" t="s">
        <v>38</v>
      </c>
      <c r="C145" s="34" t="str">
        <f aca="false">_Companycode</f>
        <v>MaAT</v>
      </c>
      <c r="D145" s="35" t="s">
        <v>206</v>
      </c>
      <c r="E145" s="36"/>
      <c r="F145" s="36"/>
      <c r="G145" s="37" t="s">
        <v>47</v>
      </c>
      <c r="H145" s="38" t="s">
        <v>41</v>
      </c>
      <c r="I145" s="39" t="n">
        <v>45419</v>
      </c>
      <c r="J145" s="46"/>
      <c r="K145" s="41"/>
      <c r="L145" s="41"/>
      <c r="M145" s="41"/>
      <c r="N145" s="41"/>
      <c r="O145" s="41"/>
      <c r="P145" s="41"/>
      <c r="Q145" s="41"/>
      <c r="R145" s="42" t="s">
        <v>42</v>
      </c>
      <c r="S145" s="41"/>
      <c r="T145" s="41"/>
      <c r="U145" s="41"/>
      <c r="V145" s="41"/>
      <c r="W145" s="41"/>
      <c r="X145" s="41"/>
      <c r="Y145" s="41"/>
      <c r="Z145" s="41"/>
      <c r="AA145" s="39"/>
      <c r="AB145" s="41"/>
      <c r="AC145" s="39"/>
      <c r="AD145" s="43"/>
      <c r="AE145" s="44" t="str">
        <f aca="false">IF(AND(D145="",E145="",G145=""),"N","Y")</f>
        <v>Y</v>
      </c>
      <c r="AF145" s="35"/>
      <c r="AG145" s="32"/>
      <c r="AH145" s="32"/>
      <c r="AI145" s="32"/>
      <c r="AJ145" s="32"/>
    </row>
    <row r="146" customFormat="false" ht="16.5" hidden="false" customHeight="true" outlineLevel="0" collapsed="false">
      <c r="A146" s="32"/>
      <c r="B146" s="33" t="s">
        <v>38</v>
      </c>
      <c r="C146" s="34" t="str">
        <f aca="false">_Companycode</f>
        <v>MaAT</v>
      </c>
      <c r="D146" s="35" t="s">
        <v>207</v>
      </c>
      <c r="E146" s="36"/>
      <c r="F146" s="36"/>
      <c r="G146" s="37" t="s">
        <v>44</v>
      </c>
      <c r="H146" s="38" t="s">
        <v>41</v>
      </c>
      <c r="I146" s="39" t="n">
        <v>45419</v>
      </c>
      <c r="J146" s="46"/>
      <c r="K146" s="41"/>
      <c r="L146" s="41"/>
      <c r="M146" s="41"/>
      <c r="N146" s="41"/>
      <c r="O146" s="41"/>
      <c r="P146" s="41"/>
      <c r="Q146" s="41"/>
      <c r="R146" s="42" t="s">
        <v>42</v>
      </c>
      <c r="S146" s="41"/>
      <c r="T146" s="41"/>
      <c r="U146" s="41"/>
      <c r="V146" s="41"/>
      <c r="W146" s="41"/>
      <c r="X146" s="41"/>
      <c r="Y146" s="41"/>
      <c r="Z146" s="41"/>
      <c r="AA146" s="39"/>
      <c r="AB146" s="41"/>
      <c r="AC146" s="39"/>
      <c r="AD146" s="43"/>
      <c r="AE146" s="44" t="str">
        <f aca="false">IF(AND(D146="",E146="",G146=""),"N","Y")</f>
        <v>Y</v>
      </c>
      <c r="AF146" s="35"/>
      <c r="AG146" s="32"/>
      <c r="AH146" s="32"/>
      <c r="AI146" s="32"/>
      <c r="AJ146" s="32"/>
    </row>
    <row r="147" customFormat="false" ht="16.5" hidden="false" customHeight="true" outlineLevel="0" collapsed="false">
      <c r="A147" s="32"/>
      <c r="B147" s="33" t="s">
        <v>38</v>
      </c>
      <c r="C147" s="34" t="str">
        <f aca="false">_Companycode</f>
        <v>MaAT</v>
      </c>
      <c r="D147" s="35" t="s">
        <v>208</v>
      </c>
      <c r="E147" s="36"/>
      <c r="F147" s="36"/>
      <c r="G147" s="37" t="s">
        <v>47</v>
      </c>
      <c r="H147" s="38" t="s">
        <v>66</v>
      </c>
      <c r="I147" s="39" t="n">
        <v>45419</v>
      </c>
      <c r="J147" s="46"/>
      <c r="K147" s="41"/>
      <c r="L147" s="41"/>
      <c r="M147" s="41"/>
      <c r="N147" s="41"/>
      <c r="O147" s="41"/>
      <c r="P147" s="41"/>
      <c r="Q147" s="41"/>
      <c r="R147" s="42" t="s">
        <v>42</v>
      </c>
      <c r="S147" s="41"/>
      <c r="T147" s="41"/>
      <c r="U147" s="41"/>
      <c r="V147" s="41"/>
      <c r="W147" s="41"/>
      <c r="X147" s="41"/>
      <c r="Y147" s="41"/>
      <c r="Z147" s="41"/>
      <c r="AA147" s="39"/>
      <c r="AB147" s="41"/>
      <c r="AC147" s="39"/>
      <c r="AD147" s="43"/>
      <c r="AE147" s="44" t="str">
        <f aca="false">IF(AND(D147="",E147="",G147=""),"N","Y")</f>
        <v>Y</v>
      </c>
      <c r="AF147" s="35"/>
      <c r="AG147" s="32"/>
      <c r="AH147" s="32"/>
      <c r="AI147" s="32"/>
      <c r="AJ147" s="32"/>
    </row>
    <row r="148" customFormat="false" ht="16.5" hidden="false" customHeight="true" outlineLevel="0" collapsed="false">
      <c r="A148" s="32"/>
      <c r="B148" s="33" t="s">
        <v>38</v>
      </c>
      <c r="C148" s="34" t="str">
        <f aca="false">_Companycode</f>
        <v>MaAT</v>
      </c>
      <c r="D148" s="35" t="s">
        <v>209</v>
      </c>
      <c r="E148" s="36"/>
      <c r="F148" s="36"/>
      <c r="G148" s="37" t="s">
        <v>44</v>
      </c>
      <c r="H148" s="38" t="s">
        <v>66</v>
      </c>
      <c r="I148" s="39" t="n">
        <v>45419</v>
      </c>
      <c r="J148" s="46"/>
      <c r="K148" s="41"/>
      <c r="L148" s="41"/>
      <c r="M148" s="41"/>
      <c r="N148" s="41"/>
      <c r="O148" s="41"/>
      <c r="P148" s="41"/>
      <c r="Q148" s="41"/>
      <c r="R148" s="42" t="s">
        <v>42</v>
      </c>
      <c r="S148" s="41"/>
      <c r="T148" s="41"/>
      <c r="U148" s="41"/>
      <c r="V148" s="41"/>
      <c r="W148" s="41"/>
      <c r="X148" s="41"/>
      <c r="Y148" s="41"/>
      <c r="Z148" s="41"/>
      <c r="AA148" s="39"/>
      <c r="AB148" s="41"/>
      <c r="AC148" s="39"/>
      <c r="AD148" s="43"/>
      <c r="AE148" s="44" t="str">
        <f aca="false">IF(AND(D148="",E148="",G148=""),"N","Y")</f>
        <v>Y</v>
      </c>
      <c r="AF148" s="35"/>
      <c r="AG148" s="32"/>
      <c r="AH148" s="32"/>
      <c r="AI148" s="32"/>
      <c r="AJ148" s="32"/>
    </row>
    <row r="149" customFormat="false" ht="16.5" hidden="false" customHeight="true" outlineLevel="0" collapsed="false">
      <c r="A149" s="32"/>
      <c r="B149" s="33" t="s">
        <v>38</v>
      </c>
      <c r="C149" s="34" t="str">
        <f aca="false">_Companycode</f>
        <v>MaAT</v>
      </c>
      <c r="D149" s="35" t="s">
        <v>210</v>
      </c>
      <c r="E149" s="36"/>
      <c r="F149" s="36"/>
      <c r="G149" s="37" t="s">
        <v>211</v>
      </c>
      <c r="H149" s="38" t="s">
        <v>66</v>
      </c>
      <c r="I149" s="39" t="n">
        <v>45419</v>
      </c>
      <c r="J149" s="46"/>
      <c r="K149" s="41"/>
      <c r="L149" s="41"/>
      <c r="M149" s="41"/>
      <c r="N149" s="41"/>
      <c r="O149" s="41"/>
      <c r="P149" s="41"/>
      <c r="Q149" s="41"/>
      <c r="R149" s="42" t="s">
        <v>42</v>
      </c>
      <c r="S149" s="41"/>
      <c r="T149" s="41"/>
      <c r="U149" s="41"/>
      <c r="V149" s="41"/>
      <c r="W149" s="41"/>
      <c r="X149" s="41"/>
      <c r="Y149" s="41"/>
      <c r="Z149" s="41"/>
      <c r="AA149" s="39"/>
      <c r="AB149" s="41"/>
      <c r="AC149" s="39"/>
      <c r="AD149" s="43"/>
      <c r="AE149" s="44" t="str">
        <f aca="false">IF(AND(D149="",E149="",G149=""),"N","Y")</f>
        <v>Y</v>
      </c>
      <c r="AF149" s="35"/>
      <c r="AG149" s="32"/>
      <c r="AH149" s="32"/>
      <c r="AI149" s="32"/>
      <c r="AJ149" s="32"/>
    </row>
    <row r="150" customFormat="false" ht="16.5" hidden="false" customHeight="true" outlineLevel="0" collapsed="false">
      <c r="A150" s="32"/>
      <c r="B150" s="33" t="s">
        <v>38</v>
      </c>
      <c r="C150" s="34" t="str">
        <f aca="false">_Companycode</f>
        <v>MaAT</v>
      </c>
      <c r="D150" s="35" t="s">
        <v>212</v>
      </c>
      <c r="E150" s="36"/>
      <c r="F150" s="36"/>
      <c r="G150" s="37" t="s">
        <v>77</v>
      </c>
      <c r="H150" s="38" t="s">
        <v>124</v>
      </c>
      <c r="I150" s="39" t="n">
        <v>45425</v>
      </c>
      <c r="J150" s="46"/>
      <c r="K150" s="41"/>
      <c r="L150" s="41"/>
      <c r="M150" s="41"/>
      <c r="N150" s="41"/>
      <c r="O150" s="41"/>
      <c r="P150" s="41"/>
      <c r="Q150" s="41"/>
      <c r="R150" s="42" t="s">
        <v>42</v>
      </c>
      <c r="S150" s="41"/>
      <c r="T150" s="41"/>
      <c r="U150" s="41"/>
      <c r="V150" s="41"/>
      <c r="W150" s="41"/>
      <c r="X150" s="41"/>
      <c r="Y150" s="41"/>
      <c r="Z150" s="41"/>
      <c r="AA150" s="39"/>
      <c r="AB150" s="41"/>
      <c r="AC150" s="39"/>
      <c r="AD150" s="43"/>
      <c r="AE150" s="44" t="str">
        <f aca="false">IF(AND(D150="",E150="",G150=""),"N","Y")</f>
        <v>Y</v>
      </c>
      <c r="AF150" s="35"/>
      <c r="AG150" s="32"/>
      <c r="AH150" s="32"/>
      <c r="AI150" s="32"/>
      <c r="AJ150" s="32"/>
    </row>
    <row r="151" customFormat="false" ht="16.5" hidden="false" customHeight="true" outlineLevel="0" collapsed="false">
      <c r="A151" s="32"/>
      <c r="B151" s="33" t="s">
        <v>38</v>
      </c>
      <c r="C151" s="34" t="str">
        <f aca="false">_Companycode</f>
        <v>MaAT</v>
      </c>
      <c r="D151" s="35" t="s">
        <v>213</v>
      </c>
      <c r="E151" s="36"/>
      <c r="F151" s="36"/>
      <c r="G151" s="37" t="s">
        <v>77</v>
      </c>
      <c r="H151" s="38" t="s">
        <v>124</v>
      </c>
      <c r="I151" s="39" t="n">
        <v>45425</v>
      </c>
      <c r="J151" s="46"/>
      <c r="K151" s="41"/>
      <c r="L151" s="41"/>
      <c r="M151" s="41"/>
      <c r="N151" s="41"/>
      <c r="O151" s="41"/>
      <c r="P151" s="41"/>
      <c r="Q151" s="41"/>
      <c r="R151" s="42" t="s">
        <v>42</v>
      </c>
      <c r="S151" s="41"/>
      <c r="T151" s="41"/>
      <c r="U151" s="41"/>
      <c r="V151" s="41"/>
      <c r="W151" s="41"/>
      <c r="X151" s="41"/>
      <c r="Y151" s="41"/>
      <c r="Z151" s="41"/>
      <c r="AA151" s="39"/>
      <c r="AB151" s="41"/>
      <c r="AC151" s="39"/>
      <c r="AD151" s="43"/>
      <c r="AE151" s="44" t="str">
        <f aca="false">IF(AND(D151="",E151="",G151=""),"N","Y")</f>
        <v>Y</v>
      </c>
      <c r="AF151" s="35"/>
      <c r="AG151" s="32"/>
      <c r="AH151" s="32"/>
      <c r="AI151" s="32"/>
      <c r="AJ151" s="32"/>
    </row>
    <row r="152" customFormat="false" ht="16.5" hidden="false" customHeight="true" outlineLevel="0" collapsed="false">
      <c r="A152" s="32"/>
      <c r="B152" s="33" t="s">
        <v>38</v>
      </c>
      <c r="C152" s="34" t="str">
        <f aca="false">_Companycode</f>
        <v>MaAT</v>
      </c>
      <c r="D152" s="35" t="s">
        <v>214</v>
      </c>
      <c r="E152" s="36"/>
      <c r="F152" s="36"/>
      <c r="G152" s="37" t="s">
        <v>77</v>
      </c>
      <c r="H152" s="38" t="s">
        <v>124</v>
      </c>
      <c r="I152" s="39" t="n">
        <v>45425</v>
      </c>
      <c r="J152" s="46"/>
      <c r="K152" s="41"/>
      <c r="L152" s="41"/>
      <c r="M152" s="41"/>
      <c r="N152" s="41"/>
      <c r="O152" s="41"/>
      <c r="P152" s="41"/>
      <c r="Q152" s="41"/>
      <c r="R152" s="42" t="s">
        <v>42</v>
      </c>
      <c r="S152" s="41"/>
      <c r="T152" s="41"/>
      <c r="U152" s="41"/>
      <c r="V152" s="41"/>
      <c r="W152" s="41"/>
      <c r="X152" s="41"/>
      <c r="Y152" s="41"/>
      <c r="Z152" s="41"/>
      <c r="AA152" s="39"/>
      <c r="AB152" s="41"/>
      <c r="AC152" s="39"/>
      <c r="AD152" s="43"/>
      <c r="AE152" s="44" t="str">
        <f aca="false">IF(AND(D152="",E152="",G152=""),"N","Y")</f>
        <v>Y</v>
      </c>
      <c r="AF152" s="35"/>
      <c r="AG152" s="32"/>
      <c r="AH152" s="32"/>
      <c r="AI152" s="32"/>
      <c r="AJ152" s="32"/>
    </row>
    <row r="153" customFormat="false" ht="16.5" hidden="false" customHeight="true" outlineLevel="0" collapsed="false">
      <c r="A153" s="32"/>
      <c r="B153" s="33" t="s">
        <v>38</v>
      </c>
      <c r="C153" s="34" t="str">
        <f aca="false">_Companycode</f>
        <v>MaAT</v>
      </c>
      <c r="D153" s="35" t="s">
        <v>215</v>
      </c>
      <c r="E153" s="36"/>
      <c r="F153" s="36"/>
      <c r="G153" s="37" t="s">
        <v>142</v>
      </c>
      <c r="H153" s="38" t="s">
        <v>122</v>
      </c>
      <c r="I153" s="39" t="n">
        <v>45428</v>
      </c>
      <c r="J153" s="46"/>
      <c r="K153" s="41"/>
      <c r="L153" s="41"/>
      <c r="M153" s="41"/>
      <c r="N153" s="41"/>
      <c r="O153" s="41"/>
      <c r="P153" s="41"/>
      <c r="Q153" s="41"/>
      <c r="R153" s="42" t="s">
        <v>42</v>
      </c>
      <c r="S153" s="41"/>
      <c r="T153" s="41"/>
      <c r="U153" s="41"/>
      <c r="V153" s="41"/>
      <c r="W153" s="41"/>
      <c r="X153" s="41"/>
      <c r="Y153" s="41"/>
      <c r="Z153" s="41"/>
      <c r="AA153" s="39"/>
      <c r="AB153" s="41"/>
      <c r="AC153" s="39"/>
      <c r="AD153" s="43"/>
      <c r="AE153" s="44" t="str">
        <f aca="false">IF(AND(D153="",E153="",G153=""),"N","Y")</f>
        <v>Y</v>
      </c>
      <c r="AF153" s="35"/>
      <c r="AG153" s="32"/>
      <c r="AH153" s="32"/>
      <c r="AI153" s="32"/>
      <c r="AJ153" s="32"/>
    </row>
    <row r="154" customFormat="false" ht="16.5" hidden="false" customHeight="true" outlineLevel="0" collapsed="false">
      <c r="A154" s="32"/>
      <c r="B154" s="33" t="s">
        <v>38</v>
      </c>
      <c r="C154" s="34" t="str">
        <f aca="false">_Companycode</f>
        <v>MaAT</v>
      </c>
      <c r="D154" s="35" t="s">
        <v>216</v>
      </c>
      <c r="E154" s="36"/>
      <c r="F154" s="36"/>
      <c r="G154" s="37" t="s">
        <v>47</v>
      </c>
      <c r="H154" s="38" t="s">
        <v>41</v>
      </c>
      <c r="I154" s="39" t="n">
        <v>45433</v>
      </c>
      <c r="J154" s="46"/>
      <c r="K154" s="41"/>
      <c r="L154" s="41"/>
      <c r="M154" s="41"/>
      <c r="N154" s="41"/>
      <c r="O154" s="41"/>
      <c r="P154" s="41"/>
      <c r="Q154" s="41"/>
      <c r="R154" s="42" t="s">
        <v>42</v>
      </c>
      <c r="S154" s="41"/>
      <c r="T154" s="41"/>
      <c r="U154" s="41"/>
      <c r="V154" s="41"/>
      <c r="W154" s="41"/>
      <c r="X154" s="41"/>
      <c r="Y154" s="41"/>
      <c r="Z154" s="41"/>
      <c r="AA154" s="39"/>
      <c r="AB154" s="41"/>
      <c r="AC154" s="39"/>
      <c r="AD154" s="43"/>
      <c r="AE154" s="44" t="str">
        <f aca="false">IF(AND(D154="",E154="",G154=""),"N","Y")</f>
        <v>Y</v>
      </c>
      <c r="AF154" s="35"/>
      <c r="AG154" s="32"/>
      <c r="AH154" s="32"/>
      <c r="AI154" s="32"/>
      <c r="AJ154" s="32"/>
    </row>
    <row r="155" customFormat="false" ht="16.5" hidden="false" customHeight="true" outlineLevel="0" collapsed="false">
      <c r="A155" s="32"/>
      <c r="B155" s="33" t="s">
        <v>38</v>
      </c>
      <c r="C155" s="34" t="str">
        <f aca="false">_Companycode</f>
        <v>MaAT</v>
      </c>
      <c r="D155" s="35" t="s">
        <v>217</v>
      </c>
      <c r="E155" s="36"/>
      <c r="F155" s="36"/>
      <c r="G155" s="37" t="s">
        <v>47</v>
      </c>
      <c r="H155" s="38" t="s">
        <v>63</v>
      </c>
      <c r="I155" s="39" t="n">
        <v>45433</v>
      </c>
      <c r="J155" s="46"/>
      <c r="K155" s="41"/>
      <c r="L155" s="41"/>
      <c r="M155" s="41"/>
      <c r="N155" s="41"/>
      <c r="O155" s="41"/>
      <c r="P155" s="41"/>
      <c r="Q155" s="41"/>
      <c r="R155" s="42" t="s">
        <v>42</v>
      </c>
      <c r="S155" s="41"/>
      <c r="T155" s="41"/>
      <c r="U155" s="41"/>
      <c r="V155" s="41"/>
      <c r="W155" s="41"/>
      <c r="X155" s="41"/>
      <c r="Y155" s="41"/>
      <c r="Z155" s="41"/>
      <c r="AA155" s="39"/>
      <c r="AB155" s="41"/>
      <c r="AC155" s="39"/>
      <c r="AD155" s="43"/>
      <c r="AE155" s="44" t="str">
        <f aca="false">IF(AND(D155="",E155="",G155=""),"N","Y")</f>
        <v>Y</v>
      </c>
      <c r="AF155" s="35"/>
      <c r="AG155" s="32"/>
      <c r="AH155" s="32"/>
      <c r="AI155" s="32"/>
      <c r="AJ155" s="32"/>
    </row>
    <row r="156" customFormat="false" ht="16.5" hidden="false" customHeight="true" outlineLevel="0" collapsed="false">
      <c r="A156" s="32"/>
      <c r="B156" s="33" t="s">
        <v>38</v>
      </c>
      <c r="C156" s="34" t="str">
        <f aca="false">_Companycode</f>
        <v>MaAT</v>
      </c>
      <c r="D156" s="35" t="s">
        <v>218</v>
      </c>
      <c r="E156" s="36"/>
      <c r="F156" s="36"/>
      <c r="G156" s="37" t="s">
        <v>142</v>
      </c>
      <c r="H156" s="38" t="s">
        <v>41</v>
      </c>
      <c r="I156" s="39" t="n">
        <v>45440</v>
      </c>
      <c r="J156" s="46"/>
      <c r="K156" s="41"/>
      <c r="L156" s="41"/>
      <c r="M156" s="41"/>
      <c r="N156" s="41"/>
      <c r="O156" s="41"/>
      <c r="P156" s="41"/>
      <c r="Q156" s="41"/>
      <c r="R156" s="42" t="s">
        <v>42</v>
      </c>
      <c r="S156" s="41"/>
      <c r="T156" s="41"/>
      <c r="U156" s="41"/>
      <c r="V156" s="41"/>
      <c r="W156" s="41"/>
      <c r="X156" s="41"/>
      <c r="Y156" s="41"/>
      <c r="Z156" s="41"/>
      <c r="AA156" s="39"/>
      <c r="AB156" s="41"/>
      <c r="AC156" s="39"/>
      <c r="AD156" s="43"/>
      <c r="AE156" s="44" t="str">
        <f aca="false">IF(AND(D156="",E156="",G156=""),"N","Y")</f>
        <v>Y</v>
      </c>
      <c r="AF156" s="35"/>
      <c r="AG156" s="32"/>
      <c r="AH156" s="32"/>
      <c r="AI156" s="32"/>
      <c r="AJ156" s="32"/>
    </row>
    <row r="157" customFormat="false" ht="16.5" hidden="false" customHeight="true" outlineLevel="0" collapsed="false">
      <c r="A157" s="32"/>
      <c r="B157" s="33" t="s">
        <v>38</v>
      </c>
      <c r="C157" s="34" t="str">
        <f aca="false">_Companycode</f>
        <v>MaAT</v>
      </c>
      <c r="D157" s="35" t="s">
        <v>219</v>
      </c>
      <c r="E157" s="36"/>
      <c r="F157" s="36"/>
      <c r="G157" s="37" t="s">
        <v>44</v>
      </c>
      <c r="H157" s="38" t="s">
        <v>63</v>
      </c>
      <c r="I157" s="39" t="n">
        <v>45436</v>
      </c>
      <c r="J157" s="46"/>
      <c r="K157" s="41"/>
      <c r="L157" s="41"/>
      <c r="M157" s="41"/>
      <c r="N157" s="41"/>
      <c r="O157" s="41"/>
      <c r="P157" s="41"/>
      <c r="Q157" s="41"/>
      <c r="R157" s="42" t="s">
        <v>42</v>
      </c>
      <c r="S157" s="41"/>
      <c r="T157" s="41"/>
      <c r="U157" s="41"/>
      <c r="V157" s="41"/>
      <c r="W157" s="41"/>
      <c r="X157" s="41"/>
      <c r="Y157" s="41"/>
      <c r="Z157" s="41"/>
      <c r="AA157" s="39"/>
      <c r="AB157" s="41"/>
      <c r="AC157" s="39"/>
      <c r="AD157" s="43"/>
      <c r="AE157" s="44" t="str">
        <f aca="false">IF(AND(D157="",E157="",G157=""),"N","Y")</f>
        <v>Y</v>
      </c>
      <c r="AF157" s="35"/>
      <c r="AG157" s="32"/>
      <c r="AH157" s="32"/>
      <c r="AI157" s="32"/>
      <c r="AJ157" s="32"/>
    </row>
    <row r="158" customFormat="false" ht="16.5" hidden="false" customHeight="true" outlineLevel="0" collapsed="false">
      <c r="A158" s="32"/>
      <c r="B158" s="33" t="s">
        <v>38</v>
      </c>
      <c r="C158" s="34" t="str">
        <f aca="false">_Companycode</f>
        <v>MaAT</v>
      </c>
      <c r="D158" s="35" t="s">
        <v>220</v>
      </c>
      <c r="E158" s="36"/>
      <c r="F158" s="36"/>
      <c r="G158" s="37" t="s">
        <v>47</v>
      </c>
      <c r="H158" s="38" t="s">
        <v>63</v>
      </c>
      <c r="I158" s="39" t="n">
        <v>45439</v>
      </c>
      <c r="J158" s="46"/>
      <c r="K158" s="41"/>
      <c r="L158" s="41"/>
      <c r="M158" s="41"/>
      <c r="N158" s="41"/>
      <c r="O158" s="41"/>
      <c r="P158" s="41"/>
      <c r="Q158" s="41"/>
      <c r="R158" s="42" t="s">
        <v>42</v>
      </c>
      <c r="S158" s="41"/>
      <c r="T158" s="41"/>
      <c r="U158" s="41"/>
      <c r="V158" s="41"/>
      <c r="W158" s="41"/>
      <c r="X158" s="41"/>
      <c r="Y158" s="41"/>
      <c r="Z158" s="41"/>
      <c r="AA158" s="39"/>
      <c r="AB158" s="41"/>
      <c r="AC158" s="39"/>
      <c r="AD158" s="43"/>
      <c r="AE158" s="44" t="str">
        <f aca="false">IF(AND(D158="",E158="",G158=""),"N","Y")</f>
        <v>Y</v>
      </c>
      <c r="AF158" s="35"/>
      <c r="AG158" s="32"/>
      <c r="AH158" s="32"/>
      <c r="AI158" s="32"/>
      <c r="AJ158" s="32"/>
    </row>
    <row r="159" customFormat="false" ht="16.5" hidden="false" customHeight="true" outlineLevel="0" collapsed="false">
      <c r="A159" s="32"/>
      <c r="B159" s="33" t="s">
        <v>38</v>
      </c>
      <c r="C159" s="34" t="str">
        <f aca="false">_Companycode</f>
        <v>MaAT</v>
      </c>
      <c r="D159" s="35" t="s">
        <v>221</v>
      </c>
      <c r="E159" s="36"/>
      <c r="F159" s="36"/>
      <c r="G159" s="37" t="s">
        <v>44</v>
      </c>
      <c r="H159" s="38" t="s">
        <v>61</v>
      </c>
      <c r="I159" s="39" t="n">
        <v>45439</v>
      </c>
      <c r="J159" s="46"/>
      <c r="K159" s="41"/>
      <c r="L159" s="41"/>
      <c r="M159" s="41"/>
      <c r="N159" s="41"/>
      <c r="O159" s="41"/>
      <c r="P159" s="41"/>
      <c r="Q159" s="41"/>
      <c r="R159" s="42" t="s">
        <v>42</v>
      </c>
      <c r="S159" s="41"/>
      <c r="T159" s="41"/>
      <c r="U159" s="41"/>
      <c r="V159" s="41"/>
      <c r="W159" s="41"/>
      <c r="X159" s="41"/>
      <c r="Y159" s="41"/>
      <c r="Z159" s="41"/>
      <c r="AA159" s="39"/>
      <c r="AB159" s="41"/>
      <c r="AC159" s="39"/>
      <c r="AD159" s="43"/>
      <c r="AE159" s="44" t="str">
        <f aca="false">IF(AND(D159="",E159="",G159=""),"N","Y")</f>
        <v>Y</v>
      </c>
      <c r="AF159" s="35"/>
      <c r="AG159" s="32"/>
      <c r="AH159" s="32"/>
      <c r="AI159" s="32"/>
      <c r="AJ159" s="32"/>
    </row>
    <row r="160" customFormat="false" ht="16.5" hidden="false" customHeight="true" outlineLevel="0" collapsed="false">
      <c r="A160" s="32"/>
      <c r="B160" s="33" t="s">
        <v>38</v>
      </c>
      <c r="C160" s="34" t="str">
        <f aca="false">_Companycode</f>
        <v>MaAT</v>
      </c>
      <c r="D160" s="35" t="s">
        <v>222</v>
      </c>
      <c r="E160" s="36"/>
      <c r="F160" s="36"/>
      <c r="G160" s="37" t="s">
        <v>77</v>
      </c>
      <c r="H160" s="38" t="s">
        <v>61</v>
      </c>
      <c r="I160" s="39" t="n">
        <v>45441</v>
      </c>
      <c r="J160" s="46"/>
      <c r="K160" s="41"/>
      <c r="L160" s="41"/>
      <c r="M160" s="41"/>
      <c r="N160" s="41"/>
      <c r="O160" s="41"/>
      <c r="P160" s="41"/>
      <c r="Q160" s="41"/>
      <c r="R160" s="42" t="s">
        <v>42</v>
      </c>
      <c r="S160" s="41"/>
      <c r="T160" s="41"/>
      <c r="U160" s="41"/>
      <c r="V160" s="41"/>
      <c r="W160" s="41"/>
      <c r="X160" s="41"/>
      <c r="Y160" s="41"/>
      <c r="Z160" s="41"/>
      <c r="AA160" s="39"/>
      <c r="AB160" s="41"/>
      <c r="AC160" s="39"/>
      <c r="AD160" s="43"/>
      <c r="AE160" s="44" t="str">
        <f aca="false">IF(AND(D160="",E160="",G160=""),"N","Y")</f>
        <v>Y</v>
      </c>
      <c r="AF160" s="35"/>
      <c r="AG160" s="32"/>
      <c r="AH160" s="32"/>
      <c r="AI160" s="32"/>
      <c r="AJ160" s="32"/>
    </row>
    <row r="161" customFormat="false" ht="16.5" hidden="false" customHeight="true" outlineLevel="0" collapsed="false">
      <c r="A161" s="32"/>
      <c r="B161" s="33" t="s">
        <v>38</v>
      </c>
      <c r="C161" s="34" t="str">
        <f aca="false">_Companycode</f>
        <v>MaAT</v>
      </c>
      <c r="D161" s="35" t="s">
        <v>223</v>
      </c>
      <c r="E161" s="36"/>
      <c r="F161" s="36"/>
      <c r="G161" s="37" t="s">
        <v>77</v>
      </c>
      <c r="H161" s="38" t="s">
        <v>61</v>
      </c>
      <c r="I161" s="39" t="n">
        <v>45441</v>
      </c>
      <c r="J161" s="46"/>
      <c r="K161" s="41"/>
      <c r="L161" s="41"/>
      <c r="M161" s="41"/>
      <c r="N161" s="41"/>
      <c r="O161" s="41"/>
      <c r="P161" s="41"/>
      <c r="Q161" s="41"/>
      <c r="R161" s="42" t="s">
        <v>42</v>
      </c>
      <c r="S161" s="41"/>
      <c r="T161" s="41"/>
      <c r="U161" s="41"/>
      <c r="V161" s="41"/>
      <c r="W161" s="41"/>
      <c r="X161" s="41"/>
      <c r="Y161" s="41"/>
      <c r="Z161" s="41"/>
      <c r="AA161" s="39"/>
      <c r="AB161" s="41"/>
      <c r="AC161" s="39"/>
      <c r="AD161" s="43"/>
      <c r="AE161" s="44" t="str">
        <f aca="false">IF(AND(D161="",E161="",G161=""),"N","Y")</f>
        <v>Y</v>
      </c>
      <c r="AF161" s="35"/>
      <c r="AG161" s="32"/>
      <c r="AH161" s="32"/>
      <c r="AI161" s="32"/>
      <c r="AJ161" s="32"/>
    </row>
    <row r="162" customFormat="false" ht="16.5" hidden="false" customHeight="true" outlineLevel="0" collapsed="false">
      <c r="A162" s="32"/>
      <c r="B162" s="33" t="s">
        <v>38</v>
      </c>
      <c r="C162" s="34" t="str">
        <f aca="false">_Companycode</f>
        <v>MaAT</v>
      </c>
      <c r="D162" s="35" t="s">
        <v>224</v>
      </c>
      <c r="E162" s="36"/>
      <c r="F162" s="36"/>
      <c r="G162" s="37" t="s">
        <v>142</v>
      </c>
      <c r="H162" s="38" t="s">
        <v>53</v>
      </c>
      <c r="I162" s="39" t="n">
        <v>45365</v>
      </c>
      <c r="J162" s="46"/>
      <c r="K162" s="41"/>
      <c r="L162" s="41"/>
      <c r="M162" s="41"/>
      <c r="N162" s="41"/>
      <c r="O162" s="41"/>
      <c r="P162" s="41"/>
      <c r="Q162" s="41"/>
      <c r="R162" s="42" t="s">
        <v>42</v>
      </c>
      <c r="S162" s="41"/>
      <c r="T162" s="41"/>
      <c r="U162" s="41"/>
      <c r="V162" s="41"/>
      <c r="W162" s="41"/>
      <c r="X162" s="41"/>
      <c r="Y162" s="41"/>
      <c r="Z162" s="41"/>
      <c r="AA162" s="39"/>
      <c r="AB162" s="41"/>
      <c r="AC162" s="39"/>
      <c r="AD162" s="43" t="n">
        <v>45443</v>
      </c>
      <c r="AE162" s="44" t="str">
        <f aca="false">IF(AND(D162="",E162="",G162=""),"N","Y")</f>
        <v>Y</v>
      </c>
      <c r="AF162" s="35"/>
      <c r="AG162" s="32"/>
      <c r="AH162" s="32"/>
      <c r="AI162" s="32"/>
      <c r="AJ162" s="32"/>
    </row>
    <row r="163" customFormat="false" ht="16.5" hidden="false" customHeight="true" outlineLevel="0" collapsed="false">
      <c r="A163" s="32"/>
      <c r="B163" s="33" t="s">
        <v>38</v>
      </c>
      <c r="C163" s="34" t="str">
        <f aca="false">_Companycode</f>
        <v>MaAT</v>
      </c>
      <c r="D163" s="35" t="s">
        <v>225</v>
      </c>
      <c r="E163" s="36"/>
      <c r="F163" s="36"/>
      <c r="G163" s="37" t="s">
        <v>121</v>
      </c>
      <c r="H163" s="38" t="s">
        <v>122</v>
      </c>
      <c r="I163" s="39" t="n">
        <v>45121</v>
      </c>
      <c r="J163" s="46"/>
      <c r="K163" s="41"/>
      <c r="L163" s="41"/>
      <c r="M163" s="41"/>
      <c r="N163" s="41"/>
      <c r="O163" s="41"/>
      <c r="P163" s="41"/>
      <c r="Q163" s="41"/>
      <c r="R163" s="42" t="s">
        <v>42</v>
      </c>
      <c r="S163" s="41"/>
      <c r="T163" s="41"/>
      <c r="U163" s="41"/>
      <c r="V163" s="41"/>
      <c r="W163" s="41"/>
      <c r="X163" s="41"/>
      <c r="Y163" s="41"/>
      <c r="Z163" s="41"/>
      <c r="AA163" s="39"/>
      <c r="AB163" s="41"/>
      <c r="AC163" s="39"/>
      <c r="AD163" s="43" t="n">
        <v>45443</v>
      </c>
      <c r="AE163" s="44" t="str">
        <f aca="false">IF(AND(D163="",E163="",G163=""),"N","Y")</f>
        <v>Y</v>
      </c>
      <c r="AF163" s="35"/>
      <c r="AG163" s="32"/>
      <c r="AH163" s="32"/>
      <c r="AI163" s="32"/>
      <c r="AJ163" s="32"/>
    </row>
    <row r="164" customFormat="false" ht="16.5" hidden="false" customHeight="true" outlineLevel="0" collapsed="false">
      <c r="A164" s="32"/>
      <c r="B164" s="33" t="s">
        <v>38</v>
      </c>
      <c r="C164" s="34" t="str">
        <f aca="false">_Companycode</f>
        <v>MaAT</v>
      </c>
      <c r="D164" s="35" t="s">
        <v>226</v>
      </c>
      <c r="E164" s="36"/>
      <c r="F164" s="36"/>
      <c r="G164" s="37" t="s">
        <v>47</v>
      </c>
      <c r="H164" s="38" t="s">
        <v>41</v>
      </c>
      <c r="I164" s="39" t="n">
        <v>44687</v>
      </c>
      <c r="J164" s="46"/>
      <c r="K164" s="41"/>
      <c r="L164" s="41"/>
      <c r="M164" s="41"/>
      <c r="N164" s="41"/>
      <c r="O164" s="41"/>
      <c r="P164" s="41"/>
      <c r="Q164" s="41"/>
      <c r="R164" s="42" t="s">
        <v>42</v>
      </c>
      <c r="S164" s="41"/>
      <c r="T164" s="41"/>
      <c r="U164" s="41"/>
      <c r="V164" s="41"/>
      <c r="W164" s="41"/>
      <c r="X164" s="41"/>
      <c r="Y164" s="41"/>
      <c r="Z164" s="41"/>
      <c r="AA164" s="39"/>
      <c r="AB164" s="41"/>
      <c r="AC164" s="39"/>
      <c r="AD164" s="43"/>
      <c r="AE164" s="44" t="str">
        <f aca="false">IF(AND(D164="",E164="",G164=""),"N","Y")</f>
        <v>Y</v>
      </c>
      <c r="AF164" s="35"/>
      <c r="AG164" s="32"/>
      <c r="AH164" s="32"/>
      <c r="AI164" s="32"/>
      <c r="AJ164" s="32"/>
    </row>
    <row r="165" customFormat="false" ht="16.5" hidden="false" customHeight="true" outlineLevel="0" collapsed="false">
      <c r="A165" s="32"/>
      <c r="B165" s="33" t="s">
        <v>38</v>
      </c>
      <c r="C165" s="34" t="str">
        <f aca="false">_Companycode</f>
        <v>MaAT</v>
      </c>
      <c r="D165" s="35" t="s">
        <v>227</v>
      </c>
      <c r="E165" s="36"/>
      <c r="F165" s="36"/>
      <c r="G165" s="37" t="s">
        <v>47</v>
      </c>
      <c r="H165" s="38"/>
      <c r="I165" s="39" t="n">
        <v>45103</v>
      </c>
      <c r="J165" s="46"/>
      <c r="K165" s="41"/>
      <c r="L165" s="41"/>
      <c r="M165" s="41"/>
      <c r="N165" s="41"/>
      <c r="O165" s="41"/>
      <c r="P165" s="41"/>
      <c r="Q165" s="41"/>
      <c r="R165" s="42" t="s">
        <v>42</v>
      </c>
      <c r="S165" s="41"/>
      <c r="T165" s="41"/>
      <c r="U165" s="41"/>
      <c r="V165" s="41"/>
      <c r="W165" s="41"/>
      <c r="X165" s="41"/>
      <c r="Y165" s="41"/>
      <c r="Z165" s="41"/>
      <c r="AA165" s="39"/>
      <c r="AB165" s="41"/>
      <c r="AC165" s="39"/>
      <c r="AD165" s="43" t="n">
        <v>45443</v>
      </c>
      <c r="AE165" s="44" t="str">
        <f aca="false">IF(AND(D165="",E165="",G165=""),"N","Y")</f>
        <v>Y</v>
      </c>
      <c r="AF165" s="35"/>
      <c r="AG165" s="32"/>
      <c r="AH165" s="32"/>
      <c r="AI165" s="32"/>
      <c r="AJ165" s="32"/>
    </row>
    <row r="166" customFormat="false" ht="16.5" hidden="false" customHeight="true" outlineLevel="0" collapsed="false">
      <c r="A166" s="32"/>
      <c r="B166" s="33" t="s">
        <v>38</v>
      </c>
      <c r="C166" s="34" t="str">
        <f aca="false">_Companycode</f>
        <v>MaAT</v>
      </c>
      <c r="D166" s="35" t="s">
        <v>228</v>
      </c>
      <c r="E166" s="36"/>
      <c r="F166" s="36"/>
      <c r="G166" s="37" t="s">
        <v>40</v>
      </c>
      <c r="H166" s="38" t="s">
        <v>41</v>
      </c>
      <c r="I166" s="39" t="n">
        <v>44908</v>
      </c>
      <c r="J166" s="46"/>
      <c r="K166" s="41"/>
      <c r="L166" s="41"/>
      <c r="M166" s="41"/>
      <c r="N166" s="41"/>
      <c r="O166" s="41"/>
      <c r="P166" s="41"/>
      <c r="Q166" s="41"/>
      <c r="R166" s="42" t="s">
        <v>42</v>
      </c>
      <c r="S166" s="41"/>
      <c r="T166" s="41"/>
      <c r="U166" s="41"/>
      <c r="V166" s="41"/>
      <c r="W166" s="41"/>
      <c r="X166" s="41"/>
      <c r="Y166" s="41"/>
      <c r="Z166" s="41"/>
      <c r="AA166" s="39"/>
      <c r="AB166" s="41"/>
      <c r="AC166" s="39"/>
      <c r="AD166" s="43"/>
      <c r="AE166" s="44" t="str">
        <f aca="false">IF(AND(D166="",E166="",G166=""),"N","Y")</f>
        <v>Y</v>
      </c>
      <c r="AF166" s="35"/>
      <c r="AG166" s="32"/>
      <c r="AH166" s="32"/>
      <c r="AI166" s="32"/>
      <c r="AJ166" s="32"/>
    </row>
    <row r="167" customFormat="false" ht="16.5" hidden="false" customHeight="true" outlineLevel="0" collapsed="false">
      <c r="A167" s="32"/>
      <c r="B167" s="33" t="s">
        <v>38</v>
      </c>
      <c r="C167" s="34" t="str">
        <f aca="false">_Companycode</f>
        <v>MaAT</v>
      </c>
      <c r="D167" s="35"/>
      <c r="E167" s="36"/>
      <c r="F167" s="36"/>
      <c r="G167" s="37"/>
      <c r="H167" s="38"/>
      <c r="I167" s="39"/>
      <c r="J167" s="46"/>
      <c r="K167" s="41"/>
      <c r="L167" s="41"/>
      <c r="M167" s="41"/>
      <c r="N167" s="41"/>
      <c r="O167" s="41"/>
      <c r="P167" s="41"/>
      <c r="Q167" s="41"/>
      <c r="R167" s="42" t="s">
        <v>42</v>
      </c>
      <c r="S167" s="41"/>
      <c r="T167" s="41"/>
      <c r="U167" s="41"/>
      <c r="V167" s="41"/>
      <c r="W167" s="41"/>
      <c r="X167" s="41"/>
      <c r="Y167" s="41"/>
      <c r="Z167" s="41"/>
      <c r="AA167" s="39"/>
      <c r="AB167" s="41"/>
      <c r="AC167" s="39"/>
      <c r="AD167" s="43"/>
      <c r="AE167" s="44" t="str">
        <f aca="false">IF(AND(D167="",E167="",G167=""),"N","Y")</f>
        <v>N</v>
      </c>
      <c r="AF167" s="35"/>
      <c r="AG167" s="32"/>
      <c r="AH167" s="32"/>
      <c r="AI167" s="32"/>
      <c r="AJ167" s="32"/>
    </row>
    <row r="168" customFormat="false" ht="16.5" hidden="false" customHeight="true" outlineLevel="0" collapsed="false">
      <c r="A168" s="32"/>
      <c r="B168" s="33" t="s">
        <v>38</v>
      </c>
      <c r="C168" s="34" t="str">
        <f aca="false">_Companycode</f>
        <v>MaAT</v>
      </c>
      <c r="D168" s="35"/>
      <c r="E168" s="36"/>
      <c r="F168" s="36"/>
      <c r="G168" s="37"/>
      <c r="H168" s="38"/>
      <c r="I168" s="39"/>
      <c r="J168" s="46"/>
      <c r="K168" s="41"/>
      <c r="L168" s="41"/>
      <c r="M168" s="41"/>
      <c r="N168" s="41"/>
      <c r="O168" s="41"/>
      <c r="P168" s="41"/>
      <c r="Q168" s="41"/>
      <c r="R168" s="42" t="s">
        <v>42</v>
      </c>
      <c r="S168" s="41"/>
      <c r="T168" s="41"/>
      <c r="U168" s="41"/>
      <c r="V168" s="41"/>
      <c r="W168" s="41"/>
      <c r="X168" s="41"/>
      <c r="Y168" s="41"/>
      <c r="Z168" s="41"/>
      <c r="AA168" s="39"/>
      <c r="AB168" s="41"/>
      <c r="AC168" s="39"/>
      <c r="AD168" s="43"/>
      <c r="AE168" s="44" t="str">
        <f aca="false">IF(AND(D168="",E168="",G168=""),"N","Y")</f>
        <v>N</v>
      </c>
      <c r="AF168" s="35"/>
      <c r="AG168" s="32"/>
      <c r="AH168" s="32"/>
      <c r="AI168" s="32"/>
      <c r="AJ168" s="32"/>
    </row>
    <row r="169" customFormat="false" ht="16.5" hidden="false" customHeight="true" outlineLevel="0" collapsed="false">
      <c r="A169" s="32"/>
      <c r="B169" s="33" t="s">
        <v>38</v>
      </c>
      <c r="C169" s="34" t="str">
        <f aca="false">_Companycode</f>
        <v>MaAT</v>
      </c>
      <c r="D169" s="35"/>
      <c r="E169" s="36"/>
      <c r="F169" s="36"/>
      <c r="G169" s="37"/>
      <c r="H169" s="38"/>
      <c r="I169" s="39"/>
      <c r="J169" s="46"/>
      <c r="K169" s="41"/>
      <c r="L169" s="41"/>
      <c r="M169" s="41"/>
      <c r="N169" s="41"/>
      <c r="O169" s="41"/>
      <c r="P169" s="41"/>
      <c r="Q169" s="41"/>
      <c r="R169" s="42" t="s">
        <v>42</v>
      </c>
      <c r="S169" s="41"/>
      <c r="T169" s="41"/>
      <c r="U169" s="41"/>
      <c r="V169" s="41"/>
      <c r="W169" s="41"/>
      <c r="X169" s="41"/>
      <c r="Y169" s="41"/>
      <c r="Z169" s="41"/>
      <c r="AA169" s="39"/>
      <c r="AB169" s="41"/>
      <c r="AC169" s="39"/>
      <c r="AD169" s="43"/>
      <c r="AE169" s="44" t="str">
        <f aca="false">IF(AND(D169="",E169="",G169=""),"N","Y")</f>
        <v>N</v>
      </c>
      <c r="AF169" s="35"/>
      <c r="AG169" s="32"/>
      <c r="AH169" s="32"/>
      <c r="AI169" s="32"/>
      <c r="AJ169" s="32"/>
    </row>
    <row r="170" customFormat="false" ht="16.5" hidden="false" customHeight="true" outlineLevel="0" collapsed="false">
      <c r="A170" s="32"/>
      <c r="B170" s="33" t="s">
        <v>38</v>
      </c>
      <c r="C170" s="34" t="str">
        <f aca="false">_Companycode</f>
        <v>MaAT</v>
      </c>
      <c r="D170" s="35"/>
      <c r="E170" s="36"/>
      <c r="F170" s="36"/>
      <c r="G170" s="37"/>
      <c r="H170" s="38"/>
      <c r="I170" s="39"/>
      <c r="J170" s="46"/>
      <c r="K170" s="41"/>
      <c r="L170" s="41"/>
      <c r="M170" s="41"/>
      <c r="N170" s="41"/>
      <c r="O170" s="41"/>
      <c r="P170" s="41"/>
      <c r="Q170" s="41"/>
      <c r="R170" s="42" t="s">
        <v>42</v>
      </c>
      <c r="S170" s="41"/>
      <c r="T170" s="41"/>
      <c r="U170" s="41"/>
      <c r="V170" s="41"/>
      <c r="W170" s="41"/>
      <c r="X170" s="41"/>
      <c r="Y170" s="41"/>
      <c r="Z170" s="41"/>
      <c r="AA170" s="39"/>
      <c r="AB170" s="41"/>
      <c r="AC170" s="39"/>
      <c r="AD170" s="43"/>
      <c r="AE170" s="44" t="str">
        <f aca="false">IF(AND(D170="",E170="",G170=""),"N","Y")</f>
        <v>N</v>
      </c>
      <c r="AF170" s="35"/>
      <c r="AG170" s="32"/>
      <c r="AH170" s="32"/>
      <c r="AI170" s="32"/>
      <c r="AJ170" s="32"/>
    </row>
    <row r="171" customFormat="false" ht="16.5" hidden="false" customHeight="true" outlineLevel="0" collapsed="false">
      <c r="A171" s="32"/>
      <c r="B171" s="33" t="s">
        <v>38</v>
      </c>
      <c r="C171" s="34" t="str">
        <f aca="false">_Companycode</f>
        <v>MaAT</v>
      </c>
      <c r="D171" s="35"/>
      <c r="E171" s="36"/>
      <c r="F171" s="36"/>
      <c r="G171" s="37"/>
      <c r="H171" s="38"/>
      <c r="I171" s="39"/>
      <c r="J171" s="46"/>
      <c r="K171" s="41"/>
      <c r="L171" s="41"/>
      <c r="M171" s="41"/>
      <c r="N171" s="41"/>
      <c r="O171" s="41"/>
      <c r="P171" s="41"/>
      <c r="Q171" s="41"/>
      <c r="R171" s="42" t="s">
        <v>42</v>
      </c>
      <c r="S171" s="41"/>
      <c r="T171" s="41"/>
      <c r="U171" s="41"/>
      <c r="V171" s="41"/>
      <c r="W171" s="41"/>
      <c r="X171" s="41"/>
      <c r="Y171" s="41"/>
      <c r="Z171" s="41"/>
      <c r="AA171" s="39"/>
      <c r="AB171" s="41"/>
      <c r="AC171" s="39"/>
      <c r="AD171" s="43"/>
      <c r="AE171" s="44" t="str">
        <f aca="false">IF(AND(D171="",E171="",G171=""),"N","Y")</f>
        <v>N</v>
      </c>
      <c r="AF171" s="35"/>
      <c r="AG171" s="32"/>
      <c r="AH171" s="32"/>
      <c r="AI171" s="32"/>
      <c r="AJ171" s="32"/>
    </row>
    <row r="172" customFormat="false" ht="16.5" hidden="false" customHeight="true" outlineLevel="0" collapsed="false">
      <c r="A172" s="32"/>
      <c r="B172" s="33" t="s">
        <v>38</v>
      </c>
      <c r="C172" s="34" t="str">
        <f aca="false">_Companycode</f>
        <v>MaAT</v>
      </c>
      <c r="D172" s="35"/>
      <c r="E172" s="36"/>
      <c r="F172" s="36"/>
      <c r="G172" s="37"/>
      <c r="H172" s="38"/>
      <c r="I172" s="39"/>
      <c r="J172" s="46"/>
      <c r="K172" s="41"/>
      <c r="L172" s="41"/>
      <c r="M172" s="41"/>
      <c r="N172" s="41"/>
      <c r="O172" s="41"/>
      <c r="P172" s="41"/>
      <c r="Q172" s="41"/>
      <c r="R172" s="42" t="s">
        <v>42</v>
      </c>
      <c r="S172" s="41"/>
      <c r="T172" s="41"/>
      <c r="U172" s="41"/>
      <c r="V172" s="41"/>
      <c r="W172" s="41"/>
      <c r="X172" s="41"/>
      <c r="Y172" s="41"/>
      <c r="Z172" s="41"/>
      <c r="AA172" s="39"/>
      <c r="AB172" s="41"/>
      <c r="AC172" s="39"/>
      <c r="AD172" s="43"/>
      <c r="AE172" s="44" t="str">
        <f aca="false">IF(AND(D172="",E172="",G172=""),"N","Y")</f>
        <v>N</v>
      </c>
      <c r="AF172" s="35"/>
      <c r="AG172" s="32"/>
      <c r="AH172" s="32"/>
      <c r="AI172" s="32"/>
      <c r="AJ172" s="32"/>
    </row>
    <row r="173" customFormat="false" ht="16.5" hidden="false" customHeight="true" outlineLevel="0" collapsed="false">
      <c r="A173" s="32"/>
      <c r="B173" s="33" t="s">
        <v>38</v>
      </c>
      <c r="C173" s="34" t="str">
        <f aca="false">_Companycode</f>
        <v>MaAT</v>
      </c>
      <c r="D173" s="35"/>
      <c r="E173" s="36"/>
      <c r="F173" s="36"/>
      <c r="G173" s="37"/>
      <c r="H173" s="38"/>
      <c r="I173" s="39"/>
      <c r="J173" s="46"/>
      <c r="K173" s="41"/>
      <c r="L173" s="41"/>
      <c r="M173" s="41"/>
      <c r="N173" s="41"/>
      <c r="O173" s="41"/>
      <c r="P173" s="41"/>
      <c r="Q173" s="41"/>
      <c r="R173" s="42" t="s">
        <v>42</v>
      </c>
      <c r="S173" s="41"/>
      <c r="T173" s="41"/>
      <c r="U173" s="41"/>
      <c r="V173" s="41"/>
      <c r="W173" s="41"/>
      <c r="X173" s="41"/>
      <c r="Y173" s="41"/>
      <c r="Z173" s="41"/>
      <c r="AA173" s="39"/>
      <c r="AB173" s="41"/>
      <c r="AC173" s="39"/>
      <c r="AD173" s="43"/>
      <c r="AE173" s="44" t="str">
        <f aca="false">IF(AND(D173="",E173="",G173=""),"N","Y")</f>
        <v>N</v>
      </c>
      <c r="AF173" s="35"/>
      <c r="AG173" s="32"/>
      <c r="AH173" s="32"/>
      <c r="AI173" s="32"/>
      <c r="AJ173" s="32"/>
    </row>
    <row r="174" customFormat="false" ht="16.5" hidden="false" customHeight="true" outlineLevel="0" collapsed="false">
      <c r="A174" s="32"/>
      <c r="B174" s="33" t="s">
        <v>38</v>
      </c>
      <c r="C174" s="34" t="str">
        <f aca="false">_Companycode</f>
        <v>MaAT</v>
      </c>
      <c r="D174" s="35"/>
      <c r="E174" s="36"/>
      <c r="F174" s="36"/>
      <c r="G174" s="37"/>
      <c r="H174" s="38"/>
      <c r="I174" s="39"/>
      <c r="J174" s="46"/>
      <c r="K174" s="41"/>
      <c r="L174" s="41"/>
      <c r="M174" s="41"/>
      <c r="N174" s="41"/>
      <c r="O174" s="41"/>
      <c r="P174" s="41"/>
      <c r="Q174" s="41"/>
      <c r="R174" s="42" t="s">
        <v>42</v>
      </c>
      <c r="S174" s="41"/>
      <c r="T174" s="41"/>
      <c r="U174" s="41"/>
      <c r="V174" s="41"/>
      <c r="W174" s="41"/>
      <c r="X174" s="41"/>
      <c r="Y174" s="41"/>
      <c r="Z174" s="41"/>
      <c r="AA174" s="39"/>
      <c r="AB174" s="41"/>
      <c r="AC174" s="39"/>
      <c r="AD174" s="43"/>
      <c r="AE174" s="44" t="str">
        <f aca="false">IF(AND(D174="",E174="",G174=""),"N","Y")</f>
        <v>N</v>
      </c>
      <c r="AF174" s="35"/>
      <c r="AG174" s="32"/>
      <c r="AH174" s="32"/>
      <c r="AI174" s="32"/>
      <c r="AJ174" s="32"/>
    </row>
    <row r="175" customFormat="false" ht="16.5" hidden="false" customHeight="true" outlineLevel="0" collapsed="false">
      <c r="A175" s="32"/>
      <c r="B175" s="33" t="s">
        <v>38</v>
      </c>
      <c r="C175" s="34" t="str">
        <f aca="false">_Companycode</f>
        <v>MaAT</v>
      </c>
      <c r="D175" s="35"/>
      <c r="E175" s="36"/>
      <c r="F175" s="36"/>
      <c r="G175" s="37"/>
      <c r="H175" s="38"/>
      <c r="I175" s="39"/>
      <c r="J175" s="46"/>
      <c r="K175" s="41"/>
      <c r="L175" s="41"/>
      <c r="M175" s="41"/>
      <c r="N175" s="41"/>
      <c r="O175" s="41"/>
      <c r="P175" s="41"/>
      <c r="Q175" s="41"/>
      <c r="R175" s="42" t="s">
        <v>42</v>
      </c>
      <c r="S175" s="41"/>
      <c r="T175" s="41"/>
      <c r="U175" s="41"/>
      <c r="V175" s="41"/>
      <c r="W175" s="41"/>
      <c r="X175" s="41"/>
      <c r="Y175" s="41"/>
      <c r="Z175" s="41"/>
      <c r="AA175" s="39"/>
      <c r="AB175" s="41"/>
      <c r="AC175" s="39"/>
      <c r="AD175" s="43"/>
      <c r="AE175" s="44" t="str">
        <f aca="false">IF(AND(D175="",E175="",G175=""),"N","Y")</f>
        <v>N</v>
      </c>
      <c r="AF175" s="35"/>
      <c r="AG175" s="32"/>
      <c r="AH175" s="32"/>
      <c r="AI175" s="32"/>
      <c r="AJ175" s="32"/>
    </row>
    <row r="176" customFormat="false" ht="16.5" hidden="false" customHeight="true" outlineLevel="0" collapsed="false">
      <c r="A176" s="32"/>
      <c r="B176" s="33" t="s">
        <v>38</v>
      </c>
      <c r="C176" s="34" t="str">
        <f aca="false">_Companycode</f>
        <v>MaAT</v>
      </c>
      <c r="D176" s="35"/>
      <c r="E176" s="36"/>
      <c r="F176" s="36"/>
      <c r="G176" s="37"/>
      <c r="H176" s="38"/>
      <c r="I176" s="39"/>
      <c r="J176" s="46"/>
      <c r="K176" s="41"/>
      <c r="L176" s="41"/>
      <c r="M176" s="41"/>
      <c r="N176" s="41"/>
      <c r="O176" s="41"/>
      <c r="P176" s="41"/>
      <c r="Q176" s="41"/>
      <c r="R176" s="42" t="s">
        <v>42</v>
      </c>
      <c r="S176" s="41"/>
      <c r="T176" s="41"/>
      <c r="U176" s="41"/>
      <c r="V176" s="41"/>
      <c r="W176" s="41"/>
      <c r="X176" s="41"/>
      <c r="Y176" s="41"/>
      <c r="Z176" s="41"/>
      <c r="AA176" s="39"/>
      <c r="AB176" s="41"/>
      <c r="AC176" s="39"/>
      <c r="AD176" s="43"/>
      <c r="AE176" s="44" t="str">
        <f aca="false">IF(AND(D176="",E176="",G176=""),"N","Y")</f>
        <v>N</v>
      </c>
      <c r="AF176" s="35"/>
      <c r="AG176" s="32"/>
      <c r="AH176" s="32"/>
      <c r="AI176" s="32"/>
      <c r="AJ176" s="32"/>
    </row>
    <row r="177" customFormat="false" ht="16.5" hidden="false" customHeight="true" outlineLevel="0" collapsed="false">
      <c r="A177" s="32"/>
      <c r="B177" s="33" t="s">
        <v>38</v>
      </c>
      <c r="C177" s="34" t="str">
        <f aca="false">_Companycode</f>
        <v>MaAT</v>
      </c>
      <c r="D177" s="35"/>
      <c r="E177" s="36"/>
      <c r="F177" s="36"/>
      <c r="G177" s="37"/>
      <c r="H177" s="38"/>
      <c r="I177" s="39"/>
      <c r="J177" s="46"/>
      <c r="K177" s="41"/>
      <c r="L177" s="41"/>
      <c r="M177" s="41"/>
      <c r="N177" s="41"/>
      <c r="O177" s="41"/>
      <c r="P177" s="41"/>
      <c r="Q177" s="41"/>
      <c r="R177" s="42" t="s">
        <v>42</v>
      </c>
      <c r="S177" s="41"/>
      <c r="T177" s="41"/>
      <c r="U177" s="41"/>
      <c r="V177" s="41"/>
      <c r="W177" s="41"/>
      <c r="X177" s="41"/>
      <c r="Y177" s="41"/>
      <c r="Z177" s="41"/>
      <c r="AA177" s="39"/>
      <c r="AB177" s="41"/>
      <c r="AC177" s="39"/>
      <c r="AD177" s="43"/>
      <c r="AE177" s="44" t="str">
        <f aca="false">IF(AND(D177="",E177="",G177=""),"N","Y")</f>
        <v>N</v>
      </c>
      <c r="AF177" s="35"/>
      <c r="AG177" s="32"/>
      <c r="AH177" s="32"/>
      <c r="AI177" s="32"/>
      <c r="AJ177" s="32"/>
    </row>
    <row r="178" customFormat="false" ht="16.5" hidden="false" customHeight="true" outlineLevel="0" collapsed="false">
      <c r="A178" s="32"/>
      <c r="B178" s="33" t="s">
        <v>38</v>
      </c>
      <c r="C178" s="34" t="str">
        <f aca="false">_Companycode</f>
        <v>MaAT</v>
      </c>
      <c r="D178" s="35"/>
      <c r="E178" s="36"/>
      <c r="F178" s="36"/>
      <c r="G178" s="37"/>
      <c r="H178" s="38"/>
      <c r="I178" s="39"/>
      <c r="J178" s="46"/>
      <c r="K178" s="41"/>
      <c r="L178" s="41"/>
      <c r="M178" s="41"/>
      <c r="N178" s="41"/>
      <c r="O178" s="41"/>
      <c r="P178" s="41"/>
      <c r="Q178" s="41"/>
      <c r="R178" s="42" t="s">
        <v>42</v>
      </c>
      <c r="S178" s="41"/>
      <c r="T178" s="41"/>
      <c r="U178" s="41"/>
      <c r="V178" s="41"/>
      <c r="W178" s="41"/>
      <c r="X178" s="41"/>
      <c r="Y178" s="41"/>
      <c r="Z178" s="41"/>
      <c r="AA178" s="39"/>
      <c r="AB178" s="41"/>
      <c r="AC178" s="39"/>
      <c r="AD178" s="43"/>
      <c r="AE178" s="44" t="str">
        <f aca="false">IF(AND(D178="",E178="",G178=""),"N","Y")</f>
        <v>N</v>
      </c>
      <c r="AF178" s="35"/>
      <c r="AG178" s="32"/>
      <c r="AH178" s="32"/>
      <c r="AI178" s="32"/>
      <c r="AJ178" s="32"/>
    </row>
    <row r="179" customFormat="false" ht="16.5" hidden="false" customHeight="true" outlineLevel="0" collapsed="false">
      <c r="A179" s="32"/>
      <c r="B179" s="33" t="s">
        <v>38</v>
      </c>
      <c r="C179" s="34" t="str">
        <f aca="false">_Companycode</f>
        <v>MaAT</v>
      </c>
      <c r="D179" s="35"/>
      <c r="E179" s="36"/>
      <c r="F179" s="36"/>
      <c r="G179" s="37"/>
      <c r="H179" s="38"/>
      <c r="I179" s="39"/>
      <c r="J179" s="46"/>
      <c r="K179" s="41"/>
      <c r="L179" s="41"/>
      <c r="M179" s="41"/>
      <c r="N179" s="41"/>
      <c r="O179" s="41"/>
      <c r="P179" s="41"/>
      <c r="Q179" s="41"/>
      <c r="R179" s="42" t="s">
        <v>42</v>
      </c>
      <c r="S179" s="41"/>
      <c r="T179" s="41"/>
      <c r="U179" s="41"/>
      <c r="V179" s="41"/>
      <c r="W179" s="41"/>
      <c r="X179" s="41"/>
      <c r="Y179" s="41"/>
      <c r="Z179" s="41"/>
      <c r="AA179" s="39"/>
      <c r="AB179" s="41"/>
      <c r="AC179" s="39"/>
      <c r="AD179" s="43"/>
      <c r="AE179" s="44" t="str">
        <f aca="false">IF(AND(D179="",E179="",G179=""),"N","Y")</f>
        <v>N</v>
      </c>
      <c r="AF179" s="35"/>
      <c r="AG179" s="32"/>
      <c r="AH179" s="32"/>
      <c r="AI179" s="32"/>
      <c r="AJ179" s="32"/>
    </row>
    <row r="180" customFormat="false" ht="16.5" hidden="false" customHeight="true" outlineLevel="0" collapsed="false">
      <c r="A180" s="32"/>
      <c r="B180" s="33" t="s">
        <v>38</v>
      </c>
      <c r="C180" s="34" t="str">
        <f aca="false">_Companycode</f>
        <v>MaAT</v>
      </c>
      <c r="D180" s="35"/>
      <c r="E180" s="36"/>
      <c r="F180" s="36"/>
      <c r="G180" s="37"/>
      <c r="H180" s="38"/>
      <c r="I180" s="39"/>
      <c r="J180" s="46"/>
      <c r="K180" s="41"/>
      <c r="L180" s="41"/>
      <c r="M180" s="41"/>
      <c r="N180" s="41"/>
      <c r="O180" s="41"/>
      <c r="P180" s="41"/>
      <c r="Q180" s="41"/>
      <c r="R180" s="42" t="s">
        <v>42</v>
      </c>
      <c r="S180" s="41"/>
      <c r="T180" s="41"/>
      <c r="U180" s="41"/>
      <c r="V180" s="41"/>
      <c r="W180" s="41"/>
      <c r="X180" s="41"/>
      <c r="Y180" s="41"/>
      <c r="Z180" s="41"/>
      <c r="AA180" s="39"/>
      <c r="AB180" s="41"/>
      <c r="AC180" s="39"/>
      <c r="AD180" s="43"/>
      <c r="AE180" s="44" t="str">
        <f aca="false">IF(AND(D180="",E180="",G180=""),"N","Y")</f>
        <v>N</v>
      </c>
      <c r="AF180" s="35"/>
      <c r="AG180" s="32"/>
      <c r="AH180" s="32"/>
      <c r="AI180" s="32"/>
      <c r="AJ180" s="32"/>
    </row>
    <row r="181" customFormat="false" ht="16.5" hidden="false" customHeight="true" outlineLevel="0" collapsed="false">
      <c r="A181" s="32"/>
      <c r="B181" s="33" t="s">
        <v>38</v>
      </c>
      <c r="C181" s="34" t="str">
        <f aca="false">_Companycode</f>
        <v>MaAT</v>
      </c>
      <c r="D181" s="35"/>
      <c r="E181" s="36"/>
      <c r="F181" s="36"/>
      <c r="G181" s="37"/>
      <c r="H181" s="38"/>
      <c r="I181" s="39"/>
      <c r="J181" s="46"/>
      <c r="K181" s="41"/>
      <c r="L181" s="41"/>
      <c r="M181" s="41"/>
      <c r="N181" s="41"/>
      <c r="O181" s="41"/>
      <c r="P181" s="41"/>
      <c r="Q181" s="41"/>
      <c r="R181" s="42" t="s">
        <v>42</v>
      </c>
      <c r="S181" s="41"/>
      <c r="T181" s="41"/>
      <c r="U181" s="41"/>
      <c r="V181" s="41"/>
      <c r="W181" s="41"/>
      <c r="X181" s="41"/>
      <c r="Y181" s="41"/>
      <c r="Z181" s="41"/>
      <c r="AA181" s="39"/>
      <c r="AB181" s="41"/>
      <c r="AC181" s="39"/>
      <c r="AD181" s="43"/>
      <c r="AE181" s="44" t="str">
        <f aca="false">IF(AND(D181="",E181="",G181=""),"N","Y")</f>
        <v>N</v>
      </c>
      <c r="AF181" s="35"/>
      <c r="AG181" s="32"/>
      <c r="AH181" s="32"/>
      <c r="AI181" s="32"/>
      <c r="AJ181" s="32"/>
    </row>
    <row r="182" customFormat="false" ht="16.5" hidden="false" customHeight="true" outlineLevel="0" collapsed="false">
      <c r="A182" s="32"/>
      <c r="B182" s="33" t="s">
        <v>38</v>
      </c>
      <c r="C182" s="34" t="str">
        <f aca="false">_Companycode</f>
        <v>MaAT</v>
      </c>
      <c r="D182" s="35"/>
      <c r="E182" s="36"/>
      <c r="F182" s="36"/>
      <c r="G182" s="37"/>
      <c r="H182" s="38"/>
      <c r="I182" s="39"/>
      <c r="J182" s="46"/>
      <c r="K182" s="41"/>
      <c r="L182" s="41"/>
      <c r="M182" s="41"/>
      <c r="N182" s="41"/>
      <c r="O182" s="41"/>
      <c r="P182" s="41"/>
      <c r="Q182" s="41"/>
      <c r="R182" s="42" t="s">
        <v>42</v>
      </c>
      <c r="S182" s="41"/>
      <c r="T182" s="41"/>
      <c r="U182" s="41"/>
      <c r="V182" s="41"/>
      <c r="W182" s="41"/>
      <c r="X182" s="41"/>
      <c r="Y182" s="41"/>
      <c r="Z182" s="41"/>
      <c r="AA182" s="39"/>
      <c r="AB182" s="41"/>
      <c r="AC182" s="39"/>
      <c r="AD182" s="43"/>
      <c r="AE182" s="44" t="str">
        <f aca="false">IF(AND(D182="",E182="",G182=""),"N","Y")</f>
        <v>N</v>
      </c>
      <c r="AF182" s="35"/>
      <c r="AG182" s="32"/>
      <c r="AH182" s="32"/>
      <c r="AI182" s="32"/>
      <c r="AJ182" s="32"/>
    </row>
    <row r="183" customFormat="false" ht="16.5" hidden="false" customHeight="true" outlineLevel="0" collapsed="false">
      <c r="A183" s="32"/>
      <c r="B183" s="33" t="s">
        <v>38</v>
      </c>
      <c r="C183" s="34" t="str">
        <f aca="false">_Companycode</f>
        <v>MaAT</v>
      </c>
      <c r="D183" s="35"/>
      <c r="E183" s="36"/>
      <c r="F183" s="36"/>
      <c r="G183" s="37"/>
      <c r="H183" s="38"/>
      <c r="I183" s="39"/>
      <c r="J183" s="46"/>
      <c r="K183" s="41"/>
      <c r="L183" s="41"/>
      <c r="M183" s="41"/>
      <c r="N183" s="41"/>
      <c r="O183" s="41"/>
      <c r="P183" s="41"/>
      <c r="Q183" s="41"/>
      <c r="R183" s="42" t="s">
        <v>42</v>
      </c>
      <c r="S183" s="41"/>
      <c r="T183" s="41"/>
      <c r="U183" s="41"/>
      <c r="V183" s="41"/>
      <c r="W183" s="41"/>
      <c r="X183" s="41"/>
      <c r="Y183" s="41"/>
      <c r="Z183" s="41"/>
      <c r="AA183" s="39"/>
      <c r="AB183" s="41"/>
      <c r="AC183" s="39"/>
      <c r="AD183" s="43"/>
      <c r="AE183" s="44" t="str">
        <f aca="false">IF(AND(D183="",E183="",G183=""),"N","Y")</f>
        <v>N</v>
      </c>
      <c r="AF183" s="35"/>
      <c r="AG183" s="32"/>
      <c r="AH183" s="32"/>
      <c r="AI183" s="32"/>
      <c r="AJ183" s="32"/>
    </row>
    <row r="184" customFormat="false" ht="16.5" hidden="false" customHeight="true" outlineLevel="0" collapsed="false">
      <c r="A184" s="32"/>
      <c r="B184" s="33" t="s">
        <v>38</v>
      </c>
      <c r="C184" s="34" t="str">
        <f aca="false">_Companycode</f>
        <v>MaAT</v>
      </c>
      <c r="D184" s="35"/>
      <c r="E184" s="36"/>
      <c r="F184" s="36"/>
      <c r="G184" s="37"/>
      <c r="H184" s="38"/>
      <c r="I184" s="39"/>
      <c r="J184" s="46"/>
      <c r="K184" s="41"/>
      <c r="L184" s="41"/>
      <c r="M184" s="41"/>
      <c r="N184" s="41"/>
      <c r="O184" s="41"/>
      <c r="P184" s="41"/>
      <c r="Q184" s="41"/>
      <c r="R184" s="42" t="s">
        <v>42</v>
      </c>
      <c r="S184" s="41"/>
      <c r="T184" s="41"/>
      <c r="U184" s="41"/>
      <c r="V184" s="41"/>
      <c r="W184" s="41"/>
      <c r="X184" s="41"/>
      <c r="Y184" s="41"/>
      <c r="Z184" s="41"/>
      <c r="AA184" s="39"/>
      <c r="AB184" s="41"/>
      <c r="AC184" s="39"/>
      <c r="AD184" s="43"/>
      <c r="AE184" s="44" t="str">
        <f aca="false">IF(AND(D184="",E184="",G184=""),"N","Y")</f>
        <v>N</v>
      </c>
      <c r="AF184" s="35"/>
      <c r="AG184" s="32"/>
      <c r="AH184" s="32"/>
      <c r="AI184" s="32"/>
      <c r="AJ184" s="32"/>
    </row>
    <row r="185" customFormat="false" ht="16.5" hidden="false" customHeight="true" outlineLevel="0" collapsed="false">
      <c r="A185" s="32"/>
      <c r="B185" s="33" t="s">
        <v>38</v>
      </c>
      <c r="C185" s="34" t="str">
        <f aca="false">_Companycode</f>
        <v>MaAT</v>
      </c>
      <c r="D185" s="35"/>
      <c r="E185" s="36"/>
      <c r="F185" s="36"/>
      <c r="G185" s="37"/>
      <c r="H185" s="38"/>
      <c r="I185" s="39"/>
      <c r="J185" s="46"/>
      <c r="K185" s="41"/>
      <c r="L185" s="41"/>
      <c r="M185" s="41"/>
      <c r="N185" s="41"/>
      <c r="O185" s="41"/>
      <c r="P185" s="41"/>
      <c r="Q185" s="41"/>
      <c r="R185" s="42" t="s">
        <v>42</v>
      </c>
      <c r="S185" s="41"/>
      <c r="T185" s="41"/>
      <c r="U185" s="41"/>
      <c r="V185" s="41"/>
      <c r="W185" s="41"/>
      <c r="X185" s="41"/>
      <c r="Y185" s="41"/>
      <c r="Z185" s="41"/>
      <c r="AA185" s="39"/>
      <c r="AB185" s="41"/>
      <c r="AC185" s="39"/>
      <c r="AD185" s="43"/>
      <c r="AE185" s="44" t="str">
        <f aca="false">IF(AND(D185="",E185="",G185=""),"N","Y")</f>
        <v>N</v>
      </c>
      <c r="AF185" s="35"/>
      <c r="AG185" s="32"/>
      <c r="AH185" s="32"/>
      <c r="AI185" s="32"/>
      <c r="AJ185" s="32"/>
    </row>
    <row r="186" customFormat="false" ht="16.5" hidden="false" customHeight="true" outlineLevel="0" collapsed="false">
      <c r="A186" s="32"/>
      <c r="B186" s="33" t="s">
        <v>38</v>
      </c>
      <c r="C186" s="34" t="str">
        <f aca="false">_Companycode</f>
        <v>MaAT</v>
      </c>
      <c r="D186" s="35"/>
      <c r="E186" s="36"/>
      <c r="F186" s="36"/>
      <c r="G186" s="37"/>
      <c r="H186" s="38"/>
      <c r="I186" s="39"/>
      <c r="J186" s="46"/>
      <c r="K186" s="41"/>
      <c r="L186" s="41"/>
      <c r="M186" s="41"/>
      <c r="N186" s="41"/>
      <c r="O186" s="41"/>
      <c r="P186" s="41"/>
      <c r="Q186" s="41"/>
      <c r="R186" s="42" t="s">
        <v>42</v>
      </c>
      <c r="S186" s="41"/>
      <c r="T186" s="41"/>
      <c r="U186" s="41"/>
      <c r="V186" s="41"/>
      <c r="W186" s="41"/>
      <c r="X186" s="41"/>
      <c r="Y186" s="41"/>
      <c r="Z186" s="41"/>
      <c r="AA186" s="39"/>
      <c r="AB186" s="41"/>
      <c r="AC186" s="39"/>
      <c r="AD186" s="43"/>
      <c r="AE186" s="44" t="str">
        <f aca="false">IF(AND(D186="",E186="",G186=""),"N","Y")</f>
        <v>N</v>
      </c>
      <c r="AF186" s="35"/>
      <c r="AG186" s="32"/>
      <c r="AH186" s="32"/>
      <c r="AI186" s="32"/>
      <c r="AJ186" s="32"/>
    </row>
    <row r="187" customFormat="false" ht="16.5" hidden="false" customHeight="true" outlineLevel="0" collapsed="false">
      <c r="A187" s="32"/>
      <c r="B187" s="33" t="s">
        <v>38</v>
      </c>
      <c r="C187" s="34" t="str">
        <f aca="false">_Companycode</f>
        <v>MaAT</v>
      </c>
      <c r="D187" s="35"/>
      <c r="E187" s="36"/>
      <c r="F187" s="36"/>
      <c r="G187" s="37"/>
      <c r="H187" s="38"/>
      <c r="I187" s="39"/>
      <c r="J187" s="46"/>
      <c r="K187" s="41"/>
      <c r="L187" s="41"/>
      <c r="M187" s="41"/>
      <c r="N187" s="41"/>
      <c r="O187" s="41"/>
      <c r="P187" s="41"/>
      <c r="Q187" s="41"/>
      <c r="R187" s="42" t="s">
        <v>42</v>
      </c>
      <c r="S187" s="41"/>
      <c r="T187" s="41"/>
      <c r="U187" s="41"/>
      <c r="V187" s="41"/>
      <c r="W187" s="41"/>
      <c r="X187" s="41"/>
      <c r="Y187" s="41"/>
      <c r="Z187" s="41"/>
      <c r="AA187" s="39"/>
      <c r="AB187" s="41"/>
      <c r="AC187" s="39"/>
      <c r="AD187" s="43"/>
      <c r="AE187" s="44" t="str">
        <f aca="false">IF(AND(D187="",E187="",G187=""),"N","Y")</f>
        <v>N</v>
      </c>
      <c r="AF187" s="35"/>
      <c r="AG187" s="32"/>
      <c r="AH187" s="32"/>
      <c r="AI187" s="32"/>
      <c r="AJ187" s="32"/>
    </row>
    <row r="188" customFormat="false" ht="16.5" hidden="false" customHeight="true" outlineLevel="0" collapsed="false">
      <c r="A188" s="32"/>
      <c r="B188" s="33" t="s">
        <v>38</v>
      </c>
      <c r="C188" s="34" t="str">
        <f aca="false">_Companycode</f>
        <v>MaAT</v>
      </c>
      <c r="D188" s="35"/>
      <c r="E188" s="36"/>
      <c r="F188" s="36"/>
      <c r="G188" s="37"/>
      <c r="H188" s="38"/>
      <c r="I188" s="39"/>
      <c r="J188" s="46"/>
      <c r="K188" s="41"/>
      <c r="L188" s="41"/>
      <c r="M188" s="41"/>
      <c r="N188" s="41"/>
      <c r="O188" s="41"/>
      <c r="P188" s="41"/>
      <c r="Q188" s="41"/>
      <c r="R188" s="42" t="s">
        <v>42</v>
      </c>
      <c r="S188" s="41"/>
      <c r="T188" s="41"/>
      <c r="U188" s="41"/>
      <c r="V188" s="41"/>
      <c r="W188" s="41"/>
      <c r="X188" s="41"/>
      <c r="Y188" s="41"/>
      <c r="Z188" s="41"/>
      <c r="AA188" s="39"/>
      <c r="AB188" s="41"/>
      <c r="AC188" s="39"/>
      <c r="AD188" s="43"/>
      <c r="AE188" s="44" t="str">
        <f aca="false">IF(AND(D188="",E188="",G188=""),"N","Y")</f>
        <v>N</v>
      </c>
      <c r="AF188" s="35"/>
      <c r="AG188" s="32"/>
      <c r="AH188" s="32"/>
      <c r="AI188" s="32"/>
      <c r="AJ188" s="32"/>
    </row>
    <row r="189" customFormat="false" ht="16.5" hidden="false" customHeight="true" outlineLevel="0" collapsed="false">
      <c r="A189" s="32"/>
      <c r="B189" s="33" t="s">
        <v>38</v>
      </c>
      <c r="C189" s="34" t="str">
        <f aca="false">_Companycode</f>
        <v>MaAT</v>
      </c>
      <c r="D189" s="35"/>
      <c r="E189" s="36"/>
      <c r="F189" s="36"/>
      <c r="G189" s="37"/>
      <c r="H189" s="38"/>
      <c r="I189" s="39"/>
      <c r="J189" s="46"/>
      <c r="K189" s="41"/>
      <c r="L189" s="41"/>
      <c r="M189" s="41"/>
      <c r="N189" s="41"/>
      <c r="O189" s="41"/>
      <c r="P189" s="41"/>
      <c r="Q189" s="41"/>
      <c r="R189" s="42" t="s">
        <v>42</v>
      </c>
      <c r="S189" s="41"/>
      <c r="T189" s="41"/>
      <c r="U189" s="41"/>
      <c r="V189" s="41"/>
      <c r="W189" s="41"/>
      <c r="X189" s="41"/>
      <c r="Y189" s="41"/>
      <c r="Z189" s="41"/>
      <c r="AA189" s="39"/>
      <c r="AB189" s="41"/>
      <c r="AC189" s="39"/>
      <c r="AD189" s="43"/>
      <c r="AE189" s="44" t="str">
        <f aca="false">IF(AND(D189="",E189="",G189=""),"N","Y")</f>
        <v>N</v>
      </c>
      <c r="AF189" s="35"/>
      <c r="AG189" s="32"/>
      <c r="AH189" s="32"/>
      <c r="AI189" s="32"/>
      <c r="AJ189" s="32"/>
    </row>
    <row r="190" customFormat="false" ht="16.5" hidden="false" customHeight="true" outlineLevel="0" collapsed="false">
      <c r="A190" s="32"/>
      <c r="B190" s="33" t="s">
        <v>38</v>
      </c>
      <c r="C190" s="34" t="str">
        <f aca="false">_Companycode</f>
        <v>MaAT</v>
      </c>
      <c r="D190" s="35"/>
      <c r="E190" s="36"/>
      <c r="F190" s="36"/>
      <c r="G190" s="37"/>
      <c r="H190" s="38"/>
      <c r="I190" s="39"/>
      <c r="J190" s="46"/>
      <c r="K190" s="41"/>
      <c r="L190" s="41"/>
      <c r="M190" s="41"/>
      <c r="N190" s="41"/>
      <c r="O190" s="41"/>
      <c r="P190" s="41"/>
      <c r="Q190" s="41"/>
      <c r="R190" s="42" t="s">
        <v>42</v>
      </c>
      <c r="S190" s="41"/>
      <c r="T190" s="41"/>
      <c r="U190" s="41"/>
      <c r="V190" s="41"/>
      <c r="W190" s="41"/>
      <c r="X190" s="41"/>
      <c r="Y190" s="41"/>
      <c r="Z190" s="41"/>
      <c r="AA190" s="39"/>
      <c r="AB190" s="41"/>
      <c r="AC190" s="39"/>
      <c r="AD190" s="43"/>
      <c r="AE190" s="44" t="str">
        <f aca="false">IF(AND(D190="",E190="",G190=""),"N","Y")</f>
        <v>N</v>
      </c>
      <c r="AF190" s="35"/>
      <c r="AG190" s="32"/>
      <c r="AH190" s="32"/>
      <c r="AI190" s="32"/>
      <c r="AJ190" s="32"/>
    </row>
    <row r="191" customFormat="false" ht="16.5" hidden="false" customHeight="true" outlineLevel="0" collapsed="false">
      <c r="A191" s="32"/>
      <c r="B191" s="33" t="s">
        <v>38</v>
      </c>
      <c r="C191" s="34" t="str">
        <f aca="false">_Companycode</f>
        <v>MaAT</v>
      </c>
      <c r="D191" s="35"/>
      <c r="E191" s="36"/>
      <c r="F191" s="36"/>
      <c r="G191" s="37"/>
      <c r="H191" s="38"/>
      <c r="I191" s="39"/>
      <c r="J191" s="46"/>
      <c r="K191" s="41"/>
      <c r="L191" s="41"/>
      <c r="M191" s="41"/>
      <c r="N191" s="41"/>
      <c r="O191" s="41"/>
      <c r="P191" s="41"/>
      <c r="Q191" s="41"/>
      <c r="R191" s="42" t="s">
        <v>42</v>
      </c>
      <c r="S191" s="41"/>
      <c r="T191" s="41"/>
      <c r="U191" s="41"/>
      <c r="V191" s="41"/>
      <c r="W191" s="41"/>
      <c r="X191" s="41"/>
      <c r="Y191" s="41"/>
      <c r="Z191" s="41"/>
      <c r="AA191" s="39"/>
      <c r="AB191" s="41"/>
      <c r="AC191" s="39"/>
      <c r="AD191" s="43"/>
      <c r="AE191" s="44" t="str">
        <f aca="false">IF(AND(D191="",E191="",G191=""),"N","Y")</f>
        <v>N</v>
      </c>
      <c r="AF191" s="35"/>
      <c r="AG191" s="32"/>
      <c r="AH191" s="32"/>
      <c r="AI191" s="32"/>
      <c r="AJ191" s="32"/>
    </row>
    <row r="192" customFormat="false" ht="16.5" hidden="false" customHeight="true" outlineLevel="0" collapsed="false">
      <c r="A192" s="32"/>
      <c r="B192" s="33" t="s">
        <v>38</v>
      </c>
      <c r="C192" s="34" t="str">
        <f aca="false">_Companycode</f>
        <v>MaAT</v>
      </c>
      <c r="D192" s="35"/>
      <c r="E192" s="36"/>
      <c r="F192" s="36"/>
      <c r="G192" s="37"/>
      <c r="H192" s="38"/>
      <c r="I192" s="39"/>
      <c r="J192" s="46"/>
      <c r="K192" s="41"/>
      <c r="L192" s="41"/>
      <c r="M192" s="41"/>
      <c r="N192" s="41"/>
      <c r="O192" s="41"/>
      <c r="P192" s="41"/>
      <c r="Q192" s="41"/>
      <c r="R192" s="42" t="s">
        <v>42</v>
      </c>
      <c r="S192" s="41"/>
      <c r="T192" s="41"/>
      <c r="U192" s="41"/>
      <c r="V192" s="41"/>
      <c r="W192" s="41"/>
      <c r="X192" s="41"/>
      <c r="Y192" s="41"/>
      <c r="Z192" s="41"/>
      <c r="AA192" s="39"/>
      <c r="AB192" s="41"/>
      <c r="AC192" s="39"/>
      <c r="AD192" s="43"/>
      <c r="AE192" s="44" t="str">
        <f aca="false">IF(AND(D192="",E192="",G192=""),"N","Y")</f>
        <v>N</v>
      </c>
      <c r="AF192" s="35"/>
      <c r="AG192" s="32"/>
      <c r="AH192" s="32"/>
      <c r="AI192" s="32"/>
      <c r="AJ192" s="32"/>
    </row>
    <row r="193" customFormat="false" ht="16.5" hidden="false" customHeight="true" outlineLevel="0" collapsed="false">
      <c r="A193" s="32"/>
      <c r="B193" s="33" t="s">
        <v>38</v>
      </c>
      <c r="C193" s="34" t="str">
        <f aca="false">_Companycode</f>
        <v>MaAT</v>
      </c>
      <c r="D193" s="35"/>
      <c r="E193" s="36"/>
      <c r="F193" s="36"/>
      <c r="G193" s="37"/>
      <c r="H193" s="38"/>
      <c r="I193" s="39"/>
      <c r="J193" s="46"/>
      <c r="K193" s="41"/>
      <c r="L193" s="41"/>
      <c r="M193" s="41"/>
      <c r="N193" s="41"/>
      <c r="O193" s="41"/>
      <c r="P193" s="41"/>
      <c r="Q193" s="41"/>
      <c r="R193" s="42" t="s">
        <v>42</v>
      </c>
      <c r="S193" s="41"/>
      <c r="T193" s="41"/>
      <c r="U193" s="41"/>
      <c r="V193" s="41"/>
      <c r="W193" s="41"/>
      <c r="X193" s="41"/>
      <c r="Y193" s="41"/>
      <c r="Z193" s="41"/>
      <c r="AA193" s="39"/>
      <c r="AB193" s="41"/>
      <c r="AC193" s="39"/>
      <c r="AD193" s="43"/>
      <c r="AE193" s="44" t="str">
        <f aca="false">IF(AND(D193="",E193="",G193=""),"N","Y")</f>
        <v>N</v>
      </c>
      <c r="AF193" s="35"/>
      <c r="AG193" s="32"/>
      <c r="AH193" s="32"/>
      <c r="AI193" s="32"/>
      <c r="AJ193" s="32"/>
    </row>
    <row r="194" customFormat="false" ht="16.5" hidden="false" customHeight="true" outlineLevel="0" collapsed="false">
      <c r="A194" s="32"/>
      <c r="B194" s="33" t="s">
        <v>38</v>
      </c>
      <c r="C194" s="34" t="str">
        <f aca="false">_Companycode</f>
        <v>MaAT</v>
      </c>
      <c r="D194" s="35"/>
      <c r="E194" s="36"/>
      <c r="F194" s="36"/>
      <c r="G194" s="37"/>
      <c r="H194" s="38"/>
      <c r="I194" s="39"/>
      <c r="J194" s="46"/>
      <c r="K194" s="41"/>
      <c r="L194" s="41"/>
      <c r="M194" s="41"/>
      <c r="N194" s="41"/>
      <c r="O194" s="41"/>
      <c r="P194" s="41"/>
      <c r="Q194" s="41"/>
      <c r="R194" s="42" t="s">
        <v>42</v>
      </c>
      <c r="S194" s="41"/>
      <c r="T194" s="41"/>
      <c r="U194" s="41"/>
      <c r="V194" s="41"/>
      <c r="W194" s="41"/>
      <c r="X194" s="41"/>
      <c r="Y194" s="41"/>
      <c r="Z194" s="41"/>
      <c r="AA194" s="39"/>
      <c r="AB194" s="41"/>
      <c r="AC194" s="39"/>
      <c r="AD194" s="43"/>
      <c r="AE194" s="44" t="str">
        <f aca="false">IF(AND(D194="",E194="",G194=""),"N","Y")</f>
        <v>N</v>
      </c>
      <c r="AF194" s="35"/>
      <c r="AG194" s="32"/>
      <c r="AH194" s="32"/>
      <c r="AI194" s="32"/>
      <c r="AJ194" s="32"/>
    </row>
    <row r="195" customFormat="false" ht="16.5" hidden="false" customHeight="true" outlineLevel="0" collapsed="false">
      <c r="A195" s="32"/>
      <c r="B195" s="33" t="s">
        <v>38</v>
      </c>
      <c r="C195" s="34" t="str">
        <f aca="false">_Companycode</f>
        <v>MaAT</v>
      </c>
      <c r="D195" s="35"/>
      <c r="E195" s="36"/>
      <c r="F195" s="36"/>
      <c r="G195" s="37"/>
      <c r="H195" s="38"/>
      <c r="I195" s="39"/>
      <c r="J195" s="46"/>
      <c r="K195" s="41"/>
      <c r="L195" s="41"/>
      <c r="M195" s="41"/>
      <c r="N195" s="41"/>
      <c r="O195" s="41"/>
      <c r="P195" s="41"/>
      <c r="Q195" s="41"/>
      <c r="R195" s="42" t="s">
        <v>42</v>
      </c>
      <c r="S195" s="41"/>
      <c r="T195" s="41"/>
      <c r="U195" s="41"/>
      <c r="V195" s="41"/>
      <c r="W195" s="41"/>
      <c r="X195" s="41"/>
      <c r="Y195" s="41"/>
      <c r="Z195" s="41"/>
      <c r="AA195" s="39"/>
      <c r="AB195" s="41"/>
      <c r="AC195" s="39"/>
      <c r="AD195" s="43"/>
      <c r="AE195" s="44" t="str">
        <f aca="false">IF(AND(D195="",E195="",G195=""),"N","Y")</f>
        <v>N</v>
      </c>
      <c r="AF195" s="35"/>
      <c r="AG195" s="32"/>
      <c r="AH195" s="32"/>
      <c r="AI195" s="32"/>
      <c r="AJ195" s="32"/>
    </row>
    <row r="196" customFormat="false" ht="16.5" hidden="false" customHeight="true" outlineLevel="0" collapsed="false">
      <c r="A196" s="32"/>
      <c r="B196" s="33" t="s">
        <v>38</v>
      </c>
      <c r="C196" s="34" t="str">
        <f aca="false">_Companycode</f>
        <v>MaAT</v>
      </c>
      <c r="D196" s="35"/>
      <c r="E196" s="36"/>
      <c r="F196" s="36"/>
      <c r="G196" s="37"/>
      <c r="H196" s="38"/>
      <c r="I196" s="39"/>
      <c r="J196" s="46"/>
      <c r="K196" s="41"/>
      <c r="L196" s="41"/>
      <c r="M196" s="41"/>
      <c r="N196" s="41"/>
      <c r="O196" s="41"/>
      <c r="P196" s="41"/>
      <c r="Q196" s="41"/>
      <c r="R196" s="42" t="s">
        <v>42</v>
      </c>
      <c r="S196" s="41"/>
      <c r="T196" s="41"/>
      <c r="U196" s="41"/>
      <c r="V196" s="41"/>
      <c r="W196" s="41"/>
      <c r="X196" s="41"/>
      <c r="Y196" s="41"/>
      <c r="Z196" s="41"/>
      <c r="AA196" s="39"/>
      <c r="AB196" s="41"/>
      <c r="AC196" s="39"/>
      <c r="AD196" s="43"/>
      <c r="AE196" s="44" t="str">
        <f aca="false">IF(AND(D196="",E196="",G196=""),"N","Y")</f>
        <v>N</v>
      </c>
      <c r="AF196" s="35"/>
      <c r="AG196" s="32"/>
      <c r="AH196" s="32"/>
      <c r="AI196" s="32"/>
      <c r="AJ196" s="32"/>
    </row>
    <row r="197" customFormat="false" ht="16.5" hidden="false" customHeight="true" outlineLevel="0" collapsed="false">
      <c r="A197" s="32"/>
      <c r="B197" s="33" t="s">
        <v>38</v>
      </c>
      <c r="C197" s="34" t="str">
        <f aca="false">_Companycode</f>
        <v>MaAT</v>
      </c>
      <c r="D197" s="35"/>
      <c r="E197" s="36"/>
      <c r="F197" s="36"/>
      <c r="G197" s="37"/>
      <c r="H197" s="38"/>
      <c r="I197" s="39"/>
      <c r="J197" s="46"/>
      <c r="K197" s="41"/>
      <c r="L197" s="41"/>
      <c r="M197" s="41"/>
      <c r="N197" s="41"/>
      <c r="O197" s="41"/>
      <c r="P197" s="41"/>
      <c r="Q197" s="41"/>
      <c r="R197" s="42" t="s">
        <v>42</v>
      </c>
      <c r="S197" s="41"/>
      <c r="T197" s="41"/>
      <c r="U197" s="41"/>
      <c r="V197" s="41"/>
      <c r="W197" s="41"/>
      <c r="X197" s="41"/>
      <c r="Y197" s="41"/>
      <c r="Z197" s="41"/>
      <c r="AA197" s="39"/>
      <c r="AB197" s="41"/>
      <c r="AC197" s="39"/>
      <c r="AD197" s="43"/>
      <c r="AE197" s="44" t="str">
        <f aca="false">IF(AND(D197="",E197="",G197=""),"N","Y")</f>
        <v>N</v>
      </c>
      <c r="AF197" s="35"/>
      <c r="AG197" s="32"/>
      <c r="AH197" s="32"/>
      <c r="AI197" s="32"/>
      <c r="AJ197" s="32"/>
    </row>
    <row r="198" customFormat="false" ht="16.5" hidden="false" customHeight="true" outlineLevel="0" collapsed="false">
      <c r="A198" s="32"/>
      <c r="B198" s="33" t="s">
        <v>38</v>
      </c>
      <c r="C198" s="34" t="str">
        <f aca="false">_Companycode</f>
        <v>MaAT</v>
      </c>
      <c r="D198" s="35"/>
      <c r="E198" s="36"/>
      <c r="F198" s="36"/>
      <c r="G198" s="37"/>
      <c r="H198" s="38"/>
      <c r="I198" s="39"/>
      <c r="J198" s="46"/>
      <c r="K198" s="41"/>
      <c r="L198" s="41"/>
      <c r="M198" s="41"/>
      <c r="N198" s="41"/>
      <c r="O198" s="41"/>
      <c r="P198" s="41"/>
      <c r="Q198" s="41"/>
      <c r="R198" s="42" t="s">
        <v>42</v>
      </c>
      <c r="S198" s="41"/>
      <c r="T198" s="41"/>
      <c r="U198" s="41"/>
      <c r="V198" s="41"/>
      <c r="W198" s="41"/>
      <c r="X198" s="41"/>
      <c r="Y198" s="41"/>
      <c r="Z198" s="41"/>
      <c r="AA198" s="39"/>
      <c r="AB198" s="41"/>
      <c r="AC198" s="39"/>
      <c r="AD198" s="43"/>
      <c r="AE198" s="44" t="str">
        <f aca="false">IF(AND(D198="",E198="",G198=""),"N","Y")</f>
        <v>N</v>
      </c>
      <c r="AF198" s="35"/>
      <c r="AG198" s="32"/>
      <c r="AH198" s="32"/>
      <c r="AI198" s="32"/>
      <c r="AJ198" s="32"/>
    </row>
    <row r="199" customFormat="false" ht="16.5" hidden="false" customHeight="true" outlineLevel="0" collapsed="false">
      <c r="A199" s="32"/>
      <c r="B199" s="33" t="s">
        <v>38</v>
      </c>
      <c r="C199" s="34" t="str">
        <f aca="false">_Companycode</f>
        <v>MaAT</v>
      </c>
      <c r="D199" s="35"/>
      <c r="E199" s="36"/>
      <c r="F199" s="36"/>
      <c r="G199" s="37"/>
      <c r="H199" s="38"/>
      <c r="I199" s="39"/>
      <c r="J199" s="46"/>
      <c r="K199" s="41"/>
      <c r="L199" s="41"/>
      <c r="M199" s="41"/>
      <c r="N199" s="41"/>
      <c r="O199" s="41"/>
      <c r="P199" s="41"/>
      <c r="Q199" s="41"/>
      <c r="R199" s="42" t="s">
        <v>42</v>
      </c>
      <c r="S199" s="41"/>
      <c r="T199" s="41"/>
      <c r="U199" s="41"/>
      <c r="V199" s="41"/>
      <c r="W199" s="41"/>
      <c r="X199" s="41"/>
      <c r="Y199" s="41"/>
      <c r="Z199" s="41"/>
      <c r="AA199" s="39"/>
      <c r="AB199" s="41"/>
      <c r="AC199" s="39"/>
      <c r="AD199" s="43"/>
      <c r="AE199" s="44" t="str">
        <f aca="false">IF(AND(D199="",E199="",G199=""),"N","Y")</f>
        <v>N</v>
      </c>
      <c r="AF199" s="35"/>
      <c r="AG199" s="32"/>
      <c r="AH199" s="32"/>
      <c r="AI199" s="32"/>
      <c r="AJ199" s="32"/>
    </row>
    <row r="200" customFormat="false" ht="16.5" hidden="false" customHeight="true" outlineLevel="0" collapsed="false">
      <c r="A200" s="32"/>
      <c r="B200" s="33" t="s">
        <v>38</v>
      </c>
      <c r="C200" s="34" t="str">
        <f aca="false">_Companycode</f>
        <v>MaAT</v>
      </c>
      <c r="D200" s="35"/>
      <c r="E200" s="36"/>
      <c r="F200" s="36"/>
      <c r="G200" s="37"/>
      <c r="H200" s="38"/>
      <c r="I200" s="39"/>
      <c r="J200" s="46"/>
      <c r="K200" s="41"/>
      <c r="L200" s="41"/>
      <c r="M200" s="41"/>
      <c r="N200" s="41"/>
      <c r="O200" s="41"/>
      <c r="P200" s="41"/>
      <c r="Q200" s="41"/>
      <c r="R200" s="42" t="s">
        <v>42</v>
      </c>
      <c r="S200" s="41"/>
      <c r="T200" s="41"/>
      <c r="U200" s="41"/>
      <c r="V200" s="41"/>
      <c r="W200" s="41"/>
      <c r="X200" s="41"/>
      <c r="Y200" s="41"/>
      <c r="Z200" s="41"/>
      <c r="AA200" s="39"/>
      <c r="AB200" s="41"/>
      <c r="AC200" s="39"/>
      <c r="AD200" s="43"/>
      <c r="AE200" s="44" t="str">
        <f aca="false">IF(AND(D200="",E200="",G200=""),"N","Y")</f>
        <v>N</v>
      </c>
      <c r="AF200" s="35"/>
      <c r="AG200" s="32"/>
      <c r="AH200" s="32"/>
      <c r="AI200" s="32"/>
      <c r="AJ200" s="32"/>
    </row>
    <row r="201" customFormat="false" ht="16.5" hidden="false" customHeight="true" outlineLevel="0" collapsed="false">
      <c r="A201" s="32"/>
      <c r="B201" s="33" t="s">
        <v>38</v>
      </c>
      <c r="C201" s="34" t="str">
        <f aca="false">_Companycode</f>
        <v>MaAT</v>
      </c>
      <c r="D201" s="35"/>
      <c r="E201" s="36"/>
      <c r="F201" s="36"/>
      <c r="G201" s="37"/>
      <c r="H201" s="38"/>
      <c r="I201" s="39"/>
      <c r="J201" s="46"/>
      <c r="K201" s="41"/>
      <c r="L201" s="41"/>
      <c r="M201" s="41"/>
      <c r="N201" s="41"/>
      <c r="O201" s="41"/>
      <c r="P201" s="41"/>
      <c r="Q201" s="41"/>
      <c r="R201" s="42" t="s">
        <v>42</v>
      </c>
      <c r="S201" s="41"/>
      <c r="T201" s="41"/>
      <c r="U201" s="41"/>
      <c r="V201" s="41"/>
      <c r="W201" s="41"/>
      <c r="X201" s="41"/>
      <c r="Y201" s="41"/>
      <c r="Z201" s="41"/>
      <c r="AA201" s="39"/>
      <c r="AB201" s="41"/>
      <c r="AC201" s="39"/>
      <c r="AD201" s="43"/>
      <c r="AE201" s="44" t="str">
        <f aca="false">IF(AND(D201="",E201="",G201=""),"N","Y")</f>
        <v>N</v>
      </c>
      <c r="AF201" s="35"/>
      <c r="AG201" s="32"/>
      <c r="AH201" s="32"/>
      <c r="AI201" s="32"/>
      <c r="AJ201" s="32"/>
    </row>
    <row r="202" customFormat="false" ht="16.5" hidden="false" customHeight="true" outlineLevel="0" collapsed="false">
      <c r="A202" s="32"/>
      <c r="B202" s="33" t="s">
        <v>38</v>
      </c>
      <c r="C202" s="34" t="str">
        <f aca="false">_Companycode</f>
        <v>MaAT</v>
      </c>
      <c r="D202" s="35"/>
      <c r="E202" s="36"/>
      <c r="F202" s="36"/>
      <c r="G202" s="37"/>
      <c r="H202" s="38"/>
      <c r="I202" s="39"/>
      <c r="J202" s="46"/>
      <c r="K202" s="41"/>
      <c r="L202" s="41"/>
      <c r="M202" s="41"/>
      <c r="N202" s="41"/>
      <c r="O202" s="41"/>
      <c r="P202" s="41"/>
      <c r="Q202" s="41"/>
      <c r="R202" s="42" t="s">
        <v>42</v>
      </c>
      <c r="S202" s="41"/>
      <c r="T202" s="41"/>
      <c r="U202" s="41"/>
      <c r="V202" s="41"/>
      <c r="W202" s="41"/>
      <c r="X202" s="41"/>
      <c r="Y202" s="41"/>
      <c r="Z202" s="41"/>
      <c r="AA202" s="39"/>
      <c r="AB202" s="41"/>
      <c r="AC202" s="39"/>
      <c r="AD202" s="43"/>
      <c r="AE202" s="44" t="str">
        <f aca="false">IF(AND(D202="",E202="",G202=""),"N","Y")</f>
        <v>N</v>
      </c>
      <c r="AF202" s="35"/>
      <c r="AG202" s="32"/>
      <c r="AH202" s="32"/>
      <c r="AI202" s="32"/>
      <c r="AJ202" s="32"/>
    </row>
    <row r="203" customFormat="false" ht="16.5" hidden="false" customHeight="true" outlineLevel="0" collapsed="false">
      <c r="A203" s="32"/>
      <c r="B203" s="33" t="s">
        <v>38</v>
      </c>
      <c r="C203" s="34" t="str">
        <f aca="false">_Companycode</f>
        <v>MaAT</v>
      </c>
      <c r="D203" s="35"/>
      <c r="E203" s="36"/>
      <c r="F203" s="36"/>
      <c r="G203" s="37"/>
      <c r="H203" s="38"/>
      <c r="I203" s="39"/>
      <c r="J203" s="46"/>
      <c r="K203" s="41"/>
      <c r="L203" s="41"/>
      <c r="M203" s="41"/>
      <c r="N203" s="41"/>
      <c r="O203" s="41"/>
      <c r="P203" s="41"/>
      <c r="Q203" s="41"/>
      <c r="R203" s="42" t="s">
        <v>42</v>
      </c>
      <c r="S203" s="41"/>
      <c r="T203" s="41"/>
      <c r="U203" s="41"/>
      <c r="V203" s="41"/>
      <c r="W203" s="41"/>
      <c r="X203" s="41"/>
      <c r="Y203" s="41"/>
      <c r="Z203" s="41"/>
      <c r="AA203" s="39"/>
      <c r="AB203" s="41"/>
      <c r="AC203" s="39"/>
      <c r="AD203" s="43"/>
      <c r="AE203" s="44" t="str">
        <f aca="false">IF(AND(D203="",E203="",G203=""),"N","Y")</f>
        <v>N</v>
      </c>
      <c r="AF203" s="35"/>
      <c r="AG203" s="32"/>
      <c r="AH203" s="32"/>
      <c r="AI203" s="32"/>
      <c r="AJ203" s="32"/>
    </row>
    <row r="204" customFormat="false" ht="16.5" hidden="false" customHeight="true" outlineLevel="0" collapsed="false">
      <c r="A204" s="32"/>
      <c r="B204" s="33" t="s">
        <v>38</v>
      </c>
      <c r="C204" s="34" t="str">
        <f aca="false">_Companycode</f>
        <v>MaAT</v>
      </c>
      <c r="D204" s="35"/>
      <c r="E204" s="36"/>
      <c r="F204" s="36"/>
      <c r="G204" s="37"/>
      <c r="H204" s="38"/>
      <c r="I204" s="39"/>
      <c r="J204" s="46"/>
      <c r="K204" s="41"/>
      <c r="L204" s="41"/>
      <c r="M204" s="41"/>
      <c r="N204" s="41"/>
      <c r="O204" s="41"/>
      <c r="P204" s="41"/>
      <c r="Q204" s="41"/>
      <c r="R204" s="42" t="s">
        <v>42</v>
      </c>
      <c r="S204" s="41"/>
      <c r="T204" s="41"/>
      <c r="U204" s="41"/>
      <c r="V204" s="41"/>
      <c r="W204" s="41"/>
      <c r="X204" s="41"/>
      <c r="Y204" s="41"/>
      <c r="Z204" s="41"/>
      <c r="AA204" s="39"/>
      <c r="AB204" s="41"/>
      <c r="AC204" s="39"/>
      <c r="AD204" s="43"/>
      <c r="AE204" s="44" t="str">
        <f aca="false">IF(AND(D204="",E204="",G204=""),"N","Y")</f>
        <v>N</v>
      </c>
      <c r="AF204" s="35"/>
      <c r="AG204" s="32"/>
      <c r="AH204" s="32"/>
      <c r="AI204" s="32"/>
      <c r="AJ204" s="32"/>
    </row>
    <row r="205" customFormat="false" ht="16.5" hidden="false" customHeight="true" outlineLevel="0" collapsed="false">
      <c r="A205" s="32"/>
      <c r="B205" s="33" t="s">
        <v>38</v>
      </c>
      <c r="C205" s="34" t="str">
        <f aca="false">_Companycode</f>
        <v>MaAT</v>
      </c>
      <c r="D205" s="35"/>
      <c r="E205" s="36"/>
      <c r="F205" s="36"/>
      <c r="G205" s="37"/>
      <c r="H205" s="38"/>
      <c r="I205" s="39"/>
      <c r="J205" s="46"/>
      <c r="K205" s="41"/>
      <c r="L205" s="41"/>
      <c r="M205" s="41"/>
      <c r="N205" s="41"/>
      <c r="O205" s="41"/>
      <c r="P205" s="41"/>
      <c r="Q205" s="41"/>
      <c r="R205" s="42" t="s">
        <v>42</v>
      </c>
      <c r="S205" s="41"/>
      <c r="T205" s="41"/>
      <c r="U205" s="41"/>
      <c r="V205" s="41"/>
      <c r="W205" s="41"/>
      <c r="X205" s="41"/>
      <c r="Y205" s="41"/>
      <c r="Z205" s="41"/>
      <c r="AA205" s="39"/>
      <c r="AB205" s="41"/>
      <c r="AC205" s="39"/>
      <c r="AD205" s="43"/>
      <c r="AE205" s="44" t="str">
        <f aca="false">IF(AND(D205="",E205="",G205=""),"N","Y")</f>
        <v>N</v>
      </c>
      <c r="AF205" s="35"/>
      <c r="AG205" s="32"/>
      <c r="AH205" s="32"/>
      <c r="AI205" s="32"/>
      <c r="AJ205" s="32"/>
    </row>
    <row r="206" customFormat="false" ht="16.5" hidden="false" customHeight="true" outlineLevel="0" collapsed="false">
      <c r="A206" s="32"/>
      <c r="B206" s="33" t="s">
        <v>38</v>
      </c>
      <c r="C206" s="34" t="str">
        <f aca="false">_Companycode</f>
        <v>MaAT</v>
      </c>
      <c r="D206" s="35"/>
      <c r="E206" s="36"/>
      <c r="F206" s="36"/>
      <c r="G206" s="37"/>
      <c r="H206" s="38"/>
      <c r="I206" s="39"/>
      <c r="J206" s="46"/>
      <c r="K206" s="41"/>
      <c r="L206" s="41"/>
      <c r="M206" s="41"/>
      <c r="N206" s="41"/>
      <c r="O206" s="41"/>
      <c r="P206" s="41"/>
      <c r="Q206" s="41"/>
      <c r="R206" s="42" t="s">
        <v>42</v>
      </c>
      <c r="S206" s="41"/>
      <c r="T206" s="41"/>
      <c r="U206" s="41"/>
      <c r="V206" s="41"/>
      <c r="W206" s="41"/>
      <c r="X206" s="41"/>
      <c r="Y206" s="41"/>
      <c r="Z206" s="41"/>
      <c r="AA206" s="39"/>
      <c r="AB206" s="41"/>
      <c r="AC206" s="39"/>
      <c r="AD206" s="43"/>
      <c r="AE206" s="44" t="str">
        <f aca="false">IF(AND(D206="",E206="",G206=""),"N","Y")</f>
        <v>N</v>
      </c>
      <c r="AF206" s="35"/>
      <c r="AG206" s="32"/>
      <c r="AH206" s="32"/>
      <c r="AI206" s="32"/>
      <c r="AJ206" s="32"/>
    </row>
    <row r="207" customFormat="false" ht="16.5" hidden="false" customHeight="true" outlineLevel="0" collapsed="false">
      <c r="A207" s="32"/>
      <c r="B207" s="33" t="s">
        <v>38</v>
      </c>
      <c r="C207" s="34" t="str">
        <f aca="false">_Companycode</f>
        <v>MaAT</v>
      </c>
      <c r="D207" s="35"/>
      <c r="E207" s="36"/>
      <c r="F207" s="36"/>
      <c r="G207" s="37"/>
      <c r="H207" s="38"/>
      <c r="I207" s="39"/>
      <c r="J207" s="46"/>
      <c r="K207" s="41"/>
      <c r="L207" s="41"/>
      <c r="M207" s="41"/>
      <c r="N207" s="41"/>
      <c r="O207" s="41"/>
      <c r="P207" s="41"/>
      <c r="Q207" s="41"/>
      <c r="R207" s="42" t="s">
        <v>42</v>
      </c>
      <c r="S207" s="41"/>
      <c r="T207" s="41"/>
      <c r="U207" s="41"/>
      <c r="V207" s="41"/>
      <c r="W207" s="41"/>
      <c r="X207" s="41"/>
      <c r="Y207" s="41"/>
      <c r="Z207" s="41"/>
      <c r="AA207" s="39"/>
      <c r="AB207" s="41"/>
      <c r="AC207" s="39"/>
      <c r="AD207" s="43"/>
      <c r="AE207" s="44" t="str">
        <f aca="false">IF(AND(D207="",E207="",G207=""),"N","Y")</f>
        <v>N</v>
      </c>
      <c r="AF207" s="35"/>
      <c r="AG207" s="32"/>
      <c r="AH207" s="32"/>
      <c r="AI207" s="32"/>
      <c r="AJ207" s="32"/>
    </row>
    <row r="208" customFormat="false" ht="16.5" hidden="false" customHeight="true" outlineLevel="0" collapsed="false">
      <c r="A208" s="32"/>
      <c r="B208" s="33" t="s">
        <v>38</v>
      </c>
      <c r="C208" s="34" t="str">
        <f aca="false">_Companycode</f>
        <v>MaAT</v>
      </c>
      <c r="D208" s="35"/>
      <c r="E208" s="36"/>
      <c r="F208" s="36"/>
      <c r="G208" s="37"/>
      <c r="H208" s="38"/>
      <c r="I208" s="39"/>
      <c r="J208" s="46"/>
      <c r="K208" s="41"/>
      <c r="L208" s="41"/>
      <c r="M208" s="41"/>
      <c r="N208" s="41"/>
      <c r="O208" s="41"/>
      <c r="P208" s="41"/>
      <c r="Q208" s="41"/>
      <c r="R208" s="42" t="s">
        <v>42</v>
      </c>
      <c r="S208" s="41"/>
      <c r="T208" s="41"/>
      <c r="U208" s="41"/>
      <c r="V208" s="41"/>
      <c r="W208" s="41"/>
      <c r="X208" s="41"/>
      <c r="Y208" s="41"/>
      <c r="Z208" s="41"/>
      <c r="AA208" s="39"/>
      <c r="AB208" s="41"/>
      <c r="AC208" s="39"/>
      <c r="AD208" s="43"/>
      <c r="AE208" s="44" t="str">
        <f aca="false">IF(AND(D208="",E208="",G208=""),"N","Y")</f>
        <v>N</v>
      </c>
      <c r="AF208" s="35"/>
      <c r="AG208" s="32"/>
      <c r="AH208" s="32"/>
      <c r="AI208" s="32"/>
      <c r="AJ208" s="32"/>
    </row>
    <row r="209" customFormat="false" ht="16.5" hidden="false" customHeight="true" outlineLevel="0" collapsed="false">
      <c r="A209" s="32"/>
      <c r="B209" s="33" t="s">
        <v>38</v>
      </c>
      <c r="C209" s="34" t="str">
        <f aca="false">_Companycode</f>
        <v>MaAT</v>
      </c>
      <c r="D209" s="35"/>
      <c r="E209" s="36"/>
      <c r="F209" s="36"/>
      <c r="G209" s="37"/>
      <c r="H209" s="38"/>
      <c r="I209" s="39"/>
      <c r="J209" s="46"/>
      <c r="K209" s="41"/>
      <c r="L209" s="41"/>
      <c r="M209" s="41"/>
      <c r="N209" s="41"/>
      <c r="O209" s="41"/>
      <c r="P209" s="41"/>
      <c r="Q209" s="41"/>
      <c r="R209" s="42" t="s">
        <v>42</v>
      </c>
      <c r="S209" s="41"/>
      <c r="T209" s="41"/>
      <c r="U209" s="41"/>
      <c r="V209" s="41"/>
      <c r="W209" s="41"/>
      <c r="X209" s="41"/>
      <c r="Y209" s="41"/>
      <c r="Z209" s="41"/>
      <c r="AA209" s="39"/>
      <c r="AB209" s="41"/>
      <c r="AC209" s="39"/>
      <c r="AD209" s="43"/>
      <c r="AE209" s="44" t="str">
        <f aca="false">IF(AND(D209="",E209="",G209=""),"N","Y")</f>
        <v>N</v>
      </c>
      <c r="AF209" s="35"/>
      <c r="AG209" s="32"/>
      <c r="AH209" s="32"/>
      <c r="AI209" s="32"/>
      <c r="AJ209" s="32"/>
    </row>
    <row r="210" customFormat="false" ht="16.5" hidden="false" customHeight="true" outlineLevel="0" collapsed="false">
      <c r="A210" s="32"/>
      <c r="B210" s="33" t="s">
        <v>38</v>
      </c>
      <c r="C210" s="34" t="str">
        <f aca="false">_Companycode</f>
        <v>MaAT</v>
      </c>
      <c r="D210" s="35"/>
      <c r="E210" s="36"/>
      <c r="F210" s="36"/>
      <c r="G210" s="37"/>
      <c r="H210" s="38"/>
      <c r="I210" s="39"/>
      <c r="J210" s="46"/>
      <c r="K210" s="41"/>
      <c r="L210" s="41"/>
      <c r="M210" s="41"/>
      <c r="N210" s="41"/>
      <c r="O210" s="41"/>
      <c r="P210" s="41"/>
      <c r="Q210" s="41"/>
      <c r="R210" s="42" t="s">
        <v>42</v>
      </c>
      <c r="S210" s="41"/>
      <c r="T210" s="41"/>
      <c r="U210" s="41"/>
      <c r="V210" s="41"/>
      <c r="W210" s="41"/>
      <c r="X210" s="41"/>
      <c r="Y210" s="41"/>
      <c r="Z210" s="41"/>
      <c r="AA210" s="39"/>
      <c r="AB210" s="41"/>
      <c r="AC210" s="39"/>
      <c r="AD210" s="43"/>
      <c r="AE210" s="44" t="str">
        <f aca="false">IF(AND(D210="",E210="",G210=""),"N","Y")</f>
        <v>N</v>
      </c>
      <c r="AF210" s="35"/>
      <c r="AG210" s="32"/>
      <c r="AH210" s="32"/>
      <c r="AI210" s="32"/>
      <c r="AJ210" s="32"/>
    </row>
    <row r="211" customFormat="false" ht="16.5" hidden="false" customHeight="true" outlineLevel="0" collapsed="false">
      <c r="A211" s="32"/>
      <c r="B211" s="33" t="s">
        <v>38</v>
      </c>
      <c r="C211" s="34" t="str">
        <f aca="false">_Companycode</f>
        <v>MaAT</v>
      </c>
      <c r="D211" s="35"/>
      <c r="E211" s="36"/>
      <c r="F211" s="36"/>
      <c r="G211" s="37"/>
      <c r="H211" s="38"/>
      <c r="I211" s="39"/>
      <c r="J211" s="46"/>
      <c r="K211" s="41"/>
      <c r="L211" s="41"/>
      <c r="M211" s="41"/>
      <c r="N211" s="41"/>
      <c r="O211" s="41"/>
      <c r="P211" s="41"/>
      <c r="Q211" s="41"/>
      <c r="R211" s="42" t="s">
        <v>42</v>
      </c>
      <c r="S211" s="41"/>
      <c r="T211" s="41"/>
      <c r="U211" s="41"/>
      <c r="V211" s="41"/>
      <c r="W211" s="41"/>
      <c r="X211" s="41"/>
      <c r="Y211" s="41"/>
      <c r="Z211" s="41"/>
      <c r="AA211" s="39"/>
      <c r="AB211" s="41"/>
      <c r="AC211" s="39"/>
      <c r="AD211" s="43"/>
      <c r="AE211" s="44" t="str">
        <f aca="false">IF(AND(D211="",E211="",G211=""),"N","Y")</f>
        <v>N</v>
      </c>
      <c r="AF211" s="35"/>
      <c r="AG211" s="32"/>
      <c r="AH211" s="32"/>
      <c r="AI211" s="32"/>
      <c r="AJ211" s="32"/>
    </row>
    <row r="212" customFormat="false" ht="16.5" hidden="false" customHeight="true" outlineLevel="0" collapsed="false">
      <c r="A212" s="32"/>
      <c r="B212" s="33" t="s">
        <v>38</v>
      </c>
      <c r="C212" s="34" t="str">
        <f aca="false">_Companycode</f>
        <v>MaAT</v>
      </c>
      <c r="D212" s="35"/>
      <c r="E212" s="36"/>
      <c r="F212" s="36"/>
      <c r="G212" s="37"/>
      <c r="H212" s="38"/>
      <c r="I212" s="39"/>
      <c r="J212" s="46"/>
      <c r="K212" s="41"/>
      <c r="L212" s="41"/>
      <c r="M212" s="41"/>
      <c r="N212" s="41"/>
      <c r="O212" s="41"/>
      <c r="P212" s="41"/>
      <c r="Q212" s="41"/>
      <c r="R212" s="42" t="s">
        <v>42</v>
      </c>
      <c r="S212" s="41"/>
      <c r="T212" s="41"/>
      <c r="U212" s="41"/>
      <c r="V212" s="41"/>
      <c r="W212" s="41"/>
      <c r="X212" s="41"/>
      <c r="Y212" s="41"/>
      <c r="Z212" s="41"/>
      <c r="AA212" s="39"/>
      <c r="AB212" s="41"/>
      <c r="AC212" s="39"/>
      <c r="AD212" s="43"/>
      <c r="AE212" s="44" t="str">
        <f aca="false">IF(AND(D212="",E212="",G212=""),"N","Y")</f>
        <v>N</v>
      </c>
      <c r="AF212" s="35"/>
      <c r="AG212" s="32"/>
      <c r="AH212" s="32"/>
      <c r="AI212" s="32"/>
      <c r="AJ212" s="32"/>
    </row>
    <row r="213" customFormat="false" ht="16.5" hidden="false" customHeight="true" outlineLevel="0" collapsed="false">
      <c r="A213" s="32"/>
      <c r="B213" s="33" t="s">
        <v>38</v>
      </c>
      <c r="C213" s="34" t="str">
        <f aca="false">_Companycode</f>
        <v>MaAT</v>
      </c>
      <c r="D213" s="35"/>
      <c r="E213" s="36"/>
      <c r="F213" s="36"/>
      <c r="G213" s="37"/>
      <c r="H213" s="38"/>
      <c r="I213" s="39"/>
      <c r="J213" s="46"/>
      <c r="K213" s="41"/>
      <c r="L213" s="41"/>
      <c r="M213" s="41"/>
      <c r="N213" s="41"/>
      <c r="O213" s="41"/>
      <c r="P213" s="41"/>
      <c r="Q213" s="41"/>
      <c r="R213" s="42" t="s">
        <v>42</v>
      </c>
      <c r="S213" s="41"/>
      <c r="T213" s="41"/>
      <c r="U213" s="41"/>
      <c r="V213" s="41"/>
      <c r="W213" s="41"/>
      <c r="X213" s="41"/>
      <c r="Y213" s="41"/>
      <c r="Z213" s="41"/>
      <c r="AA213" s="39"/>
      <c r="AB213" s="41"/>
      <c r="AC213" s="39"/>
      <c r="AD213" s="43"/>
      <c r="AE213" s="44" t="str">
        <f aca="false">IF(AND(D213="",E213="",G213=""),"N","Y")</f>
        <v>N</v>
      </c>
      <c r="AF213" s="35"/>
      <c r="AG213" s="32"/>
      <c r="AH213" s="32"/>
      <c r="AI213" s="32"/>
      <c r="AJ213" s="32"/>
    </row>
    <row r="214" customFormat="false" ht="16.5" hidden="false" customHeight="true" outlineLevel="0" collapsed="false">
      <c r="A214" s="32"/>
      <c r="B214" s="33" t="s">
        <v>38</v>
      </c>
      <c r="C214" s="34" t="str">
        <f aca="false">_Companycode</f>
        <v>MaAT</v>
      </c>
      <c r="D214" s="35"/>
      <c r="E214" s="36"/>
      <c r="F214" s="36"/>
      <c r="G214" s="37"/>
      <c r="H214" s="38"/>
      <c r="I214" s="39"/>
      <c r="J214" s="46"/>
      <c r="K214" s="41"/>
      <c r="L214" s="41"/>
      <c r="M214" s="41"/>
      <c r="N214" s="41"/>
      <c r="O214" s="41"/>
      <c r="P214" s="41"/>
      <c r="Q214" s="41"/>
      <c r="R214" s="42" t="s">
        <v>42</v>
      </c>
      <c r="S214" s="41"/>
      <c r="T214" s="41"/>
      <c r="U214" s="41"/>
      <c r="V214" s="41"/>
      <c r="W214" s="41"/>
      <c r="X214" s="41"/>
      <c r="Y214" s="41"/>
      <c r="Z214" s="41"/>
      <c r="AA214" s="39"/>
      <c r="AB214" s="41"/>
      <c r="AC214" s="39"/>
      <c r="AD214" s="43"/>
      <c r="AE214" s="44" t="str">
        <f aca="false">IF(AND(D214="",E214="",G214=""),"N","Y")</f>
        <v>N</v>
      </c>
      <c r="AF214" s="35"/>
      <c r="AG214" s="32"/>
      <c r="AH214" s="32"/>
      <c r="AI214" s="32"/>
      <c r="AJ214" s="32"/>
    </row>
    <row r="215" customFormat="false" ht="16.5" hidden="false" customHeight="true" outlineLevel="0" collapsed="false">
      <c r="A215" s="32"/>
      <c r="B215" s="33" t="s">
        <v>38</v>
      </c>
      <c r="C215" s="34" t="str">
        <f aca="false">_Companycode</f>
        <v>MaAT</v>
      </c>
      <c r="D215" s="35"/>
      <c r="E215" s="36"/>
      <c r="F215" s="36"/>
      <c r="G215" s="37"/>
      <c r="H215" s="38"/>
      <c r="I215" s="39"/>
      <c r="J215" s="46"/>
      <c r="K215" s="41"/>
      <c r="L215" s="41"/>
      <c r="M215" s="41"/>
      <c r="N215" s="41"/>
      <c r="O215" s="41"/>
      <c r="P215" s="41"/>
      <c r="Q215" s="41"/>
      <c r="R215" s="42" t="s">
        <v>42</v>
      </c>
      <c r="S215" s="41"/>
      <c r="T215" s="41"/>
      <c r="U215" s="41"/>
      <c r="V215" s="41"/>
      <c r="W215" s="41"/>
      <c r="X215" s="41"/>
      <c r="Y215" s="41"/>
      <c r="Z215" s="41"/>
      <c r="AA215" s="39"/>
      <c r="AB215" s="41"/>
      <c r="AC215" s="39"/>
      <c r="AD215" s="43"/>
      <c r="AE215" s="44" t="str">
        <f aca="false">IF(AND(D215="",E215="",G215=""),"N","Y")</f>
        <v>N</v>
      </c>
      <c r="AF215" s="35"/>
      <c r="AG215" s="32"/>
      <c r="AH215" s="32"/>
      <c r="AI215" s="32"/>
      <c r="AJ215" s="32"/>
    </row>
    <row r="216" customFormat="false" ht="16.5" hidden="false" customHeight="true" outlineLevel="0" collapsed="false">
      <c r="A216" s="32"/>
      <c r="B216" s="33" t="s">
        <v>38</v>
      </c>
      <c r="C216" s="34" t="str">
        <f aca="false">_Companycode</f>
        <v>MaAT</v>
      </c>
      <c r="D216" s="35"/>
      <c r="E216" s="36"/>
      <c r="F216" s="36"/>
      <c r="G216" s="37"/>
      <c r="H216" s="38"/>
      <c r="I216" s="39"/>
      <c r="J216" s="46"/>
      <c r="K216" s="41"/>
      <c r="L216" s="41"/>
      <c r="M216" s="41"/>
      <c r="N216" s="41"/>
      <c r="O216" s="41"/>
      <c r="P216" s="41"/>
      <c r="Q216" s="41"/>
      <c r="R216" s="42" t="s">
        <v>42</v>
      </c>
      <c r="S216" s="41"/>
      <c r="T216" s="41"/>
      <c r="U216" s="41"/>
      <c r="V216" s="41"/>
      <c r="W216" s="41"/>
      <c r="X216" s="41"/>
      <c r="Y216" s="41"/>
      <c r="Z216" s="41"/>
      <c r="AA216" s="39"/>
      <c r="AB216" s="41"/>
      <c r="AC216" s="39"/>
      <c r="AD216" s="43"/>
      <c r="AE216" s="44" t="str">
        <f aca="false">IF(AND(D216="",E216="",G216=""),"N","Y")</f>
        <v>N</v>
      </c>
      <c r="AF216" s="35"/>
      <c r="AG216" s="32"/>
      <c r="AH216" s="32"/>
      <c r="AI216" s="32"/>
      <c r="AJ216" s="32"/>
    </row>
    <row r="217" customFormat="false" ht="16.5" hidden="false" customHeight="true" outlineLevel="0" collapsed="false">
      <c r="A217" s="32"/>
      <c r="B217" s="33" t="s">
        <v>38</v>
      </c>
      <c r="C217" s="34" t="str">
        <f aca="false">_Companycode</f>
        <v>MaAT</v>
      </c>
      <c r="D217" s="35"/>
      <c r="E217" s="36"/>
      <c r="F217" s="36"/>
      <c r="G217" s="37"/>
      <c r="H217" s="38"/>
      <c r="I217" s="39"/>
      <c r="J217" s="46"/>
      <c r="K217" s="41"/>
      <c r="L217" s="41"/>
      <c r="M217" s="41"/>
      <c r="N217" s="41"/>
      <c r="O217" s="41"/>
      <c r="P217" s="41"/>
      <c r="Q217" s="41"/>
      <c r="R217" s="42" t="s">
        <v>42</v>
      </c>
      <c r="S217" s="41"/>
      <c r="T217" s="41"/>
      <c r="U217" s="41"/>
      <c r="V217" s="41"/>
      <c r="W217" s="41"/>
      <c r="X217" s="41"/>
      <c r="Y217" s="41"/>
      <c r="Z217" s="41"/>
      <c r="AA217" s="39"/>
      <c r="AB217" s="41"/>
      <c r="AC217" s="39"/>
      <c r="AD217" s="43"/>
      <c r="AE217" s="44" t="str">
        <f aca="false">IF(AND(D217="",E217="",G217=""),"N","Y")</f>
        <v>N</v>
      </c>
      <c r="AF217" s="35"/>
      <c r="AG217" s="32"/>
      <c r="AH217" s="32"/>
      <c r="AI217" s="32"/>
      <c r="AJ217" s="32"/>
    </row>
    <row r="218" customFormat="false" ht="16.5" hidden="false" customHeight="true" outlineLevel="0" collapsed="false">
      <c r="A218" s="32"/>
      <c r="B218" s="33" t="s">
        <v>38</v>
      </c>
      <c r="C218" s="34" t="str">
        <f aca="false">_Companycode</f>
        <v>MaAT</v>
      </c>
      <c r="D218" s="35"/>
      <c r="E218" s="36"/>
      <c r="F218" s="36"/>
      <c r="G218" s="37"/>
      <c r="H218" s="38"/>
      <c r="I218" s="39"/>
      <c r="J218" s="46"/>
      <c r="K218" s="41"/>
      <c r="L218" s="41"/>
      <c r="M218" s="41"/>
      <c r="N218" s="41"/>
      <c r="O218" s="41"/>
      <c r="P218" s="41"/>
      <c r="Q218" s="41"/>
      <c r="R218" s="42" t="s">
        <v>42</v>
      </c>
      <c r="S218" s="41"/>
      <c r="T218" s="41"/>
      <c r="U218" s="41"/>
      <c r="V218" s="41"/>
      <c r="W218" s="41"/>
      <c r="X218" s="41"/>
      <c r="Y218" s="41"/>
      <c r="Z218" s="41"/>
      <c r="AA218" s="39"/>
      <c r="AB218" s="41"/>
      <c r="AC218" s="39"/>
      <c r="AD218" s="43"/>
      <c r="AE218" s="44" t="str">
        <f aca="false">IF(AND(D218="",E218="",G218=""),"N","Y")</f>
        <v>N</v>
      </c>
      <c r="AF218" s="35"/>
      <c r="AG218" s="32"/>
      <c r="AH218" s="32"/>
      <c r="AI218" s="32"/>
      <c r="AJ218" s="32"/>
    </row>
    <row r="219" customFormat="false" ht="16.5" hidden="false" customHeight="true" outlineLevel="0" collapsed="false">
      <c r="A219" s="32"/>
      <c r="B219" s="33" t="s">
        <v>38</v>
      </c>
      <c r="C219" s="34" t="str">
        <f aca="false">_Companycode</f>
        <v>MaAT</v>
      </c>
      <c r="D219" s="35"/>
      <c r="E219" s="36"/>
      <c r="F219" s="36"/>
      <c r="G219" s="37"/>
      <c r="H219" s="38"/>
      <c r="I219" s="39"/>
      <c r="J219" s="46"/>
      <c r="K219" s="41"/>
      <c r="L219" s="41"/>
      <c r="M219" s="41"/>
      <c r="N219" s="41"/>
      <c r="O219" s="41"/>
      <c r="P219" s="41"/>
      <c r="Q219" s="41"/>
      <c r="R219" s="42" t="s">
        <v>42</v>
      </c>
      <c r="S219" s="41"/>
      <c r="T219" s="41"/>
      <c r="U219" s="41"/>
      <c r="V219" s="41"/>
      <c r="W219" s="41"/>
      <c r="X219" s="41"/>
      <c r="Y219" s="41"/>
      <c r="Z219" s="41"/>
      <c r="AA219" s="39"/>
      <c r="AB219" s="41"/>
      <c r="AC219" s="39"/>
      <c r="AD219" s="43"/>
      <c r="AE219" s="44" t="str">
        <f aca="false">IF(AND(D219="",E219="",G219=""),"N","Y")</f>
        <v>N</v>
      </c>
      <c r="AF219" s="35"/>
      <c r="AG219" s="32"/>
      <c r="AH219" s="32"/>
      <c r="AI219" s="32"/>
      <c r="AJ219" s="32"/>
    </row>
    <row r="220" customFormat="false" ht="16.5" hidden="false" customHeight="true" outlineLevel="0" collapsed="false">
      <c r="A220" s="32"/>
      <c r="B220" s="33" t="s">
        <v>38</v>
      </c>
      <c r="C220" s="34" t="str">
        <f aca="false">_Companycode</f>
        <v>MaAT</v>
      </c>
      <c r="D220" s="35"/>
      <c r="E220" s="36"/>
      <c r="F220" s="36"/>
      <c r="G220" s="37"/>
      <c r="H220" s="38"/>
      <c r="I220" s="39"/>
      <c r="J220" s="46"/>
      <c r="K220" s="41"/>
      <c r="L220" s="41"/>
      <c r="M220" s="41"/>
      <c r="N220" s="41"/>
      <c r="O220" s="41"/>
      <c r="P220" s="41"/>
      <c r="Q220" s="41"/>
      <c r="R220" s="42" t="s">
        <v>42</v>
      </c>
      <c r="S220" s="41"/>
      <c r="T220" s="41"/>
      <c r="U220" s="41"/>
      <c r="V220" s="41"/>
      <c r="W220" s="41"/>
      <c r="X220" s="41"/>
      <c r="Y220" s="41"/>
      <c r="Z220" s="41"/>
      <c r="AA220" s="39"/>
      <c r="AB220" s="41"/>
      <c r="AC220" s="39"/>
      <c r="AD220" s="43"/>
      <c r="AE220" s="44" t="str">
        <f aca="false">IF(AND(D220="",E220="",G220=""),"N","Y")</f>
        <v>N</v>
      </c>
      <c r="AF220" s="35"/>
      <c r="AG220" s="32"/>
      <c r="AH220" s="32"/>
      <c r="AI220" s="32"/>
      <c r="AJ220" s="32"/>
    </row>
    <row r="221" customFormat="false" ht="16.5" hidden="false" customHeight="true" outlineLevel="0" collapsed="false">
      <c r="A221" s="32"/>
      <c r="B221" s="33" t="s">
        <v>38</v>
      </c>
      <c r="C221" s="34" t="str">
        <f aca="false">_Companycode</f>
        <v>MaAT</v>
      </c>
      <c r="D221" s="35"/>
      <c r="E221" s="36"/>
      <c r="F221" s="36"/>
      <c r="G221" s="37"/>
      <c r="H221" s="38"/>
      <c r="I221" s="39"/>
      <c r="J221" s="46"/>
      <c r="K221" s="41"/>
      <c r="L221" s="41"/>
      <c r="M221" s="41"/>
      <c r="N221" s="41"/>
      <c r="O221" s="41"/>
      <c r="P221" s="41"/>
      <c r="Q221" s="41"/>
      <c r="R221" s="42" t="s">
        <v>42</v>
      </c>
      <c r="S221" s="41"/>
      <c r="T221" s="41"/>
      <c r="U221" s="41"/>
      <c r="V221" s="41"/>
      <c r="W221" s="41"/>
      <c r="X221" s="41"/>
      <c r="Y221" s="41"/>
      <c r="Z221" s="41"/>
      <c r="AA221" s="39"/>
      <c r="AB221" s="41"/>
      <c r="AC221" s="39"/>
      <c r="AD221" s="43"/>
      <c r="AE221" s="44" t="str">
        <f aca="false">IF(AND(D221="",E221="",G221=""),"N","Y")</f>
        <v>N</v>
      </c>
      <c r="AF221" s="35"/>
      <c r="AG221" s="32"/>
      <c r="AH221" s="32"/>
      <c r="AI221" s="32"/>
      <c r="AJ221" s="32"/>
    </row>
    <row r="222" customFormat="false" ht="16.5" hidden="false" customHeight="true" outlineLevel="0" collapsed="false">
      <c r="A222" s="32"/>
      <c r="B222" s="33" t="s">
        <v>38</v>
      </c>
      <c r="C222" s="34" t="str">
        <f aca="false">_Companycode</f>
        <v>MaAT</v>
      </c>
      <c r="D222" s="35"/>
      <c r="E222" s="36"/>
      <c r="F222" s="36"/>
      <c r="G222" s="37"/>
      <c r="H222" s="38"/>
      <c r="I222" s="39"/>
      <c r="J222" s="46"/>
      <c r="K222" s="41"/>
      <c r="L222" s="41"/>
      <c r="M222" s="41"/>
      <c r="N222" s="41"/>
      <c r="O222" s="41"/>
      <c r="P222" s="41"/>
      <c r="Q222" s="41"/>
      <c r="R222" s="42" t="s">
        <v>42</v>
      </c>
      <c r="S222" s="41"/>
      <c r="T222" s="41"/>
      <c r="U222" s="41"/>
      <c r="V222" s="41"/>
      <c r="W222" s="41"/>
      <c r="X222" s="41"/>
      <c r="Y222" s="41"/>
      <c r="Z222" s="41"/>
      <c r="AA222" s="39"/>
      <c r="AB222" s="41"/>
      <c r="AC222" s="39"/>
      <c r="AD222" s="43"/>
      <c r="AE222" s="44" t="str">
        <f aca="false">IF(AND(D222="",E222="",G222=""),"N","Y")</f>
        <v>N</v>
      </c>
      <c r="AF222" s="35"/>
      <c r="AG222" s="32"/>
      <c r="AH222" s="32"/>
      <c r="AI222" s="32"/>
      <c r="AJ222" s="32"/>
    </row>
    <row r="223" customFormat="false" ht="16.5" hidden="false" customHeight="true" outlineLevel="0" collapsed="false">
      <c r="A223" s="32"/>
      <c r="B223" s="33" t="s">
        <v>38</v>
      </c>
      <c r="C223" s="34" t="str">
        <f aca="false">_Companycode</f>
        <v>MaAT</v>
      </c>
      <c r="D223" s="35"/>
      <c r="E223" s="36"/>
      <c r="F223" s="36"/>
      <c r="G223" s="37"/>
      <c r="H223" s="38"/>
      <c r="I223" s="39"/>
      <c r="J223" s="46"/>
      <c r="K223" s="41"/>
      <c r="L223" s="41"/>
      <c r="M223" s="41"/>
      <c r="N223" s="41"/>
      <c r="O223" s="41"/>
      <c r="P223" s="41"/>
      <c r="Q223" s="41"/>
      <c r="R223" s="42" t="s">
        <v>42</v>
      </c>
      <c r="S223" s="41"/>
      <c r="T223" s="41"/>
      <c r="U223" s="41"/>
      <c r="V223" s="41"/>
      <c r="W223" s="41"/>
      <c r="X223" s="41"/>
      <c r="Y223" s="41"/>
      <c r="Z223" s="41"/>
      <c r="AA223" s="39"/>
      <c r="AB223" s="41"/>
      <c r="AC223" s="39"/>
      <c r="AD223" s="43"/>
      <c r="AE223" s="44" t="str">
        <f aca="false">IF(AND(D223="",E223="",G223=""),"N","Y")</f>
        <v>N</v>
      </c>
      <c r="AF223" s="35"/>
      <c r="AG223" s="32"/>
      <c r="AH223" s="32"/>
      <c r="AI223" s="32"/>
      <c r="AJ223" s="32"/>
    </row>
    <row r="224" customFormat="false" ht="16.5" hidden="false" customHeight="true" outlineLevel="0" collapsed="false">
      <c r="A224" s="32"/>
      <c r="B224" s="33" t="s">
        <v>38</v>
      </c>
      <c r="C224" s="34" t="str">
        <f aca="false">_Companycode</f>
        <v>MaAT</v>
      </c>
      <c r="D224" s="35"/>
      <c r="E224" s="36"/>
      <c r="F224" s="36"/>
      <c r="G224" s="37"/>
      <c r="H224" s="38"/>
      <c r="I224" s="39"/>
      <c r="J224" s="46"/>
      <c r="K224" s="41"/>
      <c r="L224" s="41"/>
      <c r="M224" s="41"/>
      <c r="N224" s="41"/>
      <c r="O224" s="41"/>
      <c r="P224" s="41"/>
      <c r="Q224" s="41"/>
      <c r="R224" s="42" t="s">
        <v>42</v>
      </c>
      <c r="S224" s="41"/>
      <c r="T224" s="41"/>
      <c r="U224" s="41"/>
      <c r="V224" s="41"/>
      <c r="W224" s="41"/>
      <c r="X224" s="41"/>
      <c r="Y224" s="41"/>
      <c r="Z224" s="41"/>
      <c r="AA224" s="39"/>
      <c r="AB224" s="41"/>
      <c r="AC224" s="39"/>
      <c r="AD224" s="43"/>
      <c r="AE224" s="44" t="str">
        <f aca="false">IF(AND(D224="",E224="",G224=""),"N","Y")</f>
        <v>N</v>
      </c>
      <c r="AF224" s="35"/>
      <c r="AG224" s="32"/>
      <c r="AH224" s="32"/>
      <c r="AI224" s="32"/>
      <c r="AJ224" s="32"/>
    </row>
    <row r="225" customFormat="false" ht="16.5" hidden="false" customHeight="true" outlineLevel="0" collapsed="false">
      <c r="A225" s="32"/>
      <c r="B225" s="33" t="s">
        <v>38</v>
      </c>
      <c r="C225" s="34" t="str">
        <f aca="false">_Companycode</f>
        <v>MaAT</v>
      </c>
      <c r="D225" s="35"/>
      <c r="E225" s="36"/>
      <c r="F225" s="36"/>
      <c r="G225" s="37"/>
      <c r="H225" s="38"/>
      <c r="I225" s="39"/>
      <c r="J225" s="46"/>
      <c r="K225" s="41"/>
      <c r="L225" s="41"/>
      <c r="M225" s="41"/>
      <c r="N225" s="41"/>
      <c r="O225" s="41"/>
      <c r="P225" s="41"/>
      <c r="Q225" s="41"/>
      <c r="R225" s="42" t="s">
        <v>42</v>
      </c>
      <c r="S225" s="41"/>
      <c r="T225" s="41"/>
      <c r="U225" s="41"/>
      <c r="V225" s="41"/>
      <c r="W225" s="41"/>
      <c r="X225" s="41"/>
      <c r="Y225" s="41"/>
      <c r="Z225" s="41"/>
      <c r="AA225" s="39"/>
      <c r="AB225" s="41"/>
      <c r="AC225" s="39"/>
      <c r="AD225" s="43"/>
      <c r="AE225" s="44" t="str">
        <f aca="false">IF(AND(D225="",E225="",G225=""),"N","Y")</f>
        <v>N</v>
      </c>
      <c r="AF225" s="35"/>
      <c r="AG225" s="32"/>
      <c r="AH225" s="32"/>
      <c r="AI225" s="32"/>
      <c r="AJ225" s="32"/>
    </row>
    <row r="226" customFormat="false" ht="16.5" hidden="false" customHeight="true" outlineLevel="0" collapsed="false">
      <c r="A226" s="32"/>
      <c r="B226" s="33" t="s">
        <v>38</v>
      </c>
      <c r="C226" s="34" t="str">
        <f aca="false">_Companycode</f>
        <v>MaAT</v>
      </c>
      <c r="D226" s="35"/>
      <c r="E226" s="36"/>
      <c r="F226" s="36"/>
      <c r="G226" s="37"/>
      <c r="H226" s="38"/>
      <c r="I226" s="39"/>
      <c r="J226" s="46"/>
      <c r="K226" s="41"/>
      <c r="L226" s="41"/>
      <c r="M226" s="41"/>
      <c r="N226" s="41"/>
      <c r="O226" s="41"/>
      <c r="P226" s="41"/>
      <c r="Q226" s="41"/>
      <c r="R226" s="42" t="s">
        <v>42</v>
      </c>
      <c r="S226" s="41"/>
      <c r="T226" s="41"/>
      <c r="U226" s="41"/>
      <c r="V226" s="41"/>
      <c r="W226" s="41"/>
      <c r="X226" s="41"/>
      <c r="Y226" s="41"/>
      <c r="Z226" s="41"/>
      <c r="AA226" s="39"/>
      <c r="AB226" s="41"/>
      <c r="AC226" s="39"/>
      <c r="AD226" s="43"/>
      <c r="AE226" s="44" t="str">
        <f aca="false">IF(AND(D226="",E226="",G226=""),"N","Y")</f>
        <v>N</v>
      </c>
      <c r="AF226" s="35"/>
      <c r="AG226" s="32"/>
      <c r="AH226" s="32"/>
      <c r="AI226" s="32"/>
      <c r="AJ226" s="32"/>
    </row>
    <row r="227" customFormat="false" ht="16.5" hidden="false" customHeight="true" outlineLevel="0" collapsed="false">
      <c r="A227" s="32"/>
      <c r="B227" s="33" t="s">
        <v>38</v>
      </c>
      <c r="C227" s="34" t="str">
        <f aca="false">_Companycode</f>
        <v>MaAT</v>
      </c>
      <c r="D227" s="35"/>
      <c r="E227" s="36"/>
      <c r="F227" s="36"/>
      <c r="G227" s="37"/>
      <c r="H227" s="38"/>
      <c r="I227" s="39"/>
      <c r="J227" s="46"/>
      <c r="K227" s="41"/>
      <c r="L227" s="41"/>
      <c r="M227" s="41"/>
      <c r="N227" s="41"/>
      <c r="O227" s="41"/>
      <c r="P227" s="41"/>
      <c r="Q227" s="41"/>
      <c r="R227" s="42" t="s">
        <v>42</v>
      </c>
      <c r="S227" s="41"/>
      <c r="T227" s="41"/>
      <c r="U227" s="41"/>
      <c r="V227" s="41"/>
      <c r="W227" s="41"/>
      <c r="X227" s="41"/>
      <c r="Y227" s="41"/>
      <c r="Z227" s="41"/>
      <c r="AA227" s="39"/>
      <c r="AB227" s="41"/>
      <c r="AC227" s="39"/>
      <c r="AD227" s="43"/>
      <c r="AE227" s="44" t="str">
        <f aca="false">IF(AND(D227="",E227="",G227=""),"N","Y")</f>
        <v>N</v>
      </c>
      <c r="AF227" s="35"/>
      <c r="AG227" s="32"/>
      <c r="AH227" s="32"/>
      <c r="AI227" s="32"/>
      <c r="AJ227" s="32"/>
    </row>
    <row r="228" customFormat="false" ht="16.5" hidden="false" customHeight="true" outlineLevel="0" collapsed="false">
      <c r="A228" s="32"/>
      <c r="B228" s="33" t="s">
        <v>38</v>
      </c>
      <c r="C228" s="34" t="str">
        <f aca="false">_Companycode</f>
        <v>MaAT</v>
      </c>
      <c r="D228" s="35"/>
      <c r="E228" s="36"/>
      <c r="F228" s="36"/>
      <c r="G228" s="37"/>
      <c r="H228" s="38"/>
      <c r="I228" s="39"/>
      <c r="J228" s="46"/>
      <c r="K228" s="41"/>
      <c r="L228" s="41"/>
      <c r="M228" s="41"/>
      <c r="N228" s="41"/>
      <c r="O228" s="41"/>
      <c r="P228" s="41"/>
      <c r="Q228" s="41"/>
      <c r="R228" s="42" t="s">
        <v>42</v>
      </c>
      <c r="S228" s="41"/>
      <c r="T228" s="41"/>
      <c r="U228" s="41"/>
      <c r="V228" s="41"/>
      <c r="W228" s="41"/>
      <c r="X228" s="41"/>
      <c r="Y228" s="41"/>
      <c r="Z228" s="41"/>
      <c r="AA228" s="39"/>
      <c r="AB228" s="41"/>
      <c r="AC228" s="39"/>
      <c r="AD228" s="43"/>
      <c r="AE228" s="44" t="str">
        <f aca="false">IF(AND(D228="",E228="",G228=""),"N","Y")</f>
        <v>N</v>
      </c>
      <c r="AF228" s="35"/>
      <c r="AG228" s="32"/>
      <c r="AH228" s="32"/>
      <c r="AI228" s="32"/>
      <c r="AJ228" s="32"/>
    </row>
    <row r="229" customFormat="false" ht="16.5" hidden="false" customHeight="true" outlineLevel="0" collapsed="false">
      <c r="A229" s="32"/>
      <c r="B229" s="33" t="s">
        <v>38</v>
      </c>
      <c r="C229" s="34" t="str">
        <f aca="false">_Companycode</f>
        <v>MaAT</v>
      </c>
      <c r="D229" s="35"/>
      <c r="E229" s="36"/>
      <c r="F229" s="36"/>
      <c r="G229" s="37"/>
      <c r="H229" s="38"/>
      <c r="I229" s="39"/>
      <c r="J229" s="46"/>
      <c r="K229" s="41"/>
      <c r="L229" s="41"/>
      <c r="M229" s="41"/>
      <c r="N229" s="41"/>
      <c r="O229" s="41"/>
      <c r="P229" s="41"/>
      <c r="Q229" s="41"/>
      <c r="R229" s="42" t="s">
        <v>42</v>
      </c>
      <c r="S229" s="41"/>
      <c r="T229" s="41"/>
      <c r="U229" s="41"/>
      <c r="V229" s="41"/>
      <c r="W229" s="41"/>
      <c r="X229" s="41"/>
      <c r="Y229" s="41"/>
      <c r="Z229" s="41"/>
      <c r="AA229" s="39"/>
      <c r="AB229" s="41"/>
      <c r="AC229" s="39"/>
      <c r="AD229" s="43"/>
      <c r="AE229" s="44" t="str">
        <f aca="false">IF(AND(D229="",E229="",G229=""),"N","Y")</f>
        <v>N</v>
      </c>
      <c r="AF229" s="35"/>
      <c r="AG229" s="32"/>
      <c r="AH229" s="32"/>
      <c r="AI229" s="32"/>
      <c r="AJ229" s="32"/>
    </row>
    <row r="230" customFormat="false" ht="16.5" hidden="false" customHeight="true" outlineLevel="0" collapsed="false">
      <c r="A230" s="32"/>
      <c r="B230" s="33" t="s">
        <v>38</v>
      </c>
      <c r="C230" s="34" t="str">
        <f aca="false">_Companycode</f>
        <v>MaAT</v>
      </c>
      <c r="D230" s="35"/>
      <c r="E230" s="36"/>
      <c r="F230" s="36"/>
      <c r="G230" s="37"/>
      <c r="H230" s="38"/>
      <c r="I230" s="39"/>
      <c r="J230" s="46"/>
      <c r="K230" s="41"/>
      <c r="L230" s="41"/>
      <c r="M230" s="41"/>
      <c r="N230" s="41"/>
      <c r="O230" s="41"/>
      <c r="P230" s="41"/>
      <c r="Q230" s="41"/>
      <c r="R230" s="42" t="s">
        <v>42</v>
      </c>
      <c r="S230" s="41"/>
      <c r="T230" s="41"/>
      <c r="U230" s="41"/>
      <c r="V230" s="41"/>
      <c r="W230" s="41"/>
      <c r="X230" s="41"/>
      <c r="Y230" s="41"/>
      <c r="Z230" s="41"/>
      <c r="AA230" s="39"/>
      <c r="AB230" s="41"/>
      <c r="AC230" s="39"/>
      <c r="AD230" s="43"/>
      <c r="AE230" s="44" t="str">
        <f aca="false">IF(AND(D230="",E230="",G230=""),"N","Y")</f>
        <v>N</v>
      </c>
      <c r="AF230" s="35"/>
      <c r="AG230" s="32"/>
      <c r="AH230" s="32"/>
      <c r="AI230" s="32"/>
      <c r="AJ230" s="32"/>
    </row>
    <row r="231" customFormat="false" ht="16.5" hidden="false" customHeight="true" outlineLevel="0" collapsed="false">
      <c r="A231" s="32"/>
      <c r="B231" s="33" t="s">
        <v>38</v>
      </c>
      <c r="C231" s="34" t="str">
        <f aca="false">_Companycode</f>
        <v>MaAT</v>
      </c>
      <c r="D231" s="35"/>
      <c r="E231" s="36"/>
      <c r="F231" s="36"/>
      <c r="G231" s="37"/>
      <c r="H231" s="38"/>
      <c r="I231" s="39"/>
      <c r="J231" s="46"/>
      <c r="K231" s="41"/>
      <c r="L231" s="41"/>
      <c r="M231" s="41"/>
      <c r="N231" s="41"/>
      <c r="O231" s="41"/>
      <c r="P231" s="41"/>
      <c r="Q231" s="41"/>
      <c r="R231" s="42" t="s">
        <v>42</v>
      </c>
      <c r="S231" s="41"/>
      <c r="T231" s="41"/>
      <c r="U231" s="41"/>
      <c r="V231" s="41"/>
      <c r="W231" s="41"/>
      <c r="X231" s="41"/>
      <c r="Y231" s="41"/>
      <c r="Z231" s="41"/>
      <c r="AA231" s="39"/>
      <c r="AB231" s="41"/>
      <c r="AC231" s="39"/>
      <c r="AD231" s="43"/>
      <c r="AE231" s="44" t="str">
        <f aca="false">IF(AND(D231="",E231="",G231=""),"N","Y")</f>
        <v>N</v>
      </c>
      <c r="AF231" s="35"/>
      <c r="AG231" s="32"/>
      <c r="AH231" s="32"/>
      <c r="AI231" s="32"/>
      <c r="AJ231" s="32"/>
    </row>
    <row r="232" customFormat="false" ht="16.5" hidden="false" customHeight="true" outlineLevel="0" collapsed="false">
      <c r="A232" s="32"/>
      <c r="B232" s="33" t="s">
        <v>38</v>
      </c>
      <c r="C232" s="34" t="str">
        <f aca="false">_Companycode</f>
        <v>MaAT</v>
      </c>
      <c r="D232" s="35"/>
      <c r="E232" s="36"/>
      <c r="F232" s="36"/>
      <c r="G232" s="37"/>
      <c r="H232" s="38"/>
      <c r="I232" s="39"/>
      <c r="J232" s="46"/>
      <c r="K232" s="41"/>
      <c r="L232" s="41"/>
      <c r="M232" s="41"/>
      <c r="N232" s="41"/>
      <c r="O232" s="41"/>
      <c r="P232" s="41"/>
      <c r="Q232" s="41"/>
      <c r="R232" s="42" t="s">
        <v>42</v>
      </c>
      <c r="S232" s="41"/>
      <c r="T232" s="41"/>
      <c r="U232" s="41"/>
      <c r="V232" s="41"/>
      <c r="W232" s="41"/>
      <c r="X232" s="41"/>
      <c r="Y232" s="41"/>
      <c r="Z232" s="41"/>
      <c r="AA232" s="39"/>
      <c r="AB232" s="41"/>
      <c r="AC232" s="39"/>
      <c r="AD232" s="43"/>
      <c r="AE232" s="44" t="str">
        <f aca="false">IF(AND(D232="",E232="",G232=""),"N","Y")</f>
        <v>N</v>
      </c>
      <c r="AF232" s="35"/>
      <c r="AG232" s="32"/>
      <c r="AH232" s="32"/>
      <c r="AI232" s="32"/>
      <c r="AJ232" s="32"/>
    </row>
    <row r="233" customFormat="false" ht="16.5" hidden="false" customHeight="true" outlineLevel="0" collapsed="false">
      <c r="A233" s="32"/>
      <c r="B233" s="33" t="s">
        <v>38</v>
      </c>
      <c r="C233" s="34" t="str">
        <f aca="false">_Companycode</f>
        <v>MaAT</v>
      </c>
      <c r="D233" s="35"/>
      <c r="E233" s="36"/>
      <c r="F233" s="36"/>
      <c r="G233" s="37"/>
      <c r="H233" s="38"/>
      <c r="I233" s="39"/>
      <c r="J233" s="46"/>
      <c r="K233" s="41"/>
      <c r="L233" s="41"/>
      <c r="M233" s="41"/>
      <c r="N233" s="41"/>
      <c r="O233" s="41"/>
      <c r="P233" s="41"/>
      <c r="Q233" s="41"/>
      <c r="R233" s="42" t="s">
        <v>42</v>
      </c>
      <c r="S233" s="41"/>
      <c r="T233" s="41"/>
      <c r="U233" s="41"/>
      <c r="V233" s="41"/>
      <c r="W233" s="41"/>
      <c r="X233" s="41"/>
      <c r="Y233" s="41"/>
      <c r="Z233" s="41"/>
      <c r="AA233" s="39"/>
      <c r="AB233" s="41"/>
      <c r="AC233" s="39"/>
      <c r="AD233" s="43"/>
      <c r="AE233" s="44" t="str">
        <f aca="false">IF(AND(D233="",E233="",G233=""),"N","Y")</f>
        <v>N</v>
      </c>
      <c r="AF233" s="35"/>
      <c r="AG233" s="32"/>
      <c r="AH233" s="32"/>
      <c r="AI233" s="32"/>
      <c r="AJ233" s="32"/>
    </row>
    <row r="234" customFormat="false" ht="16.5" hidden="false" customHeight="true" outlineLevel="0" collapsed="false">
      <c r="A234" s="32"/>
      <c r="B234" s="33" t="s">
        <v>38</v>
      </c>
      <c r="C234" s="34" t="str">
        <f aca="false">_Companycode</f>
        <v>MaAT</v>
      </c>
      <c r="D234" s="35"/>
      <c r="E234" s="36"/>
      <c r="F234" s="36"/>
      <c r="G234" s="37"/>
      <c r="H234" s="38"/>
      <c r="I234" s="39"/>
      <c r="J234" s="46"/>
      <c r="K234" s="41"/>
      <c r="L234" s="41"/>
      <c r="M234" s="41"/>
      <c r="N234" s="41"/>
      <c r="O234" s="41"/>
      <c r="P234" s="41"/>
      <c r="Q234" s="41"/>
      <c r="R234" s="42" t="s">
        <v>42</v>
      </c>
      <c r="S234" s="41"/>
      <c r="T234" s="41"/>
      <c r="U234" s="41"/>
      <c r="V234" s="41"/>
      <c r="W234" s="41"/>
      <c r="X234" s="41"/>
      <c r="Y234" s="41"/>
      <c r="Z234" s="41"/>
      <c r="AA234" s="39"/>
      <c r="AB234" s="41"/>
      <c r="AC234" s="39"/>
      <c r="AD234" s="43"/>
      <c r="AE234" s="44" t="str">
        <f aca="false">IF(AND(D234="",E234="",G234=""),"N","Y")</f>
        <v>N</v>
      </c>
      <c r="AF234" s="35"/>
      <c r="AG234" s="32"/>
      <c r="AH234" s="32"/>
      <c r="AI234" s="32"/>
      <c r="AJ234" s="32"/>
    </row>
    <row r="235" customFormat="false" ht="16.5" hidden="false" customHeight="true" outlineLevel="0" collapsed="false">
      <c r="A235" s="32"/>
      <c r="B235" s="33" t="s">
        <v>38</v>
      </c>
      <c r="C235" s="34" t="str">
        <f aca="false">_Companycode</f>
        <v>MaAT</v>
      </c>
      <c r="D235" s="35"/>
      <c r="E235" s="36"/>
      <c r="F235" s="36"/>
      <c r="G235" s="37"/>
      <c r="H235" s="38"/>
      <c r="I235" s="39"/>
      <c r="J235" s="46"/>
      <c r="K235" s="41"/>
      <c r="L235" s="41"/>
      <c r="M235" s="41"/>
      <c r="N235" s="41"/>
      <c r="O235" s="41"/>
      <c r="P235" s="41"/>
      <c r="Q235" s="41"/>
      <c r="R235" s="42" t="s">
        <v>42</v>
      </c>
      <c r="S235" s="41"/>
      <c r="T235" s="41"/>
      <c r="U235" s="41"/>
      <c r="V235" s="41"/>
      <c r="W235" s="41"/>
      <c r="X235" s="41"/>
      <c r="Y235" s="41"/>
      <c r="Z235" s="41"/>
      <c r="AA235" s="39"/>
      <c r="AB235" s="41"/>
      <c r="AC235" s="39"/>
      <c r="AD235" s="43"/>
      <c r="AE235" s="44" t="str">
        <f aca="false">IF(AND(D235="",E235="",G235=""),"N","Y")</f>
        <v>N</v>
      </c>
      <c r="AF235" s="35"/>
      <c r="AG235" s="32"/>
      <c r="AH235" s="32"/>
      <c r="AI235" s="32"/>
      <c r="AJ235" s="32"/>
    </row>
    <row r="236" customFormat="false" ht="16.5" hidden="false" customHeight="true" outlineLevel="0" collapsed="false">
      <c r="A236" s="32"/>
      <c r="B236" s="33" t="s">
        <v>38</v>
      </c>
      <c r="C236" s="34" t="str">
        <f aca="false">_Companycode</f>
        <v>MaAT</v>
      </c>
      <c r="D236" s="35"/>
      <c r="E236" s="36"/>
      <c r="F236" s="36"/>
      <c r="G236" s="37"/>
      <c r="H236" s="38"/>
      <c r="I236" s="39"/>
      <c r="J236" s="46"/>
      <c r="K236" s="41"/>
      <c r="L236" s="41"/>
      <c r="M236" s="41"/>
      <c r="N236" s="41"/>
      <c r="O236" s="41"/>
      <c r="P236" s="41"/>
      <c r="Q236" s="41"/>
      <c r="R236" s="42" t="s">
        <v>42</v>
      </c>
      <c r="S236" s="41"/>
      <c r="T236" s="41"/>
      <c r="U236" s="41"/>
      <c r="V236" s="41"/>
      <c r="W236" s="41"/>
      <c r="X236" s="41"/>
      <c r="Y236" s="41"/>
      <c r="Z236" s="41"/>
      <c r="AA236" s="39"/>
      <c r="AB236" s="41"/>
      <c r="AC236" s="39"/>
      <c r="AD236" s="43"/>
      <c r="AE236" s="44" t="str">
        <f aca="false">IF(AND(D236="",E236="",G236=""),"N","Y")</f>
        <v>N</v>
      </c>
      <c r="AF236" s="35"/>
      <c r="AG236" s="32"/>
      <c r="AH236" s="32"/>
      <c r="AI236" s="32"/>
      <c r="AJ236" s="32"/>
    </row>
    <row r="237" customFormat="false" ht="16.5" hidden="false" customHeight="true" outlineLevel="0" collapsed="false">
      <c r="A237" s="32"/>
      <c r="B237" s="33" t="s">
        <v>38</v>
      </c>
      <c r="C237" s="34" t="str">
        <f aca="false">_Companycode</f>
        <v>MaAT</v>
      </c>
      <c r="D237" s="35"/>
      <c r="E237" s="36"/>
      <c r="F237" s="36"/>
      <c r="G237" s="37"/>
      <c r="H237" s="38"/>
      <c r="I237" s="39"/>
      <c r="J237" s="46"/>
      <c r="K237" s="41"/>
      <c r="L237" s="41"/>
      <c r="M237" s="41"/>
      <c r="N237" s="41"/>
      <c r="O237" s="41"/>
      <c r="P237" s="41"/>
      <c r="Q237" s="41"/>
      <c r="R237" s="42" t="s">
        <v>42</v>
      </c>
      <c r="S237" s="41"/>
      <c r="T237" s="41"/>
      <c r="U237" s="41"/>
      <c r="V237" s="41"/>
      <c r="W237" s="41"/>
      <c r="X237" s="41"/>
      <c r="Y237" s="41"/>
      <c r="Z237" s="41"/>
      <c r="AA237" s="39"/>
      <c r="AB237" s="41"/>
      <c r="AC237" s="39"/>
      <c r="AD237" s="43"/>
      <c r="AE237" s="44" t="str">
        <f aca="false">IF(AND(D237="",E237="",G237=""),"N","Y")</f>
        <v>N</v>
      </c>
      <c r="AF237" s="35"/>
      <c r="AG237" s="32"/>
      <c r="AH237" s="32"/>
      <c r="AI237" s="32"/>
      <c r="AJ237" s="32"/>
    </row>
    <row r="238" customFormat="false" ht="16.5" hidden="false" customHeight="true" outlineLevel="0" collapsed="false">
      <c r="A238" s="32"/>
      <c r="B238" s="33" t="s">
        <v>38</v>
      </c>
      <c r="C238" s="34" t="str">
        <f aca="false">_Companycode</f>
        <v>MaAT</v>
      </c>
      <c r="D238" s="35"/>
      <c r="E238" s="36"/>
      <c r="F238" s="36"/>
      <c r="G238" s="37"/>
      <c r="H238" s="38"/>
      <c r="I238" s="39"/>
      <c r="J238" s="46"/>
      <c r="K238" s="41"/>
      <c r="L238" s="41"/>
      <c r="M238" s="41"/>
      <c r="N238" s="41"/>
      <c r="O238" s="41"/>
      <c r="P238" s="41"/>
      <c r="Q238" s="41"/>
      <c r="R238" s="42" t="s">
        <v>42</v>
      </c>
      <c r="S238" s="41"/>
      <c r="T238" s="41"/>
      <c r="U238" s="41"/>
      <c r="V238" s="41"/>
      <c r="W238" s="41"/>
      <c r="X238" s="41"/>
      <c r="Y238" s="41"/>
      <c r="Z238" s="41"/>
      <c r="AA238" s="39"/>
      <c r="AB238" s="41"/>
      <c r="AC238" s="39"/>
      <c r="AD238" s="43"/>
      <c r="AE238" s="44" t="str">
        <f aca="false">IF(AND(D238="",E238="",G238=""),"N","Y")</f>
        <v>N</v>
      </c>
      <c r="AF238" s="35"/>
      <c r="AG238" s="32"/>
      <c r="AH238" s="32"/>
      <c r="AI238" s="32"/>
      <c r="AJ238" s="32"/>
    </row>
    <row r="239" customFormat="false" ht="16.5" hidden="false" customHeight="true" outlineLevel="0" collapsed="false">
      <c r="A239" s="32"/>
      <c r="B239" s="33" t="s">
        <v>38</v>
      </c>
      <c r="C239" s="34" t="str">
        <f aca="false">_Companycode</f>
        <v>MaAT</v>
      </c>
      <c r="D239" s="35"/>
      <c r="E239" s="36"/>
      <c r="F239" s="36"/>
      <c r="G239" s="37"/>
      <c r="H239" s="38"/>
      <c r="I239" s="39"/>
      <c r="J239" s="46"/>
      <c r="K239" s="41"/>
      <c r="L239" s="41"/>
      <c r="M239" s="41"/>
      <c r="N239" s="41"/>
      <c r="O239" s="41"/>
      <c r="P239" s="41"/>
      <c r="Q239" s="41"/>
      <c r="R239" s="42" t="s">
        <v>42</v>
      </c>
      <c r="S239" s="41"/>
      <c r="T239" s="41"/>
      <c r="U239" s="41"/>
      <c r="V239" s="41"/>
      <c r="W239" s="41"/>
      <c r="X239" s="41"/>
      <c r="Y239" s="41"/>
      <c r="Z239" s="41"/>
      <c r="AA239" s="39"/>
      <c r="AB239" s="41"/>
      <c r="AC239" s="39"/>
      <c r="AD239" s="43"/>
      <c r="AE239" s="44" t="str">
        <f aca="false">IF(AND(D239="",E239="",G239=""),"N","Y")</f>
        <v>N</v>
      </c>
      <c r="AF239" s="35"/>
      <c r="AG239" s="32"/>
      <c r="AH239" s="32"/>
      <c r="AI239" s="32"/>
      <c r="AJ239" s="32"/>
    </row>
    <row r="240" customFormat="false" ht="16.5" hidden="false" customHeight="true" outlineLevel="0" collapsed="false">
      <c r="A240" s="32"/>
      <c r="B240" s="33" t="s">
        <v>38</v>
      </c>
      <c r="C240" s="34" t="str">
        <f aca="false">_Companycode</f>
        <v>MaAT</v>
      </c>
      <c r="D240" s="35"/>
      <c r="E240" s="36"/>
      <c r="F240" s="36"/>
      <c r="G240" s="37"/>
      <c r="H240" s="38"/>
      <c r="I240" s="39"/>
      <c r="J240" s="46"/>
      <c r="K240" s="41"/>
      <c r="L240" s="41"/>
      <c r="M240" s="41"/>
      <c r="N240" s="41"/>
      <c r="O240" s="41"/>
      <c r="P240" s="41"/>
      <c r="Q240" s="41"/>
      <c r="R240" s="42" t="s">
        <v>42</v>
      </c>
      <c r="S240" s="41"/>
      <c r="T240" s="41"/>
      <c r="U240" s="41"/>
      <c r="V240" s="41"/>
      <c r="W240" s="41"/>
      <c r="X240" s="41"/>
      <c r="Y240" s="41"/>
      <c r="Z240" s="41"/>
      <c r="AA240" s="39"/>
      <c r="AB240" s="41"/>
      <c r="AC240" s="39"/>
      <c r="AD240" s="43"/>
      <c r="AE240" s="44" t="str">
        <f aca="false">IF(AND(D240="",E240="",G240=""),"N","Y")</f>
        <v>N</v>
      </c>
      <c r="AF240" s="35"/>
      <c r="AG240" s="32"/>
      <c r="AH240" s="32"/>
      <c r="AI240" s="32"/>
      <c r="AJ240" s="32"/>
    </row>
    <row r="241" customFormat="false" ht="16.5" hidden="false" customHeight="true" outlineLevel="0" collapsed="false">
      <c r="A241" s="32"/>
      <c r="B241" s="33" t="s">
        <v>38</v>
      </c>
      <c r="C241" s="34" t="str">
        <f aca="false">_Companycode</f>
        <v>MaAT</v>
      </c>
      <c r="D241" s="35"/>
      <c r="E241" s="36"/>
      <c r="F241" s="36"/>
      <c r="G241" s="37"/>
      <c r="H241" s="38"/>
      <c r="I241" s="39"/>
      <c r="J241" s="46"/>
      <c r="K241" s="41"/>
      <c r="L241" s="41"/>
      <c r="M241" s="41"/>
      <c r="N241" s="41"/>
      <c r="O241" s="41"/>
      <c r="P241" s="41"/>
      <c r="Q241" s="41"/>
      <c r="R241" s="42" t="s">
        <v>42</v>
      </c>
      <c r="S241" s="41"/>
      <c r="T241" s="41"/>
      <c r="U241" s="41"/>
      <c r="V241" s="41"/>
      <c r="W241" s="41"/>
      <c r="X241" s="41"/>
      <c r="Y241" s="41"/>
      <c r="Z241" s="41"/>
      <c r="AA241" s="39"/>
      <c r="AB241" s="41"/>
      <c r="AC241" s="39"/>
      <c r="AD241" s="43"/>
      <c r="AE241" s="44" t="str">
        <f aca="false">IF(AND(D241="",E241="",G241=""),"N","Y")</f>
        <v>N</v>
      </c>
      <c r="AF241" s="35"/>
      <c r="AG241" s="32"/>
      <c r="AH241" s="32"/>
      <c r="AI241" s="32"/>
      <c r="AJ241" s="32"/>
    </row>
    <row r="242" customFormat="false" ht="16.5" hidden="false" customHeight="true" outlineLevel="0" collapsed="false">
      <c r="A242" s="32"/>
      <c r="B242" s="33" t="s">
        <v>38</v>
      </c>
      <c r="C242" s="34" t="str">
        <f aca="false">_Companycode</f>
        <v>MaAT</v>
      </c>
      <c r="D242" s="35"/>
      <c r="E242" s="36"/>
      <c r="F242" s="36"/>
      <c r="G242" s="37"/>
      <c r="H242" s="38"/>
      <c r="I242" s="39"/>
      <c r="J242" s="46"/>
      <c r="K242" s="41"/>
      <c r="L242" s="41"/>
      <c r="M242" s="41"/>
      <c r="N242" s="41"/>
      <c r="O242" s="41"/>
      <c r="P242" s="41"/>
      <c r="Q242" s="41"/>
      <c r="R242" s="42" t="s">
        <v>42</v>
      </c>
      <c r="S242" s="41"/>
      <c r="T242" s="41"/>
      <c r="U242" s="41"/>
      <c r="V242" s="41"/>
      <c r="W242" s="41"/>
      <c r="X242" s="41"/>
      <c r="Y242" s="41"/>
      <c r="Z242" s="41"/>
      <c r="AA242" s="39"/>
      <c r="AB242" s="41"/>
      <c r="AC242" s="39"/>
      <c r="AD242" s="43"/>
      <c r="AE242" s="44" t="str">
        <f aca="false">IF(AND(D242="",E242="",G242=""),"N","Y")</f>
        <v>N</v>
      </c>
      <c r="AF242" s="35"/>
      <c r="AG242" s="32"/>
      <c r="AH242" s="32"/>
      <c r="AI242" s="32"/>
      <c r="AJ242" s="32"/>
    </row>
    <row r="243" customFormat="false" ht="16.5" hidden="false" customHeight="true" outlineLevel="0" collapsed="false">
      <c r="A243" s="32"/>
      <c r="B243" s="33" t="s">
        <v>38</v>
      </c>
      <c r="C243" s="34" t="str">
        <f aca="false">_Companycode</f>
        <v>MaAT</v>
      </c>
      <c r="D243" s="35"/>
      <c r="E243" s="36"/>
      <c r="F243" s="36"/>
      <c r="G243" s="37"/>
      <c r="H243" s="38"/>
      <c r="I243" s="39"/>
      <c r="J243" s="46"/>
      <c r="K243" s="41"/>
      <c r="L243" s="41"/>
      <c r="M243" s="41"/>
      <c r="N243" s="41"/>
      <c r="O243" s="41"/>
      <c r="P243" s="41"/>
      <c r="Q243" s="41"/>
      <c r="R243" s="42" t="s">
        <v>42</v>
      </c>
      <c r="S243" s="41"/>
      <c r="T243" s="41"/>
      <c r="U243" s="41"/>
      <c r="V243" s="41"/>
      <c r="W243" s="41"/>
      <c r="X243" s="41"/>
      <c r="Y243" s="41"/>
      <c r="Z243" s="41"/>
      <c r="AA243" s="39"/>
      <c r="AB243" s="41"/>
      <c r="AC243" s="39"/>
      <c r="AD243" s="43"/>
      <c r="AE243" s="44" t="str">
        <f aca="false">IF(AND(D243="",E243="",G243=""),"N","Y")</f>
        <v>N</v>
      </c>
      <c r="AF243" s="35"/>
      <c r="AG243" s="32"/>
      <c r="AH243" s="32"/>
      <c r="AI243" s="32"/>
      <c r="AJ243" s="32"/>
    </row>
    <row r="244" customFormat="false" ht="16.5" hidden="false" customHeight="true" outlineLevel="0" collapsed="false">
      <c r="A244" s="32"/>
      <c r="B244" s="33" t="s">
        <v>38</v>
      </c>
      <c r="C244" s="34" t="str">
        <f aca="false">_Companycode</f>
        <v>MaAT</v>
      </c>
      <c r="D244" s="35"/>
      <c r="E244" s="36"/>
      <c r="F244" s="36"/>
      <c r="G244" s="37"/>
      <c r="H244" s="38"/>
      <c r="I244" s="39"/>
      <c r="J244" s="46"/>
      <c r="K244" s="41"/>
      <c r="L244" s="41"/>
      <c r="M244" s="41"/>
      <c r="N244" s="41"/>
      <c r="O244" s="41"/>
      <c r="P244" s="41"/>
      <c r="Q244" s="41"/>
      <c r="R244" s="42" t="s">
        <v>42</v>
      </c>
      <c r="S244" s="41"/>
      <c r="T244" s="41"/>
      <c r="U244" s="41"/>
      <c r="V244" s="41"/>
      <c r="W244" s="41"/>
      <c r="X244" s="41"/>
      <c r="Y244" s="41"/>
      <c r="Z244" s="41"/>
      <c r="AA244" s="39"/>
      <c r="AB244" s="41"/>
      <c r="AC244" s="39"/>
      <c r="AD244" s="43"/>
      <c r="AE244" s="44" t="str">
        <f aca="false">IF(AND(D244="",E244="",G244=""),"N","Y")</f>
        <v>N</v>
      </c>
      <c r="AF244" s="35"/>
      <c r="AG244" s="32"/>
      <c r="AH244" s="32"/>
      <c r="AI244" s="32"/>
      <c r="AJ244" s="32"/>
    </row>
    <row r="245" customFormat="false" ht="16.5" hidden="false" customHeight="true" outlineLevel="0" collapsed="false">
      <c r="A245" s="32"/>
      <c r="B245" s="33" t="s">
        <v>38</v>
      </c>
      <c r="C245" s="34" t="str">
        <f aca="false">_Companycode</f>
        <v>MaAT</v>
      </c>
      <c r="D245" s="35"/>
      <c r="E245" s="36"/>
      <c r="F245" s="36"/>
      <c r="G245" s="37"/>
      <c r="H245" s="38"/>
      <c r="I245" s="39"/>
      <c r="J245" s="46"/>
      <c r="K245" s="41"/>
      <c r="L245" s="41"/>
      <c r="M245" s="41"/>
      <c r="N245" s="41"/>
      <c r="O245" s="41"/>
      <c r="P245" s="41"/>
      <c r="Q245" s="41"/>
      <c r="R245" s="42" t="s">
        <v>42</v>
      </c>
      <c r="S245" s="41"/>
      <c r="T245" s="41"/>
      <c r="U245" s="41"/>
      <c r="V245" s="41"/>
      <c r="W245" s="41"/>
      <c r="X245" s="41"/>
      <c r="Y245" s="41"/>
      <c r="Z245" s="41"/>
      <c r="AA245" s="39"/>
      <c r="AB245" s="41"/>
      <c r="AC245" s="39"/>
      <c r="AD245" s="43"/>
      <c r="AE245" s="44" t="str">
        <f aca="false">IF(AND(D245="",E245="",G245=""),"N","Y")</f>
        <v>N</v>
      </c>
      <c r="AF245" s="35"/>
      <c r="AG245" s="32"/>
      <c r="AH245" s="32"/>
      <c r="AI245" s="32"/>
      <c r="AJ245" s="32"/>
    </row>
    <row r="246" customFormat="false" ht="16.5" hidden="false" customHeight="true" outlineLevel="0" collapsed="false">
      <c r="A246" s="32"/>
      <c r="B246" s="33" t="s">
        <v>38</v>
      </c>
      <c r="C246" s="34" t="str">
        <f aca="false">_Companycode</f>
        <v>MaAT</v>
      </c>
      <c r="D246" s="35"/>
      <c r="E246" s="36"/>
      <c r="F246" s="36"/>
      <c r="G246" s="37"/>
      <c r="H246" s="38"/>
      <c r="I246" s="39"/>
      <c r="J246" s="46"/>
      <c r="K246" s="41"/>
      <c r="L246" s="41"/>
      <c r="M246" s="41"/>
      <c r="N246" s="41"/>
      <c r="O246" s="41"/>
      <c r="P246" s="41"/>
      <c r="Q246" s="41"/>
      <c r="R246" s="42" t="s">
        <v>42</v>
      </c>
      <c r="S246" s="41"/>
      <c r="T246" s="41"/>
      <c r="U246" s="41"/>
      <c r="V246" s="41"/>
      <c r="W246" s="41"/>
      <c r="X246" s="41"/>
      <c r="Y246" s="41"/>
      <c r="Z246" s="41"/>
      <c r="AA246" s="39"/>
      <c r="AB246" s="41"/>
      <c r="AC246" s="39"/>
      <c r="AD246" s="43"/>
      <c r="AE246" s="44" t="str">
        <f aca="false">IF(AND(D246="",E246="",G246=""),"N","Y")</f>
        <v>N</v>
      </c>
      <c r="AF246" s="35"/>
      <c r="AG246" s="32"/>
      <c r="AH246" s="32"/>
      <c r="AI246" s="32"/>
      <c r="AJ246" s="32"/>
    </row>
    <row r="247" customFormat="false" ht="16.5" hidden="false" customHeight="true" outlineLevel="0" collapsed="false">
      <c r="A247" s="32"/>
      <c r="B247" s="33" t="s">
        <v>38</v>
      </c>
      <c r="C247" s="34" t="str">
        <f aca="false">_Companycode</f>
        <v>MaAT</v>
      </c>
      <c r="D247" s="35"/>
      <c r="E247" s="36"/>
      <c r="F247" s="36"/>
      <c r="G247" s="37"/>
      <c r="H247" s="38"/>
      <c r="I247" s="39"/>
      <c r="J247" s="46"/>
      <c r="K247" s="41"/>
      <c r="L247" s="41"/>
      <c r="M247" s="41"/>
      <c r="N247" s="41"/>
      <c r="O247" s="41"/>
      <c r="P247" s="41"/>
      <c r="Q247" s="41"/>
      <c r="R247" s="42" t="s">
        <v>42</v>
      </c>
      <c r="S247" s="41"/>
      <c r="T247" s="41"/>
      <c r="U247" s="41"/>
      <c r="V247" s="41"/>
      <c r="W247" s="41"/>
      <c r="X247" s="41"/>
      <c r="Y247" s="41"/>
      <c r="Z247" s="41"/>
      <c r="AA247" s="39"/>
      <c r="AB247" s="41"/>
      <c r="AC247" s="39"/>
      <c r="AD247" s="43"/>
      <c r="AE247" s="44" t="str">
        <f aca="false">IF(AND(D247="",E247="",G247=""),"N","Y")</f>
        <v>N</v>
      </c>
      <c r="AF247" s="35"/>
      <c r="AG247" s="32"/>
      <c r="AH247" s="32"/>
      <c r="AI247" s="32"/>
      <c r="AJ247" s="32"/>
    </row>
    <row r="248" customFormat="false" ht="16.5" hidden="false" customHeight="true" outlineLevel="0" collapsed="false">
      <c r="A248" s="32"/>
      <c r="B248" s="33" t="s">
        <v>38</v>
      </c>
      <c r="C248" s="34" t="str">
        <f aca="false">_Companycode</f>
        <v>MaAT</v>
      </c>
      <c r="D248" s="35"/>
      <c r="E248" s="36"/>
      <c r="F248" s="36"/>
      <c r="G248" s="37"/>
      <c r="H248" s="38"/>
      <c r="I248" s="39"/>
      <c r="J248" s="46"/>
      <c r="K248" s="41"/>
      <c r="L248" s="41"/>
      <c r="M248" s="41"/>
      <c r="N248" s="41"/>
      <c r="O248" s="41"/>
      <c r="P248" s="41"/>
      <c r="Q248" s="41"/>
      <c r="R248" s="42" t="s">
        <v>42</v>
      </c>
      <c r="S248" s="41"/>
      <c r="T248" s="41"/>
      <c r="U248" s="41"/>
      <c r="V248" s="41"/>
      <c r="W248" s="41"/>
      <c r="X248" s="41"/>
      <c r="Y248" s="41"/>
      <c r="Z248" s="41"/>
      <c r="AA248" s="39"/>
      <c r="AB248" s="41"/>
      <c r="AC248" s="39"/>
      <c r="AD248" s="43"/>
      <c r="AE248" s="44" t="str">
        <f aca="false">IF(AND(D248="",E248="",G248=""),"N","Y")</f>
        <v>N</v>
      </c>
      <c r="AF248" s="35"/>
      <c r="AG248" s="32"/>
      <c r="AH248" s="32"/>
      <c r="AI248" s="32"/>
      <c r="AJ248" s="32"/>
    </row>
    <row r="249" customFormat="false" ht="16.5" hidden="false" customHeight="true" outlineLevel="0" collapsed="false">
      <c r="A249" s="32"/>
      <c r="B249" s="33" t="s">
        <v>38</v>
      </c>
      <c r="C249" s="34" t="str">
        <f aca="false">_Companycode</f>
        <v>MaAT</v>
      </c>
      <c r="D249" s="35"/>
      <c r="E249" s="36"/>
      <c r="F249" s="36"/>
      <c r="G249" s="37"/>
      <c r="H249" s="38"/>
      <c r="I249" s="39"/>
      <c r="J249" s="46"/>
      <c r="K249" s="41"/>
      <c r="L249" s="41"/>
      <c r="M249" s="41"/>
      <c r="N249" s="41"/>
      <c r="O249" s="41"/>
      <c r="P249" s="41"/>
      <c r="Q249" s="41"/>
      <c r="R249" s="42" t="s">
        <v>42</v>
      </c>
      <c r="S249" s="41"/>
      <c r="T249" s="41"/>
      <c r="U249" s="41"/>
      <c r="V249" s="41"/>
      <c r="W249" s="41"/>
      <c r="X249" s="41"/>
      <c r="Y249" s="41"/>
      <c r="Z249" s="41"/>
      <c r="AA249" s="39"/>
      <c r="AB249" s="41"/>
      <c r="AC249" s="39"/>
      <c r="AD249" s="43"/>
      <c r="AE249" s="44" t="str">
        <f aca="false">IF(AND(D249="",E249="",G249=""),"N","Y")</f>
        <v>N</v>
      </c>
      <c r="AF249" s="35"/>
      <c r="AG249" s="32"/>
      <c r="AH249" s="32"/>
      <c r="AI249" s="32"/>
      <c r="AJ249" s="32"/>
    </row>
    <row r="250" customFormat="false" ht="16.5" hidden="false" customHeight="true" outlineLevel="0" collapsed="false">
      <c r="A250" s="32"/>
      <c r="B250" s="33" t="s">
        <v>38</v>
      </c>
      <c r="C250" s="34" t="str">
        <f aca="false">_Companycode</f>
        <v>MaAT</v>
      </c>
      <c r="D250" s="35"/>
      <c r="E250" s="36"/>
      <c r="F250" s="36"/>
      <c r="G250" s="37"/>
      <c r="H250" s="38"/>
      <c r="I250" s="39"/>
      <c r="J250" s="46"/>
      <c r="K250" s="41"/>
      <c r="L250" s="41"/>
      <c r="M250" s="41"/>
      <c r="N250" s="41"/>
      <c r="O250" s="41"/>
      <c r="P250" s="41"/>
      <c r="Q250" s="41"/>
      <c r="R250" s="42" t="s">
        <v>42</v>
      </c>
      <c r="S250" s="41"/>
      <c r="T250" s="41"/>
      <c r="U250" s="41"/>
      <c r="V250" s="41"/>
      <c r="W250" s="41"/>
      <c r="X250" s="41"/>
      <c r="Y250" s="41"/>
      <c r="Z250" s="41"/>
      <c r="AA250" s="39"/>
      <c r="AB250" s="41"/>
      <c r="AC250" s="39"/>
      <c r="AD250" s="43"/>
      <c r="AE250" s="44" t="str">
        <f aca="false">IF(AND(D250="",E250="",G250=""),"N","Y")</f>
        <v>N</v>
      </c>
      <c r="AF250" s="35"/>
      <c r="AG250" s="32"/>
      <c r="AH250" s="32"/>
      <c r="AI250" s="32"/>
      <c r="AJ250" s="32"/>
    </row>
    <row r="251" customFormat="false" ht="16.5" hidden="false" customHeight="true" outlineLevel="0" collapsed="false">
      <c r="A251" s="32"/>
      <c r="B251" s="33" t="s">
        <v>38</v>
      </c>
      <c r="C251" s="34" t="str">
        <f aca="false">_Companycode</f>
        <v>MaAT</v>
      </c>
      <c r="D251" s="35"/>
      <c r="E251" s="36"/>
      <c r="F251" s="36"/>
      <c r="G251" s="37"/>
      <c r="H251" s="38"/>
      <c r="I251" s="39"/>
      <c r="J251" s="46"/>
      <c r="K251" s="41"/>
      <c r="L251" s="41"/>
      <c r="M251" s="41"/>
      <c r="N251" s="41"/>
      <c r="O251" s="41"/>
      <c r="P251" s="41"/>
      <c r="Q251" s="41"/>
      <c r="R251" s="42" t="s">
        <v>42</v>
      </c>
      <c r="S251" s="41"/>
      <c r="T251" s="41"/>
      <c r="U251" s="41"/>
      <c r="V251" s="41"/>
      <c r="W251" s="41"/>
      <c r="X251" s="41"/>
      <c r="Y251" s="41"/>
      <c r="Z251" s="41"/>
      <c r="AA251" s="39"/>
      <c r="AB251" s="41"/>
      <c r="AC251" s="39"/>
      <c r="AD251" s="43"/>
      <c r="AE251" s="44" t="str">
        <f aca="false">IF(AND(D251="",E251="",G251=""),"N","Y")</f>
        <v>N</v>
      </c>
      <c r="AF251" s="35"/>
      <c r="AG251" s="32"/>
      <c r="AH251" s="32"/>
      <c r="AI251" s="32"/>
      <c r="AJ251" s="32"/>
    </row>
    <row r="252" customFormat="false" ht="16.5" hidden="false" customHeight="true" outlineLevel="0" collapsed="false">
      <c r="A252" s="32"/>
      <c r="B252" s="33" t="s">
        <v>38</v>
      </c>
      <c r="C252" s="34" t="str">
        <f aca="false">_Companycode</f>
        <v>MaAT</v>
      </c>
      <c r="D252" s="35"/>
      <c r="E252" s="36"/>
      <c r="F252" s="36"/>
      <c r="G252" s="37"/>
      <c r="H252" s="38"/>
      <c r="I252" s="39"/>
      <c r="J252" s="46"/>
      <c r="K252" s="41"/>
      <c r="L252" s="41"/>
      <c r="M252" s="41"/>
      <c r="N252" s="41"/>
      <c r="O252" s="41"/>
      <c r="P252" s="41"/>
      <c r="Q252" s="41"/>
      <c r="R252" s="42" t="s">
        <v>42</v>
      </c>
      <c r="S252" s="41"/>
      <c r="T252" s="41"/>
      <c r="U252" s="41"/>
      <c r="V252" s="41"/>
      <c r="W252" s="41"/>
      <c r="X252" s="41"/>
      <c r="Y252" s="41"/>
      <c r="Z252" s="41"/>
      <c r="AA252" s="39"/>
      <c r="AB252" s="41"/>
      <c r="AC252" s="39"/>
      <c r="AD252" s="43"/>
      <c r="AE252" s="44" t="str">
        <f aca="false">IF(AND(D252="",E252="",G252=""),"N","Y")</f>
        <v>N</v>
      </c>
      <c r="AF252" s="35"/>
      <c r="AG252" s="32"/>
      <c r="AH252" s="32"/>
      <c r="AI252" s="32"/>
      <c r="AJ252" s="32"/>
    </row>
    <row r="253" customFormat="false" ht="16.5" hidden="false" customHeight="true" outlineLevel="0" collapsed="false">
      <c r="A253" s="32"/>
      <c r="B253" s="33" t="s">
        <v>38</v>
      </c>
      <c r="C253" s="34" t="str">
        <f aca="false">_Companycode</f>
        <v>MaAT</v>
      </c>
      <c r="D253" s="35"/>
      <c r="E253" s="36"/>
      <c r="F253" s="36"/>
      <c r="G253" s="37"/>
      <c r="H253" s="38"/>
      <c r="I253" s="39"/>
      <c r="J253" s="46"/>
      <c r="K253" s="41"/>
      <c r="L253" s="41"/>
      <c r="M253" s="41"/>
      <c r="N253" s="41"/>
      <c r="O253" s="41"/>
      <c r="P253" s="41"/>
      <c r="Q253" s="41"/>
      <c r="R253" s="42" t="s">
        <v>42</v>
      </c>
      <c r="S253" s="41"/>
      <c r="T253" s="41"/>
      <c r="U253" s="41"/>
      <c r="V253" s="41"/>
      <c r="W253" s="41"/>
      <c r="X253" s="41"/>
      <c r="Y253" s="41"/>
      <c r="Z253" s="41"/>
      <c r="AA253" s="39"/>
      <c r="AB253" s="41"/>
      <c r="AC253" s="39"/>
      <c r="AD253" s="43"/>
      <c r="AE253" s="44" t="str">
        <f aca="false">IF(AND(D253="",E253="",G253=""),"N","Y")</f>
        <v>N</v>
      </c>
      <c r="AF253" s="35"/>
      <c r="AG253" s="32"/>
      <c r="AH253" s="32"/>
      <c r="AI253" s="32"/>
      <c r="AJ253" s="32"/>
    </row>
    <row r="254" customFormat="false" ht="16.5" hidden="false" customHeight="true" outlineLevel="0" collapsed="false">
      <c r="A254" s="32"/>
      <c r="B254" s="33" t="s">
        <v>38</v>
      </c>
      <c r="C254" s="34" t="str">
        <f aca="false">_Companycode</f>
        <v>MaAT</v>
      </c>
      <c r="D254" s="35"/>
      <c r="E254" s="36"/>
      <c r="F254" s="36"/>
      <c r="G254" s="37"/>
      <c r="H254" s="38"/>
      <c r="I254" s="39"/>
      <c r="J254" s="46"/>
      <c r="K254" s="41"/>
      <c r="L254" s="41"/>
      <c r="M254" s="41"/>
      <c r="N254" s="41"/>
      <c r="O254" s="41"/>
      <c r="P254" s="41"/>
      <c r="Q254" s="41"/>
      <c r="R254" s="42" t="s">
        <v>42</v>
      </c>
      <c r="S254" s="41"/>
      <c r="T254" s="41"/>
      <c r="U254" s="41"/>
      <c r="V254" s="41"/>
      <c r="W254" s="41"/>
      <c r="X254" s="41"/>
      <c r="Y254" s="41"/>
      <c r="Z254" s="41"/>
      <c r="AA254" s="39"/>
      <c r="AB254" s="41"/>
      <c r="AC254" s="39"/>
      <c r="AD254" s="43"/>
      <c r="AE254" s="44" t="str">
        <f aca="false">IF(AND(D254="",E254="",G254=""),"N","Y")</f>
        <v>N</v>
      </c>
      <c r="AF254" s="35"/>
      <c r="AG254" s="32"/>
      <c r="AH254" s="32"/>
      <c r="AI254" s="32"/>
      <c r="AJ254" s="32"/>
    </row>
    <row r="255" customFormat="false" ht="16.5" hidden="false" customHeight="true" outlineLevel="0" collapsed="false">
      <c r="A255" s="32"/>
      <c r="B255" s="33" t="s">
        <v>38</v>
      </c>
      <c r="C255" s="34" t="str">
        <f aca="false">_Companycode</f>
        <v>MaAT</v>
      </c>
      <c r="D255" s="35"/>
      <c r="E255" s="36"/>
      <c r="F255" s="36"/>
      <c r="G255" s="37"/>
      <c r="H255" s="38"/>
      <c r="I255" s="39"/>
      <c r="J255" s="46"/>
      <c r="K255" s="41"/>
      <c r="L255" s="41"/>
      <c r="M255" s="41"/>
      <c r="N255" s="41"/>
      <c r="O255" s="41"/>
      <c r="P255" s="41"/>
      <c r="Q255" s="41"/>
      <c r="R255" s="42" t="s">
        <v>42</v>
      </c>
      <c r="S255" s="41"/>
      <c r="T255" s="41"/>
      <c r="U255" s="41"/>
      <c r="V255" s="41"/>
      <c r="W255" s="41"/>
      <c r="X255" s="41"/>
      <c r="Y255" s="41"/>
      <c r="Z255" s="41"/>
      <c r="AA255" s="39"/>
      <c r="AB255" s="41"/>
      <c r="AC255" s="39"/>
      <c r="AD255" s="43"/>
      <c r="AE255" s="44" t="str">
        <f aca="false">IF(AND(D255="",E255="",G255=""),"N","Y")</f>
        <v>N</v>
      </c>
      <c r="AF255" s="35"/>
      <c r="AG255" s="32"/>
      <c r="AH255" s="32"/>
      <c r="AI255" s="32"/>
      <c r="AJ255" s="32"/>
    </row>
    <row r="256" customFormat="false" ht="16.5" hidden="false" customHeight="true" outlineLevel="0" collapsed="false">
      <c r="A256" s="32"/>
      <c r="B256" s="33" t="s">
        <v>38</v>
      </c>
      <c r="C256" s="34" t="str">
        <f aca="false">_Companycode</f>
        <v>MaAT</v>
      </c>
      <c r="D256" s="35"/>
      <c r="E256" s="36"/>
      <c r="F256" s="36"/>
      <c r="G256" s="37"/>
      <c r="H256" s="38"/>
      <c r="I256" s="39"/>
      <c r="J256" s="46"/>
      <c r="K256" s="41"/>
      <c r="L256" s="41"/>
      <c r="M256" s="41"/>
      <c r="N256" s="41"/>
      <c r="O256" s="41"/>
      <c r="P256" s="41"/>
      <c r="Q256" s="41"/>
      <c r="R256" s="42" t="s">
        <v>42</v>
      </c>
      <c r="S256" s="41"/>
      <c r="T256" s="41"/>
      <c r="U256" s="41"/>
      <c r="V256" s="41"/>
      <c r="W256" s="41"/>
      <c r="X256" s="41"/>
      <c r="Y256" s="41"/>
      <c r="Z256" s="41"/>
      <c r="AA256" s="39"/>
      <c r="AB256" s="41"/>
      <c r="AC256" s="39"/>
      <c r="AD256" s="43"/>
      <c r="AE256" s="44" t="str">
        <f aca="false">IF(AND(D256="",E256="",G256=""),"N","Y")</f>
        <v>N</v>
      </c>
      <c r="AF256" s="35"/>
      <c r="AG256" s="32"/>
      <c r="AH256" s="32"/>
      <c r="AI256" s="32"/>
      <c r="AJ256" s="32"/>
    </row>
    <row r="257" customFormat="false" ht="16.5" hidden="false" customHeight="true" outlineLevel="0" collapsed="false">
      <c r="A257" s="32"/>
      <c r="B257" s="33" t="s">
        <v>38</v>
      </c>
      <c r="C257" s="34" t="str">
        <f aca="false">_Companycode</f>
        <v>MaAT</v>
      </c>
      <c r="D257" s="35"/>
      <c r="E257" s="36"/>
      <c r="F257" s="36"/>
      <c r="G257" s="37"/>
      <c r="H257" s="38"/>
      <c r="I257" s="39"/>
      <c r="J257" s="46"/>
      <c r="K257" s="41"/>
      <c r="L257" s="41"/>
      <c r="M257" s="41"/>
      <c r="N257" s="41"/>
      <c r="O257" s="41"/>
      <c r="P257" s="41"/>
      <c r="Q257" s="41"/>
      <c r="R257" s="42" t="s">
        <v>42</v>
      </c>
      <c r="S257" s="41"/>
      <c r="T257" s="41"/>
      <c r="U257" s="41"/>
      <c r="V257" s="41"/>
      <c r="W257" s="41"/>
      <c r="X257" s="41"/>
      <c r="Y257" s="41"/>
      <c r="Z257" s="41"/>
      <c r="AA257" s="39"/>
      <c r="AB257" s="41"/>
      <c r="AC257" s="39"/>
      <c r="AD257" s="43"/>
      <c r="AE257" s="44" t="str">
        <f aca="false">IF(AND(D257="",E257="",G257=""),"N","Y")</f>
        <v>N</v>
      </c>
      <c r="AF257" s="35"/>
      <c r="AG257" s="32"/>
      <c r="AH257" s="32"/>
      <c r="AI257" s="32"/>
      <c r="AJ257" s="32"/>
    </row>
    <row r="258" customFormat="false" ht="16.5" hidden="false" customHeight="true" outlineLevel="0" collapsed="false">
      <c r="A258" s="32"/>
      <c r="B258" s="33" t="s">
        <v>38</v>
      </c>
      <c r="C258" s="34" t="str">
        <f aca="false">_Companycode</f>
        <v>MaAT</v>
      </c>
      <c r="D258" s="35"/>
      <c r="E258" s="36"/>
      <c r="F258" s="36"/>
      <c r="G258" s="37"/>
      <c r="H258" s="38"/>
      <c r="I258" s="39"/>
      <c r="J258" s="46"/>
      <c r="K258" s="41"/>
      <c r="L258" s="41"/>
      <c r="M258" s="41"/>
      <c r="N258" s="41"/>
      <c r="O258" s="41"/>
      <c r="P258" s="41"/>
      <c r="Q258" s="41"/>
      <c r="R258" s="42" t="s">
        <v>42</v>
      </c>
      <c r="S258" s="41"/>
      <c r="T258" s="41"/>
      <c r="U258" s="41"/>
      <c r="V258" s="41"/>
      <c r="W258" s="41"/>
      <c r="X258" s="41"/>
      <c r="Y258" s="41"/>
      <c r="Z258" s="41"/>
      <c r="AA258" s="39"/>
      <c r="AB258" s="41"/>
      <c r="AC258" s="39"/>
      <c r="AD258" s="43"/>
      <c r="AE258" s="44" t="str">
        <f aca="false">IF(AND(D258="",E258="",G258=""),"N","Y")</f>
        <v>N</v>
      </c>
      <c r="AF258" s="35"/>
      <c r="AG258" s="32"/>
      <c r="AH258" s="32"/>
      <c r="AI258" s="32"/>
      <c r="AJ258" s="32"/>
    </row>
    <row r="259" customFormat="false" ht="16.5" hidden="false" customHeight="true" outlineLevel="0" collapsed="false">
      <c r="A259" s="32"/>
      <c r="B259" s="33" t="s">
        <v>38</v>
      </c>
      <c r="C259" s="34" t="str">
        <f aca="false">_Companycode</f>
        <v>MaAT</v>
      </c>
      <c r="D259" s="35"/>
      <c r="E259" s="36"/>
      <c r="F259" s="36"/>
      <c r="G259" s="37"/>
      <c r="H259" s="38"/>
      <c r="I259" s="39"/>
      <c r="J259" s="46"/>
      <c r="K259" s="41"/>
      <c r="L259" s="41"/>
      <c r="M259" s="41"/>
      <c r="N259" s="41"/>
      <c r="O259" s="41"/>
      <c r="P259" s="41"/>
      <c r="Q259" s="41"/>
      <c r="R259" s="42" t="s">
        <v>42</v>
      </c>
      <c r="S259" s="41"/>
      <c r="T259" s="41"/>
      <c r="U259" s="41"/>
      <c r="V259" s="41"/>
      <c r="W259" s="41"/>
      <c r="X259" s="41"/>
      <c r="Y259" s="41"/>
      <c r="Z259" s="41"/>
      <c r="AA259" s="39"/>
      <c r="AB259" s="41"/>
      <c r="AC259" s="39"/>
      <c r="AD259" s="43"/>
      <c r="AE259" s="44" t="str">
        <f aca="false">IF(AND(D259="",E259="",G259=""),"N","Y")</f>
        <v>N</v>
      </c>
      <c r="AF259" s="35"/>
      <c r="AG259" s="32"/>
      <c r="AH259" s="32"/>
      <c r="AI259" s="32"/>
      <c r="AJ259" s="32"/>
    </row>
    <row r="260" customFormat="false" ht="16.5" hidden="false" customHeight="true" outlineLevel="0" collapsed="false">
      <c r="A260" s="32"/>
      <c r="B260" s="33" t="s">
        <v>38</v>
      </c>
      <c r="C260" s="34" t="str">
        <f aca="false">_Companycode</f>
        <v>MaAT</v>
      </c>
      <c r="D260" s="35"/>
      <c r="E260" s="36"/>
      <c r="F260" s="36"/>
      <c r="G260" s="37"/>
      <c r="H260" s="38"/>
      <c r="I260" s="39"/>
      <c r="J260" s="46"/>
      <c r="K260" s="41"/>
      <c r="L260" s="41"/>
      <c r="M260" s="41"/>
      <c r="N260" s="41"/>
      <c r="O260" s="41"/>
      <c r="P260" s="41"/>
      <c r="Q260" s="41"/>
      <c r="R260" s="42" t="s">
        <v>42</v>
      </c>
      <c r="S260" s="41"/>
      <c r="T260" s="41"/>
      <c r="U260" s="41"/>
      <c r="V260" s="41"/>
      <c r="W260" s="41"/>
      <c r="X260" s="41"/>
      <c r="Y260" s="41"/>
      <c r="Z260" s="41"/>
      <c r="AA260" s="39"/>
      <c r="AB260" s="41"/>
      <c r="AC260" s="39"/>
      <c r="AD260" s="43"/>
      <c r="AE260" s="44" t="str">
        <f aca="false">IF(AND(D260="",E260="",G260=""),"N","Y")</f>
        <v>N</v>
      </c>
      <c r="AF260" s="35"/>
      <c r="AG260" s="32"/>
      <c r="AH260" s="32"/>
      <c r="AI260" s="32"/>
      <c r="AJ260" s="32"/>
    </row>
    <row r="261" customFormat="false" ht="16.5" hidden="false" customHeight="true" outlineLevel="0" collapsed="false">
      <c r="A261" s="32"/>
      <c r="B261" s="33" t="s">
        <v>38</v>
      </c>
      <c r="C261" s="34" t="str">
        <f aca="false">_Companycode</f>
        <v>MaAT</v>
      </c>
      <c r="D261" s="35"/>
      <c r="E261" s="36"/>
      <c r="F261" s="36"/>
      <c r="G261" s="37"/>
      <c r="H261" s="38"/>
      <c r="I261" s="39"/>
      <c r="J261" s="46"/>
      <c r="K261" s="41"/>
      <c r="L261" s="41"/>
      <c r="M261" s="41"/>
      <c r="N261" s="41"/>
      <c r="O261" s="41"/>
      <c r="P261" s="41"/>
      <c r="Q261" s="41"/>
      <c r="R261" s="42" t="s">
        <v>42</v>
      </c>
      <c r="S261" s="41"/>
      <c r="T261" s="41"/>
      <c r="U261" s="41"/>
      <c r="V261" s="41"/>
      <c r="W261" s="41"/>
      <c r="X261" s="41"/>
      <c r="Y261" s="41"/>
      <c r="Z261" s="41"/>
      <c r="AA261" s="39"/>
      <c r="AB261" s="41"/>
      <c r="AC261" s="39"/>
      <c r="AD261" s="43"/>
      <c r="AE261" s="44" t="str">
        <f aca="false">IF(AND(D261="",E261="",G261=""),"N","Y")</f>
        <v>N</v>
      </c>
      <c r="AF261" s="35"/>
      <c r="AG261" s="32"/>
      <c r="AH261" s="32"/>
      <c r="AI261" s="32"/>
      <c r="AJ261" s="32"/>
    </row>
    <row r="262" customFormat="false" ht="16.5" hidden="false" customHeight="true" outlineLevel="0" collapsed="false">
      <c r="A262" s="32"/>
      <c r="B262" s="33" t="s">
        <v>38</v>
      </c>
      <c r="C262" s="34" t="str">
        <f aca="false">_Companycode</f>
        <v>MaAT</v>
      </c>
      <c r="D262" s="35"/>
      <c r="E262" s="36"/>
      <c r="F262" s="36"/>
      <c r="G262" s="37"/>
      <c r="H262" s="38"/>
      <c r="I262" s="39"/>
      <c r="J262" s="46"/>
      <c r="K262" s="41"/>
      <c r="L262" s="41"/>
      <c r="M262" s="41"/>
      <c r="N262" s="41"/>
      <c r="O262" s="41"/>
      <c r="P262" s="41"/>
      <c r="Q262" s="41"/>
      <c r="R262" s="42" t="s">
        <v>42</v>
      </c>
      <c r="S262" s="41"/>
      <c r="T262" s="41"/>
      <c r="U262" s="41"/>
      <c r="V262" s="41"/>
      <c r="W262" s="41"/>
      <c r="X262" s="41"/>
      <c r="Y262" s="41"/>
      <c r="Z262" s="41"/>
      <c r="AA262" s="39"/>
      <c r="AB262" s="41"/>
      <c r="AC262" s="39"/>
      <c r="AD262" s="43"/>
      <c r="AE262" s="44" t="str">
        <f aca="false">IF(AND(D262="",E262="",G262=""),"N","Y")</f>
        <v>N</v>
      </c>
      <c r="AF262" s="35"/>
      <c r="AG262" s="32"/>
      <c r="AH262" s="32"/>
      <c r="AI262" s="32"/>
      <c r="AJ262" s="32"/>
    </row>
    <row r="263" customFormat="false" ht="16.5" hidden="false" customHeight="true" outlineLevel="0" collapsed="false">
      <c r="A263" s="32"/>
      <c r="B263" s="33" t="s">
        <v>38</v>
      </c>
      <c r="C263" s="34" t="str">
        <f aca="false">_Companycode</f>
        <v>MaAT</v>
      </c>
      <c r="D263" s="35"/>
      <c r="E263" s="36"/>
      <c r="F263" s="36"/>
      <c r="G263" s="37"/>
      <c r="H263" s="38"/>
      <c r="I263" s="39"/>
      <c r="J263" s="46"/>
      <c r="K263" s="41"/>
      <c r="L263" s="41"/>
      <c r="M263" s="41"/>
      <c r="N263" s="41"/>
      <c r="O263" s="41"/>
      <c r="P263" s="41"/>
      <c r="Q263" s="41"/>
      <c r="R263" s="42" t="s">
        <v>42</v>
      </c>
      <c r="S263" s="41"/>
      <c r="T263" s="41"/>
      <c r="U263" s="41"/>
      <c r="V263" s="41"/>
      <c r="W263" s="41"/>
      <c r="X263" s="41"/>
      <c r="Y263" s="41"/>
      <c r="Z263" s="41"/>
      <c r="AA263" s="39"/>
      <c r="AB263" s="41"/>
      <c r="AC263" s="39"/>
      <c r="AD263" s="43"/>
      <c r="AE263" s="44" t="str">
        <f aca="false">IF(AND(D263="",E263="",G263=""),"N","Y")</f>
        <v>N</v>
      </c>
      <c r="AF263" s="35"/>
      <c r="AG263" s="32"/>
      <c r="AH263" s="32"/>
      <c r="AI263" s="32"/>
      <c r="AJ263" s="32"/>
    </row>
    <row r="264" customFormat="false" ht="16.5" hidden="false" customHeight="true" outlineLevel="0" collapsed="false">
      <c r="A264" s="32"/>
      <c r="B264" s="33" t="s">
        <v>38</v>
      </c>
      <c r="C264" s="34" t="str">
        <f aca="false">_Companycode</f>
        <v>MaAT</v>
      </c>
      <c r="D264" s="35"/>
      <c r="E264" s="36"/>
      <c r="F264" s="36"/>
      <c r="G264" s="37"/>
      <c r="H264" s="38"/>
      <c r="I264" s="39"/>
      <c r="J264" s="46"/>
      <c r="K264" s="41"/>
      <c r="L264" s="41"/>
      <c r="M264" s="41"/>
      <c r="N264" s="41"/>
      <c r="O264" s="41"/>
      <c r="P264" s="41"/>
      <c r="Q264" s="41"/>
      <c r="R264" s="42" t="s">
        <v>42</v>
      </c>
      <c r="S264" s="41"/>
      <c r="T264" s="41"/>
      <c r="U264" s="41"/>
      <c r="V264" s="41"/>
      <c r="W264" s="41"/>
      <c r="X264" s="41"/>
      <c r="Y264" s="41"/>
      <c r="Z264" s="41"/>
      <c r="AA264" s="39"/>
      <c r="AB264" s="41"/>
      <c r="AC264" s="39"/>
      <c r="AD264" s="43"/>
      <c r="AE264" s="44" t="str">
        <f aca="false">IF(AND(D264="",E264="",G264=""),"N","Y")</f>
        <v>N</v>
      </c>
      <c r="AF264" s="35"/>
      <c r="AG264" s="32"/>
      <c r="AH264" s="32"/>
      <c r="AI264" s="32"/>
      <c r="AJ264" s="32"/>
    </row>
    <row r="265" customFormat="false" ht="16.5" hidden="false" customHeight="true" outlineLevel="0" collapsed="false">
      <c r="A265" s="32"/>
      <c r="B265" s="33" t="s">
        <v>38</v>
      </c>
      <c r="C265" s="34" t="str">
        <f aca="false">_Companycode</f>
        <v>MaAT</v>
      </c>
      <c r="D265" s="35"/>
      <c r="E265" s="36"/>
      <c r="F265" s="36"/>
      <c r="G265" s="37"/>
      <c r="H265" s="38"/>
      <c r="I265" s="39"/>
      <c r="J265" s="46"/>
      <c r="K265" s="41"/>
      <c r="L265" s="41"/>
      <c r="M265" s="41"/>
      <c r="N265" s="41"/>
      <c r="O265" s="41"/>
      <c r="P265" s="41"/>
      <c r="Q265" s="41"/>
      <c r="R265" s="42" t="s">
        <v>42</v>
      </c>
      <c r="S265" s="41"/>
      <c r="T265" s="41"/>
      <c r="U265" s="41"/>
      <c r="V265" s="41"/>
      <c r="W265" s="41"/>
      <c r="X265" s="41"/>
      <c r="Y265" s="41"/>
      <c r="Z265" s="41"/>
      <c r="AA265" s="39"/>
      <c r="AB265" s="41"/>
      <c r="AC265" s="39"/>
      <c r="AD265" s="43"/>
      <c r="AE265" s="44" t="str">
        <f aca="false">IF(AND(D265="",E265="",G265=""),"N","Y")</f>
        <v>N</v>
      </c>
      <c r="AF265" s="35"/>
      <c r="AG265" s="32"/>
      <c r="AH265" s="32"/>
      <c r="AI265" s="32"/>
      <c r="AJ265" s="32"/>
    </row>
    <row r="266" customFormat="false" ht="16.5" hidden="false" customHeight="true" outlineLevel="0" collapsed="false">
      <c r="A266" s="32"/>
      <c r="B266" s="33" t="s">
        <v>38</v>
      </c>
      <c r="C266" s="34" t="str">
        <f aca="false">_Companycode</f>
        <v>MaAT</v>
      </c>
      <c r="D266" s="35"/>
      <c r="E266" s="36"/>
      <c r="F266" s="36"/>
      <c r="G266" s="37"/>
      <c r="H266" s="38"/>
      <c r="I266" s="39"/>
      <c r="J266" s="46"/>
      <c r="K266" s="41"/>
      <c r="L266" s="41"/>
      <c r="M266" s="41"/>
      <c r="N266" s="41"/>
      <c r="O266" s="41"/>
      <c r="P266" s="41"/>
      <c r="Q266" s="41"/>
      <c r="R266" s="42" t="s">
        <v>42</v>
      </c>
      <c r="S266" s="41"/>
      <c r="T266" s="41"/>
      <c r="U266" s="41"/>
      <c r="V266" s="41"/>
      <c r="W266" s="41"/>
      <c r="X266" s="41"/>
      <c r="Y266" s="41"/>
      <c r="Z266" s="41"/>
      <c r="AA266" s="39"/>
      <c r="AB266" s="41"/>
      <c r="AC266" s="39"/>
      <c r="AD266" s="43"/>
      <c r="AE266" s="44" t="str">
        <f aca="false">IF(AND(D266="",E266="",G266=""),"N","Y")</f>
        <v>N</v>
      </c>
      <c r="AF266" s="35"/>
      <c r="AG266" s="32"/>
      <c r="AH266" s="32"/>
      <c r="AI266" s="32"/>
      <c r="AJ266" s="32"/>
    </row>
    <row r="267" customFormat="false" ht="16.5" hidden="false" customHeight="true" outlineLevel="0" collapsed="false">
      <c r="A267" s="32"/>
      <c r="B267" s="33" t="s">
        <v>38</v>
      </c>
      <c r="C267" s="34" t="str">
        <f aca="false">_Companycode</f>
        <v>MaAT</v>
      </c>
      <c r="D267" s="35"/>
      <c r="E267" s="36"/>
      <c r="F267" s="36"/>
      <c r="G267" s="37"/>
      <c r="H267" s="38"/>
      <c r="I267" s="39"/>
      <c r="J267" s="46"/>
      <c r="K267" s="41"/>
      <c r="L267" s="41"/>
      <c r="M267" s="41"/>
      <c r="N267" s="41"/>
      <c r="O267" s="41"/>
      <c r="P267" s="41"/>
      <c r="Q267" s="41"/>
      <c r="R267" s="42" t="s">
        <v>42</v>
      </c>
      <c r="S267" s="41"/>
      <c r="T267" s="41"/>
      <c r="U267" s="41"/>
      <c r="V267" s="41"/>
      <c r="W267" s="41"/>
      <c r="X267" s="41"/>
      <c r="Y267" s="41"/>
      <c r="Z267" s="41"/>
      <c r="AA267" s="39"/>
      <c r="AB267" s="41"/>
      <c r="AC267" s="39"/>
      <c r="AD267" s="43"/>
      <c r="AE267" s="44" t="str">
        <f aca="false">IF(AND(D267="",E267="",G267=""),"N","Y")</f>
        <v>N</v>
      </c>
      <c r="AF267" s="35"/>
      <c r="AG267" s="32"/>
      <c r="AH267" s="32"/>
      <c r="AI267" s="32"/>
      <c r="AJ267" s="32"/>
    </row>
    <row r="268" customFormat="false" ht="16.5" hidden="false" customHeight="true" outlineLevel="0" collapsed="false">
      <c r="A268" s="32"/>
      <c r="B268" s="33" t="s">
        <v>38</v>
      </c>
      <c r="C268" s="34" t="str">
        <f aca="false">_Companycode</f>
        <v>MaAT</v>
      </c>
      <c r="D268" s="35"/>
      <c r="E268" s="36"/>
      <c r="F268" s="36"/>
      <c r="G268" s="37"/>
      <c r="H268" s="38"/>
      <c r="I268" s="39"/>
      <c r="J268" s="46"/>
      <c r="K268" s="41"/>
      <c r="L268" s="41"/>
      <c r="M268" s="41"/>
      <c r="N268" s="41"/>
      <c r="O268" s="41"/>
      <c r="P268" s="41"/>
      <c r="Q268" s="41"/>
      <c r="R268" s="42" t="s">
        <v>42</v>
      </c>
      <c r="S268" s="41"/>
      <c r="T268" s="41"/>
      <c r="U268" s="41"/>
      <c r="V268" s="41"/>
      <c r="W268" s="41"/>
      <c r="X268" s="41"/>
      <c r="Y268" s="41"/>
      <c r="Z268" s="41"/>
      <c r="AA268" s="39"/>
      <c r="AB268" s="41"/>
      <c r="AC268" s="39"/>
      <c r="AD268" s="43"/>
      <c r="AE268" s="44" t="str">
        <f aca="false">IF(AND(D268="",E268="",G268=""),"N","Y")</f>
        <v>N</v>
      </c>
      <c r="AF268" s="35"/>
      <c r="AG268" s="32"/>
      <c r="AH268" s="32"/>
      <c r="AI268" s="32"/>
      <c r="AJ268" s="32"/>
    </row>
    <row r="269" customFormat="false" ht="16.5" hidden="false" customHeight="true" outlineLevel="0" collapsed="false">
      <c r="A269" s="32"/>
      <c r="B269" s="33" t="s">
        <v>38</v>
      </c>
      <c r="C269" s="34" t="str">
        <f aca="false">_Companycode</f>
        <v>MaAT</v>
      </c>
      <c r="D269" s="35"/>
      <c r="E269" s="36"/>
      <c r="F269" s="36"/>
      <c r="G269" s="37"/>
      <c r="H269" s="38"/>
      <c r="I269" s="39"/>
      <c r="J269" s="46"/>
      <c r="K269" s="41"/>
      <c r="L269" s="41"/>
      <c r="M269" s="41"/>
      <c r="N269" s="41"/>
      <c r="O269" s="41"/>
      <c r="P269" s="41"/>
      <c r="Q269" s="41"/>
      <c r="R269" s="42" t="s">
        <v>42</v>
      </c>
      <c r="S269" s="41"/>
      <c r="T269" s="41"/>
      <c r="U269" s="41"/>
      <c r="V269" s="41"/>
      <c r="W269" s="41"/>
      <c r="X269" s="41"/>
      <c r="Y269" s="41"/>
      <c r="Z269" s="41"/>
      <c r="AA269" s="39"/>
      <c r="AB269" s="41"/>
      <c r="AC269" s="39"/>
      <c r="AD269" s="43"/>
      <c r="AE269" s="44" t="str">
        <f aca="false">IF(AND(D269="",E269="",G269=""),"N","Y")</f>
        <v>N</v>
      </c>
      <c r="AF269" s="35"/>
      <c r="AG269" s="32"/>
      <c r="AH269" s="32"/>
      <c r="AI269" s="32"/>
      <c r="AJ269" s="32"/>
    </row>
    <row r="270" customFormat="false" ht="16.5" hidden="false" customHeight="true" outlineLevel="0" collapsed="false">
      <c r="A270" s="32"/>
      <c r="B270" s="33" t="s">
        <v>38</v>
      </c>
      <c r="C270" s="34" t="str">
        <f aca="false">_Companycode</f>
        <v>MaAT</v>
      </c>
      <c r="D270" s="35"/>
      <c r="E270" s="36"/>
      <c r="F270" s="36"/>
      <c r="G270" s="37"/>
      <c r="H270" s="38"/>
      <c r="I270" s="39"/>
      <c r="J270" s="46"/>
      <c r="K270" s="41"/>
      <c r="L270" s="41"/>
      <c r="M270" s="41"/>
      <c r="N270" s="41"/>
      <c r="O270" s="41"/>
      <c r="P270" s="41"/>
      <c r="Q270" s="41"/>
      <c r="R270" s="42" t="s">
        <v>42</v>
      </c>
      <c r="S270" s="41"/>
      <c r="T270" s="41"/>
      <c r="U270" s="41"/>
      <c r="V270" s="41"/>
      <c r="W270" s="41"/>
      <c r="X270" s="41"/>
      <c r="Y270" s="41"/>
      <c r="Z270" s="41"/>
      <c r="AA270" s="39"/>
      <c r="AB270" s="41"/>
      <c r="AC270" s="39"/>
      <c r="AD270" s="43"/>
      <c r="AE270" s="44" t="str">
        <f aca="false">IF(AND(D270="",E270="",G270=""),"N","Y")</f>
        <v>N</v>
      </c>
      <c r="AF270" s="35"/>
      <c r="AG270" s="32"/>
      <c r="AH270" s="32"/>
      <c r="AI270" s="32"/>
      <c r="AJ270" s="32"/>
    </row>
    <row r="271" customFormat="false" ht="16.5" hidden="false" customHeight="true" outlineLevel="0" collapsed="false">
      <c r="A271" s="32"/>
      <c r="B271" s="33" t="s">
        <v>38</v>
      </c>
      <c r="C271" s="34" t="str">
        <f aca="false">_Companycode</f>
        <v>MaAT</v>
      </c>
      <c r="D271" s="35"/>
      <c r="E271" s="36"/>
      <c r="F271" s="36"/>
      <c r="G271" s="37"/>
      <c r="H271" s="38"/>
      <c r="I271" s="39"/>
      <c r="J271" s="46"/>
      <c r="K271" s="41"/>
      <c r="L271" s="41"/>
      <c r="M271" s="41"/>
      <c r="N271" s="41"/>
      <c r="O271" s="41"/>
      <c r="P271" s="41"/>
      <c r="Q271" s="41"/>
      <c r="R271" s="42" t="s">
        <v>42</v>
      </c>
      <c r="S271" s="41"/>
      <c r="T271" s="41"/>
      <c r="U271" s="41"/>
      <c r="V271" s="41"/>
      <c r="W271" s="41"/>
      <c r="X271" s="41"/>
      <c r="Y271" s="41"/>
      <c r="Z271" s="41"/>
      <c r="AA271" s="39"/>
      <c r="AB271" s="41"/>
      <c r="AC271" s="39"/>
      <c r="AD271" s="43"/>
      <c r="AE271" s="44" t="str">
        <f aca="false">IF(AND(D271="",E271="",G271=""),"N","Y")</f>
        <v>N</v>
      </c>
      <c r="AF271" s="35"/>
      <c r="AG271" s="32"/>
      <c r="AH271" s="32"/>
      <c r="AI271" s="32"/>
      <c r="AJ271" s="32"/>
    </row>
    <row r="272" customFormat="false" ht="16.5" hidden="false" customHeight="true" outlineLevel="0" collapsed="false">
      <c r="A272" s="32"/>
      <c r="B272" s="33" t="s">
        <v>38</v>
      </c>
      <c r="C272" s="34" t="str">
        <f aca="false">_Companycode</f>
        <v>MaAT</v>
      </c>
      <c r="D272" s="35"/>
      <c r="E272" s="36"/>
      <c r="F272" s="36"/>
      <c r="G272" s="37"/>
      <c r="H272" s="38"/>
      <c r="I272" s="39"/>
      <c r="J272" s="46"/>
      <c r="K272" s="41"/>
      <c r="L272" s="41"/>
      <c r="M272" s="41"/>
      <c r="N272" s="41"/>
      <c r="O272" s="41"/>
      <c r="P272" s="41"/>
      <c r="Q272" s="41"/>
      <c r="R272" s="42" t="s">
        <v>42</v>
      </c>
      <c r="S272" s="41"/>
      <c r="T272" s="41"/>
      <c r="U272" s="41"/>
      <c r="V272" s="41"/>
      <c r="W272" s="41"/>
      <c r="X272" s="41"/>
      <c r="Y272" s="41"/>
      <c r="Z272" s="41"/>
      <c r="AA272" s="39"/>
      <c r="AB272" s="41"/>
      <c r="AC272" s="39"/>
      <c r="AD272" s="43"/>
      <c r="AE272" s="44" t="str">
        <f aca="false">IF(AND(D272="",E272="",G272=""),"N","Y")</f>
        <v>N</v>
      </c>
      <c r="AF272" s="35"/>
      <c r="AG272" s="32"/>
      <c r="AH272" s="32"/>
      <c r="AI272" s="32"/>
      <c r="AJ272" s="32"/>
    </row>
    <row r="273" customFormat="false" ht="16.5" hidden="false" customHeight="true" outlineLevel="0" collapsed="false">
      <c r="A273" s="32"/>
      <c r="B273" s="33" t="s">
        <v>38</v>
      </c>
      <c r="C273" s="34" t="str">
        <f aca="false">_Companycode</f>
        <v>MaAT</v>
      </c>
      <c r="D273" s="35"/>
      <c r="E273" s="36"/>
      <c r="F273" s="36"/>
      <c r="G273" s="37"/>
      <c r="H273" s="38"/>
      <c r="I273" s="39"/>
      <c r="J273" s="46"/>
      <c r="K273" s="41"/>
      <c r="L273" s="41"/>
      <c r="M273" s="41"/>
      <c r="N273" s="41"/>
      <c r="O273" s="41"/>
      <c r="P273" s="41"/>
      <c r="Q273" s="41"/>
      <c r="R273" s="42" t="s">
        <v>42</v>
      </c>
      <c r="S273" s="41"/>
      <c r="T273" s="41"/>
      <c r="U273" s="41"/>
      <c r="V273" s="41"/>
      <c r="W273" s="41"/>
      <c r="X273" s="41"/>
      <c r="Y273" s="41"/>
      <c r="Z273" s="41"/>
      <c r="AA273" s="39"/>
      <c r="AB273" s="41"/>
      <c r="AC273" s="39"/>
      <c r="AD273" s="43"/>
      <c r="AE273" s="44" t="str">
        <f aca="false">IF(AND(D273="",E273="",G273=""),"N","Y")</f>
        <v>N</v>
      </c>
      <c r="AF273" s="35"/>
      <c r="AG273" s="32"/>
      <c r="AH273" s="32"/>
      <c r="AI273" s="32"/>
      <c r="AJ273" s="32"/>
    </row>
    <row r="274" customFormat="false" ht="16.5" hidden="false" customHeight="true" outlineLevel="0" collapsed="false">
      <c r="A274" s="32"/>
      <c r="B274" s="33" t="s">
        <v>38</v>
      </c>
      <c r="C274" s="34" t="str">
        <f aca="false">_Companycode</f>
        <v>MaAT</v>
      </c>
      <c r="D274" s="35"/>
      <c r="E274" s="36"/>
      <c r="F274" s="36"/>
      <c r="G274" s="37"/>
      <c r="H274" s="38"/>
      <c r="I274" s="39"/>
      <c r="J274" s="46"/>
      <c r="K274" s="41"/>
      <c r="L274" s="41"/>
      <c r="M274" s="41"/>
      <c r="N274" s="41"/>
      <c r="O274" s="41"/>
      <c r="P274" s="41"/>
      <c r="Q274" s="41"/>
      <c r="R274" s="42" t="s">
        <v>42</v>
      </c>
      <c r="S274" s="41"/>
      <c r="T274" s="41"/>
      <c r="U274" s="41"/>
      <c r="V274" s="41"/>
      <c r="W274" s="41"/>
      <c r="X274" s="41"/>
      <c r="Y274" s="41"/>
      <c r="Z274" s="41"/>
      <c r="AA274" s="39"/>
      <c r="AB274" s="41"/>
      <c r="AC274" s="39"/>
      <c r="AD274" s="43"/>
      <c r="AE274" s="44" t="str">
        <f aca="false">IF(AND(D274="",E274="",G274=""),"N","Y")</f>
        <v>N</v>
      </c>
      <c r="AF274" s="35"/>
      <c r="AG274" s="32"/>
      <c r="AH274" s="32"/>
      <c r="AI274" s="32"/>
      <c r="AJ274" s="32"/>
    </row>
    <row r="275" customFormat="false" ht="16.5" hidden="false" customHeight="true" outlineLevel="0" collapsed="false">
      <c r="A275" s="32"/>
      <c r="B275" s="33" t="s">
        <v>38</v>
      </c>
      <c r="C275" s="34" t="str">
        <f aca="false">_Companycode</f>
        <v>MaAT</v>
      </c>
      <c r="D275" s="35"/>
      <c r="E275" s="36"/>
      <c r="F275" s="36"/>
      <c r="G275" s="37"/>
      <c r="H275" s="38"/>
      <c r="I275" s="39"/>
      <c r="J275" s="46"/>
      <c r="K275" s="41"/>
      <c r="L275" s="41"/>
      <c r="M275" s="41"/>
      <c r="N275" s="41"/>
      <c r="O275" s="41"/>
      <c r="P275" s="41"/>
      <c r="Q275" s="41"/>
      <c r="R275" s="42" t="s">
        <v>42</v>
      </c>
      <c r="S275" s="41"/>
      <c r="T275" s="41"/>
      <c r="U275" s="41"/>
      <c r="V275" s="41"/>
      <c r="W275" s="41"/>
      <c r="X275" s="41"/>
      <c r="Y275" s="41"/>
      <c r="Z275" s="41"/>
      <c r="AA275" s="39"/>
      <c r="AB275" s="41"/>
      <c r="AC275" s="39"/>
      <c r="AD275" s="43"/>
      <c r="AE275" s="44" t="str">
        <f aca="false">IF(AND(D275="",E275="",G275=""),"N","Y")</f>
        <v>N</v>
      </c>
      <c r="AF275" s="35"/>
      <c r="AG275" s="32"/>
      <c r="AH275" s="32"/>
      <c r="AI275" s="32"/>
      <c r="AJ275" s="32"/>
    </row>
    <row r="276" customFormat="false" ht="16.5" hidden="false" customHeight="true" outlineLevel="0" collapsed="false">
      <c r="A276" s="32"/>
      <c r="B276" s="33" t="s">
        <v>38</v>
      </c>
      <c r="C276" s="34" t="str">
        <f aca="false">_Companycode</f>
        <v>MaAT</v>
      </c>
      <c r="D276" s="35"/>
      <c r="E276" s="36"/>
      <c r="F276" s="36"/>
      <c r="G276" s="37"/>
      <c r="H276" s="38"/>
      <c r="I276" s="39"/>
      <c r="J276" s="46"/>
      <c r="K276" s="41"/>
      <c r="L276" s="41"/>
      <c r="M276" s="41"/>
      <c r="N276" s="41"/>
      <c r="O276" s="41"/>
      <c r="P276" s="41"/>
      <c r="Q276" s="41"/>
      <c r="R276" s="42" t="s">
        <v>42</v>
      </c>
      <c r="S276" s="41"/>
      <c r="T276" s="41"/>
      <c r="U276" s="41"/>
      <c r="V276" s="41"/>
      <c r="W276" s="41"/>
      <c r="X276" s="41"/>
      <c r="Y276" s="41"/>
      <c r="Z276" s="41"/>
      <c r="AA276" s="39"/>
      <c r="AB276" s="41"/>
      <c r="AC276" s="39"/>
      <c r="AD276" s="43"/>
      <c r="AE276" s="44" t="str">
        <f aca="false">IF(AND(D276="",E276="",G276=""),"N","Y")</f>
        <v>N</v>
      </c>
      <c r="AF276" s="35"/>
      <c r="AG276" s="32"/>
      <c r="AH276" s="32"/>
      <c r="AI276" s="32"/>
      <c r="AJ276" s="32"/>
    </row>
    <row r="277" customFormat="false" ht="16.5" hidden="false" customHeight="true" outlineLevel="0" collapsed="false">
      <c r="A277" s="32"/>
      <c r="B277" s="33" t="s">
        <v>38</v>
      </c>
      <c r="C277" s="34" t="str">
        <f aca="false">_Companycode</f>
        <v>MaAT</v>
      </c>
      <c r="D277" s="35"/>
      <c r="E277" s="36"/>
      <c r="F277" s="36"/>
      <c r="G277" s="37"/>
      <c r="H277" s="38"/>
      <c r="I277" s="39"/>
      <c r="J277" s="46"/>
      <c r="K277" s="41"/>
      <c r="L277" s="41"/>
      <c r="M277" s="41"/>
      <c r="N277" s="41"/>
      <c r="O277" s="41"/>
      <c r="P277" s="41"/>
      <c r="Q277" s="41"/>
      <c r="R277" s="42" t="s">
        <v>42</v>
      </c>
      <c r="S277" s="41"/>
      <c r="T277" s="41"/>
      <c r="U277" s="41"/>
      <c r="V277" s="41"/>
      <c r="W277" s="41"/>
      <c r="X277" s="41"/>
      <c r="Y277" s="41"/>
      <c r="Z277" s="41"/>
      <c r="AA277" s="39"/>
      <c r="AB277" s="41"/>
      <c r="AC277" s="39"/>
      <c r="AD277" s="43"/>
      <c r="AE277" s="44" t="str">
        <f aca="false">IF(AND(D277="",E277="",G277=""),"N","Y")</f>
        <v>N</v>
      </c>
      <c r="AF277" s="35"/>
      <c r="AG277" s="32"/>
      <c r="AH277" s="32"/>
      <c r="AI277" s="32"/>
      <c r="AJ277" s="32"/>
    </row>
    <row r="278" customFormat="false" ht="16.5" hidden="false" customHeight="true" outlineLevel="0" collapsed="false">
      <c r="A278" s="32"/>
      <c r="B278" s="33" t="s">
        <v>38</v>
      </c>
      <c r="C278" s="34" t="str">
        <f aca="false">_Companycode</f>
        <v>MaAT</v>
      </c>
      <c r="D278" s="35"/>
      <c r="E278" s="36"/>
      <c r="F278" s="36"/>
      <c r="G278" s="37"/>
      <c r="H278" s="38"/>
      <c r="I278" s="39"/>
      <c r="J278" s="46"/>
      <c r="K278" s="41"/>
      <c r="L278" s="41"/>
      <c r="M278" s="41"/>
      <c r="N278" s="41"/>
      <c r="O278" s="41"/>
      <c r="P278" s="41"/>
      <c r="Q278" s="41"/>
      <c r="R278" s="42" t="s">
        <v>42</v>
      </c>
      <c r="S278" s="41"/>
      <c r="T278" s="41"/>
      <c r="U278" s="41"/>
      <c r="V278" s="41"/>
      <c r="W278" s="41"/>
      <c r="X278" s="41"/>
      <c r="Y278" s="41"/>
      <c r="Z278" s="41"/>
      <c r="AA278" s="39"/>
      <c r="AB278" s="41"/>
      <c r="AC278" s="39"/>
      <c r="AD278" s="43"/>
      <c r="AE278" s="44" t="str">
        <f aca="false">IF(AND(D278="",E278="",G278=""),"N","Y")</f>
        <v>N</v>
      </c>
      <c r="AF278" s="35"/>
      <c r="AG278" s="32"/>
      <c r="AH278" s="32"/>
      <c r="AI278" s="32"/>
      <c r="AJ278" s="32"/>
    </row>
    <row r="279" customFormat="false" ht="16.5" hidden="false" customHeight="true" outlineLevel="0" collapsed="false">
      <c r="A279" s="32"/>
      <c r="B279" s="33" t="s">
        <v>38</v>
      </c>
      <c r="C279" s="34" t="str">
        <f aca="false">_Companycode</f>
        <v>MaAT</v>
      </c>
      <c r="D279" s="35"/>
      <c r="E279" s="36"/>
      <c r="F279" s="36"/>
      <c r="G279" s="37"/>
      <c r="H279" s="38"/>
      <c r="I279" s="39"/>
      <c r="J279" s="46"/>
      <c r="K279" s="41"/>
      <c r="L279" s="41"/>
      <c r="M279" s="41"/>
      <c r="N279" s="41"/>
      <c r="O279" s="41"/>
      <c r="P279" s="41"/>
      <c r="Q279" s="41"/>
      <c r="R279" s="42" t="s">
        <v>42</v>
      </c>
      <c r="S279" s="41"/>
      <c r="T279" s="41"/>
      <c r="U279" s="41"/>
      <c r="V279" s="41"/>
      <c r="W279" s="41"/>
      <c r="X279" s="41"/>
      <c r="Y279" s="41"/>
      <c r="Z279" s="41"/>
      <c r="AA279" s="39"/>
      <c r="AB279" s="41"/>
      <c r="AC279" s="39"/>
      <c r="AD279" s="43"/>
      <c r="AE279" s="44" t="str">
        <f aca="false">IF(AND(D279="",E279="",G279=""),"N","Y")</f>
        <v>N</v>
      </c>
      <c r="AF279" s="35"/>
      <c r="AG279" s="32"/>
      <c r="AH279" s="32"/>
      <c r="AI279" s="32"/>
      <c r="AJ279" s="32"/>
    </row>
    <row r="280" customFormat="false" ht="16.5" hidden="false" customHeight="true" outlineLevel="0" collapsed="false">
      <c r="A280" s="32"/>
      <c r="B280" s="33" t="s">
        <v>38</v>
      </c>
      <c r="C280" s="34" t="str">
        <f aca="false">_Companycode</f>
        <v>MaAT</v>
      </c>
      <c r="D280" s="35"/>
      <c r="E280" s="36"/>
      <c r="F280" s="36"/>
      <c r="G280" s="37"/>
      <c r="H280" s="38"/>
      <c r="I280" s="39"/>
      <c r="J280" s="46"/>
      <c r="K280" s="41"/>
      <c r="L280" s="41"/>
      <c r="M280" s="41"/>
      <c r="N280" s="41"/>
      <c r="O280" s="41"/>
      <c r="P280" s="41"/>
      <c r="Q280" s="41"/>
      <c r="R280" s="42" t="s">
        <v>42</v>
      </c>
      <c r="S280" s="41"/>
      <c r="T280" s="41"/>
      <c r="U280" s="41"/>
      <c r="V280" s="41"/>
      <c r="W280" s="41"/>
      <c r="X280" s="41"/>
      <c r="Y280" s="41"/>
      <c r="Z280" s="41"/>
      <c r="AA280" s="39"/>
      <c r="AB280" s="41"/>
      <c r="AC280" s="39"/>
      <c r="AD280" s="43"/>
      <c r="AE280" s="44" t="str">
        <f aca="false">IF(AND(D280="",E280="",G280=""),"N","Y")</f>
        <v>N</v>
      </c>
      <c r="AF280" s="35"/>
      <c r="AG280" s="32"/>
      <c r="AH280" s="32"/>
      <c r="AI280" s="32"/>
      <c r="AJ280" s="32"/>
    </row>
    <row r="281" customFormat="false" ht="16.5" hidden="false" customHeight="true" outlineLevel="0" collapsed="false">
      <c r="A281" s="32"/>
      <c r="B281" s="33" t="s">
        <v>38</v>
      </c>
      <c r="C281" s="34" t="str">
        <f aca="false">_Companycode</f>
        <v>MaAT</v>
      </c>
      <c r="D281" s="35"/>
      <c r="E281" s="36"/>
      <c r="F281" s="36"/>
      <c r="G281" s="37"/>
      <c r="H281" s="38"/>
      <c r="I281" s="39"/>
      <c r="J281" s="46"/>
      <c r="K281" s="41"/>
      <c r="L281" s="41"/>
      <c r="M281" s="41"/>
      <c r="N281" s="41"/>
      <c r="O281" s="41"/>
      <c r="P281" s="41"/>
      <c r="Q281" s="41"/>
      <c r="R281" s="42" t="s">
        <v>42</v>
      </c>
      <c r="S281" s="41"/>
      <c r="T281" s="41"/>
      <c r="U281" s="41"/>
      <c r="V281" s="41"/>
      <c r="W281" s="41"/>
      <c r="X281" s="41"/>
      <c r="Y281" s="41"/>
      <c r="Z281" s="41"/>
      <c r="AA281" s="39"/>
      <c r="AB281" s="41"/>
      <c r="AC281" s="39"/>
      <c r="AD281" s="43"/>
      <c r="AE281" s="44" t="str">
        <f aca="false">IF(AND(D281="",E281="",G281=""),"N","Y")</f>
        <v>N</v>
      </c>
      <c r="AF281" s="35"/>
      <c r="AG281" s="32"/>
      <c r="AH281" s="32"/>
      <c r="AI281" s="32"/>
      <c r="AJ281" s="32"/>
    </row>
    <row r="282" customFormat="false" ht="16.5" hidden="false" customHeight="true" outlineLevel="0" collapsed="false">
      <c r="A282" s="32"/>
      <c r="B282" s="33" t="s">
        <v>38</v>
      </c>
      <c r="C282" s="34" t="str">
        <f aca="false">_Companycode</f>
        <v>MaAT</v>
      </c>
      <c r="D282" s="35"/>
      <c r="E282" s="36"/>
      <c r="F282" s="36"/>
      <c r="G282" s="37"/>
      <c r="H282" s="38"/>
      <c r="I282" s="39"/>
      <c r="J282" s="46"/>
      <c r="K282" s="41"/>
      <c r="L282" s="41"/>
      <c r="M282" s="41"/>
      <c r="N282" s="41"/>
      <c r="O282" s="41"/>
      <c r="P282" s="41"/>
      <c r="Q282" s="41"/>
      <c r="R282" s="42" t="s">
        <v>42</v>
      </c>
      <c r="S282" s="41"/>
      <c r="T282" s="41"/>
      <c r="U282" s="41"/>
      <c r="V282" s="41"/>
      <c r="W282" s="41"/>
      <c r="X282" s="41"/>
      <c r="Y282" s="41"/>
      <c r="Z282" s="41"/>
      <c r="AA282" s="39"/>
      <c r="AB282" s="41"/>
      <c r="AC282" s="39"/>
      <c r="AD282" s="43"/>
      <c r="AE282" s="44" t="str">
        <f aca="false">IF(AND(D282="",E282="",G282=""),"N","Y")</f>
        <v>N</v>
      </c>
      <c r="AF282" s="35"/>
      <c r="AG282" s="32"/>
      <c r="AH282" s="32"/>
      <c r="AI282" s="32"/>
      <c r="AJ282" s="32"/>
    </row>
    <row r="283" customFormat="false" ht="16.5" hidden="false" customHeight="true" outlineLevel="0" collapsed="false">
      <c r="A283" s="32"/>
      <c r="B283" s="33" t="s">
        <v>38</v>
      </c>
      <c r="C283" s="34" t="str">
        <f aca="false">_Companycode</f>
        <v>MaAT</v>
      </c>
      <c r="D283" s="35"/>
      <c r="E283" s="36"/>
      <c r="F283" s="36"/>
      <c r="G283" s="37"/>
      <c r="H283" s="38"/>
      <c r="I283" s="39"/>
      <c r="J283" s="46"/>
      <c r="K283" s="41"/>
      <c r="L283" s="41"/>
      <c r="M283" s="41"/>
      <c r="N283" s="41"/>
      <c r="O283" s="41"/>
      <c r="P283" s="41"/>
      <c r="Q283" s="41"/>
      <c r="R283" s="42" t="s">
        <v>42</v>
      </c>
      <c r="S283" s="41"/>
      <c r="T283" s="41"/>
      <c r="U283" s="41"/>
      <c r="V283" s="41"/>
      <c r="W283" s="41"/>
      <c r="X283" s="41"/>
      <c r="Y283" s="41"/>
      <c r="Z283" s="41"/>
      <c r="AA283" s="39"/>
      <c r="AB283" s="41"/>
      <c r="AC283" s="39"/>
      <c r="AD283" s="43"/>
      <c r="AE283" s="44" t="str">
        <f aca="false">IF(AND(D283="",E283="",G283=""),"N","Y")</f>
        <v>N</v>
      </c>
      <c r="AF283" s="35"/>
      <c r="AG283" s="32"/>
      <c r="AH283" s="32"/>
      <c r="AI283" s="32"/>
      <c r="AJ283" s="32"/>
    </row>
    <row r="284" customFormat="false" ht="16.5" hidden="false" customHeight="true" outlineLevel="0" collapsed="false">
      <c r="A284" s="32"/>
      <c r="B284" s="33" t="s">
        <v>38</v>
      </c>
      <c r="C284" s="34" t="str">
        <f aca="false">_Companycode</f>
        <v>MaAT</v>
      </c>
      <c r="D284" s="35"/>
      <c r="E284" s="36"/>
      <c r="F284" s="36"/>
      <c r="G284" s="37"/>
      <c r="H284" s="38"/>
      <c r="I284" s="39"/>
      <c r="J284" s="46"/>
      <c r="K284" s="41"/>
      <c r="L284" s="41"/>
      <c r="M284" s="41"/>
      <c r="N284" s="41"/>
      <c r="O284" s="41"/>
      <c r="P284" s="41"/>
      <c r="Q284" s="41"/>
      <c r="R284" s="42" t="s">
        <v>42</v>
      </c>
      <c r="S284" s="41"/>
      <c r="T284" s="41"/>
      <c r="U284" s="41"/>
      <c r="V284" s="41"/>
      <c r="W284" s="41"/>
      <c r="X284" s="41"/>
      <c r="Y284" s="41"/>
      <c r="Z284" s="41"/>
      <c r="AA284" s="39"/>
      <c r="AB284" s="41"/>
      <c r="AC284" s="39"/>
      <c r="AD284" s="43"/>
      <c r="AE284" s="44" t="str">
        <f aca="false">IF(AND(D284="",E284="",G284=""),"N","Y")</f>
        <v>N</v>
      </c>
      <c r="AF284" s="35"/>
      <c r="AG284" s="32"/>
      <c r="AH284" s="32"/>
      <c r="AI284" s="32"/>
      <c r="AJ284" s="32"/>
    </row>
    <row r="285" customFormat="false" ht="16.5" hidden="false" customHeight="true" outlineLevel="0" collapsed="false">
      <c r="A285" s="32"/>
      <c r="B285" s="33" t="s">
        <v>38</v>
      </c>
      <c r="C285" s="34" t="str">
        <f aca="false">_Companycode</f>
        <v>MaAT</v>
      </c>
      <c r="D285" s="35"/>
      <c r="E285" s="36"/>
      <c r="F285" s="36"/>
      <c r="G285" s="37"/>
      <c r="H285" s="38"/>
      <c r="I285" s="39"/>
      <c r="J285" s="46"/>
      <c r="K285" s="41"/>
      <c r="L285" s="41"/>
      <c r="M285" s="41"/>
      <c r="N285" s="41"/>
      <c r="O285" s="41"/>
      <c r="P285" s="41"/>
      <c r="Q285" s="41"/>
      <c r="R285" s="42" t="s">
        <v>42</v>
      </c>
      <c r="S285" s="41"/>
      <c r="T285" s="41"/>
      <c r="U285" s="41"/>
      <c r="V285" s="41"/>
      <c r="W285" s="41"/>
      <c r="X285" s="41"/>
      <c r="Y285" s="41"/>
      <c r="Z285" s="41"/>
      <c r="AA285" s="39"/>
      <c r="AB285" s="41"/>
      <c r="AC285" s="39"/>
      <c r="AD285" s="43"/>
      <c r="AE285" s="44" t="str">
        <f aca="false">IF(AND(D285="",E285="",G285=""),"N","Y")</f>
        <v>N</v>
      </c>
      <c r="AF285" s="35"/>
      <c r="AG285" s="32"/>
      <c r="AH285" s="32"/>
      <c r="AI285" s="32"/>
      <c r="AJ285" s="32"/>
    </row>
    <row r="286" customFormat="false" ht="16.5" hidden="false" customHeight="true" outlineLevel="0" collapsed="false">
      <c r="A286" s="32"/>
      <c r="B286" s="33" t="s">
        <v>38</v>
      </c>
      <c r="C286" s="34" t="str">
        <f aca="false">_Companycode</f>
        <v>MaAT</v>
      </c>
      <c r="D286" s="35"/>
      <c r="E286" s="36"/>
      <c r="F286" s="36"/>
      <c r="G286" s="37"/>
      <c r="H286" s="38"/>
      <c r="I286" s="39"/>
      <c r="J286" s="46"/>
      <c r="K286" s="41"/>
      <c r="L286" s="41"/>
      <c r="M286" s="41"/>
      <c r="N286" s="41"/>
      <c r="O286" s="41"/>
      <c r="P286" s="41"/>
      <c r="Q286" s="41"/>
      <c r="R286" s="42" t="s">
        <v>42</v>
      </c>
      <c r="S286" s="41"/>
      <c r="T286" s="41"/>
      <c r="U286" s="41"/>
      <c r="V286" s="41"/>
      <c r="W286" s="41"/>
      <c r="X286" s="41"/>
      <c r="Y286" s="41"/>
      <c r="Z286" s="41"/>
      <c r="AA286" s="39"/>
      <c r="AB286" s="41"/>
      <c r="AC286" s="39"/>
      <c r="AD286" s="43"/>
      <c r="AE286" s="44" t="str">
        <f aca="false">IF(AND(D286="",E286="",G286=""),"N","Y")</f>
        <v>N</v>
      </c>
      <c r="AF286" s="35"/>
      <c r="AG286" s="32"/>
      <c r="AH286" s="32"/>
      <c r="AI286" s="32"/>
      <c r="AJ286" s="32"/>
    </row>
    <row r="287" customFormat="false" ht="16.5" hidden="false" customHeight="true" outlineLevel="0" collapsed="false">
      <c r="A287" s="32"/>
      <c r="B287" s="33" t="s">
        <v>38</v>
      </c>
      <c r="C287" s="34" t="str">
        <f aca="false">_Companycode</f>
        <v>MaAT</v>
      </c>
      <c r="D287" s="35"/>
      <c r="E287" s="36"/>
      <c r="F287" s="36"/>
      <c r="G287" s="37"/>
      <c r="H287" s="38"/>
      <c r="I287" s="39"/>
      <c r="J287" s="46"/>
      <c r="K287" s="41"/>
      <c r="L287" s="41"/>
      <c r="M287" s="41"/>
      <c r="N287" s="41"/>
      <c r="O287" s="41"/>
      <c r="P287" s="41"/>
      <c r="Q287" s="41"/>
      <c r="R287" s="42" t="s">
        <v>42</v>
      </c>
      <c r="S287" s="41"/>
      <c r="T287" s="41"/>
      <c r="U287" s="41"/>
      <c r="V287" s="41"/>
      <c r="W287" s="41"/>
      <c r="X287" s="41"/>
      <c r="Y287" s="41"/>
      <c r="Z287" s="41"/>
      <c r="AA287" s="39"/>
      <c r="AB287" s="41"/>
      <c r="AC287" s="39"/>
      <c r="AD287" s="43"/>
      <c r="AE287" s="44" t="str">
        <f aca="false">IF(AND(D287="",E287="",G287=""),"N","Y")</f>
        <v>N</v>
      </c>
      <c r="AF287" s="35"/>
      <c r="AG287" s="32"/>
      <c r="AH287" s="32"/>
      <c r="AI287" s="32"/>
      <c r="AJ287" s="32"/>
    </row>
    <row r="288" customFormat="false" ht="16.5" hidden="false" customHeight="true" outlineLevel="0" collapsed="false">
      <c r="A288" s="32"/>
      <c r="B288" s="33" t="s">
        <v>38</v>
      </c>
      <c r="C288" s="34" t="str">
        <f aca="false">_Companycode</f>
        <v>MaAT</v>
      </c>
      <c r="D288" s="35"/>
      <c r="E288" s="36"/>
      <c r="F288" s="36"/>
      <c r="G288" s="37"/>
      <c r="H288" s="38"/>
      <c r="I288" s="39"/>
      <c r="J288" s="46"/>
      <c r="K288" s="41"/>
      <c r="L288" s="41"/>
      <c r="M288" s="41"/>
      <c r="N288" s="41"/>
      <c r="O288" s="41"/>
      <c r="P288" s="41"/>
      <c r="Q288" s="41"/>
      <c r="R288" s="42" t="s">
        <v>42</v>
      </c>
      <c r="S288" s="41"/>
      <c r="T288" s="41"/>
      <c r="U288" s="41"/>
      <c r="V288" s="41"/>
      <c r="W288" s="41"/>
      <c r="X288" s="41"/>
      <c r="Y288" s="41"/>
      <c r="Z288" s="41"/>
      <c r="AA288" s="39"/>
      <c r="AB288" s="41"/>
      <c r="AC288" s="39"/>
      <c r="AD288" s="43"/>
      <c r="AE288" s="44" t="str">
        <f aca="false">IF(AND(D288="",E288="",G288=""),"N","Y")</f>
        <v>N</v>
      </c>
      <c r="AF288" s="35"/>
      <c r="AG288" s="32"/>
      <c r="AH288" s="32"/>
      <c r="AI288" s="32"/>
      <c r="AJ288" s="32"/>
    </row>
    <row r="289" customFormat="false" ht="16.5" hidden="false" customHeight="true" outlineLevel="0" collapsed="false">
      <c r="A289" s="32"/>
      <c r="B289" s="33" t="s">
        <v>38</v>
      </c>
      <c r="C289" s="34" t="str">
        <f aca="false">_Companycode</f>
        <v>MaAT</v>
      </c>
      <c r="D289" s="35"/>
      <c r="E289" s="36"/>
      <c r="F289" s="36"/>
      <c r="G289" s="37"/>
      <c r="H289" s="38"/>
      <c r="I289" s="39"/>
      <c r="J289" s="46"/>
      <c r="K289" s="41"/>
      <c r="L289" s="41"/>
      <c r="M289" s="41"/>
      <c r="N289" s="41"/>
      <c r="O289" s="41"/>
      <c r="P289" s="41"/>
      <c r="Q289" s="41"/>
      <c r="R289" s="42" t="s">
        <v>42</v>
      </c>
      <c r="S289" s="41"/>
      <c r="T289" s="41"/>
      <c r="U289" s="41"/>
      <c r="V289" s="41"/>
      <c r="W289" s="41"/>
      <c r="X289" s="41"/>
      <c r="Y289" s="41"/>
      <c r="Z289" s="41"/>
      <c r="AA289" s="39"/>
      <c r="AB289" s="41"/>
      <c r="AC289" s="39"/>
      <c r="AD289" s="43"/>
      <c r="AE289" s="44" t="str">
        <f aca="false">IF(AND(D289="",E289="",G289=""),"N","Y")</f>
        <v>N</v>
      </c>
      <c r="AF289" s="35"/>
      <c r="AG289" s="32"/>
      <c r="AH289" s="32"/>
      <c r="AI289" s="32"/>
      <c r="AJ289" s="32"/>
    </row>
    <row r="290" customFormat="false" ht="16.5" hidden="false" customHeight="true" outlineLevel="0" collapsed="false">
      <c r="A290" s="32"/>
      <c r="B290" s="33" t="s">
        <v>38</v>
      </c>
      <c r="C290" s="34" t="str">
        <f aca="false">_Companycode</f>
        <v>MaAT</v>
      </c>
      <c r="D290" s="35"/>
      <c r="E290" s="36"/>
      <c r="F290" s="36"/>
      <c r="G290" s="37"/>
      <c r="H290" s="38"/>
      <c r="I290" s="39"/>
      <c r="J290" s="46"/>
      <c r="K290" s="41"/>
      <c r="L290" s="41"/>
      <c r="M290" s="41"/>
      <c r="N290" s="41"/>
      <c r="O290" s="41"/>
      <c r="P290" s="41"/>
      <c r="Q290" s="41"/>
      <c r="R290" s="42" t="s">
        <v>42</v>
      </c>
      <c r="S290" s="41"/>
      <c r="T290" s="41"/>
      <c r="U290" s="41"/>
      <c r="V290" s="41"/>
      <c r="W290" s="41"/>
      <c r="X290" s="41"/>
      <c r="Y290" s="41"/>
      <c r="Z290" s="41"/>
      <c r="AA290" s="39"/>
      <c r="AB290" s="41"/>
      <c r="AC290" s="39"/>
      <c r="AD290" s="43"/>
      <c r="AE290" s="44" t="str">
        <f aca="false">IF(AND(D290="",E290="",G290=""),"N","Y")</f>
        <v>N</v>
      </c>
      <c r="AF290" s="35"/>
      <c r="AG290" s="32"/>
      <c r="AH290" s="32"/>
      <c r="AI290" s="32"/>
      <c r="AJ290" s="32"/>
    </row>
    <row r="291" customFormat="false" ht="16.5" hidden="false" customHeight="true" outlineLevel="0" collapsed="false">
      <c r="A291" s="32"/>
      <c r="B291" s="33" t="s">
        <v>38</v>
      </c>
      <c r="C291" s="34" t="str">
        <f aca="false">_Companycode</f>
        <v>MaAT</v>
      </c>
      <c r="D291" s="35"/>
      <c r="E291" s="36"/>
      <c r="F291" s="36"/>
      <c r="G291" s="37"/>
      <c r="H291" s="38"/>
      <c r="I291" s="39"/>
      <c r="J291" s="46"/>
      <c r="K291" s="41"/>
      <c r="L291" s="41"/>
      <c r="M291" s="41"/>
      <c r="N291" s="41"/>
      <c r="O291" s="41"/>
      <c r="P291" s="41"/>
      <c r="Q291" s="41"/>
      <c r="R291" s="42" t="s">
        <v>42</v>
      </c>
      <c r="S291" s="41"/>
      <c r="T291" s="41"/>
      <c r="U291" s="41"/>
      <c r="V291" s="41"/>
      <c r="W291" s="41"/>
      <c r="X291" s="41"/>
      <c r="Y291" s="41"/>
      <c r="Z291" s="41"/>
      <c r="AA291" s="39"/>
      <c r="AB291" s="41"/>
      <c r="AC291" s="39"/>
      <c r="AD291" s="43"/>
      <c r="AE291" s="44" t="str">
        <f aca="false">IF(AND(D291="",E291="",G291=""),"N","Y")</f>
        <v>N</v>
      </c>
      <c r="AF291" s="35"/>
      <c r="AG291" s="32"/>
      <c r="AH291" s="32"/>
      <c r="AI291" s="32"/>
      <c r="AJ291" s="32"/>
    </row>
    <row r="292" customFormat="false" ht="16.5" hidden="false" customHeight="true" outlineLevel="0" collapsed="false">
      <c r="A292" s="32"/>
      <c r="B292" s="33" t="s">
        <v>38</v>
      </c>
      <c r="C292" s="34" t="str">
        <f aca="false">_Companycode</f>
        <v>MaAT</v>
      </c>
      <c r="D292" s="35"/>
      <c r="E292" s="36"/>
      <c r="F292" s="36"/>
      <c r="G292" s="37"/>
      <c r="H292" s="38"/>
      <c r="I292" s="39"/>
      <c r="J292" s="46"/>
      <c r="K292" s="41"/>
      <c r="L292" s="41"/>
      <c r="M292" s="41"/>
      <c r="N292" s="41"/>
      <c r="O292" s="41"/>
      <c r="P292" s="41"/>
      <c r="Q292" s="41"/>
      <c r="R292" s="42" t="s">
        <v>42</v>
      </c>
      <c r="S292" s="41"/>
      <c r="T292" s="41"/>
      <c r="U292" s="41"/>
      <c r="V292" s="41"/>
      <c r="W292" s="41"/>
      <c r="X292" s="41"/>
      <c r="Y292" s="41"/>
      <c r="Z292" s="41"/>
      <c r="AA292" s="39"/>
      <c r="AB292" s="41"/>
      <c r="AC292" s="39"/>
      <c r="AD292" s="43"/>
      <c r="AE292" s="44" t="str">
        <f aca="false">IF(AND(D292="",E292="",G292=""),"N","Y")</f>
        <v>N</v>
      </c>
      <c r="AF292" s="35"/>
      <c r="AG292" s="32"/>
      <c r="AH292" s="32"/>
      <c r="AI292" s="32"/>
      <c r="AJ292" s="32"/>
    </row>
    <row r="293" customFormat="false" ht="16.5" hidden="false" customHeight="true" outlineLevel="0" collapsed="false">
      <c r="A293" s="32"/>
      <c r="B293" s="33" t="s">
        <v>38</v>
      </c>
      <c r="C293" s="34" t="str">
        <f aca="false">_Companycode</f>
        <v>MaAT</v>
      </c>
      <c r="D293" s="35"/>
      <c r="E293" s="36"/>
      <c r="F293" s="36"/>
      <c r="G293" s="37"/>
      <c r="H293" s="38"/>
      <c r="I293" s="39"/>
      <c r="J293" s="46"/>
      <c r="K293" s="41"/>
      <c r="L293" s="41"/>
      <c r="M293" s="41"/>
      <c r="N293" s="41"/>
      <c r="O293" s="41"/>
      <c r="P293" s="41"/>
      <c r="Q293" s="41"/>
      <c r="R293" s="42" t="s">
        <v>42</v>
      </c>
      <c r="S293" s="41"/>
      <c r="T293" s="41"/>
      <c r="U293" s="41"/>
      <c r="V293" s="41"/>
      <c r="W293" s="41"/>
      <c r="X293" s="41"/>
      <c r="Y293" s="41"/>
      <c r="Z293" s="41"/>
      <c r="AA293" s="39"/>
      <c r="AB293" s="41"/>
      <c r="AC293" s="39"/>
      <c r="AD293" s="43"/>
      <c r="AE293" s="44" t="str">
        <f aca="false">IF(AND(D293="",E293="",G293=""),"N","Y")</f>
        <v>N</v>
      </c>
      <c r="AF293" s="35"/>
      <c r="AG293" s="32"/>
      <c r="AH293" s="32"/>
      <c r="AI293" s="32"/>
      <c r="AJ293" s="32"/>
    </row>
    <row r="294" customFormat="false" ht="16.5" hidden="false" customHeight="true" outlineLevel="0" collapsed="false">
      <c r="A294" s="32"/>
      <c r="B294" s="33" t="s">
        <v>38</v>
      </c>
      <c r="C294" s="34" t="str">
        <f aca="false">_Companycode</f>
        <v>MaAT</v>
      </c>
      <c r="D294" s="35"/>
      <c r="E294" s="36"/>
      <c r="F294" s="36"/>
      <c r="G294" s="37"/>
      <c r="H294" s="38"/>
      <c r="I294" s="39"/>
      <c r="J294" s="46"/>
      <c r="K294" s="41"/>
      <c r="L294" s="41"/>
      <c r="M294" s="41"/>
      <c r="N294" s="41"/>
      <c r="O294" s="41"/>
      <c r="P294" s="41"/>
      <c r="Q294" s="41"/>
      <c r="R294" s="42" t="s">
        <v>42</v>
      </c>
      <c r="S294" s="41"/>
      <c r="T294" s="41"/>
      <c r="U294" s="41"/>
      <c r="V294" s="41"/>
      <c r="W294" s="41"/>
      <c r="X294" s="41"/>
      <c r="Y294" s="41"/>
      <c r="Z294" s="41"/>
      <c r="AA294" s="39"/>
      <c r="AB294" s="41"/>
      <c r="AC294" s="39"/>
      <c r="AD294" s="43"/>
      <c r="AE294" s="44" t="str">
        <f aca="false">IF(AND(D294="",E294="",G294=""),"N","Y")</f>
        <v>N</v>
      </c>
      <c r="AF294" s="35"/>
      <c r="AG294" s="32"/>
      <c r="AH294" s="32"/>
      <c r="AI294" s="32"/>
      <c r="AJ294" s="32"/>
    </row>
    <row r="295" customFormat="false" ht="16.5" hidden="false" customHeight="true" outlineLevel="0" collapsed="false">
      <c r="A295" s="32"/>
      <c r="B295" s="33" t="s">
        <v>38</v>
      </c>
      <c r="C295" s="34" t="str">
        <f aca="false">_Companycode</f>
        <v>MaAT</v>
      </c>
      <c r="D295" s="35"/>
      <c r="E295" s="36"/>
      <c r="F295" s="36"/>
      <c r="G295" s="37"/>
      <c r="H295" s="38"/>
      <c r="I295" s="39"/>
      <c r="J295" s="46"/>
      <c r="K295" s="41"/>
      <c r="L295" s="41"/>
      <c r="M295" s="41"/>
      <c r="N295" s="41"/>
      <c r="O295" s="41"/>
      <c r="P295" s="41"/>
      <c r="Q295" s="41"/>
      <c r="R295" s="42" t="s">
        <v>42</v>
      </c>
      <c r="S295" s="41"/>
      <c r="T295" s="41"/>
      <c r="U295" s="41"/>
      <c r="V295" s="41"/>
      <c r="W295" s="41"/>
      <c r="X295" s="41"/>
      <c r="Y295" s="41"/>
      <c r="Z295" s="41"/>
      <c r="AA295" s="39"/>
      <c r="AB295" s="41"/>
      <c r="AC295" s="39"/>
      <c r="AD295" s="43"/>
      <c r="AE295" s="44" t="str">
        <f aca="false">IF(AND(D295="",E295="",G295=""),"N","Y")</f>
        <v>N</v>
      </c>
      <c r="AF295" s="35"/>
      <c r="AG295" s="32"/>
      <c r="AH295" s="32"/>
      <c r="AI295" s="32"/>
      <c r="AJ295" s="32"/>
    </row>
    <row r="296" customFormat="false" ht="16.5" hidden="false" customHeight="true" outlineLevel="0" collapsed="false">
      <c r="A296" s="32"/>
      <c r="B296" s="33" t="s">
        <v>38</v>
      </c>
      <c r="C296" s="34" t="str">
        <f aca="false">_Companycode</f>
        <v>MaAT</v>
      </c>
      <c r="D296" s="35"/>
      <c r="E296" s="36"/>
      <c r="F296" s="36"/>
      <c r="G296" s="37"/>
      <c r="H296" s="38"/>
      <c r="I296" s="39"/>
      <c r="J296" s="46"/>
      <c r="K296" s="41"/>
      <c r="L296" s="41"/>
      <c r="M296" s="41"/>
      <c r="N296" s="41"/>
      <c r="O296" s="41"/>
      <c r="P296" s="41"/>
      <c r="Q296" s="41"/>
      <c r="R296" s="42" t="s">
        <v>42</v>
      </c>
      <c r="S296" s="41"/>
      <c r="T296" s="41"/>
      <c r="U296" s="41"/>
      <c r="V296" s="41"/>
      <c r="W296" s="41"/>
      <c r="X296" s="41"/>
      <c r="Y296" s="41"/>
      <c r="Z296" s="41"/>
      <c r="AA296" s="39"/>
      <c r="AB296" s="41"/>
      <c r="AC296" s="39"/>
      <c r="AD296" s="43"/>
      <c r="AE296" s="44" t="str">
        <f aca="false">IF(AND(D296="",E296="",G296=""),"N","Y")</f>
        <v>N</v>
      </c>
      <c r="AF296" s="35"/>
      <c r="AG296" s="32"/>
      <c r="AH296" s="32"/>
      <c r="AI296" s="32"/>
      <c r="AJ296" s="32"/>
    </row>
    <row r="297" customFormat="false" ht="16.5" hidden="false" customHeight="true" outlineLevel="0" collapsed="false">
      <c r="A297" s="32"/>
      <c r="B297" s="33" t="s">
        <v>38</v>
      </c>
      <c r="C297" s="34" t="str">
        <f aca="false">_Companycode</f>
        <v>MaAT</v>
      </c>
      <c r="D297" s="35"/>
      <c r="E297" s="36"/>
      <c r="F297" s="36"/>
      <c r="G297" s="37"/>
      <c r="H297" s="38"/>
      <c r="I297" s="39"/>
      <c r="J297" s="46"/>
      <c r="K297" s="41"/>
      <c r="L297" s="41"/>
      <c r="M297" s="41"/>
      <c r="N297" s="41"/>
      <c r="O297" s="41"/>
      <c r="P297" s="41"/>
      <c r="Q297" s="41"/>
      <c r="R297" s="42" t="s">
        <v>42</v>
      </c>
      <c r="S297" s="41"/>
      <c r="T297" s="41"/>
      <c r="U297" s="41"/>
      <c r="V297" s="41"/>
      <c r="W297" s="41"/>
      <c r="X297" s="41"/>
      <c r="Y297" s="41"/>
      <c r="Z297" s="41"/>
      <c r="AA297" s="39"/>
      <c r="AB297" s="41"/>
      <c r="AC297" s="39"/>
      <c r="AD297" s="43"/>
      <c r="AE297" s="44" t="str">
        <f aca="false">IF(AND(D297="",E297="",G297=""),"N","Y")</f>
        <v>N</v>
      </c>
      <c r="AF297" s="35"/>
      <c r="AG297" s="32"/>
      <c r="AH297" s="32"/>
      <c r="AI297" s="32"/>
      <c r="AJ297" s="32"/>
    </row>
    <row r="298" customFormat="false" ht="16.5" hidden="false" customHeight="true" outlineLevel="0" collapsed="false">
      <c r="A298" s="32"/>
      <c r="B298" s="33" t="s">
        <v>38</v>
      </c>
      <c r="C298" s="34" t="str">
        <f aca="false">_Companycode</f>
        <v>MaAT</v>
      </c>
      <c r="D298" s="35"/>
      <c r="E298" s="36"/>
      <c r="F298" s="36"/>
      <c r="G298" s="37"/>
      <c r="H298" s="38"/>
      <c r="I298" s="39"/>
      <c r="J298" s="46"/>
      <c r="K298" s="41"/>
      <c r="L298" s="41"/>
      <c r="M298" s="41"/>
      <c r="N298" s="41"/>
      <c r="O298" s="41"/>
      <c r="P298" s="41"/>
      <c r="Q298" s="41"/>
      <c r="R298" s="42" t="s">
        <v>42</v>
      </c>
      <c r="S298" s="41"/>
      <c r="T298" s="41"/>
      <c r="U298" s="41"/>
      <c r="V298" s="41"/>
      <c r="W298" s="41"/>
      <c r="X298" s="41"/>
      <c r="Y298" s="41"/>
      <c r="Z298" s="41"/>
      <c r="AA298" s="39"/>
      <c r="AB298" s="41"/>
      <c r="AC298" s="39"/>
      <c r="AD298" s="43"/>
      <c r="AE298" s="44" t="str">
        <f aca="false">IF(AND(D298="",E298="",G298=""),"N","Y")</f>
        <v>N</v>
      </c>
      <c r="AF298" s="35"/>
      <c r="AG298" s="32"/>
      <c r="AH298" s="32"/>
      <c r="AI298" s="32"/>
      <c r="AJ298" s="32"/>
    </row>
    <row r="299" customFormat="false" ht="16.5" hidden="false" customHeight="true" outlineLevel="0" collapsed="false">
      <c r="A299" s="32"/>
      <c r="B299" s="33" t="s">
        <v>38</v>
      </c>
      <c r="C299" s="34" t="str">
        <f aca="false">_Companycode</f>
        <v>MaAT</v>
      </c>
      <c r="D299" s="35"/>
      <c r="E299" s="36"/>
      <c r="F299" s="36"/>
      <c r="G299" s="37"/>
      <c r="H299" s="38"/>
      <c r="I299" s="39"/>
      <c r="J299" s="46"/>
      <c r="K299" s="41"/>
      <c r="L299" s="41"/>
      <c r="M299" s="41"/>
      <c r="N299" s="41"/>
      <c r="O299" s="41"/>
      <c r="P299" s="41"/>
      <c r="Q299" s="41"/>
      <c r="R299" s="42" t="s">
        <v>42</v>
      </c>
      <c r="S299" s="41"/>
      <c r="T299" s="41"/>
      <c r="U299" s="41"/>
      <c r="V299" s="41"/>
      <c r="W299" s="41"/>
      <c r="X299" s="41"/>
      <c r="Y299" s="41"/>
      <c r="Z299" s="41"/>
      <c r="AA299" s="39"/>
      <c r="AB299" s="41"/>
      <c r="AC299" s="39"/>
      <c r="AD299" s="43"/>
      <c r="AE299" s="44" t="str">
        <f aca="false">IF(AND(D299="",E299="",G299=""),"N","Y")</f>
        <v>N</v>
      </c>
      <c r="AF299" s="35"/>
      <c r="AG299" s="32"/>
      <c r="AH299" s="32"/>
      <c r="AI299" s="32"/>
      <c r="AJ299" s="32"/>
    </row>
    <row r="300" customFormat="false" ht="16.5" hidden="false" customHeight="true" outlineLevel="0" collapsed="false">
      <c r="A300" s="32"/>
      <c r="B300" s="33" t="s">
        <v>38</v>
      </c>
      <c r="C300" s="34" t="str">
        <f aca="false">_Companycode</f>
        <v>MaAT</v>
      </c>
      <c r="D300" s="35"/>
      <c r="E300" s="36"/>
      <c r="F300" s="36"/>
      <c r="G300" s="37"/>
      <c r="H300" s="38"/>
      <c r="I300" s="39"/>
      <c r="J300" s="46"/>
      <c r="K300" s="41"/>
      <c r="L300" s="41"/>
      <c r="M300" s="41"/>
      <c r="N300" s="41"/>
      <c r="O300" s="41"/>
      <c r="P300" s="41"/>
      <c r="Q300" s="41"/>
      <c r="R300" s="42" t="s">
        <v>42</v>
      </c>
      <c r="S300" s="41"/>
      <c r="T300" s="41"/>
      <c r="U300" s="41"/>
      <c r="V300" s="41"/>
      <c r="W300" s="41"/>
      <c r="X300" s="41"/>
      <c r="Y300" s="41"/>
      <c r="Z300" s="41"/>
      <c r="AA300" s="39"/>
      <c r="AB300" s="41"/>
      <c r="AC300" s="39"/>
      <c r="AD300" s="43"/>
      <c r="AE300" s="44" t="str">
        <f aca="false">IF(AND(D300="",E300="",G300=""),"N","Y")</f>
        <v>N</v>
      </c>
      <c r="AF300" s="35"/>
      <c r="AG300" s="32"/>
      <c r="AH300" s="32"/>
      <c r="AI300" s="32"/>
      <c r="AJ300" s="32"/>
    </row>
    <row r="301" customFormat="false" ht="16.5" hidden="false" customHeight="true" outlineLevel="0" collapsed="false">
      <c r="A301" s="32"/>
      <c r="B301" s="33" t="s">
        <v>38</v>
      </c>
      <c r="C301" s="34" t="str">
        <f aca="false">_Companycode</f>
        <v>MaAT</v>
      </c>
      <c r="D301" s="35"/>
      <c r="E301" s="36"/>
      <c r="F301" s="36"/>
      <c r="G301" s="37"/>
      <c r="H301" s="38"/>
      <c r="I301" s="39"/>
      <c r="J301" s="46"/>
      <c r="K301" s="41"/>
      <c r="L301" s="41"/>
      <c r="M301" s="41"/>
      <c r="N301" s="41"/>
      <c r="O301" s="41"/>
      <c r="P301" s="41"/>
      <c r="Q301" s="41"/>
      <c r="R301" s="42" t="s">
        <v>42</v>
      </c>
      <c r="S301" s="41"/>
      <c r="T301" s="41"/>
      <c r="U301" s="41"/>
      <c r="V301" s="41"/>
      <c r="W301" s="41"/>
      <c r="X301" s="41"/>
      <c r="Y301" s="41"/>
      <c r="Z301" s="41"/>
      <c r="AA301" s="39"/>
      <c r="AB301" s="41"/>
      <c r="AC301" s="39"/>
      <c r="AD301" s="43"/>
      <c r="AE301" s="44" t="str">
        <f aca="false">IF(AND(D301="",E301="",G301=""),"N","Y")</f>
        <v>N</v>
      </c>
      <c r="AF301" s="35"/>
      <c r="AG301" s="32"/>
      <c r="AH301" s="32"/>
      <c r="AI301" s="32"/>
      <c r="AJ301" s="32"/>
    </row>
    <row r="302" customFormat="false" ht="16.5" hidden="false" customHeight="true" outlineLevel="0" collapsed="false">
      <c r="A302" s="32"/>
      <c r="B302" s="33" t="s">
        <v>38</v>
      </c>
      <c r="C302" s="34" t="str">
        <f aca="false">_Companycode</f>
        <v>MaAT</v>
      </c>
      <c r="D302" s="35"/>
      <c r="E302" s="36"/>
      <c r="F302" s="36"/>
      <c r="G302" s="37"/>
      <c r="H302" s="38"/>
      <c r="I302" s="39"/>
      <c r="J302" s="46"/>
      <c r="K302" s="41"/>
      <c r="L302" s="41"/>
      <c r="M302" s="41"/>
      <c r="N302" s="41"/>
      <c r="O302" s="41"/>
      <c r="P302" s="41"/>
      <c r="Q302" s="41"/>
      <c r="R302" s="42" t="s">
        <v>42</v>
      </c>
      <c r="S302" s="41"/>
      <c r="T302" s="41"/>
      <c r="U302" s="41"/>
      <c r="V302" s="41"/>
      <c r="W302" s="41"/>
      <c r="X302" s="41"/>
      <c r="Y302" s="41"/>
      <c r="Z302" s="41"/>
      <c r="AA302" s="39"/>
      <c r="AB302" s="41"/>
      <c r="AC302" s="39"/>
      <c r="AD302" s="43"/>
      <c r="AE302" s="44" t="str">
        <f aca="false">IF(AND(D302="",E302="",G302=""),"N","Y")</f>
        <v>N</v>
      </c>
      <c r="AF302" s="35"/>
      <c r="AG302" s="32"/>
      <c r="AH302" s="32"/>
      <c r="AI302" s="32"/>
      <c r="AJ302" s="32"/>
    </row>
    <row r="303" customFormat="false" ht="16.5" hidden="false" customHeight="true" outlineLevel="0" collapsed="false">
      <c r="A303" s="32"/>
      <c r="B303" s="33" t="s">
        <v>38</v>
      </c>
      <c r="C303" s="34" t="str">
        <f aca="false">_Companycode</f>
        <v>MaAT</v>
      </c>
      <c r="D303" s="35"/>
      <c r="E303" s="36"/>
      <c r="F303" s="36"/>
      <c r="G303" s="37"/>
      <c r="H303" s="38"/>
      <c r="I303" s="39"/>
      <c r="J303" s="46"/>
      <c r="K303" s="41"/>
      <c r="L303" s="41"/>
      <c r="M303" s="41"/>
      <c r="N303" s="41"/>
      <c r="O303" s="41"/>
      <c r="P303" s="41"/>
      <c r="Q303" s="41"/>
      <c r="R303" s="42" t="s">
        <v>42</v>
      </c>
      <c r="S303" s="41"/>
      <c r="T303" s="41"/>
      <c r="U303" s="41"/>
      <c r="V303" s="41"/>
      <c r="W303" s="41"/>
      <c r="X303" s="41"/>
      <c r="Y303" s="41"/>
      <c r="Z303" s="41"/>
      <c r="AA303" s="39"/>
      <c r="AB303" s="41"/>
      <c r="AC303" s="39"/>
      <c r="AD303" s="43"/>
      <c r="AE303" s="44" t="str">
        <f aca="false">IF(AND(D303="",E303="",G303=""),"N","Y")</f>
        <v>N</v>
      </c>
      <c r="AF303" s="35"/>
      <c r="AG303" s="32"/>
      <c r="AH303" s="32"/>
      <c r="AI303" s="32"/>
      <c r="AJ303" s="32"/>
    </row>
    <row r="304" customFormat="false" ht="16.5" hidden="false" customHeight="true" outlineLevel="0" collapsed="false">
      <c r="A304" s="32"/>
      <c r="B304" s="33" t="s">
        <v>38</v>
      </c>
      <c r="C304" s="34" t="str">
        <f aca="false">_Companycode</f>
        <v>MaAT</v>
      </c>
      <c r="D304" s="35"/>
      <c r="E304" s="36"/>
      <c r="F304" s="36"/>
      <c r="G304" s="37"/>
      <c r="H304" s="38"/>
      <c r="I304" s="39"/>
      <c r="J304" s="46"/>
      <c r="K304" s="41"/>
      <c r="L304" s="41"/>
      <c r="M304" s="41"/>
      <c r="N304" s="41"/>
      <c r="O304" s="41"/>
      <c r="P304" s="41"/>
      <c r="Q304" s="41"/>
      <c r="R304" s="42" t="s">
        <v>42</v>
      </c>
      <c r="S304" s="41"/>
      <c r="T304" s="41"/>
      <c r="U304" s="41"/>
      <c r="V304" s="41"/>
      <c r="W304" s="41"/>
      <c r="X304" s="41"/>
      <c r="Y304" s="41"/>
      <c r="Z304" s="41"/>
      <c r="AA304" s="39"/>
      <c r="AB304" s="41"/>
      <c r="AC304" s="39"/>
      <c r="AD304" s="43"/>
      <c r="AE304" s="44" t="str">
        <f aca="false">IF(AND(D304="",E304="",G304=""),"N","Y")</f>
        <v>N</v>
      </c>
      <c r="AF304" s="35"/>
      <c r="AG304" s="32"/>
      <c r="AH304" s="32"/>
      <c r="AI304" s="32"/>
      <c r="AJ304" s="32"/>
    </row>
    <row r="305" customFormat="false" ht="16.5" hidden="false" customHeight="true" outlineLevel="0" collapsed="false">
      <c r="A305" s="32"/>
      <c r="B305" s="33" t="s">
        <v>38</v>
      </c>
      <c r="C305" s="34" t="str">
        <f aca="false">_Companycode</f>
        <v>MaAT</v>
      </c>
      <c r="D305" s="35"/>
      <c r="E305" s="36"/>
      <c r="F305" s="36"/>
      <c r="G305" s="37"/>
      <c r="H305" s="38"/>
      <c r="I305" s="39"/>
      <c r="J305" s="46"/>
      <c r="K305" s="41"/>
      <c r="L305" s="41"/>
      <c r="M305" s="41"/>
      <c r="N305" s="41"/>
      <c r="O305" s="41"/>
      <c r="P305" s="41"/>
      <c r="Q305" s="41"/>
      <c r="R305" s="42" t="s">
        <v>42</v>
      </c>
      <c r="S305" s="41"/>
      <c r="T305" s="41"/>
      <c r="U305" s="41"/>
      <c r="V305" s="41"/>
      <c r="W305" s="41"/>
      <c r="X305" s="41"/>
      <c r="Y305" s="41"/>
      <c r="Z305" s="41"/>
      <c r="AA305" s="39"/>
      <c r="AB305" s="41"/>
      <c r="AC305" s="39"/>
      <c r="AD305" s="43"/>
      <c r="AE305" s="44" t="str">
        <f aca="false">IF(AND(D305="",E305="",G305=""),"N","Y")</f>
        <v>N</v>
      </c>
      <c r="AF305" s="35"/>
      <c r="AG305" s="32"/>
      <c r="AH305" s="32"/>
      <c r="AI305" s="32"/>
      <c r="AJ305" s="32"/>
    </row>
    <row r="306" customFormat="false" ht="16.5" hidden="false" customHeight="true" outlineLevel="0" collapsed="false">
      <c r="A306" s="32"/>
      <c r="B306" s="33" t="s">
        <v>38</v>
      </c>
      <c r="C306" s="34" t="str">
        <f aca="false">_Companycode</f>
        <v>MaAT</v>
      </c>
      <c r="D306" s="35"/>
      <c r="E306" s="36"/>
      <c r="F306" s="36"/>
      <c r="G306" s="37"/>
      <c r="H306" s="38"/>
      <c r="I306" s="39"/>
      <c r="J306" s="46"/>
      <c r="K306" s="41"/>
      <c r="L306" s="41"/>
      <c r="M306" s="41"/>
      <c r="N306" s="41"/>
      <c r="O306" s="41"/>
      <c r="P306" s="41"/>
      <c r="Q306" s="41"/>
      <c r="R306" s="42" t="s">
        <v>42</v>
      </c>
      <c r="S306" s="41"/>
      <c r="T306" s="41"/>
      <c r="U306" s="41"/>
      <c r="V306" s="41"/>
      <c r="W306" s="41"/>
      <c r="X306" s="41"/>
      <c r="Y306" s="41"/>
      <c r="Z306" s="41"/>
      <c r="AA306" s="39"/>
      <c r="AB306" s="41"/>
      <c r="AC306" s="39"/>
      <c r="AD306" s="43"/>
      <c r="AE306" s="44" t="str">
        <f aca="false">IF(AND(D306="",E306="",G306=""),"N","Y")</f>
        <v>N</v>
      </c>
      <c r="AF306" s="35"/>
      <c r="AG306" s="32"/>
      <c r="AH306" s="32"/>
      <c r="AI306" s="32"/>
      <c r="AJ306" s="32"/>
    </row>
    <row r="307" customFormat="false" ht="16.5" hidden="false" customHeight="true" outlineLevel="0" collapsed="false">
      <c r="A307" s="32"/>
      <c r="B307" s="33" t="s">
        <v>38</v>
      </c>
      <c r="C307" s="34" t="str">
        <f aca="false">_Companycode</f>
        <v>MaAT</v>
      </c>
      <c r="D307" s="35"/>
      <c r="E307" s="36"/>
      <c r="F307" s="36"/>
      <c r="G307" s="37"/>
      <c r="H307" s="38"/>
      <c r="I307" s="39"/>
      <c r="J307" s="46"/>
      <c r="K307" s="41"/>
      <c r="L307" s="41"/>
      <c r="M307" s="41"/>
      <c r="N307" s="41"/>
      <c r="O307" s="41"/>
      <c r="P307" s="41"/>
      <c r="Q307" s="41"/>
      <c r="R307" s="42" t="s">
        <v>42</v>
      </c>
      <c r="S307" s="41"/>
      <c r="T307" s="41"/>
      <c r="U307" s="41"/>
      <c r="V307" s="41"/>
      <c r="W307" s="41"/>
      <c r="X307" s="41"/>
      <c r="Y307" s="41"/>
      <c r="Z307" s="41"/>
      <c r="AA307" s="39"/>
      <c r="AB307" s="41"/>
      <c r="AC307" s="39"/>
      <c r="AD307" s="43"/>
      <c r="AE307" s="44" t="str">
        <f aca="false">IF(AND(D307="",E307="",G307=""),"N","Y")</f>
        <v>N</v>
      </c>
      <c r="AF307" s="35"/>
      <c r="AG307" s="32"/>
      <c r="AH307" s="32"/>
      <c r="AI307" s="32"/>
      <c r="AJ307" s="32"/>
    </row>
    <row r="308" customFormat="false" ht="16.5" hidden="false" customHeight="true" outlineLevel="0" collapsed="false">
      <c r="A308" s="32"/>
      <c r="B308" s="33" t="s">
        <v>38</v>
      </c>
      <c r="C308" s="34" t="str">
        <f aca="false">_Companycode</f>
        <v>MaAT</v>
      </c>
      <c r="D308" s="35"/>
      <c r="E308" s="36"/>
      <c r="F308" s="36"/>
      <c r="G308" s="37"/>
      <c r="H308" s="38"/>
      <c r="I308" s="39"/>
      <c r="J308" s="46"/>
      <c r="K308" s="41"/>
      <c r="L308" s="41"/>
      <c r="M308" s="41"/>
      <c r="N308" s="41"/>
      <c r="O308" s="41"/>
      <c r="P308" s="41"/>
      <c r="Q308" s="41"/>
      <c r="R308" s="42" t="s">
        <v>42</v>
      </c>
      <c r="S308" s="41"/>
      <c r="T308" s="41"/>
      <c r="U308" s="41"/>
      <c r="V308" s="41"/>
      <c r="W308" s="41"/>
      <c r="X308" s="41"/>
      <c r="Y308" s="41"/>
      <c r="Z308" s="41"/>
      <c r="AA308" s="39"/>
      <c r="AB308" s="41"/>
      <c r="AC308" s="39"/>
      <c r="AD308" s="43"/>
      <c r="AE308" s="44" t="str">
        <f aca="false">IF(AND(D308="",E308="",G308=""),"N","Y")</f>
        <v>N</v>
      </c>
      <c r="AF308" s="35"/>
      <c r="AG308" s="32"/>
      <c r="AH308" s="32"/>
      <c r="AI308" s="32"/>
      <c r="AJ308" s="32"/>
    </row>
    <row r="309" customFormat="false" ht="16.5" hidden="false" customHeight="true" outlineLevel="0" collapsed="false">
      <c r="A309" s="32"/>
      <c r="B309" s="33" t="s">
        <v>38</v>
      </c>
      <c r="C309" s="34" t="str">
        <f aca="false">_Companycode</f>
        <v>MaAT</v>
      </c>
      <c r="D309" s="35"/>
      <c r="E309" s="36"/>
      <c r="F309" s="36"/>
      <c r="G309" s="37"/>
      <c r="H309" s="38"/>
      <c r="I309" s="39"/>
      <c r="J309" s="46"/>
      <c r="K309" s="41"/>
      <c r="L309" s="41"/>
      <c r="M309" s="41"/>
      <c r="N309" s="41"/>
      <c r="O309" s="41"/>
      <c r="P309" s="41"/>
      <c r="Q309" s="41"/>
      <c r="R309" s="42" t="s">
        <v>42</v>
      </c>
      <c r="S309" s="41"/>
      <c r="T309" s="41"/>
      <c r="U309" s="41"/>
      <c r="V309" s="41"/>
      <c r="W309" s="41"/>
      <c r="X309" s="41"/>
      <c r="Y309" s="41"/>
      <c r="Z309" s="41"/>
      <c r="AA309" s="39"/>
      <c r="AB309" s="41"/>
      <c r="AC309" s="39"/>
      <c r="AD309" s="43"/>
      <c r="AE309" s="44" t="str">
        <f aca="false">IF(AND(D309="",E309="",G309=""),"N","Y")</f>
        <v>N</v>
      </c>
      <c r="AF309" s="35"/>
      <c r="AG309" s="32"/>
      <c r="AH309" s="32"/>
      <c r="AI309" s="32"/>
      <c r="AJ309" s="32"/>
    </row>
    <row r="310" customFormat="false" ht="16.5" hidden="false" customHeight="true" outlineLevel="0" collapsed="false">
      <c r="A310" s="32"/>
      <c r="B310" s="33" t="s">
        <v>38</v>
      </c>
      <c r="C310" s="34" t="str">
        <f aca="false">_Companycode</f>
        <v>MaAT</v>
      </c>
      <c r="D310" s="35"/>
      <c r="E310" s="36"/>
      <c r="F310" s="36"/>
      <c r="G310" s="37"/>
      <c r="H310" s="38"/>
      <c r="I310" s="39"/>
      <c r="J310" s="46"/>
      <c r="K310" s="41"/>
      <c r="L310" s="41"/>
      <c r="M310" s="41"/>
      <c r="N310" s="41"/>
      <c r="O310" s="41"/>
      <c r="P310" s="41"/>
      <c r="Q310" s="41"/>
      <c r="R310" s="42" t="s">
        <v>42</v>
      </c>
      <c r="S310" s="41"/>
      <c r="T310" s="41"/>
      <c r="U310" s="41"/>
      <c r="V310" s="41"/>
      <c r="W310" s="41"/>
      <c r="X310" s="41"/>
      <c r="Y310" s="41"/>
      <c r="Z310" s="41"/>
      <c r="AA310" s="39"/>
      <c r="AB310" s="41"/>
      <c r="AC310" s="39"/>
      <c r="AD310" s="43"/>
      <c r="AE310" s="44" t="str">
        <f aca="false">IF(AND(D310="",E310="",G310=""),"N","Y")</f>
        <v>N</v>
      </c>
      <c r="AF310" s="35"/>
      <c r="AG310" s="32"/>
      <c r="AH310" s="32"/>
      <c r="AI310" s="32"/>
      <c r="AJ310" s="32"/>
    </row>
    <row r="311" customFormat="false" ht="16.5" hidden="false" customHeight="true" outlineLevel="0" collapsed="false">
      <c r="A311" s="32"/>
      <c r="B311" s="33" t="s">
        <v>38</v>
      </c>
      <c r="C311" s="34" t="str">
        <f aca="false">_Companycode</f>
        <v>MaAT</v>
      </c>
      <c r="D311" s="35"/>
      <c r="E311" s="36"/>
      <c r="F311" s="36"/>
      <c r="G311" s="37"/>
      <c r="H311" s="38"/>
      <c r="I311" s="39"/>
      <c r="J311" s="46"/>
      <c r="K311" s="41"/>
      <c r="L311" s="41"/>
      <c r="M311" s="41"/>
      <c r="N311" s="41"/>
      <c r="O311" s="41"/>
      <c r="P311" s="41"/>
      <c r="Q311" s="41"/>
      <c r="R311" s="42" t="s">
        <v>42</v>
      </c>
      <c r="S311" s="41"/>
      <c r="T311" s="41"/>
      <c r="U311" s="41"/>
      <c r="V311" s="41"/>
      <c r="W311" s="41"/>
      <c r="X311" s="41"/>
      <c r="Y311" s="41"/>
      <c r="Z311" s="41"/>
      <c r="AA311" s="39"/>
      <c r="AB311" s="41"/>
      <c r="AC311" s="39"/>
      <c r="AD311" s="43"/>
      <c r="AE311" s="44" t="str">
        <f aca="false">IF(AND(D311="",E311="",G311=""),"N","Y")</f>
        <v>N</v>
      </c>
      <c r="AF311" s="35"/>
      <c r="AG311" s="32"/>
      <c r="AH311" s="32"/>
      <c r="AI311" s="32"/>
      <c r="AJ311" s="32"/>
    </row>
    <row r="312" customFormat="false" ht="16.5" hidden="false" customHeight="true" outlineLevel="0" collapsed="false">
      <c r="A312" s="32"/>
      <c r="B312" s="33" t="s">
        <v>38</v>
      </c>
      <c r="C312" s="34" t="str">
        <f aca="false">_Companycode</f>
        <v>MaAT</v>
      </c>
      <c r="D312" s="35"/>
      <c r="E312" s="36"/>
      <c r="F312" s="36"/>
      <c r="G312" s="37"/>
      <c r="H312" s="38"/>
      <c r="I312" s="39"/>
      <c r="J312" s="46"/>
      <c r="K312" s="41"/>
      <c r="L312" s="41"/>
      <c r="M312" s="41"/>
      <c r="N312" s="41"/>
      <c r="O312" s="41"/>
      <c r="P312" s="41"/>
      <c r="Q312" s="41"/>
      <c r="R312" s="42" t="s">
        <v>42</v>
      </c>
      <c r="S312" s="41"/>
      <c r="T312" s="41"/>
      <c r="U312" s="41"/>
      <c r="V312" s="41"/>
      <c r="W312" s="41"/>
      <c r="X312" s="41"/>
      <c r="Y312" s="41"/>
      <c r="Z312" s="41"/>
      <c r="AA312" s="39"/>
      <c r="AB312" s="41"/>
      <c r="AC312" s="39"/>
      <c r="AD312" s="43"/>
      <c r="AE312" s="44" t="str">
        <f aca="false">IF(AND(D312="",E312="",G312=""),"N","Y")</f>
        <v>N</v>
      </c>
      <c r="AF312" s="35"/>
      <c r="AG312" s="32"/>
      <c r="AH312" s="32"/>
      <c r="AI312" s="32"/>
      <c r="AJ312" s="32"/>
    </row>
    <row r="313" customFormat="false" ht="16.5" hidden="false" customHeight="true" outlineLevel="0" collapsed="false">
      <c r="A313" s="32"/>
      <c r="B313" s="33" t="s">
        <v>38</v>
      </c>
      <c r="C313" s="34" t="str">
        <f aca="false">_Companycode</f>
        <v>MaAT</v>
      </c>
      <c r="D313" s="35"/>
      <c r="E313" s="36"/>
      <c r="F313" s="36"/>
      <c r="G313" s="37"/>
      <c r="H313" s="38"/>
      <c r="I313" s="39"/>
      <c r="J313" s="46"/>
      <c r="K313" s="41"/>
      <c r="L313" s="41"/>
      <c r="M313" s="41"/>
      <c r="N313" s="41"/>
      <c r="O313" s="41"/>
      <c r="P313" s="41"/>
      <c r="Q313" s="41"/>
      <c r="R313" s="42" t="s">
        <v>42</v>
      </c>
      <c r="S313" s="41"/>
      <c r="T313" s="41"/>
      <c r="U313" s="41"/>
      <c r="V313" s="41"/>
      <c r="W313" s="41"/>
      <c r="X313" s="41"/>
      <c r="Y313" s="41"/>
      <c r="Z313" s="41"/>
      <c r="AA313" s="39"/>
      <c r="AB313" s="41"/>
      <c r="AC313" s="39"/>
      <c r="AD313" s="43"/>
      <c r="AE313" s="44" t="str">
        <f aca="false">IF(AND(D313="",E313="",G313=""),"N","Y")</f>
        <v>N</v>
      </c>
      <c r="AF313" s="35"/>
      <c r="AG313" s="32"/>
      <c r="AH313" s="32"/>
      <c r="AI313" s="32"/>
      <c r="AJ313" s="32"/>
    </row>
    <row r="314" customFormat="false" ht="16.5" hidden="false" customHeight="true" outlineLevel="0" collapsed="false">
      <c r="A314" s="32"/>
      <c r="B314" s="33" t="s">
        <v>38</v>
      </c>
      <c r="C314" s="34" t="str">
        <f aca="false">_Companycode</f>
        <v>MaAT</v>
      </c>
      <c r="D314" s="35"/>
      <c r="E314" s="36"/>
      <c r="F314" s="36"/>
      <c r="G314" s="37"/>
      <c r="H314" s="38"/>
      <c r="I314" s="39"/>
      <c r="J314" s="46"/>
      <c r="K314" s="41"/>
      <c r="L314" s="41"/>
      <c r="M314" s="41"/>
      <c r="N314" s="41"/>
      <c r="O314" s="41"/>
      <c r="P314" s="41"/>
      <c r="Q314" s="41"/>
      <c r="R314" s="42" t="s">
        <v>42</v>
      </c>
      <c r="S314" s="41"/>
      <c r="T314" s="41"/>
      <c r="U314" s="41"/>
      <c r="V314" s="41"/>
      <c r="W314" s="41"/>
      <c r="X314" s="41"/>
      <c r="Y314" s="41"/>
      <c r="Z314" s="41"/>
      <c r="AA314" s="39"/>
      <c r="AB314" s="41"/>
      <c r="AC314" s="39"/>
      <c r="AD314" s="43"/>
      <c r="AE314" s="44" t="str">
        <f aca="false">IF(AND(D314="",E314="",G314=""),"N","Y")</f>
        <v>N</v>
      </c>
      <c r="AF314" s="35"/>
      <c r="AG314" s="32"/>
      <c r="AH314" s="32"/>
      <c r="AI314" s="32"/>
      <c r="AJ314" s="32"/>
    </row>
    <row r="315" customFormat="false" ht="16.5" hidden="false" customHeight="true" outlineLevel="0" collapsed="false">
      <c r="A315" s="32"/>
      <c r="B315" s="33" t="s">
        <v>38</v>
      </c>
      <c r="C315" s="34" t="str">
        <f aca="false">_Companycode</f>
        <v>MaAT</v>
      </c>
      <c r="D315" s="35"/>
      <c r="E315" s="36"/>
      <c r="F315" s="36"/>
      <c r="G315" s="37"/>
      <c r="H315" s="38"/>
      <c r="I315" s="39"/>
      <c r="J315" s="46"/>
      <c r="K315" s="41"/>
      <c r="L315" s="41"/>
      <c r="M315" s="41"/>
      <c r="N315" s="41"/>
      <c r="O315" s="41"/>
      <c r="P315" s="41"/>
      <c r="Q315" s="41"/>
      <c r="R315" s="42" t="s">
        <v>42</v>
      </c>
      <c r="S315" s="41"/>
      <c r="T315" s="41"/>
      <c r="U315" s="41"/>
      <c r="V315" s="41"/>
      <c r="W315" s="41"/>
      <c r="X315" s="41"/>
      <c r="Y315" s="41"/>
      <c r="Z315" s="41"/>
      <c r="AA315" s="39"/>
      <c r="AB315" s="41"/>
      <c r="AC315" s="39"/>
      <c r="AD315" s="43"/>
      <c r="AE315" s="44" t="str">
        <f aca="false">IF(AND(D315="",E315="",G315=""),"N","Y")</f>
        <v>N</v>
      </c>
      <c r="AF315" s="35"/>
      <c r="AG315" s="32"/>
      <c r="AH315" s="32"/>
      <c r="AI315" s="32"/>
      <c r="AJ315" s="32"/>
    </row>
    <row r="316" customFormat="false" ht="16.5" hidden="false" customHeight="true" outlineLevel="0" collapsed="false">
      <c r="A316" s="32"/>
      <c r="B316" s="33" t="s">
        <v>38</v>
      </c>
      <c r="C316" s="34" t="str">
        <f aca="false">_Companycode</f>
        <v>MaAT</v>
      </c>
      <c r="D316" s="35"/>
      <c r="E316" s="36"/>
      <c r="F316" s="36"/>
      <c r="G316" s="37"/>
      <c r="H316" s="38"/>
      <c r="I316" s="39"/>
      <c r="J316" s="46"/>
      <c r="K316" s="41"/>
      <c r="L316" s="41"/>
      <c r="M316" s="41"/>
      <c r="N316" s="41"/>
      <c r="O316" s="41"/>
      <c r="P316" s="41"/>
      <c r="Q316" s="41"/>
      <c r="R316" s="42" t="s">
        <v>42</v>
      </c>
      <c r="S316" s="41"/>
      <c r="T316" s="41"/>
      <c r="U316" s="41"/>
      <c r="V316" s="41"/>
      <c r="W316" s="41"/>
      <c r="X316" s="41"/>
      <c r="Y316" s="41"/>
      <c r="Z316" s="41"/>
      <c r="AA316" s="39"/>
      <c r="AB316" s="41"/>
      <c r="AC316" s="39"/>
      <c r="AD316" s="43"/>
      <c r="AE316" s="44" t="str">
        <f aca="false">IF(AND(D316="",E316="",G316=""),"N","Y")</f>
        <v>N</v>
      </c>
      <c r="AF316" s="35"/>
      <c r="AG316" s="32"/>
      <c r="AH316" s="32"/>
      <c r="AI316" s="32"/>
      <c r="AJ316" s="32"/>
    </row>
    <row r="317" customFormat="false" ht="16.5" hidden="false" customHeight="true" outlineLevel="0" collapsed="false">
      <c r="A317" s="32"/>
      <c r="B317" s="33" t="s">
        <v>38</v>
      </c>
      <c r="C317" s="34" t="str">
        <f aca="false">_Companycode</f>
        <v>MaAT</v>
      </c>
      <c r="D317" s="35"/>
      <c r="E317" s="36"/>
      <c r="F317" s="36"/>
      <c r="G317" s="37"/>
      <c r="H317" s="38"/>
      <c r="I317" s="39"/>
      <c r="J317" s="46"/>
      <c r="K317" s="41"/>
      <c r="L317" s="41"/>
      <c r="M317" s="41"/>
      <c r="N317" s="41"/>
      <c r="O317" s="41"/>
      <c r="P317" s="41"/>
      <c r="Q317" s="41"/>
      <c r="R317" s="42" t="s">
        <v>42</v>
      </c>
      <c r="S317" s="41"/>
      <c r="T317" s="41"/>
      <c r="U317" s="41"/>
      <c r="V317" s="41"/>
      <c r="W317" s="41"/>
      <c r="X317" s="41"/>
      <c r="Y317" s="41"/>
      <c r="Z317" s="41"/>
      <c r="AA317" s="39"/>
      <c r="AB317" s="41"/>
      <c r="AC317" s="39"/>
      <c r="AD317" s="43"/>
      <c r="AE317" s="44" t="str">
        <f aca="false">IF(AND(D317="",E317="",G317=""),"N","Y")</f>
        <v>N</v>
      </c>
      <c r="AF317" s="35"/>
      <c r="AG317" s="32"/>
      <c r="AH317" s="32"/>
      <c r="AI317" s="32"/>
      <c r="AJ317" s="32"/>
    </row>
    <row r="318" customFormat="false" ht="16.5" hidden="false" customHeight="true" outlineLevel="0" collapsed="false">
      <c r="A318" s="32"/>
      <c r="B318" s="33" t="s">
        <v>38</v>
      </c>
      <c r="C318" s="34" t="str">
        <f aca="false">_Companycode</f>
        <v>MaAT</v>
      </c>
      <c r="D318" s="35"/>
      <c r="E318" s="36"/>
      <c r="F318" s="36"/>
      <c r="G318" s="37"/>
      <c r="H318" s="38"/>
      <c r="I318" s="39"/>
      <c r="J318" s="46"/>
      <c r="K318" s="41"/>
      <c r="L318" s="41"/>
      <c r="M318" s="41"/>
      <c r="N318" s="41"/>
      <c r="O318" s="41"/>
      <c r="P318" s="41"/>
      <c r="Q318" s="41"/>
      <c r="R318" s="42" t="s">
        <v>42</v>
      </c>
      <c r="S318" s="41"/>
      <c r="T318" s="41"/>
      <c r="U318" s="41"/>
      <c r="V318" s="41"/>
      <c r="W318" s="41"/>
      <c r="X318" s="41"/>
      <c r="Y318" s="41"/>
      <c r="Z318" s="41"/>
      <c r="AA318" s="39"/>
      <c r="AB318" s="41"/>
      <c r="AC318" s="39"/>
      <c r="AD318" s="43"/>
      <c r="AE318" s="44" t="str">
        <f aca="false">IF(AND(D318="",E318="",G318=""),"N","Y")</f>
        <v>N</v>
      </c>
      <c r="AF318" s="35"/>
      <c r="AG318" s="32"/>
      <c r="AH318" s="32"/>
      <c r="AI318" s="32"/>
      <c r="AJ318" s="32"/>
    </row>
    <row r="319" customFormat="false" ht="16.5" hidden="false" customHeight="true" outlineLevel="0" collapsed="false">
      <c r="A319" s="32"/>
      <c r="B319" s="33" t="s">
        <v>38</v>
      </c>
      <c r="C319" s="34" t="str">
        <f aca="false">_Companycode</f>
        <v>MaAT</v>
      </c>
      <c r="D319" s="35"/>
      <c r="E319" s="36"/>
      <c r="F319" s="36"/>
      <c r="G319" s="37"/>
      <c r="H319" s="38"/>
      <c r="I319" s="39"/>
      <c r="J319" s="46"/>
      <c r="K319" s="41"/>
      <c r="L319" s="41"/>
      <c r="M319" s="41"/>
      <c r="N319" s="41"/>
      <c r="O319" s="41"/>
      <c r="P319" s="41"/>
      <c r="Q319" s="41"/>
      <c r="R319" s="42" t="s">
        <v>42</v>
      </c>
      <c r="S319" s="41"/>
      <c r="T319" s="41"/>
      <c r="U319" s="41"/>
      <c r="V319" s="41"/>
      <c r="W319" s="41"/>
      <c r="X319" s="41"/>
      <c r="Y319" s="41"/>
      <c r="Z319" s="41"/>
      <c r="AA319" s="39"/>
      <c r="AB319" s="41"/>
      <c r="AC319" s="39"/>
      <c r="AD319" s="43"/>
      <c r="AE319" s="44" t="str">
        <f aca="false">IF(AND(D319="",E319="",G319=""),"N","Y")</f>
        <v>N</v>
      </c>
      <c r="AF319" s="35"/>
      <c r="AG319" s="32"/>
      <c r="AH319" s="32"/>
      <c r="AI319" s="32"/>
      <c r="AJ319" s="32"/>
    </row>
    <row r="320" customFormat="false" ht="16.5" hidden="false" customHeight="true" outlineLevel="0" collapsed="false">
      <c r="A320" s="32"/>
      <c r="B320" s="33" t="s">
        <v>38</v>
      </c>
      <c r="C320" s="34" t="str">
        <f aca="false">_Companycode</f>
        <v>MaAT</v>
      </c>
      <c r="D320" s="35"/>
      <c r="E320" s="36"/>
      <c r="F320" s="36"/>
      <c r="G320" s="37"/>
      <c r="H320" s="38"/>
      <c r="I320" s="39"/>
      <c r="J320" s="46"/>
      <c r="K320" s="41"/>
      <c r="L320" s="41"/>
      <c r="M320" s="41"/>
      <c r="N320" s="41"/>
      <c r="O320" s="41"/>
      <c r="P320" s="41"/>
      <c r="Q320" s="41"/>
      <c r="R320" s="42" t="s">
        <v>42</v>
      </c>
      <c r="S320" s="41"/>
      <c r="T320" s="41"/>
      <c r="U320" s="41"/>
      <c r="V320" s="41"/>
      <c r="W320" s="41"/>
      <c r="X320" s="41"/>
      <c r="Y320" s="41"/>
      <c r="Z320" s="41"/>
      <c r="AA320" s="39"/>
      <c r="AB320" s="41"/>
      <c r="AC320" s="39"/>
      <c r="AD320" s="43"/>
      <c r="AE320" s="44" t="str">
        <f aca="false">IF(AND(D320="",E320="",G320=""),"N","Y")</f>
        <v>N</v>
      </c>
      <c r="AF320" s="35"/>
      <c r="AG320" s="32"/>
      <c r="AH320" s="32"/>
      <c r="AI320" s="32"/>
      <c r="AJ320" s="32"/>
    </row>
    <row r="321" customFormat="false" ht="16.5" hidden="false" customHeight="true" outlineLevel="0" collapsed="false">
      <c r="A321" s="32"/>
      <c r="B321" s="33" t="s">
        <v>38</v>
      </c>
      <c r="C321" s="34" t="str">
        <f aca="false">_Companycode</f>
        <v>MaAT</v>
      </c>
      <c r="D321" s="35"/>
      <c r="E321" s="36"/>
      <c r="F321" s="36"/>
      <c r="G321" s="37"/>
      <c r="H321" s="38"/>
      <c r="I321" s="39"/>
      <c r="J321" s="46"/>
      <c r="K321" s="41"/>
      <c r="L321" s="41"/>
      <c r="M321" s="41"/>
      <c r="N321" s="41"/>
      <c r="O321" s="41"/>
      <c r="P321" s="41"/>
      <c r="Q321" s="41"/>
      <c r="R321" s="42" t="s">
        <v>42</v>
      </c>
      <c r="S321" s="41"/>
      <c r="T321" s="41"/>
      <c r="U321" s="41"/>
      <c r="V321" s="41"/>
      <c r="W321" s="41"/>
      <c r="X321" s="41"/>
      <c r="Y321" s="41"/>
      <c r="Z321" s="41"/>
      <c r="AA321" s="39"/>
      <c r="AB321" s="41"/>
      <c r="AC321" s="39"/>
      <c r="AD321" s="43"/>
      <c r="AE321" s="44" t="str">
        <f aca="false">IF(AND(D321="",E321="",G321=""),"N","Y")</f>
        <v>N</v>
      </c>
      <c r="AF321" s="35"/>
      <c r="AG321" s="32"/>
      <c r="AH321" s="32"/>
      <c r="AI321" s="32"/>
      <c r="AJ321" s="32"/>
    </row>
    <row r="322" customFormat="false" ht="16.5" hidden="false" customHeight="true" outlineLevel="0" collapsed="false">
      <c r="A322" s="32"/>
      <c r="B322" s="33" t="s">
        <v>38</v>
      </c>
      <c r="C322" s="34" t="str">
        <f aca="false">_Companycode</f>
        <v>MaAT</v>
      </c>
      <c r="D322" s="35"/>
      <c r="E322" s="36"/>
      <c r="F322" s="36"/>
      <c r="G322" s="37"/>
      <c r="H322" s="38"/>
      <c r="I322" s="39"/>
      <c r="J322" s="46"/>
      <c r="K322" s="41"/>
      <c r="L322" s="41"/>
      <c r="M322" s="41"/>
      <c r="N322" s="41"/>
      <c r="O322" s="41"/>
      <c r="P322" s="41"/>
      <c r="Q322" s="41"/>
      <c r="R322" s="42" t="s">
        <v>42</v>
      </c>
      <c r="S322" s="41"/>
      <c r="T322" s="41"/>
      <c r="U322" s="41"/>
      <c r="V322" s="41"/>
      <c r="W322" s="41"/>
      <c r="X322" s="41"/>
      <c r="Y322" s="41"/>
      <c r="Z322" s="41"/>
      <c r="AA322" s="39"/>
      <c r="AB322" s="41"/>
      <c r="AC322" s="39"/>
      <c r="AD322" s="43"/>
      <c r="AE322" s="44" t="str">
        <f aca="false">IF(AND(D322="",E322="",G322=""),"N","Y")</f>
        <v>N</v>
      </c>
      <c r="AF322" s="35"/>
      <c r="AG322" s="32"/>
      <c r="AH322" s="32"/>
      <c r="AI322" s="32"/>
      <c r="AJ322" s="32"/>
    </row>
    <row r="323" customFormat="false" ht="16.5" hidden="false" customHeight="true" outlineLevel="0" collapsed="false">
      <c r="A323" s="32"/>
      <c r="B323" s="33" t="s">
        <v>38</v>
      </c>
      <c r="C323" s="34" t="str">
        <f aca="false">_Companycode</f>
        <v>MaAT</v>
      </c>
      <c r="D323" s="35"/>
      <c r="E323" s="36"/>
      <c r="F323" s="36"/>
      <c r="G323" s="37"/>
      <c r="H323" s="38"/>
      <c r="I323" s="39"/>
      <c r="J323" s="46"/>
      <c r="K323" s="41"/>
      <c r="L323" s="41"/>
      <c r="M323" s="41"/>
      <c r="N323" s="41"/>
      <c r="O323" s="41"/>
      <c r="P323" s="41"/>
      <c r="Q323" s="41"/>
      <c r="R323" s="42" t="s">
        <v>42</v>
      </c>
      <c r="S323" s="41"/>
      <c r="T323" s="41"/>
      <c r="U323" s="41"/>
      <c r="V323" s="41"/>
      <c r="W323" s="41"/>
      <c r="X323" s="41"/>
      <c r="Y323" s="41"/>
      <c r="Z323" s="41"/>
      <c r="AA323" s="39"/>
      <c r="AB323" s="41"/>
      <c r="AC323" s="39"/>
      <c r="AD323" s="43"/>
      <c r="AE323" s="44" t="str">
        <f aca="false">IF(AND(D323="",E323="",G323=""),"N","Y")</f>
        <v>N</v>
      </c>
      <c r="AF323" s="35"/>
      <c r="AG323" s="32"/>
      <c r="AH323" s="32"/>
      <c r="AI323" s="32"/>
      <c r="AJ323" s="32"/>
    </row>
    <row r="324" customFormat="false" ht="16.5" hidden="false" customHeight="true" outlineLevel="0" collapsed="false">
      <c r="A324" s="32"/>
      <c r="B324" s="33" t="s">
        <v>38</v>
      </c>
      <c r="C324" s="34" t="str">
        <f aca="false">_Companycode</f>
        <v>MaAT</v>
      </c>
      <c r="D324" s="35"/>
      <c r="E324" s="36"/>
      <c r="F324" s="36"/>
      <c r="G324" s="37"/>
      <c r="H324" s="38"/>
      <c r="I324" s="39"/>
      <c r="J324" s="46"/>
      <c r="K324" s="41"/>
      <c r="L324" s="41"/>
      <c r="M324" s="41"/>
      <c r="N324" s="41"/>
      <c r="O324" s="41"/>
      <c r="P324" s="41"/>
      <c r="Q324" s="41"/>
      <c r="R324" s="42" t="s">
        <v>42</v>
      </c>
      <c r="S324" s="41"/>
      <c r="T324" s="41"/>
      <c r="U324" s="41"/>
      <c r="V324" s="41"/>
      <c r="W324" s="41"/>
      <c r="X324" s="41"/>
      <c r="Y324" s="41"/>
      <c r="Z324" s="41"/>
      <c r="AA324" s="39"/>
      <c r="AB324" s="41"/>
      <c r="AC324" s="39"/>
      <c r="AD324" s="43"/>
      <c r="AE324" s="44" t="str">
        <f aca="false">IF(AND(D324="",E324="",G324=""),"N","Y")</f>
        <v>N</v>
      </c>
      <c r="AF324" s="35"/>
      <c r="AG324" s="32"/>
      <c r="AH324" s="32"/>
      <c r="AI324" s="32"/>
      <c r="AJ324" s="32"/>
    </row>
    <row r="325" customFormat="false" ht="16.5" hidden="false" customHeight="true" outlineLevel="0" collapsed="false">
      <c r="A325" s="32"/>
      <c r="B325" s="33" t="s">
        <v>38</v>
      </c>
      <c r="C325" s="34" t="str">
        <f aca="false">_Companycode</f>
        <v>MaAT</v>
      </c>
      <c r="D325" s="35"/>
      <c r="E325" s="36"/>
      <c r="F325" s="36"/>
      <c r="G325" s="37"/>
      <c r="H325" s="38"/>
      <c r="I325" s="39"/>
      <c r="J325" s="46"/>
      <c r="K325" s="41"/>
      <c r="L325" s="41"/>
      <c r="M325" s="41"/>
      <c r="N325" s="41"/>
      <c r="O325" s="41"/>
      <c r="P325" s="41"/>
      <c r="Q325" s="41"/>
      <c r="R325" s="42" t="s">
        <v>42</v>
      </c>
      <c r="S325" s="41"/>
      <c r="T325" s="41"/>
      <c r="U325" s="41"/>
      <c r="V325" s="41"/>
      <c r="W325" s="41"/>
      <c r="X325" s="41"/>
      <c r="Y325" s="41"/>
      <c r="Z325" s="41"/>
      <c r="AA325" s="39"/>
      <c r="AB325" s="41"/>
      <c r="AC325" s="39"/>
      <c r="AD325" s="43"/>
      <c r="AE325" s="44" t="str">
        <f aca="false">IF(AND(D325="",E325="",G325=""),"N","Y")</f>
        <v>N</v>
      </c>
      <c r="AF325" s="35"/>
      <c r="AG325" s="32"/>
      <c r="AH325" s="32"/>
      <c r="AI325" s="32"/>
      <c r="AJ325" s="32"/>
    </row>
    <row r="326" customFormat="false" ht="16.5" hidden="false" customHeight="true" outlineLevel="0" collapsed="false">
      <c r="A326" s="32"/>
      <c r="B326" s="33" t="s">
        <v>38</v>
      </c>
      <c r="C326" s="34" t="str">
        <f aca="false">_Companycode</f>
        <v>MaAT</v>
      </c>
      <c r="D326" s="35"/>
      <c r="E326" s="36"/>
      <c r="F326" s="36"/>
      <c r="G326" s="37"/>
      <c r="H326" s="38"/>
      <c r="I326" s="39"/>
      <c r="J326" s="46"/>
      <c r="K326" s="41"/>
      <c r="L326" s="41"/>
      <c r="M326" s="41"/>
      <c r="N326" s="41"/>
      <c r="O326" s="41"/>
      <c r="P326" s="41"/>
      <c r="Q326" s="41"/>
      <c r="R326" s="42" t="s">
        <v>42</v>
      </c>
      <c r="S326" s="41"/>
      <c r="T326" s="41"/>
      <c r="U326" s="41"/>
      <c r="V326" s="41"/>
      <c r="W326" s="41"/>
      <c r="X326" s="41"/>
      <c r="Y326" s="41"/>
      <c r="Z326" s="41"/>
      <c r="AA326" s="39"/>
      <c r="AB326" s="41"/>
      <c r="AC326" s="39"/>
      <c r="AD326" s="43"/>
      <c r="AE326" s="44" t="str">
        <f aca="false">IF(AND(D326="",E326="",G326=""),"N","Y")</f>
        <v>N</v>
      </c>
      <c r="AF326" s="35"/>
      <c r="AG326" s="32"/>
      <c r="AH326" s="32"/>
      <c r="AI326" s="32"/>
      <c r="AJ326" s="32"/>
    </row>
    <row r="327" customFormat="false" ht="16.5" hidden="false" customHeight="true" outlineLevel="0" collapsed="false">
      <c r="A327" s="32"/>
      <c r="B327" s="33" t="s">
        <v>38</v>
      </c>
      <c r="C327" s="34" t="str">
        <f aca="false">_Companycode</f>
        <v>MaAT</v>
      </c>
      <c r="D327" s="35"/>
      <c r="E327" s="36"/>
      <c r="F327" s="36"/>
      <c r="G327" s="37"/>
      <c r="H327" s="38"/>
      <c r="I327" s="39"/>
      <c r="J327" s="46"/>
      <c r="K327" s="41"/>
      <c r="L327" s="41"/>
      <c r="M327" s="41"/>
      <c r="N327" s="41"/>
      <c r="O327" s="41"/>
      <c r="P327" s="41"/>
      <c r="Q327" s="41"/>
      <c r="R327" s="42" t="s">
        <v>42</v>
      </c>
      <c r="S327" s="41"/>
      <c r="T327" s="41"/>
      <c r="U327" s="41"/>
      <c r="V327" s="41"/>
      <c r="W327" s="41"/>
      <c r="X327" s="41"/>
      <c r="Y327" s="41"/>
      <c r="Z327" s="41"/>
      <c r="AA327" s="39"/>
      <c r="AB327" s="41"/>
      <c r="AC327" s="39"/>
      <c r="AD327" s="43"/>
      <c r="AE327" s="44" t="str">
        <f aca="false">IF(AND(D327="",E327="",G327=""),"N","Y")</f>
        <v>N</v>
      </c>
      <c r="AF327" s="35"/>
      <c r="AG327" s="32"/>
      <c r="AH327" s="32"/>
      <c r="AI327" s="32"/>
      <c r="AJ327" s="32"/>
    </row>
    <row r="328" customFormat="false" ht="16.5" hidden="false" customHeight="true" outlineLevel="0" collapsed="false">
      <c r="A328" s="32"/>
      <c r="B328" s="33" t="s">
        <v>38</v>
      </c>
      <c r="C328" s="34" t="str">
        <f aca="false">_Companycode</f>
        <v>MaAT</v>
      </c>
      <c r="D328" s="35"/>
      <c r="E328" s="36"/>
      <c r="F328" s="36"/>
      <c r="G328" s="37"/>
      <c r="H328" s="38"/>
      <c r="I328" s="39"/>
      <c r="J328" s="46"/>
      <c r="K328" s="41"/>
      <c r="L328" s="41"/>
      <c r="M328" s="41"/>
      <c r="N328" s="41"/>
      <c r="O328" s="41"/>
      <c r="P328" s="41"/>
      <c r="Q328" s="41"/>
      <c r="R328" s="42" t="s">
        <v>42</v>
      </c>
      <c r="S328" s="41"/>
      <c r="T328" s="41"/>
      <c r="U328" s="41"/>
      <c r="V328" s="41"/>
      <c r="W328" s="41"/>
      <c r="X328" s="41"/>
      <c r="Y328" s="41"/>
      <c r="Z328" s="41"/>
      <c r="AA328" s="39"/>
      <c r="AB328" s="41"/>
      <c r="AC328" s="39"/>
      <c r="AD328" s="43"/>
      <c r="AE328" s="44" t="str">
        <f aca="false">IF(AND(D328="",E328="",G328=""),"N","Y")</f>
        <v>N</v>
      </c>
      <c r="AF328" s="35"/>
      <c r="AG328" s="32"/>
      <c r="AH328" s="32"/>
      <c r="AI328" s="32"/>
      <c r="AJ328" s="32"/>
    </row>
    <row r="329" customFormat="false" ht="16.5" hidden="false" customHeight="true" outlineLevel="0" collapsed="false">
      <c r="A329" s="32"/>
      <c r="B329" s="33" t="s">
        <v>38</v>
      </c>
      <c r="C329" s="34" t="str">
        <f aca="false">_Companycode</f>
        <v>MaAT</v>
      </c>
      <c r="D329" s="35"/>
      <c r="E329" s="36"/>
      <c r="F329" s="36"/>
      <c r="G329" s="37"/>
      <c r="H329" s="38"/>
      <c r="I329" s="39"/>
      <c r="J329" s="46"/>
      <c r="K329" s="41"/>
      <c r="L329" s="41"/>
      <c r="M329" s="41"/>
      <c r="N329" s="41"/>
      <c r="O329" s="41"/>
      <c r="P329" s="41"/>
      <c r="Q329" s="41"/>
      <c r="R329" s="42" t="s">
        <v>42</v>
      </c>
      <c r="S329" s="41"/>
      <c r="T329" s="41"/>
      <c r="U329" s="41"/>
      <c r="V329" s="41"/>
      <c r="W329" s="41"/>
      <c r="X329" s="41"/>
      <c r="Y329" s="41"/>
      <c r="Z329" s="41"/>
      <c r="AA329" s="39"/>
      <c r="AB329" s="41"/>
      <c r="AC329" s="39"/>
      <c r="AD329" s="43"/>
      <c r="AE329" s="44" t="str">
        <f aca="false">IF(AND(D329="",E329="",G329=""),"N","Y")</f>
        <v>N</v>
      </c>
      <c r="AF329" s="35"/>
      <c r="AG329" s="32"/>
      <c r="AH329" s="32"/>
      <c r="AI329" s="32"/>
      <c r="AJ329" s="32"/>
    </row>
    <row r="330" customFormat="false" ht="16.5" hidden="false" customHeight="true" outlineLevel="0" collapsed="false">
      <c r="A330" s="32"/>
      <c r="B330" s="33" t="s">
        <v>38</v>
      </c>
      <c r="C330" s="34" t="str">
        <f aca="false">_Companycode</f>
        <v>MaAT</v>
      </c>
      <c r="D330" s="35"/>
      <c r="E330" s="36"/>
      <c r="F330" s="36"/>
      <c r="G330" s="37"/>
      <c r="H330" s="38"/>
      <c r="I330" s="39"/>
      <c r="J330" s="46"/>
      <c r="K330" s="41"/>
      <c r="L330" s="41"/>
      <c r="M330" s="41"/>
      <c r="N330" s="41"/>
      <c r="O330" s="41"/>
      <c r="P330" s="41"/>
      <c r="Q330" s="41"/>
      <c r="R330" s="42" t="s">
        <v>42</v>
      </c>
      <c r="S330" s="41"/>
      <c r="T330" s="41"/>
      <c r="U330" s="41"/>
      <c r="V330" s="41"/>
      <c r="W330" s="41"/>
      <c r="X330" s="41"/>
      <c r="Y330" s="41"/>
      <c r="Z330" s="41"/>
      <c r="AA330" s="39"/>
      <c r="AB330" s="41"/>
      <c r="AC330" s="39"/>
      <c r="AD330" s="43"/>
      <c r="AE330" s="44" t="str">
        <f aca="false">IF(AND(D330="",E330="",G330=""),"N","Y")</f>
        <v>N</v>
      </c>
      <c r="AF330" s="35"/>
      <c r="AG330" s="32"/>
      <c r="AH330" s="32"/>
      <c r="AI330" s="32"/>
      <c r="AJ330" s="32"/>
    </row>
    <row r="331" customFormat="false" ht="16.5" hidden="false" customHeight="true" outlineLevel="0" collapsed="false">
      <c r="A331" s="32"/>
      <c r="B331" s="33" t="s">
        <v>38</v>
      </c>
      <c r="C331" s="34" t="str">
        <f aca="false">_Companycode</f>
        <v>MaAT</v>
      </c>
      <c r="D331" s="35"/>
      <c r="E331" s="36"/>
      <c r="F331" s="36"/>
      <c r="G331" s="37"/>
      <c r="H331" s="38"/>
      <c r="I331" s="39"/>
      <c r="J331" s="46"/>
      <c r="K331" s="41"/>
      <c r="L331" s="41"/>
      <c r="M331" s="41"/>
      <c r="N331" s="41"/>
      <c r="O331" s="41"/>
      <c r="P331" s="41"/>
      <c r="Q331" s="41"/>
      <c r="R331" s="42" t="s">
        <v>42</v>
      </c>
      <c r="S331" s="41"/>
      <c r="T331" s="41"/>
      <c r="U331" s="41"/>
      <c r="V331" s="41"/>
      <c r="W331" s="41"/>
      <c r="X331" s="41"/>
      <c r="Y331" s="41"/>
      <c r="Z331" s="41"/>
      <c r="AA331" s="39"/>
      <c r="AB331" s="41"/>
      <c r="AC331" s="39"/>
      <c r="AD331" s="43"/>
      <c r="AE331" s="44" t="str">
        <f aca="false">IF(AND(D331="",E331="",G331=""),"N","Y")</f>
        <v>N</v>
      </c>
      <c r="AF331" s="35"/>
      <c r="AG331" s="32"/>
      <c r="AH331" s="32"/>
      <c r="AI331" s="32"/>
      <c r="AJ331" s="32"/>
    </row>
    <row r="332" customFormat="false" ht="16.5" hidden="false" customHeight="true" outlineLevel="0" collapsed="false">
      <c r="A332" s="32"/>
      <c r="B332" s="33" t="s">
        <v>38</v>
      </c>
      <c r="C332" s="34" t="str">
        <f aca="false">_Companycode</f>
        <v>MaAT</v>
      </c>
      <c r="D332" s="35"/>
      <c r="E332" s="36"/>
      <c r="F332" s="36"/>
      <c r="G332" s="37"/>
      <c r="H332" s="38"/>
      <c r="I332" s="39"/>
      <c r="J332" s="46"/>
      <c r="K332" s="41"/>
      <c r="L332" s="41"/>
      <c r="M332" s="41"/>
      <c r="N332" s="41"/>
      <c r="O332" s="41"/>
      <c r="P332" s="41"/>
      <c r="Q332" s="41"/>
      <c r="R332" s="42" t="s">
        <v>42</v>
      </c>
      <c r="S332" s="41"/>
      <c r="T332" s="41"/>
      <c r="U332" s="41"/>
      <c r="V332" s="41"/>
      <c r="W332" s="41"/>
      <c r="X332" s="41"/>
      <c r="Y332" s="41"/>
      <c r="Z332" s="41"/>
      <c r="AA332" s="39"/>
      <c r="AB332" s="41"/>
      <c r="AC332" s="39"/>
      <c r="AD332" s="43"/>
      <c r="AE332" s="44" t="str">
        <f aca="false">IF(AND(D332="",E332="",G332=""),"N","Y")</f>
        <v>N</v>
      </c>
      <c r="AF332" s="35"/>
      <c r="AG332" s="32"/>
      <c r="AH332" s="32"/>
      <c r="AI332" s="32"/>
      <c r="AJ332" s="32"/>
    </row>
    <row r="333" customFormat="false" ht="16.5" hidden="false" customHeight="true" outlineLevel="0" collapsed="false">
      <c r="A333" s="32"/>
      <c r="B333" s="33" t="s">
        <v>38</v>
      </c>
      <c r="C333" s="34" t="str">
        <f aca="false">_Companycode</f>
        <v>MaAT</v>
      </c>
      <c r="D333" s="35"/>
      <c r="E333" s="36"/>
      <c r="F333" s="36"/>
      <c r="G333" s="37"/>
      <c r="H333" s="38"/>
      <c r="I333" s="39"/>
      <c r="J333" s="46"/>
      <c r="K333" s="41"/>
      <c r="L333" s="41"/>
      <c r="M333" s="41"/>
      <c r="N333" s="41"/>
      <c r="O333" s="41"/>
      <c r="P333" s="41"/>
      <c r="Q333" s="41"/>
      <c r="R333" s="42" t="s">
        <v>42</v>
      </c>
      <c r="S333" s="41"/>
      <c r="T333" s="41"/>
      <c r="U333" s="41"/>
      <c r="V333" s="41"/>
      <c r="W333" s="41"/>
      <c r="X333" s="41"/>
      <c r="Y333" s="41"/>
      <c r="Z333" s="41"/>
      <c r="AA333" s="39"/>
      <c r="AB333" s="41"/>
      <c r="AC333" s="39"/>
      <c r="AD333" s="43"/>
      <c r="AE333" s="44" t="str">
        <f aca="false">IF(AND(D333="",E333="",G333=""),"N","Y")</f>
        <v>N</v>
      </c>
      <c r="AF333" s="35"/>
      <c r="AG333" s="32"/>
      <c r="AH333" s="32"/>
      <c r="AI333" s="32"/>
      <c r="AJ333" s="32"/>
    </row>
    <row r="334" customFormat="false" ht="16.5" hidden="false" customHeight="true" outlineLevel="0" collapsed="false">
      <c r="A334" s="32"/>
      <c r="B334" s="33" t="s">
        <v>38</v>
      </c>
      <c r="C334" s="34" t="str">
        <f aca="false">_Companycode</f>
        <v>MaAT</v>
      </c>
      <c r="D334" s="35"/>
      <c r="E334" s="36"/>
      <c r="F334" s="36"/>
      <c r="G334" s="37"/>
      <c r="H334" s="38"/>
      <c r="I334" s="39"/>
      <c r="J334" s="46"/>
      <c r="K334" s="41"/>
      <c r="L334" s="41"/>
      <c r="M334" s="41"/>
      <c r="N334" s="41"/>
      <c r="O334" s="41"/>
      <c r="P334" s="41"/>
      <c r="Q334" s="41"/>
      <c r="R334" s="42" t="s">
        <v>42</v>
      </c>
      <c r="S334" s="41"/>
      <c r="T334" s="41"/>
      <c r="U334" s="41"/>
      <c r="V334" s="41"/>
      <c r="W334" s="41"/>
      <c r="X334" s="41"/>
      <c r="Y334" s="41"/>
      <c r="Z334" s="41"/>
      <c r="AA334" s="39"/>
      <c r="AB334" s="41"/>
      <c r="AC334" s="39"/>
      <c r="AD334" s="43"/>
      <c r="AE334" s="44" t="str">
        <f aca="false">IF(AND(D334="",E334="",G334=""),"N","Y")</f>
        <v>N</v>
      </c>
      <c r="AF334" s="35"/>
      <c r="AG334" s="32"/>
      <c r="AH334" s="32"/>
      <c r="AI334" s="32"/>
      <c r="AJ334" s="32"/>
    </row>
    <row r="335" customFormat="false" ht="16.5" hidden="false" customHeight="true" outlineLevel="0" collapsed="false">
      <c r="A335" s="32"/>
      <c r="B335" s="33" t="s">
        <v>38</v>
      </c>
      <c r="C335" s="34" t="str">
        <f aca="false">_Companycode</f>
        <v>MaAT</v>
      </c>
      <c r="D335" s="35"/>
      <c r="E335" s="36"/>
      <c r="F335" s="36"/>
      <c r="G335" s="37"/>
      <c r="H335" s="38"/>
      <c r="I335" s="39"/>
      <c r="J335" s="46"/>
      <c r="K335" s="41"/>
      <c r="L335" s="41"/>
      <c r="M335" s="41"/>
      <c r="N335" s="41"/>
      <c r="O335" s="41"/>
      <c r="P335" s="41"/>
      <c r="Q335" s="41"/>
      <c r="R335" s="42" t="s">
        <v>42</v>
      </c>
      <c r="S335" s="41"/>
      <c r="T335" s="41"/>
      <c r="U335" s="41"/>
      <c r="V335" s="41"/>
      <c r="W335" s="41"/>
      <c r="X335" s="41"/>
      <c r="Y335" s="41"/>
      <c r="Z335" s="41"/>
      <c r="AA335" s="39"/>
      <c r="AB335" s="41"/>
      <c r="AC335" s="39"/>
      <c r="AD335" s="43"/>
      <c r="AE335" s="44" t="str">
        <f aca="false">IF(AND(D335="",E335="",G335=""),"N","Y")</f>
        <v>N</v>
      </c>
      <c r="AF335" s="35"/>
      <c r="AG335" s="32"/>
      <c r="AH335" s="32"/>
      <c r="AI335" s="32"/>
      <c r="AJ335" s="32"/>
    </row>
    <row r="336" customFormat="false" ht="16.5" hidden="false" customHeight="true" outlineLevel="0" collapsed="false">
      <c r="A336" s="32"/>
      <c r="B336" s="33" t="s">
        <v>38</v>
      </c>
      <c r="C336" s="34" t="str">
        <f aca="false">_Companycode</f>
        <v>MaAT</v>
      </c>
      <c r="D336" s="35"/>
      <c r="E336" s="36"/>
      <c r="F336" s="36"/>
      <c r="G336" s="37"/>
      <c r="H336" s="38"/>
      <c r="I336" s="39"/>
      <c r="J336" s="46"/>
      <c r="K336" s="41"/>
      <c r="L336" s="41"/>
      <c r="M336" s="41"/>
      <c r="N336" s="41"/>
      <c r="O336" s="41"/>
      <c r="P336" s="41"/>
      <c r="Q336" s="41"/>
      <c r="R336" s="42" t="s">
        <v>42</v>
      </c>
      <c r="S336" s="41"/>
      <c r="T336" s="41"/>
      <c r="U336" s="41"/>
      <c r="V336" s="41"/>
      <c r="W336" s="41"/>
      <c r="X336" s="41"/>
      <c r="Y336" s="41"/>
      <c r="Z336" s="41"/>
      <c r="AA336" s="39"/>
      <c r="AB336" s="41"/>
      <c r="AC336" s="39"/>
      <c r="AD336" s="43"/>
      <c r="AE336" s="44" t="str">
        <f aca="false">IF(AND(D336="",E336="",G336=""),"N","Y")</f>
        <v>N</v>
      </c>
      <c r="AF336" s="35"/>
      <c r="AG336" s="32"/>
      <c r="AH336" s="32"/>
      <c r="AI336" s="32"/>
      <c r="AJ336" s="32"/>
    </row>
    <row r="337" customFormat="false" ht="16.5" hidden="false" customHeight="true" outlineLevel="0" collapsed="false">
      <c r="A337" s="32"/>
      <c r="B337" s="33" t="s">
        <v>38</v>
      </c>
      <c r="C337" s="34" t="str">
        <f aca="false">_Companycode</f>
        <v>MaAT</v>
      </c>
      <c r="D337" s="35"/>
      <c r="E337" s="36"/>
      <c r="F337" s="36"/>
      <c r="G337" s="37"/>
      <c r="H337" s="38"/>
      <c r="I337" s="39"/>
      <c r="J337" s="46"/>
      <c r="K337" s="41"/>
      <c r="L337" s="41"/>
      <c r="M337" s="41"/>
      <c r="N337" s="41"/>
      <c r="O337" s="41"/>
      <c r="P337" s="41"/>
      <c r="Q337" s="41"/>
      <c r="R337" s="42" t="s">
        <v>42</v>
      </c>
      <c r="S337" s="41"/>
      <c r="T337" s="41"/>
      <c r="U337" s="41"/>
      <c r="V337" s="41"/>
      <c r="W337" s="41"/>
      <c r="X337" s="41"/>
      <c r="Y337" s="41"/>
      <c r="Z337" s="41"/>
      <c r="AA337" s="39"/>
      <c r="AB337" s="41"/>
      <c r="AC337" s="39"/>
      <c r="AD337" s="43"/>
      <c r="AE337" s="44" t="str">
        <f aca="false">IF(AND(D337="",E337="",G337=""),"N","Y")</f>
        <v>N</v>
      </c>
      <c r="AF337" s="35"/>
      <c r="AG337" s="32"/>
      <c r="AH337" s="32"/>
      <c r="AI337" s="32"/>
      <c r="AJ337" s="32"/>
    </row>
    <row r="338" customFormat="false" ht="16.5" hidden="false" customHeight="true" outlineLevel="0" collapsed="false">
      <c r="A338" s="32"/>
      <c r="B338" s="33" t="s">
        <v>38</v>
      </c>
      <c r="C338" s="34" t="str">
        <f aca="false">_Companycode</f>
        <v>MaAT</v>
      </c>
      <c r="D338" s="35"/>
      <c r="E338" s="36"/>
      <c r="F338" s="36"/>
      <c r="G338" s="37"/>
      <c r="H338" s="38"/>
      <c r="I338" s="39"/>
      <c r="J338" s="46"/>
      <c r="K338" s="41"/>
      <c r="L338" s="41"/>
      <c r="M338" s="41"/>
      <c r="N338" s="41"/>
      <c r="O338" s="41"/>
      <c r="P338" s="41"/>
      <c r="Q338" s="41"/>
      <c r="R338" s="42" t="s">
        <v>42</v>
      </c>
      <c r="S338" s="41"/>
      <c r="T338" s="41"/>
      <c r="U338" s="41"/>
      <c r="V338" s="41"/>
      <c r="W338" s="41"/>
      <c r="X338" s="41"/>
      <c r="Y338" s="41"/>
      <c r="Z338" s="41"/>
      <c r="AA338" s="39"/>
      <c r="AB338" s="41"/>
      <c r="AC338" s="39"/>
      <c r="AD338" s="43"/>
      <c r="AE338" s="44" t="str">
        <f aca="false">IF(AND(D338="",E338="",G338=""),"N","Y")</f>
        <v>N</v>
      </c>
      <c r="AF338" s="35"/>
      <c r="AG338" s="32"/>
      <c r="AH338" s="32"/>
      <c r="AI338" s="32"/>
      <c r="AJ338" s="32"/>
    </row>
    <row r="339" customFormat="false" ht="16.5" hidden="false" customHeight="true" outlineLevel="0" collapsed="false">
      <c r="A339" s="32"/>
      <c r="B339" s="33" t="s">
        <v>38</v>
      </c>
      <c r="C339" s="34" t="str">
        <f aca="false">_Companycode</f>
        <v>MaAT</v>
      </c>
      <c r="D339" s="35"/>
      <c r="E339" s="36"/>
      <c r="F339" s="36"/>
      <c r="G339" s="37"/>
      <c r="H339" s="38"/>
      <c r="I339" s="39"/>
      <c r="J339" s="46"/>
      <c r="K339" s="41"/>
      <c r="L339" s="41"/>
      <c r="M339" s="41"/>
      <c r="N339" s="41"/>
      <c r="O339" s="41"/>
      <c r="P339" s="41"/>
      <c r="Q339" s="41"/>
      <c r="R339" s="42" t="s">
        <v>42</v>
      </c>
      <c r="S339" s="41"/>
      <c r="T339" s="41"/>
      <c r="U339" s="41"/>
      <c r="V339" s="41"/>
      <c r="W339" s="41"/>
      <c r="X339" s="41"/>
      <c r="Y339" s="41"/>
      <c r="Z339" s="41"/>
      <c r="AA339" s="39"/>
      <c r="AB339" s="41"/>
      <c r="AC339" s="39"/>
      <c r="AD339" s="43"/>
      <c r="AE339" s="44" t="str">
        <f aca="false">IF(AND(D339="",E339="",G339=""),"N","Y")</f>
        <v>N</v>
      </c>
      <c r="AF339" s="35"/>
      <c r="AG339" s="32"/>
      <c r="AH339" s="32"/>
      <c r="AI339" s="32"/>
      <c r="AJ339" s="32"/>
    </row>
    <row r="340" customFormat="false" ht="16.5" hidden="false" customHeight="true" outlineLevel="0" collapsed="false">
      <c r="A340" s="32"/>
      <c r="B340" s="33" t="s">
        <v>38</v>
      </c>
      <c r="C340" s="34" t="str">
        <f aca="false">_Companycode</f>
        <v>MaAT</v>
      </c>
      <c r="D340" s="35"/>
      <c r="E340" s="36"/>
      <c r="F340" s="36"/>
      <c r="G340" s="37"/>
      <c r="H340" s="38"/>
      <c r="I340" s="39"/>
      <c r="J340" s="46"/>
      <c r="K340" s="41"/>
      <c r="L340" s="41"/>
      <c r="M340" s="41"/>
      <c r="N340" s="41"/>
      <c r="O340" s="41"/>
      <c r="P340" s="41"/>
      <c r="Q340" s="41"/>
      <c r="R340" s="42" t="s">
        <v>42</v>
      </c>
      <c r="S340" s="41"/>
      <c r="T340" s="41"/>
      <c r="U340" s="41"/>
      <c r="V340" s="41"/>
      <c r="W340" s="41"/>
      <c r="X340" s="41"/>
      <c r="Y340" s="41"/>
      <c r="Z340" s="41"/>
      <c r="AA340" s="39"/>
      <c r="AB340" s="41"/>
      <c r="AC340" s="39"/>
      <c r="AD340" s="43"/>
      <c r="AE340" s="44" t="str">
        <f aca="false">IF(AND(D340="",E340="",G340=""),"N","Y")</f>
        <v>N</v>
      </c>
      <c r="AF340" s="35"/>
      <c r="AG340" s="32"/>
      <c r="AH340" s="32"/>
      <c r="AI340" s="32"/>
      <c r="AJ340" s="32"/>
    </row>
    <row r="341" customFormat="false" ht="16.5" hidden="false" customHeight="true" outlineLevel="0" collapsed="false">
      <c r="A341" s="32"/>
      <c r="B341" s="33" t="s">
        <v>38</v>
      </c>
      <c r="C341" s="34" t="str">
        <f aca="false">_Companycode</f>
        <v>MaAT</v>
      </c>
      <c r="D341" s="35"/>
      <c r="E341" s="36"/>
      <c r="F341" s="36"/>
      <c r="G341" s="37"/>
      <c r="H341" s="38"/>
      <c r="I341" s="39"/>
      <c r="J341" s="46"/>
      <c r="K341" s="41"/>
      <c r="L341" s="41"/>
      <c r="M341" s="41"/>
      <c r="N341" s="41"/>
      <c r="O341" s="41"/>
      <c r="P341" s="41"/>
      <c r="Q341" s="41"/>
      <c r="R341" s="42" t="s">
        <v>42</v>
      </c>
      <c r="S341" s="41"/>
      <c r="T341" s="41"/>
      <c r="U341" s="41"/>
      <c r="V341" s="41"/>
      <c r="W341" s="41"/>
      <c r="X341" s="41"/>
      <c r="Y341" s="41"/>
      <c r="Z341" s="41"/>
      <c r="AA341" s="39"/>
      <c r="AB341" s="41"/>
      <c r="AC341" s="39"/>
      <c r="AD341" s="43"/>
      <c r="AE341" s="44" t="str">
        <f aca="false">IF(AND(D341="",E341="",G341=""),"N","Y")</f>
        <v>N</v>
      </c>
      <c r="AF341" s="35"/>
      <c r="AG341" s="32"/>
      <c r="AH341" s="32"/>
      <c r="AI341" s="32"/>
      <c r="AJ341" s="32"/>
    </row>
    <row r="342" customFormat="false" ht="16.5" hidden="false" customHeight="true" outlineLevel="0" collapsed="false">
      <c r="A342" s="32"/>
      <c r="B342" s="33" t="s">
        <v>38</v>
      </c>
      <c r="C342" s="34" t="str">
        <f aca="false">_Companycode</f>
        <v>MaAT</v>
      </c>
      <c r="D342" s="35"/>
      <c r="E342" s="36"/>
      <c r="F342" s="36"/>
      <c r="G342" s="37"/>
      <c r="H342" s="38"/>
      <c r="I342" s="39"/>
      <c r="J342" s="46"/>
      <c r="K342" s="41"/>
      <c r="L342" s="41"/>
      <c r="M342" s="41"/>
      <c r="N342" s="41"/>
      <c r="O342" s="41"/>
      <c r="P342" s="41"/>
      <c r="Q342" s="41"/>
      <c r="R342" s="42" t="s">
        <v>42</v>
      </c>
      <c r="S342" s="41"/>
      <c r="T342" s="41"/>
      <c r="U342" s="41"/>
      <c r="V342" s="41"/>
      <c r="W342" s="41"/>
      <c r="X342" s="41"/>
      <c r="Y342" s="41"/>
      <c r="Z342" s="41"/>
      <c r="AA342" s="39"/>
      <c r="AB342" s="41"/>
      <c r="AC342" s="39"/>
      <c r="AD342" s="43"/>
      <c r="AE342" s="44" t="str">
        <f aca="false">IF(AND(D342="",E342="",G342=""),"N","Y")</f>
        <v>N</v>
      </c>
      <c r="AF342" s="35"/>
      <c r="AG342" s="32"/>
      <c r="AH342" s="32"/>
      <c r="AI342" s="32"/>
      <c r="AJ342" s="32"/>
    </row>
    <row r="343" customFormat="false" ht="16.5" hidden="false" customHeight="true" outlineLevel="0" collapsed="false">
      <c r="A343" s="32"/>
      <c r="B343" s="33" t="s">
        <v>38</v>
      </c>
      <c r="C343" s="34" t="str">
        <f aca="false">_Companycode</f>
        <v>MaAT</v>
      </c>
      <c r="D343" s="35"/>
      <c r="E343" s="36"/>
      <c r="F343" s="36"/>
      <c r="G343" s="37"/>
      <c r="H343" s="38"/>
      <c r="I343" s="39"/>
      <c r="J343" s="46"/>
      <c r="K343" s="41"/>
      <c r="L343" s="41"/>
      <c r="M343" s="41"/>
      <c r="N343" s="41"/>
      <c r="O343" s="41"/>
      <c r="P343" s="41"/>
      <c r="Q343" s="41"/>
      <c r="R343" s="42" t="s">
        <v>42</v>
      </c>
      <c r="S343" s="41"/>
      <c r="T343" s="41"/>
      <c r="U343" s="41"/>
      <c r="V343" s="41"/>
      <c r="W343" s="41"/>
      <c r="X343" s="41"/>
      <c r="Y343" s="41"/>
      <c r="Z343" s="41"/>
      <c r="AA343" s="39"/>
      <c r="AB343" s="41"/>
      <c r="AC343" s="39"/>
      <c r="AD343" s="43"/>
      <c r="AE343" s="44" t="str">
        <f aca="false">IF(AND(D343="",E343="",G343=""),"N","Y")</f>
        <v>N</v>
      </c>
      <c r="AF343" s="35"/>
      <c r="AG343" s="32"/>
      <c r="AH343" s="32"/>
      <c r="AI343" s="32"/>
      <c r="AJ343" s="32"/>
    </row>
    <row r="344" customFormat="false" ht="16.5" hidden="false" customHeight="true" outlineLevel="0" collapsed="false">
      <c r="A344" s="32"/>
      <c r="B344" s="33" t="s">
        <v>38</v>
      </c>
      <c r="C344" s="34" t="str">
        <f aca="false">_Companycode</f>
        <v>MaAT</v>
      </c>
      <c r="D344" s="35"/>
      <c r="E344" s="36"/>
      <c r="F344" s="36"/>
      <c r="G344" s="37"/>
      <c r="H344" s="38"/>
      <c r="I344" s="39"/>
      <c r="J344" s="46"/>
      <c r="K344" s="41"/>
      <c r="L344" s="41"/>
      <c r="M344" s="41"/>
      <c r="N344" s="41"/>
      <c r="O344" s="41"/>
      <c r="P344" s="41"/>
      <c r="Q344" s="41"/>
      <c r="R344" s="42" t="s">
        <v>42</v>
      </c>
      <c r="S344" s="41"/>
      <c r="T344" s="41"/>
      <c r="U344" s="41"/>
      <c r="V344" s="41"/>
      <c r="W344" s="41"/>
      <c r="X344" s="41"/>
      <c r="Y344" s="41"/>
      <c r="Z344" s="41"/>
      <c r="AA344" s="39"/>
      <c r="AB344" s="41"/>
      <c r="AC344" s="39"/>
      <c r="AD344" s="43"/>
      <c r="AE344" s="44" t="str">
        <f aca="false">IF(AND(D344="",E344="",G344=""),"N","Y")</f>
        <v>N</v>
      </c>
      <c r="AF344" s="35"/>
      <c r="AG344" s="32"/>
      <c r="AH344" s="32"/>
      <c r="AI344" s="32"/>
      <c r="AJ344" s="32"/>
    </row>
    <row r="345" customFormat="false" ht="16.5" hidden="false" customHeight="true" outlineLevel="0" collapsed="false">
      <c r="A345" s="32"/>
      <c r="B345" s="33" t="s">
        <v>38</v>
      </c>
      <c r="C345" s="34" t="str">
        <f aca="false">_Companycode</f>
        <v>MaAT</v>
      </c>
      <c r="D345" s="35"/>
      <c r="E345" s="36"/>
      <c r="F345" s="36"/>
      <c r="G345" s="37"/>
      <c r="H345" s="38"/>
      <c r="I345" s="39"/>
      <c r="J345" s="46"/>
      <c r="K345" s="41"/>
      <c r="L345" s="41"/>
      <c r="M345" s="41"/>
      <c r="N345" s="41"/>
      <c r="O345" s="41"/>
      <c r="P345" s="41"/>
      <c r="Q345" s="41"/>
      <c r="R345" s="42" t="s">
        <v>42</v>
      </c>
      <c r="S345" s="41"/>
      <c r="T345" s="41"/>
      <c r="U345" s="41"/>
      <c r="V345" s="41"/>
      <c r="W345" s="41"/>
      <c r="X345" s="41"/>
      <c r="Y345" s="41"/>
      <c r="Z345" s="41"/>
      <c r="AA345" s="39"/>
      <c r="AB345" s="41"/>
      <c r="AC345" s="39"/>
      <c r="AD345" s="43"/>
      <c r="AE345" s="44" t="str">
        <f aca="false">IF(AND(D345="",E345="",G345=""),"N","Y")</f>
        <v>N</v>
      </c>
      <c r="AF345" s="35"/>
      <c r="AG345" s="32"/>
      <c r="AH345" s="32"/>
      <c r="AI345" s="32"/>
      <c r="AJ345" s="32"/>
    </row>
    <row r="346" customFormat="false" ht="16.5" hidden="false" customHeight="true" outlineLevel="0" collapsed="false">
      <c r="A346" s="32"/>
      <c r="B346" s="33" t="s">
        <v>38</v>
      </c>
      <c r="C346" s="34" t="str">
        <f aca="false">_Companycode</f>
        <v>MaAT</v>
      </c>
      <c r="D346" s="35"/>
      <c r="E346" s="36"/>
      <c r="F346" s="36"/>
      <c r="G346" s="37"/>
      <c r="H346" s="38"/>
      <c r="I346" s="39"/>
      <c r="J346" s="46"/>
      <c r="K346" s="41"/>
      <c r="L346" s="41"/>
      <c r="M346" s="41"/>
      <c r="N346" s="41"/>
      <c r="O346" s="41"/>
      <c r="P346" s="41"/>
      <c r="Q346" s="41"/>
      <c r="R346" s="42" t="s">
        <v>42</v>
      </c>
      <c r="S346" s="41"/>
      <c r="T346" s="41"/>
      <c r="U346" s="41"/>
      <c r="V346" s="41"/>
      <c r="W346" s="41"/>
      <c r="X346" s="41"/>
      <c r="Y346" s="41"/>
      <c r="Z346" s="41"/>
      <c r="AA346" s="39"/>
      <c r="AB346" s="41"/>
      <c r="AC346" s="39"/>
      <c r="AD346" s="43"/>
      <c r="AE346" s="44" t="str">
        <f aca="false">IF(AND(D346="",E346="",G346=""),"N","Y")</f>
        <v>N</v>
      </c>
      <c r="AF346" s="35"/>
      <c r="AG346" s="32"/>
      <c r="AH346" s="32"/>
      <c r="AI346" s="32"/>
      <c r="AJ346" s="32"/>
    </row>
    <row r="347" customFormat="false" ht="16.5" hidden="false" customHeight="true" outlineLevel="0" collapsed="false">
      <c r="A347" s="32"/>
      <c r="B347" s="33" t="s">
        <v>38</v>
      </c>
      <c r="C347" s="34" t="str">
        <f aca="false">_Companycode</f>
        <v>MaAT</v>
      </c>
      <c r="D347" s="35"/>
      <c r="E347" s="36"/>
      <c r="F347" s="36"/>
      <c r="G347" s="37"/>
      <c r="H347" s="38"/>
      <c r="I347" s="39"/>
      <c r="J347" s="46"/>
      <c r="K347" s="41"/>
      <c r="L347" s="41"/>
      <c r="M347" s="41"/>
      <c r="N347" s="41"/>
      <c r="O347" s="41"/>
      <c r="P347" s="41"/>
      <c r="Q347" s="41"/>
      <c r="R347" s="42" t="s">
        <v>42</v>
      </c>
      <c r="S347" s="41"/>
      <c r="T347" s="41"/>
      <c r="U347" s="41"/>
      <c r="V347" s="41"/>
      <c r="W347" s="41"/>
      <c r="X347" s="41"/>
      <c r="Y347" s="41"/>
      <c r="Z347" s="41"/>
      <c r="AA347" s="39"/>
      <c r="AB347" s="41"/>
      <c r="AC347" s="39"/>
      <c r="AD347" s="43"/>
      <c r="AE347" s="44" t="str">
        <f aca="false">IF(AND(D347="",E347="",G347=""),"N","Y")</f>
        <v>N</v>
      </c>
      <c r="AF347" s="35"/>
      <c r="AG347" s="32"/>
      <c r="AH347" s="32"/>
      <c r="AI347" s="32"/>
      <c r="AJ347" s="32"/>
    </row>
    <row r="348" customFormat="false" ht="16.5" hidden="false" customHeight="true" outlineLevel="0" collapsed="false">
      <c r="A348" s="32"/>
      <c r="B348" s="33" t="s">
        <v>38</v>
      </c>
      <c r="C348" s="34" t="str">
        <f aca="false">_Companycode</f>
        <v>MaAT</v>
      </c>
      <c r="D348" s="35"/>
      <c r="E348" s="36"/>
      <c r="F348" s="36"/>
      <c r="G348" s="37"/>
      <c r="H348" s="38"/>
      <c r="I348" s="39"/>
      <c r="J348" s="46"/>
      <c r="K348" s="41"/>
      <c r="L348" s="41"/>
      <c r="M348" s="41"/>
      <c r="N348" s="41"/>
      <c r="O348" s="41"/>
      <c r="P348" s="41"/>
      <c r="Q348" s="41"/>
      <c r="R348" s="42" t="s">
        <v>42</v>
      </c>
      <c r="S348" s="41"/>
      <c r="T348" s="41"/>
      <c r="U348" s="41"/>
      <c r="V348" s="41"/>
      <c r="W348" s="41"/>
      <c r="X348" s="41"/>
      <c r="Y348" s="41"/>
      <c r="Z348" s="41"/>
      <c r="AA348" s="39"/>
      <c r="AB348" s="41"/>
      <c r="AC348" s="39"/>
      <c r="AD348" s="43"/>
      <c r="AE348" s="44" t="str">
        <f aca="false">IF(AND(D348="",E348="",G348=""),"N","Y")</f>
        <v>N</v>
      </c>
      <c r="AF348" s="35"/>
      <c r="AG348" s="32"/>
      <c r="AH348" s="32"/>
      <c r="AI348" s="32"/>
      <c r="AJ348" s="32"/>
    </row>
    <row r="349" customFormat="false" ht="16.5" hidden="false" customHeight="true" outlineLevel="0" collapsed="false">
      <c r="A349" s="32"/>
      <c r="B349" s="33" t="s">
        <v>38</v>
      </c>
      <c r="C349" s="34" t="str">
        <f aca="false">_Companycode</f>
        <v>MaAT</v>
      </c>
      <c r="D349" s="35"/>
      <c r="E349" s="36"/>
      <c r="F349" s="36"/>
      <c r="G349" s="37"/>
      <c r="H349" s="38"/>
      <c r="I349" s="39"/>
      <c r="J349" s="46"/>
      <c r="K349" s="41"/>
      <c r="L349" s="41"/>
      <c r="M349" s="41"/>
      <c r="N349" s="41"/>
      <c r="O349" s="41"/>
      <c r="P349" s="41"/>
      <c r="Q349" s="41"/>
      <c r="R349" s="42" t="s">
        <v>42</v>
      </c>
      <c r="S349" s="41"/>
      <c r="T349" s="41"/>
      <c r="U349" s="41"/>
      <c r="V349" s="41"/>
      <c r="W349" s="41"/>
      <c r="X349" s="41"/>
      <c r="Y349" s="41"/>
      <c r="Z349" s="41"/>
      <c r="AA349" s="39"/>
      <c r="AB349" s="41"/>
      <c r="AC349" s="39"/>
      <c r="AD349" s="43"/>
      <c r="AE349" s="44" t="str">
        <f aca="false">IF(AND(D349="",E349="",G349=""),"N","Y")</f>
        <v>N</v>
      </c>
      <c r="AF349" s="35"/>
      <c r="AG349" s="32"/>
      <c r="AH349" s="32"/>
      <c r="AI349" s="32"/>
      <c r="AJ349" s="32"/>
    </row>
    <row r="350" customFormat="false" ht="16.5" hidden="false" customHeight="true" outlineLevel="0" collapsed="false">
      <c r="A350" s="32"/>
      <c r="B350" s="33" t="s">
        <v>38</v>
      </c>
      <c r="C350" s="34" t="str">
        <f aca="false">_Companycode</f>
        <v>MaAT</v>
      </c>
      <c r="D350" s="35"/>
      <c r="E350" s="36"/>
      <c r="F350" s="36"/>
      <c r="G350" s="37"/>
      <c r="H350" s="38"/>
      <c r="I350" s="39"/>
      <c r="J350" s="46"/>
      <c r="K350" s="41"/>
      <c r="L350" s="41"/>
      <c r="M350" s="41"/>
      <c r="N350" s="41"/>
      <c r="O350" s="41"/>
      <c r="P350" s="41"/>
      <c r="Q350" s="41"/>
      <c r="R350" s="42" t="s">
        <v>42</v>
      </c>
      <c r="S350" s="41"/>
      <c r="T350" s="41"/>
      <c r="U350" s="41"/>
      <c r="V350" s="41"/>
      <c r="W350" s="41"/>
      <c r="X350" s="41"/>
      <c r="Y350" s="41"/>
      <c r="Z350" s="41"/>
      <c r="AA350" s="39"/>
      <c r="AB350" s="41"/>
      <c r="AC350" s="39"/>
      <c r="AD350" s="43"/>
      <c r="AE350" s="44" t="str">
        <f aca="false">IF(AND(D350="",E350="",G350=""),"N","Y")</f>
        <v>N</v>
      </c>
      <c r="AF350" s="35"/>
      <c r="AG350" s="32"/>
      <c r="AH350" s="32"/>
      <c r="AI350" s="32"/>
      <c r="AJ350" s="32"/>
    </row>
    <row r="351" customFormat="false" ht="16.5" hidden="false" customHeight="true" outlineLevel="0" collapsed="false">
      <c r="A351" s="32"/>
      <c r="B351" s="33" t="s">
        <v>38</v>
      </c>
      <c r="C351" s="34" t="str">
        <f aca="false">_Companycode</f>
        <v>MaAT</v>
      </c>
      <c r="D351" s="35"/>
      <c r="E351" s="36"/>
      <c r="F351" s="36"/>
      <c r="G351" s="37"/>
      <c r="H351" s="38"/>
      <c r="I351" s="39"/>
      <c r="J351" s="46"/>
      <c r="K351" s="41"/>
      <c r="L351" s="41"/>
      <c r="M351" s="41"/>
      <c r="N351" s="41"/>
      <c r="O351" s="41"/>
      <c r="P351" s="41"/>
      <c r="Q351" s="41"/>
      <c r="R351" s="42" t="s">
        <v>42</v>
      </c>
      <c r="S351" s="41"/>
      <c r="T351" s="41"/>
      <c r="U351" s="41"/>
      <c r="V351" s="41"/>
      <c r="W351" s="41"/>
      <c r="X351" s="41"/>
      <c r="Y351" s="41"/>
      <c r="Z351" s="41"/>
      <c r="AA351" s="39"/>
      <c r="AB351" s="41"/>
      <c r="AC351" s="39"/>
      <c r="AD351" s="43"/>
      <c r="AE351" s="44" t="str">
        <f aca="false">IF(AND(D351="",E351="",G351=""),"N","Y")</f>
        <v>N</v>
      </c>
      <c r="AF351" s="35"/>
      <c r="AG351" s="32"/>
      <c r="AH351" s="32"/>
      <c r="AI351" s="32"/>
      <c r="AJ351" s="32"/>
    </row>
    <row r="352" customFormat="false" ht="16.5" hidden="false" customHeight="true" outlineLevel="0" collapsed="false">
      <c r="A352" s="32"/>
      <c r="B352" s="33" t="s">
        <v>38</v>
      </c>
      <c r="C352" s="34" t="str">
        <f aca="false">_Companycode</f>
        <v>MaAT</v>
      </c>
      <c r="D352" s="35"/>
      <c r="E352" s="36"/>
      <c r="F352" s="36"/>
      <c r="G352" s="37"/>
      <c r="H352" s="38"/>
      <c r="I352" s="39"/>
      <c r="J352" s="46"/>
      <c r="K352" s="41"/>
      <c r="L352" s="41"/>
      <c r="M352" s="41"/>
      <c r="N352" s="41"/>
      <c r="O352" s="41"/>
      <c r="P352" s="41"/>
      <c r="Q352" s="41"/>
      <c r="R352" s="42" t="s">
        <v>42</v>
      </c>
      <c r="S352" s="41"/>
      <c r="T352" s="41"/>
      <c r="U352" s="41"/>
      <c r="V352" s="41"/>
      <c r="W352" s="41"/>
      <c r="X352" s="41"/>
      <c r="Y352" s="41"/>
      <c r="Z352" s="41"/>
      <c r="AA352" s="39"/>
      <c r="AB352" s="41"/>
      <c r="AC352" s="39"/>
      <c r="AD352" s="43"/>
      <c r="AE352" s="44" t="str">
        <f aca="false">IF(AND(D352="",E352="",G352=""),"N","Y")</f>
        <v>N</v>
      </c>
      <c r="AF352" s="35"/>
      <c r="AG352" s="32"/>
      <c r="AH352" s="32"/>
      <c r="AI352" s="32"/>
      <c r="AJ352" s="32"/>
    </row>
    <row r="353" customFormat="false" ht="16.5" hidden="false" customHeight="true" outlineLevel="0" collapsed="false">
      <c r="A353" s="32"/>
      <c r="B353" s="33" t="s">
        <v>38</v>
      </c>
      <c r="C353" s="34" t="str">
        <f aca="false">_Companycode</f>
        <v>MaAT</v>
      </c>
      <c r="D353" s="35"/>
      <c r="E353" s="36"/>
      <c r="F353" s="36"/>
      <c r="G353" s="37"/>
      <c r="H353" s="38"/>
      <c r="I353" s="39"/>
      <c r="J353" s="46"/>
      <c r="K353" s="41"/>
      <c r="L353" s="41"/>
      <c r="M353" s="41"/>
      <c r="N353" s="41"/>
      <c r="O353" s="41"/>
      <c r="P353" s="41"/>
      <c r="Q353" s="41"/>
      <c r="R353" s="42" t="s">
        <v>42</v>
      </c>
      <c r="S353" s="41"/>
      <c r="T353" s="41"/>
      <c r="U353" s="41"/>
      <c r="V353" s="41"/>
      <c r="W353" s="41"/>
      <c r="X353" s="41"/>
      <c r="Y353" s="41"/>
      <c r="Z353" s="41"/>
      <c r="AA353" s="39"/>
      <c r="AB353" s="41"/>
      <c r="AC353" s="39"/>
      <c r="AD353" s="43"/>
      <c r="AE353" s="44" t="str">
        <f aca="false">IF(AND(D353="",E353="",G353=""),"N","Y")</f>
        <v>N</v>
      </c>
      <c r="AF353" s="35"/>
      <c r="AG353" s="32"/>
      <c r="AH353" s="32"/>
      <c r="AI353" s="32"/>
      <c r="AJ353" s="32"/>
    </row>
    <row r="354" customFormat="false" ht="16.5" hidden="false" customHeight="true" outlineLevel="0" collapsed="false">
      <c r="A354" s="32"/>
      <c r="B354" s="33" t="s">
        <v>38</v>
      </c>
      <c r="C354" s="34" t="str">
        <f aca="false">_Companycode</f>
        <v>MaAT</v>
      </c>
      <c r="D354" s="35"/>
      <c r="E354" s="36"/>
      <c r="F354" s="36"/>
      <c r="G354" s="37"/>
      <c r="H354" s="38"/>
      <c r="I354" s="39"/>
      <c r="J354" s="46"/>
      <c r="K354" s="41"/>
      <c r="L354" s="41"/>
      <c r="M354" s="41"/>
      <c r="N354" s="41"/>
      <c r="O354" s="41"/>
      <c r="P354" s="41"/>
      <c r="Q354" s="41"/>
      <c r="R354" s="42" t="s">
        <v>42</v>
      </c>
      <c r="S354" s="41"/>
      <c r="T354" s="41"/>
      <c r="U354" s="41"/>
      <c r="V354" s="41"/>
      <c r="W354" s="41"/>
      <c r="X354" s="41"/>
      <c r="Y354" s="41"/>
      <c r="Z354" s="41"/>
      <c r="AA354" s="39"/>
      <c r="AB354" s="41"/>
      <c r="AC354" s="39"/>
      <c r="AD354" s="43"/>
      <c r="AE354" s="44" t="str">
        <f aca="false">IF(AND(D354="",E354="",G354=""),"N","Y")</f>
        <v>N</v>
      </c>
      <c r="AF354" s="35"/>
      <c r="AG354" s="32"/>
      <c r="AH354" s="32"/>
      <c r="AI354" s="32"/>
      <c r="AJ354" s="32"/>
    </row>
    <row r="355" customFormat="false" ht="16.5" hidden="false" customHeight="true" outlineLevel="0" collapsed="false">
      <c r="A355" s="32"/>
      <c r="B355" s="33" t="s">
        <v>38</v>
      </c>
      <c r="C355" s="34" t="str">
        <f aca="false">_Companycode</f>
        <v>MaAT</v>
      </c>
      <c r="D355" s="35"/>
      <c r="E355" s="36"/>
      <c r="F355" s="36"/>
      <c r="G355" s="37"/>
      <c r="H355" s="38"/>
      <c r="I355" s="39"/>
      <c r="J355" s="46"/>
      <c r="K355" s="41"/>
      <c r="L355" s="41"/>
      <c r="M355" s="41"/>
      <c r="N355" s="41"/>
      <c r="O355" s="41"/>
      <c r="P355" s="41"/>
      <c r="Q355" s="41"/>
      <c r="R355" s="42" t="s">
        <v>42</v>
      </c>
      <c r="S355" s="41"/>
      <c r="T355" s="41"/>
      <c r="U355" s="41"/>
      <c r="V355" s="41"/>
      <c r="W355" s="41"/>
      <c r="X355" s="41"/>
      <c r="Y355" s="41"/>
      <c r="Z355" s="41"/>
      <c r="AA355" s="39"/>
      <c r="AB355" s="41"/>
      <c r="AC355" s="39"/>
      <c r="AD355" s="43"/>
      <c r="AE355" s="44" t="str">
        <f aca="false">IF(AND(D355="",E355="",G355=""),"N","Y")</f>
        <v>N</v>
      </c>
      <c r="AF355" s="35"/>
      <c r="AG355" s="32"/>
      <c r="AH355" s="32"/>
      <c r="AI355" s="32"/>
      <c r="AJ355" s="32"/>
    </row>
    <row r="356" customFormat="false" ht="16.5" hidden="false" customHeight="true" outlineLevel="0" collapsed="false">
      <c r="A356" s="32"/>
      <c r="B356" s="33" t="s">
        <v>38</v>
      </c>
      <c r="C356" s="34" t="str">
        <f aca="false">_Companycode</f>
        <v>MaAT</v>
      </c>
      <c r="D356" s="35"/>
      <c r="E356" s="36"/>
      <c r="F356" s="36"/>
      <c r="G356" s="37"/>
      <c r="H356" s="38"/>
      <c r="I356" s="39"/>
      <c r="J356" s="46"/>
      <c r="K356" s="41"/>
      <c r="L356" s="41"/>
      <c r="M356" s="41"/>
      <c r="N356" s="41"/>
      <c r="O356" s="41"/>
      <c r="P356" s="41"/>
      <c r="Q356" s="41"/>
      <c r="R356" s="42" t="s">
        <v>42</v>
      </c>
      <c r="S356" s="41"/>
      <c r="T356" s="41"/>
      <c r="U356" s="41"/>
      <c r="V356" s="41"/>
      <c r="W356" s="41"/>
      <c r="X356" s="41"/>
      <c r="Y356" s="41"/>
      <c r="Z356" s="41"/>
      <c r="AA356" s="39"/>
      <c r="AB356" s="41"/>
      <c r="AC356" s="39"/>
      <c r="AD356" s="43"/>
      <c r="AE356" s="44" t="str">
        <f aca="false">IF(AND(D356="",E356="",G356=""),"N","Y")</f>
        <v>N</v>
      </c>
      <c r="AF356" s="35"/>
      <c r="AG356" s="32"/>
      <c r="AH356" s="32"/>
      <c r="AI356" s="32"/>
      <c r="AJ356" s="32"/>
    </row>
    <row r="357" customFormat="false" ht="16.5" hidden="false" customHeight="true" outlineLevel="0" collapsed="false">
      <c r="A357" s="32"/>
      <c r="B357" s="33" t="s">
        <v>38</v>
      </c>
      <c r="C357" s="34" t="str">
        <f aca="false">_Companycode</f>
        <v>MaAT</v>
      </c>
      <c r="D357" s="35"/>
      <c r="E357" s="36"/>
      <c r="F357" s="36"/>
      <c r="G357" s="37"/>
      <c r="H357" s="38"/>
      <c r="I357" s="39"/>
      <c r="J357" s="46"/>
      <c r="K357" s="41"/>
      <c r="L357" s="41"/>
      <c r="M357" s="41"/>
      <c r="N357" s="41"/>
      <c r="O357" s="41"/>
      <c r="P357" s="41"/>
      <c r="Q357" s="41"/>
      <c r="R357" s="42" t="s">
        <v>42</v>
      </c>
      <c r="S357" s="41"/>
      <c r="T357" s="41"/>
      <c r="U357" s="41"/>
      <c r="V357" s="41"/>
      <c r="W357" s="41"/>
      <c r="X357" s="41"/>
      <c r="Y357" s="41"/>
      <c r="Z357" s="41"/>
      <c r="AA357" s="39"/>
      <c r="AB357" s="41"/>
      <c r="AC357" s="39"/>
      <c r="AD357" s="43"/>
      <c r="AE357" s="44" t="str">
        <f aca="false">IF(AND(D357="",E357="",G357=""),"N","Y")</f>
        <v>N</v>
      </c>
      <c r="AF357" s="35"/>
      <c r="AG357" s="32"/>
      <c r="AH357" s="32"/>
      <c r="AI357" s="32"/>
      <c r="AJ357" s="32"/>
    </row>
    <row r="358" customFormat="false" ht="16.5" hidden="false" customHeight="true" outlineLevel="0" collapsed="false">
      <c r="A358" s="32"/>
      <c r="B358" s="33" t="s">
        <v>38</v>
      </c>
      <c r="C358" s="34" t="str">
        <f aca="false">_Companycode</f>
        <v>MaAT</v>
      </c>
      <c r="D358" s="35"/>
      <c r="E358" s="36"/>
      <c r="F358" s="36"/>
      <c r="G358" s="37"/>
      <c r="H358" s="38"/>
      <c r="I358" s="39"/>
      <c r="J358" s="46"/>
      <c r="K358" s="41"/>
      <c r="L358" s="41"/>
      <c r="M358" s="41"/>
      <c r="N358" s="41"/>
      <c r="O358" s="41"/>
      <c r="P358" s="41"/>
      <c r="Q358" s="41"/>
      <c r="R358" s="42" t="s">
        <v>42</v>
      </c>
      <c r="S358" s="41"/>
      <c r="T358" s="41"/>
      <c r="U358" s="41"/>
      <c r="V358" s="41"/>
      <c r="W358" s="41"/>
      <c r="X358" s="41"/>
      <c r="Y358" s="41"/>
      <c r="Z358" s="41"/>
      <c r="AA358" s="39"/>
      <c r="AB358" s="41"/>
      <c r="AC358" s="39"/>
      <c r="AD358" s="43"/>
      <c r="AE358" s="44" t="str">
        <f aca="false">IF(AND(D358="",E358="",G358=""),"N","Y")</f>
        <v>N</v>
      </c>
      <c r="AF358" s="35"/>
      <c r="AG358" s="32"/>
      <c r="AH358" s="32"/>
      <c r="AI358" s="32"/>
      <c r="AJ358" s="32"/>
    </row>
    <row r="359" customFormat="false" ht="16.5" hidden="false" customHeight="true" outlineLevel="0" collapsed="false">
      <c r="A359" s="32"/>
      <c r="B359" s="33" t="s">
        <v>38</v>
      </c>
      <c r="C359" s="34" t="str">
        <f aca="false">_Companycode</f>
        <v>MaAT</v>
      </c>
      <c r="D359" s="35"/>
      <c r="E359" s="36"/>
      <c r="F359" s="36"/>
      <c r="G359" s="37"/>
      <c r="H359" s="38"/>
      <c r="I359" s="39"/>
      <c r="J359" s="46"/>
      <c r="K359" s="41"/>
      <c r="L359" s="41"/>
      <c r="M359" s="41"/>
      <c r="N359" s="41"/>
      <c r="O359" s="41"/>
      <c r="P359" s="41"/>
      <c r="Q359" s="41"/>
      <c r="R359" s="42" t="s">
        <v>42</v>
      </c>
      <c r="S359" s="41"/>
      <c r="T359" s="41"/>
      <c r="U359" s="41"/>
      <c r="V359" s="41"/>
      <c r="W359" s="41"/>
      <c r="X359" s="41"/>
      <c r="Y359" s="41"/>
      <c r="Z359" s="41"/>
      <c r="AA359" s="39"/>
      <c r="AB359" s="41"/>
      <c r="AC359" s="39"/>
      <c r="AD359" s="43"/>
      <c r="AE359" s="44" t="str">
        <f aca="false">IF(AND(D359="",E359="",G359=""),"N","Y")</f>
        <v>N</v>
      </c>
      <c r="AF359" s="35"/>
      <c r="AG359" s="32"/>
      <c r="AH359" s="32"/>
      <c r="AI359" s="32"/>
      <c r="AJ359" s="32"/>
    </row>
    <row r="360" customFormat="false" ht="16.5" hidden="false" customHeight="true" outlineLevel="0" collapsed="false">
      <c r="A360" s="32"/>
      <c r="B360" s="33" t="s">
        <v>38</v>
      </c>
      <c r="C360" s="34" t="str">
        <f aca="false">_Companycode</f>
        <v>MaAT</v>
      </c>
      <c r="D360" s="35"/>
      <c r="E360" s="36"/>
      <c r="F360" s="36"/>
      <c r="G360" s="37"/>
      <c r="H360" s="38"/>
      <c r="I360" s="39"/>
      <c r="J360" s="46"/>
      <c r="K360" s="41"/>
      <c r="L360" s="41"/>
      <c r="M360" s="41"/>
      <c r="N360" s="41"/>
      <c r="O360" s="41"/>
      <c r="P360" s="41"/>
      <c r="Q360" s="41"/>
      <c r="R360" s="42" t="s">
        <v>42</v>
      </c>
      <c r="S360" s="41"/>
      <c r="T360" s="41"/>
      <c r="U360" s="41"/>
      <c r="V360" s="41"/>
      <c r="W360" s="41"/>
      <c r="X360" s="41"/>
      <c r="Y360" s="41"/>
      <c r="Z360" s="41"/>
      <c r="AA360" s="39"/>
      <c r="AB360" s="41"/>
      <c r="AC360" s="39"/>
      <c r="AD360" s="43"/>
      <c r="AE360" s="44" t="str">
        <f aca="false">IF(AND(D360="",E360="",G360=""),"N","Y")</f>
        <v>N</v>
      </c>
      <c r="AF360" s="35"/>
      <c r="AG360" s="32"/>
      <c r="AH360" s="32"/>
      <c r="AI360" s="32"/>
      <c r="AJ360" s="32"/>
    </row>
    <row r="361" customFormat="false" ht="16.5" hidden="false" customHeight="true" outlineLevel="0" collapsed="false">
      <c r="A361" s="32"/>
      <c r="B361" s="33" t="s">
        <v>38</v>
      </c>
      <c r="C361" s="34" t="str">
        <f aca="false">_Companycode</f>
        <v>MaAT</v>
      </c>
      <c r="D361" s="35"/>
      <c r="E361" s="36"/>
      <c r="F361" s="36"/>
      <c r="G361" s="37"/>
      <c r="H361" s="38"/>
      <c r="I361" s="39"/>
      <c r="J361" s="46"/>
      <c r="K361" s="41"/>
      <c r="L361" s="41"/>
      <c r="M361" s="41"/>
      <c r="N361" s="41"/>
      <c r="O361" s="41"/>
      <c r="P361" s="41"/>
      <c r="Q361" s="41"/>
      <c r="R361" s="42" t="s">
        <v>42</v>
      </c>
      <c r="S361" s="41"/>
      <c r="T361" s="41"/>
      <c r="U361" s="41"/>
      <c r="V361" s="41"/>
      <c r="W361" s="41"/>
      <c r="X361" s="41"/>
      <c r="Y361" s="41"/>
      <c r="Z361" s="41"/>
      <c r="AA361" s="39"/>
      <c r="AB361" s="41"/>
      <c r="AC361" s="39"/>
      <c r="AD361" s="43"/>
      <c r="AE361" s="44" t="str">
        <f aca="false">IF(AND(D361="",E361="",G361=""),"N","Y")</f>
        <v>N</v>
      </c>
      <c r="AF361" s="35"/>
      <c r="AG361" s="32"/>
      <c r="AH361" s="32"/>
      <c r="AI361" s="32"/>
      <c r="AJ361" s="32"/>
    </row>
    <row r="362" customFormat="false" ht="16.5" hidden="false" customHeight="true" outlineLevel="0" collapsed="false">
      <c r="A362" s="32"/>
      <c r="B362" s="33" t="s">
        <v>38</v>
      </c>
      <c r="C362" s="34" t="str">
        <f aca="false">_Companycode</f>
        <v>MaAT</v>
      </c>
      <c r="D362" s="35"/>
      <c r="E362" s="36"/>
      <c r="F362" s="36"/>
      <c r="G362" s="37"/>
      <c r="H362" s="38"/>
      <c r="I362" s="39"/>
      <c r="J362" s="46"/>
      <c r="K362" s="41"/>
      <c r="L362" s="41"/>
      <c r="M362" s="41"/>
      <c r="N362" s="41"/>
      <c r="O362" s="41"/>
      <c r="P362" s="41"/>
      <c r="Q362" s="41"/>
      <c r="R362" s="42" t="s">
        <v>42</v>
      </c>
      <c r="S362" s="41"/>
      <c r="T362" s="41"/>
      <c r="U362" s="41"/>
      <c r="V362" s="41"/>
      <c r="W362" s="41"/>
      <c r="X362" s="41"/>
      <c r="Y362" s="41"/>
      <c r="Z362" s="41"/>
      <c r="AA362" s="39"/>
      <c r="AB362" s="41"/>
      <c r="AC362" s="39"/>
      <c r="AD362" s="43"/>
      <c r="AE362" s="44" t="str">
        <f aca="false">IF(AND(D362="",E362="",G362=""),"N","Y")</f>
        <v>N</v>
      </c>
      <c r="AF362" s="35"/>
      <c r="AG362" s="32"/>
      <c r="AH362" s="32"/>
      <c r="AI362" s="32"/>
      <c r="AJ362" s="32"/>
    </row>
    <row r="363" customFormat="false" ht="16.5" hidden="false" customHeight="true" outlineLevel="0" collapsed="false">
      <c r="A363" s="32"/>
      <c r="B363" s="33" t="s">
        <v>38</v>
      </c>
      <c r="C363" s="34" t="str">
        <f aca="false">_Companycode</f>
        <v>MaAT</v>
      </c>
      <c r="D363" s="35"/>
      <c r="E363" s="36"/>
      <c r="F363" s="36"/>
      <c r="G363" s="37"/>
      <c r="H363" s="38"/>
      <c r="I363" s="39"/>
      <c r="J363" s="46"/>
      <c r="K363" s="41"/>
      <c r="L363" s="41"/>
      <c r="M363" s="41"/>
      <c r="N363" s="41"/>
      <c r="O363" s="41"/>
      <c r="P363" s="41"/>
      <c r="Q363" s="41"/>
      <c r="R363" s="42" t="s">
        <v>42</v>
      </c>
      <c r="S363" s="41"/>
      <c r="T363" s="41"/>
      <c r="U363" s="41"/>
      <c r="V363" s="41"/>
      <c r="W363" s="41"/>
      <c r="X363" s="41"/>
      <c r="Y363" s="41"/>
      <c r="Z363" s="41"/>
      <c r="AA363" s="39"/>
      <c r="AB363" s="41"/>
      <c r="AC363" s="39"/>
      <c r="AD363" s="43"/>
      <c r="AE363" s="44" t="str">
        <f aca="false">IF(AND(D363="",E363="",G363=""),"N","Y")</f>
        <v>N</v>
      </c>
      <c r="AF363" s="35"/>
      <c r="AG363" s="32"/>
      <c r="AH363" s="32"/>
      <c r="AI363" s="32"/>
      <c r="AJ363" s="32"/>
    </row>
    <row r="364" customFormat="false" ht="16.5" hidden="false" customHeight="true" outlineLevel="0" collapsed="false">
      <c r="A364" s="32"/>
      <c r="B364" s="33" t="s">
        <v>38</v>
      </c>
      <c r="C364" s="34" t="str">
        <f aca="false">_Companycode</f>
        <v>MaAT</v>
      </c>
      <c r="D364" s="35"/>
      <c r="E364" s="36"/>
      <c r="F364" s="36"/>
      <c r="G364" s="37"/>
      <c r="H364" s="38"/>
      <c r="I364" s="39"/>
      <c r="J364" s="46"/>
      <c r="K364" s="41"/>
      <c r="L364" s="41"/>
      <c r="M364" s="41"/>
      <c r="N364" s="41"/>
      <c r="O364" s="41"/>
      <c r="P364" s="41"/>
      <c r="Q364" s="41"/>
      <c r="R364" s="42" t="s">
        <v>42</v>
      </c>
      <c r="S364" s="41"/>
      <c r="T364" s="41"/>
      <c r="U364" s="41"/>
      <c r="V364" s="41"/>
      <c r="W364" s="41"/>
      <c r="X364" s="41"/>
      <c r="Y364" s="41"/>
      <c r="Z364" s="41"/>
      <c r="AA364" s="39"/>
      <c r="AB364" s="41"/>
      <c r="AC364" s="39"/>
      <c r="AD364" s="43"/>
      <c r="AE364" s="44" t="str">
        <f aca="false">IF(AND(D364="",E364="",G364=""),"N","Y")</f>
        <v>N</v>
      </c>
      <c r="AF364" s="35"/>
      <c r="AG364" s="32"/>
      <c r="AH364" s="32"/>
      <c r="AI364" s="32"/>
      <c r="AJ364" s="32"/>
    </row>
    <row r="365" customFormat="false" ht="16.5" hidden="false" customHeight="true" outlineLevel="0" collapsed="false">
      <c r="A365" s="32"/>
      <c r="B365" s="33" t="s">
        <v>38</v>
      </c>
      <c r="C365" s="34" t="str">
        <f aca="false">_Companycode</f>
        <v>MaAT</v>
      </c>
      <c r="D365" s="35"/>
      <c r="E365" s="36"/>
      <c r="F365" s="36"/>
      <c r="G365" s="37"/>
      <c r="H365" s="38"/>
      <c r="I365" s="39"/>
      <c r="J365" s="46"/>
      <c r="K365" s="41"/>
      <c r="L365" s="41"/>
      <c r="M365" s="41"/>
      <c r="N365" s="41"/>
      <c r="O365" s="41"/>
      <c r="P365" s="41"/>
      <c r="Q365" s="41"/>
      <c r="R365" s="42" t="s">
        <v>42</v>
      </c>
      <c r="S365" s="41"/>
      <c r="T365" s="41"/>
      <c r="U365" s="41"/>
      <c r="V365" s="41"/>
      <c r="W365" s="41"/>
      <c r="X365" s="41"/>
      <c r="Y365" s="41"/>
      <c r="Z365" s="41"/>
      <c r="AA365" s="39"/>
      <c r="AB365" s="41"/>
      <c r="AC365" s="39"/>
      <c r="AD365" s="43"/>
      <c r="AE365" s="44" t="str">
        <f aca="false">IF(AND(D365="",E365="",G365=""),"N","Y")</f>
        <v>N</v>
      </c>
      <c r="AF365" s="35"/>
      <c r="AG365" s="32"/>
      <c r="AH365" s="32"/>
      <c r="AI365" s="32"/>
      <c r="AJ365" s="32"/>
    </row>
    <row r="366" customFormat="false" ht="16.5" hidden="false" customHeight="true" outlineLevel="0" collapsed="false">
      <c r="A366" s="32"/>
      <c r="B366" s="33" t="s">
        <v>38</v>
      </c>
      <c r="C366" s="34" t="str">
        <f aca="false">_Companycode</f>
        <v>MaAT</v>
      </c>
      <c r="D366" s="35"/>
      <c r="E366" s="36"/>
      <c r="F366" s="36"/>
      <c r="G366" s="37"/>
      <c r="H366" s="38"/>
      <c r="I366" s="39"/>
      <c r="J366" s="46"/>
      <c r="K366" s="41"/>
      <c r="L366" s="41"/>
      <c r="M366" s="41"/>
      <c r="N366" s="41"/>
      <c r="O366" s="41"/>
      <c r="P366" s="41"/>
      <c r="Q366" s="41"/>
      <c r="R366" s="42" t="s">
        <v>42</v>
      </c>
      <c r="S366" s="41"/>
      <c r="T366" s="41"/>
      <c r="U366" s="41"/>
      <c r="V366" s="41"/>
      <c r="W366" s="41"/>
      <c r="X366" s="41"/>
      <c r="Y366" s="41"/>
      <c r="Z366" s="41"/>
      <c r="AA366" s="39"/>
      <c r="AB366" s="41"/>
      <c r="AC366" s="39"/>
      <c r="AD366" s="43"/>
      <c r="AE366" s="44" t="str">
        <f aca="false">IF(AND(D366="",E366="",G366=""),"N","Y")</f>
        <v>N</v>
      </c>
      <c r="AF366" s="35"/>
      <c r="AG366" s="32"/>
      <c r="AH366" s="32"/>
      <c r="AI366" s="32"/>
      <c r="AJ366" s="32"/>
    </row>
    <row r="367" customFormat="false" ht="16.5" hidden="false" customHeight="true" outlineLevel="0" collapsed="false">
      <c r="A367" s="32"/>
      <c r="B367" s="33" t="s">
        <v>38</v>
      </c>
      <c r="C367" s="34" t="str">
        <f aca="false">_Companycode</f>
        <v>MaAT</v>
      </c>
      <c r="D367" s="35"/>
      <c r="E367" s="36"/>
      <c r="F367" s="36"/>
      <c r="G367" s="37"/>
      <c r="H367" s="38"/>
      <c r="I367" s="39"/>
      <c r="J367" s="46"/>
      <c r="K367" s="41"/>
      <c r="L367" s="41"/>
      <c r="M367" s="41"/>
      <c r="N367" s="41"/>
      <c r="O367" s="41"/>
      <c r="P367" s="41"/>
      <c r="Q367" s="41"/>
      <c r="R367" s="42" t="s">
        <v>42</v>
      </c>
      <c r="S367" s="41"/>
      <c r="T367" s="41"/>
      <c r="U367" s="41"/>
      <c r="V367" s="41"/>
      <c r="W367" s="41"/>
      <c r="X367" s="41"/>
      <c r="Y367" s="41"/>
      <c r="Z367" s="41"/>
      <c r="AA367" s="39"/>
      <c r="AB367" s="41"/>
      <c r="AC367" s="39"/>
      <c r="AD367" s="43"/>
      <c r="AE367" s="44" t="str">
        <f aca="false">IF(AND(D367="",E367="",G367=""),"N","Y")</f>
        <v>N</v>
      </c>
      <c r="AF367" s="35"/>
      <c r="AG367" s="32"/>
      <c r="AH367" s="32"/>
      <c r="AI367" s="32"/>
      <c r="AJ367" s="32"/>
    </row>
    <row r="368" customFormat="false" ht="16.5" hidden="false" customHeight="true" outlineLevel="0" collapsed="false">
      <c r="A368" s="32"/>
      <c r="B368" s="33" t="s">
        <v>38</v>
      </c>
      <c r="C368" s="34" t="str">
        <f aca="false">_Companycode</f>
        <v>MaAT</v>
      </c>
      <c r="D368" s="35"/>
      <c r="E368" s="36"/>
      <c r="F368" s="36"/>
      <c r="G368" s="37"/>
      <c r="H368" s="38"/>
      <c r="I368" s="39"/>
      <c r="J368" s="46"/>
      <c r="K368" s="41"/>
      <c r="L368" s="41"/>
      <c r="M368" s="41"/>
      <c r="N368" s="41"/>
      <c r="O368" s="41"/>
      <c r="P368" s="41"/>
      <c r="Q368" s="41"/>
      <c r="R368" s="42" t="s">
        <v>42</v>
      </c>
      <c r="S368" s="41"/>
      <c r="T368" s="41"/>
      <c r="U368" s="41"/>
      <c r="V368" s="41"/>
      <c r="W368" s="41"/>
      <c r="X368" s="41"/>
      <c r="Y368" s="41"/>
      <c r="Z368" s="41"/>
      <c r="AA368" s="39"/>
      <c r="AB368" s="41"/>
      <c r="AC368" s="39"/>
      <c r="AD368" s="43"/>
      <c r="AE368" s="44" t="str">
        <f aca="false">IF(AND(D368="",E368="",G368=""),"N","Y")</f>
        <v>N</v>
      </c>
      <c r="AF368" s="35"/>
      <c r="AG368" s="32"/>
      <c r="AH368" s="32"/>
      <c r="AI368" s="32"/>
      <c r="AJ368" s="32"/>
    </row>
    <row r="369" customFormat="false" ht="16.5" hidden="false" customHeight="true" outlineLevel="0" collapsed="false">
      <c r="A369" s="32"/>
      <c r="B369" s="33" t="s">
        <v>38</v>
      </c>
      <c r="C369" s="34" t="str">
        <f aca="false">_Companycode</f>
        <v>MaAT</v>
      </c>
      <c r="D369" s="35"/>
      <c r="E369" s="36"/>
      <c r="F369" s="36"/>
      <c r="G369" s="37"/>
      <c r="H369" s="38"/>
      <c r="I369" s="39"/>
      <c r="J369" s="46"/>
      <c r="K369" s="41"/>
      <c r="L369" s="41"/>
      <c r="M369" s="41"/>
      <c r="N369" s="41"/>
      <c r="O369" s="41"/>
      <c r="P369" s="41"/>
      <c r="Q369" s="41"/>
      <c r="R369" s="42" t="s">
        <v>42</v>
      </c>
      <c r="S369" s="41"/>
      <c r="T369" s="41"/>
      <c r="U369" s="41"/>
      <c r="V369" s="41"/>
      <c r="W369" s="41"/>
      <c r="X369" s="41"/>
      <c r="Y369" s="41"/>
      <c r="Z369" s="41"/>
      <c r="AA369" s="39"/>
      <c r="AB369" s="41"/>
      <c r="AC369" s="39"/>
      <c r="AD369" s="43"/>
      <c r="AE369" s="44" t="str">
        <f aca="false">IF(AND(D369="",E369="",G369=""),"N","Y")</f>
        <v>N</v>
      </c>
      <c r="AF369" s="35"/>
      <c r="AG369" s="32"/>
      <c r="AH369" s="32"/>
      <c r="AI369" s="32"/>
      <c r="AJ369" s="32"/>
    </row>
    <row r="370" customFormat="false" ht="16.5" hidden="false" customHeight="true" outlineLevel="0" collapsed="false">
      <c r="A370" s="32"/>
      <c r="B370" s="33" t="s">
        <v>38</v>
      </c>
      <c r="C370" s="34" t="str">
        <f aca="false">_Companycode</f>
        <v>MaAT</v>
      </c>
      <c r="D370" s="35"/>
      <c r="E370" s="36"/>
      <c r="F370" s="36"/>
      <c r="G370" s="37"/>
      <c r="H370" s="38"/>
      <c r="I370" s="39"/>
      <c r="J370" s="46"/>
      <c r="K370" s="41"/>
      <c r="L370" s="41"/>
      <c r="M370" s="41"/>
      <c r="N370" s="41"/>
      <c r="O370" s="41"/>
      <c r="P370" s="41"/>
      <c r="Q370" s="41"/>
      <c r="R370" s="42" t="s">
        <v>42</v>
      </c>
      <c r="S370" s="41"/>
      <c r="T370" s="41"/>
      <c r="U370" s="41"/>
      <c r="V370" s="41"/>
      <c r="W370" s="41"/>
      <c r="X370" s="41"/>
      <c r="Y370" s="41"/>
      <c r="Z370" s="41"/>
      <c r="AA370" s="39"/>
      <c r="AB370" s="41"/>
      <c r="AC370" s="39"/>
      <c r="AD370" s="43"/>
      <c r="AE370" s="44" t="str">
        <f aca="false">IF(AND(D370="",E370="",G370=""),"N","Y")</f>
        <v>N</v>
      </c>
      <c r="AF370" s="35"/>
      <c r="AG370" s="32"/>
      <c r="AH370" s="32"/>
      <c r="AI370" s="32"/>
      <c r="AJ370" s="32"/>
    </row>
    <row r="371" customFormat="false" ht="16.5" hidden="false" customHeight="true" outlineLevel="0" collapsed="false">
      <c r="A371" s="32"/>
      <c r="B371" s="33" t="s">
        <v>38</v>
      </c>
      <c r="C371" s="34" t="str">
        <f aca="false">_Companycode</f>
        <v>MaAT</v>
      </c>
      <c r="D371" s="35"/>
      <c r="E371" s="36"/>
      <c r="F371" s="36"/>
      <c r="G371" s="37"/>
      <c r="H371" s="38"/>
      <c r="I371" s="39"/>
      <c r="J371" s="46"/>
      <c r="K371" s="41"/>
      <c r="L371" s="41"/>
      <c r="M371" s="41"/>
      <c r="N371" s="41"/>
      <c r="O371" s="41"/>
      <c r="P371" s="41"/>
      <c r="Q371" s="41"/>
      <c r="R371" s="42" t="s">
        <v>42</v>
      </c>
      <c r="S371" s="41"/>
      <c r="T371" s="41"/>
      <c r="U371" s="41"/>
      <c r="V371" s="41"/>
      <c r="W371" s="41"/>
      <c r="X371" s="41"/>
      <c r="Y371" s="41"/>
      <c r="Z371" s="41"/>
      <c r="AA371" s="39"/>
      <c r="AB371" s="41"/>
      <c r="AC371" s="39"/>
      <c r="AD371" s="43"/>
      <c r="AE371" s="44" t="str">
        <f aca="false">IF(AND(D371="",E371="",G371=""),"N","Y")</f>
        <v>N</v>
      </c>
      <c r="AF371" s="35"/>
      <c r="AG371" s="32"/>
      <c r="AH371" s="32"/>
      <c r="AI371" s="32"/>
      <c r="AJ371" s="32"/>
    </row>
    <row r="372" customFormat="false" ht="16.5" hidden="false" customHeight="true" outlineLevel="0" collapsed="false">
      <c r="A372" s="32"/>
      <c r="B372" s="33" t="s">
        <v>38</v>
      </c>
      <c r="C372" s="34" t="str">
        <f aca="false">_Companycode</f>
        <v>MaAT</v>
      </c>
      <c r="D372" s="35"/>
      <c r="E372" s="36"/>
      <c r="F372" s="36"/>
      <c r="G372" s="37"/>
      <c r="H372" s="38"/>
      <c r="I372" s="39"/>
      <c r="J372" s="46"/>
      <c r="K372" s="41"/>
      <c r="L372" s="41"/>
      <c r="M372" s="41"/>
      <c r="N372" s="41"/>
      <c r="O372" s="41"/>
      <c r="P372" s="41"/>
      <c r="Q372" s="41"/>
      <c r="R372" s="42" t="s">
        <v>42</v>
      </c>
      <c r="S372" s="41"/>
      <c r="T372" s="41"/>
      <c r="U372" s="41"/>
      <c r="V372" s="41"/>
      <c r="W372" s="41"/>
      <c r="X372" s="41"/>
      <c r="Y372" s="41"/>
      <c r="Z372" s="41"/>
      <c r="AA372" s="39"/>
      <c r="AB372" s="41"/>
      <c r="AC372" s="39"/>
      <c r="AD372" s="43"/>
      <c r="AE372" s="44" t="str">
        <f aca="false">IF(AND(D372="",E372="",G372=""),"N","Y")</f>
        <v>N</v>
      </c>
      <c r="AF372" s="35"/>
      <c r="AG372" s="32"/>
      <c r="AH372" s="32"/>
      <c r="AI372" s="32"/>
      <c r="AJ372" s="32"/>
    </row>
    <row r="373" customFormat="false" ht="16.5" hidden="false" customHeight="true" outlineLevel="0" collapsed="false">
      <c r="A373" s="32"/>
      <c r="B373" s="33" t="s">
        <v>38</v>
      </c>
      <c r="C373" s="34" t="str">
        <f aca="false">_Companycode</f>
        <v>MaAT</v>
      </c>
      <c r="D373" s="35"/>
      <c r="E373" s="36"/>
      <c r="F373" s="36"/>
      <c r="G373" s="37"/>
      <c r="H373" s="38"/>
      <c r="I373" s="39"/>
      <c r="J373" s="46"/>
      <c r="K373" s="41"/>
      <c r="L373" s="41"/>
      <c r="M373" s="41"/>
      <c r="N373" s="41"/>
      <c r="O373" s="41"/>
      <c r="P373" s="41"/>
      <c r="Q373" s="41"/>
      <c r="R373" s="42" t="s">
        <v>42</v>
      </c>
      <c r="S373" s="41"/>
      <c r="T373" s="41"/>
      <c r="U373" s="41"/>
      <c r="V373" s="41"/>
      <c r="W373" s="41"/>
      <c r="X373" s="41"/>
      <c r="Y373" s="41"/>
      <c r="Z373" s="41"/>
      <c r="AA373" s="39"/>
      <c r="AB373" s="41"/>
      <c r="AC373" s="39"/>
      <c r="AD373" s="43"/>
      <c r="AE373" s="44" t="str">
        <f aca="false">IF(AND(D373="",E373="",G373=""),"N","Y")</f>
        <v>N</v>
      </c>
      <c r="AF373" s="35"/>
      <c r="AG373" s="32"/>
      <c r="AH373" s="32"/>
      <c r="AI373" s="32"/>
      <c r="AJ373" s="32"/>
    </row>
    <row r="374" customFormat="false" ht="16.5" hidden="false" customHeight="true" outlineLevel="0" collapsed="false">
      <c r="A374" s="32"/>
      <c r="B374" s="33" t="s">
        <v>38</v>
      </c>
      <c r="C374" s="34" t="str">
        <f aca="false">_Companycode</f>
        <v>MaAT</v>
      </c>
      <c r="D374" s="35"/>
      <c r="E374" s="36"/>
      <c r="F374" s="36"/>
      <c r="G374" s="37"/>
      <c r="H374" s="38"/>
      <c r="I374" s="39"/>
      <c r="J374" s="46"/>
      <c r="K374" s="41"/>
      <c r="L374" s="41"/>
      <c r="M374" s="41"/>
      <c r="N374" s="41"/>
      <c r="O374" s="41"/>
      <c r="P374" s="41"/>
      <c r="Q374" s="41"/>
      <c r="R374" s="42" t="s">
        <v>42</v>
      </c>
      <c r="S374" s="41"/>
      <c r="T374" s="41"/>
      <c r="U374" s="41"/>
      <c r="V374" s="41"/>
      <c r="W374" s="41"/>
      <c r="X374" s="41"/>
      <c r="Y374" s="41"/>
      <c r="Z374" s="41"/>
      <c r="AA374" s="39"/>
      <c r="AB374" s="41"/>
      <c r="AC374" s="39"/>
      <c r="AD374" s="43"/>
      <c r="AE374" s="44" t="str">
        <f aca="false">IF(AND(D374="",E374="",G374=""),"N","Y")</f>
        <v>N</v>
      </c>
      <c r="AF374" s="35"/>
      <c r="AG374" s="32"/>
      <c r="AH374" s="32"/>
      <c r="AI374" s="32"/>
      <c r="AJ374" s="32"/>
    </row>
    <row r="375" customFormat="false" ht="16.5" hidden="false" customHeight="true" outlineLevel="0" collapsed="false">
      <c r="A375" s="32"/>
      <c r="B375" s="33" t="s">
        <v>38</v>
      </c>
      <c r="C375" s="34" t="str">
        <f aca="false">_Companycode</f>
        <v>MaAT</v>
      </c>
      <c r="D375" s="35"/>
      <c r="E375" s="36"/>
      <c r="F375" s="36"/>
      <c r="G375" s="37"/>
      <c r="H375" s="38"/>
      <c r="I375" s="39"/>
      <c r="J375" s="46"/>
      <c r="K375" s="41"/>
      <c r="L375" s="41"/>
      <c r="M375" s="41"/>
      <c r="N375" s="41"/>
      <c r="O375" s="41"/>
      <c r="P375" s="41"/>
      <c r="Q375" s="41"/>
      <c r="R375" s="42" t="s">
        <v>42</v>
      </c>
      <c r="S375" s="41"/>
      <c r="T375" s="41"/>
      <c r="U375" s="41"/>
      <c r="V375" s="41"/>
      <c r="W375" s="41"/>
      <c r="X375" s="41"/>
      <c r="Y375" s="41"/>
      <c r="Z375" s="41"/>
      <c r="AA375" s="39"/>
      <c r="AB375" s="41"/>
      <c r="AC375" s="39"/>
      <c r="AD375" s="43"/>
      <c r="AE375" s="44" t="str">
        <f aca="false">IF(AND(D375="",E375="",G375=""),"N","Y")</f>
        <v>N</v>
      </c>
      <c r="AF375" s="35"/>
      <c r="AG375" s="32"/>
      <c r="AH375" s="32"/>
      <c r="AI375" s="32"/>
      <c r="AJ375" s="32"/>
    </row>
    <row r="376" customFormat="false" ht="16.5" hidden="false" customHeight="true" outlineLevel="0" collapsed="false">
      <c r="A376" s="32"/>
      <c r="B376" s="33" t="s">
        <v>38</v>
      </c>
      <c r="C376" s="34" t="str">
        <f aca="false">_Companycode</f>
        <v>MaAT</v>
      </c>
      <c r="D376" s="35"/>
      <c r="E376" s="36"/>
      <c r="F376" s="36"/>
      <c r="G376" s="37"/>
      <c r="H376" s="38"/>
      <c r="I376" s="39"/>
      <c r="J376" s="46"/>
      <c r="K376" s="41"/>
      <c r="L376" s="41"/>
      <c r="M376" s="41"/>
      <c r="N376" s="41"/>
      <c r="O376" s="41"/>
      <c r="P376" s="41"/>
      <c r="Q376" s="41"/>
      <c r="R376" s="42" t="s">
        <v>42</v>
      </c>
      <c r="S376" s="41"/>
      <c r="T376" s="41"/>
      <c r="U376" s="41"/>
      <c r="V376" s="41"/>
      <c r="W376" s="41"/>
      <c r="X376" s="41"/>
      <c r="Y376" s="41"/>
      <c r="Z376" s="41"/>
      <c r="AA376" s="39"/>
      <c r="AB376" s="41"/>
      <c r="AC376" s="39"/>
      <c r="AD376" s="43"/>
      <c r="AE376" s="44" t="str">
        <f aca="false">IF(AND(D376="",E376="",G376=""),"N","Y")</f>
        <v>N</v>
      </c>
      <c r="AF376" s="35"/>
      <c r="AG376" s="32"/>
      <c r="AH376" s="32"/>
      <c r="AI376" s="32"/>
      <c r="AJ376" s="32"/>
    </row>
    <row r="377" customFormat="false" ht="16.5" hidden="false" customHeight="true" outlineLevel="0" collapsed="false">
      <c r="A377" s="32"/>
      <c r="B377" s="33" t="s">
        <v>38</v>
      </c>
      <c r="C377" s="34" t="str">
        <f aca="false">_Companycode</f>
        <v>MaAT</v>
      </c>
      <c r="D377" s="35"/>
      <c r="E377" s="36"/>
      <c r="F377" s="36"/>
      <c r="G377" s="37"/>
      <c r="H377" s="38"/>
      <c r="I377" s="39"/>
      <c r="J377" s="46"/>
      <c r="K377" s="41"/>
      <c r="L377" s="41"/>
      <c r="M377" s="41"/>
      <c r="N377" s="41"/>
      <c r="O377" s="41"/>
      <c r="P377" s="41"/>
      <c r="Q377" s="41"/>
      <c r="R377" s="42" t="s">
        <v>42</v>
      </c>
      <c r="S377" s="41"/>
      <c r="T377" s="41"/>
      <c r="U377" s="41"/>
      <c r="V377" s="41"/>
      <c r="W377" s="41"/>
      <c r="X377" s="41"/>
      <c r="Y377" s="41"/>
      <c r="Z377" s="41"/>
      <c r="AA377" s="39"/>
      <c r="AB377" s="41"/>
      <c r="AC377" s="39"/>
      <c r="AD377" s="43"/>
      <c r="AE377" s="44" t="str">
        <f aca="false">IF(AND(D377="",E377="",G377=""),"N","Y")</f>
        <v>N</v>
      </c>
      <c r="AF377" s="35"/>
      <c r="AG377" s="32"/>
      <c r="AH377" s="32"/>
      <c r="AI377" s="32"/>
      <c r="AJ377" s="32"/>
    </row>
    <row r="378" customFormat="false" ht="16.5" hidden="false" customHeight="true" outlineLevel="0" collapsed="false">
      <c r="A378" s="32"/>
      <c r="B378" s="33" t="s">
        <v>38</v>
      </c>
      <c r="C378" s="34" t="str">
        <f aca="false">_Companycode</f>
        <v>MaAT</v>
      </c>
      <c r="D378" s="35"/>
      <c r="E378" s="36"/>
      <c r="F378" s="36"/>
      <c r="G378" s="37"/>
      <c r="H378" s="38"/>
      <c r="I378" s="39"/>
      <c r="J378" s="46"/>
      <c r="K378" s="41"/>
      <c r="L378" s="41"/>
      <c r="M378" s="41"/>
      <c r="N378" s="41"/>
      <c r="O378" s="41"/>
      <c r="P378" s="41"/>
      <c r="Q378" s="41"/>
      <c r="R378" s="42" t="s">
        <v>42</v>
      </c>
      <c r="S378" s="41"/>
      <c r="T378" s="41"/>
      <c r="U378" s="41"/>
      <c r="V378" s="41"/>
      <c r="W378" s="41"/>
      <c r="X378" s="41"/>
      <c r="Y378" s="41"/>
      <c r="Z378" s="41"/>
      <c r="AA378" s="39"/>
      <c r="AB378" s="41"/>
      <c r="AC378" s="39"/>
      <c r="AD378" s="43"/>
      <c r="AE378" s="44" t="str">
        <f aca="false">IF(AND(D378="",E378="",G378=""),"N","Y")</f>
        <v>N</v>
      </c>
      <c r="AF378" s="35"/>
      <c r="AG378" s="32"/>
      <c r="AH378" s="32"/>
      <c r="AI378" s="32"/>
      <c r="AJ378" s="32"/>
    </row>
    <row r="379" customFormat="false" ht="16.5" hidden="false" customHeight="true" outlineLevel="0" collapsed="false">
      <c r="A379" s="32"/>
      <c r="B379" s="33" t="s">
        <v>38</v>
      </c>
      <c r="C379" s="34" t="str">
        <f aca="false">_Companycode</f>
        <v>MaAT</v>
      </c>
      <c r="D379" s="35"/>
      <c r="E379" s="36"/>
      <c r="F379" s="36"/>
      <c r="G379" s="37"/>
      <c r="H379" s="38"/>
      <c r="I379" s="39"/>
      <c r="J379" s="46"/>
      <c r="K379" s="41"/>
      <c r="L379" s="41"/>
      <c r="M379" s="41"/>
      <c r="N379" s="41"/>
      <c r="O379" s="41"/>
      <c r="P379" s="41"/>
      <c r="Q379" s="41"/>
      <c r="R379" s="42" t="s">
        <v>42</v>
      </c>
      <c r="S379" s="41"/>
      <c r="T379" s="41"/>
      <c r="U379" s="41"/>
      <c r="V379" s="41"/>
      <c r="W379" s="41"/>
      <c r="X379" s="41"/>
      <c r="Y379" s="41"/>
      <c r="Z379" s="41"/>
      <c r="AA379" s="39"/>
      <c r="AB379" s="41"/>
      <c r="AC379" s="39"/>
      <c r="AD379" s="43"/>
      <c r="AE379" s="44" t="str">
        <f aca="false">IF(AND(D379="",E379="",G379=""),"N","Y")</f>
        <v>N</v>
      </c>
      <c r="AF379" s="35"/>
      <c r="AG379" s="32"/>
      <c r="AH379" s="32"/>
      <c r="AI379" s="32"/>
      <c r="AJ379" s="32"/>
    </row>
    <row r="380" customFormat="false" ht="16.5" hidden="false" customHeight="true" outlineLevel="0" collapsed="false">
      <c r="A380" s="32"/>
      <c r="B380" s="33" t="s">
        <v>38</v>
      </c>
      <c r="C380" s="34" t="str">
        <f aca="false">_Companycode</f>
        <v>MaAT</v>
      </c>
      <c r="D380" s="35"/>
      <c r="E380" s="36"/>
      <c r="F380" s="36"/>
      <c r="G380" s="37"/>
      <c r="H380" s="38"/>
      <c r="I380" s="39"/>
      <c r="J380" s="46"/>
      <c r="K380" s="41"/>
      <c r="L380" s="41"/>
      <c r="M380" s="41"/>
      <c r="N380" s="41"/>
      <c r="O380" s="41"/>
      <c r="P380" s="41"/>
      <c r="Q380" s="41"/>
      <c r="R380" s="42" t="s">
        <v>42</v>
      </c>
      <c r="S380" s="41"/>
      <c r="T380" s="41"/>
      <c r="U380" s="41"/>
      <c r="V380" s="41"/>
      <c r="W380" s="41"/>
      <c r="X380" s="41"/>
      <c r="Y380" s="41"/>
      <c r="Z380" s="41"/>
      <c r="AA380" s="39"/>
      <c r="AB380" s="41"/>
      <c r="AC380" s="39"/>
      <c r="AD380" s="43"/>
      <c r="AE380" s="44" t="str">
        <f aca="false">IF(AND(D380="",E380="",G380=""),"N","Y")</f>
        <v>N</v>
      </c>
      <c r="AF380" s="35"/>
      <c r="AG380" s="32"/>
      <c r="AH380" s="32"/>
      <c r="AI380" s="32"/>
      <c r="AJ380" s="32"/>
    </row>
    <row r="381" customFormat="false" ht="16.5" hidden="false" customHeight="true" outlineLevel="0" collapsed="false">
      <c r="A381" s="32"/>
      <c r="B381" s="33" t="s">
        <v>38</v>
      </c>
      <c r="C381" s="34" t="str">
        <f aca="false">_Companycode</f>
        <v>MaAT</v>
      </c>
      <c r="D381" s="35"/>
      <c r="E381" s="36"/>
      <c r="F381" s="36"/>
      <c r="G381" s="37"/>
      <c r="H381" s="38"/>
      <c r="I381" s="39"/>
      <c r="J381" s="46"/>
      <c r="K381" s="41"/>
      <c r="L381" s="41"/>
      <c r="M381" s="41"/>
      <c r="N381" s="41"/>
      <c r="O381" s="41"/>
      <c r="P381" s="41"/>
      <c r="Q381" s="41"/>
      <c r="R381" s="42" t="s">
        <v>42</v>
      </c>
      <c r="S381" s="41"/>
      <c r="T381" s="41"/>
      <c r="U381" s="41"/>
      <c r="V381" s="41"/>
      <c r="W381" s="41"/>
      <c r="X381" s="41"/>
      <c r="Y381" s="41"/>
      <c r="Z381" s="41"/>
      <c r="AA381" s="39"/>
      <c r="AB381" s="41"/>
      <c r="AC381" s="39"/>
      <c r="AD381" s="43"/>
      <c r="AE381" s="44" t="str">
        <f aca="false">IF(AND(D381="",E381="",G381=""),"N","Y")</f>
        <v>N</v>
      </c>
      <c r="AF381" s="35"/>
      <c r="AG381" s="32"/>
      <c r="AH381" s="32"/>
      <c r="AI381" s="32"/>
      <c r="AJ381" s="32"/>
    </row>
    <row r="382" customFormat="false" ht="16.5" hidden="false" customHeight="true" outlineLevel="0" collapsed="false">
      <c r="A382" s="32"/>
      <c r="B382" s="33" t="s">
        <v>38</v>
      </c>
      <c r="C382" s="34" t="str">
        <f aca="false">_Companycode</f>
        <v>MaAT</v>
      </c>
      <c r="D382" s="35"/>
      <c r="E382" s="36"/>
      <c r="F382" s="36"/>
      <c r="G382" s="37"/>
      <c r="H382" s="38"/>
      <c r="I382" s="39"/>
      <c r="J382" s="46"/>
      <c r="K382" s="41"/>
      <c r="L382" s="41"/>
      <c r="M382" s="41"/>
      <c r="N382" s="41"/>
      <c r="O382" s="41"/>
      <c r="P382" s="41"/>
      <c r="Q382" s="41"/>
      <c r="R382" s="42" t="s">
        <v>42</v>
      </c>
      <c r="S382" s="41"/>
      <c r="T382" s="41"/>
      <c r="U382" s="41"/>
      <c r="V382" s="41"/>
      <c r="W382" s="41"/>
      <c r="X382" s="41"/>
      <c r="Y382" s="41"/>
      <c r="Z382" s="41"/>
      <c r="AA382" s="39"/>
      <c r="AB382" s="41"/>
      <c r="AC382" s="39"/>
      <c r="AD382" s="43"/>
      <c r="AE382" s="44" t="str">
        <f aca="false">IF(AND(D382="",E382="",G382=""),"N","Y")</f>
        <v>N</v>
      </c>
      <c r="AF382" s="35"/>
      <c r="AG382" s="32"/>
      <c r="AH382" s="32"/>
      <c r="AI382" s="32"/>
      <c r="AJ382" s="32"/>
    </row>
    <row r="383" customFormat="false" ht="16.5" hidden="false" customHeight="true" outlineLevel="0" collapsed="false">
      <c r="A383" s="32"/>
      <c r="B383" s="33" t="s">
        <v>38</v>
      </c>
      <c r="C383" s="34" t="str">
        <f aca="false">_Companycode</f>
        <v>MaAT</v>
      </c>
      <c r="D383" s="35"/>
      <c r="E383" s="36"/>
      <c r="F383" s="36"/>
      <c r="G383" s="37"/>
      <c r="H383" s="38"/>
      <c r="I383" s="39"/>
      <c r="J383" s="46"/>
      <c r="K383" s="41"/>
      <c r="L383" s="41"/>
      <c r="M383" s="41"/>
      <c r="N383" s="41"/>
      <c r="O383" s="41"/>
      <c r="P383" s="41"/>
      <c r="Q383" s="41"/>
      <c r="R383" s="42" t="s">
        <v>42</v>
      </c>
      <c r="S383" s="41"/>
      <c r="T383" s="41"/>
      <c r="U383" s="41"/>
      <c r="V383" s="41"/>
      <c r="W383" s="41"/>
      <c r="X383" s="41"/>
      <c r="Y383" s="41"/>
      <c r="Z383" s="41"/>
      <c r="AA383" s="39"/>
      <c r="AB383" s="41"/>
      <c r="AC383" s="39"/>
      <c r="AD383" s="43"/>
      <c r="AE383" s="44" t="str">
        <f aca="false">IF(AND(D383="",E383="",G383=""),"N","Y")</f>
        <v>N</v>
      </c>
      <c r="AF383" s="35"/>
      <c r="AG383" s="32"/>
      <c r="AH383" s="32"/>
      <c r="AI383" s="32"/>
      <c r="AJ383" s="32"/>
    </row>
    <row r="384" customFormat="false" ht="16.5" hidden="false" customHeight="true" outlineLevel="0" collapsed="false">
      <c r="A384" s="32"/>
      <c r="B384" s="33" t="s">
        <v>38</v>
      </c>
      <c r="C384" s="34" t="str">
        <f aca="false">_Companycode</f>
        <v>MaAT</v>
      </c>
      <c r="D384" s="35"/>
      <c r="E384" s="36"/>
      <c r="F384" s="36"/>
      <c r="G384" s="37"/>
      <c r="H384" s="38"/>
      <c r="I384" s="39"/>
      <c r="J384" s="46"/>
      <c r="K384" s="41"/>
      <c r="L384" s="41"/>
      <c r="M384" s="41"/>
      <c r="N384" s="41"/>
      <c r="O384" s="41"/>
      <c r="P384" s="41"/>
      <c r="Q384" s="41"/>
      <c r="R384" s="42" t="s">
        <v>42</v>
      </c>
      <c r="S384" s="41"/>
      <c r="T384" s="41"/>
      <c r="U384" s="41"/>
      <c r="V384" s="41"/>
      <c r="W384" s="41"/>
      <c r="X384" s="41"/>
      <c r="Y384" s="41"/>
      <c r="Z384" s="41"/>
      <c r="AA384" s="39"/>
      <c r="AB384" s="41"/>
      <c r="AC384" s="39"/>
      <c r="AD384" s="43"/>
      <c r="AE384" s="44" t="str">
        <f aca="false">IF(AND(D384="",E384="",G384=""),"N","Y")</f>
        <v>N</v>
      </c>
      <c r="AF384" s="35"/>
      <c r="AG384" s="32"/>
      <c r="AH384" s="32"/>
      <c r="AI384" s="32"/>
      <c r="AJ384" s="32"/>
    </row>
    <row r="385" customFormat="false" ht="16.5" hidden="false" customHeight="true" outlineLevel="0" collapsed="false">
      <c r="A385" s="32"/>
      <c r="B385" s="33" t="s">
        <v>38</v>
      </c>
      <c r="C385" s="34" t="str">
        <f aca="false">_Companycode</f>
        <v>MaAT</v>
      </c>
      <c r="D385" s="35"/>
      <c r="E385" s="36"/>
      <c r="F385" s="36"/>
      <c r="G385" s="37"/>
      <c r="H385" s="38"/>
      <c r="I385" s="39"/>
      <c r="J385" s="46"/>
      <c r="K385" s="41"/>
      <c r="L385" s="41"/>
      <c r="M385" s="41"/>
      <c r="N385" s="41"/>
      <c r="O385" s="41"/>
      <c r="P385" s="41"/>
      <c r="Q385" s="41"/>
      <c r="R385" s="42" t="s">
        <v>42</v>
      </c>
      <c r="S385" s="41"/>
      <c r="T385" s="41"/>
      <c r="U385" s="41"/>
      <c r="V385" s="41"/>
      <c r="W385" s="41"/>
      <c r="X385" s="41"/>
      <c r="Y385" s="41"/>
      <c r="Z385" s="41"/>
      <c r="AA385" s="39"/>
      <c r="AB385" s="41"/>
      <c r="AC385" s="39"/>
      <c r="AD385" s="43"/>
      <c r="AE385" s="44" t="str">
        <f aca="false">IF(AND(D385="",E385="",G385=""),"N","Y")</f>
        <v>N</v>
      </c>
      <c r="AF385" s="35"/>
      <c r="AG385" s="32"/>
      <c r="AH385" s="32"/>
      <c r="AI385" s="32"/>
      <c r="AJ385" s="32"/>
    </row>
    <row r="386" customFormat="false" ht="16.5" hidden="false" customHeight="true" outlineLevel="0" collapsed="false">
      <c r="A386" s="32"/>
      <c r="B386" s="33" t="s">
        <v>38</v>
      </c>
      <c r="C386" s="34" t="str">
        <f aca="false">_Companycode</f>
        <v>MaAT</v>
      </c>
      <c r="D386" s="35"/>
      <c r="E386" s="36"/>
      <c r="F386" s="36"/>
      <c r="G386" s="37"/>
      <c r="H386" s="38"/>
      <c r="I386" s="39"/>
      <c r="J386" s="46"/>
      <c r="K386" s="41"/>
      <c r="L386" s="41"/>
      <c r="M386" s="41"/>
      <c r="N386" s="41"/>
      <c r="O386" s="41"/>
      <c r="P386" s="41"/>
      <c r="Q386" s="41"/>
      <c r="R386" s="42" t="s">
        <v>42</v>
      </c>
      <c r="S386" s="41"/>
      <c r="T386" s="41"/>
      <c r="U386" s="41"/>
      <c r="V386" s="41"/>
      <c r="W386" s="41"/>
      <c r="X386" s="41"/>
      <c r="Y386" s="41"/>
      <c r="Z386" s="41"/>
      <c r="AA386" s="39"/>
      <c r="AB386" s="41"/>
      <c r="AC386" s="39"/>
      <c r="AD386" s="43"/>
      <c r="AE386" s="44" t="str">
        <f aca="false">IF(AND(D386="",E386="",G386=""),"N","Y")</f>
        <v>N</v>
      </c>
      <c r="AF386" s="35"/>
      <c r="AG386" s="32"/>
      <c r="AH386" s="32"/>
      <c r="AI386" s="32"/>
      <c r="AJ386" s="32"/>
    </row>
    <row r="387" customFormat="false" ht="16.5" hidden="false" customHeight="true" outlineLevel="0" collapsed="false">
      <c r="A387" s="32"/>
      <c r="B387" s="33" t="s">
        <v>38</v>
      </c>
      <c r="C387" s="34" t="str">
        <f aca="false">_Companycode</f>
        <v>MaAT</v>
      </c>
      <c r="D387" s="35"/>
      <c r="E387" s="36"/>
      <c r="F387" s="36"/>
      <c r="G387" s="37"/>
      <c r="H387" s="38"/>
      <c r="I387" s="39"/>
      <c r="J387" s="46"/>
      <c r="K387" s="41"/>
      <c r="L387" s="41"/>
      <c r="M387" s="41"/>
      <c r="N387" s="41"/>
      <c r="O387" s="41"/>
      <c r="P387" s="41"/>
      <c r="Q387" s="41"/>
      <c r="R387" s="42" t="s">
        <v>42</v>
      </c>
      <c r="S387" s="41"/>
      <c r="T387" s="41"/>
      <c r="U387" s="41"/>
      <c r="V387" s="41"/>
      <c r="W387" s="41"/>
      <c r="X387" s="41"/>
      <c r="Y387" s="41"/>
      <c r="Z387" s="41"/>
      <c r="AA387" s="39"/>
      <c r="AB387" s="41"/>
      <c r="AC387" s="39"/>
      <c r="AD387" s="43"/>
      <c r="AE387" s="44" t="str">
        <f aca="false">IF(AND(D387="",E387="",G387=""),"N","Y")</f>
        <v>N</v>
      </c>
      <c r="AF387" s="35"/>
      <c r="AG387" s="32"/>
      <c r="AH387" s="32"/>
      <c r="AI387" s="32"/>
      <c r="AJ387" s="32"/>
    </row>
    <row r="388" customFormat="false" ht="16.5" hidden="false" customHeight="true" outlineLevel="0" collapsed="false">
      <c r="A388" s="32"/>
      <c r="B388" s="33" t="s">
        <v>38</v>
      </c>
      <c r="C388" s="34" t="str">
        <f aca="false">_Companycode</f>
        <v>MaAT</v>
      </c>
      <c r="D388" s="35"/>
      <c r="E388" s="36"/>
      <c r="F388" s="36"/>
      <c r="G388" s="37"/>
      <c r="H388" s="38"/>
      <c r="I388" s="39"/>
      <c r="J388" s="46"/>
      <c r="K388" s="41"/>
      <c r="L388" s="41"/>
      <c r="M388" s="41"/>
      <c r="N388" s="41"/>
      <c r="O388" s="41"/>
      <c r="P388" s="41"/>
      <c r="Q388" s="41"/>
      <c r="R388" s="42" t="s">
        <v>42</v>
      </c>
      <c r="S388" s="41"/>
      <c r="T388" s="41"/>
      <c r="U388" s="41"/>
      <c r="V388" s="41"/>
      <c r="W388" s="41"/>
      <c r="X388" s="41"/>
      <c r="Y388" s="41"/>
      <c r="Z388" s="41"/>
      <c r="AA388" s="39"/>
      <c r="AB388" s="41"/>
      <c r="AC388" s="39"/>
      <c r="AD388" s="43"/>
      <c r="AE388" s="44" t="str">
        <f aca="false">IF(AND(D388="",E388="",G388=""),"N","Y")</f>
        <v>N</v>
      </c>
      <c r="AF388" s="35"/>
      <c r="AG388" s="32"/>
      <c r="AH388" s="32"/>
      <c r="AI388" s="32"/>
      <c r="AJ388" s="32"/>
    </row>
    <row r="389" customFormat="false" ht="16.5" hidden="false" customHeight="true" outlineLevel="0" collapsed="false">
      <c r="A389" s="32"/>
      <c r="B389" s="33" t="s">
        <v>38</v>
      </c>
      <c r="C389" s="34" t="str">
        <f aca="false">_Companycode</f>
        <v>MaAT</v>
      </c>
      <c r="D389" s="35"/>
      <c r="E389" s="36"/>
      <c r="F389" s="36"/>
      <c r="G389" s="37"/>
      <c r="H389" s="38"/>
      <c r="I389" s="39"/>
      <c r="J389" s="46"/>
      <c r="K389" s="41"/>
      <c r="L389" s="41"/>
      <c r="M389" s="41"/>
      <c r="N389" s="41"/>
      <c r="O389" s="41"/>
      <c r="P389" s="41"/>
      <c r="Q389" s="41"/>
      <c r="R389" s="42" t="s">
        <v>42</v>
      </c>
      <c r="S389" s="41"/>
      <c r="T389" s="41"/>
      <c r="U389" s="41"/>
      <c r="V389" s="41"/>
      <c r="W389" s="41"/>
      <c r="X389" s="41"/>
      <c r="Y389" s="41"/>
      <c r="Z389" s="41"/>
      <c r="AA389" s="39"/>
      <c r="AB389" s="41"/>
      <c r="AC389" s="39"/>
      <c r="AD389" s="43"/>
      <c r="AE389" s="44" t="str">
        <f aca="false">IF(AND(D389="",E389="",G389=""),"N","Y")</f>
        <v>N</v>
      </c>
      <c r="AF389" s="35"/>
      <c r="AG389" s="32"/>
      <c r="AH389" s="32"/>
      <c r="AI389" s="32"/>
      <c r="AJ389" s="32"/>
    </row>
    <row r="390" customFormat="false" ht="16.5" hidden="false" customHeight="true" outlineLevel="0" collapsed="false">
      <c r="A390" s="32"/>
      <c r="B390" s="33" t="s">
        <v>38</v>
      </c>
      <c r="C390" s="34" t="str">
        <f aca="false">_Companycode</f>
        <v>MaAT</v>
      </c>
      <c r="D390" s="35"/>
      <c r="E390" s="36"/>
      <c r="F390" s="36"/>
      <c r="G390" s="37"/>
      <c r="H390" s="38"/>
      <c r="I390" s="39"/>
      <c r="J390" s="46"/>
      <c r="K390" s="41"/>
      <c r="L390" s="41"/>
      <c r="M390" s="41"/>
      <c r="N390" s="41"/>
      <c r="O390" s="41"/>
      <c r="P390" s="41"/>
      <c r="Q390" s="41"/>
      <c r="R390" s="42" t="s">
        <v>42</v>
      </c>
      <c r="S390" s="41"/>
      <c r="T390" s="41"/>
      <c r="U390" s="41"/>
      <c r="V390" s="41"/>
      <c r="W390" s="41"/>
      <c r="X390" s="41"/>
      <c r="Y390" s="41"/>
      <c r="Z390" s="41"/>
      <c r="AA390" s="39"/>
      <c r="AB390" s="41"/>
      <c r="AC390" s="39"/>
      <c r="AD390" s="43"/>
      <c r="AE390" s="44" t="str">
        <f aca="false">IF(AND(D390="",E390="",G390=""),"N","Y")</f>
        <v>N</v>
      </c>
      <c r="AF390" s="35"/>
      <c r="AG390" s="32"/>
      <c r="AH390" s="32"/>
      <c r="AI390" s="32"/>
      <c r="AJ390" s="32"/>
    </row>
    <row r="391" customFormat="false" ht="16.5" hidden="false" customHeight="true" outlineLevel="0" collapsed="false">
      <c r="A391" s="32"/>
      <c r="B391" s="33" t="s">
        <v>38</v>
      </c>
      <c r="C391" s="34" t="str">
        <f aca="false">_Companycode</f>
        <v>MaAT</v>
      </c>
      <c r="D391" s="35"/>
      <c r="E391" s="36"/>
      <c r="F391" s="36"/>
      <c r="G391" s="37"/>
      <c r="H391" s="38"/>
      <c r="I391" s="39"/>
      <c r="J391" s="46"/>
      <c r="K391" s="41"/>
      <c r="L391" s="41"/>
      <c r="M391" s="41"/>
      <c r="N391" s="41"/>
      <c r="O391" s="41"/>
      <c r="P391" s="41"/>
      <c r="Q391" s="41"/>
      <c r="R391" s="42" t="s">
        <v>42</v>
      </c>
      <c r="S391" s="41"/>
      <c r="T391" s="41"/>
      <c r="U391" s="41"/>
      <c r="V391" s="41"/>
      <c r="W391" s="41"/>
      <c r="X391" s="41"/>
      <c r="Y391" s="41"/>
      <c r="Z391" s="41"/>
      <c r="AA391" s="39"/>
      <c r="AB391" s="41"/>
      <c r="AC391" s="39"/>
      <c r="AD391" s="43"/>
      <c r="AE391" s="44" t="str">
        <f aca="false">IF(AND(D391="",E391="",G391=""),"N","Y")</f>
        <v>N</v>
      </c>
      <c r="AF391" s="35"/>
      <c r="AG391" s="32"/>
      <c r="AH391" s="32"/>
      <c r="AI391" s="32"/>
      <c r="AJ391" s="32"/>
    </row>
    <row r="392" customFormat="false" ht="16.5" hidden="false" customHeight="true" outlineLevel="0" collapsed="false">
      <c r="A392" s="32"/>
      <c r="B392" s="33" t="s">
        <v>38</v>
      </c>
      <c r="C392" s="34" t="str">
        <f aca="false">_Companycode</f>
        <v>MaAT</v>
      </c>
      <c r="D392" s="35"/>
      <c r="E392" s="36"/>
      <c r="F392" s="36"/>
      <c r="G392" s="37"/>
      <c r="H392" s="38"/>
      <c r="I392" s="39"/>
      <c r="J392" s="46"/>
      <c r="K392" s="41"/>
      <c r="L392" s="41"/>
      <c r="M392" s="41"/>
      <c r="N392" s="41"/>
      <c r="O392" s="41"/>
      <c r="P392" s="41"/>
      <c r="Q392" s="41"/>
      <c r="R392" s="42" t="s">
        <v>42</v>
      </c>
      <c r="S392" s="41"/>
      <c r="T392" s="41"/>
      <c r="U392" s="41"/>
      <c r="V392" s="41"/>
      <c r="W392" s="41"/>
      <c r="X392" s="41"/>
      <c r="Y392" s="41"/>
      <c r="Z392" s="41"/>
      <c r="AA392" s="39"/>
      <c r="AB392" s="41"/>
      <c r="AC392" s="39"/>
      <c r="AD392" s="43"/>
      <c r="AE392" s="44" t="str">
        <f aca="false">IF(AND(D392="",E392="",G392=""),"N","Y")</f>
        <v>N</v>
      </c>
      <c r="AF392" s="35"/>
      <c r="AG392" s="32"/>
      <c r="AH392" s="32"/>
      <c r="AI392" s="32"/>
      <c r="AJ392" s="32"/>
    </row>
    <row r="393" customFormat="false" ht="16.5" hidden="false" customHeight="true" outlineLevel="0" collapsed="false">
      <c r="A393" s="32"/>
      <c r="B393" s="33" t="s">
        <v>38</v>
      </c>
      <c r="C393" s="34" t="str">
        <f aca="false">_Companycode</f>
        <v>MaAT</v>
      </c>
      <c r="D393" s="35"/>
      <c r="E393" s="36"/>
      <c r="F393" s="36"/>
      <c r="G393" s="37"/>
      <c r="H393" s="38"/>
      <c r="I393" s="39"/>
      <c r="J393" s="46"/>
      <c r="K393" s="41"/>
      <c r="L393" s="41"/>
      <c r="M393" s="41"/>
      <c r="N393" s="41"/>
      <c r="O393" s="41"/>
      <c r="P393" s="41"/>
      <c r="Q393" s="41"/>
      <c r="R393" s="42" t="s">
        <v>42</v>
      </c>
      <c r="S393" s="41"/>
      <c r="T393" s="41"/>
      <c r="U393" s="41"/>
      <c r="V393" s="41"/>
      <c r="W393" s="41"/>
      <c r="X393" s="41"/>
      <c r="Y393" s="41"/>
      <c r="Z393" s="41"/>
      <c r="AA393" s="39"/>
      <c r="AB393" s="41"/>
      <c r="AC393" s="39"/>
      <c r="AD393" s="43"/>
      <c r="AE393" s="44" t="str">
        <f aca="false">IF(AND(D393="",E393="",G393=""),"N","Y")</f>
        <v>N</v>
      </c>
      <c r="AF393" s="35"/>
      <c r="AG393" s="32"/>
      <c r="AH393" s="32"/>
      <c r="AI393" s="32"/>
      <c r="AJ393" s="32"/>
    </row>
    <row r="394" customFormat="false" ht="16.5" hidden="false" customHeight="true" outlineLevel="0" collapsed="false">
      <c r="A394" s="32"/>
      <c r="B394" s="33" t="s">
        <v>38</v>
      </c>
      <c r="C394" s="34" t="str">
        <f aca="false">_Companycode</f>
        <v>MaAT</v>
      </c>
      <c r="D394" s="35"/>
      <c r="E394" s="36"/>
      <c r="F394" s="36"/>
      <c r="G394" s="37"/>
      <c r="H394" s="38"/>
      <c r="I394" s="39"/>
      <c r="J394" s="46"/>
      <c r="K394" s="41"/>
      <c r="L394" s="41"/>
      <c r="M394" s="41"/>
      <c r="N394" s="41"/>
      <c r="O394" s="41"/>
      <c r="P394" s="41"/>
      <c r="Q394" s="41"/>
      <c r="R394" s="42" t="s">
        <v>42</v>
      </c>
      <c r="S394" s="41"/>
      <c r="T394" s="41"/>
      <c r="U394" s="41"/>
      <c r="V394" s="41"/>
      <c r="W394" s="41"/>
      <c r="X394" s="41"/>
      <c r="Y394" s="41"/>
      <c r="Z394" s="41"/>
      <c r="AA394" s="39"/>
      <c r="AB394" s="41"/>
      <c r="AC394" s="39"/>
      <c r="AD394" s="43"/>
      <c r="AE394" s="44" t="str">
        <f aca="false">IF(AND(D394="",E394="",G394=""),"N","Y")</f>
        <v>N</v>
      </c>
      <c r="AF394" s="35"/>
      <c r="AG394" s="32"/>
      <c r="AH394" s="32"/>
      <c r="AI394" s="32"/>
      <c r="AJ394" s="32"/>
    </row>
    <row r="395" customFormat="false" ht="16.5" hidden="false" customHeight="true" outlineLevel="0" collapsed="false">
      <c r="A395" s="32"/>
      <c r="B395" s="33" t="s">
        <v>38</v>
      </c>
      <c r="C395" s="34" t="str">
        <f aca="false">_Companycode</f>
        <v>MaAT</v>
      </c>
      <c r="D395" s="35"/>
      <c r="E395" s="36"/>
      <c r="F395" s="36"/>
      <c r="G395" s="37"/>
      <c r="H395" s="38"/>
      <c r="I395" s="39"/>
      <c r="J395" s="46"/>
      <c r="K395" s="41"/>
      <c r="L395" s="41"/>
      <c r="M395" s="41"/>
      <c r="N395" s="41"/>
      <c r="O395" s="41"/>
      <c r="P395" s="41"/>
      <c r="Q395" s="41"/>
      <c r="R395" s="42" t="s">
        <v>42</v>
      </c>
      <c r="S395" s="41"/>
      <c r="T395" s="41"/>
      <c r="U395" s="41"/>
      <c r="V395" s="41"/>
      <c r="W395" s="41"/>
      <c r="X395" s="41"/>
      <c r="Y395" s="41"/>
      <c r="Z395" s="41"/>
      <c r="AA395" s="39"/>
      <c r="AB395" s="41"/>
      <c r="AC395" s="39"/>
      <c r="AD395" s="43"/>
      <c r="AE395" s="44" t="str">
        <f aca="false">IF(AND(D395="",E395="",G395=""),"N","Y")</f>
        <v>N</v>
      </c>
      <c r="AF395" s="35"/>
      <c r="AG395" s="32"/>
      <c r="AH395" s="32"/>
      <c r="AI395" s="32"/>
      <c r="AJ395" s="32"/>
    </row>
    <row r="396" customFormat="false" ht="16.5" hidden="false" customHeight="true" outlineLevel="0" collapsed="false">
      <c r="A396" s="32"/>
      <c r="B396" s="33" t="s">
        <v>38</v>
      </c>
      <c r="C396" s="34" t="str">
        <f aca="false">_Companycode</f>
        <v>MaAT</v>
      </c>
      <c r="D396" s="35"/>
      <c r="E396" s="36"/>
      <c r="F396" s="36"/>
      <c r="G396" s="37"/>
      <c r="H396" s="38"/>
      <c r="I396" s="39"/>
      <c r="J396" s="46"/>
      <c r="K396" s="41"/>
      <c r="L396" s="41"/>
      <c r="M396" s="41"/>
      <c r="N396" s="41"/>
      <c r="O396" s="41"/>
      <c r="P396" s="41"/>
      <c r="Q396" s="41"/>
      <c r="R396" s="42" t="s">
        <v>42</v>
      </c>
      <c r="S396" s="41"/>
      <c r="T396" s="41"/>
      <c r="U396" s="41"/>
      <c r="V396" s="41"/>
      <c r="W396" s="41"/>
      <c r="X396" s="41"/>
      <c r="Y396" s="41"/>
      <c r="Z396" s="41"/>
      <c r="AA396" s="39"/>
      <c r="AB396" s="41"/>
      <c r="AC396" s="39"/>
      <c r="AD396" s="43"/>
      <c r="AE396" s="44" t="str">
        <f aca="false">IF(AND(D396="",E396="",G396=""),"N","Y")</f>
        <v>N</v>
      </c>
      <c r="AF396" s="35"/>
      <c r="AG396" s="32"/>
      <c r="AH396" s="32"/>
      <c r="AI396" s="32"/>
      <c r="AJ396" s="32"/>
    </row>
    <row r="397" customFormat="false" ht="16.5" hidden="false" customHeight="true" outlineLevel="0" collapsed="false">
      <c r="A397" s="32"/>
      <c r="B397" s="33" t="s">
        <v>38</v>
      </c>
      <c r="C397" s="34" t="str">
        <f aca="false">_Companycode</f>
        <v>MaAT</v>
      </c>
      <c r="D397" s="35"/>
      <c r="E397" s="36"/>
      <c r="F397" s="36"/>
      <c r="G397" s="37"/>
      <c r="H397" s="38"/>
      <c r="I397" s="39"/>
      <c r="J397" s="46"/>
      <c r="K397" s="41"/>
      <c r="L397" s="41"/>
      <c r="M397" s="41"/>
      <c r="N397" s="41"/>
      <c r="O397" s="41"/>
      <c r="P397" s="41"/>
      <c r="Q397" s="41"/>
      <c r="R397" s="42" t="s">
        <v>42</v>
      </c>
      <c r="S397" s="41"/>
      <c r="T397" s="41"/>
      <c r="U397" s="41"/>
      <c r="V397" s="41"/>
      <c r="W397" s="41"/>
      <c r="X397" s="41"/>
      <c r="Y397" s="41"/>
      <c r="Z397" s="41"/>
      <c r="AA397" s="39"/>
      <c r="AB397" s="41"/>
      <c r="AC397" s="39"/>
      <c r="AD397" s="43"/>
      <c r="AE397" s="44" t="str">
        <f aca="false">IF(AND(D397="",E397="",G397=""),"N","Y")</f>
        <v>N</v>
      </c>
      <c r="AF397" s="35"/>
      <c r="AG397" s="32"/>
      <c r="AH397" s="32"/>
      <c r="AI397" s="32"/>
      <c r="AJ397" s="32"/>
    </row>
    <row r="398" customFormat="false" ht="16.5" hidden="false" customHeight="true" outlineLevel="0" collapsed="false">
      <c r="A398" s="32"/>
      <c r="B398" s="33" t="s">
        <v>38</v>
      </c>
      <c r="C398" s="34" t="str">
        <f aca="false">_Companycode</f>
        <v>MaAT</v>
      </c>
      <c r="D398" s="35"/>
      <c r="E398" s="36"/>
      <c r="F398" s="36"/>
      <c r="G398" s="37"/>
      <c r="H398" s="38"/>
      <c r="I398" s="39"/>
      <c r="J398" s="46"/>
      <c r="K398" s="41"/>
      <c r="L398" s="41"/>
      <c r="M398" s="41"/>
      <c r="N398" s="41"/>
      <c r="O398" s="41"/>
      <c r="P398" s="41"/>
      <c r="Q398" s="41"/>
      <c r="R398" s="42" t="s">
        <v>42</v>
      </c>
      <c r="S398" s="41"/>
      <c r="T398" s="41"/>
      <c r="U398" s="41"/>
      <c r="V398" s="41"/>
      <c r="W398" s="41"/>
      <c r="X398" s="41"/>
      <c r="Y398" s="41"/>
      <c r="Z398" s="41"/>
      <c r="AA398" s="39"/>
      <c r="AB398" s="41"/>
      <c r="AC398" s="39"/>
      <c r="AD398" s="43"/>
      <c r="AE398" s="44" t="str">
        <f aca="false">IF(AND(D398="",E398="",G398=""),"N","Y")</f>
        <v>N</v>
      </c>
      <c r="AF398" s="35"/>
      <c r="AG398" s="32"/>
      <c r="AH398" s="32"/>
      <c r="AI398" s="32"/>
      <c r="AJ398" s="32"/>
    </row>
    <row r="399" customFormat="false" ht="16.5" hidden="false" customHeight="true" outlineLevel="0" collapsed="false">
      <c r="A399" s="32"/>
      <c r="B399" s="33" t="s">
        <v>38</v>
      </c>
      <c r="C399" s="34" t="str">
        <f aca="false">_Companycode</f>
        <v>MaAT</v>
      </c>
      <c r="D399" s="35"/>
      <c r="E399" s="36"/>
      <c r="F399" s="36"/>
      <c r="G399" s="37"/>
      <c r="H399" s="38"/>
      <c r="I399" s="39"/>
      <c r="J399" s="46"/>
      <c r="K399" s="41"/>
      <c r="L399" s="41"/>
      <c r="M399" s="41"/>
      <c r="N399" s="41"/>
      <c r="O399" s="41"/>
      <c r="P399" s="41"/>
      <c r="Q399" s="41"/>
      <c r="R399" s="42" t="s">
        <v>42</v>
      </c>
      <c r="S399" s="41"/>
      <c r="T399" s="41"/>
      <c r="U399" s="41"/>
      <c r="V399" s="41"/>
      <c r="W399" s="41"/>
      <c r="X399" s="41"/>
      <c r="Y399" s="41"/>
      <c r="Z399" s="41"/>
      <c r="AA399" s="39"/>
      <c r="AB399" s="41"/>
      <c r="AC399" s="39"/>
      <c r="AD399" s="43"/>
      <c r="AE399" s="44" t="str">
        <f aca="false">IF(AND(D399="",E399="",G399=""),"N","Y")</f>
        <v>N</v>
      </c>
      <c r="AF399" s="35"/>
      <c r="AG399" s="32"/>
      <c r="AH399" s="32"/>
      <c r="AI399" s="32"/>
      <c r="AJ399" s="32"/>
    </row>
    <row r="400" customFormat="false" ht="16.5" hidden="false" customHeight="true" outlineLevel="0" collapsed="false">
      <c r="A400" s="32"/>
      <c r="B400" s="33" t="s">
        <v>38</v>
      </c>
      <c r="C400" s="34" t="str">
        <f aca="false">_Companycode</f>
        <v>MaAT</v>
      </c>
      <c r="D400" s="35"/>
      <c r="E400" s="36"/>
      <c r="F400" s="36"/>
      <c r="G400" s="37"/>
      <c r="H400" s="38"/>
      <c r="I400" s="39"/>
      <c r="J400" s="46"/>
      <c r="K400" s="41"/>
      <c r="L400" s="41"/>
      <c r="M400" s="41"/>
      <c r="N400" s="41"/>
      <c r="O400" s="41"/>
      <c r="P400" s="41"/>
      <c r="Q400" s="41"/>
      <c r="R400" s="42" t="s">
        <v>42</v>
      </c>
      <c r="S400" s="41"/>
      <c r="T400" s="41"/>
      <c r="U400" s="41"/>
      <c r="V400" s="41"/>
      <c r="W400" s="41"/>
      <c r="X400" s="41"/>
      <c r="Y400" s="41"/>
      <c r="Z400" s="41"/>
      <c r="AA400" s="39"/>
      <c r="AB400" s="41"/>
      <c r="AC400" s="39"/>
      <c r="AD400" s="43"/>
      <c r="AE400" s="44" t="str">
        <f aca="false">IF(AND(D400="",E400="",G400=""),"N","Y")</f>
        <v>N</v>
      </c>
      <c r="AF400" s="35"/>
      <c r="AG400" s="32"/>
      <c r="AH400" s="32"/>
      <c r="AI400" s="32"/>
      <c r="AJ400" s="32"/>
    </row>
    <row r="401" customFormat="false" ht="16.5" hidden="false" customHeight="true" outlineLevel="0" collapsed="false">
      <c r="A401" s="32"/>
      <c r="B401" s="33" t="s">
        <v>38</v>
      </c>
      <c r="C401" s="34" t="str">
        <f aca="false">_Companycode</f>
        <v>MaAT</v>
      </c>
      <c r="D401" s="35"/>
      <c r="E401" s="36"/>
      <c r="F401" s="36"/>
      <c r="G401" s="37"/>
      <c r="H401" s="38"/>
      <c r="I401" s="39"/>
      <c r="J401" s="46"/>
      <c r="K401" s="41"/>
      <c r="L401" s="41"/>
      <c r="M401" s="41"/>
      <c r="N401" s="41"/>
      <c r="O401" s="41"/>
      <c r="P401" s="41"/>
      <c r="Q401" s="41"/>
      <c r="R401" s="42" t="s">
        <v>42</v>
      </c>
      <c r="S401" s="41"/>
      <c r="T401" s="41"/>
      <c r="U401" s="41"/>
      <c r="V401" s="41"/>
      <c r="W401" s="41"/>
      <c r="X401" s="41"/>
      <c r="Y401" s="41"/>
      <c r="Z401" s="41"/>
      <c r="AA401" s="39"/>
      <c r="AB401" s="41"/>
      <c r="AC401" s="39"/>
      <c r="AD401" s="43"/>
      <c r="AE401" s="44" t="str">
        <f aca="false">IF(AND(D401="",E401="",G401=""),"N","Y")</f>
        <v>N</v>
      </c>
      <c r="AF401" s="35"/>
      <c r="AG401" s="32"/>
      <c r="AH401" s="32"/>
      <c r="AI401" s="32"/>
      <c r="AJ401" s="32"/>
    </row>
    <row r="402" customFormat="false" ht="16.5" hidden="false" customHeight="true" outlineLevel="0" collapsed="false">
      <c r="A402" s="32"/>
      <c r="B402" s="33" t="s">
        <v>38</v>
      </c>
      <c r="C402" s="34" t="str">
        <f aca="false">_Companycode</f>
        <v>MaAT</v>
      </c>
      <c r="D402" s="35"/>
      <c r="E402" s="36"/>
      <c r="F402" s="36"/>
      <c r="G402" s="37"/>
      <c r="H402" s="38"/>
      <c r="I402" s="39"/>
      <c r="J402" s="46"/>
      <c r="K402" s="41"/>
      <c r="L402" s="41"/>
      <c r="M402" s="41"/>
      <c r="N402" s="41"/>
      <c r="O402" s="41"/>
      <c r="P402" s="41"/>
      <c r="Q402" s="41"/>
      <c r="R402" s="42" t="s">
        <v>42</v>
      </c>
      <c r="S402" s="41"/>
      <c r="T402" s="41"/>
      <c r="U402" s="41"/>
      <c r="V402" s="41"/>
      <c r="W402" s="41"/>
      <c r="X402" s="41"/>
      <c r="Y402" s="41"/>
      <c r="Z402" s="41"/>
      <c r="AA402" s="39"/>
      <c r="AB402" s="41"/>
      <c r="AC402" s="39"/>
      <c r="AD402" s="43"/>
      <c r="AE402" s="44" t="str">
        <f aca="false">IF(AND(D402="",E402="",G402=""),"N","Y")</f>
        <v>N</v>
      </c>
      <c r="AF402" s="35"/>
      <c r="AG402" s="32"/>
      <c r="AH402" s="32"/>
      <c r="AI402" s="32"/>
      <c r="AJ402" s="32"/>
    </row>
    <row r="403" customFormat="false" ht="16.5" hidden="false" customHeight="true" outlineLevel="0" collapsed="false">
      <c r="A403" s="32"/>
      <c r="B403" s="33" t="s">
        <v>38</v>
      </c>
      <c r="C403" s="34" t="str">
        <f aca="false">_Companycode</f>
        <v>MaAT</v>
      </c>
      <c r="D403" s="35"/>
      <c r="E403" s="36"/>
      <c r="F403" s="36"/>
      <c r="G403" s="37"/>
      <c r="H403" s="38"/>
      <c r="I403" s="39"/>
      <c r="J403" s="46"/>
      <c r="K403" s="41"/>
      <c r="L403" s="41"/>
      <c r="M403" s="41"/>
      <c r="N403" s="41"/>
      <c r="O403" s="41"/>
      <c r="P403" s="41"/>
      <c r="Q403" s="41"/>
      <c r="R403" s="42" t="s">
        <v>42</v>
      </c>
      <c r="S403" s="41"/>
      <c r="T403" s="41"/>
      <c r="U403" s="41"/>
      <c r="V403" s="41"/>
      <c r="W403" s="41"/>
      <c r="X403" s="41"/>
      <c r="Y403" s="41"/>
      <c r="Z403" s="41"/>
      <c r="AA403" s="39"/>
      <c r="AB403" s="41"/>
      <c r="AC403" s="39"/>
      <c r="AD403" s="43"/>
      <c r="AE403" s="44" t="str">
        <f aca="false">IF(AND(D403="",E403="",G403=""),"N","Y")</f>
        <v>N</v>
      </c>
      <c r="AF403" s="35"/>
      <c r="AG403" s="32"/>
      <c r="AH403" s="32"/>
      <c r="AI403" s="32"/>
      <c r="AJ403" s="32"/>
    </row>
    <row r="404" customFormat="false" ht="16.5" hidden="false" customHeight="true" outlineLevel="0" collapsed="false">
      <c r="A404" s="32"/>
      <c r="B404" s="33" t="s">
        <v>38</v>
      </c>
      <c r="C404" s="34" t="str">
        <f aca="false">_Companycode</f>
        <v>MaAT</v>
      </c>
      <c r="D404" s="35"/>
      <c r="E404" s="36"/>
      <c r="F404" s="36"/>
      <c r="G404" s="37"/>
      <c r="H404" s="38"/>
      <c r="I404" s="39"/>
      <c r="J404" s="46"/>
      <c r="K404" s="41"/>
      <c r="L404" s="41"/>
      <c r="M404" s="41"/>
      <c r="N404" s="41"/>
      <c r="O404" s="41"/>
      <c r="P404" s="41"/>
      <c r="Q404" s="41"/>
      <c r="R404" s="42" t="s">
        <v>42</v>
      </c>
      <c r="S404" s="41"/>
      <c r="T404" s="41"/>
      <c r="U404" s="41"/>
      <c r="V404" s="41"/>
      <c r="W404" s="41"/>
      <c r="X404" s="41"/>
      <c r="Y404" s="41"/>
      <c r="Z404" s="41"/>
      <c r="AA404" s="39"/>
      <c r="AB404" s="41"/>
      <c r="AC404" s="39"/>
      <c r="AD404" s="43"/>
      <c r="AE404" s="44" t="str">
        <f aca="false">IF(AND(D404="",E404="",G404=""),"N","Y")</f>
        <v>N</v>
      </c>
      <c r="AF404" s="35"/>
      <c r="AG404" s="32"/>
      <c r="AH404" s="32"/>
      <c r="AI404" s="32"/>
      <c r="AJ404" s="32"/>
    </row>
    <row r="405" customFormat="false" ht="16.5" hidden="false" customHeight="true" outlineLevel="0" collapsed="false">
      <c r="A405" s="32"/>
      <c r="B405" s="33" t="s">
        <v>38</v>
      </c>
      <c r="C405" s="34" t="str">
        <f aca="false">_Companycode</f>
        <v>MaAT</v>
      </c>
      <c r="D405" s="35" t="s">
        <v>229</v>
      </c>
      <c r="E405" s="36"/>
      <c r="F405" s="36"/>
      <c r="G405" s="37" t="s">
        <v>44</v>
      </c>
      <c r="H405" s="38" t="s">
        <v>230</v>
      </c>
      <c r="I405" s="39" t="n">
        <v>44530</v>
      </c>
      <c r="J405" s="46"/>
      <c r="K405" s="41"/>
      <c r="L405" s="41"/>
      <c r="M405" s="41"/>
      <c r="N405" s="41"/>
      <c r="O405" s="41"/>
      <c r="P405" s="41"/>
      <c r="Q405" s="41"/>
      <c r="R405" s="42" t="s">
        <v>42</v>
      </c>
      <c r="S405" s="41"/>
      <c r="T405" s="41"/>
      <c r="U405" s="41"/>
      <c r="V405" s="41"/>
      <c r="W405" s="41"/>
      <c r="X405" s="41"/>
      <c r="Y405" s="41"/>
      <c r="Z405" s="41"/>
      <c r="AA405" s="39"/>
      <c r="AB405" s="41"/>
      <c r="AC405" s="39" t="n">
        <v>45504</v>
      </c>
      <c r="AD405" s="43"/>
      <c r="AE405" s="44" t="str">
        <f aca="false">IF(AND(D405="",E405="",G405=""),"N","Y")</f>
        <v>Y</v>
      </c>
      <c r="AF405" s="35"/>
      <c r="AG405" s="32"/>
      <c r="AH405" s="32"/>
      <c r="AI405" s="32"/>
      <c r="AJ405" s="32"/>
    </row>
    <row r="406" customFormat="false" ht="16.5" hidden="false" customHeight="true" outlineLevel="0" collapsed="false">
      <c r="A406" s="32"/>
      <c r="B406" s="33" t="s">
        <v>38</v>
      </c>
      <c r="C406" s="34" t="str">
        <f aca="false">_Companycode</f>
        <v>MaAT</v>
      </c>
      <c r="D406" s="35" t="s">
        <v>231</v>
      </c>
      <c r="E406" s="36"/>
      <c r="F406" s="36"/>
      <c r="G406" s="37" t="s">
        <v>44</v>
      </c>
      <c r="H406" s="38" t="s">
        <v>230</v>
      </c>
      <c r="I406" s="39" t="n">
        <v>44530</v>
      </c>
      <c r="J406" s="46"/>
      <c r="K406" s="41"/>
      <c r="L406" s="41"/>
      <c r="M406" s="41"/>
      <c r="N406" s="41"/>
      <c r="O406" s="41"/>
      <c r="P406" s="41"/>
      <c r="Q406" s="41"/>
      <c r="R406" s="42" t="s">
        <v>42</v>
      </c>
      <c r="S406" s="41"/>
      <c r="T406" s="41"/>
      <c r="U406" s="41"/>
      <c r="V406" s="41"/>
      <c r="W406" s="41"/>
      <c r="X406" s="41"/>
      <c r="Y406" s="41"/>
      <c r="Z406" s="41"/>
      <c r="AA406" s="39"/>
      <c r="AB406" s="41"/>
      <c r="AC406" s="39" t="n">
        <v>45504</v>
      </c>
      <c r="AD406" s="43"/>
      <c r="AE406" s="44" t="str">
        <f aca="false">IF(AND(D406="",E406="",G406=""),"N","Y")</f>
        <v>Y</v>
      </c>
      <c r="AF406" s="35"/>
      <c r="AG406" s="32"/>
      <c r="AH406" s="32"/>
      <c r="AI406" s="32"/>
      <c r="AJ406" s="32"/>
    </row>
    <row r="407" customFormat="false" ht="16.5" hidden="false" customHeight="true" outlineLevel="0" collapsed="false">
      <c r="A407" s="32"/>
      <c r="B407" s="33" t="s">
        <v>38</v>
      </c>
      <c r="C407" s="34" t="str">
        <f aca="false">_Companycode</f>
        <v>MaAT</v>
      </c>
      <c r="D407" s="35" t="s">
        <v>232</v>
      </c>
      <c r="E407" s="36"/>
      <c r="F407" s="36"/>
      <c r="G407" s="37" t="s">
        <v>44</v>
      </c>
      <c r="H407" s="38" t="s">
        <v>230</v>
      </c>
      <c r="I407" s="39" t="n">
        <v>44530</v>
      </c>
      <c r="J407" s="46"/>
      <c r="K407" s="41"/>
      <c r="L407" s="41"/>
      <c r="M407" s="41"/>
      <c r="N407" s="41"/>
      <c r="O407" s="41"/>
      <c r="P407" s="41"/>
      <c r="Q407" s="41"/>
      <c r="R407" s="42" t="s">
        <v>42</v>
      </c>
      <c r="S407" s="41"/>
      <c r="T407" s="41"/>
      <c r="U407" s="41"/>
      <c r="V407" s="41"/>
      <c r="W407" s="41"/>
      <c r="X407" s="41"/>
      <c r="Y407" s="41"/>
      <c r="Z407" s="41"/>
      <c r="AA407" s="39"/>
      <c r="AB407" s="41"/>
      <c r="AC407" s="39" t="n">
        <v>45504</v>
      </c>
      <c r="AD407" s="43"/>
      <c r="AE407" s="44" t="str">
        <f aca="false">IF(AND(D407="",E407="",G407=""),"N","Y")</f>
        <v>Y</v>
      </c>
      <c r="AF407" s="35"/>
      <c r="AG407" s="32"/>
      <c r="AH407" s="32"/>
      <c r="AI407" s="32"/>
      <c r="AJ407" s="32"/>
    </row>
    <row r="408" customFormat="false" ht="16.5" hidden="false" customHeight="true" outlineLevel="0" collapsed="false">
      <c r="A408" s="32"/>
      <c r="B408" s="33" t="s">
        <v>38</v>
      </c>
      <c r="C408" s="34" t="str">
        <f aca="false">_Companycode</f>
        <v>MaAT</v>
      </c>
      <c r="D408" s="35" t="s">
        <v>233</v>
      </c>
      <c r="E408" s="36"/>
      <c r="F408" s="36"/>
      <c r="G408" s="37" t="s">
        <v>44</v>
      </c>
      <c r="H408" s="38" t="s">
        <v>230</v>
      </c>
      <c r="I408" s="39" t="n">
        <v>44530</v>
      </c>
      <c r="J408" s="46"/>
      <c r="K408" s="41"/>
      <c r="L408" s="41"/>
      <c r="M408" s="41"/>
      <c r="N408" s="41"/>
      <c r="O408" s="41"/>
      <c r="P408" s="41"/>
      <c r="Q408" s="41"/>
      <c r="R408" s="42" t="s">
        <v>42</v>
      </c>
      <c r="S408" s="41"/>
      <c r="T408" s="41"/>
      <c r="U408" s="41"/>
      <c r="V408" s="41"/>
      <c r="W408" s="41"/>
      <c r="X408" s="41"/>
      <c r="Y408" s="41"/>
      <c r="Z408" s="41"/>
      <c r="AA408" s="39"/>
      <c r="AB408" s="41"/>
      <c r="AC408" s="39" t="n">
        <v>45077</v>
      </c>
      <c r="AD408" s="43" t="n">
        <v>45077</v>
      </c>
      <c r="AE408" s="44" t="str">
        <f aca="false">IF(AND(D408="",E408="",G408=""),"N","Y")</f>
        <v>Y</v>
      </c>
      <c r="AF408" s="35"/>
      <c r="AG408" s="32"/>
      <c r="AH408" s="32"/>
      <c r="AI408" s="32"/>
      <c r="AJ408" s="32"/>
    </row>
    <row r="409" customFormat="false" ht="16.5" hidden="false" customHeight="true" outlineLevel="0" collapsed="false">
      <c r="A409" s="32"/>
      <c r="B409" s="33" t="s">
        <v>38</v>
      </c>
      <c r="C409" s="34" t="str">
        <f aca="false">_Companycode</f>
        <v>MaAT</v>
      </c>
      <c r="D409" s="35" t="s">
        <v>234</v>
      </c>
      <c r="E409" s="36"/>
      <c r="F409" s="36"/>
      <c r="G409" s="37" t="s">
        <v>44</v>
      </c>
      <c r="H409" s="38" t="s">
        <v>230</v>
      </c>
      <c r="I409" s="39" t="n">
        <v>44530</v>
      </c>
      <c r="J409" s="46"/>
      <c r="K409" s="41"/>
      <c r="L409" s="41"/>
      <c r="M409" s="41"/>
      <c r="N409" s="41"/>
      <c r="O409" s="41"/>
      <c r="P409" s="41"/>
      <c r="Q409" s="41"/>
      <c r="R409" s="42" t="s">
        <v>42</v>
      </c>
      <c r="S409" s="41"/>
      <c r="T409" s="41"/>
      <c r="U409" s="41"/>
      <c r="V409" s="41"/>
      <c r="W409" s="41"/>
      <c r="X409" s="41"/>
      <c r="Y409" s="41"/>
      <c r="Z409" s="41"/>
      <c r="AA409" s="39"/>
      <c r="AB409" s="41"/>
      <c r="AC409" s="39" t="n">
        <v>45504</v>
      </c>
      <c r="AD409" s="43" t="n">
        <v>45077</v>
      </c>
      <c r="AE409" s="44" t="str">
        <f aca="false">IF(AND(D409="",E409="",G409=""),"N","Y")</f>
        <v>Y</v>
      </c>
      <c r="AF409" s="35"/>
      <c r="AG409" s="32"/>
      <c r="AH409" s="32"/>
      <c r="AI409" s="32"/>
      <c r="AJ409" s="32"/>
    </row>
    <row r="410" customFormat="false" ht="16.5" hidden="false" customHeight="true" outlineLevel="0" collapsed="false">
      <c r="A410" s="32"/>
      <c r="B410" s="33" t="s">
        <v>38</v>
      </c>
      <c r="C410" s="34" t="str">
        <f aca="false">_Companycode</f>
        <v>MaAT</v>
      </c>
      <c r="D410" s="35" t="s">
        <v>235</v>
      </c>
      <c r="E410" s="36"/>
      <c r="F410" s="36"/>
      <c r="G410" s="37" t="s">
        <v>44</v>
      </c>
      <c r="H410" s="38" t="s">
        <v>230</v>
      </c>
      <c r="I410" s="39" t="n">
        <v>44530</v>
      </c>
      <c r="J410" s="46"/>
      <c r="K410" s="41"/>
      <c r="L410" s="41"/>
      <c r="M410" s="41"/>
      <c r="N410" s="41"/>
      <c r="O410" s="41"/>
      <c r="P410" s="41"/>
      <c r="Q410" s="41"/>
      <c r="R410" s="42" t="s">
        <v>42</v>
      </c>
      <c r="S410" s="41"/>
      <c r="T410" s="41"/>
      <c r="U410" s="41"/>
      <c r="V410" s="41"/>
      <c r="W410" s="41"/>
      <c r="X410" s="41"/>
      <c r="Y410" s="41"/>
      <c r="Z410" s="41"/>
      <c r="AA410" s="39"/>
      <c r="AB410" s="41"/>
      <c r="AC410" s="39" t="n">
        <v>45504</v>
      </c>
      <c r="AD410" s="43" t="n">
        <v>45077</v>
      </c>
      <c r="AE410" s="44" t="str">
        <f aca="false">IF(AND(D410="",E410="",G410=""),"N","Y")</f>
        <v>Y</v>
      </c>
      <c r="AF410" s="35"/>
      <c r="AG410" s="32"/>
      <c r="AH410" s="32"/>
      <c r="AI410" s="32"/>
      <c r="AJ410" s="32"/>
    </row>
    <row r="411" customFormat="false" ht="16.5" hidden="false" customHeight="true" outlineLevel="0" collapsed="false">
      <c r="A411" s="32"/>
      <c r="B411" s="33" t="s">
        <v>38</v>
      </c>
      <c r="C411" s="34" t="str">
        <f aca="false">_Companycode</f>
        <v>MaAT</v>
      </c>
      <c r="D411" s="35" t="s">
        <v>236</v>
      </c>
      <c r="E411" s="36"/>
      <c r="F411" s="36"/>
      <c r="G411" s="37" t="s">
        <v>47</v>
      </c>
      <c r="H411" s="38" t="s">
        <v>230</v>
      </c>
      <c r="I411" s="39" t="n">
        <v>44681</v>
      </c>
      <c r="J411" s="46"/>
      <c r="K411" s="41"/>
      <c r="L411" s="41"/>
      <c r="M411" s="41"/>
      <c r="N411" s="41"/>
      <c r="O411" s="41"/>
      <c r="P411" s="41"/>
      <c r="Q411" s="41"/>
      <c r="R411" s="42" t="s">
        <v>42</v>
      </c>
      <c r="S411" s="41"/>
      <c r="T411" s="41"/>
      <c r="U411" s="41"/>
      <c r="V411" s="41"/>
      <c r="W411" s="41"/>
      <c r="X411" s="41"/>
      <c r="Y411" s="41"/>
      <c r="Z411" s="41"/>
      <c r="AA411" s="39"/>
      <c r="AB411" s="41"/>
      <c r="AC411" s="39" t="n">
        <v>45443</v>
      </c>
      <c r="AD411" s="43" t="n">
        <v>45443</v>
      </c>
      <c r="AE411" s="44" t="str">
        <f aca="false">IF(AND(D411="",E411="",G411=""),"N","Y")</f>
        <v>Y</v>
      </c>
      <c r="AF411" s="35"/>
      <c r="AG411" s="32"/>
      <c r="AH411" s="32"/>
      <c r="AI411" s="32"/>
      <c r="AJ411" s="32"/>
    </row>
    <row r="412" customFormat="false" ht="16.5" hidden="false" customHeight="true" outlineLevel="0" collapsed="false">
      <c r="A412" s="32"/>
      <c r="B412" s="33" t="s">
        <v>38</v>
      </c>
      <c r="C412" s="34" t="str">
        <f aca="false">_Companycode</f>
        <v>MaAT</v>
      </c>
      <c r="D412" s="35" t="s">
        <v>237</v>
      </c>
      <c r="E412" s="36"/>
      <c r="F412" s="36"/>
      <c r="G412" s="37" t="s">
        <v>44</v>
      </c>
      <c r="H412" s="38" t="s">
        <v>230</v>
      </c>
      <c r="I412" s="39" t="n">
        <v>44957</v>
      </c>
      <c r="J412" s="46"/>
      <c r="K412" s="41"/>
      <c r="L412" s="41"/>
      <c r="M412" s="41"/>
      <c r="N412" s="41"/>
      <c r="O412" s="41"/>
      <c r="P412" s="41"/>
      <c r="Q412" s="41"/>
      <c r="R412" s="42" t="s">
        <v>42</v>
      </c>
      <c r="S412" s="41"/>
      <c r="T412" s="41"/>
      <c r="U412" s="41"/>
      <c r="V412" s="41"/>
      <c r="W412" s="41"/>
      <c r="X412" s="41"/>
      <c r="Y412" s="41"/>
      <c r="Z412" s="41"/>
      <c r="AA412" s="39"/>
      <c r="AB412" s="41"/>
      <c r="AC412" s="39" t="n">
        <v>45504</v>
      </c>
      <c r="AD412" s="43"/>
      <c r="AE412" s="44" t="str">
        <f aca="false">IF(AND(D412="",E412="",G412=""),"N","Y")</f>
        <v>Y</v>
      </c>
      <c r="AF412" s="35"/>
      <c r="AG412" s="32"/>
      <c r="AH412" s="32"/>
      <c r="AI412" s="32"/>
      <c r="AJ412" s="32"/>
    </row>
    <row r="413" customFormat="false" ht="16.5" hidden="false" customHeight="true" outlineLevel="0" collapsed="false">
      <c r="A413" s="32"/>
      <c r="B413" s="33" t="s">
        <v>38</v>
      </c>
      <c r="C413" s="34" t="str">
        <f aca="false">_Companycode</f>
        <v>MaAT</v>
      </c>
      <c r="D413" s="35" t="s">
        <v>238</v>
      </c>
      <c r="E413" s="36"/>
      <c r="F413" s="36"/>
      <c r="G413" s="37" t="s">
        <v>47</v>
      </c>
      <c r="H413" s="38" t="s">
        <v>230</v>
      </c>
      <c r="I413" s="39" t="n">
        <v>44957</v>
      </c>
      <c r="J413" s="46"/>
      <c r="K413" s="41"/>
      <c r="L413" s="41"/>
      <c r="M413" s="41"/>
      <c r="N413" s="41"/>
      <c r="O413" s="41"/>
      <c r="P413" s="41"/>
      <c r="Q413" s="41"/>
      <c r="R413" s="42" t="s">
        <v>42</v>
      </c>
      <c r="S413" s="41"/>
      <c r="T413" s="41"/>
      <c r="U413" s="41"/>
      <c r="V413" s="41"/>
      <c r="W413" s="41"/>
      <c r="X413" s="41"/>
      <c r="Y413" s="41"/>
      <c r="Z413" s="41"/>
      <c r="AA413" s="39"/>
      <c r="AB413" s="41"/>
      <c r="AC413" s="39" t="n">
        <v>45382</v>
      </c>
      <c r="AD413" s="43" t="n">
        <v>45382</v>
      </c>
      <c r="AE413" s="44" t="str">
        <f aca="false">IF(AND(D413="",E413="",G413=""),"N","Y")</f>
        <v>Y</v>
      </c>
      <c r="AF413" s="35"/>
      <c r="AG413" s="32"/>
      <c r="AH413" s="32"/>
      <c r="AI413" s="32"/>
      <c r="AJ413" s="32"/>
    </row>
    <row r="414" customFormat="false" ht="16.5" hidden="false" customHeight="true" outlineLevel="0" collapsed="false">
      <c r="A414" s="32"/>
      <c r="B414" s="33" t="s">
        <v>38</v>
      </c>
      <c r="C414" s="34" t="str">
        <f aca="false">_Companycode</f>
        <v>MaAT</v>
      </c>
      <c r="D414" s="35" t="s">
        <v>239</v>
      </c>
      <c r="E414" s="36"/>
      <c r="F414" s="36"/>
      <c r="G414" s="37" t="s">
        <v>47</v>
      </c>
      <c r="H414" s="38" t="s">
        <v>230</v>
      </c>
      <c r="I414" s="39" t="n">
        <v>45046</v>
      </c>
      <c r="J414" s="46"/>
      <c r="K414" s="41"/>
      <c r="L414" s="41"/>
      <c r="M414" s="41"/>
      <c r="N414" s="41"/>
      <c r="O414" s="41"/>
      <c r="P414" s="41"/>
      <c r="Q414" s="41"/>
      <c r="R414" s="42" t="s">
        <v>42</v>
      </c>
      <c r="S414" s="41"/>
      <c r="T414" s="41"/>
      <c r="U414" s="41"/>
      <c r="V414" s="41"/>
      <c r="W414" s="41"/>
      <c r="X414" s="41"/>
      <c r="Y414" s="41"/>
      <c r="Z414" s="41"/>
      <c r="AA414" s="39"/>
      <c r="AB414" s="41"/>
      <c r="AC414" s="39" t="n">
        <v>45382</v>
      </c>
      <c r="AD414" s="43" t="n">
        <v>45382</v>
      </c>
      <c r="AE414" s="44" t="str">
        <f aca="false">IF(AND(D414="",E414="",G414=""),"N","Y")</f>
        <v>Y</v>
      </c>
      <c r="AF414" s="35"/>
      <c r="AG414" s="32"/>
      <c r="AH414" s="32"/>
      <c r="AI414" s="32"/>
      <c r="AJ414" s="32"/>
    </row>
    <row r="415" customFormat="false" ht="16.5" hidden="false" customHeight="true" outlineLevel="0" collapsed="false">
      <c r="A415" s="32"/>
      <c r="B415" s="33" t="s">
        <v>38</v>
      </c>
      <c r="C415" s="34" t="str">
        <f aca="false">_Companycode</f>
        <v>MaAT</v>
      </c>
      <c r="D415" s="35" t="s">
        <v>240</v>
      </c>
      <c r="E415" s="36"/>
      <c r="F415" s="36"/>
      <c r="G415" s="37" t="s">
        <v>142</v>
      </c>
      <c r="H415" s="38" t="s">
        <v>230</v>
      </c>
      <c r="I415" s="39" t="n">
        <v>45199</v>
      </c>
      <c r="J415" s="46"/>
      <c r="K415" s="41"/>
      <c r="L415" s="41"/>
      <c r="M415" s="41"/>
      <c r="N415" s="41"/>
      <c r="O415" s="41"/>
      <c r="P415" s="41"/>
      <c r="Q415" s="41"/>
      <c r="R415" s="42" t="s">
        <v>42</v>
      </c>
      <c r="S415" s="41"/>
      <c r="T415" s="41"/>
      <c r="U415" s="41"/>
      <c r="V415" s="41"/>
      <c r="W415" s="41"/>
      <c r="X415" s="41"/>
      <c r="Y415" s="41"/>
      <c r="Z415" s="41"/>
      <c r="AA415" s="39"/>
      <c r="AB415" s="41"/>
      <c r="AC415" s="39" t="n">
        <v>45382</v>
      </c>
      <c r="AD415" s="43" t="n">
        <v>45382</v>
      </c>
      <c r="AE415" s="44" t="str">
        <f aca="false">IF(AND(D415="",E415="",G415=""),"N","Y")</f>
        <v>Y</v>
      </c>
      <c r="AF415" s="35"/>
      <c r="AG415" s="32"/>
      <c r="AH415" s="32"/>
      <c r="AI415" s="32"/>
      <c r="AJ415" s="32"/>
    </row>
    <row r="416" customFormat="false" ht="16.5" hidden="false" customHeight="true" outlineLevel="0" collapsed="false">
      <c r="A416" s="32"/>
      <c r="B416" s="33" t="s">
        <v>38</v>
      </c>
      <c r="C416" s="34" t="str">
        <f aca="false">_Companycode</f>
        <v>MaAT</v>
      </c>
      <c r="D416" s="35" t="s">
        <v>241</v>
      </c>
      <c r="E416" s="36"/>
      <c r="F416" s="36"/>
      <c r="G416" s="37" t="s">
        <v>47</v>
      </c>
      <c r="H416" s="38" t="s">
        <v>230</v>
      </c>
      <c r="I416" s="39" t="n">
        <v>45230</v>
      </c>
      <c r="J416" s="46"/>
      <c r="K416" s="41"/>
      <c r="L416" s="41"/>
      <c r="M416" s="41"/>
      <c r="N416" s="41"/>
      <c r="O416" s="41"/>
      <c r="P416" s="41"/>
      <c r="Q416" s="41"/>
      <c r="R416" s="42" t="s">
        <v>42</v>
      </c>
      <c r="S416" s="41"/>
      <c r="T416" s="41"/>
      <c r="U416" s="41"/>
      <c r="V416" s="41"/>
      <c r="W416" s="41"/>
      <c r="X416" s="41"/>
      <c r="Y416" s="41"/>
      <c r="Z416" s="41"/>
      <c r="AA416" s="39"/>
      <c r="AB416" s="41"/>
      <c r="AC416" s="39" t="n">
        <v>45473</v>
      </c>
      <c r="AD416" s="43"/>
      <c r="AE416" s="44" t="str">
        <f aca="false">IF(AND(D416="",E416="",G416=""),"N","Y")</f>
        <v>Y</v>
      </c>
      <c r="AF416" s="35"/>
      <c r="AG416" s="32"/>
      <c r="AH416" s="32"/>
      <c r="AI416" s="32"/>
      <c r="AJ416" s="32"/>
    </row>
    <row r="417" customFormat="false" ht="16.5" hidden="false" customHeight="true" outlineLevel="0" collapsed="false">
      <c r="A417" s="32"/>
      <c r="B417" s="33" t="s">
        <v>38</v>
      </c>
      <c r="C417" s="34" t="str">
        <f aca="false">_Companycode</f>
        <v>MaAT</v>
      </c>
      <c r="D417" s="35" t="s">
        <v>242</v>
      </c>
      <c r="E417" s="36"/>
      <c r="F417" s="36"/>
      <c r="G417" s="37" t="s">
        <v>47</v>
      </c>
      <c r="H417" s="38" t="s">
        <v>230</v>
      </c>
      <c r="I417" s="39" t="n">
        <v>45230</v>
      </c>
      <c r="J417" s="46"/>
      <c r="K417" s="41"/>
      <c r="L417" s="41"/>
      <c r="M417" s="41"/>
      <c r="N417" s="41"/>
      <c r="O417" s="41"/>
      <c r="P417" s="41"/>
      <c r="Q417" s="41"/>
      <c r="R417" s="42" t="s">
        <v>42</v>
      </c>
      <c r="S417" s="41"/>
      <c r="T417" s="41"/>
      <c r="U417" s="41"/>
      <c r="V417" s="41"/>
      <c r="W417" s="41"/>
      <c r="X417" s="41"/>
      <c r="Y417" s="41"/>
      <c r="Z417" s="41"/>
      <c r="AA417" s="39"/>
      <c r="AB417" s="41"/>
      <c r="AC417" s="39" t="n">
        <v>45473</v>
      </c>
      <c r="AD417" s="43"/>
      <c r="AE417" s="44" t="str">
        <f aca="false">IF(AND(D417="",E417="",G417=""),"N","Y")</f>
        <v>Y</v>
      </c>
      <c r="AF417" s="35"/>
      <c r="AG417" s="32"/>
      <c r="AH417" s="32"/>
      <c r="AI417" s="32"/>
      <c r="AJ417" s="32"/>
    </row>
    <row r="418" customFormat="false" ht="16.5" hidden="false" customHeight="true" outlineLevel="0" collapsed="false">
      <c r="A418" s="32"/>
      <c r="B418" s="33" t="s">
        <v>38</v>
      </c>
      <c r="C418" s="34" t="str">
        <f aca="false">_Companycode</f>
        <v>MaAT</v>
      </c>
      <c r="D418" s="35" t="s">
        <v>243</v>
      </c>
      <c r="E418" s="36"/>
      <c r="F418" s="36"/>
      <c r="G418" s="37" t="s">
        <v>142</v>
      </c>
      <c r="H418" s="38" t="s">
        <v>230</v>
      </c>
      <c r="I418" s="39" t="n">
        <v>45230</v>
      </c>
      <c r="J418" s="46"/>
      <c r="K418" s="41"/>
      <c r="L418" s="41"/>
      <c r="M418" s="41"/>
      <c r="N418" s="41"/>
      <c r="O418" s="41"/>
      <c r="P418" s="41"/>
      <c r="Q418" s="41"/>
      <c r="R418" s="42" t="s">
        <v>42</v>
      </c>
      <c r="S418" s="41"/>
      <c r="T418" s="41"/>
      <c r="U418" s="41"/>
      <c r="V418" s="41"/>
      <c r="W418" s="41"/>
      <c r="X418" s="41"/>
      <c r="Y418" s="41"/>
      <c r="Z418" s="41"/>
      <c r="AA418" s="39"/>
      <c r="AB418" s="41"/>
      <c r="AC418" s="39" t="n">
        <v>45382</v>
      </c>
      <c r="AD418" s="43" t="n">
        <v>45382</v>
      </c>
      <c r="AE418" s="44" t="str">
        <f aca="false">IF(AND(D418="",E418="",G418=""),"N","Y")</f>
        <v>Y</v>
      </c>
      <c r="AF418" s="35"/>
      <c r="AG418" s="32"/>
      <c r="AH418" s="32"/>
      <c r="AI418" s="32"/>
      <c r="AJ418" s="32"/>
    </row>
    <row r="419" customFormat="false" ht="16.5" hidden="false" customHeight="true" outlineLevel="0" collapsed="false">
      <c r="A419" s="32"/>
      <c r="B419" s="33" t="s">
        <v>38</v>
      </c>
      <c r="C419" s="34" t="str">
        <f aca="false">_Companycode</f>
        <v>MaAT</v>
      </c>
      <c r="D419" s="35" t="s">
        <v>244</v>
      </c>
      <c r="E419" s="36"/>
      <c r="F419" s="36"/>
      <c r="G419" s="37" t="s">
        <v>47</v>
      </c>
      <c r="H419" s="38" t="s">
        <v>230</v>
      </c>
      <c r="I419" s="39" t="n">
        <v>45230</v>
      </c>
      <c r="J419" s="46"/>
      <c r="K419" s="41"/>
      <c r="L419" s="41"/>
      <c r="M419" s="41"/>
      <c r="N419" s="41"/>
      <c r="O419" s="41"/>
      <c r="P419" s="41"/>
      <c r="Q419" s="41"/>
      <c r="R419" s="42" t="s">
        <v>42</v>
      </c>
      <c r="S419" s="41"/>
      <c r="T419" s="41"/>
      <c r="U419" s="41"/>
      <c r="V419" s="41"/>
      <c r="W419" s="41"/>
      <c r="X419" s="41"/>
      <c r="Y419" s="41"/>
      <c r="Z419" s="41"/>
      <c r="AA419" s="39"/>
      <c r="AB419" s="41"/>
      <c r="AC419" s="39" t="n">
        <v>45382</v>
      </c>
      <c r="AD419" s="43" t="n">
        <v>45382</v>
      </c>
      <c r="AE419" s="44" t="str">
        <f aca="false">IF(AND(D419="",E419="",G419=""),"N","Y")</f>
        <v>Y</v>
      </c>
      <c r="AF419" s="35"/>
      <c r="AG419" s="32"/>
      <c r="AH419" s="32"/>
      <c r="AI419" s="32"/>
      <c r="AJ419" s="32"/>
    </row>
    <row r="420" customFormat="false" ht="16.5" hidden="false" customHeight="true" outlineLevel="0" collapsed="false">
      <c r="A420" s="32"/>
      <c r="B420" s="33" t="s">
        <v>38</v>
      </c>
      <c r="C420" s="34" t="str">
        <f aca="false">_Companycode</f>
        <v>MaAT</v>
      </c>
      <c r="D420" s="35" t="s">
        <v>245</v>
      </c>
      <c r="E420" s="36"/>
      <c r="F420" s="36"/>
      <c r="G420" s="37" t="s">
        <v>47</v>
      </c>
      <c r="H420" s="38" t="s">
        <v>230</v>
      </c>
      <c r="I420" s="39" t="n">
        <v>45230</v>
      </c>
      <c r="J420" s="46"/>
      <c r="K420" s="41"/>
      <c r="L420" s="41"/>
      <c r="M420" s="41"/>
      <c r="N420" s="41"/>
      <c r="O420" s="41"/>
      <c r="P420" s="41"/>
      <c r="Q420" s="41"/>
      <c r="R420" s="42" t="s">
        <v>42</v>
      </c>
      <c r="S420" s="41"/>
      <c r="T420" s="41"/>
      <c r="U420" s="41"/>
      <c r="V420" s="41"/>
      <c r="W420" s="41"/>
      <c r="X420" s="41"/>
      <c r="Y420" s="41"/>
      <c r="Z420" s="41"/>
      <c r="AA420" s="39"/>
      <c r="AB420" s="41"/>
      <c r="AC420" s="39" t="n">
        <v>45473</v>
      </c>
      <c r="AD420" s="43"/>
      <c r="AE420" s="44" t="str">
        <f aca="false">IF(AND(D420="",E420="",G420=""),"N","Y")</f>
        <v>Y</v>
      </c>
      <c r="AF420" s="35"/>
      <c r="AG420" s="32"/>
      <c r="AH420" s="32"/>
      <c r="AI420" s="32"/>
      <c r="AJ420" s="32"/>
    </row>
    <row r="421" customFormat="false" ht="16.5" hidden="false" customHeight="true" outlineLevel="0" collapsed="false">
      <c r="A421" s="32"/>
      <c r="B421" s="33" t="s">
        <v>38</v>
      </c>
      <c r="C421" s="34" t="str">
        <f aca="false">_Companycode</f>
        <v>MaAT</v>
      </c>
      <c r="D421" s="35" t="s">
        <v>246</v>
      </c>
      <c r="E421" s="36"/>
      <c r="F421" s="36"/>
      <c r="G421" s="37" t="s">
        <v>47</v>
      </c>
      <c r="H421" s="38" t="s">
        <v>230</v>
      </c>
      <c r="I421" s="39" t="n">
        <v>45260</v>
      </c>
      <c r="J421" s="46"/>
      <c r="K421" s="41"/>
      <c r="L421" s="41"/>
      <c r="M421" s="41"/>
      <c r="N421" s="41"/>
      <c r="O421" s="41"/>
      <c r="P421" s="41"/>
      <c r="Q421" s="41"/>
      <c r="R421" s="42" t="s">
        <v>42</v>
      </c>
      <c r="S421" s="41"/>
      <c r="T421" s="41"/>
      <c r="U421" s="41"/>
      <c r="V421" s="41"/>
      <c r="W421" s="41"/>
      <c r="X421" s="41"/>
      <c r="Y421" s="41"/>
      <c r="Z421" s="41"/>
      <c r="AA421" s="39"/>
      <c r="AB421" s="41"/>
      <c r="AC421" s="39" t="n">
        <v>45382</v>
      </c>
      <c r="AD421" s="43" t="n">
        <v>45382</v>
      </c>
      <c r="AE421" s="44" t="str">
        <f aca="false">IF(AND(D421="",E421="",G421=""),"N","Y")</f>
        <v>Y</v>
      </c>
      <c r="AF421" s="35"/>
      <c r="AG421" s="32"/>
      <c r="AH421" s="32"/>
      <c r="AI421" s="32"/>
      <c r="AJ421" s="32"/>
    </row>
    <row r="422" customFormat="false" ht="16.5" hidden="false" customHeight="true" outlineLevel="0" collapsed="false">
      <c r="A422" s="32"/>
      <c r="B422" s="33" t="s">
        <v>38</v>
      </c>
      <c r="C422" s="34" t="str">
        <f aca="false">_Companycode</f>
        <v>MaAT</v>
      </c>
      <c r="D422" s="35" t="s">
        <v>247</v>
      </c>
      <c r="E422" s="36"/>
      <c r="F422" s="36"/>
      <c r="G422" s="37" t="s">
        <v>47</v>
      </c>
      <c r="H422" s="38" t="s">
        <v>230</v>
      </c>
      <c r="I422" s="39" t="n">
        <v>45260</v>
      </c>
      <c r="J422" s="46"/>
      <c r="K422" s="41"/>
      <c r="L422" s="41"/>
      <c r="M422" s="41"/>
      <c r="N422" s="41"/>
      <c r="O422" s="41"/>
      <c r="P422" s="41"/>
      <c r="Q422" s="41"/>
      <c r="R422" s="42" t="s">
        <v>42</v>
      </c>
      <c r="S422" s="41"/>
      <c r="T422" s="41"/>
      <c r="U422" s="41"/>
      <c r="V422" s="41"/>
      <c r="W422" s="41"/>
      <c r="X422" s="41"/>
      <c r="Y422" s="41"/>
      <c r="Z422" s="41"/>
      <c r="AA422" s="39"/>
      <c r="AB422" s="41"/>
      <c r="AC422" s="39" t="n">
        <v>45535</v>
      </c>
      <c r="AD422" s="43"/>
      <c r="AE422" s="44" t="str">
        <f aca="false">IF(AND(D422="",E422="",G422=""),"N","Y")</f>
        <v>Y</v>
      </c>
      <c r="AF422" s="35"/>
      <c r="AG422" s="32"/>
      <c r="AH422" s="32"/>
      <c r="AI422" s="32"/>
      <c r="AJ422" s="32"/>
    </row>
    <row r="423" customFormat="false" ht="16.5" hidden="false" customHeight="true" outlineLevel="0" collapsed="false">
      <c r="A423" s="32"/>
      <c r="B423" s="33" t="s">
        <v>38</v>
      </c>
      <c r="C423" s="34" t="str">
        <f aca="false">_Companycode</f>
        <v>MaAT</v>
      </c>
      <c r="D423" s="35" t="s">
        <v>248</v>
      </c>
      <c r="E423" s="36"/>
      <c r="F423" s="36"/>
      <c r="G423" s="37" t="s">
        <v>47</v>
      </c>
      <c r="H423" s="38" t="s">
        <v>230</v>
      </c>
      <c r="I423" s="39" t="n">
        <v>45291</v>
      </c>
      <c r="J423" s="46"/>
      <c r="K423" s="41"/>
      <c r="L423" s="41"/>
      <c r="M423" s="41"/>
      <c r="N423" s="41"/>
      <c r="O423" s="41"/>
      <c r="P423" s="41"/>
      <c r="Q423" s="41"/>
      <c r="R423" s="42" t="s">
        <v>42</v>
      </c>
      <c r="S423" s="41"/>
      <c r="T423" s="41"/>
      <c r="U423" s="41"/>
      <c r="V423" s="41"/>
      <c r="W423" s="41"/>
      <c r="X423" s="41"/>
      <c r="Y423" s="41"/>
      <c r="Z423" s="41"/>
      <c r="AA423" s="39"/>
      <c r="AB423" s="41"/>
      <c r="AC423" s="39" t="n">
        <v>45504</v>
      </c>
      <c r="AD423" s="43"/>
      <c r="AE423" s="44" t="str">
        <f aca="false">IF(AND(D423="",E423="",G423=""),"N","Y")</f>
        <v>Y</v>
      </c>
      <c r="AF423" s="35"/>
      <c r="AG423" s="32"/>
      <c r="AH423" s="32"/>
      <c r="AI423" s="32"/>
      <c r="AJ423" s="32"/>
    </row>
    <row r="424" customFormat="false" ht="16.5" hidden="false" customHeight="true" outlineLevel="0" collapsed="false">
      <c r="A424" s="32"/>
      <c r="B424" s="33" t="s">
        <v>38</v>
      </c>
      <c r="C424" s="34" t="str">
        <f aca="false">_Companycode</f>
        <v>MaAT</v>
      </c>
      <c r="D424" s="35" t="s">
        <v>249</v>
      </c>
      <c r="E424" s="36"/>
      <c r="F424" s="36"/>
      <c r="G424" s="37" t="s">
        <v>40</v>
      </c>
      <c r="H424" s="38" t="s">
        <v>230</v>
      </c>
      <c r="I424" s="39" t="n">
        <v>45291</v>
      </c>
      <c r="J424" s="46"/>
      <c r="K424" s="41"/>
      <c r="L424" s="41"/>
      <c r="M424" s="41"/>
      <c r="N424" s="41"/>
      <c r="O424" s="41"/>
      <c r="P424" s="41"/>
      <c r="Q424" s="41"/>
      <c r="R424" s="42" t="s">
        <v>42</v>
      </c>
      <c r="S424" s="41"/>
      <c r="T424" s="41"/>
      <c r="U424" s="41"/>
      <c r="V424" s="41"/>
      <c r="W424" s="41"/>
      <c r="X424" s="41"/>
      <c r="Y424" s="41"/>
      <c r="Z424" s="41"/>
      <c r="AA424" s="39"/>
      <c r="AB424" s="41"/>
      <c r="AC424" s="39" t="n">
        <v>45382</v>
      </c>
      <c r="AD424" s="43" t="n">
        <v>45382</v>
      </c>
      <c r="AE424" s="44" t="str">
        <f aca="false">IF(AND(D424="",E424="",G424=""),"N","Y")</f>
        <v>Y</v>
      </c>
      <c r="AF424" s="35"/>
      <c r="AG424" s="32"/>
      <c r="AH424" s="32"/>
      <c r="AI424" s="32"/>
      <c r="AJ424" s="32"/>
    </row>
    <row r="425" customFormat="false" ht="16.5" hidden="false" customHeight="true" outlineLevel="0" collapsed="false">
      <c r="A425" s="32"/>
      <c r="B425" s="33" t="s">
        <v>38</v>
      </c>
      <c r="C425" s="34" t="str">
        <f aca="false">_Companycode</f>
        <v>MaAT</v>
      </c>
      <c r="D425" s="35" t="s">
        <v>250</v>
      </c>
      <c r="E425" s="36"/>
      <c r="F425" s="36"/>
      <c r="G425" s="37" t="s">
        <v>40</v>
      </c>
      <c r="H425" s="38" t="s">
        <v>230</v>
      </c>
      <c r="I425" s="39" t="n">
        <v>45291</v>
      </c>
      <c r="J425" s="46"/>
      <c r="K425" s="41"/>
      <c r="L425" s="41"/>
      <c r="M425" s="41"/>
      <c r="N425" s="41"/>
      <c r="O425" s="41"/>
      <c r="P425" s="41"/>
      <c r="Q425" s="41"/>
      <c r="R425" s="42" t="s">
        <v>42</v>
      </c>
      <c r="S425" s="41"/>
      <c r="T425" s="41"/>
      <c r="U425" s="41"/>
      <c r="V425" s="41"/>
      <c r="W425" s="41"/>
      <c r="X425" s="41"/>
      <c r="Y425" s="41"/>
      <c r="Z425" s="41"/>
      <c r="AA425" s="39"/>
      <c r="AB425" s="41"/>
      <c r="AC425" s="39" t="n">
        <v>45382</v>
      </c>
      <c r="AD425" s="43" t="n">
        <v>45382</v>
      </c>
      <c r="AE425" s="44" t="str">
        <f aca="false">IF(AND(D425="",E425="",G425=""),"N","Y")</f>
        <v>Y</v>
      </c>
      <c r="AF425" s="35"/>
      <c r="AG425" s="32"/>
      <c r="AH425" s="32"/>
      <c r="AI425" s="32"/>
      <c r="AJ425" s="32"/>
    </row>
    <row r="426" customFormat="false" ht="16.5" hidden="false" customHeight="true" outlineLevel="0" collapsed="false">
      <c r="A426" s="32"/>
      <c r="B426" s="33" t="s">
        <v>38</v>
      </c>
      <c r="C426" s="34" t="str">
        <f aca="false">_Companycode</f>
        <v>MaAT</v>
      </c>
      <c r="D426" s="35" t="s">
        <v>251</v>
      </c>
      <c r="E426" s="36"/>
      <c r="F426" s="36"/>
      <c r="G426" s="37" t="s">
        <v>47</v>
      </c>
      <c r="H426" s="38" t="s">
        <v>230</v>
      </c>
      <c r="I426" s="39" t="n">
        <v>45291</v>
      </c>
      <c r="J426" s="46"/>
      <c r="K426" s="41"/>
      <c r="L426" s="41"/>
      <c r="M426" s="41"/>
      <c r="N426" s="41"/>
      <c r="O426" s="41"/>
      <c r="P426" s="41"/>
      <c r="Q426" s="41"/>
      <c r="R426" s="42" t="s">
        <v>42</v>
      </c>
      <c r="S426" s="41"/>
      <c r="T426" s="41"/>
      <c r="U426" s="41"/>
      <c r="V426" s="41"/>
      <c r="W426" s="41"/>
      <c r="X426" s="41"/>
      <c r="Y426" s="41"/>
      <c r="Z426" s="41"/>
      <c r="AA426" s="39"/>
      <c r="AB426" s="41"/>
      <c r="AC426" s="39" t="n">
        <v>45504</v>
      </c>
      <c r="AD426" s="43"/>
      <c r="AE426" s="44" t="str">
        <f aca="false">IF(AND(D426="",E426="",G426=""),"N","Y")</f>
        <v>Y</v>
      </c>
      <c r="AF426" s="35"/>
      <c r="AG426" s="32"/>
      <c r="AH426" s="32"/>
      <c r="AI426" s="32"/>
      <c r="AJ426" s="32"/>
    </row>
    <row r="427" customFormat="false" ht="16.5" hidden="false" customHeight="true" outlineLevel="0" collapsed="false">
      <c r="A427" s="32"/>
      <c r="B427" s="33" t="s">
        <v>38</v>
      </c>
      <c r="C427" s="34" t="str">
        <f aca="false">_Companycode</f>
        <v>MaAT</v>
      </c>
      <c r="D427" s="35" t="s">
        <v>252</v>
      </c>
      <c r="E427" s="36"/>
      <c r="F427" s="36"/>
      <c r="G427" s="37" t="s">
        <v>47</v>
      </c>
      <c r="H427" s="38" t="s">
        <v>230</v>
      </c>
      <c r="I427" s="39" t="n">
        <v>45322</v>
      </c>
      <c r="J427" s="46"/>
      <c r="K427" s="41"/>
      <c r="L427" s="41"/>
      <c r="M427" s="41"/>
      <c r="N427" s="41"/>
      <c r="O427" s="41"/>
      <c r="P427" s="41"/>
      <c r="Q427" s="41"/>
      <c r="R427" s="42" t="s">
        <v>42</v>
      </c>
      <c r="S427" s="41"/>
      <c r="T427" s="41"/>
      <c r="U427" s="41"/>
      <c r="V427" s="41"/>
      <c r="W427" s="41"/>
      <c r="X427" s="41"/>
      <c r="Y427" s="41"/>
      <c r="Z427" s="41"/>
      <c r="AA427" s="39"/>
      <c r="AB427" s="41"/>
      <c r="AC427" s="39" t="n">
        <v>45565</v>
      </c>
      <c r="AD427" s="43"/>
      <c r="AE427" s="44" t="str">
        <f aca="false">IF(AND(D427="",E427="",G427=""),"N","Y")</f>
        <v>Y</v>
      </c>
      <c r="AF427" s="35"/>
      <c r="AG427" s="32"/>
      <c r="AH427" s="32"/>
      <c r="AI427" s="32"/>
      <c r="AJ427" s="32"/>
    </row>
    <row r="428" customFormat="false" ht="16.5" hidden="false" customHeight="true" outlineLevel="0" collapsed="false">
      <c r="A428" s="32"/>
      <c r="B428" s="33" t="s">
        <v>38</v>
      </c>
      <c r="C428" s="34" t="str">
        <f aca="false">_Companycode</f>
        <v>MaAT</v>
      </c>
      <c r="D428" s="35" t="s">
        <v>253</v>
      </c>
      <c r="E428" s="36"/>
      <c r="F428" s="36"/>
      <c r="G428" s="37" t="s">
        <v>47</v>
      </c>
      <c r="H428" s="38" t="s">
        <v>230</v>
      </c>
      <c r="I428" s="39" t="n">
        <v>45322</v>
      </c>
      <c r="J428" s="46"/>
      <c r="K428" s="41"/>
      <c r="L428" s="41"/>
      <c r="M428" s="41"/>
      <c r="N428" s="41"/>
      <c r="O428" s="41"/>
      <c r="P428" s="41"/>
      <c r="Q428" s="41"/>
      <c r="R428" s="42" t="s">
        <v>42</v>
      </c>
      <c r="S428" s="41"/>
      <c r="T428" s="41"/>
      <c r="U428" s="41"/>
      <c r="V428" s="41"/>
      <c r="W428" s="41"/>
      <c r="X428" s="41"/>
      <c r="Y428" s="41"/>
      <c r="Z428" s="41"/>
      <c r="AA428" s="39"/>
      <c r="AB428" s="41"/>
      <c r="AC428" s="39" t="n">
        <v>45473</v>
      </c>
      <c r="AD428" s="43"/>
      <c r="AE428" s="44" t="str">
        <f aca="false">IF(AND(D428="",E428="",G428=""),"N","Y")</f>
        <v>Y</v>
      </c>
      <c r="AF428" s="35"/>
      <c r="AG428" s="32"/>
      <c r="AH428" s="32"/>
      <c r="AI428" s="32"/>
      <c r="AJ428" s="32"/>
    </row>
    <row r="429" customFormat="false" ht="16.5" hidden="false" customHeight="true" outlineLevel="0" collapsed="false">
      <c r="A429" s="32"/>
      <c r="B429" s="33" t="s">
        <v>38</v>
      </c>
      <c r="C429" s="34" t="str">
        <f aca="false">_Companycode</f>
        <v>MaAT</v>
      </c>
      <c r="D429" s="35" t="s">
        <v>254</v>
      </c>
      <c r="E429" s="36"/>
      <c r="F429" s="36"/>
      <c r="G429" s="37" t="s">
        <v>40</v>
      </c>
      <c r="H429" s="38" t="s">
        <v>230</v>
      </c>
      <c r="I429" s="39" t="n">
        <v>45322</v>
      </c>
      <c r="J429" s="46"/>
      <c r="K429" s="41"/>
      <c r="L429" s="41"/>
      <c r="M429" s="41"/>
      <c r="N429" s="41"/>
      <c r="O429" s="41"/>
      <c r="P429" s="41"/>
      <c r="Q429" s="41"/>
      <c r="R429" s="42" t="s">
        <v>42</v>
      </c>
      <c r="S429" s="41"/>
      <c r="T429" s="41"/>
      <c r="U429" s="41"/>
      <c r="V429" s="41"/>
      <c r="W429" s="41"/>
      <c r="X429" s="41"/>
      <c r="Y429" s="41"/>
      <c r="Z429" s="41"/>
      <c r="AA429" s="39"/>
      <c r="AB429" s="41"/>
      <c r="AC429" s="39" t="n">
        <v>45382</v>
      </c>
      <c r="AD429" s="43" t="n">
        <v>45382</v>
      </c>
      <c r="AE429" s="44" t="str">
        <f aca="false">IF(AND(D429="",E429="",G429=""),"N","Y")</f>
        <v>Y</v>
      </c>
      <c r="AF429" s="35"/>
      <c r="AG429" s="32"/>
      <c r="AH429" s="32"/>
      <c r="AI429" s="32"/>
      <c r="AJ429" s="32"/>
    </row>
    <row r="430" customFormat="false" ht="16.5" hidden="false" customHeight="true" outlineLevel="0" collapsed="false">
      <c r="A430" s="32"/>
      <c r="B430" s="33" t="s">
        <v>38</v>
      </c>
      <c r="C430" s="34" t="str">
        <f aca="false">_Companycode</f>
        <v>MaAT</v>
      </c>
      <c r="D430" s="35" t="s">
        <v>255</v>
      </c>
      <c r="E430" s="36"/>
      <c r="F430" s="36"/>
      <c r="G430" s="37" t="s">
        <v>77</v>
      </c>
      <c r="H430" s="38" t="s">
        <v>230</v>
      </c>
      <c r="I430" s="39" t="n">
        <v>45351</v>
      </c>
      <c r="J430" s="46"/>
      <c r="K430" s="41"/>
      <c r="L430" s="41"/>
      <c r="M430" s="41"/>
      <c r="N430" s="41"/>
      <c r="O430" s="41"/>
      <c r="P430" s="41"/>
      <c r="Q430" s="41"/>
      <c r="R430" s="42" t="s">
        <v>42</v>
      </c>
      <c r="S430" s="41"/>
      <c r="T430" s="41"/>
      <c r="U430" s="41"/>
      <c r="V430" s="41"/>
      <c r="W430" s="41"/>
      <c r="X430" s="41"/>
      <c r="Y430" s="41"/>
      <c r="Z430" s="41"/>
      <c r="AA430" s="39"/>
      <c r="AB430" s="41"/>
      <c r="AC430" s="39" t="n">
        <v>45382</v>
      </c>
      <c r="AD430" s="43" t="n">
        <v>45382</v>
      </c>
      <c r="AE430" s="44" t="str">
        <f aca="false">IF(AND(D430="",E430="",G430=""),"N","Y")</f>
        <v>Y</v>
      </c>
      <c r="AF430" s="35"/>
      <c r="AG430" s="32"/>
      <c r="AH430" s="32"/>
      <c r="AI430" s="32"/>
      <c r="AJ430" s="32"/>
    </row>
    <row r="431" customFormat="false" ht="16.5" hidden="false" customHeight="true" outlineLevel="0" collapsed="false">
      <c r="A431" s="32"/>
      <c r="B431" s="33" t="s">
        <v>38</v>
      </c>
      <c r="C431" s="34" t="str">
        <f aca="false">_Companycode</f>
        <v>MaAT</v>
      </c>
      <c r="D431" s="35" t="s">
        <v>256</v>
      </c>
      <c r="E431" s="36"/>
      <c r="F431" s="36"/>
      <c r="G431" s="37" t="s">
        <v>44</v>
      </c>
      <c r="H431" s="38" t="s">
        <v>230</v>
      </c>
      <c r="I431" s="39" t="n">
        <v>45351</v>
      </c>
      <c r="J431" s="46"/>
      <c r="K431" s="41"/>
      <c r="L431" s="41"/>
      <c r="M431" s="41"/>
      <c r="N431" s="41"/>
      <c r="O431" s="41"/>
      <c r="P431" s="41"/>
      <c r="Q431" s="41"/>
      <c r="R431" s="42" t="s">
        <v>42</v>
      </c>
      <c r="S431" s="41"/>
      <c r="T431" s="41"/>
      <c r="U431" s="41"/>
      <c r="V431" s="41"/>
      <c r="W431" s="41"/>
      <c r="X431" s="41"/>
      <c r="Y431" s="41"/>
      <c r="Z431" s="41"/>
      <c r="AA431" s="39"/>
      <c r="AB431" s="41"/>
      <c r="AC431" s="39" t="n">
        <v>45443</v>
      </c>
      <c r="AD431" s="43" t="n">
        <v>45443</v>
      </c>
      <c r="AE431" s="44" t="str">
        <f aca="false">IF(AND(D431="",E431="",G431=""),"N","Y")</f>
        <v>Y</v>
      </c>
      <c r="AF431" s="35"/>
      <c r="AG431" s="32"/>
      <c r="AH431" s="32"/>
      <c r="AI431" s="32"/>
      <c r="AJ431" s="32"/>
    </row>
    <row r="432" customFormat="false" ht="16.5" hidden="false" customHeight="true" outlineLevel="0" collapsed="false">
      <c r="A432" s="32"/>
      <c r="B432" s="33" t="s">
        <v>38</v>
      </c>
      <c r="C432" s="34" t="str">
        <f aca="false">_Companycode</f>
        <v>MaAT</v>
      </c>
      <c r="D432" s="35" t="s">
        <v>257</v>
      </c>
      <c r="E432" s="36"/>
      <c r="F432" s="36"/>
      <c r="G432" s="37" t="s">
        <v>47</v>
      </c>
      <c r="H432" s="38" t="s">
        <v>230</v>
      </c>
      <c r="I432" s="39" t="n">
        <v>45351</v>
      </c>
      <c r="J432" s="46"/>
      <c r="K432" s="41"/>
      <c r="L432" s="41"/>
      <c r="M432" s="41"/>
      <c r="N432" s="41"/>
      <c r="O432" s="41"/>
      <c r="P432" s="41"/>
      <c r="Q432" s="41"/>
      <c r="R432" s="42" t="s">
        <v>42</v>
      </c>
      <c r="S432" s="41"/>
      <c r="T432" s="41"/>
      <c r="U432" s="41"/>
      <c r="V432" s="41"/>
      <c r="W432" s="41"/>
      <c r="X432" s="41"/>
      <c r="Y432" s="41"/>
      <c r="Z432" s="41"/>
      <c r="AA432" s="39"/>
      <c r="AB432" s="41"/>
      <c r="AC432" s="39" t="n">
        <v>45565</v>
      </c>
      <c r="AD432" s="43"/>
      <c r="AE432" s="44" t="str">
        <f aca="false">IF(AND(D432="",E432="",G432=""),"N","Y")</f>
        <v>Y</v>
      </c>
      <c r="AF432" s="35"/>
      <c r="AG432" s="32"/>
      <c r="AH432" s="32"/>
      <c r="AI432" s="32"/>
      <c r="AJ432" s="32"/>
    </row>
    <row r="433" customFormat="false" ht="16.5" hidden="false" customHeight="true" outlineLevel="0" collapsed="false">
      <c r="A433" s="32"/>
      <c r="B433" s="33" t="s">
        <v>38</v>
      </c>
      <c r="C433" s="34" t="str">
        <f aca="false">_Companycode</f>
        <v>MaAT</v>
      </c>
      <c r="D433" s="35" t="s">
        <v>258</v>
      </c>
      <c r="E433" s="36"/>
      <c r="F433" s="36"/>
      <c r="G433" s="37" t="s">
        <v>47</v>
      </c>
      <c r="H433" s="38" t="s">
        <v>230</v>
      </c>
      <c r="I433" s="39" t="n">
        <v>45382</v>
      </c>
      <c r="J433" s="46"/>
      <c r="K433" s="41"/>
      <c r="L433" s="41"/>
      <c r="M433" s="41"/>
      <c r="N433" s="41"/>
      <c r="O433" s="41"/>
      <c r="P433" s="41"/>
      <c r="Q433" s="41"/>
      <c r="R433" s="42" t="s">
        <v>42</v>
      </c>
      <c r="S433" s="41"/>
      <c r="T433" s="41"/>
      <c r="U433" s="41"/>
      <c r="V433" s="41"/>
      <c r="W433" s="41"/>
      <c r="X433" s="41"/>
      <c r="Y433" s="41"/>
      <c r="Z433" s="41"/>
      <c r="AA433" s="39"/>
      <c r="AB433" s="41"/>
      <c r="AC433" s="39" t="n">
        <v>45504</v>
      </c>
      <c r="AD433" s="43"/>
      <c r="AE433" s="44" t="str">
        <f aca="false">IF(AND(D433="",E433="",G433=""),"N","Y")</f>
        <v>Y</v>
      </c>
      <c r="AF433" s="35"/>
      <c r="AG433" s="32"/>
      <c r="AH433" s="32"/>
      <c r="AI433" s="32"/>
      <c r="AJ433" s="32"/>
    </row>
    <row r="434" customFormat="false" ht="16.5" hidden="false" customHeight="true" outlineLevel="0" collapsed="false">
      <c r="A434" s="32"/>
      <c r="B434" s="33" t="s">
        <v>38</v>
      </c>
      <c r="C434" s="34" t="str">
        <f aca="false">_Companycode</f>
        <v>MaAT</v>
      </c>
      <c r="D434" s="35" t="s">
        <v>259</v>
      </c>
      <c r="E434" s="36"/>
      <c r="F434" s="36"/>
      <c r="G434" s="37" t="s">
        <v>47</v>
      </c>
      <c r="H434" s="38" t="s">
        <v>230</v>
      </c>
      <c r="I434" s="39" t="n">
        <v>45382</v>
      </c>
      <c r="J434" s="46"/>
      <c r="K434" s="41"/>
      <c r="L434" s="41"/>
      <c r="M434" s="41"/>
      <c r="N434" s="41"/>
      <c r="O434" s="41"/>
      <c r="P434" s="41"/>
      <c r="Q434" s="41"/>
      <c r="R434" s="42" t="s">
        <v>42</v>
      </c>
      <c r="S434" s="41"/>
      <c r="T434" s="41"/>
      <c r="U434" s="41"/>
      <c r="V434" s="41"/>
      <c r="W434" s="41"/>
      <c r="X434" s="41"/>
      <c r="Y434" s="41"/>
      <c r="Z434" s="41"/>
      <c r="AA434" s="39"/>
      <c r="AB434" s="41"/>
      <c r="AC434" s="39" t="n">
        <v>45716</v>
      </c>
      <c r="AD434" s="43"/>
      <c r="AE434" s="44" t="str">
        <f aca="false">IF(AND(D434="",E434="",G434=""),"N","Y")</f>
        <v>Y</v>
      </c>
      <c r="AF434" s="35"/>
      <c r="AG434" s="32"/>
      <c r="AH434" s="32"/>
      <c r="AI434" s="32"/>
      <c r="AJ434" s="32"/>
    </row>
    <row r="435" customFormat="false" ht="16.5" hidden="false" customHeight="true" outlineLevel="0" collapsed="false">
      <c r="A435" s="32"/>
      <c r="B435" s="33" t="s">
        <v>38</v>
      </c>
      <c r="C435" s="34" t="str">
        <f aca="false">_Companycode</f>
        <v>MaAT</v>
      </c>
      <c r="D435" s="35" t="s">
        <v>260</v>
      </c>
      <c r="E435" s="36"/>
      <c r="F435" s="36"/>
      <c r="G435" s="37" t="s">
        <v>47</v>
      </c>
      <c r="H435" s="38" t="s">
        <v>230</v>
      </c>
      <c r="I435" s="39" t="n">
        <v>45382</v>
      </c>
      <c r="J435" s="46"/>
      <c r="K435" s="41"/>
      <c r="L435" s="41"/>
      <c r="M435" s="41"/>
      <c r="N435" s="41"/>
      <c r="O435" s="41"/>
      <c r="P435" s="41"/>
      <c r="Q435" s="41"/>
      <c r="R435" s="42" t="s">
        <v>42</v>
      </c>
      <c r="S435" s="41"/>
      <c r="T435" s="41"/>
      <c r="U435" s="41"/>
      <c r="V435" s="41"/>
      <c r="W435" s="41"/>
      <c r="X435" s="41"/>
      <c r="Y435" s="41"/>
      <c r="Z435" s="41"/>
      <c r="AA435" s="39"/>
      <c r="AB435" s="41"/>
      <c r="AC435" s="39" t="n">
        <v>45443</v>
      </c>
      <c r="AD435" s="43" t="n">
        <v>45443</v>
      </c>
      <c r="AE435" s="44" t="str">
        <f aca="false">IF(AND(D435="",E435="",G435=""),"N","Y")</f>
        <v>Y</v>
      </c>
      <c r="AF435" s="35"/>
      <c r="AG435" s="32"/>
      <c r="AH435" s="32"/>
      <c r="AI435" s="32"/>
      <c r="AJ435" s="32"/>
    </row>
    <row r="436" customFormat="false" ht="16.5" hidden="false" customHeight="true" outlineLevel="0" collapsed="false">
      <c r="A436" s="32"/>
      <c r="B436" s="33" t="s">
        <v>38</v>
      </c>
      <c r="C436" s="34" t="str">
        <f aca="false">_Companycode</f>
        <v>MaAT</v>
      </c>
      <c r="D436" s="35" t="s">
        <v>261</v>
      </c>
      <c r="E436" s="36"/>
      <c r="F436" s="36"/>
      <c r="G436" s="37" t="s">
        <v>47</v>
      </c>
      <c r="H436" s="38" t="s">
        <v>230</v>
      </c>
      <c r="I436" s="39" t="n">
        <v>45382</v>
      </c>
      <c r="J436" s="46"/>
      <c r="K436" s="41"/>
      <c r="L436" s="41"/>
      <c r="M436" s="41"/>
      <c r="N436" s="41"/>
      <c r="O436" s="41"/>
      <c r="P436" s="41"/>
      <c r="Q436" s="41"/>
      <c r="R436" s="42" t="s">
        <v>42</v>
      </c>
      <c r="S436" s="41"/>
      <c r="T436" s="41"/>
      <c r="U436" s="41"/>
      <c r="V436" s="41"/>
      <c r="W436" s="41"/>
      <c r="X436" s="41"/>
      <c r="Y436" s="41"/>
      <c r="Z436" s="41"/>
      <c r="AA436" s="39"/>
      <c r="AB436" s="41"/>
      <c r="AC436" s="39" t="n">
        <v>45565</v>
      </c>
      <c r="AD436" s="43"/>
      <c r="AE436" s="44" t="str">
        <f aca="false">IF(AND(D436="",E436="",G436=""),"N","Y")</f>
        <v>Y</v>
      </c>
      <c r="AF436" s="35"/>
      <c r="AG436" s="32"/>
      <c r="AH436" s="32"/>
      <c r="AI436" s="32"/>
      <c r="AJ436" s="32"/>
    </row>
    <row r="437" customFormat="false" ht="16.5" hidden="false" customHeight="true" outlineLevel="0" collapsed="false">
      <c r="A437" s="32"/>
      <c r="B437" s="33" t="s">
        <v>38</v>
      </c>
      <c r="C437" s="34" t="str">
        <f aca="false">_Companycode</f>
        <v>MaAT</v>
      </c>
      <c r="D437" s="35" t="s">
        <v>262</v>
      </c>
      <c r="E437" s="36"/>
      <c r="F437" s="36"/>
      <c r="G437" s="37" t="s">
        <v>47</v>
      </c>
      <c r="H437" s="38" t="s">
        <v>230</v>
      </c>
      <c r="I437" s="39" t="n">
        <v>45382</v>
      </c>
      <c r="J437" s="46"/>
      <c r="K437" s="41"/>
      <c r="L437" s="41"/>
      <c r="M437" s="41"/>
      <c r="N437" s="41"/>
      <c r="O437" s="41"/>
      <c r="P437" s="41"/>
      <c r="Q437" s="41"/>
      <c r="R437" s="42" t="s">
        <v>42</v>
      </c>
      <c r="S437" s="41"/>
      <c r="T437" s="41"/>
      <c r="U437" s="41"/>
      <c r="V437" s="41"/>
      <c r="W437" s="41"/>
      <c r="X437" s="41"/>
      <c r="Y437" s="41"/>
      <c r="Z437" s="41"/>
      <c r="AA437" s="39"/>
      <c r="AB437" s="41"/>
      <c r="AC437" s="39" t="n">
        <v>45412</v>
      </c>
      <c r="AD437" s="43" t="n">
        <v>45412</v>
      </c>
      <c r="AE437" s="44" t="str">
        <f aca="false">IF(AND(D437="",E437="",G437=""),"N","Y")</f>
        <v>Y</v>
      </c>
      <c r="AF437" s="35"/>
      <c r="AG437" s="32"/>
      <c r="AH437" s="32"/>
      <c r="AI437" s="32"/>
      <c r="AJ437" s="32"/>
    </row>
    <row r="438" customFormat="false" ht="16.5" hidden="false" customHeight="true" outlineLevel="0" collapsed="false">
      <c r="A438" s="32"/>
      <c r="B438" s="33" t="s">
        <v>38</v>
      </c>
      <c r="C438" s="34" t="str">
        <f aca="false">_Companycode</f>
        <v>MaAT</v>
      </c>
      <c r="D438" s="35" t="s">
        <v>263</v>
      </c>
      <c r="E438" s="36"/>
      <c r="F438" s="36"/>
      <c r="G438" s="37" t="s">
        <v>47</v>
      </c>
      <c r="H438" s="38" t="s">
        <v>230</v>
      </c>
      <c r="I438" s="39" t="n">
        <v>45412</v>
      </c>
      <c r="J438" s="46"/>
      <c r="K438" s="41"/>
      <c r="L438" s="41"/>
      <c r="M438" s="41"/>
      <c r="N438" s="41"/>
      <c r="O438" s="41"/>
      <c r="P438" s="41"/>
      <c r="Q438" s="41"/>
      <c r="R438" s="42" t="s">
        <v>42</v>
      </c>
      <c r="S438" s="41"/>
      <c r="T438" s="41"/>
      <c r="U438" s="41"/>
      <c r="V438" s="41"/>
      <c r="W438" s="41"/>
      <c r="X438" s="41"/>
      <c r="Y438" s="41"/>
      <c r="Z438" s="41"/>
      <c r="AA438" s="39"/>
      <c r="AB438" s="41"/>
      <c r="AC438" s="39" t="n">
        <v>45504</v>
      </c>
      <c r="AD438" s="43"/>
      <c r="AE438" s="44" t="str">
        <f aca="false">IF(AND(D438="",E438="",G438=""),"N","Y")</f>
        <v>Y</v>
      </c>
      <c r="AF438" s="35"/>
      <c r="AG438" s="32"/>
      <c r="AH438" s="32"/>
      <c r="AI438" s="32"/>
      <c r="AJ438" s="32"/>
    </row>
    <row r="439" customFormat="false" ht="16.5" hidden="false" customHeight="true" outlineLevel="0" collapsed="false">
      <c r="A439" s="32"/>
      <c r="B439" s="33" t="s">
        <v>38</v>
      </c>
      <c r="C439" s="34" t="str">
        <f aca="false">_Companycode</f>
        <v>MaAT</v>
      </c>
      <c r="D439" s="35" t="s">
        <v>264</v>
      </c>
      <c r="E439" s="36"/>
      <c r="F439" s="36"/>
      <c r="G439" s="37" t="s">
        <v>47</v>
      </c>
      <c r="H439" s="38" t="s">
        <v>230</v>
      </c>
      <c r="I439" s="39" t="n">
        <v>45412</v>
      </c>
      <c r="J439" s="46"/>
      <c r="K439" s="41"/>
      <c r="L439" s="41"/>
      <c r="M439" s="41"/>
      <c r="N439" s="41"/>
      <c r="O439" s="41"/>
      <c r="P439" s="41"/>
      <c r="Q439" s="41"/>
      <c r="R439" s="42" t="s">
        <v>42</v>
      </c>
      <c r="S439" s="41"/>
      <c r="T439" s="41"/>
      <c r="U439" s="41"/>
      <c r="V439" s="41"/>
      <c r="W439" s="41"/>
      <c r="X439" s="41"/>
      <c r="Y439" s="41"/>
      <c r="Z439" s="41"/>
      <c r="AA439" s="39"/>
      <c r="AB439" s="41"/>
      <c r="AC439" s="39" t="n">
        <v>45504</v>
      </c>
      <c r="AD439" s="43"/>
      <c r="AE439" s="44" t="str">
        <f aca="false">IF(AND(D439="",E439="",G439=""),"N","Y")</f>
        <v>Y</v>
      </c>
      <c r="AF439" s="35"/>
      <c r="AG439" s="32"/>
      <c r="AH439" s="32"/>
      <c r="AI439" s="32"/>
      <c r="AJ439" s="32"/>
    </row>
    <row r="440" customFormat="false" ht="16.5" hidden="false" customHeight="true" outlineLevel="0" collapsed="false">
      <c r="A440" s="32"/>
      <c r="B440" s="33" t="s">
        <v>38</v>
      </c>
      <c r="C440" s="34" t="str">
        <f aca="false">_Companycode</f>
        <v>MaAT</v>
      </c>
      <c r="D440" s="35" t="s">
        <v>265</v>
      </c>
      <c r="E440" s="36"/>
      <c r="F440" s="36"/>
      <c r="G440" s="37" t="s">
        <v>44</v>
      </c>
      <c r="H440" s="38" t="s">
        <v>230</v>
      </c>
      <c r="I440" s="39" t="n">
        <v>45412</v>
      </c>
      <c r="J440" s="46"/>
      <c r="K440" s="41"/>
      <c r="L440" s="41"/>
      <c r="M440" s="41"/>
      <c r="N440" s="41"/>
      <c r="O440" s="41"/>
      <c r="P440" s="41"/>
      <c r="Q440" s="41"/>
      <c r="R440" s="42" t="s">
        <v>42</v>
      </c>
      <c r="S440" s="41"/>
      <c r="T440" s="41"/>
      <c r="U440" s="41"/>
      <c r="V440" s="41"/>
      <c r="W440" s="41"/>
      <c r="X440" s="41"/>
      <c r="Y440" s="41"/>
      <c r="Z440" s="41"/>
      <c r="AA440" s="39"/>
      <c r="AB440" s="41"/>
      <c r="AC440" s="39" t="n">
        <v>45443</v>
      </c>
      <c r="AD440" s="43" t="n">
        <v>45443</v>
      </c>
      <c r="AE440" s="44" t="str">
        <f aca="false">IF(AND(D440="",E440="",G440=""),"N","Y")</f>
        <v>Y</v>
      </c>
      <c r="AF440" s="35"/>
      <c r="AG440" s="32"/>
      <c r="AH440" s="32"/>
      <c r="AI440" s="32"/>
      <c r="AJ440" s="32"/>
    </row>
    <row r="441" customFormat="false" ht="16.5" hidden="false" customHeight="true" outlineLevel="0" collapsed="false">
      <c r="A441" s="32"/>
      <c r="B441" s="33" t="s">
        <v>38</v>
      </c>
      <c r="C441" s="34" t="str">
        <f aca="false">_Companycode</f>
        <v>MaAT</v>
      </c>
      <c r="D441" s="35" t="s">
        <v>266</v>
      </c>
      <c r="E441" s="36"/>
      <c r="F441" s="36"/>
      <c r="G441" s="37" t="s">
        <v>47</v>
      </c>
      <c r="H441" s="38" t="s">
        <v>230</v>
      </c>
      <c r="I441" s="39" t="n">
        <v>45412</v>
      </c>
      <c r="J441" s="46"/>
      <c r="K441" s="41"/>
      <c r="L441" s="41"/>
      <c r="M441" s="41"/>
      <c r="N441" s="41"/>
      <c r="O441" s="41"/>
      <c r="P441" s="41"/>
      <c r="Q441" s="41"/>
      <c r="R441" s="42" t="s">
        <v>42</v>
      </c>
      <c r="S441" s="41"/>
      <c r="T441" s="41"/>
      <c r="U441" s="41"/>
      <c r="V441" s="41"/>
      <c r="W441" s="41"/>
      <c r="X441" s="41"/>
      <c r="Y441" s="41"/>
      <c r="Z441" s="41"/>
      <c r="AA441" s="39"/>
      <c r="AB441" s="41"/>
      <c r="AC441" s="39" t="n">
        <v>45504</v>
      </c>
      <c r="AD441" s="43"/>
      <c r="AE441" s="44" t="str">
        <f aca="false">IF(AND(D441="",E441="",G441=""),"N","Y")</f>
        <v>Y</v>
      </c>
      <c r="AF441" s="35"/>
      <c r="AG441" s="32"/>
      <c r="AH441" s="32"/>
      <c r="AI441" s="32"/>
      <c r="AJ441" s="32"/>
    </row>
    <row r="442" customFormat="false" ht="16.5" hidden="false" customHeight="true" outlineLevel="0" collapsed="false">
      <c r="A442" s="32"/>
      <c r="B442" s="33" t="s">
        <v>38</v>
      </c>
      <c r="C442" s="34" t="str">
        <f aca="false">_Companycode</f>
        <v>MaAT</v>
      </c>
      <c r="D442" s="35" t="s">
        <v>267</v>
      </c>
      <c r="E442" s="36"/>
      <c r="F442" s="36"/>
      <c r="G442" s="37" t="s">
        <v>47</v>
      </c>
      <c r="H442" s="38" t="s">
        <v>230</v>
      </c>
      <c r="I442" s="39" t="n">
        <v>45412</v>
      </c>
      <c r="J442" s="46"/>
      <c r="K442" s="41"/>
      <c r="L442" s="41"/>
      <c r="M442" s="41"/>
      <c r="N442" s="41"/>
      <c r="O442" s="41"/>
      <c r="P442" s="41"/>
      <c r="Q442" s="41"/>
      <c r="R442" s="42" t="s">
        <v>42</v>
      </c>
      <c r="S442" s="41"/>
      <c r="T442" s="41"/>
      <c r="U442" s="41"/>
      <c r="V442" s="41"/>
      <c r="W442" s="41"/>
      <c r="X442" s="41"/>
      <c r="Y442" s="41"/>
      <c r="Z442" s="41"/>
      <c r="AA442" s="39"/>
      <c r="AB442" s="41"/>
      <c r="AC442" s="39" t="n">
        <v>45473</v>
      </c>
      <c r="AD442" s="43"/>
      <c r="AE442" s="44" t="str">
        <f aca="false">IF(AND(D442="",E442="",G442=""),"N","Y")</f>
        <v>Y</v>
      </c>
      <c r="AF442" s="35"/>
      <c r="AG442" s="32"/>
      <c r="AH442" s="32"/>
      <c r="AI442" s="32"/>
      <c r="AJ442" s="32"/>
    </row>
    <row r="443" customFormat="false" ht="16.5" hidden="false" customHeight="true" outlineLevel="0" collapsed="false">
      <c r="A443" s="32"/>
      <c r="B443" s="33" t="s">
        <v>38</v>
      </c>
      <c r="C443" s="34" t="str">
        <f aca="false">_Companycode</f>
        <v>MaAT</v>
      </c>
      <c r="D443" s="35" t="s">
        <v>268</v>
      </c>
      <c r="E443" s="36"/>
      <c r="F443" s="36"/>
      <c r="G443" s="37" t="s">
        <v>47</v>
      </c>
      <c r="H443" s="38" t="s">
        <v>230</v>
      </c>
      <c r="I443" s="39" t="n">
        <v>45412</v>
      </c>
      <c r="J443" s="46"/>
      <c r="K443" s="41"/>
      <c r="L443" s="41"/>
      <c r="M443" s="41"/>
      <c r="N443" s="41"/>
      <c r="O443" s="41"/>
      <c r="P443" s="41"/>
      <c r="Q443" s="41"/>
      <c r="R443" s="42" t="s">
        <v>42</v>
      </c>
      <c r="S443" s="41"/>
      <c r="T443" s="41"/>
      <c r="U443" s="41"/>
      <c r="V443" s="41"/>
      <c r="W443" s="41"/>
      <c r="X443" s="41"/>
      <c r="Y443" s="41"/>
      <c r="Z443" s="41"/>
      <c r="AA443" s="39"/>
      <c r="AB443" s="41"/>
      <c r="AC443" s="39" t="n">
        <v>45473</v>
      </c>
      <c r="AD443" s="43"/>
      <c r="AE443" s="44" t="str">
        <f aca="false">IF(AND(D443="",E443="",G443=""),"N","Y")</f>
        <v>Y</v>
      </c>
      <c r="AF443" s="35"/>
      <c r="AG443" s="32"/>
      <c r="AH443" s="32"/>
      <c r="AI443" s="32"/>
      <c r="AJ443" s="32"/>
    </row>
    <row r="444" customFormat="false" ht="16.5" hidden="false" customHeight="true" outlineLevel="0" collapsed="false">
      <c r="A444" s="32"/>
      <c r="B444" s="33" t="s">
        <v>38</v>
      </c>
      <c r="C444" s="34" t="str">
        <f aca="false">_Companycode</f>
        <v>MaAT</v>
      </c>
      <c r="D444" s="35" t="s">
        <v>269</v>
      </c>
      <c r="E444" s="36"/>
      <c r="F444" s="36"/>
      <c r="G444" s="37" t="s">
        <v>44</v>
      </c>
      <c r="H444" s="38" t="s">
        <v>230</v>
      </c>
      <c r="I444" s="39" t="n">
        <v>45443</v>
      </c>
      <c r="J444" s="46"/>
      <c r="K444" s="41"/>
      <c r="L444" s="41"/>
      <c r="M444" s="41"/>
      <c r="N444" s="41"/>
      <c r="O444" s="41"/>
      <c r="P444" s="41"/>
      <c r="Q444" s="41"/>
      <c r="R444" s="42" t="s">
        <v>42</v>
      </c>
      <c r="S444" s="41"/>
      <c r="T444" s="41"/>
      <c r="U444" s="41"/>
      <c r="V444" s="41"/>
      <c r="W444" s="41"/>
      <c r="X444" s="41"/>
      <c r="Y444" s="41"/>
      <c r="Z444" s="41"/>
      <c r="AA444" s="39"/>
      <c r="AB444" s="41"/>
      <c r="AC444" s="39" t="n">
        <v>45535</v>
      </c>
      <c r="AD444" s="43"/>
      <c r="AE444" s="44" t="str">
        <f aca="false">IF(AND(D444="",E444="",G444=""),"N","Y")</f>
        <v>Y</v>
      </c>
      <c r="AF444" s="35"/>
      <c r="AG444" s="32"/>
      <c r="AH444" s="32"/>
      <c r="AI444" s="32"/>
      <c r="AJ444" s="32"/>
    </row>
    <row r="445" customFormat="false" ht="16.5" hidden="false" customHeight="true" outlineLevel="0" collapsed="false">
      <c r="A445" s="32"/>
      <c r="B445" s="33" t="s">
        <v>38</v>
      </c>
      <c r="C445" s="34" t="str">
        <f aca="false">_Companycode</f>
        <v>MaAT</v>
      </c>
      <c r="D445" s="35" t="s">
        <v>270</v>
      </c>
      <c r="E445" s="36"/>
      <c r="F445" s="36"/>
      <c r="G445" s="37" t="s">
        <v>142</v>
      </c>
      <c r="H445" s="38" t="s">
        <v>230</v>
      </c>
      <c r="I445" s="39" t="n">
        <v>45443</v>
      </c>
      <c r="J445" s="46"/>
      <c r="K445" s="41"/>
      <c r="L445" s="41"/>
      <c r="M445" s="41"/>
      <c r="N445" s="41"/>
      <c r="O445" s="41"/>
      <c r="P445" s="41"/>
      <c r="Q445" s="41"/>
      <c r="R445" s="42" t="s">
        <v>42</v>
      </c>
      <c r="S445" s="41"/>
      <c r="T445" s="41"/>
      <c r="U445" s="41"/>
      <c r="V445" s="41"/>
      <c r="W445" s="41"/>
      <c r="X445" s="41"/>
      <c r="Y445" s="41"/>
      <c r="Z445" s="41"/>
      <c r="AA445" s="39"/>
      <c r="AB445" s="41"/>
      <c r="AC445" s="39" t="n">
        <v>45504</v>
      </c>
      <c r="AD445" s="43"/>
      <c r="AE445" s="44" t="str">
        <f aca="false">IF(AND(D445="",E445="",G445=""),"N","Y")</f>
        <v>Y</v>
      </c>
      <c r="AF445" s="35"/>
      <c r="AG445" s="32"/>
      <c r="AH445" s="32"/>
      <c r="AI445" s="32"/>
      <c r="AJ445" s="32"/>
    </row>
    <row r="446" customFormat="false" ht="16.5" hidden="false" customHeight="true" outlineLevel="0" collapsed="false">
      <c r="A446" s="32"/>
      <c r="B446" s="33" t="s">
        <v>38</v>
      </c>
      <c r="C446" s="34" t="str">
        <f aca="false">_Companycode</f>
        <v>MaAT</v>
      </c>
      <c r="D446" s="35" t="s">
        <v>271</v>
      </c>
      <c r="E446" s="36"/>
      <c r="F446" s="36"/>
      <c r="G446" s="37" t="s">
        <v>47</v>
      </c>
      <c r="H446" s="38" t="s">
        <v>230</v>
      </c>
      <c r="I446" s="39" t="n">
        <v>45443</v>
      </c>
      <c r="J446" s="46"/>
      <c r="K446" s="41"/>
      <c r="L446" s="41"/>
      <c r="M446" s="41"/>
      <c r="N446" s="41"/>
      <c r="O446" s="41"/>
      <c r="P446" s="41"/>
      <c r="Q446" s="41"/>
      <c r="R446" s="42" t="s">
        <v>42</v>
      </c>
      <c r="S446" s="41"/>
      <c r="T446" s="41"/>
      <c r="U446" s="41"/>
      <c r="V446" s="41"/>
      <c r="W446" s="41"/>
      <c r="X446" s="41"/>
      <c r="Y446" s="41"/>
      <c r="Z446" s="41"/>
      <c r="AA446" s="39"/>
      <c r="AB446" s="41"/>
      <c r="AC446" s="39" t="n">
        <v>45535</v>
      </c>
      <c r="AD446" s="43"/>
      <c r="AE446" s="44" t="str">
        <f aca="false">IF(AND(D446="",E446="",G446=""),"N","Y")</f>
        <v>Y</v>
      </c>
      <c r="AF446" s="35"/>
      <c r="AG446" s="32"/>
      <c r="AH446" s="32"/>
      <c r="AI446" s="32"/>
      <c r="AJ446" s="32"/>
    </row>
    <row r="447" customFormat="false" ht="16.5" hidden="false" customHeight="true" outlineLevel="0" collapsed="false">
      <c r="A447" s="32"/>
      <c r="B447" s="33" t="s">
        <v>38</v>
      </c>
      <c r="C447" s="34" t="str">
        <f aca="false">_Companycode</f>
        <v>MaAT</v>
      </c>
      <c r="D447" s="35"/>
      <c r="E447" s="36"/>
      <c r="F447" s="36"/>
      <c r="G447" s="37"/>
      <c r="H447" s="38"/>
      <c r="I447" s="39"/>
      <c r="J447" s="46"/>
      <c r="K447" s="41"/>
      <c r="L447" s="41"/>
      <c r="M447" s="41"/>
      <c r="N447" s="41"/>
      <c r="O447" s="41"/>
      <c r="P447" s="41"/>
      <c r="Q447" s="41"/>
      <c r="R447" s="42" t="s">
        <v>42</v>
      </c>
      <c r="S447" s="41"/>
      <c r="T447" s="41"/>
      <c r="U447" s="41"/>
      <c r="V447" s="41"/>
      <c r="W447" s="41"/>
      <c r="X447" s="41"/>
      <c r="Y447" s="41"/>
      <c r="Z447" s="41"/>
      <c r="AA447" s="39"/>
      <c r="AB447" s="41"/>
      <c r="AC447" s="39"/>
      <c r="AD447" s="43"/>
      <c r="AE447" s="44" t="str">
        <f aca="false">IF(AND(D447="",E447="",G447=""),"N","Y")</f>
        <v>N</v>
      </c>
      <c r="AF447" s="35"/>
      <c r="AG447" s="32"/>
      <c r="AH447" s="32"/>
      <c r="AI447" s="32"/>
      <c r="AJ447" s="32"/>
    </row>
    <row r="448" customFormat="false" ht="16.5" hidden="false" customHeight="true" outlineLevel="0" collapsed="false">
      <c r="A448" s="32"/>
      <c r="B448" s="33" t="s">
        <v>38</v>
      </c>
      <c r="C448" s="34" t="str">
        <f aca="false">_Companycode</f>
        <v>MaAT</v>
      </c>
      <c r="D448" s="35"/>
      <c r="E448" s="36"/>
      <c r="F448" s="36"/>
      <c r="G448" s="37"/>
      <c r="H448" s="38"/>
      <c r="I448" s="39"/>
      <c r="J448" s="46"/>
      <c r="K448" s="41"/>
      <c r="L448" s="41"/>
      <c r="M448" s="41"/>
      <c r="N448" s="41"/>
      <c r="O448" s="41"/>
      <c r="P448" s="41"/>
      <c r="Q448" s="41"/>
      <c r="R448" s="42" t="s">
        <v>42</v>
      </c>
      <c r="S448" s="41"/>
      <c r="T448" s="41"/>
      <c r="U448" s="41"/>
      <c r="V448" s="41"/>
      <c r="W448" s="41"/>
      <c r="X448" s="41"/>
      <c r="Y448" s="41"/>
      <c r="Z448" s="41"/>
      <c r="AA448" s="39"/>
      <c r="AB448" s="41"/>
      <c r="AC448" s="39"/>
      <c r="AD448" s="43"/>
      <c r="AE448" s="44" t="str">
        <f aca="false">IF(AND(D448="",E448="",G448=""),"N","Y")</f>
        <v>N</v>
      </c>
      <c r="AF448" s="35"/>
      <c r="AG448" s="32"/>
      <c r="AH448" s="32"/>
      <c r="AI448" s="32"/>
      <c r="AJ448" s="32"/>
    </row>
    <row r="449" customFormat="false" ht="16.5" hidden="false" customHeight="true" outlineLevel="0" collapsed="false">
      <c r="A449" s="32"/>
      <c r="B449" s="33" t="s">
        <v>38</v>
      </c>
      <c r="C449" s="34" t="str">
        <f aca="false">_Companycode</f>
        <v>MaAT</v>
      </c>
      <c r="D449" s="35"/>
      <c r="E449" s="36"/>
      <c r="F449" s="36"/>
      <c r="G449" s="37"/>
      <c r="H449" s="38"/>
      <c r="I449" s="39"/>
      <c r="J449" s="46"/>
      <c r="K449" s="41"/>
      <c r="L449" s="41"/>
      <c r="M449" s="41"/>
      <c r="N449" s="41"/>
      <c r="O449" s="41"/>
      <c r="P449" s="41"/>
      <c r="Q449" s="41"/>
      <c r="R449" s="42" t="s">
        <v>42</v>
      </c>
      <c r="S449" s="41"/>
      <c r="T449" s="41"/>
      <c r="U449" s="41"/>
      <c r="V449" s="41"/>
      <c r="W449" s="41"/>
      <c r="X449" s="41"/>
      <c r="Y449" s="41"/>
      <c r="Z449" s="41"/>
      <c r="AA449" s="39"/>
      <c r="AB449" s="41"/>
      <c r="AC449" s="39"/>
      <c r="AD449" s="43"/>
      <c r="AE449" s="44" t="str">
        <f aca="false">IF(AND(D449="",E449="",G449=""),"N","Y")</f>
        <v>N</v>
      </c>
      <c r="AF449" s="35"/>
      <c r="AG449" s="32"/>
      <c r="AH449" s="32"/>
      <c r="AI449" s="32"/>
      <c r="AJ449" s="32"/>
    </row>
    <row r="450" customFormat="false" ht="16.5" hidden="false" customHeight="true" outlineLevel="0" collapsed="false">
      <c r="A450" s="32"/>
      <c r="B450" s="33" t="s">
        <v>38</v>
      </c>
      <c r="C450" s="34" t="str">
        <f aca="false">_Companycode</f>
        <v>MaAT</v>
      </c>
      <c r="D450" s="35"/>
      <c r="E450" s="36"/>
      <c r="F450" s="36"/>
      <c r="G450" s="37"/>
      <c r="H450" s="38"/>
      <c r="I450" s="39"/>
      <c r="J450" s="46"/>
      <c r="K450" s="41"/>
      <c r="L450" s="41"/>
      <c r="M450" s="41"/>
      <c r="N450" s="41"/>
      <c r="O450" s="41"/>
      <c r="P450" s="41"/>
      <c r="Q450" s="41"/>
      <c r="R450" s="42" t="s">
        <v>42</v>
      </c>
      <c r="S450" s="41"/>
      <c r="T450" s="41"/>
      <c r="U450" s="41"/>
      <c r="V450" s="41"/>
      <c r="W450" s="41"/>
      <c r="X450" s="41"/>
      <c r="Y450" s="41"/>
      <c r="Z450" s="41"/>
      <c r="AA450" s="39"/>
      <c r="AB450" s="41"/>
      <c r="AC450" s="39"/>
      <c r="AD450" s="43"/>
      <c r="AE450" s="44" t="str">
        <f aca="false">IF(AND(D450="",E450="",G450=""),"N","Y")</f>
        <v>N</v>
      </c>
      <c r="AF450" s="35"/>
      <c r="AG450" s="32"/>
      <c r="AH450" s="32"/>
      <c r="AI450" s="32"/>
      <c r="AJ450" s="32"/>
    </row>
    <row r="451" customFormat="false" ht="16.5" hidden="false" customHeight="true" outlineLevel="0" collapsed="false">
      <c r="A451" s="32"/>
      <c r="B451" s="33" t="s">
        <v>38</v>
      </c>
      <c r="C451" s="34" t="str">
        <f aca="false">_Companycode</f>
        <v>MaAT</v>
      </c>
      <c r="D451" s="35"/>
      <c r="E451" s="36"/>
      <c r="F451" s="36"/>
      <c r="G451" s="37"/>
      <c r="H451" s="38"/>
      <c r="I451" s="39"/>
      <c r="J451" s="46"/>
      <c r="K451" s="41"/>
      <c r="L451" s="41"/>
      <c r="M451" s="41"/>
      <c r="N451" s="41"/>
      <c r="O451" s="41"/>
      <c r="P451" s="41"/>
      <c r="Q451" s="41"/>
      <c r="R451" s="42" t="s">
        <v>42</v>
      </c>
      <c r="S451" s="41"/>
      <c r="T451" s="41"/>
      <c r="U451" s="41"/>
      <c r="V451" s="41"/>
      <c r="W451" s="41"/>
      <c r="X451" s="41"/>
      <c r="Y451" s="41"/>
      <c r="Z451" s="41"/>
      <c r="AA451" s="39"/>
      <c r="AB451" s="41"/>
      <c r="AC451" s="39"/>
      <c r="AD451" s="43"/>
      <c r="AE451" s="44" t="str">
        <f aca="false">IF(AND(D451="",E451="",G451=""),"N","Y")</f>
        <v>N</v>
      </c>
      <c r="AF451" s="35"/>
      <c r="AG451" s="32"/>
      <c r="AH451" s="32"/>
      <c r="AI451" s="32"/>
      <c r="AJ451" s="32"/>
    </row>
    <row r="452" customFormat="false" ht="16.5" hidden="false" customHeight="true" outlineLevel="0" collapsed="false">
      <c r="A452" s="32"/>
      <c r="B452" s="33" t="s">
        <v>38</v>
      </c>
      <c r="C452" s="34" t="str">
        <f aca="false">_Companycode</f>
        <v>MaAT</v>
      </c>
      <c r="D452" s="35"/>
      <c r="E452" s="36"/>
      <c r="F452" s="36"/>
      <c r="G452" s="37"/>
      <c r="H452" s="38"/>
      <c r="I452" s="39"/>
      <c r="J452" s="46"/>
      <c r="K452" s="41"/>
      <c r="L452" s="41"/>
      <c r="M452" s="41"/>
      <c r="N452" s="41"/>
      <c r="O452" s="41"/>
      <c r="P452" s="41"/>
      <c r="Q452" s="41"/>
      <c r="R452" s="42" t="s">
        <v>42</v>
      </c>
      <c r="S452" s="41"/>
      <c r="T452" s="41"/>
      <c r="U452" s="41"/>
      <c r="V452" s="41"/>
      <c r="W452" s="41"/>
      <c r="X452" s="41"/>
      <c r="Y452" s="41"/>
      <c r="Z452" s="41"/>
      <c r="AA452" s="39"/>
      <c r="AB452" s="41"/>
      <c r="AC452" s="39"/>
      <c r="AD452" s="43"/>
      <c r="AE452" s="44" t="str">
        <f aca="false">IF(AND(D452="",E452="",G452=""),"N","Y")</f>
        <v>N</v>
      </c>
      <c r="AF452" s="35"/>
      <c r="AG452" s="32"/>
      <c r="AH452" s="32"/>
      <c r="AI452" s="32"/>
      <c r="AJ452" s="32"/>
    </row>
    <row r="453" customFormat="false" ht="16.5" hidden="false" customHeight="true" outlineLevel="0" collapsed="false">
      <c r="A453" s="32"/>
      <c r="B453" s="33" t="s">
        <v>38</v>
      </c>
      <c r="C453" s="34" t="str">
        <f aca="false">_Companycode</f>
        <v>MaAT</v>
      </c>
      <c r="D453" s="35"/>
      <c r="E453" s="36"/>
      <c r="F453" s="36"/>
      <c r="G453" s="37"/>
      <c r="H453" s="38"/>
      <c r="I453" s="39"/>
      <c r="J453" s="46"/>
      <c r="K453" s="41"/>
      <c r="L453" s="41"/>
      <c r="M453" s="41"/>
      <c r="N453" s="41"/>
      <c r="O453" s="41"/>
      <c r="P453" s="41"/>
      <c r="Q453" s="41"/>
      <c r="R453" s="42" t="s">
        <v>42</v>
      </c>
      <c r="S453" s="41"/>
      <c r="T453" s="41"/>
      <c r="U453" s="41"/>
      <c r="V453" s="41"/>
      <c r="W453" s="41"/>
      <c r="X453" s="41"/>
      <c r="Y453" s="41"/>
      <c r="Z453" s="41"/>
      <c r="AA453" s="39"/>
      <c r="AB453" s="41"/>
      <c r="AC453" s="39"/>
      <c r="AD453" s="43"/>
      <c r="AE453" s="44" t="str">
        <f aca="false">IF(AND(D453="",E453="",G453=""),"N","Y")</f>
        <v>N</v>
      </c>
      <c r="AF453" s="35"/>
      <c r="AG453" s="32"/>
      <c r="AH453" s="32"/>
      <c r="AI453" s="32"/>
      <c r="AJ453" s="32"/>
    </row>
    <row r="454" customFormat="false" ht="16.5" hidden="false" customHeight="true" outlineLevel="0" collapsed="false">
      <c r="A454" s="32"/>
      <c r="B454" s="33" t="s">
        <v>38</v>
      </c>
      <c r="C454" s="34" t="str">
        <f aca="false">_Companycode</f>
        <v>MaAT</v>
      </c>
      <c r="D454" s="35"/>
      <c r="E454" s="36"/>
      <c r="F454" s="36"/>
      <c r="G454" s="37"/>
      <c r="H454" s="38"/>
      <c r="I454" s="39"/>
      <c r="J454" s="46"/>
      <c r="K454" s="41"/>
      <c r="L454" s="41"/>
      <c r="M454" s="41"/>
      <c r="N454" s="41"/>
      <c r="O454" s="41"/>
      <c r="P454" s="41"/>
      <c r="Q454" s="41"/>
      <c r="R454" s="42" t="s">
        <v>42</v>
      </c>
      <c r="S454" s="41"/>
      <c r="T454" s="41"/>
      <c r="U454" s="41"/>
      <c r="V454" s="41"/>
      <c r="W454" s="41"/>
      <c r="X454" s="41"/>
      <c r="Y454" s="41"/>
      <c r="Z454" s="41"/>
      <c r="AA454" s="39"/>
      <c r="AB454" s="41"/>
      <c r="AC454" s="39"/>
      <c r="AD454" s="43"/>
      <c r="AE454" s="44" t="str">
        <f aca="false">IF(AND(D454="",E454="",G454=""),"N","Y")</f>
        <v>N</v>
      </c>
      <c r="AF454" s="35"/>
      <c r="AG454" s="32"/>
      <c r="AH454" s="32"/>
      <c r="AI454" s="32"/>
      <c r="AJ454" s="32"/>
    </row>
    <row r="455" customFormat="false" ht="16.5" hidden="false" customHeight="true" outlineLevel="0" collapsed="false">
      <c r="A455" s="32"/>
      <c r="B455" s="33" t="s">
        <v>38</v>
      </c>
      <c r="C455" s="34" t="str">
        <f aca="false">_Companycode</f>
        <v>MaAT</v>
      </c>
      <c r="D455" s="35"/>
      <c r="E455" s="36"/>
      <c r="F455" s="36"/>
      <c r="G455" s="37"/>
      <c r="H455" s="38"/>
      <c r="I455" s="39"/>
      <c r="J455" s="46"/>
      <c r="K455" s="41"/>
      <c r="L455" s="41"/>
      <c r="M455" s="41"/>
      <c r="N455" s="41"/>
      <c r="O455" s="41"/>
      <c r="P455" s="41"/>
      <c r="Q455" s="41"/>
      <c r="R455" s="42" t="s">
        <v>42</v>
      </c>
      <c r="S455" s="41"/>
      <c r="T455" s="41"/>
      <c r="U455" s="41"/>
      <c r="V455" s="41"/>
      <c r="W455" s="41"/>
      <c r="X455" s="41"/>
      <c r="Y455" s="41"/>
      <c r="Z455" s="41"/>
      <c r="AA455" s="39"/>
      <c r="AB455" s="41"/>
      <c r="AC455" s="39"/>
      <c r="AD455" s="43"/>
      <c r="AE455" s="44" t="str">
        <f aca="false">IF(AND(D455="",E455="",G455=""),"N","Y")</f>
        <v>N</v>
      </c>
      <c r="AF455" s="35"/>
      <c r="AG455" s="32"/>
      <c r="AH455" s="32"/>
      <c r="AI455" s="32"/>
      <c r="AJ455" s="32"/>
    </row>
    <row r="456" customFormat="false" ht="16.5" hidden="false" customHeight="true" outlineLevel="0" collapsed="false">
      <c r="A456" s="32"/>
      <c r="B456" s="33" t="s">
        <v>38</v>
      </c>
      <c r="C456" s="34" t="str">
        <f aca="false">_Companycode</f>
        <v>MaAT</v>
      </c>
      <c r="D456" s="35"/>
      <c r="E456" s="36"/>
      <c r="F456" s="36"/>
      <c r="G456" s="37"/>
      <c r="H456" s="38"/>
      <c r="I456" s="39"/>
      <c r="J456" s="46"/>
      <c r="K456" s="41"/>
      <c r="L456" s="41"/>
      <c r="M456" s="41"/>
      <c r="N456" s="41"/>
      <c r="O456" s="41"/>
      <c r="P456" s="41"/>
      <c r="Q456" s="41"/>
      <c r="R456" s="42" t="s">
        <v>42</v>
      </c>
      <c r="S456" s="41"/>
      <c r="T456" s="41"/>
      <c r="U456" s="41"/>
      <c r="V456" s="41"/>
      <c r="W456" s="41"/>
      <c r="X456" s="41"/>
      <c r="Y456" s="41"/>
      <c r="Z456" s="41"/>
      <c r="AA456" s="39"/>
      <c r="AB456" s="41"/>
      <c r="AC456" s="39"/>
      <c r="AD456" s="43"/>
      <c r="AE456" s="44" t="str">
        <f aca="false">IF(AND(D456="",E456="",G456=""),"N","Y")</f>
        <v>N</v>
      </c>
      <c r="AF456" s="35"/>
      <c r="AG456" s="32"/>
      <c r="AH456" s="32"/>
      <c r="AI456" s="32"/>
      <c r="AJ456" s="32"/>
    </row>
    <row r="457" customFormat="false" ht="16.5" hidden="false" customHeight="true" outlineLevel="0" collapsed="false">
      <c r="A457" s="32"/>
      <c r="B457" s="33" t="s">
        <v>38</v>
      </c>
      <c r="C457" s="34" t="str">
        <f aca="false">_Companycode</f>
        <v>MaAT</v>
      </c>
      <c r="D457" s="35"/>
      <c r="E457" s="36"/>
      <c r="F457" s="36"/>
      <c r="G457" s="37"/>
      <c r="H457" s="38"/>
      <c r="I457" s="39"/>
      <c r="J457" s="46"/>
      <c r="K457" s="41"/>
      <c r="L457" s="41"/>
      <c r="M457" s="41"/>
      <c r="N457" s="41"/>
      <c r="O457" s="41"/>
      <c r="P457" s="41"/>
      <c r="Q457" s="41"/>
      <c r="R457" s="42" t="s">
        <v>42</v>
      </c>
      <c r="S457" s="41"/>
      <c r="T457" s="41"/>
      <c r="U457" s="41"/>
      <c r="V457" s="41"/>
      <c r="W457" s="41"/>
      <c r="X457" s="41"/>
      <c r="Y457" s="41"/>
      <c r="Z457" s="41"/>
      <c r="AA457" s="39"/>
      <c r="AB457" s="41"/>
      <c r="AC457" s="39"/>
      <c r="AD457" s="43"/>
      <c r="AE457" s="44" t="str">
        <f aca="false">IF(AND(D457="",E457="",G457=""),"N","Y")</f>
        <v>N</v>
      </c>
      <c r="AF457" s="35"/>
      <c r="AG457" s="32"/>
      <c r="AH457" s="32"/>
      <c r="AI457" s="32"/>
      <c r="AJ457" s="32"/>
    </row>
    <row r="458" customFormat="false" ht="16.5" hidden="false" customHeight="true" outlineLevel="0" collapsed="false">
      <c r="A458" s="32"/>
      <c r="B458" s="33" t="s">
        <v>38</v>
      </c>
      <c r="C458" s="34" t="str">
        <f aca="false">_Companycode</f>
        <v>MaAT</v>
      </c>
      <c r="D458" s="35"/>
      <c r="E458" s="36"/>
      <c r="F458" s="36"/>
      <c r="G458" s="37"/>
      <c r="H458" s="38"/>
      <c r="I458" s="39"/>
      <c r="J458" s="46"/>
      <c r="K458" s="41"/>
      <c r="L458" s="41"/>
      <c r="M458" s="41"/>
      <c r="N458" s="41"/>
      <c r="O458" s="41"/>
      <c r="P458" s="41"/>
      <c r="Q458" s="41"/>
      <c r="R458" s="42" t="s">
        <v>42</v>
      </c>
      <c r="S458" s="41"/>
      <c r="T458" s="41"/>
      <c r="U458" s="41"/>
      <c r="V458" s="41"/>
      <c r="W458" s="41"/>
      <c r="X458" s="41"/>
      <c r="Y458" s="41"/>
      <c r="Z458" s="41"/>
      <c r="AA458" s="39"/>
      <c r="AB458" s="41"/>
      <c r="AC458" s="39"/>
      <c r="AD458" s="43"/>
      <c r="AE458" s="44" t="str">
        <f aca="false">IF(AND(D458="",E458="",G458=""),"N","Y")</f>
        <v>N</v>
      </c>
      <c r="AF458" s="35"/>
      <c r="AG458" s="32"/>
      <c r="AH458" s="32"/>
      <c r="AI458" s="32"/>
      <c r="AJ458" s="32"/>
    </row>
    <row r="459" customFormat="false" ht="16.5" hidden="false" customHeight="true" outlineLevel="0" collapsed="false">
      <c r="A459" s="32"/>
      <c r="B459" s="33" t="s">
        <v>38</v>
      </c>
      <c r="C459" s="34" t="str">
        <f aca="false">_Companycode</f>
        <v>MaAT</v>
      </c>
      <c r="D459" s="35"/>
      <c r="E459" s="36"/>
      <c r="F459" s="36"/>
      <c r="G459" s="37"/>
      <c r="H459" s="38"/>
      <c r="I459" s="39"/>
      <c r="J459" s="46"/>
      <c r="K459" s="41"/>
      <c r="L459" s="41"/>
      <c r="M459" s="41"/>
      <c r="N459" s="41"/>
      <c r="O459" s="41"/>
      <c r="P459" s="41"/>
      <c r="Q459" s="41"/>
      <c r="R459" s="42" t="s">
        <v>42</v>
      </c>
      <c r="S459" s="41"/>
      <c r="T459" s="41"/>
      <c r="U459" s="41"/>
      <c r="V459" s="41"/>
      <c r="W459" s="41"/>
      <c r="X459" s="41"/>
      <c r="Y459" s="41"/>
      <c r="Z459" s="41"/>
      <c r="AA459" s="39"/>
      <c r="AB459" s="41"/>
      <c r="AC459" s="39"/>
      <c r="AD459" s="43"/>
      <c r="AE459" s="44" t="str">
        <f aca="false">IF(AND(D459="",E459="",G459=""),"N","Y")</f>
        <v>N</v>
      </c>
      <c r="AF459" s="35"/>
      <c r="AG459" s="32"/>
      <c r="AH459" s="32"/>
      <c r="AI459" s="32"/>
      <c r="AJ459" s="32"/>
    </row>
    <row r="460" customFormat="false" ht="16.5" hidden="false" customHeight="true" outlineLevel="0" collapsed="false">
      <c r="A460" s="32"/>
      <c r="B460" s="33" t="s">
        <v>38</v>
      </c>
      <c r="C460" s="34" t="str">
        <f aca="false">_Companycode</f>
        <v>MaAT</v>
      </c>
      <c r="D460" s="35"/>
      <c r="E460" s="36"/>
      <c r="F460" s="36"/>
      <c r="G460" s="37"/>
      <c r="H460" s="38"/>
      <c r="I460" s="39"/>
      <c r="J460" s="46"/>
      <c r="K460" s="41"/>
      <c r="L460" s="41"/>
      <c r="M460" s="41"/>
      <c r="N460" s="41"/>
      <c r="O460" s="41"/>
      <c r="P460" s="41"/>
      <c r="Q460" s="41"/>
      <c r="R460" s="42" t="s">
        <v>42</v>
      </c>
      <c r="S460" s="41"/>
      <c r="T460" s="41"/>
      <c r="U460" s="41"/>
      <c r="V460" s="41"/>
      <c r="W460" s="41"/>
      <c r="X460" s="41"/>
      <c r="Y460" s="41"/>
      <c r="Z460" s="41"/>
      <c r="AA460" s="39"/>
      <c r="AB460" s="41"/>
      <c r="AC460" s="39"/>
      <c r="AD460" s="43"/>
      <c r="AE460" s="44" t="str">
        <f aca="false">IF(AND(D460="",E460="",G460=""),"N","Y")</f>
        <v>N</v>
      </c>
      <c r="AF460" s="35"/>
      <c r="AG460" s="32"/>
      <c r="AH460" s="32"/>
      <c r="AI460" s="32"/>
      <c r="AJ460" s="32"/>
    </row>
    <row r="461" customFormat="false" ht="16.5" hidden="false" customHeight="true" outlineLevel="0" collapsed="false">
      <c r="A461" s="32"/>
      <c r="B461" s="33" t="s">
        <v>38</v>
      </c>
      <c r="C461" s="34" t="str">
        <f aca="false">_Companycode</f>
        <v>MaAT</v>
      </c>
      <c r="D461" s="35"/>
      <c r="E461" s="36"/>
      <c r="F461" s="36"/>
      <c r="G461" s="37"/>
      <c r="H461" s="38"/>
      <c r="I461" s="39"/>
      <c r="J461" s="46"/>
      <c r="K461" s="41"/>
      <c r="L461" s="41"/>
      <c r="M461" s="41"/>
      <c r="N461" s="41"/>
      <c r="O461" s="41"/>
      <c r="P461" s="41"/>
      <c r="Q461" s="41"/>
      <c r="R461" s="42" t="s">
        <v>42</v>
      </c>
      <c r="S461" s="41"/>
      <c r="T461" s="41"/>
      <c r="U461" s="41"/>
      <c r="V461" s="41"/>
      <c r="W461" s="41"/>
      <c r="X461" s="41"/>
      <c r="Y461" s="41"/>
      <c r="Z461" s="41"/>
      <c r="AA461" s="39"/>
      <c r="AB461" s="41"/>
      <c r="AC461" s="39"/>
      <c r="AD461" s="43"/>
      <c r="AE461" s="44" t="str">
        <f aca="false">IF(AND(D461="",E461="",G461=""),"N","Y")</f>
        <v>N</v>
      </c>
      <c r="AF461" s="35"/>
      <c r="AG461" s="32"/>
      <c r="AH461" s="32"/>
      <c r="AI461" s="32"/>
      <c r="AJ461" s="32"/>
    </row>
    <row r="462" customFormat="false" ht="16.5" hidden="false" customHeight="true" outlineLevel="0" collapsed="false">
      <c r="A462" s="32"/>
      <c r="B462" s="33" t="s">
        <v>38</v>
      </c>
      <c r="C462" s="34" t="str">
        <f aca="false">_Companycode</f>
        <v>MaAT</v>
      </c>
      <c r="D462" s="35"/>
      <c r="E462" s="36"/>
      <c r="F462" s="36"/>
      <c r="G462" s="37"/>
      <c r="H462" s="38"/>
      <c r="I462" s="39"/>
      <c r="J462" s="46"/>
      <c r="K462" s="41"/>
      <c r="L462" s="41"/>
      <c r="M462" s="41"/>
      <c r="N462" s="41"/>
      <c r="O462" s="41"/>
      <c r="P462" s="41"/>
      <c r="Q462" s="41"/>
      <c r="R462" s="42" t="s">
        <v>42</v>
      </c>
      <c r="S462" s="41"/>
      <c r="T462" s="41"/>
      <c r="U462" s="41"/>
      <c r="V462" s="41"/>
      <c r="W462" s="41"/>
      <c r="X462" s="41"/>
      <c r="Y462" s="41"/>
      <c r="Z462" s="41"/>
      <c r="AA462" s="39"/>
      <c r="AB462" s="41"/>
      <c r="AC462" s="39"/>
      <c r="AD462" s="43"/>
      <c r="AE462" s="44" t="str">
        <f aca="false">IF(AND(D462="",E462="",G462=""),"N","Y")</f>
        <v>N</v>
      </c>
      <c r="AF462" s="35"/>
      <c r="AG462" s="32"/>
      <c r="AH462" s="32"/>
      <c r="AI462" s="32"/>
      <c r="AJ462" s="32"/>
    </row>
    <row r="463" customFormat="false" ht="16.5" hidden="false" customHeight="true" outlineLevel="0" collapsed="false">
      <c r="A463" s="32"/>
      <c r="B463" s="33" t="s">
        <v>38</v>
      </c>
      <c r="C463" s="34" t="str">
        <f aca="false">_Companycode</f>
        <v>MaAT</v>
      </c>
      <c r="D463" s="35"/>
      <c r="E463" s="36"/>
      <c r="F463" s="36"/>
      <c r="G463" s="37"/>
      <c r="H463" s="38"/>
      <c r="I463" s="39"/>
      <c r="J463" s="46"/>
      <c r="K463" s="41"/>
      <c r="L463" s="41"/>
      <c r="M463" s="41"/>
      <c r="N463" s="41"/>
      <c r="O463" s="41"/>
      <c r="P463" s="41"/>
      <c r="Q463" s="41"/>
      <c r="R463" s="42" t="s">
        <v>42</v>
      </c>
      <c r="S463" s="41"/>
      <c r="T463" s="41"/>
      <c r="U463" s="41"/>
      <c r="V463" s="41"/>
      <c r="W463" s="41"/>
      <c r="X463" s="41"/>
      <c r="Y463" s="41"/>
      <c r="Z463" s="41"/>
      <c r="AA463" s="39"/>
      <c r="AB463" s="41"/>
      <c r="AC463" s="39"/>
      <c r="AD463" s="43"/>
      <c r="AE463" s="44" t="str">
        <f aca="false">IF(AND(D463="",E463="",G463=""),"N","Y")</f>
        <v>N</v>
      </c>
      <c r="AF463" s="35"/>
      <c r="AG463" s="32"/>
      <c r="AH463" s="32"/>
      <c r="AI463" s="32"/>
      <c r="AJ463" s="32"/>
    </row>
    <row r="464" customFormat="false" ht="16.5" hidden="false" customHeight="true" outlineLevel="0" collapsed="false">
      <c r="A464" s="32"/>
      <c r="B464" s="33" t="s">
        <v>38</v>
      </c>
      <c r="C464" s="34" t="str">
        <f aca="false">_Companycode</f>
        <v>MaAT</v>
      </c>
      <c r="D464" s="35"/>
      <c r="E464" s="36"/>
      <c r="F464" s="36"/>
      <c r="G464" s="37"/>
      <c r="H464" s="38"/>
      <c r="I464" s="39"/>
      <c r="J464" s="46"/>
      <c r="K464" s="41"/>
      <c r="L464" s="41"/>
      <c r="M464" s="41"/>
      <c r="N464" s="41"/>
      <c r="O464" s="41"/>
      <c r="P464" s="41"/>
      <c r="Q464" s="41"/>
      <c r="R464" s="42" t="s">
        <v>42</v>
      </c>
      <c r="S464" s="41"/>
      <c r="T464" s="41"/>
      <c r="U464" s="41"/>
      <c r="V464" s="41"/>
      <c r="W464" s="41"/>
      <c r="X464" s="41"/>
      <c r="Y464" s="41"/>
      <c r="Z464" s="41"/>
      <c r="AA464" s="39"/>
      <c r="AB464" s="41"/>
      <c r="AC464" s="39"/>
      <c r="AD464" s="43"/>
      <c r="AE464" s="44" t="str">
        <f aca="false">IF(AND(D464="",E464="",G464=""),"N","Y")</f>
        <v>N</v>
      </c>
      <c r="AF464" s="35"/>
      <c r="AG464" s="32"/>
      <c r="AH464" s="32"/>
      <c r="AI464" s="32"/>
      <c r="AJ464" s="32"/>
    </row>
    <row r="465" customFormat="false" ht="16.5" hidden="false" customHeight="true" outlineLevel="0" collapsed="false">
      <c r="A465" s="32"/>
      <c r="B465" s="33" t="s">
        <v>38</v>
      </c>
      <c r="C465" s="34" t="str">
        <f aca="false">_Companycode</f>
        <v>MaAT</v>
      </c>
      <c r="D465" s="35"/>
      <c r="E465" s="36"/>
      <c r="F465" s="36"/>
      <c r="G465" s="37"/>
      <c r="H465" s="38"/>
      <c r="I465" s="39"/>
      <c r="J465" s="46"/>
      <c r="K465" s="41"/>
      <c r="L465" s="41"/>
      <c r="M465" s="41"/>
      <c r="N465" s="41"/>
      <c r="O465" s="41"/>
      <c r="P465" s="41"/>
      <c r="Q465" s="41"/>
      <c r="R465" s="42" t="s">
        <v>42</v>
      </c>
      <c r="S465" s="41"/>
      <c r="T465" s="41"/>
      <c r="U465" s="41"/>
      <c r="V465" s="41"/>
      <c r="W465" s="41"/>
      <c r="X465" s="41"/>
      <c r="Y465" s="41"/>
      <c r="Z465" s="41"/>
      <c r="AA465" s="39"/>
      <c r="AB465" s="41"/>
      <c r="AC465" s="39"/>
      <c r="AD465" s="43"/>
      <c r="AE465" s="44" t="str">
        <f aca="false">IF(AND(D465="",E465="",G465=""),"N","Y")</f>
        <v>N</v>
      </c>
      <c r="AF465" s="35"/>
      <c r="AG465" s="32"/>
      <c r="AH465" s="32"/>
      <c r="AI465" s="32"/>
      <c r="AJ465" s="32"/>
    </row>
    <row r="466" customFormat="false" ht="16.5" hidden="false" customHeight="true" outlineLevel="0" collapsed="false">
      <c r="A466" s="32"/>
      <c r="B466" s="33" t="s">
        <v>38</v>
      </c>
      <c r="C466" s="34" t="str">
        <f aca="false">_Companycode</f>
        <v>MaAT</v>
      </c>
      <c r="D466" s="35"/>
      <c r="E466" s="36"/>
      <c r="F466" s="36"/>
      <c r="G466" s="37"/>
      <c r="H466" s="38"/>
      <c r="I466" s="39"/>
      <c r="J466" s="46"/>
      <c r="K466" s="41"/>
      <c r="L466" s="41"/>
      <c r="M466" s="41"/>
      <c r="N466" s="41"/>
      <c r="O466" s="41"/>
      <c r="P466" s="41"/>
      <c r="Q466" s="41"/>
      <c r="R466" s="42" t="s">
        <v>42</v>
      </c>
      <c r="S466" s="41"/>
      <c r="T466" s="41"/>
      <c r="U466" s="41"/>
      <c r="V466" s="41"/>
      <c r="W466" s="41"/>
      <c r="X466" s="41"/>
      <c r="Y466" s="41"/>
      <c r="Z466" s="41"/>
      <c r="AA466" s="39"/>
      <c r="AB466" s="41"/>
      <c r="AC466" s="39"/>
      <c r="AD466" s="43"/>
      <c r="AE466" s="44" t="str">
        <f aca="false">IF(AND(D466="",E466="",G466=""),"N","Y")</f>
        <v>N</v>
      </c>
      <c r="AF466" s="35"/>
      <c r="AG466" s="32"/>
      <c r="AH466" s="32"/>
      <c r="AI466" s="32"/>
      <c r="AJ466" s="32"/>
    </row>
    <row r="467" customFormat="false" ht="16.5" hidden="false" customHeight="true" outlineLevel="0" collapsed="false">
      <c r="A467" s="32"/>
      <c r="B467" s="33" t="s">
        <v>38</v>
      </c>
      <c r="C467" s="34" t="str">
        <f aca="false">_Companycode</f>
        <v>MaAT</v>
      </c>
      <c r="D467" s="35"/>
      <c r="E467" s="36"/>
      <c r="F467" s="36"/>
      <c r="G467" s="37"/>
      <c r="H467" s="38"/>
      <c r="I467" s="39"/>
      <c r="J467" s="46"/>
      <c r="K467" s="41"/>
      <c r="L467" s="41"/>
      <c r="M467" s="41"/>
      <c r="N467" s="41"/>
      <c r="O467" s="41"/>
      <c r="P467" s="41"/>
      <c r="Q467" s="41"/>
      <c r="R467" s="42" t="s">
        <v>42</v>
      </c>
      <c r="S467" s="41"/>
      <c r="T467" s="41"/>
      <c r="U467" s="41"/>
      <c r="V467" s="41"/>
      <c r="W467" s="41"/>
      <c r="X467" s="41"/>
      <c r="Y467" s="41"/>
      <c r="Z467" s="41"/>
      <c r="AA467" s="39"/>
      <c r="AB467" s="41"/>
      <c r="AC467" s="39"/>
      <c r="AD467" s="43"/>
      <c r="AE467" s="44" t="str">
        <f aca="false">IF(AND(D467="",E467="",G467=""),"N","Y")</f>
        <v>N</v>
      </c>
      <c r="AF467" s="35"/>
      <c r="AG467" s="32"/>
      <c r="AH467" s="32"/>
      <c r="AI467" s="32"/>
      <c r="AJ467" s="32"/>
    </row>
    <row r="468" customFormat="false" ht="16.5" hidden="false" customHeight="true" outlineLevel="0" collapsed="false">
      <c r="A468" s="32"/>
      <c r="B468" s="33" t="s">
        <v>38</v>
      </c>
      <c r="C468" s="34" t="str">
        <f aca="false">_Companycode</f>
        <v>MaAT</v>
      </c>
      <c r="D468" s="35"/>
      <c r="E468" s="36"/>
      <c r="F468" s="36"/>
      <c r="G468" s="37"/>
      <c r="H468" s="38"/>
      <c r="I468" s="39"/>
      <c r="J468" s="46"/>
      <c r="K468" s="41"/>
      <c r="L468" s="41"/>
      <c r="M468" s="41"/>
      <c r="N468" s="41"/>
      <c r="O468" s="41"/>
      <c r="P468" s="41"/>
      <c r="Q468" s="41"/>
      <c r="R468" s="42" t="s">
        <v>42</v>
      </c>
      <c r="S468" s="41"/>
      <c r="T468" s="41"/>
      <c r="U468" s="41"/>
      <c r="V468" s="41"/>
      <c r="W468" s="41"/>
      <c r="X468" s="41"/>
      <c r="Y468" s="41"/>
      <c r="Z468" s="41"/>
      <c r="AA468" s="39"/>
      <c r="AB468" s="41"/>
      <c r="AC468" s="39"/>
      <c r="AD468" s="43"/>
      <c r="AE468" s="44" t="str">
        <f aca="false">IF(AND(D468="",E468="",G468=""),"N","Y")</f>
        <v>N</v>
      </c>
      <c r="AF468" s="35"/>
      <c r="AG468" s="32"/>
      <c r="AH468" s="32"/>
      <c r="AI468" s="32"/>
      <c r="AJ468" s="32"/>
    </row>
    <row r="469" customFormat="false" ht="16.5" hidden="false" customHeight="true" outlineLevel="0" collapsed="false">
      <c r="A469" s="32"/>
      <c r="B469" s="33" t="s">
        <v>38</v>
      </c>
      <c r="C469" s="34" t="str">
        <f aca="false">_Companycode</f>
        <v>MaAT</v>
      </c>
      <c r="D469" s="35"/>
      <c r="E469" s="36"/>
      <c r="F469" s="36"/>
      <c r="G469" s="37"/>
      <c r="H469" s="38"/>
      <c r="I469" s="39"/>
      <c r="J469" s="46"/>
      <c r="K469" s="41"/>
      <c r="L469" s="41"/>
      <c r="M469" s="41"/>
      <c r="N469" s="41"/>
      <c r="O469" s="41"/>
      <c r="P469" s="41"/>
      <c r="Q469" s="41"/>
      <c r="R469" s="42" t="s">
        <v>42</v>
      </c>
      <c r="S469" s="41"/>
      <c r="T469" s="41"/>
      <c r="U469" s="41"/>
      <c r="V469" s="41"/>
      <c r="W469" s="41"/>
      <c r="X469" s="41"/>
      <c r="Y469" s="41"/>
      <c r="Z469" s="41"/>
      <c r="AA469" s="39"/>
      <c r="AB469" s="41"/>
      <c r="AC469" s="39"/>
      <c r="AD469" s="43"/>
      <c r="AE469" s="44" t="str">
        <f aca="false">IF(AND(D469="",E469="",G469=""),"N","Y")</f>
        <v>N</v>
      </c>
      <c r="AF469" s="35"/>
      <c r="AG469" s="32"/>
      <c r="AH469" s="32"/>
      <c r="AI469" s="32"/>
      <c r="AJ469" s="32"/>
    </row>
    <row r="470" customFormat="false" ht="16.5" hidden="false" customHeight="true" outlineLevel="0" collapsed="false">
      <c r="A470" s="32"/>
      <c r="B470" s="33" t="s">
        <v>38</v>
      </c>
      <c r="C470" s="34" t="str">
        <f aca="false">_Companycode</f>
        <v>MaAT</v>
      </c>
      <c r="D470" s="35"/>
      <c r="E470" s="36"/>
      <c r="F470" s="36"/>
      <c r="G470" s="37"/>
      <c r="H470" s="38"/>
      <c r="I470" s="39"/>
      <c r="J470" s="46"/>
      <c r="K470" s="41"/>
      <c r="L470" s="41"/>
      <c r="M470" s="41"/>
      <c r="N470" s="41"/>
      <c r="O470" s="41"/>
      <c r="P470" s="41"/>
      <c r="Q470" s="41"/>
      <c r="R470" s="42" t="s">
        <v>42</v>
      </c>
      <c r="S470" s="41"/>
      <c r="T470" s="41"/>
      <c r="U470" s="41"/>
      <c r="V470" s="41"/>
      <c r="W470" s="41"/>
      <c r="X470" s="41"/>
      <c r="Y470" s="41"/>
      <c r="Z470" s="41"/>
      <c r="AA470" s="39"/>
      <c r="AB470" s="41"/>
      <c r="AC470" s="39"/>
      <c r="AD470" s="43"/>
      <c r="AE470" s="44" t="str">
        <f aca="false">IF(AND(D470="",E470="",G470=""),"N","Y")</f>
        <v>N</v>
      </c>
      <c r="AF470" s="35"/>
      <c r="AG470" s="32"/>
      <c r="AH470" s="32"/>
      <c r="AI470" s="32"/>
      <c r="AJ470" s="32"/>
    </row>
    <row r="471" customFormat="false" ht="16.5" hidden="false" customHeight="true" outlineLevel="0" collapsed="false">
      <c r="A471" s="32"/>
      <c r="B471" s="33" t="s">
        <v>38</v>
      </c>
      <c r="C471" s="34" t="str">
        <f aca="false">_Companycode</f>
        <v>MaAT</v>
      </c>
      <c r="D471" s="35"/>
      <c r="E471" s="36"/>
      <c r="F471" s="36"/>
      <c r="G471" s="37"/>
      <c r="H471" s="38"/>
      <c r="I471" s="39"/>
      <c r="J471" s="46"/>
      <c r="K471" s="41"/>
      <c r="L471" s="41"/>
      <c r="M471" s="41"/>
      <c r="N471" s="41"/>
      <c r="O471" s="41"/>
      <c r="P471" s="41"/>
      <c r="Q471" s="41"/>
      <c r="R471" s="42" t="s">
        <v>42</v>
      </c>
      <c r="S471" s="41"/>
      <c r="T471" s="41"/>
      <c r="U471" s="41"/>
      <c r="V471" s="41"/>
      <c r="W471" s="41"/>
      <c r="X471" s="41"/>
      <c r="Y471" s="41"/>
      <c r="Z471" s="41"/>
      <c r="AA471" s="39"/>
      <c r="AB471" s="41"/>
      <c r="AC471" s="39"/>
      <c r="AD471" s="43"/>
      <c r="AE471" s="44" t="str">
        <f aca="false">IF(AND(D471="",E471="",G471=""),"N","Y")</f>
        <v>N</v>
      </c>
      <c r="AF471" s="35"/>
      <c r="AG471" s="32"/>
      <c r="AH471" s="32"/>
      <c r="AI471" s="32"/>
      <c r="AJ471" s="32"/>
    </row>
    <row r="472" customFormat="false" ht="16.5" hidden="false" customHeight="true" outlineLevel="0" collapsed="false">
      <c r="A472" s="32"/>
      <c r="B472" s="33" t="s">
        <v>38</v>
      </c>
      <c r="C472" s="34" t="str">
        <f aca="false">_Companycode</f>
        <v>MaAT</v>
      </c>
      <c r="D472" s="35"/>
      <c r="E472" s="36"/>
      <c r="F472" s="36"/>
      <c r="G472" s="37"/>
      <c r="H472" s="38"/>
      <c r="I472" s="39"/>
      <c r="J472" s="46"/>
      <c r="K472" s="41"/>
      <c r="L472" s="41"/>
      <c r="M472" s="41"/>
      <c r="N472" s="41"/>
      <c r="O472" s="41"/>
      <c r="P472" s="41"/>
      <c r="Q472" s="41"/>
      <c r="R472" s="42" t="s">
        <v>42</v>
      </c>
      <c r="S472" s="41"/>
      <c r="T472" s="41"/>
      <c r="U472" s="41"/>
      <c r="V472" s="41"/>
      <c r="W472" s="41"/>
      <c r="X472" s="41"/>
      <c r="Y472" s="41"/>
      <c r="Z472" s="41"/>
      <c r="AA472" s="39"/>
      <c r="AB472" s="41"/>
      <c r="AC472" s="39"/>
      <c r="AD472" s="43"/>
      <c r="AE472" s="44" t="str">
        <f aca="false">IF(AND(D472="",E472="",G472=""),"N","Y")</f>
        <v>N</v>
      </c>
      <c r="AF472" s="35"/>
      <c r="AG472" s="32"/>
      <c r="AH472" s="32"/>
      <c r="AI472" s="32"/>
      <c r="AJ472" s="32"/>
    </row>
    <row r="473" customFormat="false" ht="16.5" hidden="false" customHeight="true" outlineLevel="0" collapsed="false">
      <c r="A473" s="32"/>
      <c r="B473" s="33" t="s">
        <v>38</v>
      </c>
      <c r="C473" s="34" t="str">
        <f aca="false">_Companycode</f>
        <v>MaAT</v>
      </c>
      <c r="D473" s="35"/>
      <c r="E473" s="36"/>
      <c r="F473" s="36"/>
      <c r="G473" s="37"/>
      <c r="H473" s="38"/>
      <c r="I473" s="39"/>
      <c r="J473" s="46"/>
      <c r="K473" s="41"/>
      <c r="L473" s="41"/>
      <c r="M473" s="41"/>
      <c r="N473" s="41"/>
      <c r="O473" s="41"/>
      <c r="P473" s="41"/>
      <c r="Q473" s="41"/>
      <c r="R473" s="42" t="s">
        <v>42</v>
      </c>
      <c r="S473" s="41"/>
      <c r="T473" s="41"/>
      <c r="U473" s="41"/>
      <c r="V473" s="41"/>
      <c r="W473" s="41"/>
      <c r="X473" s="41"/>
      <c r="Y473" s="41"/>
      <c r="Z473" s="41"/>
      <c r="AA473" s="39"/>
      <c r="AB473" s="41"/>
      <c r="AC473" s="39"/>
      <c r="AD473" s="43"/>
      <c r="AE473" s="44" t="str">
        <f aca="false">IF(AND(D473="",E473="",G473=""),"N","Y")</f>
        <v>N</v>
      </c>
      <c r="AF473" s="35"/>
      <c r="AG473" s="32"/>
      <c r="AH473" s="32"/>
      <c r="AI473" s="32"/>
      <c r="AJ473" s="32"/>
    </row>
    <row r="474" customFormat="false" ht="16.5" hidden="false" customHeight="true" outlineLevel="0" collapsed="false">
      <c r="A474" s="32"/>
      <c r="B474" s="33" t="s">
        <v>38</v>
      </c>
      <c r="C474" s="34" t="str">
        <f aca="false">_Companycode</f>
        <v>MaAT</v>
      </c>
      <c r="D474" s="35"/>
      <c r="E474" s="36"/>
      <c r="F474" s="36"/>
      <c r="G474" s="37"/>
      <c r="H474" s="38"/>
      <c r="I474" s="39"/>
      <c r="J474" s="46"/>
      <c r="K474" s="41"/>
      <c r="L474" s="41"/>
      <c r="M474" s="41"/>
      <c r="N474" s="41"/>
      <c r="O474" s="41"/>
      <c r="P474" s="41"/>
      <c r="Q474" s="41"/>
      <c r="R474" s="42" t="s">
        <v>42</v>
      </c>
      <c r="S474" s="41"/>
      <c r="T474" s="41"/>
      <c r="U474" s="41"/>
      <c r="V474" s="41"/>
      <c r="W474" s="41"/>
      <c r="X474" s="41"/>
      <c r="Y474" s="41"/>
      <c r="Z474" s="41"/>
      <c r="AA474" s="39"/>
      <c r="AB474" s="41"/>
      <c r="AC474" s="39"/>
      <c r="AD474" s="43"/>
      <c r="AE474" s="44" t="str">
        <f aca="false">IF(AND(D474="",E474="",G474=""),"N","Y")</f>
        <v>N</v>
      </c>
      <c r="AF474" s="35"/>
      <c r="AG474" s="32"/>
      <c r="AH474" s="32"/>
      <c r="AI474" s="32"/>
      <c r="AJ474" s="32"/>
    </row>
    <row r="475" customFormat="false" ht="16.5" hidden="false" customHeight="true" outlineLevel="0" collapsed="false">
      <c r="A475" s="32"/>
      <c r="B475" s="33" t="s">
        <v>38</v>
      </c>
      <c r="C475" s="34" t="str">
        <f aca="false">_Companycode</f>
        <v>MaAT</v>
      </c>
      <c r="D475" s="35"/>
      <c r="E475" s="36"/>
      <c r="F475" s="36"/>
      <c r="G475" s="37"/>
      <c r="H475" s="38"/>
      <c r="I475" s="39"/>
      <c r="J475" s="46"/>
      <c r="K475" s="41"/>
      <c r="L475" s="41"/>
      <c r="M475" s="41"/>
      <c r="N475" s="41"/>
      <c r="O475" s="41"/>
      <c r="P475" s="41"/>
      <c r="Q475" s="41"/>
      <c r="R475" s="42" t="s">
        <v>42</v>
      </c>
      <c r="S475" s="41"/>
      <c r="T475" s="41"/>
      <c r="U475" s="41"/>
      <c r="V475" s="41"/>
      <c r="W475" s="41"/>
      <c r="X475" s="41"/>
      <c r="Y475" s="41"/>
      <c r="Z475" s="41"/>
      <c r="AA475" s="39"/>
      <c r="AB475" s="41"/>
      <c r="AC475" s="39"/>
      <c r="AD475" s="43"/>
      <c r="AE475" s="44" t="str">
        <f aca="false">IF(AND(D475="",E475="",G475=""),"N","Y")</f>
        <v>N</v>
      </c>
      <c r="AF475" s="35"/>
      <c r="AG475" s="32"/>
      <c r="AH475" s="32"/>
      <c r="AI475" s="32"/>
      <c r="AJ475" s="32"/>
    </row>
    <row r="476" customFormat="false" ht="16.5" hidden="false" customHeight="true" outlineLevel="0" collapsed="false">
      <c r="A476" s="32"/>
      <c r="B476" s="33" t="s">
        <v>38</v>
      </c>
      <c r="C476" s="34" t="str">
        <f aca="false">_Companycode</f>
        <v>MaAT</v>
      </c>
      <c r="D476" s="35"/>
      <c r="E476" s="36"/>
      <c r="F476" s="36"/>
      <c r="G476" s="37"/>
      <c r="H476" s="38"/>
      <c r="I476" s="39"/>
      <c r="J476" s="46"/>
      <c r="K476" s="41"/>
      <c r="L476" s="41"/>
      <c r="M476" s="41"/>
      <c r="N476" s="41"/>
      <c r="O476" s="41"/>
      <c r="P476" s="41"/>
      <c r="Q476" s="41"/>
      <c r="R476" s="42" t="s">
        <v>42</v>
      </c>
      <c r="S476" s="41"/>
      <c r="T476" s="41"/>
      <c r="U476" s="41"/>
      <c r="V476" s="41"/>
      <c r="W476" s="41"/>
      <c r="X476" s="41"/>
      <c r="Y476" s="41"/>
      <c r="Z476" s="41"/>
      <c r="AA476" s="39"/>
      <c r="AB476" s="41"/>
      <c r="AC476" s="39"/>
      <c r="AD476" s="43"/>
      <c r="AE476" s="44" t="str">
        <f aca="false">IF(AND(D476="",E476="",G476=""),"N","Y")</f>
        <v>N</v>
      </c>
      <c r="AF476" s="35"/>
      <c r="AG476" s="32"/>
      <c r="AH476" s="32"/>
      <c r="AI476" s="32"/>
      <c r="AJ476" s="32"/>
    </row>
    <row r="477" customFormat="false" ht="16.5" hidden="false" customHeight="true" outlineLevel="0" collapsed="false">
      <c r="A477" s="32"/>
      <c r="B477" s="33" t="s">
        <v>38</v>
      </c>
      <c r="C477" s="34" t="str">
        <f aca="false">_Companycode</f>
        <v>MaAT</v>
      </c>
      <c r="D477" s="35"/>
      <c r="E477" s="36"/>
      <c r="F477" s="36"/>
      <c r="G477" s="37"/>
      <c r="H477" s="38"/>
      <c r="I477" s="39"/>
      <c r="J477" s="46"/>
      <c r="K477" s="41"/>
      <c r="L477" s="41"/>
      <c r="M477" s="41"/>
      <c r="N477" s="41"/>
      <c r="O477" s="41"/>
      <c r="P477" s="41"/>
      <c r="Q477" s="41"/>
      <c r="R477" s="42" t="s">
        <v>42</v>
      </c>
      <c r="S477" s="41"/>
      <c r="T477" s="41"/>
      <c r="U477" s="41"/>
      <c r="V477" s="41"/>
      <c r="W477" s="41"/>
      <c r="X477" s="41"/>
      <c r="Y477" s="41"/>
      <c r="Z477" s="41"/>
      <c r="AA477" s="39"/>
      <c r="AB477" s="41"/>
      <c r="AC477" s="39"/>
      <c r="AD477" s="43"/>
      <c r="AE477" s="44" t="str">
        <f aca="false">IF(AND(D477="",E477="",G477=""),"N","Y")</f>
        <v>N</v>
      </c>
      <c r="AF477" s="35"/>
      <c r="AG477" s="32"/>
      <c r="AH477" s="32"/>
      <c r="AI477" s="32"/>
      <c r="AJ477" s="32"/>
    </row>
    <row r="478" customFormat="false" ht="16.5" hidden="false" customHeight="true" outlineLevel="0" collapsed="false">
      <c r="A478" s="32"/>
      <c r="B478" s="33" t="s">
        <v>38</v>
      </c>
      <c r="C478" s="34" t="str">
        <f aca="false">_Companycode</f>
        <v>MaAT</v>
      </c>
      <c r="D478" s="35"/>
      <c r="E478" s="36"/>
      <c r="F478" s="36"/>
      <c r="G478" s="37"/>
      <c r="H478" s="38"/>
      <c r="I478" s="39"/>
      <c r="J478" s="46"/>
      <c r="K478" s="41"/>
      <c r="L478" s="41"/>
      <c r="M478" s="41"/>
      <c r="N478" s="41"/>
      <c r="O478" s="41"/>
      <c r="P478" s="41"/>
      <c r="Q478" s="41"/>
      <c r="R478" s="42" t="s">
        <v>42</v>
      </c>
      <c r="S478" s="41"/>
      <c r="T478" s="41"/>
      <c r="U478" s="41"/>
      <c r="V478" s="41"/>
      <c r="W478" s="41"/>
      <c r="X478" s="41"/>
      <c r="Y478" s="41"/>
      <c r="Z478" s="41"/>
      <c r="AA478" s="39"/>
      <c r="AB478" s="41"/>
      <c r="AC478" s="39"/>
      <c r="AD478" s="43"/>
      <c r="AE478" s="44" t="str">
        <f aca="false">IF(AND(D478="",E478="",G478=""),"N","Y")</f>
        <v>N</v>
      </c>
      <c r="AF478" s="35"/>
      <c r="AG478" s="32"/>
      <c r="AH478" s="32"/>
      <c r="AI478" s="32"/>
      <c r="AJ478" s="32"/>
    </row>
    <row r="479" customFormat="false" ht="16.5" hidden="false" customHeight="true" outlineLevel="0" collapsed="false">
      <c r="A479" s="32"/>
      <c r="B479" s="33" t="s">
        <v>38</v>
      </c>
      <c r="C479" s="34" t="str">
        <f aca="false">_Companycode</f>
        <v>MaAT</v>
      </c>
      <c r="D479" s="35"/>
      <c r="E479" s="36"/>
      <c r="F479" s="36"/>
      <c r="G479" s="37"/>
      <c r="H479" s="38"/>
      <c r="I479" s="39"/>
      <c r="J479" s="46"/>
      <c r="K479" s="41"/>
      <c r="L479" s="41"/>
      <c r="M479" s="41"/>
      <c r="N479" s="41"/>
      <c r="O479" s="41"/>
      <c r="P479" s="41"/>
      <c r="Q479" s="41"/>
      <c r="R479" s="42" t="s">
        <v>42</v>
      </c>
      <c r="S479" s="41"/>
      <c r="T479" s="41"/>
      <c r="U479" s="41"/>
      <c r="V479" s="41"/>
      <c r="W479" s="41"/>
      <c r="X479" s="41"/>
      <c r="Y479" s="41"/>
      <c r="Z479" s="41"/>
      <c r="AA479" s="39"/>
      <c r="AB479" s="41"/>
      <c r="AC479" s="39"/>
      <c r="AD479" s="43"/>
      <c r="AE479" s="44" t="str">
        <f aca="false">IF(AND(D479="",E479="",G479=""),"N","Y")</f>
        <v>N</v>
      </c>
      <c r="AF479" s="35"/>
      <c r="AG479" s="32"/>
      <c r="AH479" s="32"/>
      <c r="AI479" s="32"/>
      <c r="AJ479" s="32"/>
    </row>
    <row r="480" customFormat="false" ht="16.5" hidden="false" customHeight="true" outlineLevel="0" collapsed="false">
      <c r="A480" s="32"/>
      <c r="B480" s="33" t="s">
        <v>38</v>
      </c>
      <c r="C480" s="34" t="str">
        <f aca="false">_Companycode</f>
        <v>MaAT</v>
      </c>
      <c r="D480" s="35"/>
      <c r="E480" s="36"/>
      <c r="F480" s="36"/>
      <c r="G480" s="37"/>
      <c r="H480" s="38"/>
      <c r="I480" s="39"/>
      <c r="J480" s="46"/>
      <c r="K480" s="41"/>
      <c r="L480" s="41"/>
      <c r="M480" s="41"/>
      <c r="N480" s="41"/>
      <c r="O480" s="41"/>
      <c r="P480" s="41"/>
      <c r="Q480" s="41"/>
      <c r="R480" s="42" t="s">
        <v>42</v>
      </c>
      <c r="S480" s="41"/>
      <c r="T480" s="41"/>
      <c r="U480" s="41"/>
      <c r="V480" s="41"/>
      <c r="W480" s="41"/>
      <c r="X480" s="41"/>
      <c r="Y480" s="41"/>
      <c r="Z480" s="41"/>
      <c r="AA480" s="39"/>
      <c r="AB480" s="41"/>
      <c r="AC480" s="39"/>
      <c r="AD480" s="43"/>
      <c r="AE480" s="44" t="str">
        <f aca="false">IF(AND(D480="",E480="",G480=""),"N","Y")</f>
        <v>N</v>
      </c>
      <c r="AF480" s="35"/>
      <c r="AG480" s="32"/>
      <c r="AH480" s="32"/>
      <c r="AI480" s="32"/>
      <c r="AJ480" s="32"/>
    </row>
    <row r="481" customFormat="false" ht="16.5" hidden="false" customHeight="true" outlineLevel="0" collapsed="false">
      <c r="A481" s="32"/>
      <c r="B481" s="33" t="s">
        <v>38</v>
      </c>
      <c r="C481" s="34" t="str">
        <f aca="false">_Companycode</f>
        <v>MaAT</v>
      </c>
      <c r="D481" s="35"/>
      <c r="E481" s="36"/>
      <c r="F481" s="36"/>
      <c r="G481" s="37"/>
      <c r="H481" s="38"/>
      <c r="I481" s="39"/>
      <c r="J481" s="46"/>
      <c r="K481" s="41"/>
      <c r="L481" s="41"/>
      <c r="M481" s="41"/>
      <c r="N481" s="41"/>
      <c r="O481" s="41"/>
      <c r="P481" s="41"/>
      <c r="Q481" s="41"/>
      <c r="R481" s="42" t="s">
        <v>42</v>
      </c>
      <c r="S481" s="41"/>
      <c r="T481" s="41"/>
      <c r="U481" s="41"/>
      <c r="V481" s="41"/>
      <c r="W481" s="41"/>
      <c r="X481" s="41"/>
      <c r="Y481" s="41"/>
      <c r="Z481" s="41"/>
      <c r="AA481" s="39"/>
      <c r="AB481" s="41"/>
      <c r="AC481" s="39"/>
      <c r="AD481" s="43"/>
      <c r="AE481" s="44" t="str">
        <f aca="false">IF(AND(D481="",E481="",G481=""),"N","Y")</f>
        <v>N</v>
      </c>
      <c r="AF481" s="35"/>
      <c r="AG481" s="32"/>
      <c r="AH481" s="32"/>
      <c r="AI481" s="32"/>
      <c r="AJ481" s="32"/>
    </row>
    <row r="482" customFormat="false" ht="16.5" hidden="false" customHeight="true" outlineLevel="0" collapsed="false">
      <c r="A482" s="32"/>
      <c r="B482" s="33" t="s">
        <v>38</v>
      </c>
      <c r="C482" s="34" t="str">
        <f aca="false">_Companycode</f>
        <v>MaAT</v>
      </c>
      <c r="D482" s="35"/>
      <c r="E482" s="36"/>
      <c r="F482" s="36"/>
      <c r="G482" s="37"/>
      <c r="H482" s="38"/>
      <c r="I482" s="39"/>
      <c r="J482" s="46"/>
      <c r="K482" s="41"/>
      <c r="L482" s="41"/>
      <c r="M482" s="41"/>
      <c r="N482" s="41"/>
      <c r="O482" s="41"/>
      <c r="P482" s="41"/>
      <c r="Q482" s="41"/>
      <c r="R482" s="42" t="s">
        <v>42</v>
      </c>
      <c r="S482" s="41"/>
      <c r="T482" s="41"/>
      <c r="U482" s="41"/>
      <c r="V482" s="41"/>
      <c r="W482" s="41"/>
      <c r="X482" s="41"/>
      <c r="Y482" s="41"/>
      <c r="Z482" s="41"/>
      <c r="AA482" s="39"/>
      <c r="AB482" s="41"/>
      <c r="AC482" s="39"/>
      <c r="AD482" s="43"/>
      <c r="AE482" s="44" t="str">
        <f aca="false">IF(AND(D482="",E482="",G482=""),"N","Y")</f>
        <v>N</v>
      </c>
      <c r="AF482" s="35"/>
      <c r="AG482" s="32"/>
      <c r="AH482" s="32"/>
      <c r="AI482" s="32"/>
      <c r="AJ482" s="32"/>
    </row>
    <row r="483" customFormat="false" ht="16.5" hidden="false" customHeight="true" outlineLevel="0" collapsed="false">
      <c r="A483" s="32"/>
      <c r="B483" s="33" t="s">
        <v>38</v>
      </c>
      <c r="C483" s="34" t="str">
        <f aca="false">_Companycode</f>
        <v>MaAT</v>
      </c>
      <c r="D483" s="35"/>
      <c r="E483" s="36"/>
      <c r="F483" s="36"/>
      <c r="G483" s="37"/>
      <c r="H483" s="38"/>
      <c r="I483" s="39"/>
      <c r="J483" s="46"/>
      <c r="K483" s="41"/>
      <c r="L483" s="41"/>
      <c r="M483" s="41"/>
      <c r="N483" s="41"/>
      <c r="O483" s="41"/>
      <c r="P483" s="41"/>
      <c r="Q483" s="41"/>
      <c r="R483" s="42" t="s">
        <v>42</v>
      </c>
      <c r="S483" s="41"/>
      <c r="T483" s="41"/>
      <c r="U483" s="41"/>
      <c r="V483" s="41"/>
      <c r="W483" s="41"/>
      <c r="X483" s="41"/>
      <c r="Y483" s="41"/>
      <c r="Z483" s="41"/>
      <c r="AA483" s="39"/>
      <c r="AB483" s="41"/>
      <c r="AC483" s="39"/>
      <c r="AD483" s="43"/>
      <c r="AE483" s="44" t="str">
        <f aca="false">IF(AND(D483="",E483="",G483=""),"N","Y")</f>
        <v>N</v>
      </c>
      <c r="AF483" s="35"/>
      <c r="AG483" s="32"/>
      <c r="AH483" s="32"/>
      <c r="AI483" s="32"/>
      <c r="AJ483" s="32"/>
    </row>
    <row r="484" customFormat="false" ht="16.5" hidden="false" customHeight="true" outlineLevel="0" collapsed="false">
      <c r="A484" s="32"/>
      <c r="B484" s="33" t="s">
        <v>38</v>
      </c>
      <c r="C484" s="34" t="str">
        <f aca="false">_Companycode</f>
        <v>MaAT</v>
      </c>
      <c r="D484" s="35"/>
      <c r="E484" s="36"/>
      <c r="F484" s="36"/>
      <c r="G484" s="37"/>
      <c r="H484" s="38"/>
      <c r="I484" s="39"/>
      <c r="J484" s="46"/>
      <c r="K484" s="41"/>
      <c r="L484" s="41"/>
      <c r="M484" s="41"/>
      <c r="N484" s="41"/>
      <c r="O484" s="41"/>
      <c r="P484" s="41"/>
      <c r="Q484" s="41"/>
      <c r="R484" s="42" t="s">
        <v>42</v>
      </c>
      <c r="S484" s="41"/>
      <c r="T484" s="41"/>
      <c r="U484" s="41"/>
      <c r="V484" s="41"/>
      <c r="W484" s="41"/>
      <c r="X484" s="41"/>
      <c r="Y484" s="41"/>
      <c r="Z484" s="41"/>
      <c r="AA484" s="39"/>
      <c r="AB484" s="41"/>
      <c r="AC484" s="39"/>
      <c r="AD484" s="43"/>
      <c r="AE484" s="44" t="str">
        <f aca="false">IF(AND(D484="",E484="",G484=""),"N","Y")</f>
        <v>N</v>
      </c>
      <c r="AF484" s="35"/>
      <c r="AG484" s="32"/>
      <c r="AH484" s="32"/>
      <c r="AI484" s="32"/>
      <c r="AJ484" s="32"/>
    </row>
    <row r="485" customFormat="false" ht="16.5" hidden="false" customHeight="true" outlineLevel="0" collapsed="false">
      <c r="A485" s="32"/>
      <c r="B485" s="33" t="s">
        <v>38</v>
      </c>
      <c r="C485" s="34" t="str">
        <f aca="false">_Companycode</f>
        <v>MaAT</v>
      </c>
      <c r="D485" s="35"/>
      <c r="E485" s="36"/>
      <c r="F485" s="36"/>
      <c r="G485" s="37"/>
      <c r="H485" s="38"/>
      <c r="I485" s="39"/>
      <c r="J485" s="46"/>
      <c r="K485" s="41"/>
      <c r="L485" s="41"/>
      <c r="M485" s="41"/>
      <c r="N485" s="41"/>
      <c r="O485" s="41"/>
      <c r="P485" s="41"/>
      <c r="Q485" s="41"/>
      <c r="R485" s="42" t="s">
        <v>42</v>
      </c>
      <c r="S485" s="41"/>
      <c r="T485" s="41"/>
      <c r="U485" s="41"/>
      <c r="V485" s="41"/>
      <c r="W485" s="41"/>
      <c r="X485" s="41"/>
      <c r="Y485" s="41"/>
      <c r="Z485" s="41"/>
      <c r="AA485" s="39"/>
      <c r="AB485" s="41"/>
      <c r="AC485" s="39"/>
      <c r="AD485" s="43"/>
      <c r="AE485" s="44" t="str">
        <f aca="false">IF(AND(D485="",E485="",G485=""),"N","Y")</f>
        <v>N</v>
      </c>
      <c r="AF485" s="35"/>
      <c r="AG485" s="32"/>
      <c r="AH485" s="32"/>
      <c r="AI485" s="32"/>
      <c r="AJ485" s="32"/>
    </row>
    <row r="486" customFormat="false" ht="16.5" hidden="false" customHeight="true" outlineLevel="0" collapsed="false">
      <c r="A486" s="32"/>
      <c r="B486" s="33" t="s">
        <v>38</v>
      </c>
      <c r="C486" s="34" t="str">
        <f aca="false">_Companycode</f>
        <v>MaAT</v>
      </c>
      <c r="D486" s="35"/>
      <c r="E486" s="36"/>
      <c r="F486" s="36"/>
      <c r="G486" s="37"/>
      <c r="H486" s="38"/>
      <c r="I486" s="39"/>
      <c r="J486" s="46"/>
      <c r="K486" s="41"/>
      <c r="L486" s="41"/>
      <c r="M486" s="41"/>
      <c r="N486" s="41"/>
      <c r="O486" s="41"/>
      <c r="P486" s="41"/>
      <c r="Q486" s="41"/>
      <c r="R486" s="42" t="s">
        <v>42</v>
      </c>
      <c r="S486" s="41"/>
      <c r="T486" s="41"/>
      <c r="U486" s="41"/>
      <c r="V486" s="41"/>
      <c r="W486" s="41"/>
      <c r="X486" s="41"/>
      <c r="Y486" s="41"/>
      <c r="Z486" s="41"/>
      <c r="AA486" s="39"/>
      <c r="AB486" s="41"/>
      <c r="AC486" s="39"/>
      <c r="AD486" s="43"/>
      <c r="AE486" s="44" t="str">
        <f aca="false">IF(AND(D486="",E486="",G486=""),"N","Y")</f>
        <v>N</v>
      </c>
      <c r="AF486" s="35"/>
      <c r="AG486" s="32"/>
      <c r="AH486" s="32"/>
      <c r="AI486" s="32"/>
      <c r="AJ486" s="32"/>
    </row>
    <row r="487" customFormat="false" ht="16.5" hidden="false" customHeight="true" outlineLevel="0" collapsed="false">
      <c r="A487" s="32"/>
      <c r="B487" s="33" t="s">
        <v>38</v>
      </c>
      <c r="C487" s="34" t="str">
        <f aca="false">_Companycode</f>
        <v>MaAT</v>
      </c>
      <c r="D487" s="35"/>
      <c r="E487" s="36"/>
      <c r="F487" s="36"/>
      <c r="G487" s="37"/>
      <c r="H487" s="38"/>
      <c r="I487" s="39"/>
      <c r="J487" s="46"/>
      <c r="K487" s="41"/>
      <c r="L487" s="41"/>
      <c r="M487" s="41"/>
      <c r="N487" s="41"/>
      <c r="O487" s="41"/>
      <c r="P487" s="41"/>
      <c r="Q487" s="41"/>
      <c r="R487" s="42" t="s">
        <v>42</v>
      </c>
      <c r="S487" s="41"/>
      <c r="T487" s="41"/>
      <c r="U487" s="41"/>
      <c r="V487" s="41"/>
      <c r="W487" s="41"/>
      <c r="X487" s="41"/>
      <c r="Y487" s="41"/>
      <c r="Z487" s="41"/>
      <c r="AA487" s="39"/>
      <c r="AB487" s="41"/>
      <c r="AC487" s="39"/>
      <c r="AD487" s="43"/>
      <c r="AE487" s="44" t="str">
        <f aca="false">IF(AND(D487="",E487="",G487=""),"N","Y")</f>
        <v>N</v>
      </c>
      <c r="AF487" s="35"/>
      <c r="AG487" s="32"/>
      <c r="AH487" s="32"/>
      <c r="AI487" s="32"/>
      <c r="AJ487" s="32"/>
    </row>
    <row r="488" customFormat="false" ht="16.5" hidden="false" customHeight="true" outlineLevel="0" collapsed="false">
      <c r="A488" s="32"/>
      <c r="B488" s="33" t="s">
        <v>38</v>
      </c>
      <c r="C488" s="34" t="str">
        <f aca="false">_Companycode</f>
        <v>MaAT</v>
      </c>
      <c r="D488" s="35"/>
      <c r="E488" s="36"/>
      <c r="F488" s="36"/>
      <c r="G488" s="37"/>
      <c r="H488" s="38"/>
      <c r="I488" s="39"/>
      <c r="J488" s="46"/>
      <c r="K488" s="41"/>
      <c r="L488" s="41"/>
      <c r="M488" s="41"/>
      <c r="N488" s="41"/>
      <c r="O488" s="41"/>
      <c r="P488" s="41"/>
      <c r="Q488" s="41"/>
      <c r="R488" s="42" t="s">
        <v>42</v>
      </c>
      <c r="S488" s="41"/>
      <c r="T488" s="41"/>
      <c r="U488" s="41"/>
      <c r="V488" s="41"/>
      <c r="W488" s="41"/>
      <c r="X488" s="41"/>
      <c r="Y488" s="41"/>
      <c r="Z488" s="41"/>
      <c r="AA488" s="39"/>
      <c r="AB488" s="41"/>
      <c r="AC488" s="39"/>
      <c r="AD488" s="43"/>
      <c r="AE488" s="44" t="str">
        <f aca="false">IF(AND(D488="",E488="",G488=""),"N","Y")</f>
        <v>N</v>
      </c>
      <c r="AF488" s="35"/>
      <c r="AG488" s="32"/>
      <c r="AH488" s="32"/>
      <c r="AI488" s="32"/>
      <c r="AJ488" s="32"/>
    </row>
    <row r="489" customFormat="false" ht="16.5" hidden="false" customHeight="true" outlineLevel="0" collapsed="false">
      <c r="A489" s="32"/>
      <c r="B489" s="33" t="s">
        <v>38</v>
      </c>
      <c r="C489" s="34" t="str">
        <f aca="false">_Companycode</f>
        <v>MaAT</v>
      </c>
      <c r="D489" s="35"/>
      <c r="E489" s="36"/>
      <c r="F489" s="36"/>
      <c r="G489" s="37"/>
      <c r="H489" s="38"/>
      <c r="I489" s="39"/>
      <c r="J489" s="46"/>
      <c r="K489" s="41"/>
      <c r="L489" s="41"/>
      <c r="M489" s="41"/>
      <c r="N489" s="41"/>
      <c r="O489" s="41"/>
      <c r="P489" s="41"/>
      <c r="Q489" s="41"/>
      <c r="R489" s="42" t="s">
        <v>42</v>
      </c>
      <c r="S489" s="41"/>
      <c r="T489" s="41"/>
      <c r="U489" s="41"/>
      <c r="V489" s="41"/>
      <c r="W489" s="41"/>
      <c r="X489" s="41"/>
      <c r="Y489" s="41"/>
      <c r="Z489" s="41"/>
      <c r="AA489" s="39"/>
      <c r="AB489" s="41"/>
      <c r="AC489" s="39"/>
      <c r="AD489" s="43"/>
      <c r="AE489" s="44" t="str">
        <f aca="false">IF(AND(D489="",E489="",G489=""),"N","Y")</f>
        <v>N</v>
      </c>
      <c r="AF489" s="35"/>
      <c r="AG489" s="32"/>
      <c r="AH489" s="32"/>
      <c r="AI489" s="32"/>
      <c r="AJ489" s="32"/>
    </row>
    <row r="490" customFormat="false" ht="16.5" hidden="false" customHeight="true" outlineLevel="0" collapsed="false">
      <c r="A490" s="32"/>
      <c r="B490" s="33" t="s">
        <v>38</v>
      </c>
      <c r="C490" s="34" t="str">
        <f aca="false">_Companycode</f>
        <v>MaAT</v>
      </c>
      <c r="D490" s="35"/>
      <c r="E490" s="36"/>
      <c r="F490" s="36"/>
      <c r="G490" s="37"/>
      <c r="H490" s="38"/>
      <c r="I490" s="39"/>
      <c r="J490" s="46"/>
      <c r="K490" s="41"/>
      <c r="L490" s="41"/>
      <c r="M490" s="41"/>
      <c r="N490" s="41"/>
      <c r="O490" s="41"/>
      <c r="P490" s="41"/>
      <c r="Q490" s="41"/>
      <c r="R490" s="42" t="s">
        <v>42</v>
      </c>
      <c r="S490" s="41"/>
      <c r="T490" s="41"/>
      <c r="U490" s="41"/>
      <c r="V490" s="41"/>
      <c r="W490" s="41"/>
      <c r="X490" s="41"/>
      <c r="Y490" s="41"/>
      <c r="Z490" s="41"/>
      <c r="AA490" s="39"/>
      <c r="AB490" s="41"/>
      <c r="AC490" s="39"/>
      <c r="AD490" s="43"/>
      <c r="AE490" s="44" t="str">
        <f aca="false">IF(AND(D490="",E490="",G490=""),"N","Y")</f>
        <v>N</v>
      </c>
      <c r="AF490" s="35"/>
      <c r="AG490" s="32"/>
      <c r="AH490" s="32"/>
      <c r="AI490" s="32"/>
      <c r="AJ490" s="32"/>
    </row>
    <row r="491" customFormat="false" ht="16.5" hidden="false" customHeight="true" outlineLevel="0" collapsed="false">
      <c r="A491" s="32"/>
      <c r="B491" s="33" t="s">
        <v>38</v>
      </c>
      <c r="C491" s="34" t="str">
        <f aca="false">_Companycode</f>
        <v>MaAT</v>
      </c>
      <c r="D491" s="35"/>
      <c r="E491" s="36"/>
      <c r="F491" s="36"/>
      <c r="G491" s="37"/>
      <c r="H491" s="38"/>
      <c r="I491" s="39"/>
      <c r="J491" s="46"/>
      <c r="K491" s="41"/>
      <c r="L491" s="41"/>
      <c r="M491" s="41"/>
      <c r="N491" s="41"/>
      <c r="O491" s="41"/>
      <c r="P491" s="41"/>
      <c r="Q491" s="41"/>
      <c r="R491" s="42" t="s">
        <v>42</v>
      </c>
      <c r="S491" s="41"/>
      <c r="T491" s="41"/>
      <c r="U491" s="41"/>
      <c r="V491" s="41"/>
      <c r="W491" s="41"/>
      <c r="X491" s="41"/>
      <c r="Y491" s="41"/>
      <c r="Z491" s="41"/>
      <c r="AA491" s="39"/>
      <c r="AB491" s="41"/>
      <c r="AC491" s="39"/>
      <c r="AD491" s="43"/>
      <c r="AE491" s="44" t="str">
        <f aca="false">IF(AND(D491="",E491="",G491=""),"N","Y")</f>
        <v>N</v>
      </c>
      <c r="AF491" s="35"/>
      <c r="AG491" s="32"/>
      <c r="AH491" s="32"/>
      <c r="AI491" s="32"/>
      <c r="AJ491" s="32"/>
    </row>
    <row r="492" customFormat="false" ht="16.5" hidden="false" customHeight="true" outlineLevel="0" collapsed="false">
      <c r="A492" s="32"/>
      <c r="B492" s="33" t="s">
        <v>38</v>
      </c>
      <c r="C492" s="34" t="str">
        <f aca="false">_Companycode</f>
        <v>MaAT</v>
      </c>
      <c r="D492" s="35"/>
      <c r="E492" s="36"/>
      <c r="F492" s="36"/>
      <c r="G492" s="37"/>
      <c r="H492" s="38"/>
      <c r="I492" s="39"/>
      <c r="J492" s="46"/>
      <c r="K492" s="41"/>
      <c r="L492" s="41"/>
      <c r="M492" s="41"/>
      <c r="N492" s="41"/>
      <c r="O492" s="41"/>
      <c r="P492" s="41"/>
      <c r="Q492" s="41"/>
      <c r="R492" s="42" t="s">
        <v>42</v>
      </c>
      <c r="S492" s="41"/>
      <c r="T492" s="41"/>
      <c r="U492" s="41"/>
      <c r="V492" s="41"/>
      <c r="W492" s="41"/>
      <c r="X492" s="41"/>
      <c r="Y492" s="41"/>
      <c r="Z492" s="41"/>
      <c r="AA492" s="39"/>
      <c r="AB492" s="41"/>
      <c r="AC492" s="39"/>
      <c r="AD492" s="43"/>
      <c r="AE492" s="44" t="str">
        <f aca="false">IF(AND(D492="",E492="",G492=""),"N","Y")</f>
        <v>N</v>
      </c>
      <c r="AF492" s="35"/>
      <c r="AG492" s="32"/>
      <c r="AH492" s="32"/>
      <c r="AI492" s="32"/>
      <c r="AJ492" s="32"/>
    </row>
    <row r="493" customFormat="false" ht="16.5" hidden="false" customHeight="true" outlineLevel="0" collapsed="false">
      <c r="A493" s="32"/>
      <c r="B493" s="33" t="s">
        <v>38</v>
      </c>
      <c r="C493" s="34" t="str">
        <f aca="false">_Companycode</f>
        <v>MaAT</v>
      </c>
      <c r="D493" s="35"/>
      <c r="E493" s="36"/>
      <c r="F493" s="36"/>
      <c r="G493" s="37"/>
      <c r="H493" s="38"/>
      <c r="I493" s="39"/>
      <c r="J493" s="46"/>
      <c r="K493" s="41"/>
      <c r="L493" s="41"/>
      <c r="M493" s="41"/>
      <c r="N493" s="41"/>
      <c r="O493" s="41"/>
      <c r="P493" s="41"/>
      <c r="Q493" s="41"/>
      <c r="R493" s="42" t="s">
        <v>42</v>
      </c>
      <c r="S493" s="41"/>
      <c r="T493" s="41"/>
      <c r="U493" s="41"/>
      <c r="V493" s="41"/>
      <c r="W493" s="41"/>
      <c r="X493" s="41"/>
      <c r="Y493" s="41"/>
      <c r="Z493" s="41"/>
      <c r="AA493" s="39"/>
      <c r="AB493" s="41"/>
      <c r="AC493" s="39"/>
      <c r="AD493" s="43"/>
      <c r="AE493" s="44" t="str">
        <f aca="false">IF(AND(D493="",E493="",G493=""),"N","Y")</f>
        <v>N</v>
      </c>
      <c r="AF493" s="35"/>
      <c r="AG493" s="32"/>
      <c r="AH493" s="32"/>
      <c r="AI493" s="32"/>
      <c r="AJ493" s="32"/>
    </row>
    <row r="494" customFormat="false" ht="16.5" hidden="false" customHeight="true" outlineLevel="0" collapsed="false">
      <c r="A494" s="32"/>
      <c r="B494" s="33" t="s">
        <v>38</v>
      </c>
      <c r="C494" s="34" t="str">
        <f aca="false">_Companycode</f>
        <v>MaAT</v>
      </c>
      <c r="D494" s="35"/>
      <c r="E494" s="36"/>
      <c r="F494" s="36"/>
      <c r="G494" s="37"/>
      <c r="H494" s="38"/>
      <c r="I494" s="39"/>
      <c r="J494" s="46"/>
      <c r="K494" s="41"/>
      <c r="L494" s="41"/>
      <c r="M494" s="41"/>
      <c r="N494" s="41"/>
      <c r="O494" s="41"/>
      <c r="P494" s="41"/>
      <c r="Q494" s="41"/>
      <c r="R494" s="42" t="s">
        <v>42</v>
      </c>
      <c r="S494" s="41"/>
      <c r="T494" s="41"/>
      <c r="U494" s="41"/>
      <c r="V494" s="41"/>
      <c r="W494" s="41"/>
      <c r="X494" s="41"/>
      <c r="Y494" s="41"/>
      <c r="Z494" s="41"/>
      <c r="AA494" s="39"/>
      <c r="AB494" s="41"/>
      <c r="AC494" s="39"/>
      <c r="AD494" s="43"/>
      <c r="AE494" s="44" t="str">
        <f aca="false">IF(AND(D494="",E494="",G494=""),"N","Y")</f>
        <v>N</v>
      </c>
      <c r="AF494" s="35"/>
      <c r="AG494" s="32"/>
      <c r="AH494" s="32"/>
      <c r="AI494" s="32"/>
      <c r="AJ494" s="32"/>
    </row>
    <row r="495" customFormat="false" ht="16.5" hidden="false" customHeight="true" outlineLevel="0" collapsed="false">
      <c r="A495" s="32"/>
      <c r="B495" s="33" t="s">
        <v>38</v>
      </c>
      <c r="C495" s="34" t="str">
        <f aca="false">_Companycode</f>
        <v>MaAT</v>
      </c>
      <c r="D495" s="35"/>
      <c r="E495" s="36"/>
      <c r="F495" s="36"/>
      <c r="G495" s="37"/>
      <c r="H495" s="38"/>
      <c r="I495" s="39"/>
      <c r="J495" s="46"/>
      <c r="K495" s="41"/>
      <c r="L495" s="41"/>
      <c r="M495" s="41"/>
      <c r="N495" s="41"/>
      <c r="O495" s="41"/>
      <c r="P495" s="41"/>
      <c r="Q495" s="41"/>
      <c r="R495" s="42" t="s">
        <v>42</v>
      </c>
      <c r="S495" s="41"/>
      <c r="T495" s="41"/>
      <c r="U495" s="41"/>
      <c r="V495" s="41"/>
      <c r="W495" s="41"/>
      <c r="X495" s="41"/>
      <c r="Y495" s="41"/>
      <c r="Z495" s="41"/>
      <c r="AA495" s="39"/>
      <c r="AB495" s="41"/>
      <c r="AC495" s="39"/>
      <c r="AD495" s="43"/>
      <c r="AE495" s="44" t="str">
        <f aca="false">IF(AND(D495="",E495="",G495=""),"N","Y")</f>
        <v>N</v>
      </c>
      <c r="AF495" s="35"/>
      <c r="AG495" s="32"/>
      <c r="AH495" s="32"/>
      <c r="AI495" s="32"/>
      <c r="AJ495" s="32"/>
    </row>
    <row r="496" customFormat="false" ht="16.5" hidden="false" customHeight="true" outlineLevel="0" collapsed="false">
      <c r="A496" s="32"/>
      <c r="B496" s="33" t="s">
        <v>38</v>
      </c>
      <c r="C496" s="34" t="str">
        <f aca="false">_Companycode</f>
        <v>MaAT</v>
      </c>
      <c r="D496" s="35"/>
      <c r="E496" s="36"/>
      <c r="F496" s="36"/>
      <c r="G496" s="37"/>
      <c r="H496" s="38"/>
      <c r="I496" s="39"/>
      <c r="J496" s="46"/>
      <c r="K496" s="41"/>
      <c r="L496" s="41"/>
      <c r="M496" s="41"/>
      <c r="N496" s="41"/>
      <c r="O496" s="41"/>
      <c r="P496" s="41"/>
      <c r="Q496" s="41"/>
      <c r="R496" s="42" t="s">
        <v>42</v>
      </c>
      <c r="S496" s="41"/>
      <c r="T496" s="41"/>
      <c r="U496" s="41"/>
      <c r="V496" s="41"/>
      <c r="W496" s="41"/>
      <c r="X496" s="41"/>
      <c r="Y496" s="41"/>
      <c r="Z496" s="41"/>
      <c r="AA496" s="39"/>
      <c r="AB496" s="41"/>
      <c r="AC496" s="39"/>
      <c r="AD496" s="43"/>
      <c r="AE496" s="44" t="str">
        <f aca="false">IF(AND(D496="",E496="",G496=""),"N","Y")</f>
        <v>N</v>
      </c>
      <c r="AF496" s="35"/>
      <c r="AG496" s="32"/>
      <c r="AH496" s="32"/>
      <c r="AI496" s="32"/>
      <c r="AJ496" s="32"/>
    </row>
    <row r="497" customFormat="false" ht="16.5" hidden="false" customHeight="true" outlineLevel="0" collapsed="false">
      <c r="A497" s="32"/>
      <c r="B497" s="33" t="s">
        <v>38</v>
      </c>
      <c r="C497" s="34" t="str">
        <f aca="false">_Companycode</f>
        <v>MaAT</v>
      </c>
      <c r="D497" s="35"/>
      <c r="E497" s="36"/>
      <c r="F497" s="36"/>
      <c r="G497" s="37"/>
      <c r="H497" s="38"/>
      <c r="I497" s="39"/>
      <c r="J497" s="46"/>
      <c r="K497" s="41"/>
      <c r="L497" s="41"/>
      <c r="M497" s="41"/>
      <c r="N497" s="41"/>
      <c r="O497" s="41"/>
      <c r="P497" s="41"/>
      <c r="Q497" s="41"/>
      <c r="R497" s="42" t="s">
        <v>42</v>
      </c>
      <c r="S497" s="41"/>
      <c r="T497" s="41"/>
      <c r="U497" s="41"/>
      <c r="V497" s="41"/>
      <c r="W497" s="41"/>
      <c r="X497" s="41"/>
      <c r="Y497" s="41"/>
      <c r="Z497" s="41"/>
      <c r="AA497" s="39"/>
      <c r="AB497" s="41"/>
      <c r="AC497" s="39"/>
      <c r="AD497" s="43"/>
      <c r="AE497" s="44" t="str">
        <f aca="false">IF(AND(D497="",E497="",G497=""),"N","Y")</f>
        <v>N</v>
      </c>
      <c r="AF497" s="35"/>
      <c r="AG497" s="32"/>
      <c r="AH497" s="32"/>
      <c r="AI497" s="32"/>
      <c r="AJ497" s="32"/>
    </row>
    <row r="498" customFormat="false" ht="16.5" hidden="false" customHeight="true" outlineLevel="0" collapsed="false">
      <c r="A498" s="32"/>
      <c r="B498" s="33" t="s">
        <v>38</v>
      </c>
      <c r="C498" s="34" t="str">
        <f aca="false">_Companycode</f>
        <v>MaAT</v>
      </c>
      <c r="D498" s="35"/>
      <c r="E498" s="36"/>
      <c r="F498" s="36"/>
      <c r="G498" s="37"/>
      <c r="H498" s="38"/>
      <c r="I498" s="39"/>
      <c r="J498" s="46"/>
      <c r="K498" s="41"/>
      <c r="L498" s="41"/>
      <c r="M498" s="41"/>
      <c r="N498" s="41"/>
      <c r="O498" s="41"/>
      <c r="P498" s="41"/>
      <c r="Q498" s="41"/>
      <c r="R498" s="42" t="s">
        <v>42</v>
      </c>
      <c r="S498" s="41"/>
      <c r="T498" s="41"/>
      <c r="U498" s="41"/>
      <c r="V498" s="41"/>
      <c r="W498" s="41"/>
      <c r="X498" s="41"/>
      <c r="Y498" s="41"/>
      <c r="Z498" s="41"/>
      <c r="AA498" s="39"/>
      <c r="AB498" s="41"/>
      <c r="AC498" s="39"/>
      <c r="AD498" s="43"/>
      <c r="AE498" s="44" t="str">
        <f aca="false">IF(AND(D498="",E498="",G498=""),"N","Y")</f>
        <v>N</v>
      </c>
      <c r="AF498" s="35"/>
      <c r="AG498" s="32"/>
      <c r="AH498" s="32"/>
      <c r="AI498" s="32"/>
      <c r="AJ498" s="32"/>
    </row>
    <row r="499" customFormat="false" ht="16.5" hidden="false" customHeight="true" outlineLevel="0" collapsed="false">
      <c r="A499" s="32"/>
      <c r="B499" s="33" t="s">
        <v>38</v>
      </c>
      <c r="C499" s="34" t="str">
        <f aca="false">_Companycode</f>
        <v>MaAT</v>
      </c>
      <c r="D499" s="35"/>
      <c r="E499" s="36"/>
      <c r="F499" s="36"/>
      <c r="G499" s="37"/>
      <c r="H499" s="38"/>
      <c r="I499" s="39"/>
      <c r="J499" s="46"/>
      <c r="K499" s="41"/>
      <c r="L499" s="41"/>
      <c r="M499" s="41"/>
      <c r="N499" s="41"/>
      <c r="O499" s="41"/>
      <c r="P499" s="41"/>
      <c r="Q499" s="41"/>
      <c r="R499" s="42" t="s">
        <v>42</v>
      </c>
      <c r="S499" s="41"/>
      <c r="T499" s="41"/>
      <c r="U499" s="41"/>
      <c r="V499" s="41"/>
      <c r="W499" s="41"/>
      <c r="X499" s="41"/>
      <c r="Y499" s="41"/>
      <c r="Z499" s="41"/>
      <c r="AA499" s="39"/>
      <c r="AB499" s="41"/>
      <c r="AC499" s="39"/>
      <c r="AD499" s="43"/>
      <c r="AE499" s="44" t="str">
        <f aca="false">IF(AND(D499="",E499="",G499=""),"N","Y")</f>
        <v>N</v>
      </c>
      <c r="AF499" s="35"/>
      <c r="AG499" s="32"/>
      <c r="AH499" s="32"/>
      <c r="AI499" s="32"/>
      <c r="AJ499" s="32"/>
    </row>
    <row r="500" customFormat="false" ht="16.5" hidden="false" customHeight="true" outlineLevel="0" collapsed="false">
      <c r="A500" s="32"/>
      <c r="B500" s="33" t="s">
        <v>38</v>
      </c>
      <c r="C500" s="34" t="str">
        <f aca="false">_Companycode</f>
        <v>MaAT</v>
      </c>
      <c r="D500" s="35"/>
      <c r="E500" s="36"/>
      <c r="F500" s="36"/>
      <c r="G500" s="37"/>
      <c r="H500" s="38"/>
      <c r="I500" s="39"/>
      <c r="J500" s="46"/>
      <c r="K500" s="41"/>
      <c r="L500" s="41"/>
      <c r="M500" s="41"/>
      <c r="N500" s="41"/>
      <c r="O500" s="41"/>
      <c r="P500" s="41"/>
      <c r="Q500" s="41"/>
      <c r="R500" s="42" t="s">
        <v>42</v>
      </c>
      <c r="S500" s="41"/>
      <c r="T500" s="41"/>
      <c r="U500" s="41"/>
      <c r="V500" s="41"/>
      <c r="W500" s="41"/>
      <c r="X500" s="41"/>
      <c r="Y500" s="41"/>
      <c r="Z500" s="41"/>
      <c r="AA500" s="39"/>
      <c r="AB500" s="41"/>
      <c r="AC500" s="39"/>
      <c r="AD500" s="43"/>
      <c r="AE500" s="44" t="str">
        <f aca="false">IF(AND(D500="",E500="",G500=""),"N","Y")</f>
        <v>N</v>
      </c>
      <c r="AF500" s="35"/>
      <c r="AG500" s="32"/>
      <c r="AH500" s="32"/>
      <c r="AI500" s="32"/>
      <c r="AJ500" s="32"/>
    </row>
    <row r="501" customFormat="false" ht="16.5" hidden="false" customHeight="true" outlineLevel="0" collapsed="false">
      <c r="A501" s="32"/>
      <c r="B501" s="33" t="s">
        <v>38</v>
      </c>
      <c r="C501" s="34" t="str">
        <f aca="false">_Companycode</f>
        <v>MaAT</v>
      </c>
      <c r="D501" s="35"/>
      <c r="E501" s="36"/>
      <c r="F501" s="36"/>
      <c r="G501" s="37"/>
      <c r="H501" s="38"/>
      <c r="I501" s="39"/>
      <c r="J501" s="46"/>
      <c r="K501" s="41"/>
      <c r="L501" s="41"/>
      <c r="M501" s="41"/>
      <c r="N501" s="41"/>
      <c r="O501" s="41"/>
      <c r="P501" s="41"/>
      <c r="Q501" s="41"/>
      <c r="R501" s="42" t="s">
        <v>42</v>
      </c>
      <c r="S501" s="41"/>
      <c r="T501" s="41"/>
      <c r="U501" s="41"/>
      <c r="V501" s="41"/>
      <c r="W501" s="41"/>
      <c r="X501" s="41"/>
      <c r="Y501" s="41"/>
      <c r="Z501" s="41"/>
      <c r="AA501" s="39"/>
      <c r="AB501" s="41"/>
      <c r="AC501" s="39"/>
      <c r="AD501" s="43"/>
      <c r="AE501" s="44" t="str">
        <f aca="false">IF(AND(D501="",E501="",G501=""),"N","Y")</f>
        <v>N</v>
      </c>
      <c r="AF501" s="35"/>
      <c r="AG501" s="32"/>
      <c r="AH501" s="32"/>
      <c r="AI501" s="32"/>
      <c r="AJ501" s="32"/>
    </row>
    <row r="502" customFormat="false" ht="16.5" hidden="false" customHeight="true" outlineLevel="0" collapsed="false">
      <c r="A502" s="32"/>
      <c r="B502" s="33" t="s">
        <v>38</v>
      </c>
      <c r="C502" s="34" t="str">
        <f aca="false">_Companycode</f>
        <v>MaAT</v>
      </c>
      <c r="D502" s="35"/>
      <c r="E502" s="36"/>
      <c r="F502" s="36"/>
      <c r="G502" s="37"/>
      <c r="H502" s="38"/>
      <c r="I502" s="39"/>
      <c r="J502" s="46"/>
      <c r="K502" s="41"/>
      <c r="L502" s="41"/>
      <c r="M502" s="41"/>
      <c r="N502" s="41"/>
      <c r="O502" s="41"/>
      <c r="P502" s="41"/>
      <c r="Q502" s="41"/>
      <c r="R502" s="42" t="s">
        <v>42</v>
      </c>
      <c r="S502" s="41"/>
      <c r="T502" s="41"/>
      <c r="U502" s="41"/>
      <c r="V502" s="41"/>
      <c r="W502" s="41"/>
      <c r="X502" s="41"/>
      <c r="Y502" s="41"/>
      <c r="Z502" s="41"/>
      <c r="AA502" s="39"/>
      <c r="AB502" s="41"/>
      <c r="AC502" s="39"/>
      <c r="AD502" s="43"/>
      <c r="AE502" s="44" t="str">
        <f aca="false">IF(AND(D502="",E502="",G502=""),"N","Y")</f>
        <v>N</v>
      </c>
      <c r="AF502" s="35"/>
      <c r="AG502" s="32"/>
      <c r="AH502" s="32"/>
      <c r="AI502" s="32"/>
      <c r="AJ502" s="32"/>
    </row>
    <row r="503" customFormat="false" ht="16.5" hidden="false" customHeight="true" outlineLevel="0" collapsed="false">
      <c r="A503" s="32"/>
      <c r="B503" s="33" t="s">
        <v>38</v>
      </c>
      <c r="C503" s="34" t="str">
        <f aca="false">_Companycode</f>
        <v>MaAT</v>
      </c>
      <c r="D503" s="35"/>
      <c r="E503" s="36"/>
      <c r="F503" s="36"/>
      <c r="G503" s="37"/>
      <c r="H503" s="38"/>
      <c r="I503" s="39"/>
      <c r="J503" s="46"/>
      <c r="K503" s="41"/>
      <c r="L503" s="41"/>
      <c r="M503" s="41"/>
      <c r="N503" s="41"/>
      <c r="O503" s="41"/>
      <c r="P503" s="41"/>
      <c r="Q503" s="41"/>
      <c r="R503" s="42" t="s">
        <v>42</v>
      </c>
      <c r="S503" s="41"/>
      <c r="T503" s="41"/>
      <c r="U503" s="41"/>
      <c r="V503" s="41"/>
      <c r="W503" s="41"/>
      <c r="X503" s="41"/>
      <c r="Y503" s="41"/>
      <c r="Z503" s="41"/>
      <c r="AA503" s="39"/>
      <c r="AB503" s="41"/>
      <c r="AC503" s="39"/>
      <c r="AD503" s="43"/>
      <c r="AE503" s="44" t="str">
        <f aca="false">IF(AND(D503="",E503="",G503=""),"N","Y")</f>
        <v>N</v>
      </c>
      <c r="AF503" s="35"/>
      <c r="AG503" s="32"/>
      <c r="AH503" s="32"/>
      <c r="AI503" s="32"/>
      <c r="AJ503" s="32"/>
    </row>
    <row r="504" customFormat="false" ht="16.5" hidden="false" customHeight="true" outlineLevel="0" collapsed="false">
      <c r="A504" s="32"/>
      <c r="B504" s="33" t="s">
        <v>38</v>
      </c>
      <c r="C504" s="34" t="str">
        <f aca="false">_Companycode</f>
        <v>MaAT</v>
      </c>
      <c r="D504" s="35"/>
      <c r="E504" s="36"/>
      <c r="F504" s="36"/>
      <c r="G504" s="37"/>
      <c r="H504" s="38"/>
      <c r="I504" s="39"/>
      <c r="J504" s="46"/>
      <c r="K504" s="41"/>
      <c r="L504" s="41"/>
      <c r="M504" s="41"/>
      <c r="N504" s="41"/>
      <c r="O504" s="41"/>
      <c r="P504" s="41"/>
      <c r="Q504" s="41"/>
      <c r="R504" s="42" t="s">
        <v>42</v>
      </c>
      <c r="S504" s="41"/>
      <c r="T504" s="41"/>
      <c r="U504" s="41"/>
      <c r="V504" s="41"/>
      <c r="W504" s="41"/>
      <c r="X504" s="41"/>
      <c r="Y504" s="41"/>
      <c r="Z504" s="41"/>
      <c r="AA504" s="39"/>
      <c r="AB504" s="41"/>
      <c r="AC504" s="39"/>
      <c r="AD504" s="43"/>
      <c r="AE504" s="44" t="str">
        <f aca="false">IF(AND(D504="",E504="",G504=""),"N","Y")</f>
        <v>N</v>
      </c>
      <c r="AF504" s="35"/>
      <c r="AG504" s="32"/>
      <c r="AH504" s="32"/>
      <c r="AI504" s="32"/>
      <c r="AJ504" s="32"/>
    </row>
    <row r="505" customFormat="false" ht="16.5" hidden="false" customHeight="true" outlineLevel="0" collapsed="false">
      <c r="A505" s="32"/>
      <c r="B505" s="33" t="s">
        <v>38</v>
      </c>
      <c r="C505" s="34" t="str">
        <f aca="false">_Companycode</f>
        <v>MaAT</v>
      </c>
      <c r="D505" s="35"/>
      <c r="E505" s="36"/>
      <c r="F505" s="36"/>
      <c r="G505" s="37"/>
      <c r="H505" s="38"/>
      <c r="I505" s="39"/>
      <c r="J505" s="46"/>
      <c r="K505" s="41"/>
      <c r="L505" s="41"/>
      <c r="M505" s="41"/>
      <c r="N505" s="41"/>
      <c r="O505" s="41"/>
      <c r="P505" s="41"/>
      <c r="Q505" s="41"/>
      <c r="R505" s="42" t="s">
        <v>42</v>
      </c>
      <c r="S505" s="41"/>
      <c r="T505" s="41"/>
      <c r="U505" s="41"/>
      <c r="V505" s="41"/>
      <c r="W505" s="41"/>
      <c r="X505" s="41"/>
      <c r="Y505" s="41"/>
      <c r="Z505" s="41"/>
      <c r="AA505" s="39"/>
      <c r="AB505" s="41"/>
      <c r="AC505" s="39"/>
      <c r="AD505" s="43"/>
      <c r="AE505" s="44" t="str">
        <f aca="false">IF(AND(D505="",E505="",G505=""),"N","Y")</f>
        <v>N</v>
      </c>
      <c r="AF505" s="35"/>
      <c r="AG505" s="32"/>
      <c r="AH505" s="32"/>
      <c r="AI505" s="32"/>
      <c r="AJ505" s="32"/>
    </row>
    <row r="506" customFormat="false" ht="16.5" hidden="false" customHeight="true" outlineLevel="0" collapsed="false">
      <c r="A506" s="32"/>
      <c r="B506" s="33" t="s">
        <v>38</v>
      </c>
      <c r="C506" s="34" t="str">
        <f aca="false">_Companycode</f>
        <v>MaAT</v>
      </c>
      <c r="D506" s="35"/>
      <c r="E506" s="36"/>
      <c r="F506" s="36"/>
      <c r="G506" s="37"/>
      <c r="H506" s="38"/>
      <c r="I506" s="39"/>
      <c r="J506" s="46"/>
      <c r="K506" s="41"/>
      <c r="L506" s="41"/>
      <c r="M506" s="41"/>
      <c r="N506" s="41"/>
      <c r="O506" s="41"/>
      <c r="P506" s="41"/>
      <c r="Q506" s="41"/>
      <c r="R506" s="42" t="s">
        <v>42</v>
      </c>
      <c r="S506" s="41"/>
      <c r="T506" s="41"/>
      <c r="U506" s="41"/>
      <c r="V506" s="41"/>
      <c r="W506" s="41"/>
      <c r="X506" s="41"/>
      <c r="Y506" s="41"/>
      <c r="Z506" s="41"/>
      <c r="AA506" s="39"/>
      <c r="AB506" s="41"/>
      <c r="AC506" s="39"/>
      <c r="AD506" s="43"/>
      <c r="AE506" s="44" t="str">
        <f aca="false">IF(AND(D506="",E506="",G506=""),"N","Y")</f>
        <v>N</v>
      </c>
      <c r="AF506" s="35"/>
      <c r="AG506" s="32"/>
      <c r="AH506" s="32"/>
      <c r="AI506" s="32"/>
      <c r="AJ506" s="32"/>
    </row>
    <row r="507" customFormat="false" ht="16.5" hidden="false" customHeight="true" outlineLevel="0" collapsed="false">
      <c r="A507" s="32"/>
      <c r="B507" s="33" t="s">
        <v>38</v>
      </c>
      <c r="C507" s="34" t="str">
        <f aca="false">_Companycode</f>
        <v>MaAT</v>
      </c>
      <c r="D507" s="35"/>
      <c r="E507" s="36"/>
      <c r="F507" s="36"/>
      <c r="G507" s="37"/>
      <c r="H507" s="38"/>
      <c r="I507" s="39"/>
      <c r="J507" s="46"/>
      <c r="K507" s="41"/>
      <c r="L507" s="41"/>
      <c r="M507" s="41"/>
      <c r="N507" s="41"/>
      <c r="O507" s="41"/>
      <c r="P507" s="41"/>
      <c r="Q507" s="41"/>
      <c r="R507" s="42" t="s">
        <v>42</v>
      </c>
      <c r="S507" s="41"/>
      <c r="T507" s="41"/>
      <c r="U507" s="41"/>
      <c r="V507" s="41"/>
      <c r="W507" s="41"/>
      <c r="X507" s="41"/>
      <c r="Y507" s="41"/>
      <c r="Z507" s="41"/>
      <c r="AA507" s="39"/>
      <c r="AB507" s="41"/>
      <c r="AC507" s="39"/>
      <c r="AD507" s="43"/>
      <c r="AE507" s="44" t="str">
        <f aca="false">IF(AND(D507="",E507="",G507=""),"N","Y")</f>
        <v>N</v>
      </c>
      <c r="AF507" s="35"/>
      <c r="AG507" s="32"/>
      <c r="AH507" s="32"/>
      <c r="AI507" s="32"/>
      <c r="AJ507" s="32"/>
    </row>
    <row r="508" customFormat="false" ht="16.5" hidden="false" customHeight="true" outlineLevel="0" collapsed="false">
      <c r="A508" s="32"/>
      <c r="B508" s="33" t="s">
        <v>38</v>
      </c>
      <c r="C508" s="34" t="str">
        <f aca="false">_Companycode</f>
        <v>MaAT</v>
      </c>
      <c r="D508" s="35"/>
      <c r="E508" s="36"/>
      <c r="F508" s="36"/>
      <c r="G508" s="37"/>
      <c r="H508" s="38"/>
      <c r="I508" s="39"/>
      <c r="J508" s="46"/>
      <c r="K508" s="41"/>
      <c r="L508" s="41"/>
      <c r="M508" s="41"/>
      <c r="N508" s="41"/>
      <c r="O508" s="41"/>
      <c r="P508" s="41"/>
      <c r="Q508" s="41"/>
      <c r="R508" s="42" t="s">
        <v>42</v>
      </c>
      <c r="S508" s="41"/>
      <c r="T508" s="41"/>
      <c r="U508" s="41"/>
      <c r="V508" s="41"/>
      <c r="W508" s="41"/>
      <c r="X508" s="41"/>
      <c r="Y508" s="41"/>
      <c r="Z508" s="41"/>
      <c r="AA508" s="39"/>
      <c r="AB508" s="41"/>
      <c r="AC508" s="39"/>
      <c r="AD508" s="43"/>
      <c r="AE508" s="44" t="str">
        <f aca="false">IF(AND(D508="",E508="",G508=""),"N","Y")</f>
        <v>N</v>
      </c>
      <c r="AF508" s="35"/>
      <c r="AG508" s="32"/>
      <c r="AH508" s="32"/>
      <c r="AI508" s="32"/>
      <c r="AJ508" s="32"/>
    </row>
    <row r="509" customFormat="false" ht="16.5" hidden="false" customHeight="true" outlineLevel="0" collapsed="false">
      <c r="A509" s="32"/>
      <c r="B509" s="33" t="s">
        <v>38</v>
      </c>
      <c r="C509" s="34" t="str">
        <f aca="false">_Companycode</f>
        <v>MaAT</v>
      </c>
      <c r="D509" s="35"/>
      <c r="E509" s="36"/>
      <c r="F509" s="36"/>
      <c r="G509" s="37"/>
      <c r="H509" s="38"/>
      <c r="I509" s="39"/>
      <c r="J509" s="46"/>
      <c r="K509" s="41"/>
      <c r="L509" s="41"/>
      <c r="M509" s="41"/>
      <c r="N509" s="41"/>
      <c r="O509" s="41"/>
      <c r="P509" s="41"/>
      <c r="Q509" s="41"/>
      <c r="R509" s="42" t="s">
        <v>42</v>
      </c>
      <c r="S509" s="41"/>
      <c r="T509" s="41"/>
      <c r="U509" s="41"/>
      <c r="V509" s="41"/>
      <c r="W509" s="41"/>
      <c r="X509" s="41"/>
      <c r="Y509" s="41"/>
      <c r="Z509" s="41"/>
      <c r="AA509" s="39"/>
      <c r="AB509" s="41"/>
      <c r="AC509" s="39"/>
      <c r="AD509" s="43"/>
      <c r="AE509" s="44" t="str">
        <f aca="false">IF(AND(D509="",E509="",G509=""),"N","Y")</f>
        <v>N</v>
      </c>
      <c r="AF509" s="35"/>
      <c r="AG509" s="32"/>
      <c r="AH509" s="32"/>
      <c r="AI509" s="32"/>
      <c r="AJ509" s="32"/>
    </row>
    <row r="510" customFormat="false" ht="16.5" hidden="false" customHeight="true" outlineLevel="0" collapsed="false">
      <c r="A510" s="32"/>
      <c r="B510" s="33" t="s">
        <v>38</v>
      </c>
      <c r="C510" s="34" t="str">
        <f aca="false">_Companycode</f>
        <v>MaAT</v>
      </c>
      <c r="D510" s="35"/>
      <c r="E510" s="36"/>
      <c r="F510" s="36"/>
      <c r="G510" s="37"/>
      <c r="H510" s="38"/>
      <c r="I510" s="39"/>
      <c r="J510" s="46"/>
      <c r="K510" s="41"/>
      <c r="L510" s="41"/>
      <c r="M510" s="41"/>
      <c r="N510" s="41"/>
      <c r="O510" s="41"/>
      <c r="P510" s="41"/>
      <c r="Q510" s="41"/>
      <c r="R510" s="42" t="s">
        <v>42</v>
      </c>
      <c r="S510" s="41"/>
      <c r="T510" s="41"/>
      <c r="U510" s="41"/>
      <c r="V510" s="41"/>
      <c r="W510" s="41"/>
      <c r="X510" s="41"/>
      <c r="Y510" s="41"/>
      <c r="Z510" s="41"/>
      <c r="AA510" s="39"/>
      <c r="AB510" s="41"/>
      <c r="AC510" s="39"/>
      <c r="AD510" s="43"/>
      <c r="AE510" s="44" t="str">
        <f aca="false">IF(AND(D510="",E510="",G510=""),"N","Y")</f>
        <v>N</v>
      </c>
      <c r="AF510" s="35"/>
      <c r="AG510" s="32"/>
      <c r="AH510" s="32"/>
      <c r="AI510" s="32"/>
      <c r="AJ510" s="32"/>
    </row>
    <row r="511" customFormat="false" ht="16.5" hidden="false" customHeight="true" outlineLevel="0" collapsed="false">
      <c r="A511" s="32"/>
      <c r="B511" s="33" t="s">
        <v>38</v>
      </c>
      <c r="C511" s="34" t="str">
        <f aca="false">_Companycode</f>
        <v>MaAT</v>
      </c>
      <c r="D511" s="35"/>
      <c r="E511" s="36"/>
      <c r="F511" s="36"/>
      <c r="G511" s="37"/>
      <c r="H511" s="38"/>
      <c r="I511" s="39"/>
      <c r="J511" s="46"/>
      <c r="K511" s="41"/>
      <c r="L511" s="41"/>
      <c r="M511" s="41"/>
      <c r="N511" s="41"/>
      <c r="O511" s="41"/>
      <c r="P511" s="41"/>
      <c r="Q511" s="41"/>
      <c r="R511" s="42" t="s">
        <v>42</v>
      </c>
      <c r="S511" s="41"/>
      <c r="T511" s="41"/>
      <c r="U511" s="41"/>
      <c r="V511" s="41"/>
      <c r="W511" s="41"/>
      <c r="X511" s="41"/>
      <c r="Y511" s="41"/>
      <c r="Z511" s="41"/>
      <c r="AA511" s="39"/>
      <c r="AB511" s="41"/>
      <c r="AC511" s="39"/>
      <c r="AD511" s="43"/>
      <c r="AE511" s="44" t="str">
        <f aca="false">IF(AND(D511="",E511="",G511=""),"N","Y")</f>
        <v>N</v>
      </c>
      <c r="AF511" s="35"/>
      <c r="AG511" s="32"/>
      <c r="AH511" s="32"/>
      <c r="AI511" s="32"/>
      <c r="AJ511" s="32"/>
    </row>
    <row r="512" customFormat="false" ht="16.5" hidden="false" customHeight="true" outlineLevel="0" collapsed="false">
      <c r="A512" s="32"/>
      <c r="B512" s="33" t="s">
        <v>38</v>
      </c>
      <c r="C512" s="34" t="str">
        <f aca="false">_Companycode</f>
        <v>MaAT</v>
      </c>
      <c r="D512" s="35"/>
      <c r="E512" s="36"/>
      <c r="F512" s="36"/>
      <c r="G512" s="37"/>
      <c r="H512" s="38"/>
      <c r="I512" s="39"/>
      <c r="J512" s="46"/>
      <c r="K512" s="41"/>
      <c r="L512" s="41"/>
      <c r="M512" s="41"/>
      <c r="N512" s="41"/>
      <c r="O512" s="41"/>
      <c r="P512" s="41"/>
      <c r="Q512" s="41"/>
      <c r="R512" s="42" t="s">
        <v>42</v>
      </c>
      <c r="S512" s="41"/>
      <c r="T512" s="41"/>
      <c r="U512" s="41"/>
      <c r="V512" s="41"/>
      <c r="W512" s="41"/>
      <c r="X512" s="41"/>
      <c r="Y512" s="41"/>
      <c r="Z512" s="41"/>
      <c r="AA512" s="39"/>
      <c r="AB512" s="41"/>
      <c r="AC512" s="39"/>
      <c r="AD512" s="43"/>
      <c r="AE512" s="44" t="str">
        <f aca="false">IF(AND(D512="",E512="",G512=""),"N","Y")</f>
        <v>N</v>
      </c>
      <c r="AF512" s="35"/>
      <c r="AG512" s="32"/>
      <c r="AH512" s="32"/>
      <c r="AI512" s="32"/>
      <c r="AJ512" s="32"/>
    </row>
    <row r="513" customFormat="false" ht="16.5" hidden="false" customHeight="true" outlineLevel="0" collapsed="false">
      <c r="A513" s="32"/>
      <c r="B513" s="33" t="s">
        <v>38</v>
      </c>
      <c r="C513" s="34" t="str">
        <f aca="false">_Companycode</f>
        <v>MaAT</v>
      </c>
      <c r="D513" s="35"/>
      <c r="E513" s="36"/>
      <c r="F513" s="36"/>
      <c r="G513" s="37"/>
      <c r="H513" s="38"/>
      <c r="I513" s="39"/>
      <c r="J513" s="46"/>
      <c r="K513" s="41"/>
      <c r="L513" s="41"/>
      <c r="M513" s="41"/>
      <c r="N513" s="41"/>
      <c r="O513" s="41"/>
      <c r="P513" s="41"/>
      <c r="Q513" s="41"/>
      <c r="R513" s="42" t="s">
        <v>42</v>
      </c>
      <c r="S513" s="41"/>
      <c r="T513" s="41"/>
      <c r="U513" s="41"/>
      <c r="V513" s="41"/>
      <c r="W513" s="41"/>
      <c r="X513" s="41"/>
      <c r="Y513" s="41"/>
      <c r="Z513" s="41"/>
      <c r="AA513" s="39"/>
      <c r="AB513" s="41"/>
      <c r="AC513" s="39"/>
      <c r="AD513" s="43"/>
      <c r="AE513" s="44" t="str">
        <f aca="false">IF(AND(D513="",E513="",G513=""),"N","Y")</f>
        <v>N</v>
      </c>
      <c r="AF513" s="35"/>
      <c r="AG513" s="32"/>
      <c r="AH513" s="32"/>
      <c r="AI513" s="32"/>
      <c r="AJ513" s="32"/>
    </row>
    <row r="514" customFormat="false" ht="16.5" hidden="false" customHeight="true" outlineLevel="0" collapsed="false">
      <c r="A514" s="32"/>
      <c r="B514" s="33" t="s">
        <v>38</v>
      </c>
      <c r="C514" s="34" t="str">
        <f aca="false">_Companycode</f>
        <v>MaAT</v>
      </c>
      <c r="D514" s="35"/>
      <c r="E514" s="36"/>
      <c r="F514" s="36"/>
      <c r="G514" s="37"/>
      <c r="H514" s="38"/>
      <c r="I514" s="39"/>
      <c r="J514" s="46"/>
      <c r="K514" s="41"/>
      <c r="L514" s="41"/>
      <c r="M514" s="41"/>
      <c r="N514" s="41"/>
      <c r="O514" s="41"/>
      <c r="P514" s="41"/>
      <c r="Q514" s="41"/>
      <c r="R514" s="42" t="s">
        <v>42</v>
      </c>
      <c r="S514" s="41"/>
      <c r="T514" s="41"/>
      <c r="U514" s="41"/>
      <c r="V514" s="41"/>
      <c r="W514" s="41"/>
      <c r="X514" s="41"/>
      <c r="Y514" s="41"/>
      <c r="Z514" s="41"/>
      <c r="AA514" s="39"/>
      <c r="AB514" s="41"/>
      <c r="AC514" s="39"/>
      <c r="AD514" s="43"/>
      <c r="AE514" s="44" t="str">
        <f aca="false">IF(AND(D514="",E514="",G514=""),"N","Y")</f>
        <v>N</v>
      </c>
      <c r="AF514" s="35"/>
      <c r="AG514" s="32"/>
      <c r="AH514" s="32"/>
      <c r="AI514" s="32"/>
      <c r="AJ514" s="32"/>
    </row>
    <row r="515" customFormat="false" ht="16.5" hidden="false" customHeight="true" outlineLevel="0" collapsed="false">
      <c r="A515" s="32"/>
      <c r="B515" s="33" t="s">
        <v>38</v>
      </c>
      <c r="C515" s="34" t="str">
        <f aca="false">_Companycode</f>
        <v>MaAT</v>
      </c>
      <c r="D515" s="35"/>
      <c r="E515" s="36"/>
      <c r="F515" s="36"/>
      <c r="G515" s="37"/>
      <c r="H515" s="38"/>
      <c r="I515" s="39"/>
      <c r="J515" s="46"/>
      <c r="K515" s="41"/>
      <c r="L515" s="41"/>
      <c r="M515" s="41"/>
      <c r="N515" s="41"/>
      <c r="O515" s="41"/>
      <c r="P515" s="41"/>
      <c r="Q515" s="41"/>
      <c r="R515" s="42" t="s">
        <v>42</v>
      </c>
      <c r="S515" s="41"/>
      <c r="T515" s="41"/>
      <c r="U515" s="41"/>
      <c r="V515" s="41"/>
      <c r="W515" s="41"/>
      <c r="X515" s="41"/>
      <c r="Y515" s="41"/>
      <c r="Z515" s="41"/>
      <c r="AA515" s="39"/>
      <c r="AB515" s="41"/>
      <c r="AC515" s="39"/>
      <c r="AD515" s="43"/>
      <c r="AE515" s="44" t="str">
        <f aca="false">IF(AND(D515="",E515="",G515=""),"N","Y")</f>
        <v>N</v>
      </c>
      <c r="AF515" s="35"/>
      <c r="AG515" s="32"/>
      <c r="AH515" s="32"/>
      <c r="AI515" s="32"/>
      <c r="AJ515" s="32"/>
    </row>
    <row r="516" customFormat="false" ht="16.5" hidden="false" customHeight="true" outlineLevel="0" collapsed="false">
      <c r="A516" s="32"/>
      <c r="B516" s="33" t="s">
        <v>38</v>
      </c>
      <c r="C516" s="34" t="str">
        <f aca="false">_Companycode</f>
        <v>MaAT</v>
      </c>
      <c r="D516" s="35"/>
      <c r="E516" s="36"/>
      <c r="F516" s="36"/>
      <c r="G516" s="37"/>
      <c r="H516" s="38"/>
      <c r="I516" s="39"/>
      <c r="J516" s="46"/>
      <c r="K516" s="41"/>
      <c r="L516" s="41"/>
      <c r="M516" s="41"/>
      <c r="N516" s="41"/>
      <c r="O516" s="41"/>
      <c r="P516" s="41"/>
      <c r="Q516" s="41"/>
      <c r="R516" s="42" t="s">
        <v>42</v>
      </c>
      <c r="S516" s="41"/>
      <c r="T516" s="41"/>
      <c r="U516" s="41"/>
      <c r="V516" s="41"/>
      <c r="W516" s="41"/>
      <c r="X516" s="41"/>
      <c r="Y516" s="41"/>
      <c r="Z516" s="41"/>
      <c r="AA516" s="39"/>
      <c r="AB516" s="41"/>
      <c r="AC516" s="39"/>
      <c r="AD516" s="43"/>
      <c r="AE516" s="44" t="str">
        <f aca="false">IF(AND(D516="",E516="",G516=""),"N","Y")</f>
        <v>N</v>
      </c>
      <c r="AF516" s="35"/>
      <c r="AG516" s="32"/>
      <c r="AH516" s="32"/>
      <c r="AI516" s="32"/>
      <c r="AJ516" s="32"/>
    </row>
    <row r="517" customFormat="false" ht="16.5" hidden="false" customHeight="true" outlineLevel="0" collapsed="false">
      <c r="A517" s="32"/>
      <c r="B517" s="33" t="s">
        <v>38</v>
      </c>
      <c r="C517" s="34" t="str">
        <f aca="false">_Companycode</f>
        <v>MaAT</v>
      </c>
      <c r="D517" s="35"/>
      <c r="E517" s="36"/>
      <c r="F517" s="36"/>
      <c r="G517" s="37"/>
      <c r="H517" s="38"/>
      <c r="I517" s="39"/>
      <c r="J517" s="46"/>
      <c r="K517" s="41"/>
      <c r="L517" s="41"/>
      <c r="M517" s="41"/>
      <c r="N517" s="41"/>
      <c r="O517" s="41"/>
      <c r="P517" s="41"/>
      <c r="Q517" s="41"/>
      <c r="R517" s="42" t="s">
        <v>42</v>
      </c>
      <c r="S517" s="41"/>
      <c r="T517" s="41"/>
      <c r="U517" s="41"/>
      <c r="V517" s="41"/>
      <c r="W517" s="41"/>
      <c r="X517" s="41"/>
      <c r="Y517" s="41"/>
      <c r="Z517" s="41"/>
      <c r="AA517" s="39"/>
      <c r="AB517" s="41"/>
      <c r="AC517" s="39"/>
      <c r="AD517" s="43"/>
      <c r="AE517" s="44" t="str">
        <f aca="false">IF(AND(D517="",E517="",G517=""),"N","Y")</f>
        <v>N</v>
      </c>
      <c r="AF517" s="35"/>
      <c r="AG517" s="32"/>
      <c r="AH517" s="32"/>
      <c r="AI517" s="32"/>
      <c r="AJ517" s="32"/>
    </row>
    <row r="518" customFormat="false" ht="16.5" hidden="false" customHeight="true" outlineLevel="0" collapsed="false">
      <c r="A518" s="32"/>
      <c r="B518" s="33" t="s">
        <v>38</v>
      </c>
      <c r="C518" s="34" t="str">
        <f aca="false">_Companycode</f>
        <v>MaAT</v>
      </c>
      <c r="D518" s="35"/>
      <c r="E518" s="36"/>
      <c r="F518" s="36"/>
      <c r="G518" s="37"/>
      <c r="H518" s="38"/>
      <c r="I518" s="39"/>
      <c r="J518" s="46"/>
      <c r="K518" s="41"/>
      <c r="L518" s="41"/>
      <c r="M518" s="41"/>
      <c r="N518" s="41"/>
      <c r="O518" s="41"/>
      <c r="P518" s="41"/>
      <c r="Q518" s="41"/>
      <c r="R518" s="42" t="s">
        <v>42</v>
      </c>
      <c r="S518" s="41"/>
      <c r="T518" s="41"/>
      <c r="U518" s="41"/>
      <c r="V518" s="41"/>
      <c r="W518" s="41"/>
      <c r="X518" s="41"/>
      <c r="Y518" s="41"/>
      <c r="Z518" s="41"/>
      <c r="AA518" s="39"/>
      <c r="AB518" s="41"/>
      <c r="AC518" s="39"/>
      <c r="AD518" s="43"/>
      <c r="AE518" s="44" t="str">
        <f aca="false">IF(AND(D518="",E518="",G518=""),"N","Y")</f>
        <v>N</v>
      </c>
      <c r="AF518" s="35"/>
      <c r="AG518" s="32"/>
      <c r="AH518" s="32"/>
      <c r="AI518" s="32"/>
      <c r="AJ518" s="32"/>
    </row>
    <row r="519" customFormat="false" ht="16.5" hidden="false" customHeight="true" outlineLevel="0" collapsed="false">
      <c r="A519" s="32"/>
      <c r="B519" s="33" t="s">
        <v>38</v>
      </c>
      <c r="C519" s="34" t="str">
        <f aca="false">_Companycode</f>
        <v>MaAT</v>
      </c>
      <c r="D519" s="35"/>
      <c r="E519" s="36"/>
      <c r="F519" s="36"/>
      <c r="G519" s="37"/>
      <c r="H519" s="38"/>
      <c r="I519" s="39"/>
      <c r="J519" s="46"/>
      <c r="K519" s="41"/>
      <c r="L519" s="41"/>
      <c r="M519" s="41"/>
      <c r="N519" s="41"/>
      <c r="O519" s="41"/>
      <c r="P519" s="41"/>
      <c r="Q519" s="41"/>
      <c r="R519" s="42" t="s">
        <v>42</v>
      </c>
      <c r="S519" s="41"/>
      <c r="T519" s="41"/>
      <c r="U519" s="41"/>
      <c r="V519" s="41"/>
      <c r="W519" s="41"/>
      <c r="X519" s="41"/>
      <c r="Y519" s="41"/>
      <c r="Z519" s="41"/>
      <c r="AA519" s="39"/>
      <c r="AB519" s="41"/>
      <c r="AC519" s="39"/>
      <c r="AD519" s="43"/>
      <c r="AE519" s="44" t="str">
        <f aca="false">IF(AND(D519="",E519="",G519=""),"N","Y")</f>
        <v>N</v>
      </c>
      <c r="AF519" s="35"/>
      <c r="AG519" s="32"/>
      <c r="AH519" s="32"/>
      <c r="AI519" s="32"/>
      <c r="AJ519" s="32"/>
    </row>
    <row r="520" customFormat="false" ht="16.5" hidden="false" customHeight="true" outlineLevel="0" collapsed="false">
      <c r="A520" s="32"/>
      <c r="B520" s="33" t="s">
        <v>38</v>
      </c>
      <c r="C520" s="34" t="str">
        <f aca="false">_Companycode</f>
        <v>MaAT</v>
      </c>
      <c r="D520" s="35"/>
      <c r="E520" s="36"/>
      <c r="F520" s="36"/>
      <c r="G520" s="37"/>
      <c r="H520" s="38"/>
      <c r="I520" s="39"/>
      <c r="J520" s="46"/>
      <c r="K520" s="41"/>
      <c r="L520" s="41"/>
      <c r="M520" s="41"/>
      <c r="N520" s="41"/>
      <c r="O520" s="41"/>
      <c r="P520" s="41"/>
      <c r="Q520" s="41"/>
      <c r="R520" s="42" t="s">
        <v>42</v>
      </c>
      <c r="S520" s="41"/>
      <c r="T520" s="41"/>
      <c r="U520" s="41"/>
      <c r="V520" s="41"/>
      <c r="W520" s="41"/>
      <c r="X520" s="41"/>
      <c r="Y520" s="41"/>
      <c r="Z520" s="41"/>
      <c r="AA520" s="39"/>
      <c r="AB520" s="41"/>
      <c r="AC520" s="39"/>
      <c r="AD520" s="43"/>
      <c r="AE520" s="44" t="str">
        <f aca="false">IF(AND(D520="",E520="",G520=""),"N","Y")</f>
        <v>N</v>
      </c>
      <c r="AF520" s="35"/>
      <c r="AG520" s="32"/>
      <c r="AH520" s="32"/>
      <c r="AI520" s="32"/>
      <c r="AJ520" s="32"/>
    </row>
    <row r="521" customFormat="false" ht="16.5" hidden="false" customHeight="true" outlineLevel="0" collapsed="false">
      <c r="A521" s="32"/>
      <c r="B521" s="33" t="s">
        <v>38</v>
      </c>
      <c r="C521" s="34" t="str">
        <f aca="false">_Companycode</f>
        <v>MaAT</v>
      </c>
      <c r="D521" s="35"/>
      <c r="E521" s="36"/>
      <c r="F521" s="36"/>
      <c r="G521" s="37"/>
      <c r="H521" s="38"/>
      <c r="I521" s="39"/>
      <c r="J521" s="46"/>
      <c r="K521" s="41"/>
      <c r="L521" s="41"/>
      <c r="M521" s="41"/>
      <c r="N521" s="41"/>
      <c r="O521" s="41"/>
      <c r="P521" s="41"/>
      <c r="Q521" s="41"/>
      <c r="R521" s="42" t="s">
        <v>42</v>
      </c>
      <c r="S521" s="41"/>
      <c r="T521" s="41"/>
      <c r="U521" s="41"/>
      <c r="V521" s="41"/>
      <c r="W521" s="41"/>
      <c r="X521" s="41"/>
      <c r="Y521" s="41"/>
      <c r="Z521" s="41"/>
      <c r="AA521" s="39"/>
      <c r="AB521" s="41"/>
      <c r="AC521" s="39"/>
      <c r="AD521" s="43"/>
      <c r="AE521" s="44" t="str">
        <f aca="false">IF(AND(D521="",E521="",G521=""),"N","Y")</f>
        <v>N</v>
      </c>
      <c r="AF521" s="35"/>
      <c r="AG521" s="32"/>
      <c r="AH521" s="32"/>
      <c r="AI521" s="32"/>
      <c r="AJ521" s="32"/>
    </row>
    <row r="522" customFormat="false" ht="16.5" hidden="false" customHeight="true" outlineLevel="0" collapsed="false">
      <c r="A522" s="32"/>
      <c r="B522" s="33" t="s">
        <v>38</v>
      </c>
      <c r="C522" s="34" t="str">
        <f aca="false">_Companycode</f>
        <v>MaAT</v>
      </c>
      <c r="D522" s="35"/>
      <c r="E522" s="36"/>
      <c r="F522" s="36"/>
      <c r="G522" s="37"/>
      <c r="H522" s="38"/>
      <c r="I522" s="39"/>
      <c r="J522" s="46"/>
      <c r="K522" s="41"/>
      <c r="L522" s="41"/>
      <c r="M522" s="41"/>
      <c r="N522" s="41"/>
      <c r="O522" s="41"/>
      <c r="P522" s="41"/>
      <c r="Q522" s="41"/>
      <c r="R522" s="42" t="s">
        <v>42</v>
      </c>
      <c r="S522" s="41"/>
      <c r="T522" s="41"/>
      <c r="U522" s="41"/>
      <c r="V522" s="41"/>
      <c r="W522" s="41"/>
      <c r="X522" s="41"/>
      <c r="Y522" s="41"/>
      <c r="Z522" s="41"/>
      <c r="AA522" s="39"/>
      <c r="AB522" s="41"/>
      <c r="AC522" s="39"/>
      <c r="AD522" s="43"/>
      <c r="AE522" s="44" t="str">
        <f aca="false">IF(AND(D522="",E522="",G522=""),"N","Y")</f>
        <v>N</v>
      </c>
      <c r="AF522" s="35"/>
      <c r="AG522" s="32"/>
      <c r="AH522" s="32"/>
      <c r="AI522" s="32"/>
      <c r="AJ522" s="32"/>
    </row>
    <row r="523" customFormat="false" ht="16.5" hidden="false" customHeight="true" outlineLevel="0" collapsed="false">
      <c r="A523" s="32"/>
      <c r="B523" s="33" t="s">
        <v>38</v>
      </c>
      <c r="C523" s="34" t="str">
        <f aca="false">_Companycode</f>
        <v>MaAT</v>
      </c>
      <c r="D523" s="35"/>
      <c r="E523" s="36"/>
      <c r="F523" s="36"/>
      <c r="G523" s="37"/>
      <c r="H523" s="38"/>
      <c r="I523" s="39"/>
      <c r="J523" s="46"/>
      <c r="K523" s="41"/>
      <c r="L523" s="41"/>
      <c r="M523" s="41"/>
      <c r="N523" s="41"/>
      <c r="O523" s="41"/>
      <c r="P523" s="41"/>
      <c r="Q523" s="41"/>
      <c r="R523" s="42" t="s">
        <v>42</v>
      </c>
      <c r="S523" s="41"/>
      <c r="T523" s="41"/>
      <c r="U523" s="41"/>
      <c r="V523" s="41"/>
      <c r="W523" s="41"/>
      <c r="X523" s="41"/>
      <c r="Y523" s="41"/>
      <c r="Z523" s="41"/>
      <c r="AA523" s="39"/>
      <c r="AB523" s="41"/>
      <c r="AC523" s="39"/>
      <c r="AD523" s="43"/>
      <c r="AE523" s="44" t="str">
        <f aca="false">IF(AND(D523="",E523="",G523=""),"N","Y")</f>
        <v>N</v>
      </c>
      <c r="AF523" s="35"/>
      <c r="AG523" s="32"/>
      <c r="AH523" s="32"/>
      <c r="AI523" s="32"/>
      <c r="AJ523" s="32"/>
    </row>
    <row r="524" customFormat="false" ht="16.5" hidden="false" customHeight="true" outlineLevel="0" collapsed="false">
      <c r="A524" s="32"/>
      <c r="B524" s="33" t="s">
        <v>38</v>
      </c>
      <c r="C524" s="34" t="str">
        <f aca="false">_Companycode</f>
        <v>MaAT</v>
      </c>
      <c r="D524" s="35"/>
      <c r="E524" s="36"/>
      <c r="F524" s="36"/>
      <c r="G524" s="37"/>
      <c r="H524" s="38"/>
      <c r="I524" s="39"/>
      <c r="J524" s="46"/>
      <c r="K524" s="41"/>
      <c r="L524" s="41"/>
      <c r="M524" s="41"/>
      <c r="N524" s="41"/>
      <c r="O524" s="41"/>
      <c r="P524" s="41"/>
      <c r="Q524" s="41"/>
      <c r="R524" s="42" t="s">
        <v>42</v>
      </c>
      <c r="S524" s="41"/>
      <c r="T524" s="41"/>
      <c r="U524" s="41"/>
      <c r="V524" s="41"/>
      <c r="W524" s="41"/>
      <c r="X524" s="41"/>
      <c r="Y524" s="41"/>
      <c r="Z524" s="41"/>
      <c r="AA524" s="39"/>
      <c r="AB524" s="41"/>
      <c r="AC524" s="39"/>
      <c r="AD524" s="43"/>
      <c r="AE524" s="44" t="str">
        <f aca="false">IF(AND(D524="",E524="",G524=""),"N","Y")</f>
        <v>N</v>
      </c>
      <c r="AF524" s="35"/>
      <c r="AG524" s="32"/>
      <c r="AH524" s="32"/>
      <c r="AI524" s="32"/>
      <c r="AJ524" s="32"/>
    </row>
    <row r="525" customFormat="false" ht="16.5" hidden="false" customHeight="true" outlineLevel="0" collapsed="false">
      <c r="A525" s="32"/>
      <c r="B525" s="33" t="s">
        <v>38</v>
      </c>
      <c r="C525" s="34" t="str">
        <f aca="false">_Companycode</f>
        <v>MaAT</v>
      </c>
      <c r="D525" s="35"/>
      <c r="E525" s="36"/>
      <c r="F525" s="36"/>
      <c r="G525" s="37"/>
      <c r="H525" s="38"/>
      <c r="I525" s="39"/>
      <c r="J525" s="46"/>
      <c r="K525" s="41"/>
      <c r="L525" s="41"/>
      <c r="M525" s="41"/>
      <c r="N525" s="41"/>
      <c r="O525" s="41"/>
      <c r="P525" s="41"/>
      <c r="Q525" s="41"/>
      <c r="R525" s="42" t="s">
        <v>42</v>
      </c>
      <c r="S525" s="41"/>
      <c r="T525" s="41"/>
      <c r="U525" s="41"/>
      <c r="V525" s="41"/>
      <c r="W525" s="41"/>
      <c r="X525" s="41"/>
      <c r="Y525" s="41"/>
      <c r="Z525" s="41"/>
      <c r="AA525" s="39"/>
      <c r="AB525" s="41"/>
      <c r="AC525" s="39"/>
      <c r="AD525" s="43"/>
      <c r="AE525" s="44" t="str">
        <f aca="false">IF(AND(D525="",E525="",G525=""),"N","Y")</f>
        <v>N</v>
      </c>
      <c r="AF525" s="35"/>
      <c r="AG525" s="32"/>
      <c r="AH525" s="32"/>
      <c r="AI525" s="32"/>
      <c r="AJ525" s="32"/>
    </row>
    <row r="526" customFormat="false" ht="16.5" hidden="false" customHeight="true" outlineLevel="0" collapsed="false">
      <c r="A526" s="32"/>
      <c r="B526" s="33" t="s">
        <v>38</v>
      </c>
      <c r="C526" s="34" t="str">
        <f aca="false">_Companycode</f>
        <v>MaAT</v>
      </c>
      <c r="D526" s="35"/>
      <c r="E526" s="36"/>
      <c r="F526" s="36"/>
      <c r="G526" s="37"/>
      <c r="H526" s="38"/>
      <c r="I526" s="39"/>
      <c r="J526" s="46"/>
      <c r="K526" s="41"/>
      <c r="L526" s="41"/>
      <c r="M526" s="41"/>
      <c r="N526" s="41"/>
      <c r="O526" s="41"/>
      <c r="P526" s="41"/>
      <c r="Q526" s="41"/>
      <c r="R526" s="42" t="s">
        <v>42</v>
      </c>
      <c r="S526" s="41"/>
      <c r="T526" s="41"/>
      <c r="U526" s="41"/>
      <c r="V526" s="41"/>
      <c r="W526" s="41"/>
      <c r="X526" s="41"/>
      <c r="Y526" s="41"/>
      <c r="Z526" s="41"/>
      <c r="AA526" s="39"/>
      <c r="AB526" s="41"/>
      <c r="AC526" s="39"/>
      <c r="AD526" s="43"/>
      <c r="AE526" s="44" t="str">
        <f aca="false">IF(AND(D526="",E526="",G526=""),"N","Y")</f>
        <v>N</v>
      </c>
      <c r="AF526" s="35"/>
      <c r="AG526" s="32"/>
      <c r="AH526" s="32"/>
      <c r="AI526" s="32"/>
      <c r="AJ526" s="32"/>
    </row>
    <row r="527" customFormat="false" ht="16.5" hidden="false" customHeight="true" outlineLevel="0" collapsed="false">
      <c r="A527" s="32"/>
      <c r="B527" s="33" t="s">
        <v>38</v>
      </c>
      <c r="C527" s="34" t="str">
        <f aca="false">_Companycode</f>
        <v>MaAT</v>
      </c>
      <c r="D527" s="35"/>
      <c r="E527" s="36"/>
      <c r="F527" s="36"/>
      <c r="G527" s="37"/>
      <c r="H527" s="38"/>
      <c r="I527" s="39"/>
      <c r="J527" s="46"/>
      <c r="K527" s="41"/>
      <c r="L527" s="41"/>
      <c r="M527" s="41"/>
      <c r="N527" s="41"/>
      <c r="O527" s="41"/>
      <c r="P527" s="41"/>
      <c r="Q527" s="41"/>
      <c r="R527" s="42" t="s">
        <v>42</v>
      </c>
      <c r="S527" s="41"/>
      <c r="T527" s="41"/>
      <c r="U527" s="41"/>
      <c r="V527" s="41"/>
      <c r="W527" s="41"/>
      <c r="X527" s="41"/>
      <c r="Y527" s="41"/>
      <c r="Z527" s="41"/>
      <c r="AA527" s="39"/>
      <c r="AB527" s="41"/>
      <c r="AC527" s="39"/>
      <c r="AD527" s="43"/>
      <c r="AE527" s="44" t="str">
        <f aca="false">IF(AND(D527="",E527="",G527=""),"N","Y")</f>
        <v>N</v>
      </c>
      <c r="AF527" s="35"/>
      <c r="AG527" s="32"/>
      <c r="AH527" s="32"/>
      <c r="AI527" s="32"/>
      <c r="AJ527" s="32"/>
    </row>
    <row r="528" customFormat="false" ht="16.5" hidden="false" customHeight="true" outlineLevel="0" collapsed="false">
      <c r="A528" s="32"/>
      <c r="B528" s="33" t="s">
        <v>38</v>
      </c>
      <c r="C528" s="34" t="str">
        <f aca="false">_Companycode</f>
        <v>MaAT</v>
      </c>
      <c r="D528" s="35"/>
      <c r="E528" s="36"/>
      <c r="F528" s="36"/>
      <c r="G528" s="37"/>
      <c r="H528" s="38"/>
      <c r="I528" s="39"/>
      <c r="J528" s="46"/>
      <c r="K528" s="41"/>
      <c r="L528" s="41"/>
      <c r="M528" s="41"/>
      <c r="N528" s="41"/>
      <c r="O528" s="41"/>
      <c r="P528" s="41"/>
      <c r="Q528" s="41"/>
      <c r="R528" s="42" t="s">
        <v>42</v>
      </c>
      <c r="S528" s="41"/>
      <c r="T528" s="41"/>
      <c r="U528" s="41"/>
      <c r="V528" s="41"/>
      <c r="W528" s="41"/>
      <c r="X528" s="41"/>
      <c r="Y528" s="41"/>
      <c r="Z528" s="41"/>
      <c r="AA528" s="39"/>
      <c r="AB528" s="41"/>
      <c r="AC528" s="39"/>
      <c r="AD528" s="43"/>
      <c r="AE528" s="44" t="str">
        <f aca="false">IF(AND(D528="",E528="",G528=""),"N","Y")</f>
        <v>N</v>
      </c>
      <c r="AF528" s="35"/>
      <c r="AG528" s="32"/>
      <c r="AH528" s="32"/>
      <c r="AI528" s="32"/>
      <c r="AJ528" s="32"/>
    </row>
    <row r="529" customFormat="false" ht="16.5" hidden="false" customHeight="true" outlineLevel="0" collapsed="false">
      <c r="A529" s="32"/>
      <c r="B529" s="33" t="s">
        <v>38</v>
      </c>
      <c r="C529" s="34" t="str">
        <f aca="false">_Companycode</f>
        <v>MaAT</v>
      </c>
      <c r="D529" s="35"/>
      <c r="E529" s="36"/>
      <c r="F529" s="36"/>
      <c r="G529" s="37"/>
      <c r="H529" s="38"/>
      <c r="I529" s="39"/>
      <c r="J529" s="46"/>
      <c r="K529" s="41"/>
      <c r="L529" s="41"/>
      <c r="M529" s="41"/>
      <c r="N529" s="41"/>
      <c r="O529" s="41"/>
      <c r="P529" s="41"/>
      <c r="Q529" s="41"/>
      <c r="R529" s="42" t="s">
        <v>42</v>
      </c>
      <c r="S529" s="41"/>
      <c r="T529" s="41"/>
      <c r="U529" s="41"/>
      <c r="V529" s="41"/>
      <c r="W529" s="41"/>
      <c r="X529" s="41"/>
      <c r="Y529" s="41"/>
      <c r="Z529" s="41"/>
      <c r="AA529" s="39"/>
      <c r="AB529" s="41"/>
      <c r="AC529" s="39"/>
      <c r="AD529" s="43"/>
      <c r="AE529" s="44" t="str">
        <f aca="false">IF(AND(D529="",E529="",G529=""),"N","Y")</f>
        <v>N</v>
      </c>
      <c r="AF529" s="35"/>
      <c r="AG529" s="32"/>
      <c r="AH529" s="32"/>
      <c r="AI529" s="32"/>
      <c r="AJ529" s="32"/>
    </row>
    <row r="530" customFormat="false" ht="16.5" hidden="false" customHeight="true" outlineLevel="0" collapsed="false">
      <c r="A530" s="32"/>
      <c r="B530" s="33" t="s">
        <v>38</v>
      </c>
      <c r="C530" s="34" t="str">
        <f aca="false">_Companycode</f>
        <v>MaAT</v>
      </c>
      <c r="D530" s="35"/>
      <c r="E530" s="36"/>
      <c r="F530" s="36"/>
      <c r="G530" s="37"/>
      <c r="H530" s="38"/>
      <c r="I530" s="39"/>
      <c r="J530" s="46"/>
      <c r="K530" s="41"/>
      <c r="L530" s="41"/>
      <c r="M530" s="41"/>
      <c r="N530" s="41"/>
      <c r="O530" s="41"/>
      <c r="P530" s="41"/>
      <c r="Q530" s="41"/>
      <c r="R530" s="42" t="s">
        <v>42</v>
      </c>
      <c r="S530" s="41"/>
      <c r="T530" s="41"/>
      <c r="U530" s="41"/>
      <c r="V530" s="41"/>
      <c r="W530" s="41"/>
      <c r="X530" s="41"/>
      <c r="Y530" s="41"/>
      <c r="Z530" s="41"/>
      <c r="AA530" s="39"/>
      <c r="AB530" s="41"/>
      <c r="AC530" s="39"/>
      <c r="AD530" s="43"/>
      <c r="AE530" s="44" t="str">
        <f aca="false">IF(AND(D530="",E530="",G530=""),"N","Y")</f>
        <v>N</v>
      </c>
      <c r="AF530" s="35"/>
      <c r="AG530" s="32"/>
      <c r="AH530" s="32"/>
      <c r="AI530" s="32"/>
      <c r="AJ530" s="32"/>
    </row>
    <row r="531" customFormat="false" ht="16.5" hidden="false" customHeight="true" outlineLevel="0" collapsed="false">
      <c r="A531" s="32"/>
      <c r="B531" s="33" t="s">
        <v>38</v>
      </c>
      <c r="C531" s="34" t="str">
        <f aca="false">_Companycode</f>
        <v>MaAT</v>
      </c>
      <c r="D531" s="35"/>
      <c r="E531" s="36"/>
      <c r="F531" s="36"/>
      <c r="G531" s="37"/>
      <c r="H531" s="38"/>
      <c r="I531" s="39"/>
      <c r="J531" s="46"/>
      <c r="K531" s="41"/>
      <c r="L531" s="41"/>
      <c r="M531" s="41"/>
      <c r="N531" s="41"/>
      <c r="O531" s="41"/>
      <c r="P531" s="41"/>
      <c r="Q531" s="41"/>
      <c r="R531" s="42" t="s">
        <v>42</v>
      </c>
      <c r="S531" s="41"/>
      <c r="T531" s="41"/>
      <c r="U531" s="41"/>
      <c r="V531" s="41"/>
      <c r="W531" s="41"/>
      <c r="X531" s="41"/>
      <c r="Y531" s="41"/>
      <c r="Z531" s="41"/>
      <c r="AA531" s="39"/>
      <c r="AB531" s="41"/>
      <c r="AC531" s="39"/>
      <c r="AD531" s="43"/>
      <c r="AE531" s="44" t="str">
        <f aca="false">IF(AND(D531="",E531="",G531=""),"N","Y")</f>
        <v>N</v>
      </c>
      <c r="AF531" s="35"/>
      <c r="AG531" s="32"/>
      <c r="AH531" s="32"/>
      <c r="AI531" s="32"/>
      <c r="AJ531" s="32"/>
    </row>
    <row r="532" customFormat="false" ht="16.5" hidden="false" customHeight="true" outlineLevel="0" collapsed="false">
      <c r="A532" s="32"/>
      <c r="B532" s="33" t="s">
        <v>38</v>
      </c>
      <c r="C532" s="34" t="str">
        <f aca="false">_Companycode</f>
        <v>MaAT</v>
      </c>
      <c r="D532" s="35"/>
      <c r="E532" s="36"/>
      <c r="F532" s="36"/>
      <c r="G532" s="37"/>
      <c r="H532" s="38"/>
      <c r="I532" s="39"/>
      <c r="J532" s="46"/>
      <c r="K532" s="41"/>
      <c r="L532" s="41"/>
      <c r="M532" s="41"/>
      <c r="N532" s="41"/>
      <c r="O532" s="41"/>
      <c r="P532" s="41"/>
      <c r="Q532" s="41"/>
      <c r="R532" s="42" t="s">
        <v>42</v>
      </c>
      <c r="S532" s="41"/>
      <c r="T532" s="41"/>
      <c r="U532" s="41"/>
      <c r="V532" s="41"/>
      <c r="W532" s="41"/>
      <c r="X532" s="41"/>
      <c r="Y532" s="41"/>
      <c r="Z532" s="41"/>
      <c r="AA532" s="39"/>
      <c r="AB532" s="41"/>
      <c r="AC532" s="39"/>
      <c r="AD532" s="43"/>
      <c r="AE532" s="44" t="str">
        <f aca="false">IF(AND(D532="",E532="",G532=""),"N","Y")</f>
        <v>N</v>
      </c>
      <c r="AF532" s="35"/>
      <c r="AG532" s="32"/>
      <c r="AH532" s="32"/>
      <c r="AI532" s="32"/>
      <c r="AJ532" s="32"/>
    </row>
    <row r="533" customFormat="false" ht="16.5" hidden="false" customHeight="true" outlineLevel="0" collapsed="false">
      <c r="A533" s="32"/>
      <c r="B533" s="33" t="s">
        <v>38</v>
      </c>
      <c r="C533" s="34" t="str">
        <f aca="false">_Companycode</f>
        <v>MaAT</v>
      </c>
      <c r="D533" s="35"/>
      <c r="E533" s="36"/>
      <c r="F533" s="36"/>
      <c r="G533" s="37"/>
      <c r="H533" s="38"/>
      <c r="I533" s="39"/>
      <c r="J533" s="46"/>
      <c r="K533" s="41"/>
      <c r="L533" s="41"/>
      <c r="M533" s="41"/>
      <c r="N533" s="41"/>
      <c r="O533" s="41"/>
      <c r="P533" s="41"/>
      <c r="Q533" s="41"/>
      <c r="R533" s="42" t="s">
        <v>42</v>
      </c>
      <c r="S533" s="41"/>
      <c r="T533" s="41"/>
      <c r="U533" s="41"/>
      <c r="V533" s="41"/>
      <c r="W533" s="41"/>
      <c r="X533" s="41"/>
      <c r="Y533" s="41"/>
      <c r="Z533" s="41"/>
      <c r="AA533" s="39"/>
      <c r="AB533" s="41"/>
      <c r="AC533" s="39"/>
      <c r="AD533" s="43"/>
      <c r="AE533" s="44" t="str">
        <f aca="false">IF(AND(D533="",E533="",G533=""),"N","Y")</f>
        <v>N</v>
      </c>
      <c r="AF533" s="35"/>
      <c r="AG533" s="32"/>
      <c r="AH533" s="32"/>
      <c r="AI533" s="32"/>
      <c r="AJ533" s="32"/>
    </row>
    <row r="534" customFormat="false" ht="16.5" hidden="false" customHeight="true" outlineLevel="0" collapsed="false">
      <c r="A534" s="32"/>
      <c r="B534" s="33" t="s">
        <v>38</v>
      </c>
      <c r="C534" s="34" t="str">
        <f aca="false">_Companycode</f>
        <v>MaAT</v>
      </c>
      <c r="D534" s="35"/>
      <c r="E534" s="36"/>
      <c r="F534" s="36"/>
      <c r="G534" s="37"/>
      <c r="H534" s="38"/>
      <c r="I534" s="39"/>
      <c r="J534" s="46"/>
      <c r="K534" s="41"/>
      <c r="L534" s="41"/>
      <c r="M534" s="41"/>
      <c r="N534" s="41"/>
      <c r="O534" s="41"/>
      <c r="P534" s="41"/>
      <c r="Q534" s="41"/>
      <c r="R534" s="42" t="s">
        <v>42</v>
      </c>
      <c r="S534" s="41"/>
      <c r="T534" s="41"/>
      <c r="U534" s="41"/>
      <c r="V534" s="41"/>
      <c r="W534" s="41"/>
      <c r="X534" s="41"/>
      <c r="Y534" s="41"/>
      <c r="Z534" s="41"/>
      <c r="AA534" s="39"/>
      <c r="AB534" s="41"/>
      <c r="AC534" s="39"/>
      <c r="AD534" s="43"/>
      <c r="AE534" s="44" t="str">
        <f aca="false">IF(AND(D534="",E534="",G534=""),"N","Y")</f>
        <v>N</v>
      </c>
      <c r="AF534" s="35"/>
      <c r="AG534" s="32"/>
      <c r="AH534" s="32"/>
      <c r="AI534" s="32"/>
      <c r="AJ534" s="32"/>
    </row>
    <row r="535" customFormat="false" ht="16.5" hidden="false" customHeight="true" outlineLevel="0" collapsed="false">
      <c r="A535" s="32"/>
      <c r="B535" s="33" t="s">
        <v>38</v>
      </c>
      <c r="C535" s="34" t="str">
        <f aca="false">_Companycode</f>
        <v>MaAT</v>
      </c>
      <c r="D535" s="35"/>
      <c r="E535" s="36"/>
      <c r="F535" s="36"/>
      <c r="G535" s="37"/>
      <c r="H535" s="38"/>
      <c r="I535" s="39"/>
      <c r="J535" s="46"/>
      <c r="K535" s="41"/>
      <c r="L535" s="41"/>
      <c r="M535" s="41"/>
      <c r="N535" s="41"/>
      <c r="O535" s="41"/>
      <c r="P535" s="41"/>
      <c r="Q535" s="41"/>
      <c r="R535" s="42" t="s">
        <v>42</v>
      </c>
      <c r="S535" s="41"/>
      <c r="T535" s="41"/>
      <c r="U535" s="41"/>
      <c r="V535" s="41"/>
      <c r="W535" s="41"/>
      <c r="X535" s="41"/>
      <c r="Y535" s="41"/>
      <c r="Z535" s="41"/>
      <c r="AA535" s="39"/>
      <c r="AB535" s="41"/>
      <c r="AC535" s="39"/>
      <c r="AD535" s="43"/>
      <c r="AE535" s="44" t="str">
        <f aca="false">IF(AND(D535="",E535="",G535=""),"N","Y")</f>
        <v>N</v>
      </c>
      <c r="AF535" s="35"/>
      <c r="AG535" s="32"/>
      <c r="AH535" s="32"/>
      <c r="AI535" s="32"/>
      <c r="AJ535" s="32"/>
    </row>
    <row r="536" customFormat="false" ht="16.5" hidden="false" customHeight="true" outlineLevel="0" collapsed="false">
      <c r="A536" s="32"/>
      <c r="B536" s="33" t="s">
        <v>38</v>
      </c>
      <c r="C536" s="34" t="str">
        <f aca="false">_Companycode</f>
        <v>MaAT</v>
      </c>
      <c r="D536" s="35"/>
      <c r="E536" s="36"/>
      <c r="F536" s="36"/>
      <c r="G536" s="37"/>
      <c r="H536" s="38"/>
      <c r="I536" s="39"/>
      <c r="J536" s="46"/>
      <c r="K536" s="41"/>
      <c r="L536" s="41"/>
      <c r="M536" s="41"/>
      <c r="N536" s="41"/>
      <c r="O536" s="41"/>
      <c r="P536" s="41"/>
      <c r="Q536" s="41"/>
      <c r="R536" s="42" t="s">
        <v>42</v>
      </c>
      <c r="S536" s="41"/>
      <c r="T536" s="41"/>
      <c r="U536" s="41"/>
      <c r="V536" s="41"/>
      <c r="W536" s="41"/>
      <c r="X536" s="41"/>
      <c r="Y536" s="41"/>
      <c r="Z536" s="41"/>
      <c r="AA536" s="39"/>
      <c r="AB536" s="41"/>
      <c r="AC536" s="39"/>
      <c r="AD536" s="43"/>
      <c r="AE536" s="44" t="str">
        <f aca="false">IF(AND(D536="",E536="",G536=""),"N","Y")</f>
        <v>N</v>
      </c>
      <c r="AF536" s="35"/>
      <c r="AG536" s="32"/>
      <c r="AH536" s="32"/>
      <c r="AI536" s="32"/>
      <c r="AJ536" s="32"/>
    </row>
    <row r="537" customFormat="false" ht="16.5" hidden="false" customHeight="true" outlineLevel="0" collapsed="false">
      <c r="A537" s="32"/>
      <c r="B537" s="33" t="s">
        <v>38</v>
      </c>
      <c r="C537" s="34" t="str">
        <f aca="false">_Companycode</f>
        <v>MaAT</v>
      </c>
      <c r="D537" s="35"/>
      <c r="E537" s="36"/>
      <c r="F537" s="36"/>
      <c r="G537" s="37"/>
      <c r="H537" s="38"/>
      <c r="I537" s="39"/>
      <c r="J537" s="46"/>
      <c r="K537" s="41"/>
      <c r="L537" s="41"/>
      <c r="M537" s="41"/>
      <c r="N537" s="41"/>
      <c r="O537" s="41"/>
      <c r="P537" s="41"/>
      <c r="Q537" s="41"/>
      <c r="R537" s="42" t="s">
        <v>42</v>
      </c>
      <c r="S537" s="41"/>
      <c r="T537" s="41"/>
      <c r="U537" s="41"/>
      <c r="V537" s="41"/>
      <c r="W537" s="41"/>
      <c r="X537" s="41"/>
      <c r="Y537" s="41"/>
      <c r="Z537" s="41"/>
      <c r="AA537" s="39"/>
      <c r="AB537" s="41"/>
      <c r="AC537" s="39"/>
      <c r="AD537" s="43"/>
      <c r="AE537" s="44" t="str">
        <f aca="false">IF(AND(D537="",E537="",G537=""),"N","Y")</f>
        <v>N</v>
      </c>
      <c r="AF537" s="35"/>
      <c r="AG537" s="32"/>
      <c r="AH537" s="32"/>
      <c r="AI537" s="32"/>
      <c r="AJ537" s="32"/>
    </row>
    <row r="538" customFormat="false" ht="16.5" hidden="false" customHeight="true" outlineLevel="0" collapsed="false">
      <c r="A538" s="32"/>
      <c r="B538" s="33" t="s">
        <v>38</v>
      </c>
      <c r="C538" s="34" t="str">
        <f aca="false">_Companycode</f>
        <v>MaAT</v>
      </c>
      <c r="D538" s="35"/>
      <c r="E538" s="36"/>
      <c r="F538" s="36"/>
      <c r="G538" s="37"/>
      <c r="H538" s="38"/>
      <c r="I538" s="39"/>
      <c r="J538" s="46"/>
      <c r="K538" s="41"/>
      <c r="L538" s="41"/>
      <c r="M538" s="41"/>
      <c r="N538" s="41"/>
      <c r="O538" s="41"/>
      <c r="P538" s="41"/>
      <c r="Q538" s="41"/>
      <c r="R538" s="42" t="s">
        <v>42</v>
      </c>
      <c r="S538" s="41"/>
      <c r="T538" s="41"/>
      <c r="U538" s="41"/>
      <c r="V538" s="41"/>
      <c r="W538" s="41"/>
      <c r="X538" s="41"/>
      <c r="Y538" s="41"/>
      <c r="Z538" s="41"/>
      <c r="AA538" s="39"/>
      <c r="AB538" s="41"/>
      <c r="AC538" s="39"/>
      <c r="AD538" s="43"/>
      <c r="AE538" s="44" t="str">
        <f aca="false">IF(AND(D538="",E538="",G538=""),"N","Y")</f>
        <v>N</v>
      </c>
      <c r="AF538" s="35"/>
      <c r="AG538" s="32"/>
      <c r="AH538" s="32"/>
      <c r="AI538" s="32"/>
      <c r="AJ538" s="32"/>
    </row>
    <row r="539" customFormat="false" ht="16.5" hidden="false" customHeight="true" outlineLevel="0" collapsed="false">
      <c r="A539" s="32"/>
      <c r="B539" s="33" t="s">
        <v>38</v>
      </c>
      <c r="C539" s="34" t="str">
        <f aca="false">_Companycode</f>
        <v>MaAT</v>
      </c>
      <c r="D539" s="35"/>
      <c r="E539" s="36"/>
      <c r="F539" s="36"/>
      <c r="G539" s="37"/>
      <c r="H539" s="38"/>
      <c r="I539" s="39"/>
      <c r="J539" s="46"/>
      <c r="K539" s="41"/>
      <c r="L539" s="41"/>
      <c r="M539" s="41"/>
      <c r="N539" s="41"/>
      <c r="O539" s="41"/>
      <c r="P539" s="41"/>
      <c r="Q539" s="41"/>
      <c r="R539" s="42" t="s">
        <v>42</v>
      </c>
      <c r="S539" s="41"/>
      <c r="T539" s="41"/>
      <c r="U539" s="41"/>
      <c r="V539" s="41"/>
      <c r="W539" s="41"/>
      <c r="X539" s="41"/>
      <c r="Y539" s="41"/>
      <c r="Z539" s="41"/>
      <c r="AA539" s="39"/>
      <c r="AB539" s="41"/>
      <c r="AC539" s="39"/>
      <c r="AD539" s="43"/>
      <c r="AE539" s="44" t="str">
        <f aca="false">IF(AND(D539="",E539="",G539=""),"N","Y")</f>
        <v>N</v>
      </c>
      <c r="AF539" s="35"/>
      <c r="AG539" s="32"/>
      <c r="AH539" s="32"/>
      <c r="AI539" s="32"/>
      <c r="AJ539" s="32"/>
    </row>
    <row r="540" customFormat="false" ht="16.5" hidden="false" customHeight="true" outlineLevel="0" collapsed="false">
      <c r="A540" s="32"/>
      <c r="B540" s="33" t="s">
        <v>38</v>
      </c>
      <c r="C540" s="34" t="str">
        <f aca="false">_Companycode</f>
        <v>MaAT</v>
      </c>
      <c r="D540" s="35"/>
      <c r="E540" s="36"/>
      <c r="F540" s="36"/>
      <c r="G540" s="37"/>
      <c r="H540" s="38"/>
      <c r="I540" s="39"/>
      <c r="J540" s="46"/>
      <c r="K540" s="41"/>
      <c r="L540" s="41"/>
      <c r="M540" s="41"/>
      <c r="N540" s="41"/>
      <c r="O540" s="41"/>
      <c r="P540" s="41"/>
      <c r="Q540" s="41"/>
      <c r="R540" s="42" t="s">
        <v>42</v>
      </c>
      <c r="S540" s="41"/>
      <c r="T540" s="41"/>
      <c r="U540" s="41"/>
      <c r="V540" s="41"/>
      <c r="W540" s="41"/>
      <c r="X540" s="41"/>
      <c r="Y540" s="41"/>
      <c r="Z540" s="41"/>
      <c r="AA540" s="39"/>
      <c r="AB540" s="41"/>
      <c r="AC540" s="39"/>
      <c r="AD540" s="43"/>
      <c r="AE540" s="44" t="str">
        <f aca="false">IF(AND(D540="",E540="",G540=""),"N","Y")</f>
        <v>N</v>
      </c>
      <c r="AF540" s="35"/>
      <c r="AG540" s="32"/>
      <c r="AH540" s="32"/>
      <c r="AI540" s="32"/>
      <c r="AJ540" s="32"/>
    </row>
    <row r="541" customFormat="false" ht="16.5" hidden="false" customHeight="true" outlineLevel="0" collapsed="false">
      <c r="A541" s="32"/>
      <c r="B541" s="33" t="s">
        <v>38</v>
      </c>
      <c r="C541" s="34" t="str">
        <f aca="false">_Companycode</f>
        <v>MaAT</v>
      </c>
      <c r="D541" s="35"/>
      <c r="E541" s="36"/>
      <c r="F541" s="36"/>
      <c r="G541" s="37"/>
      <c r="H541" s="38"/>
      <c r="I541" s="39"/>
      <c r="J541" s="46"/>
      <c r="K541" s="41"/>
      <c r="L541" s="41"/>
      <c r="M541" s="41"/>
      <c r="N541" s="41"/>
      <c r="O541" s="41"/>
      <c r="P541" s="41"/>
      <c r="Q541" s="41"/>
      <c r="R541" s="42" t="s">
        <v>42</v>
      </c>
      <c r="S541" s="41"/>
      <c r="T541" s="41"/>
      <c r="U541" s="41"/>
      <c r="V541" s="41"/>
      <c r="W541" s="41"/>
      <c r="X541" s="41"/>
      <c r="Y541" s="41"/>
      <c r="Z541" s="41"/>
      <c r="AA541" s="39"/>
      <c r="AB541" s="41"/>
      <c r="AC541" s="39"/>
      <c r="AD541" s="43"/>
      <c r="AE541" s="44" t="str">
        <f aca="false">IF(AND(D541="",E541="",G541=""),"N","Y")</f>
        <v>N</v>
      </c>
      <c r="AF541" s="35"/>
      <c r="AG541" s="32"/>
      <c r="AH541" s="32"/>
      <c r="AI541" s="32"/>
      <c r="AJ541" s="32"/>
    </row>
    <row r="542" customFormat="false" ht="16.5" hidden="false" customHeight="true" outlineLevel="0" collapsed="false">
      <c r="A542" s="32"/>
      <c r="B542" s="33" t="s">
        <v>38</v>
      </c>
      <c r="C542" s="34" t="str">
        <f aca="false">_Companycode</f>
        <v>MaAT</v>
      </c>
      <c r="D542" s="35"/>
      <c r="E542" s="36"/>
      <c r="F542" s="36"/>
      <c r="G542" s="37"/>
      <c r="H542" s="38"/>
      <c r="I542" s="39"/>
      <c r="J542" s="46"/>
      <c r="K542" s="41"/>
      <c r="L542" s="41"/>
      <c r="M542" s="41"/>
      <c r="N542" s="41"/>
      <c r="O542" s="41"/>
      <c r="P542" s="41"/>
      <c r="Q542" s="41"/>
      <c r="R542" s="42" t="s">
        <v>42</v>
      </c>
      <c r="S542" s="41"/>
      <c r="T542" s="41"/>
      <c r="U542" s="41"/>
      <c r="V542" s="41"/>
      <c r="W542" s="41"/>
      <c r="X542" s="41"/>
      <c r="Y542" s="41"/>
      <c r="Z542" s="41"/>
      <c r="AA542" s="39"/>
      <c r="AB542" s="41"/>
      <c r="AC542" s="39"/>
      <c r="AD542" s="43"/>
      <c r="AE542" s="44" t="str">
        <f aca="false">IF(AND(D542="",E542="",G542=""),"N","Y")</f>
        <v>N</v>
      </c>
      <c r="AF542" s="35"/>
      <c r="AG542" s="32"/>
      <c r="AH542" s="32"/>
      <c r="AI542" s="32"/>
      <c r="AJ542" s="32"/>
    </row>
    <row r="543" customFormat="false" ht="16.5" hidden="false" customHeight="true" outlineLevel="0" collapsed="false">
      <c r="A543" s="32"/>
      <c r="B543" s="33" t="s">
        <v>38</v>
      </c>
      <c r="C543" s="34" t="str">
        <f aca="false">_Companycode</f>
        <v>MaAT</v>
      </c>
      <c r="D543" s="35"/>
      <c r="E543" s="36"/>
      <c r="F543" s="36"/>
      <c r="G543" s="37"/>
      <c r="H543" s="38"/>
      <c r="I543" s="39"/>
      <c r="J543" s="46"/>
      <c r="K543" s="41"/>
      <c r="L543" s="41"/>
      <c r="M543" s="41"/>
      <c r="N543" s="41"/>
      <c r="O543" s="41"/>
      <c r="P543" s="41"/>
      <c r="Q543" s="41"/>
      <c r="R543" s="42" t="s">
        <v>42</v>
      </c>
      <c r="S543" s="41"/>
      <c r="T543" s="41"/>
      <c r="U543" s="41"/>
      <c r="V543" s="41"/>
      <c r="W543" s="41"/>
      <c r="X543" s="41"/>
      <c r="Y543" s="41"/>
      <c r="Z543" s="41"/>
      <c r="AA543" s="39"/>
      <c r="AB543" s="41"/>
      <c r="AC543" s="39"/>
      <c r="AD543" s="43"/>
      <c r="AE543" s="44" t="str">
        <f aca="false">IF(AND(D543="",E543="",G543=""),"N","Y")</f>
        <v>N</v>
      </c>
      <c r="AF543" s="35"/>
      <c r="AG543" s="32"/>
      <c r="AH543" s="32"/>
      <c r="AI543" s="32"/>
      <c r="AJ543" s="32"/>
    </row>
    <row r="544" customFormat="false" ht="16.5" hidden="false" customHeight="true" outlineLevel="0" collapsed="false">
      <c r="A544" s="32"/>
      <c r="B544" s="33" t="s">
        <v>38</v>
      </c>
      <c r="C544" s="34" t="str">
        <f aca="false">_Companycode</f>
        <v>MaAT</v>
      </c>
      <c r="D544" s="35"/>
      <c r="E544" s="36"/>
      <c r="F544" s="36"/>
      <c r="G544" s="37"/>
      <c r="H544" s="38"/>
      <c r="I544" s="39"/>
      <c r="J544" s="46"/>
      <c r="K544" s="41"/>
      <c r="L544" s="41"/>
      <c r="M544" s="41"/>
      <c r="N544" s="41"/>
      <c r="O544" s="41"/>
      <c r="P544" s="41"/>
      <c r="Q544" s="41"/>
      <c r="R544" s="42" t="s">
        <v>42</v>
      </c>
      <c r="S544" s="41"/>
      <c r="T544" s="41"/>
      <c r="U544" s="41"/>
      <c r="V544" s="41"/>
      <c r="W544" s="41"/>
      <c r="X544" s="41"/>
      <c r="Y544" s="41"/>
      <c r="Z544" s="41"/>
      <c r="AA544" s="39"/>
      <c r="AB544" s="41"/>
      <c r="AC544" s="39"/>
      <c r="AD544" s="43"/>
      <c r="AE544" s="44" t="str">
        <f aca="false">IF(AND(D544="",E544="",G544=""),"N","Y")</f>
        <v>N</v>
      </c>
      <c r="AF544" s="35"/>
      <c r="AG544" s="32"/>
      <c r="AH544" s="32"/>
      <c r="AI544" s="32"/>
      <c r="AJ544" s="32"/>
    </row>
    <row r="545" customFormat="false" ht="16.5" hidden="false" customHeight="true" outlineLevel="0" collapsed="false">
      <c r="A545" s="32"/>
      <c r="B545" s="33" t="s">
        <v>38</v>
      </c>
      <c r="C545" s="34" t="str">
        <f aca="false">_Companycode</f>
        <v>MaAT</v>
      </c>
      <c r="D545" s="35"/>
      <c r="E545" s="36"/>
      <c r="F545" s="36"/>
      <c r="G545" s="37"/>
      <c r="H545" s="38"/>
      <c r="I545" s="39"/>
      <c r="J545" s="46"/>
      <c r="K545" s="41"/>
      <c r="L545" s="41"/>
      <c r="M545" s="41"/>
      <c r="N545" s="41"/>
      <c r="O545" s="41"/>
      <c r="P545" s="41"/>
      <c r="Q545" s="41"/>
      <c r="R545" s="42" t="s">
        <v>42</v>
      </c>
      <c r="S545" s="41"/>
      <c r="T545" s="41"/>
      <c r="U545" s="41"/>
      <c r="V545" s="41"/>
      <c r="W545" s="41"/>
      <c r="X545" s="41"/>
      <c r="Y545" s="41"/>
      <c r="Z545" s="41"/>
      <c r="AA545" s="39"/>
      <c r="AB545" s="41"/>
      <c r="AC545" s="39"/>
      <c r="AD545" s="43"/>
      <c r="AE545" s="44" t="str">
        <f aca="false">IF(AND(D545="",E545="",G545=""),"N","Y")</f>
        <v>N</v>
      </c>
      <c r="AF545" s="35"/>
      <c r="AG545" s="32"/>
      <c r="AH545" s="32"/>
      <c r="AI545" s="32"/>
      <c r="AJ545" s="32"/>
    </row>
    <row r="546" customFormat="false" ht="16.5" hidden="false" customHeight="true" outlineLevel="0" collapsed="false">
      <c r="A546" s="32"/>
      <c r="B546" s="33" t="s">
        <v>38</v>
      </c>
      <c r="C546" s="34" t="str">
        <f aca="false">_Companycode</f>
        <v>MaAT</v>
      </c>
      <c r="D546" s="35"/>
      <c r="E546" s="36"/>
      <c r="F546" s="36"/>
      <c r="G546" s="37"/>
      <c r="H546" s="38"/>
      <c r="I546" s="39"/>
      <c r="J546" s="46"/>
      <c r="K546" s="41"/>
      <c r="L546" s="41"/>
      <c r="M546" s="41"/>
      <c r="N546" s="41"/>
      <c r="O546" s="41"/>
      <c r="P546" s="41"/>
      <c r="Q546" s="41"/>
      <c r="R546" s="42" t="s">
        <v>42</v>
      </c>
      <c r="S546" s="41"/>
      <c r="T546" s="41"/>
      <c r="U546" s="41"/>
      <c r="V546" s="41"/>
      <c r="W546" s="41"/>
      <c r="X546" s="41"/>
      <c r="Y546" s="41"/>
      <c r="Z546" s="41"/>
      <c r="AA546" s="39"/>
      <c r="AB546" s="41"/>
      <c r="AC546" s="39"/>
      <c r="AD546" s="43"/>
      <c r="AE546" s="44" t="str">
        <f aca="false">IF(AND(D546="",E546="",G546=""),"N","Y")</f>
        <v>N</v>
      </c>
      <c r="AF546" s="35"/>
      <c r="AG546" s="32"/>
      <c r="AH546" s="32"/>
      <c r="AI546" s="32"/>
      <c r="AJ546" s="32"/>
    </row>
    <row r="547" customFormat="false" ht="16.5" hidden="false" customHeight="true" outlineLevel="0" collapsed="false">
      <c r="A547" s="32"/>
      <c r="B547" s="33" t="s">
        <v>38</v>
      </c>
      <c r="C547" s="34" t="str">
        <f aca="false">_Companycode</f>
        <v>MaAT</v>
      </c>
      <c r="D547" s="35"/>
      <c r="E547" s="36"/>
      <c r="F547" s="36"/>
      <c r="G547" s="37"/>
      <c r="H547" s="38"/>
      <c r="I547" s="39"/>
      <c r="J547" s="46"/>
      <c r="K547" s="41"/>
      <c r="L547" s="41"/>
      <c r="M547" s="41"/>
      <c r="N547" s="41"/>
      <c r="O547" s="41"/>
      <c r="P547" s="41"/>
      <c r="Q547" s="41"/>
      <c r="R547" s="42" t="s">
        <v>42</v>
      </c>
      <c r="S547" s="41"/>
      <c r="T547" s="41"/>
      <c r="U547" s="41"/>
      <c r="V547" s="41"/>
      <c r="W547" s="41"/>
      <c r="X547" s="41"/>
      <c r="Y547" s="41"/>
      <c r="Z547" s="41"/>
      <c r="AA547" s="39"/>
      <c r="AB547" s="41"/>
      <c r="AC547" s="39"/>
      <c r="AD547" s="43"/>
      <c r="AE547" s="44" t="str">
        <f aca="false">IF(AND(D547="",E547="",G547=""),"N","Y")</f>
        <v>N</v>
      </c>
      <c r="AF547" s="35"/>
      <c r="AG547" s="32"/>
      <c r="AH547" s="32"/>
      <c r="AI547" s="32"/>
      <c r="AJ547" s="32"/>
    </row>
    <row r="548" customFormat="false" ht="16.5" hidden="false" customHeight="true" outlineLevel="0" collapsed="false">
      <c r="A548" s="32"/>
      <c r="B548" s="33" t="s">
        <v>38</v>
      </c>
      <c r="C548" s="34" t="str">
        <f aca="false">_Companycode</f>
        <v>MaAT</v>
      </c>
      <c r="D548" s="35"/>
      <c r="E548" s="36"/>
      <c r="F548" s="36"/>
      <c r="G548" s="37"/>
      <c r="H548" s="38"/>
      <c r="I548" s="39"/>
      <c r="J548" s="46"/>
      <c r="K548" s="41"/>
      <c r="L548" s="41"/>
      <c r="M548" s="41"/>
      <c r="N548" s="41"/>
      <c r="O548" s="41"/>
      <c r="P548" s="41"/>
      <c r="Q548" s="41"/>
      <c r="R548" s="42" t="s">
        <v>42</v>
      </c>
      <c r="S548" s="41"/>
      <c r="T548" s="41"/>
      <c r="U548" s="41"/>
      <c r="V548" s="41"/>
      <c r="W548" s="41"/>
      <c r="X548" s="41"/>
      <c r="Y548" s="41"/>
      <c r="Z548" s="41"/>
      <c r="AA548" s="39"/>
      <c r="AB548" s="41"/>
      <c r="AC548" s="39"/>
      <c r="AD548" s="43"/>
      <c r="AE548" s="44" t="str">
        <f aca="false">IF(AND(D548="",E548="",G548=""),"N","Y")</f>
        <v>N</v>
      </c>
      <c r="AF548" s="35"/>
      <c r="AG548" s="32"/>
      <c r="AH548" s="32"/>
      <c r="AI548" s="32"/>
      <c r="AJ548" s="32"/>
    </row>
    <row r="549" customFormat="false" ht="16.5" hidden="false" customHeight="true" outlineLevel="0" collapsed="false">
      <c r="A549" s="32"/>
      <c r="B549" s="33" t="s">
        <v>38</v>
      </c>
      <c r="C549" s="34" t="str">
        <f aca="false">_Companycode</f>
        <v>MaAT</v>
      </c>
      <c r="D549" s="35"/>
      <c r="E549" s="36"/>
      <c r="F549" s="36"/>
      <c r="G549" s="37"/>
      <c r="H549" s="38"/>
      <c r="I549" s="39"/>
      <c r="J549" s="46"/>
      <c r="K549" s="41"/>
      <c r="L549" s="41"/>
      <c r="M549" s="41"/>
      <c r="N549" s="41"/>
      <c r="O549" s="41"/>
      <c r="P549" s="41"/>
      <c r="Q549" s="41"/>
      <c r="R549" s="42" t="s">
        <v>42</v>
      </c>
      <c r="S549" s="41"/>
      <c r="T549" s="41"/>
      <c r="U549" s="41"/>
      <c r="V549" s="41"/>
      <c r="W549" s="41"/>
      <c r="X549" s="41"/>
      <c r="Y549" s="41"/>
      <c r="Z549" s="41"/>
      <c r="AA549" s="39"/>
      <c r="AB549" s="41"/>
      <c r="AC549" s="39"/>
      <c r="AD549" s="43"/>
      <c r="AE549" s="44" t="str">
        <f aca="false">IF(AND(D549="",E549="",G549=""),"N","Y")</f>
        <v>N</v>
      </c>
      <c r="AF549" s="35"/>
      <c r="AG549" s="32"/>
      <c r="AH549" s="32"/>
      <c r="AI549" s="32"/>
      <c r="AJ549" s="32"/>
    </row>
    <row r="550" customFormat="false" ht="16.5" hidden="false" customHeight="true" outlineLevel="0" collapsed="false">
      <c r="A550" s="32"/>
      <c r="B550" s="33" t="s">
        <v>38</v>
      </c>
      <c r="C550" s="34" t="str">
        <f aca="false">_Companycode</f>
        <v>MaAT</v>
      </c>
      <c r="D550" s="35"/>
      <c r="E550" s="36"/>
      <c r="F550" s="36"/>
      <c r="G550" s="37"/>
      <c r="H550" s="38"/>
      <c r="I550" s="39"/>
      <c r="J550" s="46"/>
      <c r="K550" s="41"/>
      <c r="L550" s="41"/>
      <c r="M550" s="41"/>
      <c r="N550" s="41"/>
      <c r="O550" s="41"/>
      <c r="P550" s="41"/>
      <c r="Q550" s="41"/>
      <c r="R550" s="42" t="s">
        <v>42</v>
      </c>
      <c r="S550" s="41"/>
      <c r="T550" s="41"/>
      <c r="U550" s="41"/>
      <c r="V550" s="41"/>
      <c r="W550" s="41"/>
      <c r="X550" s="41"/>
      <c r="Y550" s="41"/>
      <c r="Z550" s="41"/>
      <c r="AA550" s="39"/>
      <c r="AB550" s="41"/>
      <c r="AC550" s="39"/>
      <c r="AD550" s="43"/>
      <c r="AE550" s="44" t="str">
        <f aca="false">IF(AND(D550="",E550="",G550=""),"N","Y")</f>
        <v>N</v>
      </c>
      <c r="AF550" s="35"/>
      <c r="AG550" s="32"/>
      <c r="AH550" s="32"/>
      <c r="AI550" s="32"/>
      <c r="AJ550" s="32"/>
    </row>
    <row r="551" customFormat="false" ht="16.5" hidden="false" customHeight="true" outlineLevel="0" collapsed="false">
      <c r="A551" s="32"/>
      <c r="B551" s="33" t="s">
        <v>38</v>
      </c>
      <c r="C551" s="34" t="str">
        <f aca="false">_Companycode</f>
        <v>MaAT</v>
      </c>
      <c r="D551" s="35"/>
      <c r="E551" s="36"/>
      <c r="F551" s="36"/>
      <c r="G551" s="37"/>
      <c r="H551" s="38"/>
      <c r="I551" s="39"/>
      <c r="J551" s="46"/>
      <c r="K551" s="41"/>
      <c r="L551" s="41"/>
      <c r="M551" s="41"/>
      <c r="N551" s="41"/>
      <c r="O551" s="41"/>
      <c r="P551" s="41"/>
      <c r="Q551" s="41"/>
      <c r="R551" s="42" t="s">
        <v>42</v>
      </c>
      <c r="S551" s="41"/>
      <c r="T551" s="41"/>
      <c r="U551" s="41"/>
      <c r="V551" s="41"/>
      <c r="W551" s="41"/>
      <c r="X551" s="41"/>
      <c r="Y551" s="41"/>
      <c r="Z551" s="41"/>
      <c r="AA551" s="39"/>
      <c r="AB551" s="41"/>
      <c r="AC551" s="39"/>
      <c r="AD551" s="43"/>
      <c r="AE551" s="44" t="str">
        <f aca="false">IF(AND(D551="",E551="",G551=""),"N","Y")</f>
        <v>N</v>
      </c>
      <c r="AF551" s="35"/>
      <c r="AG551" s="32"/>
      <c r="AH551" s="32"/>
      <c r="AI551" s="32"/>
      <c r="AJ551" s="32"/>
    </row>
    <row r="552" customFormat="false" ht="16.5" hidden="false" customHeight="true" outlineLevel="0" collapsed="false">
      <c r="A552" s="32"/>
      <c r="B552" s="33" t="s">
        <v>38</v>
      </c>
      <c r="C552" s="34" t="str">
        <f aca="false">_Companycode</f>
        <v>MaAT</v>
      </c>
      <c r="D552" s="35"/>
      <c r="E552" s="36"/>
      <c r="F552" s="36"/>
      <c r="G552" s="37"/>
      <c r="H552" s="38"/>
      <c r="I552" s="39"/>
      <c r="J552" s="46"/>
      <c r="K552" s="41"/>
      <c r="L552" s="41"/>
      <c r="M552" s="41"/>
      <c r="N552" s="41"/>
      <c r="O552" s="41"/>
      <c r="P552" s="41"/>
      <c r="Q552" s="41"/>
      <c r="R552" s="42" t="s">
        <v>42</v>
      </c>
      <c r="S552" s="41"/>
      <c r="T552" s="41"/>
      <c r="U552" s="41"/>
      <c r="V552" s="41"/>
      <c r="W552" s="41"/>
      <c r="X552" s="41"/>
      <c r="Y552" s="41"/>
      <c r="Z552" s="41"/>
      <c r="AA552" s="39"/>
      <c r="AB552" s="41"/>
      <c r="AC552" s="39"/>
      <c r="AD552" s="43"/>
      <c r="AE552" s="44" t="str">
        <f aca="false">IF(AND(D552="",E552="",G552=""),"N","Y")</f>
        <v>N</v>
      </c>
      <c r="AF552" s="35"/>
      <c r="AG552" s="32"/>
      <c r="AH552" s="32"/>
      <c r="AI552" s="32"/>
      <c r="AJ552" s="32"/>
    </row>
    <row r="553" customFormat="false" ht="16.5" hidden="false" customHeight="true" outlineLevel="0" collapsed="false">
      <c r="A553" s="32"/>
      <c r="B553" s="33" t="s">
        <v>38</v>
      </c>
      <c r="C553" s="34" t="str">
        <f aca="false">_Companycode</f>
        <v>MaAT</v>
      </c>
      <c r="D553" s="35"/>
      <c r="E553" s="36"/>
      <c r="F553" s="36"/>
      <c r="G553" s="37"/>
      <c r="H553" s="38"/>
      <c r="I553" s="39"/>
      <c r="J553" s="46"/>
      <c r="K553" s="41"/>
      <c r="L553" s="41"/>
      <c r="M553" s="41"/>
      <c r="N553" s="41"/>
      <c r="O553" s="41"/>
      <c r="P553" s="41"/>
      <c r="Q553" s="41"/>
      <c r="R553" s="42" t="s">
        <v>42</v>
      </c>
      <c r="S553" s="41"/>
      <c r="T553" s="41"/>
      <c r="U553" s="41"/>
      <c r="V553" s="41"/>
      <c r="W553" s="41"/>
      <c r="X553" s="41"/>
      <c r="Y553" s="41"/>
      <c r="Z553" s="41"/>
      <c r="AA553" s="39"/>
      <c r="AB553" s="41"/>
      <c r="AC553" s="39"/>
      <c r="AD553" s="43"/>
      <c r="AE553" s="44" t="str">
        <f aca="false">IF(AND(D553="",E553="",G553=""),"N","Y")</f>
        <v>N</v>
      </c>
      <c r="AF553" s="35"/>
      <c r="AG553" s="32"/>
      <c r="AH553" s="32"/>
      <c r="AI553" s="32"/>
      <c r="AJ553" s="32"/>
    </row>
    <row r="554" customFormat="false" ht="16.5" hidden="false" customHeight="true" outlineLevel="0" collapsed="false">
      <c r="A554" s="32"/>
      <c r="B554" s="33" t="s">
        <v>38</v>
      </c>
      <c r="C554" s="34" t="str">
        <f aca="false">_Companycode</f>
        <v>MaAT</v>
      </c>
      <c r="D554" s="35"/>
      <c r="E554" s="36"/>
      <c r="F554" s="36"/>
      <c r="G554" s="37"/>
      <c r="H554" s="38"/>
      <c r="I554" s="39"/>
      <c r="J554" s="46"/>
      <c r="K554" s="41"/>
      <c r="L554" s="41"/>
      <c r="M554" s="41"/>
      <c r="N554" s="41"/>
      <c r="O554" s="41"/>
      <c r="P554" s="41"/>
      <c r="Q554" s="41"/>
      <c r="R554" s="42" t="s">
        <v>42</v>
      </c>
      <c r="S554" s="41"/>
      <c r="T554" s="41"/>
      <c r="U554" s="41"/>
      <c r="V554" s="41"/>
      <c r="W554" s="41"/>
      <c r="X554" s="41"/>
      <c r="Y554" s="41"/>
      <c r="Z554" s="41"/>
      <c r="AA554" s="39"/>
      <c r="AB554" s="41"/>
      <c r="AC554" s="39"/>
      <c r="AD554" s="43"/>
      <c r="AE554" s="44" t="str">
        <f aca="false">IF(AND(D554="",E554="",G554=""),"N","Y")</f>
        <v>N</v>
      </c>
      <c r="AF554" s="35"/>
      <c r="AG554" s="32"/>
      <c r="AH554" s="32"/>
      <c r="AI554" s="32"/>
      <c r="AJ554" s="32"/>
    </row>
    <row r="555" customFormat="false" ht="16.5" hidden="false" customHeight="true" outlineLevel="0" collapsed="false">
      <c r="A555" s="32"/>
      <c r="B555" s="33" t="s">
        <v>38</v>
      </c>
      <c r="C555" s="34" t="str">
        <f aca="false">_Companycode</f>
        <v>MaAT</v>
      </c>
      <c r="D555" s="35"/>
      <c r="E555" s="36"/>
      <c r="F555" s="36"/>
      <c r="G555" s="37"/>
      <c r="H555" s="38"/>
      <c r="I555" s="39"/>
      <c r="J555" s="46"/>
      <c r="K555" s="41"/>
      <c r="L555" s="41"/>
      <c r="M555" s="41"/>
      <c r="N555" s="41"/>
      <c r="O555" s="41"/>
      <c r="P555" s="41"/>
      <c r="Q555" s="41"/>
      <c r="R555" s="42" t="s">
        <v>42</v>
      </c>
      <c r="S555" s="41"/>
      <c r="T555" s="41"/>
      <c r="U555" s="41"/>
      <c r="V555" s="41"/>
      <c r="W555" s="41"/>
      <c r="X555" s="41"/>
      <c r="Y555" s="41"/>
      <c r="Z555" s="41"/>
      <c r="AA555" s="39"/>
      <c r="AB555" s="41"/>
      <c r="AC555" s="39"/>
      <c r="AD555" s="43"/>
      <c r="AE555" s="44" t="str">
        <f aca="false">IF(AND(D555="",E555="",G555=""),"N","Y")</f>
        <v>N</v>
      </c>
      <c r="AF555" s="35"/>
      <c r="AG555" s="32"/>
      <c r="AH555" s="32"/>
      <c r="AI555" s="32"/>
      <c r="AJ555" s="32"/>
    </row>
    <row r="556" customFormat="false" ht="16.5" hidden="false" customHeight="true" outlineLevel="0" collapsed="false">
      <c r="A556" s="32"/>
      <c r="B556" s="33" t="s">
        <v>38</v>
      </c>
      <c r="C556" s="34" t="str">
        <f aca="false">_Companycode</f>
        <v>MaAT</v>
      </c>
      <c r="D556" s="35"/>
      <c r="E556" s="36"/>
      <c r="F556" s="36"/>
      <c r="G556" s="37"/>
      <c r="H556" s="38"/>
      <c r="I556" s="39"/>
      <c r="J556" s="46"/>
      <c r="K556" s="41"/>
      <c r="L556" s="41"/>
      <c r="M556" s="41"/>
      <c r="N556" s="41"/>
      <c r="O556" s="41"/>
      <c r="P556" s="41"/>
      <c r="Q556" s="41"/>
      <c r="R556" s="42" t="s">
        <v>42</v>
      </c>
      <c r="S556" s="41"/>
      <c r="T556" s="41"/>
      <c r="U556" s="41"/>
      <c r="V556" s="41"/>
      <c r="W556" s="41"/>
      <c r="X556" s="41"/>
      <c r="Y556" s="41"/>
      <c r="Z556" s="41"/>
      <c r="AA556" s="39"/>
      <c r="AB556" s="41"/>
      <c r="AC556" s="39"/>
      <c r="AD556" s="43"/>
      <c r="AE556" s="44" t="str">
        <f aca="false">IF(AND(D556="",E556="",G556=""),"N","Y")</f>
        <v>N</v>
      </c>
      <c r="AF556" s="35"/>
      <c r="AG556" s="32"/>
      <c r="AH556" s="32"/>
      <c r="AI556" s="32"/>
      <c r="AJ556" s="32"/>
    </row>
    <row r="557" customFormat="false" ht="16.5" hidden="false" customHeight="true" outlineLevel="0" collapsed="false">
      <c r="A557" s="32"/>
      <c r="B557" s="33" t="s">
        <v>38</v>
      </c>
      <c r="C557" s="34" t="str">
        <f aca="false">_Companycode</f>
        <v>MaAT</v>
      </c>
      <c r="D557" s="35"/>
      <c r="E557" s="36"/>
      <c r="F557" s="36"/>
      <c r="G557" s="37"/>
      <c r="H557" s="38"/>
      <c r="I557" s="39"/>
      <c r="J557" s="46"/>
      <c r="K557" s="41"/>
      <c r="L557" s="41"/>
      <c r="M557" s="41"/>
      <c r="N557" s="41"/>
      <c r="O557" s="41"/>
      <c r="P557" s="41"/>
      <c r="Q557" s="41"/>
      <c r="R557" s="42" t="s">
        <v>42</v>
      </c>
      <c r="S557" s="41"/>
      <c r="T557" s="41"/>
      <c r="U557" s="41"/>
      <c r="V557" s="41"/>
      <c r="W557" s="41"/>
      <c r="X557" s="41"/>
      <c r="Y557" s="41"/>
      <c r="Z557" s="41"/>
      <c r="AA557" s="39"/>
      <c r="AB557" s="41"/>
      <c r="AC557" s="39"/>
      <c r="AD557" s="43"/>
      <c r="AE557" s="44" t="str">
        <f aca="false">IF(AND(D557="",E557="",G557=""),"N","Y")</f>
        <v>N</v>
      </c>
      <c r="AF557" s="35"/>
      <c r="AG557" s="32"/>
      <c r="AH557" s="32"/>
      <c r="AI557" s="32"/>
      <c r="AJ557" s="32"/>
    </row>
    <row r="558" customFormat="false" ht="16.5" hidden="false" customHeight="true" outlineLevel="0" collapsed="false">
      <c r="A558" s="32"/>
      <c r="B558" s="33" t="s">
        <v>38</v>
      </c>
      <c r="C558" s="34" t="str">
        <f aca="false">_Companycode</f>
        <v>MaAT</v>
      </c>
      <c r="D558" s="35"/>
      <c r="E558" s="36"/>
      <c r="F558" s="36"/>
      <c r="G558" s="37"/>
      <c r="H558" s="38"/>
      <c r="I558" s="39"/>
      <c r="J558" s="46"/>
      <c r="K558" s="41"/>
      <c r="L558" s="41"/>
      <c r="M558" s="41"/>
      <c r="N558" s="41"/>
      <c r="O558" s="41"/>
      <c r="P558" s="41"/>
      <c r="Q558" s="41"/>
      <c r="R558" s="42" t="s">
        <v>42</v>
      </c>
      <c r="S558" s="41"/>
      <c r="T558" s="41"/>
      <c r="U558" s="41"/>
      <c r="V558" s="41"/>
      <c r="W558" s="41"/>
      <c r="X558" s="41"/>
      <c r="Y558" s="41"/>
      <c r="Z558" s="41"/>
      <c r="AA558" s="39"/>
      <c r="AB558" s="41"/>
      <c r="AC558" s="39"/>
      <c r="AD558" s="43"/>
      <c r="AE558" s="44" t="str">
        <f aca="false">IF(AND(D558="",E558="",G558=""),"N","Y")</f>
        <v>N</v>
      </c>
      <c r="AF558" s="35"/>
      <c r="AG558" s="32"/>
      <c r="AH558" s="32"/>
      <c r="AI558" s="32"/>
      <c r="AJ558" s="32"/>
    </row>
    <row r="559" customFormat="false" ht="16.5" hidden="false" customHeight="true" outlineLevel="0" collapsed="false">
      <c r="A559" s="32"/>
      <c r="B559" s="33" t="s">
        <v>38</v>
      </c>
      <c r="C559" s="34" t="str">
        <f aca="false">_Companycode</f>
        <v>MaAT</v>
      </c>
      <c r="D559" s="35"/>
      <c r="E559" s="36"/>
      <c r="F559" s="36"/>
      <c r="G559" s="37"/>
      <c r="H559" s="38"/>
      <c r="I559" s="39"/>
      <c r="J559" s="46"/>
      <c r="K559" s="41"/>
      <c r="L559" s="41"/>
      <c r="M559" s="41"/>
      <c r="N559" s="41"/>
      <c r="O559" s="41"/>
      <c r="P559" s="41"/>
      <c r="Q559" s="41"/>
      <c r="R559" s="42" t="s">
        <v>42</v>
      </c>
      <c r="S559" s="41"/>
      <c r="T559" s="41"/>
      <c r="U559" s="41"/>
      <c r="V559" s="41"/>
      <c r="W559" s="41"/>
      <c r="X559" s="41"/>
      <c r="Y559" s="41"/>
      <c r="Z559" s="41"/>
      <c r="AA559" s="39"/>
      <c r="AB559" s="41"/>
      <c r="AC559" s="39"/>
      <c r="AD559" s="43"/>
      <c r="AE559" s="44" t="str">
        <f aca="false">IF(AND(D559="",E559="",G559=""),"N","Y")</f>
        <v>N</v>
      </c>
      <c r="AF559" s="35"/>
      <c r="AG559" s="32"/>
      <c r="AH559" s="32"/>
      <c r="AI559" s="32"/>
      <c r="AJ559" s="32"/>
    </row>
    <row r="560" customFormat="false" ht="16.5" hidden="false" customHeight="true" outlineLevel="0" collapsed="false">
      <c r="A560" s="32"/>
      <c r="B560" s="33" t="s">
        <v>38</v>
      </c>
      <c r="C560" s="34" t="str">
        <f aca="false">_Companycode</f>
        <v>MaAT</v>
      </c>
      <c r="D560" s="35"/>
      <c r="E560" s="36"/>
      <c r="F560" s="36"/>
      <c r="G560" s="37"/>
      <c r="H560" s="38"/>
      <c r="I560" s="39"/>
      <c r="J560" s="46"/>
      <c r="K560" s="41"/>
      <c r="L560" s="41"/>
      <c r="M560" s="41"/>
      <c r="N560" s="41"/>
      <c r="O560" s="41"/>
      <c r="P560" s="41"/>
      <c r="Q560" s="41"/>
      <c r="R560" s="42" t="s">
        <v>42</v>
      </c>
      <c r="S560" s="41"/>
      <c r="T560" s="41"/>
      <c r="U560" s="41"/>
      <c r="V560" s="41"/>
      <c r="W560" s="41"/>
      <c r="X560" s="41"/>
      <c r="Y560" s="41"/>
      <c r="Z560" s="41"/>
      <c r="AA560" s="39"/>
      <c r="AB560" s="41"/>
      <c r="AC560" s="39"/>
      <c r="AD560" s="43"/>
      <c r="AE560" s="44" t="str">
        <f aca="false">IF(AND(D560="",E560="",G560=""),"N","Y")</f>
        <v>N</v>
      </c>
      <c r="AF560" s="35"/>
      <c r="AG560" s="32"/>
      <c r="AH560" s="32"/>
      <c r="AI560" s="32"/>
      <c r="AJ560" s="32"/>
    </row>
    <row r="561" customFormat="false" ht="16.5" hidden="false" customHeight="true" outlineLevel="0" collapsed="false">
      <c r="A561" s="32"/>
      <c r="B561" s="33" t="s">
        <v>38</v>
      </c>
      <c r="C561" s="34" t="str">
        <f aca="false">_Companycode</f>
        <v>MaAT</v>
      </c>
      <c r="D561" s="35"/>
      <c r="E561" s="36"/>
      <c r="F561" s="36"/>
      <c r="G561" s="37"/>
      <c r="H561" s="38"/>
      <c r="I561" s="39"/>
      <c r="J561" s="46"/>
      <c r="K561" s="41"/>
      <c r="L561" s="41"/>
      <c r="M561" s="41"/>
      <c r="N561" s="41"/>
      <c r="O561" s="41"/>
      <c r="P561" s="41"/>
      <c r="Q561" s="41"/>
      <c r="R561" s="42" t="s">
        <v>42</v>
      </c>
      <c r="S561" s="41"/>
      <c r="T561" s="41"/>
      <c r="U561" s="41"/>
      <c r="V561" s="41"/>
      <c r="W561" s="41"/>
      <c r="X561" s="41"/>
      <c r="Y561" s="41"/>
      <c r="Z561" s="41"/>
      <c r="AA561" s="39"/>
      <c r="AB561" s="41"/>
      <c r="AC561" s="39"/>
      <c r="AD561" s="43"/>
      <c r="AE561" s="44" t="str">
        <f aca="false">IF(AND(D561="",E561="",G561=""),"N","Y")</f>
        <v>N</v>
      </c>
      <c r="AF561" s="35"/>
      <c r="AG561" s="32"/>
      <c r="AH561" s="32"/>
      <c r="AI561" s="32"/>
      <c r="AJ561" s="32"/>
    </row>
    <row r="562" customFormat="false" ht="16.5" hidden="false" customHeight="true" outlineLevel="0" collapsed="false">
      <c r="A562" s="32"/>
      <c r="B562" s="33" t="s">
        <v>38</v>
      </c>
      <c r="C562" s="34" t="str">
        <f aca="false">_Companycode</f>
        <v>MaAT</v>
      </c>
      <c r="D562" s="35"/>
      <c r="E562" s="36"/>
      <c r="F562" s="36"/>
      <c r="G562" s="37"/>
      <c r="H562" s="38"/>
      <c r="I562" s="39"/>
      <c r="J562" s="46"/>
      <c r="K562" s="41"/>
      <c r="L562" s="41"/>
      <c r="M562" s="41"/>
      <c r="N562" s="41"/>
      <c r="O562" s="41"/>
      <c r="P562" s="41"/>
      <c r="Q562" s="41"/>
      <c r="R562" s="42" t="s">
        <v>42</v>
      </c>
      <c r="S562" s="41"/>
      <c r="T562" s="41"/>
      <c r="U562" s="41"/>
      <c r="V562" s="41"/>
      <c r="W562" s="41"/>
      <c r="X562" s="41"/>
      <c r="Y562" s="41"/>
      <c r="Z562" s="41"/>
      <c r="AA562" s="39"/>
      <c r="AB562" s="41"/>
      <c r="AC562" s="39"/>
      <c r="AD562" s="43"/>
      <c r="AE562" s="44" t="str">
        <f aca="false">IF(AND(D562="",E562="",G562=""),"N","Y")</f>
        <v>N</v>
      </c>
      <c r="AF562" s="35"/>
      <c r="AG562" s="32"/>
      <c r="AH562" s="32"/>
      <c r="AI562" s="32"/>
      <c r="AJ562" s="32"/>
    </row>
    <row r="563" customFormat="false" ht="16.5" hidden="false" customHeight="true" outlineLevel="0" collapsed="false">
      <c r="A563" s="32"/>
      <c r="B563" s="33" t="s">
        <v>38</v>
      </c>
      <c r="C563" s="34" t="str">
        <f aca="false">_Companycode</f>
        <v>MaAT</v>
      </c>
      <c r="D563" s="35"/>
      <c r="E563" s="36"/>
      <c r="F563" s="36"/>
      <c r="G563" s="37"/>
      <c r="H563" s="38"/>
      <c r="I563" s="39"/>
      <c r="J563" s="46"/>
      <c r="K563" s="41"/>
      <c r="L563" s="41"/>
      <c r="M563" s="41"/>
      <c r="N563" s="41"/>
      <c r="O563" s="41"/>
      <c r="P563" s="41"/>
      <c r="Q563" s="41"/>
      <c r="R563" s="42" t="s">
        <v>42</v>
      </c>
      <c r="S563" s="41"/>
      <c r="T563" s="41"/>
      <c r="U563" s="41"/>
      <c r="V563" s="41"/>
      <c r="W563" s="41"/>
      <c r="X563" s="41"/>
      <c r="Y563" s="41"/>
      <c r="Z563" s="41"/>
      <c r="AA563" s="39"/>
      <c r="AB563" s="41"/>
      <c r="AC563" s="39"/>
      <c r="AD563" s="43"/>
      <c r="AE563" s="44" t="str">
        <f aca="false">IF(AND(D563="",E563="",G563=""),"N","Y")</f>
        <v>N</v>
      </c>
      <c r="AF563" s="35"/>
      <c r="AG563" s="32"/>
      <c r="AH563" s="32"/>
      <c r="AI563" s="32"/>
      <c r="AJ563" s="32"/>
    </row>
    <row r="564" customFormat="false" ht="16.5" hidden="false" customHeight="true" outlineLevel="0" collapsed="false">
      <c r="A564" s="32"/>
      <c r="B564" s="33" t="s">
        <v>38</v>
      </c>
      <c r="C564" s="34" t="str">
        <f aca="false">_Companycode</f>
        <v>MaAT</v>
      </c>
      <c r="D564" s="35"/>
      <c r="E564" s="36"/>
      <c r="F564" s="36"/>
      <c r="G564" s="37"/>
      <c r="H564" s="38"/>
      <c r="I564" s="39"/>
      <c r="J564" s="46"/>
      <c r="K564" s="41"/>
      <c r="L564" s="41"/>
      <c r="M564" s="41"/>
      <c r="N564" s="41"/>
      <c r="O564" s="41"/>
      <c r="P564" s="41"/>
      <c r="Q564" s="41"/>
      <c r="R564" s="42" t="s">
        <v>42</v>
      </c>
      <c r="S564" s="41"/>
      <c r="T564" s="41"/>
      <c r="U564" s="41"/>
      <c r="V564" s="41"/>
      <c r="W564" s="41"/>
      <c r="X564" s="41"/>
      <c r="Y564" s="41"/>
      <c r="Z564" s="41"/>
      <c r="AA564" s="39"/>
      <c r="AB564" s="41"/>
      <c r="AC564" s="39"/>
      <c r="AD564" s="43"/>
      <c r="AE564" s="44" t="str">
        <f aca="false">IF(AND(D564="",E564="",G564=""),"N","Y")</f>
        <v>N</v>
      </c>
      <c r="AF564" s="35"/>
      <c r="AG564" s="32"/>
      <c r="AH564" s="32"/>
      <c r="AI564" s="32"/>
      <c r="AJ564" s="32"/>
    </row>
    <row r="565" customFormat="false" ht="16.5" hidden="false" customHeight="true" outlineLevel="0" collapsed="false">
      <c r="A565" s="32"/>
      <c r="B565" s="33" t="s">
        <v>38</v>
      </c>
      <c r="C565" s="34" t="str">
        <f aca="false">_Companycode</f>
        <v>MaAT</v>
      </c>
      <c r="D565" s="35"/>
      <c r="E565" s="36"/>
      <c r="F565" s="36"/>
      <c r="G565" s="37"/>
      <c r="H565" s="38"/>
      <c r="I565" s="39"/>
      <c r="J565" s="46"/>
      <c r="K565" s="41"/>
      <c r="L565" s="41"/>
      <c r="M565" s="41"/>
      <c r="N565" s="41"/>
      <c r="O565" s="41"/>
      <c r="P565" s="41"/>
      <c r="Q565" s="41"/>
      <c r="R565" s="42" t="s">
        <v>42</v>
      </c>
      <c r="S565" s="41"/>
      <c r="T565" s="41"/>
      <c r="U565" s="41"/>
      <c r="V565" s="41"/>
      <c r="W565" s="41"/>
      <c r="X565" s="41"/>
      <c r="Y565" s="41"/>
      <c r="Z565" s="41"/>
      <c r="AA565" s="39"/>
      <c r="AB565" s="41"/>
      <c r="AC565" s="39"/>
      <c r="AD565" s="43"/>
      <c r="AE565" s="44" t="str">
        <f aca="false">IF(AND(D565="",E565="",G565=""),"N","Y")</f>
        <v>N</v>
      </c>
      <c r="AF565" s="35"/>
      <c r="AG565" s="32"/>
      <c r="AH565" s="32"/>
      <c r="AI565" s="32"/>
      <c r="AJ565" s="32"/>
    </row>
    <row r="566" customFormat="false" ht="16.5" hidden="false" customHeight="true" outlineLevel="0" collapsed="false">
      <c r="A566" s="32"/>
      <c r="B566" s="33" t="s">
        <v>38</v>
      </c>
      <c r="C566" s="34" t="str">
        <f aca="false">_Companycode</f>
        <v>MaAT</v>
      </c>
      <c r="D566" s="35"/>
      <c r="E566" s="36"/>
      <c r="F566" s="36"/>
      <c r="G566" s="37"/>
      <c r="H566" s="38"/>
      <c r="I566" s="39"/>
      <c r="J566" s="46"/>
      <c r="K566" s="41"/>
      <c r="L566" s="41"/>
      <c r="M566" s="41"/>
      <c r="N566" s="41"/>
      <c r="O566" s="41"/>
      <c r="P566" s="41"/>
      <c r="Q566" s="41"/>
      <c r="R566" s="42" t="s">
        <v>42</v>
      </c>
      <c r="S566" s="41"/>
      <c r="T566" s="41"/>
      <c r="U566" s="41"/>
      <c r="V566" s="41"/>
      <c r="W566" s="41"/>
      <c r="X566" s="41"/>
      <c r="Y566" s="41"/>
      <c r="Z566" s="41"/>
      <c r="AA566" s="39"/>
      <c r="AB566" s="41"/>
      <c r="AC566" s="39"/>
      <c r="AD566" s="43"/>
      <c r="AE566" s="44" t="str">
        <f aca="false">IF(AND(D566="",E566="",G566=""),"N","Y")</f>
        <v>N</v>
      </c>
      <c r="AF566" s="35"/>
      <c r="AG566" s="32"/>
      <c r="AH566" s="32"/>
      <c r="AI566" s="32"/>
      <c r="AJ566" s="32"/>
    </row>
    <row r="567" customFormat="false" ht="16.5" hidden="false" customHeight="true" outlineLevel="0" collapsed="false">
      <c r="A567" s="32"/>
      <c r="B567" s="33" t="s">
        <v>38</v>
      </c>
      <c r="C567" s="34" t="str">
        <f aca="false">_Companycode</f>
        <v>MaAT</v>
      </c>
      <c r="D567" s="35"/>
      <c r="E567" s="36"/>
      <c r="F567" s="36"/>
      <c r="G567" s="37"/>
      <c r="H567" s="38"/>
      <c r="I567" s="39"/>
      <c r="J567" s="46"/>
      <c r="K567" s="41"/>
      <c r="L567" s="41"/>
      <c r="M567" s="41"/>
      <c r="N567" s="41"/>
      <c r="O567" s="41"/>
      <c r="P567" s="41"/>
      <c r="Q567" s="41"/>
      <c r="R567" s="42" t="s">
        <v>42</v>
      </c>
      <c r="S567" s="41"/>
      <c r="T567" s="41"/>
      <c r="U567" s="41"/>
      <c r="V567" s="41"/>
      <c r="W567" s="41"/>
      <c r="X567" s="41"/>
      <c r="Y567" s="41"/>
      <c r="Z567" s="41"/>
      <c r="AA567" s="39"/>
      <c r="AB567" s="41"/>
      <c r="AC567" s="39"/>
      <c r="AD567" s="43"/>
      <c r="AE567" s="44" t="str">
        <f aca="false">IF(AND(D567="",E567="",G567=""),"N","Y")</f>
        <v>N</v>
      </c>
      <c r="AF567" s="35"/>
      <c r="AG567" s="32"/>
      <c r="AH567" s="32"/>
      <c r="AI567" s="32"/>
      <c r="AJ567" s="32"/>
    </row>
    <row r="568" customFormat="false" ht="16.5" hidden="false" customHeight="true" outlineLevel="0" collapsed="false">
      <c r="A568" s="32"/>
      <c r="B568" s="33" t="s">
        <v>38</v>
      </c>
      <c r="C568" s="34" t="str">
        <f aca="false">_Companycode</f>
        <v>MaAT</v>
      </c>
      <c r="D568" s="35"/>
      <c r="E568" s="36"/>
      <c r="F568" s="36"/>
      <c r="G568" s="37"/>
      <c r="H568" s="38"/>
      <c r="I568" s="39"/>
      <c r="J568" s="46"/>
      <c r="K568" s="41"/>
      <c r="L568" s="41"/>
      <c r="M568" s="41"/>
      <c r="N568" s="41"/>
      <c r="O568" s="41"/>
      <c r="P568" s="41"/>
      <c r="Q568" s="41"/>
      <c r="R568" s="42" t="s">
        <v>42</v>
      </c>
      <c r="S568" s="41"/>
      <c r="T568" s="41"/>
      <c r="U568" s="41"/>
      <c r="V568" s="41"/>
      <c r="W568" s="41"/>
      <c r="X568" s="41"/>
      <c r="Y568" s="41"/>
      <c r="Z568" s="41"/>
      <c r="AA568" s="39"/>
      <c r="AB568" s="41"/>
      <c r="AC568" s="39"/>
      <c r="AD568" s="43"/>
      <c r="AE568" s="44" t="str">
        <f aca="false">IF(AND(D568="",E568="",G568=""),"N","Y")</f>
        <v>N</v>
      </c>
      <c r="AF568" s="35"/>
      <c r="AG568" s="32"/>
      <c r="AH568" s="32"/>
      <c r="AI568" s="32"/>
      <c r="AJ568" s="32"/>
    </row>
    <row r="569" customFormat="false" ht="16.5" hidden="false" customHeight="true" outlineLevel="0" collapsed="false">
      <c r="A569" s="32"/>
      <c r="B569" s="33" t="s">
        <v>38</v>
      </c>
      <c r="C569" s="34" t="str">
        <f aca="false">_Companycode</f>
        <v>MaAT</v>
      </c>
      <c r="D569" s="35"/>
      <c r="E569" s="36"/>
      <c r="F569" s="36"/>
      <c r="G569" s="37"/>
      <c r="H569" s="38"/>
      <c r="I569" s="39"/>
      <c r="J569" s="46"/>
      <c r="K569" s="41"/>
      <c r="L569" s="41"/>
      <c r="M569" s="41"/>
      <c r="N569" s="41"/>
      <c r="O569" s="41"/>
      <c r="P569" s="41"/>
      <c r="Q569" s="41"/>
      <c r="R569" s="42" t="s">
        <v>42</v>
      </c>
      <c r="S569" s="41"/>
      <c r="T569" s="41"/>
      <c r="U569" s="41"/>
      <c r="V569" s="41"/>
      <c r="W569" s="41"/>
      <c r="X569" s="41"/>
      <c r="Y569" s="41"/>
      <c r="Z569" s="41"/>
      <c r="AA569" s="39"/>
      <c r="AB569" s="41"/>
      <c r="AC569" s="39"/>
      <c r="AD569" s="43"/>
      <c r="AE569" s="44" t="str">
        <f aca="false">IF(AND(D569="",E569="",G569=""),"N","Y")</f>
        <v>N</v>
      </c>
      <c r="AF569" s="35"/>
      <c r="AG569" s="32"/>
      <c r="AH569" s="32"/>
      <c r="AI569" s="32"/>
      <c r="AJ569" s="32"/>
    </row>
    <row r="570" customFormat="false" ht="16.5" hidden="false" customHeight="true" outlineLevel="0" collapsed="false">
      <c r="A570" s="32"/>
      <c r="B570" s="33" t="s">
        <v>38</v>
      </c>
      <c r="C570" s="34" t="str">
        <f aca="false">_Companycode</f>
        <v>MaAT</v>
      </c>
      <c r="D570" s="35"/>
      <c r="E570" s="36"/>
      <c r="F570" s="36"/>
      <c r="G570" s="37"/>
      <c r="H570" s="38"/>
      <c r="I570" s="39"/>
      <c r="J570" s="46"/>
      <c r="K570" s="41"/>
      <c r="L570" s="41"/>
      <c r="M570" s="41"/>
      <c r="N570" s="41"/>
      <c r="O570" s="41"/>
      <c r="P570" s="41"/>
      <c r="Q570" s="41"/>
      <c r="R570" s="42" t="s">
        <v>42</v>
      </c>
      <c r="S570" s="41"/>
      <c r="T570" s="41"/>
      <c r="U570" s="41"/>
      <c r="V570" s="41"/>
      <c r="W570" s="41"/>
      <c r="X570" s="41"/>
      <c r="Y570" s="41"/>
      <c r="Z570" s="41"/>
      <c r="AA570" s="39"/>
      <c r="AB570" s="41"/>
      <c r="AC570" s="39"/>
      <c r="AD570" s="43"/>
      <c r="AE570" s="44" t="str">
        <f aca="false">IF(AND(D570="",E570="",G570=""),"N","Y")</f>
        <v>N</v>
      </c>
      <c r="AF570" s="35"/>
      <c r="AG570" s="32"/>
      <c r="AH570" s="32"/>
      <c r="AI570" s="32"/>
      <c r="AJ570" s="32"/>
    </row>
    <row r="571" customFormat="false" ht="16.5" hidden="false" customHeight="true" outlineLevel="0" collapsed="false">
      <c r="A571" s="32"/>
      <c r="B571" s="33" t="s">
        <v>38</v>
      </c>
      <c r="C571" s="34" t="str">
        <f aca="false">_Companycode</f>
        <v>MaAT</v>
      </c>
      <c r="D571" s="35"/>
      <c r="E571" s="36"/>
      <c r="F571" s="36"/>
      <c r="G571" s="37"/>
      <c r="H571" s="38"/>
      <c r="I571" s="39"/>
      <c r="J571" s="46"/>
      <c r="K571" s="41"/>
      <c r="L571" s="41"/>
      <c r="M571" s="41"/>
      <c r="N571" s="41"/>
      <c r="O571" s="41"/>
      <c r="P571" s="41"/>
      <c r="Q571" s="41"/>
      <c r="R571" s="42" t="s">
        <v>42</v>
      </c>
      <c r="S571" s="41"/>
      <c r="T571" s="41"/>
      <c r="U571" s="41"/>
      <c r="V571" s="41"/>
      <c r="W571" s="41"/>
      <c r="X571" s="41"/>
      <c r="Y571" s="41"/>
      <c r="Z571" s="41"/>
      <c r="AA571" s="39"/>
      <c r="AB571" s="41"/>
      <c r="AC571" s="39"/>
      <c r="AD571" s="43"/>
      <c r="AE571" s="44" t="str">
        <f aca="false">IF(AND(D571="",E571="",G571=""),"N","Y")</f>
        <v>N</v>
      </c>
      <c r="AF571" s="35"/>
      <c r="AG571" s="32"/>
      <c r="AH571" s="32"/>
      <c r="AI571" s="32"/>
      <c r="AJ571" s="32"/>
    </row>
    <row r="572" customFormat="false" ht="16.5" hidden="false" customHeight="true" outlineLevel="0" collapsed="false">
      <c r="A572" s="32"/>
      <c r="B572" s="33" t="s">
        <v>38</v>
      </c>
      <c r="C572" s="34" t="str">
        <f aca="false">_Companycode</f>
        <v>MaAT</v>
      </c>
      <c r="D572" s="35"/>
      <c r="E572" s="36"/>
      <c r="F572" s="36"/>
      <c r="G572" s="37"/>
      <c r="H572" s="38"/>
      <c r="I572" s="39"/>
      <c r="J572" s="46"/>
      <c r="K572" s="41"/>
      <c r="L572" s="41"/>
      <c r="M572" s="41"/>
      <c r="N572" s="41"/>
      <c r="O572" s="41"/>
      <c r="P572" s="41"/>
      <c r="Q572" s="41"/>
      <c r="R572" s="42" t="s">
        <v>42</v>
      </c>
      <c r="S572" s="41"/>
      <c r="T572" s="41"/>
      <c r="U572" s="41"/>
      <c r="V572" s="41"/>
      <c r="W572" s="41"/>
      <c r="X572" s="41"/>
      <c r="Y572" s="41"/>
      <c r="Z572" s="41"/>
      <c r="AA572" s="39"/>
      <c r="AB572" s="41"/>
      <c r="AC572" s="39"/>
      <c r="AD572" s="43"/>
      <c r="AE572" s="44" t="str">
        <f aca="false">IF(AND(D572="",E572="",G572=""),"N","Y")</f>
        <v>N</v>
      </c>
      <c r="AF572" s="35"/>
      <c r="AG572" s="32"/>
      <c r="AH572" s="32"/>
      <c r="AI572" s="32"/>
      <c r="AJ572" s="32"/>
    </row>
    <row r="573" customFormat="false" ht="16.5" hidden="false" customHeight="true" outlineLevel="0" collapsed="false">
      <c r="A573" s="32"/>
      <c r="B573" s="33" t="s">
        <v>38</v>
      </c>
      <c r="C573" s="34" t="str">
        <f aca="false">_Companycode</f>
        <v>MaAT</v>
      </c>
      <c r="D573" s="35"/>
      <c r="E573" s="36"/>
      <c r="F573" s="36"/>
      <c r="G573" s="37"/>
      <c r="H573" s="38"/>
      <c r="I573" s="39"/>
      <c r="J573" s="46"/>
      <c r="K573" s="41"/>
      <c r="L573" s="41"/>
      <c r="M573" s="41"/>
      <c r="N573" s="41"/>
      <c r="O573" s="41"/>
      <c r="P573" s="41"/>
      <c r="Q573" s="41"/>
      <c r="R573" s="42" t="s">
        <v>42</v>
      </c>
      <c r="S573" s="41"/>
      <c r="T573" s="41"/>
      <c r="U573" s="41"/>
      <c r="V573" s="41"/>
      <c r="W573" s="41"/>
      <c r="X573" s="41"/>
      <c r="Y573" s="41"/>
      <c r="Z573" s="41"/>
      <c r="AA573" s="39"/>
      <c r="AB573" s="41"/>
      <c r="AC573" s="39"/>
      <c r="AD573" s="43"/>
      <c r="AE573" s="44" t="str">
        <f aca="false">IF(AND(D573="",E573="",G573=""),"N","Y")</f>
        <v>N</v>
      </c>
      <c r="AF573" s="35"/>
      <c r="AG573" s="32"/>
      <c r="AH573" s="32"/>
      <c r="AI573" s="32"/>
      <c r="AJ573" s="32"/>
    </row>
    <row r="574" customFormat="false" ht="16.5" hidden="false" customHeight="true" outlineLevel="0" collapsed="false">
      <c r="A574" s="32"/>
      <c r="B574" s="33" t="s">
        <v>38</v>
      </c>
      <c r="C574" s="34" t="str">
        <f aca="false">_Companycode</f>
        <v>MaAT</v>
      </c>
      <c r="D574" s="35"/>
      <c r="E574" s="36"/>
      <c r="F574" s="36"/>
      <c r="G574" s="37"/>
      <c r="H574" s="38"/>
      <c r="I574" s="39"/>
      <c r="J574" s="46"/>
      <c r="K574" s="41"/>
      <c r="L574" s="41"/>
      <c r="M574" s="41"/>
      <c r="N574" s="41"/>
      <c r="O574" s="41"/>
      <c r="P574" s="41"/>
      <c r="Q574" s="41"/>
      <c r="R574" s="42" t="s">
        <v>42</v>
      </c>
      <c r="S574" s="41"/>
      <c r="T574" s="41"/>
      <c r="U574" s="41"/>
      <c r="V574" s="41"/>
      <c r="W574" s="41"/>
      <c r="X574" s="41"/>
      <c r="Y574" s="41"/>
      <c r="Z574" s="41"/>
      <c r="AA574" s="39"/>
      <c r="AB574" s="41"/>
      <c r="AC574" s="39"/>
      <c r="AD574" s="43"/>
      <c r="AE574" s="44" t="str">
        <f aca="false">IF(AND(D574="",E574="",G574=""),"N","Y")</f>
        <v>N</v>
      </c>
      <c r="AF574" s="35"/>
      <c r="AG574" s="32"/>
      <c r="AH574" s="32"/>
      <c r="AI574" s="32"/>
      <c r="AJ574" s="32"/>
    </row>
    <row r="575" customFormat="false" ht="16.5" hidden="false" customHeight="true" outlineLevel="0" collapsed="false">
      <c r="A575" s="32"/>
      <c r="B575" s="33" t="s">
        <v>38</v>
      </c>
      <c r="C575" s="34" t="str">
        <f aca="false">_Companycode</f>
        <v>MaAT</v>
      </c>
      <c r="D575" s="35"/>
      <c r="E575" s="36"/>
      <c r="F575" s="36"/>
      <c r="G575" s="37"/>
      <c r="H575" s="38"/>
      <c r="I575" s="39"/>
      <c r="J575" s="46"/>
      <c r="K575" s="41"/>
      <c r="L575" s="41"/>
      <c r="M575" s="41"/>
      <c r="N575" s="41"/>
      <c r="O575" s="41"/>
      <c r="P575" s="41"/>
      <c r="Q575" s="41"/>
      <c r="R575" s="42" t="s">
        <v>42</v>
      </c>
      <c r="S575" s="41"/>
      <c r="T575" s="41"/>
      <c r="U575" s="41"/>
      <c r="V575" s="41"/>
      <c r="W575" s="41"/>
      <c r="X575" s="41"/>
      <c r="Y575" s="41"/>
      <c r="Z575" s="41"/>
      <c r="AA575" s="39"/>
      <c r="AB575" s="41"/>
      <c r="AC575" s="39"/>
      <c r="AD575" s="43"/>
      <c r="AE575" s="44" t="str">
        <f aca="false">IF(AND(D575="",E575="",G575=""),"N","Y")</f>
        <v>N</v>
      </c>
      <c r="AF575" s="35"/>
      <c r="AG575" s="32"/>
      <c r="AH575" s="32"/>
      <c r="AI575" s="32"/>
      <c r="AJ575" s="32"/>
    </row>
    <row r="576" customFormat="false" ht="16.5" hidden="false" customHeight="true" outlineLevel="0" collapsed="false">
      <c r="A576" s="32"/>
      <c r="B576" s="33" t="s">
        <v>38</v>
      </c>
      <c r="C576" s="34" t="str">
        <f aca="false">_Companycode</f>
        <v>MaAT</v>
      </c>
      <c r="D576" s="35"/>
      <c r="E576" s="36"/>
      <c r="F576" s="36"/>
      <c r="G576" s="37"/>
      <c r="H576" s="38"/>
      <c r="I576" s="39"/>
      <c r="J576" s="46"/>
      <c r="K576" s="41"/>
      <c r="L576" s="41"/>
      <c r="M576" s="41"/>
      <c r="N576" s="41"/>
      <c r="O576" s="41"/>
      <c r="P576" s="41"/>
      <c r="Q576" s="41"/>
      <c r="R576" s="42" t="s">
        <v>42</v>
      </c>
      <c r="S576" s="41"/>
      <c r="T576" s="41"/>
      <c r="U576" s="41"/>
      <c r="V576" s="41"/>
      <c r="W576" s="41"/>
      <c r="X576" s="41"/>
      <c r="Y576" s="41"/>
      <c r="Z576" s="41"/>
      <c r="AA576" s="39"/>
      <c r="AB576" s="41"/>
      <c r="AC576" s="39"/>
      <c r="AD576" s="43"/>
      <c r="AE576" s="44" t="str">
        <f aca="false">IF(AND(D576="",E576="",G576=""),"N","Y")</f>
        <v>N</v>
      </c>
      <c r="AF576" s="35"/>
      <c r="AG576" s="32"/>
      <c r="AH576" s="32"/>
      <c r="AI576" s="32"/>
      <c r="AJ576" s="32"/>
    </row>
    <row r="577" customFormat="false" ht="16.5" hidden="false" customHeight="true" outlineLevel="0" collapsed="false">
      <c r="A577" s="32"/>
      <c r="B577" s="33" t="s">
        <v>38</v>
      </c>
      <c r="C577" s="34" t="str">
        <f aca="false">_Companycode</f>
        <v>MaAT</v>
      </c>
      <c r="D577" s="35"/>
      <c r="E577" s="36"/>
      <c r="F577" s="36"/>
      <c r="G577" s="37"/>
      <c r="H577" s="38"/>
      <c r="I577" s="39"/>
      <c r="J577" s="46"/>
      <c r="K577" s="41"/>
      <c r="L577" s="41"/>
      <c r="M577" s="41"/>
      <c r="N577" s="41"/>
      <c r="O577" s="41"/>
      <c r="P577" s="41"/>
      <c r="Q577" s="41"/>
      <c r="R577" s="42" t="s">
        <v>42</v>
      </c>
      <c r="S577" s="41"/>
      <c r="T577" s="41"/>
      <c r="U577" s="41"/>
      <c r="V577" s="41"/>
      <c r="W577" s="41"/>
      <c r="X577" s="41"/>
      <c r="Y577" s="41"/>
      <c r="Z577" s="41"/>
      <c r="AA577" s="39"/>
      <c r="AB577" s="41"/>
      <c r="AC577" s="39"/>
      <c r="AD577" s="43"/>
      <c r="AE577" s="44" t="str">
        <f aca="false">IF(AND(D577="",E577="",G577=""),"N","Y")</f>
        <v>N</v>
      </c>
      <c r="AF577" s="35"/>
      <c r="AG577" s="32"/>
      <c r="AH577" s="32"/>
      <c r="AI577" s="32"/>
      <c r="AJ577" s="32"/>
    </row>
    <row r="578" customFormat="false" ht="16.5" hidden="false" customHeight="true" outlineLevel="0" collapsed="false">
      <c r="A578" s="32"/>
      <c r="B578" s="33" t="s">
        <v>38</v>
      </c>
      <c r="C578" s="34" t="str">
        <f aca="false">_Companycode</f>
        <v>MaAT</v>
      </c>
      <c r="D578" s="35"/>
      <c r="E578" s="36"/>
      <c r="F578" s="36"/>
      <c r="G578" s="37"/>
      <c r="H578" s="38"/>
      <c r="I578" s="39"/>
      <c r="J578" s="46"/>
      <c r="K578" s="41"/>
      <c r="L578" s="41"/>
      <c r="M578" s="41"/>
      <c r="N578" s="41"/>
      <c r="O578" s="41"/>
      <c r="P578" s="41"/>
      <c r="Q578" s="41"/>
      <c r="R578" s="42" t="s">
        <v>42</v>
      </c>
      <c r="S578" s="41"/>
      <c r="T578" s="41"/>
      <c r="U578" s="41"/>
      <c r="V578" s="41"/>
      <c r="W578" s="41"/>
      <c r="X578" s="41"/>
      <c r="Y578" s="41"/>
      <c r="Z578" s="41"/>
      <c r="AA578" s="39"/>
      <c r="AB578" s="41"/>
      <c r="AC578" s="39"/>
      <c r="AD578" s="43"/>
      <c r="AE578" s="44" t="str">
        <f aca="false">IF(AND(D578="",E578="",G578=""),"N","Y")</f>
        <v>N</v>
      </c>
      <c r="AF578" s="35"/>
      <c r="AG578" s="32"/>
      <c r="AH578" s="32"/>
      <c r="AI578" s="32"/>
      <c r="AJ578" s="32"/>
    </row>
    <row r="579" customFormat="false" ht="16.5" hidden="false" customHeight="true" outlineLevel="0" collapsed="false">
      <c r="A579" s="32"/>
      <c r="B579" s="33" t="s">
        <v>38</v>
      </c>
      <c r="C579" s="34" t="str">
        <f aca="false">_Companycode</f>
        <v>MaAT</v>
      </c>
      <c r="D579" s="35"/>
      <c r="E579" s="36"/>
      <c r="F579" s="36"/>
      <c r="G579" s="37"/>
      <c r="H579" s="38"/>
      <c r="I579" s="39"/>
      <c r="J579" s="46"/>
      <c r="K579" s="41"/>
      <c r="L579" s="41"/>
      <c r="M579" s="41"/>
      <c r="N579" s="41"/>
      <c r="O579" s="41"/>
      <c r="P579" s="41"/>
      <c r="Q579" s="41"/>
      <c r="R579" s="42" t="s">
        <v>42</v>
      </c>
      <c r="S579" s="41"/>
      <c r="T579" s="41"/>
      <c r="U579" s="41"/>
      <c r="V579" s="41"/>
      <c r="W579" s="41"/>
      <c r="X579" s="41"/>
      <c r="Y579" s="41"/>
      <c r="Z579" s="41"/>
      <c r="AA579" s="39"/>
      <c r="AB579" s="41"/>
      <c r="AC579" s="39"/>
      <c r="AD579" s="43"/>
      <c r="AE579" s="44" t="str">
        <f aca="false">IF(AND(D579="",E579="",G579=""),"N","Y")</f>
        <v>N</v>
      </c>
      <c r="AF579" s="35"/>
      <c r="AG579" s="32"/>
      <c r="AH579" s="32"/>
      <c r="AI579" s="32"/>
      <c r="AJ579" s="32"/>
    </row>
    <row r="580" customFormat="false" ht="16.5" hidden="false" customHeight="true" outlineLevel="0" collapsed="false">
      <c r="A580" s="32"/>
      <c r="B580" s="33" t="s">
        <v>38</v>
      </c>
      <c r="C580" s="34" t="str">
        <f aca="false">_Companycode</f>
        <v>MaAT</v>
      </c>
      <c r="D580" s="35"/>
      <c r="E580" s="36"/>
      <c r="F580" s="36"/>
      <c r="G580" s="37"/>
      <c r="H580" s="38"/>
      <c r="I580" s="39"/>
      <c r="J580" s="46"/>
      <c r="K580" s="41"/>
      <c r="L580" s="41"/>
      <c r="M580" s="41"/>
      <c r="N580" s="41"/>
      <c r="O580" s="41"/>
      <c r="P580" s="41"/>
      <c r="Q580" s="41"/>
      <c r="R580" s="42" t="s">
        <v>42</v>
      </c>
      <c r="S580" s="41"/>
      <c r="T580" s="41"/>
      <c r="U580" s="41"/>
      <c r="V580" s="41"/>
      <c r="W580" s="41"/>
      <c r="X580" s="41"/>
      <c r="Y580" s="41"/>
      <c r="Z580" s="41"/>
      <c r="AA580" s="39"/>
      <c r="AB580" s="41"/>
      <c r="AC580" s="39"/>
      <c r="AD580" s="43"/>
      <c r="AE580" s="44" t="str">
        <f aca="false">IF(AND(D580="",E580="",G580=""),"N","Y")</f>
        <v>N</v>
      </c>
      <c r="AF580" s="35"/>
      <c r="AG580" s="32"/>
      <c r="AH580" s="32"/>
      <c r="AI580" s="32"/>
      <c r="AJ580" s="32"/>
    </row>
    <row r="581" customFormat="false" ht="16.5" hidden="false" customHeight="true" outlineLevel="0" collapsed="false">
      <c r="A581" s="32"/>
      <c r="B581" s="33" t="s">
        <v>38</v>
      </c>
      <c r="C581" s="34" t="str">
        <f aca="false">_Companycode</f>
        <v>MaAT</v>
      </c>
      <c r="D581" s="35"/>
      <c r="E581" s="36"/>
      <c r="F581" s="36"/>
      <c r="G581" s="37"/>
      <c r="H581" s="38"/>
      <c r="I581" s="39"/>
      <c r="J581" s="46"/>
      <c r="K581" s="41"/>
      <c r="L581" s="41"/>
      <c r="M581" s="41"/>
      <c r="N581" s="41"/>
      <c r="O581" s="41"/>
      <c r="P581" s="41"/>
      <c r="Q581" s="41"/>
      <c r="R581" s="42" t="s">
        <v>42</v>
      </c>
      <c r="S581" s="41"/>
      <c r="T581" s="41"/>
      <c r="U581" s="41"/>
      <c r="V581" s="41"/>
      <c r="W581" s="41"/>
      <c r="X581" s="41"/>
      <c r="Y581" s="41"/>
      <c r="Z581" s="41"/>
      <c r="AA581" s="39"/>
      <c r="AB581" s="41"/>
      <c r="AC581" s="39"/>
      <c r="AD581" s="43"/>
      <c r="AE581" s="44" t="str">
        <f aca="false">IF(AND(D581="",E581="",G581=""),"N","Y")</f>
        <v>N</v>
      </c>
      <c r="AF581" s="35"/>
      <c r="AG581" s="32"/>
      <c r="AH581" s="32"/>
      <c r="AI581" s="32"/>
      <c r="AJ581" s="32"/>
    </row>
    <row r="582" customFormat="false" ht="16.5" hidden="false" customHeight="true" outlineLevel="0" collapsed="false">
      <c r="A582" s="32"/>
      <c r="B582" s="33" t="s">
        <v>38</v>
      </c>
      <c r="C582" s="34" t="str">
        <f aca="false">_Companycode</f>
        <v>MaAT</v>
      </c>
      <c r="D582" s="35"/>
      <c r="E582" s="36"/>
      <c r="F582" s="36"/>
      <c r="G582" s="37"/>
      <c r="H582" s="38"/>
      <c r="I582" s="39"/>
      <c r="J582" s="46"/>
      <c r="K582" s="41"/>
      <c r="L582" s="41"/>
      <c r="M582" s="41"/>
      <c r="N582" s="41"/>
      <c r="O582" s="41"/>
      <c r="P582" s="41"/>
      <c r="Q582" s="41"/>
      <c r="R582" s="42" t="s">
        <v>42</v>
      </c>
      <c r="S582" s="41"/>
      <c r="T582" s="41"/>
      <c r="U582" s="41"/>
      <c r="V582" s="41"/>
      <c r="W582" s="41"/>
      <c r="X582" s="41"/>
      <c r="Y582" s="41"/>
      <c r="Z582" s="41"/>
      <c r="AA582" s="39"/>
      <c r="AB582" s="41"/>
      <c r="AC582" s="39"/>
      <c r="AD582" s="43"/>
      <c r="AE582" s="44" t="str">
        <f aca="false">IF(AND(D582="",E582="",G582=""),"N","Y")</f>
        <v>N</v>
      </c>
      <c r="AF582" s="35"/>
      <c r="AG582" s="32"/>
      <c r="AH582" s="32"/>
      <c r="AI582" s="32"/>
      <c r="AJ582" s="32"/>
    </row>
    <row r="583" customFormat="false" ht="16.5" hidden="false" customHeight="true" outlineLevel="0" collapsed="false">
      <c r="A583" s="32"/>
      <c r="B583" s="33" t="s">
        <v>38</v>
      </c>
      <c r="C583" s="34" t="str">
        <f aca="false">_Companycode</f>
        <v>MaAT</v>
      </c>
      <c r="D583" s="35"/>
      <c r="E583" s="36"/>
      <c r="F583" s="36"/>
      <c r="G583" s="37"/>
      <c r="H583" s="38"/>
      <c r="I583" s="39"/>
      <c r="J583" s="46"/>
      <c r="K583" s="41"/>
      <c r="L583" s="41"/>
      <c r="M583" s="41"/>
      <c r="N583" s="41"/>
      <c r="O583" s="41"/>
      <c r="P583" s="41"/>
      <c r="Q583" s="41"/>
      <c r="R583" s="42" t="s">
        <v>42</v>
      </c>
      <c r="S583" s="41"/>
      <c r="T583" s="41"/>
      <c r="U583" s="41"/>
      <c r="V583" s="41"/>
      <c r="W583" s="41"/>
      <c r="X583" s="41"/>
      <c r="Y583" s="41"/>
      <c r="Z583" s="41"/>
      <c r="AA583" s="39"/>
      <c r="AB583" s="41"/>
      <c r="AC583" s="39"/>
      <c r="AD583" s="43"/>
      <c r="AE583" s="44" t="str">
        <f aca="false">IF(AND(D583="",E583="",G583=""),"N","Y")</f>
        <v>N</v>
      </c>
      <c r="AF583" s="35"/>
      <c r="AG583" s="32"/>
      <c r="AH583" s="32"/>
      <c r="AI583" s="32"/>
      <c r="AJ583" s="32"/>
    </row>
    <row r="584" customFormat="false" ht="16.5" hidden="false" customHeight="true" outlineLevel="0" collapsed="false">
      <c r="A584" s="32"/>
      <c r="B584" s="33" t="s">
        <v>38</v>
      </c>
      <c r="C584" s="34" t="str">
        <f aca="false">_Companycode</f>
        <v>MaAT</v>
      </c>
      <c r="D584" s="35"/>
      <c r="E584" s="36"/>
      <c r="F584" s="36"/>
      <c r="G584" s="37"/>
      <c r="H584" s="38"/>
      <c r="I584" s="39"/>
      <c r="J584" s="46"/>
      <c r="K584" s="41"/>
      <c r="L584" s="41"/>
      <c r="M584" s="41"/>
      <c r="N584" s="41"/>
      <c r="O584" s="41"/>
      <c r="P584" s="41"/>
      <c r="Q584" s="41"/>
      <c r="R584" s="42" t="s">
        <v>42</v>
      </c>
      <c r="S584" s="41"/>
      <c r="T584" s="41"/>
      <c r="U584" s="41"/>
      <c r="V584" s="41"/>
      <c r="W584" s="41"/>
      <c r="X584" s="41"/>
      <c r="Y584" s="41"/>
      <c r="Z584" s="41"/>
      <c r="AA584" s="39"/>
      <c r="AB584" s="41"/>
      <c r="AC584" s="39"/>
      <c r="AD584" s="43"/>
      <c r="AE584" s="44" t="str">
        <f aca="false">IF(AND(D584="",E584="",G584=""),"N","Y")</f>
        <v>N</v>
      </c>
      <c r="AF584" s="35"/>
      <c r="AG584" s="32"/>
      <c r="AH584" s="32"/>
      <c r="AI584" s="32"/>
      <c r="AJ584" s="32"/>
    </row>
    <row r="585" customFormat="false" ht="16.5" hidden="false" customHeight="true" outlineLevel="0" collapsed="false">
      <c r="A585" s="32"/>
      <c r="B585" s="33" t="s">
        <v>38</v>
      </c>
      <c r="C585" s="34" t="str">
        <f aca="false">_Companycode</f>
        <v>MaAT</v>
      </c>
      <c r="D585" s="35"/>
      <c r="E585" s="36"/>
      <c r="F585" s="36"/>
      <c r="G585" s="37"/>
      <c r="H585" s="38"/>
      <c r="I585" s="39"/>
      <c r="J585" s="46"/>
      <c r="K585" s="41"/>
      <c r="L585" s="41"/>
      <c r="M585" s="41"/>
      <c r="N585" s="41"/>
      <c r="O585" s="41"/>
      <c r="P585" s="41"/>
      <c r="Q585" s="41"/>
      <c r="R585" s="42" t="s">
        <v>42</v>
      </c>
      <c r="S585" s="41"/>
      <c r="T585" s="41"/>
      <c r="U585" s="41"/>
      <c r="V585" s="41"/>
      <c r="W585" s="41"/>
      <c r="X585" s="41"/>
      <c r="Y585" s="41"/>
      <c r="Z585" s="41"/>
      <c r="AA585" s="39"/>
      <c r="AB585" s="41"/>
      <c r="AC585" s="39"/>
      <c r="AD585" s="43"/>
      <c r="AE585" s="44" t="str">
        <f aca="false">IF(AND(D585="",E585="",G585=""),"N","Y")</f>
        <v>N</v>
      </c>
      <c r="AF585" s="35"/>
      <c r="AG585" s="32"/>
      <c r="AH585" s="32"/>
      <c r="AI585" s="32"/>
      <c r="AJ585" s="32"/>
    </row>
    <row r="586" customFormat="false" ht="16.5" hidden="false" customHeight="true" outlineLevel="0" collapsed="false">
      <c r="A586" s="32"/>
      <c r="B586" s="33" t="s">
        <v>38</v>
      </c>
      <c r="C586" s="34" t="str">
        <f aca="false">_Companycode</f>
        <v>MaAT</v>
      </c>
      <c r="D586" s="35"/>
      <c r="E586" s="36"/>
      <c r="F586" s="36"/>
      <c r="G586" s="37"/>
      <c r="H586" s="38"/>
      <c r="I586" s="39"/>
      <c r="J586" s="46"/>
      <c r="K586" s="41"/>
      <c r="L586" s="41"/>
      <c r="M586" s="41"/>
      <c r="N586" s="41"/>
      <c r="O586" s="41"/>
      <c r="P586" s="41"/>
      <c r="Q586" s="41"/>
      <c r="R586" s="42" t="s">
        <v>42</v>
      </c>
      <c r="S586" s="41"/>
      <c r="T586" s="41"/>
      <c r="U586" s="41"/>
      <c r="V586" s="41"/>
      <c r="W586" s="41"/>
      <c r="X586" s="41"/>
      <c r="Y586" s="41"/>
      <c r="Z586" s="41"/>
      <c r="AA586" s="39"/>
      <c r="AB586" s="41"/>
      <c r="AC586" s="39"/>
      <c r="AD586" s="43"/>
      <c r="AE586" s="44" t="str">
        <f aca="false">IF(AND(D586="",E586="",G586=""),"N","Y")</f>
        <v>N</v>
      </c>
      <c r="AF586" s="35"/>
      <c r="AG586" s="32"/>
      <c r="AH586" s="32"/>
      <c r="AI586" s="32"/>
      <c r="AJ586" s="32"/>
    </row>
    <row r="587" customFormat="false" ht="16.5" hidden="false" customHeight="true" outlineLevel="0" collapsed="false">
      <c r="A587" s="32"/>
      <c r="B587" s="33" t="s">
        <v>38</v>
      </c>
      <c r="C587" s="34" t="str">
        <f aca="false">_Companycode</f>
        <v>MaAT</v>
      </c>
      <c r="D587" s="35"/>
      <c r="E587" s="36"/>
      <c r="F587" s="36"/>
      <c r="G587" s="37"/>
      <c r="H587" s="38"/>
      <c r="I587" s="39"/>
      <c r="J587" s="46"/>
      <c r="K587" s="41"/>
      <c r="L587" s="41"/>
      <c r="M587" s="41"/>
      <c r="N587" s="41"/>
      <c r="O587" s="41"/>
      <c r="P587" s="41"/>
      <c r="Q587" s="41"/>
      <c r="R587" s="42" t="s">
        <v>42</v>
      </c>
      <c r="S587" s="41"/>
      <c r="T587" s="41"/>
      <c r="U587" s="41"/>
      <c r="V587" s="41"/>
      <c r="W587" s="41"/>
      <c r="X587" s="41"/>
      <c r="Y587" s="41"/>
      <c r="Z587" s="41"/>
      <c r="AA587" s="39"/>
      <c r="AB587" s="41"/>
      <c r="AC587" s="39"/>
      <c r="AD587" s="43"/>
      <c r="AE587" s="44" t="str">
        <f aca="false">IF(AND(D587="",E587="",G587=""),"N","Y")</f>
        <v>N</v>
      </c>
      <c r="AF587" s="35"/>
      <c r="AG587" s="32"/>
      <c r="AH587" s="32"/>
      <c r="AI587" s="32"/>
      <c r="AJ587" s="32"/>
    </row>
    <row r="588" customFormat="false" ht="16.5" hidden="false" customHeight="true" outlineLevel="0" collapsed="false">
      <c r="A588" s="32"/>
      <c r="B588" s="33" t="s">
        <v>38</v>
      </c>
      <c r="C588" s="34" t="str">
        <f aca="false">_Companycode</f>
        <v>MaAT</v>
      </c>
      <c r="D588" s="35"/>
      <c r="E588" s="36"/>
      <c r="F588" s="36"/>
      <c r="G588" s="37"/>
      <c r="H588" s="38"/>
      <c r="I588" s="39"/>
      <c r="J588" s="46"/>
      <c r="K588" s="41"/>
      <c r="L588" s="41"/>
      <c r="M588" s="41"/>
      <c r="N588" s="41"/>
      <c r="O588" s="41"/>
      <c r="P588" s="41"/>
      <c r="Q588" s="41"/>
      <c r="R588" s="42" t="s">
        <v>42</v>
      </c>
      <c r="S588" s="41"/>
      <c r="T588" s="41"/>
      <c r="U588" s="41"/>
      <c r="V588" s="41"/>
      <c r="W588" s="41"/>
      <c r="X588" s="41"/>
      <c r="Y588" s="41"/>
      <c r="Z588" s="41"/>
      <c r="AA588" s="39"/>
      <c r="AB588" s="41"/>
      <c r="AC588" s="39"/>
      <c r="AD588" s="43"/>
      <c r="AE588" s="44" t="str">
        <f aca="false">IF(AND(D588="",E588="",G588=""),"N","Y")</f>
        <v>N</v>
      </c>
      <c r="AF588" s="35"/>
      <c r="AG588" s="32"/>
      <c r="AH588" s="32"/>
      <c r="AI588" s="32"/>
      <c r="AJ588" s="32"/>
    </row>
    <row r="589" customFormat="false" ht="16.5" hidden="false" customHeight="true" outlineLevel="0" collapsed="false">
      <c r="A589" s="32"/>
      <c r="B589" s="33" t="s">
        <v>38</v>
      </c>
      <c r="C589" s="34" t="str">
        <f aca="false">_Companycode</f>
        <v>MaAT</v>
      </c>
      <c r="D589" s="35"/>
      <c r="E589" s="36"/>
      <c r="F589" s="36"/>
      <c r="G589" s="37"/>
      <c r="H589" s="38"/>
      <c r="I589" s="39"/>
      <c r="J589" s="46"/>
      <c r="K589" s="41"/>
      <c r="L589" s="41"/>
      <c r="M589" s="41"/>
      <c r="N589" s="41"/>
      <c r="O589" s="41"/>
      <c r="P589" s="41"/>
      <c r="Q589" s="41"/>
      <c r="R589" s="42" t="s">
        <v>42</v>
      </c>
      <c r="S589" s="41"/>
      <c r="T589" s="41"/>
      <c r="U589" s="41"/>
      <c r="V589" s="41"/>
      <c r="W589" s="41"/>
      <c r="X589" s="41"/>
      <c r="Y589" s="41"/>
      <c r="Z589" s="41"/>
      <c r="AA589" s="39"/>
      <c r="AB589" s="41"/>
      <c r="AC589" s="39"/>
      <c r="AD589" s="43"/>
      <c r="AE589" s="44" t="str">
        <f aca="false">IF(AND(D589="",E589="",G589=""),"N","Y")</f>
        <v>N</v>
      </c>
      <c r="AF589" s="35"/>
      <c r="AG589" s="32"/>
      <c r="AH589" s="32"/>
      <c r="AI589" s="32"/>
      <c r="AJ589" s="32"/>
    </row>
    <row r="590" customFormat="false" ht="16.5" hidden="false" customHeight="true" outlineLevel="0" collapsed="false">
      <c r="A590" s="32"/>
      <c r="B590" s="33" t="s">
        <v>38</v>
      </c>
      <c r="C590" s="34" t="str">
        <f aca="false">_Companycode</f>
        <v>MaAT</v>
      </c>
      <c r="D590" s="35"/>
      <c r="E590" s="36"/>
      <c r="F590" s="36"/>
      <c r="G590" s="37"/>
      <c r="H590" s="38"/>
      <c r="I590" s="39"/>
      <c r="J590" s="46"/>
      <c r="K590" s="41"/>
      <c r="L590" s="41"/>
      <c r="M590" s="41"/>
      <c r="N590" s="41"/>
      <c r="O590" s="41"/>
      <c r="P590" s="41"/>
      <c r="Q590" s="41"/>
      <c r="R590" s="42" t="s">
        <v>42</v>
      </c>
      <c r="S590" s="41"/>
      <c r="T590" s="41"/>
      <c r="U590" s="41"/>
      <c r="V590" s="41"/>
      <c r="W590" s="41"/>
      <c r="X590" s="41"/>
      <c r="Y590" s="41"/>
      <c r="Z590" s="41"/>
      <c r="AA590" s="39"/>
      <c r="AB590" s="41"/>
      <c r="AC590" s="39"/>
      <c r="AD590" s="43"/>
      <c r="AE590" s="44" t="str">
        <f aca="false">IF(AND(D590="",E590="",G590=""),"N","Y")</f>
        <v>N</v>
      </c>
      <c r="AF590" s="35"/>
      <c r="AG590" s="32"/>
      <c r="AH590" s="32"/>
      <c r="AI590" s="32"/>
      <c r="AJ590" s="32"/>
    </row>
    <row r="591" customFormat="false" ht="16.5" hidden="false" customHeight="true" outlineLevel="0" collapsed="false">
      <c r="A591" s="32"/>
      <c r="B591" s="33" t="s">
        <v>38</v>
      </c>
      <c r="C591" s="34" t="str">
        <f aca="false">_Companycode</f>
        <v>MaAT</v>
      </c>
      <c r="D591" s="35"/>
      <c r="E591" s="36"/>
      <c r="F591" s="36"/>
      <c r="G591" s="37"/>
      <c r="H591" s="38"/>
      <c r="I591" s="39"/>
      <c r="J591" s="46"/>
      <c r="K591" s="41"/>
      <c r="L591" s="41"/>
      <c r="M591" s="41"/>
      <c r="N591" s="41"/>
      <c r="O591" s="41"/>
      <c r="P591" s="41"/>
      <c r="Q591" s="41"/>
      <c r="R591" s="42" t="s">
        <v>42</v>
      </c>
      <c r="S591" s="41"/>
      <c r="T591" s="41"/>
      <c r="U591" s="41"/>
      <c r="V591" s="41"/>
      <c r="W591" s="41"/>
      <c r="X591" s="41"/>
      <c r="Y591" s="41"/>
      <c r="Z591" s="41"/>
      <c r="AA591" s="39"/>
      <c r="AB591" s="41"/>
      <c r="AC591" s="39"/>
      <c r="AD591" s="43"/>
      <c r="AE591" s="44" t="str">
        <f aca="false">IF(AND(D591="",E591="",G591=""),"N","Y")</f>
        <v>N</v>
      </c>
      <c r="AF591" s="35"/>
      <c r="AG591" s="32"/>
      <c r="AH591" s="32"/>
      <c r="AI591" s="32"/>
      <c r="AJ591" s="32"/>
    </row>
    <row r="592" customFormat="false" ht="16.5" hidden="false" customHeight="true" outlineLevel="0" collapsed="false">
      <c r="A592" s="32"/>
      <c r="B592" s="33" t="s">
        <v>38</v>
      </c>
      <c r="C592" s="34" t="str">
        <f aca="false">_Companycode</f>
        <v>MaAT</v>
      </c>
      <c r="D592" s="35"/>
      <c r="E592" s="36"/>
      <c r="F592" s="36"/>
      <c r="G592" s="37"/>
      <c r="H592" s="38"/>
      <c r="I592" s="39"/>
      <c r="J592" s="46"/>
      <c r="K592" s="41"/>
      <c r="L592" s="41"/>
      <c r="M592" s="41"/>
      <c r="N592" s="41"/>
      <c r="O592" s="41"/>
      <c r="P592" s="41"/>
      <c r="Q592" s="41"/>
      <c r="R592" s="42" t="s">
        <v>42</v>
      </c>
      <c r="S592" s="41"/>
      <c r="T592" s="41"/>
      <c r="U592" s="41"/>
      <c r="V592" s="41"/>
      <c r="W592" s="41"/>
      <c r="X592" s="41"/>
      <c r="Y592" s="41"/>
      <c r="Z592" s="41"/>
      <c r="AA592" s="39"/>
      <c r="AB592" s="41"/>
      <c r="AC592" s="39"/>
      <c r="AD592" s="43"/>
      <c r="AE592" s="44" t="str">
        <f aca="false">IF(AND(D592="",E592="",G592=""),"N","Y")</f>
        <v>N</v>
      </c>
      <c r="AF592" s="35"/>
      <c r="AG592" s="32"/>
      <c r="AH592" s="32"/>
      <c r="AI592" s="32"/>
      <c r="AJ592" s="32"/>
    </row>
    <row r="593" customFormat="false" ht="16.5" hidden="false" customHeight="true" outlineLevel="0" collapsed="false">
      <c r="A593" s="32"/>
      <c r="B593" s="33" t="s">
        <v>38</v>
      </c>
      <c r="C593" s="34" t="str">
        <f aca="false">_Companycode</f>
        <v>MaAT</v>
      </c>
      <c r="D593" s="35"/>
      <c r="E593" s="36"/>
      <c r="F593" s="36"/>
      <c r="G593" s="37"/>
      <c r="H593" s="38"/>
      <c r="I593" s="39"/>
      <c r="J593" s="46"/>
      <c r="K593" s="41"/>
      <c r="L593" s="41"/>
      <c r="M593" s="41"/>
      <c r="N593" s="41"/>
      <c r="O593" s="41"/>
      <c r="P593" s="41"/>
      <c r="Q593" s="41"/>
      <c r="R593" s="42" t="s">
        <v>42</v>
      </c>
      <c r="S593" s="41"/>
      <c r="T593" s="41"/>
      <c r="U593" s="41"/>
      <c r="V593" s="41"/>
      <c r="W593" s="41"/>
      <c r="X593" s="41"/>
      <c r="Y593" s="41"/>
      <c r="Z593" s="41"/>
      <c r="AA593" s="39"/>
      <c r="AB593" s="41"/>
      <c r="AC593" s="39"/>
      <c r="AD593" s="43"/>
      <c r="AE593" s="44" t="str">
        <f aca="false">IF(AND(D593="",E593="",G593=""),"N","Y")</f>
        <v>N</v>
      </c>
      <c r="AF593" s="35"/>
      <c r="AG593" s="32"/>
      <c r="AH593" s="32"/>
      <c r="AI593" s="32"/>
      <c r="AJ593" s="32"/>
    </row>
    <row r="594" customFormat="false" ht="16.5" hidden="false" customHeight="true" outlineLevel="0" collapsed="false">
      <c r="A594" s="32"/>
      <c r="B594" s="33" t="s">
        <v>38</v>
      </c>
      <c r="C594" s="34" t="str">
        <f aca="false">_Companycode</f>
        <v>MaAT</v>
      </c>
      <c r="D594" s="35"/>
      <c r="E594" s="36"/>
      <c r="F594" s="36"/>
      <c r="G594" s="37"/>
      <c r="H594" s="38"/>
      <c r="I594" s="39"/>
      <c r="J594" s="46"/>
      <c r="K594" s="41"/>
      <c r="L594" s="41"/>
      <c r="M594" s="41"/>
      <c r="N594" s="41"/>
      <c r="O594" s="41"/>
      <c r="P594" s="41"/>
      <c r="Q594" s="41"/>
      <c r="R594" s="42" t="s">
        <v>42</v>
      </c>
      <c r="S594" s="41"/>
      <c r="T594" s="41"/>
      <c r="U594" s="41"/>
      <c r="V594" s="41"/>
      <c r="W594" s="41"/>
      <c r="X594" s="41"/>
      <c r="Y594" s="41"/>
      <c r="Z594" s="41"/>
      <c r="AA594" s="39"/>
      <c r="AB594" s="41"/>
      <c r="AC594" s="39"/>
      <c r="AD594" s="43"/>
      <c r="AE594" s="44" t="str">
        <f aca="false">IF(AND(D594="",E594="",G594=""),"N","Y")</f>
        <v>N</v>
      </c>
      <c r="AF594" s="35"/>
      <c r="AG594" s="32"/>
      <c r="AH594" s="32"/>
      <c r="AI594" s="32"/>
      <c r="AJ594" s="32"/>
    </row>
    <row r="595" customFormat="false" ht="16.5" hidden="false" customHeight="true" outlineLevel="0" collapsed="false">
      <c r="A595" s="32"/>
      <c r="B595" s="33" t="s">
        <v>38</v>
      </c>
      <c r="C595" s="34" t="str">
        <f aca="false">_Companycode</f>
        <v>MaAT</v>
      </c>
      <c r="D595" s="35"/>
      <c r="E595" s="36"/>
      <c r="F595" s="36"/>
      <c r="G595" s="37"/>
      <c r="H595" s="38"/>
      <c r="I595" s="39"/>
      <c r="J595" s="46"/>
      <c r="K595" s="41"/>
      <c r="L595" s="41"/>
      <c r="M595" s="41"/>
      <c r="N595" s="41"/>
      <c r="O595" s="41"/>
      <c r="P595" s="41"/>
      <c r="Q595" s="41"/>
      <c r="R595" s="42" t="s">
        <v>42</v>
      </c>
      <c r="S595" s="41"/>
      <c r="T595" s="41"/>
      <c r="U595" s="41"/>
      <c r="V595" s="41"/>
      <c r="W595" s="41"/>
      <c r="X595" s="41"/>
      <c r="Y595" s="41"/>
      <c r="Z595" s="41"/>
      <c r="AA595" s="39"/>
      <c r="AB595" s="41"/>
      <c r="AC595" s="39"/>
      <c r="AD595" s="43"/>
      <c r="AE595" s="44" t="str">
        <f aca="false">IF(AND(D595="",E595="",G595=""),"N","Y")</f>
        <v>N</v>
      </c>
      <c r="AF595" s="35"/>
      <c r="AG595" s="32"/>
      <c r="AH595" s="32"/>
      <c r="AI595" s="32"/>
      <c r="AJ595" s="32"/>
    </row>
    <row r="596" customFormat="false" ht="16.5" hidden="false" customHeight="true" outlineLevel="0" collapsed="false">
      <c r="A596" s="32"/>
      <c r="B596" s="33" t="s">
        <v>38</v>
      </c>
      <c r="C596" s="34" t="str">
        <f aca="false">_Companycode</f>
        <v>MaAT</v>
      </c>
      <c r="D596" s="35"/>
      <c r="E596" s="36"/>
      <c r="F596" s="36"/>
      <c r="G596" s="37"/>
      <c r="H596" s="38"/>
      <c r="I596" s="39"/>
      <c r="J596" s="46"/>
      <c r="K596" s="41"/>
      <c r="L596" s="41"/>
      <c r="M596" s="41"/>
      <c r="N596" s="41"/>
      <c r="O596" s="41"/>
      <c r="P596" s="41"/>
      <c r="Q596" s="41"/>
      <c r="R596" s="42" t="s">
        <v>42</v>
      </c>
      <c r="S596" s="41"/>
      <c r="T596" s="41"/>
      <c r="U596" s="41"/>
      <c r="V596" s="41"/>
      <c r="W596" s="41"/>
      <c r="X596" s="41"/>
      <c r="Y596" s="41"/>
      <c r="Z596" s="41"/>
      <c r="AA596" s="39"/>
      <c r="AB596" s="41"/>
      <c r="AC596" s="39"/>
      <c r="AD596" s="43"/>
      <c r="AE596" s="44" t="str">
        <f aca="false">IF(AND(D596="",E596="",G596=""),"N","Y")</f>
        <v>N</v>
      </c>
      <c r="AF596" s="35"/>
      <c r="AG596" s="32"/>
      <c r="AH596" s="32"/>
      <c r="AI596" s="32"/>
      <c r="AJ596" s="32"/>
    </row>
    <row r="597" customFormat="false" ht="16.5" hidden="false" customHeight="true" outlineLevel="0" collapsed="false">
      <c r="A597" s="32"/>
      <c r="B597" s="33" t="s">
        <v>38</v>
      </c>
      <c r="C597" s="34" t="str">
        <f aca="false">_Companycode</f>
        <v>MaAT</v>
      </c>
      <c r="D597" s="35"/>
      <c r="E597" s="36"/>
      <c r="F597" s="36"/>
      <c r="G597" s="37"/>
      <c r="H597" s="38"/>
      <c r="I597" s="39"/>
      <c r="J597" s="46"/>
      <c r="K597" s="41"/>
      <c r="L597" s="41"/>
      <c r="M597" s="41"/>
      <c r="N597" s="41"/>
      <c r="O597" s="41"/>
      <c r="P597" s="41"/>
      <c r="Q597" s="41"/>
      <c r="R597" s="42" t="s">
        <v>42</v>
      </c>
      <c r="S597" s="41"/>
      <c r="T597" s="41"/>
      <c r="U597" s="41"/>
      <c r="V597" s="41"/>
      <c r="W597" s="41"/>
      <c r="X597" s="41"/>
      <c r="Y597" s="41"/>
      <c r="Z597" s="41"/>
      <c r="AA597" s="39"/>
      <c r="AB597" s="41"/>
      <c r="AC597" s="39"/>
      <c r="AD597" s="43"/>
      <c r="AE597" s="44" t="str">
        <f aca="false">IF(AND(D597="",E597="",G597=""),"N","Y")</f>
        <v>N</v>
      </c>
      <c r="AF597" s="35"/>
      <c r="AG597" s="32"/>
      <c r="AH597" s="32"/>
      <c r="AI597" s="32"/>
      <c r="AJ597" s="32"/>
    </row>
    <row r="598" customFormat="false" ht="16.5" hidden="false" customHeight="true" outlineLevel="0" collapsed="false">
      <c r="A598" s="32"/>
      <c r="B598" s="33" t="s">
        <v>38</v>
      </c>
      <c r="C598" s="34" t="str">
        <f aca="false">_Companycode</f>
        <v>MaAT</v>
      </c>
      <c r="D598" s="35"/>
      <c r="E598" s="36"/>
      <c r="F598" s="36"/>
      <c r="G598" s="37"/>
      <c r="H598" s="38"/>
      <c r="I598" s="39"/>
      <c r="J598" s="46"/>
      <c r="K598" s="41"/>
      <c r="L598" s="41"/>
      <c r="M598" s="41"/>
      <c r="N598" s="41"/>
      <c r="O598" s="41"/>
      <c r="P598" s="41"/>
      <c r="Q598" s="41"/>
      <c r="R598" s="42" t="s">
        <v>42</v>
      </c>
      <c r="S598" s="41"/>
      <c r="T598" s="41"/>
      <c r="U598" s="41"/>
      <c r="V598" s="41"/>
      <c r="W598" s="41"/>
      <c r="X598" s="41"/>
      <c r="Y598" s="41"/>
      <c r="Z598" s="41"/>
      <c r="AA598" s="39"/>
      <c r="AB598" s="41"/>
      <c r="AC598" s="39"/>
      <c r="AD598" s="43"/>
      <c r="AE598" s="44" t="str">
        <f aca="false">IF(AND(D598="",E598="",G598=""),"N","Y")</f>
        <v>N</v>
      </c>
      <c r="AF598" s="35"/>
      <c r="AG598" s="32"/>
      <c r="AH598" s="32"/>
      <c r="AI598" s="32"/>
      <c r="AJ598" s="32"/>
    </row>
    <row r="599" customFormat="false" ht="16.5" hidden="false" customHeight="true" outlineLevel="0" collapsed="false">
      <c r="A599" s="32"/>
      <c r="B599" s="33" t="s">
        <v>38</v>
      </c>
      <c r="C599" s="34" t="str">
        <f aca="false">_Companycode</f>
        <v>MaAT</v>
      </c>
      <c r="D599" s="35"/>
      <c r="E599" s="36"/>
      <c r="F599" s="36"/>
      <c r="G599" s="37"/>
      <c r="H599" s="38"/>
      <c r="I599" s="39"/>
      <c r="J599" s="46"/>
      <c r="K599" s="41"/>
      <c r="L599" s="41"/>
      <c r="M599" s="41"/>
      <c r="N599" s="41"/>
      <c r="O599" s="41"/>
      <c r="P599" s="41"/>
      <c r="Q599" s="41"/>
      <c r="R599" s="42" t="s">
        <v>42</v>
      </c>
      <c r="S599" s="41"/>
      <c r="T599" s="41"/>
      <c r="U599" s="41"/>
      <c r="V599" s="41"/>
      <c r="W599" s="41"/>
      <c r="X599" s="41"/>
      <c r="Y599" s="41"/>
      <c r="Z599" s="41"/>
      <c r="AA599" s="39"/>
      <c r="AB599" s="41"/>
      <c r="AC599" s="39"/>
      <c r="AD599" s="43"/>
      <c r="AE599" s="44" t="str">
        <f aca="false">IF(AND(D599="",E599="",G599=""),"N","Y")</f>
        <v>N</v>
      </c>
      <c r="AF599" s="35"/>
      <c r="AG599" s="32"/>
      <c r="AH599" s="32"/>
      <c r="AI599" s="32"/>
      <c r="AJ599" s="32"/>
    </row>
    <row r="600" customFormat="false" ht="16.5" hidden="false" customHeight="true" outlineLevel="0" collapsed="false">
      <c r="A600" s="32"/>
      <c r="B600" s="33" t="s">
        <v>38</v>
      </c>
      <c r="C600" s="34" t="str">
        <f aca="false">_Companycode</f>
        <v>MaAT</v>
      </c>
      <c r="D600" s="35"/>
      <c r="E600" s="36"/>
      <c r="F600" s="36"/>
      <c r="G600" s="37"/>
      <c r="H600" s="38"/>
      <c r="I600" s="39"/>
      <c r="J600" s="46"/>
      <c r="K600" s="41"/>
      <c r="L600" s="41"/>
      <c r="M600" s="41"/>
      <c r="N600" s="41"/>
      <c r="O600" s="41"/>
      <c r="P600" s="41"/>
      <c r="Q600" s="41"/>
      <c r="R600" s="42" t="s">
        <v>42</v>
      </c>
      <c r="S600" s="41"/>
      <c r="T600" s="41"/>
      <c r="U600" s="41"/>
      <c r="V600" s="41"/>
      <c r="W600" s="41"/>
      <c r="X600" s="41"/>
      <c r="Y600" s="41"/>
      <c r="Z600" s="41"/>
      <c r="AA600" s="39"/>
      <c r="AB600" s="41"/>
      <c r="AC600" s="39"/>
      <c r="AD600" s="43"/>
      <c r="AE600" s="44" t="str">
        <f aca="false">IF(AND(D600="",E600="",G600=""),"N","Y")</f>
        <v>N</v>
      </c>
      <c r="AF600" s="35"/>
      <c r="AG600" s="32"/>
      <c r="AH600" s="32"/>
      <c r="AI600" s="32"/>
      <c r="AJ600" s="32"/>
    </row>
    <row r="601" customFormat="false" ht="16.5" hidden="false" customHeight="true" outlineLevel="0" collapsed="false">
      <c r="A601" s="32"/>
      <c r="B601" s="33" t="s">
        <v>38</v>
      </c>
      <c r="C601" s="34" t="str">
        <f aca="false">_Companycode</f>
        <v>MaAT</v>
      </c>
      <c r="D601" s="35"/>
      <c r="E601" s="36"/>
      <c r="F601" s="36"/>
      <c r="G601" s="37"/>
      <c r="H601" s="38"/>
      <c r="I601" s="39"/>
      <c r="J601" s="46"/>
      <c r="K601" s="41"/>
      <c r="L601" s="41"/>
      <c r="M601" s="41"/>
      <c r="N601" s="41"/>
      <c r="O601" s="41"/>
      <c r="P601" s="41"/>
      <c r="Q601" s="41"/>
      <c r="R601" s="42" t="s">
        <v>42</v>
      </c>
      <c r="S601" s="41"/>
      <c r="T601" s="41"/>
      <c r="U601" s="41"/>
      <c r="V601" s="41"/>
      <c r="W601" s="41"/>
      <c r="X601" s="41"/>
      <c r="Y601" s="41"/>
      <c r="Z601" s="41"/>
      <c r="AA601" s="39"/>
      <c r="AB601" s="41"/>
      <c r="AC601" s="39"/>
      <c r="AD601" s="43"/>
      <c r="AE601" s="44" t="str">
        <f aca="false">IF(AND(D601="",E601="",G601=""),"N","Y")</f>
        <v>N</v>
      </c>
      <c r="AF601" s="35"/>
      <c r="AG601" s="32"/>
      <c r="AH601" s="32"/>
      <c r="AI601" s="32"/>
      <c r="AJ601" s="32"/>
    </row>
    <row r="602" customFormat="false" ht="16.5" hidden="false" customHeight="true" outlineLevel="0" collapsed="false">
      <c r="A602" s="32"/>
      <c r="B602" s="33" t="s">
        <v>38</v>
      </c>
      <c r="C602" s="34" t="str">
        <f aca="false">_Companycode</f>
        <v>MaAT</v>
      </c>
      <c r="D602" s="35"/>
      <c r="E602" s="36"/>
      <c r="F602" s="36"/>
      <c r="G602" s="37"/>
      <c r="H602" s="38"/>
      <c r="I602" s="39"/>
      <c r="J602" s="46"/>
      <c r="K602" s="41"/>
      <c r="L602" s="41"/>
      <c r="M602" s="41"/>
      <c r="N602" s="41"/>
      <c r="O602" s="41"/>
      <c r="P602" s="41"/>
      <c r="Q602" s="41"/>
      <c r="R602" s="42" t="s">
        <v>42</v>
      </c>
      <c r="S602" s="41"/>
      <c r="T602" s="41"/>
      <c r="U602" s="41"/>
      <c r="V602" s="41"/>
      <c r="W602" s="41"/>
      <c r="X602" s="41"/>
      <c r="Y602" s="41"/>
      <c r="Z602" s="41"/>
      <c r="AA602" s="39"/>
      <c r="AB602" s="41"/>
      <c r="AC602" s="39"/>
      <c r="AD602" s="43"/>
      <c r="AE602" s="44" t="str">
        <f aca="false">IF(AND(D602="",E602="",G602=""),"N","Y")</f>
        <v>N</v>
      </c>
      <c r="AF602" s="35"/>
      <c r="AG602" s="32"/>
      <c r="AH602" s="32"/>
      <c r="AI602" s="32"/>
      <c r="AJ602" s="32"/>
    </row>
    <row r="603" customFormat="false" ht="16.5" hidden="false" customHeight="true" outlineLevel="0" collapsed="false">
      <c r="A603" s="32"/>
      <c r="B603" s="33" t="s">
        <v>38</v>
      </c>
      <c r="C603" s="34" t="str">
        <f aca="false">_Companycode</f>
        <v>MaAT</v>
      </c>
      <c r="D603" s="35"/>
      <c r="E603" s="36"/>
      <c r="F603" s="36"/>
      <c r="G603" s="37"/>
      <c r="H603" s="38"/>
      <c r="I603" s="39"/>
      <c r="J603" s="46"/>
      <c r="K603" s="41"/>
      <c r="L603" s="41"/>
      <c r="M603" s="41"/>
      <c r="N603" s="41"/>
      <c r="O603" s="41"/>
      <c r="P603" s="41"/>
      <c r="Q603" s="41"/>
      <c r="R603" s="42" t="s">
        <v>42</v>
      </c>
      <c r="S603" s="41"/>
      <c r="T603" s="41"/>
      <c r="U603" s="41"/>
      <c r="V603" s="41"/>
      <c r="W603" s="41"/>
      <c r="X603" s="41"/>
      <c r="Y603" s="41"/>
      <c r="Z603" s="41"/>
      <c r="AA603" s="39"/>
      <c r="AB603" s="41"/>
      <c r="AC603" s="39"/>
      <c r="AD603" s="43"/>
      <c r="AE603" s="44" t="str">
        <f aca="false">IF(AND(D603="",E603="",G603=""),"N","Y")</f>
        <v>N</v>
      </c>
      <c r="AF603" s="35"/>
      <c r="AG603" s="32"/>
      <c r="AH603" s="32"/>
      <c r="AI603" s="32"/>
      <c r="AJ603" s="32"/>
    </row>
    <row r="604" customFormat="false" ht="16.5" hidden="false" customHeight="true" outlineLevel="0" collapsed="false">
      <c r="A604" s="32"/>
      <c r="B604" s="33" t="s">
        <v>38</v>
      </c>
      <c r="C604" s="34" t="str">
        <f aca="false">_Companycode</f>
        <v>MaAT</v>
      </c>
      <c r="D604" s="35"/>
      <c r="E604" s="36"/>
      <c r="F604" s="36"/>
      <c r="G604" s="37"/>
      <c r="H604" s="38"/>
      <c r="I604" s="39"/>
      <c r="J604" s="46"/>
      <c r="K604" s="41"/>
      <c r="L604" s="41"/>
      <c r="M604" s="41"/>
      <c r="N604" s="41"/>
      <c r="O604" s="41"/>
      <c r="P604" s="41"/>
      <c r="Q604" s="41"/>
      <c r="R604" s="42" t="s">
        <v>42</v>
      </c>
      <c r="S604" s="41"/>
      <c r="T604" s="41"/>
      <c r="U604" s="41"/>
      <c r="V604" s="41"/>
      <c r="W604" s="41"/>
      <c r="X604" s="41"/>
      <c r="Y604" s="41"/>
      <c r="Z604" s="41"/>
      <c r="AA604" s="39"/>
      <c r="AB604" s="41"/>
      <c r="AC604" s="39"/>
      <c r="AD604" s="43"/>
      <c r="AE604" s="44" t="str">
        <f aca="false">IF(AND(D604="",E604="",G604=""),"N","Y")</f>
        <v>N</v>
      </c>
      <c r="AF604" s="35"/>
      <c r="AG604" s="32"/>
      <c r="AH604" s="32"/>
      <c r="AI604" s="32"/>
      <c r="AJ604" s="32"/>
    </row>
    <row r="605" customFormat="false" ht="16.5" hidden="false" customHeight="true" outlineLevel="0" collapsed="false">
      <c r="A605" s="32"/>
      <c r="B605" s="33" t="s">
        <v>38</v>
      </c>
      <c r="C605" s="34" t="str">
        <f aca="false">_Companycode</f>
        <v>MaAT</v>
      </c>
      <c r="D605" s="35"/>
      <c r="E605" s="36"/>
      <c r="F605" s="36"/>
      <c r="G605" s="37"/>
      <c r="H605" s="38"/>
      <c r="I605" s="39"/>
      <c r="J605" s="46"/>
      <c r="K605" s="41"/>
      <c r="L605" s="41"/>
      <c r="M605" s="41"/>
      <c r="N605" s="41"/>
      <c r="O605" s="41"/>
      <c r="P605" s="41"/>
      <c r="Q605" s="41"/>
      <c r="R605" s="42" t="s">
        <v>42</v>
      </c>
      <c r="S605" s="41"/>
      <c r="T605" s="41"/>
      <c r="U605" s="41"/>
      <c r="V605" s="41"/>
      <c r="W605" s="41"/>
      <c r="X605" s="41"/>
      <c r="Y605" s="41"/>
      <c r="Z605" s="41"/>
      <c r="AA605" s="39"/>
      <c r="AB605" s="41"/>
      <c r="AC605" s="39"/>
      <c r="AD605" s="43"/>
      <c r="AE605" s="44" t="str">
        <f aca="false">IF(AND(D605="",E605="",G605=""),"N","Y")</f>
        <v>N</v>
      </c>
      <c r="AF605" s="35"/>
      <c r="AG605" s="32"/>
      <c r="AH605" s="32"/>
      <c r="AI605" s="32"/>
      <c r="AJ605" s="32"/>
    </row>
    <row r="606" customFormat="false" ht="35.25" hidden="false" customHeight="true" outlineLevel="0" collapsed="false">
      <c r="A606" s="9"/>
      <c r="B606" s="14"/>
      <c r="C606" s="14"/>
      <c r="D606" s="14"/>
      <c r="E606" s="14"/>
      <c r="F606" s="14"/>
      <c r="G606" s="47"/>
      <c r="H606" s="47"/>
      <c r="I606" s="48"/>
      <c r="J606" s="48"/>
      <c r="K606" s="48"/>
      <c r="L606" s="48"/>
      <c r="M606" s="48"/>
      <c r="N606" s="48"/>
      <c r="O606" s="48"/>
      <c r="P606" s="48"/>
      <c r="Q606" s="48"/>
      <c r="R606" s="48"/>
      <c r="S606" s="48"/>
      <c r="T606" s="48"/>
      <c r="U606" s="48"/>
      <c r="V606" s="48"/>
      <c r="W606" s="48"/>
      <c r="X606" s="48"/>
      <c r="Y606" s="48"/>
      <c r="Z606" s="48"/>
      <c r="AA606" s="48"/>
      <c r="AB606" s="48"/>
      <c r="AC606" s="48"/>
      <c r="AD606" s="48"/>
      <c r="AE606" s="48"/>
      <c r="AF606" s="48"/>
      <c r="AG606" s="9"/>
      <c r="AH606" s="9"/>
      <c r="AI606" s="9"/>
      <c r="AJ606" s="9"/>
    </row>
    <row r="607" customFormat="false" ht="71.25" hidden="false" customHeight="true" outlineLevel="0" collapsed="false">
      <c r="A607" s="9"/>
      <c r="B607" s="25" t="str">
        <f aca="false">B$5</f>
        <v>Project type</v>
      </c>
      <c r="C607" s="25" t="str">
        <f aca="false">C$5</f>
        <v>Project Owner</v>
      </c>
      <c r="D607" s="25" t="str">
        <f aca="false">D$5</f>
        <v>Project-ID</v>
      </c>
      <c r="E607" s="25" t="str">
        <f aca="false">E$5</f>
        <v>Project Primary Name</v>
      </c>
      <c r="F607" s="25" t="str">
        <f aca="false">F$5</f>
        <v>Project Secondary Name</v>
      </c>
      <c r="G607" s="25" t="str">
        <f aca="false">G$5</f>
        <v>Product group</v>
      </c>
      <c r="H607" s="25" t="str">
        <f aca="false">H$5</f>
        <v>ISO county code</v>
      </c>
      <c r="I607" s="25" t="str">
        <f aca="false">I$5</f>
        <v>Contract signing date</v>
      </c>
      <c r="J607" s="25" t="str">
        <f aca="false">J$5</f>
        <v>Production Site</v>
      </c>
      <c r="K607" s="25" t="str">
        <f aca="false">K$5</f>
        <v>Engineering Site</v>
      </c>
      <c r="L607" s="25" t="str">
        <f aca="false">L$5</f>
        <v>Customer code</v>
      </c>
      <c r="M607" s="25" t="str">
        <f aca="false">M$5</f>
        <v>Customer name</v>
      </c>
      <c r="N607" s="25" t="str">
        <f aca="false">N$5</f>
        <v>Incoterm</v>
      </c>
      <c r="O607" s="25" t="str">
        <f aca="false">O$5</f>
        <v>Mode</v>
      </c>
      <c r="P607" s="25" t="str">
        <f aca="false">P$5</f>
        <v>Contract Currency</v>
      </c>
      <c r="Q607" s="25" t="str">
        <f aca="false">Q$5</f>
        <v>Project manager</v>
      </c>
      <c r="R607" s="25" t="str">
        <f aca="false">R$5</f>
        <v>Intercompany partner code</v>
      </c>
      <c r="S607" s="25" t="str">
        <f aca="false">S$5</f>
        <v>Technical date</v>
      </c>
      <c r="T607" s="25" t="str">
        <f aca="false">T$5</f>
        <v>General drawing date</v>
      </c>
      <c r="U607" s="25" t="str">
        <f aca="false">U$5</f>
        <v>General approval date</v>
      </c>
      <c r="V607" s="25" t="str">
        <f aca="false">V$5</f>
        <v>Detailed drawing date</v>
      </c>
      <c r="W607" s="25" t="str">
        <f aca="false">W$5</f>
        <v>IC order date</v>
      </c>
      <c r="X607" s="25" t="str">
        <f aca="false">X$5</f>
        <v>Production start date</v>
      </c>
      <c r="Y607" s="25" t="str">
        <f aca="false">Y$5</f>
        <v>Production end date</v>
      </c>
      <c r="Z607" s="25" t="str">
        <f aca="false">Z$5</f>
        <v>Dispatch date</v>
      </c>
      <c r="AA607" s="25" t="str">
        <f aca="false">AA$5</f>
        <v>Delivery date</v>
      </c>
      <c r="AB607" s="25" t="str">
        <f aca="false">AB$5</f>
        <v>Installation date</v>
      </c>
      <c r="AC607" s="25" t="str">
        <f aca="false">AC$5</f>
        <v>Expected closing date</v>
      </c>
      <c r="AD607" s="27" t="str">
        <f aca="false">AD$5</f>
        <v>Closing date</v>
      </c>
      <c r="AE607" s="31" t="str">
        <f aca="false">AE$5</f>
        <v>Used (Y/N)?</v>
      </c>
      <c r="AF607" s="49" t="str">
        <f aca="false">AF$5</f>
        <v>Comments</v>
      </c>
      <c r="AG607" s="9"/>
      <c r="AH607" s="9"/>
      <c r="AI607" s="9"/>
      <c r="AJ607" s="9"/>
    </row>
    <row r="608" customFormat="false" ht="18" hidden="false" customHeight="true" outlineLevel="0" collapsed="false">
      <c r="A608" s="32"/>
      <c r="B608" s="33" t="s">
        <v>272</v>
      </c>
      <c r="C608" s="34" t="str">
        <f aca="false">_Companycode</f>
        <v>MaAT</v>
      </c>
      <c r="D608" s="35" t="s">
        <v>273</v>
      </c>
      <c r="E608" s="36" t="s">
        <v>274</v>
      </c>
      <c r="F608" s="36"/>
      <c r="G608" s="50"/>
      <c r="H608" s="38"/>
      <c r="I608" s="51"/>
      <c r="J608" s="52"/>
      <c r="K608" s="41"/>
      <c r="L608" s="41"/>
      <c r="M608" s="41"/>
      <c r="N608" s="41"/>
      <c r="O608" s="41"/>
      <c r="P608" s="41"/>
      <c r="Q608" s="41"/>
      <c r="R608" s="53"/>
      <c r="S608" s="41"/>
      <c r="T608" s="41"/>
      <c r="U608" s="41"/>
      <c r="V608" s="41"/>
      <c r="W608" s="41"/>
      <c r="X608" s="41"/>
      <c r="Y608" s="41"/>
      <c r="Z608" s="41"/>
      <c r="AA608" s="39"/>
      <c r="AB608" s="41"/>
      <c r="AC608" s="51"/>
      <c r="AD608" s="54"/>
      <c r="AE608" s="55" t="str">
        <f aca="false">IF(AND(D608="",E608="",G608=""),"N","Y")</f>
        <v>Y</v>
      </c>
      <c r="AF608" s="35"/>
      <c r="AG608" s="32"/>
      <c r="AH608" s="32"/>
      <c r="AI608" s="32"/>
      <c r="AJ608" s="32"/>
    </row>
    <row r="609" customFormat="false" ht="18" hidden="false" customHeight="true" outlineLevel="0" collapsed="false">
      <c r="A609" s="32"/>
      <c r="B609" s="33" t="s">
        <v>272</v>
      </c>
      <c r="C609" s="34" t="str">
        <f aca="false">_Companycode</f>
        <v>MaAT</v>
      </c>
      <c r="D609" s="35"/>
      <c r="E609" s="36"/>
      <c r="F609" s="36"/>
      <c r="G609" s="50"/>
      <c r="H609" s="38"/>
      <c r="I609" s="51"/>
      <c r="J609" s="52"/>
      <c r="K609" s="41"/>
      <c r="L609" s="41"/>
      <c r="M609" s="41"/>
      <c r="N609" s="41"/>
      <c r="O609" s="41"/>
      <c r="P609" s="41"/>
      <c r="Q609" s="41"/>
      <c r="R609" s="53"/>
      <c r="S609" s="41"/>
      <c r="T609" s="41"/>
      <c r="U609" s="41"/>
      <c r="V609" s="41"/>
      <c r="W609" s="41"/>
      <c r="X609" s="41"/>
      <c r="Y609" s="41"/>
      <c r="Z609" s="41"/>
      <c r="AA609" s="39"/>
      <c r="AB609" s="41"/>
      <c r="AC609" s="51"/>
      <c r="AD609" s="54"/>
      <c r="AE609" s="55" t="str">
        <f aca="false">IF(AND(D609="",E609="",G609=""),"N","Y")</f>
        <v>N</v>
      </c>
      <c r="AF609" s="35"/>
      <c r="AG609" s="32"/>
      <c r="AH609" s="32"/>
      <c r="AI609" s="32"/>
      <c r="AJ609" s="32"/>
    </row>
    <row r="610" customFormat="false" ht="18" hidden="false" customHeight="true" outlineLevel="0" collapsed="false">
      <c r="A610" s="32"/>
      <c r="B610" s="33" t="s">
        <v>272</v>
      </c>
      <c r="C610" s="34" t="str">
        <f aca="false">_Companycode</f>
        <v>MaAT</v>
      </c>
      <c r="D610" s="35"/>
      <c r="E610" s="36"/>
      <c r="F610" s="36"/>
      <c r="G610" s="50"/>
      <c r="H610" s="38"/>
      <c r="I610" s="51"/>
      <c r="J610" s="52"/>
      <c r="K610" s="41"/>
      <c r="L610" s="41"/>
      <c r="M610" s="41"/>
      <c r="N610" s="41"/>
      <c r="O610" s="41"/>
      <c r="P610" s="41"/>
      <c r="Q610" s="41"/>
      <c r="R610" s="53"/>
      <c r="S610" s="41"/>
      <c r="T610" s="41"/>
      <c r="U610" s="41"/>
      <c r="V610" s="41"/>
      <c r="W610" s="41"/>
      <c r="X610" s="41"/>
      <c r="Y610" s="41"/>
      <c r="Z610" s="41"/>
      <c r="AA610" s="39"/>
      <c r="AB610" s="41"/>
      <c r="AC610" s="51"/>
      <c r="AD610" s="54"/>
      <c r="AE610" s="55" t="str">
        <f aca="false">IF(AND(D610="",E610="",G610=""),"N","Y")</f>
        <v>N</v>
      </c>
      <c r="AF610" s="35"/>
      <c r="AG610" s="32"/>
      <c r="AH610" s="32"/>
      <c r="AI610" s="32"/>
      <c r="AJ610" s="32"/>
    </row>
    <row r="611" customFormat="false" ht="18" hidden="false" customHeight="true" outlineLevel="0" collapsed="false">
      <c r="A611" s="32"/>
      <c r="B611" s="33" t="s">
        <v>272</v>
      </c>
      <c r="C611" s="34" t="str">
        <f aca="false">_Companycode</f>
        <v>MaAT</v>
      </c>
      <c r="D611" s="35"/>
      <c r="E611" s="36"/>
      <c r="F611" s="36"/>
      <c r="G611" s="50"/>
      <c r="H611" s="38"/>
      <c r="I611" s="51"/>
      <c r="J611" s="52"/>
      <c r="K611" s="41"/>
      <c r="L611" s="41"/>
      <c r="M611" s="41"/>
      <c r="N611" s="41"/>
      <c r="O611" s="41"/>
      <c r="P611" s="41"/>
      <c r="Q611" s="41"/>
      <c r="R611" s="53"/>
      <c r="S611" s="41"/>
      <c r="T611" s="41"/>
      <c r="U611" s="41"/>
      <c r="V611" s="41"/>
      <c r="W611" s="41"/>
      <c r="X611" s="41"/>
      <c r="Y611" s="41"/>
      <c r="Z611" s="41"/>
      <c r="AA611" s="39"/>
      <c r="AB611" s="41"/>
      <c r="AC611" s="51"/>
      <c r="AD611" s="54"/>
      <c r="AE611" s="55" t="str">
        <f aca="false">IF(AND(D611="",E611="",G611=""),"N","Y")</f>
        <v>N</v>
      </c>
      <c r="AF611" s="35"/>
      <c r="AG611" s="32"/>
      <c r="AH611" s="32"/>
      <c r="AI611" s="32"/>
      <c r="AJ611" s="32"/>
    </row>
    <row r="612" customFormat="false" ht="18" hidden="false" customHeight="true" outlineLevel="0" collapsed="false">
      <c r="A612" s="32"/>
      <c r="B612" s="33" t="s">
        <v>272</v>
      </c>
      <c r="C612" s="34" t="str">
        <f aca="false">_Companycode</f>
        <v>MaAT</v>
      </c>
      <c r="D612" s="35"/>
      <c r="E612" s="36"/>
      <c r="F612" s="36"/>
      <c r="G612" s="50"/>
      <c r="H612" s="38"/>
      <c r="I612" s="51"/>
      <c r="J612" s="52"/>
      <c r="K612" s="41"/>
      <c r="L612" s="41"/>
      <c r="M612" s="41"/>
      <c r="N612" s="41"/>
      <c r="O612" s="41"/>
      <c r="P612" s="41"/>
      <c r="Q612" s="41"/>
      <c r="R612" s="53"/>
      <c r="S612" s="41"/>
      <c r="T612" s="41"/>
      <c r="U612" s="41"/>
      <c r="V612" s="41"/>
      <c r="W612" s="41"/>
      <c r="X612" s="41"/>
      <c r="Y612" s="41"/>
      <c r="Z612" s="41"/>
      <c r="AA612" s="39"/>
      <c r="AB612" s="41"/>
      <c r="AC612" s="51"/>
      <c r="AD612" s="54"/>
      <c r="AE612" s="55" t="str">
        <f aca="false">IF(AND(D612="",E612="",G612=""),"N","Y")</f>
        <v>N</v>
      </c>
      <c r="AF612" s="35"/>
      <c r="AG612" s="32"/>
      <c r="AH612" s="32"/>
      <c r="AI612" s="32"/>
      <c r="AJ612" s="32"/>
    </row>
    <row r="613" customFormat="false" ht="18" hidden="false" customHeight="true" outlineLevel="0" collapsed="false">
      <c r="A613" s="32"/>
      <c r="B613" s="33" t="s">
        <v>272</v>
      </c>
      <c r="C613" s="34" t="str">
        <f aca="false">_Companycode</f>
        <v>MaAT</v>
      </c>
      <c r="D613" s="35"/>
      <c r="E613" s="36"/>
      <c r="F613" s="36"/>
      <c r="G613" s="50"/>
      <c r="H613" s="38"/>
      <c r="I613" s="51"/>
      <c r="J613" s="52"/>
      <c r="K613" s="41"/>
      <c r="L613" s="41"/>
      <c r="M613" s="41"/>
      <c r="N613" s="41"/>
      <c r="O613" s="41"/>
      <c r="P613" s="41"/>
      <c r="Q613" s="41"/>
      <c r="R613" s="53"/>
      <c r="S613" s="41"/>
      <c r="T613" s="41"/>
      <c r="U613" s="41"/>
      <c r="V613" s="41"/>
      <c r="W613" s="41"/>
      <c r="X613" s="41"/>
      <c r="Y613" s="41"/>
      <c r="Z613" s="41"/>
      <c r="AA613" s="39"/>
      <c r="AB613" s="41"/>
      <c r="AC613" s="51"/>
      <c r="AD613" s="54"/>
      <c r="AE613" s="55" t="str">
        <f aca="false">IF(AND(D613="",E613="",G613=""),"N","Y")</f>
        <v>N</v>
      </c>
      <c r="AF613" s="35"/>
      <c r="AG613" s="32"/>
      <c r="AH613" s="32"/>
      <c r="AI613" s="32"/>
      <c r="AJ613" s="32"/>
    </row>
    <row r="614" customFormat="false" ht="18" hidden="false" customHeight="true" outlineLevel="0" collapsed="false">
      <c r="A614" s="32"/>
      <c r="B614" s="33" t="s">
        <v>272</v>
      </c>
      <c r="C614" s="34" t="str">
        <f aca="false">_Companycode</f>
        <v>MaAT</v>
      </c>
      <c r="D614" s="35"/>
      <c r="E614" s="36"/>
      <c r="F614" s="36"/>
      <c r="G614" s="50"/>
      <c r="H614" s="38"/>
      <c r="I614" s="51"/>
      <c r="J614" s="52"/>
      <c r="K614" s="41"/>
      <c r="L614" s="41"/>
      <c r="M614" s="41"/>
      <c r="N614" s="41"/>
      <c r="O614" s="41"/>
      <c r="P614" s="41"/>
      <c r="Q614" s="41"/>
      <c r="R614" s="53"/>
      <c r="S614" s="41"/>
      <c r="T614" s="41"/>
      <c r="U614" s="41"/>
      <c r="V614" s="41"/>
      <c r="W614" s="41"/>
      <c r="X614" s="41"/>
      <c r="Y614" s="41"/>
      <c r="Z614" s="41"/>
      <c r="AA614" s="39"/>
      <c r="AB614" s="41"/>
      <c r="AC614" s="51"/>
      <c r="AD614" s="54"/>
      <c r="AE614" s="55" t="str">
        <f aca="false">IF(AND(D614="",E614="",G614=""),"N","Y")</f>
        <v>N</v>
      </c>
      <c r="AF614" s="35"/>
      <c r="AG614" s="32"/>
      <c r="AH614" s="32"/>
      <c r="AI614" s="32"/>
      <c r="AJ614" s="32"/>
    </row>
    <row r="615" customFormat="false" ht="18" hidden="false" customHeight="true" outlineLevel="0" collapsed="false">
      <c r="A615" s="32"/>
      <c r="B615" s="33" t="s">
        <v>272</v>
      </c>
      <c r="C615" s="34" t="str">
        <f aca="false">_Companycode</f>
        <v>MaAT</v>
      </c>
      <c r="D615" s="35"/>
      <c r="E615" s="36"/>
      <c r="F615" s="36"/>
      <c r="G615" s="50"/>
      <c r="H615" s="38"/>
      <c r="I615" s="51"/>
      <c r="J615" s="52"/>
      <c r="K615" s="41"/>
      <c r="L615" s="41"/>
      <c r="M615" s="41"/>
      <c r="N615" s="41"/>
      <c r="O615" s="41"/>
      <c r="P615" s="41"/>
      <c r="Q615" s="41"/>
      <c r="R615" s="53"/>
      <c r="S615" s="41"/>
      <c r="T615" s="41"/>
      <c r="U615" s="41"/>
      <c r="V615" s="41"/>
      <c r="W615" s="41"/>
      <c r="X615" s="41"/>
      <c r="Y615" s="41"/>
      <c r="Z615" s="41"/>
      <c r="AA615" s="39"/>
      <c r="AB615" s="41"/>
      <c r="AC615" s="51"/>
      <c r="AD615" s="54"/>
      <c r="AE615" s="55" t="str">
        <f aca="false">IF(AND(D615="",E615="",G615=""),"N","Y")</f>
        <v>N</v>
      </c>
      <c r="AF615" s="35"/>
      <c r="AG615" s="32"/>
      <c r="AH615" s="32"/>
      <c r="AI615" s="32"/>
      <c r="AJ615" s="32"/>
    </row>
    <row r="616" customFormat="false" ht="18" hidden="false" customHeight="true" outlineLevel="0" collapsed="false">
      <c r="A616" s="32"/>
      <c r="B616" s="33" t="s">
        <v>272</v>
      </c>
      <c r="C616" s="34" t="str">
        <f aca="false">_Companycode</f>
        <v>MaAT</v>
      </c>
      <c r="D616" s="35"/>
      <c r="E616" s="36"/>
      <c r="F616" s="36"/>
      <c r="G616" s="50"/>
      <c r="H616" s="38"/>
      <c r="I616" s="51"/>
      <c r="J616" s="52"/>
      <c r="K616" s="41"/>
      <c r="L616" s="41"/>
      <c r="M616" s="41"/>
      <c r="N616" s="41"/>
      <c r="O616" s="41"/>
      <c r="P616" s="41"/>
      <c r="Q616" s="41"/>
      <c r="R616" s="53"/>
      <c r="S616" s="41"/>
      <c r="T616" s="41"/>
      <c r="U616" s="41"/>
      <c r="V616" s="41"/>
      <c r="W616" s="41"/>
      <c r="X616" s="41"/>
      <c r="Y616" s="41"/>
      <c r="Z616" s="41"/>
      <c r="AA616" s="39"/>
      <c r="AB616" s="41"/>
      <c r="AC616" s="51"/>
      <c r="AD616" s="54"/>
      <c r="AE616" s="55" t="str">
        <f aca="false">IF(AND(D616="",E616="",G616=""),"N","Y")</f>
        <v>N</v>
      </c>
      <c r="AF616" s="35"/>
      <c r="AG616" s="32"/>
      <c r="AH616" s="32"/>
      <c r="AI616" s="32"/>
      <c r="AJ616" s="32"/>
    </row>
    <row r="617" customFormat="false" ht="18" hidden="false" customHeight="true" outlineLevel="0" collapsed="false">
      <c r="A617" s="32"/>
      <c r="B617" s="33" t="s">
        <v>272</v>
      </c>
      <c r="C617" s="34" t="str">
        <f aca="false">_Companycode</f>
        <v>MaAT</v>
      </c>
      <c r="D617" s="35"/>
      <c r="E617" s="36"/>
      <c r="F617" s="36"/>
      <c r="G617" s="50"/>
      <c r="H617" s="38"/>
      <c r="I617" s="51"/>
      <c r="J617" s="52"/>
      <c r="K617" s="41"/>
      <c r="L617" s="41"/>
      <c r="M617" s="41"/>
      <c r="N617" s="41"/>
      <c r="O617" s="41"/>
      <c r="P617" s="41"/>
      <c r="Q617" s="41"/>
      <c r="R617" s="53"/>
      <c r="S617" s="41"/>
      <c r="T617" s="41"/>
      <c r="U617" s="41"/>
      <c r="V617" s="41"/>
      <c r="W617" s="41"/>
      <c r="X617" s="41"/>
      <c r="Y617" s="41"/>
      <c r="Z617" s="41"/>
      <c r="AA617" s="39"/>
      <c r="AB617" s="41"/>
      <c r="AC617" s="51"/>
      <c r="AD617" s="54"/>
      <c r="AE617" s="55" t="str">
        <f aca="false">IF(AND(D617="",E617="",G617=""),"N","Y")</f>
        <v>N</v>
      </c>
      <c r="AF617" s="35"/>
      <c r="AG617" s="32"/>
      <c r="AH617" s="32"/>
      <c r="AI617" s="32"/>
      <c r="AJ617" s="32"/>
    </row>
    <row r="618" customFormat="false" ht="18" hidden="false" customHeight="true" outlineLevel="0" collapsed="false">
      <c r="A618" s="32"/>
      <c r="B618" s="33" t="s">
        <v>272</v>
      </c>
      <c r="C618" s="34" t="str">
        <f aca="false">_Companycode</f>
        <v>MaAT</v>
      </c>
      <c r="D618" s="35"/>
      <c r="E618" s="36"/>
      <c r="F618" s="36"/>
      <c r="G618" s="50"/>
      <c r="H618" s="38"/>
      <c r="I618" s="51"/>
      <c r="J618" s="52"/>
      <c r="K618" s="41"/>
      <c r="L618" s="41"/>
      <c r="M618" s="41"/>
      <c r="N618" s="41"/>
      <c r="O618" s="41"/>
      <c r="P618" s="41"/>
      <c r="Q618" s="41"/>
      <c r="R618" s="53"/>
      <c r="S618" s="41"/>
      <c r="T618" s="41"/>
      <c r="U618" s="41"/>
      <c r="V618" s="41"/>
      <c r="W618" s="41"/>
      <c r="X618" s="41"/>
      <c r="Y618" s="41"/>
      <c r="Z618" s="41"/>
      <c r="AA618" s="39"/>
      <c r="AB618" s="41"/>
      <c r="AC618" s="51"/>
      <c r="AD618" s="54"/>
      <c r="AE618" s="55" t="str">
        <f aca="false">IF(AND(D618="",E618="",G618=""),"N","Y")</f>
        <v>N</v>
      </c>
      <c r="AF618" s="35"/>
      <c r="AG618" s="32"/>
      <c r="AH618" s="32"/>
      <c r="AI618" s="32"/>
      <c r="AJ618" s="32"/>
    </row>
    <row r="619" customFormat="false" ht="18" hidden="false" customHeight="true" outlineLevel="0" collapsed="false">
      <c r="A619" s="32"/>
      <c r="B619" s="33" t="s">
        <v>272</v>
      </c>
      <c r="C619" s="34" t="str">
        <f aca="false">_Companycode</f>
        <v>MaAT</v>
      </c>
      <c r="D619" s="35"/>
      <c r="E619" s="36"/>
      <c r="F619" s="36"/>
      <c r="G619" s="50"/>
      <c r="H619" s="38"/>
      <c r="I619" s="51"/>
      <c r="J619" s="52"/>
      <c r="K619" s="41"/>
      <c r="L619" s="41"/>
      <c r="M619" s="41"/>
      <c r="N619" s="41"/>
      <c r="O619" s="41"/>
      <c r="P619" s="41"/>
      <c r="Q619" s="41"/>
      <c r="R619" s="53"/>
      <c r="S619" s="41"/>
      <c r="T619" s="41"/>
      <c r="U619" s="41"/>
      <c r="V619" s="41"/>
      <c r="W619" s="41"/>
      <c r="X619" s="41"/>
      <c r="Y619" s="41"/>
      <c r="Z619" s="41"/>
      <c r="AA619" s="39"/>
      <c r="AB619" s="41"/>
      <c r="AC619" s="51"/>
      <c r="AD619" s="54"/>
      <c r="AE619" s="55" t="str">
        <f aca="false">IF(AND(D619="",E619="",G619=""),"N","Y")</f>
        <v>N</v>
      </c>
      <c r="AF619" s="35"/>
      <c r="AG619" s="32"/>
      <c r="AH619" s="32"/>
      <c r="AI619" s="32"/>
      <c r="AJ619" s="32"/>
    </row>
    <row r="620" customFormat="false" ht="18" hidden="false" customHeight="true" outlineLevel="0" collapsed="false">
      <c r="A620" s="32"/>
      <c r="B620" s="33" t="s">
        <v>272</v>
      </c>
      <c r="C620" s="34" t="str">
        <f aca="false">_Companycode</f>
        <v>MaAT</v>
      </c>
      <c r="D620" s="35"/>
      <c r="E620" s="36"/>
      <c r="F620" s="36"/>
      <c r="G620" s="50"/>
      <c r="H620" s="38"/>
      <c r="I620" s="51"/>
      <c r="J620" s="52"/>
      <c r="K620" s="41"/>
      <c r="L620" s="41"/>
      <c r="M620" s="41"/>
      <c r="N620" s="41"/>
      <c r="O620" s="41"/>
      <c r="P620" s="41"/>
      <c r="Q620" s="41"/>
      <c r="R620" s="53"/>
      <c r="S620" s="41"/>
      <c r="T620" s="41"/>
      <c r="U620" s="41"/>
      <c r="V620" s="41"/>
      <c r="W620" s="41"/>
      <c r="X620" s="41"/>
      <c r="Y620" s="41"/>
      <c r="Z620" s="41"/>
      <c r="AA620" s="39"/>
      <c r="AB620" s="41"/>
      <c r="AC620" s="51"/>
      <c r="AD620" s="54"/>
      <c r="AE620" s="55" t="str">
        <f aca="false">IF(AND(D620="",E620="",G620=""),"N","Y")</f>
        <v>N</v>
      </c>
      <c r="AF620" s="35"/>
      <c r="AG620" s="32"/>
      <c r="AH620" s="32"/>
      <c r="AI620" s="32"/>
      <c r="AJ620" s="32"/>
    </row>
    <row r="621" customFormat="false" ht="18" hidden="false" customHeight="true" outlineLevel="0" collapsed="false">
      <c r="A621" s="32"/>
      <c r="B621" s="33" t="s">
        <v>272</v>
      </c>
      <c r="C621" s="34" t="str">
        <f aca="false">_Companycode</f>
        <v>MaAT</v>
      </c>
      <c r="D621" s="35"/>
      <c r="E621" s="36"/>
      <c r="F621" s="36"/>
      <c r="G621" s="50"/>
      <c r="H621" s="38"/>
      <c r="I621" s="51"/>
      <c r="J621" s="52"/>
      <c r="K621" s="41"/>
      <c r="L621" s="41"/>
      <c r="M621" s="41"/>
      <c r="N621" s="41"/>
      <c r="O621" s="41"/>
      <c r="P621" s="41"/>
      <c r="Q621" s="41"/>
      <c r="R621" s="53"/>
      <c r="S621" s="41"/>
      <c r="T621" s="41"/>
      <c r="U621" s="41"/>
      <c r="V621" s="41"/>
      <c r="W621" s="41"/>
      <c r="X621" s="41"/>
      <c r="Y621" s="41"/>
      <c r="Z621" s="41"/>
      <c r="AA621" s="39"/>
      <c r="AB621" s="41"/>
      <c r="AC621" s="51"/>
      <c r="AD621" s="54"/>
      <c r="AE621" s="55" t="str">
        <f aca="false">IF(AND(D621="",E621="",G621=""),"N","Y")</f>
        <v>N</v>
      </c>
      <c r="AF621" s="35"/>
      <c r="AG621" s="32"/>
      <c r="AH621" s="32"/>
      <c r="AI621" s="32"/>
      <c r="AJ621" s="32"/>
    </row>
    <row r="622" customFormat="false" ht="18" hidden="false" customHeight="true" outlineLevel="0" collapsed="false">
      <c r="A622" s="32"/>
      <c r="B622" s="33" t="s">
        <v>272</v>
      </c>
      <c r="C622" s="34" t="str">
        <f aca="false">_Companycode</f>
        <v>MaAT</v>
      </c>
      <c r="D622" s="35"/>
      <c r="E622" s="36"/>
      <c r="F622" s="36"/>
      <c r="G622" s="50"/>
      <c r="H622" s="38"/>
      <c r="I622" s="51"/>
      <c r="J622" s="52"/>
      <c r="K622" s="41"/>
      <c r="L622" s="41"/>
      <c r="M622" s="41"/>
      <c r="N622" s="41"/>
      <c r="O622" s="41"/>
      <c r="P622" s="41"/>
      <c r="Q622" s="41"/>
      <c r="R622" s="53"/>
      <c r="S622" s="41"/>
      <c r="T622" s="41"/>
      <c r="U622" s="41"/>
      <c r="V622" s="41"/>
      <c r="W622" s="41"/>
      <c r="X622" s="41"/>
      <c r="Y622" s="41"/>
      <c r="Z622" s="41"/>
      <c r="AA622" s="39"/>
      <c r="AB622" s="41"/>
      <c r="AC622" s="51"/>
      <c r="AD622" s="54"/>
      <c r="AE622" s="55" t="str">
        <f aca="false">IF(AND(D622="",E622="",G622=""),"N","Y")</f>
        <v>N</v>
      </c>
      <c r="AF622" s="35"/>
      <c r="AG622" s="32"/>
      <c r="AH622" s="32"/>
      <c r="AI622" s="32"/>
      <c r="AJ622" s="32"/>
    </row>
    <row r="623" customFormat="false" ht="18" hidden="false" customHeight="true" outlineLevel="0" collapsed="false">
      <c r="A623" s="32"/>
      <c r="B623" s="33" t="s">
        <v>272</v>
      </c>
      <c r="C623" s="34" t="str">
        <f aca="false">_Companycode</f>
        <v>MaAT</v>
      </c>
      <c r="D623" s="35"/>
      <c r="E623" s="36"/>
      <c r="F623" s="36"/>
      <c r="G623" s="50"/>
      <c r="H623" s="38"/>
      <c r="I623" s="51"/>
      <c r="J623" s="52"/>
      <c r="K623" s="41"/>
      <c r="L623" s="41"/>
      <c r="M623" s="41"/>
      <c r="N623" s="41"/>
      <c r="O623" s="41"/>
      <c r="P623" s="41"/>
      <c r="Q623" s="41"/>
      <c r="R623" s="53"/>
      <c r="S623" s="41"/>
      <c r="T623" s="41"/>
      <c r="U623" s="41"/>
      <c r="V623" s="41"/>
      <c r="W623" s="41"/>
      <c r="X623" s="41"/>
      <c r="Y623" s="41"/>
      <c r="Z623" s="41"/>
      <c r="AA623" s="39"/>
      <c r="AB623" s="41"/>
      <c r="AC623" s="51"/>
      <c r="AD623" s="54"/>
      <c r="AE623" s="55" t="str">
        <f aca="false">IF(AND(D623="",E623="",G623=""),"N","Y")</f>
        <v>N</v>
      </c>
      <c r="AF623" s="35"/>
      <c r="AG623" s="32"/>
      <c r="AH623" s="32"/>
      <c r="AI623" s="32"/>
      <c r="AJ623" s="32"/>
    </row>
    <row r="624" customFormat="false" ht="18" hidden="false" customHeight="true" outlineLevel="0" collapsed="false">
      <c r="A624" s="32"/>
      <c r="B624" s="33" t="s">
        <v>272</v>
      </c>
      <c r="C624" s="34" t="str">
        <f aca="false">_Companycode</f>
        <v>MaAT</v>
      </c>
      <c r="D624" s="35"/>
      <c r="E624" s="36"/>
      <c r="F624" s="36"/>
      <c r="G624" s="50"/>
      <c r="H624" s="38"/>
      <c r="I624" s="51"/>
      <c r="J624" s="52"/>
      <c r="K624" s="41"/>
      <c r="L624" s="41"/>
      <c r="M624" s="41"/>
      <c r="N624" s="41"/>
      <c r="O624" s="41"/>
      <c r="P624" s="41"/>
      <c r="Q624" s="41"/>
      <c r="R624" s="53"/>
      <c r="S624" s="41"/>
      <c r="T624" s="41"/>
      <c r="U624" s="41"/>
      <c r="V624" s="41"/>
      <c r="W624" s="41"/>
      <c r="X624" s="41"/>
      <c r="Y624" s="41"/>
      <c r="Z624" s="41"/>
      <c r="AA624" s="39"/>
      <c r="AB624" s="41"/>
      <c r="AC624" s="51"/>
      <c r="AD624" s="54"/>
      <c r="AE624" s="55" t="str">
        <f aca="false">IF(AND(D624="",E624="",G624=""),"N","Y")</f>
        <v>N</v>
      </c>
      <c r="AF624" s="35"/>
      <c r="AG624" s="32"/>
      <c r="AH624" s="32"/>
      <c r="AI624" s="32"/>
      <c r="AJ624" s="32"/>
    </row>
    <row r="625" customFormat="false" ht="18" hidden="false" customHeight="true" outlineLevel="0" collapsed="false">
      <c r="A625" s="32"/>
      <c r="B625" s="33" t="s">
        <v>272</v>
      </c>
      <c r="C625" s="34" t="str">
        <f aca="false">_Companycode</f>
        <v>MaAT</v>
      </c>
      <c r="D625" s="35"/>
      <c r="E625" s="36"/>
      <c r="F625" s="36"/>
      <c r="G625" s="50"/>
      <c r="H625" s="38"/>
      <c r="I625" s="51"/>
      <c r="J625" s="52"/>
      <c r="K625" s="41"/>
      <c r="L625" s="41"/>
      <c r="M625" s="41"/>
      <c r="N625" s="41"/>
      <c r="O625" s="41"/>
      <c r="P625" s="41"/>
      <c r="Q625" s="41"/>
      <c r="R625" s="53"/>
      <c r="S625" s="41"/>
      <c r="T625" s="41"/>
      <c r="U625" s="41"/>
      <c r="V625" s="41"/>
      <c r="W625" s="41"/>
      <c r="X625" s="41"/>
      <c r="Y625" s="41"/>
      <c r="Z625" s="41"/>
      <c r="AA625" s="39"/>
      <c r="AB625" s="41"/>
      <c r="AC625" s="51"/>
      <c r="AD625" s="54"/>
      <c r="AE625" s="55" t="str">
        <f aca="false">IF(AND(D625="",E625="",G625=""),"N","Y")</f>
        <v>N</v>
      </c>
      <c r="AF625" s="35"/>
      <c r="AG625" s="32"/>
      <c r="AH625" s="32"/>
      <c r="AI625" s="32"/>
      <c r="AJ625" s="32"/>
    </row>
    <row r="626" customFormat="false" ht="18" hidden="false" customHeight="true" outlineLevel="0" collapsed="false">
      <c r="A626" s="32"/>
      <c r="B626" s="33" t="s">
        <v>272</v>
      </c>
      <c r="C626" s="34" t="str">
        <f aca="false">_Companycode</f>
        <v>MaAT</v>
      </c>
      <c r="D626" s="35"/>
      <c r="E626" s="36"/>
      <c r="F626" s="36"/>
      <c r="G626" s="50"/>
      <c r="H626" s="38"/>
      <c r="I626" s="51"/>
      <c r="J626" s="52"/>
      <c r="K626" s="41"/>
      <c r="L626" s="41"/>
      <c r="M626" s="41"/>
      <c r="N626" s="41"/>
      <c r="O626" s="41"/>
      <c r="P626" s="41"/>
      <c r="Q626" s="41"/>
      <c r="R626" s="53"/>
      <c r="S626" s="41"/>
      <c r="T626" s="41"/>
      <c r="U626" s="41"/>
      <c r="V626" s="41"/>
      <c r="W626" s="41"/>
      <c r="X626" s="41"/>
      <c r="Y626" s="41"/>
      <c r="Z626" s="41"/>
      <c r="AA626" s="39"/>
      <c r="AB626" s="41"/>
      <c r="AC626" s="51"/>
      <c r="AD626" s="54"/>
      <c r="AE626" s="55" t="str">
        <f aca="false">IF(AND(D626="",E626="",G626=""),"N","Y")</f>
        <v>N</v>
      </c>
      <c r="AF626" s="35"/>
      <c r="AG626" s="32"/>
      <c r="AH626" s="32"/>
      <c r="AI626" s="32"/>
      <c r="AJ626" s="32"/>
    </row>
    <row r="627" customFormat="false" ht="18" hidden="false" customHeight="true" outlineLevel="0" collapsed="false">
      <c r="A627" s="32"/>
      <c r="B627" s="33" t="s">
        <v>272</v>
      </c>
      <c r="C627" s="34" t="str">
        <f aca="false">_Companycode</f>
        <v>MaAT</v>
      </c>
      <c r="D627" s="35"/>
      <c r="E627" s="36"/>
      <c r="F627" s="36"/>
      <c r="G627" s="50"/>
      <c r="H627" s="38"/>
      <c r="I627" s="51"/>
      <c r="J627" s="52"/>
      <c r="K627" s="41"/>
      <c r="L627" s="41"/>
      <c r="M627" s="41"/>
      <c r="N627" s="41"/>
      <c r="O627" s="41"/>
      <c r="P627" s="41"/>
      <c r="Q627" s="41"/>
      <c r="R627" s="53"/>
      <c r="S627" s="41"/>
      <c r="T627" s="41"/>
      <c r="U627" s="41"/>
      <c r="V627" s="41"/>
      <c r="W627" s="41"/>
      <c r="X627" s="41"/>
      <c r="Y627" s="41"/>
      <c r="Z627" s="41"/>
      <c r="AA627" s="39"/>
      <c r="AB627" s="41"/>
      <c r="AC627" s="51"/>
      <c r="AD627" s="54"/>
      <c r="AE627" s="55" t="str">
        <f aca="false">IF(AND(D627="",E627="",G627=""),"N","Y")</f>
        <v>N</v>
      </c>
      <c r="AF627" s="35"/>
      <c r="AG627" s="32"/>
      <c r="AH627" s="32"/>
      <c r="AI627" s="32"/>
      <c r="AJ627" s="32"/>
    </row>
    <row r="628" customFormat="false" ht="18" hidden="false" customHeight="true" outlineLevel="0" collapsed="false">
      <c r="A628" s="32"/>
      <c r="B628" s="33" t="s">
        <v>272</v>
      </c>
      <c r="C628" s="34" t="str">
        <f aca="false">_Companycode</f>
        <v>MaAT</v>
      </c>
      <c r="D628" s="35"/>
      <c r="E628" s="36"/>
      <c r="F628" s="36"/>
      <c r="G628" s="50"/>
      <c r="H628" s="38"/>
      <c r="I628" s="51"/>
      <c r="J628" s="52"/>
      <c r="K628" s="41"/>
      <c r="L628" s="41"/>
      <c r="M628" s="41"/>
      <c r="N628" s="41"/>
      <c r="O628" s="41"/>
      <c r="P628" s="41"/>
      <c r="Q628" s="41"/>
      <c r="R628" s="53"/>
      <c r="S628" s="41"/>
      <c r="T628" s="41"/>
      <c r="U628" s="41"/>
      <c r="V628" s="41"/>
      <c r="W628" s="41"/>
      <c r="X628" s="41"/>
      <c r="Y628" s="41"/>
      <c r="Z628" s="41"/>
      <c r="AA628" s="39"/>
      <c r="AB628" s="41"/>
      <c r="AC628" s="51"/>
      <c r="AD628" s="54"/>
      <c r="AE628" s="55" t="str">
        <f aca="false">IF(AND(D628="",E628="",G628=""),"N","Y")</f>
        <v>N</v>
      </c>
      <c r="AF628" s="35"/>
      <c r="AG628" s="32"/>
      <c r="AH628" s="32"/>
      <c r="AI628" s="32"/>
      <c r="AJ628" s="32"/>
    </row>
    <row r="629" customFormat="false" ht="18" hidden="false" customHeight="true" outlineLevel="0" collapsed="false">
      <c r="A629" s="32"/>
      <c r="B629" s="33" t="s">
        <v>272</v>
      </c>
      <c r="C629" s="34" t="str">
        <f aca="false">_Companycode</f>
        <v>MaAT</v>
      </c>
      <c r="D629" s="35"/>
      <c r="E629" s="36"/>
      <c r="F629" s="36"/>
      <c r="G629" s="50"/>
      <c r="H629" s="38"/>
      <c r="I629" s="51"/>
      <c r="J629" s="52"/>
      <c r="K629" s="41"/>
      <c r="L629" s="41"/>
      <c r="M629" s="41"/>
      <c r="N629" s="41"/>
      <c r="O629" s="41"/>
      <c r="P629" s="41"/>
      <c r="Q629" s="41"/>
      <c r="R629" s="53"/>
      <c r="S629" s="41"/>
      <c r="T629" s="41"/>
      <c r="U629" s="41"/>
      <c r="V629" s="41"/>
      <c r="W629" s="41"/>
      <c r="X629" s="41"/>
      <c r="Y629" s="41"/>
      <c r="Z629" s="41"/>
      <c r="AA629" s="39"/>
      <c r="AB629" s="41"/>
      <c r="AC629" s="51"/>
      <c r="AD629" s="54"/>
      <c r="AE629" s="55" t="str">
        <f aca="false">IF(AND(D629="",E629="",G629=""),"N","Y")</f>
        <v>N</v>
      </c>
      <c r="AF629" s="35"/>
      <c r="AG629" s="32"/>
      <c r="AH629" s="32"/>
      <c r="AI629" s="32"/>
      <c r="AJ629" s="32"/>
    </row>
    <row r="630" customFormat="false" ht="18" hidden="false" customHeight="true" outlineLevel="0" collapsed="false">
      <c r="A630" s="32"/>
      <c r="B630" s="33" t="s">
        <v>272</v>
      </c>
      <c r="C630" s="34" t="str">
        <f aca="false">_Companycode</f>
        <v>MaAT</v>
      </c>
      <c r="D630" s="35"/>
      <c r="E630" s="36"/>
      <c r="F630" s="36"/>
      <c r="G630" s="50"/>
      <c r="H630" s="38"/>
      <c r="I630" s="51"/>
      <c r="J630" s="52"/>
      <c r="K630" s="41"/>
      <c r="L630" s="41"/>
      <c r="M630" s="41"/>
      <c r="N630" s="41"/>
      <c r="O630" s="41"/>
      <c r="P630" s="41"/>
      <c r="Q630" s="41"/>
      <c r="R630" s="53"/>
      <c r="S630" s="41"/>
      <c r="T630" s="41"/>
      <c r="U630" s="41"/>
      <c r="V630" s="41"/>
      <c r="W630" s="41"/>
      <c r="X630" s="41"/>
      <c r="Y630" s="41"/>
      <c r="Z630" s="41"/>
      <c r="AA630" s="39"/>
      <c r="AB630" s="41"/>
      <c r="AC630" s="51"/>
      <c r="AD630" s="54"/>
      <c r="AE630" s="55" t="str">
        <f aca="false">IF(AND(D630="",E630="",G630=""),"N","Y")</f>
        <v>N</v>
      </c>
      <c r="AF630" s="35"/>
      <c r="AG630" s="32"/>
      <c r="AH630" s="32"/>
      <c r="AI630" s="32"/>
      <c r="AJ630" s="32"/>
    </row>
    <row r="631" customFormat="false" ht="18" hidden="false" customHeight="true" outlineLevel="0" collapsed="false">
      <c r="A631" s="32"/>
      <c r="B631" s="33" t="s">
        <v>272</v>
      </c>
      <c r="C631" s="34" t="str">
        <f aca="false">_Companycode</f>
        <v>MaAT</v>
      </c>
      <c r="D631" s="35"/>
      <c r="E631" s="36"/>
      <c r="F631" s="36"/>
      <c r="G631" s="50"/>
      <c r="H631" s="38"/>
      <c r="I631" s="51"/>
      <c r="J631" s="52"/>
      <c r="K631" s="41"/>
      <c r="L631" s="41"/>
      <c r="M631" s="41"/>
      <c r="N631" s="41"/>
      <c r="O631" s="41"/>
      <c r="P631" s="41"/>
      <c r="Q631" s="41"/>
      <c r="R631" s="53"/>
      <c r="S631" s="41"/>
      <c r="T631" s="41"/>
      <c r="U631" s="41"/>
      <c r="V631" s="41"/>
      <c r="W631" s="41"/>
      <c r="X631" s="41"/>
      <c r="Y631" s="41"/>
      <c r="Z631" s="41"/>
      <c r="AA631" s="39"/>
      <c r="AB631" s="41"/>
      <c r="AC631" s="51"/>
      <c r="AD631" s="54"/>
      <c r="AE631" s="55" t="str">
        <f aca="false">IF(AND(D631="",E631="",G631=""),"N","Y")</f>
        <v>N</v>
      </c>
      <c r="AF631" s="35"/>
      <c r="AG631" s="32"/>
      <c r="AH631" s="32"/>
      <c r="AI631" s="32"/>
      <c r="AJ631" s="32"/>
    </row>
    <row r="632" customFormat="false" ht="18" hidden="false" customHeight="true" outlineLevel="0" collapsed="false">
      <c r="A632" s="32"/>
      <c r="B632" s="33" t="s">
        <v>272</v>
      </c>
      <c r="C632" s="34" t="str">
        <f aca="false">_Companycode</f>
        <v>MaAT</v>
      </c>
      <c r="D632" s="35"/>
      <c r="E632" s="36"/>
      <c r="F632" s="36"/>
      <c r="G632" s="50"/>
      <c r="H632" s="38"/>
      <c r="I632" s="51"/>
      <c r="J632" s="52"/>
      <c r="K632" s="41"/>
      <c r="L632" s="41"/>
      <c r="M632" s="41"/>
      <c r="N632" s="41"/>
      <c r="O632" s="41"/>
      <c r="P632" s="41"/>
      <c r="Q632" s="41"/>
      <c r="R632" s="53"/>
      <c r="S632" s="41"/>
      <c r="T632" s="41"/>
      <c r="U632" s="41"/>
      <c r="V632" s="41"/>
      <c r="W632" s="41"/>
      <c r="X632" s="41"/>
      <c r="Y632" s="41"/>
      <c r="Z632" s="41"/>
      <c r="AA632" s="39"/>
      <c r="AB632" s="41"/>
      <c r="AC632" s="51"/>
      <c r="AD632" s="54"/>
      <c r="AE632" s="55" t="str">
        <f aca="false">IF(AND(D632="",E632="",G632=""),"N","Y")</f>
        <v>N</v>
      </c>
      <c r="AF632" s="35"/>
      <c r="AG632" s="32"/>
      <c r="AH632" s="32"/>
      <c r="AI632" s="32"/>
      <c r="AJ632" s="32"/>
    </row>
    <row r="633" customFormat="false" ht="18" hidden="false" customHeight="true" outlineLevel="0" collapsed="false">
      <c r="A633" s="32"/>
      <c r="B633" s="33" t="s">
        <v>272</v>
      </c>
      <c r="C633" s="34" t="str">
        <f aca="false">_Companycode</f>
        <v>MaAT</v>
      </c>
      <c r="D633" s="35"/>
      <c r="E633" s="36"/>
      <c r="F633" s="36"/>
      <c r="G633" s="50"/>
      <c r="H633" s="38"/>
      <c r="I633" s="51"/>
      <c r="J633" s="52"/>
      <c r="K633" s="41"/>
      <c r="L633" s="41"/>
      <c r="M633" s="41"/>
      <c r="N633" s="41"/>
      <c r="O633" s="41"/>
      <c r="P633" s="41"/>
      <c r="Q633" s="41"/>
      <c r="R633" s="53"/>
      <c r="S633" s="41"/>
      <c r="T633" s="41"/>
      <c r="U633" s="41"/>
      <c r="V633" s="41"/>
      <c r="W633" s="41"/>
      <c r="X633" s="41"/>
      <c r="Y633" s="41"/>
      <c r="Z633" s="41"/>
      <c r="AA633" s="39"/>
      <c r="AB633" s="41"/>
      <c r="AC633" s="51"/>
      <c r="AD633" s="54"/>
      <c r="AE633" s="55" t="str">
        <f aca="false">IF(AND(D633="",E633="",G633=""),"N","Y")</f>
        <v>N</v>
      </c>
      <c r="AF633" s="35"/>
      <c r="AG633" s="32"/>
      <c r="AH633" s="32"/>
      <c r="AI633" s="32"/>
      <c r="AJ633" s="32"/>
    </row>
    <row r="634" customFormat="false" ht="18" hidden="false" customHeight="true" outlineLevel="0" collapsed="false">
      <c r="A634" s="32"/>
      <c r="B634" s="33" t="s">
        <v>272</v>
      </c>
      <c r="C634" s="34" t="str">
        <f aca="false">_Companycode</f>
        <v>MaAT</v>
      </c>
      <c r="D634" s="35"/>
      <c r="E634" s="36"/>
      <c r="F634" s="36"/>
      <c r="G634" s="50"/>
      <c r="H634" s="38"/>
      <c r="I634" s="51"/>
      <c r="J634" s="52"/>
      <c r="K634" s="41"/>
      <c r="L634" s="41"/>
      <c r="M634" s="41"/>
      <c r="N634" s="41"/>
      <c r="O634" s="41"/>
      <c r="P634" s="41"/>
      <c r="Q634" s="41"/>
      <c r="R634" s="53"/>
      <c r="S634" s="41"/>
      <c r="T634" s="41"/>
      <c r="U634" s="41"/>
      <c r="V634" s="41"/>
      <c r="W634" s="41"/>
      <c r="X634" s="41"/>
      <c r="Y634" s="41"/>
      <c r="Z634" s="41"/>
      <c r="AA634" s="39"/>
      <c r="AB634" s="41"/>
      <c r="AC634" s="51"/>
      <c r="AD634" s="54"/>
      <c r="AE634" s="55" t="str">
        <f aca="false">IF(AND(D634="",E634="",G634=""),"N","Y")</f>
        <v>N</v>
      </c>
      <c r="AF634" s="35"/>
      <c r="AG634" s="32"/>
      <c r="AH634" s="32"/>
      <c r="AI634" s="32"/>
      <c r="AJ634" s="32"/>
    </row>
    <row r="635" customFormat="false" ht="18" hidden="false" customHeight="true" outlineLevel="0" collapsed="false">
      <c r="A635" s="32"/>
      <c r="B635" s="33" t="s">
        <v>272</v>
      </c>
      <c r="C635" s="34" t="str">
        <f aca="false">_Companycode</f>
        <v>MaAT</v>
      </c>
      <c r="D635" s="35"/>
      <c r="E635" s="36"/>
      <c r="F635" s="36"/>
      <c r="G635" s="50"/>
      <c r="H635" s="38"/>
      <c r="I635" s="51"/>
      <c r="J635" s="52"/>
      <c r="K635" s="41"/>
      <c r="L635" s="41"/>
      <c r="M635" s="41"/>
      <c r="N635" s="41"/>
      <c r="O635" s="41"/>
      <c r="P635" s="41"/>
      <c r="Q635" s="41"/>
      <c r="R635" s="53"/>
      <c r="S635" s="41"/>
      <c r="T635" s="41"/>
      <c r="U635" s="41"/>
      <c r="V635" s="41"/>
      <c r="W635" s="41"/>
      <c r="X635" s="41"/>
      <c r="Y635" s="41"/>
      <c r="Z635" s="41"/>
      <c r="AA635" s="39"/>
      <c r="AB635" s="41"/>
      <c r="AC635" s="51"/>
      <c r="AD635" s="54"/>
      <c r="AE635" s="55" t="str">
        <f aca="false">IF(AND(D635="",E635="",G635=""),"N","Y")</f>
        <v>N</v>
      </c>
      <c r="AF635" s="35"/>
      <c r="AG635" s="32"/>
      <c r="AH635" s="32"/>
      <c r="AI635" s="32"/>
      <c r="AJ635" s="32"/>
    </row>
    <row r="636" customFormat="false" ht="18" hidden="false" customHeight="true" outlineLevel="0" collapsed="false">
      <c r="A636" s="32"/>
      <c r="B636" s="33" t="s">
        <v>272</v>
      </c>
      <c r="C636" s="34" t="str">
        <f aca="false">_Companycode</f>
        <v>MaAT</v>
      </c>
      <c r="D636" s="35"/>
      <c r="E636" s="36"/>
      <c r="F636" s="36"/>
      <c r="G636" s="50"/>
      <c r="H636" s="38"/>
      <c r="I636" s="51"/>
      <c r="J636" s="52"/>
      <c r="K636" s="41"/>
      <c r="L636" s="41"/>
      <c r="M636" s="41"/>
      <c r="N636" s="41"/>
      <c r="O636" s="41"/>
      <c r="P636" s="41"/>
      <c r="Q636" s="41"/>
      <c r="R636" s="53"/>
      <c r="S636" s="41"/>
      <c r="T636" s="41"/>
      <c r="U636" s="41"/>
      <c r="V636" s="41"/>
      <c r="W636" s="41"/>
      <c r="X636" s="41"/>
      <c r="Y636" s="41"/>
      <c r="Z636" s="41"/>
      <c r="AA636" s="39"/>
      <c r="AB636" s="41"/>
      <c r="AC636" s="51"/>
      <c r="AD636" s="54"/>
      <c r="AE636" s="55" t="str">
        <f aca="false">IF(AND(D636="",E636="",G636=""),"N","Y")</f>
        <v>N</v>
      </c>
      <c r="AF636" s="35"/>
      <c r="AG636" s="32"/>
      <c r="AH636" s="32"/>
      <c r="AI636" s="32"/>
      <c r="AJ636" s="32"/>
    </row>
    <row r="637" customFormat="false" ht="18" hidden="false" customHeight="true" outlineLevel="0" collapsed="false">
      <c r="A637" s="32"/>
      <c r="B637" s="33" t="s">
        <v>272</v>
      </c>
      <c r="C637" s="34" t="str">
        <f aca="false">_Companycode</f>
        <v>MaAT</v>
      </c>
      <c r="D637" s="35"/>
      <c r="E637" s="36"/>
      <c r="F637" s="36"/>
      <c r="G637" s="50"/>
      <c r="H637" s="38"/>
      <c r="I637" s="51"/>
      <c r="J637" s="52"/>
      <c r="K637" s="41"/>
      <c r="L637" s="41"/>
      <c r="M637" s="41"/>
      <c r="N637" s="41"/>
      <c r="O637" s="41"/>
      <c r="P637" s="41"/>
      <c r="Q637" s="41"/>
      <c r="R637" s="53"/>
      <c r="S637" s="41"/>
      <c r="T637" s="41"/>
      <c r="U637" s="41"/>
      <c r="V637" s="41"/>
      <c r="W637" s="41"/>
      <c r="X637" s="41"/>
      <c r="Y637" s="41"/>
      <c r="Z637" s="41"/>
      <c r="AA637" s="39"/>
      <c r="AB637" s="41"/>
      <c r="AC637" s="51"/>
      <c r="AD637" s="54"/>
      <c r="AE637" s="55" t="str">
        <f aca="false">IF(AND(D637="",E637="",G637=""),"N","Y")</f>
        <v>N</v>
      </c>
      <c r="AF637" s="35"/>
      <c r="AG637" s="32"/>
      <c r="AH637" s="32"/>
      <c r="AI637" s="32"/>
      <c r="AJ637" s="32"/>
    </row>
    <row r="638" customFormat="false" ht="18" hidden="false" customHeight="true" outlineLevel="0" collapsed="false">
      <c r="A638" s="32"/>
      <c r="B638" s="33" t="s">
        <v>272</v>
      </c>
      <c r="C638" s="34" t="str">
        <f aca="false">_Companycode</f>
        <v>MaAT</v>
      </c>
      <c r="D638" s="35"/>
      <c r="E638" s="36"/>
      <c r="F638" s="36"/>
      <c r="G638" s="50"/>
      <c r="H638" s="38"/>
      <c r="I638" s="51"/>
      <c r="J638" s="52"/>
      <c r="K638" s="41"/>
      <c r="L638" s="41"/>
      <c r="M638" s="41"/>
      <c r="N638" s="41"/>
      <c r="O638" s="41"/>
      <c r="P638" s="41"/>
      <c r="Q638" s="41"/>
      <c r="R638" s="53"/>
      <c r="S638" s="41"/>
      <c r="T638" s="41"/>
      <c r="U638" s="41"/>
      <c r="V638" s="41"/>
      <c r="W638" s="41"/>
      <c r="X638" s="41"/>
      <c r="Y638" s="41"/>
      <c r="Z638" s="41"/>
      <c r="AA638" s="39"/>
      <c r="AB638" s="41"/>
      <c r="AC638" s="51"/>
      <c r="AD638" s="54"/>
      <c r="AE638" s="55" t="str">
        <f aca="false">IF(AND(D638="",E638="",G638=""),"N","Y")</f>
        <v>N</v>
      </c>
      <c r="AF638" s="35"/>
      <c r="AG638" s="32"/>
      <c r="AH638" s="32"/>
      <c r="AI638" s="32"/>
      <c r="AJ638" s="32"/>
    </row>
    <row r="639" customFormat="false" ht="18" hidden="false" customHeight="true" outlineLevel="0" collapsed="false">
      <c r="A639" s="32"/>
      <c r="B639" s="33" t="s">
        <v>272</v>
      </c>
      <c r="C639" s="34" t="str">
        <f aca="false">_Companycode</f>
        <v>MaAT</v>
      </c>
      <c r="D639" s="35"/>
      <c r="E639" s="36"/>
      <c r="F639" s="36"/>
      <c r="G639" s="50"/>
      <c r="H639" s="38"/>
      <c r="I639" s="51"/>
      <c r="J639" s="52"/>
      <c r="K639" s="41"/>
      <c r="L639" s="41"/>
      <c r="M639" s="41"/>
      <c r="N639" s="41"/>
      <c r="O639" s="41"/>
      <c r="P639" s="41"/>
      <c r="Q639" s="41"/>
      <c r="R639" s="53"/>
      <c r="S639" s="41"/>
      <c r="T639" s="41"/>
      <c r="U639" s="41"/>
      <c r="V639" s="41"/>
      <c r="W639" s="41"/>
      <c r="X639" s="41"/>
      <c r="Y639" s="41"/>
      <c r="Z639" s="41"/>
      <c r="AA639" s="39"/>
      <c r="AB639" s="41"/>
      <c r="AC639" s="51"/>
      <c r="AD639" s="54"/>
      <c r="AE639" s="55" t="str">
        <f aca="false">IF(AND(D639="",E639="",G639=""),"N","Y")</f>
        <v>N</v>
      </c>
      <c r="AF639" s="35"/>
      <c r="AG639" s="32"/>
      <c r="AH639" s="32"/>
      <c r="AI639" s="32"/>
      <c r="AJ639" s="32"/>
    </row>
    <row r="640" customFormat="false" ht="18" hidden="false" customHeight="true" outlineLevel="0" collapsed="false">
      <c r="A640" s="32"/>
      <c r="B640" s="33" t="s">
        <v>272</v>
      </c>
      <c r="C640" s="34" t="str">
        <f aca="false">_Companycode</f>
        <v>MaAT</v>
      </c>
      <c r="D640" s="35"/>
      <c r="E640" s="36"/>
      <c r="F640" s="36"/>
      <c r="G640" s="50"/>
      <c r="H640" s="38"/>
      <c r="I640" s="51"/>
      <c r="J640" s="52"/>
      <c r="K640" s="41"/>
      <c r="L640" s="41"/>
      <c r="M640" s="41"/>
      <c r="N640" s="41"/>
      <c r="O640" s="41"/>
      <c r="P640" s="41"/>
      <c r="Q640" s="41"/>
      <c r="R640" s="53"/>
      <c r="S640" s="41"/>
      <c r="T640" s="41"/>
      <c r="U640" s="41"/>
      <c r="V640" s="41"/>
      <c r="W640" s="41"/>
      <c r="X640" s="41"/>
      <c r="Y640" s="41"/>
      <c r="Z640" s="41"/>
      <c r="AA640" s="39"/>
      <c r="AB640" s="41"/>
      <c r="AC640" s="51"/>
      <c r="AD640" s="54"/>
      <c r="AE640" s="55" t="str">
        <f aca="false">IF(AND(D640="",E640="",G640=""),"N","Y")</f>
        <v>N</v>
      </c>
      <c r="AF640" s="35"/>
      <c r="AG640" s="32"/>
      <c r="AH640" s="32"/>
      <c r="AI640" s="32"/>
      <c r="AJ640" s="32"/>
    </row>
    <row r="641" customFormat="false" ht="18" hidden="false" customHeight="true" outlineLevel="0" collapsed="false">
      <c r="A641" s="32"/>
      <c r="B641" s="33" t="s">
        <v>272</v>
      </c>
      <c r="C641" s="34" t="str">
        <f aca="false">_Companycode</f>
        <v>MaAT</v>
      </c>
      <c r="D641" s="35"/>
      <c r="E641" s="36"/>
      <c r="F641" s="36"/>
      <c r="G641" s="50"/>
      <c r="H641" s="38"/>
      <c r="I641" s="51"/>
      <c r="J641" s="52"/>
      <c r="K641" s="41"/>
      <c r="L641" s="41"/>
      <c r="M641" s="41"/>
      <c r="N641" s="41"/>
      <c r="O641" s="41"/>
      <c r="P641" s="41"/>
      <c r="Q641" s="41"/>
      <c r="R641" s="53"/>
      <c r="S641" s="41"/>
      <c r="T641" s="41"/>
      <c r="U641" s="41"/>
      <c r="V641" s="41"/>
      <c r="W641" s="41"/>
      <c r="X641" s="41"/>
      <c r="Y641" s="41"/>
      <c r="Z641" s="41"/>
      <c r="AA641" s="39"/>
      <c r="AB641" s="41"/>
      <c r="AC641" s="51"/>
      <c r="AD641" s="54"/>
      <c r="AE641" s="55" t="str">
        <f aca="false">IF(AND(D641="",E641="",G641=""),"N","Y")</f>
        <v>N</v>
      </c>
      <c r="AF641" s="35"/>
      <c r="AG641" s="32"/>
      <c r="AH641" s="32"/>
      <c r="AI641" s="32"/>
      <c r="AJ641" s="32"/>
    </row>
    <row r="642" customFormat="false" ht="18" hidden="false" customHeight="true" outlineLevel="0" collapsed="false">
      <c r="A642" s="32"/>
      <c r="B642" s="33" t="s">
        <v>272</v>
      </c>
      <c r="C642" s="34" t="str">
        <f aca="false">_Companycode</f>
        <v>MaAT</v>
      </c>
      <c r="D642" s="35"/>
      <c r="E642" s="36"/>
      <c r="F642" s="36"/>
      <c r="G642" s="50"/>
      <c r="H642" s="38"/>
      <c r="I642" s="51"/>
      <c r="J642" s="52"/>
      <c r="K642" s="41"/>
      <c r="L642" s="41"/>
      <c r="M642" s="41"/>
      <c r="N642" s="41"/>
      <c r="O642" s="41"/>
      <c r="P642" s="41"/>
      <c r="Q642" s="41"/>
      <c r="R642" s="53"/>
      <c r="S642" s="41"/>
      <c r="T642" s="41"/>
      <c r="U642" s="41"/>
      <c r="V642" s="41"/>
      <c r="W642" s="41"/>
      <c r="X642" s="41"/>
      <c r="Y642" s="41"/>
      <c r="Z642" s="41"/>
      <c r="AA642" s="39"/>
      <c r="AB642" s="41"/>
      <c r="AC642" s="51"/>
      <c r="AD642" s="54"/>
      <c r="AE642" s="55" t="str">
        <f aca="false">IF(AND(D642="",E642="",G642=""),"N","Y")</f>
        <v>N</v>
      </c>
      <c r="AF642" s="35"/>
      <c r="AG642" s="32"/>
      <c r="AH642" s="32"/>
      <c r="AI642" s="32"/>
      <c r="AJ642" s="32"/>
    </row>
    <row r="643" customFormat="false" ht="18" hidden="false" customHeight="true" outlineLevel="0" collapsed="false">
      <c r="A643" s="32"/>
      <c r="B643" s="33" t="s">
        <v>272</v>
      </c>
      <c r="C643" s="34" t="str">
        <f aca="false">_Companycode</f>
        <v>MaAT</v>
      </c>
      <c r="D643" s="35"/>
      <c r="E643" s="36"/>
      <c r="F643" s="36"/>
      <c r="G643" s="50"/>
      <c r="H643" s="38"/>
      <c r="I643" s="51"/>
      <c r="J643" s="52"/>
      <c r="K643" s="41"/>
      <c r="L643" s="41"/>
      <c r="M643" s="41"/>
      <c r="N643" s="41"/>
      <c r="O643" s="41"/>
      <c r="P643" s="41"/>
      <c r="Q643" s="41"/>
      <c r="R643" s="53"/>
      <c r="S643" s="41"/>
      <c r="T643" s="41"/>
      <c r="U643" s="41"/>
      <c r="V643" s="41"/>
      <c r="W643" s="41"/>
      <c r="X643" s="41"/>
      <c r="Y643" s="41"/>
      <c r="Z643" s="41"/>
      <c r="AA643" s="39"/>
      <c r="AB643" s="41"/>
      <c r="AC643" s="51"/>
      <c r="AD643" s="54"/>
      <c r="AE643" s="55" t="str">
        <f aca="false">IF(AND(D643="",E643="",G643=""),"N","Y")</f>
        <v>N</v>
      </c>
      <c r="AF643" s="35"/>
      <c r="AG643" s="32"/>
      <c r="AH643" s="32"/>
      <c r="AI643" s="32"/>
      <c r="AJ643" s="32"/>
    </row>
    <row r="644" customFormat="false" ht="18" hidden="false" customHeight="true" outlineLevel="0" collapsed="false">
      <c r="A644" s="32"/>
      <c r="B644" s="33" t="s">
        <v>272</v>
      </c>
      <c r="C644" s="34" t="str">
        <f aca="false">_Companycode</f>
        <v>MaAT</v>
      </c>
      <c r="D644" s="35"/>
      <c r="E644" s="36"/>
      <c r="F644" s="36"/>
      <c r="G644" s="50"/>
      <c r="H644" s="38"/>
      <c r="I644" s="51"/>
      <c r="J644" s="52"/>
      <c r="K644" s="41"/>
      <c r="L644" s="41"/>
      <c r="M644" s="41"/>
      <c r="N644" s="41"/>
      <c r="O644" s="41"/>
      <c r="P644" s="41"/>
      <c r="Q644" s="41"/>
      <c r="R644" s="53"/>
      <c r="S644" s="41"/>
      <c r="T644" s="41"/>
      <c r="U644" s="41"/>
      <c r="V644" s="41"/>
      <c r="W644" s="41"/>
      <c r="X644" s="41"/>
      <c r="Y644" s="41"/>
      <c r="Z644" s="41"/>
      <c r="AA644" s="39"/>
      <c r="AB644" s="41"/>
      <c r="AC644" s="51"/>
      <c r="AD644" s="54"/>
      <c r="AE644" s="55" t="str">
        <f aca="false">IF(AND(D644="",E644="",G644=""),"N","Y")</f>
        <v>N</v>
      </c>
      <c r="AF644" s="35"/>
      <c r="AG644" s="32"/>
      <c r="AH644" s="32"/>
      <c r="AI644" s="32"/>
      <c r="AJ644" s="32"/>
    </row>
    <row r="645" customFormat="false" ht="18" hidden="false" customHeight="true" outlineLevel="0" collapsed="false">
      <c r="A645" s="32"/>
      <c r="B645" s="33" t="s">
        <v>272</v>
      </c>
      <c r="C645" s="34" t="str">
        <f aca="false">_Companycode</f>
        <v>MaAT</v>
      </c>
      <c r="D645" s="35"/>
      <c r="E645" s="36"/>
      <c r="F645" s="36"/>
      <c r="G645" s="50"/>
      <c r="H645" s="38"/>
      <c r="I645" s="51"/>
      <c r="J645" s="52"/>
      <c r="K645" s="41"/>
      <c r="L645" s="41"/>
      <c r="M645" s="41"/>
      <c r="N645" s="41"/>
      <c r="O645" s="41"/>
      <c r="P645" s="41"/>
      <c r="Q645" s="41"/>
      <c r="R645" s="53"/>
      <c r="S645" s="41"/>
      <c r="T645" s="41"/>
      <c r="U645" s="41"/>
      <c r="V645" s="41"/>
      <c r="W645" s="41"/>
      <c r="X645" s="41"/>
      <c r="Y645" s="41"/>
      <c r="Z645" s="41"/>
      <c r="AA645" s="39"/>
      <c r="AB645" s="41"/>
      <c r="AC645" s="51"/>
      <c r="AD645" s="54"/>
      <c r="AE645" s="55" t="str">
        <f aca="false">IF(AND(D645="",E645="",G645=""),"N","Y")</f>
        <v>N</v>
      </c>
      <c r="AF645" s="35"/>
      <c r="AG645" s="32"/>
      <c r="AH645" s="32"/>
      <c r="AI645" s="32"/>
      <c r="AJ645" s="32"/>
    </row>
    <row r="646" customFormat="false" ht="18" hidden="false" customHeight="true" outlineLevel="0" collapsed="false">
      <c r="A646" s="32"/>
      <c r="B646" s="33" t="s">
        <v>272</v>
      </c>
      <c r="C646" s="34" t="str">
        <f aca="false">_Companycode</f>
        <v>MaAT</v>
      </c>
      <c r="D646" s="35"/>
      <c r="E646" s="36"/>
      <c r="F646" s="36"/>
      <c r="G646" s="50"/>
      <c r="H646" s="38"/>
      <c r="I646" s="51"/>
      <c r="J646" s="52"/>
      <c r="K646" s="41"/>
      <c r="L646" s="41"/>
      <c r="M646" s="41"/>
      <c r="N646" s="41"/>
      <c r="O646" s="41"/>
      <c r="P646" s="41"/>
      <c r="Q646" s="41"/>
      <c r="R646" s="53"/>
      <c r="S646" s="41"/>
      <c r="T646" s="41"/>
      <c r="U646" s="41"/>
      <c r="V646" s="41"/>
      <c r="W646" s="41"/>
      <c r="X646" s="41"/>
      <c r="Y646" s="41"/>
      <c r="Z646" s="41"/>
      <c r="AA646" s="39"/>
      <c r="AB646" s="41"/>
      <c r="AC646" s="51"/>
      <c r="AD646" s="54"/>
      <c r="AE646" s="55" t="str">
        <f aca="false">IF(AND(D646="",E646="",G646=""),"N","Y")</f>
        <v>N</v>
      </c>
      <c r="AF646" s="35"/>
      <c r="AG646" s="32"/>
      <c r="AH646" s="32"/>
      <c r="AI646" s="32"/>
      <c r="AJ646" s="32"/>
    </row>
    <row r="647" customFormat="false" ht="18" hidden="false" customHeight="true" outlineLevel="0" collapsed="false">
      <c r="A647" s="32"/>
      <c r="B647" s="33" t="s">
        <v>272</v>
      </c>
      <c r="C647" s="34" t="str">
        <f aca="false">_Companycode</f>
        <v>MaAT</v>
      </c>
      <c r="D647" s="35"/>
      <c r="E647" s="36"/>
      <c r="F647" s="36"/>
      <c r="G647" s="50"/>
      <c r="H647" s="38"/>
      <c r="I647" s="51"/>
      <c r="J647" s="52"/>
      <c r="K647" s="41"/>
      <c r="L647" s="41"/>
      <c r="M647" s="41"/>
      <c r="N647" s="41"/>
      <c r="O647" s="41"/>
      <c r="P647" s="41"/>
      <c r="Q647" s="41"/>
      <c r="R647" s="53"/>
      <c r="S647" s="41"/>
      <c r="T647" s="41"/>
      <c r="U647" s="41"/>
      <c r="V647" s="41"/>
      <c r="W647" s="41"/>
      <c r="X647" s="41"/>
      <c r="Y647" s="41"/>
      <c r="Z647" s="41"/>
      <c r="AA647" s="39"/>
      <c r="AB647" s="41"/>
      <c r="AC647" s="51"/>
      <c r="AD647" s="54"/>
      <c r="AE647" s="55" t="str">
        <f aca="false">IF(AND(D647="",E647="",G647=""),"N","Y")</f>
        <v>N</v>
      </c>
      <c r="AF647" s="35"/>
      <c r="AG647" s="32"/>
      <c r="AH647" s="32"/>
      <c r="AI647" s="32"/>
      <c r="AJ647" s="32"/>
    </row>
    <row r="648" customFormat="false" ht="18" hidden="false" customHeight="true" outlineLevel="0" collapsed="false">
      <c r="A648" s="32"/>
      <c r="B648" s="33" t="s">
        <v>272</v>
      </c>
      <c r="C648" s="34" t="str">
        <f aca="false">_Companycode</f>
        <v>MaAT</v>
      </c>
      <c r="D648" s="35"/>
      <c r="E648" s="36"/>
      <c r="F648" s="36"/>
      <c r="G648" s="50"/>
      <c r="H648" s="38"/>
      <c r="I648" s="51"/>
      <c r="J648" s="52"/>
      <c r="K648" s="41"/>
      <c r="L648" s="41"/>
      <c r="M648" s="41"/>
      <c r="N648" s="41"/>
      <c r="O648" s="41"/>
      <c r="P648" s="41"/>
      <c r="Q648" s="41"/>
      <c r="R648" s="53"/>
      <c r="S648" s="41"/>
      <c r="T648" s="41"/>
      <c r="U648" s="41"/>
      <c r="V648" s="41"/>
      <c r="W648" s="41"/>
      <c r="X648" s="41"/>
      <c r="Y648" s="41"/>
      <c r="Z648" s="41"/>
      <c r="AA648" s="39"/>
      <c r="AB648" s="41"/>
      <c r="AC648" s="51"/>
      <c r="AD648" s="54"/>
      <c r="AE648" s="55" t="str">
        <f aca="false">IF(AND(D648="",E648="",G648=""),"N","Y")</f>
        <v>N</v>
      </c>
      <c r="AF648" s="35"/>
      <c r="AG648" s="32"/>
      <c r="AH648" s="32"/>
      <c r="AI648" s="32"/>
      <c r="AJ648" s="32"/>
    </row>
    <row r="649" customFormat="false" ht="18" hidden="false" customHeight="true" outlineLevel="0" collapsed="false">
      <c r="A649" s="32"/>
      <c r="B649" s="33" t="s">
        <v>272</v>
      </c>
      <c r="C649" s="34" t="str">
        <f aca="false">_Companycode</f>
        <v>MaAT</v>
      </c>
      <c r="D649" s="35"/>
      <c r="E649" s="36"/>
      <c r="F649" s="36"/>
      <c r="G649" s="50"/>
      <c r="H649" s="38"/>
      <c r="I649" s="51"/>
      <c r="J649" s="52"/>
      <c r="K649" s="41"/>
      <c r="L649" s="41"/>
      <c r="M649" s="41"/>
      <c r="N649" s="41"/>
      <c r="O649" s="41"/>
      <c r="P649" s="41"/>
      <c r="Q649" s="41"/>
      <c r="R649" s="53"/>
      <c r="S649" s="41"/>
      <c r="T649" s="41"/>
      <c r="U649" s="41"/>
      <c r="V649" s="41"/>
      <c r="W649" s="41"/>
      <c r="X649" s="41"/>
      <c r="Y649" s="41"/>
      <c r="Z649" s="41"/>
      <c r="AA649" s="39"/>
      <c r="AB649" s="41"/>
      <c r="AC649" s="51"/>
      <c r="AD649" s="54"/>
      <c r="AE649" s="55" t="str">
        <f aca="false">IF(AND(D649="",E649="",G649=""),"N","Y")</f>
        <v>N</v>
      </c>
      <c r="AF649" s="35"/>
      <c r="AG649" s="32"/>
      <c r="AH649" s="32"/>
      <c r="AI649" s="32"/>
      <c r="AJ649" s="32"/>
    </row>
    <row r="650" customFormat="false" ht="18" hidden="false" customHeight="true" outlineLevel="0" collapsed="false">
      <c r="A650" s="32"/>
      <c r="B650" s="33" t="s">
        <v>272</v>
      </c>
      <c r="C650" s="34" t="str">
        <f aca="false">_Companycode</f>
        <v>MaAT</v>
      </c>
      <c r="D650" s="35"/>
      <c r="E650" s="36"/>
      <c r="F650" s="36"/>
      <c r="G650" s="50"/>
      <c r="H650" s="38"/>
      <c r="I650" s="51"/>
      <c r="J650" s="52"/>
      <c r="K650" s="41"/>
      <c r="L650" s="41"/>
      <c r="M650" s="41"/>
      <c r="N650" s="41"/>
      <c r="O650" s="41"/>
      <c r="P650" s="41"/>
      <c r="Q650" s="41"/>
      <c r="R650" s="53"/>
      <c r="S650" s="41"/>
      <c r="T650" s="41"/>
      <c r="U650" s="41"/>
      <c r="V650" s="41"/>
      <c r="W650" s="41"/>
      <c r="X650" s="41"/>
      <c r="Y650" s="41"/>
      <c r="Z650" s="41"/>
      <c r="AA650" s="39"/>
      <c r="AB650" s="41"/>
      <c r="AC650" s="51"/>
      <c r="AD650" s="54"/>
      <c r="AE650" s="55" t="str">
        <f aca="false">IF(AND(D650="",E650="",G650=""),"N","Y")</f>
        <v>N</v>
      </c>
      <c r="AF650" s="35"/>
      <c r="AG650" s="32"/>
      <c r="AH650" s="32"/>
      <c r="AI650" s="32"/>
      <c r="AJ650" s="32"/>
    </row>
    <row r="651" customFormat="false" ht="18" hidden="false" customHeight="true" outlineLevel="0" collapsed="false">
      <c r="A651" s="32"/>
      <c r="B651" s="33" t="s">
        <v>272</v>
      </c>
      <c r="C651" s="34" t="str">
        <f aca="false">_Companycode</f>
        <v>MaAT</v>
      </c>
      <c r="D651" s="35"/>
      <c r="E651" s="36"/>
      <c r="F651" s="36"/>
      <c r="G651" s="50"/>
      <c r="H651" s="38"/>
      <c r="I651" s="51"/>
      <c r="J651" s="52"/>
      <c r="K651" s="41"/>
      <c r="L651" s="41"/>
      <c r="M651" s="41"/>
      <c r="N651" s="41"/>
      <c r="O651" s="41"/>
      <c r="P651" s="41"/>
      <c r="Q651" s="41"/>
      <c r="R651" s="53"/>
      <c r="S651" s="41"/>
      <c r="T651" s="41"/>
      <c r="U651" s="41"/>
      <c r="V651" s="41"/>
      <c r="W651" s="41"/>
      <c r="X651" s="41"/>
      <c r="Y651" s="41"/>
      <c r="Z651" s="41"/>
      <c r="AA651" s="39"/>
      <c r="AB651" s="41"/>
      <c r="AC651" s="51"/>
      <c r="AD651" s="54"/>
      <c r="AE651" s="55" t="str">
        <f aca="false">IF(AND(D651="",E651="",G651=""),"N","Y")</f>
        <v>N</v>
      </c>
      <c r="AF651" s="35"/>
      <c r="AG651" s="32"/>
      <c r="AH651" s="32"/>
      <c r="AI651" s="32"/>
      <c r="AJ651" s="32"/>
    </row>
    <row r="652" customFormat="false" ht="18" hidden="false" customHeight="true" outlineLevel="0" collapsed="false">
      <c r="A652" s="32"/>
      <c r="B652" s="33" t="s">
        <v>272</v>
      </c>
      <c r="C652" s="34" t="str">
        <f aca="false">_Companycode</f>
        <v>MaAT</v>
      </c>
      <c r="D652" s="35"/>
      <c r="E652" s="36"/>
      <c r="F652" s="36"/>
      <c r="G652" s="50"/>
      <c r="H652" s="38"/>
      <c r="I652" s="51"/>
      <c r="J652" s="52"/>
      <c r="K652" s="41"/>
      <c r="L652" s="41"/>
      <c r="M652" s="41"/>
      <c r="N652" s="41"/>
      <c r="O652" s="41"/>
      <c r="P652" s="41"/>
      <c r="Q652" s="41"/>
      <c r="R652" s="53"/>
      <c r="S652" s="41"/>
      <c r="T652" s="41"/>
      <c r="U652" s="41"/>
      <c r="V652" s="41"/>
      <c r="W652" s="41"/>
      <c r="X652" s="41"/>
      <c r="Y652" s="41"/>
      <c r="Z652" s="41"/>
      <c r="AA652" s="39"/>
      <c r="AB652" s="41"/>
      <c r="AC652" s="51"/>
      <c r="AD652" s="54"/>
      <c r="AE652" s="55" t="str">
        <f aca="false">IF(AND(D652="",E652="",G652=""),"N","Y")</f>
        <v>N</v>
      </c>
      <c r="AF652" s="35"/>
      <c r="AG652" s="32"/>
      <c r="AH652" s="32"/>
      <c r="AI652" s="32"/>
      <c r="AJ652" s="32"/>
    </row>
    <row r="653" customFormat="false" ht="18" hidden="false" customHeight="true" outlineLevel="0" collapsed="false">
      <c r="A653" s="32"/>
      <c r="B653" s="33" t="s">
        <v>272</v>
      </c>
      <c r="C653" s="34" t="str">
        <f aca="false">_Companycode</f>
        <v>MaAT</v>
      </c>
      <c r="D653" s="35"/>
      <c r="E653" s="36"/>
      <c r="F653" s="36"/>
      <c r="G653" s="50"/>
      <c r="H653" s="38"/>
      <c r="I653" s="51"/>
      <c r="J653" s="52"/>
      <c r="K653" s="41"/>
      <c r="L653" s="41"/>
      <c r="M653" s="41"/>
      <c r="N653" s="41"/>
      <c r="O653" s="41"/>
      <c r="P653" s="41"/>
      <c r="Q653" s="41"/>
      <c r="R653" s="53"/>
      <c r="S653" s="41"/>
      <c r="T653" s="41"/>
      <c r="U653" s="41"/>
      <c r="V653" s="41"/>
      <c r="W653" s="41"/>
      <c r="X653" s="41"/>
      <c r="Y653" s="41"/>
      <c r="Z653" s="41"/>
      <c r="AA653" s="39"/>
      <c r="AB653" s="41"/>
      <c r="AC653" s="51"/>
      <c r="AD653" s="54"/>
      <c r="AE653" s="55" t="str">
        <f aca="false">IF(AND(D653="",E653="",G653=""),"N","Y")</f>
        <v>N</v>
      </c>
      <c r="AF653" s="35"/>
      <c r="AG653" s="32"/>
      <c r="AH653" s="32"/>
      <c r="AI653" s="32"/>
      <c r="AJ653" s="32"/>
    </row>
    <row r="654" customFormat="false" ht="18" hidden="false" customHeight="true" outlineLevel="0" collapsed="false">
      <c r="A654" s="32"/>
      <c r="B654" s="33" t="s">
        <v>272</v>
      </c>
      <c r="C654" s="34" t="str">
        <f aca="false">_Companycode</f>
        <v>MaAT</v>
      </c>
      <c r="D654" s="35"/>
      <c r="E654" s="36"/>
      <c r="F654" s="36"/>
      <c r="G654" s="50"/>
      <c r="H654" s="38"/>
      <c r="I654" s="51"/>
      <c r="J654" s="52"/>
      <c r="K654" s="41"/>
      <c r="L654" s="41"/>
      <c r="M654" s="41"/>
      <c r="N654" s="41"/>
      <c r="O654" s="41"/>
      <c r="P654" s="41"/>
      <c r="Q654" s="41"/>
      <c r="R654" s="53"/>
      <c r="S654" s="41"/>
      <c r="T654" s="41"/>
      <c r="U654" s="41"/>
      <c r="V654" s="41"/>
      <c r="W654" s="41"/>
      <c r="X654" s="41"/>
      <c r="Y654" s="41"/>
      <c r="Z654" s="41"/>
      <c r="AA654" s="39"/>
      <c r="AB654" s="41"/>
      <c r="AC654" s="51"/>
      <c r="AD654" s="54"/>
      <c r="AE654" s="55" t="str">
        <f aca="false">IF(AND(D654="",E654="",G654=""),"N","Y")</f>
        <v>N</v>
      </c>
      <c r="AF654" s="35"/>
      <c r="AG654" s="32"/>
      <c r="AH654" s="32"/>
      <c r="AI654" s="32"/>
      <c r="AJ654" s="32"/>
    </row>
    <row r="655" customFormat="false" ht="18" hidden="false" customHeight="true" outlineLevel="0" collapsed="false">
      <c r="A655" s="32"/>
      <c r="B655" s="33" t="s">
        <v>272</v>
      </c>
      <c r="C655" s="34" t="str">
        <f aca="false">_Companycode</f>
        <v>MaAT</v>
      </c>
      <c r="D655" s="35"/>
      <c r="E655" s="36"/>
      <c r="F655" s="36"/>
      <c r="G655" s="50"/>
      <c r="H655" s="38"/>
      <c r="I655" s="51"/>
      <c r="J655" s="52"/>
      <c r="K655" s="41"/>
      <c r="L655" s="41"/>
      <c r="M655" s="41"/>
      <c r="N655" s="41"/>
      <c r="O655" s="41"/>
      <c r="P655" s="41"/>
      <c r="Q655" s="41"/>
      <c r="R655" s="53"/>
      <c r="S655" s="41"/>
      <c r="T655" s="41"/>
      <c r="U655" s="41"/>
      <c r="V655" s="41"/>
      <c r="W655" s="41"/>
      <c r="X655" s="41"/>
      <c r="Y655" s="41"/>
      <c r="Z655" s="41"/>
      <c r="AA655" s="39"/>
      <c r="AB655" s="41"/>
      <c r="AC655" s="51"/>
      <c r="AD655" s="54"/>
      <c r="AE655" s="55" t="str">
        <f aca="false">IF(AND(D655="",E655="",G655=""),"N","Y")</f>
        <v>N</v>
      </c>
      <c r="AF655" s="35"/>
      <c r="AG655" s="32"/>
      <c r="AH655" s="32"/>
      <c r="AI655" s="32"/>
      <c r="AJ655" s="32"/>
    </row>
    <row r="656" customFormat="false" ht="18" hidden="false" customHeight="true" outlineLevel="0" collapsed="false">
      <c r="A656" s="32"/>
      <c r="B656" s="33" t="s">
        <v>272</v>
      </c>
      <c r="C656" s="34" t="str">
        <f aca="false">_Companycode</f>
        <v>MaAT</v>
      </c>
      <c r="D656" s="35"/>
      <c r="E656" s="36"/>
      <c r="F656" s="36"/>
      <c r="G656" s="50"/>
      <c r="H656" s="38"/>
      <c r="I656" s="51"/>
      <c r="J656" s="52"/>
      <c r="K656" s="41"/>
      <c r="L656" s="41"/>
      <c r="M656" s="41"/>
      <c r="N656" s="41"/>
      <c r="O656" s="41"/>
      <c r="P656" s="41"/>
      <c r="Q656" s="41"/>
      <c r="R656" s="53"/>
      <c r="S656" s="41"/>
      <c r="T656" s="41"/>
      <c r="U656" s="41"/>
      <c r="V656" s="41"/>
      <c r="W656" s="41"/>
      <c r="X656" s="41"/>
      <c r="Y656" s="41"/>
      <c r="Z656" s="41"/>
      <c r="AA656" s="39"/>
      <c r="AB656" s="41"/>
      <c r="AC656" s="51"/>
      <c r="AD656" s="54"/>
      <c r="AE656" s="55" t="str">
        <f aca="false">IF(AND(D656="",E656="",G656=""),"N","Y")</f>
        <v>N</v>
      </c>
      <c r="AF656" s="35"/>
      <c r="AG656" s="32"/>
      <c r="AH656" s="32"/>
      <c r="AI656" s="32"/>
      <c r="AJ656" s="32"/>
    </row>
    <row r="657" customFormat="false" ht="18" hidden="false" customHeight="true" outlineLevel="0" collapsed="false">
      <c r="A657" s="32"/>
      <c r="B657" s="33" t="s">
        <v>272</v>
      </c>
      <c r="C657" s="34" t="str">
        <f aca="false">_Companycode</f>
        <v>MaAT</v>
      </c>
      <c r="D657" s="35"/>
      <c r="E657" s="36"/>
      <c r="F657" s="36"/>
      <c r="G657" s="50"/>
      <c r="H657" s="38"/>
      <c r="I657" s="51"/>
      <c r="J657" s="52"/>
      <c r="K657" s="41"/>
      <c r="L657" s="41"/>
      <c r="M657" s="41"/>
      <c r="N657" s="41"/>
      <c r="O657" s="41"/>
      <c r="P657" s="41"/>
      <c r="Q657" s="41"/>
      <c r="R657" s="53"/>
      <c r="S657" s="41"/>
      <c r="T657" s="41"/>
      <c r="U657" s="41"/>
      <c r="V657" s="41"/>
      <c r="W657" s="41"/>
      <c r="X657" s="41"/>
      <c r="Y657" s="41"/>
      <c r="Z657" s="41"/>
      <c r="AA657" s="39"/>
      <c r="AB657" s="41"/>
      <c r="AC657" s="51"/>
      <c r="AD657" s="54"/>
      <c r="AE657" s="55" t="str">
        <f aca="false">IF(AND(D657="",E657="",G657=""),"N","Y")</f>
        <v>N</v>
      </c>
      <c r="AF657" s="35"/>
      <c r="AG657" s="32"/>
      <c r="AH657" s="32"/>
      <c r="AI657" s="32"/>
      <c r="AJ657" s="32"/>
    </row>
    <row r="658" customFormat="false" ht="18" hidden="false" customHeight="true" outlineLevel="0" collapsed="false">
      <c r="A658" s="32"/>
      <c r="B658" s="33" t="s">
        <v>272</v>
      </c>
      <c r="C658" s="34" t="str">
        <f aca="false">_Companycode</f>
        <v>MaAT</v>
      </c>
      <c r="D658" s="35"/>
      <c r="E658" s="36"/>
      <c r="F658" s="36"/>
      <c r="G658" s="50"/>
      <c r="H658" s="38"/>
      <c r="I658" s="51"/>
      <c r="J658" s="52"/>
      <c r="K658" s="41"/>
      <c r="L658" s="41"/>
      <c r="M658" s="41"/>
      <c r="N658" s="41"/>
      <c r="O658" s="41"/>
      <c r="P658" s="41"/>
      <c r="Q658" s="41"/>
      <c r="R658" s="53"/>
      <c r="S658" s="41"/>
      <c r="T658" s="41"/>
      <c r="U658" s="41"/>
      <c r="V658" s="41"/>
      <c r="W658" s="41"/>
      <c r="X658" s="41"/>
      <c r="Y658" s="41"/>
      <c r="Z658" s="41"/>
      <c r="AA658" s="39"/>
      <c r="AB658" s="41"/>
      <c r="AC658" s="51"/>
      <c r="AD658" s="54"/>
      <c r="AE658" s="55" t="str">
        <f aca="false">IF(AND(D658="",E658="",G658=""),"N","Y")</f>
        <v>N</v>
      </c>
      <c r="AF658" s="35"/>
      <c r="AG658" s="32"/>
      <c r="AH658" s="32"/>
      <c r="AI658" s="32"/>
      <c r="AJ658" s="32"/>
    </row>
    <row r="659" customFormat="false" ht="18" hidden="false" customHeight="true" outlineLevel="0" collapsed="false">
      <c r="A659" s="32"/>
      <c r="B659" s="33" t="s">
        <v>272</v>
      </c>
      <c r="C659" s="34" t="str">
        <f aca="false">_Companycode</f>
        <v>MaAT</v>
      </c>
      <c r="D659" s="35"/>
      <c r="E659" s="36"/>
      <c r="F659" s="36"/>
      <c r="G659" s="50"/>
      <c r="H659" s="38"/>
      <c r="I659" s="51"/>
      <c r="J659" s="52"/>
      <c r="K659" s="41"/>
      <c r="L659" s="41"/>
      <c r="M659" s="41"/>
      <c r="N659" s="41"/>
      <c r="O659" s="41"/>
      <c r="P659" s="41"/>
      <c r="Q659" s="41"/>
      <c r="R659" s="53"/>
      <c r="S659" s="41"/>
      <c r="T659" s="41"/>
      <c r="U659" s="41"/>
      <c r="V659" s="41"/>
      <c r="W659" s="41"/>
      <c r="X659" s="41"/>
      <c r="Y659" s="41"/>
      <c r="Z659" s="41"/>
      <c r="AA659" s="39"/>
      <c r="AB659" s="41"/>
      <c r="AC659" s="51"/>
      <c r="AD659" s="54"/>
      <c r="AE659" s="55" t="str">
        <f aca="false">IF(AND(D659="",E659="",G659=""),"N","Y")</f>
        <v>N</v>
      </c>
      <c r="AF659" s="35"/>
      <c r="AG659" s="32"/>
      <c r="AH659" s="32"/>
      <c r="AI659" s="32"/>
      <c r="AJ659" s="32"/>
    </row>
    <row r="660" customFormat="false" ht="18" hidden="false" customHeight="true" outlineLevel="0" collapsed="false">
      <c r="A660" s="32"/>
      <c r="B660" s="33" t="s">
        <v>272</v>
      </c>
      <c r="C660" s="34" t="str">
        <f aca="false">_Companycode</f>
        <v>MaAT</v>
      </c>
      <c r="D660" s="35"/>
      <c r="E660" s="36"/>
      <c r="F660" s="36"/>
      <c r="G660" s="50"/>
      <c r="H660" s="38"/>
      <c r="I660" s="51"/>
      <c r="J660" s="52"/>
      <c r="K660" s="41"/>
      <c r="L660" s="41"/>
      <c r="M660" s="41"/>
      <c r="N660" s="41"/>
      <c r="O660" s="41"/>
      <c r="P660" s="41"/>
      <c r="Q660" s="41"/>
      <c r="R660" s="53"/>
      <c r="S660" s="41"/>
      <c r="T660" s="41"/>
      <c r="U660" s="41"/>
      <c r="V660" s="41"/>
      <c r="W660" s="41"/>
      <c r="X660" s="41"/>
      <c r="Y660" s="41"/>
      <c r="Z660" s="41"/>
      <c r="AA660" s="39"/>
      <c r="AB660" s="41"/>
      <c r="AC660" s="51"/>
      <c r="AD660" s="54"/>
      <c r="AE660" s="55" t="str">
        <f aca="false">IF(AND(D660="",E660="",G660=""),"N","Y")</f>
        <v>N</v>
      </c>
      <c r="AF660" s="35"/>
      <c r="AG660" s="32"/>
      <c r="AH660" s="32"/>
      <c r="AI660" s="32"/>
      <c r="AJ660" s="32"/>
    </row>
    <row r="661" customFormat="false" ht="18" hidden="false" customHeight="true" outlineLevel="0" collapsed="false">
      <c r="A661" s="32"/>
      <c r="B661" s="33" t="s">
        <v>272</v>
      </c>
      <c r="C661" s="34" t="str">
        <f aca="false">_Companycode</f>
        <v>MaAT</v>
      </c>
      <c r="D661" s="35"/>
      <c r="E661" s="36"/>
      <c r="F661" s="36"/>
      <c r="G661" s="50"/>
      <c r="H661" s="38"/>
      <c r="I661" s="51"/>
      <c r="J661" s="52"/>
      <c r="K661" s="41"/>
      <c r="L661" s="41"/>
      <c r="M661" s="41"/>
      <c r="N661" s="41"/>
      <c r="O661" s="41"/>
      <c r="P661" s="41"/>
      <c r="Q661" s="41"/>
      <c r="R661" s="53"/>
      <c r="S661" s="41"/>
      <c r="T661" s="41"/>
      <c r="U661" s="41"/>
      <c r="V661" s="41"/>
      <c r="W661" s="41"/>
      <c r="X661" s="41"/>
      <c r="Y661" s="41"/>
      <c r="Z661" s="41"/>
      <c r="AA661" s="39"/>
      <c r="AB661" s="41"/>
      <c r="AC661" s="51"/>
      <c r="AD661" s="54"/>
      <c r="AE661" s="55" t="str">
        <f aca="false">IF(AND(D661="",E661="",G661=""),"N","Y")</f>
        <v>N</v>
      </c>
      <c r="AF661" s="35"/>
      <c r="AG661" s="32"/>
      <c r="AH661" s="32"/>
      <c r="AI661" s="32"/>
      <c r="AJ661" s="32"/>
    </row>
    <row r="662" customFormat="false" ht="18" hidden="false" customHeight="true" outlineLevel="0" collapsed="false">
      <c r="A662" s="32"/>
      <c r="B662" s="33" t="s">
        <v>272</v>
      </c>
      <c r="C662" s="34" t="str">
        <f aca="false">_Companycode</f>
        <v>MaAT</v>
      </c>
      <c r="D662" s="35"/>
      <c r="E662" s="36"/>
      <c r="F662" s="36"/>
      <c r="G662" s="50"/>
      <c r="H662" s="38"/>
      <c r="I662" s="51"/>
      <c r="J662" s="52"/>
      <c r="K662" s="41"/>
      <c r="L662" s="41"/>
      <c r="M662" s="41"/>
      <c r="N662" s="41"/>
      <c r="O662" s="41"/>
      <c r="P662" s="41"/>
      <c r="Q662" s="41"/>
      <c r="R662" s="53"/>
      <c r="S662" s="41"/>
      <c r="T662" s="41"/>
      <c r="U662" s="41"/>
      <c r="V662" s="41"/>
      <c r="W662" s="41"/>
      <c r="X662" s="41"/>
      <c r="Y662" s="41"/>
      <c r="Z662" s="41"/>
      <c r="AA662" s="39"/>
      <c r="AB662" s="41"/>
      <c r="AC662" s="51"/>
      <c r="AD662" s="54"/>
      <c r="AE662" s="55" t="str">
        <f aca="false">IF(AND(D662="",E662="",G662=""),"N","Y")</f>
        <v>N</v>
      </c>
      <c r="AF662" s="35"/>
      <c r="AG662" s="32"/>
      <c r="AH662" s="32"/>
      <c r="AI662" s="32"/>
      <c r="AJ662" s="32"/>
    </row>
    <row r="663" customFormat="false" ht="18" hidden="false" customHeight="true" outlineLevel="0" collapsed="false">
      <c r="A663" s="32"/>
      <c r="B663" s="33" t="s">
        <v>272</v>
      </c>
      <c r="C663" s="34" t="str">
        <f aca="false">_Companycode</f>
        <v>MaAT</v>
      </c>
      <c r="D663" s="35"/>
      <c r="E663" s="36"/>
      <c r="F663" s="36"/>
      <c r="G663" s="50"/>
      <c r="H663" s="38"/>
      <c r="I663" s="51"/>
      <c r="J663" s="52"/>
      <c r="K663" s="41"/>
      <c r="L663" s="41"/>
      <c r="M663" s="41"/>
      <c r="N663" s="41"/>
      <c r="O663" s="41"/>
      <c r="P663" s="41"/>
      <c r="Q663" s="41"/>
      <c r="R663" s="53"/>
      <c r="S663" s="41"/>
      <c r="T663" s="41"/>
      <c r="U663" s="41"/>
      <c r="V663" s="41"/>
      <c r="W663" s="41"/>
      <c r="X663" s="41"/>
      <c r="Y663" s="41"/>
      <c r="Z663" s="41"/>
      <c r="AA663" s="39"/>
      <c r="AB663" s="41"/>
      <c r="AC663" s="51"/>
      <c r="AD663" s="54"/>
      <c r="AE663" s="55" t="str">
        <f aca="false">IF(AND(D663="",E663="",G663=""),"N","Y")</f>
        <v>N</v>
      </c>
      <c r="AF663" s="35"/>
      <c r="AG663" s="32"/>
      <c r="AH663" s="32"/>
      <c r="AI663" s="32"/>
      <c r="AJ663" s="32"/>
    </row>
    <row r="664" customFormat="false" ht="18" hidden="false" customHeight="true" outlineLevel="0" collapsed="false">
      <c r="A664" s="32"/>
      <c r="B664" s="33" t="s">
        <v>272</v>
      </c>
      <c r="C664" s="34" t="str">
        <f aca="false">_Companycode</f>
        <v>MaAT</v>
      </c>
      <c r="D664" s="35"/>
      <c r="E664" s="36"/>
      <c r="F664" s="36"/>
      <c r="G664" s="50"/>
      <c r="H664" s="38"/>
      <c r="I664" s="51"/>
      <c r="J664" s="52"/>
      <c r="K664" s="41"/>
      <c r="L664" s="41"/>
      <c r="M664" s="41"/>
      <c r="N664" s="41"/>
      <c r="O664" s="41"/>
      <c r="P664" s="41"/>
      <c r="Q664" s="41"/>
      <c r="R664" s="53"/>
      <c r="S664" s="41"/>
      <c r="T664" s="41"/>
      <c r="U664" s="41"/>
      <c r="V664" s="41"/>
      <c r="W664" s="41"/>
      <c r="X664" s="41"/>
      <c r="Y664" s="41"/>
      <c r="Z664" s="41"/>
      <c r="AA664" s="39"/>
      <c r="AB664" s="41"/>
      <c r="AC664" s="51"/>
      <c r="AD664" s="54"/>
      <c r="AE664" s="55" t="str">
        <f aca="false">IF(AND(D664="",E664="",G664=""),"N","Y")</f>
        <v>N</v>
      </c>
      <c r="AF664" s="35"/>
      <c r="AG664" s="32"/>
      <c r="AH664" s="32"/>
      <c r="AI664" s="32"/>
      <c r="AJ664" s="32"/>
    </row>
    <row r="665" customFormat="false" ht="18" hidden="false" customHeight="true" outlineLevel="0" collapsed="false">
      <c r="A665" s="32"/>
      <c r="B665" s="33" t="s">
        <v>272</v>
      </c>
      <c r="C665" s="34" t="str">
        <f aca="false">_Companycode</f>
        <v>MaAT</v>
      </c>
      <c r="D665" s="35"/>
      <c r="E665" s="36"/>
      <c r="F665" s="36"/>
      <c r="G665" s="50"/>
      <c r="H665" s="38"/>
      <c r="I665" s="51"/>
      <c r="J665" s="52"/>
      <c r="K665" s="41"/>
      <c r="L665" s="41"/>
      <c r="M665" s="41"/>
      <c r="N665" s="41"/>
      <c r="O665" s="41"/>
      <c r="P665" s="41"/>
      <c r="Q665" s="41"/>
      <c r="R665" s="53"/>
      <c r="S665" s="41"/>
      <c r="T665" s="41"/>
      <c r="U665" s="41"/>
      <c r="V665" s="41"/>
      <c r="W665" s="41"/>
      <c r="X665" s="41"/>
      <c r="Y665" s="41"/>
      <c r="Z665" s="41"/>
      <c r="AA665" s="39"/>
      <c r="AB665" s="41"/>
      <c r="AC665" s="51"/>
      <c r="AD665" s="54"/>
      <c r="AE665" s="55" t="str">
        <f aca="false">IF(AND(D665="",E665="",G665=""),"N","Y")</f>
        <v>N</v>
      </c>
      <c r="AF665" s="35"/>
      <c r="AG665" s="32"/>
      <c r="AH665" s="32"/>
      <c r="AI665" s="32"/>
      <c r="AJ665" s="32"/>
    </row>
    <row r="666" customFormat="false" ht="18" hidden="false" customHeight="true" outlineLevel="0" collapsed="false">
      <c r="A666" s="32"/>
      <c r="B666" s="33" t="s">
        <v>272</v>
      </c>
      <c r="C666" s="34" t="str">
        <f aca="false">_Companycode</f>
        <v>MaAT</v>
      </c>
      <c r="D666" s="35"/>
      <c r="E666" s="36"/>
      <c r="F666" s="36"/>
      <c r="G666" s="50"/>
      <c r="H666" s="38"/>
      <c r="I666" s="51"/>
      <c r="J666" s="52"/>
      <c r="K666" s="41"/>
      <c r="L666" s="41"/>
      <c r="M666" s="41"/>
      <c r="N666" s="41"/>
      <c r="O666" s="41"/>
      <c r="P666" s="41"/>
      <c r="Q666" s="41"/>
      <c r="R666" s="53"/>
      <c r="S666" s="41"/>
      <c r="T666" s="41"/>
      <c r="U666" s="41"/>
      <c r="V666" s="41"/>
      <c r="W666" s="41"/>
      <c r="X666" s="41"/>
      <c r="Y666" s="41"/>
      <c r="Z666" s="41"/>
      <c r="AA666" s="39"/>
      <c r="AB666" s="41"/>
      <c r="AC666" s="51"/>
      <c r="AD666" s="54"/>
      <c r="AE666" s="55" t="str">
        <f aca="false">IF(AND(D666="",E666="",G666=""),"N","Y")</f>
        <v>N</v>
      </c>
      <c r="AF666" s="35"/>
      <c r="AG666" s="32"/>
      <c r="AH666" s="32"/>
      <c r="AI666" s="32"/>
      <c r="AJ666" s="32"/>
    </row>
    <row r="667" customFormat="false" ht="18" hidden="false" customHeight="true" outlineLevel="0" collapsed="false">
      <c r="A667" s="32"/>
      <c r="B667" s="33" t="s">
        <v>272</v>
      </c>
      <c r="C667" s="34" t="str">
        <f aca="false">_Companycode</f>
        <v>MaAT</v>
      </c>
      <c r="D667" s="35"/>
      <c r="E667" s="36"/>
      <c r="F667" s="36"/>
      <c r="G667" s="50"/>
      <c r="H667" s="38"/>
      <c r="I667" s="51"/>
      <c r="J667" s="52"/>
      <c r="K667" s="41"/>
      <c r="L667" s="41"/>
      <c r="M667" s="41"/>
      <c r="N667" s="41"/>
      <c r="O667" s="41"/>
      <c r="P667" s="41"/>
      <c r="Q667" s="41"/>
      <c r="R667" s="53"/>
      <c r="S667" s="41"/>
      <c r="T667" s="41"/>
      <c r="U667" s="41"/>
      <c r="V667" s="41"/>
      <c r="W667" s="41"/>
      <c r="X667" s="41"/>
      <c r="Y667" s="41"/>
      <c r="Z667" s="41"/>
      <c r="AA667" s="39"/>
      <c r="AB667" s="41"/>
      <c r="AC667" s="51"/>
      <c r="AD667" s="54"/>
      <c r="AE667" s="55" t="str">
        <f aca="false">IF(AND(D667="",E667="",G667=""),"N","Y")</f>
        <v>N</v>
      </c>
      <c r="AF667" s="35"/>
      <c r="AG667" s="32"/>
      <c r="AH667" s="32"/>
      <c r="AI667" s="32"/>
      <c r="AJ667" s="32"/>
    </row>
    <row r="668" customFormat="false" ht="18" hidden="false" customHeight="true" outlineLevel="0" collapsed="false">
      <c r="A668" s="32"/>
      <c r="B668" s="33" t="s">
        <v>272</v>
      </c>
      <c r="C668" s="34" t="str">
        <f aca="false">_Companycode</f>
        <v>MaAT</v>
      </c>
      <c r="D668" s="35"/>
      <c r="E668" s="36"/>
      <c r="F668" s="36"/>
      <c r="G668" s="50"/>
      <c r="H668" s="38"/>
      <c r="I668" s="51"/>
      <c r="J668" s="52"/>
      <c r="K668" s="41"/>
      <c r="L668" s="41"/>
      <c r="M668" s="41"/>
      <c r="N668" s="41"/>
      <c r="O668" s="41"/>
      <c r="P668" s="41"/>
      <c r="Q668" s="41"/>
      <c r="R668" s="53"/>
      <c r="S668" s="41"/>
      <c r="T668" s="41"/>
      <c r="U668" s="41"/>
      <c r="V668" s="41"/>
      <c r="W668" s="41"/>
      <c r="X668" s="41"/>
      <c r="Y668" s="41"/>
      <c r="Z668" s="41"/>
      <c r="AA668" s="39"/>
      <c r="AB668" s="41"/>
      <c r="AC668" s="51"/>
      <c r="AD668" s="54"/>
      <c r="AE668" s="55" t="str">
        <f aca="false">IF(AND(D668="",E668="",G668=""),"N","Y")</f>
        <v>N</v>
      </c>
      <c r="AF668" s="35"/>
      <c r="AG668" s="32"/>
      <c r="AH668" s="32"/>
      <c r="AI668" s="32"/>
      <c r="AJ668" s="32"/>
    </row>
    <row r="669" customFormat="false" ht="18" hidden="false" customHeight="true" outlineLevel="0" collapsed="false">
      <c r="A669" s="32"/>
      <c r="B669" s="33" t="s">
        <v>272</v>
      </c>
      <c r="C669" s="34" t="str">
        <f aca="false">_Companycode</f>
        <v>MaAT</v>
      </c>
      <c r="D669" s="35"/>
      <c r="E669" s="36"/>
      <c r="F669" s="36"/>
      <c r="G669" s="50"/>
      <c r="H669" s="38"/>
      <c r="I669" s="51"/>
      <c r="J669" s="52"/>
      <c r="K669" s="41"/>
      <c r="L669" s="41"/>
      <c r="M669" s="41"/>
      <c r="N669" s="41"/>
      <c r="O669" s="41"/>
      <c r="P669" s="41"/>
      <c r="Q669" s="41"/>
      <c r="R669" s="53"/>
      <c r="S669" s="41"/>
      <c r="T669" s="41"/>
      <c r="U669" s="41"/>
      <c r="V669" s="41"/>
      <c r="W669" s="41"/>
      <c r="X669" s="41"/>
      <c r="Y669" s="41"/>
      <c r="Z669" s="41"/>
      <c r="AA669" s="39"/>
      <c r="AB669" s="41"/>
      <c r="AC669" s="51"/>
      <c r="AD669" s="54"/>
      <c r="AE669" s="55" t="str">
        <f aca="false">IF(AND(D669="",E669="",G669=""),"N","Y")</f>
        <v>N</v>
      </c>
      <c r="AF669" s="35"/>
      <c r="AG669" s="32"/>
      <c r="AH669" s="32"/>
      <c r="AI669" s="32"/>
      <c r="AJ669" s="32"/>
    </row>
    <row r="670" customFormat="false" ht="18" hidden="false" customHeight="true" outlineLevel="0" collapsed="false">
      <c r="A670" s="32"/>
      <c r="B670" s="33" t="s">
        <v>272</v>
      </c>
      <c r="C670" s="34" t="str">
        <f aca="false">_Companycode</f>
        <v>MaAT</v>
      </c>
      <c r="D670" s="35"/>
      <c r="E670" s="36"/>
      <c r="F670" s="36"/>
      <c r="G670" s="50"/>
      <c r="H670" s="38"/>
      <c r="I670" s="51"/>
      <c r="J670" s="52"/>
      <c r="K670" s="41"/>
      <c r="L670" s="41"/>
      <c r="M670" s="41"/>
      <c r="N670" s="41"/>
      <c r="O670" s="41"/>
      <c r="P670" s="41"/>
      <c r="Q670" s="41"/>
      <c r="R670" s="53"/>
      <c r="S670" s="41"/>
      <c r="T670" s="41"/>
      <c r="U670" s="41"/>
      <c r="V670" s="41"/>
      <c r="W670" s="41"/>
      <c r="X670" s="41"/>
      <c r="Y670" s="41"/>
      <c r="Z670" s="41"/>
      <c r="AA670" s="39"/>
      <c r="AB670" s="41"/>
      <c r="AC670" s="51"/>
      <c r="AD670" s="54"/>
      <c r="AE670" s="55" t="str">
        <f aca="false">IF(AND(D670="",E670="",G670=""),"N","Y")</f>
        <v>N</v>
      </c>
      <c r="AF670" s="35"/>
      <c r="AG670" s="32"/>
      <c r="AH670" s="32"/>
      <c r="AI670" s="32"/>
      <c r="AJ670" s="32"/>
    </row>
    <row r="671" customFormat="false" ht="18" hidden="false" customHeight="true" outlineLevel="0" collapsed="false">
      <c r="A671" s="32"/>
      <c r="B671" s="33" t="s">
        <v>272</v>
      </c>
      <c r="C671" s="34" t="str">
        <f aca="false">_Companycode</f>
        <v>MaAT</v>
      </c>
      <c r="D671" s="35"/>
      <c r="E671" s="36"/>
      <c r="F671" s="36"/>
      <c r="G671" s="50"/>
      <c r="H671" s="38"/>
      <c r="I671" s="51"/>
      <c r="J671" s="52"/>
      <c r="K671" s="41"/>
      <c r="L671" s="41"/>
      <c r="M671" s="41"/>
      <c r="N671" s="41"/>
      <c r="O671" s="41"/>
      <c r="P671" s="41"/>
      <c r="Q671" s="41"/>
      <c r="R671" s="53"/>
      <c r="S671" s="41"/>
      <c r="T671" s="41"/>
      <c r="U671" s="41"/>
      <c r="V671" s="41"/>
      <c r="W671" s="41"/>
      <c r="X671" s="41"/>
      <c r="Y671" s="41"/>
      <c r="Z671" s="41"/>
      <c r="AA671" s="39"/>
      <c r="AB671" s="41"/>
      <c r="AC671" s="51"/>
      <c r="AD671" s="54"/>
      <c r="AE671" s="55" t="str">
        <f aca="false">IF(AND(D671="",E671="",G671=""),"N","Y")</f>
        <v>N</v>
      </c>
      <c r="AF671" s="35"/>
      <c r="AG671" s="32"/>
      <c r="AH671" s="32"/>
      <c r="AI671" s="32"/>
      <c r="AJ671" s="32"/>
    </row>
    <row r="672" customFormat="false" ht="18" hidden="false" customHeight="true" outlineLevel="0" collapsed="false">
      <c r="A672" s="32"/>
      <c r="B672" s="33" t="s">
        <v>272</v>
      </c>
      <c r="C672" s="34" t="str">
        <f aca="false">_Companycode</f>
        <v>MaAT</v>
      </c>
      <c r="D672" s="35"/>
      <c r="E672" s="36"/>
      <c r="F672" s="36"/>
      <c r="G672" s="50"/>
      <c r="H672" s="38"/>
      <c r="I672" s="51"/>
      <c r="J672" s="52"/>
      <c r="K672" s="41"/>
      <c r="L672" s="41"/>
      <c r="M672" s="41"/>
      <c r="N672" s="41"/>
      <c r="O672" s="41"/>
      <c r="P672" s="41"/>
      <c r="Q672" s="41"/>
      <c r="R672" s="53"/>
      <c r="S672" s="41"/>
      <c r="T672" s="41"/>
      <c r="U672" s="41"/>
      <c r="V672" s="41"/>
      <c r="W672" s="41"/>
      <c r="X672" s="41"/>
      <c r="Y672" s="41"/>
      <c r="Z672" s="41"/>
      <c r="AA672" s="39"/>
      <c r="AB672" s="41"/>
      <c r="AC672" s="51"/>
      <c r="AD672" s="54"/>
      <c r="AE672" s="55" t="str">
        <f aca="false">IF(AND(D672="",E672="",G672=""),"N","Y")</f>
        <v>N</v>
      </c>
      <c r="AF672" s="35"/>
      <c r="AG672" s="32"/>
      <c r="AH672" s="32"/>
      <c r="AI672" s="32"/>
      <c r="AJ672" s="32"/>
    </row>
    <row r="673" customFormat="false" ht="18" hidden="false" customHeight="true" outlineLevel="0" collapsed="false">
      <c r="A673" s="32"/>
      <c r="B673" s="33" t="s">
        <v>272</v>
      </c>
      <c r="C673" s="34" t="str">
        <f aca="false">_Companycode</f>
        <v>MaAT</v>
      </c>
      <c r="D673" s="35"/>
      <c r="E673" s="36"/>
      <c r="F673" s="36"/>
      <c r="G673" s="50"/>
      <c r="H673" s="38"/>
      <c r="I673" s="51"/>
      <c r="J673" s="52"/>
      <c r="K673" s="41"/>
      <c r="L673" s="41"/>
      <c r="M673" s="41"/>
      <c r="N673" s="41"/>
      <c r="O673" s="41"/>
      <c r="P673" s="41"/>
      <c r="Q673" s="41"/>
      <c r="R673" s="53"/>
      <c r="S673" s="41"/>
      <c r="T673" s="41"/>
      <c r="U673" s="41"/>
      <c r="V673" s="41"/>
      <c r="W673" s="41"/>
      <c r="X673" s="41"/>
      <c r="Y673" s="41"/>
      <c r="Z673" s="41"/>
      <c r="AA673" s="39"/>
      <c r="AB673" s="41"/>
      <c r="AC673" s="51"/>
      <c r="AD673" s="54"/>
      <c r="AE673" s="55" t="str">
        <f aca="false">IF(AND(D673="",E673="",G673=""),"N","Y")</f>
        <v>N</v>
      </c>
      <c r="AF673" s="35"/>
      <c r="AG673" s="32"/>
      <c r="AH673" s="32"/>
      <c r="AI673" s="32"/>
      <c r="AJ673" s="32"/>
    </row>
    <row r="674" customFormat="false" ht="18" hidden="false" customHeight="true" outlineLevel="0" collapsed="false">
      <c r="A674" s="32"/>
      <c r="B674" s="33" t="s">
        <v>272</v>
      </c>
      <c r="C674" s="34" t="str">
        <f aca="false">_Companycode</f>
        <v>MaAT</v>
      </c>
      <c r="D674" s="35"/>
      <c r="E674" s="36"/>
      <c r="F674" s="36"/>
      <c r="G674" s="50"/>
      <c r="H674" s="38"/>
      <c r="I674" s="51"/>
      <c r="J674" s="52"/>
      <c r="K674" s="41"/>
      <c r="L674" s="41"/>
      <c r="M674" s="41"/>
      <c r="N674" s="41"/>
      <c r="O674" s="41"/>
      <c r="P674" s="41"/>
      <c r="Q674" s="41"/>
      <c r="R674" s="53"/>
      <c r="S674" s="41"/>
      <c r="T674" s="41"/>
      <c r="U674" s="41"/>
      <c r="V674" s="41"/>
      <c r="W674" s="41"/>
      <c r="X674" s="41"/>
      <c r="Y674" s="41"/>
      <c r="Z674" s="41"/>
      <c r="AA674" s="39"/>
      <c r="AB674" s="41"/>
      <c r="AC674" s="51"/>
      <c r="AD674" s="54"/>
      <c r="AE674" s="55" t="str">
        <f aca="false">IF(AND(D674="",E674="",G674=""),"N","Y")</f>
        <v>N</v>
      </c>
      <c r="AF674" s="35"/>
      <c r="AG674" s="32"/>
      <c r="AH674" s="32"/>
      <c r="AI674" s="32"/>
      <c r="AJ674" s="32"/>
    </row>
    <row r="675" customFormat="false" ht="18" hidden="false" customHeight="true" outlineLevel="0" collapsed="false">
      <c r="A675" s="32"/>
      <c r="B675" s="33" t="s">
        <v>272</v>
      </c>
      <c r="C675" s="34" t="str">
        <f aca="false">_Companycode</f>
        <v>MaAT</v>
      </c>
      <c r="D675" s="35"/>
      <c r="E675" s="36"/>
      <c r="F675" s="36"/>
      <c r="G675" s="50"/>
      <c r="H675" s="38"/>
      <c r="I675" s="51"/>
      <c r="J675" s="52"/>
      <c r="K675" s="41"/>
      <c r="L675" s="41"/>
      <c r="M675" s="41"/>
      <c r="N675" s="41"/>
      <c r="O675" s="41"/>
      <c r="P675" s="41"/>
      <c r="Q675" s="41"/>
      <c r="R675" s="53"/>
      <c r="S675" s="41"/>
      <c r="T675" s="41"/>
      <c r="U675" s="41"/>
      <c r="V675" s="41"/>
      <c r="W675" s="41"/>
      <c r="X675" s="41"/>
      <c r="Y675" s="41"/>
      <c r="Z675" s="41"/>
      <c r="AA675" s="39"/>
      <c r="AB675" s="41"/>
      <c r="AC675" s="51"/>
      <c r="AD675" s="54"/>
      <c r="AE675" s="55" t="str">
        <f aca="false">IF(AND(D675="",E675="",G675=""),"N","Y")</f>
        <v>N</v>
      </c>
      <c r="AF675" s="35"/>
      <c r="AG675" s="32"/>
      <c r="AH675" s="32"/>
      <c r="AI675" s="32"/>
      <c r="AJ675" s="32"/>
    </row>
    <row r="676" customFormat="false" ht="18" hidden="false" customHeight="true" outlineLevel="0" collapsed="false">
      <c r="A676" s="32"/>
      <c r="B676" s="33" t="s">
        <v>272</v>
      </c>
      <c r="C676" s="34" t="str">
        <f aca="false">_Companycode</f>
        <v>MaAT</v>
      </c>
      <c r="D676" s="35"/>
      <c r="E676" s="36"/>
      <c r="F676" s="36"/>
      <c r="G676" s="50"/>
      <c r="H676" s="38"/>
      <c r="I676" s="51"/>
      <c r="J676" s="52"/>
      <c r="K676" s="41"/>
      <c r="L676" s="41"/>
      <c r="M676" s="41"/>
      <c r="N676" s="41"/>
      <c r="O676" s="41"/>
      <c r="P676" s="41"/>
      <c r="Q676" s="41"/>
      <c r="R676" s="53"/>
      <c r="S676" s="41"/>
      <c r="T676" s="41"/>
      <c r="U676" s="41"/>
      <c r="V676" s="41"/>
      <c r="W676" s="41"/>
      <c r="X676" s="41"/>
      <c r="Y676" s="41"/>
      <c r="Z676" s="41"/>
      <c r="AA676" s="39"/>
      <c r="AB676" s="41"/>
      <c r="AC676" s="51"/>
      <c r="AD676" s="54"/>
      <c r="AE676" s="55" t="str">
        <f aca="false">IF(AND(D676="",E676="",G676=""),"N","Y")</f>
        <v>N</v>
      </c>
      <c r="AF676" s="35"/>
      <c r="AG676" s="32"/>
      <c r="AH676" s="32"/>
      <c r="AI676" s="32"/>
      <c r="AJ676" s="32"/>
    </row>
    <row r="677" customFormat="false" ht="18" hidden="false" customHeight="true" outlineLevel="0" collapsed="false">
      <c r="A677" s="32"/>
      <c r="B677" s="33" t="s">
        <v>272</v>
      </c>
      <c r="C677" s="34" t="str">
        <f aca="false">_Companycode</f>
        <v>MaAT</v>
      </c>
      <c r="D677" s="35"/>
      <c r="E677" s="36"/>
      <c r="F677" s="36"/>
      <c r="G677" s="50"/>
      <c r="H677" s="38"/>
      <c r="I677" s="51"/>
      <c r="J677" s="52"/>
      <c r="K677" s="41"/>
      <c r="L677" s="41"/>
      <c r="M677" s="41"/>
      <c r="N677" s="41"/>
      <c r="O677" s="41"/>
      <c r="P677" s="41"/>
      <c r="Q677" s="41"/>
      <c r="R677" s="53"/>
      <c r="S677" s="41"/>
      <c r="T677" s="41"/>
      <c r="U677" s="41"/>
      <c r="V677" s="41"/>
      <c r="W677" s="41"/>
      <c r="X677" s="41"/>
      <c r="Y677" s="41"/>
      <c r="Z677" s="41"/>
      <c r="AA677" s="39"/>
      <c r="AB677" s="41"/>
      <c r="AC677" s="51"/>
      <c r="AD677" s="54"/>
      <c r="AE677" s="55" t="str">
        <f aca="false">IF(AND(D677="",E677="",G677=""),"N","Y")</f>
        <v>N</v>
      </c>
      <c r="AF677" s="35"/>
      <c r="AG677" s="32"/>
      <c r="AH677" s="32"/>
      <c r="AI677" s="32"/>
      <c r="AJ677" s="32"/>
    </row>
    <row r="678" customFormat="false" ht="18" hidden="false" customHeight="true" outlineLevel="0" collapsed="false">
      <c r="A678" s="32"/>
      <c r="B678" s="33" t="s">
        <v>272</v>
      </c>
      <c r="C678" s="34" t="str">
        <f aca="false">_Companycode</f>
        <v>MaAT</v>
      </c>
      <c r="D678" s="35"/>
      <c r="E678" s="36"/>
      <c r="F678" s="36"/>
      <c r="G678" s="50"/>
      <c r="H678" s="38"/>
      <c r="I678" s="51"/>
      <c r="J678" s="52"/>
      <c r="K678" s="41"/>
      <c r="L678" s="41"/>
      <c r="M678" s="41"/>
      <c r="N678" s="41"/>
      <c r="O678" s="41"/>
      <c r="P678" s="41"/>
      <c r="Q678" s="41"/>
      <c r="R678" s="53"/>
      <c r="S678" s="41"/>
      <c r="T678" s="41"/>
      <c r="U678" s="41"/>
      <c r="V678" s="41"/>
      <c r="W678" s="41"/>
      <c r="X678" s="41"/>
      <c r="Y678" s="41"/>
      <c r="Z678" s="41"/>
      <c r="AA678" s="39"/>
      <c r="AB678" s="41"/>
      <c r="AC678" s="51"/>
      <c r="AD678" s="54"/>
      <c r="AE678" s="55" t="str">
        <f aca="false">IF(AND(D678="",E678="",G678=""),"N","Y")</f>
        <v>N</v>
      </c>
      <c r="AF678" s="35"/>
      <c r="AG678" s="32"/>
      <c r="AH678" s="32"/>
      <c r="AI678" s="32"/>
      <c r="AJ678" s="32"/>
    </row>
    <row r="679" customFormat="false" ht="18" hidden="false" customHeight="true" outlineLevel="0" collapsed="false">
      <c r="A679" s="32"/>
      <c r="B679" s="33" t="s">
        <v>272</v>
      </c>
      <c r="C679" s="34" t="str">
        <f aca="false">_Companycode</f>
        <v>MaAT</v>
      </c>
      <c r="D679" s="35"/>
      <c r="E679" s="36"/>
      <c r="F679" s="36"/>
      <c r="G679" s="50"/>
      <c r="H679" s="38"/>
      <c r="I679" s="51"/>
      <c r="J679" s="52"/>
      <c r="K679" s="41"/>
      <c r="L679" s="41"/>
      <c r="M679" s="41"/>
      <c r="N679" s="41"/>
      <c r="O679" s="41"/>
      <c r="P679" s="41"/>
      <c r="Q679" s="41"/>
      <c r="R679" s="53"/>
      <c r="S679" s="41"/>
      <c r="T679" s="41"/>
      <c r="U679" s="41"/>
      <c r="V679" s="41"/>
      <c r="W679" s="41"/>
      <c r="X679" s="41"/>
      <c r="Y679" s="41"/>
      <c r="Z679" s="41"/>
      <c r="AA679" s="39"/>
      <c r="AB679" s="41"/>
      <c r="AC679" s="51"/>
      <c r="AD679" s="54"/>
      <c r="AE679" s="55" t="str">
        <f aca="false">IF(AND(D679="",E679="",G679=""),"N","Y")</f>
        <v>N</v>
      </c>
      <c r="AF679" s="35"/>
      <c r="AG679" s="32"/>
      <c r="AH679" s="32"/>
      <c r="AI679" s="32"/>
      <c r="AJ679" s="32"/>
    </row>
    <row r="680" customFormat="false" ht="18" hidden="false" customHeight="true" outlineLevel="0" collapsed="false">
      <c r="A680" s="32"/>
      <c r="B680" s="33" t="s">
        <v>272</v>
      </c>
      <c r="C680" s="34" t="str">
        <f aca="false">_Companycode</f>
        <v>MaAT</v>
      </c>
      <c r="D680" s="35"/>
      <c r="E680" s="36"/>
      <c r="F680" s="36"/>
      <c r="G680" s="50"/>
      <c r="H680" s="38"/>
      <c r="I680" s="51"/>
      <c r="J680" s="52"/>
      <c r="K680" s="41"/>
      <c r="L680" s="41"/>
      <c r="M680" s="41"/>
      <c r="N680" s="41"/>
      <c r="O680" s="41"/>
      <c r="P680" s="41"/>
      <c r="Q680" s="41"/>
      <c r="R680" s="53"/>
      <c r="S680" s="41"/>
      <c r="T680" s="41"/>
      <c r="U680" s="41"/>
      <c r="V680" s="41"/>
      <c r="W680" s="41"/>
      <c r="X680" s="41"/>
      <c r="Y680" s="41"/>
      <c r="Z680" s="41"/>
      <c r="AA680" s="39"/>
      <c r="AB680" s="41"/>
      <c r="AC680" s="51"/>
      <c r="AD680" s="54"/>
      <c r="AE680" s="55" t="str">
        <f aca="false">IF(AND(D680="",E680="",G680=""),"N","Y")</f>
        <v>N</v>
      </c>
      <c r="AF680" s="35"/>
      <c r="AG680" s="32"/>
      <c r="AH680" s="32"/>
      <c r="AI680" s="32"/>
      <c r="AJ680" s="32"/>
    </row>
    <row r="681" customFormat="false" ht="18" hidden="false" customHeight="true" outlineLevel="0" collapsed="false">
      <c r="A681" s="32"/>
      <c r="B681" s="33" t="s">
        <v>272</v>
      </c>
      <c r="C681" s="34" t="str">
        <f aca="false">_Companycode</f>
        <v>MaAT</v>
      </c>
      <c r="D681" s="35"/>
      <c r="E681" s="36"/>
      <c r="F681" s="36"/>
      <c r="G681" s="50"/>
      <c r="H681" s="38"/>
      <c r="I681" s="51"/>
      <c r="J681" s="52"/>
      <c r="K681" s="41"/>
      <c r="L681" s="41"/>
      <c r="M681" s="41"/>
      <c r="N681" s="41"/>
      <c r="O681" s="41"/>
      <c r="P681" s="41"/>
      <c r="Q681" s="41"/>
      <c r="R681" s="53"/>
      <c r="S681" s="41"/>
      <c r="T681" s="41"/>
      <c r="U681" s="41"/>
      <c r="V681" s="41"/>
      <c r="W681" s="41"/>
      <c r="X681" s="41"/>
      <c r="Y681" s="41"/>
      <c r="Z681" s="41"/>
      <c r="AA681" s="39"/>
      <c r="AB681" s="41"/>
      <c r="AC681" s="51"/>
      <c r="AD681" s="54"/>
      <c r="AE681" s="55" t="str">
        <f aca="false">IF(AND(D681="",E681="",G681=""),"N","Y")</f>
        <v>N</v>
      </c>
      <c r="AF681" s="35"/>
      <c r="AG681" s="32"/>
      <c r="AH681" s="32"/>
      <c r="AI681" s="32"/>
      <c r="AJ681" s="32"/>
    </row>
    <row r="682" customFormat="false" ht="18" hidden="false" customHeight="true" outlineLevel="0" collapsed="false">
      <c r="A682" s="32"/>
      <c r="B682" s="33" t="s">
        <v>272</v>
      </c>
      <c r="C682" s="34" t="str">
        <f aca="false">_Companycode</f>
        <v>MaAT</v>
      </c>
      <c r="D682" s="35"/>
      <c r="E682" s="36"/>
      <c r="F682" s="36"/>
      <c r="G682" s="50"/>
      <c r="H682" s="38"/>
      <c r="I682" s="51"/>
      <c r="J682" s="52"/>
      <c r="K682" s="41"/>
      <c r="L682" s="41"/>
      <c r="M682" s="41"/>
      <c r="N682" s="41"/>
      <c r="O682" s="41"/>
      <c r="P682" s="41"/>
      <c r="Q682" s="41"/>
      <c r="R682" s="53"/>
      <c r="S682" s="41"/>
      <c r="T682" s="41"/>
      <c r="U682" s="41"/>
      <c r="V682" s="41"/>
      <c r="W682" s="41"/>
      <c r="X682" s="41"/>
      <c r="Y682" s="41"/>
      <c r="Z682" s="41"/>
      <c r="AA682" s="39"/>
      <c r="AB682" s="41"/>
      <c r="AC682" s="51"/>
      <c r="AD682" s="54"/>
      <c r="AE682" s="55" t="str">
        <f aca="false">IF(AND(D682="",E682="",G682=""),"N","Y")</f>
        <v>N</v>
      </c>
      <c r="AF682" s="35"/>
      <c r="AG682" s="32"/>
      <c r="AH682" s="32"/>
      <c r="AI682" s="32"/>
      <c r="AJ682" s="32"/>
    </row>
    <row r="683" customFormat="false" ht="18" hidden="false" customHeight="true" outlineLevel="0" collapsed="false">
      <c r="A683" s="32"/>
      <c r="B683" s="33" t="s">
        <v>272</v>
      </c>
      <c r="C683" s="34" t="str">
        <f aca="false">_Companycode</f>
        <v>MaAT</v>
      </c>
      <c r="D683" s="35"/>
      <c r="E683" s="36"/>
      <c r="F683" s="36"/>
      <c r="G683" s="50"/>
      <c r="H683" s="38"/>
      <c r="I683" s="51"/>
      <c r="J683" s="52"/>
      <c r="K683" s="41"/>
      <c r="L683" s="41"/>
      <c r="M683" s="41"/>
      <c r="N683" s="41"/>
      <c r="O683" s="41"/>
      <c r="P683" s="41"/>
      <c r="Q683" s="41"/>
      <c r="R683" s="53"/>
      <c r="S683" s="41"/>
      <c r="T683" s="41"/>
      <c r="U683" s="41"/>
      <c r="V683" s="41"/>
      <c r="W683" s="41"/>
      <c r="X683" s="41"/>
      <c r="Y683" s="41"/>
      <c r="Z683" s="41"/>
      <c r="AA683" s="39"/>
      <c r="AB683" s="41"/>
      <c r="AC683" s="51"/>
      <c r="AD683" s="54"/>
      <c r="AE683" s="55" t="str">
        <f aca="false">IF(AND(D683="",E683="",G683=""),"N","Y")</f>
        <v>N</v>
      </c>
      <c r="AF683" s="35"/>
      <c r="AG683" s="32"/>
      <c r="AH683" s="32"/>
      <c r="AI683" s="32"/>
      <c r="AJ683" s="32"/>
    </row>
    <row r="684" customFormat="false" ht="18" hidden="false" customHeight="true" outlineLevel="0" collapsed="false">
      <c r="A684" s="32"/>
      <c r="B684" s="33" t="s">
        <v>272</v>
      </c>
      <c r="C684" s="34" t="str">
        <f aca="false">_Companycode</f>
        <v>MaAT</v>
      </c>
      <c r="D684" s="35"/>
      <c r="E684" s="36"/>
      <c r="F684" s="36"/>
      <c r="G684" s="50"/>
      <c r="H684" s="38"/>
      <c r="I684" s="51"/>
      <c r="J684" s="52"/>
      <c r="K684" s="41"/>
      <c r="L684" s="41"/>
      <c r="M684" s="41"/>
      <c r="N684" s="41"/>
      <c r="O684" s="41"/>
      <c r="P684" s="41"/>
      <c r="Q684" s="41"/>
      <c r="R684" s="53"/>
      <c r="S684" s="41"/>
      <c r="T684" s="41"/>
      <c r="U684" s="41"/>
      <c r="V684" s="41"/>
      <c r="W684" s="41"/>
      <c r="X684" s="41"/>
      <c r="Y684" s="41"/>
      <c r="Z684" s="41"/>
      <c r="AA684" s="39"/>
      <c r="AB684" s="41"/>
      <c r="AC684" s="51"/>
      <c r="AD684" s="54"/>
      <c r="AE684" s="55" t="str">
        <f aca="false">IF(AND(D684="",E684="",G684=""),"N","Y")</f>
        <v>N</v>
      </c>
      <c r="AF684" s="35"/>
      <c r="AG684" s="32"/>
      <c r="AH684" s="32"/>
      <c r="AI684" s="32"/>
      <c r="AJ684" s="32"/>
    </row>
    <row r="685" customFormat="false" ht="18" hidden="false" customHeight="true" outlineLevel="0" collapsed="false">
      <c r="A685" s="32"/>
      <c r="B685" s="33" t="s">
        <v>272</v>
      </c>
      <c r="C685" s="34" t="str">
        <f aca="false">_Companycode</f>
        <v>MaAT</v>
      </c>
      <c r="D685" s="35"/>
      <c r="E685" s="36"/>
      <c r="F685" s="36"/>
      <c r="G685" s="50"/>
      <c r="H685" s="38"/>
      <c r="I685" s="51"/>
      <c r="J685" s="52"/>
      <c r="K685" s="41"/>
      <c r="L685" s="41"/>
      <c r="M685" s="41"/>
      <c r="N685" s="41"/>
      <c r="O685" s="41"/>
      <c r="P685" s="41"/>
      <c r="Q685" s="41"/>
      <c r="R685" s="53"/>
      <c r="S685" s="41"/>
      <c r="T685" s="41"/>
      <c r="U685" s="41"/>
      <c r="V685" s="41"/>
      <c r="W685" s="41"/>
      <c r="X685" s="41"/>
      <c r="Y685" s="41"/>
      <c r="Z685" s="41"/>
      <c r="AA685" s="39"/>
      <c r="AB685" s="41"/>
      <c r="AC685" s="51"/>
      <c r="AD685" s="54"/>
      <c r="AE685" s="55" t="str">
        <f aca="false">IF(AND(D685="",E685="",G685=""),"N","Y")</f>
        <v>N</v>
      </c>
      <c r="AF685" s="35"/>
      <c r="AG685" s="32"/>
      <c r="AH685" s="32"/>
      <c r="AI685" s="32"/>
      <c r="AJ685" s="32"/>
    </row>
    <row r="686" customFormat="false" ht="18" hidden="false" customHeight="true" outlineLevel="0" collapsed="false">
      <c r="A686" s="32"/>
      <c r="B686" s="33" t="s">
        <v>272</v>
      </c>
      <c r="C686" s="34" t="str">
        <f aca="false">_Companycode</f>
        <v>MaAT</v>
      </c>
      <c r="D686" s="35"/>
      <c r="E686" s="36"/>
      <c r="F686" s="36"/>
      <c r="G686" s="50"/>
      <c r="H686" s="38"/>
      <c r="I686" s="51"/>
      <c r="J686" s="52"/>
      <c r="K686" s="41"/>
      <c r="L686" s="41"/>
      <c r="M686" s="41"/>
      <c r="N686" s="41"/>
      <c r="O686" s="41"/>
      <c r="P686" s="41"/>
      <c r="Q686" s="41"/>
      <c r="R686" s="53"/>
      <c r="S686" s="41"/>
      <c r="T686" s="41"/>
      <c r="U686" s="41"/>
      <c r="V686" s="41"/>
      <c r="W686" s="41"/>
      <c r="X686" s="41"/>
      <c r="Y686" s="41"/>
      <c r="Z686" s="41"/>
      <c r="AA686" s="39"/>
      <c r="AB686" s="41"/>
      <c r="AC686" s="51"/>
      <c r="AD686" s="54"/>
      <c r="AE686" s="55" t="str">
        <f aca="false">IF(AND(D686="",E686="",G686=""),"N","Y")</f>
        <v>N</v>
      </c>
      <c r="AF686" s="35"/>
      <c r="AG686" s="32"/>
      <c r="AH686" s="32"/>
      <c r="AI686" s="32"/>
      <c r="AJ686" s="32"/>
    </row>
    <row r="687" customFormat="false" ht="18" hidden="false" customHeight="true" outlineLevel="0" collapsed="false">
      <c r="A687" s="32"/>
      <c r="B687" s="33" t="s">
        <v>272</v>
      </c>
      <c r="C687" s="34" t="str">
        <f aca="false">_Companycode</f>
        <v>MaAT</v>
      </c>
      <c r="D687" s="35"/>
      <c r="E687" s="36"/>
      <c r="F687" s="36"/>
      <c r="G687" s="50"/>
      <c r="H687" s="38"/>
      <c r="I687" s="51"/>
      <c r="J687" s="52"/>
      <c r="K687" s="41"/>
      <c r="L687" s="41"/>
      <c r="M687" s="41"/>
      <c r="N687" s="41"/>
      <c r="O687" s="41"/>
      <c r="P687" s="41"/>
      <c r="Q687" s="41"/>
      <c r="R687" s="53"/>
      <c r="S687" s="41"/>
      <c r="T687" s="41"/>
      <c r="U687" s="41"/>
      <c r="V687" s="41"/>
      <c r="W687" s="41"/>
      <c r="X687" s="41"/>
      <c r="Y687" s="41"/>
      <c r="Z687" s="41"/>
      <c r="AA687" s="39"/>
      <c r="AB687" s="41"/>
      <c r="AC687" s="51"/>
      <c r="AD687" s="54"/>
      <c r="AE687" s="55" t="str">
        <f aca="false">IF(AND(D687="",E687="",G687=""),"N","Y")</f>
        <v>N</v>
      </c>
      <c r="AF687" s="35"/>
      <c r="AG687" s="32"/>
      <c r="AH687" s="32"/>
      <c r="AI687" s="32"/>
      <c r="AJ687" s="32"/>
    </row>
    <row r="688" customFormat="false" ht="18" hidden="false" customHeight="true" outlineLevel="0" collapsed="false">
      <c r="A688" s="32"/>
      <c r="B688" s="33" t="s">
        <v>272</v>
      </c>
      <c r="C688" s="34" t="str">
        <f aca="false">_Companycode</f>
        <v>MaAT</v>
      </c>
      <c r="D688" s="35"/>
      <c r="E688" s="36"/>
      <c r="F688" s="36"/>
      <c r="G688" s="50"/>
      <c r="H688" s="38"/>
      <c r="I688" s="51"/>
      <c r="J688" s="52"/>
      <c r="K688" s="41"/>
      <c r="L688" s="41"/>
      <c r="M688" s="41"/>
      <c r="N688" s="41"/>
      <c r="O688" s="41"/>
      <c r="P688" s="41"/>
      <c r="Q688" s="41"/>
      <c r="R688" s="53"/>
      <c r="S688" s="41"/>
      <c r="T688" s="41"/>
      <c r="U688" s="41"/>
      <c r="V688" s="41"/>
      <c r="W688" s="41"/>
      <c r="X688" s="41"/>
      <c r="Y688" s="41"/>
      <c r="Z688" s="41"/>
      <c r="AA688" s="39"/>
      <c r="AB688" s="41"/>
      <c r="AC688" s="51"/>
      <c r="AD688" s="54"/>
      <c r="AE688" s="55" t="str">
        <f aca="false">IF(AND(D688="",E688="",G688=""),"N","Y")</f>
        <v>N</v>
      </c>
      <c r="AF688" s="35"/>
      <c r="AG688" s="32"/>
      <c r="AH688" s="32"/>
      <c r="AI688" s="32"/>
      <c r="AJ688" s="32"/>
    </row>
    <row r="689" customFormat="false" ht="18" hidden="false" customHeight="true" outlineLevel="0" collapsed="false">
      <c r="A689" s="32"/>
      <c r="B689" s="33" t="s">
        <v>272</v>
      </c>
      <c r="C689" s="34" t="str">
        <f aca="false">_Companycode</f>
        <v>MaAT</v>
      </c>
      <c r="D689" s="35"/>
      <c r="E689" s="36"/>
      <c r="F689" s="36"/>
      <c r="G689" s="50"/>
      <c r="H689" s="38"/>
      <c r="I689" s="51"/>
      <c r="J689" s="52"/>
      <c r="K689" s="41"/>
      <c r="L689" s="41"/>
      <c r="M689" s="41"/>
      <c r="N689" s="41"/>
      <c r="O689" s="41"/>
      <c r="P689" s="41"/>
      <c r="Q689" s="41"/>
      <c r="R689" s="53"/>
      <c r="S689" s="41"/>
      <c r="T689" s="41"/>
      <c r="U689" s="41"/>
      <c r="V689" s="41"/>
      <c r="W689" s="41"/>
      <c r="X689" s="41"/>
      <c r="Y689" s="41"/>
      <c r="Z689" s="41"/>
      <c r="AA689" s="39"/>
      <c r="AB689" s="41"/>
      <c r="AC689" s="51"/>
      <c r="AD689" s="54"/>
      <c r="AE689" s="55" t="str">
        <f aca="false">IF(AND(D689="",E689="",G689=""),"N","Y")</f>
        <v>N</v>
      </c>
      <c r="AF689" s="35"/>
      <c r="AG689" s="32"/>
      <c r="AH689" s="32"/>
      <c r="AI689" s="32"/>
      <c r="AJ689" s="32"/>
    </row>
    <row r="690" customFormat="false" ht="18" hidden="false" customHeight="true" outlineLevel="0" collapsed="false">
      <c r="A690" s="32"/>
      <c r="B690" s="33" t="s">
        <v>272</v>
      </c>
      <c r="C690" s="34" t="str">
        <f aca="false">_Companycode</f>
        <v>MaAT</v>
      </c>
      <c r="D690" s="35"/>
      <c r="E690" s="36"/>
      <c r="F690" s="36"/>
      <c r="G690" s="50"/>
      <c r="H690" s="38"/>
      <c r="I690" s="51"/>
      <c r="J690" s="52"/>
      <c r="K690" s="41"/>
      <c r="L690" s="41"/>
      <c r="M690" s="41"/>
      <c r="N690" s="41"/>
      <c r="O690" s="41"/>
      <c r="P690" s="41"/>
      <c r="Q690" s="41"/>
      <c r="R690" s="53"/>
      <c r="S690" s="41"/>
      <c r="T690" s="41"/>
      <c r="U690" s="41"/>
      <c r="V690" s="41"/>
      <c r="W690" s="41"/>
      <c r="X690" s="41"/>
      <c r="Y690" s="41"/>
      <c r="Z690" s="41"/>
      <c r="AA690" s="39"/>
      <c r="AB690" s="41"/>
      <c r="AC690" s="51"/>
      <c r="AD690" s="54"/>
      <c r="AE690" s="55" t="str">
        <f aca="false">IF(AND(D690="",E690="",G690=""),"N","Y")</f>
        <v>N</v>
      </c>
      <c r="AF690" s="35"/>
      <c r="AG690" s="32"/>
      <c r="AH690" s="32"/>
      <c r="AI690" s="32"/>
      <c r="AJ690" s="32"/>
    </row>
    <row r="691" customFormat="false" ht="18" hidden="false" customHeight="true" outlineLevel="0" collapsed="false">
      <c r="A691" s="32"/>
      <c r="B691" s="33" t="s">
        <v>272</v>
      </c>
      <c r="C691" s="34" t="str">
        <f aca="false">_Companycode</f>
        <v>MaAT</v>
      </c>
      <c r="D691" s="35"/>
      <c r="E691" s="36"/>
      <c r="F691" s="36"/>
      <c r="G691" s="50"/>
      <c r="H691" s="38"/>
      <c r="I691" s="51"/>
      <c r="J691" s="52"/>
      <c r="K691" s="41"/>
      <c r="L691" s="41"/>
      <c r="M691" s="41"/>
      <c r="N691" s="41"/>
      <c r="O691" s="41"/>
      <c r="P691" s="41"/>
      <c r="Q691" s="41"/>
      <c r="R691" s="53"/>
      <c r="S691" s="41"/>
      <c r="T691" s="41"/>
      <c r="U691" s="41"/>
      <c r="V691" s="41"/>
      <c r="W691" s="41"/>
      <c r="X691" s="41"/>
      <c r="Y691" s="41"/>
      <c r="Z691" s="41"/>
      <c r="AA691" s="39"/>
      <c r="AB691" s="41"/>
      <c r="AC691" s="51"/>
      <c r="AD691" s="54"/>
      <c r="AE691" s="55" t="str">
        <f aca="false">IF(AND(D691="",E691="",G691=""),"N","Y")</f>
        <v>N</v>
      </c>
      <c r="AF691" s="35"/>
      <c r="AG691" s="32"/>
      <c r="AH691" s="32"/>
      <c r="AI691" s="32"/>
      <c r="AJ691" s="32"/>
    </row>
    <row r="692" customFormat="false" ht="18" hidden="false" customHeight="true" outlineLevel="0" collapsed="false">
      <c r="A692" s="32"/>
      <c r="B692" s="33" t="s">
        <v>272</v>
      </c>
      <c r="C692" s="34" t="str">
        <f aca="false">_Companycode</f>
        <v>MaAT</v>
      </c>
      <c r="D692" s="35"/>
      <c r="E692" s="36"/>
      <c r="F692" s="36"/>
      <c r="G692" s="50"/>
      <c r="H692" s="38"/>
      <c r="I692" s="51"/>
      <c r="J692" s="52"/>
      <c r="K692" s="41"/>
      <c r="L692" s="41"/>
      <c r="M692" s="41"/>
      <c r="N692" s="41"/>
      <c r="O692" s="41"/>
      <c r="P692" s="41"/>
      <c r="Q692" s="41"/>
      <c r="R692" s="53"/>
      <c r="S692" s="41"/>
      <c r="T692" s="41"/>
      <c r="U692" s="41"/>
      <c r="V692" s="41"/>
      <c r="W692" s="41"/>
      <c r="X692" s="41"/>
      <c r="Y692" s="41"/>
      <c r="Z692" s="41"/>
      <c r="AA692" s="39"/>
      <c r="AB692" s="41"/>
      <c r="AC692" s="51"/>
      <c r="AD692" s="54"/>
      <c r="AE692" s="55" t="str">
        <f aca="false">IF(AND(D692="",E692="",G692=""),"N","Y")</f>
        <v>N</v>
      </c>
      <c r="AF692" s="35"/>
      <c r="AG692" s="32"/>
      <c r="AH692" s="32"/>
      <c r="AI692" s="32"/>
      <c r="AJ692" s="32"/>
    </row>
    <row r="693" customFormat="false" ht="18" hidden="false" customHeight="true" outlineLevel="0" collapsed="false">
      <c r="A693" s="32"/>
      <c r="B693" s="33" t="s">
        <v>272</v>
      </c>
      <c r="C693" s="34" t="str">
        <f aca="false">_Companycode</f>
        <v>MaAT</v>
      </c>
      <c r="D693" s="35"/>
      <c r="E693" s="36"/>
      <c r="F693" s="36"/>
      <c r="G693" s="50"/>
      <c r="H693" s="38"/>
      <c r="I693" s="51"/>
      <c r="J693" s="52"/>
      <c r="K693" s="41"/>
      <c r="L693" s="41"/>
      <c r="M693" s="41"/>
      <c r="N693" s="41"/>
      <c r="O693" s="41"/>
      <c r="P693" s="41"/>
      <c r="Q693" s="41"/>
      <c r="R693" s="53"/>
      <c r="S693" s="41"/>
      <c r="T693" s="41"/>
      <c r="U693" s="41"/>
      <c r="V693" s="41"/>
      <c r="W693" s="41"/>
      <c r="X693" s="41"/>
      <c r="Y693" s="41"/>
      <c r="Z693" s="41"/>
      <c r="AA693" s="39"/>
      <c r="AB693" s="41"/>
      <c r="AC693" s="51"/>
      <c r="AD693" s="54"/>
      <c r="AE693" s="55" t="str">
        <f aca="false">IF(AND(D693="",E693="",G693=""),"N","Y")</f>
        <v>N</v>
      </c>
      <c r="AF693" s="35"/>
      <c r="AG693" s="32"/>
      <c r="AH693" s="32"/>
      <c r="AI693" s="32"/>
      <c r="AJ693" s="32"/>
    </row>
    <row r="694" customFormat="false" ht="18" hidden="false" customHeight="true" outlineLevel="0" collapsed="false">
      <c r="A694" s="32"/>
      <c r="B694" s="33" t="s">
        <v>272</v>
      </c>
      <c r="C694" s="34" t="str">
        <f aca="false">_Companycode</f>
        <v>MaAT</v>
      </c>
      <c r="D694" s="35"/>
      <c r="E694" s="36"/>
      <c r="F694" s="36"/>
      <c r="G694" s="50"/>
      <c r="H694" s="38"/>
      <c r="I694" s="51"/>
      <c r="J694" s="52"/>
      <c r="K694" s="41"/>
      <c r="L694" s="41"/>
      <c r="M694" s="41"/>
      <c r="N694" s="41"/>
      <c r="O694" s="41"/>
      <c r="P694" s="41"/>
      <c r="Q694" s="41"/>
      <c r="R694" s="53"/>
      <c r="S694" s="41"/>
      <c r="T694" s="41"/>
      <c r="U694" s="41"/>
      <c r="V694" s="41"/>
      <c r="W694" s="41"/>
      <c r="X694" s="41"/>
      <c r="Y694" s="41"/>
      <c r="Z694" s="41"/>
      <c r="AA694" s="39"/>
      <c r="AB694" s="41"/>
      <c r="AC694" s="51"/>
      <c r="AD694" s="54"/>
      <c r="AE694" s="55" t="str">
        <f aca="false">IF(AND(D694="",E694="",G694=""),"N","Y")</f>
        <v>N</v>
      </c>
      <c r="AF694" s="35"/>
      <c r="AG694" s="32"/>
      <c r="AH694" s="32"/>
      <c r="AI694" s="32"/>
      <c r="AJ694" s="32"/>
    </row>
    <row r="695" customFormat="false" ht="18" hidden="false" customHeight="true" outlineLevel="0" collapsed="false">
      <c r="A695" s="32"/>
      <c r="B695" s="33" t="s">
        <v>272</v>
      </c>
      <c r="C695" s="34" t="str">
        <f aca="false">_Companycode</f>
        <v>MaAT</v>
      </c>
      <c r="D695" s="35"/>
      <c r="E695" s="36"/>
      <c r="F695" s="36"/>
      <c r="G695" s="50"/>
      <c r="H695" s="38"/>
      <c r="I695" s="51"/>
      <c r="J695" s="52"/>
      <c r="K695" s="41"/>
      <c r="L695" s="41"/>
      <c r="M695" s="41"/>
      <c r="N695" s="41"/>
      <c r="O695" s="41"/>
      <c r="P695" s="41"/>
      <c r="Q695" s="41"/>
      <c r="R695" s="53"/>
      <c r="S695" s="41"/>
      <c r="T695" s="41"/>
      <c r="U695" s="41"/>
      <c r="V695" s="41"/>
      <c r="W695" s="41"/>
      <c r="X695" s="41"/>
      <c r="Y695" s="41"/>
      <c r="Z695" s="41"/>
      <c r="AA695" s="39"/>
      <c r="AB695" s="41"/>
      <c r="AC695" s="51"/>
      <c r="AD695" s="54"/>
      <c r="AE695" s="55" t="str">
        <f aca="false">IF(AND(D695="",E695="",G695=""),"N","Y")</f>
        <v>N</v>
      </c>
      <c r="AF695" s="35"/>
      <c r="AG695" s="32"/>
      <c r="AH695" s="32"/>
      <c r="AI695" s="32"/>
      <c r="AJ695" s="32"/>
    </row>
    <row r="696" customFormat="false" ht="18" hidden="false" customHeight="true" outlineLevel="0" collapsed="false">
      <c r="A696" s="32"/>
      <c r="B696" s="33" t="s">
        <v>272</v>
      </c>
      <c r="C696" s="34" t="str">
        <f aca="false">_Companycode</f>
        <v>MaAT</v>
      </c>
      <c r="D696" s="35"/>
      <c r="E696" s="36"/>
      <c r="F696" s="36"/>
      <c r="G696" s="50"/>
      <c r="H696" s="38"/>
      <c r="I696" s="51"/>
      <c r="J696" s="52"/>
      <c r="K696" s="41"/>
      <c r="L696" s="41"/>
      <c r="M696" s="41"/>
      <c r="N696" s="41"/>
      <c r="O696" s="41"/>
      <c r="P696" s="41"/>
      <c r="Q696" s="41"/>
      <c r="R696" s="53"/>
      <c r="S696" s="41"/>
      <c r="T696" s="41"/>
      <c r="U696" s="41"/>
      <c r="V696" s="41"/>
      <c r="W696" s="41"/>
      <c r="X696" s="41"/>
      <c r="Y696" s="41"/>
      <c r="Z696" s="41"/>
      <c r="AA696" s="39"/>
      <c r="AB696" s="41"/>
      <c r="AC696" s="51"/>
      <c r="AD696" s="54"/>
      <c r="AE696" s="55" t="str">
        <f aca="false">IF(AND(D696="",E696="",G696=""),"N","Y")</f>
        <v>N</v>
      </c>
      <c r="AF696" s="35"/>
      <c r="AG696" s="32"/>
      <c r="AH696" s="32"/>
      <c r="AI696" s="32"/>
      <c r="AJ696" s="32"/>
    </row>
    <row r="697" customFormat="false" ht="18" hidden="false" customHeight="true" outlineLevel="0" collapsed="false">
      <c r="A697" s="32"/>
      <c r="B697" s="33" t="s">
        <v>272</v>
      </c>
      <c r="C697" s="34" t="str">
        <f aca="false">_Companycode</f>
        <v>MaAT</v>
      </c>
      <c r="D697" s="35"/>
      <c r="E697" s="36"/>
      <c r="F697" s="36"/>
      <c r="G697" s="50"/>
      <c r="H697" s="38"/>
      <c r="I697" s="51"/>
      <c r="J697" s="52"/>
      <c r="K697" s="41"/>
      <c r="L697" s="41"/>
      <c r="M697" s="41"/>
      <c r="N697" s="41"/>
      <c r="O697" s="41"/>
      <c r="P697" s="41"/>
      <c r="Q697" s="41"/>
      <c r="R697" s="53"/>
      <c r="S697" s="41"/>
      <c r="T697" s="41"/>
      <c r="U697" s="41"/>
      <c r="V697" s="41"/>
      <c r="W697" s="41"/>
      <c r="X697" s="41"/>
      <c r="Y697" s="41"/>
      <c r="Z697" s="41"/>
      <c r="AA697" s="39"/>
      <c r="AB697" s="41"/>
      <c r="AC697" s="51"/>
      <c r="AD697" s="54"/>
      <c r="AE697" s="55" t="str">
        <f aca="false">IF(AND(D697="",E697="",G697=""),"N","Y")</f>
        <v>N</v>
      </c>
      <c r="AF697" s="35"/>
      <c r="AG697" s="32"/>
      <c r="AH697" s="32"/>
      <c r="AI697" s="32"/>
      <c r="AJ697" s="32"/>
    </row>
    <row r="698" customFormat="false" ht="18" hidden="false" customHeight="true" outlineLevel="0" collapsed="false">
      <c r="A698" s="32"/>
      <c r="B698" s="33" t="s">
        <v>272</v>
      </c>
      <c r="C698" s="34" t="str">
        <f aca="false">_Companycode</f>
        <v>MaAT</v>
      </c>
      <c r="D698" s="35"/>
      <c r="E698" s="36"/>
      <c r="F698" s="36"/>
      <c r="G698" s="50"/>
      <c r="H698" s="38"/>
      <c r="I698" s="51"/>
      <c r="J698" s="52"/>
      <c r="K698" s="41"/>
      <c r="L698" s="41"/>
      <c r="M698" s="41"/>
      <c r="N698" s="41"/>
      <c r="O698" s="41"/>
      <c r="P698" s="41"/>
      <c r="Q698" s="41"/>
      <c r="R698" s="53"/>
      <c r="S698" s="41"/>
      <c r="T698" s="41"/>
      <c r="U698" s="41"/>
      <c r="V698" s="41"/>
      <c r="W698" s="41"/>
      <c r="X698" s="41"/>
      <c r="Y698" s="41"/>
      <c r="Z698" s="41"/>
      <c r="AA698" s="39"/>
      <c r="AB698" s="41"/>
      <c r="AC698" s="51"/>
      <c r="AD698" s="54"/>
      <c r="AE698" s="55" t="str">
        <f aca="false">IF(AND(D698="",E698="",G698=""),"N","Y")</f>
        <v>N</v>
      </c>
      <c r="AF698" s="35"/>
      <c r="AG698" s="32"/>
      <c r="AH698" s="32"/>
      <c r="AI698" s="32"/>
      <c r="AJ698" s="32"/>
    </row>
    <row r="699" customFormat="false" ht="18" hidden="false" customHeight="true" outlineLevel="0" collapsed="false">
      <c r="A699" s="32"/>
      <c r="B699" s="33" t="s">
        <v>272</v>
      </c>
      <c r="C699" s="34" t="str">
        <f aca="false">_Companycode</f>
        <v>MaAT</v>
      </c>
      <c r="D699" s="35"/>
      <c r="E699" s="36"/>
      <c r="F699" s="36"/>
      <c r="G699" s="50"/>
      <c r="H699" s="38"/>
      <c r="I699" s="51"/>
      <c r="J699" s="52"/>
      <c r="K699" s="41"/>
      <c r="L699" s="41"/>
      <c r="M699" s="41"/>
      <c r="N699" s="41"/>
      <c r="O699" s="41"/>
      <c r="P699" s="41"/>
      <c r="Q699" s="41"/>
      <c r="R699" s="53"/>
      <c r="S699" s="41"/>
      <c r="T699" s="41"/>
      <c r="U699" s="41"/>
      <c r="V699" s="41"/>
      <c r="W699" s="41"/>
      <c r="X699" s="41"/>
      <c r="Y699" s="41"/>
      <c r="Z699" s="41"/>
      <c r="AA699" s="39"/>
      <c r="AB699" s="41"/>
      <c r="AC699" s="51"/>
      <c r="AD699" s="54"/>
      <c r="AE699" s="55" t="str">
        <f aca="false">IF(AND(D699="",E699="",G699=""),"N","Y")</f>
        <v>N</v>
      </c>
      <c r="AF699" s="35"/>
      <c r="AG699" s="32"/>
      <c r="AH699" s="32"/>
      <c r="AI699" s="32"/>
      <c r="AJ699" s="32"/>
    </row>
    <row r="700" customFormat="false" ht="18" hidden="false" customHeight="true" outlineLevel="0" collapsed="false">
      <c r="A700" s="32"/>
      <c r="B700" s="33" t="s">
        <v>272</v>
      </c>
      <c r="C700" s="34" t="str">
        <f aca="false">_Companycode</f>
        <v>MaAT</v>
      </c>
      <c r="D700" s="35"/>
      <c r="E700" s="36"/>
      <c r="F700" s="36"/>
      <c r="G700" s="50"/>
      <c r="H700" s="38"/>
      <c r="I700" s="51"/>
      <c r="J700" s="52"/>
      <c r="K700" s="41"/>
      <c r="L700" s="41"/>
      <c r="M700" s="41"/>
      <c r="N700" s="41"/>
      <c r="O700" s="41"/>
      <c r="P700" s="41"/>
      <c r="Q700" s="41"/>
      <c r="R700" s="53"/>
      <c r="S700" s="41"/>
      <c r="T700" s="41"/>
      <c r="U700" s="41"/>
      <c r="V700" s="41"/>
      <c r="W700" s="41"/>
      <c r="X700" s="41"/>
      <c r="Y700" s="41"/>
      <c r="Z700" s="41"/>
      <c r="AA700" s="39"/>
      <c r="AB700" s="41"/>
      <c r="AC700" s="51"/>
      <c r="AD700" s="54"/>
      <c r="AE700" s="55" t="str">
        <f aca="false">IF(AND(D700="",E700="",G700=""),"N","Y")</f>
        <v>N</v>
      </c>
      <c r="AF700" s="35"/>
      <c r="AG700" s="32"/>
      <c r="AH700" s="32"/>
      <c r="AI700" s="32"/>
      <c r="AJ700" s="32"/>
    </row>
    <row r="701" customFormat="false" ht="18" hidden="false" customHeight="true" outlineLevel="0" collapsed="false">
      <c r="A701" s="32"/>
      <c r="B701" s="33" t="s">
        <v>272</v>
      </c>
      <c r="C701" s="34" t="str">
        <f aca="false">_Companycode</f>
        <v>MaAT</v>
      </c>
      <c r="D701" s="35"/>
      <c r="E701" s="36"/>
      <c r="F701" s="36"/>
      <c r="G701" s="50"/>
      <c r="H701" s="38"/>
      <c r="I701" s="51"/>
      <c r="J701" s="52"/>
      <c r="K701" s="41"/>
      <c r="L701" s="41"/>
      <c r="M701" s="41"/>
      <c r="N701" s="41"/>
      <c r="O701" s="41"/>
      <c r="P701" s="41"/>
      <c r="Q701" s="41"/>
      <c r="R701" s="53"/>
      <c r="S701" s="41"/>
      <c r="T701" s="41"/>
      <c r="U701" s="41"/>
      <c r="V701" s="41"/>
      <c r="W701" s="41"/>
      <c r="X701" s="41"/>
      <c r="Y701" s="41"/>
      <c r="Z701" s="41"/>
      <c r="AA701" s="39"/>
      <c r="AB701" s="41"/>
      <c r="AC701" s="51"/>
      <c r="AD701" s="54"/>
      <c r="AE701" s="55" t="str">
        <f aca="false">IF(AND(D701="",E701="",G701=""),"N","Y")</f>
        <v>N</v>
      </c>
      <c r="AF701" s="35"/>
      <c r="AG701" s="32"/>
      <c r="AH701" s="32"/>
      <c r="AI701" s="32"/>
      <c r="AJ701" s="32"/>
    </row>
    <row r="702" customFormat="false" ht="18" hidden="false" customHeight="true" outlineLevel="0" collapsed="false">
      <c r="A702" s="32"/>
      <c r="B702" s="33" t="s">
        <v>272</v>
      </c>
      <c r="C702" s="34" t="str">
        <f aca="false">_Companycode</f>
        <v>MaAT</v>
      </c>
      <c r="D702" s="35"/>
      <c r="E702" s="36"/>
      <c r="F702" s="36"/>
      <c r="G702" s="50"/>
      <c r="H702" s="38"/>
      <c r="I702" s="51"/>
      <c r="J702" s="52"/>
      <c r="K702" s="41"/>
      <c r="L702" s="41"/>
      <c r="M702" s="41"/>
      <c r="N702" s="41"/>
      <c r="O702" s="41"/>
      <c r="P702" s="41"/>
      <c r="Q702" s="41"/>
      <c r="R702" s="53"/>
      <c r="S702" s="41"/>
      <c r="T702" s="41"/>
      <c r="U702" s="41"/>
      <c r="V702" s="41"/>
      <c r="W702" s="41"/>
      <c r="X702" s="41"/>
      <c r="Y702" s="41"/>
      <c r="Z702" s="41"/>
      <c r="AA702" s="39"/>
      <c r="AB702" s="41"/>
      <c r="AC702" s="51"/>
      <c r="AD702" s="54"/>
      <c r="AE702" s="55" t="str">
        <f aca="false">IF(AND(D702="",E702="",G702=""),"N","Y")</f>
        <v>N</v>
      </c>
      <c r="AF702" s="35"/>
      <c r="AG702" s="32"/>
      <c r="AH702" s="32"/>
      <c r="AI702" s="32"/>
      <c r="AJ702" s="32"/>
    </row>
    <row r="703" customFormat="false" ht="18" hidden="false" customHeight="true" outlineLevel="0" collapsed="false">
      <c r="A703" s="32"/>
      <c r="B703" s="33" t="s">
        <v>272</v>
      </c>
      <c r="C703" s="34" t="str">
        <f aca="false">_Companycode</f>
        <v>MaAT</v>
      </c>
      <c r="D703" s="35"/>
      <c r="E703" s="36"/>
      <c r="F703" s="36"/>
      <c r="G703" s="50"/>
      <c r="H703" s="38"/>
      <c r="I703" s="51"/>
      <c r="J703" s="52"/>
      <c r="K703" s="41"/>
      <c r="L703" s="41"/>
      <c r="M703" s="41"/>
      <c r="N703" s="41"/>
      <c r="O703" s="41"/>
      <c r="P703" s="41"/>
      <c r="Q703" s="41"/>
      <c r="R703" s="53"/>
      <c r="S703" s="41"/>
      <c r="T703" s="41"/>
      <c r="U703" s="41"/>
      <c r="V703" s="41"/>
      <c r="W703" s="41"/>
      <c r="X703" s="41"/>
      <c r="Y703" s="41"/>
      <c r="Z703" s="41"/>
      <c r="AA703" s="39"/>
      <c r="AB703" s="41"/>
      <c r="AC703" s="51"/>
      <c r="AD703" s="54"/>
      <c r="AE703" s="55" t="str">
        <f aca="false">IF(AND(D703="",E703="",G703=""),"N","Y")</f>
        <v>N</v>
      </c>
      <c r="AF703" s="35"/>
      <c r="AG703" s="32"/>
      <c r="AH703" s="32"/>
      <c r="AI703" s="32"/>
      <c r="AJ703" s="32"/>
    </row>
    <row r="704" customFormat="false" ht="18" hidden="false" customHeight="true" outlineLevel="0" collapsed="false">
      <c r="A704" s="32"/>
      <c r="B704" s="33" t="s">
        <v>272</v>
      </c>
      <c r="C704" s="34" t="str">
        <f aca="false">_Companycode</f>
        <v>MaAT</v>
      </c>
      <c r="D704" s="35"/>
      <c r="E704" s="36"/>
      <c r="F704" s="36"/>
      <c r="G704" s="50"/>
      <c r="H704" s="38"/>
      <c r="I704" s="51"/>
      <c r="J704" s="52"/>
      <c r="K704" s="41"/>
      <c r="L704" s="41"/>
      <c r="M704" s="41"/>
      <c r="N704" s="41"/>
      <c r="O704" s="41"/>
      <c r="P704" s="41"/>
      <c r="Q704" s="41"/>
      <c r="R704" s="53"/>
      <c r="S704" s="41"/>
      <c r="T704" s="41"/>
      <c r="U704" s="41"/>
      <c r="V704" s="41"/>
      <c r="W704" s="41"/>
      <c r="X704" s="41"/>
      <c r="Y704" s="41"/>
      <c r="Z704" s="41"/>
      <c r="AA704" s="39"/>
      <c r="AB704" s="41"/>
      <c r="AC704" s="51"/>
      <c r="AD704" s="54"/>
      <c r="AE704" s="55" t="str">
        <f aca="false">IF(AND(D704="",E704="",G704=""),"N","Y")</f>
        <v>N</v>
      </c>
      <c r="AF704" s="35"/>
      <c r="AG704" s="32"/>
      <c r="AH704" s="32"/>
      <c r="AI704" s="32"/>
      <c r="AJ704" s="32"/>
    </row>
    <row r="705" customFormat="false" ht="18" hidden="false" customHeight="true" outlineLevel="0" collapsed="false">
      <c r="A705" s="32"/>
      <c r="B705" s="33" t="s">
        <v>272</v>
      </c>
      <c r="C705" s="34" t="str">
        <f aca="false">_Companycode</f>
        <v>MaAT</v>
      </c>
      <c r="D705" s="35"/>
      <c r="E705" s="36"/>
      <c r="F705" s="36"/>
      <c r="G705" s="50"/>
      <c r="H705" s="38"/>
      <c r="I705" s="51"/>
      <c r="J705" s="52"/>
      <c r="K705" s="41"/>
      <c r="L705" s="41"/>
      <c r="M705" s="41"/>
      <c r="N705" s="41"/>
      <c r="O705" s="41"/>
      <c r="P705" s="41"/>
      <c r="Q705" s="41"/>
      <c r="R705" s="53"/>
      <c r="S705" s="41"/>
      <c r="T705" s="41"/>
      <c r="U705" s="41"/>
      <c r="V705" s="41"/>
      <c r="W705" s="41"/>
      <c r="X705" s="41"/>
      <c r="Y705" s="41"/>
      <c r="Z705" s="41"/>
      <c r="AA705" s="39"/>
      <c r="AB705" s="41"/>
      <c r="AC705" s="51"/>
      <c r="AD705" s="54"/>
      <c r="AE705" s="55" t="str">
        <f aca="false">IF(AND(D705="",E705="",G705=""),"N","Y")</f>
        <v>N</v>
      </c>
      <c r="AF705" s="35"/>
      <c r="AG705" s="32"/>
      <c r="AH705" s="32"/>
      <c r="AI705" s="32"/>
      <c r="AJ705" s="32"/>
    </row>
    <row r="706" customFormat="false" ht="18" hidden="false" customHeight="true" outlineLevel="0" collapsed="false">
      <c r="A706" s="32"/>
      <c r="B706" s="33" t="s">
        <v>272</v>
      </c>
      <c r="C706" s="34" t="str">
        <f aca="false">_Companycode</f>
        <v>MaAT</v>
      </c>
      <c r="D706" s="35"/>
      <c r="E706" s="36"/>
      <c r="F706" s="36"/>
      <c r="G706" s="50"/>
      <c r="H706" s="38"/>
      <c r="I706" s="51"/>
      <c r="J706" s="52"/>
      <c r="K706" s="41"/>
      <c r="L706" s="41"/>
      <c r="M706" s="41"/>
      <c r="N706" s="41"/>
      <c r="O706" s="41"/>
      <c r="P706" s="41"/>
      <c r="Q706" s="41"/>
      <c r="R706" s="53"/>
      <c r="S706" s="41"/>
      <c r="T706" s="41"/>
      <c r="U706" s="41"/>
      <c r="V706" s="41"/>
      <c r="W706" s="41"/>
      <c r="X706" s="41"/>
      <c r="Y706" s="41"/>
      <c r="Z706" s="41"/>
      <c r="AA706" s="39"/>
      <c r="AB706" s="41"/>
      <c r="AC706" s="51"/>
      <c r="AD706" s="54"/>
      <c r="AE706" s="55" t="str">
        <f aca="false">IF(AND(D706="",E706="",G706=""),"N","Y")</f>
        <v>N</v>
      </c>
      <c r="AF706" s="35"/>
      <c r="AG706" s="32"/>
      <c r="AH706" s="32"/>
      <c r="AI706" s="32"/>
      <c r="AJ706" s="32"/>
    </row>
    <row r="707" customFormat="false" ht="18" hidden="false" customHeight="true" outlineLevel="0" collapsed="false">
      <c r="A707" s="32"/>
      <c r="B707" s="33" t="s">
        <v>272</v>
      </c>
      <c r="C707" s="34" t="str">
        <f aca="false">_Companycode</f>
        <v>MaAT</v>
      </c>
      <c r="D707" s="35"/>
      <c r="E707" s="36"/>
      <c r="F707" s="36"/>
      <c r="G707" s="50"/>
      <c r="H707" s="38"/>
      <c r="I707" s="51"/>
      <c r="J707" s="52"/>
      <c r="K707" s="41"/>
      <c r="L707" s="41"/>
      <c r="M707" s="41"/>
      <c r="N707" s="41"/>
      <c r="O707" s="41"/>
      <c r="P707" s="41"/>
      <c r="Q707" s="41"/>
      <c r="R707" s="53"/>
      <c r="S707" s="41"/>
      <c r="T707" s="41"/>
      <c r="U707" s="41"/>
      <c r="V707" s="41"/>
      <c r="W707" s="41"/>
      <c r="X707" s="41"/>
      <c r="Y707" s="41"/>
      <c r="Z707" s="41"/>
      <c r="AA707" s="39"/>
      <c r="AB707" s="41"/>
      <c r="AC707" s="51"/>
      <c r="AD707" s="54"/>
      <c r="AE707" s="55" t="str">
        <f aca="false">IF(AND(D707="",E707="",G707=""),"N","Y")</f>
        <v>N</v>
      </c>
      <c r="AF707" s="35"/>
      <c r="AG707" s="32"/>
      <c r="AH707" s="32"/>
      <c r="AI707" s="32"/>
      <c r="AJ707" s="32"/>
    </row>
    <row r="708" customFormat="false" ht="15.75" hidden="false" customHeight="true" outlineLevel="0" collapsed="false">
      <c r="A708" s="9"/>
      <c r="B708" s="9"/>
      <c r="C708" s="9"/>
      <c r="D708" s="56"/>
      <c r="E708" s="56"/>
      <c r="F708" s="56"/>
      <c r="G708" s="2"/>
      <c r="H708" s="2"/>
      <c r="I708" s="57"/>
      <c r="J708" s="56"/>
      <c r="K708" s="56"/>
      <c r="L708" s="56"/>
      <c r="M708" s="56"/>
      <c r="N708" s="56"/>
      <c r="O708" s="56"/>
      <c r="P708" s="56"/>
      <c r="Q708" s="56"/>
      <c r="R708" s="56"/>
      <c r="S708" s="57"/>
      <c r="T708" s="57"/>
      <c r="U708" s="57"/>
      <c r="V708" s="57"/>
      <c r="W708" s="57"/>
      <c r="X708" s="57"/>
      <c r="Y708" s="57"/>
      <c r="Z708" s="57"/>
      <c r="AA708" s="57"/>
      <c r="AB708" s="57"/>
      <c r="AC708" s="57"/>
      <c r="AD708" s="57"/>
      <c r="AE708" s="9"/>
      <c r="AF708" s="2"/>
      <c r="AG708" s="9"/>
      <c r="AH708" s="9"/>
      <c r="AI708" s="9"/>
      <c r="AJ708" s="9"/>
    </row>
    <row r="709" customFormat="false" ht="15.75" hidden="false" customHeight="true" outlineLevel="0" collapsed="false">
      <c r="A709" s="9"/>
      <c r="B709" s="9"/>
      <c r="C709" s="9"/>
      <c r="D709" s="56"/>
      <c r="E709" s="56"/>
      <c r="F709" s="56"/>
      <c r="G709" s="2"/>
      <c r="H709" s="2"/>
      <c r="I709" s="57"/>
      <c r="J709" s="56"/>
      <c r="K709" s="56"/>
      <c r="L709" s="56"/>
      <c r="M709" s="56"/>
      <c r="N709" s="56"/>
      <c r="O709" s="56"/>
      <c r="P709" s="56"/>
      <c r="Q709" s="56"/>
      <c r="R709" s="56"/>
      <c r="S709" s="57"/>
      <c r="T709" s="57"/>
      <c r="U709" s="57"/>
      <c r="V709" s="57"/>
      <c r="W709" s="57"/>
      <c r="X709" s="57"/>
      <c r="Y709" s="57"/>
      <c r="Z709" s="57"/>
      <c r="AA709" s="57"/>
      <c r="AB709" s="57"/>
      <c r="AC709" s="57"/>
      <c r="AD709" s="57"/>
      <c r="AE709" s="9"/>
      <c r="AF709" s="2"/>
      <c r="AG709" s="9"/>
      <c r="AH709" s="9"/>
      <c r="AI709" s="9"/>
      <c r="AJ709" s="9"/>
    </row>
    <row r="710" customFormat="false" ht="15.75" hidden="false" customHeight="true" outlineLevel="0" collapsed="false">
      <c r="A710" s="9"/>
      <c r="B710" s="9"/>
      <c r="C710" s="9"/>
      <c r="D710" s="56"/>
      <c r="E710" s="56"/>
      <c r="F710" s="56"/>
      <c r="G710" s="2"/>
      <c r="H710" s="2"/>
      <c r="I710" s="57"/>
      <c r="J710" s="56"/>
      <c r="K710" s="56"/>
      <c r="L710" s="56"/>
      <c r="M710" s="56"/>
      <c r="N710" s="56"/>
      <c r="O710" s="56"/>
      <c r="P710" s="56"/>
      <c r="Q710" s="56"/>
      <c r="R710" s="56"/>
      <c r="S710" s="57"/>
      <c r="T710" s="57"/>
      <c r="U710" s="57"/>
      <c r="V710" s="57"/>
      <c r="W710" s="57"/>
      <c r="X710" s="57"/>
      <c r="Y710" s="57"/>
      <c r="Z710" s="57"/>
      <c r="AA710" s="57"/>
      <c r="AB710" s="57"/>
      <c r="AC710" s="57"/>
      <c r="AD710" s="57"/>
      <c r="AE710" s="9"/>
      <c r="AF710" s="2"/>
      <c r="AG710" s="9"/>
      <c r="AH710" s="9"/>
      <c r="AI710" s="9"/>
      <c r="AJ710" s="9"/>
    </row>
    <row r="711" customFormat="false" ht="15.75" hidden="false" customHeight="true" outlineLevel="0" collapsed="false">
      <c r="A711" s="9"/>
      <c r="B711" s="9"/>
      <c r="C711" s="9"/>
      <c r="D711" s="56"/>
      <c r="E711" s="56"/>
      <c r="F711" s="56"/>
      <c r="G711" s="2"/>
      <c r="H711" s="2"/>
      <c r="I711" s="57"/>
      <c r="J711" s="56"/>
      <c r="K711" s="56"/>
      <c r="L711" s="56"/>
      <c r="M711" s="56"/>
      <c r="N711" s="56"/>
      <c r="O711" s="56"/>
      <c r="P711" s="56"/>
      <c r="Q711" s="56"/>
      <c r="R711" s="56"/>
      <c r="S711" s="57"/>
      <c r="T711" s="57"/>
      <c r="U711" s="57"/>
      <c r="V711" s="57"/>
      <c r="W711" s="57"/>
      <c r="X711" s="57"/>
      <c r="Y711" s="57"/>
      <c r="Z711" s="57"/>
      <c r="AA711" s="57"/>
      <c r="AB711" s="57"/>
      <c r="AC711" s="57"/>
      <c r="AD711" s="57"/>
      <c r="AE711" s="9"/>
      <c r="AF711" s="2"/>
      <c r="AG711" s="9"/>
      <c r="AH711" s="9"/>
      <c r="AI711" s="9"/>
      <c r="AJ711" s="9"/>
    </row>
    <row r="712" customFormat="false" ht="15.75" hidden="false" customHeight="true" outlineLevel="0" collapsed="false">
      <c r="A712" s="9"/>
      <c r="B712" s="9"/>
      <c r="C712" s="9"/>
      <c r="D712" s="56"/>
      <c r="E712" s="56"/>
      <c r="F712" s="56"/>
      <c r="G712" s="2"/>
      <c r="H712" s="2"/>
      <c r="I712" s="57"/>
      <c r="J712" s="56"/>
      <c r="K712" s="56"/>
      <c r="L712" s="56"/>
      <c r="M712" s="56"/>
      <c r="N712" s="56"/>
      <c r="O712" s="56"/>
      <c r="P712" s="56"/>
      <c r="Q712" s="56"/>
      <c r="R712" s="56"/>
      <c r="S712" s="57"/>
      <c r="T712" s="57"/>
      <c r="U712" s="57"/>
      <c r="V712" s="57"/>
      <c r="W712" s="57"/>
      <c r="X712" s="57"/>
      <c r="Y712" s="57"/>
      <c r="Z712" s="57"/>
      <c r="AA712" s="57"/>
      <c r="AB712" s="57"/>
      <c r="AC712" s="57"/>
      <c r="AD712" s="57"/>
      <c r="AE712" s="9"/>
      <c r="AF712" s="2"/>
      <c r="AG712" s="9"/>
      <c r="AH712" s="9"/>
      <c r="AI712" s="9"/>
      <c r="AJ712" s="9"/>
    </row>
    <row r="713" customFormat="false" ht="15.75" hidden="false" customHeight="true" outlineLevel="0" collapsed="false">
      <c r="A713" s="9"/>
      <c r="B713" s="9"/>
      <c r="C713" s="9"/>
      <c r="D713" s="56"/>
      <c r="E713" s="56"/>
      <c r="F713" s="56"/>
      <c r="G713" s="2"/>
      <c r="H713" s="2"/>
      <c r="I713" s="57"/>
      <c r="J713" s="56"/>
      <c r="K713" s="56"/>
      <c r="L713" s="56"/>
      <c r="M713" s="56"/>
      <c r="N713" s="56"/>
      <c r="O713" s="56"/>
      <c r="P713" s="56"/>
      <c r="Q713" s="56"/>
      <c r="R713" s="56"/>
      <c r="S713" s="57"/>
      <c r="T713" s="57"/>
      <c r="U713" s="57"/>
      <c r="V713" s="57"/>
      <c r="W713" s="57"/>
      <c r="X713" s="57"/>
      <c r="Y713" s="57"/>
      <c r="Z713" s="57"/>
      <c r="AA713" s="57"/>
      <c r="AB713" s="57"/>
      <c r="AC713" s="57"/>
      <c r="AD713" s="57"/>
      <c r="AE713" s="9"/>
      <c r="AF713" s="2"/>
      <c r="AG713" s="9"/>
      <c r="AH713" s="9"/>
      <c r="AI713" s="9"/>
      <c r="AJ713" s="9"/>
    </row>
    <row r="714" customFormat="false" ht="15.75" hidden="false" customHeight="true" outlineLevel="0" collapsed="false">
      <c r="A714" s="9"/>
      <c r="B714" s="9"/>
      <c r="C714" s="9"/>
      <c r="D714" s="56"/>
      <c r="E714" s="56"/>
      <c r="F714" s="56"/>
      <c r="G714" s="2"/>
      <c r="H714" s="2"/>
      <c r="I714" s="57"/>
      <c r="J714" s="56"/>
      <c r="K714" s="56"/>
      <c r="L714" s="56"/>
      <c r="M714" s="56"/>
      <c r="N714" s="56"/>
      <c r="O714" s="56"/>
      <c r="P714" s="56"/>
      <c r="Q714" s="56"/>
      <c r="R714" s="56"/>
      <c r="S714" s="57"/>
      <c r="T714" s="57"/>
      <c r="U714" s="57"/>
      <c r="V714" s="57"/>
      <c r="W714" s="57"/>
      <c r="X714" s="57"/>
      <c r="Y714" s="57"/>
      <c r="Z714" s="57"/>
      <c r="AA714" s="57"/>
      <c r="AB714" s="57"/>
      <c r="AC714" s="57"/>
      <c r="AD714" s="57"/>
      <c r="AE714" s="9"/>
      <c r="AF714" s="2"/>
      <c r="AG714" s="9"/>
      <c r="AH714" s="9"/>
      <c r="AI714" s="9"/>
      <c r="AJ714" s="9"/>
    </row>
    <row r="715" customFormat="false" ht="15.75" hidden="false" customHeight="true" outlineLevel="0" collapsed="false">
      <c r="A715" s="9"/>
      <c r="B715" s="9"/>
      <c r="C715" s="9"/>
      <c r="D715" s="56"/>
      <c r="E715" s="56"/>
      <c r="F715" s="56"/>
      <c r="G715" s="2"/>
      <c r="H715" s="2"/>
      <c r="I715" s="57"/>
      <c r="J715" s="56"/>
      <c r="K715" s="56"/>
      <c r="L715" s="56"/>
      <c r="M715" s="56"/>
      <c r="N715" s="56"/>
      <c r="O715" s="56"/>
      <c r="P715" s="56"/>
      <c r="Q715" s="56"/>
      <c r="R715" s="56"/>
      <c r="S715" s="57"/>
      <c r="T715" s="57"/>
      <c r="U715" s="57"/>
      <c r="V715" s="57"/>
      <c r="W715" s="57"/>
      <c r="X715" s="57"/>
      <c r="Y715" s="57"/>
      <c r="Z715" s="57"/>
      <c r="AA715" s="57"/>
      <c r="AB715" s="57"/>
      <c r="AC715" s="57"/>
      <c r="AD715" s="57"/>
      <c r="AE715" s="9"/>
      <c r="AF715" s="2"/>
      <c r="AG715" s="9"/>
      <c r="AH715" s="9"/>
      <c r="AI715" s="9"/>
      <c r="AJ715" s="9"/>
    </row>
    <row r="716" customFormat="false" ht="15.75" hidden="false" customHeight="true" outlineLevel="0" collapsed="false">
      <c r="A716" s="9"/>
      <c r="B716" s="9"/>
      <c r="C716" s="9"/>
      <c r="D716" s="56"/>
      <c r="E716" s="56"/>
      <c r="F716" s="56"/>
      <c r="G716" s="2"/>
      <c r="H716" s="2"/>
      <c r="I716" s="57"/>
      <c r="J716" s="56"/>
      <c r="K716" s="56"/>
      <c r="L716" s="56"/>
      <c r="M716" s="56"/>
      <c r="N716" s="56"/>
      <c r="O716" s="56"/>
      <c r="P716" s="56"/>
      <c r="Q716" s="56"/>
      <c r="R716" s="56"/>
      <c r="S716" s="57"/>
      <c r="T716" s="57"/>
      <c r="U716" s="57"/>
      <c r="V716" s="57"/>
      <c r="W716" s="57"/>
      <c r="X716" s="57"/>
      <c r="Y716" s="57"/>
      <c r="Z716" s="57"/>
      <c r="AA716" s="57"/>
      <c r="AB716" s="57"/>
      <c r="AC716" s="57"/>
      <c r="AD716" s="57"/>
      <c r="AE716" s="9"/>
      <c r="AF716" s="2"/>
      <c r="AG716" s="9"/>
      <c r="AH716" s="9"/>
      <c r="AI716" s="9"/>
      <c r="AJ716" s="9"/>
    </row>
    <row r="717" customFormat="false" ht="15.75" hidden="false" customHeight="true" outlineLevel="0" collapsed="false">
      <c r="A717" s="9"/>
      <c r="B717" s="9"/>
      <c r="C717" s="9"/>
      <c r="D717" s="56"/>
      <c r="E717" s="56"/>
      <c r="F717" s="56"/>
      <c r="G717" s="2"/>
      <c r="H717" s="2"/>
      <c r="I717" s="57"/>
      <c r="J717" s="56"/>
      <c r="K717" s="56"/>
      <c r="L717" s="56"/>
      <c r="M717" s="56"/>
      <c r="N717" s="56"/>
      <c r="O717" s="56"/>
      <c r="P717" s="56"/>
      <c r="Q717" s="56"/>
      <c r="R717" s="56"/>
      <c r="S717" s="57"/>
      <c r="T717" s="57"/>
      <c r="U717" s="57"/>
      <c r="V717" s="57"/>
      <c r="W717" s="57"/>
      <c r="X717" s="57"/>
      <c r="Y717" s="57"/>
      <c r="Z717" s="57"/>
      <c r="AA717" s="57"/>
      <c r="AB717" s="57"/>
      <c r="AC717" s="57"/>
      <c r="AD717" s="57"/>
      <c r="AE717" s="9"/>
      <c r="AF717" s="2"/>
      <c r="AG717" s="9"/>
      <c r="AH717" s="9"/>
      <c r="AI717" s="9"/>
      <c r="AJ717" s="9"/>
    </row>
    <row r="718" customFormat="false" ht="15.75" hidden="false" customHeight="true" outlineLevel="0" collapsed="false">
      <c r="A718" s="9"/>
      <c r="B718" s="9"/>
      <c r="C718" s="9"/>
      <c r="D718" s="56"/>
      <c r="E718" s="56"/>
      <c r="F718" s="56"/>
      <c r="G718" s="2"/>
      <c r="H718" s="2"/>
      <c r="I718" s="57"/>
      <c r="J718" s="56"/>
      <c r="K718" s="56"/>
      <c r="L718" s="56"/>
      <c r="M718" s="56"/>
      <c r="N718" s="56"/>
      <c r="O718" s="56"/>
      <c r="P718" s="56"/>
      <c r="Q718" s="56"/>
      <c r="R718" s="56"/>
      <c r="S718" s="57"/>
      <c r="T718" s="57"/>
      <c r="U718" s="57"/>
      <c r="V718" s="57"/>
      <c r="W718" s="57"/>
      <c r="X718" s="57"/>
      <c r="Y718" s="57"/>
      <c r="Z718" s="57"/>
      <c r="AA718" s="57"/>
      <c r="AB718" s="57"/>
      <c r="AC718" s="57"/>
      <c r="AD718" s="57"/>
      <c r="AE718" s="9"/>
      <c r="AF718" s="2"/>
      <c r="AG718" s="9"/>
      <c r="AH718" s="9"/>
      <c r="AI718" s="9"/>
      <c r="AJ718" s="9"/>
    </row>
    <row r="719" customFormat="false" ht="15.75" hidden="false" customHeight="true" outlineLevel="0" collapsed="false">
      <c r="A719" s="9"/>
      <c r="B719" s="9"/>
      <c r="C719" s="9"/>
      <c r="D719" s="56"/>
      <c r="E719" s="56"/>
      <c r="F719" s="56"/>
      <c r="G719" s="2"/>
      <c r="H719" s="2"/>
      <c r="I719" s="57"/>
      <c r="J719" s="56"/>
      <c r="K719" s="56"/>
      <c r="L719" s="56"/>
      <c r="M719" s="56"/>
      <c r="N719" s="56"/>
      <c r="O719" s="56"/>
      <c r="P719" s="56"/>
      <c r="Q719" s="56"/>
      <c r="R719" s="56"/>
      <c r="S719" s="57"/>
      <c r="T719" s="57"/>
      <c r="U719" s="57"/>
      <c r="V719" s="57"/>
      <c r="W719" s="57"/>
      <c r="X719" s="57"/>
      <c r="Y719" s="57"/>
      <c r="Z719" s="57"/>
      <c r="AA719" s="57"/>
      <c r="AB719" s="57"/>
      <c r="AC719" s="57"/>
      <c r="AD719" s="57"/>
      <c r="AE719" s="9"/>
      <c r="AF719" s="2"/>
      <c r="AG719" s="9"/>
      <c r="AH719" s="9"/>
      <c r="AI719" s="9"/>
      <c r="AJ719" s="9"/>
    </row>
    <row r="720" customFormat="false" ht="15.75" hidden="false" customHeight="true" outlineLevel="0" collapsed="false">
      <c r="A720" s="9"/>
      <c r="B720" s="9"/>
      <c r="C720" s="9"/>
      <c r="D720" s="56"/>
      <c r="E720" s="56"/>
      <c r="F720" s="56"/>
      <c r="G720" s="2"/>
      <c r="H720" s="2"/>
      <c r="I720" s="57"/>
      <c r="J720" s="56"/>
      <c r="K720" s="56"/>
      <c r="L720" s="56"/>
      <c r="M720" s="56"/>
      <c r="N720" s="56"/>
      <c r="O720" s="56"/>
      <c r="P720" s="56"/>
      <c r="Q720" s="56"/>
      <c r="R720" s="56"/>
      <c r="S720" s="57"/>
      <c r="T720" s="57"/>
      <c r="U720" s="57"/>
      <c r="V720" s="57"/>
      <c r="W720" s="57"/>
      <c r="X720" s="57"/>
      <c r="Y720" s="57"/>
      <c r="Z720" s="57"/>
      <c r="AA720" s="57"/>
      <c r="AB720" s="57"/>
      <c r="AC720" s="57"/>
      <c r="AD720" s="57"/>
      <c r="AE720" s="9"/>
      <c r="AF720" s="2"/>
      <c r="AG720" s="9"/>
      <c r="AH720" s="9"/>
      <c r="AI720" s="9"/>
      <c r="AJ720" s="9"/>
    </row>
    <row r="721" customFormat="false" ht="15.75" hidden="false" customHeight="true" outlineLevel="0" collapsed="false">
      <c r="A721" s="9"/>
      <c r="B721" s="9"/>
      <c r="C721" s="9"/>
      <c r="D721" s="56"/>
      <c r="E721" s="56"/>
      <c r="F721" s="56"/>
      <c r="G721" s="2"/>
      <c r="H721" s="2"/>
      <c r="I721" s="57"/>
      <c r="J721" s="56"/>
      <c r="K721" s="56"/>
      <c r="L721" s="56"/>
      <c r="M721" s="56"/>
      <c r="N721" s="56"/>
      <c r="O721" s="56"/>
      <c r="P721" s="56"/>
      <c r="Q721" s="56"/>
      <c r="R721" s="56"/>
      <c r="S721" s="57"/>
      <c r="T721" s="57"/>
      <c r="U721" s="57"/>
      <c r="V721" s="57"/>
      <c r="W721" s="57"/>
      <c r="X721" s="57"/>
      <c r="Y721" s="57"/>
      <c r="Z721" s="57"/>
      <c r="AA721" s="57"/>
      <c r="AB721" s="57"/>
      <c r="AC721" s="57"/>
      <c r="AD721" s="57"/>
      <c r="AE721" s="9"/>
      <c r="AF721" s="2"/>
      <c r="AG721" s="9"/>
      <c r="AH721" s="9"/>
      <c r="AI721" s="9"/>
      <c r="AJ721" s="9"/>
    </row>
    <row r="722" customFormat="false" ht="15.75" hidden="false" customHeight="true" outlineLevel="0" collapsed="false">
      <c r="A722" s="9"/>
      <c r="B722" s="9"/>
      <c r="C722" s="9"/>
      <c r="D722" s="56"/>
      <c r="E722" s="56"/>
      <c r="F722" s="56"/>
      <c r="G722" s="2"/>
      <c r="H722" s="2"/>
      <c r="I722" s="57"/>
      <c r="J722" s="56"/>
      <c r="K722" s="56"/>
      <c r="L722" s="56"/>
      <c r="M722" s="56"/>
      <c r="N722" s="56"/>
      <c r="O722" s="56"/>
      <c r="P722" s="56"/>
      <c r="Q722" s="56"/>
      <c r="R722" s="56"/>
      <c r="S722" s="57"/>
      <c r="T722" s="57"/>
      <c r="U722" s="57"/>
      <c r="V722" s="57"/>
      <c r="W722" s="57"/>
      <c r="X722" s="57"/>
      <c r="Y722" s="57"/>
      <c r="Z722" s="57"/>
      <c r="AA722" s="57"/>
      <c r="AB722" s="57"/>
      <c r="AC722" s="57"/>
      <c r="AD722" s="57"/>
      <c r="AE722" s="9"/>
      <c r="AF722" s="2"/>
      <c r="AG722" s="9"/>
      <c r="AH722" s="9"/>
      <c r="AI722" s="9"/>
      <c r="AJ722" s="9"/>
    </row>
    <row r="723" customFormat="false" ht="15.75" hidden="false" customHeight="true" outlineLevel="0" collapsed="false">
      <c r="A723" s="9"/>
      <c r="B723" s="9"/>
      <c r="C723" s="9"/>
      <c r="D723" s="56"/>
      <c r="E723" s="56"/>
      <c r="F723" s="56"/>
      <c r="G723" s="2"/>
      <c r="H723" s="2"/>
      <c r="I723" s="57"/>
      <c r="J723" s="56"/>
      <c r="K723" s="56"/>
      <c r="L723" s="56"/>
      <c r="M723" s="56"/>
      <c r="N723" s="56"/>
      <c r="O723" s="56"/>
      <c r="P723" s="56"/>
      <c r="Q723" s="56"/>
      <c r="R723" s="56"/>
      <c r="S723" s="57"/>
      <c r="T723" s="57"/>
      <c r="U723" s="57"/>
      <c r="V723" s="57"/>
      <c r="W723" s="57"/>
      <c r="X723" s="57"/>
      <c r="Y723" s="57"/>
      <c r="Z723" s="57"/>
      <c r="AA723" s="57"/>
      <c r="AB723" s="57"/>
      <c r="AC723" s="57"/>
      <c r="AD723" s="57"/>
      <c r="AE723" s="9"/>
      <c r="AF723" s="2"/>
      <c r="AG723" s="9"/>
      <c r="AH723" s="9"/>
      <c r="AI723" s="9"/>
      <c r="AJ723" s="9"/>
    </row>
    <row r="724" customFormat="false" ht="15.75" hidden="false" customHeight="true" outlineLevel="0" collapsed="false">
      <c r="A724" s="9"/>
      <c r="B724" s="9"/>
      <c r="C724" s="9"/>
      <c r="D724" s="56"/>
      <c r="E724" s="56"/>
      <c r="F724" s="56"/>
      <c r="G724" s="2"/>
      <c r="H724" s="2"/>
      <c r="I724" s="57"/>
      <c r="J724" s="56"/>
      <c r="K724" s="56"/>
      <c r="L724" s="56"/>
      <c r="M724" s="56"/>
      <c r="N724" s="56"/>
      <c r="O724" s="56"/>
      <c r="P724" s="56"/>
      <c r="Q724" s="56"/>
      <c r="R724" s="56"/>
      <c r="S724" s="57"/>
      <c r="T724" s="57"/>
      <c r="U724" s="57"/>
      <c r="V724" s="57"/>
      <c r="W724" s="57"/>
      <c r="X724" s="57"/>
      <c r="Y724" s="57"/>
      <c r="Z724" s="57"/>
      <c r="AA724" s="57"/>
      <c r="AB724" s="57"/>
      <c r="AC724" s="57"/>
      <c r="AD724" s="57"/>
      <c r="AE724" s="9"/>
      <c r="AF724" s="2"/>
      <c r="AG724" s="9"/>
      <c r="AH724" s="9"/>
      <c r="AI724" s="9"/>
      <c r="AJ724" s="9"/>
    </row>
    <row r="725" customFormat="false" ht="15.75" hidden="false" customHeight="true" outlineLevel="0" collapsed="false">
      <c r="A725" s="9"/>
      <c r="B725" s="9"/>
      <c r="C725" s="9"/>
      <c r="D725" s="56"/>
      <c r="E725" s="56"/>
      <c r="F725" s="56"/>
      <c r="G725" s="2"/>
      <c r="H725" s="2"/>
      <c r="I725" s="57"/>
      <c r="J725" s="56"/>
      <c r="K725" s="56"/>
      <c r="L725" s="56"/>
      <c r="M725" s="56"/>
      <c r="N725" s="56"/>
      <c r="O725" s="56"/>
      <c r="P725" s="56"/>
      <c r="Q725" s="56"/>
      <c r="R725" s="56"/>
      <c r="S725" s="57"/>
      <c r="T725" s="57"/>
      <c r="U725" s="57"/>
      <c r="V725" s="57"/>
      <c r="W725" s="57"/>
      <c r="X725" s="57"/>
      <c r="Y725" s="57"/>
      <c r="Z725" s="57"/>
      <c r="AA725" s="57"/>
      <c r="AB725" s="57"/>
      <c r="AC725" s="57"/>
      <c r="AD725" s="57"/>
      <c r="AE725" s="9"/>
      <c r="AF725" s="2"/>
      <c r="AG725" s="9"/>
      <c r="AH725" s="9"/>
      <c r="AI725" s="9"/>
      <c r="AJ725" s="9"/>
    </row>
    <row r="726" customFormat="false" ht="15.75" hidden="false" customHeight="true" outlineLevel="0" collapsed="false">
      <c r="A726" s="9"/>
      <c r="B726" s="9"/>
      <c r="C726" s="9"/>
      <c r="D726" s="56"/>
      <c r="E726" s="56"/>
      <c r="F726" s="56"/>
      <c r="G726" s="2"/>
      <c r="H726" s="2"/>
      <c r="I726" s="57"/>
      <c r="J726" s="56"/>
      <c r="K726" s="56"/>
      <c r="L726" s="56"/>
      <c r="M726" s="56"/>
      <c r="N726" s="56"/>
      <c r="O726" s="56"/>
      <c r="P726" s="56"/>
      <c r="Q726" s="56"/>
      <c r="R726" s="56"/>
      <c r="S726" s="57"/>
      <c r="T726" s="57"/>
      <c r="U726" s="57"/>
      <c r="V726" s="57"/>
      <c r="W726" s="57"/>
      <c r="X726" s="57"/>
      <c r="Y726" s="57"/>
      <c r="Z726" s="57"/>
      <c r="AA726" s="57"/>
      <c r="AB726" s="57"/>
      <c r="AC726" s="57"/>
      <c r="AD726" s="57"/>
      <c r="AE726" s="9"/>
      <c r="AF726" s="2"/>
      <c r="AG726" s="9"/>
      <c r="AH726" s="9"/>
      <c r="AI726" s="9"/>
      <c r="AJ726" s="9"/>
    </row>
    <row r="727" customFormat="false" ht="15.75" hidden="false" customHeight="true" outlineLevel="0" collapsed="false">
      <c r="A727" s="9"/>
      <c r="B727" s="9"/>
      <c r="C727" s="9"/>
      <c r="D727" s="56"/>
      <c r="E727" s="56"/>
      <c r="F727" s="56"/>
      <c r="G727" s="2"/>
      <c r="H727" s="2"/>
      <c r="I727" s="57"/>
      <c r="J727" s="56"/>
      <c r="K727" s="56"/>
      <c r="L727" s="56"/>
      <c r="M727" s="56"/>
      <c r="N727" s="56"/>
      <c r="O727" s="56"/>
      <c r="P727" s="56"/>
      <c r="Q727" s="56"/>
      <c r="R727" s="56"/>
      <c r="S727" s="57"/>
      <c r="T727" s="57"/>
      <c r="U727" s="57"/>
      <c r="V727" s="57"/>
      <c r="W727" s="57"/>
      <c r="X727" s="57"/>
      <c r="Y727" s="57"/>
      <c r="Z727" s="57"/>
      <c r="AA727" s="57"/>
      <c r="AB727" s="57"/>
      <c r="AC727" s="57"/>
      <c r="AD727" s="57"/>
      <c r="AE727" s="9"/>
      <c r="AF727" s="2"/>
      <c r="AG727" s="9"/>
      <c r="AH727" s="9"/>
      <c r="AI727" s="9"/>
      <c r="AJ727" s="9"/>
    </row>
    <row r="728" customFormat="false" ht="15.75" hidden="false" customHeight="true" outlineLevel="0" collapsed="false">
      <c r="A728" s="9"/>
      <c r="B728" s="9"/>
      <c r="C728" s="9"/>
      <c r="D728" s="56"/>
      <c r="E728" s="56"/>
      <c r="F728" s="56"/>
      <c r="G728" s="2"/>
      <c r="H728" s="2"/>
      <c r="I728" s="57"/>
      <c r="J728" s="56"/>
      <c r="K728" s="56"/>
      <c r="L728" s="56"/>
      <c r="M728" s="56"/>
      <c r="N728" s="56"/>
      <c r="O728" s="56"/>
      <c r="P728" s="56"/>
      <c r="Q728" s="56"/>
      <c r="R728" s="56"/>
      <c r="S728" s="57"/>
      <c r="T728" s="57"/>
      <c r="U728" s="57"/>
      <c r="V728" s="57"/>
      <c r="W728" s="57"/>
      <c r="X728" s="57"/>
      <c r="Y728" s="57"/>
      <c r="Z728" s="57"/>
      <c r="AA728" s="57"/>
      <c r="AB728" s="57"/>
      <c r="AC728" s="57"/>
      <c r="AD728" s="57"/>
      <c r="AE728" s="9"/>
      <c r="AF728" s="2"/>
      <c r="AG728" s="9"/>
      <c r="AH728" s="9"/>
      <c r="AI728" s="9"/>
      <c r="AJ728" s="9"/>
    </row>
    <row r="729" customFormat="false" ht="15.75" hidden="false" customHeight="true" outlineLevel="0" collapsed="false">
      <c r="A729" s="9"/>
      <c r="B729" s="9"/>
      <c r="C729" s="9"/>
      <c r="D729" s="56"/>
      <c r="E729" s="56"/>
      <c r="F729" s="56"/>
      <c r="G729" s="2"/>
      <c r="H729" s="2"/>
      <c r="I729" s="57"/>
      <c r="J729" s="56"/>
      <c r="K729" s="56"/>
      <c r="L729" s="56"/>
      <c r="M729" s="56"/>
      <c r="N729" s="56"/>
      <c r="O729" s="56"/>
      <c r="P729" s="56"/>
      <c r="Q729" s="56"/>
      <c r="R729" s="56"/>
      <c r="S729" s="57"/>
      <c r="T729" s="57"/>
      <c r="U729" s="57"/>
      <c r="V729" s="57"/>
      <c r="W729" s="57"/>
      <c r="X729" s="57"/>
      <c r="Y729" s="57"/>
      <c r="Z729" s="57"/>
      <c r="AA729" s="57"/>
      <c r="AB729" s="57"/>
      <c r="AC729" s="57"/>
      <c r="AD729" s="57"/>
      <c r="AE729" s="9"/>
      <c r="AF729" s="2"/>
      <c r="AG729" s="9"/>
      <c r="AH729" s="9"/>
      <c r="AI729" s="9"/>
      <c r="AJ729" s="9"/>
    </row>
    <row r="730" customFormat="false" ht="15.75" hidden="false" customHeight="true" outlineLevel="0" collapsed="false">
      <c r="A730" s="9"/>
      <c r="B730" s="9"/>
      <c r="C730" s="9"/>
      <c r="D730" s="56"/>
      <c r="E730" s="56"/>
      <c r="F730" s="56"/>
      <c r="G730" s="2"/>
      <c r="H730" s="2"/>
      <c r="I730" s="57"/>
      <c r="J730" s="56"/>
      <c r="K730" s="56"/>
      <c r="L730" s="56"/>
      <c r="M730" s="56"/>
      <c r="N730" s="56"/>
      <c r="O730" s="56"/>
      <c r="P730" s="56"/>
      <c r="Q730" s="56"/>
      <c r="R730" s="56"/>
      <c r="S730" s="57"/>
      <c r="T730" s="57"/>
      <c r="U730" s="57"/>
      <c r="V730" s="57"/>
      <c r="W730" s="57"/>
      <c r="X730" s="57"/>
      <c r="Y730" s="57"/>
      <c r="Z730" s="57"/>
      <c r="AA730" s="57"/>
      <c r="AB730" s="57"/>
      <c r="AC730" s="57"/>
      <c r="AD730" s="57"/>
      <c r="AE730" s="9"/>
      <c r="AF730" s="2"/>
      <c r="AG730" s="9"/>
      <c r="AH730" s="9"/>
      <c r="AI730" s="9"/>
      <c r="AJ730" s="9"/>
    </row>
    <row r="731" customFormat="false" ht="15.75" hidden="false" customHeight="true" outlineLevel="0" collapsed="false">
      <c r="A731" s="9"/>
      <c r="B731" s="9"/>
      <c r="C731" s="9"/>
      <c r="D731" s="56"/>
      <c r="E731" s="56"/>
      <c r="F731" s="56"/>
      <c r="G731" s="2"/>
      <c r="H731" s="2"/>
      <c r="I731" s="57"/>
      <c r="J731" s="56"/>
      <c r="K731" s="56"/>
      <c r="L731" s="56"/>
      <c r="M731" s="56"/>
      <c r="N731" s="56"/>
      <c r="O731" s="56"/>
      <c r="P731" s="56"/>
      <c r="Q731" s="56"/>
      <c r="R731" s="56"/>
      <c r="S731" s="57"/>
      <c r="T731" s="57"/>
      <c r="U731" s="57"/>
      <c r="V731" s="57"/>
      <c r="W731" s="57"/>
      <c r="X731" s="57"/>
      <c r="Y731" s="57"/>
      <c r="Z731" s="57"/>
      <c r="AA731" s="57"/>
      <c r="AB731" s="57"/>
      <c r="AC731" s="57"/>
      <c r="AD731" s="57"/>
      <c r="AE731" s="9"/>
      <c r="AF731" s="2"/>
      <c r="AG731" s="9"/>
      <c r="AH731" s="9"/>
      <c r="AI731" s="9"/>
      <c r="AJ731" s="9"/>
    </row>
    <row r="732" customFormat="false" ht="15.75" hidden="false" customHeight="true" outlineLevel="0" collapsed="false">
      <c r="A732" s="9"/>
      <c r="B732" s="9"/>
      <c r="C732" s="9"/>
      <c r="D732" s="56"/>
      <c r="E732" s="56"/>
      <c r="F732" s="56"/>
      <c r="G732" s="2"/>
      <c r="H732" s="2"/>
      <c r="I732" s="57"/>
      <c r="J732" s="56"/>
      <c r="K732" s="56"/>
      <c r="L732" s="56"/>
      <c r="M732" s="56"/>
      <c r="N732" s="56"/>
      <c r="O732" s="56"/>
      <c r="P732" s="56"/>
      <c r="Q732" s="56"/>
      <c r="R732" s="56"/>
      <c r="S732" s="57"/>
      <c r="T732" s="57"/>
      <c r="U732" s="57"/>
      <c r="V732" s="57"/>
      <c r="W732" s="57"/>
      <c r="X732" s="57"/>
      <c r="Y732" s="57"/>
      <c r="Z732" s="57"/>
      <c r="AA732" s="57"/>
      <c r="AB732" s="57"/>
      <c r="AC732" s="57"/>
      <c r="AD732" s="57"/>
      <c r="AE732" s="9"/>
      <c r="AF732" s="2"/>
      <c r="AG732" s="9"/>
      <c r="AH732" s="9"/>
      <c r="AI732" s="9"/>
      <c r="AJ732" s="9"/>
    </row>
    <row r="733" customFormat="false" ht="15.75" hidden="false" customHeight="true" outlineLevel="0" collapsed="false">
      <c r="A733" s="9"/>
      <c r="B733" s="9"/>
      <c r="C733" s="9"/>
      <c r="D733" s="56"/>
      <c r="E733" s="56"/>
      <c r="F733" s="56"/>
      <c r="G733" s="2"/>
      <c r="H733" s="2"/>
      <c r="I733" s="57"/>
      <c r="J733" s="56"/>
      <c r="K733" s="56"/>
      <c r="L733" s="56"/>
      <c r="M733" s="56"/>
      <c r="N733" s="56"/>
      <c r="O733" s="56"/>
      <c r="P733" s="56"/>
      <c r="Q733" s="56"/>
      <c r="R733" s="56"/>
      <c r="S733" s="57"/>
      <c r="T733" s="57"/>
      <c r="U733" s="57"/>
      <c r="V733" s="57"/>
      <c r="W733" s="57"/>
      <c r="X733" s="57"/>
      <c r="Y733" s="57"/>
      <c r="Z733" s="57"/>
      <c r="AA733" s="57"/>
      <c r="AB733" s="57"/>
      <c r="AC733" s="57"/>
      <c r="AD733" s="57"/>
      <c r="AE733" s="9"/>
      <c r="AF733" s="2"/>
      <c r="AG733" s="9"/>
      <c r="AH733" s="9"/>
      <c r="AI733" s="9"/>
      <c r="AJ733" s="9"/>
    </row>
    <row r="734" customFormat="false" ht="15.75" hidden="false" customHeight="true" outlineLevel="0" collapsed="false">
      <c r="A734" s="9"/>
      <c r="B734" s="9"/>
      <c r="C734" s="9"/>
      <c r="D734" s="56"/>
      <c r="E734" s="56"/>
      <c r="F734" s="56"/>
      <c r="G734" s="2"/>
      <c r="H734" s="2"/>
      <c r="I734" s="57"/>
      <c r="J734" s="56"/>
      <c r="K734" s="56"/>
      <c r="L734" s="56"/>
      <c r="M734" s="56"/>
      <c r="N734" s="56"/>
      <c r="O734" s="56"/>
      <c r="P734" s="56"/>
      <c r="Q734" s="56"/>
      <c r="R734" s="56"/>
      <c r="S734" s="57"/>
      <c r="T734" s="57"/>
      <c r="U734" s="57"/>
      <c r="V734" s="57"/>
      <c r="W734" s="57"/>
      <c r="X734" s="57"/>
      <c r="Y734" s="57"/>
      <c r="Z734" s="57"/>
      <c r="AA734" s="57"/>
      <c r="AB734" s="57"/>
      <c r="AC734" s="57"/>
      <c r="AD734" s="57"/>
      <c r="AE734" s="9"/>
      <c r="AF734" s="2"/>
      <c r="AG734" s="9"/>
      <c r="AH734" s="9"/>
      <c r="AI734" s="9"/>
      <c r="AJ734" s="9"/>
    </row>
    <row r="735" customFormat="false" ht="15.75" hidden="false" customHeight="true" outlineLevel="0" collapsed="false">
      <c r="A735" s="9"/>
      <c r="B735" s="9"/>
      <c r="C735" s="9"/>
      <c r="D735" s="56"/>
      <c r="E735" s="56"/>
      <c r="F735" s="56"/>
      <c r="G735" s="2"/>
      <c r="H735" s="2"/>
      <c r="I735" s="57"/>
      <c r="J735" s="56"/>
      <c r="K735" s="56"/>
      <c r="L735" s="56"/>
      <c r="M735" s="56"/>
      <c r="N735" s="56"/>
      <c r="O735" s="56"/>
      <c r="P735" s="56"/>
      <c r="Q735" s="56"/>
      <c r="R735" s="56"/>
      <c r="S735" s="57"/>
      <c r="T735" s="57"/>
      <c r="U735" s="57"/>
      <c r="V735" s="57"/>
      <c r="W735" s="57"/>
      <c r="X735" s="57"/>
      <c r="Y735" s="57"/>
      <c r="Z735" s="57"/>
      <c r="AA735" s="57"/>
      <c r="AB735" s="57"/>
      <c r="AC735" s="57"/>
      <c r="AD735" s="57"/>
      <c r="AE735" s="9"/>
      <c r="AF735" s="2"/>
      <c r="AG735" s="9"/>
      <c r="AH735" s="9"/>
      <c r="AI735" s="9"/>
      <c r="AJ735" s="9"/>
    </row>
    <row r="736" customFormat="false" ht="15.75" hidden="false" customHeight="true" outlineLevel="0" collapsed="false">
      <c r="A736" s="9"/>
      <c r="B736" s="9"/>
      <c r="C736" s="9"/>
      <c r="D736" s="56"/>
      <c r="E736" s="56"/>
      <c r="F736" s="56"/>
      <c r="G736" s="2"/>
      <c r="H736" s="2"/>
      <c r="I736" s="57"/>
      <c r="J736" s="56"/>
      <c r="K736" s="56"/>
      <c r="L736" s="56"/>
      <c r="M736" s="56"/>
      <c r="N736" s="56"/>
      <c r="O736" s="56"/>
      <c r="P736" s="56"/>
      <c r="Q736" s="56"/>
      <c r="R736" s="56"/>
      <c r="S736" s="57"/>
      <c r="T736" s="57"/>
      <c r="U736" s="57"/>
      <c r="V736" s="57"/>
      <c r="W736" s="57"/>
      <c r="X736" s="57"/>
      <c r="Y736" s="57"/>
      <c r="Z736" s="57"/>
      <c r="AA736" s="57"/>
      <c r="AB736" s="57"/>
      <c r="AC736" s="57"/>
      <c r="AD736" s="57"/>
      <c r="AE736" s="9"/>
      <c r="AF736" s="2"/>
      <c r="AG736" s="9"/>
      <c r="AH736" s="9"/>
      <c r="AI736" s="9"/>
      <c r="AJ736" s="9"/>
    </row>
    <row r="737" customFormat="false" ht="15.75" hidden="false" customHeight="true" outlineLevel="0" collapsed="false">
      <c r="A737" s="9"/>
      <c r="B737" s="9"/>
      <c r="C737" s="9"/>
      <c r="D737" s="56"/>
      <c r="E737" s="56"/>
      <c r="F737" s="56"/>
      <c r="G737" s="2"/>
      <c r="H737" s="2"/>
      <c r="I737" s="57"/>
      <c r="J737" s="56"/>
      <c r="K737" s="56"/>
      <c r="L737" s="56"/>
      <c r="M737" s="56"/>
      <c r="N737" s="56"/>
      <c r="O737" s="56"/>
      <c r="P737" s="56"/>
      <c r="Q737" s="56"/>
      <c r="R737" s="56"/>
      <c r="S737" s="57"/>
      <c r="T737" s="57"/>
      <c r="U737" s="57"/>
      <c r="V737" s="57"/>
      <c r="W737" s="57"/>
      <c r="X737" s="57"/>
      <c r="Y737" s="57"/>
      <c r="Z737" s="57"/>
      <c r="AA737" s="57"/>
      <c r="AB737" s="57"/>
      <c r="AC737" s="57"/>
      <c r="AD737" s="57"/>
      <c r="AE737" s="9"/>
      <c r="AF737" s="2"/>
      <c r="AG737" s="9"/>
      <c r="AH737" s="9"/>
      <c r="AI737" s="9"/>
      <c r="AJ737" s="9"/>
    </row>
    <row r="738" customFormat="false" ht="15.75" hidden="false" customHeight="true" outlineLevel="0" collapsed="false">
      <c r="A738" s="9"/>
      <c r="B738" s="9"/>
      <c r="C738" s="9"/>
      <c r="D738" s="56"/>
      <c r="E738" s="56"/>
      <c r="F738" s="56"/>
      <c r="G738" s="2"/>
      <c r="H738" s="2"/>
      <c r="I738" s="57"/>
      <c r="J738" s="56"/>
      <c r="K738" s="56"/>
      <c r="L738" s="56"/>
      <c r="M738" s="56"/>
      <c r="N738" s="56"/>
      <c r="O738" s="56"/>
      <c r="P738" s="56"/>
      <c r="Q738" s="56"/>
      <c r="R738" s="56"/>
      <c r="S738" s="57"/>
      <c r="T738" s="57"/>
      <c r="U738" s="57"/>
      <c r="V738" s="57"/>
      <c r="W738" s="57"/>
      <c r="X738" s="57"/>
      <c r="Y738" s="57"/>
      <c r="Z738" s="57"/>
      <c r="AA738" s="57"/>
      <c r="AB738" s="57"/>
      <c r="AC738" s="57"/>
      <c r="AD738" s="57"/>
      <c r="AE738" s="9"/>
      <c r="AF738" s="2"/>
      <c r="AG738" s="9"/>
      <c r="AH738" s="9"/>
      <c r="AI738" s="9"/>
      <c r="AJ738" s="9"/>
    </row>
    <row r="739" customFormat="false" ht="15.75" hidden="false" customHeight="true" outlineLevel="0" collapsed="false">
      <c r="A739" s="9"/>
      <c r="B739" s="9"/>
      <c r="C739" s="9"/>
      <c r="D739" s="56"/>
      <c r="E739" s="56"/>
      <c r="F739" s="56"/>
      <c r="G739" s="2"/>
      <c r="H739" s="2"/>
      <c r="I739" s="57"/>
      <c r="J739" s="56"/>
      <c r="K739" s="56"/>
      <c r="L739" s="56"/>
      <c r="M739" s="56"/>
      <c r="N739" s="56"/>
      <c r="O739" s="56"/>
      <c r="P739" s="56"/>
      <c r="Q739" s="56"/>
      <c r="R739" s="56"/>
      <c r="S739" s="57"/>
      <c r="T739" s="57"/>
      <c r="U739" s="57"/>
      <c r="V739" s="57"/>
      <c r="W739" s="57"/>
      <c r="X739" s="57"/>
      <c r="Y739" s="57"/>
      <c r="Z739" s="57"/>
      <c r="AA739" s="57"/>
      <c r="AB739" s="57"/>
      <c r="AC739" s="57"/>
      <c r="AD739" s="57"/>
      <c r="AE739" s="9"/>
      <c r="AF739" s="2"/>
      <c r="AG739" s="9"/>
      <c r="AH739" s="9"/>
      <c r="AI739" s="9"/>
      <c r="AJ739" s="9"/>
    </row>
    <row r="740" customFormat="false" ht="15.75" hidden="false" customHeight="true" outlineLevel="0" collapsed="false">
      <c r="A740" s="9"/>
      <c r="B740" s="9"/>
      <c r="C740" s="9"/>
      <c r="D740" s="56"/>
      <c r="E740" s="56"/>
      <c r="F740" s="56"/>
      <c r="G740" s="2"/>
      <c r="H740" s="2"/>
      <c r="I740" s="57"/>
      <c r="J740" s="56"/>
      <c r="K740" s="56"/>
      <c r="L740" s="56"/>
      <c r="M740" s="56"/>
      <c r="N740" s="56"/>
      <c r="O740" s="56"/>
      <c r="P740" s="56"/>
      <c r="Q740" s="56"/>
      <c r="R740" s="56"/>
      <c r="S740" s="57"/>
      <c r="T740" s="57"/>
      <c r="U740" s="57"/>
      <c r="V740" s="57"/>
      <c r="W740" s="57"/>
      <c r="X740" s="57"/>
      <c r="Y740" s="57"/>
      <c r="Z740" s="57"/>
      <c r="AA740" s="57"/>
      <c r="AB740" s="57"/>
      <c r="AC740" s="57"/>
      <c r="AD740" s="57"/>
      <c r="AE740" s="9"/>
      <c r="AF740" s="2"/>
      <c r="AG740" s="9"/>
      <c r="AH740" s="9"/>
      <c r="AI740" s="9"/>
      <c r="AJ740" s="9"/>
    </row>
    <row r="741" customFormat="false" ht="15.75" hidden="false" customHeight="true" outlineLevel="0" collapsed="false">
      <c r="A741" s="9"/>
      <c r="B741" s="9"/>
      <c r="C741" s="9"/>
      <c r="D741" s="56"/>
      <c r="E741" s="56"/>
      <c r="F741" s="56"/>
      <c r="G741" s="2"/>
      <c r="H741" s="2"/>
      <c r="I741" s="57"/>
      <c r="J741" s="56"/>
      <c r="K741" s="56"/>
      <c r="L741" s="56"/>
      <c r="M741" s="56"/>
      <c r="N741" s="56"/>
      <c r="O741" s="56"/>
      <c r="P741" s="56"/>
      <c r="Q741" s="56"/>
      <c r="R741" s="56"/>
      <c r="S741" s="57"/>
      <c r="T741" s="57"/>
      <c r="U741" s="57"/>
      <c r="V741" s="57"/>
      <c r="W741" s="57"/>
      <c r="X741" s="57"/>
      <c r="Y741" s="57"/>
      <c r="Z741" s="57"/>
      <c r="AA741" s="57"/>
      <c r="AB741" s="57"/>
      <c r="AC741" s="57"/>
      <c r="AD741" s="57"/>
      <c r="AE741" s="9"/>
      <c r="AF741" s="2"/>
      <c r="AG741" s="9"/>
      <c r="AH741" s="9"/>
      <c r="AI741" s="9"/>
      <c r="AJ741" s="9"/>
    </row>
    <row r="742" customFormat="false" ht="15.75" hidden="false" customHeight="true" outlineLevel="0" collapsed="false">
      <c r="A742" s="9"/>
      <c r="B742" s="9"/>
      <c r="C742" s="9"/>
      <c r="D742" s="56"/>
      <c r="E742" s="56"/>
      <c r="F742" s="56"/>
      <c r="G742" s="2"/>
      <c r="H742" s="2"/>
      <c r="I742" s="57"/>
      <c r="J742" s="56"/>
      <c r="K742" s="56"/>
      <c r="L742" s="56"/>
      <c r="M742" s="56"/>
      <c r="N742" s="56"/>
      <c r="O742" s="56"/>
      <c r="P742" s="56"/>
      <c r="Q742" s="56"/>
      <c r="R742" s="56"/>
      <c r="S742" s="57"/>
      <c r="T742" s="57"/>
      <c r="U742" s="57"/>
      <c r="V742" s="57"/>
      <c r="W742" s="57"/>
      <c r="X742" s="57"/>
      <c r="Y742" s="57"/>
      <c r="Z742" s="57"/>
      <c r="AA742" s="57"/>
      <c r="AB742" s="57"/>
      <c r="AC742" s="57"/>
      <c r="AD742" s="57"/>
      <c r="AE742" s="9"/>
      <c r="AF742" s="2"/>
      <c r="AG742" s="9"/>
      <c r="AH742" s="9"/>
      <c r="AI742" s="9"/>
      <c r="AJ742" s="9"/>
    </row>
    <row r="743" customFormat="false" ht="15.75" hidden="false" customHeight="true" outlineLevel="0" collapsed="false">
      <c r="A743" s="9"/>
      <c r="B743" s="9"/>
      <c r="C743" s="9"/>
      <c r="D743" s="56"/>
      <c r="E743" s="56"/>
      <c r="F743" s="56"/>
      <c r="G743" s="2"/>
      <c r="H743" s="2"/>
      <c r="I743" s="57"/>
      <c r="J743" s="56"/>
      <c r="K743" s="56"/>
      <c r="L743" s="56"/>
      <c r="M743" s="56"/>
      <c r="N743" s="56"/>
      <c r="O743" s="56"/>
      <c r="P743" s="56"/>
      <c r="Q743" s="56"/>
      <c r="R743" s="56"/>
      <c r="S743" s="57"/>
      <c r="T743" s="57"/>
      <c r="U743" s="57"/>
      <c r="V743" s="57"/>
      <c r="W743" s="57"/>
      <c r="X743" s="57"/>
      <c r="Y743" s="57"/>
      <c r="Z743" s="57"/>
      <c r="AA743" s="57"/>
      <c r="AB743" s="57"/>
      <c r="AC743" s="57"/>
      <c r="AD743" s="57"/>
      <c r="AE743" s="9"/>
      <c r="AF743" s="2"/>
      <c r="AG743" s="9"/>
      <c r="AH743" s="9"/>
      <c r="AI743" s="9"/>
      <c r="AJ743" s="9"/>
    </row>
    <row r="744" customFormat="false" ht="15.75" hidden="false" customHeight="true" outlineLevel="0" collapsed="false">
      <c r="A744" s="9"/>
      <c r="B744" s="9"/>
      <c r="C744" s="9"/>
      <c r="D744" s="56"/>
      <c r="E744" s="56"/>
      <c r="F744" s="56"/>
      <c r="G744" s="2"/>
      <c r="H744" s="2"/>
      <c r="I744" s="57"/>
      <c r="J744" s="56"/>
      <c r="K744" s="56"/>
      <c r="L744" s="56"/>
      <c r="M744" s="56"/>
      <c r="N744" s="56"/>
      <c r="O744" s="56"/>
      <c r="P744" s="56"/>
      <c r="Q744" s="56"/>
      <c r="R744" s="56"/>
      <c r="S744" s="57"/>
      <c r="T744" s="57"/>
      <c r="U744" s="57"/>
      <c r="V744" s="57"/>
      <c r="W744" s="57"/>
      <c r="X744" s="57"/>
      <c r="Y744" s="57"/>
      <c r="Z744" s="57"/>
      <c r="AA744" s="57"/>
      <c r="AB744" s="57"/>
      <c r="AC744" s="57"/>
      <c r="AD744" s="57"/>
      <c r="AE744" s="9"/>
      <c r="AF744" s="2"/>
      <c r="AG744" s="9"/>
      <c r="AH744" s="9"/>
      <c r="AI744" s="9"/>
      <c r="AJ744" s="9"/>
    </row>
    <row r="745" customFormat="false" ht="15.75" hidden="false" customHeight="true" outlineLevel="0" collapsed="false">
      <c r="A745" s="9"/>
      <c r="B745" s="9"/>
      <c r="C745" s="9"/>
      <c r="D745" s="56"/>
      <c r="E745" s="56"/>
      <c r="F745" s="56"/>
      <c r="G745" s="2"/>
      <c r="H745" s="2"/>
      <c r="I745" s="57"/>
      <c r="J745" s="56"/>
      <c r="K745" s="56"/>
      <c r="L745" s="56"/>
      <c r="M745" s="56"/>
      <c r="N745" s="56"/>
      <c r="O745" s="56"/>
      <c r="P745" s="56"/>
      <c r="Q745" s="56"/>
      <c r="R745" s="56"/>
      <c r="S745" s="57"/>
      <c r="T745" s="57"/>
      <c r="U745" s="57"/>
      <c r="V745" s="57"/>
      <c r="W745" s="57"/>
      <c r="X745" s="57"/>
      <c r="Y745" s="57"/>
      <c r="Z745" s="57"/>
      <c r="AA745" s="57"/>
      <c r="AB745" s="57"/>
      <c r="AC745" s="57"/>
      <c r="AD745" s="57"/>
      <c r="AE745" s="9"/>
      <c r="AF745" s="2"/>
      <c r="AG745" s="9"/>
      <c r="AH745" s="9"/>
      <c r="AI745" s="9"/>
      <c r="AJ745" s="9"/>
    </row>
    <row r="746" customFormat="false" ht="15.75" hidden="false" customHeight="true" outlineLevel="0" collapsed="false">
      <c r="A746" s="9"/>
      <c r="B746" s="9"/>
      <c r="C746" s="9"/>
      <c r="D746" s="56"/>
      <c r="E746" s="56"/>
      <c r="F746" s="56"/>
      <c r="G746" s="2"/>
      <c r="H746" s="2"/>
      <c r="I746" s="57"/>
      <c r="J746" s="56"/>
      <c r="K746" s="56"/>
      <c r="L746" s="56"/>
      <c r="M746" s="56"/>
      <c r="N746" s="56"/>
      <c r="O746" s="56"/>
      <c r="P746" s="56"/>
      <c r="Q746" s="56"/>
      <c r="R746" s="56"/>
      <c r="S746" s="57"/>
      <c r="T746" s="57"/>
      <c r="U746" s="57"/>
      <c r="V746" s="57"/>
      <c r="W746" s="57"/>
      <c r="X746" s="57"/>
      <c r="Y746" s="57"/>
      <c r="Z746" s="57"/>
      <c r="AA746" s="57"/>
      <c r="AB746" s="57"/>
      <c r="AC746" s="57"/>
      <c r="AD746" s="57"/>
      <c r="AE746" s="9"/>
      <c r="AF746" s="2"/>
      <c r="AG746" s="9"/>
      <c r="AH746" s="9"/>
      <c r="AI746" s="9"/>
      <c r="AJ746" s="9"/>
    </row>
    <row r="747" customFormat="false" ht="15.75" hidden="false" customHeight="true" outlineLevel="0" collapsed="false">
      <c r="A747" s="9"/>
      <c r="B747" s="9"/>
      <c r="C747" s="9"/>
      <c r="D747" s="56"/>
      <c r="E747" s="56"/>
      <c r="F747" s="56"/>
      <c r="G747" s="2"/>
      <c r="H747" s="2"/>
      <c r="I747" s="57"/>
      <c r="J747" s="56"/>
      <c r="K747" s="56"/>
      <c r="L747" s="56"/>
      <c r="M747" s="56"/>
      <c r="N747" s="56"/>
      <c r="O747" s="56"/>
      <c r="P747" s="56"/>
      <c r="Q747" s="56"/>
      <c r="R747" s="56"/>
      <c r="S747" s="57"/>
      <c r="T747" s="57"/>
      <c r="U747" s="57"/>
      <c r="V747" s="57"/>
      <c r="W747" s="57"/>
      <c r="X747" s="57"/>
      <c r="Y747" s="57"/>
      <c r="Z747" s="57"/>
      <c r="AA747" s="57"/>
      <c r="AB747" s="57"/>
      <c r="AC747" s="57"/>
      <c r="AD747" s="57"/>
      <c r="AE747" s="9"/>
      <c r="AF747" s="2"/>
      <c r="AG747" s="9"/>
      <c r="AH747" s="9"/>
      <c r="AI747" s="9"/>
      <c r="AJ747" s="9"/>
    </row>
    <row r="748" customFormat="false" ht="15.75" hidden="false" customHeight="true" outlineLevel="0" collapsed="false">
      <c r="A748" s="9"/>
      <c r="B748" s="9"/>
      <c r="C748" s="9"/>
      <c r="D748" s="56"/>
      <c r="E748" s="56"/>
      <c r="F748" s="56"/>
      <c r="G748" s="2"/>
      <c r="H748" s="2"/>
      <c r="I748" s="57"/>
      <c r="J748" s="56"/>
      <c r="K748" s="56"/>
      <c r="L748" s="56"/>
      <c r="M748" s="56"/>
      <c r="N748" s="56"/>
      <c r="O748" s="56"/>
      <c r="P748" s="56"/>
      <c r="Q748" s="56"/>
      <c r="R748" s="56"/>
      <c r="S748" s="57"/>
      <c r="T748" s="57"/>
      <c r="U748" s="57"/>
      <c r="V748" s="57"/>
      <c r="W748" s="57"/>
      <c r="X748" s="57"/>
      <c r="Y748" s="57"/>
      <c r="Z748" s="57"/>
      <c r="AA748" s="57"/>
      <c r="AB748" s="57"/>
      <c r="AC748" s="57"/>
      <c r="AD748" s="57"/>
      <c r="AE748" s="9"/>
      <c r="AF748" s="2"/>
      <c r="AG748" s="9"/>
      <c r="AH748" s="9"/>
      <c r="AI748" s="9"/>
      <c r="AJ748" s="9"/>
    </row>
    <row r="749" customFormat="false" ht="15.75" hidden="false" customHeight="true" outlineLevel="0" collapsed="false">
      <c r="A749" s="9"/>
      <c r="B749" s="9"/>
      <c r="C749" s="9"/>
      <c r="D749" s="56"/>
      <c r="E749" s="56"/>
      <c r="F749" s="56"/>
      <c r="G749" s="2"/>
      <c r="H749" s="2"/>
      <c r="I749" s="57"/>
      <c r="J749" s="56"/>
      <c r="K749" s="56"/>
      <c r="L749" s="56"/>
      <c r="M749" s="56"/>
      <c r="N749" s="56"/>
      <c r="O749" s="56"/>
      <c r="P749" s="56"/>
      <c r="Q749" s="56"/>
      <c r="R749" s="56"/>
      <c r="S749" s="57"/>
      <c r="T749" s="57"/>
      <c r="U749" s="57"/>
      <c r="V749" s="57"/>
      <c r="W749" s="57"/>
      <c r="X749" s="57"/>
      <c r="Y749" s="57"/>
      <c r="Z749" s="57"/>
      <c r="AA749" s="57"/>
      <c r="AB749" s="57"/>
      <c r="AC749" s="57"/>
      <c r="AD749" s="57"/>
      <c r="AE749" s="9"/>
      <c r="AF749" s="2"/>
      <c r="AG749" s="9"/>
      <c r="AH749" s="9"/>
      <c r="AI749" s="9"/>
      <c r="AJ749" s="9"/>
    </row>
    <row r="750" customFormat="false" ht="15.75" hidden="false" customHeight="true" outlineLevel="0" collapsed="false">
      <c r="A750" s="9"/>
      <c r="B750" s="9"/>
      <c r="C750" s="9"/>
      <c r="D750" s="56"/>
      <c r="E750" s="56"/>
      <c r="F750" s="56"/>
      <c r="G750" s="2"/>
      <c r="H750" s="2"/>
      <c r="I750" s="57"/>
      <c r="J750" s="56"/>
      <c r="K750" s="56"/>
      <c r="L750" s="56"/>
      <c r="M750" s="56"/>
      <c r="N750" s="56"/>
      <c r="O750" s="56"/>
      <c r="P750" s="56"/>
      <c r="Q750" s="56"/>
      <c r="R750" s="56"/>
      <c r="S750" s="57"/>
      <c r="T750" s="57"/>
      <c r="U750" s="57"/>
      <c r="V750" s="57"/>
      <c r="W750" s="57"/>
      <c r="X750" s="57"/>
      <c r="Y750" s="57"/>
      <c r="Z750" s="57"/>
      <c r="AA750" s="57"/>
      <c r="AB750" s="57"/>
      <c r="AC750" s="57"/>
      <c r="AD750" s="57"/>
      <c r="AE750" s="9"/>
      <c r="AF750" s="2"/>
      <c r="AG750" s="9"/>
      <c r="AH750" s="9"/>
      <c r="AI750" s="9"/>
      <c r="AJ750" s="9"/>
    </row>
    <row r="751" customFormat="false" ht="15.75" hidden="false" customHeight="true" outlineLevel="0" collapsed="false">
      <c r="A751" s="9"/>
      <c r="B751" s="9"/>
      <c r="C751" s="9"/>
      <c r="D751" s="56"/>
      <c r="E751" s="56"/>
      <c r="F751" s="56"/>
      <c r="G751" s="2"/>
      <c r="H751" s="2"/>
      <c r="I751" s="57"/>
      <c r="J751" s="56"/>
      <c r="K751" s="56"/>
      <c r="L751" s="56"/>
      <c r="M751" s="56"/>
      <c r="N751" s="56"/>
      <c r="O751" s="56"/>
      <c r="P751" s="56"/>
      <c r="Q751" s="56"/>
      <c r="R751" s="56"/>
      <c r="S751" s="57"/>
      <c r="T751" s="57"/>
      <c r="U751" s="57"/>
      <c r="V751" s="57"/>
      <c r="W751" s="57"/>
      <c r="X751" s="57"/>
      <c r="Y751" s="57"/>
      <c r="Z751" s="57"/>
      <c r="AA751" s="57"/>
      <c r="AB751" s="57"/>
      <c r="AC751" s="57"/>
      <c r="AD751" s="57"/>
      <c r="AE751" s="9"/>
      <c r="AF751" s="2"/>
      <c r="AG751" s="9"/>
      <c r="AH751" s="9"/>
      <c r="AI751" s="9"/>
      <c r="AJ751" s="9"/>
    </row>
    <row r="752" customFormat="false" ht="15.75" hidden="false" customHeight="true" outlineLevel="0" collapsed="false">
      <c r="A752" s="9"/>
      <c r="B752" s="9"/>
      <c r="C752" s="9"/>
      <c r="D752" s="56"/>
      <c r="E752" s="56"/>
      <c r="F752" s="56"/>
      <c r="G752" s="2"/>
      <c r="H752" s="2"/>
      <c r="I752" s="57"/>
      <c r="J752" s="56"/>
      <c r="K752" s="56"/>
      <c r="L752" s="56"/>
      <c r="M752" s="56"/>
      <c r="N752" s="56"/>
      <c r="O752" s="56"/>
      <c r="P752" s="56"/>
      <c r="Q752" s="56"/>
      <c r="R752" s="56"/>
      <c r="S752" s="57"/>
      <c r="T752" s="57"/>
      <c r="U752" s="57"/>
      <c r="V752" s="57"/>
      <c r="W752" s="57"/>
      <c r="X752" s="57"/>
      <c r="Y752" s="57"/>
      <c r="Z752" s="57"/>
      <c r="AA752" s="57"/>
      <c r="AB752" s="57"/>
      <c r="AC752" s="57"/>
      <c r="AD752" s="57"/>
      <c r="AE752" s="9"/>
      <c r="AF752" s="2"/>
      <c r="AG752" s="9"/>
      <c r="AH752" s="9"/>
      <c r="AI752" s="9"/>
      <c r="AJ752" s="9"/>
    </row>
    <row r="753" customFormat="false" ht="15.75" hidden="false" customHeight="true" outlineLevel="0" collapsed="false">
      <c r="A753" s="9"/>
      <c r="B753" s="9"/>
      <c r="C753" s="9"/>
      <c r="D753" s="56"/>
      <c r="E753" s="56"/>
      <c r="F753" s="56"/>
      <c r="G753" s="2"/>
      <c r="H753" s="2"/>
      <c r="I753" s="57"/>
      <c r="J753" s="56"/>
      <c r="K753" s="56"/>
      <c r="L753" s="56"/>
      <c r="M753" s="56"/>
      <c r="N753" s="56"/>
      <c r="O753" s="56"/>
      <c r="P753" s="56"/>
      <c r="Q753" s="56"/>
      <c r="R753" s="56"/>
      <c r="S753" s="57"/>
      <c r="T753" s="57"/>
      <c r="U753" s="57"/>
      <c r="V753" s="57"/>
      <c r="W753" s="57"/>
      <c r="X753" s="57"/>
      <c r="Y753" s="57"/>
      <c r="Z753" s="57"/>
      <c r="AA753" s="57"/>
      <c r="AB753" s="57"/>
      <c r="AC753" s="57"/>
      <c r="AD753" s="57"/>
      <c r="AE753" s="9"/>
      <c r="AF753" s="2"/>
      <c r="AG753" s="9"/>
      <c r="AH753" s="9"/>
      <c r="AI753" s="9"/>
      <c r="AJ753" s="9"/>
    </row>
    <row r="754" customFormat="false" ht="15.75" hidden="false" customHeight="true" outlineLevel="0" collapsed="false">
      <c r="A754" s="9"/>
      <c r="B754" s="9"/>
      <c r="C754" s="9"/>
      <c r="D754" s="56"/>
      <c r="E754" s="56"/>
      <c r="F754" s="56"/>
      <c r="G754" s="2"/>
      <c r="H754" s="2"/>
      <c r="I754" s="57"/>
      <c r="J754" s="56"/>
      <c r="K754" s="56"/>
      <c r="L754" s="56"/>
      <c r="M754" s="56"/>
      <c r="N754" s="56"/>
      <c r="O754" s="56"/>
      <c r="P754" s="56"/>
      <c r="Q754" s="56"/>
      <c r="R754" s="56"/>
      <c r="S754" s="57"/>
      <c r="T754" s="57"/>
      <c r="U754" s="57"/>
      <c r="V754" s="57"/>
      <c r="W754" s="57"/>
      <c r="X754" s="57"/>
      <c r="Y754" s="57"/>
      <c r="Z754" s="57"/>
      <c r="AA754" s="57"/>
      <c r="AB754" s="57"/>
      <c r="AC754" s="57"/>
      <c r="AD754" s="57"/>
      <c r="AE754" s="9"/>
      <c r="AF754" s="2"/>
      <c r="AG754" s="9"/>
      <c r="AH754" s="9"/>
      <c r="AI754" s="9"/>
      <c r="AJ754" s="9"/>
    </row>
    <row r="755" customFormat="false" ht="15.75" hidden="false" customHeight="true" outlineLevel="0" collapsed="false">
      <c r="A755" s="9"/>
      <c r="B755" s="9"/>
      <c r="C755" s="9"/>
      <c r="D755" s="56"/>
      <c r="E755" s="56"/>
      <c r="F755" s="56"/>
      <c r="G755" s="2"/>
      <c r="H755" s="2"/>
      <c r="I755" s="57"/>
      <c r="J755" s="56"/>
      <c r="K755" s="56"/>
      <c r="L755" s="56"/>
      <c r="M755" s="56"/>
      <c r="N755" s="56"/>
      <c r="O755" s="56"/>
      <c r="P755" s="56"/>
      <c r="Q755" s="56"/>
      <c r="R755" s="56"/>
      <c r="S755" s="57"/>
      <c r="T755" s="57"/>
      <c r="U755" s="57"/>
      <c r="V755" s="57"/>
      <c r="W755" s="57"/>
      <c r="X755" s="57"/>
      <c r="Y755" s="57"/>
      <c r="Z755" s="57"/>
      <c r="AA755" s="57"/>
      <c r="AB755" s="57"/>
      <c r="AC755" s="57"/>
      <c r="AD755" s="57"/>
      <c r="AE755" s="9"/>
      <c r="AF755" s="2"/>
      <c r="AG755" s="9"/>
      <c r="AH755" s="9"/>
      <c r="AI755" s="9"/>
      <c r="AJ755" s="9"/>
    </row>
    <row r="756" customFormat="false" ht="15.75" hidden="false" customHeight="true" outlineLevel="0" collapsed="false">
      <c r="A756" s="9"/>
      <c r="B756" s="9"/>
      <c r="C756" s="9"/>
      <c r="D756" s="56"/>
      <c r="E756" s="56"/>
      <c r="F756" s="56"/>
      <c r="G756" s="2"/>
      <c r="H756" s="2"/>
      <c r="I756" s="57"/>
      <c r="J756" s="56"/>
      <c r="K756" s="56"/>
      <c r="L756" s="56"/>
      <c r="M756" s="56"/>
      <c r="N756" s="56"/>
      <c r="O756" s="56"/>
      <c r="P756" s="56"/>
      <c r="Q756" s="56"/>
      <c r="R756" s="56"/>
      <c r="S756" s="57"/>
      <c r="T756" s="57"/>
      <c r="U756" s="57"/>
      <c r="V756" s="57"/>
      <c r="W756" s="57"/>
      <c r="X756" s="57"/>
      <c r="Y756" s="57"/>
      <c r="Z756" s="57"/>
      <c r="AA756" s="57"/>
      <c r="AB756" s="57"/>
      <c r="AC756" s="57"/>
      <c r="AD756" s="57"/>
      <c r="AE756" s="9"/>
      <c r="AF756" s="2"/>
      <c r="AG756" s="9"/>
      <c r="AH756" s="9"/>
      <c r="AI756" s="9"/>
      <c r="AJ756" s="9"/>
    </row>
    <row r="757" customFormat="false" ht="15.75" hidden="false" customHeight="true" outlineLevel="0" collapsed="false">
      <c r="A757" s="9"/>
      <c r="B757" s="9"/>
      <c r="C757" s="9"/>
      <c r="D757" s="56"/>
      <c r="E757" s="56"/>
      <c r="F757" s="56"/>
      <c r="G757" s="2"/>
      <c r="H757" s="2"/>
      <c r="I757" s="57"/>
      <c r="J757" s="56"/>
      <c r="K757" s="56"/>
      <c r="L757" s="56"/>
      <c r="M757" s="56"/>
      <c r="N757" s="56"/>
      <c r="O757" s="56"/>
      <c r="P757" s="56"/>
      <c r="Q757" s="56"/>
      <c r="R757" s="56"/>
      <c r="S757" s="57"/>
      <c r="T757" s="57"/>
      <c r="U757" s="57"/>
      <c r="V757" s="57"/>
      <c r="W757" s="57"/>
      <c r="X757" s="57"/>
      <c r="Y757" s="57"/>
      <c r="Z757" s="57"/>
      <c r="AA757" s="57"/>
      <c r="AB757" s="57"/>
      <c r="AC757" s="57"/>
      <c r="AD757" s="57"/>
      <c r="AE757" s="9"/>
      <c r="AF757" s="2"/>
      <c r="AG757" s="9"/>
      <c r="AH757" s="9"/>
      <c r="AI757" s="9"/>
      <c r="AJ757" s="9"/>
    </row>
    <row r="758" customFormat="false" ht="15.75" hidden="false" customHeight="true" outlineLevel="0" collapsed="false">
      <c r="A758" s="9"/>
      <c r="B758" s="9"/>
      <c r="C758" s="9"/>
      <c r="D758" s="56"/>
      <c r="E758" s="56"/>
      <c r="F758" s="56"/>
      <c r="G758" s="2"/>
      <c r="H758" s="2"/>
      <c r="I758" s="57"/>
      <c r="J758" s="56"/>
      <c r="K758" s="56"/>
      <c r="L758" s="56"/>
      <c r="M758" s="56"/>
      <c r="N758" s="56"/>
      <c r="O758" s="56"/>
      <c r="P758" s="56"/>
      <c r="Q758" s="56"/>
      <c r="R758" s="56"/>
      <c r="S758" s="57"/>
      <c r="T758" s="57"/>
      <c r="U758" s="57"/>
      <c r="V758" s="57"/>
      <c r="W758" s="57"/>
      <c r="X758" s="57"/>
      <c r="Y758" s="57"/>
      <c r="Z758" s="57"/>
      <c r="AA758" s="57"/>
      <c r="AB758" s="57"/>
      <c r="AC758" s="57"/>
      <c r="AD758" s="57"/>
      <c r="AE758" s="9"/>
      <c r="AF758" s="2"/>
      <c r="AG758" s="9"/>
      <c r="AH758" s="9"/>
      <c r="AI758" s="9"/>
      <c r="AJ758" s="9"/>
    </row>
    <row r="759" customFormat="false" ht="15.75" hidden="false" customHeight="true" outlineLevel="0" collapsed="false">
      <c r="A759" s="9"/>
      <c r="B759" s="9"/>
      <c r="C759" s="9"/>
      <c r="D759" s="56"/>
      <c r="E759" s="56"/>
      <c r="F759" s="56"/>
      <c r="G759" s="2"/>
      <c r="H759" s="2"/>
      <c r="I759" s="57"/>
      <c r="J759" s="56"/>
      <c r="K759" s="56"/>
      <c r="L759" s="56"/>
      <c r="M759" s="56"/>
      <c r="N759" s="56"/>
      <c r="O759" s="56"/>
      <c r="P759" s="56"/>
      <c r="Q759" s="56"/>
      <c r="R759" s="56"/>
      <c r="S759" s="57"/>
      <c r="T759" s="57"/>
      <c r="U759" s="57"/>
      <c r="V759" s="57"/>
      <c r="W759" s="57"/>
      <c r="X759" s="57"/>
      <c r="Y759" s="57"/>
      <c r="Z759" s="57"/>
      <c r="AA759" s="57"/>
      <c r="AB759" s="57"/>
      <c r="AC759" s="57"/>
      <c r="AD759" s="57"/>
      <c r="AE759" s="9"/>
      <c r="AF759" s="2"/>
      <c r="AG759" s="9"/>
      <c r="AH759" s="9"/>
      <c r="AI759" s="9"/>
      <c r="AJ759" s="9"/>
    </row>
    <row r="760" customFormat="false" ht="15.75" hidden="false" customHeight="true" outlineLevel="0" collapsed="false">
      <c r="A760" s="9"/>
      <c r="B760" s="9"/>
      <c r="C760" s="9"/>
      <c r="D760" s="56"/>
      <c r="E760" s="56"/>
      <c r="F760" s="56"/>
      <c r="G760" s="2"/>
      <c r="H760" s="2"/>
      <c r="I760" s="57"/>
      <c r="J760" s="56"/>
      <c r="K760" s="56"/>
      <c r="L760" s="56"/>
      <c r="M760" s="56"/>
      <c r="N760" s="56"/>
      <c r="O760" s="56"/>
      <c r="P760" s="56"/>
      <c r="Q760" s="56"/>
      <c r="R760" s="56"/>
      <c r="S760" s="57"/>
      <c r="T760" s="57"/>
      <c r="U760" s="57"/>
      <c r="V760" s="57"/>
      <c r="W760" s="57"/>
      <c r="X760" s="57"/>
      <c r="Y760" s="57"/>
      <c r="Z760" s="57"/>
      <c r="AA760" s="57"/>
      <c r="AB760" s="57"/>
      <c r="AC760" s="57"/>
      <c r="AD760" s="57"/>
      <c r="AE760" s="9"/>
      <c r="AF760" s="2"/>
      <c r="AG760" s="9"/>
      <c r="AH760" s="9"/>
      <c r="AI760" s="9"/>
      <c r="AJ760" s="9"/>
    </row>
    <row r="761" customFormat="false" ht="15.75" hidden="false" customHeight="true" outlineLevel="0" collapsed="false">
      <c r="A761" s="9"/>
      <c r="B761" s="9"/>
      <c r="C761" s="9"/>
      <c r="D761" s="56"/>
      <c r="E761" s="56"/>
      <c r="F761" s="56"/>
      <c r="G761" s="2"/>
      <c r="H761" s="2"/>
      <c r="I761" s="57"/>
      <c r="J761" s="56"/>
      <c r="K761" s="56"/>
      <c r="L761" s="56"/>
      <c r="M761" s="56"/>
      <c r="N761" s="56"/>
      <c r="O761" s="56"/>
      <c r="P761" s="56"/>
      <c r="Q761" s="56"/>
      <c r="R761" s="56"/>
      <c r="S761" s="57"/>
      <c r="T761" s="57"/>
      <c r="U761" s="57"/>
      <c r="V761" s="57"/>
      <c r="W761" s="57"/>
      <c r="X761" s="57"/>
      <c r="Y761" s="57"/>
      <c r="Z761" s="57"/>
      <c r="AA761" s="57"/>
      <c r="AB761" s="57"/>
      <c r="AC761" s="57"/>
      <c r="AD761" s="57"/>
      <c r="AE761" s="9"/>
      <c r="AF761" s="2"/>
      <c r="AG761" s="9"/>
      <c r="AH761" s="9"/>
      <c r="AI761" s="9"/>
      <c r="AJ761" s="9"/>
    </row>
    <row r="762" customFormat="false" ht="15.75" hidden="false" customHeight="true" outlineLevel="0" collapsed="false">
      <c r="A762" s="9"/>
      <c r="B762" s="9"/>
      <c r="C762" s="9"/>
      <c r="D762" s="56"/>
      <c r="E762" s="56"/>
      <c r="F762" s="56"/>
      <c r="G762" s="2"/>
      <c r="H762" s="2"/>
      <c r="I762" s="57"/>
      <c r="J762" s="56"/>
      <c r="K762" s="56"/>
      <c r="L762" s="56"/>
      <c r="M762" s="56"/>
      <c r="N762" s="56"/>
      <c r="O762" s="56"/>
      <c r="P762" s="56"/>
      <c r="Q762" s="56"/>
      <c r="R762" s="56"/>
      <c r="S762" s="57"/>
      <c r="T762" s="57"/>
      <c r="U762" s="57"/>
      <c r="V762" s="57"/>
      <c r="W762" s="57"/>
      <c r="X762" s="57"/>
      <c r="Y762" s="57"/>
      <c r="Z762" s="57"/>
      <c r="AA762" s="57"/>
      <c r="AB762" s="57"/>
      <c r="AC762" s="57"/>
      <c r="AD762" s="57"/>
      <c r="AE762" s="9"/>
      <c r="AF762" s="2"/>
      <c r="AG762" s="9"/>
      <c r="AH762" s="9"/>
      <c r="AI762" s="9"/>
      <c r="AJ762" s="9"/>
    </row>
    <row r="763" customFormat="false" ht="15.75" hidden="false" customHeight="true" outlineLevel="0" collapsed="false">
      <c r="A763" s="9"/>
      <c r="B763" s="9"/>
      <c r="C763" s="9"/>
      <c r="D763" s="56"/>
      <c r="E763" s="56"/>
      <c r="F763" s="56"/>
      <c r="G763" s="2"/>
      <c r="H763" s="2"/>
      <c r="I763" s="57"/>
      <c r="J763" s="56"/>
      <c r="K763" s="56"/>
      <c r="L763" s="56"/>
      <c r="M763" s="56"/>
      <c r="N763" s="56"/>
      <c r="O763" s="56"/>
      <c r="P763" s="56"/>
      <c r="Q763" s="56"/>
      <c r="R763" s="56"/>
      <c r="S763" s="57"/>
      <c r="T763" s="57"/>
      <c r="U763" s="57"/>
      <c r="V763" s="57"/>
      <c r="W763" s="57"/>
      <c r="X763" s="57"/>
      <c r="Y763" s="57"/>
      <c r="Z763" s="57"/>
      <c r="AA763" s="57"/>
      <c r="AB763" s="57"/>
      <c r="AC763" s="57"/>
      <c r="AD763" s="57"/>
      <c r="AE763" s="9"/>
      <c r="AF763" s="2"/>
      <c r="AG763" s="9"/>
      <c r="AH763" s="9"/>
      <c r="AI763" s="9"/>
      <c r="AJ763" s="9"/>
    </row>
    <row r="764" customFormat="false" ht="15.75" hidden="false" customHeight="true" outlineLevel="0" collapsed="false">
      <c r="A764" s="9"/>
      <c r="B764" s="9"/>
      <c r="C764" s="9"/>
      <c r="D764" s="56"/>
      <c r="E764" s="56"/>
      <c r="F764" s="56"/>
      <c r="G764" s="2"/>
      <c r="H764" s="2"/>
      <c r="I764" s="57"/>
      <c r="J764" s="56"/>
      <c r="K764" s="56"/>
      <c r="L764" s="56"/>
      <c r="M764" s="56"/>
      <c r="N764" s="56"/>
      <c r="O764" s="56"/>
      <c r="P764" s="56"/>
      <c r="Q764" s="56"/>
      <c r="R764" s="56"/>
      <c r="S764" s="57"/>
      <c r="T764" s="57"/>
      <c r="U764" s="57"/>
      <c r="V764" s="57"/>
      <c r="W764" s="57"/>
      <c r="X764" s="57"/>
      <c r="Y764" s="57"/>
      <c r="Z764" s="57"/>
      <c r="AA764" s="57"/>
      <c r="AB764" s="57"/>
      <c r="AC764" s="57"/>
      <c r="AD764" s="57"/>
      <c r="AE764" s="9"/>
      <c r="AF764" s="2"/>
      <c r="AG764" s="9"/>
      <c r="AH764" s="9"/>
      <c r="AI764" s="9"/>
      <c r="AJ764" s="9"/>
    </row>
    <row r="765" customFormat="false" ht="15.75" hidden="false" customHeight="true" outlineLevel="0" collapsed="false">
      <c r="A765" s="9"/>
      <c r="B765" s="9"/>
      <c r="C765" s="9"/>
      <c r="D765" s="56"/>
      <c r="E765" s="56"/>
      <c r="F765" s="56"/>
      <c r="G765" s="2"/>
      <c r="H765" s="2"/>
      <c r="I765" s="57"/>
      <c r="J765" s="56"/>
      <c r="K765" s="56"/>
      <c r="L765" s="56"/>
      <c r="M765" s="56"/>
      <c r="N765" s="56"/>
      <c r="O765" s="56"/>
      <c r="P765" s="56"/>
      <c r="Q765" s="56"/>
      <c r="R765" s="56"/>
      <c r="S765" s="57"/>
      <c r="T765" s="57"/>
      <c r="U765" s="57"/>
      <c r="V765" s="57"/>
      <c r="W765" s="57"/>
      <c r="X765" s="57"/>
      <c r="Y765" s="57"/>
      <c r="Z765" s="57"/>
      <c r="AA765" s="57"/>
      <c r="AB765" s="57"/>
      <c r="AC765" s="57"/>
      <c r="AD765" s="57"/>
      <c r="AE765" s="9"/>
      <c r="AF765" s="2"/>
      <c r="AG765" s="9"/>
      <c r="AH765" s="9"/>
      <c r="AI765" s="9"/>
      <c r="AJ765" s="9"/>
    </row>
    <row r="766" customFormat="false" ht="15.75" hidden="false" customHeight="true" outlineLevel="0" collapsed="false">
      <c r="A766" s="9"/>
      <c r="B766" s="9"/>
      <c r="C766" s="9"/>
      <c r="D766" s="56"/>
      <c r="E766" s="56"/>
      <c r="F766" s="56"/>
      <c r="G766" s="2"/>
      <c r="H766" s="2"/>
      <c r="I766" s="57"/>
      <c r="J766" s="56"/>
      <c r="K766" s="56"/>
      <c r="L766" s="56"/>
      <c r="M766" s="56"/>
      <c r="N766" s="56"/>
      <c r="O766" s="56"/>
      <c r="P766" s="56"/>
      <c r="Q766" s="56"/>
      <c r="R766" s="56"/>
      <c r="S766" s="57"/>
      <c r="T766" s="57"/>
      <c r="U766" s="57"/>
      <c r="V766" s="57"/>
      <c r="W766" s="57"/>
      <c r="X766" s="57"/>
      <c r="Y766" s="57"/>
      <c r="Z766" s="57"/>
      <c r="AA766" s="57"/>
      <c r="AB766" s="57"/>
      <c r="AC766" s="57"/>
      <c r="AD766" s="57"/>
      <c r="AE766" s="9"/>
      <c r="AF766" s="2"/>
      <c r="AG766" s="9"/>
      <c r="AH766" s="9"/>
      <c r="AI766" s="9"/>
      <c r="AJ766" s="9"/>
    </row>
    <row r="767" customFormat="false" ht="15.75" hidden="false" customHeight="true" outlineLevel="0" collapsed="false">
      <c r="A767" s="9"/>
      <c r="B767" s="9"/>
      <c r="C767" s="9"/>
      <c r="D767" s="56"/>
      <c r="E767" s="56"/>
      <c r="F767" s="56"/>
      <c r="G767" s="2"/>
      <c r="H767" s="2"/>
      <c r="I767" s="57"/>
      <c r="J767" s="56"/>
      <c r="K767" s="56"/>
      <c r="L767" s="56"/>
      <c r="M767" s="56"/>
      <c r="N767" s="56"/>
      <c r="O767" s="56"/>
      <c r="P767" s="56"/>
      <c r="Q767" s="56"/>
      <c r="R767" s="56"/>
      <c r="S767" s="57"/>
      <c r="T767" s="57"/>
      <c r="U767" s="57"/>
      <c r="V767" s="57"/>
      <c r="W767" s="57"/>
      <c r="X767" s="57"/>
      <c r="Y767" s="57"/>
      <c r="Z767" s="57"/>
      <c r="AA767" s="57"/>
      <c r="AB767" s="57"/>
      <c r="AC767" s="57"/>
      <c r="AD767" s="57"/>
      <c r="AE767" s="9"/>
      <c r="AF767" s="2"/>
      <c r="AG767" s="9"/>
      <c r="AH767" s="9"/>
      <c r="AI767" s="9"/>
      <c r="AJ767" s="9"/>
    </row>
    <row r="768" customFormat="false" ht="15.75" hidden="false" customHeight="true" outlineLevel="0" collapsed="false">
      <c r="A768" s="9"/>
      <c r="B768" s="9"/>
      <c r="C768" s="9"/>
      <c r="D768" s="56"/>
      <c r="E768" s="56"/>
      <c r="F768" s="56"/>
      <c r="G768" s="2"/>
      <c r="H768" s="2"/>
      <c r="I768" s="57"/>
      <c r="J768" s="56"/>
      <c r="K768" s="56"/>
      <c r="L768" s="56"/>
      <c r="M768" s="56"/>
      <c r="N768" s="56"/>
      <c r="O768" s="56"/>
      <c r="P768" s="56"/>
      <c r="Q768" s="56"/>
      <c r="R768" s="56"/>
      <c r="S768" s="57"/>
      <c r="T768" s="57"/>
      <c r="U768" s="57"/>
      <c r="V768" s="57"/>
      <c r="W768" s="57"/>
      <c r="X768" s="57"/>
      <c r="Y768" s="57"/>
      <c r="Z768" s="57"/>
      <c r="AA768" s="57"/>
      <c r="AB768" s="57"/>
      <c r="AC768" s="57"/>
      <c r="AD768" s="57"/>
      <c r="AE768" s="9"/>
      <c r="AF768" s="2"/>
      <c r="AG768" s="9"/>
      <c r="AH768" s="9"/>
      <c r="AI768" s="9"/>
      <c r="AJ768" s="9"/>
    </row>
    <row r="769" customFormat="false" ht="15.75" hidden="false" customHeight="true" outlineLevel="0" collapsed="false">
      <c r="A769" s="9"/>
      <c r="B769" s="9"/>
      <c r="C769" s="9"/>
      <c r="D769" s="56"/>
      <c r="E769" s="56"/>
      <c r="F769" s="56"/>
      <c r="G769" s="2"/>
      <c r="H769" s="2"/>
      <c r="I769" s="57"/>
      <c r="J769" s="56"/>
      <c r="K769" s="56"/>
      <c r="L769" s="56"/>
      <c r="M769" s="56"/>
      <c r="N769" s="56"/>
      <c r="O769" s="56"/>
      <c r="P769" s="56"/>
      <c r="Q769" s="56"/>
      <c r="R769" s="56"/>
      <c r="S769" s="57"/>
      <c r="T769" s="57"/>
      <c r="U769" s="57"/>
      <c r="V769" s="57"/>
      <c r="W769" s="57"/>
      <c r="X769" s="57"/>
      <c r="Y769" s="57"/>
      <c r="Z769" s="57"/>
      <c r="AA769" s="57"/>
      <c r="AB769" s="57"/>
      <c r="AC769" s="57"/>
      <c r="AD769" s="57"/>
      <c r="AE769" s="9"/>
      <c r="AF769" s="2"/>
      <c r="AG769" s="9"/>
      <c r="AH769" s="9"/>
      <c r="AI769" s="9"/>
      <c r="AJ769" s="9"/>
    </row>
    <row r="770" customFormat="false" ht="15.75" hidden="false" customHeight="true" outlineLevel="0" collapsed="false">
      <c r="A770" s="9"/>
      <c r="B770" s="9"/>
      <c r="C770" s="9"/>
      <c r="D770" s="56"/>
      <c r="E770" s="56"/>
      <c r="F770" s="56"/>
      <c r="G770" s="2"/>
      <c r="H770" s="2"/>
      <c r="I770" s="57"/>
      <c r="J770" s="56"/>
      <c r="K770" s="56"/>
      <c r="L770" s="56"/>
      <c r="M770" s="56"/>
      <c r="N770" s="56"/>
      <c r="O770" s="56"/>
      <c r="P770" s="56"/>
      <c r="Q770" s="56"/>
      <c r="R770" s="56"/>
      <c r="S770" s="57"/>
      <c r="T770" s="57"/>
      <c r="U770" s="57"/>
      <c r="V770" s="57"/>
      <c r="W770" s="57"/>
      <c r="X770" s="57"/>
      <c r="Y770" s="57"/>
      <c r="Z770" s="57"/>
      <c r="AA770" s="57"/>
      <c r="AB770" s="57"/>
      <c r="AC770" s="57"/>
      <c r="AD770" s="57"/>
      <c r="AE770" s="9"/>
      <c r="AF770" s="2"/>
      <c r="AG770" s="9"/>
      <c r="AH770" s="9"/>
      <c r="AI770" s="9"/>
      <c r="AJ770" s="9"/>
    </row>
    <row r="771" customFormat="false" ht="15.75" hidden="false" customHeight="true" outlineLevel="0" collapsed="false">
      <c r="A771" s="9"/>
      <c r="B771" s="9"/>
      <c r="C771" s="9"/>
      <c r="D771" s="56"/>
      <c r="E771" s="56"/>
      <c r="F771" s="56"/>
      <c r="G771" s="2"/>
      <c r="H771" s="2"/>
      <c r="I771" s="57"/>
      <c r="J771" s="56"/>
      <c r="K771" s="56"/>
      <c r="L771" s="56"/>
      <c r="M771" s="56"/>
      <c r="N771" s="56"/>
      <c r="O771" s="56"/>
      <c r="P771" s="56"/>
      <c r="Q771" s="56"/>
      <c r="R771" s="56"/>
      <c r="S771" s="57"/>
      <c r="T771" s="57"/>
      <c r="U771" s="57"/>
      <c r="V771" s="57"/>
      <c r="W771" s="57"/>
      <c r="X771" s="57"/>
      <c r="Y771" s="57"/>
      <c r="Z771" s="57"/>
      <c r="AA771" s="57"/>
      <c r="AB771" s="57"/>
      <c r="AC771" s="57"/>
      <c r="AD771" s="57"/>
      <c r="AE771" s="9"/>
      <c r="AF771" s="2"/>
      <c r="AG771" s="9"/>
      <c r="AH771" s="9"/>
      <c r="AI771" s="9"/>
      <c r="AJ771" s="9"/>
    </row>
    <row r="772" customFormat="false" ht="15.75" hidden="false" customHeight="true" outlineLevel="0" collapsed="false">
      <c r="A772" s="9"/>
      <c r="B772" s="9"/>
      <c r="C772" s="9"/>
      <c r="D772" s="56"/>
      <c r="E772" s="56"/>
      <c r="F772" s="56"/>
      <c r="G772" s="2"/>
      <c r="H772" s="2"/>
      <c r="I772" s="57"/>
      <c r="J772" s="56"/>
      <c r="K772" s="56"/>
      <c r="L772" s="56"/>
      <c r="M772" s="56"/>
      <c r="N772" s="56"/>
      <c r="O772" s="56"/>
      <c r="P772" s="56"/>
      <c r="Q772" s="56"/>
      <c r="R772" s="56"/>
      <c r="S772" s="57"/>
      <c r="T772" s="57"/>
      <c r="U772" s="57"/>
      <c r="V772" s="57"/>
      <c r="W772" s="57"/>
      <c r="X772" s="57"/>
      <c r="Y772" s="57"/>
      <c r="Z772" s="57"/>
      <c r="AA772" s="57"/>
      <c r="AB772" s="57"/>
      <c r="AC772" s="57"/>
      <c r="AD772" s="57"/>
      <c r="AE772" s="9"/>
      <c r="AF772" s="2"/>
      <c r="AG772" s="9"/>
      <c r="AH772" s="9"/>
      <c r="AI772" s="9"/>
      <c r="AJ772" s="9"/>
    </row>
    <row r="773" customFormat="false" ht="15.75" hidden="false" customHeight="true" outlineLevel="0" collapsed="false">
      <c r="A773" s="9"/>
      <c r="B773" s="9"/>
      <c r="C773" s="9"/>
      <c r="D773" s="56"/>
      <c r="E773" s="56"/>
      <c r="F773" s="56"/>
      <c r="G773" s="2"/>
      <c r="H773" s="2"/>
      <c r="I773" s="57"/>
      <c r="J773" s="56"/>
      <c r="K773" s="56"/>
      <c r="L773" s="56"/>
      <c r="M773" s="56"/>
      <c r="N773" s="56"/>
      <c r="O773" s="56"/>
      <c r="P773" s="56"/>
      <c r="Q773" s="56"/>
      <c r="R773" s="56"/>
      <c r="S773" s="57"/>
      <c r="T773" s="57"/>
      <c r="U773" s="57"/>
      <c r="V773" s="57"/>
      <c r="W773" s="57"/>
      <c r="X773" s="57"/>
      <c r="Y773" s="57"/>
      <c r="Z773" s="57"/>
      <c r="AA773" s="57"/>
      <c r="AB773" s="57"/>
      <c r="AC773" s="57"/>
      <c r="AD773" s="57"/>
      <c r="AE773" s="9"/>
      <c r="AF773" s="2"/>
      <c r="AG773" s="9"/>
      <c r="AH773" s="9"/>
      <c r="AI773" s="9"/>
      <c r="AJ773" s="9"/>
    </row>
    <row r="774" customFormat="false" ht="15.75" hidden="false" customHeight="true" outlineLevel="0" collapsed="false">
      <c r="A774" s="9"/>
      <c r="B774" s="9"/>
      <c r="C774" s="9"/>
      <c r="D774" s="56"/>
      <c r="E774" s="56"/>
      <c r="F774" s="56"/>
      <c r="G774" s="2"/>
      <c r="H774" s="2"/>
      <c r="I774" s="57"/>
      <c r="J774" s="56"/>
      <c r="K774" s="56"/>
      <c r="L774" s="56"/>
      <c r="M774" s="56"/>
      <c r="N774" s="56"/>
      <c r="O774" s="56"/>
      <c r="P774" s="56"/>
      <c r="Q774" s="56"/>
      <c r="R774" s="56"/>
      <c r="S774" s="57"/>
      <c r="T774" s="57"/>
      <c r="U774" s="57"/>
      <c r="V774" s="57"/>
      <c r="W774" s="57"/>
      <c r="X774" s="57"/>
      <c r="Y774" s="57"/>
      <c r="Z774" s="57"/>
      <c r="AA774" s="57"/>
      <c r="AB774" s="57"/>
      <c r="AC774" s="57"/>
      <c r="AD774" s="57"/>
      <c r="AE774" s="9"/>
      <c r="AF774" s="2"/>
      <c r="AG774" s="9"/>
      <c r="AH774" s="9"/>
      <c r="AI774" s="9"/>
      <c r="AJ774" s="9"/>
    </row>
    <row r="775" customFormat="false" ht="15.75" hidden="false" customHeight="true" outlineLevel="0" collapsed="false">
      <c r="A775" s="9"/>
      <c r="B775" s="9"/>
      <c r="C775" s="9"/>
      <c r="D775" s="56"/>
      <c r="E775" s="56"/>
      <c r="F775" s="56"/>
      <c r="G775" s="2"/>
      <c r="H775" s="2"/>
      <c r="I775" s="57"/>
      <c r="J775" s="56"/>
      <c r="K775" s="56"/>
      <c r="L775" s="56"/>
      <c r="M775" s="56"/>
      <c r="N775" s="56"/>
      <c r="O775" s="56"/>
      <c r="P775" s="56"/>
      <c r="Q775" s="56"/>
      <c r="R775" s="56"/>
      <c r="S775" s="57"/>
      <c r="T775" s="57"/>
      <c r="U775" s="57"/>
      <c r="V775" s="57"/>
      <c r="W775" s="57"/>
      <c r="X775" s="57"/>
      <c r="Y775" s="57"/>
      <c r="Z775" s="57"/>
      <c r="AA775" s="57"/>
      <c r="AB775" s="57"/>
      <c r="AC775" s="57"/>
      <c r="AD775" s="57"/>
      <c r="AE775" s="9"/>
      <c r="AF775" s="2"/>
      <c r="AG775" s="9"/>
      <c r="AH775" s="9"/>
      <c r="AI775" s="9"/>
      <c r="AJ775" s="9"/>
    </row>
    <row r="776" customFormat="false" ht="15.75" hidden="false" customHeight="true" outlineLevel="0" collapsed="false">
      <c r="A776" s="9"/>
      <c r="B776" s="9"/>
      <c r="C776" s="9"/>
      <c r="D776" s="56"/>
      <c r="E776" s="56"/>
      <c r="F776" s="56"/>
      <c r="G776" s="2"/>
      <c r="H776" s="2"/>
      <c r="I776" s="57"/>
      <c r="J776" s="56"/>
      <c r="K776" s="56"/>
      <c r="L776" s="56"/>
      <c r="M776" s="56"/>
      <c r="N776" s="56"/>
      <c r="O776" s="56"/>
      <c r="P776" s="56"/>
      <c r="Q776" s="56"/>
      <c r="R776" s="56"/>
      <c r="S776" s="57"/>
      <c r="T776" s="57"/>
      <c r="U776" s="57"/>
      <c r="V776" s="57"/>
      <c r="W776" s="57"/>
      <c r="X776" s="57"/>
      <c r="Y776" s="57"/>
      <c r="Z776" s="57"/>
      <c r="AA776" s="57"/>
      <c r="AB776" s="57"/>
      <c r="AC776" s="57"/>
      <c r="AD776" s="57"/>
      <c r="AE776" s="9"/>
      <c r="AF776" s="2"/>
      <c r="AG776" s="9"/>
      <c r="AH776" s="9"/>
      <c r="AI776" s="9"/>
      <c r="AJ776" s="9"/>
    </row>
    <row r="777" customFormat="false" ht="15.75" hidden="false" customHeight="true" outlineLevel="0" collapsed="false">
      <c r="A777" s="9"/>
      <c r="B777" s="9"/>
      <c r="C777" s="9"/>
      <c r="D777" s="56"/>
      <c r="E777" s="56"/>
      <c r="F777" s="56"/>
      <c r="G777" s="2"/>
      <c r="H777" s="2"/>
      <c r="I777" s="57"/>
      <c r="J777" s="56"/>
      <c r="K777" s="56"/>
      <c r="L777" s="56"/>
      <c r="M777" s="56"/>
      <c r="N777" s="56"/>
      <c r="O777" s="56"/>
      <c r="P777" s="56"/>
      <c r="Q777" s="56"/>
      <c r="R777" s="56"/>
      <c r="S777" s="57"/>
      <c r="T777" s="57"/>
      <c r="U777" s="57"/>
      <c r="V777" s="57"/>
      <c r="W777" s="57"/>
      <c r="X777" s="57"/>
      <c r="Y777" s="57"/>
      <c r="Z777" s="57"/>
      <c r="AA777" s="57"/>
      <c r="AB777" s="57"/>
      <c r="AC777" s="57"/>
      <c r="AD777" s="57"/>
      <c r="AE777" s="9"/>
      <c r="AF777" s="2"/>
      <c r="AG777" s="9"/>
      <c r="AH777" s="9"/>
      <c r="AI777" s="9"/>
      <c r="AJ777" s="9"/>
    </row>
    <row r="778" customFormat="false" ht="15.75" hidden="false" customHeight="true" outlineLevel="0" collapsed="false">
      <c r="A778" s="9"/>
      <c r="B778" s="9"/>
      <c r="C778" s="9"/>
      <c r="D778" s="56"/>
      <c r="E778" s="56"/>
      <c r="F778" s="56"/>
      <c r="G778" s="2"/>
      <c r="H778" s="2"/>
      <c r="I778" s="57"/>
      <c r="J778" s="56"/>
      <c r="K778" s="56"/>
      <c r="L778" s="56"/>
      <c r="M778" s="56"/>
      <c r="N778" s="56"/>
      <c r="O778" s="56"/>
      <c r="P778" s="56"/>
      <c r="Q778" s="56"/>
      <c r="R778" s="56"/>
      <c r="S778" s="57"/>
      <c r="T778" s="57"/>
      <c r="U778" s="57"/>
      <c r="V778" s="57"/>
      <c r="W778" s="57"/>
      <c r="X778" s="57"/>
      <c r="Y778" s="57"/>
      <c r="Z778" s="57"/>
      <c r="AA778" s="57"/>
      <c r="AB778" s="57"/>
      <c r="AC778" s="57"/>
      <c r="AD778" s="57"/>
      <c r="AE778" s="9"/>
      <c r="AF778" s="2"/>
      <c r="AG778" s="9"/>
      <c r="AH778" s="9"/>
      <c r="AI778" s="9"/>
      <c r="AJ778" s="9"/>
    </row>
    <row r="779" customFormat="false" ht="15.75" hidden="false" customHeight="true" outlineLevel="0" collapsed="false">
      <c r="A779" s="9"/>
      <c r="B779" s="9"/>
      <c r="C779" s="9"/>
      <c r="D779" s="56"/>
      <c r="E779" s="56"/>
      <c r="F779" s="56"/>
      <c r="G779" s="2"/>
      <c r="H779" s="2"/>
      <c r="I779" s="57"/>
      <c r="J779" s="56"/>
      <c r="K779" s="56"/>
      <c r="L779" s="56"/>
      <c r="M779" s="56"/>
      <c r="N779" s="56"/>
      <c r="O779" s="56"/>
      <c r="P779" s="56"/>
      <c r="Q779" s="56"/>
      <c r="R779" s="56"/>
      <c r="S779" s="57"/>
      <c r="T779" s="57"/>
      <c r="U779" s="57"/>
      <c r="V779" s="57"/>
      <c r="W779" s="57"/>
      <c r="X779" s="57"/>
      <c r="Y779" s="57"/>
      <c r="Z779" s="57"/>
      <c r="AA779" s="57"/>
      <c r="AB779" s="57"/>
      <c r="AC779" s="57"/>
      <c r="AD779" s="57"/>
      <c r="AE779" s="9"/>
      <c r="AF779" s="2"/>
      <c r="AG779" s="9"/>
      <c r="AH779" s="9"/>
      <c r="AI779" s="9"/>
      <c r="AJ779" s="9"/>
    </row>
    <row r="780" customFormat="false" ht="15.75" hidden="false" customHeight="true" outlineLevel="0" collapsed="false">
      <c r="A780" s="9"/>
      <c r="B780" s="9"/>
      <c r="C780" s="9"/>
      <c r="D780" s="56"/>
      <c r="E780" s="56"/>
      <c r="F780" s="56"/>
      <c r="G780" s="2"/>
      <c r="H780" s="2"/>
      <c r="I780" s="57"/>
      <c r="J780" s="56"/>
      <c r="K780" s="56"/>
      <c r="L780" s="56"/>
      <c r="M780" s="56"/>
      <c r="N780" s="56"/>
      <c r="O780" s="56"/>
      <c r="P780" s="56"/>
      <c r="Q780" s="56"/>
      <c r="R780" s="56"/>
      <c r="S780" s="57"/>
      <c r="T780" s="57"/>
      <c r="U780" s="57"/>
      <c r="V780" s="57"/>
      <c r="W780" s="57"/>
      <c r="X780" s="57"/>
      <c r="Y780" s="57"/>
      <c r="Z780" s="57"/>
      <c r="AA780" s="57"/>
      <c r="AB780" s="57"/>
      <c r="AC780" s="57"/>
      <c r="AD780" s="57"/>
      <c r="AE780" s="9"/>
      <c r="AF780" s="2"/>
      <c r="AG780" s="9"/>
      <c r="AH780" s="9"/>
      <c r="AI780" s="9"/>
      <c r="AJ780" s="9"/>
    </row>
    <row r="781" customFormat="false" ht="15.75" hidden="false" customHeight="true" outlineLevel="0" collapsed="false">
      <c r="A781" s="9"/>
      <c r="B781" s="9"/>
      <c r="C781" s="9"/>
      <c r="D781" s="56"/>
      <c r="E781" s="56"/>
      <c r="F781" s="56"/>
      <c r="G781" s="2"/>
      <c r="H781" s="2"/>
      <c r="I781" s="57"/>
      <c r="J781" s="56"/>
      <c r="K781" s="56"/>
      <c r="L781" s="56"/>
      <c r="M781" s="56"/>
      <c r="N781" s="56"/>
      <c r="O781" s="56"/>
      <c r="P781" s="56"/>
      <c r="Q781" s="56"/>
      <c r="R781" s="56"/>
      <c r="S781" s="57"/>
      <c r="T781" s="57"/>
      <c r="U781" s="57"/>
      <c r="V781" s="57"/>
      <c r="W781" s="57"/>
      <c r="X781" s="57"/>
      <c r="Y781" s="57"/>
      <c r="Z781" s="57"/>
      <c r="AA781" s="57"/>
      <c r="AB781" s="57"/>
      <c r="AC781" s="57"/>
      <c r="AD781" s="57"/>
      <c r="AE781" s="9"/>
      <c r="AF781" s="2"/>
      <c r="AG781" s="9"/>
      <c r="AH781" s="9"/>
      <c r="AI781" s="9"/>
      <c r="AJ781" s="9"/>
    </row>
    <row r="782" customFormat="false" ht="15.75" hidden="false" customHeight="true" outlineLevel="0" collapsed="false">
      <c r="A782" s="9"/>
      <c r="B782" s="9"/>
      <c r="C782" s="9"/>
      <c r="D782" s="56"/>
      <c r="E782" s="56"/>
      <c r="F782" s="56"/>
      <c r="G782" s="2"/>
      <c r="H782" s="2"/>
      <c r="I782" s="57"/>
      <c r="J782" s="56"/>
      <c r="K782" s="56"/>
      <c r="L782" s="56"/>
      <c r="M782" s="56"/>
      <c r="N782" s="56"/>
      <c r="O782" s="56"/>
      <c r="P782" s="56"/>
      <c r="Q782" s="56"/>
      <c r="R782" s="56"/>
      <c r="S782" s="57"/>
      <c r="T782" s="57"/>
      <c r="U782" s="57"/>
      <c r="V782" s="57"/>
      <c r="W782" s="57"/>
      <c r="X782" s="57"/>
      <c r="Y782" s="57"/>
      <c r="Z782" s="57"/>
      <c r="AA782" s="57"/>
      <c r="AB782" s="57"/>
      <c r="AC782" s="57"/>
      <c r="AD782" s="57"/>
      <c r="AE782" s="9"/>
      <c r="AF782" s="2"/>
      <c r="AG782" s="9"/>
      <c r="AH782" s="9"/>
      <c r="AI782" s="9"/>
      <c r="AJ782" s="9"/>
    </row>
    <row r="783" customFormat="false" ht="15.75" hidden="false" customHeight="true" outlineLevel="0" collapsed="false">
      <c r="A783" s="9"/>
      <c r="B783" s="9"/>
      <c r="C783" s="9"/>
      <c r="D783" s="56"/>
      <c r="E783" s="56"/>
      <c r="F783" s="56"/>
      <c r="G783" s="2"/>
      <c r="H783" s="2"/>
      <c r="I783" s="57"/>
      <c r="J783" s="56"/>
      <c r="K783" s="56"/>
      <c r="L783" s="56"/>
      <c r="M783" s="56"/>
      <c r="N783" s="56"/>
      <c r="O783" s="56"/>
      <c r="P783" s="56"/>
      <c r="Q783" s="56"/>
      <c r="R783" s="56"/>
      <c r="S783" s="57"/>
      <c r="T783" s="57"/>
      <c r="U783" s="57"/>
      <c r="V783" s="57"/>
      <c r="W783" s="57"/>
      <c r="X783" s="57"/>
      <c r="Y783" s="57"/>
      <c r="Z783" s="57"/>
      <c r="AA783" s="57"/>
      <c r="AB783" s="57"/>
      <c r="AC783" s="57"/>
      <c r="AD783" s="57"/>
      <c r="AE783" s="9"/>
      <c r="AF783" s="2"/>
      <c r="AG783" s="9"/>
      <c r="AH783" s="9"/>
      <c r="AI783" s="9"/>
      <c r="AJ783" s="9"/>
    </row>
    <row r="784" customFormat="false" ht="15.75" hidden="false" customHeight="true" outlineLevel="0" collapsed="false">
      <c r="A784" s="9"/>
      <c r="B784" s="9"/>
      <c r="C784" s="9"/>
      <c r="D784" s="56"/>
      <c r="E784" s="56"/>
      <c r="F784" s="56"/>
      <c r="G784" s="2"/>
      <c r="H784" s="2"/>
      <c r="I784" s="57"/>
      <c r="J784" s="56"/>
      <c r="K784" s="56"/>
      <c r="L784" s="56"/>
      <c r="M784" s="56"/>
      <c r="N784" s="56"/>
      <c r="O784" s="56"/>
      <c r="P784" s="56"/>
      <c r="Q784" s="56"/>
      <c r="R784" s="56"/>
      <c r="S784" s="57"/>
      <c r="T784" s="57"/>
      <c r="U784" s="57"/>
      <c r="V784" s="57"/>
      <c r="W784" s="57"/>
      <c r="X784" s="57"/>
      <c r="Y784" s="57"/>
      <c r="Z784" s="57"/>
      <c r="AA784" s="57"/>
      <c r="AB784" s="57"/>
      <c r="AC784" s="57"/>
      <c r="AD784" s="57"/>
      <c r="AE784" s="9"/>
      <c r="AF784" s="2"/>
      <c r="AG784" s="9"/>
      <c r="AH784" s="9"/>
      <c r="AI784" s="9"/>
      <c r="AJ784" s="9"/>
    </row>
    <row r="785" customFormat="false" ht="15.75" hidden="false" customHeight="true" outlineLevel="0" collapsed="false">
      <c r="A785" s="9"/>
      <c r="B785" s="9"/>
      <c r="C785" s="9"/>
      <c r="D785" s="56"/>
      <c r="E785" s="56"/>
      <c r="F785" s="56"/>
      <c r="G785" s="2"/>
      <c r="H785" s="2"/>
      <c r="I785" s="57"/>
      <c r="J785" s="56"/>
      <c r="K785" s="56"/>
      <c r="L785" s="56"/>
      <c r="M785" s="56"/>
      <c r="N785" s="56"/>
      <c r="O785" s="56"/>
      <c r="P785" s="56"/>
      <c r="Q785" s="56"/>
      <c r="R785" s="56"/>
      <c r="S785" s="57"/>
      <c r="T785" s="57"/>
      <c r="U785" s="57"/>
      <c r="V785" s="57"/>
      <c r="W785" s="57"/>
      <c r="X785" s="57"/>
      <c r="Y785" s="57"/>
      <c r="Z785" s="57"/>
      <c r="AA785" s="57"/>
      <c r="AB785" s="57"/>
      <c r="AC785" s="57"/>
      <c r="AD785" s="57"/>
      <c r="AE785" s="9"/>
      <c r="AF785" s="2"/>
      <c r="AG785" s="9"/>
      <c r="AH785" s="9"/>
      <c r="AI785" s="9"/>
      <c r="AJ785" s="9"/>
    </row>
    <row r="786" customFormat="false" ht="15.75" hidden="false" customHeight="true" outlineLevel="0" collapsed="false">
      <c r="A786" s="9"/>
      <c r="B786" s="9"/>
      <c r="C786" s="9"/>
      <c r="D786" s="56"/>
      <c r="E786" s="56"/>
      <c r="F786" s="56"/>
      <c r="G786" s="2"/>
      <c r="H786" s="2"/>
      <c r="I786" s="57"/>
      <c r="J786" s="56"/>
      <c r="K786" s="56"/>
      <c r="L786" s="56"/>
      <c r="M786" s="56"/>
      <c r="N786" s="56"/>
      <c r="O786" s="56"/>
      <c r="P786" s="56"/>
      <c r="Q786" s="56"/>
      <c r="R786" s="56"/>
      <c r="S786" s="57"/>
      <c r="T786" s="57"/>
      <c r="U786" s="57"/>
      <c r="V786" s="57"/>
      <c r="W786" s="57"/>
      <c r="X786" s="57"/>
      <c r="Y786" s="57"/>
      <c r="Z786" s="57"/>
      <c r="AA786" s="57"/>
      <c r="AB786" s="57"/>
      <c r="AC786" s="57"/>
      <c r="AD786" s="57"/>
      <c r="AE786" s="9"/>
      <c r="AF786" s="2"/>
      <c r="AG786" s="9"/>
      <c r="AH786" s="9"/>
      <c r="AI786" s="9"/>
      <c r="AJ786" s="9"/>
    </row>
    <row r="787" customFormat="false" ht="15.75" hidden="false" customHeight="true" outlineLevel="0" collapsed="false">
      <c r="A787" s="9"/>
      <c r="B787" s="9"/>
      <c r="C787" s="9"/>
      <c r="D787" s="56"/>
      <c r="E787" s="56"/>
      <c r="F787" s="56"/>
      <c r="G787" s="2"/>
      <c r="H787" s="2"/>
      <c r="I787" s="57"/>
      <c r="J787" s="56"/>
      <c r="K787" s="56"/>
      <c r="L787" s="56"/>
      <c r="M787" s="56"/>
      <c r="N787" s="56"/>
      <c r="O787" s="56"/>
      <c r="P787" s="56"/>
      <c r="Q787" s="56"/>
      <c r="R787" s="56"/>
      <c r="S787" s="57"/>
      <c r="T787" s="57"/>
      <c r="U787" s="57"/>
      <c r="V787" s="57"/>
      <c r="W787" s="57"/>
      <c r="X787" s="57"/>
      <c r="Y787" s="57"/>
      <c r="Z787" s="57"/>
      <c r="AA787" s="57"/>
      <c r="AB787" s="57"/>
      <c r="AC787" s="57"/>
      <c r="AD787" s="57"/>
      <c r="AE787" s="9"/>
      <c r="AF787" s="2"/>
      <c r="AG787" s="9"/>
      <c r="AH787" s="9"/>
      <c r="AI787" s="9"/>
      <c r="AJ787" s="9"/>
    </row>
    <row r="788" customFormat="false" ht="15.75" hidden="false" customHeight="true" outlineLevel="0" collapsed="false">
      <c r="A788" s="9"/>
      <c r="B788" s="9"/>
      <c r="C788" s="9"/>
      <c r="D788" s="56"/>
      <c r="E788" s="56"/>
      <c r="F788" s="56"/>
      <c r="G788" s="2"/>
      <c r="H788" s="2"/>
      <c r="I788" s="57"/>
      <c r="J788" s="56"/>
      <c r="K788" s="56"/>
      <c r="L788" s="56"/>
      <c r="M788" s="56"/>
      <c r="N788" s="56"/>
      <c r="O788" s="56"/>
      <c r="P788" s="56"/>
      <c r="Q788" s="56"/>
      <c r="R788" s="56"/>
      <c r="S788" s="57"/>
      <c r="T788" s="57"/>
      <c r="U788" s="57"/>
      <c r="V788" s="57"/>
      <c r="W788" s="57"/>
      <c r="X788" s="57"/>
      <c r="Y788" s="57"/>
      <c r="Z788" s="57"/>
      <c r="AA788" s="57"/>
      <c r="AB788" s="57"/>
      <c r="AC788" s="57"/>
      <c r="AD788" s="57"/>
      <c r="AE788" s="9"/>
      <c r="AF788" s="2"/>
      <c r="AG788" s="9"/>
      <c r="AH788" s="9"/>
      <c r="AI788" s="9"/>
      <c r="AJ788" s="9"/>
    </row>
    <row r="789" customFormat="false" ht="15.75" hidden="false" customHeight="true" outlineLevel="0" collapsed="false">
      <c r="A789" s="9"/>
      <c r="B789" s="9"/>
      <c r="C789" s="9"/>
      <c r="D789" s="56"/>
      <c r="E789" s="56"/>
      <c r="F789" s="56"/>
      <c r="G789" s="2"/>
      <c r="H789" s="2"/>
      <c r="I789" s="57"/>
      <c r="J789" s="56"/>
      <c r="K789" s="56"/>
      <c r="L789" s="56"/>
      <c r="M789" s="56"/>
      <c r="N789" s="56"/>
      <c r="O789" s="56"/>
      <c r="P789" s="56"/>
      <c r="Q789" s="56"/>
      <c r="R789" s="56"/>
      <c r="S789" s="57"/>
      <c r="T789" s="57"/>
      <c r="U789" s="57"/>
      <c r="V789" s="57"/>
      <c r="W789" s="57"/>
      <c r="X789" s="57"/>
      <c r="Y789" s="57"/>
      <c r="Z789" s="57"/>
      <c r="AA789" s="57"/>
      <c r="AB789" s="57"/>
      <c r="AC789" s="57"/>
      <c r="AD789" s="57"/>
      <c r="AE789" s="9"/>
      <c r="AF789" s="2"/>
      <c r="AG789" s="9"/>
      <c r="AH789" s="9"/>
      <c r="AI789" s="9"/>
      <c r="AJ789" s="9"/>
    </row>
    <row r="790" customFormat="false" ht="15.75" hidden="false" customHeight="true" outlineLevel="0" collapsed="false">
      <c r="A790" s="9"/>
      <c r="B790" s="9"/>
      <c r="C790" s="9"/>
      <c r="D790" s="56"/>
      <c r="E790" s="56"/>
      <c r="F790" s="56"/>
      <c r="G790" s="2"/>
      <c r="H790" s="2"/>
      <c r="I790" s="57"/>
      <c r="J790" s="56"/>
      <c r="K790" s="56"/>
      <c r="L790" s="56"/>
      <c r="M790" s="56"/>
      <c r="N790" s="56"/>
      <c r="O790" s="56"/>
      <c r="P790" s="56"/>
      <c r="Q790" s="56"/>
      <c r="R790" s="56"/>
      <c r="S790" s="57"/>
      <c r="T790" s="57"/>
      <c r="U790" s="57"/>
      <c r="V790" s="57"/>
      <c r="W790" s="57"/>
      <c r="X790" s="57"/>
      <c r="Y790" s="57"/>
      <c r="Z790" s="57"/>
      <c r="AA790" s="57"/>
      <c r="AB790" s="57"/>
      <c r="AC790" s="57"/>
      <c r="AD790" s="57"/>
      <c r="AE790" s="9"/>
      <c r="AF790" s="2"/>
      <c r="AG790" s="9"/>
      <c r="AH790" s="9"/>
      <c r="AI790" s="9"/>
      <c r="AJ790" s="9"/>
    </row>
    <row r="791" customFormat="false" ht="15.75" hidden="false" customHeight="true" outlineLevel="0" collapsed="false">
      <c r="A791" s="9"/>
      <c r="B791" s="9"/>
      <c r="C791" s="9"/>
      <c r="D791" s="56"/>
      <c r="E791" s="56"/>
      <c r="F791" s="56"/>
      <c r="G791" s="2"/>
      <c r="H791" s="2"/>
      <c r="I791" s="57"/>
      <c r="J791" s="56"/>
      <c r="K791" s="56"/>
      <c r="L791" s="56"/>
      <c r="M791" s="56"/>
      <c r="N791" s="56"/>
      <c r="O791" s="56"/>
      <c r="P791" s="56"/>
      <c r="Q791" s="56"/>
      <c r="R791" s="56"/>
      <c r="S791" s="57"/>
      <c r="T791" s="57"/>
      <c r="U791" s="57"/>
      <c r="V791" s="57"/>
      <c r="W791" s="57"/>
      <c r="X791" s="57"/>
      <c r="Y791" s="57"/>
      <c r="Z791" s="57"/>
      <c r="AA791" s="57"/>
      <c r="AB791" s="57"/>
      <c r="AC791" s="57"/>
      <c r="AD791" s="57"/>
      <c r="AE791" s="9"/>
      <c r="AF791" s="2"/>
      <c r="AG791" s="9"/>
      <c r="AH791" s="9"/>
      <c r="AI791" s="9"/>
      <c r="AJ791" s="9"/>
    </row>
    <row r="792" customFormat="false" ht="15.75" hidden="false" customHeight="true" outlineLevel="0" collapsed="false">
      <c r="A792" s="9"/>
      <c r="B792" s="9"/>
      <c r="C792" s="9"/>
      <c r="D792" s="56"/>
      <c r="E792" s="56"/>
      <c r="F792" s="56"/>
      <c r="G792" s="2"/>
      <c r="H792" s="2"/>
      <c r="I792" s="57"/>
      <c r="J792" s="56"/>
      <c r="K792" s="56"/>
      <c r="L792" s="56"/>
      <c r="M792" s="56"/>
      <c r="N792" s="56"/>
      <c r="O792" s="56"/>
      <c r="P792" s="56"/>
      <c r="Q792" s="56"/>
      <c r="R792" s="56"/>
      <c r="S792" s="57"/>
      <c r="T792" s="57"/>
      <c r="U792" s="57"/>
      <c r="V792" s="57"/>
      <c r="W792" s="57"/>
      <c r="X792" s="57"/>
      <c r="Y792" s="57"/>
      <c r="Z792" s="57"/>
      <c r="AA792" s="57"/>
      <c r="AB792" s="57"/>
      <c r="AC792" s="57"/>
      <c r="AD792" s="57"/>
      <c r="AE792" s="9"/>
      <c r="AF792" s="2"/>
      <c r="AG792" s="9"/>
      <c r="AH792" s="9"/>
      <c r="AI792" s="9"/>
      <c r="AJ792" s="9"/>
    </row>
    <row r="793" customFormat="false" ht="15.75" hidden="false" customHeight="true" outlineLevel="0" collapsed="false">
      <c r="A793" s="9"/>
      <c r="B793" s="9"/>
      <c r="C793" s="9"/>
      <c r="D793" s="56"/>
      <c r="E793" s="56"/>
      <c r="F793" s="56"/>
      <c r="G793" s="2"/>
      <c r="H793" s="2"/>
      <c r="I793" s="57"/>
      <c r="J793" s="56"/>
      <c r="K793" s="56"/>
      <c r="L793" s="56"/>
      <c r="M793" s="56"/>
      <c r="N793" s="56"/>
      <c r="O793" s="56"/>
      <c r="P793" s="56"/>
      <c r="Q793" s="56"/>
      <c r="R793" s="56"/>
      <c r="S793" s="57"/>
      <c r="T793" s="57"/>
      <c r="U793" s="57"/>
      <c r="V793" s="57"/>
      <c r="W793" s="57"/>
      <c r="X793" s="57"/>
      <c r="Y793" s="57"/>
      <c r="Z793" s="57"/>
      <c r="AA793" s="57"/>
      <c r="AB793" s="57"/>
      <c r="AC793" s="57"/>
      <c r="AD793" s="57"/>
      <c r="AE793" s="9"/>
      <c r="AF793" s="2"/>
      <c r="AG793" s="9"/>
      <c r="AH793" s="9"/>
      <c r="AI793" s="9"/>
      <c r="AJ793" s="9"/>
    </row>
    <row r="794" customFormat="false" ht="15.75" hidden="false" customHeight="true" outlineLevel="0" collapsed="false">
      <c r="A794" s="9"/>
      <c r="B794" s="9"/>
      <c r="C794" s="9"/>
      <c r="D794" s="56"/>
      <c r="E794" s="56"/>
      <c r="F794" s="56"/>
      <c r="G794" s="2"/>
      <c r="H794" s="2"/>
      <c r="I794" s="57"/>
      <c r="J794" s="56"/>
      <c r="K794" s="56"/>
      <c r="L794" s="56"/>
      <c r="M794" s="56"/>
      <c r="N794" s="56"/>
      <c r="O794" s="56"/>
      <c r="P794" s="56"/>
      <c r="Q794" s="56"/>
      <c r="R794" s="56"/>
      <c r="S794" s="57"/>
      <c r="T794" s="57"/>
      <c r="U794" s="57"/>
      <c r="V794" s="57"/>
      <c r="W794" s="57"/>
      <c r="X794" s="57"/>
      <c r="Y794" s="57"/>
      <c r="Z794" s="57"/>
      <c r="AA794" s="57"/>
      <c r="AB794" s="57"/>
      <c r="AC794" s="57"/>
      <c r="AD794" s="57"/>
      <c r="AE794" s="9"/>
      <c r="AF794" s="2"/>
      <c r="AG794" s="9"/>
      <c r="AH794" s="9"/>
      <c r="AI794" s="9"/>
      <c r="AJ794" s="9"/>
    </row>
    <row r="795" customFormat="false" ht="15.75" hidden="false" customHeight="true" outlineLevel="0" collapsed="false">
      <c r="A795" s="9"/>
      <c r="B795" s="9"/>
      <c r="C795" s="9"/>
      <c r="D795" s="56"/>
      <c r="E795" s="56"/>
      <c r="F795" s="56"/>
      <c r="G795" s="2"/>
      <c r="H795" s="2"/>
      <c r="I795" s="57"/>
      <c r="J795" s="56"/>
      <c r="K795" s="56"/>
      <c r="L795" s="56"/>
      <c r="M795" s="56"/>
      <c r="N795" s="56"/>
      <c r="O795" s="56"/>
      <c r="P795" s="56"/>
      <c r="Q795" s="56"/>
      <c r="R795" s="56"/>
      <c r="S795" s="57"/>
      <c r="T795" s="57"/>
      <c r="U795" s="57"/>
      <c r="V795" s="57"/>
      <c r="W795" s="57"/>
      <c r="X795" s="57"/>
      <c r="Y795" s="57"/>
      <c r="Z795" s="57"/>
      <c r="AA795" s="57"/>
      <c r="AB795" s="57"/>
      <c r="AC795" s="57"/>
      <c r="AD795" s="57"/>
      <c r="AE795" s="9"/>
      <c r="AF795" s="2"/>
      <c r="AG795" s="9"/>
      <c r="AH795" s="9"/>
      <c r="AI795" s="9"/>
      <c r="AJ795" s="9"/>
    </row>
    <row r="796" customFormat="false" ht="15.75" hidden="false" customHeight="true" outlineLevel="0" collapsed="false">
      <c r="A796" s="9"/>
      <c r="B796" s="9"/>
      <c r="C796" s="9"/>
      <c r="D796" s="56"/>
      <c r="E796" s="56"/>
      <c r="F796" s="56"/>
      <c r="G796" s="2"/>
      <c r="H796" s="2"/>
      <c r="I796" s="57"/>
      <c r="J796" s="56"/>
      <c r="K796" s="56"/>
      <c r="L796" s="56"/>
      <c r="M796" s="56"/>
      <c r="N796" s="56"/>
      <c r="O796" s="56"/>
      <c r="P796" s="56"/>
      <c r="Q796" s="56"/>
      <c r="R796" s="56"/>
      <c r="S796" s="57"/>
      <c r="T796" s="57"/>
      <c r="U796" s="57"/>
      <c r="V796" s="57"/>
      <c r="W796" s="57"/>
      <c r="X796" s="57"/>
      <c r="Y796" s="57"/>
      <c r="Z796" s="57"/>
      <c r="AA796" s="57"/>
      <c r="AB796" s="57"/>
      <c r="AC796" s="57"/>
      <c r="AD796" s="57"/>
      <c r="AE796" s="9"/>
      <c r="AF796" s="2"/>
      <c r="AG796" s="9"/>
      <c r="AH796" s="9"/>
      <c r="AI796" s="9"/>
      <c r="AJ796" s="9"/>
    </row>
    <row r="797" customFormat="false" ht="15.75" hidden="false" customHeight="true" outlineLevel="0" collapsed="false">
      <c r="A797" s="9"/>
      <c r="B797" s="9"/>
      <c r="C797" s="9"/>
      <c r="D797" s="56"/>
      <c r="E797" s="56"/>
      <c r="F797" s="56"/>
      <c r="G797" s="2"/>
      <c r="H797" s="2"/>
      <c r="I797" s="57"/>
      <c r="J797" s="56"/>
      <c r="K797" s="56"/>
      <c r="L797" s="56"/>
      <c r="M797" s="56"/>
      <c r="N797" s="56"/>
      <c r="O797" s="56"/>
      <c r="P797" s="56"/>
      <c r="Q797" s="56"/>
      <c r="R797" s="56"/>
      <c r="S797" s="57"/>
      <c r="T797" s="57"/>
      <c r="U797" s="57"/>
      <c r="V797" s="57"/>
      <c r="W797" s="57"/>
      <c r="X797" s="57"/>
      <c r="Y797" s="57"/>
      <c r="Z797" s="57"/>
      <c r="AA797" s="57"/>
      <c r="AB797" s="57"/>
      <c r="AC797" s="57"/>
      <c r="AD797" s="57"/>
      <c r="AE797" s="9"/>
      <c r="AF797" s="2"/>
      <c r="AG797" s="9"/>
      <c r="AH797" s="9"/>
      <c r="AI797" s="9"/>
      <c r="AJ797" s="9"/>
    </row>
    <row r="798" customFormat="false" ht="15.75" hidden="false" customHeight="true" outlineLevel="0" collapsed="false">
      <c r="A798" s="9"/>
      <c r="B798" s="9"/>
      <c r="C798" s="9"/>
      <c r="D798" s="56"/>
      <c r="E798" s="56"/>
      <c r="F798" s="56"/>
      <c r="G798" s="2"/>
      <c r="H798" s="2"/>
      <c r="I798" s="57"/>
      <c r="J798" s="56"/>
      <c r="K798" s="56"/>
      <c r="L798" s="56"/>
      <c r="M798" s="56"/>
      <c r="N798" s="56"/>
      <c r="O798" s="56"/>
      <c r="P798" s="56"/>
      <c r="Q798" s="56"/>
      <c r="R798" s="56"/>
      <c r="S798" s="57"/>
      <c r="T798" s="57"/>
      <c r="U798" s="57"/>
      <c r="V798" s="57"/>
      <c r="W798" s="57"/>
      <c r="X798" s="57"/>
      <c r="Y798" s="57"/>
      <c r="Z798" s="57"/>
      <c r="AA798" s="57"/>
      <c r="AB798" s="57"/>
      <c r="AC798" s="57"/>
      <c r="AD798" s="57"/>
      <c r="AE798" s="9"/>
      <c r="AF798" s="2"/>
      <c r="AG798" s="9"/>
      <c r="AH798" s="9"/>
      <c r="AI798" s="9"/>
      <c r="AJ798" s="9"/>
    </row>
    <row r="799" customFormat="false" ht="15.75" hidden="false" customHeight="true" outlineLevel="0" collapsed="false">
      <c r="A799" s="9"/>
      <c r="B799" s="9"/>
      <c r="C799" s="9"/>
      <c r="D799" s="56"/>
      <c r="E799" s="56"/>
      <c r="F799" s="56"/>
      <c r="G799" s="2"/>
      <c r="H799" s="2"/>
      <c r="I799" s="57"/>
      <c r="J799" s="56"/>
      <c r="K799" s="56"/>
      <c r="L799" s="56"/>
      <c r="M799" s="56"/>
      <c r="N799" s="56"/>
      <c r="O799" s="56"/>
      <c r="P799" s="56"/>
      <c r="Q799" s="56"/>
      <c r="R799" s="56"/>
      <c r="S799" s="57"/>
      <c r="T799" s="57"/>
      <c r="U799" s="57"/>
      <c r="V799" s="57"/>
      <c r="W799" s="57"/>
      <c r="X799" s="57"/>
      <c r="Y799" s="57"/>
      <c r="Z799" s="57"/>
      <c r="AA799" s="57"/>
      <c r="AB799" s="57"/>
      <c r="AC799" s="57"/>
      <c r="AD799" s="57"/>
      <c r="AE799" s="9"/>
      <c r="AF799" s="2"/>
      <c r="AG799" s="9"/>
      <c r="AH799" s="9"/>
      <c r="AI799" s="9"/>
      <c r="AJ799" s="9"/>
    </row>
    <row r="800" customFormat="false" ht="15.75" hidden="false" customHeight="true" outlineLevel="0" collapsed="false">
      <c r="A800" s="9"/>
      <c r="B800" s="9"/>
      <c r="C800" s="9"/>
      <c r="D800" s="56"/>
      <c r="E800" s="56"/>
      <c r="F800" s="56"/>
      <c r="G800" s="2"/>
      <c r="H800" s="2"/>
      <c r="I800" s="57"/>
      <c r="J800" s="56"/>
      <c r="K800" s="56"/>
      <c r="L800" s="56"/>
      <c r="M800" s="56"/>
      <c r="N800" s="56"/>
      <c r="O800" s="56"/>
      <c r="P800" s="56"/>
      <c r="Q800" s="56"/>
      <c r="R800" s="56"/>
      <c r="S800" s="57"/>
      <c r="T800" s="57"/>
      <c r="U800" s="57"/>
      <c r="V800" s="57"/>
      <c r="W800" s="57"/>
      <c r="X800" s="57"/>
      <c r="Y800" s="57"/>
      <c r="Z800" s="57"/>
      <c r="AA800" s="57"/>
      <c r="AB800" s="57"/>
      <c r="AC800" s="57"/>
      <c r="AD800" s="57"/>
      <c r="AE800" s="9"/>
      <c r="AF800" s="2"/>
      <c r="AG800" s="9"/>
      <c r="AH800" s="9"/>
      <c r="AI800" s="9"/>
      <c r="AJ800" s="9"/>
    </row>
    <row r="801" customFormat="false" ht="15.75" hidden="false" customHeight="true" outlineLevel="0" collapsed="false">
      <c r="A801" s="9"/>
      <c r="B801" s="9"/>
      <c r="C801" s="9"/>
      <c r="D801" s="56"/>
      <c r="E801" s="56"/>
      <c r="F801" s="56"/>
      <c r="G801" s="2"/>
      <c r="H801" s="2"/>
      <c r="I801" s="57"/>
      <c r="J801" s="56"/>
      <c r="K801" s="56"/>
      <c r="L801" s="56"/>
      <c r="M801" s="56"/>
      <c r="N801" s="56"/>
      <c r="O801" s="56"/>
      <c r="P801" s="56"/>
      <c r="Q801" s="56"/>
      <c r="R801" s="56"/>
      <c r="S801" s="57"/>
      <c r="T801" s="57"/>
      <c r="U801" s="57"/>
      <c r="V801" s="57"/>
      <c r="W801" s="57"/>
      <c r="X801" s="57"/>
      <c r="Y801" s="57"/>
      <c r="Z801" s="57"/>
      <c r="AA801" s="57"/>
      <c r="AB801" s="57"/>
      <c r="AC801" s="57"/>
      <c r="AD801" s="57"/>
      <c r="AE801" s="9"/>
      <c r="AF801" s="2"/>
      <c r="AG801" s="9"/>
      <c r="AH801" s="9"/>
      <c r="AI801" s="9"/>
      <c r="AJ801" s="9"/>
    </row>
    <row r="802" customFormat="false" ht="15.75" hidden="false" customHeight="true" outlineLevel="0" collapsed="false">
      <c r="A802" s="9"/>
      <c r="B802" s="9"/>
      <c r="C802" s="9"/>
      <c r="D802" s="56"/>
      <c r="E802" s="56"/>
      <c r="F802" s="56"/>
      <c r="G802" s="2"/>
      <c r="H802" s="2"/>
      <c r="I802" s="57"/>
      <c r="J802" s="56"/>
      <c r="K802" s="56"/>
      <c r="L802" s="56"/>
      <c r="M802" s="56"/>
      <c r="N802" s="56"/>
      <c r="O802" s="56"/>
      <c r="P802" s="56"/>
      <c r="Q802" s="56"/>
      <c r="R802" s="56"/>
      <c r="S802" s="57"/>
      <c r="T802" s="57"/>
      <c r="U802" s="57"/>
      <c r="V802" s="57"/>
      <c r="W802" s="57"/>
      <c r="X802" s="57"/>
      <c r="Y802" s="57"/>
      <c r="Z802" s="57"/>
      <c r="AA802" s="57"/>
      <c r="AB802" s="57"/>
      <c r="AC802" s="57"/>
      <c r="AD802" s="57"/>
      <c r="AE802" s="9"/>
      <c r="AF802" s="2"/>
      <c r="AG802" s="9"/>
      <c r="AH802" s="9"/>
      <c r="AI802" s="9"/>
      <c r="AJ802" s="9"/>
    </row>
    <row r="803" customFormat="false" ht="15.75" hidden="false" customHeight="true" outlineLevel="0" collapsed="false">
      <c r="A803" s="9"/>
      <c r="B803" s="9"/>
      <c r="C803" s="9"/>
      <c r="D803" s="56"/>
      <c r="E803" s="56"/>
      <c r="F803" s="56"/>
      <c r="G803" s="2"/>
      <c r="H803" s="2"/>
      <c r="I803" s="57"/>
      <c r="J803" s="56"/>
      <c r="K803" s="56"/>
      <c r="L803" s="56"/>
      <c r="M803" s="56"/>
      <c r="N803" s="56"/>
      <c r="O803" s="56"/>
      <c r="P803" s="56"/>
      <c r="Q803" s="56"/>
      <c r="R803" s="56"/>
      <c r="S803" s="57"/>
      <c r="T803" s="57"/>
      <c r="U803" s="57"/>
      <c r="V803" s="57"/>
      <c r="W803" s="57"/>
      <c r="X803" s="57"/>
      <c r="Y803" s="57"/>
      <c r="Z803" s="57"/>
      <c r="AA803" s="57"/>
      <c r="AB803" s="57"/>
      <c r="AC803" s="57"/>
      <c r="AD803" s="57"/>
      <c r="AE803" s="9"/>
      <c r="AF803" s="2"/>
      <c r="AG803" s="9"/>
      <c r="AH803" s="9"/>
      <c r="AI803" s="9"/>
      <c r="AJ803" s="9"/>
    </row>
    <row r="804" customFormat="false" ht="15.75" hidden="false" customHeight="true" outlineLevel="0" collapsed="false">
      <c r="A804" s="9"/>
      <c r="B804" s="9"/>
      <c r="C804" s="9"/>
      <c r="D804" s="56"/>
      <c r="E804" s="56"/>
      <c r="F804" s="56"/>
      <c r="G804" s="2"/>
      <c r="H804" s="2"/>
      <c r="I804" s="57"/>
      <c r="J804" s="56"/>
      <c r="K804" s="56"/>
      <c r="L804" s="56"/>
      <c r="M804" s="56"/>
      <c r="N804" s="56"/>
      <c r="O804" s="56"/>
      <c r="P804" s="56"/>
      <c r="Q804" s="56"/>
      <c r="R804" s="56"/>
      <c r="S804" s="57"/>
      <c r="T804" s="57"/>
      <c r="U804" s="57"/>
      <c r="V804" s="57"/>
      <c r="W804" s="57"/>
      <c r="X804" s="57"/>
      <c r="Y804" s="57"/>
      <c r="Z804" s="57"/>
      <c r="AA804" s="57"/>
      <c r="AB804" s="57"/>
      <c r="AC804" s="57"/>
      <c r="AD804" s="57"/>
      <c r="AE804" s="9"/>
      <c r="AF804" s="2"/>
      <c r="AG804" s="9"/>
      <c r="AH804" s="9"/>
      <c r="AI804" s="9"/>
      <c r="AJ804" s="9"/>
    </row>
    <row r="805" customFormat="false" ht="15.75" hidden="false" customHeight="true" outlineLevel="0" collapsed="false">
      <c r="A805" s="9"/>
      <c r="B805" s="9"/>
      <c r="C805" s="9"/>
      <c r="D805" s="56"/>
      <c r="E805" s="56"/>
      <c r="F805" s="56"/>
      <c r="G805" s="2"/>
      <c r="H805" s="2"/>
      <c r="I805" s="57"/>
      <c r="J805" s="56"/>
      <c r="K805" s="56"/>
      <c r="L805" s="56"/>
      <c r="M805" s="56"/>
      <c r="N805" s="56"/>
      <c r="O805" s="56"/>
      <c r="P805" s="56"/>
      <c r="Q805" s="56"/>
      <c r="R805" s="56"/>
      <c r="S805" s="57"/>
      <c r="T805" s="57"/>
      <c r="U805" s="57"/>
      <c r="V805" s="57"/>
      <c r="W805" s="57"/>
      <c r="X805" s="57"/>
      <c r="Y805" s="57"/>
      <c r="Z805" s="57"/>
      <c r="AA805" s="57"/>
      <c r="AB805" s="57"/>
      <c r="AC805" s="57"/>
      <c r="AD805" s="57"/>
      <c r="AE805" s="9"/>
      <c r="AF805" s="2"/>
      <c r="AG805" s="9"/>
      <c r="AH805" s="9"/>
      <c r="AI805" s="9"/>
      <c r="AJ805" s="9"/>
    </row>
    <row r="806" customFormat="false" ht="15.75" hidden="false" customHeight="true" outlineLevel="0" collapsed="false">
      <c r="A806" s="9"/>
      <c r="B806" s="9"/>
      <c r="C806" s="9"/>
      <c r="D806" s="56"/>
      <c r="E806" s="56"/>
      <c r="F806" s="56"/>
      <c r="G806" s="2"/>
      <c r="H806" s="2"/>
      <c r="I806" s="57"/>
      <c r="J806" s="56"/>
      <c r="K806" s="56"/>
      <c r="L806" s="56"/>
      <c r="M806" s="56"/>
      <c r="N806" s="56"/>
      <c r="O806" s="56"/>
      <c r="P806" s="56"/>
      <c r="Q806" s="56"/>
      <c r="R806" s="56"/>
      <c r="S806" s="57"/>
      <c r="T806" s="57"/>
      <c r="U806" s="57"/>
      <c r="V806" s="57"/>
      <c r="W806" s="57"/>
      <c r="X806" s="57"/>
      <c r="Y806" s="57"/>
      <c r="Z806" s="57"/>
      <c r="AA806" s="57"/>
      <c r="AB806" s="57"/>
      <c r="AC806" s="57"/>
      <c r="AD806" s="57"/>
      <c r="AE806" s="9"/>
      <c r="AF806" s="2"/>
      <c r="AG806" s="9"/>
      <c r="AH806" s="9"/>
      <c r="AI806" s="9"/>
      <c r="AJ806" s="9"/>
    </row>
    <row r="807" customFormat="false" ht="15.75" hidden="false" customHeight="true" outlineLevel="0" collapsed="false">
      <c r="A807" s="9"/>
      <c r="B807" s="9"/>
      <c r="C807" s="9"/>
      <c r="D807" s="56"/>
      <c r="E807" s="56"/>
      <c r="F807" s="56"/>
      <c r="G807" s="2"/>
      <c r="H807" s="2"/>
      <c r="I807" s="57"/>
      <c r="J807" s="56"/>
      <c r="K807" s="56"/>
      <c r="L807" s="56"/>
      <c r="M807" s="56"/>
      <c r="N807" s="56"/>
      <c r="O807" s="56"/>
      <c r="P807" s="56"/>
      <c r="Q807" s="56"/>
      <c r="R807" s="56"/>
      <c r="S807" s="57"/>
      <c r="T807" s="57"/>
      <c r="U807" s="57"/>
      <c r="V807" s="57"/>
      <c r="W807" s="57"/>
      <c r="X807" s="57"/>
      <c r="Y807" s="57"/>
      <c r="Z807" s="57"/>
      <c r="AA807" s="57"/>
      <c r="AB807" s="57"/>
      <c r="AC807" s="57"/>
      <c r="AD807" s="57"/>
      <c r="AE807" s="9"/>
      <c r="AF807" s="2"/>
      <c r="AG807" s="9"/>
      <c r="AH807" s="9"/>
      <c r="AI807" s="9"/>
      <c r="AJ807" s="9"/>
    </row>
    <row r="808" customFormat="false" ht="15.75" hidden="false" customHeight="true" outlineLevel="0" collapsed="false">
      <c r="A808" s="9"/>
      <c r="B808" s="9"/>
      <c r="C808" s="9"/>
      <c r="D808" s="56"/>
      <c r="E808" s="56"/>
      <c r="F808" s="56"/>
      <c r="G808" s="2"/>
      <c r="H808" s="2"/>
      <c r="I808" s="57"/>
      <c r="J808" s="56"/>
      <c r="K808" s="56"/>
      <c r="L808" s="56"/>
      <c r="M808" s="56"/>
      <c r="N808" s="56"/>
      <c r="O808" s="56"/>
      <c r="P808" s="56"/>
      <c r="Q808" s="56"/>
      <c r="R808" s="56"/>
      <c r="S808" s="57"/>
      <c r="T808" s="57"/>
      <c r="U808" s="57"/>
      <c r="V808" s="57"/>
      <c r="W808" s="57"/>
      <c r="X808" s="57"/>
      <c r="Y808" s="57"/>
      <c r="Z808" s="57"/>
      <c r="AA808" s="57"/>
      <c r="AB808" s="57"/>
      <c r="AC808" s="57"/>
      <c r="AD808" s="57"/>
      <c r="AE808" s="9"/>
      <c r="AF808" s="2"/>
      <c r="AG808" s="9"/>
      <c r="AH808" s="9"/>
      <c r="AI808" s="9"/>
      <c r="AJ808" s="9"/>
    </row>
    <row r="809" customFormat="false" ht="15.75" hidden="false" customHeight="true" outlineLevel="0" collapsed="false">
      <c r="A809" s="9"/>
      <c r="B809" s="9"/>
      <c r="C809" s="9"/>
      <c r="D809" s="56"/>
      <c r="E809" s="56"/>
      <c r="F809" s="56"/>
      <c r="G809" s="2"/>
      <c r="H809" s="2"/>
      <c r="I809" s="57"/>
      <c r="J809" s="56"/>
      <c r="K809" s="56"/>
      <c r="L809" s="56"/>
      <c r="M809" s="56"/>
      <c r="N809" s="56"/>
      <c r="O809" s="56"/>
      <c r="P809" s="56"/>
      <c r="Q809" s="56"/>
      <c r="R809" s="56"/>
      <c r="S809" s="57"/>
      <c r="T809" s="57"/>
      <c r="U809" s="57"/>
      <c r="V809" s="57"/>
      <c r="W809" s="57"/>
      <c r="X809" s="57"/>
      <c r="Y809" s="57"/>
      <c r="Z809" s="57"/>
      <c r="AA809" s="57"/>
      <c r="AB809" s="57"/>
      <c r="AC809" s="57"/>
      <c r="AD809" s="57"/>
      <c r="AE809" s="9"/>
      <c r="AF809" s="2"/>
      <c r="AG809" s="9"/>
      <c r="AH809" s="9"/>
      <c r="AI809" s="9"/>
      <c r="AJ809" s="9"/>
    </row>
    <row r="810" customFormat="false" ht="15.75" hidden="false" customHeight="true" outlineLevel="0" collapsed="false">
      <c r="A810" s="9"/>
      <c r="B810" s="9"/>
      <c r="C810" s="9"/>
      <c r="D810" s="56"/>
      <c r="E810" s="56"/>
      <c r="F810" s="56"/>
      <c r="G810" s="2"/>
      <c r="H810" s="2"/>
      <c r="I810" s="57"/>
      <c r="J810" s="56"/>
      <c r="K810" s="56"/>
      <c r="L810" s="56"/>
      <c r="M810" s="56"/>
      <c r="N810" s="56"/>
      <c r="O810" s="56"/>
      <c r="P810" s="56"/>
      <c r="Q810" s="56"/>
      <c r="R810" s="56"/>
      <c r="S810" s="57"/>
      <c r="T810" s="57"/>
      <c r="U810" s="57"/>
      <c r="V810" s="57"/>
      <c r="W810" s="57"/>
      <c r="X810" s="57"/>
      <c r="Y810" s="57"/>
      <c r="Z810" s="57"/>
      <c r="AA810" s="57"/>
      <c r="AB810" s="57"/>
      <c r="AC810" s="57"/>
      <c r="AD810" s="57"/>
      <c r="AE810" s="9"/>
      <c r="AF810" s="2"/>
      <c r="AG810" s="9"/>
      <c r="AH810" s="9"/>
      <c r="AI810" s="9"/>
      <c r="AJ810" s="9"/>
    </row>
    <row r="811" customFormat="false" ht="15.75" hidden="false" customHeight="true" outlineLevel="0" collapsed="false">
      <c r="A811" s="9"/>
      <c r="B811" s="9"/>
      <c r="C811" s="9"/>
      <c r="D811" s="56"/>
      <c r="E811" s="56"/>
      <c r="F811" s="56"/>
      <c r="G811" s="2"/>
      <c r="H811" s="2"/>
      <c r="I811" s="57"/>
      <c r="J811" s="56"/>
      <c r="K811" s="56"/>
      <c r="L811" s="56"/>
      <c r="M811" s="56"/>
      <c r="N811" s="56"/>
      <c r="O811" s="56"/>
      <c r="P811" s="56"/>
      <c r="Q811" s="56"/>
      <c r="R811" s="56"/>
      <c r="S811" s="57"/>
      <c r="T811" s="57"/>
      <c r="U811" s="57"/>
      <c r="V811" s="57"/>
      <c r="W811" s="57"/>
      <c r="X811" s="57"/>
      <c r="Y811" s="57"/>
      <c r="Z811" s="57"/>
      <c r="AA811" s="57"/>
      <c r="AB811" s="57"/>
      <c r="AC811" s="57"/>
      <c r="AD811" s="57"/>
      <c r="AE811" s="9"/>
      <c r="AF811" s="2"/>
      <c r="AG811" s="9"/>
      <c r="AH811" s="9"/>
      <c r="AI811" s="9"/>
      <c r="AJ811" s="9"/>
    </row>
    <row r="812" customFormat="false" ht="15.75" hidden="false" customHeight="true" outlineLevel="0" collapsed="false">
      <c r="A812" s="9"/>
      <c r="B812" s="9"/>
      <c r="C812" s="9"/>
      <c r="D812" s="56"/>
      <c r="E812" s="56"/>
      <c r="F812" s="56"/>
      <c r="G812" s="2"/>
      <c r="H812" s="2"/>
      <c r="I812" s="57"/>
      <c r="J812" s="56"/>
      <c r="K812" s="56"/>
      <c r="L812" s="56"/>
      <c r="M812" s="56"/>
      <c r="N812" s="56"/>
      <c r="O812" s="56"/>
      <c r="P812" s="56"/>
      <c r="Q812" s="56"/>
      <c r="R812" s="56"/>
      <c r="S812" s="57"/>
      <c r="T812" s="57"/>
      <c r="U812" s="57"/>
      <c r="V812" s="57"/>
      <c r="W812" s="57"/>
      <c r="X812" s="57"/>
      <c r="Y812" s="57"/>
      <c r="Z812" s="57"/>
      <c r="AA812" s="57"/>
      <c r="AB812" s="57"/>
      <c r="AC812" s="57"/>
      <c r="AD812" s="57"/>
      <c r="AE812" s="9"/>
      <c r="AF812" s="2"/>
      <c r="AG812" s="9"/>
      <c r="AH812" s="9"/>
      <c r="AI812" s="9"/>
      <c r="AJ812" s="9"/>
    </row>
    <row r="813" customFormat="false" ht="15.75" hidden="false" customHeight="true" outlineLevel="0" collapsed="false">
      <c r="A813" s="9"/>
      <c r="B813" s="9"/>
      <c r="C813" s="9"/>
      <c r="D813" s="56"/>
      <c r="E813" s="56"/>
      <c r="F813" s="56"/>
      <c r="G813" s="2"/>
      <c r="H813" s="2"/>
      <c r="I813" s="57"/>
      <c r="J813" s="56"/>
      <c r="K813" s="56"/>
      <c r="L813" s="56"/>
      <c r="M813" s="56"/>
      <c r="N813" s="56"/>
      <c r="O813" s="56"/>
      <c r="P813" s="56"/>
      <c r="Q813" s="56"/>
      <c r="R813" s="56"/>
      <c r="S813" s="57"/>
      <c r="T813" s="57"/>
      <c r="U813" s="57"/>
      <c r="V813" s="57"/>
      <c r="W813" s="57"/>
      <c r="X813" s="57"/>
      <c r="Y813" s="57"/>
      <c r="Z813" s="57"/>
      <c r="AA813" s="57"/>
      <c r="AB813" s="57"/>
      <c r="AC813" s="57"/>
      <c r="AD813" s="57"/>
      <c r="AE813" s="9"/>
      <c r="AF813" s="2"/>
      <c r="AG813" s="9"/>
      <c r="AH813" s="9"/>
      <c r="AI813" s="9"/>
      <c r="AJ813" s="9"/>
    </row>
    <row r="814" customFormat="false" ht="15.75" hidden="false" customHeight="true" outlineLevel="0" collapsed="false">
      <c r="A814" s="9"/>
      <c r="B814" s="9"/>
      <c r="C814" s="9"/>
      <c r="D814" s="56"/>
      <c r="E814" s="56"/>
      <c r="F814" s="56"/>
      <c r="G814" s="2"/>
      <c r="H814" s="2"/>
      <c r="I814" s="57"/>
      <c r="J814" s="56"/>
      <c r="K814" s="56"/>
      <c r="L814" s="56"/>
      <c r="M814" s="56"/>
      <c r="N814" s="56"/>
      <c r="O814" s="56"/>
      <c r="P814" s="56"/>
      <c r="Q814" s="56"/>
      <c r="R814" s="56"/>
      <c r="S814" s="57"/>
      <c r="T814" s="57"/>
      <c r="U814" s="57"/>
      <c r="V814" s="57"/>
      <c r="W814" s="57"/>
      <c r="X814" s="57"/>
      <c r="Y814" s="57"/>
      <c r="Z814" s="57"/>
      <c r="AA814" s="57"/>
      <c r="AB814" s="57"/>
      <c r="AC814" s="57"/>
      <c r="AD814" s="57"/>
      <c r="AE814" s="9"/>
      <c r="AF814" s="2"/>
      <c r="AG814" s="9"/>
      <c r="AH814" s="9"/>
      <c r="AI814" s="9"/>
      <c r="AJ814" s="9"/>
    </row>
    <row r="815" customFormat="false" ht="15.75" hidden="false" customHeight="true" outlineLevel="0" collapsed="false">
      <c r="A815" s="9"/>
      <c r="B815" s="9"/>
      <c r="C815" s="9"/>
      <c r="D815" s="56"/>
      <c r="E815" s="56"/>
      <c r="F815" s="56"/>
      <c r="G815" s="2"/>
      <c r="H815" s="2"/>
      <c r="I815" s="57"/>
      <c r="J815" s="56"/>
      <c r="K815" s="56"/>
      <c r="L815" s="56"/>
      <c r="M815" s="56"/>
      <c r="N815" s="56"/>
      <c r="O815" s="56"/>
      <c r="P815" s="56"/>
      <c r="Q815" s="56"/>
      <c r="R815" s="56"/>
      <c r="S815" s="57"/>
      <c r="T815" s="57"/>
      <c r="U815" s="57"/>
      <c r="V815" s="57"/>
      <c r="W815" s="57"/>
      <c r="X815" s="57"/>
      <c r="Y815" s="57"/>
      <c r="Z815" s="57"/>
      <c r="AA815" s="57"/>
      <c r="AB815" s="57"/>
      <c r="AC815" s="57"/>
      <c r="AD815" s="57"/>
      <c r="AE815" s="9"/>
      <c r="AF815" s="2"/>
      <c r="AG815" s="9"/>
      <c r="AH815" s="9"/>
      <c r="AI815" s="9"/>
      <c r="AJ815" s="9"/>
    </row>
    <row r="816" customFormat="false" ht="15.75" hidden="false" customHeight="true" outlineLevel="0" collapsed="false">
      <c r="A816" s="9"/>
      <c r="B816" s="9"/>
      <c r="C816" s="9"/>
      <c r="D816" s="56"/>
      <c r="E816" s="56"/>
      <c r="F816" s="56"/>
      <c r="G816" s="2"/>
      <c r="H816" s="2"/>
      <c r="I816" s="57"/>
      <c r="J816" s="56"/>
      <c r="K816" s="56"/>
      <c r="L816" s="56"/>
      <c r="M816" s="56"/>
      <c r="N816" s="56"/>
      <c r="O816" s="56"/>
      <c r="P816" s="56"/>
      <c r="Q816" s="56"/>
      <c r="R816" s="56"/>
      <c r="S816" s="57"/>
      <c r="T816" s="57"/>
      <c r="U816" s="57"/>
      <c r="V816" s="57"/>
      <c r="W816" s="57"/>
      <c r="X816" s="57"/>
      <c r="Y816" s="57"/>
      <c r="Z816" s="57"/>
      <c r="AA816" s="57"/>
      <c r="AB816" s="57"/>
      <c r="AC816" s="57"/>
      <c r="AD816" s="57"/>
      <c r="AE816" s="9"/>
      <c r="AF816" s="2"/>
      <c r="AG816" s="9"/>
      <c r="AH816" s="9"/>
      <c r="AI816" s="9"/>
      <c r="AJ816" s="9"/>
    </row>
    <row r="817" customFormat="false" ht="15.75" hidden="false" customHeight="true" outlineLevel="0" collapsed="false">
      <c r="A817" s="9"/>
      <c r="B817" s="9"/>
      <c r="C817" s="9"/>
      <c r="D817" s="56"/>
      <c r="E817" s="56"/>
      <c r="F817" s="56"/>
      <c r="G817" s="2"/>
      <c r="H817" s="2"/>
      <c r="I817" s="57"/>
      <c r="J817" s="56"/>
      <c r="K817" s="56"/>
      <c r="L817" s="56"/>
      <c r="M817" s="56"/>
      <c r="N817" s="56"/>
      <c r="O817" s="56"/>
      <c r="P817" s="56"/>
      <c r="Q817" s="56"/>
      <c r="R817" s="56"/>
      <c r="S817" s="57"/>
      <c r="T817" s="57"/>
      <c r="U817" s="57"/>
      <c r="V817" s="57"/>
      <c r="W817" s="57"/>
      <c r="X817" s="57"/>
      <c r="Y817" s="57"/>
      <c r="Z817" s="57"/>
      <c r="AA817" s="57"/>
      <c r="AB817" s="57"/>
      <c r="AC817" s="57"/>
      <c r="AD817" s="57"/>
      <c r="AE817" s="9"/>
      <c r="AF817" s="2"/>
      <c r="AG817" s="9"/>
      <c r="AH817" s="9"/>
      <c r="AI817" s="9"/>
      <c r="AJ817" s="9"/>
    </row>
    <row r="818" customFormat="false" ht="15.75" hidden="false" customHeight="true" outlineLevel="0" collapsed="false">
      <c r="A818" s="9"/>
      <c r="B818" s="9"/>
      <c r="C818" s="9"/>
      <c r="D818" s="56"/>
      <c r="E818" s="56"/>
      <c r="F818" s="56"/>
      <c r="G818" s="2"/>
      <c r="H818" s="2"/>
      <c r="I818" s="57"/>
      <c r="J818" s="56"/>
      <c r="K818" s="56"/>
      <c r="L818" s="56"/>
      <c r="M818" s="56"/>
      <c r="N818" s="56"/>
      <c r="O818" s="56"/>
      <c r="P818" s="56"/>
      <c r="Q818" s="56"/>
      <c r="R818" s="56"/>
      <c r="S818" s="57"/>
      <c r="T818" s="57"/>
      <c r="U818" s="57"/>
      <c r="V818" s="57"/>
      <c r="W818" s="57"/>
      <c r="X818" s="57"/>
      <c r="Y818" s="57"/>
      <c r="Z818" s="57"/>
      <c r="AA818" s="57"/>
      <c r="AB818" s="57"/>
      <c r="AC818" s="57"/>
      <c r="AD818" s="57"/>
      <c r="AE818" s="9"/>
      <c r="AF818" s="2"/>
      <c r="AG818" s="9"/>
      <c r="AH818" s="9"/>
      <c r="AI818" s="9"/>
      <c r="AJ818" s="9"/>
    </row>
    <row r="819" customFormat="false" ht="15.75" hidden="false" customHeight="true" outlineLevel="0" collapsed="false">
      <c r="A819" s="9"/>
      <c r="B819" s="9"/>
      <c r="C819" s="9"/>
      <c r="D819" s="56"/>
      <c r="E819" s="56"/>
      <c r="F819" s="56"/>
      <c r="G819" s="2"/>
      <c r="H819" s="2"/>
      <c r="I819" s="57"/>
      <c r="J819" s="56"/>
      <c r="K819" s="56"/>
      <c r="L819" s="56"/>
      <c r="M819" s="56"/>
      <c r="N819" s="56"/>
      <c r="O819" s="56"/>
      <c r="P819" s="56"/>
      <c r="Q819" s="56"/>
      <c r="R819" s="56"/>
      <c r="S819" s="57"/>
      <c r="T819" s="57"/>
      <c r="U819" s="57"/>
      <c r="V819" s="57"/>
      <c r="W819" s="57"/>
      <c r="X819" s="57"/>
      <c r="Y819" s="57"/>
      <c r="Z819" s="57"/>
      <c r="AA819" s="57"/>
      <c r="AB819" s="57"/>
      <c r="AC819" s="57"/>
      <c r="AD819" s="57"/>
      <c r="AE819" s="9"/>
      <c r="AF819" s="2"/>
      <c r="AG819" s="9"/>
      <c r="AH819" s="9"/>
      <c r="AI819" s="9"/>
      <c r="AJ819" s="9"/>
    </row>
    <row r="820" customFormat="false" ht="15.75" hidden="false" customHeight="true" outlineLevel="0" collapsed="false">
      <c r="A820" s="9"/>
      <c r="B820" s="9"/>
      <c r="C820" s="9"/>
      <c r="D820" s="56"/>
      <c r="E820" s="56"/>
      <c r="F820" s="56"/>
      <c r="G820" s="2"/>
      <c r="H820" s="2"/>
      <c r="I820" s="57"/>
      <c r="J820" s="56"/>
      <c r="K820" s="56"/>
      <c r="L820" s="56"/>
      <c r="M820" s="56"/>
      <c r="N820" s="56"/>
      <c r="O820" s="56"/>
      <c r="P820" s="56"/>
      <c r="Q820" s="56"/>
      <c r="R820" s="56"/>
      <c r="S820" s="57"/>
      <c r="T820" s="57"/>
      <c r="U820" s="57"/>
      <c r="V820" s="57"/>
      <c r="W820" s="57"/>
      <c r="X820" s="57"/>
      <c r="Y820" s="57"/>
      <c r="Z820" s="57"/>
      <c r="AA820" s="57"/>
      <c r="AB820" s="57"/>
      <c r="AC820" s="57"/>
      <c r="AD820" s="57"/>
      <c r="AE820" s="9"/>
      <c r="AF820" s="2"/>
      <c r="AG820" s="9"/>
      <c r="AH820" s="9"/>
      <c r="AI820" s="9"/>
      <c r="AJ820" s="9"/>
    </row>
    <row r="821" customFormat="false" ht="15.75" hidden="false" customHeight="true" outlineLevel="0" collapsed="false">
      <c r="A821" s="9"/>
      <c r="B821" s="9"/>
      <c r="C821" s="9"/>
      <c r="D821" s="56"/>
      <c r="E821" s="56"/>
      <c r="F821" s="56"/>
      <c r="G821" s="2"/>
      <c r="H821" s="2"/>
      <c r="I821" s="57"/>
      <c r="J821" s="56"/>
      <c r="K821" s="56"/>
      <c r="L821" s="56"/>
      <c r="M821" s="56"/>
      <c r="N821" s="56"/>
      <c r="O821" s="56"/>
      <c r="P821" s="56"/>
      <c r="Q821" s="56"/>
      <c r="R821" s="56"/>
      <c r="S821" s="57"/>
      <c r="T821" s="57"/>
      <c r="U821" s="57"/>
      <c r="V821" s="57"/>
      <c r="W821" s="57"/>
      <c r="X821" s="57"/>
      <c r="Y821" s="57"/>
      <c r="Z821" s="57"/>
      <c r="AA821" s="57"/>
      <c r="AB821" s="57"/>
      <c r="AC821" s="57"/>
      <c r="AD821" s="57"/>
      <c r="AE821" s="9"/>
      <c r="AF821" s="2"/>
      <c r="AG821" s="9"/>
      <c r="AH821" s="9"/>
      <c r="AI821" s="9"/>
      <c r="AJ821" s="9"/>
    </row>
    <row r="822" customFormat="false" ht="15.75" hidden="false" customHeight="true" outlineLevel="0" collapsed="false">
      <c r="A822" s="9"/>
      <c r="B822" s="9"/>
      <c r="C822" s="9"/>
      <c r="D822" s="56"/>
      <c r="E822" s="56"/>
      <c r="F822" s="56"/>
      <c r="G822" s="2"/>
      <c r="H822" s="2"/>
      <c r="I822" s="57"/>
      <c r="J822" s="56"/>
      <c r="K822" s="56"/>
      <c r="L822" s="56"/>
      <c r="M822" s="56"/>
      <c r="N822" s="56"/>
      <c r="O822" s="56"/>
      <c r="P822" s="56"/>
      <c r="Q822" s="56"/>
      <c r="R822" s="56"/>
      <c r="S822" s="57"/>
      <c r="T822" s="57"/>
      <c r="U822" s="57"/>
      <c r="V822" s="57"/>
      <c r="W822" s="57"/>
      <c r="X822" s="57"/>
      <c r="Y822" s="57"/>
      <c r="Z822" s="57"/>
      <c r="AA822" s="57"/>
      <c r="AB822" s="57"/>
      <c r="AC822" s="57"/>
      <c r="AD822" s="57"/>
      <c r="AE822" s="9"/>
      <c r="AF822" s="2"/>
      <c r="AG822" s="9"/>
      <c r="AH822" s="9"/>
      <c r="AI822" s="9"/>
      <c r="AJ822" s="9"/>
    </row>
    <row r="823" customFormat="false" ht="15.75" hidden="false" customHeight="true" outlineLevel="0" collapsed="false">
      <c r="A823" s="9"/>
      <c r="B823" s="9"/>
      <c r="C823" s="9"/>
      <c r="D823" s="56"/>
      <c r="E823" s="56"/>
      <c r="F823" s="56"/>
      <c r="G823" s="2"/>
      <c r="H823" s="2"/>
      <c r="I823" s="57"/>
      <c r="J823" s="56"/>
      <c r="K823" s="56"/>
      <c r="L823" s="56"/>
      <c r="M823" s="56"/>
      <c r="N823" s="56"/>
      <c r="O823" s="56"/>
      <c r="P823" s="56"/>
      <c r="Q823" s="56"/>
      <c r="R823" s="56"/>
      <c r="S823" s="57"/>
      <c r="T823" s="57"/>
      <c r="U823" s="57"/>
      <c r="V823" s="57"/>
      <c r="W823" s="57"/>
      <c r="X823" s="57"/>
      <c r="Y823" s="57"/>
      <c r="Z823" s="57"/>
      <c r="AA823" s="57"/>
      <c r="AB823" s="57"/>
      <c r="AC823" s="57"/>
      <c r="AD823" s="57"/>
      <c r="AE823" s="9"/>
      <c r="AF823" s="2"/>
      <c r="AG823" s="9"/>
      <c r="AH823" s="9"/>
      <c r="AI823" s="9"/>
      <c r="AJ823" s="9"/>
    </row>
    <row r="824" customFormat="false" ht="15.75" hidden="false" customHeight="true" outlineLevel="0" collapsed="false">
      <c r="A824" s="9"/>
      <c r="B824" s="9"/>
      <c r="C824" s="9"/>
      <c r="D824" s="56"/>
      <c r="E824" s="56"/>
      <c r="F824" s="56"/>
      <c r="G824" s="2"/>
      <c r="H824" s="2"/>
      <c r="I824" s="57"/>
      <c r="J824" s="56"/>
      <c r="K824" s="56"/>
      <c r="L824" s="56"/>
      <c r="M824" s="56"/>
      <c r="N824" s="56"/>
      <c r="O824" s="56"/>
      <c r="P824" s="56"/>
      <c r="Q824" s="56"/>
      <c r="R824" s="56"/>
      <c r="S824" s="57"/>
      <c r="T824" s="57"/>
      <c r="U824" s="57"/>
      <c r="V824" s="57"/>
      <c r="W824" s="57"/>
      <c r="X824" s="57"/>
      <c r="Y824" s="57"/>
      <c r="Z824" s="57"/>
      <c r="AA824" s="57"/>
      <c r="AB824" s="57"/>
      <c r="AC824" s="57"/>
      <c r="AD824" s="57"/>
      <c r="AE824" s="9"/>
      <c r="AF824" s="2"/>
      <c r="AG824" s="9"/>
      <c r="AH824" s="9"/>
      <c r="AI824" s="9"/>
      <c r="AJ824" s="9"/>
    </row>
    <row r="825" customFormat="false" ht="15.75" hidden="false" customHeight="true" outlineLevel="0" collapsed="false">
      <c r="A825" s="9"/>
      <c r="B825" s="9"/>
      <c r="C825" s="9"/>
      <c r="D825" s="56"/>
      <c r="E825" s="56"/>
      <c r="F825" s="56"/>
      <c r="G825" s="2"/>
      <c r="H825" s="2"/>
      <c r="I825" s="57"/>
      <c r="J825" s="56"/>
      <c r="K825" s="56"/>
      <c r="L825" s="56"/>
      <c r="M825" s="56"/>
      <c r="N825" s="56"/>
      <c r="O825" s="56"/>
      <c r="P825" s="56"/>
      <c r="Q825" s="56"/>
      <c r="R825" s="56"/>
      <c r="S825" s="57"/>
      <c r="T825" s="57"/>
      <c r="U825" s="57"/>
      <c r="V825" s="57"/>
      <c r="W825" s="57"/>
      <c r="X825" s="57"/>
      <c r="Y825" s="57"/>
      <c r="Z825" s="57"/>
      <c r="AA825" s="57"/>
      <c r="AB825" s="57"/>
      <c r="AC825" s="57"/>
      <c r="AD825" s="57"/>
      <c r="AE825" s="9"/>
      <c r="AF825" s="2"/>
      <c r="AG825" s="9"/>
      <c r="AH825" s="9"/>
      <c r="AI825" s="9"/>
      <c r="AJ825" s="9"/>
    </row>
    <row r="826" customFormat="false" ht="15.75" hidden="false" customHeight="true" outlineLevel="0" collapsed="false">
      <c r="A826" s="9"/>
      <c r="B826" s="9"/>
      <c r="C826" s="9"/>
      <c r="D826" s="56"/>
      <c r="E826" s="56"/>
      <c r="F826" s="56"/>
      <c r="G826" s="2"/>
      <c r="H826" s="2"/>
      <c r="I826" s="57"/>
      <c r="J826" s="56"/>
      <c r="K826" s="56"/>
      <c r="L826" s="56"/>
      <c r="M826" s="56"/>
      <c r="N826" s="56"/>
      <c r="O826" s="56"/>
      <c r="P826" s="56"/>
      <c r="Q826" s="56"/>
      <c r="R826" s="56"/>
      <c r="S826" s="57"/>
      <c r="T826" s="57"/>
      <c r="U826" s="57"/>
      <c r="V826" s="57"/>
      <c r="W826" s="57"/>
      <c r="X826" s="57"/>
      <c r="Y826" s="57"/>
      <c r="Z826" s="57"/>
      <c r="AA826" s="57"/>
      <c r="AB826" s="57"/>
      <c r="AC826" s="57"/>
      <c r="AD826" s="57"/>
      <c r="AE826" s="9"/>
      <c r="AF826" s="2"/>
      <c r="AG826" s="9"/>
      <c r="AH826" s="9"/>
      <c r="AI826" s="9"/>
      <c r="AJ826" s="9"/>
    </row>
    <row r="827" customFormat="false" ht="15.75" hidden="false" customHeight="true" outlineLevel="0" collapsed="false">
      <c r="A827" s="9"/>
      <c r="B827" s="9"/>
      <c r="C827" s="9"/>
      <c r="D827" s="56"/>
      <c r="E827" s="56"/>
      <c r="F827" s="56"/>
      <c r="G827" s="2"/>
      <c r="H827" s="2"/>
      <c r="I827" s="57"/>
      <c r="J827" s="56"/>
      <c r="K827" s="56"/>
      <c r="L827" s="56"/>
      <c r="M827" s="56"/>
      <c r="N827" s="56"/>
      <c r="O827" s="56"/>
      <c r="P827" s="56"/>
      <c r="Q827" s="56"/>
      <c r="R827" s="56"/>
      <c r="S827" s="57"/>
      <c r="T827" s="57"/>
      <c r="U827" s="57"/>
      <c r="V827" s="57"/>
      <c r="W827" s="57"/>
      <c r="X827" s="57"/>
      <c r="Y827" s="57"/>
      <c r="Z827" s="57"/>
      <c r="AA827" s="57"/>
      <c r="AB827" s="57"/>
      <c r="AC827" s="57"/>
      <c r="AD827" s="57"/>
      <c r="AE827" s="9"/>
      <c r="AF827" s="2"/>
      <c r="AG827" s="9"/>
      <c r="AH827" s="9"/>
      <c r="AI827" s="9"/>
      <c r="AJ827" s="9"/>
    </row>
    <row r="828" customFormat="false" ht="15.75" hidden="false" customHeight="true" outlineLevel="0" collapsed="false">
      <c r="A828" s="9"/>
      <c r="B828" s="9"/>
      <c r="C828" s="9"/>
      <c r="D828" s="56"/>
      <c r="E828" s="56"/>
      <c r="F828" s="56"/>
      <c r="G828" s="2"/>
      <c r="H828" s="2"/>
      <c r="I828" s="57"/>
      <c r="J828" s="56"/>
      <c r="K828" s="56"/>
      <c r="L828" s="56"/>
      <c r="M828" s="56"/>
      <c r="N828" s="56"/>
      <c r="O828" s="56"/>
      <c r="P828" s="56"/>
      <c r="Q828" s="56"/>
      <c r="R828" s="56"/>
      <c r="S828" s="57"/>
      <c r="T828" s="57"/>
      <c r="U828" s="57"/>
      <c r="V828" s="57"/>
      <c r="W828" s="57"/>
      <c r="X828" s="57"/>
      <c r="Y828" s="57"/>
      <c r="Z828" s="57"/>
      <c r="AA828" s="57"/>
      <c r="AB828" s="57"/>
      <c r="AC828" s="57"/>
      <c r="AD828" s="57"/>
      <c r="AE828" s="9"/>
      <c r="AF828" s="2"/>
      <c r="AG828" s="9"/>
      <c r="AH828" s="9"/>
      <c r="AI828" s="9"/>
      <c r="AJ828" s="9"/>
    </row>
    <row r="829" customFormat="false" ht="15.75" hidden="false" customHeight="true" outlineLevel="0" collapsed="false">
      <c r="A829" s="9"/>
      <c r="B829" s="9"/>
      <c r="C829" s="9"/>
      <c r="D829" s="56"/>
      <c r="E829" s="56"/>
      <c r="F829" s="56"/>
      <c r="G829" s="2"/>
      <c r="H829" s="2"/>
      <c r="I829" s="57"/>
      <c r="J829" s="56"/>
      <c r="K829" s="56"/>
      <c r="L829" s="56"/>
      <c r="M829" s="56"/>
      <c r="N829" s="56"/>
      <c r="O829" s="56"/>
      <c r="P829" s="56"/>
      <c r="Q829" s="56"/>
      <c r="R829" s="56"/>
      <c r="S829" s="57"/>
      <c r="T829" s="57"/>
      <c r="U829" s="57"/>
      <c r="V829" s="57"/>
      <c r="W829" s="57"/>
      <c r="X829" s="57"/>
      <c r="Y829" s="57"/>
      <c r="Z829" s="57"/>
      <c r="AA829" s="57"/>
      <c r="AB829" s="57"/>
      <c r="AC829" s="57"/>
      <c r="AD829" s="57"/>
      <c r="AE829" s="9"/>
      <c r="AF829" s="2"/>
      <c r="AG829" s="9"/>
      <c r="AH829" s="9"/>
      <c r="AI829" s="9"/>
      <c r="AJ829" s="9"/>
    </row>
    <row r="830" customFormat="false" ht="15.75" hidden="false" customHeight="true" outlineLevel="0" collapsed="false">
      <c r="A830" s="9"/>
      <c r="B830" s="9"/>
      <c r="C830" s="9"/>
      <c r="D830" s="56"/>
      <c r="E830" s="56"/>
      <c r="F830" s="56"/>
      <c r="G830" s="2"/>
      <c r="H830" s="2"/>
      <c r="I830" s="57"/>
      <c r="J830" s="56"/>
      <c r="K830" s="56"/>
      <c r="L830" s="56"/>
      <c r="M830" s="56"/>
      <c r="N830" s="56"/>
      <c r="O830" s="56"/>
      <c r="P830" s="56"/>
      <c r="Q830" s="56"/>
      <c r="R830" s="56"/>
      <c r="S830" s="57"/>
      <c r="T830" s="57"/>
      <c r="U830" s="57"/>
      <c r="V830" s="57"/>
      <c r="W830" s="57"/>
      <c r="X830" s="57"/>
      <c r="Y830" s="57"/>
      <c r="Z830" s="57"/>
      <c r="AA830" s="57"/>
      <c r="AB830" s="57"/>
      <c r="AC830" s="57"/>
      <c r="AD830" s="57"/>
      <c r="AE830" s="9"/>
      <c r="AF830" s="2"/>
      <c r="AG830" s="9"/>
      <c r="AH830" s="9"/>
      <c r="AI830" s="9"/>
      <c r="AJ830" s="9"/>
    </row>
    <row r="831" customFormat="false" ht="15.75" hidden="false" customHeight="true" outlineLevel="0" collapsed="false">
      <c r="A831" s="9"/>
      <c r="B831" s="9"/>
      <c r="C831" s="9"/>
      <c r="D831" s="56"/>
      <c r="E831" s="56"/>
      <c r="F831" s="56"/>
      <c r="G831" s="2"/>
      <c r="H831" s="2"/>
      <c r="I831" s="57"/>
      <c r="J831" s="56"/>
      <c r="K831" s="56"/>
      <c r="L831" s="56"/>
      <c r="M831" s="56"/>
      <c r="N831" s="56"/>
      <c r="O831" s="56"/>
      <c r="P831" s="56"/>
      <c r="Q831" s="56"/>
      <c r="R831" s="56"/>
      <c r="S831" s="57"/>
      <c r="T831" s="57"/>
      <c r="U831" s="57"/>
      <c r="V831" s="57"/>
      <c r="W831" s="57"/>
      <c r="X831" s="57"/>
      <c r="Y831" s="57"/>
      <c r="Z831" s="57"/>
      <c r="AA831" s="57"/>
      <c r="AB831" s="57"/>
      <c r="AC831" s="57"/>
      <c r="AD831" s="57"/>
      <c r="AE831" s="9"/>
      <c r="AF831" s="2"/>
      <c r="AG831" s="9"/>
      <c r="AH831" s="9"/>
      <c r="AI831" s="9"/>
      <c r="AJ831" s="9"/>
    </row>
    <row r="832" customFormat="false" ht="15.75" hidden="false" customHeight="true" outlineLevel="0" collapsed="false">
      <c r="A832" s="9"/>
      <c r="B832" s="9"/>
      <c r="C832" s="9"/>
      <c r="D832" s="56"/>
      <c r="E832" s="56"/>
      <c r="F832" s="56"/>
      <c r="G832" s="2"/>
      <c r="H832" s="2"/>
      <c r="I832" s="57"/>
      <c r="J832" s="56"/>
      <c r="K832" s="56"/>
      <c r="L832" s="56"/>
      <c r="M832" s="56"/>
      <c r="N832" s="56"/>
      <c r="O832" s="56"/>
      <c r="P832" s="56"/>
      <c r="Q832" s="56"/>
      <c r="R832" s="56"/>
      <c r="S832" s="57"/>
      <c r="T832" s="57"/>
      <c r="U832" s="57"/>
      <c r="V832" s="57"/>
      <c r="W832" s="57"/>
      <c r="X832" s="57"/>
      <c r="Y832" s="57"/>
      <c r="Z832" s="57"/>
      <c r="AA832" s="57"/>
      <c r="AB832" s="57"/>
      <c r="AC832" s="57"/>
      <c r="AD832" s="57"/>
      <c r="AE832" s="9"/>
      <c r="AF832" s="2"/>
      <c r="AG832" s="9"/>
      <c r="AH832" s="9"/>
      <c r="AI832" s="9"/>
      <c r="AJ832" s="9"/>
    </row>
    <row r="833" customFormat="false" ht="15.75" hidden="false" customHeight="true" outlineLevel="0" collapsed="false">
      <c r="A833" s="9"/>
      <c r="B833" s="9"/>
      <c r="C833" s="9"/>
      <c r="D833" s="56"/>
      <c r="E833" s="56"/>
      <c r="F833" s="56"/>
      <c r="G833" s="2"/>
      <c r="H833" s="2"/>
      <c r="I833" s="57"/>
      <c r="J833" s="56"/>
      <c r="K833" s="56"/>
      <c r="L833" s="56"/>
      <c r="M833" s="56"/>
      <c r="N833" s="56"/>
      <c r="O833" s="56"/>
      <c r="P833" s="56"/>
      <c r="Q833" s="56"/>
      <c r="R833" s="56"/>
      <c r="S833" s="57"/>
      <c r="T833" s="57"/>
      <c r="U833" s="57"/>
      <c r="V833" s="57"/>
      <c r="W833" s="57"/>
      <c r="X833" s="57"/>
      <c r="Y833" s="57"/>
      <c r="Z833" s="57"/>
      <c r="AA833" s="57"/>
      <c r="AB833" s="57"/>
      <c r="AC833" s="57"/>
      <c r="AD833" s="57"/>
      <c r="AE833" s="9"/>
      <c r="AF833" s="2"/>
      <c r="AG833" s="9"/>
      <c r="AH833" s="9"/>
      <c r="AI833" s="9"/>
      <c r="AJ833" s="9"/>
    </row>
    <row r="834" customFormat="false" ht="15.75" hidden="false" customHeight="true" outlineLevel="0" collapsed="false">
      <c r="A834" s="9"/>
      <c r="B834" s="9"/>
      <c r="C834" s="9"/>
      <c r="D834" s="56"/>
      <c r="E834" s="56"/>
      <c r="F834" s="56"/>
      <c r="G834" s="2"/>
      <c r="H834" s="2"/>
      <c r="I834" s="57"/>
      <c r="J834" s="56"/>
      <c r="K834" s="56"/>
      <c r="L834" s="56"/>
      <c r="M834" s="56"/>
      <c r="N834" s="56"/>
      <c r="O834" s="56"/>
      <c r="P834" s="56"/>
      <c r="Q834" s="56"/>
      <c r="R834" s="56"/>
      <c r="S834" s="57"/>
      <c r="T834" s="57"/>
      <c r="U834" s="57"/>
      <c r="V834" s="57"/>
      <c r="W834" s="57"/>
      <c r="X834" s="57"/>
      <c r="Y834" s="57"/>
      <c r="Z834" s="57"/>
      <c r="AA834" s="57"/>
      <c r="AB834" s="57"/>
      <c r="AC834" s="57"/>
      <c r="AD834" s="57"/>
      <c r="AE834" s="9"/>
      <c r="AF834" s="2"/>
      <c r="AG834" s="9"/>
      <c r="AH834" s="9"/>
      <c r="AI834" s="9"/>
      <c r="AJ834" s="9"/>
    </row>
    <row r="835" customFormat="false" ht="15.75" hidden="false" customHeight="true" outlineLevel="0" collapsed="false">
      <c r="A835" s="9"/>
      <c r="B835" s="9"/>
      <c r="C835" s="9"/>
      <c r="D835" s="56"/>
      <c r="E835" s="56"/>
      <c r="F835" s="56"/>
      <c r="G835" s="2"/>
      <c r="H835" s="2"/>
      <c r="I835" s="57"/>
      <c r="J835" s="56"/>
      <c r="K835" s="56"/>
      <c r="L835" s="56"/>
      <c r="M835" s="56"/>
      <c r="N835" s="56"/>
      <c r="O835" s="56"/>
      <c r="P835" s="56"/>
      <c r="Q835" s="56"/>
      <c r="R835" s="56"/>
      <c r="S835" s="57"/>
      <c r="T835" s="57"/>
      <c r="U835" s="57"/>
      <c r="V835" s="57"/>
      <c r="W835" s="57"/>
      <c r="X835" s="57"/>
      <c r="Y835" s="57"/>
      <c r="Z835" s="57"/>
      <c r="AA835" s="57"/>
      <c r="AB835" s="57"/>
      <c r="AC835" s="57"/>
      <c r="AD835" s="57"/>
      <c r="AE835" s="9"/>
      <c r="AF835" s="2"/>
      <c r="AG835" s="9"/>
      <c r="AH835" s="9"/>
      <c r="AI835" s="9"/>
      <c r="AJ835" s="9"/>
    </row>
    <row r="836" customFormat="false" ht="15.75" hidden="false" customHeight="true" outlineLevel="0" collapsed="false">
      <c r="A836" s="9"/>
      <c r="B836" s="9"/>
      <c r="C836" s="9"/>
      <c r="D836" s="56"/>
      <c r="E836" s="56"/>
      <c r="F836" s="56"/>
      <c r="G836" s="2"/>
      <c r="H836" s="2"/>
      <c r="I836" s="57"/>
      <c r="J836" s="56"/>
      <c r="K836" s="56"/>
      <c r="L836" s="56"/>
      <c r="M836" s="56"/>
      <c r="N836" s="56"/>
      <c r="O836" s="56"/>
      <c r="P836" s="56"/>
      <c r="Q836" s="56"/>
      <c r="R836" s="56"/>
      <c r="S836" s="57"/>
      <c r="T836" s="57"/>
      <c r="U836" s="57"/>
      <c r="V836" s="57"/>
      <c r="W836" s="57"/>
      <c r="X836" s="57"/>
      <c r="Y836" s="57"/>
      <c r="Z836" s="57"/>
      <c r="AA836" s="57"/>
      <c r="AB836" s="57"/>
      <c r="AC836" s="57"/>
      <c r="AD836" s="57"/>
      <c r="AE836" s="9"/>
      <c r="AF836" s="2"/>
      <c r="AG836" s="9"/>
      <c r="AH836" s="9"/>
      <c r="AI836" s="9"/>
      <c r="AJ836" s="9"/>
    </row>
    <row r="837" customFormat="false" ht="15.75" hidden="false" customHeight="true" outlineLevel="0" collapsed="false">
      <c r="A837" s="9"/>
      <c r="B837" s="9"/>
      <c r="C837" s="9"/>
      <c r="D837" s="56"/>
      <c r="E837" s="56"/>
      <c r="F837" s="56"/>
      <c r="G837" s="2"/>
      <c r="H837" s="2"/>
      <c r="I837" s="57"/>
      <c r="J837" s="56"/>
      <c r="K837" s="56"/>
      <c r="L837" s="56"/>
      <c r="M837" s="56"/>
      <c r="N837" s="56"/>
      <c r="O837" s="56"/>
      <c r="P837" s="56"/>
      <c r="Q837" s="56"/>
      <c r="R837" s="56"/>
      <c r="S837" s="57"/>
      <c r="T837" s="57"/>
      <c r="U837" s="57"/>
      <c r="V837" s="57"/>
      <c r="W837" s="57"/>
      <c r="X837" s="57"/>
      <c r="Y837" s="57"/>
      <c r="Z837" s="57"/>
      <c r="AA837" s="57"/>
      <c r="AB837" s="57"/>
      <c r="AC837" s="57"/>
      <c r="AD837" s="57"/>
      <c r="AE837" s="9"/>
      <c r="AF837" s="2"/>
      <c r="AG837" s="9"/>
      <c r="AH837" s="9"/>
      <c r="AI837" s="9"/>
      <c r="AJ837" s="9"/>
    </row>
    <row r="838" customFormat="false" ht="15.75" hidden="false" customHeight="true" outlineLevel="0" collapsed="false">
      <c r="A838" s="9"/>
      <c r="B838" s="9"/>
      <c r="C838" s="9"/>
      <c r="D838" s="56"/>
      <c r="E838" s="56"/>
      <c r="F838" s="56"/>
      <c r="G838" s="2"/>
      <c r="H838" s="2"/>
      <c r="I838" s="57"/>
      <c r="J838" s="56"/>
      <c r="K838" s="56"/>
      <c r="L838" s="56"/>
      <c r="M838" s="56"/>
      <c r="N838" s="56"/>
      <c r="O838" s="56"/>
      <c r="P838" s="56"/>
      <c r="Q838" s="56"/>
      <c r="R838" s="56"/>
      <c r="S838" s="57"/>
      <c r="T838" s="57"/>
      <c r="U838" s="57"/>
      <c r="V838" s="57"/>
      <c r="W838" s="57"/>
      <c r="X838" s="57"/>
      <c r="Y838" s="57"/>
      <c r="Z838" s="57"/>
      <c r="AA838" s="57"/>
      <c r="AB838" s="57"/>
      <c r="AC838" s="57"/>
      <c r="AD838" s="57"/>
      <c r="AE838" s="9"/>
      <c r="AF838" s="2"/>
      <c r="AG838" s="9"/>
      <c r="AH838" s="9"/>
      <c r="AI838" s="9"/>
      <c r="AJ838" s="9"/>
    </row>
    <row r="839" customFormat="false" ht="15.75" hidden="false" customHeight="true" outlineLevel="0" collapsed="false">
      <c r="A839" s="9"/>
      <c r="B839" s="9"/>
      <c r="C839" s="9"/>
      <c r="D839" s="56"/>
      <c r="E839" s="56"/>
      <c r="F839" s="56"/>
      <c r="G839" s="2"/>
      <c r="H839" s="2"/>
      <c r="I839" s="57"/>
      <c r="J839" s="56"/>
      <c r="K839" s="56"/>
      <c r="L839" s="56"/>
      <c r="M839" s="56"/>
      <c r="N839" s="56"/>
      <c r="O839" s="56"/>
      <c r="P839" s="56"/>
      <c r="Q839" s="56"/>
      <c r="R839" s="56"/>
      <c r="S839" s="57"/>
      <c r="T839" s="57"/>
      <c r="U839" s="57"/>
      <c r="V839" s="57"/>
      <c r="W839" s="57"/>
      <c r="X839" s="57"/>
      <c r="Y839" s="57"/>
      <c r="Z839" s="57"/>
      <c r="AA839" s="57"/>
      <c r="AB839" s="57"/>
      <c r="AC839" s="57"/>
      <c r="AD839" s="57"/>
      <c r="AE839" s="9"/>
      <c r="AF839" s="2"/>
      <c r="AG839" s="9"/>
      <c r="AH839" s="9"/>
      <c r="AI839" s="9"/>
      <c r="AJ839" s="9"/>
    </row>
    <row r="840" customFormat="false" ht="15.75" hidden="false" customHeight="true" outlineLevel="0" collapsed="false">
      <c r="A840" s="9"/>
      <c r="B840" s="9"/>
      <c r="C840" s="9"/>
      <c r="D840" s="56"/>
      <c r="E840" s="56"/>
      <c r="F840" s="56"/>
      <c r="G840" s="2"/>
      <c r="H840" s="2"/>
      <c r="I840" s="57"/>
      <c r="J840" s="56"/>
      <c r="K840" s="56"/>
      <c r="L840" s="56"/>
      <c r="M840" s="56"/>
      <c r="N840" s="56"/>
      <c r="O840" s="56"/>
      <c r="P840" s="56"/>
      <c r="Q840" s="56"/>
      <c r="R840" s="56"/>
      <c r="S840" s="57"/>
      <c r="T840" s="57"/>
      <c r="U840" s="57"/>
      <c r="V840" s="57"/>
      <c r="W840" s="57"/>
      <c r="X840" s="57"/>
      <c r="Y840" s="57"/>
      <c r="Z840" s="57"/>
      <c r="AA840" s="57"/>
      <c r="AB840" s="57"/>
      <c r="AC840" s="57"/>
      <c r="AD840" s="57"/>
      <c r="AE840" s="9"/>
      <c r="AF840" s="2"/>
      <c r="AG840" s="9"/>
      <c r="AH840" s="9"/>
      <c r="AI840" s="9"/>
      <c r="AJ840" s="9"/>
    </row>
    <row r="841" customFormat="false" ht="15.75" hidden="false" customHeight="true" outlineLevel="0" collapsed="false">
      <c r="A841" s="9"/>
      <c r="B841" s="9"/>
      <c r="C841" s="9"/>
      <c r="D841" s="56"/>
      <c r="E841" s="56"/>
      <c r="F841" s="56"/>
      <c r="G841" s="2"/>
      <c r="H841" s="2"/>
      <c r="I841" s="57"/>
      <c r="J841" s="56"/>
      <c r="K841" s="56"/>
      <c r="L841" s="56"/>
      <c r="M841" s="56"/>
      <c r="N841" s="56"/>
      <c r="O841" s="56"/>
      <c r="P841" s="56"/>
      <c r="Q841" s="56"/>
      <c r="R841" s="56"/>
      <c r="S841" s="57"/>
      <c r="T841" s="57"/>
      <c r="U841" s="57"/>
      <c r="V841" s="57"/>
      <c r="W841" s="57"/>
      <c r="X841" s="57"/>
      <c r="Y841" s="57"/>
      <c r="Z841" s="57"/>
      <c r="AA841" s="57"/>
      <c r="AB841" s="57"/>
      <c r="AC841" s="57"/>
      <c r="AD841" s="57"/>
      <c r="AE841" s="9"/>
      <c r="AF841" s="2"/>
      <c r="AG841" s="9"/>
      <c r="AH841" s="9"/>
      <c r="AI841" s="9"/>
      <c r="AJ841" s="9"/>
    </row>
    <row r="842" customFormat="false" ht="15.75" hidden="false" customHeight="true" outlineLevel="0" collapsed="false">
      <c r="A842" s="9"/>
      <c r="B842" s="9"/>
      <c r="C842" s="9"/>
      <c r="D842" s="56"/>
      <c r="E842" s="56"/>
      <c r="F842" s="56"/>
      <c r="G842" s="2"/>
      <c r="H842" s="2"/>
      <c r="I842" s="57"/>
      <c r="J842" s="56"/>
      <c r="K842" s="56"/>
      <c r="L842" s="56"/>
      <c r="M842" s="56"/>
      <c r="N842" s="56"/>
      <c r="O842" s="56"/>
      <c r="P842" s="56"/>
      <c r="Q842" s="56"/>
      <c r="R842" s="56"/>
      <c r="S842" s="57"/>
      <c r="T842" s="57"/>
      <c r="U842" s="57"/>
      <c r="V842" s="57"/>
      <c r="W842" s="57"/>
      <c r="X842" s="57"/>
      <c r="Y842" s="57"/>
      <c r="Z842" s="57"/>
      <c r="AA842" s="57"/>
      <c r="AB842" s="57"/>
      <c r="AC842" s="57"/>
      <c r="AD842" s="57"/>
      <c r="AE842" s="9"/>
      <c r="AF842" s="2"/>
      <c r="AG842" s="9"/>
      <c r="AH842" s="9"/>
      <c r="AI842" s="9"/>
      <c r="AJ842" s="9"/>
    </row>
    <row r="843" customFormat="false" ht="15.75" hidden="false" customHeight="true" outlineLevel="0" collapsed="false">
      <c r="A843" s="9"/>
      <c r="B843" s="9"/>
      <c r="C843" s="9"/>
      <c r="D843" s="56"/>
      <c r="E843" s="56"/>
      <c r="F843" s="56"/>
      <c r="G843" s="2"/>
      <c r="H843" s="2"/>
      <c r="I843" s="57"/>
      <c r="J843" s="56"/>
      <c r="K843" s="56"/>
      <c r="L843" s="56"/>
      <c r="M843" s="56"/>
      <c r="N843" s="56"/>
      <c r="O843" s="56"/>
      <c r="P843" s="56"/>
      <c r="Q843" s="56"/>
      <c r="R843" s="56"/>
      <c r="S843" s="57"/>
      <c r="T843" s="57"/>
      <c r="U843" s="57"/>
      <c r="V843" s="57"/>
      <c r="W843" s="57"/>
      <c r="X843" s="57"/>
      <c r="Y843" s="57"/>
      <c r="Z843" s="57"/>
      <c r="AA843" s="57"/>
      <c r="AB843" s="57"/>
      <c r="AC843" s="57"/>
      <c r="AD843" s="57"/>
      <c r="AE843" s="9"/>
      <c r="AF843" s="2"/>
      <c r="AG843" s="9"/>
      <c r="AH843" s="9"/>
      <c r="AI843" s="9"/>
      <c r="AJ843" s="9"/>
    </row>
    <row r="844" customFormat="false" ht="15.75" hidden="false" customHeight="true" outlineLevel="0" collapsed="false">
      <c r="A844" s="9"/>
      <c r="B844" s="9"/>
      <c r="C844" s="9"/>
      <c r="D844" s="56"/>
      <c r="E844" s="56"/>
      <c r="F844" s="56"/>
      <c r="G844" s="2"/>
      <c r="H844" s="2"/>
      <c r="I844" s="57"/>
      <c r="J844" s="56"/>
      <c r="K844" s="56"/>
      <c r="L844" s="56"/>
      <c r="M844" s="56"/>
      <c r="N844" s="56"/>
      <c r="O844" s="56"/>
      <c r="P844" s="56"/>
      <c r="Q844" s="56"/>
      <c r="R844" s="56"/>
      <c r="S844" s="57"/>
      <c r="T844" s="57"/>
      <c r="U844" s="57"/>
      <c r="V844" s="57"/>
      <c r="W844" s="57"/>
      <c r="X844" s="57"/>
      <c r="Y844" s="57"/>
      <c r="Z844" s="57"/>
      <c r="AA844" s="57"/>
      <c r="AB844" s="57"/>
      <c r="AC844" s="57"/>
      <c r="AD844" s="57"/>
      <c r="AE844" s="9"/>
      <c r="AF844" s="2"/>
      <c r="AG844" s="9"/>
      <c r="AH844" s="9"/>
      <c r="AI844" s="9"/>
      <c r="AJ844" s="9"/>
    </row>
    <row r="845" customFormat="false" ht="15.75" hidden="false" customHeight="true" outlineLevel="0" collapsed="false">
      <c r="A845" s="9"/>
      <c r="B845" s="9"/>
      <c r="C845" s="9"/>
      <c r="D845" s="56"/>
      <c r="E845" s="56"/>
      <c r="F845" s="56"/>
      <c r="G845" s="2"/>
      <c r="H845" s="2"/>
      <c r="I845" s="57"/>
      <c r="J845" s="56"/>
      <c r="K845" s="56"/>
      <c r="L845" s="56"/>
      <c r="M845" s="56"/>
      <c r="N845" s="56"/>
      <c r="O845" s="56"/>
      <c r="P845" s="56"/>
      <c r="Q845" s="56"/>
      <c r="R845" s="56"/>
      <c r="S845" s="57"/>
      <c r="T845" s="57"/>
      <c r="U845" s="57"/>
      <c r="V845" s="57"/>
      <c r="W845" s="57"/>
      <c r="X845" s="57"/>
      <c r="Y845" s="57"/>
      <c r="Z845" s="57"/>
      <c r="AA845" s="57"/>
      <c r="AB845" s="57"/>
      <c r="AC845" s="57"/>
      <c r="AD845" s="57"/>
      <c r="AE845" s="9"/>
      <c r="AF845" s="2"/>
      <c r="AG845" s="9"/>
      <c r="AH845" s="9"/>
      <c r="AI845" s="9"/>
      <c r="AJ845" s="9"/>
    </row>
    <row r="846" customFormat="false" ht="15.75" hidden="false" customHeight="true" outlineLevel="0" collapsed="false">
      <c r="A846" s="9"/>
      <c r="B846" s="9"/>
      <c r="C846" s="9"/>
      <c r="D846" s="56"/>
      <c r="E846" s="56"/>
      <c r="F846" s="56"/>
      <c r="G846" s="2"/>
      <c r="H846" s="2"/>
      <c r="I846" s="57"/>
      <c r="J846" s="56"/>
      <c r="K846" s="56"/>
      <c r="L846" s="56"/>
      <c r="M846" s="56"/>
      <c r="N846" s="56"/>
      <c r="O846" s="56"/>
      <c r="P846" s="56"/>
      <c r="Q846" s="56"/>
      <c r="R846" s="56"/>
      <c r="S846" s="57"/>
      <c r="T846" s="57"/>
      <c r="U846" s="57"/>
      <c r="V846" s="57"/>
      <c r="W846" s="57"/>
      <c r="X846" s="57"/>
      <c r="Y846" s="57"/>
      <c r="Z846" s="57"/>
      <c r="AA846" s="57"/>
      <c r="AB846" s="57"/>
      <c r="AC846" s="57"/>
      <c r="AD846" s="57"/>
      <c r="AE846" s="9"/>
      <c r="AF846" s="2"/>
      <c r="AG846" s="9"/>
      <c r="AH846" s="9"/>
      <c r="AI846" s="9"/>
      <c r="AJ846" s="9"/>
    </row>
    <row r="847" customFormat="false" ht="15.75" hidden="false" customHeight="true" outlineLevel="0" collapsed="false">
      <c r="A847" s="9"/>
      <c r="B847" s="9"/>
      <c r="C847" s="9"/>
      <c r="D847" s="56"/>
      <c r="E847" s="56"/>
      <c r="F847" s="56"/>
      <c r="G847" s="2"/>
      <c r="H847" s="2"/>
      <c r="I847" s="57"/>
      <c r="J847" s="56"/>
      <c r="K847" s="56"/>
      <c r="L847" s="56"/>
      <c r="M847" s="56"/>
      <c r="N847" s="56"/>
      <c r="O847" s="56"/>
      <c r="P847" s="56"/>
      <c r="Q847" s="56"/>
      <c r="R847" s="56"/>
      <c r="S847" s="57"/>
      <c r="T847" s="57"/>
      <c r="U847" s="57"/>
      <c r="V847" s="57"/>
      <c r="W847" s="57"/>
      <c r="X847" s="57"/>
      <c r="Y847" s="57"/>
      <c r="Z847" s="57"/>
      <c r="AA847" s="57"/>
      <c r="AB847" s="57"/>
      <c r="AC847" s="57"/>
      <c r="AD847" s="57"/>
      <c r="AE847" s="9"/>
      <c r="AF847" s="2"/>
      <c r="AG847" s="9"/>
      <c r="AH847" s="9"/>
      <c r="AI847" s="9"/>
      <c r="AJ847" s="9"/>
    </row>
    <row r="848" customFormat="false" ht="15.75" hidden="false" customHeight="true" outlineLevel="0" collapsed="false">
      <c r="A848" s="9"/>
      <c r="B848" s="9"/>
      <c r="C848" s="9"/>
      <c r="D848" s="56"/>
      <c r="E848" s="56"/>
      <c r="F848" s="56"/>
      <c r="G848" s="2"/>
      <c r="H848" s="2"/>
      <c r="I848" s="57"/>
      <c r="J848" s="56"/>
      <c r="K848" s="56"/>
      <c r="L848" s="56"/>
      <c r="M848" s="56"/>
      <c r="N848" s="56"/>
      <c r="O848" s="56"/>
      <c r="P848" s="56"/>
      <c r="Q848" s="56"/>
      <c r="R848" s="56"/>
      <c r="S848" s="57"/>
      <c r="T848" s="57"/>
      <c r="U848" s="57"/>
      <c r="V848" s="57"/>
      <c r="W848" s="57"/>
      <c r="X848" s="57"/>
      <c r="Y848" s="57"/>
      <c r="Z848" s="57"/>
      <c r="AA848" s="57"/>
      <c r="AB848" s="57"/>
      <c r="AC848" s="57"/>
      <c r="AD848" s="57"/>
      <c r="AE848" s="9"/>
      <c r="AF848" s="2"/>
      <c r="AG848" s="9"/>
      <c r="AH848" s="9"/>
      <c r="AI848" s="9"/>
      <c r="AJ848" s="9"/>
    </row>
    <row r="849" customFormat="false" ht="15.75" hidden="false" customHeight="true" outlineLevel="0" collapsed="false">
      <c r="A849" s="9"/>
      <c r="B849" s="9"/>
      <c r="C849" s="9"/>
      <c r="D849" s="56"/>
      <c r="E849" s="56"/>
      <c r="F849" s="56"/>
      <c r="G849" s="2"/>
      <c r="H849" s="2"/>
      <c r="I849" s="57"/>
      <c r="J849" s="56"/>
      <c r="K849" s="56"/>
      <c r="L849" s="56"/>
      <c r="M849" s="56"/>
      <c r="N849" s="56"/>
      <c r="O849" s="56"/>
      <c r="P849" s="56"/>
      <c r="Q849" s="56"/>
      <c r="R849" s="56"/>
      <c r="S849" s="57"/>
      <c r="T849" s="57"/>
      <c r="U849" s="57"/>
      <c r="V849" s="57"/>
      <c r="W849" s="57"/>
      <c r="X849" s="57"/>
      <c r="Y849" s="57"/>
      <c r="Z849" s="57"/>
      <c r="AA849" s="57"/>
      <c r="AB849" s="57"/>
      <c r="AC849" s="57"/>
      <c r="AD849" s="57"/>
      <c r="AE849" s="9"/>
      <c r="AF849" s="2"/>
      <c r="AG849" s="9"/>
      <c r="AH849" s="9"/>
      <c r="AI849" s="9"/>
      <c r="AJ849" s="9"/>
    </row>
    <row r="850" customFormat="false" ht="15.75" hidden="false" customHeight="true" outlineLevel="0" collapsed="false">
      <c r="A850" s="9"/>
      <c r="B850" s="9"/>
      <c r="C850" s="9"/>
      <c r="D850" s="56"/>
      <c r="E850" s="56"/>
      <c r="F850" s="56"/>
      <c r="G850" s="2"/>
      <c r="H850" s="2"/>
      <c r="I850" s="57"/>
      <c r="J850" s="56"/>
      <c r="K850" s="56"/>
      <c r="L850" s="56"/>
      <c r="M850" s="56"/>
      <c r="N850" s="56"/>
      <c r="O850" s="56"/>
      <c r="P850" s="56"/>
      <c r="Q850" s="56"/>
      <c r="R850" s="56"/>
      <c r="S850" s="57"/>
      <c r="T850" s="57"/>
      <c r="U850" s="57"/>
      <c r="V850" s="57"/>
      <c r="W850" s="57"/>
      <c r="X850" s="57"/>
      <c r="Y850" s="57"/>
      <c r="Z850" s="57"/>
      <c r="AA850" s="57"/>
      <c r="AB850" s="57"/>
      <c r="AC850" s="57"/>
      <c r="AD850" s="57"/>
      <c r="AE850" s="9"/>
      <c r="AF850" s="2"/>
      <c r="AG850" s="9"/>
      <c r="AH850" s="9"/>
      <c r="AI850" s="9"/>
      <c r="AJ850" s="9"/>
    </row>
    <row r="851" customFormat="false" ht="15.75" hidden="false" customHeight="true" outlineLevel="0" collapsed="false">
      <c r="A851" s="9"/>
      <c r="B851" s="9"/>
      <c r="C851" s="9"/>
      <c r="D851" s="56"/>
      <c r="E851" s="56"/>
      <c r="F851" s="56"/>
      <c r="G851" s="2"/>
      <c r="H851" s="2"/>
      <c r="I851" s="57"/>
      <c r="J851" s="56"/>
      <c r="K851" s="56"/>
      <c r="L851" s="56"/>
      <c r="M851" s="56"/>
      <c r="N851" s="56"/>
      <c r="O851" s="56"/>
      <c r="P851" s="56"/>
      <c r="Q851" s="56"/>
      <c r="R851" s="56"/>
      <c r="S851" s="57"/>
      <c r="T851" s="57"/>
      <c r="U851" s="57"/>
      <c r="V851" s="57"/>
      <c r="W851" s="57"/>
      <c r="X851" s="57"/>
      <c r="Y851" s="57"/>
      <c r="Z851" s="57"/>
      <c r="AA851" s="57"/>
      <c r="AB851" s="57"/>
      <c r="AC851" s="57"/>
      <c r="AD851" s="57"/>
      <c r="AE851" s="9"/>
      <c r="AF851" s="2"/>
      <c r="AG851" s="9"/>
      <c r="AH851" s="9"/>
      <c r="AI851" s="9"/>
      <c r="AJ851" s="9"/>
    </row>
    <row r="852" customFormat="false" ht="15.75" hidden="false" customHeight="true" outlineLevel="0" collapsed="false">
      <c r="A852" s="9"/>
      <c r="B852" s="9"/>
      <c r="C852" s="9"/>
      <c r="D852" s="56"/>
      <c r="E852" s="56"/>
      <c r="F852" s="56"/>
      <c r="G852" s="2"/>
      <c r="H852" s="2"/>
      <c r="I852" s="57"/>
      <c r="J852" s="56"/>
      <c r="K852" s="56"/>
      <c r="L852" s="56"/>
      <c r="M852" s="56"/>
      <c r="N852" s="56"/>
      <c r="O852" s="56"/>
      <c r="P852" s="56"/>
      <c r="Q852" s="56"/>
      <c r="R852" s="56"/>
      <c r="S852" s="57"/>
      <c r="T852" s="57"/>
      <c r="U852" s="57"/>
      <c r="V852" s="57"/>
      <c r="W852" s="57"/>
      <c r="X852" s="57"/>
      <c r="Y852" s="57"/>
      <c r="Z852" s="57"/>
      <c r="AA852" s="57"/>
      <c r="AB852" s="57"/>
      <c r="AC852" s="57"/>
      <c r="AD852" s="57"/>
      <c r="AE852" s="9"/>
      <c r="AF852" s="2"/>
      <c r="AG852" s="9"/>
      <c r="AH852" s="9"/>
      <c r="AI852" s="9"/>
      <c r="AJ852" s="9"/>
    </row>
    <row r="853" customFormat="false" ht="15.75" hidden="false" customHeight="true" outlineLevel="0" collapsed="false">
      <c r="A853" s="9"/>
      <c r="B853" s="9"/>
      <c r="C853" s="9"/>
      <c r="D853" s="56"/>
      <c r="E853" s="56"/>
      <c r="F853" s="56"/>
      <c r="G853" s="2"/>
      <c r="H853" s="2"/>
      <c r="I853" s="57"/>
      <c r="J853" s="56"/>
      <c r="K853" s="56"/>
      <c r="L853" s="56"/>
      <c r="M853" s="56"/>
      <c r="N853" s="56"/>
      <c r="O853" s="56"/>
      <c r="P853" s="56"/>
      <c r="Q853" s="56"/>
      <c r="R853" s="56"/>
      <c r="S853" s="57"/>
      <c r="T853" s="57"/>
      <c r="U853" s="57"/>
      <c r="V853" s="57"/>
      <c r="W853" s="57"/>
      <c r="X853" s="57"/>
      <c r="Y853" s="57"/>
      <c r="Z853" s="57"/>
      <c r="AA853" s="57"/>
      <c r="AB853" s="57"/>
      <c r="AC853" s="57"/>
      <c r="AD853" s="57"/>
      <c r="AE853" s="9"/>
      <c r="AF853" s="2"/>
      <c r="AG853" s="9"/>
      <c r="AH853" s="9"/>
      <c r="AI853" s="9"/>
      <c r="AJ853" s="9"/>
    </row>
    <row r="854" customFormat="false" ht="15.75" hidden="false" customHeight="true" outlineLevel="0" collapsed="false">
      <c r="A854" s="9"/>
      <c r="B854" s="9"/>
      <c r="C854" s="9"/>
      <c r="D854" s="56"/>
      <c r="E854" s="56"/>
      <c r="F854" s="56"/>
      <c r="G854" s="2"/>
      <c r="H854" s="2"/>
      <c r="I854" s="57"/>
      <c r="J854" s="56"/>
      <c r="K854" s="56"/>
      <c r="L854" s="56"/>
      <c r="M854" s="56"/>
      <c r="N854" s="56"/>
      <c r="O854" s="56"/>
      <c r="P854" s="56"/>
      <c r="Q854" s="56"/>
      <c r="R854" s="56"/>
      <c r="S854" s="57"/>
      <c r="T854" s="57"/>
      <c r="U854" s="57"/>
      <c r="V854" s="57"/>
      <c r="W854" s="57"/>
      <c r="X854" s="57"/>
      <c r="Y854" s="57"/>
      <c r="Z854" s="57"/>
      <c r="AA854" s="57"/>
      <c r="AB854" s="57"/>
      <c r="AC854" s="57"/>
      <c r="AD854" s="57"/>
      <c r="AE854" s="9"/>
      <c r="AF854" s="2"/>
      <c r="AG854" s="9"/>
      <c r="AH854" s="9"/>
      <c r="AI854" s="9"/>
      <c r="AJ854" s="9"/>
    </row>
    <row r="855" customFormat="false" ht="15.75" hidden="false" customHeight="true" outlineLevel="0" collapsed="false">
      <c r="A855" s="9"/>
      <c r="B855" s="9"/>
      <c r="C855" s="9"/>
      <c r="D855" s="56"/>
      <c r="E855" s="56"/>
      <c r="F855" s="56"/>
      <c r="G855" s="2"/>
      <c r="H855" s="2"/>
      <c r="I855" s="57"/>
      <c r="J855" s="56"/>
      <c r="K855" s="56"/>
      <c r="L855" s="56"/>
      <c r="M855" s="56"/>
      <c r="N855" s="56"/>
      <c r="O855" s="56"/>
      <c r="P855" s="56"/>
      <c r="Q855" s="56"/>
      <c r="R855" s="56"/>
      <c r="S855" s="57"/>
      <c r="T855" s="57"/>
      <c r="U855" s="57"/>
      <c r="V855" s="57"/>
      <c r="W855" s="57"/>
      <c r="X855" s="57"/>
      <c r="Y855" s="57"/>
      <c r="Z855" s="57"/>
      <c r="AA855" s="57"/>
      <c r="AB855" s="57"/>
      <c r="AC855" s="57"/>
      <c r="AD855" s="57"/>
      <c r="AE855" s="9"/>
      <c r="AF855" s="2"/>
      <c r="AG855" s="9"/>
      <c r="AH855" s="9"/>
      <c r="AI855" s="9"/>
      <c r="AJ855" s="9"/>
    </row>
    <row r="856" customFormat="false" ht="15.75" hidden="false" customHeight="true" outlineLevel="0" collapsed="false">
      <c r="A856" s="9"/>
      <c r="B856" s="9"/>
      <c r="C856" s="9"/>
      <c r="D856" s="56"/>
      <c r="E856" s="56"/>
      <c r="F856" s="56"/>
      <c r="G856" s="2"/>
      <c r="H856" s="2"/>
      <c r="I856" s="57"/>
      <c r="J856" s="56"/>
      <c r="K856" s="56"/>
      <c r="L856" s="56"/>
      <c r="M856" s="56"/>
      <c r="N856" s="56"/>
      <c r="O856" s="56"/>
      <c r="P856" s="56"/>
      <c r="Q856" s="56"/>
      <c r="R856" s="56"/>
      <c r="S856" s="57"/>
      <c r="T856" s="57"/>
      <c r="U856" s="57"/>
      <c r="V856" s="57"/>
      <c r="W856" s="57"/>
      <c r="X856" s="57"/>
      <c r="Y856" s="57"/>
      <c r="Z856" s="57"/>
      <c r="AA856" s="57"/>
      <c r="AB856" s="57"/>
      <c r="AC856" s="57"/>
      <c r="AD856" s="57"/>
      <c r="AE856" s="9"/>
      <c r="AF856" s="2"/>
      <c r="AG856" s="9"/>
      <c r="AH856" s="9"/>
      <c r="AI856" s="9"/>
      <c r="AJ856" s="9"/>
    </row>
    <row r="857" customFormat="false" ht="15.75" hidden="false" customHeight="true" outlineLevel="0" collapsed="false">
      <c r="A857" s="9"/>
      <c r="B857" s="9"/>
      <c r="C857" s="9"/>
      <c r="D857" s="56"/>
      <c r="E857" s="56"/>
      <c r="F857" s="56"/>
      <c r="G857" s="2"/>
      <c r="H857" s="2"/>
      <c r="I857" s="57"/>
      <c r="J857" s="56"/>
      <c r="K857" s="56"/>
      <c r="L857" s="56"/>
      <c r="M857" s="56"/>
      <c r="N857" s="56"/>
      <c r="O857" s="56"/>
      <c r="P857" s="56"/>
      <c r="Q857" s="56"/>
      <c r="R857" s="56"/>
      <c r="S857" s="57"/>
      <c r="T857" s="57"/>
      <c r="U857" s="57"/>
      <c r="V857" s="57"/>
      <c r="W857" s="57"/>
      <c r="X857" s="57"/>
      <c r="Y857" s="57"/>
      <c r="Z857" s="57"/>
      <c r="AA857" s="57"/>
      <c r="AB857" s="57"/>
      <c r="AC857" s="57"/>
      <c r="AD857" s="57"/>
      <c r="AE857" s="9"/>
      <c r="AF857" s="2"/>
      <c r="AG857" s="9"/>
      <c r="AH857" s="9"/>
      <c r="AI857" s="9"/>
      <c r="AJ857" s="9"/>
    </row>
    <row r="858" customFormat="false" ht="15.75" hidden="false" customHeight="true" outlineLevel="0" collapsed="false">
      <c r="A858" s="9"/>
      <c r="B858" s="9"/>
      <c r="C858" s="9"/>
      <c r="D858" s="56"/>
      <c r="E858" s="56"/>
      <c r="F858" s="56"/>
      <c r="G858" s="2"/>
      <c r="H858" s="2"/>
      <c r="I858" s="57"/>
      <c r="J858" s="56"/>
      <c r="K858" s="56"/>
      <c r="L858" s="56"/>
      <c r="M858" s="56"/>
      <c r="N858" s="56"/>
      <c r="O858" s="56"/>
      <c r="P858" s="56"/>
      <c r="Q858" s="56"/>
      <c r="R858" s="56"/>
      <c r="S858" s="57"/>
      <c r="T858" s="57"/>
      <c r="U858" s="57"/>
      <c r="V858" s="57"/>
      <c r="W858" s="57"/>
      <c r="X858" s="57"/>
      <c r="Y858" s="57"/>
      <c r="Z858" s="57"/>
      <c r="AA858" s="57"/>
      <c r="AB858" s="57"/>
      <c r="AC858" s="57"/>
      <c r="AD858" s="57"/>
      <c r="AE858" s="9"/>
      <c r="AF858" s="2"/>
      <c r="AG858" s="9"/>
      <c r="AH858" s="9"/>
      <c r="AI858" s="9"/>
      <c r="AJ858" s="9"/>
    </row>
    <row r="859" customFormat="false" ht="15.75" hidden="false" customHeight="true" outlineLevel="0" collapsed="false">
      <c r="A859" s="9"/>
      <c r="B859" s="9"/>
      <c r="C859" s="9"/>
      <c r="D859" s="56"/>
      <c r="E859" s="56"/>
      <c r="F859" s="56"/>
      <c r="G859" s="2"/>
      <c r="H859" s="2"/>
      <c r="I859" s="57"/>
      <c r="J859" s="56"/>
      <c r="K859" s="56"/>
      <c r="L859" s="56"/>
      <c r="M859" s="56"/>
      <c r="N859" s="56"/>
      <c r="O859" s="56"/>
      <c r="P859" s="56"/>
      <c r="Q859" s="56"/>
      <c r="R859" s="56"/>
      <c r="S859" s="57"/>
      <c r="T859" s="57"/>
      <c r="U859" s="57"/>
      <c r="V859" s="57"/>
      <c r="W859" s="57"/>
      <c r="X859" s="57"/>
      <c r="Y859" s="57"/>
      <c r="Z859" s="57"/>
      <c r="AA859" s="57"/>
      <c r="AB859" s="57"/>
      <c r="AC859" s="57"/>
      <c r="AD859" s="57"/>
      <c r="AE859" s="9"/>
      <c r="AF859" s="2"/>
      <c r="AG859" s="9"/>
      <c r="AH859" s="9"/>
      <c r="AI859" s="9"/>
      <c r="AJ859" s="9"/>
    </row>
    <row r="860" customFormat="false" ht="15.75" hidden="false" customHeight="true" outlineLevel="0" collapsed="false">
      <c r="A860" s="9"/>
      <c r="B860" s="9"/>
      <c r="C860" s="9"/>
      <c r="D860" s="56"/>
      <c r="E860" s="56"/>
      <c r="F860" s="56"/>
      <c r="G860" s="2"/>
      <c r="H860" s="2"/>
      <c r="I860" s="57"/>
      <c r="J860" s="56"/>
      <c r="K860" s="56"/>
      <c r="L860" s="56"/>
      <c r="M860" s="56"/>
      <c r="N860" s="56"/>
      <c r="O860" s="56"/>
      <c r="P860" s="56"/>
      <c r="Q860" s="56"/>
      <c r="R860" s="56"/>
      <c r="S860" s="57"/>
      <c r="T860" s="57"/>
      <c r="U860" s="57"/>
      <c r="V860" s="57"/>
      <c r="W860" s="57"/>
      <c r="X860" s="57"/>
      <c r="Y860" s="57"/>
      <c r="Z860" s="57"/>
      <c r="AA860" s="57"/>
      <c r="AB860" s="57"/>
      <c r="AC860" s="57"/>
      <c r="AD860" s="57"/>
      <c r="AE860" s="9"/>
      <c r="AF860" s="2"/>
      <c r="AG860" s="9"/>
      <c r="AH860" s="9"/>
      <c r="AI860" s="9"/>
      <c r="AJ860" s="9"/>
    </row>
    <row r="861" customFormat="false" ht="15.75" hidden="false" customHeight="true" outlineLevel="0" collapsed="false">
      <c r="A861" s="9"/>
      <c r="B861" s="9"/>
      <c r="C861" s="9"/>
      <c r="D861" s="56"/>
      <c r="E861" s="56"/>
      <c r="F861" s="56"/>
      <c r="G861" s="2"/>
      <c r="H861" s="2"/>
      <c r="I861" s="57"/>
      <c r="J861" s="56"/>
      <c r="K861" s="56"/>
      <c r="L861" s="56"/>
      <c r="M861" s="56"/>
      <c r="N861" s="56"/>
      <c r="O861" s="56"/>
      <c r="P861" s="56"/>
      <c r="Q861" s="56"/>
      <c r="R861" s="56"/>
      <c r="S861" s="57"/>
      <c r="T861" s="57"/>
      <c r="U861" s="57"/>
      <c r="V861" s="57"/>
      <c r="W861" s="57"/>
      <c r="X861" s="57"/>
      <c r="Y861" s="57"/>
      <c r="Z861" s="57"/>
      <c r="AA861" s="57"/>
      <c r="AB861" s="57"/>
      <c r="AC861" s="57"/>
      <c r="AD861" s="57"/>
      <c r="AE861" s="9"/>
      <c r="AF861" s="2"/>
      <c r="AG861" s="9"/>
      <c r="AH861" s="9"/>
      <c r="AI861" s="9"/>
      <c r="AJ861" s="9"/>
    </row>
    <row r="862" customFormat="false" ht="15.75" hidden="false" customHeight="true" outlineLevel="0" collapsed="false">
      <c r="A862" s="9"/>
      <c r="B862" s="9"/>
      <c r="C862" s="9"/>
      <c r="D862" s="56"/>
      <c r="E862" s="56"/>
      <c r="F862" s="56"/>
      <c r="G862" s="2"/>
      <c r="H862" s="2"/>
      <c r="I862" s="57"/>
      <c r="J862" s="56"/>
      <c r="K862" s="56"/>
      <c r="L862" s="56"/>
      <c r="M862" s="56"/>
      <c r="N862" s="56"/>
      <c r="O862" s="56"/>
      <c r="P862" s="56"/>
      <c r="Q862" s="56"/>
      <c r="R862" s="56"/>
      <c r="S862" s="57"/>
      <c r="T862" s="57"/>
      <c r="U862" s="57"/>
      <c r="V862" s="57"/>
      <c r="W862" s="57"/>
      <c r="X862" s="57"/>
      <c r="Y862" s="57"/>
      <c r="Z862" s="57"/>
      <c r="AA862" s="57"/>
      <c r="AB862" s="57"/>
      <c r="AC862" s="57"/>
      <c r="AD862" s="57"/>
      <c r="AE862" s="9"/>
      <c r="AF862" s="2"/>
      <c r="AG862" s="9"/>
      <c r="AH862" s="9"/>
      <c r="AI862" s="9"/>
      <c r="AJ862" s="9"/>
    </row>
    <row r="863" customFormat="false" ht="15.75" hidden="false" customHeight="true" outlineLevel="0" collapsed="false">
      <c r="A863" s="9"/>
      <c r="B863" s="9"/>
      <c r="C863" s="9"/>
      <c r="D863" s="56"/>
      <c r="E863" s="56"/>
      <c r="F863" s="56"/>
      <c r="G863" s="2"/>
      <c r="H863" s="2"/>
      <c r="I863" s="57"/>
      <c r="J863" s="56"/>
      <c r="K863" s="56"/>
      <c r="L863" s="56"/>
      <c r="M863" s="56"/>
      <c r="N863" s="56"/>
      <c r="O863" s="56"/>
      <c r="P863" s="56"/>
      <c r="Q863" s="56"/>
      <c r="R863" s="56"/>
      <c r="S863" s="57"/>
      <c r="T863" s="57"/>
      <c r="U863" s="57"/>
      <c r="V863" s="57"/>
      <c r="W863" s="57"/>
      <c r="X863" s="57"/>
      <c r="Y863" s="57"/>
      <c r="Z863" s="57"/>
      <c r="AA863" s="57"/>
      <c r="AB863" s="57"/>
      <c r="AC863" s="57"/>
      <c r="AD863" s="57"/>
      <c r="AE863" s="9"/>
      <c r="AF863" s="2"/>
      <c r="AG863" s="9"/>
      <c r="AH863" s="9"/>
      <c r="AI863" s="9"/>
      <c r="AJ863" s="9"/>
    </row>
    <row r="864" customFormat="false" ht="15.75" hidden="false" customHeight="true" outlineLevel="0" collapsed="false">
      <c r="A864" s="9"/>
      <c r="B864" s="9"/>
      <c r="C864" s="9"/>
      <c r="D864" s="56"/>
      <c r="E864" s="56"/>
      <c r="F864" s="56"/>
      <c r="G864" s="2"/>
      <c r="H864" s="2"/>
      <c r="I864" s="57"/>
      <c r="J864" s="56"/>
      <c r="K864" s="56"/>
      <c r="L864" s="56"/>
      <c r="M864" s="56"/>
      <c r="N864" s="56"/>
      <c r="O864" s="56"/>
      <c r="P864" s="56"/>
      <c r="Q864" s="56"/>
      <c r="R864" s="56"/>
      <c r="S864" s="57"/>
      <c r="T864" s="57"/>
      <c r="U864" s="57"/>
      <c r="V864" s="57"/>
      <c r="W864" s="57"/>
      <c r="X864" s="57"/>
      <c r="Y864" s="57"/>
      <c r="Z864" s="57"/>
      <c r="AA864" s="57"/>
      <c r="AB864" s="57"/>
      <c r="AC864" s="57"/>
      <c r="AD864" s="57"/>
      <c r="AE864" s="9"/>
      <c r="AF864" s="2"/>
      <c r="AG864" s="9"/>
      <c r="AH864" s="9"/>
      <c r="AI864" s="9"/>
      <c r="AJ864" s="9"/>
    </row>
    <row r="865" customFormat="false" ht="15.75" hidden="false" customHeight="true" outlineLevel="0" collapsed="false">
      <c r="A865" s="9"/>
      <c r="B865" s="9"/>
      <c r="C865" s="9"/>
      <c r="D865" s="56"/>
      <c r="E865" s="56"/>
      <c r="F865" s="56"/>
      <c r="G865" s="2"/>
      <c r="H865" s="2"/>
      <c r="I865" s="57"/>
      <c r="J865" s="56"/>
      <c r="K865" s="56"/>
      <c r="L865" s="56"/>
      <c r="M865" s="56"/>
      <c r="N865" s="56"/>
      <c r="O865" s="56"/>
      <c r="P865" s="56"/>
      <c r="Q865" s="56"/>
      <c r="R865" s="56"/>
      <c r="S865" s="57"/>
      <c r="T865" s="57"/>
      <c r="U865" s="57"/>
      <c r="V865" s="57"/>
      <c r="W865" s="57"/>
      <c r="X865" s="57"/>
      <c r="Y865" s="57"/>
      <c r="Z865" s="57"/>
      <c r="AA865" s="57"/>
      <c r="AB865" s="57"/>
      <c r="AC865" s="57"/>
      <c r="AD865" s="57"/>
      <c r="AE865" s="9"/>
      <c r="AF865" s="2"/>
      <c r="AG865" s="9"/>
      <c r="AH865" s="9"/>
      <c r="AI865" s="9"/>
      <c r="AJ865" s="9"/>
    </row>
    <row r="866" customFormat="false" ht="15.75" hidden="false" customHeight="true" outlineLevel="0" collapsed="false">
      <c r="A866" s="9"/>
      <c r="B866" s="9"/>
      <c r="C866" s="9"/>
      <c r="D866" s="56"/>
      <c r="E866" s="56"/>
      <c r="F866" s="56"/>
      <c r="G866" s="2"/>
      <c r="H866" s="2"/>
      <c r="I866" s="57"/>
      <c r="J866" s="56"/>
      <c r="K866" s="56"/>
      <c r="L866" s="56"/>
      <c r="M866" s="56"/>
      <c r="N866" s="56"/>
      <c r="O866" s="56"/>
      <c r="P866" s="56"/>
      <c r="Q866" s="56"/>
      <c r="R866" s="56"/>
      <c r="S866" s="57"/>
      <c r="T866" s="57"/>
      <c r="U866" s="57"/>
      <c r="V866" s="57"/>
      <c r="W866" s="57"/>
      <c r="X866" s="57"/>
      <c r="Y866" s="57"/>
      <c r="Z866" s="57"/>
      <c r="AA866" s="57"/>
      <c r="AB866" s="57"/>
      <c r="AC866" s="57"/>
      <c r="AD866" s="57"/>
      <c r="AE866" s="9"/>
      <c r="AF866" s="2"/>
      <c r="AG866" s="9"/>
      <c r="AH866" s="9"/>
      <c r="AI866" s="9"/>
      <c r="AJ866" s="9"/>
    </row>
    <row r="867" customFormat="false" ht="15.75" hidden="false" customHeight="true" outlineLevel="0" collapsed="false">
      <c r="A867" s="9"/>
      <c r="B867" s="9"/>
      <c r="C867" s="9"/>
      <c r="D867" s="56"/>
      <c r="E867" s="56"/>
      <c r="F867" s="56"/>
      <c r="G867" s="2"/>
      <c r="H867" s="2"/>
      <c r="I867" s="57"/>
      <c r="J867" s="56"/>
      <c r="K867" s="56"/>
      <c r="L867" s="56"/>
      <c r="M867" s="56"/>
      <c r="N867" s="56"/>
      <c r="O867" s="56"/>
      <c r="P867" s="56"/>
      <c r="Q867" s="56"/>
      <c r="R867" s="56"/>
      <c r="S867" s="57"/>
      <c r="T867" s="57"/>
      <c r="U867" s="57"/>
      <c r="V867" s="57"/>
      <c r="W867" s="57"/>
      <c r="X867" s="57"/>
      <c r="Y867" s="57"/>
      <c r="Z867" s="57"/>
      <c r="AA867" s="57"/>
      <c r="AB867" s="57"/>
      <c r="AC867" s="57"/>
      <c r="AD867" s="57"/>
      <c r="AE867" s="9"/>
      <c r="AF867" s="2"/>
      <c r="AG867" s="9"/>
      <c r="AH867" s="9"/>
      <c r="AI867" s="9"/>
      <c r="AJ867" s="9"/>
    </row>
    <row r="868" customFormat="false" ht="15.75" hidden="false" customHeight="true" outlineLevel="0" collapsed="false">
      <c r="A868" s="9"/>
      <c r="B868" s="9"/>
      <c r="C868" s="9"/>
      <c r="D868" s="56"/>
      <c r="E868" s="56"/>
      <c r="F868" s="56"/>
      <c r="G868" s="2"/>
      <c r="H868" s="2"/>
      <c r="I868" s="57"/>
      <c r="J868" s="56"/>
      <c r="K868" s="56"/>
      <c r="L868" s="56"/>
      <c r="M868" s="56"/>
      <c r="N868" s="56"/>
      <c r="O868" s="56"/>
      <c r="P868" s="56"/>
      <c r="Q868" s="56"/>
      <c r="R868" s="56"/>
      <c r="S868" s="57"/>
      <c r="T868" s="57"/>
      <c r="U868" s="57"/>
      <c r="V868" s="57"/>
      <c r="W868" s="57"/>
      <c r="X868" s="57"/>
      <c r="Y868" s="57"/>
      <c r="Z868" s="57"/>
      <c r="AA868" s="57"/>
      <c r="AB868" s="57"/>
      <c r="AC868" s="57"/>
      <c r="AD868" s="57"/>
      <c r="AE868" s="9"/>
      <c r="AF868" s="2"/>
      <c r="AG868" s="9"/>
      <c r="AH868" s="9"/>
      <c r="AI868" s="9"/>
      <c r="AJ868" s="9"/>
    </row>
    <row r="869" customFormat="false" ht="15.75" hidden="false" customHeight="true" outlineLevel="0" collapsed="false">
      <c r="A869" s="9"/>
      <c r="B869" s="9"/>
      <c r="C869" s="9"/>
      <c r="D869" s="56"/>
      <c r="E869" s="56"/>
      <c r="F869" s="56"/>
      <c r="G869" s="2"/>
      <c r="H869" s="2"/>
      <c r="I869" s="57"/>
      <c r="J869" s="56"/>
      <c r="K869" s="56"/>
      <c r="L869" s="56"/>
      <c r="M869" s="56"/>
      <c r="N869" s="56"/>
      <c r="O869" s="56"/>
      <c r="P869" s="56"/>
      <c r="Q869" s="56"/>
      <c r="R869" s="56"/>
      <c r="S869" s="57"/>
      <c r="T869" s="57"/>
      <c r="U869" s="57"/>
      <c r="V869" s="57"/>
      <c r="W869" s="57"/>
      <c r="X869" s="57"/>
      <c r="Y869" s="57"/>
      <c r="Z869" s="57"/>
      <c r="AA869" s="57"/>
      <c r="AB869" s="57"/>
      <c r="AC869" s="57"/>
      <c r="AD869" s="57"/>
      <c r="AE869" s="9"/>
      <c r="AF869" s="2"/>
      <c r="AG869" s="9"/>
      <c r="AH869" s="9"/>
      <c r="AI869" s="9"/>
      <c r="AJ869" s="9"/>
    </row>
    <row r="870" customFormat="false" ht="15.75" hidden="false" customHeight="true" outlineLevel="0" collapsed="false">
      <c r="A870" s="9"/>
      <c r="B870" s="9"/>
      <c r="C870" s="9"/>
      <c r="D870" s="56"/>
      <c r="E870" s="56"/>
      <c r="F870" s="56"/>
      <c r="G870" s="2"/>
      <c r="H870" s="2"/>
      <c r="I870" s="57"/>
      <c r="J870" s="56"/>
      <c r="K870" s="56"/>
      <c r="L870" s="56"/>
      <c r="M870" s="56"/>
      <c r="N870" s="56"/>
      <c r="O870" s="56"/>
      <c r="P870" s="56"/>
      <c r="Q870" s="56"/>
      <c r="R870" s="56"/>
      <c r="S870" s="57"/>
      <c r="T870" s="57"/>
      <c r="U870" s="57"/>
      <c r="V870" s="57"/>
      <c r="W870" s="57"/>
      <c r="X870" s="57"/>
      <c r="Y870" s="57"/>
      <c r="Z870" s="57"/>
      <c r="AA870" s="57"/>
      <c r="AB870" s="57"/>
      <c r="AC870" s="57"/>
      <c r="AD870" s="57"/>
      <c r="AE870" s="9"/>
      <c r="AF870" s="2"/>
      <c r="AG870" s="9"/>
      <c r="AH870" s="9"/>
      <c r="AI870" s="9"/>
      <c r="AJ870" s="9"/>
    </row>
    <row r="871" customFormat="false" ht="15.75" hidden="false" customHeight="true" outlineLevel="0" collapsed="false">
      <c r="A871" s="9"/>
      <c r="B871" s="9"/>
      <c r="C871" s="9"/>
      <c r="D871" s="56"/>
      <c r="E871" s="56"/>
      <c r="F871" s="56"/>
      <c r="G871" s="2"/>
      <c r="H871" s="2"/>
      <c r="I871" s="57"/>
      <c r="J871" s="56"/>
      <c r="K871" s="56"/>
      <c r="L871" s="56"/>
      <c r="M871" s="56"/>
      <c r="N871" s="56"/>
      <c r="O871" s="56"/>
      <c r="P871" s="56"/>
      <c r="Q871" s="56"/>
      <c r="R871" s="56"/>
      <c r="S871" s="57"/>
      <c r="T871" s="57"/>
      <c r="U871" s="57"/>
      <c r="V871" s="57"/>
      <c r="W871" s="57"/>
      <c r="X871" s="57"/>
      <c r="Y871" s="57"/>
      <c r="Z871" s="57"/>
      <c r="AA871" s="57"/>
      <c r="AB871" s="57"/>
      <c r="AC871" s="57"/>
      <c r="AD871" s="57"/>
      <c r="AE871" s="9"/>
      <c r="AF871" s="2"/>
      <c r="AG871" s="9"/>
      <c r="AH871" s="9"/>
      <c r="AI871" s="9"/>
      <c r="AJ871" s="9"/>
    </row>
    <row r="872" customFormat="false" ht="15.75" hidden="false" customHeight="true" outlineLevel="0" collapsed="false">
      <c r="A872" s="9"/>
      <c r="B872" s="9"/>
      <c r="C872" s="9"/>
      <c r="D872" s="56"/>
      <c r="E872" s="56"/>
      <c r="F872" s="56"/>
      <c r="G872" s="2"/>
      <c r="H872" s="2"/>
      <c r="I872" s="57"/>
      <c r="J872" s="56"/>
      <c r="K872" s="56"/>
      <c r="L872" s="56"/>
      <c r="M872" s="56"/>
      <c r="N872" s="56"/>
      <c r="O872" s="56"/>
      <c r="P872" s="56"/>
      <c r="Q872" s="56"/>
      <c r="R872" s="56"/>
      <c r="S872" s="57"/>
      <c r="T872" s="57"/>
      <c r="U872" s="57"/>
      <c r="V872" s="57"/>
      <c r="W872" s="57"/>
      <c r="X872" s="57"/>
      <c r="Y872" s="57"/>
      <c r="Z872" s="57"/>
      <c r="AA872" s="57"/>
      <c r="AB872" s="57"/>
      <c r="AC872" s="57"/>
      <c r="AD872" s="57"/>
      <c r="AE872" s="9"/>
      <c r="AF872" s="2"/>
      <c r="AG872" s="9"/>
      <c r="AH872" s="9"/>
      <c r="AI872" s="9"/>
      <c r="AJ872" s="9"/>
    </row>
    <row r="873" customFormat="false" ht="15.75" hidden="false" customHeight="true" outlineLevel="0" collapsed="false">
      <c r="A873" s="9"/>
      <c r="B873" s="9"/>
      <c r="C873" s="9"/>
      <c r="D873" s="56"/>
      <c r="E873" s="56"/>
      <c r="F873" s="56"/>
      <c r="G873" s="2"/>
      <c r="H873" s="2"/>
      <c r="I873" s="57"/>
      <c r="J873" s="56"/>
      <c r="K873" s="56"/>
      <c r="L873" s="56"/>
      <c r="M873" s="56"/>
      <c r="N873" s="56"/>
      <c r="O873" s="56"/>
      <c r="P873" s="56"/>
      <c r="Q873" s="56"/>
      <c r="R873" s="56"/>
      <c r="S873" s="57"/>
      <c r="T873" s="57"/>
      <c r="U873" s="57"/>
      <c r="V873" s="57"/>
      <c r="W873" s="57"/>
      <c r="X873" s="57"/>
      <c r="Y873" s="57"/>
      <c r="Z873" s="57"/>
      <c r="AA873" s="57"/>
      <c r="AB873" s="57"/>
      <c r="AC873" s="57"/>
      <c r="AD873" s="57"/>
      <c r="AE873" s="9"/>
      <c r="AF873" s="2"/>
      <c r="AG873" s="9"/>
      <c r="AH873" s="9"/>
      <c r="AI873" s="9"/>
      <c r="AJ873" s="9"/>
    </row>
    <row r="874" customFormat="false" ht="15.75" hidden="false" customHeight="true" outlineLevel="0" collapsed="false">
      <c r="A874" s="9"/>
      <c r="B874" s="9"/>
      <c r="C874" s="9"/>
      <c r="D874" s="56"/>
      <c r="E874" s="56"/>
      <c r="F874" s="56"/>
      <c r="G874" s="2"/>
      <c r="H874" s="2"/>
      <c r="I874" s="57"/>
      <c r="J874" s="56"/>
      <c r="K874" s="56"/>
      <c r="L874" s="56"/>
      <c r="M874" s="56"/>
      <c r="N874" s="56"/>
      <c r="O874" s="56"/>
      <c r="P874" s="56"/>
      <c r="Q874" s="56"/>
      <c r="R874" s="56"/>
      <c r="S874" s="57"/>
      <c r="T874" s="57"/>
      <c r="U874" s="57"/>
      <c r="V874" s="57"/>
      <c r="W874" s="57"/>
      <c r="X874" s="57"/>
      <c r="Y874" s="57"/>
      <c r="Z874" s="57"/>
      <c r="AA874" s="57"/>
      <c r="AB874" s="57"/>
      <c r="AC874" s="57"/>
      <c r="AD874" s="57"/>
      <c r="AE874" s="9"/>
      <c r="AF874" s="2"/>
      <c r="AG874" s="9"/>
      <c r="AH874" s="9"/>
      <c r="AI874" s="9"/>
      <c r="AJ874" s="9"/>
    </row>
    <row r="875" customFormat="false" ht="15.75" hidden="false" customHeight="true" outlineLevel="0" collapsed="false">
      <c r="A875" s="9"/>
      <c r="B875" s="9"/>
      <c r="C875" s="9"/>
      <c r="D875" s="56"/>
      <c r="E875" s="56"/>
      <c r="F875" s="56"/>
      <c r="G875" s="2"/>
      <c r="H875" s="2"/>
      <c r="I875" s="57"/>
      <c r="J875" s="56"/>
      <c r="K875" s="56"/>
      <c r="L875" s="56"/>
      <c r="M875" s="56"/>
      <c r="N875" s="56"/>
      <c r="O875" s="56"/>
      <c r="P875" s="56"/>
      <c r="Q875" s="56"/>
      <c r="R875" s="56"/>
      <c r="S875" s="57"/>
      <c r="T875" s="57"/>
      <c r="U875" s="57"/>
      <c r="V875" s="57"/>
      <c r="W875" s="57"/>
      <c r="X875" s="57"/>
      <c r="Y875" s="57"/>
      <c r="Z875" s="57"/>
      <c r="AA875" s="57"/>
      <c r="AB875" s="57"/>
      <c r="AC875" s="57"/>
      <c r="AD875" s="57"/>
      <c r="AE875" s="9"/>
      <c r="AF875" s="2"/>
      <c r="AG875" s="9"/>
      <c r="AH875" s="9"/>
      <c r="AI875" s="9"/>
      <c r="AJ875" s="9"/>
    </row>
    <row r="876" customFormat="false" ht="15.75" hidden="false" customHeight="true" outlineLevel="0" collapsed="false">
      <c r="A876" s="9"/>
      <c r="B876" s="9"/>
      <c r="C876" s="9"/>
      <c r="D876" s="56"/>
      <c r="E876" s="56"/>
      <c r="F876" s="56"/>
      <c r="G876" s="2"/>
      <c r="H876" s="2"/>
      <c r="I876" s="57"/>
      <c r="J876" s="56"/>
      <c r="K876" s="56"/>
      <c r="L876" s="56"/>
      <c r="M876" s="56"/>
      <c r="N876" s="56"/>
      <c r="O876" s="56"/>
      <c r="P876" s="56"/>
      <c r="Q876" s="56"/>
      <c r="R876" s="56"/>
      <c r="S876" s="57"/>
      <c r="T876" s="57"/>
      <c r="U876" s="57"/>
      <c r="V876" s="57"/>
      <c r="W876" s="57"/>
      <c r="X876" s="57"/>
      <c r="Y876" s="57"/>
      <c r="Z876" s="57"/>
      <c r="AA876" s="57"/>
      <c r="AB876" s="57"/>
      <c r="AC876" s="57"/>
      <c r="AD876" s="57"/>
      <c r="AE876" s="9"/>
      <c r="AF876" s="2"/>
      <c r="AG876" s="9"/>
      <c r="AH876" s="9"/>
      <c r="AI876" s="9"/>
      <c r="AJ876" s="9"/>
    </row>
    <row r="877" customFormat="false" ht="15.75" hidden="false" customHeight="true" outlineLevel="0" collapsed="false">
      <c r="A877" s="9"/>
      <c r="B877" s="9"/>
      <c r="C877" s="9"/>
      <c r="D877" s="56"/>
      <c r="E877" s="56"/>
      <c r="F877" s="56"/>
      <c r="G877" s="2"/>
      <c r="H877" s="2"/>
      <c r="I877" s="57"/>
      <c r="J877" s="56"/>
      <c r="K877" s="56"/>
      <c r="L877" s="56"/>
      <c r="M877" s="56"/>
      <c r="N877" s="56"/>
      <c r="O877" s="56"/>
      <c r="P877" s="56"/>
      <c r="Q877" s="56"/>
      <c r="R877" s="56"/>
      <c r="S877" s="57"/>
      <c r="T877" s="57"/>
      <c r="U877" s="57"/>
      <c r="V877" s="57"/>
      <c r="W877" s="57"/>
      <c r="X877" s="57"/>
      <c r="Y877" s="57"/>
      <c r="Z877" s="57"/>
      <c r="AA877" s="57"/>
      <c r="AB877" s="57"/>
      <c r="AC877" s="57"/>
      <c r="AD877" s="57"/>
      <c r="AE877" s="9"/>
      <c r="AF877" s="2"/>
      <c r="AG877" s="9"/>
      <c r="AH877" s="9"/>
      <c r="AI877" s="9"/>
      <c r="AJ877" s="9"/>
    </row>
    <row r="878" customFormat="false" ht="15.75" hidden="false" customHeight="true" outlineLevel="0" collapsed="false">
      <c r="A878" s="9"/>
      <c r="B878" s="9"/>
      <c r="C878" s="9"/>
      <c r="D878" s="56"/>
      <c r="E878" s="56"/>
      <c r="F878" s="56"/>
      <c r="G878" s="2"/>
      <c r="H878" s="2"/>
      <c r="I878" s="57"/>
      <c r="J878" s="56"/>
      <c r="K878" s="56"/>
      <c r="L878" s="56"/>
      <c r="M878" s="56"/>
      <c r="N878" s="56"/>
      <c r="O878" s="56"/>
      <c r="P878" s="56"/>
      <c r="Q878" s="56"/>
      <c r="R878" s="56"/>
      <c r="S878" s="57"/>
      <c r="T878" s="57"/>
      <c r="U878" s="57"/>
      <c r="V878" s="57"/>
      <c r="W878" s="57"/>
      <c r="X878" s="57"/>
      <c r="Y878" s="57"/>
      <c r="Z878" s="57"/>
      <c r="AA878" s="57"/>
      <c r="AB878" s="57"/>
      <c r="AC878" s="57"/>
      <c r="AD878" s="57"/>
      <c r="AE878" s="9"/>
      <c r="AF878" s="2"/>
      <c r="AG878" s="9"/>
      <c r="AH878" s="9"/>
      <c r="AI878" s="9"/>
      <c r="AJ878" s="9"/>
    </row>
    <row r="879" customFormat="false" ht="15.75" hidden="false" customHeight="true" outlineLevel="0" collapsed="false">
      <c r="A879" s="9"/>
      <c r="B879" s="9"/>
      <c r="C879" s="9"/>
      <c r="D879" s="56"/>
      <c r="E879" s="56"/>
      <c r="F879" s="56"/>
      <c r="G879" s="2"/>
      <c r="H879" s="2"/>
      <c r="I879" s="57"/>
      <c r="J879" s="56"/>
      <c r="K879" s="56"/>
      <c r="L879" s="56"/>
      <c r="M879" s="56"/>
      <c r="N879" s="56"/>
      <c r="O879" s="56"/>
      <c r="P879" s="56"/>
      <c r="Q879" s="56"/>
      <c r="R879" s="56"/>
      <c r="S879" s="57"/>
      <c r="T879" s="57"/>
      <c r="U879" s="57"/>
      <c r="V879" s="57"/>
      <c r="W879" s="57"/>
      <c r="X879" s="57"/>
      <c r="Y879" s="57"/>
      <c r="Z879" s="57"/>
      <c r="AA879" s="57"/>
      <c r="AB879" s="57"/>
      <c r="AC879" s="57"/>
      <c r="AD879" s="57"/>
      <c r="AE879" s="9"/>
      <c r="AF879" s="2"/>
      <c r="AG879" s="9"/>
      <c r="AH879" s="9"/>
      <c r="AI879" s="9"/>
      <c r="AJ879" s="9"/>
    </row>
    <row r="880" customFormat="false" ht="15.75" hidden="false" customHeight="true" outlineLevel="0" collapsed="false">
      <c r="A880" s="9"/>
      <c r="B880" s="9"/>
      <c r="C880" s="9"/>
      <c r="D880" s="56"/>
      <c r="E880" s="56"/>
      <c r="F880" s="56"/>
      <c r="G880" s="2"/>
      <c r="H880" s="2"/>
      <c r="I880" s="57"/>
      <c r="J880" s="56"/>
      <c r="K880" s="56"/>
      <c r="L880" s="56"/>
      <c r="M880" s="56"/>
      <c r="N880" s="56"/>
      <c r="O880" s="56"/>
      <c r="P880" s="56"/>
      <c r="Q880" s="56"/>
      <c r="R880" s="56"/>
      <c r="S880" s="57"/>
      <c r="T880" s="57"/>
      <c r="U880" s="57"/>
      <c r="V880" s="57"/>
      <c r="W880" s="57"/>
      <c r="X880" s="57"/>
      <c r="Y880" s="57"/>
      <c r="Z880" s="57"/>
      <c r="AA880" s="57"/>
      <c r="AB880" s="57"/>
      <c r="AC880" s="57"/>
      <c r="AD880" s="57"/>
      <c r="AE880" s="9"/>
      <c r="AF880" s="2"/>
      <c r="AG880" s="9"/>
      <c r="AH880" s="9"/>
      <c r="AI880" s="9"/>
      <c r="AJ880" s="9"/>
    </row>
    <row r="881" customFormat="false" ht="15.75" hidden="false" customHeight="true" outlineLevel="0" collapsed="false">
      <c r="A881" s="9"/>
      <c r="B881" s="9"/>
      <c r="C881" s="9"/>
      <c r="D881" s="56"/>
      <c r="E881" s="56"/>
      <c r="F881" s="56"/>
      <c r="G881" s="2"/>
      <c r="H881" s="2"/>
      <c r="I881" s="57"/>
      <c r="J881" s="56"/>
      <c r="K881" s="56"/>
      <c r="L881" s="56"/>
      <c r="M881" s="56"/>
      <c r="N881" s="56"/>
      <c r="O881" s="56"/>
      <c r="P881" s="56"/>
      <c r="Q881" s="56"/>
      <c r="R881" s="56"/>
      <c r="S881" s="57"/>
      <c r="T881" s="57"/>
      <c r="U881" s="57"/>
      <c r="V881" s="57"/>
      <c r="W881" s="57"/>
      <c r="X881" s="57"/>
      <c r="Y881" s="57"/>
      <c r="Z881" s="57"/>
      <c r="AA881" s="57"/>
      <c r="AB881" s="57"/>
      <c r="AC881" s="57"/>
      <c r="AD881" s="57"/>
      <c r="AE881" s="9"/>
      <c r="AF881" s="2"/>
      <c r="AG881" s="9"/>
      <c r="AH881" s="9"/>
      <c r="AI881" s="9"/>
      <c r="AJ881" s="9"/>
    </row>
    <row r="882" customFormat="false" ht="15.75" hidden="false" customHeight="true" outlineLevel="0" collapsed="false">
      <c r="A882" s="9"/>
      <c r="B882" s="9"/>
      <c r="C882" s="9"/>
      <c r="D882" s="56"/>
      <c r="E882" s="56"/>
      <c r="F882" s="56"/>
      <c r="G882" s="2"/>
      <c r="H882" s="2"/>
      <c r="I882" s="57"/>
      <c r="J882" s="56"/>
      <c r="K882" s="56"/>
      <c r="L882" s="56"/>
      <c r="M882" s="56"/>
      <c r="N882" s="56"/>
      <c r="O882" s="56"/>
      <c r="P882" s="56"/>
      <c r="Q882" s="56"/>
      <c r="R882" s="56"/>
      <c r="S882" s="57"/>
      <c r="T882" s="57"/>
      <c r="U882" s="57"/>
      <c r="V882" s="57"/>
      <c r="W882" s="57"/>
      <c r="X882" s="57"/>
      <c r="Y882" s="57"/>
      <c r="Z882" s="57"/>
      <c r="AA882" s="57"/>
      <c r="AB882" s="57"/>
      <c r="AC882" s="57"/>
      <c r="AD882" s="57"/>
      <c r="AE882" s="9"/>
      <c r="AF882" s="2"/>
      <c r="AG882" s="9"/>
      <c r="AH882" s="9"/>
      <c r="AI882" s="9"/>
      <c r="AJ882" s="9"/>
    </row>
    <row r="883" customFormat="false" ht="15.75" hidden="false" customHeight="true" outlineLevel="0" collapsed="false">
      <c r="A883" s="9"/>
      <c r="B883" s="9"/>
      <c r="C883" s="9"/>
      <c r="D883" s="56"/>
      <c r="E883" s="56"/>
      <c r="F883" s="56"/>
      <c r="G883" s="2"/>
      <c r="H883" s="2"/>
      <c r="I883" s="57"/>
      <c r="J883" s="56"/>
      <c r="K883" s="56"/>
      <c r="L883" s="56"/>
      <c r="M883" s="56"/>
      <c r="N883" s="56"/>
      <c r="O883" s="56"/>
      <c r="P883" s="56"/>
      <c r="Q883" s="56"/>
      <c r="R883" s="56"/>
      <c r="S883" s="57"/>
      <c r="T883" s="57"/>
      <c r="U883" s="57"/>
      <c r="V883" s="57"/>
      <c r="W883" s="57"/>
      <c r="X883" s="57"/>
      <c r="Y883" s="57"/>
      <c r="Z883" s="57"/>
      <c r="AA883" s="57"/>
      <c r="AB883" s="57"/>
      <c r="AC883" s="57"/>
      <c r="AD883" s="57"/>
      <c r="AE883" s="9"/>
      <c r="AF883" s="2"/>
      <c r="AG883" s="9"/>
      <c r="AH883" s="9"/>
      <c r="AI883" s="9"/>
      <c r="AJ883" s="9"/>
    </row>
    <row r="884" customFormat="false" ht="15.75" hidden="false" customHeight="true" outlineLevel="0" collapsed="false">
      <c r="A884" s="9"/>
      <c r="B884" s="9"/>
      <c r="C884" s="9"/>
      <c r="D884" s="56"/>
      <c r="E884" s="56"/>
      <c r="F884" s="56"/>
      <c r="G884" s="2"/>
      <c r="H884" s="2"/>
      <c r="I884" s="57"/>
      <c r="J884" s="56"/>
      <c r="K884" s="56"/>
      <c r="L884" s="56"/>
      <c r="M884" s="56"/>
      <c r="N884" s="56"/>
      <c r="O884" s="56"/>
      <c r="P884" s="56"/>
      <c r="Q884" s="56"/>
      <c r="R884" s="56"/>
      <c r="S884" s="57"/>
      <c r="T884" s="57"/>
      <c r="U884" s="57"/>
      <c r="V884" s="57"/>
      <c r="W884" s="57"/>
      <c r="X884" s="57"/>
      <c r="Y884" s="57"/>
      <c r="Z884" s="57"/>
      <c r="AA884" s="57"/>
      <c r="AB884" s="57"/>
      <c r="AC884" s="57"/>
      <c r="AD884" s="57"/>
      <c r="AE884" s="9"/>
      <c r="AF884" s="2"/>
      <c r="AG884" s="9"/>
      <c r="AH884" s="9"/>
      <c r="AI884" s="9"/>
      <c r="AJ884" s="9"/>
    </row>
    <row r="885" customFormat="false" ht="15.75" hidden="false" customHeight="true" outlineLevel="0" collapsed="false">
      <c r="A885" s="9"/>
      <c r="B885" s="9"/>
      <c r="C885" s="9"/>
      <c r="D885" s="56"/>
      <c r="E885" s="56"/>
      <c r="F885" s="56"/>
      <c r="G885" s="2"/>
      <c r="H885" s="2"/>
      <c r="I885" s="57"/>
      <c r="J885" s="56"/>
      <c r="K885" s="56"/>
      <c r="L885" s="56"/>
      <c r="M885" s="56"/>
      <c r="N885" s="56"/>
      <c r="O885" s="56"/>
      <c r="P885" s="56"/>
      <c r="Q885" s="56"/>
      <c r="R885" s="56"/>
      <c r="S885" s="57"/>
      <c r="T885" s="57"/>
      <c r="U885" s="57"/>
      <c r="V885" s="57"/>
      <c r="W885" s="57"/>
      <c r="X885" s="57"/>
      <c r="Y885" s="57"/>
      <c r="Z885" s="57"/>
      <c r="AA885" s="57"/>
      <c r="AB885" s="57"/>
      <c r="AC885" s="57"/>
      <c r="AD885" s="57"/>
      <c r="AE885" s="9"/>
      <c r="AF885" s="2"/>
      <c r="AG885" s="9"/>
      <c r="AH885" s="9"/>
      <c r="AI885" s="9"/>
      <c r="AJ885" s="9"/>
    </row>
    <row r="886" customFormat="false" ht="15.75" hidden="false" customHeight="true" outlineLevel="0" collapsed="false">
      <c r="A886" s="9"/>
      <c r="B886" s="9"/>
      <c r="C886" s="9"/>
      <c r="D886" s="56"/>
      <c r="E886" s="56"/>
      <c r="F886" s="56"/>
      <c r="G886" s="2"/>
      <c r="H886" s="2"/>
      <c r="I886" s="57"/>
      <c r="J886" s="56"/>
      <c r="K886" s="56"/>
      <c r="L886" s="56"/>
      <c r="M886" s="56"/>
      <c r="N886" s="56"/>
      <c r="O886" s="56"/>
      <c r="P886" s="56"/>
      <c r="Q886" s="56"/>
      <c r="R886" s="56"/>
      <c r="S886" s="57"/>
      <c r="T886" s="57"/>
      <c r="U886" s="57"/>
      <c r="V886" s="57"/>
      <c r="W886" s="57"/>
      <c r="X886" s="57"/>
      <c r="Y886" s="57"/>
      <c r="Z886" s="57"/>
      <c r="AA886" s="57"/>
      <c r="AB886" s="57"/>
      <c r="AC886" s="57"/>
      <c r="AD886" s="57"/>
      <c r="AE886" s="9"/>
      <c r="AF886" s="2"/>
      <c r="AG886" s="9"/>
      <c r="AH886" s="9"/>
      <c r="AI886" s="9"/>
      <c r="AJ886" s="9"/>
    </row>
    <row r="887" customFormat="false" ht="15.75" hidden="false" customHeight="true" outlineLevel="0" collapsed="false">
      <c r="A887" s="9"/>
      <c r="B887" s="9"/>
      <c r="C887" s="9"/>
      <c r="D887" s="56"/>
      <c r="E887" s="56"/>
      <c r="F887" s="56"/>
      <c r="G887" s="2"/>
      <c r="H887" s="2"/>
      <c r="I887" s="57"/>
      <c r="J887" s="56"/>
      <c r="K887" s="56"/>
      <c r="L887" s="56"/>
      <c r="M887" s="56"/>
      <c r="N887" s="56"/>
      <c r="O887" s="56"/>
      <c r="P887" s="56"/>
      <c r="Q887" s="56"/>
      <c r="R887" s="56"/>
      <c r="S887" s="57"/>
      <c r="T887" s="57"/>
      <c r="U887" s="57"/>
      <c r="V887" s="57"/>
      <c r="W887" s="57"/>
      <c r="X887" s="57"/>
      <c r="Y887" s="57"/>
      <c r="Z887" s="57"/>
      <c r="AA887" s="57"/>
      <c r="AB887" s="57"/>
      <c r="AC887" s="57"/>
      <c r="AD887" s="57"/>
      <c r="AE887" s="9"/>
      <c r="AF887" s="2"/>
      <c r="AG887" s="9"/>
      <c r="AH887" s="9"/>
      <c r="AI887" s="9"/>
      <c r="AJ887" s="9"/>
    </row>
    <row r="888" customFormat="false" ht="15.75" hidden="false" customHeight="true" outlineLevel="0" collapsed="false">
      <c r="A888" s="9"/>
      <c r="B888" s="9"/>
      <c r="C888" s="9"/>
      <c r="D888" s="56"/>
      <c r="E888" s="56"/>
      <c r="F888" s="56"/>
      <c r="G888" s="2"/>
      <c r="H888" s="2"/>
      <c r="I888" s="57"/>
      <c r="J888" s="56"/>
      <c r="K888" s="56"/>
      <c r="L888" s="56"/>
      <c r="M888" s="56"/>
      <c r="N888" s="56"/>
      <c r="O888" s="56"/>
      <c r="P888" s="56"/>
      <c r="Q888" s="56"/>
      <c r="R888" s="56"/>
      <c r="S888" s="57"/>
      <c r="T888" s="57"/>
      <c r="U888" s="57"/>
      <c r="V888" s="57"/>
      <c r="W888" s="57"/>
      <c r="X888" s="57"/>
      <c r="Y888" s="57"/>
      <c r="Z888" s="57"/>
      <c r="AA888" s="57"/>
      <c r="AB888" s="57"/>
      <c r="AC888" s="57"/>
      <c r="AD888" s="57"/>
      <c r="AE888" s="9"/>
      <c r="AF888" s="2"/>
      <c r="AG888" s="9"/>
      <c r="AH888" s="9"/>
      <c r="AI888" s="9"/>
      <c r="AJ888" s="9"/>
    </row>
    <row r="889" customFormat="false" ht="15.75" hidden="false" customHeight="true" outlineLevel="0" collapsed="false">
      <c r="A889" s="9"/>
      <c r="B889" s="9"/>
      <c r="C889" s="9"/>
      <c r="D889" s="56"/>
      <c r="E889" s="56"/>
      <c r="F889" s="56"/>
      <c r="G889" s="2"/>
      <c r="H889" s="2"/>
      <c r="I889" s="57"/>
      <c r="J889" s="56"/>
      <c r="K889" s="56"/>
      <c r="L889" s="56"/>
      <c r="M889" s="56"/>
      <c r="N889" s="56"/>
      <c r="O889" s="56"/>
      <c r="P889" s="56"/>
      <c r="Q889" s="56"/>
      <c r="R889" s="56"/>
      <c r="S889" s="57"/>
      <c r="T889" s="57"/>
      <c r="U889" s="57"/>
      <c r="V889" s="57"/>
      <c r="W889" s="57"/>
      <c r="X889" s="57"/>
      <c r="Y889" s="57"/>
      <c r="Z889" s="57"/>
      <c r="AA889" s="57"/>
      <c r="AB889" s="57"/>
      <c r="AC889" s="57"/>
      <c r="AD889" s="57"/>
      <c r="AE889" s="9"/>
      <c r="AF889" s="2"/>
      <c r="AG889" s="9"/>
      <c r="AH889" s="9"/>
      <c r="AI889" s="9"/>
      <c r="AJ889" s="9"/>
    </row>
    <row r="890" customFormat="false" ht="15.75" hidden="false" customHeight="true" outlineLevel="0" collapsed="false">
      <c r="A890" s="9"/>
      <c r="B890" s="9"/>
      <c r="C890" s="9"/>
      <c r="D890" s="56"/>
      <c r="E890" s="56"/>
      <c r="F890" s="56"/>
      <c r="G890" s="2"/>
      <c r="H890" s="2"/>
      <c r="I890" s="57"/>
      <c r="J890" s="56"/>
      <c r="K890" s="56"/>
      <c r="L890" s="56"/>
      <c r="M890" s="56"/>
      <c r="N890" s="56"/>
      <c r="O890" s="56"/>
      <c r="P890" s="56"/>
      <c r="Q890" s="56"/>
      <c r="R890" s="56"/>
      <c r="S890" s="57"/>
      <c r="T890" s="57"/>
      <c r="U890" s="57"/>
      <c r="V890" s="57"/>
      <c r="W890" s="57"/>
      <c r="X890" s="57"/>
      <c r="Y890" s="57"/>
      <c r="Z890" s="57"/>
      <c r="AA890" s="57"/>
      <c r="AB890" s="57"/>
      <c r="AC890" s="57"/>
      <c r="AD890" s="57"/>
      <c r="AE890" s="9"/>
      <c r="AF890" s="2"/>
      <c r="AG890" s="9"/>
      <c r="AH890" s="9"/>
      <c r="AI890" s="9"/>
      <c r="AJ890" s="9"/>
    </row>
    <row r="891" customFormat="false" ht="15.75" hidden="false" customHeight="true" outlineLevel="0" collapsed="false">
      <c r="A891" s="9"/>
      <c r="B891" s="9"/>
      <c r="C891" s="9"/>
      <c r="D891" s="56"/>
      <c r="E891" s="56"/>
      <c r="F891" s="56"/>
      <c r="G891" s="2"/>
      <c r="H891" s="2"/>
      <c r="I891" s="57"/>
      <c r="J891" s="56"/>
      <c r="K891" s="56"/>
      <c r="L891" s="56"/>
      <c r="M891" s="56"/>
      <c r="N891" s="56"/>
      <c r="O891" s="56"/>
      <c r="P891" s="56"/>
      <c r="Q891" s="56"/>
      <c r="R891" s="56"/>
      <c r="S891" s="57"/>
      <c r="T891" s="57"/>
      <c r="U891" s="57"/>
      <c r="V891" s="57"/>
      <c r="W891" s="57"/>
      <c r="X891" s="57"/>
      <c r="Y891" s="57"/>
      <c r="Z891" s="57"/>
      <c r="AA891" s="57"/>
      <c r="AB891" s="57"/>
      <c r="AC891" s="57"/>
      <c r="AD891" s="57"/>
      <c r="AE891" s="9"/>
      <c r="AF891" s="2"/>
      <c r="AG891" s="9"/>
      <c r="AH891" s="9"/>
      <c r="AI891" s="9"/>
      <c r="AJ891" s="9"/>
    </row>
    <row r="892" customFormat="false" ht="15.75" hidden="false" customHeight="true" outlineLevel="0" collapsed="false">
      <c r="A892" s="9"/>
      <c r="B892" s="9"/>
      <c r="C892" s="9"/>
      <c r="D892" s="56"/>
      <c r="E892" s="56"/>
      <c r="F892" s="56"/>
      <c r="G892" s="2"/>
      <c r="H892" s="2"/>
      <c r="I892" s="57"/>
      <c r="J892" s="56"/>
      <c r="K892" s="56"/>
      <c r="L892" s="56"/>
      <c r="M892" s="56"/>
      <c r="N892" s="56"/>
      <c r="O892" s="56"/>
      <c r="P892" s="56"/>
      <c r="Q892" s="56"/>
      <c r="R892" s="56"/>
      <c r="S892" s="57"/>
      <c r="T892" s="57"/>
      <c r="U892" s="57"/>
      <c r="V892" s="57"/>
      <c r="W892" s="57"/>
      <c r="X892" s="57"/>
      <c r="Y892" s="57"/>
      <c r="Z892" s="57"/>
      <c r="AA892" s="57"/>
      <c r="AB892" s="57"/>
      <c r="AC892" s="57"/>
      <c r="AD892" s="57"/>
      <c r="AE892" s="9"/>
      <c r="AF892" s="2"/>
      <c r="AG892" s="9"/>
      <c r="AH892" s="9"/>
      <c r="AI892" s="9"/>
      <c r="AJ892" s="9"/>
    </row>
    <row r="893" customFormat="false" ht="15.75" hidden="false" customHeight="true" outlineLevel="0" collapsed="false">
      <c r="A893" s="9"/>
      <c r="B893" s="9"/>
      <c r="C893" s="9"/>
      <c r="D893" s="56"/>
      <c r="E893" s="56"/>
      <c r="F893" s="56"/>
      <c r="G893" s="2"/>
      <c r="H893" s="2"/>
      <c r="I893" s="57"/>
      <c r="J893" s="56"/>
      <c r="K893" s="56"/>
      <c r="L893" s="56"/>
      <c r="M893" s="56"/>
      <c r="N893" s="56"/>
      <c r="O893" s="56"/>
      <c r="P893" s="56"/>
      <c r="Q893" s="56"/>
      <c r="R893" s="56"/>
      <c r="S893" s="57"/>
      <c r="T893" s="57"/>
      <c r="U893" s="57"/>
      <c r="V893" s="57"/>
      <c r="W893" s="57"/>
      <c r="X893" s="57"/>
      <c r="Y893" s="57"/>
      <c r="Z893" s="57"/>
      <c r="AA893" s="57"/>
      <c r="AB893" s="57"/>
      <c r="AC893" s="57"/>
      <c r="AD893" s="57"/>
      <c r="AE893" s="9"/>
      <c r="AF893" s="2"/>
      <c r="AG893" s="9"/>
      <c r="AH893" s="9"/>
      <c r="AI893" s="9"/>
      <c r="AJ893" s="9"/>
    </row>
    <row r="894" customFormat="false" ht="15.75" hidden="false" customHeight="true" outlineLevel="0" collapsed="false">
      <c r="A894" s="9"/>
      <c r="B894" s="9"/>
      <c r="C894" s="9"/>
      <c r="D894" s="56"/>
      <c r="E894" s="56"/>
      <c r="F894" s="56"/>
      <c r="G894" s="2"/>
      <c r="H894" s="2"/>
      <c r="I894" s="57"/>
      <c r="J894" s="56"/>
      <c r="K894" s="56"/>
      <c r="L894" s="56"/>
      <c r="M894" s="56"/>
      <c r="N894" s="56"/>
      <c r="O894" s="56"/>
      <c r="P894" s="56"/>
      <c r="Q894" s="56"/>
      <c r="R894" s="56"/>
      <c r="S894" s="57"/>
      <c r="T894" s="57"/>
      <c r="U894" s="57"/>
      <c r="V894" s="57"/>
      <c r="W894" s="57"/>
      <c r="X894" s="57"/>
      <c r="Y894" s="57"/>
      <c r="Z894" s="57"/>
      <c r="AA894" s="57"/>
      <c r="AB894" s="57"/>
      <c r="AC894" s="57"/>
      <c r="AD894" s="57"/>
      <c r="AE894" s="9"/>
      <c r="AF894" s="2"/>
      <c r="AG894" s="9"/>
      <c r="AH894" s="9"/>
      <c r="AI894" s="9"/>
      <c r="AJ894" s="9"/>
    </row>
    <row r="895" customFormat="false" ht="15.75" hidden="false" customHeight="true" outlineLevel="0" collapsed="false">
      <c r="A895" s="9"/>
      <c r="B895" s="9"/>
      <c r="C895" s="9"/>
      <c r="D895" s="56"/>
      <c r="E895" s="56"/>
      <c r="F895" s="56"/>
      <c r="G895" s="2"/>
      <c r="H895" s="2"/>
      <c r="I895" s="57"/>
      <c r="J895" s="56"/>
      <c r="K895" s="56"/>
      <c r="L895" s="56"/>
      <c r="M895" s="56"/>
      <c r="N895" s="56"/>
      <c r="O895" s="56"/>
      <c r="P895" s="56"/>
      <c r="Q895" s="56"/>
      <c r="R895" s="56"/>
      <c r="S895" s="57"/>
      <c r="T895" s="57"/>
      <c r="U895" s="57"/>
      <c r="V895" s="57"/>
      <c r="W895" s="57"/>
      <c r="X895" s="57"/>
      <c r="Y895" s="57"/>
      <c r="Z895" s="57"/>
      <c r="AA895" s="57"/>
      <c r="AB895" s="57"/>
      <c r="AC895" s="57"/>
      <c r="AD895" s="57"/>
      <c r="AE895" s="9"/>
      <c r="AF895" s="2"/>
      <c r="AG895" s="9"/>
      <c r="AH895" s="9"/>
      <c r="AI895" s="9"/>
      <c r="AJ895" s="9"/>
    </row>
    <row r="896" customFormat="false" ht="15.75" hidden="false" customHeight="true" outlineLevel="0" collapsed="false">
      <c r="A896" s="9"/>
      <c r="B896" s="9"/>
      <c r="C896" s="9"/>
      <c r="D896" s="56"/>
      <c r="E896" s="56"/>
      <c r="F896" s="56"/>
      <c r="G896" s="2"/>
      <c r="H896" s="2"/>
      <c r="I896" s="57"/>
      <c r="J896" s="56"/>
      <c r="K896" s="56"/>
      <c r="L896" s="56"/>
      <c r="M896" s="56"/>
      <c r="N896" s="56"/>
      <c r="O896" s="56"/>
      <c r="P896" s="56"/>
      <c r="Q896" s="56"/>
      <c r="R896" s="56"/>
      <c r="S896" s="57"/>
      <c r="T896" s="57"/>
      <c r="U896" s="57"/>
      <c r="V896" s="57"/>
      <c r="W896" s="57"/>
      <c r="X896" s="57"/>
      <c r="Y896" s="57"/>
      <c r="Z896" s="57"/>
      <c r="AA896" s="57"/>
      <c r="AB896" s="57"/>
      <c r="AC896" s="57"/>
      <c r="AD896" s="57"/>
      <c r="AE896" s="9"/>
      <c r="AF896" s="2"/>
      <c r="AG896" s="9"/>
      <c r="AH896" s="9"/>
      <c r="AI896" s="9"/>
      <c r="AJ896" s="9"/>
    </row>
    <row r="897" customFormat="false" ht="15.75" hidden="false" customHeight="true" outlineLevel="0" collapsed="false">
      <c r="A897" s="9"/>
      <c r="B897" s="9"/>
      <c r="C897" s="9"/>
      <c r="D897" s="56"/>
      <c r="E897" s="56"/>
      <c r="F897" s="56"/>
      <c r="G897" s="2"/>
      <c r="H897" s="2"/>
      <c r="I897" s="57"/>
      <c r="J897" s="56"/>
      <c r="K897" s="56"/>
      <c r="L897" s="56"/>
      <c r="M897" s="56"/>
      <c r="N897" s="56"/>
      <c r="O897" s="56"/>
      <c r="P897" s="56"/>
      <c r="Q897" s="56"/>
      <c r="R897" s="56"/>
      <c r="S897" s="57"/>
      <c r="T897" s="57"/>
      <c r="U897" s="57"/>
      <c r="V897" s="57"/>
      <c r="W897" s="57"/>
      <c r="X897" s="57"/>
      <c r="Y897" s="57"/>
      <c r="Z897" s="57"/>
      <c r="AA897" s="57"/>
      <c r="AB897" s="57"/>
      <c r="AC897" s="57"/>
      <c r="AD897" s="57"/>
      <c r="AE897" s="9"/>
      <c r="AF897" s="2"/>
      <c r="AG897" s="9"/>
      <c r="AH897" s="9"/>
      <c r="AI897" s="9"/>
      <c r="AJ897" s="9"/>
    </row>
    <row r="898" customFormat="false" ht="15.75" hidden="false" customHeight="true" outlineLevel="0" collapsed="false">
      <c r="A898" s="9"/>
      <c r="B898" s="9"/>
      <c r="C898" s="9"/>
      <c r="D898" s="56"/>
      <c r="E898" s="56"/>
      <c r="F898" s="56"/>
      <c r="G898" s="2"/>
      <c r="H898" s="2"/>
      <c r="I898" s="57"/>
      <c r="J898" s="56"/>
      <c r="K898" s="56"/>
      <c r="L898" s="56"/>
      <c r="M898" s="56"/>
      <c r="N898" s="56"/>
      <c r="O898" s="56"/>
      <c r="P898" s="56"/>
      <c r="Q898" s="56"/>
      <c r="R898" s="56"/>
      <c r="S898" s="57"/>
      <c r="T898" s="57"/>
      <c r="U898" s="57"/>
      <c r="V898" s="57"/>
      <c r="W898" s="57"/>
      <c r="X898" s="57"/>
      <c r="Y898" s="57"/>
      <c r="Z898" s="57"/>
      <c r="AA898" s="57"/>
      <c r="AB898" s="57"/>
      <c r="AC898" s="57"/>
      <c r="AD898" s="57"/>
      <c r="AE898" s="9"/>
      <c r="AF898" s="2"/>
      <c r="AG898" s="9"/>
      <c r="AH898" s="9"/>
      <c r="AI898" s="9"/>
      <c r="AJ898" s="9"/>
    </row>
    <row r="899" customFormat="false" ht="15.75" hidden="false" customHeight="true" outlineLevel="0" collapsed="false">
      <c r="A899" s="9"/>
      <c r="B899" s="9"/>
      <c r="C899" s="9"/>
      <c r="D899" s="56"/>
      <c r="E899" s="56"/>
      <c r="F899" s="56"/>
      <c r="G899" s="2"/>
      <c r="H899" s="2"/>
      <c r="I899" s="57"/>
      <c r="J899" s="56"/>
      <c r="K899" s="56"/>
      <c r="L899" s="56"/>
      <c r="M899" s="56"/>
      <c r="N899" s="56"/>
      <c r="O899" s="56"/>
      <c r="P899" s="56"/>
      <c r="Q899" s="56"/>
      <c r="R899" s="56"/>
      <c r="S899" s="57"/>
      <c r="T899" s="57"/>
      <c r="U899" s="57"/>
      <c r="V899" s="57"/>
      <c r="W899" s="57"/>
      <c r="X899" s="57"/>
      <c r="Y899" s="57"/>
      <c r="Z899" s="57"/>
      <c r="AA899" s="57"/>
      <c r="AB899" s="57"/>
      <c r="AC899" s="57"/>
      <c r="AD899" s="57"/>
      <c r="AE899" s="9"/>
      <c r="AF899" s="2"/>
      <c r="AG899" s="9"/>
      <c r="AH899" s="9"/>
      <c r="AI899" s="9"/>
      <c r="AJ899" s="9"/>
    </row>
    <row r="900" customFormat="false" ht="15.75" hidden="false" customHeight="true" outlineLevel="0" collapsed="false">
      <c r="A900" s="9"/>
      <c r="B900" s="9"/>
      <c r="C900" s="9"/>
      <c r="D900" s="56"/>
      <c r="E900" s="56"/>
      <c r="F900" s="56"/>
      <c r="G900" s="2"/>
      <c r="H900" s="2"/>
      <c r="I900" s="57"/>
      <c r="J900" s="56"/>
      <c r="K900" s="56"/>
      <c r="L900" s="56"/>
      <c r="M900" s="56"/>
      <c r="N900" s="56"/>
      <c r="O900" s="56"/>
      <c r="P900" s="56"/>
      <c r="Q900" s="56"/>
      <c r="R900" s="56"/>
      <c r="S900" s="57"/>
      <c r="T900" s="57"/>
      <c r="U900" s="57"/>
      <c r="V900" s="57"/>
      <c r="W900" s="57"/>
      <c r="X900" s="57"/>
      <c r="Y900" s="57"/>
      <c r="Z900" s="57"/>
      <c r="AA900" s="57"/>
      <c r="AB900" s="57"/>
      <c r="AC900" s="57"/>
      <c r="AD900" s="57"/>
      <c r="AE900" s="9"/>
      <c r="AF900" s="2"/>
      <c r="AG900" s="9"/>
      <c r="AH900" s="9"/>
      <c r="AI900" s="9"/>
      <c r="AJ900" s="9"/>
    </row>
    <row r="901" customFormat="false" ht="15.75" hidden="false" customHeight="true" outlineLevel="0" collapsed="false">
      <c r="A901" s="9"/>
      <c r="B901" s="9"/>
      <c r="C901" s="9"/>
      <c r="D901" s="56"/>
      <c r="E901" s="56"/>
      <c r="F901" s="56"/>
      <c r="G901" s="2"/>
      <c r="H901" s="2"/>
      <c r="I901" s="57"/>
      <c r="J901" s="56"/>
      <c r="K901" s="56"/>
      <c r="L901" s="56"/>
      <c r="M901" s="56"/>
      <c r="N901" s="56"/>
      <c r="O901" s="56"/>
      <c r="P901" s="56"/>
      <c r="Q901" s="56"/>
      <c r="R901" s="56"/>
      <c r="S901" s="57"/>
      <c r="T901" s="57"/>
      <c r="U901" s="57"/>
      <c r="V901" s="57"/>
      <c r="W901" s="57"/>
      <c r="X901" s="57"/>
      <c r="Y901" s="57"/>
      <c r="Z901" s="57"/>
      <c r="AA901" s="57"/>
      <c r="AB901" s="57"/>
      <c r="AC901" s="57"/>
      <c r="AD901" s="57"/>
      <c r="AE901" s="9"/>
      <c r="AF901" s="2"/>
      <c r="AG901" s="9"/>
      <c r="AH901" s="9"/>
      <c r="AI901" s="9"/>
      <c r="AJ901" s="9"/>
    </row>
    <row r="902" customFormat="false" ht="15.75" hidden="false" customHeight="true" outlineLevel="0" collapsed="false">
      <c r="A902" s="9"/>
      <c r="B902" s="9"/>
      <c r="C902" s="9"/>
      <c r="D902" s="56"/>
      <c r="E902" s="56"/>
      <c r="F902" s="56"/>
      <c r="G902" s="2"/>
      <c r="H902" s="2"/>
      <c r="I902" s="57"/>
      <c r="J902" s="56"/>
      <c r="K902" s="56"/>
      <c r="L902" s="56"/>
      <c r="M902" s="56"/>
      <c r="N902" s="56"/>
      <c r="O902" s="56"/>
      <c r="P902" s="56"/>
      <c r="Q902" s="56"/>
      <c r="R902" s="56"/>
      <c r="S902" s="57"/>
      <c r="T902" s="57"/>
      <c r="U902" s="57"/>
      <c r="V902" s="57"/>
      <c r="W902" s="57"/>
      <c r="X902" s="57"/>
      <c r="Y902" s="57"/>
      <c r="Z902" s="57"/>
      <c r="AA902" s="57"/>
      <c r="AB902" s="57"/>
      <c r="AC902" s="57"/>
      <c r="AD902" s="57"/>
      <c r="AE902" s="9"/>
      <c r="AF902" s="2"/>
      <c r="AG902" s="9"/>
      <c r="AH902" s="9"/>
      <c r="AI902" s="9"/>
      <c r="AJ902" s="9"/>
    </row>
    <row r="903" customFormat="false" ht="15.75" hidden="false" customHeight="true" outlineLevel="0" collapsed="false">
      <c r="A903" s="9"/>
      <c r="B903" s="9"/>
      <c r="C903" s="9"/>
      <c r="D903" s="56"/>
      <c r="E903" s="56"/>
      <c r="F903" s="56"/>
      <c r="G903" s="2"/>
      <c r="H903" s="2"/>
      <c r="I903" s="57"/>
      <c r="J903" s="56"/>
      <c r="K903" s="56"/>
      <c r="L903" s="56"/>
      <c r="M903" s="56"/>
      <c r="N903" s="56"/>
      <c r="O903" s="56"/>
      <c r="P903" s="56"/>
      <c r="Q903" s="56"/>
      <c r="R903" s="56"/>
      <c r="S903" s="57"/>
      <c r="T903" s="57"/>
      <c r="U903" s="57"/>
      <c r="V903" s="57"/>
      <c r="W903" s="57"/>
      <c r="X903" s="57"/>
      <c r="Y903" s="57"/>
      <c r="Z903" s="57"/>
      <c r="AA903" s="57"/>
      <c r="AB903" s="57"/>
      <c r="AC903" s="57"/>
      <c r="AD903" s="57"/>
      <c r="AE903" s="9"/>
      <c r="AF903" s="2"/>
      <c r="AG903" s="9"/>
      <c r="AH903" s="9"/>
      <c r="AI903" s="9"/>
      <c r="AJ903" s="9"/>
    </row>
    <row r="904" customFormat="false" ht="15.75" hidden="false" customHeight="true" outlineLevel="0" collapsed="false">
      <c r="A904" s="9"/>
      <c r="B904" s="9"/>
      <c r="C904" s="9"/>
      <c r="D904" s="56"/>
      <c r="E904" s="56"/>
      <c r="F904" s="56"/>
      <c r="G904" s="2"/>
      <c r="H904" s="2"/>
      <c r="I904" s="57"/>
      <c r="J904" s="56"/>
      <c r="K904" s="56"/>
      <c r="L904" s="56"/>
      <c r="M904" s="56"/>
      <c r="N904" s="56"/>
      <c r="O904" s="56"/>
      <c r="P904" s="56"/>
      <c r="Q904" s="56"/>
      <c r="R904" s="56"/>
      <c r="S904" s="57"/>
      <c r="T904" s="57"/>
      <c r="U904" s="57"/>
      <c r="V904" s="57"/>
      <c r="W904" s="57"/>
      <c r="X904" s="57"/>
      <c r="Y904" s="57"/>
      <c r="Z904" s="57"/>
      <c r="AA904" s="57"/>
      <c r="AB904" s="57"/>
      <c r="AC904" s="57"/>
      <c r="AD904" s="57"/>
      <c r="AE904" s="9"/>
      <c r="AF904" s="2"/>
      <c r="AG904" s="9"/>
      <c r="AH904" s="9"/>
      <c r="AI904" s="9"/>
      <c r="AJ904" s="9"/>
    </row>
    <row r="905" customFormat="false" ht="15.75" hidden="false" customHeight="true" outlineLevel="0" collapsed="false">
      <c r="A905" s="9"/>
      <c r="B905" s="9"/>
      <c r="C905" s="9"/>
      <c r="D905" s="56"/>
      <c r="E905" s="56"/>
      <c r="F905" s="56"/>
      <c r="G905" s="2"/>
      <c r="H905" s="2"/>
      <c r="I905" s="57"/>
      <c r="J905" s="56"/>
      <c r="K905" s="56"/>
      <c r="L905" s="56"/>
      <c r="M905" s="56"/>
      <c r="N905" s="56"/>
      <c r="O905" s="56"/>
      <c r="P905" s="56"/>
      <c r="Q905" s="56"/>
      <c r="R905" s="56"/>
      <c r="S905" s="57"/>
      <c r="T905" s="57"/>
      <c r="U905" s="57"/>
      <c r="V905" s="57"/>
      <c r="W905" s="57"/>
      <c r="X905" s="57"/>
      <c r="Y905" s="57"/>
      <c r="Z905" s="57"/>
      <c r="AA905" s="57"/>
      <c r="AB905" s="57"/>
      <c r="AC905" s="57"/>
      <c r="AD905" s="57"/>
      <c r="AE905" s="9"/>
      <c r="AF905" s="2"/>
      <c r="AG905" s="9"/>
      <c r="AH905" s="9"/>
      <c r="AI905" s="9"/>
      <c r="AJ905" s="9"/>
    </row>
    <row r="906" customFormat="false" ht="15.75" hidden="false" customHeight="true" outlineLevel="0" collapsed="false">
      <c r="A906" s="9"/>
      <c r="B906" s="9"/>
      <c r="C906" s="9"/>
      <c r="D906" s="56"/>
      <c r="E906" s="56"/>
      <c r="F906" s="56"/>
      <c r="G906" s="2"/>
      <c r="H906" s="2"/>
      <c r="I906" s="57"/>
      <c r="J906" s="56"/>
      <c r="K906" s="56"/>
      <c r="L906" s="56"/>
      <c r="M906" s="56"/>
      <c r="N906" s="56"/>
      <c r="O906" s="56"/>
      <c r="P906" s="56"/>
      <c r="Q906" s="56"/>
      <c r="R906" s="56"/>
      <c r="S906" s="57"/>
      <c r="T906" s="57"/>
      <c r="U906" s="57"/>
      <c r="V906" s="57"/>
      <c r="W906" s="57"/>
      <c r="X906" s="57"/>
      <c r="Y906" s="57"/>
      <c r="Z906" s="57"/>
      <c r="AA906" s="57"/>
      <c r="AB906" s="57"/>
      <c r="AC906" s="57"/>
      <c r="AD906" s="57"/>
      <c r="AE906" s="9"/>
      <c r="AF906" s="2"/>
      <c r="AG906" s="9"/>
      <c r="AH906" s="9"/>
      <c r="AI906" s="9"/>
      <c r="AJ906" s="9"/>
    </row>
    <row r="907" customFormat="false" ht="15.75" hidden="false" customHeight="true" outlineLevel="0" collapsed="false">
      <c r="A907" s="9"/>
      <c r="B907" s="9"/>
      <c r="C907" s="9"/>
      <c r="D907" s="56"/>
      <c r="E907" s="56"/>
      <c r="F907" s="56"/>
      <c r="G907" s="2"/>
      <c r="H907" s="2"/>
      <c r="I907" s="57"/>
      <c r="J907" s="56"/>
      <c r="K907" s="56"/>
      <c r="L907" s="56"/>
      <c r="M907" s="56"/>
      <c r="N907" s="56"/>
      <c r="O907" s="56"/>
      <c r="P907" s="56"/>
      <c r="Q907" s="56"/>
      <c r="R907" s="56"/>
      <c r="S907" s="57"/>
      <c r="T907" s="57"/>
      <c r="U907" s="57"/>
      <c r="V907" s="57"/>
      <c r="W907" s="57"/>
      <c r="X907" s="57"/>
      <c r="Y907" s="57"/>
      <c r="Z907" s="57"/>
      <c r="AA907" s="57"/>
      <c r="AB907" s="57"/>
      <c r="AC907" s="57"/>
      <c r="AD907" s="57"/>
      <c r="AE907" s="9"/>
      <c r="AF907" s="2"/>
      <c r="AG907" s="9"/>
      <c r="AH907" s="9"/>
      <c r="AI907" s="9"/>
      <c r="AJ907" s="9"/>
    </row>
    <row r="908" customFormat="false" ht="15.75" hidden="false" customHeight="true" outlineLevel="0" collapsed="false">
      <c r="A908" s="9"/>
      <c r="B908" s="9"/>
      <c r="C908" s="9"/>
      <c r="D908" s="56"/>
      <c r="E908" s="56"/>
      <c r="F908" s="56"/>
      <c r="G908" s="2"/>
      <c r="H908" s="2"/>
      <c r="I908" s="57"/>
      <c r="J908" s="56"/>
      <c r="K908" s="56"/>
      <c r="L908" s="56"/>
      <c r="M908" s="56"/>
      <c r="N908" s="56"/>
      <c r="O908" s="56"/>
      <c r="P908" s="56"/>
      <c r="Q908" s="56"/>
      <c r="R908" s="56"/>
      <c r="S908" s="57"/>
      <c r="T908" s="57"/>
      <c r="U908" s="57"/>
      <c r="V908" s="57"/>
      <c r="W908" s="57"/>
      <c r="X908" s="57"/>
      <c r="Y908" s="57"/>
      <c r="Z908" s="57"/>
      <c r="AA908" s="57"/>
      <c r="AB908" s="57"/>
      <c r="AC908" s="57"/>
      <c r="AD908" s="57"/>
      <c r="AE908" s="9"/>
      <c r="AF908" s="2"/>
      <c r="AG908" s="9"/>
      <c r="AH908" s="9"/>
      <c r="AI908" s="9"/>
      <c r="AJ908" s="9"/>
    </row>
    <row r="909" customFormat="false" ht="15.75" hidden="false" customHeight="true" outlineLevel="0" collapsed="false">
      <c r="A909" s="9"/>
      <c r="B909" s="9"/>
      <c r="C909" s="9"/>
      <c r="D909" s="56"/>
      <c r="E909" s="56"/>
      <c r="F909" s="56"/>
      <c r="G909" s="2"/>
      <c r="H909" s="2"/>
      <c r="I909" s="57"/>
      <c r="J909" s="56"/>
      <c r="K909" s="56"/>
      <c r="L909" s="56"/>
      <c r="M909" s="56"/>
      <c r="N909" s="56"/>
      <c r="O909" s="56"/>
      <c r="P909" s="56"/>
      <c r="Q909" s="56"/>
      <c r="R909" s="56"/>
      <c r="S909" s="57"/>
      <c r="T909" s="57"/>
      <c r="U909" s="57"/>
      <c r="V909" s="57"/>
      <c r="W909" s="57"/>
      <c r="X909" s="57"/>
      <c r="Y909" s="57"/>
      <c r="Z909" s="57"/>
      <c r="AA909" s="57"/>
      <c r="AB909" s="57"/>
      <c r="AC909" s="57"/>
      <c r="AD909" s="57"/>
      <c r="AE909" s="9"/>
      <c r="AF909" s="2"/>
      <c r="AG909" s="9"/>
      <c r="AH909" s="9"/>
      <c r="AI909" s="9"/>
      <c r="AJ909" s="9"/>
    </row>
    <row r="910" customFormat="false" ht="15.75" hidden="false" customHeight="true" outlineLevel="0" collapsed="false">
      <c r="A910" s="9"/>
      <c r="B910" s="9"/>
      <c r="C910" s="9"/>
      <c r="D910" s="56"/>
      <c r="E910" s="56"/>
      <c r="F910" s="56"/>
      <c r="G910" s="2"/>
      <c r="H910" s="2"/>
      <c r="I910" s="57"/>
      <c r="J910" s="56"/>
      <c r="K910" s="56"/>
      <c r="L910" s="56"/>
      <c r="M910" s="56"/>
      <c r="N910" s="56"/>
      <c r="O910" s="56"/>
      <c r="P910" s="56"/>
      <c r="Q910" s="56"/>
      <c r="R910" s="56"/>
      <c r="S910" s="57"/>
      <c r="T910" s="57"/>
      <c r="U910" s="57"/>
      <c r="V910" s="57"/>
      <c r="W910" s="57"/>
      <c r="X910" s="57"/>
      <c r="Y910" s="57"/>
      <c r="Z910" s="57"/>
      <c r="AA910" s="57"/>
      <c r="AB910" s="57"/>
      <c r="AC910" s="57"/>
      <c r="AD910" s="57"/>
      <c r="AE910" s="9"/>
      <c r="AF910" s="2"/>
      <c r="AG910" s="9"/>
      <c r="AH910" s="9"/>
      <c r="AI910" s="9"/>
      <c r="AJ910" s="9"/>
    </row>
    <row r="911" customFormat="false" ht="15.75" hidden="false" customHeight="true" outlineLevel="0" collapsed="false">
      <c r="A911" s="9"/>
      <c r="B911" s="9"/>
      <c r="C911" s="9"/>
      <c r="D911" s="56"/>
      <c r="E911" s="56"/>
      <c r="F911" s="56"/>
      <c r="G911" s="2"/>
      <c r="H911" s="2"/>
      <c r="I911" s="57"/>
      <c r="J911" s="56"/>
      <c r="K911" s="56"/>
      <c r="L911" s="56"/>
      <c r="M911" s="56"/>
      <c r="N911" s="56"/>
      <c r="O911" s="56"/>
      <c r="P911" s="56"/>
      <c r="Q911" s="56"/>
      <c r="R911" s="56"/>
      <c r="S911" s="57"/>
      <c r="T911" s="57"/>
      <c r="U911" s="57"/>
      <c r="V911" s="57"/>
      <c r="W911" s="57"/>
      <c r="X911" s="57"/>
      <c r="Y911" s="57"/>
      <c r="Z911" s="57"/>
      <c r="AA911" s="57"/>
      <c r="AB911" s="57"/>
      <c r="AC911" s="57"/>
      <c r="AD911" s="57"/>
      <c r="AE911" s="9"/>
      <c r="AF911" s="2"/>
      <c r="AG911" s="9"/>
      <c r="AH911" s="9"/>
      <c r="AI911" s="9"/>
      <c r="AJ911" s="9"/>
    </row>
    <row r="912" customFormat="false" ht="15.75" hidden="false" customHeight="true" outlineLevel="0" collapsed="false">
      <c r="A912" s="9"/>
      <c r="B912" s="9"/>
      <c r="C912" s="9"/>
      <c r="D912" s="56"/>
      <c r="E912" s="56"/>
      <c r="F912" s="56"/>
      <c r="G912" s="2"/>
      <c r="H912" s="2"/>
      <c r="I912" s="57"/>
      <c r="J912" s="56"/>
      <c r="K912" s="56"/>
      <c r="L912" s="56"/>
      <c r="M912" s="56"/>
      <c r="N912" s="56"/>
      <c r="O912" s="56"/>
      <c r="P912" s="56"/>
      <c r="Q912" s="56"/>
      <c r="R912" s="56"/>
      <c r="S912" s="57"/>
      <c r="T912" s="57"/>
      <c r="U912" s="57"/>
      <c r="V912" s="57"/>
      <c r="W912" s="57"/>
      <c r="X912" s="57"/>
      <c r="Y912" s="57"/>
      <c r="Z912" s="57"/>
      <c r="AA912" s="57"/>
      <c r="AB912" s="57"/>
      <c r="AC912" s="57"/>
      <c r="AD912" s="57"/>
      <c r="AE912" s="9"/>
      <c r="AF912" s="2"/>
      <c r="AG912" s="9"/>
      <c r="AH912" s="9"/>
      <c r="AI912" s="9"/>
      <c r="AJ912" s="9"/>
    </row>
    <row r="913" customFormat="false" ht="15.75" hidden="false" customHeight="true" outlineLevel="0" collapsed="false">
      <c r="A913" s="9"/>
      <c r="B913" s="9"/>
      <c r="C913" s="9"/>
      <c r="D913" s="56"/>
      <c r="E913" s="56"/>
      <c r="F913" s="56"/>
      <c r="G913" s="2"/>
      <c r="H913" s="2"/>
      <c r="I913" s="57"/>
      <c r="J913" s="56"/>
      <c r="K913" s="56"/>
      <c r="L913" s="56"/>
      <c r="M913" s="56"/>
      <c r="N913" s="56"/>
      <c r="O913" s="56"/>
      <c r="P913" s="56"/>
      <c r="Q913" s="56"/>
      <c r="R913" s="56"/>
      <c r="S913" s="57"/>
      <c r="T913" s="57"/>
      <c r="U913" s="57"/>
      <c r="V913" s="57"/>
      <c r="W913" s="57"/>
      <c r="X913" s="57"/>
      <c r="Y913" s="57"/>
      <c r="Z913" s="57"/>
      <c r="AA913" s="57"/>
      <c r="AB913" s="57"/>
      <c r="AC913" s="57"/>
      <c r="AD913" s="57"/>
      <c r="AE913" s="9"/>
      <c r="AF913" s="2"/>
      <c r="AG913" s="9"/>
      <c r="AH913" s="9"/>
      <c r="AI913" s="9"/>
      <c r="AJ913" s="9"/>
    </row>
    <row r="914" customFormat="false" ht="15.75" hidden="false" customHeight="true" outlineLevel="0" collapsed="false">
      <c r="A914" s="9"/>
      <c r="B914" s="9"/>
      <c r="C914" s="9"/>
      <c r="D914" s="56"/>
      <c r="E914" s="56"/>
      <c r="F914" s="56"/>
      <c r="G914" s="2"/>
      <c r="H914" s="2"/>
      <c r="I914" s="57"/>
      <c r="J914" s="56"/>
      <c r="K914" s="56"/>
      <c r="L914" s="56"/>
      <c r="M914" s="56"/>
      <c r="N914" s="56"/>
      <c r="O914" s="56"/>
      <c r="P914" s="56"/>
      <c r="Q914" s="56"/>
      <c r="R914" s="56"/>
      <c r="S914" s="57"/>
      <c r="T914" s="57"/>
      <c r="U914" s="57"/>
      <c r="V914" s="57"/>
      <c r="W914" s="57"/>
      <c r="X914" s="57"/>
      <c r="Y914" s="57"/>
      <c r="Z914" s="57"/>
      <c r="AA914" s="57"/>
      <c r="AB914" s="57"/>
      <c r="AC914" s="57"/>
      <c r="AD914" s="57"/>
      <c r="AE914" s="9"/>
      <c r="AF914" s="2"/>
      <c r="AG914" s="9"/>
      <c r="AH914" s="9"/>
      <c r="AI914" s="9"/>
      <c r="AJ914" s="9"/>
    </row>
    <row r="915" customFormat="false" ht="15.75" hidden="false" customHeight="true" outlineLevel="0" collapsed="false">
      <c r="A915" s="9"/>
      <c r="B915" s="9"/>
      <c r="C915" s="9"/>
      <c r="D915" s="56"/>
      <c r="E915" s="56"/>
      <c r="F915" s="56"/>
      <c r="G915" s="2"/>
      <c r="H915" s="2"/>
      <c r="I915" s="57"/>
      <c r="J915" s="56"/>
      <c r="K915" s="56"/>
      <c r="L915" s="56"/>
      <c r="M915" s="56"/>
      <c r="N915" s="56"/>
      <c r="O915" s="56"/>
      <c r="P915" s="56"/>
      <c r="Q915" s="56"/>
      <c r="R915" s="56"/>
      <c r="S915" s="57"/>
      <c r="T915" s="57"/>
      <c r="U915" s="57"/>
      <c r="V915" s="57"/>
      <c r="W915" s="57"/>
      <c r="X915" s="57"/>
      <c r="Y915" s="57"/>
      <c r="Z915" s="57"/>
      <c r="AA915" s="57"/>
      <c r="AB915" s="57"/>
      <c r="AC915" s="57"/>
      <c r="AD915" s="57"/>
      <c r="AE915" s="9"/>
      <c r="AF915" s="2"/>
      <c r="AG915" s="9"/>
      <c r="AH915" s="9"/>
      <c r="AI915" s="9"/>
      <c r="AJ915" s="9"/>
    </row>
    <row r="916" customFormat="false" ht="15.75" hidden="false" customHeight="true" outlineLevel="0" collapsed="false">
      <c r="A916" s="9"/>
      <c r="B916" s="9"/>
      <c r="C916" s="9"/>
      <c r="D916" s="56"/>
      <c r="E916" s="56"/>
      <c r="F916" s="56"/>
      <c r="G916" s="2"/>
      <c r="H916" s="2"/>
      <c r="I916" s="57"/>
      <c r="J916" s="56"/>
      <c r="K916" s="56"/>
      <c r="L916" s="56"/>
      <c r="M916" s="56"/>
      <c r="N916" s="56"/>
      <c r="O916" s="56"/>
      <c r="P916" s="56"/>
      <c r="Q916" s="56"/>
      <c r="R916" s="56"/>
      <c r="S916" s="57"/>
      <c r="T916" s="57"/>
      <c r="U916" s="57"/>
      <c r="V916" s="57"/>
      <c r="W916" s="57"/>
      <c r="X916" s="57"/>
      <c r="Y916" s="57"/>
      <c r="Z916" s="57"/>
      <c r="AA916" s="57"/>
      <c r="AB916" s="57"/>
      <c r="AC916" s="57"/>
      <c r="AD916" s="57"/>
      <c r="AE916" s="9"/>
      <c r="AF916" s="2"/>
      <c r="AG916" s="9"/>
      <c r="AH916" s="9"/>
      <c r="AI916" s="9"/>
      <c r="AJ916" s="9"/>
    </row>
    <row r="917" customFormat="false" ht="15.75" hidden="false" customHeight="true" outlineLevel="0" collapsed="false">
      <c r="A917" s="9"/>
      <c r="B917" s="9"/>
      <c r="C917" s="9"/>
      <c r="D917" s="56"/>
      <c r="E917" s="56"/>
      <c r="F917" s="56"/>
      <c r="G917" s="2"/>
      <c r="H917" s="2"/>
      <c r="I917" s="57"/>
      <c r="J917" s="56"/>
      <c r="K917" s="56"/>
      <c r="L917" s="56"/>
      <c r="M917" s="56"/>
      <c r="N917" s="56"/>
      <c r="O917" s="56"/>
      <c r="P917" s="56"/>
      <c r="Q917" s="56"/>
      <c r="R917" s="56"/>
      <c r="S917" s="57"/>
      <c r="T917" s="57"/>
      <c r="U917" s="57"/>
      <c r="V917" s="57"/>
      <c r="W917" s="57"/>
      <c r="X917" s="57"/>
      <c r="Y917" s="57"/>
      <c r="Z917" s="57"/>
      <c r="AA917" s="57"/>
      <c r="AB917" s="57"/>
      <c r="AC917" s="57"/>
      <c r="AD917" s="57"/>
      <c r="AE917" s="9"/>
      <c r="AF917" s="2"/>
      <c r="AG917" s="9"/>
      <c r="AH917" s="9"/>
      <c r="AI917" s="9"/>
      <c r="AJ917" s="9"/>
    </row>
    <row r="918" customFormat="false" ht="15.75" hidden="false" customHeight="true" outlineLevel="0" collapsed="false">
      <c r="A918" s="9"/>
      <c r="B918" s="9"/>
      <c r="C918" s="9"/>
      <c r="D918" s="56"/>
      <c r="E918" s="56"/>
      <c r="F918" s="56"/>
      <c r="G918" s="2"/>
      <c r="H918" s="2"/>
      <c r="I918" s="57"/>
      <c r="J918" s="56"/>
      <c r="K918" s="56"/>
      <c r="L918" s="56"/>
      <c r="M918" s="56"/>
      <c r="N918" s="56"/>
      <c r="O918" s="56"/>
      <c r="P918" s="56"/>
      <c r="Q918" s="56"/>
      <c r="R918" s="56"/>
      <c r="S918" s="57"/>
      <c r="T918" s="57"/>
      <c r="U918" s="57"/>
      <c r="V918" s="57"/>
      <c r="W918" s="57"/>
      <c r="X918" s="57"/>
      <c r="Y918" s="57"/>
      <c r="Z918" s="57"/>
      <c r="AA918" s="57"/>
      <c r="AB918" s="57"/>
      <c r="AC918" s="57"/>
      <c r="AD918" s="57"/>
      <c r="AE918" s="9"/>
      <c r="AF918" s="2"/>
      <c r="AG918" s="9"/>
      <c r="AH918" s="9"/>
      <c r="AI918" s="9"/>
      <c r="AJ918" s="9"/>
    </row>
    <row r="919" customFormat="false" ht="15.75" hidden="false" customHeight="true" outlineLevel="0" collapsed="false">
      <c r="A919" s="9"/>
      <c r="B919" s="9"/>
      <c r="C919" s="9"/>
      <c r="D919" s="56"/>
      <c r="E919" s="56"/>
      <c r="F919" s="56"/>
      <c r="G919" s="2"/>
      <c r="H919" s="2"/>
      <c r="I919" s="57"/>
      <c r="J919" s="56"/>
      <c r="K919" s="56"/>
      <c r="L919" s="56"/>
      <c r="M919" s="56"/>
      <c r="N919" s="56"/>
      <c r="O919" s="56"/>
      <c r="P919" s="56"/>
      <c r="Q919" s="56"/>
      <c r="R919" s="56"/>
      <c r="S919" s="57"/>
      <c r="T919" s="57"/>
      <c r="U919" s="57"/>
      <c r="V919" s="57"/>
      <c r="W919" s="57"/>
      <c r="X919" s="57"/>
      <c r="Y919" s="57"/>
      <c r="Z919" s="57"/>
      <c r="AA919" s="57"/>
      <c r="AB919" s="57"/>
      <c r="AC919" s="57"/>
      <c r="AD919" s="57"/>
      <c r="AE919" s="9"/>
      <c r="AF919" s="2"/>
      <c r="AG919" s="9"/>
      <c r="AH919" s="9"/>
      <c r="AI919" s="9"/>
      <c r="AJ919" s="9"/>
    </row>
    <row r="920" customFormat="false" ht="15.75" hidden="false" customHeight="true" outlineLevel="0" collapsed="false">
      <c r="A920" s="9"/>
      <c r="B920" s="9"/>
      <c r="C920" s="9"/>
      <c r="D920" s="56"/>
      <c r="E920" s="56"/>
      <c r="F920" s="56"/>
      <c r="G920" s="2"/>
      <c r="H920" s="2"/>
      <c r="I920" s="57"/>
      <c r="J920" s="56"/>
      <c r="K920" s="56"/>
      <c r="L920" s="56"/>
      <c r="M920" s="56"/>
      <c r="N920" s="56"/>
      <c r="O920" s="56"/>
      <c r="P920" s="56"/>
      <c r="Q920" s="56"/>
      <c r="R920" s="56"/>
      <c r="S920" s="57"/>
      <c r="T920" s="57"/>
      <c r="U920" s="57"/>
      <c r="V920" s="57"/>
      <c r="W920" s="57"/>
      <c r="X920" s="57"/>
      <c r="Y920" s="57"/>
      <c r="Z920" s="57"/>
      <c r="AA920" s="57"/>
      <c r="AB920" s="57"/>
      <c r="AC920" s="57"/>
      <c r="AD920" s="57"/>
      <c r="AE920" s="9"/>
      <c r="AF920" s="2"/>
      <c r="AG920" s="9"/>
      <c r="AH920" s="9"/>
      <c r="AI920" s="9"/>
      <c r="AJ920" s="9"/>
    </row>
    <row r="921" customFormat="false" ht="15.75" hidden="false" customHeight="true" outlineLevel="0" collapsed="false">
      <c r="A921" s="9"/>
      <c r="B921" s="9"/>
      <c r="C921" s="9"/>
      <c r="D921" s="56"/>
      <c r="E921" s="56"/>
      <c r="F921" s="56"/>
      <c r="G921" s="2"/>
      <c r="H921" s="2"/>
      <c r="I921" s="57"/>
      <c r="J921" s="56"/>
      <c r="K921" s="56"/>
      <c r="L921" s="56"/>
      <c r="M921" s="56"/>
      <c r="N921" s="56"/>
      <c r="O921" s="56"/>
      <c r="P921" s="56"/>
      <c r="Q921" s="56"/>
      <c r="R921" s="56"/>
      <c r="S921" s="57"/>
      <c r="T921" s="57"/>
      <c r="U921" s="57"/>
      <c r="V921" s="57"/>
      <c r="W921" s="57"/>
      <c r="X921" s="57"/>
      <c r="Y921" s="57"/>
      <c r="Z921" s="57"/>
      <c r="AA921" s="57"/>
      <c r="AB921" s="57"/>
      <c r="AC921" s="57"/>
      <c r="AD921" s="57"/>
      <c r="AE921" s="9"/>
      <c r="AF921" s="2"/>
      <c r="AG921" s="9"/>
      <c r="AH921" s="9"/>
      <c r="AI921" s="9"/>
      <c r="AJ921" s="9"/>
    </row>
    <row r="922" customFormat="false" ht="15.75" hidden="false" customHeight="true" outlineLevel="0" collapsed="false">
      <c r="A922" s="9"/>
      <c r="B922" s="9"/>
      <c r="C922" s="9"/>
      <c r="D922" s="56"/>
      <c r="E922" s="56"/>
      <c r="F922" s="56"/>
      <c r="G922" s="2"/>
      <c r="H922" s="2"/>
      <c r="I922" s="57"/>
      <c r="J922" s="56"/>
      <c r="K922" s="56"/>
      <c r="L922" s="56"/>
      <c r="M922" s="56"/>
      <c r="N922" s="56"/>
      <c r="O922" s="56"/>
      <c r="P922" s="56"/>
      <c r="Q922" s="56"/>
      <c r="R922" s="56"/>
      <c r="S922" s="57"/>
      <c r="T922" s="57"/>
      <c r="U922" s="57"/>
      <c r="V922" s="57"/>
      <c r="W922" s="57"/>
      <c r="X922" s="57"/>
      <c r="Y922" s="57"/>
      <c r="Z922" s="57"/>
      <c r="AA922" s="57"/>
      <c r="AB922" s="57"/>
      <c r="AC922" s="57"/>
      <c r="AD922" s="57"/>
      <c r="AE922" s="9"/>
      <c r="AF922" s="2"/>
      <c r="AG922" s="9"/>
      <c r="AH922" s="9"/>
      <c r="AI922" s="9"/>
      <c r="AJ922" s="9"/>
    </row>
    <row r="923" customFormat="false" ht="15.75" hidden="false" customHeight="true" outlineLevel="0" collapsed="false">
      <c r="A923" s="9"/>
      <c r="B923" s="9"/>
      <c r="C923" s="9"/>
      <c r="D923" s="56"/>
      <c r="E923" s="56"/>
      <c r="F923" s="56"/>
      <c r="G923" s="2"/>
      <c r="H923" s="2"/>
      <c r="I923" s="57"/>
      <c r="J923" s="56"/>
      <c r="K923" s="56"/>
      <c r="L923" s="56"/>
      <c r="M923" s="56"/>
      <c r="N923" s="56"/>
      <c r="O923" s="56"/>
      <c r="P923" s="56"/>
      <c r="Q923" s="56"/>
      <c r="R923" s="56"/>
      <c r="S923" s="57"/>
      <c r="T923" s="57"/>
      <c r="U923" s="57"/>
      <c r="V923" s="57"/>
      <c r="W923" s="57"/>
      <c r="X923" s="57"/>
      <c r="Y923" s="57"/>
      <c r="Z923" s="57"/>
      <c r="AA923" s="57"/>
      <c r="AB923" s="57"/>
      <c r="AC923" s="57"/>
      <c r="AD923" s="57"/>
      <c r="AE923" s="9"/>
      <c r="AF923" s="2"/>
      <c r="AG923" s="9"/>
      <c r="AH923" s="9"/>
      <c r="AI923" s="9"/>
      <c r="AJ923" s="9"/>
    </row>
    <row r="924" customFormat="false" ht="15.75" hidden="false" customHeight="true" outlineLevel="0" collapsed="false">
      <c r="A924" s="9"/>
      <c r="B924" s="9"/>
      <c r="C924" s="9"/>
      <c r="D924" s="56"/>
      <c r="E924" s="56"/>
      <c r="F924" s="56"/>
      <c r="G924" s="2"/>
      <c r="H924" s="2"/>
      <c r="I924" s="57"/>
      <c r="J924" s="56"/>
      <c r="K924" s="56"/>
      <c r="L924" s="56"/>
      <c r="M924" s="56"/>
      <c r="N924" s="56"/>
      <c r="O924" s="56"/>
      <c r="P924" s="56"/>
      <c r="Q924" s="56"/>
      <c r="R924" s="56"/>
      <c r="S924" s="57"/>
      <c r="T924" s="57"/>
      <c r="U924" s="57"/>
      <c r="V924" s="57"/>
      <c r="W924" s="57"/>
      <c r="X924" s="57"/>
      <c r="Y924" s="57"/>
      <c r="Z924" s="57"/>
      <c r="AA924" s="57"/>
      <c r="AB924" s="57"/>
      <c r="AC924" s="57"/>
      <c r="AD924" s="57"/>
      <c r="AE924" s="9"/>
      <c r="AF924" s="2"/>
      <c r="AG924" s="9"/>
      <c r="AH924" s="9"/>
      <c r="AI924" s="9"/>
      <c r="AJ924" s="9"/>
    </row>
    <row r="925" customFormat="false" ht="15.75" hidden="false" customHeight="true" outlineLevel="0" collapsed="false">
      <c r="A925" s="9"/>
      <c r="B925" s="9"/>
      <c r="C925" s="9"/>
      <c r="D925" s="56"/>
      <c r="E925" s="56"/>
      <c r="F925" s="56"/>
      <c r="G925" s="2"/>
      <c r="H925" s="2"/>
      <c r="I925" s="57"/>
      <c r="J925" s="56"/>
      <c r="K925" s="56"/>
      <c r="L925" s="56"/>
      <c r="M925" s="56"/>
      <c r="N925" s="56"/>
      <c r="O925" s="56"/>
      <c r="P925" s="56"/>
      <c r="Q925" s="56"/>
      <c r="R925" s="56"/>
      <c r="S925" s="57"/>
      <c r="T925" s="57"/>
      <c r="U925" s="57"/>
      <c r="V925" s="57"/>
      <c r="W925" s="57"/>
      <c r="X925" s="57"/>
      <c r="Y925" s="57"/>
      <c r="Z925" s="57"/>
      <c r="AA925" s="57"/>
      <c r="AB925" s="57"/>
      <c r="AC925" s="57"/>
      <c r="AD925" s="57"/>
      <c r="AE925" s="9"/>
      <c r="AF925" s="2"/>
      <c r="AG925" s="9"/>
      <c r="AH925" s="9"/>
      <c r="AI925" s="9"/>
      <c r="AJ925" s="9"/>
    </row>
    <row r="926" customFormat="false" ht="15.75" hidden="false" customHeight="true" outlineLevel="0" collapsed="false">
      <c r="A926" s="9"/>
      <c r="B926" s="9"/>
      <c r="C926" s="9"/>
      <c r="D926" s="56"/>
      <c r="E926" s="56"/>
      <c r="F926" s="56"/>
      <c r="G926" s="2"/>
      <c r="H926" s="2"/>
      <c r="I926" s="57"/>
      <c r="J926" s="56"/>
      <c r="K926" s="56"/>
      <c r="L926" s="56"/>
      <c r="M926" s="56"/>
      <c r="N926" s="56"/>
      <c r="O926" s="56"/>
      <c r="P926" s="56"/>
      <c r="Q926" s="56"/>
      <c r="R926" s="56"/>
      <c r="S926" s="57"/>
      <c r="T926" s="57"/>
      <c r="U926" s="57"/>
      <c r="V926" s="57"/>
      <c r="W926" s="57"/>
      <c r="X926" s="57"/>
      <c r="Y926" s="57"/>
      <c r="Z926" s="57"/>
      <c r="AA926" s="57"/>
      <c r="AB926" s="57"/>
      <c r="AC926" s="57"/>
      <c r="AD926" s="57"/>
      <c r="AE926" s="9"/>
      <c r="AF926" s="2"/>
      <c r="AG926" s="9"/>
      <c r="AH926" s="9"/>
      <c r="AI926" s="9"/>
      <c r="AJ926" s="9"/>
    </row>
    <row r="927" customFormat="false" ht="15.75" hidden="false" customHeight="true" outlineLevel="0" collapsed="false">
      <c r="A927" s="9"/>
      <c r="B927" s="9"/>
      <c r="C927" s="9"/>
      <c r="D927" s="56"/>
      <c r="E927" s="56"/>
      <c r="F927" s="56"/>
      <c r="G927" s="2"/>
      <c r="H927" s="2"/>
      <c r="I927" s="57"/>
      <c r="J927" s="56"/>
      <c r="K927" s="56"/>
      <c r="L927" s="56"/>
      <c r="M927" s="56"/>
      <c r="N927" s="56"/>
      <c r="O927" s="56"/>
      <c r="P927" s="56"/>
      <c r="Q927" s="56"/>
      <c r="R927" s="56"/>
      <c r="S927" s="57"/>
      <c r="T927" s="57"/>
      <c r="U927" s="57"/>
      <c r="V927" s="57"/>
      <c r="W927" s="57"/>
      <c r="X927" s="57"/>
      <c r="Y927" s="57"/>
      <c r="Z927" s="57"/>
      <c r="AA927" s="57"/>
      <c r="AB927" s="57"/>
      <c r="AC927" s="57"/>
      <c r="AD927" s="57"/>
      <c r="AE927" s="9"/>
      <c r="AF927" s="2"/>
      <c r="AG927" s="9"/>
      <c r="AH927" s="9"/>
      <c r="AI927" s="9"/>
      <c r="AJ927" s="9"/>
    </row>
    <row r="928" customFormat="false" ht="15.75" hidden="false" customHeight="true" outlineLevel="0" collapsed="false">
      <c r="A928" s="9"/>
      <c r="B928" s="9"/>
      <c r="C928" s="9"/>
      <c r="D928" s="56"/>
      <c r="E928" s="56"/>
      <c r="F928" s="56"/>
      <c r="G928" s="2"/>
      <c r="H928" s="2"/>
      <c r="I928" s="57"/>
      <c r="J928" s="56"/>
      <c r="K928" s="56"/>
      <c r="L928" s="56"/>
      <c r="M928" s="56"/>
      <c r="N928" s="56"/>
      <c r="O928" s="56"/>
      <c r="P928" s="56"/>
      <c r="Q928" s="56"/>
      <c r="R928" s="56"/>
      <c r="S928" s="57"/>
      <c r="T928" s="57"/>
      <c r="U928" s="57"/>
      <c r="V928" s="57"/>
      <c r="W928" s="57"/>
      <c r="X928" s="57"/>
      <c r="Y928" s="57"/>
      <c r="Z928" s="57"/>
      <c r="AA928" s="57"/>
      <c r="AB928" s="57"/>
      <c r="AC928" s="57"/>
      <c r="AD928" s="57"/>
      <c r="AE928" s="9"/>
      <c r="AF928" s="2"/>
      <c r="AG928" s="9"/>
      <c r="AH928" s="9"/>
      <c r="AI928" s="9"/>
      <c r="AJ928" s="9"/>
    </row>
    <row r="929" customFormat="false" ht="15.75" hidden="false" customHeight="true" outlineLevel="0" collapsed="false">
      <c r="A929" s="9"/>
      <c r="B929" s="9"/>
      <c r="C929" s="9"/>
      <c r="D929" s="56"/>
      <c r="E929" s="56"/>
      <c r="F929" s="56"/>
      <c r="G929" s="2"/>
      <c r="H929" s="2"/>
      <c r="I929" s="57"/>
      <c r="J929" s="56"/>
      <c r="K929" s="56"/>
      <c r="L929" s="56"/>
      <c r="M929" s="56"/>
      <c r="N929" s="56"/>
      <c r="O929" s="56"/>
      <c r="P929" s="56"/>
      <c r="Q929" s="56"/>
      <c r="R929" s="56"/>
      <c r="S929" s="57"/>
      <c r="T929" s="57"/>
      <c r="U929" s="57"/>
      <c r="V929" s="57"/>
      <c r="W929" s="57"/>
      <c r="X929" s="57"/>
      <c r="Y929" s="57"/>
      <c r="Z929" s="57"/>
      <c r="AA929" s="57"/>
      <c r="AB929" s="57"/>
      <c r="AC929" s="57"/>
      <c r="AD929" s="57"/>
      <c r="AE929" s="9"/>
      <c r="AF929" s="2"/>
      <c r="AG929" s="9"/>
      <c r="AH929" s="9"/>
      <c r="AI929" s="9"/>
      <c r="AJ929" s="9"/>
    </row>
    <row r="930" customFormat="false" ht="15.75" hidden="false" customHeight="true" outlineLevel="0" collapsed="false">
      <c r="A930" s="9"/>
      <c r="B930" s="9"/>
      <c r="C930" s="9"/>
      <c r="D930" s="56"/>
      <c r="E930" s="56"/>
      <c r="F930" s="56"/>
      <c r="G930" s="2"/>
      <c r="H930" s="2"/>
      <c r="I930" s="57"/>
      <c r="J930" s="56"/>
      <c r="K930" s="56"/>
      <c r="L930" s="56"/>
      <c r="M930" s="56"/>
      <c r="N930" s="56"/>
      <c r="O930" s="56"/>
      <c r="P930" s="56"/>
      <c r="Q930" s="56"/>
      <c r="R930" s="56"/>
      <c r="S930" s="57"/>
      <c r="T930" s="57"/>
      <c r="U930" s="57"/>
      <c r="V930" s="57"/>
      <c r="W930" s="57"/>
      <c r="X930" s="57"/>
      <c r="Y930" s="57"/>
      <c r="Z930" s="57"/>
      <c r="AA930" s="57"/>
      <c r="AB930" s="57"/>
      <c r="AC930" s="57"/>
      <c r="AD930" s="57"/>
      <c r="AE930" s="9"/>
      <c r="AF930" s="2"/>
      <c r="AG930" s="9"/>
      <c r="AH930" s="9"/>
      <c r="AI930" s="9"/>
      <c r="AJ930" s="9"/>
    </row>
    <row r="931" customFormat="false" ht="15.75" hidden="false" customHeight="true" outlineLevel="0" collapsed="false">
      <c r="A931" s="9"/>
      <c r="B931" s="9"/>
      <c r="C931" s="9"/>
      <c r="D931" s="56"/>
      <c r="E931" s="56"/>
      <c r="F931" s="56"/>
      <c r="G931" s="2"/>
      <c r="H931" s="2"/>
      <c r="I931" s="57"/>
      <c r="J931" s="56"/>
      <c r="K931" s="56"/>
      <c r="L931" s="56"/>
      <c r="M931" s="56"/>
      <c r="N931" s="56"/>
      <c r="O931" s="56"/>
      <c r="P931" s="56"/>
      <c r="Q931" s="56"/>
      <c r="R931" s="56"/>
      <c r="S931" s="57"/>
      <c r="T931" s="57"/>
      <c r="U931" s="57"/>
      <c r="V931" s="57"/>
      <c r="W931" s="57"/>
      <c r="X931" s="57"/>
      <c r="Y931" s="57"/>
      <c r="Z931" s="57"/>
      <c r="AA931" s="57"/>
      <c r="AB931" s="57"/>
      <c r="AC931" s="57"/>
      <c r="AD931" s="57"/>
      <c r="AE931" s="9"/>
      <c r="AF931" s="2"/>
      <c r="AG931" s="9"/>
      <c r="AH931" s="9"/>
      <c r="AI931" s="9"/>
      <c r="AJ931" s="9"/>
    </row>
    <row r="932" customFormat="false" ht="15.75" hidden="false" customHeight="true" outlineLevel="0" collapsed="false">
      <c r="A932" s="9"/>
      <c r="B932" s="9"/>
      <c r="C932" s="9"/>
      <c r="D932" s="56"/>
      <c r="E932" s="56"/>
      <c r="F932" s="56"/>
      <c r="G932" s="2"/>
      <c r="H932" s="2"/>
      <c r="I932" s="57"/>
      <c r="J932" s="56"/>
      <c r="K932" s="56"/>
      <c r="L932" s="56"/>
      <c r="M932" s="56"/>
      <c r="N932" s="56"/>
      <c r="O932" s="56"/>
      <c r="P932" s="56"/>
      <c r="Q932" s="56"/>
      <c r="R932" s="56"/>
      <c r="S932" s="57"/>
      <c r="T932" s="57"/>
      <c r="U932" s="57"/>
      <c r="V932" s="57"/>
      <c r="W932" s="57"/>
      <c r="X932" s="57"/>
      <c r="Y932" s="57"/>
      <c r="Z932" s="57"/>
      <c r="AA932" s="57"/>
      <c r="AB932" s="57"/>
      <c r="AC932" s="57"/>
      <c r="AD932" s="57"/>
      <c r="AE932" s="9"/>
      <c r="AF932" s="2"/>
      <c r="AG932" s="9"/>
      <c r="AH932" s="9"/>
      <c r="AI932" s="9"/>
      <c r="AJ932" s="9"/>
    </row>
    <row r="933" customFormat="false" ht="15.75" hidden="false" customHeight="true" outlineLevel="0" collapsed="false">
      <c r="A933" s="9"/>
      <c r="B933" s="9"/>
      <c r="C933" s="9"/>
      <c r="D933" s="56"/>
      <c r="E933" s="56"/>
      <c r="F933" s="56"/>
      <c r="G933" s="2"/>
      <c r="H933" s="2"/>
      <c r="I933" s="57"/>
      <c r="J933" s="56"/>
      <c r="K933" s="56"/>
      <c r="L933" s="56"/>
      <c r="M933" s="56"/>
      <c r="N933" s="56"/>
      <c r="O933" s="56"/>
      <c r="P933" s="56"/>
      <c r="Q933" s="56"/>
      <c r="R933" s="56"/>
      <c r="S933" s="57"/>
      <c r="T933" s="57"/>
      <c r="U933" s="57"/>
      <c r="V933" s="57"/>
      <c r="W933" s="57"/>
      <c r="X933" s="57"/>
      <c r="Y933" s="57"/>
      <c r="Z933" s="57"/>
      <c r="AA933" s="57"/>
      <c r="AB933" s="57"/>
      <c r="AC933" s="57"/>
      <c r="AD933" s="57"/>
      <c r="AE933" s="9"/>
      <c r="AF933" s="2"/>
      <c r="AG933" s="9"/>
      <c r="AH933" s="9"/>
      <c r="AI933" s="9"/>
      <c r="AJ933" s="9"/>
    </row>
    <row r="934" customFormat="false" ht="15.75" hidden="false" customHeight="true" outlineLevel="0" collapsed="false">
      <c r="A934" s="9"/>
      <c r="B934" s="9"/>
      <c r="C934" s="9"/>
      <c r="D934" s="56"/>
      <c r="E934" s="56"/>
      <c r="F934" s="56"/>
      <c r="G934" s="2"/>
      <c r="H934" s="2"/>
      <c r="I934" s="57"/>
      <c r="J934" s="56"/>
      <c r="K934" s="56"/>
      <c r="L934" s="56"/>
      <c r="M934" s="56"/>
      <c r="N934" s="56"/>
      <c r="O934" s="56"/>
      <c r="P934" s="56"/>
      <c r="Q934" s="56"/>
      <c r="R934" s="56"/>
      <c r="S934" s="57"/>
      <c r="T934" s="57"/>
      <c r="U934" s="57"/>
      <c r="V934" s="57"/>
      <c r="W934" s="57"/>
      <c r="X934" s="57"/>
      <c r="Y934" s="57"/>
      <c r="Z934" s="57"/>
      <c r="AA934" s="57"/>
      <c r="AB934" s="57"/>
      <c r="AC934" s="57"/>
      <c r="AD934" s="57"/>
      <c r="AE934" s="9"/>
      <c r="AF934" s="2"/>
      <c r="AG934" s="9"/>
      <c r="AH934" s="9"/>
      <c r="AI934" s="9"/>
      <c r="AJ934" s="9"/>
    </row>
    <row r="935" customFormat="false" ht="15.75" hidden="false" customHeight="true" outlineLevel="0" collapsed="false">
      <c r="A935" s="9"/>
      <c r="B935" s="9"/>
      <c r="C935" s="9"/>
      <c r="D935" s="56"/>
      <c r="E935" s="56"/>
      <c r="F935" s="56"/>
      <c r="G935" s="2"/>
      <c r="H935" s="2"/>
      <c r="I935" s="57"/>
      <c r="J935" s="56"/>
      <c r="K935" s="56"/>
      <c r="L935" s="56"/>
      <c r="M935" s="56"/>
      <c r="N935" s="56"/>
      <c r="O935" s="56"/>
      <c r="P935" s="56"/>
      <c r="Q935" s="56"/>
      <c r="R935" s="56"/>
      <c r="S935" s="57"/>
      <c r="T935" s="57"/>
      <c r="U935" s="57"/>
      <c r="V935" s="57"/>
      <c r="W935" s="57"/>
      <c r="X935" s="57"/>
      <c r="Y935" s="57"/>
      <c r="Z935" s="57"/>
      <c r="AA935" s="57"/>
      <c r="AB935" s="57"/>
      <c r="AC935" s="57"/>
      <c r="AD935" s="57"/>
      <c r="AE935" s="9"/>
      <c r="AF935" s="2"/>
      <c r="AG935" s="9"/>
      <c r="AH935" s="9"/>
      <c r="AI935" s="9"/>
      <c r="AJ935" s="9"/>
    </row>
    <row r="936" customFormat="false" ht="15.75" hidden="false" customHeight="true" outlineLevel="0" collapsed="false">
      <c r="A936" s="9"/>
      <c r="B936" s="9"/>
      <c r="C936" s="9"/>
      <c r="D936" s="56"/>
      <c r="E936" s="56"/>
      <c r="F936" s="56"/>
      <c r="G936" s="2"/>
      <c r="H936" s="2"/>
      <c r="I936" s="57"/>
      <c r="J936" s="56"/>
      <c r="K936" s="56"/>
      <c r="L936" s="56"/>
      <c r="M936" s="56"/>
      <c r="N936" s="56"/>
      <c r="O936" s="56"/>
      <c r="P936" s="56"/>
      <c r="Q936" s="56"/>
      <c r="R936" s="56"/>
      <c r="S936" s="57"/>
      <c r="T936" s="57"/>
      <c r="U936" s="57"/>
      <c r="V936" s="57"/>
      <c r="W936" s="57"/>
      <c r="X936" s="57"/>
      <c r="Y936" s="57"/>
      <c r="Z936" s="57"/>
      <c r="AA936" s="57"/>
      <c r="AB936" s="57"/>
      <c r="AC936" s="57"/>
      <c r="AD936" s="57"/>
      <c r="AE936" s="9"/>
      <c r="AF936" s="2"/>
      <c r="AG936" s="9"/>
      <c r="AH936" s="9"/>
      <c r="AI936" s="9"/>
      <c r="AJ936" s="9"/>
    </row>
    <row r="937" customFormat="false" ht="15.75" hidden="false" customHeight="true" outlineLevel="0" collapsed="false">
      <c r="A937" s="9"/>
      <c r="B937" s="9"/>
      <c r="C937" s="9"/>
      <c r="D937" s="56"/>
      <c r="E937" s="56"/>
      <c r="F937" s="56"/>
      <c r="G937" s="2"/>
      <c r="H937" s="2"/>
      <c r="I937" s="57"/>
      <c r="J937" s="56"/>
      <c r="K937" s="56"/>
      <c r="L937" s="56"/>
      <c r="M937" s="56"/>
      <c r="N937" s="56"/>
      <c r="O937" s="56"/>
      <c r="P937" s="56"/>
      <c r="Q937" s="56"/>
      <c r="R937" s="56"/>
      <c r="S937" s="57"/>
      <c r="T937" s="57"/>
      <c r="U937" s="57"/>
      <c r="V937" s="57"/>
      <c r="W937" s="57"/>
      <c r="X937" s="57"/>
      <c r="Y937" s="57"/>
      <c r="Z937" s="57"/>
      <c r="AA937" s="57"/>
      <c r="AB937" s="57"/>
      <c r="AC937" s="57"/>
      <c r="AD937" s="57"/>
      <c r="AE937" s="9"/>
      <c r="AF937" s="2"/>
      <c r="AG937" s="9"/>
      <c r="AH937" s="9"/>
      <c r="AI937" s="9"/>
      <c r="AJ937" s="9"/>
    </row>
    <row r="938" customFormat="false" ht="15.75" hidden="false" customHeight="true" outlineLevel="0" collapsed="false">
      <c r="A938" s="9"/>
      <c r="B938" s="9"/>
      <c r="C938" s="9"/>
      <c r="D938" s="56"/>
      <c r="E938" s="56"/>
      <c r="F938" s="56"/>
      <c r="G938" s="2"/>
      <c r="H938" s="2"/>
      <c r="I938" s="57"/>
      <c r="J938" s="56"/>
      <c r="K938" s="56"/>
      <c r="L938" s="56"/>
      <c r="M938" s="56"/>
      <c r="N938" s="56"/>
      <c r="O938" s="56"/>
      <c r="P938" s="56"/>
      <c r="Q938" s="56"/>
      <c r="R938" s="56"/>
      <c r="S938" s="57"/>
      <c r="T938" s="57"/>
      <c r="U938" s="57"/>
      <c r="V938" s="57"/>
      <c r="W938" s="57"/>
      <c r="X938" s="57"/>
      <c r="Y938" s="57"/>
      <c r="Z938" s="57"/>
      <c r="AA938" s="57"/>
      <c r="AB938" s="57"/>
      <c r="AC938" s="57"/>
      <c r="AD938" s="57"/>
      <c r="AE938" s="9"/>
      <c r="AF938" s="2"/>
      <c r="AG938" s="9"/>
      <c r="AH938" s="9"/>
      <c r="AI938" s="9"/>
      <c r="AJ938" s="9"/>
    </row>
    <row r="939" customFormat="false" ht="15.75" hidden="false" customHeight="true" outlineLevel="0" collapsed="false">
      <c r="A939" s="9"/>
      <c r="B939" s="9"/>
      <c r="C939" s="9"/>
      <c r="D939" s="56"/>
      <c r="E939" s="56"/>
      <c r="F939" s="56"/>
      <c r="G939" s="2"/>
      <c r="H939" s="2"/>
      <c r="I939" s="57"/>
      <c r="J939" s="56"/>
      <c r="K939" s="56"/>
      <c r="L939" s="56"/>
      <c r="M939" s="56"/>
      <c r="N939" s="56"/>
      <c r="O939" s="56"/>
      <c r="P939" s="56"/>
      <c r="Q939" s="56"/>
      <c r="R939" s="56"/>
      <c r="S939" s="57"/>
      <c r="T939" s="57"/>
      <c r="U939" s="57"/>
      <c r="V939" s="57"/>
      <c r="W939" s="57"/>
      <c r="X939" s="57"/>
      <c r="Y939" s="57"/>
      <c r="Z939" s="57"/>
      <c r="AA939" s="57"/>
      <c r="AB939" s="57"/>
      <c r="AC939" s="57"/>
      <c r="AD939" s="57"/>
      <c r="AE939" s="9"/>
      <c r="AF939" s="2"/>
      <c r="AG939" s="9"/>
      <c r="AH939" s="9"/>
      <c r="AI939" s="9"/>
      <c r="AJ939" s="9"/>
    </row>
    <row r="940" customFormat="false" ht="15.75" hidden="false" customHeight="true" outlineLevel="0" collapsed="false">
      <c r="A940" s="9"/>
      <c r="B940" s="9"/>
      <c r="C940" s="9"/>
      <c r="D940" s="56"/>
      <c r="E940" s="56"/>
      <c r="F940" s="56"/>
      <c r="G940" s="2"/>
      <c r="H940" s="2"/>
      <c r="I940" s="57"/>
      <c r="J940" s="56"/>
      <c r="K940" s="56"/>
      <c r="L940" s="56"/>
      <c r="M940" s="56"/>
      <c r="N940" s="56"/>
      <c r="O940" s="56"/>
      <c r="P940" s="56"/>
      <c r="Q940" s="56"/>
      <c r="R940" s="56"/>
      <c r="S940" s="57"/>
      <c r="T940" s="57"/>
      <c r="U940" s="57"/>
      <c r="V940" s="57"/>
      <c r="W940" s="57"/>
      <c r="X940" s="57"/>
      <c r="Y940" s="57"/>
      <c r="Z940" s="57"/>
      <c r="AA940" s="57"/>
      <c r="AB940" s="57"/>
      <c r="AC940" s="57"/>
      <c r="AD940" s="57"/>
      <c r="AE940" s="9"/>
      <c r="AF940" s="2"/>
      <c r="AG940" s="9"/>
      <c r="AH940" s="9"/>
      <c r="AI940" s="9"/>
      <c r="AJ940" s="9"/>
    </row>
    <row r="941" customFormat="false" ht="15.75" hidden="false" customHeight="true" outlineLevel="0" collapsed="false">
      <c r="A941" s="9"/>
      <c r="B941" s="9"/>
      <c r="C941" s="9"/>
      <c r="D941" s="56"/>
      <c r="E941" s="56"/>
      <c r="F941" s="56"/>
      <c r="G941" s="2"/>
      <c r="H941" s="2"/>
      <c r="I941" s="57"/>
      <c r="J941" s="56"/>
      <c r="K941" s="56"/>
      <c r="L941" s="56"/>
      <c r="M941" s="56"/>
      <c r="N941" s="56"/>
      <c r="O941" s="56"/>
      <c r="P941" s="56"/>
      <c r="Q941" s="56"/>
      <c r="R941" s="56"/>
      <c r="S941" s="57"/>
      <c r="T941" s="57"/>
      <c r="U941" s="57"/>
      <c r="V941" s="57"/>
      <c r="W941" s="57"/>
      <c r="X941" s="57"/>
      <c r="Y941" s="57"/>
      <c r="Z941" s="57"/>
      <c r="AA941" s="57"/>
      <c r="AB941" s="57"/>
      <c r="AC941" s="57"/>
      <c r="AD941" s="57"/>
      <c r="AE941" s="9"/>
      <c r="AF941" s="2"/>
      <c r="AG941" s="9"/>
      <c r="AH941" s="9"/>
      <c r="AI941" s="9"/>
      <c r="AJ941" s="9"/>
    </row>
    <row r="942" customFormat="false" ht="15.75" hidden="false" customHeight="true" outlineLevel="0" collapsed="false">
      <c r="A942" s="9"/>
      <c r="B942" s="9"/>
      <c r="C942" s="9"/>
      <c r="D942" s="56"/>
      <c r="E942" s="56"/>
      <c r="F942" s="56"/>
      <c r="G942" s="2"/>
      <c r="H942" s="2"/>
      <c r="I942" s="57"/>
      <c r="J942" s="56"/>
      <c r="K942" s="56"/>
      <c r="L942" s="56"/>
      <c r="M942" s="56"/>
      <c r="N942" s="56"/>
      <c r="O942" s="56"/>
      <c r="P942" s="56"/>
      <c r="Q942" s="56"/>
      <c r="R942" s="56"/>
      <c r="S942" s="57"/>
      <c r="T942" s="57"/>
      <c r="U942" s="57"/>
      <c r="V942" s="57"/>
      <c r="W942" s="57"/>
      <c r="X942" s="57"/>
      <c r="Y942" s="57"/>
      <c r="Z942" s="57"/>
      <c r="AA942" s="57"/>
      <c r="AB942" s="57"/>
      <c r="AC942" s="57"/>
      <c r="AD942" s="57"/>
      <c r="AE942" s="9"/>
      <c r="AF942" s="2"/>
      <c r="AG942" s="9"/>
      <c r="AH942" s="9"/>
      <c r="AI942" s="9"/>
      <c r="AJ942" s="9"/>
    </row>
    <row r="943" customFormat="false" ht="15.75" hidden="false" customHeight="true" outlineLevel="0" collapsed="false">
      <c r="A943" s="9"/>
      <c r="B943" s="9"/>
      <c r="C943" s="9"/>
      <c r="D943" s="56"/>
      <c r="E943" s="56"/>
      <c r="F943" s="56"/>
      <c r="G943" s="2"/>
      <c r="H943" s="2"/>
      <c r="I943" s="57"/>
      <c r="J943" s="56"/>
      <c r="K943" s="56"/>
      <c r="L943" s="56"/>
      <c r="M943" s="56"/>
      <c r="N943" s="56"/>
      <c r="O943" s="56"/>
      <c r="P943" s="56"/>
      <c r="Q943" s="56"/>
      <c r="R943" s="56"/>
      <c r="S943" s="57"/>
      <c r="T943" s="57"/>
      <c r="U943" s="57"/>
      <c r="V943" s="57"/>
      <c r="W943" s="57"/>
      <c r="X943" s="57"/>
      <c r="Y943" s="57"/>
      <c r="Z943" s="57"/>
      <c r="AA943" s="57"/>
      <c r="AB943" s="57"/>
      <c r="AC943" s="57"/>
      <c r="AD943" s="57"/>
      <c r="AE943" s="9"/>
      <c r="AF943" s="2"/>
      <c r="AG943" s="9"/>
      <c r="AH943" s="9"/>
      <c r="AI943" s="9"/>
      <c r="AJ943" s="9"/>
    </row>
    <row r="944" customFormat="false" ht="15.75" hidden="false" customHeight="true" outlineLevel="0" collapsed="false">
      <c r="A944" s="9"/>
      <c r="B944" s="9"/>
      <c r="C944" s="9"/>
      <c r="D944" s="56"/>
      <c r="E944" s="56"/>
      <c r="F944" s="56"/>
      <c r="G944" s="2"/>
      <c r="H944" s="2"/>
      <c r="I944" s="57"/>
      <c r="J944" s="56"/>
      <c r="K944" s="56"/>
      <c r="L944" s="56"/>
      <c r="M944" s="56"/>
      <c r="N944" s="56"/>
      <c r="O944" s="56"/>
      <c r="P944" s="56"/>
      <c r="Q944" s="56"/>
      <c r="R944" s="56"/>
      <c r="S944" s="57"/>
      <c r="T944" s="57"/>
      <c r="U944" s="57"/>
      <c r="V944" s="57"/>
      <c r="W944" s="57"/>
      <c r="X944" s="57"/>
      <c r="Y944" s="57"/>
      <c r="Z944" s="57"/>
      <c r="AA944" s="57"/>
      <c r="AB944" s="57"/>
      <c r="AC944" s="57"/>
      <c r="AD944" s="57"/>
      <c r="AE944" s="9"/>
      <c r="AF944" s="2"/>
      <c r="AG944" s="9"/>
      <c r="AH944" s="9"/>
      <c r="AI944" s="9"/>
      <c r="AJ944" s="9"/>
    </row>
    <row r="945" customFormat="false" ht="15.75" hidden="false" customHeight="true" outlineLevel="0" collapsed="false">
      <c r="A945" s="9"/>
      <c r="B945" s="9"/>
      <c r="C945" s="9"/>
      <c r="D945" s="56"/>
      <c r="E945" s="56"/>
      <c r="F945" s="56"/>
      <c r="G945" s="2"/>
      <c r="H945" s="2"/>
      <c r="I945" s="57"/>
      <c r="J945" s="56"/>
      <c r="K945" s="56"/>
      <c r="L945" s="56"/>
      <c r="M945" s="56"/>
      <c r="N945" s="56"/>
      <c r="O945" s="56"/>
      <c r="P945" s="56"/>
      <c r="Q945" s="56"/>
      <c r="R945" s="56"/>
      <c r="S945" s="57"/>
      <c r="T945" s="57"/>
      <c r="U945" s="57"/>
      <c r="V945" s="57"/>
      <c r="W945" s="57"/>
      <c r="X945" s="57"/>
      <c r="Y945" s="57"/>
      <c r="Z945" s="57"/>
      <c r="AA945" s="57"/>
      <c r="AB945" s="57"/>
      <c r="AC945" s="57"/>
      <c r="AD945" s="57"/>
      <c r="AE945" s="9"/>
      <c r="AF945" s="2"/>
      <c r="AG945" s="9"/>
      <c r="AH945" s="9"/>
      <c r="AI945" s="9"/>
      <c r="AJ945" s="9"/>
    </row>
    <row r="946" customFormat="false" ht="15.75" hidden="false" customHeight="true" outlineLevel="0" collapsed="false">
      <c r="A946" s="9"/>
      <c r="B946" s="9"/>
      <c r="C946" s="9"/>
      <c r="D946" s="56"/>
      <c r="E946" s="56"/>
      <c r="F946" s="56"/>
      <c r="G946" s="2"/>
      <c r="H946" s="2"/>
      <c r="I946" s="57"/>
      <c r="J946" s="56"/>
      <c r="K946" s="56"/>
      <c r="L946" s="56"/>
      <c r="M946" s="56"/>
      <c r="N946" s="56"/>
      <c r="O946" s="56"/>
      <c r="P946" s="56"/>
      <c r="Q946" s="56"/>
      <c r="R946" s="56"/>
      <c r="S946" s="57"/>
      <c r="T946" s="57"/>
      <c r="U946" s="57"/>
      <c r="V946" s="57"/>
      <c r="W946" s="57"/>
      <c r="X946" s="57"/>
      <c r="Y946" s="57"/>
      <c r="Z946" s="57"/>
      <c r="AA946" s="57"/>
      <c r="AB946" s="57"/>
      <c r="AC946" s="57"/>
      <c r="AD946" s="57"/>
      <c r="AE946" s="9"/>
      <c r="AF946" s="2"/>
      <c r="AG946" s="9"/>
      <c r="AH946" s="9"/>
      <c r="AI946" s="9"/>
      <c r="AJ946" s="9"/>
    </row>
    <row r="947" customFormat="false" ht="15.75" hidden="false" customHeight="true" outlineLevel="0" collapsed="false">
      <c r="A947" s="9"/>
      <c r="B947" s="9"/>
      <c r="C947" s="9"/>
      <c r="D947" s="56"/>
      <c r="E947" s="56"/>
      <c r="F947" s="56"/>
      <c r="G947" s="2"/>
      <c r="H947" s="2"/>
      <c r="I947" s="57"/>
      <c r="J947" s="56"/>
      <c r="K947" s="56"/>
      <c r="L947" s="56"/>
      <c r="M947" s="56"/>
      <c r="N947" s="56"/>
      <c r="O947" s="56"/>
      <c r="P947" s="56"/>
      <c r="Q947" s="56"/>
      <c r="R947" s="56"/>
      <c r="S947" s="57"/>
      <c r="T947" s="57"/>
      <c r="U947" s="57"/>
      <c r="V947" s="57"/>
      <c r="W947" s="57"/>
      <c r="X947" s="57"/>
      <c r="Y947" s="57"/>
      <c r="Z947" s="57"/>
      <c r="AA947" s="57"/>
      <c r="AB947" s="57"/>
      <c r="AC947" s="57"/>
      <c r="AD947" s="57"/>
      <c r="AE947" s="9"/>
      <c r="AF947" s="2"/>
      <c r="AG947" s="9"/>
      <c r="AH947" s="9"/>
      <c r="AI947" s="9"/>
      <c r="AJ947" s="9"/>
    </row>
    <row r="948" customFormat="false" ht="15.75" hidden="false" customHeight="true" outlineLevel="0" collapsed="false">
      <c r="A948" s="9"/>
      <c r="B948" s="9"/>
      <c r="C948" s="9"/>
      <c r="D948" s="56"/>
      <c r="E948" s="56"/>
      <c r="F948" s="56"/>
      <c r="G948" s="2"/>
      <c r="H948" s="2"/>
      <c r="I948" s="57"/>
      <c r="J948" s="56"/>
      <c r="K948" s="56"/>
      <c r="L948" s="56"/>
      <c r="M948" s="56"/>
      <c r="N948" s="56"/>
      <c r="O948" s="56"/>
      <c r="P948" s="56"/>
      <c r="Q948" s="56"/>
      <c r="R948" s="56"/>
      <c r="S948" s="57"/>
      <c r="T948" s="57"/>
      <c r="U948" s="57"/>
      <c r="V948" s="57"/>
      <c r="W948" s="57"/>
      <c r="X948" s="57"/>
      <c r="Y948" s="57"/>
      <c r="Z948" s="57"/>
      <c r="AA948" s="57"/>
      <c r="AB948" s="57"/>
      <c r="AC948" s="57"/>
      <c r="AD948" s="57"/>
      <c r="AE948" s="9"/>
      <c r="AF948" s="2"/>
      <c r="AG948" s="9"/>
      <c r="AH948" s="9"/>
      <c r="AI948" s="9"/>
      <c r="AJ948" s="9"/>
    </row>
    <row r="949" customFormat="false" ht="15.75" hidden="false" customHeight="true" outlineLevel="0" collapsed="false">
      <c r="A949" s="9"/>
      <c r="B949" s="9"/>
      <c r="C949" s="9"/>
      <c r="D949" s="56"/>
      <c r="E949" s="56"/>
      <c r="F949" s="56"/>
      <c r="G949" s="2"/>
      <c r="H949" s="2"/>
      <c r="I949" s="57"/>
      <c r="J949" s="56"/>
      <c r="K949" s="56"/>
      <c r="L949" s="56"/>
      <c r="M949" s="56"/>
      <c r="N949" s="56"/>
      <c r="O949" s="56"/>
      <c r="P949" s="56"/>
      <c r="Q949" s="56"/>
      <c r="R949" s="56"/>
      <c r="S949" s="57"/>
      <c r="T949" s="57"/>
      <c r="U949" s="57"/>
      <c r="V949" s="57"/>
      <c r="W949" s="57"/>
      <c r="X949" s="57"/>
      <c r="Y949" s="57"/>
      <c r="Z949" s="57"/>
      <c r="AA949" s="57"/>
      <c r="AB949" s="57"/>
      <c r="AC949" s="57"/>
      <c r="AD949" s="57"/>
      <c r="AE949" s="9"/>
      <c r="AF949" s="2"/>
      <c r="AG949" s="9"/>
      <c r="AH949" s="9"/>
      <c r="AI949" s="9"/>
      <c r="AJ949" s="9"/>
    </row>
    <row r="950" customFormat="false" ht="15.75" hidden="false" customHeight="true" outlineLevel="0" collapsed="false">
      <c r="A950" s="9"/>
      <c r="B950" s="9"/>
      <c r="C950" s="9"/>
      <c r="D950" s="56"/>
      <c r="E950" s="56"/>
      <c r="F950" s="56"/>
      <c r="G950" s="2"/>
      <c r="H950" s="2"/>
      <c r="I950" s="57"/>
      <c r="J950" s="56"/>
      <c r="K950" s="56"/>
      <c r="L950" s="56"/>
      <c r="M950" s="56"/>
      <c r="N950" s="56"/>
      <c r="O950" s="56"/>
      <c r="P950" s="56"/>
      <c r="Q950" s="56"/>
      <c r="R950" s="56"/>
      <c r="S950" s="57"/>
      <c r="T950" s="57"/>
      <c r="U950" s="57"/>
      <c r="V950" s="57"/>
      <c r="W950" s="57"/>
      <c r="X950" s="57"/>
      <c r="Y950" s="57"/>
      <c r="Z950" s="57"/>
      <c r="AA950" s="57"/>
      <c r="AB950" s="57"/>
      <c r="AC950" s="57"/>
      <c r="AD950" s="57"/>
      <c r="AE950" s="9"/>
      <c r="AF950" s="2"/>
      <c r="AG950" s="9"/>
      <c r="AH950" s="9"/>
      <c r="AI950" s="9"/>
      <c r="AJ950" s="9"/>
    </row>
    <row r="951" customFormat="false" ht="15.75" hidden="false" customHeight="true" outlineLevel="0" collapsed="false">
      <c r="A951" s="9"/>
      <c r="B951" s="9"/>
      <c r="C951" s="9"/>
      <c r="D951" s="56"/>
      <c r="E951" s="56"/>
      <c r="F951" s="56"/>
      <c r="G951" s="2"/>
      <c r="H951" s="2"/>
      <c r="I951" s="57"/>
      <c r="J951" s="56"/>
      <c r="K951" s="56"/>
      <c r="L951" s="56"/>
      <c r="M951" s="56"/>
      <c r="N951" s="56"/>
      <c r="O951" s="56"/>
      <c r="P951" s="56"/>
      <c r="Q951" s="56"/>
      <c r="R951" s="56"/>
      <c r="S951" s="57"/>
      <c r="T951" s="57"/>
      <c r="U951" s="57"/>
      <c r="V951" s="57"/>
      <c r="W951" s="57"/>
      <c r="X951" s="57"/>
      <c r="Y951" s="57"/>
      <c r="Z951" s="57"/>
      <c r="AA951" s="57"/>
      <c r="AB951" s="57"/>
      <c r="AC951" s="57"/>
      <c r="AD951" s="57"/>
      <c r="AE951" s="9"/>
      <c r="AF951" s="2"/>
      <c r="AG951" s="9"/>
      <c r="AH951" s="9"/>
      <c r="AI951" s="9"/>
      <c r="AJ951" s="9"/>
    </row>
    <row r="952" customFormat="false" ht="15.75" hidden="false" customHeight="true" outlineLevel="0" collapsed="false">
      <c r="A952" s="9"/>
      <c r="B952" s="9"/>
      <c r="C952" s="9"/>
      <c r="D952" s="56"/>
      <c r="E952" s="56"/>
      <c r="F952" s="56"/>
      <c r="G952" s="2"/>
      <c r="H952" s="2"/>
      <c r="I952" s="57"/>
      <c r="J952" s="56"/>
      <c r="K952" s="56"/>
      <c r="L952" s="56"/>
      <c r="M952" s="56"/>
      <c r="N952" s="56"/>
      <c r="O952" s="56"/>
      <c r="P952" s="56"/>
      <c r="Q952" s="56"/>
      <c r="R952" s="56"/>
      <c r="S952" s="57"/>
      <c r="T952" s="57"/>
      <c r="U952" s="57"/>
      <c r="V952" s="57"/>
      <c r="W952" s="57"/>
      <c r="X952" s="57"/>
      <c r="Y952" s="57"/>
      <c r="Z952" s="57"/>
      <c r="AA952" s="57"/>
      <c r="AB952" s="57"/>
      <c r="AC952" s="57"/>
      <c r="AD952" s="57"/>
      <c r="AE952" s="9"/>
      <c r="AF952" s="2"/>
      <c r="AG952" s="9"/>
      <c r="AH952" s="9"/>
      <c r="AI952" s="9"/>
      <c r="AJ952" s="9"/>
    </row>
    <row r="953" customFormat="false" ht="15.75" hidden="false" customHeight="true" outlineLevel="0" collapsed="false">
      <c r="A953" s="9"/>
      <c r="B953" s="9"/>
      <c r="C953" s="9"/>
      <c r="D953" s="56"/>
      <c r="E953" s="56"/>
      <c r="F953" s="56"/>
      <c r="G953" s="2"/>
      <c r="H953" s="2"/>
      <c r="I953" s="57"/>
      <c r="J953" s="56"/>
      <c r="K953" s="56"/>
      <c r="L953" s="56"/>
      <c r="M953" s="56"/>
      <c r="N953" s="56"/>
      <c r="O953" s="56"/>
      <c r="P953" s="56"/>
      <c r="Q953" s="56"/>
      <c r="R953" s="56"/>
      <c r="S953" s="57"/>
      <c r="T953" s="57"/>
      <c r="U953" s="57"/>
      <c r="V953" s="57"/>
      <c r="W953" s="57"/>
      <c r="X953" s="57"/>
      <c r="Y953" s="57"/>
      <c r="Z953" s="57"/>
      <c r="AA953" s="57"/>
      <c r="AB953" s="57"/>
      <c r="AC953" s="57"/>
      <c r="AD953" s="57"/>
      <c r="AE953" s="9"/>
      <c r="AF953" s="2"/>
      <c r="AG953" s="9"/>
      <c r="AH953" s="9"/>
      <c r="AI953" s="9"/>
      <c r="AJ953" s="9"/>
    </row>
    <row r="954" customFormat="false" ht="15.75" hidden="false" customHeight="true" outlineLevel="0" collapsed="false">
      <c r="A954" s="9"/>
      <c r="B954" s="9"/>
      <c r="C954" s="9"/>
      <c r="D954" s="56"/>
      <c r="E954" s="56"/>
      <c r="F954" s="56"/>
      <c r="G954" s="2"/>
      <c r="H954" s="2"/>
      <c r="I954" s="57"/>
      <c r="J954" s="56"/>
      <c r="K954" s="56"/>
      <c r="L954" s="56"/>
      <c r="M954" s="56"/>
      <c r="N954" s="56"/>
      <c r="O954" s="56"/>
      <c r="P954" s="56"/>
      <c r="Q954" s="56"/>
      <c r="R954" s="56"/>
      <c r="S954" s="57"/>
      <c r="T954" s="57"/>
      <c r="U954" s="57"/>
      <c r="V954" s="57"/>
      <c r="W954" s="57"/>
      <c r="X954" s="57"/>
      <c r="Y954" s="57"/>
      <c r="Z954" s="57"/>
      <c r="AA954" s="57"/>
      <c r="AB954" s="57"/>
      <c r="AC954" s="57"/>
      <c r="AD954" s="57"/>
      <c r="AE954" s="9"/>
      <c r="AF954" s="2"/>
      <c r="AG954" s="9"/>
      <c r="AH954" s="9"/>
      <c r="AI954" s="9"/>
      <c r="AJ954" s="9"/>
    </row>
    <row r="955" customFormat="false" ht="15.75" hidden="false" customHeight="true" outlineLevel="0" collapsed="false">
      <c r="A955" s="9"/>
      <c r="B955" s="9"/>
      <c r="C955" s="9"/>
      <c r="D955" s="56"/>
      <c r="E955" s="56"/>
      <c r="F955" s="56"/>
      <c r="G955" s="2"/>
      <c r="H955" s="2"/>
      <c r="I955" s="57"/>
      <c r="J955" s="56"/>
      <c r="K955" s="56"/>
      <c r="L955" s="56"/>
      <c r="M955" s="56"/>
      <c r="N955" s="56"/>
      <c r="O955" s="56"/>
      <c r="P955" s="56"/>
      <c r="Q955" s="56"/>
      <c r="R955" s="56"/>
      <c r="S955" s="57"/>
      <c r="T955" s="57"/>
      <c r="U955" s="57"/>
      <c r="V955" s="57"/>
      <c r="W955" s="57"/>
      <c r="X955" s="57"/>
      <c r="Y955" s="57"/>
      <c r="Z955" s="57"/>
      <c r="AA955" s="57"/>
      <c r="AB955" s="57"/>
      <c r="AC955" s="57"/>
      <c r="AD955" s="57"/>
      <c r="AE955" s="9"/>
      <c r="AF955" s="2"/>
      <c r="AG955" s="9"/>
      <c r="AH955" s="9"/>
      <c r="AI955" s="9"/>
      <c r="AJ955" s="9"/>
    </row>
    <row r="956" customFormat="false" ht="15.75" hidden="false" customHeight="true" outlineLevel="0" collapsed="false">
      <c r="A956" s="9"/>
      <c r="B956" s="9"/>
      <c r="C956" s="9"/>
      <c r="D956" s="56"/>
      <c r="E956" s="56"/>
      <c r="F956" s="56"/>
      <c r="G956" s="2"/>
      <c r="H956" s="2"/>
      <c r="I956" s="57"/>
      <c r="J956" s="56"/>
      <c r="K956" s="56"/>
      <c r="L956" s="56"/>
      <c r="M956" s="56"/>
      <c r="N956" s="56"/>
      <c r="O956" s="56"/>
      <c r="P956" s="56"/>
      <c r="Q956" s="56"/>
      <c r="R956" s="56"/>
      <c r="S956" s="57"/>
      <c r="T956" s="57"/>
      <c r="U956" s="57"/>
      <c r="V956" s="57"/>
      <c r="W956" s="57"/>
      <c r="X956" s="57"/>
      <c r="Y956" s="57"/>
      <c r="Z956" s="57"/>
      <c r="AA956" s="57"/>
      <c r="AB956" s="57"/>
      <c r="AC956" s="57"/>
      <c r="AD956" s="57"/>
      <c r="AE956" s="9"/>
      <c r="AF956" s="2"/>
      <c r="AG956" s="9"/>
      <c r="AH956" s="9"/>
      <c r="AI956" s="9"/>
      <c r="AJ956" s="9"/>
    </row>
    <row r="957" customFormat="false" ht="15.75" hidden="false" customHeight="true" outlineLevel="0" collapsed="false">
      <c r="A957" s="9"/>
      <c r="B957" s="9"/>
      <c r="C957" s="9"/>
      <c r="D957" s="56"/>
      <c r="E957" s="56"/>
      <c r="F957" s="56"/>
      <c r="G957" s="2"/>
      <c r="H957" s="2"/>
      <c r="I957" s="57"/>
      <c r="J957" s="56"/>
      <c r="K957" s="56"/>
      <c r="L957" s="56"/>
      <c r="M957" s="56"/>
      <c r="N957" s="56"/>
      <c r="O957" s="56"/>
      <c r="P957" s="56"/>
      <c r="Q957" s="56"/>
      <c r="R957" s="56"/>
      <c r="S957" s="57"/>
      <c r="T957" s="57"/>
      <c r="U957" s="57"/>
      <c r="V957" s="57"/>
      <c r="W957" s="57"/>
      <c r="X957" s="57"/>
      <c r="Y957" s="57"/>
      <c r="Z957" s="57"/>
      <c r="AA957" s="57"/>
      <c r="AB957" s="57"/>
      <c r="AC957" s="57"/>
      <c r="AD957" s="57"/>
      <c r="AE957" s="9"/>
      <c r="AF957" s="2"/>
      <c r="AG957" s="9"/>
      <c r="AH957" s="9"/>
      <c r="AI957" s="9"/>
      <c r="AJ957" s="9"/>
    </row>
    <row r="958" customFormat="false" ht="15.75" hidden="false" customHeight="true" outlineLevel="0" collapsed="false">
      <c r="A958" s="9"/>
      <c r="B958" s="9"/>
      <c r="C958" s="9"/>
      <c r="D958" s="56"/>
      <c r="E958" s="56"/>
      <c r="F958" s="56"/>
      <c r="G958" s="2"/>
      <c r="H958" s="2"/>
      <c r="I958" s="57"/>
      <c r="J958" s="56"/>
      <c r="K958" s="56"/>
      <c r="L958" s="56"/>
      <c r="M958" s="56"/>
      <c r="N958" s="56"/>
      <c r="O958" s="56"/>
      <c r="P958" s="56"/>
      <c r="Q958" s="56"/>
      <c r="R958" s="56"/>
      <c r="S958" s="57"/>
      <c r="T958" s="57"/>
      <c r="U958" s="57"/>
      <c r="V958" s="57"/>
      <c r="W958" s="57"/>
      <c r="X958" s="57"/>
      <c r="Y958" s="57"/>
      <c r="Z958" s="57"/>
      <c r="AA958" s="57"/>
      <c r="AB958" s="57"/>
      <c r="AC958" s="57"/>
      <c r="AD958" s="57"/>
      <c r="AE958" s="9"/>
      <c r="AF958" s="2"/>
      <c r="AG958" s="9"/>
      <c r="AH958" s="9"/>
      <c r="AI958" s="9"/>
      <c r="AJ958" s="9"/>
    </row>
    <row r="959" customFormat="false" ht="15.75" hidden="false" customHeight="true" outlineLevel="0" collapsed="false">
      <c r="A959" s="9"/>
      <c r="B959" s="9"/>
      <c r="C959" s="9"/>
      <c r="D959" s="56"/>
      <c r="E959" s="56"/>
      <c r="F959" s="56"/>
      <c r="G959" s="2"/>
      <c r="H959" s="2"/>
      <c r="I959" s="57"/>
      <c r="J959" s="56"/>
      <c r="K959" s="56"/>
      <c r="L959" s="56"/>
      <c r="M959" s="56"/>
      <c r="N959" s="56"/>
      <c r="O959" s="56"/>
      <c r="P959" s="56"/>
      <c r="Q959" s="56"/>
      <c r="R959" s="56"/>
      <c r="S959" s="57"/>
      <c r="T959" s="57"/>
      <c r="U959" s="57"/>
      <c r="V959" s="57"/>
      <c r="W959" s="57"/>
      <c r="X959" s="57"/>
      <c r="Y959" s="57"/>
      <c r="Z959" s="57"/>
      <c r="AA959" s="57"/>
      <c r="AB959" s="57"/>
      <c r="AC959" s="57"/>
      <c r="AD959" s="57"/>
      <c r="AE959" s="9"/>
      <c r="AF959" s="2"/>
      <c r="AG959" s="9"/>
      <c r="AH959" s="9"/>
      <c r="AI959" s="9"/>
      <c r="AJ959" s="9"/>
    </row>
    <row r="960" customFormat="false" ht="15.75" hidden="false" customHeight="true" outlineLevel="0" collapsed="false">
      <c r="A960" s="9"/>
      <c r="B960" s="9"/>
      <c r="C960" s="9"/>
      <c r="D960" s="56"/>
      <c r="E960" s="56"/>
      <c r="F960" s="56"/>
      <c r="G960" s="2"/>
      <c r="H960" s="2"/>
      <c r="I960" s="57"/>
      <c r="J960" s="56"/>
      <c r="K960" s="56"/>
      <c r="L960" s="56"/>
      <c r="M960" s="56"/>
      <c r="N960" s="56"/>
      <c r="O960" s="56"/>
      <c r="P960" s="56"/>
      <c r="Q960" s="56"/>
      <c r="R960" s="56"/>
      <c r="S960" s="57"/>
      <c r="T960" s="57"/>
      <c r="U960" s="57"/>
      <c r="V960" s="57"/>
      <c r="W960" s="57"/>
      <c r="X960" s="57"/>
      <c r="Y960" s="57"/>
      <c r="Z960" s="57"/>
      <c r="AA960" s="57"/>
      <c r="AB960" s="57"/>
      <c r="AC960" s="57"/>
      <c r="AD960" s="57"/>
      <c r="AE960" s="9"/>
      <c r="AF960" s="2"/>
      <c r="AG960" s="9"/>
      <c r="AH960" s="9"/>
      <c r="AI960" s="9"/>
      <c r="AJ960" s="9"/>
    </row>
    <row r="961" customFormat="false" ht="15.75" hidden="false" customHeight="true" outlineLevel="0" collapsed="false">
      <c r="A961" s="9"/>
      <c r="B961" s="9"/>
      <c r="C961" s="9"/>
      <c r="D961" s="56"/>
      <c r="E961" s="56"/>
      <c r="F961" s="56"/>
      <c r="G961" s="2"/>
      <c r="H961" s="2"/>
      <c r="I961" s="57"/>
      <c r="J961" s="56"/>
      <c r="K961" s="56"/>
      <c r="L961" s="56"/>
      <c r="M961" s="56"/>
      <c r="N961" s="56"/>
      <c r="O961" s="56"/>
      <c r="P961" s="56"/>
      <c r="Q961" s="56"/>
      <c r="R961" s="56"/>
      <c r="S961" s="57"/>
      <c r="T961" s="57"/>
      <c r="U961" s="57"/>
      <c r="V961" s="57"/>
      <c r="W961" s="57"/>
      <c r="X961" s="57"/>
      <c r="Y961" s="57"/>
      <c r="Z961" s="57"/>
      <c r="AA961" s="57"/>
      <c r="AB961" s="57"/>
      <c r="AC961" s="57"/>
      <c r="AD961" s="57"/>
      <c r="AE961" s="9"/>
      <c r="AF961" s="2"/>
      <c r="AG961" s="9"/>
      <c r="AH961" s="9"/>
      <c r="AI961" s="9"/>
      <c r="AJ961" s="9"/>
    </row>
    <row r="962" customFormat="false" ht="15.75" hidden="false" customHeight="true" outlineLevel="0" collapsed="false">
      <c r="A962" s="9"/>
      <c r="B962" s="9"/>
      <c r="C962" s="9"/>
      <c r="D962" s="56"/>
      <c r="E962" s="56"/>
      <c r="F962" s="56"/>
      <c r="G962" s="2"/>
      <c r="H962" s="2"/>
      <c r="I962" s="57"/>
      <c r="J962" s="56"/>
      <c r="K962" s="56"/>
      <c r="L962" s="56"/>
      <c r="M962" s="56"/>
      <c r="N962" s="56"/>
      <c r="O962" s="56"/>
      <c r="P962" s="56"/>
      <c r="Q962" s="56"/>
      <c r="R962" s="56"/>
      <c r="S962" s="57"/>
      <c r="T962" s="57"/>
      <c r="U962" s="57"/>
      <c r="V962" s="57"/>
      <c r="W962" s="57"/>
      <c r="X962" s="57"/>
      <c r="Y962" s="57"/>
      <c r="Z962" s="57"/>
      <c r="AA962" s="57"/>
      <c r="AB962" s="57"/>
      <c r="AC962" s="57"/>
      <c r="AD962" s="57"/>
      <c r="AE962" s="9"/>
      <c r="AF962" s="2"/>
      <c r="AG962" s="9"/>
      <c r="AH962" s="9"/>
      <c r="AI962" s="9"/>
      <c r="AJ962" s="9"/>
    </row>
    <row r="963" customFormat="false" ht="15.75" hidden="false" customHeight="true" outlineLevel="0" collapsed="false">
      <c r="A963" s="9"/>
      <c r="B963" s="9"/>
      <c r="C963" s="9"/>
      <c r="D963" s="56"/>
      <c r="E963" s="56"/>
      <c r="F963" s="56"/>
      <c r="G963" s="2"/>
      <c r="H963" s="2"/>
      <c r="I963" s="57"/>
      <c r="J963" s="56"/>
      <c r="K963" s="56"/>
      <c r="L963" s="56"/>
      <c r="M963" s="56"/>
      <c r="N963" s="56"/>
      <c r="O963" s="56"/>
      <c r="P963" s="56"/>
      <c r="Q963" s="56"/>
      <c r="R963" s="56"/>
      <c r="S963" s="57"/>
      <c r="T963" s="57"/>
      <c r="U963" s="57"/>
      <c r="V963" s="57"/>
      <c r="W963" s="57"/>
      <c r="X963" s="57"/>
      <c r="Y963" s="57"/>
      <c r="Z963" s="57"/>
      <c r="AA963" s="57"/>
      <c r="AB963" s="57"/>
      <c r="AC963" s="57"/>
      <c r="AD963" s="57"/>
      <c r="AE963" s="9"/>
      <c r="AF963" s="2"/>
      <c r="AG963" s="9"/>
      <c r="AH963" s="9"/>
      <c r="AI963" s="9"/>
      <c r="AJ963" s="9"/>
    </row>
    <row r="964" customFormat="false" ht="15.75" hidden="false" customHeight="true" outlineLevel="0" collapsed="false">
      <c r="A964" s="9"/>
      <c r="B964" s="9"/>
      <c r="C964" s="9"/>
      <c r="D964" s="56"/>
      <c r="E964" s="56"/>
      <c r="F964" s="56"/>
      <c r="G964" s="2"/>
      <c r="H964" s="2"/>
      <c r="I964" s="57"/>
      <c r="J964" s="56"/>
      <c r="K964" s="56"/>
      <c r="L964" s="56"/>
      <c r="M964" s="56"/>
      <c r="N964" s="56"/>
      <c r="O964" s="56"/>
      <c r="P964" s="56"/>
      <c r="Q964" s="56"/>
      <c r="R964" s="56"/>
      <c r="S964" s="57"/>
      <c r="T964" s="57"/>
      <c r="U964" s="57"/>
      <c r="V964" s="57"/>
      <c r="W964" s="57"/>
      <c r="X964" s="57"/>
      <c r="Y964" s="57"/>
      <c r="Z964" s="57"/>
      <c r="AA964" s="57"/>
      <c r="AB964" s="57"/>
      <c r="AC964" s="57"/>
      <c r="AD964" s="57"/>
      <c r="AE964" s="9"/>
      <c r="AF964" s="2"/>
      <c r="AG964" s="9"/>
      <c r="AH964" s="9"/>
      <c r="AI964" s="9"/>
      <c r="AJ964" s="9"/>
    </row>
    <row r="965" customFormat="false" ht="15.75" hidden="false" customHeight="true" outlineLevel="0" collapsed="false">
      <c r="A965" s="9"/>
      <c r="B965" s="9"/>
      <c r="C965" s="9"/>
      <c r="D965" s="56"/>
      <c r="E965" s="56"/>
      <c r="F965" s="56"/>
      <c r="G965" s="2"/>
      <c r="H965" s="2"/>
      <c r="I965" s="57"/>
      <c r="J965" s="56"/>
      <c r="K965" s="56"/>
      <c r="L965" s="56"/>
      <c r="M965" s="56"/>
      <c r="N965" s="56"/>
      <c r="O965" s="56"/>
      <c r="P965" s="56"/>
      <c r="Q965" s="56"/>
      <c r="R965" s="56"/>
      <c r="S965" s="57"/>
      <c r="T965" s="57"/>
      <c r="U965" s="57"/>
      <c r="V965" s="57"/>
      <c r="W965" s="57"/>
      <c r="X965" s="57"/>
      <c r="Y965" s="57"/>
      <c r="Z965" s="57"/>
      <c r="AA965" s="57"/>
      <c r="AB965" s="57"/>
      <c r="AC965" s="57"/>
      <c r="AD965" s="57"/>
      <c r="AE965" s="9"/>
      <c r="AF965" s="2"/>
      <c r="AG965" s="9"/>
      <c r="AH965" s="9"/>
      <c r="AI965" s="9"/>
      <c r="AJ965" s="9"/>
    </row>
    <row r="966" customFormat="false" ht="15.75" hidden="false" customHeight="true" outlineLevel="0" collapsed="false">
      <c r="A966" s="9"/>
      <c r="B966" s="9"/>
      <c r="C966" s="9"/>
      <c r="D966" s="56"/>
      <c r="E966" s="56"/>
      <c r="F966" s="56"/>
      <c r="G966" s="2"/>
      <c r="H966" s="2"/>
      <c r="I966" s="57"/>
      <c r="J966" s="56"/>
      <c r="K966" s="56"/>
      <c r="L966" s="56"/>
      <c r="M966" s="56"/>
      <c r="N966" s="56"/>
      <c r="O966" s="56"/>
      <c r="P966" s="56"/>
      <c r="Q966" s="56"/>
      <c r="R966" s="56"/>
      <c r="S966" s="57"/>
      <c r="T966" s="57"/>
      <c r="U966" s="57"/>
      <c r="V966" s="57"/>
      <c r="W966" s="57"/>
      <c r="X966" s="57"/>
      <c r="Y966" s="57"/>
      <c r="Z966" s="57"/>
      <c r="AA966" s="57"/>
      <c r="AB966" s="57"/>
      <c r="AC966" s="57"/>
      <c r="AD966" s="57"/>
      <c r="AE966" s="9"/>
      <c r="AF966" s="2"/>
      <c r="AG966" s="9"/>
      <c r="AH966" s="9"/>
      <c r="AI966" s="9"/>
      <c r="AJ966" s="9"/>
    </row>
    <row r="967" customFormat="false" ht="15.75" hidden="false" customHeight="true" outlineLevel="0" collapsed="false">
      <c r="A967" s="9"/>
      <c r="B967" s="9"/>
      <c r="C967" s="9"/>
      <c r="D967" s="56"/>
      <c r="E967" s="56"/>
      <c r="F967" s="56"/>
      <c r="G967" s="2"/>
      <c r="H967" s="2"/>
      <c r="I967" s="57"/>
      <c r="J967" s="56"/>
      <c r="K967" s="56"/>
      <c r="L967" s="56"/>
      <c r="M967" s="56"/>
      <c r="N967" s="56"/>
      <c r="O967" s="56"/>
      <c r="P967" s="56"/>
      <c r="Q967" s="56"/>
      <c r="R967" s="56"/>
      <c r="S967" s="57"/>
      <c r="T967" s="57"/>
      <c r="U967" s="57"/>
      <c r="V967" s="57"/>
      <c r="W967" s="57"/>
      <c r="X967" s="57"/>
      <c r="Y967" s="57"/>
      <c r="Z967" s="57"/>
      <c r="AA967" s="57"/>
      <c r="AB967" s="57"/>
      <c r="AC967" s="57"/>
      <c r="AD967" s="57"/>
      <c r="AE967" s="9"/>
      <c r="AF967" s="2"/>
      <c r="AG967" s="9"/>
      <c r="AH967" s="9"/>
      <c r="AI967" s="9"/>
      <c r="AJ967" s="9"/>
    </row>
    <row r="968" customFormat="false" ht="15.75" hidden="false" customHeight="true" outlineLevel="0" collapsed="false">
      <c r="A968" s="9"/>
      <c r="B968" s="9"/>
      <c r="C968" s="9"/>
      <c r="D968" s="56"/>
      <c r="E968" s="56"/>
      <c r="F968" s="56"/>
      <c r="G968" s="2"/>
      <c r="H968" s="2"/>
      <c r="I968" s="57"/>
      <c r="J968" s="56"/>
      <c r="K968" s="56"/>
      <c r="L968" s="56"/>
      <c r="M968" s="56"/>
      <c r="N968" s="56"/>
      <c r="O968" s="56"/>
      <c r="P968" s="56"/>
      <c r="Q968" s="56"/>
      <c r="R968" s="56"/>
      <c r="S968" s="57"/>
      <c r="T968" s="57"/>
      <c r="U968" s="57"/>
      <c r="V968" s="57"/>
      <c r="W968" s="57"/>
      <c r="X968" s="57"/>
      <c r="Y968" s="57"/>
      <c r="Z968" s="57"/>
      <c r="AA968" s="57"/>
      <c r="AB968" s="57"/>
      <c r="AC968" s="57"/>
      <c r="AD968" s="57"/>
      <c r="AE968" s="9"/>
      <c r="AF968" s="2"/>
      <c r="AG968" s="9"/>
      <c r="AH968" s="9"/>
      <c r="AI968" s="9"/>
      <c r="AJ968" s="9"/>
    </row>
    <row r="969" customFormat="false" ht="15.75" hidden="false" customHeight="true" outlineLevel="0" collapsed="false">
      <c r="A969" s="9"/>
      <c r="B969" s="9"/>
      <c r="C969" s="9"/>
      <c r="D969" s="56"/>
      <c r="E969" s="56"/>
      <c r="F969" s="56"/>
      <c r="G969" s="2"/>
      <c r="H969" s="2"/>
      <c r="I969" s="57"/>
      <c r="J969" s="56"/>
      <c r="K969" s="56"/>
      <c r="L969" s="56"/>
      <c r="M969" s="56"/>
      <c r="N969" s="56"/>
      <c r="O969" s="56"/>
      <c r="P969" s="56"/>
      <c r="Q969" s="56"/>
      <c r="R969" s="56"/>
      <c r="S969" s="57"/>
      <c r="T969" s="57"/>
      <c r="U969" s="57"/>
      <c r="V969" s="57"/>
      <c r="W969" s="57"/>
      <c r="X969" s="57"/>
      <c r="Y969" s="57"/>
      <c r="Z969" s="57"/>
      <c r="AA969" s="57"/>
      <c r="AB969" s="57"/>
      <c r="AC969" s="57"/>
      <c r="AD969" s="57"/>
      <c r="AE969" s="9"/>
      <c r="AF969" s="2"/>
      <c r="AG969" s="9"/>
      <c r="AH969" s="9"/>
      <c r="AI969" s="9"/>
      <c r="AJ969" s="9"/>
    </row>
    <row r="970" customFormat="false" ht="15.75" hidden="false" customHeight="true" outlineLevel="0" collapsed="false">
      <c r="A970" s="9"/>
      <c r="B970" s="9"/>
      <c r="C970" s="9"/>
      <c r="D970" s="56"/>
      <c r="E970" s="56"/>
      <c r="F970" s="56"/>
      <c r="G970" s="2"/>
      <c r="H970" s="2"/>
      <c r="I970" s="57"/>
      <c r="J970" s="56"/>
      <c r="K970" s="56"/>
      <c r="L970" s="56"/>
      <c r="M970" s="56"/>
      <c r="N970" s="56"/>
      <c r="O970" s="56"/>
      <c r="P970" s="56"/>
      <c r="Q970" s="56"/>
      <c r="R970" s="56"/>
      <c r="S970" s="57"/>
      <c r="T970" s="57"/>
      <c r="U970" s="57"/>
      <c r="V970" s="57"/>
      <c r="W970" s="57"/>
      <c r="X970" s="57"/>
      <c r="Y970" s="57"/>
      <c r="Z970" s="57"/>
      <c r="AA970" s="57"/>
      <c r="AB970" s="57"/>
      <c r="AC970" s="57"/>
      <c r="AD970" s="57"/>
      <c r="AE970" s="9"/>
      <c r="AF970" s="2"/>
      <c r="AG970" s="9"/>
      <c r="AH970" s="9"/>
      <c r="AI970" s="9"/>
      <c r="AJ970" s="9"/>
    </row>
    <row r="971" customFormat="false" ht="15.75" hidden="false" customHeight="true" outlineLevel="0" collapsed="false">
      <c r="A971" s="9"/>
      <c r="B971" s="9"/>
      <c r="C971" s="9"/>
      <c r="D971" s="56"/>
      <c r="E971" s="56"/>
      <c r="F971" s="56"/>
      <c r="G971" s="2"/>
      <c r="H971" s="2"/>
      <c r="I971" s="57"/>
      <c r="J971" s="56"/>
      <c r="K971" s="56"/>
      <c r="L971" s="56"/>
      <c r="M971" s="56"/>
      <c r="N971" s="56"/>
      <c r="O971" s="56"/>
      <c r="P971" s="56"/>
      <c r="Q971" s="56"/>
      <c r="R971" s="56"/>
      <c r="S971" s="57"/>
      <c r="T971" s="57"/>
      <c r="U971" s="57"/>
      <c r="V971" s="57"/>
      <c r="W971" s="57"/>
      <c r="X971" s="57"/>
      <c r="Y971" s="57"/>
      <c r="Z971" s="57"/>
      <c r="AA971" s="57"/>
      <c r="AB971" s="57"/>
      <c r="AC971" s="57"/>
      <c r="AD971" s="57"/>
      <c r="AE971" s="9"/>
      <c r="AF971" s="2"/>
      <c r="AG971" s="9"/>
      <c r="AH971" s="9"/>
      <c r="AI971" s="9"/>
      <c r="AJ971" s="9"/>
    </row>
    <row r="972" customFormat="false" ht="15.75" hidden="false" customHeight="true" outlineLevel="0" collapsed="false">
      <c r="A972" s="9"/>
      <c r="B972" s="9"/>
      <c r="C972" s="9"/>
      <c r="D972" s="56"/>
      <c r="E972" s="56"/>
      <c r="F972" s="56"/>
      <c r="G972" s="2"/>
      <c r="H972" s="2"/>
      <c r="I972" s="57"/>
      <c r="J972" s="56"/>
      <c r="K972" s="56"/>
      <c r="L972" s="56"/>
      <c r="M972" s="56"/>
      <c r="N972" s="56"/>
      <c r="O972" s="56"/>
      <c r="P972" s="56"/>
      <c r="Q972" s="56"/>
      <c r="R972" s="56"/>
      <c r="S972" s="57"/>
      <c r="T972" s="57"/>
      <c r="U972" s="57"/>
      <c r="V972" s="57"/>
      <c r="W972" s="57"/>
      <c r="X972" s="57"/>
      <c r="Y972" s="57"/>
      <c r="Z972" s="57"/>
      <c r="AA972" s="57"/>
      <c r="AB972" s="57"/>
      <c r="AC972" s="57"/>
      <c r="AD972" s="57"/>
      <c r="AE972" s="9"/>
      <c r="AF972" s="2"/>
      <c r="AG972" s="9"/>
      <c r="AH972" s="9"/>
      <c r="AI972" s="9"/>
      <c r="AJ972" s="9"/>
    </row>
    <row r="973" customFormat="false" ht="15.75" hidden="false" customHeight="true" outlineLevel="0" collapsed="false">
      <c r="A973" s="9"/>
      <c r="B973" s="9"/>
      <c r="C973" s="9"/>
      <c r="D973" s="56"/>
      <c r="E973" s="56"/>
      <c r="F973" s="56"/>
      <c r="G973" s="2"/>
      <c r="H973" s="2"/>
      <c r="I973" s="57"/>
      <c r="J973" s="56"/>
      <c r="K973" s="56"/>
      <c r="L973" s="56"/>
      <c r="M973" s="56"/>
      <c r="N973" s="56"/>
      <c r="O973" s="56"/>
      <c r="P973" s="56"/>
      <c r="Q973" s="56"/>
      <c r="R973" s="56"/>
      <c r="S973" s="57"/>
      <c r="T973" s="57"/>
      <c r="U973" s="57"/>
      <c r="V973" s="57"/>
      <c r="W973" s="57"/>
      <c r="X973" s="57"/>
      <c r="Y973" s="57"/>
      <c r="Z973" s="57"/>
      <c r="AA973" s="57"/>
      <c r="AB973" s="57"/>
      <c r="AC973" s="57"/>
      <c r="AD973" s="57"/>
      <c r="AE973" s="9"/>
      <c r="AF973" s="2"/>
      <c r="AG973" s="9"/>
      <c r="AH973" s="9"/>
      <c r="AI973" s="9"/>
      <c r="AJ973" s="9"/>
    </row>
    <row r="974" customFormat="false" ht="15.75" hidden="false" customHeight="true" outlineLevel="0" collapsed="false">
      <c r="A974" s="9"/>
      <c r="B974" s="9"/>
      <c r="C974" s="9"/>
      <c r="D974" s="56"/>
      <c r="E974" s="56"/>
      <c r="F974" s="56"/>
      <c r="G974" s="2"/>
      <c r="H974" s="2"/>
      <c r="I974" s="57"/>
      <c r="J974" s="56"/>
      <c r="K974" s="56"/>
      <c r="L974" s="56"/>
      <c r="M974" s="56"/>
      <c r="N974" s="56"/>
      <c r="O974" s="56"/>
      <c r="P974" s="56"/>
      <c r="Q974" s="56"/>
      <c r="R974" s="56"/>
      <c r="S974" s="57"/>
      <c r="T974" s="57"/>
      <c r="U974" s="57"/>
      <c r="V974" s="57"/>
      <c r="W974" s="57"/>
      <c r="X974" s="57"/>
      <c r="Y974" s="57"/>
      <c r="Z974" s="57"/>
      <c r="AA974" s="57"/>
      <c r="AB974" s="57"/>
      <c r="AC974" s="57"/>
      <c r="AD974" s="57"/>
      <c r="AE974" s="9"/>
      <c r="AF974" s="2"/>
      <c r="AG974" s="9"/>
      <c r="AH974" s="9"/>
      <c r="AI974" s="9"/>
      <c r="AJ974" s="9"/>
    </row>
    <row r="975" customFormat="false" ht="15.75" hidden="false" customHeight="true" outlineLevel="0" collapsed="false">
      <c r="A975" s="9"/>
      <c r="B975" s="9"/>
      <c r="C975" s="9"/>
      <c r="D975" s="56"/>
      <c r="E975" s="56"/>
      <c r="F975" s="56"/>
      <c r="G975" s="2"/>
      <c r="H975" s="2"/>
      <c r="I975" s="57"/>
      <c r="J975" s="56"/>
      <c r="K975" s="56"/>
      <c r="L975" s="56"/>
      <c r="M975" s="56"/>
      <c r="N975" s="56"/>
      <c r="O975" s="56"/>
      <c r="P975" s="56"/>
      <c r="Q975" s="56"/>
      <c r="R975" s="56"/>
      <c r="S975" s="57"/>
      <c r="T975" s="57"/>
      <c r="U975" s="57"/>
      <c r="V975" s="57"/>
      <c r="W975" s="57"/>
      <c r="X975" s="57"/>
      <c r="Y975" s="57"/>
      <c r="Z975" s="57"/>
      <c r="AA975" s="57"/>
      <c r="AB975" s="57"/>
      <c r="AC975" s="57"/>
      <c r="AD975" s="57"/>
      <c r="AE975" s="9"/>
      <c r="AF975" s="2"/>
      <c r="AG975" s="9"/>
      <c r="AH975" s="9"/>
      <c r="AI975" s="9"/>
      <c r="AJ975" s="9"/>
    </row>
    <row r="976" customFormat="false" ht="15.75" hidden="false" customHeight="true" outlineLevel="0" collapsed="false">
      <c r="A976" s="9"/>
      <c r="B976" s="9"/>
      <c r="C976" s="9"/>
      <c r="D976" s="56"/>
      <c r="E976" s="56"/>
      <c r="F976" s="56"/>
      <c r="G976" s="2"/>
      <c r="H976" s="2"/>
      <c r="I976" s="57"/>
      <c r="J976" s="56"/>
      <c r="K976" s="56"/>
      <c r="L976" s="56"/>
      <c r="M976" s="56"/>
      <c r="N976" s="56"/>
      <c r="O976" s="56"/>
      <c r="P976" s="56"/>
      <c r="Q976" s="56"/>
      <c r="R976" s="56"/>
      <c r="S976" s="57"/>
      <c r="T976" s="57"/>
      <c r="U976" s="57"/>
      <c r="V976" s="57"/>
      <c r="W976" s="57"/>
      <c r="X976" s="57"/>
      <c r="Y976" s="57"/>
      <c r="Z976" s="57"/>
      <c r="AA976" s="57"/>
      <c r="AB976" s="57"/>
      <c r="AC976" s="57"/>
      <c r="AD976" s="57"/>
      <c r="AE976" s="9"/>
      <c r="AF976" s="2"/>
      <c r="AG976" s="9"/>
      <c r="AH976" s="9"/>
      <c r="AI976" s="9"/>
      <c r="AJ976" s="9"/>
    </row>
    <row r="977" customFormat="false" ht="15.75" hidden="false" customHeight="true" outlineLevel="0" collapsed="false">
      <c r="A977" s="9"/>
      <c r="B977" s="9"/>
      <c r="C977" s="9"/>
      <c r="D977" s="56"/>
      <c r="E977" s="56"/>
      <c r="F977" s="56"/>
      <c r="G977" s="2"/>
      <c r="H977" s="2"/>
      <c r="I977" s="57"/>
      <c r="J977" s="56"/>
      <c r="K977" s="56"/>
      <c r="L977" s="56"/>
      <c r="M977" s="56"/>
      <c r="N977" s="56"/>
      <c r="O977" s="56"/>
      <c r="P977" s="56"/>
      <c r="Q977" s="56"/>
      <c r="R977" s="56"/>
      <c r="S977" s="57"/>
      <c r="T977" s="57"/>
      <c r="U977" s="57"/>
      <c r="V977" s="57"/>
      <c r="W977" s="57"/>
      <c r="X977" s="57"/>
      <c r="Y977" s="57"/>
      <c r="Z977" s="57"/>
      <c r="AA977" s="57"/>
      <c r="AB977" s="57"/>
      <c r="AC977" s="57"/>
      <c r="AD977" s="57"/>
      <c r="AE977" s="9"/>
      <c r="AF977" s="2"/>
      <c r="AG977" s="9"/>
      <c r="AH977" s="9"/>
      <c r="AI977" s="9"/>
      <c r="AJ977" s="9"/>
    </row>
    <row r="978" customFormat="false" ht="15.75" hidden="false" customHeight="true" outlineLevel="0" collapsed="false">
      <c r="A978" s="9"/>
      <c r="B978" s="9"/>
      <c r="C978" s="9"/>
      <c r="D978" s="56"/>
      <c r="E978" s="56"/>
      <c r="F978" s="56"/>
      <c r="G978" s="2"/>
      <c r="H978" s="2"/>
      <c r="I978" s="57"/>
      <c r="J978" s="56"/>
      <c r="K978" s="56"/>
      <c r="L978" s="56"/>
      <c r="M978" s="56"/>
      <c r="N978" s="56"/>
      <c r="O978" s="56"/>
      <c r="P978" s="56"/>
      <c r="Q978" s="56"/>
      <c r="R978" s="56"/>
      <c r="S978" s="57"/>
      <c r="T978" s="57"/>
      <c r="U978" s="57"/>
      <c r="V978" s="57"/>
      <c r="W978" s="57"/>
      <c r="X978" s="57"/>
      <c r="Y978" s="57"/>
      <c r="Z978" s="57"/>
      <c r="AA978" s="57"/>
      <c r="AB978" s="57"/>
      <c r="AC978" s="57"/>
      <c r="AD978" s="57"/>
      <c r="AE978" s="9"/>
      <c r="AF978" s="2"/>
      <c r="AG978" s="9"/>
      <c r="AH978" s="9"/>
      <c r="AI978" s="9"/>
      <c r="AJ978" s="9"/>
    </row>
    <row r="979" customFormat="false" ht="15.75" hidden="false" customHeight="true" outlineLevel="0" collapsed="false">
      <c r="A979" s="9"/>
      <c r="B979" s="9"/>
      <c r="C979" s="9"/>
      <c r="D979" s="56"/>
      <c r="E979" s="56"/>
      <c r="F979" s="56"/>
      <c r="G979" s="2"/>
      <c r="H979" s="2"/>
      <c r="I979" s="57"/>
      <c r="J979" s="56"/>
      <c r="K979" s="56"/>
      <c r="L979" s="56"/>
      <c r="M979" s="56"/>
      <c r="N979" s="56"/>
      <c r="O979" s="56"/>
      <c r="P979" s="56"/>
      <c r="Q979" s="56"/>
      <c r="R979" s="56"/>
      <c r="S979" s="57"/>
      <c r="T979" s="57"/>
      <c r="U979" s="57"/>
      <c r="V979" s="57"/>
      <c r="W979" s="57"/>
      <c r="X979" s="57"/>
      <c r="Y979" s="57"/>
      <c r="Z979" s="57"/>
      <c r="AA979" s="57"/>
      <c r="AB979" s="57"/>
      <c r="AC979" s="57"/>
      <c r="AD979" s="57"/>
      <c r="AE979" s="9"/>
      <c r="AF979" s="2"/>
      <c r="AG979" s="9"/>
      <c r="AH979" s="9"/>
      <c r="AI979" s="9"/>
      <c r="AJ979" s="9"/>
    </row>
    <row r="980" customFormat="false" ht="15.75" hidden="false" customHeight="true" outlineLevel="0" collapsed="false">
      <c r="A980" s="9"/>
      <c r="B980" s="9"/>
      <c r="C980" s="9"/>
      <c r="D980" s="56"/>
      <c r="E980" s="56"/>
      <c r="F980" s="56"/>
      <c r="G980" s="2"/>
      <c r="H980" s="2"/>
      <c r="I980" s="57"/>
      <c r="J980" s="56"/>
      <c r="K980" s="56"/>
      <c r="L980" s="56"/>
      <c r="M980" s="56"/>
      <c r="N980" s="56"/>
      <c r="O980" s="56"/>
      <c r="P980" s="56"/>
      <c r="Q980" s="56"/>
      <c r="R980" s="56"/>
      <c r="S980" s="57"/>
      <c r="T980" s="57"/>
      <c r="U980" s="57"/>
      <c r="V980" s="57"/>
      <c r="W980" s="57"/>
      <c r="X980" s="57"/>
      <c r="Y980" s="57"/>
      <c r="Z980" s="57"/>
      <c r="AA980" s="57"/>
      <c r="AB980" s="57"/>
      <c r="AC980" s="57"/>
      <c r="AD980" s="57"/>
      <c r="AE980" s="9"/>
      <c r="AF980" s="2"/>
      <c r="AG980" s="9"/>
      <c r="AH980" s="9"/>
      <c r="AI980" s="9"/>
      <c r="AJ980" s="9"/>
    </row>
    <row r="981" customFormat="false" ht="15.75" hidden="false" customHeight="true" outlineLevel="0" collapsed="false">
      <c r="A981" s="9"/>
      <c r="B981" s="9"/>
      <c r="C981" s="9"/>
      <c r="D981" s="56"/>
      <c r="E981" s="56"/>
      <c r="F981" s="56"/>
      <c r="G981" s="2"/>
      <c r="H981" s="2"/>
      <c r="I981" s="57"/>
      <c r="J981" s="56"/>
      <c r="K981" s="56"/>
      <c r="L981" s="56"/>
      <c r="M981" s="56"/>
      <c r="N981" s="56"/>
      <c r="O981" s="56"/>
      <c r="P981" s="56"/>
      <c r="Q981" s="56"/>
      <c r="R981" s="56"/>
      <c r="S981" s="57"/>
      <c r="T981" s="57"/>
      <c r="U981" s="57"/>
      <c r="V981" s="57"/>
      <c r="W981" s="57"/>
      <c r="X981" s="57"/>
      <c r="Y981" s="57"/>
      <c r="Z981" s="57"/>
      <c r="AA981" s="57"/>
      <c r="AB981" s="57"/>
      <c r="AC981" s="57"/>
      <c r="AD981" s="57"/>
      <c r="AE981" s="9"/>
      <c r="AF981" s="2"/>
      <c r="AG981" s="9"/>
      <c r="AH981" s="9"/>
      <c r="AI981" s="9"/>
      <c r="AJ981" s="9"/>
    </row>
    <row r="982" customFormat="false" ht="15.75" hidden="false" customHeight="true" outlineLevel="0" collapsed="false">
      <c r="A982" s="9"/>
      <c r="B982" s="9"/>
      <c r="C982" s="9"/>
      <c r="D982" s="56"/>
      <c r="E982" s="56"/>
      <c r="F982" s="56"/>
      <c r="G982" s="2"/>
      <c r="H982" s="2"/>
      <c r="I982" s="57"/>
      <c r="J982" s="56"/>
      <c r="K982" s="56"/>
      <c r="L982" s="56"/>
      <c r="M982" s="56"/>
      <c r="N982" s="56"/>
      <c r="O982" s="56"/>
      <c r="P982" s="56"/>
      <c r="Q982" s="56"/>
      <c r="R982" s="56"/>
      <c r="S982" s="57"/>
      <c r="T982" s="57"/>
      <c r="U982" s="57"/>
      <c r="V982" s="57"/>
      <c r="W982" s="57"/>
      <c r="X982" s="57"/>
      <c r="Y982" s="57"/>
      <c r="Z982" s="57"/>
      <c r="AA982" s="57"/>
      <c r="AB982" s="57"/>
      <c r="AC982" s="57"/>
      <c r="AD982" s="57"/>
      <c r="AE982" s="9"/>
      <c r="AF982" s="2"/>
      <c r="AG982" s="9"/>
      <c r="AH982" s="9"/>
      <c r="AI982" s="9"/>
      <c r="AJ982" s="9"/>
    </row>
    <row r="983" customFormat="false" ht="15.75" hidden="false" customHeight="true" outlineLevel="0" collapsed="false">
      <c r="A983" s="9"/>
      <c r="B983" s="9"/>
      <c r="C983" s="9"/>
      <c r="D983" s="56"/>
      <c r="E983" s="56"/>
      <c r="F983" s="56"/>
      <c r="G983" s="2"/>
      <c r="H983" s="2"/>
      <c r="I983" s="57"/>
      <c r="J983" s="56"/>
      <c r="K983" s="56"/>
      <c r="L983" s="56"/>
      <c r="M983" s="56"/>
      <c r="N983" s="56"/>
      <c r="O983" s="56"/>
      <c r="P983" s="56"/>
      <c r="Q983" s="56"/>
      <c r="R983" s="56"/>
      <c r="S983" s="57"/>
      <c r="T983" s="57"/>
      <c r="U983" s="57"/>
      <c r="V983" s="57"/>
      <c r="W983" s="57"/>
      <c r="X983" s="57"/>
      <c r="Y983" s="57"/>
      <c r="Z983" s="57"/>
      <c r="AA983" s="57"/>
      <c r="AB983" s="57"/>
      <c r="AC983" s="57"/>
      <c r="AD983" s="57"/>
      <c r="AE983" s="9"/>
      <c r="AF983" s="2"/>
      <c r="AG983" s="9"/>
      <c r="AH983" s="9"/>
      <c r="AI983" s="9"/>
      <c r="AJ983" s="9"/>
    </row>
    <row r="984" customFormat="false" ht="15.75" hidden="false" customHeight="true" outlineLevel="0" collapsed="false">
      <c r="A984" s="9"/>
      <c r="B984" s="9"/>
      <c r="C984" s="9"/>
      <c r="D984" s="56"/>
      <c r="E984" s="56"/>
      <c r="F984" s="56"/>
      <c r="G984" s="2"/>
      <c r="H984" s="2"/>
      <c r="I984" s="57"/>
      <c r="J984" s="56"/>
      <c r="K984" s="56"/>
      <c r="L984" s="56"/>
      <c r="M984" s="56"/>
      <c r="N984" s="56"/>
      <c r="O984" s="56"/>
      <c r="P984" s="56"/>
      <c r="Q984" s="56"/>
      <c r="R984" s="56"/>
      <c r="S984" s="57"/>
      <c r="T984" s="57"/>
      <c r="U984" s="57"/>
      <c r="V984" s="57"/>
      <c r="W984" s="57"/>
      <c r="X984" s="57"/>
      <c r="Y984" s="57"/>
      <c r="Z984" s="57"/>
      <c r="AA984" s="57"/>
      <c r="AB984" s="57"/>
      <c r="AC984" s="57"/>
      <c r="AD984" s="57"/>
      <c r="AE984" s="9"/>
      <c r="AF984" s="2"/>
      <c r="AG984" s="9"/>
      <c r="AH984" s="9"/>
      <c r="AI984" s="9"/>
      <c r="AJ984" s="9"/>
    </row>
    <row r="985" customFormat="false" ht="15.75" hidden="false" customHeight="true" outlineLevel="0" collapsed="false">
      <c r="A985" s="9"/>
      <c r="B985" s="9"/>
      <c r="C985" s="9"/>
      <c r="D985" s="56"/>
      <c r="E985" s="56"/>
      <c r="F985" s="56"/>
      <c r="G985" s="2"/>
      <c r="H985" s="2"/>
      <c r="I985" s="57"/>
      <c r="J985" s="56"/>
      <c r="K985" s="56"/>
      <c r="L985" s="56"/>
      <c r="M985" s="56"/>
      <c r="N985" s="56"/>
      <c r="O985" s="56"/>
      <c r="P985" s="56"/>
      <c r="Q985" s="56"/>
      <c r="R985" s="56"/>
      <c r="S985" s="57"/>
      <c r="T985" s="57"/>
      <c r="U985" s="57"/>
      <c r="V985" s="57"/>
      <c r="W985" s="57"/>
      <c r="X985" s="57"/>
      <c r="Y985" s="57"/>
      <c r="Z985" s="57"/>
      <c r="AA985" s="57"/>
      <c r="AB985" s="57"/>
      <c r="AC985" s="57"/>
      <c r="AD985" s="57"/>
      <c r="AE985" s="9"/>
      <c r="AF985" s="2"/>
      <c r="AG985" s="9"/>
      <c r="AH985" s="9"/>
      <c r="AI985" s="9"/>
      <c r="AJ985" s="9"/>
    </row>
    <row r="986" customFormat="false" ht="15.75" hidden="false" customHeight="true" outlineLevel="0" collapsed="false">
      <c r="A986" s="9"/>
      <c r="B986" s="9"/>
      <c r="C986" s="9"/>
      <c r="D986" s="56"/>
      <c r="E986" s="56"/>
      <c r="F986" s="56"/>
      <c r="G986" s="2"/>
      <c r="H986" s="2"/>
      <c r="I986" s="57"/>
      <c r="J986" s="56"/>
      <c r="K986" s="56"/>
      <c r="L986" s="56"/>
      <c r="M986" s="56"/>
      <c r="N986" s="56"/>
      <c r="O986" s="56"/>
      <c r="P986" s="56"/>
      <c r="Q986" s="56"/>
      <c r="R986" s="56"/>
      <c r="S986" s="57"/>
      <c r="T986" s="57"/>
      <c r="U986" s="57"/>
      <c r="V986" s="57"/>
      <c r="W986" s="57"/>
      <c r="X986" s="57"/>
      <c r="Y986" s="57"/>
      <c r="Z986" s="57"/>
      <c r="AA986" s="57"/>
      <c r="AB986" s="57"/>
      <c r="AC986" s="57"/>
      <c r="AD986" s="57"/>
      <c r="AE986" s="9"/>
      <c r="AF986" s="2"/>
      <c r="AG986" s="9"/>
      <c r="AH986" s="9"/>
      <c r="AI986" s="9"/>
      <c r="AJ986" s="9"/>
    </row>
    <row r="987" customFormat="false" ht="15.75" hidden="false" customHeight="true" outlineLevel="0" collapsed="false">
      <c r="A987" s="9"/>
      <c r="B987" s="9"/>
      <c r="C987" s="9"/>
      <c r="D987" s="56"/>
      <c r="E987" s="56"/>
      <c r="F987" s="56"/>
      <c r="G987" s="2"/>
      <c r="H987" s="2"/>
      <c r="I987" s="57"/>
      <c r="J987" s="56"/>
      <c r="K987" s="56"/>
      <c r="L987" s="56"/>
      <c r="M987" s="56"/>
      <c r="N987" s="56"/>
      <c r="O987" s="56"/>
      <c r="P987" s="56"/>
      <c r="Q987" s="56"/>
      <c r="R987" s="56"/>
      <c r="S987" s="57"/>
      <c r="T987" s="57"/>
      <c r="U987" s="57"/>
      <c r="V987" s="57"/>
      <c r="W987" s="57"/>
      <c r="X987" s="57"/>
      <c r="Y987" s="57"/>
      <c r="Z987" s="57"/>
      <c r="AA987" s="57"/>
      <c r="AB987" s="57"/>
      <c r="AC987" s="57"/>
      <c r="AD987" s="57"/>
      <c r="AE987" s="9"/>
      <c r="AF987" s="2"/>
      <c r="AG987" s="9"/>
      <c r="AH987" s="9"/>
      <c r="AI987" s="9"/>
      <c r="AJ987" s="9"/>
    </row>
    <row r="988" customFormat="false" ht="15.75" hidden="false" customHeight="true" outlineLevel="0" collapsed="false">
      <c r="A988" s="9"/>
      <c r="B988" s="9"/>
      <c r="C988" s="9"/>
      <c r="D988" s="56"/>
      <c r="E988" s="56"/>
      <c r="F988" s="56"/>
      <c r="G988" s="2"/>
      <c r="H988" s="2"/>
      <c r="I988" s="57"/>
      <c r="J988" s="56"/>
      <c r="K988" s="56"/>
      <c r="L988" s="56"/>
      <c r="M988" s="56"/>
      <c r="N988" s="56"/>
      <c r="O988" s="56"/>
      <c r="P988" s="56"/>
      <c r="Q988" s="56"/>
      <c r="R988" s="56"/>
      <c r="S988" s="57"/>
      <c r="T988" s="57"/>
      <c r="U988" s="57"/>
      <c r="V988" s="57"/>
      <c r="W988" s="57"/>
      <c r="X988" s="57"/>
      <c r="Y988" s="57"/>
      <c r="Z988" s="57"/>
      <c r="AA988" s="57"/>
      <c r="AB988" s="57"/>
      <c r="AC988" s="57"/>
      <c r="AD988" s="57"/>
      <c r="AE988" s="9"/>
      <c r="AF988" s="2"/>
      <c r="AG988" s="9"/>
      <c r="AH988" s="9"/>
      <c r="AI988" s="9"/>
      <c r="AJ988" s="9"/>
    </row>
    <row r="989" customFormat="false" ht="15.75" hidden="false" customHeight="true" outlineLevel="0" collapsed="false">
      <c r="A989" s="9"/>
      <c r="B989" s="9"/>
      <c r="C989" s="9"/>
      <c r="D989" s="56"/>
      <c r="E989" s="56"/>
      <c r="F989" s="56"/>
      <c r="G989" s="2"/>
      <c r="H989" s="2"/>
      <c r="I989" s="57"/>
      <c r="J989" s="56"/>
      <c r="K989" s="56"/>
      <c r="L989" s="56"/>
      <c r="M989" s="56"/>
      <c r="N989" s="56"/>
      <c r="O989" s="56"/>
      <c r="P989" s="56"/>
      <c r="Q989" s="56"/>
      <c r="R989" s="56"/>
      <c r="S989" s="57"/>
      <c r="T989" s="57"/>
      <c r="U989" s="57"/>
      <c r="V989" s="57"/>
      <c r="W989" s="57"/>
      <c r="X989" s="57"/>
      <c r="Y989" s="57"/>
      <c r="Z989" s="57"/>
      <c r="AA989" s="57"/>
      <c r="AB989" s="57"/>
      <c r="AC989" s="57"/>
      <c r="AD989" s="57"/>
      <c r="AE989" s="9"/>
      <c r="AF989" s="2"/>
      <c r="AG989" s="9"/>
      <c r="AH989" s="9"/>
      <c r="AI989" s="9"/>
      <c r="AJ989" s="9"/>
    </row>
    <row r="990" customFormat="false" ht="15.75" hidden="false" customHeight="true" outlineLevel="0" collapsed="false">
      <c r="A990" s="9"/>
      <c r="B990" s="9"/>
      <c r="C990" s="9"/>
      <c r="D990" s="56"/>
      <c r="E990" s="56"/>
      <c r="F990" s="56"/>
      <c r="G990" s="2"/>
      <c r="H990" s="2"/>
      <c r="I990" s="57"/>
      <c r="J990" s="56"/>
      <c r="K990" s="56"/>
      <c r="L990" s="56"/>
      <c r="M990" s="56"/>
      <c r="N990" s="56"/>
      <c r="O990" s="56"/>
      <c r="P990" s="56"/>
      <c r="Q990" s="56"/>
      <c r="R990" s="56"/>
      <c r="S990" s="57"/>
      <c r="T990" s="57"/>
      <c r="U990" s="57"/>
      <c r="V990" s="57"/>
      <c r="W990" s="57"/>
      <c r="X990" s="57"/>
      <c r="Y990" s="57"/>
      <c r="Z990" s="57"/>
      <c r="AA990" s="57"/>
      <c r="AB990" s="57"/>
      <c r="AC990" s="57"/>
      <c r="AD990" s="57"/>
      <c r="AE990" s="9"/>
      <c r="AF990" s="2"/>
      <c r="AG990" s="9"/>
      <c r="AH990" s="9"/>
      <c r="AI990" s="9"/>
      <c r="AJ990" s="9"/>
    </row>
    <row r="991" customFormat="false" ht="15.75" hidden="false" customHeight="true" outlineLevel="0" collapsed="false">
      <c r="A991" s="9"/>
      <c r="B991" s="9"/>
      <c r="C991" s="9"/>
      <c r="D991" s="56"/>
      <c r="E991" s="56"/>
      <c r="F991" s="56"/>
      <c r="G991" s="2"/>
      <c r="H991" s="2"/>
      <c r="I991" s="57"/>
      <c r="J991" s="56"/>
      <c r="K991" s="56"/>
      <c r="L991" s="56"/>
      <c r="M991" s="56"/>
      <c r="N991" s="56"/>
      <c r="O991" s="56"/>
      <c r="P991" s="56"/>
      <c r="Q991" s="56"/>
      <c r="R991" s="56"/>
      <c r="S991" s="57"/>
      <c r="T991" s="57"/>
      <c r="U991" s="57"/>
      <c r="V991" s="57"/>
      <c r="W991" s="57"/>
      <c r="X991" s="57"/>
      <c r="Y991" s="57"/>
      <c r="Z991" s="57"/>
      <c r="AA991" s="57"/>
      <c r="AB991" s="57"/>
      <c r="AC991" s="57"/>
      <c r="AD991" s="57"/>
      <c r="AE991" s="9"/>
      <c r="AF991" s="2"/>
      <c r="AG991" s="9"/>
      <c r="AH991" s="9"/>
      <c r="AI991" s="9"/>
      <c r="AJ991" s="9"/>
    </row>
    <row r="992" customFormat="false" ht="15.75" hidden="false" customHeight="true" outlineLevel="0" collapsed="false">
      <c r="A992" s="9"/>
      <c r="B992" s="9"/>
      <c r="C992" s="9"/>
      <c r="D992" s="56"/>
      <c r="E992" s="56"/>
      <c r="F992" s="56"/>
      <c r="G992" s="2"/>
      <c r="H992" s="2"/>
      <c r="I992" s="57"/>
      <c r="J992" s="56"/>
      <c r="K992" s="56"/>
      <c r="L992" s="56"/>
      <c r="M992" s="56"/>
      <c r="N992" s="56"/>
      <c r="O992" s="56"/>
      <c r="P992" s="56"/>
      <c r="Q992" s="56"/>
      <c r="R992" s="56"/>
      <c r="S992" s="57"/>
      <c r="T992" s="57"/>
      <c r="U992" s="57"/>
      <c r="V992" s="57"/>
      <c r="W992" s="57"/>
      <c r="X992" s="57"/>
      <c r="Y992" s="57"/>
      <c r="Z992" s="57"/>
      <c r="AA992" s="57"/>
      <c r="AB992" s="57"/>
      <c r="AC992" s="57"/>
      <c r="AD992" s="57"/>
      <c r="AE992" s="9"/>
      <c r="AF992" s="2"/>
      <c r="AG992" s="9"/>
      <c r="AH992" s="9"/>
      <c r="AI992" s="9"/>
      <c r="AJ992" s="9"/>
    </row>
    <row r="993" customFormat="false" ht="15.75" hidden="false" customHeight="true" outlineLevel="0" collapsed="false">
      <c r="A993" s="9"/>
      <c r="B993" s="9"/>
      <c r="C993" s="9"/>
      <c r="D993" s="56"/>
      <c r="E993" s="56"/>
      <c r="F993" s="56"/>
      <c r="G993" s="2"/>
      <c r="H993" s="2"/>
      <c r="I993" s="57"/>
      <c r="J993" s="56"/>
      <c r="K993" s="56"/>
      <c r="L993" s="56"/>
      <c r="M993" s="56"/>
      <c r="N993" s="56"/>
      <c r="O993" s="56"/>
      <c r="P993" s="56"/>
      <c r="Q993" s="56"/>
      <c r="R993" s="56"/>
      <c r="S993" s="57"/>
      <c r="T993" s="57"/>
      <c r="U993" s="57"/>
      <c r="V993" s="57"/>
      <c r="W993" s="57"/>
      <c r="X993" s="57"/>
      <c r="Y993" s="57"/>
      <c r="Z993" s="57"/>
      <c r="AA993" s="57"/>
      <c r="AB993" s="57"/>
      <c r="AC993" s="57"/>
      <c r="AD993" s="57"/>
      <c r="AE993" s="9"/>
      <c r="AF993" s="2"/>
      <c r="AG993" s="9"/>
      <c r="AH993" s="9"/>
      <c r="AI993" s="9"/>
      <c r="AJ993" s="9"/>
    </row>
    <row r="994" customFormat="false" ht="15.75" hidden="false" customHeight="true" outlineLevel="0" collapsed="false">
      <c r="A994" s="9"/>
      <c r="B994" s="9"/>
      <c r="C994" s="9"/>
      <c r="D994" s="56"/>
      <c r="E994" s="56"/>
      <c r="F994" s="56"/>
      <c r="G994" s="2"/>
      <c r="H994" s="2"/>
      <c r="I994" s="57"/>
      <c r="J994" s="56"/>
      <c r="K994" s="56"/>
      <c r="L994" s="56"/>
      <c r="M994" s="56"/>
      <c r="N994" s="56"/>
      <c r="O994" s="56"/>
      <c r="P994" s="56"/>
      <c r="Q994" s="56"/>
      <c r="R994" s="56"/>
      <c r="S994" s="57"/>
      <c r="T994" s="57"/>
      <c r="U994" s="57"/>
      <c r="V994" s="57"/>
      <c r="W994" s="57"/>
      <c r="X994" s="57"/>
      <c r="Y994" s="57"/>
      <c r="Z994" s="57"/>
      <c r="AA994" s="57"/>
      <c r="AB994" s="57"/>
      <c r="AC994" s="57"/>
      <c r="AD994" s="57"/>
      <c r="AE994" s="9"/>
      <c r="AF994" s="2"/>
      <c r="AG994" s="9"/>
      <c r="AH994" s="9"/>
      <c r="AI994" s="9"/>
      <c r="AJ994" s="9"/>
    </row>
    <row r="995" customFormat="false" ht="15.75" hidden="false" customHeight="true" outlineLevel="0" collapsed="false">
      <c r="A995" s="9"/>
      <c r="B995" s="9"/>
      <c r="C995" s="9"/>
      <c r="D995" s="56"/>
      <c r="E995" s="56"/>
      <c r="F995" s="56"/>
      <c r="G995" s="2"/>
      <c r="H995" s="2"/>
      <c r="I995" s="57"/>
      <c r="J995" s="56"/>
      <c r="K995" s="56"/>
      <c r="L995" s="56"/>
      <c r="M995" s="56"/>
      <c r="N995" s="56"/>
      <c r="O995" s="56"/>
      <c r="P995" s="56"/>
      <c r="Q995" s="56"/>
      <c r="R995" s="56"/>
      <c r="S995" s="57"/>
      <c r="T995" s="57"/>
      <c r="U995" s="57"/>
      <c r="V995" s="57"/>
      <c r="W995" s="57"/>
      <c r="X995" s="57"/>
      <c r="Y995" s="57"/>
      <c r="Z995" s="57"/>
      <c r="AA995" s="57"/>
      <c r="AB995" s="57"/>
      <c r="AC995" s="57"/>
      <c r="AD995" s="57"/>
      <c r="AE995" s="9"/>
      <c r="AF995" s="2"/>
      <c r="AG995" s="9"/>
      <c r="AH995" s="9"/>
      <c r="AI995" s="9"/>
      <c r="AJ995" s="9"/>
    </row>
    <row r="996" customFormat="false" ht="15.75" hidden="false" customHeight="true" outlineLevel="0" collapsed="false">
      <c r="A996" s="9"/>
      <c r="B996" s="9"/>
      <c r="C996" s="9"/>
      <c r="D996" s="56"/>
      <c r="E996" s="56"/>
      <c r="F996" s="56"/>
      <c r="G996" s="2"/>
      <c r="H996" s="2"/>
      <c r="I996" s="57"/>
      <c r="J996" s="56"/>
      <c r="K996" s="56"/>
      <c r="L996" s="56"/>
      <c r="M996" s="56"/>
      <c r="N996" s="56"/>
      <c r="O996" s="56"/>
      <c r="P996" s="56"/>
      <c r="Q996" s="56"/>
      <c r="R996" s="56"/>
      <c r="S996" s="57"/>
      <c r="T996" s="57"/>
      <c r="U996" s="57"/>
      <c r="V996" s="57"/>
      <c r="W996" s="57"/>
      <c r="X996" s="57"/>
      <c r="Y996" s="57"/>
      <c r="Z996" s="57"/>
      <c r="AA996" s="57"/>
      <c r="AB996" s="57"/>
      <c r="AC996" s="57"/>
      <c r="AD996" s="57"/>
      <c r="AE996" s="9"/>
      <c r="AF996" s="2"/>
      <c r="AG996" s="9"/>
      <c r="AH996" s="9"/>
      <c r="AI996" s="9"/>
      <c r="AJ996" s="9"/>
    </row>
    <row r="997" customFormat="false" ht="15.75" hidden="false" customHeight="true" outlineLevel="0" collapsed="false">
      <c r="A997" s="9"/>
      <c r="B997" s="9"/>
      <c r="C997" s="9"/>
      <c r="D997" s="56"/>
      <c r="E997" s="56"/>
      <c r="F997" s="56"/>
      <c r="G997" s="2"/>
      <c r="H997" s="2"/>
      <c r="I997" s="57"/>
      <c r="J997" s="56"/>
      <c r="K997" s="56"/>
      <c r="L997" s="56"/>
      <c r="M997" s="56"/>
      <c r="N997" s="56"/>
      <c r="O997" s="56"/>
      <c r="P997" s="56"/>
      <c r="Q997" s="56"/>
      <c r="R997" s="56"/>
      <c r="S997" s="57"/>
      <c r="T997" s="57"/>
      <c r="U997" s="57"/>
      <c r="V997" s="57"/>
      <c r="W997" s="57"/>
      <c r="X997" s="57"/>
      <c r="Y997" s="57"/>
      <c r="Z997" s="57"/>
      <c r="AA997" s="57"/>
      <c r="AB997" s="57"/>
      <c r="AC997" s="57"/>
      <c r="AD997" s="57"/>
      <c r="AE997" s="9"/>
      <c r="AF997" s="2"/>
      <c r="AG997" s="9"/>
      <c r="AH997" s="9"/>
      <c r="AI997" s="9"/>
      <c r="AJ997" s="9"/>
    </row>
    <row r="998" customFormat="false" ht="15.75" hidden="false" customHeight="true" outlineLevel="0" collapsed="false">
      <c r="A998" s="9"/>
      <c r="B998" s="9"/>
      <c r="C998" s="9"/>
      <c r="D998" s="56"/>
      <c r="E998" s="56"/>
      <c r="F998" s="56"/>
      <c r="G998" s="2"/>
      <c r="H998" s="2"/>
      <c r="I998" s="57"/>
      <c r="J998" s="56"/>
      <c r="K998" s="56"/>
      <c r="L998" s="56"/>
      <c r="M998" s="56"/>
      <c r="N998" s="56"/>
      <c r="O998" s="56"/>
      <c r="P998" s="56"/>
      <c r="Q998" s="56"/>
      <c r="R998" s="56"/>
      <c r="S998" s="57"/>
      <c r="T998" s="57"/>
      <c r="U998" s="57"/>
      <c r="V998" s="57"/>
      <c r="W998" s="57"/>
      <c r="X998" s="57"/>
      <c r="Y998" s="57"/>
      <c r="Z998" s="57"/>
      <c r="AA998" s="57"/>
      <c r="AB998" s="57"/>
      <c r="AC998" s="57"/>
      <c r="AD998" s="57"/>
      <c r="AE998" s="9"/>
      <c r="AF998" s="2"/>
      <c r="AG998" s="9"/>
      <c r="AH998" s="9"/>
      <c r="AI998" s="9"/>
      <c r="AJ998" s="9"/>
    </row>
    <row r="999" customFormat="false" ht="15.75" hidden="false" customHeight="true" outlineLevel="0" collapsed="false">
      <c r="A999" s="9"/>
      <c r="B999" s="9"/>
      <c r="C999" s="9"/>
      <c r="D999" s="56"/>
      <c r="E999" s="56"/>
      <c r="F999" s="56"/>
      <c r="G999" s="2"/>
      <c r="H999" s="2"/>
      <c r="I999" s="57"/>
      <c r="J999" s="56"/>
      <c r="K999" s="56"/>
      <c r="L999" s="56"/>
      <c r="M999" s="56"/>
      <c r="N999" s="56"/>
      <c r="O999" s="56"/>
      <c r="P999" s="56"/>
      <c r="Q999" s="56"/>
      <c r="R999" s="56"/>
      <c r="S999" s="57"/>
      <c r="T999" s="57"/>
      <c r="U999" s="57"/>
      <c r="V999" s="57"/>
      <c r="W999" s="57"/>
      <c r="X999" s="57"/>
      <c r="Y999" s="57"/>
      <c r="Z999" s="57"/>
      <c r="AA999" s="57"/>
      <c r="AB999" s="57"/>
      <c r="AC999" s="57"/>
      <c r="AD999" s="57"/>
      <c r="AE999" s="9"/>
      <c r="AF999" s="2"/>
      <c r="AG999" s="9"/>
      <c r="AH999" s="9"/>
      <c r="AI999" s="9"/>
      <c r="AJ999" s="9"/>
    </row>
    <row r="1000" customFormat="false" ht="15.75" hidden="false" customHeight="true" outlineLevel="0" collapsed="false">
      <c r="A1000" s="9"/>
      <c r="B1000" s="9"/>
      <c r="C1000" s="9"/>
      <c r="D1000" s="56"/>
      <c r="E1000" s="56"/>
      <c r="F1000" s="56"/>
      <c r="G1000" s="2"/>
      <c r="H1000" s="2"/>
      <c r="I1000" s="57"/>
      <c r="J1000" s="56"/>
      <c r="K1000" s="56"/>
      <c r="L1000" s="56"/>
      <c r="M1000" s="56"/>
      <c r="N1000" s="56"/>
      <c r="O1000" s="56"/>
      <c r="P1000" s="56"/>
      <c r="Q1000" s="56"/>
      <c r="R1000" s="56"/>
      <c r="S1000" s="57"/>
      <c r="T1000" s="57"/>
      <c r="U1000" s="57"/>
      <c r="V1000" s="57"/>
      <c r="W1000" s="57"/>
      <c r="X1000" s="57"/>
      <c r="Y1000" s="57"/>
      <c r="Z1000" s="57"/>
      <c r="AA1000" s="57"/>
      <c r="AB1000" s="57"/>
      <c r="AC1000" s="57"/>
      <c r="AD1000" s="57"/>
      <c r="AE1000" s="9"/>
      <c r="AF1000" s="2"/>
      <c r="AG1000" s="9"/>
      <c r="AH1000" s="9"/>
      <c r="AI1000" s="9"/>
      <c r="AJ1000" s="9"/>
    </row>
  </sheetData>
  <mergeCells count="3">
    <mergeCell ref="G2:G3"/>
    <mergeCell ref="AC2:AE3"/>
    <mergeCell ref="D4:E4"/>
  </mergeCells>
  <conditionalFormatting sqref="D6:G605 J608:J707 R608:R707 D608">
    <cfRule type="cellIs" priority="2" operator="equal" aboveAverage="0" equalAverage="0" bottom="0" percent="0" rank="0" text="" dxfId="0">
      <formula>0</formula>
    </cfRule>
  </conditionalFormatting>
  <conditionalFormatting sqref="D609:G707 E608:G608">
    <cfRule type="cellIs" priority="3" operator="equal" aboveAverage="0" equalAverage="0" bottom="0" percent="0" rank="0" text="" dxfId="0">
      <formula>0</formula>
    </cfRule>
  </conditionalFormatting>
  <conditionalFormatting sqref="J14:J605">
    <cfRule type="cellIs" priority="4" operator="equal" aboveAverage="0" equalAverage="0" bottom="0" percent="0" rank="0" text="" dxfId="0">
      <formula>0</formula>
    </cfRule>
  </conditionalFormatting>
  <conditionalFormatting sqref="AE6:AE605">
    <cfRule type="cellIs" priority="5" operator="equal" aboveAverage="0" equalAverage="0" bottom="0" percent="0" rank="0" text="" dxfId="1">
      <formula>"N"</formula>
    </cfRule>
  </conditionalFormatting>
  <conditionalFormatting sqref="AE608:AE707">
    <cfRule type="cellIs" priority="6" operator="equal" aboveAverage="0" equalAverage="0" bottom="0" percent="0" rank="0" text="" dxfId="1">
      <formula>"N"</formula>
    </cfRule>
  </conditionalFormatting>
  <conditionalFormatting sqref="J6:J13">
    <cfRule type="cellIs" priority="7" operator="equal" aboveAverage="0" equalAverage="0" bottom="0" percent="0" rank="0" text="" dxfId="0">
      <formula>0</formula>
    </cfRule>
  </conditionalFormatting>
  <dataValidations count="4">
    <dataValidation allowBlank="true" errorStyle="stop" operator="between" showDropDown="false" showErrorMessage="true" showInputMessage="false" sqref="J6:J605 J608:J707" type="list">
      <formula1>_Rge_Productionplace</formula1>
      <formula2>0</formula2>
    </dataValidation>
    <dataValidation allowBlank="true" errorStyle="stop" operator="between" showDropDown="false" showErrorMessage="true" showInputMessage="false" sqref="H6:H605 H608:H707" type="list">
      <formula1>_Rge_ISO_Country</formula1>
      <formula2>0</formula2>
    </dataValidation>
    <dataValidation allowBlank="true" errorStyle="stop" operator="between" showDropDown="false" showErrorMessage="true" showInputMessage="false" sqref="R608:R707" type="list">
      <formula1>_Rge_Companies</formula1>
      <formula2>0</formula2>
    </dataValidation>
    <dataValidation allowBlank="true" errorStyle="stop" operator="between" showDropDown="false" showErrorMessage="true" showInputMessage="false" sqref="G6:G605 G608:G707" type="list">
      <formula1>_Rge_Productgroup</formula1>
      <formula2>0</formula2>
    </dataValidation>
  </dataValidations>
  <printOptions headings="false" gridLines="false" gridLinesSet="true" horizontalCentered="false" verticalCentered="false"/>
  <pageMargins left="0.708333333333333" right="0.708333333333333" top="0.747916666666667" bottom="0.747916666666667" header="0.511811023622047" footer="0.511811023622047"/>
  <pageSetup paperSize="8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CT7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4" ySplit="9" topLeftCell="E10" activePane="bottomRight" state="frozen"/>
      <selection pane="topLeft" activeCell="A1" activeCellId="0" sqref="A1"/>
      <selection pane="topRight" activeCell="E1" activeCellId="0" sqref="E1"/>
      <selection pane="bottomLeft" activeCell="A10" activeCellId="0" sqref="A10"/>
      <selection pane="bottomRight" activeCell="E10" activeCellId="0" sqref="E10"/>
    </sheetView>
  </sheetViews>
  <sheetFormatPr defaultColWidth="14.4453125" defaultRowHeight="15" zeroHeight="false" outlineLevelRow="0" outlineLevelCol="0"/>
  <cols>
    <col collapsed="false" customWidth="true" hidden="false" outlineLevel="0" max="1" min="1" style="0" width="6.85"/>
    <col collapsed="false" customWidth="true" hidden="false" outlineLevel="0" max="2" min="2" style="0" width="9.43"/>
    <col collapsed="false" customWidth="true" hidden="false" outlineLevel="0" max="3" min="3" style="0" width="19.43"/>
    <col collapsed="false" customWidth="true" hidden="false" outlineLevel="0" max="4" min="4" style="0" width="42.71"/>
    <col collapsed="false" customWidth="true" hidden="false" outlineLevel="0" max="5" min="5" style="0" width="14"/>
    <col collapsed="false" customWidth="true" hidden="false" outlineLevel="0" max="6" min="6" style="0" width="11.86"/>
    <col collapsed="false" customWidth="true" hidden="false" outlineLevel="0" max="51" min="7" style="0" width="16.71"/>
    <col collapsed="false" customWidth="true" hidden="true" outlineLevel="0" max="58" min="52" style="0" width="16.71"/>
    <col collapsed="false" customWidth="true" hidden="false" outlineLevel="0" max="66" min="59" style="0" width="16.71"/>
    <col collapsed="false" customWidth="true" hidden="true" outlineLevel="0" max="68" min="67" style="0" width="16.71"/>
    <col collapsed="false" customWidth="true" hidden="false" outlineLevel="0" max="71" min="69" style="0" width="16.71"/>
    <col collapsed="false" customWidth="true" hidden="true" outlineLevel="0" max="73" min="72" style="0" width="16.71"/>
    <col collapsed="false" customWidth="true" hidden="false" outlineLevel="0" max="78" min="74" style="0" width="16.71"/>
    <col collapsed="false" customWidth="true" hidden="true" outlineLevel="0" max="82" min="79" style="0" width="16.71"/>
    <col collapsed="false" customWidth="true" hidden="false" outlineLevel="0" max="91" min="83" style="0" width="16.71"/>
    <col collapsed="false" customWidth="true" hidden="false" outlineLevel="0" max="98" min="92" style="0" width="9.14"/>
  </cols>
  <sheetData>
    <row r="1" customFormat="false" ht="15" hidden="false" customHeight="false" outlineLevel="0" collapsed="false">
      <c r="A1" s="9"/>
      <c r="B1" s="58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9"/>
      <c r="BQ1" s="9"/>
      <c r="BR1" s="9"/>
      <c r="BS1" s="9"/>
      <c r="BT1" s="9"/>
      <c r="BU1" s="9"/>
      <c r="BV1" s="9"/>
      <c r="BW1" s="9"/>
      <c r="BX1" s="9"/>
      <c r="BY1" s="9"/>
      <c r="BZ1" s="9"/>
      <c r="CA1" s="9"/>
      <c r="CB1" s="9"/>
      <c r="CC1" s="9"/>
      <c r="CD1" s="9"/>
      <c r="CE1" s="9"/>
      <c r="CF1" s="9"/>
      <c r="CG1" s="9"/>
      <c r="CH1" s="9"/>
      <c r="CI1" s="9"/>
      <c r="CJ1" s="9"/>
      <c r="CK1" s="9"/>
      <c r="CL1" s="9"/>
      <c r="CM1" s="9"/>
      <c r="CN1" s="9"/>
      <c r="CO1" s="9"/>
      <c r="CP1" s="9"/>
      <c r="CQ1" s="9"/>
      <c r="CR1" s="9"/>
      <c r="CS1" s="9"/>
      <c r="CT1" s="9"/>
    </row>
    <row r="2" customFormat="false" ht="15" hidden="false" customHeight="false" outlineLevel="0" collapsed="false">
      <c r="A2" s="9"/>
      <c r="B2" s="58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9"/>
      <c r="BL2" s="9"/>
      <c r="BM2" s="9"/>
      <c r="BN2" s="9"/>
      <c r="BO2" s="9"/>
      <c r="BP2" s="9"/>
      <c r="BQ2" s="9"/>
      <c r="BR2" s="9"/>
      <c r="BS2" s="9"/>
      <c r="BT2" s="9"/>
      <c r="BU2" s="9"/>
      <c r="BV2" s="9"/>
      <c r="BW2" s="9"/>
      <c r="BX2" s="9"/>
      <c r="BY2" s="9"/>
      <c r="BZ2" s="9"/>
      <c r="CA2" s="9"/>
      <c r="CB2" s="9"/>
      <c r="CC2" s="9"/>
      <c r="CD2" s="9"/>
      <c r="CE2" s="9"/>
      <c r="CF2" s="9"/>
      <c r="CG2" s="9"/>
      <c r="CH2" s="9"/>
      <c r="CI2" s="9"/>
      <c r="CJ2" s="9"/>
      <c r="CK2" s="9"/>
      <c r="CL2" s="9"/>
      <c r="CM2" s="9"/>
      <c r="CN2" s="9"/>
      <c r="CO2" s="9"/>
      <c r="CP2" s="9"/>
      <c r="CQ2" s="9"/>
      <c r="CR2" s="9"/>
      <c r="CS2" s="9"/>
      <c r="CT2" s="9"/>
    </row>
    <row r="3" customFormat="false" ht="62.25" hidden="false" customHeight="true" outlineLevel="0" collapsed="false">
      <c r="A3" s="9"/>
      <c r="B3" s="9"/>
      <c r="C3" s="59" t="s">
        <v>275</v>
      </c>
      <c r="D3" s="60"/>
      <c r="E3" s="60"/>
      <c r="F3" s="60"/>
      <c r="G3" s="60"/>
      <c r="H3" s="61"/>
      <c r="I3" s="61"/>
      <c r="J3" s="61"/>
      <c r="K3" s="62" t="n">
        <f aca="false">_Reportdate</f>
        <v>45443</v>
      </c>
      <c r="L3" s="62"/>
      <c r="M3" s="62"/>
      <c r="N3" s="61"/>
      <c r="O3" s="61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  <c r="AB3" s="61"/>
      <c r="AC3" s="61"/>
      <c r="AD3" s="61"/>
      <c r="AE3" s="61"/>
      <c r="AF3" s="61"/>
      <c r="AG3" s="61"/>
      <c r="AH3" s="61"/>
      <c r="AI3" s="61"/>
      <c r="AJ3" s="61"/>
      <c r="AK3" s="61"/>
      <c r="AL3" s="61"/>
      <c r="AM3" s="61"/>
      <c r="AN3" s="61"/>
      <c r="AO3" s="61"/>
      <c r="AP3" s="61"/>
      <c r="AQ3" s="61"/>
      <c r="AR3" s="61"/>
      <c r="AS3" s="61"/>
      <c r="AT3" s="61"/>
      <c r="AU3" s="61"/>
      <c r="AV3" s="61"/>
      <c r="AW3" s="61"/>
      <c r="AX3" s="61"/>
      <c r="AY3" s="61"/>
      <c r="AZ3" s="61"/>
      <c r="BA3" s="61"/>
      <c r="BB3" s="61"/>
      <c r="BC3" s="61"/>
      <c r="BD3" s="61"/>
      <c r="BE3" s="61"/>
      <c r="BF3" s="61"/>
      <c r="BG3" s="61"/>
      <c r="BH3" s="61"/>
      <c r="BI3" s="61"/>
      <c r="BJ3" s="61"/>
      <c r="BK3" s="61"/>
      <c r="BL3" s="61"/>
      <c r="BM3" s="61"/>
      <c r="BN3" s="61"/>
      <c r="BO3" s="61"/>
      <c r="BP3" s="61"/>
      <c r="BQ3" s="61"/>
      <c r="BR3" s="61"/>
      <c r="BS3" s="61"/>
      <c r="BT3" s="61"/>
      <c r="BU3" s="61"/>
      <c r="BV3" s="61"/>
      <c r="BW3" s="61"/>
      <c r="BX3" s="61"/>
      <c r="BY3" s="61"/>
      <c r="BZ3" s="61"/>
      <c r="CA3" s="61"/>
      <c r="CB3" s="61"/>
      <c r="CC3" s="61"/>
      <c r="CD3" s="61"/>
      <c r="CE3" s="61"/>
      <c r="CF3" s="61"/>
      <c r="CG3" s="61"/>
      <c r="CH3" s="61"/>
      <c r="CI3" s="61"/>
      <c r="CJ3" s="61"/>
      <c r="CK3" s="61"/>
      <c r="CL3" s="61"/>
      <c r="CM3" s="63"/>
      <c r="CN3" s="9"/>
      <c r="CO3" s="9"/>
      <c r="CP3" s="9"/>
      <c r="CQ3" s="9"/>
      <c r="CR3" s="9"/>
      <c r="CS3" s="9"/>
      <c r="CT3" s="9"/>
    </row>
    <row r="4" customFormat="false" ht="15" hidden="false" customHeight="false" outlineLevel="0" collapsed="false">
      <c r="A4" s="9"/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64"/>
      <c r="CN4" s="9"/>
      <c r="CO4" s="9"/>
      <c r="CP4" s="9"/>
      <c r="CQ4" s="9"/>
      <c r="CR4" s="9"/>
      <c r="CS4" s="9"/>
      <c r="CT4" s="9"/>
    </row>
    <row r="5" customFormat="false" ht="15" hidden="false" customHeight="false" outlineLevel="0" collapsed="false">
      <c r="A5" s="9"/>
      <c r="B5" s="9"/>
      <c r="C5" s="9"/>
      <c r="D5" s="9"/>
      <c r="E5" s="9"/>
      <c r="F5" s="9"/>
      <c r="G5" s="65"/>
      <c r="H5" s="65"/>
      <c r="I5" s="65"/>
      <c r="J5" s="65"/>
      <c r="K5" s="65"/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  <c r="W5" s="65"/>
      <c r="X5" s="65"/>
      <c r="Y5" s="65"/>
      <c r="Z5" s="65"/>
      <c r="AA5" s="65"/>
      <c r="AB5" s="65"/>
      <c r="AC5" s="65"/>
      <c r="AD5" s="65"/>
      <c r="AE5" s="65"/>
      <c r="AF5" s="65"/>
      <c r="AG5" s="65"/>
      <c r="AH5" s="65"/>
      <c r="AI5" s="65"/>
      <c r="AJ5" s="65"/>
      <c r="AK5" s="65"/>
      <c r="AL5" s="65"/>
      <c r="AM5" s="65"/>
      <c r="AN5" s="65"/>
      <c r="AO5" s="65"/>
      <c r="AP5" s="65"/>
      <c r="AQ5" s="65"/>
      <c r="AR5" s="65"/>
      <c r="AS5" s="65"/>
      <c r="AT5" s="65"/>
      <c r="AU5" s="65"/>
      <c r="AV5" s="65"/>
      <c r="AW5" s="65"/>
      <c r="AX5" s="65"/>
      <c r="AY5" s="65"/>
      <c r="AZ5" s="65"/>
      <c r="BA5" s="65"/>
      <c r="BB5" s="65"/>
      <c r="BC5" s="65"/>
      <c r="BD5" s="65"/>
      <c r="BE5" s="65"/>
      <c r="BF5" s="65"/>
      <c r="BG5" s="65"/>
      <c r="BH5" s="65"/>
      <c r="BI5" s="65"/>
      <c r="BJ5" s="65"/>
      <c r="BK5" s="65"/>
      <c r="BL5" s="65"/>
      <c r="BM5" s="65"/>
      <c r="BN5" s="65"/>
      <c r="BO5" s="65"/>
      <c r="BP5" s="65"/>
      <c r="BQ5" s="65"/>
      <c r="BR5" s="65"/>
      <c r="BS5" s="65"/>
      <c r="BT5" s="65"/>
      <c r="BU5" s="65"/>
      <c r="BV5" s="65"/>
      <c r="BW5" s="65"/>
      <c r="BX5" s="65"/>
      <c r="BY5" s="65"/>
      <c r="BZ5" s="65"/>
      <c r="CA5" s="65"/>
      <c r="CB5" s="65"/>
      <c r="CC5" s="65"/>
      <c r="CD5" s="65"/>
      <c r="CE5" s="65"/>
      <c r="CF5" s="65"/>
      <c r="CG5" s="65"/>
      <c r="CH5" s="65"/>
      <c r="CI5" s="65"/>
      <c r="CJ5" s="65"/>
      <c r="CK5" s="65"/>
      <c r="CL5" s="65"/>
      <c r="CM5" s="66"/>
      <c r="CN5" s="9"/>
      <c r="CO5" s="9"/>
      <c r="CP5" s="9"/>
      <c r="CQ5" s="9"/>
      <c r="CR5" s="9"/>
      <c r="CS5" s="9"/>
      <c r="CT5" s="9"/>
    </row>
    <row r="6" customFormat="false" ht="60" hidden="false" customHeight="true" outlineLevel="0" collapsed="false">
      <c r="A6" s="32"/>
      <c r="B6" s="9"/>
      <c r="C6" s="67" t="s">
        <v>276</v>
      </c>
      <c r="D6" s="68"/>
      <c r="E6" s="68"/>
      <c r="F6" s="68"/>
      <c r="G6" s="69"/>
      <c r="H6" s="69"/>
      <c r="I6" s="69"/>
      <c r="J6" s="69"/>
      <c r="K6" s="69"/>
      <c r="L6" s="69"/>
      <c r="M6" s="69"/>
      <c r="N6" s="69"/>
      <c r="O6" s="69"/>
      <c r="P6" s="69"/>
      <c r="Q6" s="69"/>
      <c r="R6" s="69"/>
      <c r="S6" s="69"/>
      <c r="T6" s="69"/>
      <c r="U6" s="69"/>
      <c r="V6" s="69"/>
      <c r="W6" s="69"/>
      <c r="X6" s="69"/>
      <c r="Y6" s="69"/>
      <c r="Z6" s="69"/>
      <c r="AA6" s="69"/>
      <c r="AB6" s="69"/>
      <c r="AC6" s="69"/>
      <c r="AD6" s="69"/>
      <c r="AE6" s="69"/>
      <c r="AF6" s="69"/>
      <c r="AG6" s="69"/>
      <c r="AH6" s="69"/>
      <c r="AI6" s="69"/>
      <c r="AJ6" s="69"/>
      <c r="AK6" s="69"/>
      <c r="AL6" s="69"/>
      <c r="AM6" s="69"/>
      <c r="AN6" s="69"/>
      <c r="AO6" s="69"/>
      <c r="AP6" s="69"/>
      <c r="AQ6" s="69"/>
      <c r="AR6" s="69"/>
      <c r="AS6" s="69"/>
      <c r="AT6" s="69"/>
      <c r="AU6" s="69"/>
      <c r="AV6" s="69"/>
      <c r="AW6" s="69"/>
      <c r="AX6" s="69"/>
      <c r="AY6" s="69"/>
      <c r="AZ6" s="69"/>
      <c r="BA6" s="69"/>
      <c r="BB6" s="69"/>
      <c r="BC6" s="69"/>
      <c r="BD6" s="69"/>
      <c r="BE6" s="69"/>
      <c r="BF6" s="69"/>
      <c r="BG6" s="69"/>
      <c r="BH6" s="69"/>
      <c r="BI6" s="69"/>
      <c r="BJ6" s="69"/>
      <c r="BK6" s="69"/>
      <c r="BL6" s="69"/>
      <c r="BM6" s="69"/>
      <c r="BN6" s="69"/>
      <c r="BO6" s="69"/>
      <c r="BP6" s="69"/>
      <c r="BQ6" s="69"/>
      <c r="BR6" s="69"/>
      <c r="BS6" s="69"/>
      <c r="BT6" s="69"/>
      <c r="BU6" s="69"/>
      <c r="BV6" s="69"/>
      <c r="BW6" s="69"/>
      <c r="BX6" s="69"/>
      <c r="BY6" s="69"/>
      <c r="BZ6" s="69"/>
      <c r="CA6" s="69"/>
      <c r="CB6" s="69"/>
      <c r="CC6" s="69"/>
      <c r="CD6" s="69"/>
      <c r="CE6" s="69"/>
      <c r="CF6" s="69"/>
      <c r="CG6" s="69"/>
      <c r="CH6" s="69"/>
      <c r="CI6" s="69"/>
      <c r="CJ6" s="69"/>
      <c r="CK6" s="69"/>
      <c r="CL6" s="69"/>
      <c r="CM6" s="70"/>
      <c r="CN6" s="32"/>
      <c r="CO6" s="32"/>
      <c r="CP6" s="32"/>
      <c r="CQ6" s="32"/>
      <c r="CR6" s="32"/>
      <c r="CS6" s="32"/>
      <c r="CT6" s="32"/>
    </row>
    <row r="7" customFormat="false" ht="27" hidden="false" customHeight="true" outlineLevel="0" collapsed="false">
      <c r="A7" s="9"/>
      <c r="B7" s="9"/>
      <c r="C7" s="71" t="s">
        <v>277</v>
      </c>
      <c r="D7" s="71" t="s">
        <v>277</v>
      </c>
      <c r="E7" s="71" t="s">
        <v>278</v>
      </c>
      <c r="F7" s="72" t="s">
        <v>279</v>
      </c>
      <c r="G7" s="73" t="s">
        <v>280</v>
      </c>
      <c r="H7" s="74" t="s">
        <v>281</v>
      </c>
      <c r="I7" s="74" t="s">
        <v>282</v>
      </c>
      <c r="J7" s="74" t="s">
        <v>283</v>
      </c>
      <c r="K7" s="74" t="s">
        <v>284</v>
      </c>
      <c r="L7" s="74" t="s">
        <v>285</v>
      </c>
      <c r="M7" s="74" t="s">
        <v>286</v>
      </c>
      <c r="N7" s="74" t="s">
        <v>287</v>
      </c>
      <c r="O7" s="74" t="s">
        <v>288</v>
      </c>
      <c r="P7" s="74" t="s">
        <v>289</v>
      </c>
      <c r="Q7" s="74" t="s">
        <v>290</v>
      </c>
      <c r="R7" s="74" t="s">
        <v>291</v>
      </c>
      <c r="S7" s="74" t="s">
        <v>292</v>
      </c>
      <c r="T7" s="74" t="s">
        <v>293</v>
      </c>
      <c r="U7" s="74" t="s">
        <v>294</v>
      </c>
      <c r="V7" s="74" t="s">
        <v>295</v>
      </c>
      <c r="W7" s="74" t="s">
        <v>296</v>
      </c>
      <c r="X7" s="74" t="s">
        <v>297</v>
      </c>
      <c r="Y7" s="74" t="s">
        <v>298</v>
      </c>
      <c r="Z7" s="74" t="s">
        <v>299</v>
      </c>
      <c r="AA7" s="74" t="s">
        <v>300</v>
      </c>
      <c r="AB7" s="74" t="s">
        <v>301</v>
      </c>
      <c r="AC7" s="74" t="s">
        <v>302</v>
      </c>
      <c r="AD7" s="74" t="s">
        <v>303</v>
      </c>
      <c r="AE7" s="74" t="s">
        <v>304</v>
      </c>
      <c r="AF7" s="74" t="s">
        <v>305</v>
      </c>
      <c r="AG7" s="74" t="s">
        <v>306</v>
      </c>
      <c r="AH7" s="75" t="s">
        <v>307</v>
      </c>
      <c r="AI7" s="76" t="s">
        <v>308</v>
      </c>
      <c r="AJ7" s="77" t="s">
        <v>309</v>
      </c>
      <c r="AK7" s="77" t="s">
        <v>310</v>
      </c>
      <c r="AL7" s="77" t="s">
        <v>311</v>
      </c>
      <c r="AM7" s="77" t="s">
        <v>312</v>
      </c>
      <c r="AN7" s="77" t="s">
        <v>313</v>
      </c>
      <c r="AO7" s="77" t="s">
        <v>314</v>
      </c>
      <c r="AP7" s="77" t="s">
        <v>315</v>
      </c>
      <c r="AQ7" s="77" t="s">
        <v>316</v>
      </c>
      <c r="AR7" s="77" t="s">
        <v>317</v>
      </c>
      <c r="AS7" s="77" t="s">
        <v>318</v>
      </c>
      <c r="AT7" s="77" t="s">
        <v>319</v>
      </c>
      <c r="AU7" s="77" t="s">
        <v>320</v>
      </c>
      <c r="AV7" s="77" t="s">
        <v>321</v>
      </c>
      <c r="AW7" s="77" t="s">
        <v>322</v>
      </c>
      <c r="AX7" s="77" t="s">
        <v>323</v>
      </c>
      <c r="AY7" s="77" t="s">
        <v>324</v>
      </c>
      <c r="AZ7" s="77" t="s">
        <v>325</v>
      </c>
      <c r="BA7" s="77" t="s">
        <v>326</v>
      </c>
      <c r="BB7" s="77" t="s">
        <v>327</v>
      </c>
      <c r="BC7" s="77" t="s">
        <v>328</v>
      </c>
      <c r="BD7" s="77" t="s">
        <v>329</v>
      </c>
      <c r="BE7" s="77" t="s">
        <v>330</v>
      </c>
      <c r="BF7" s="77" t="s">
        <v>331</v>
      </c>
      <c r="BG7" s="77" t="s">
        <v>332</v>
      </c>
      <c r="BH7" s="77" t="s">
        <v>333</v>
      </c>
      <c r="BI7" s="77" t="s">
        <v>334</v>
      </c>
      <c r="BJ7" s="78" t="s">
        <v>335</v>
      </c>
      <c r="BK7" s="79" t="s">
        <v>336</v>
      </c>
      <c r="BL7" s="80" t="s">
        <v>337</v>
      </c>
      <c r="BM7" s="80" t="s">
        <v>338</v>
      </c>
      <c r="BN7" s="80" t="s">
        <v>339</v>
      </c>
      <c r="BO7" s="80" t="s">
        <v>340</v>
      </c>
      <c r="BP7" s="80" t="s">
        <v>341</v>
      </c>
      <c r="BQ7" s="80" t="s">
        <v>342</v>
      </c>
      <c r="BR7" s="80" t="s">
        <v>343</v>
      </c>
      <c r="BS7" s="80" t="s">
        <v>344</v>
      </c>
      <c r="BT7" s="80" t="s">
        <v>345</v>
      </c>
      <c r="BU7" s="80" t="s">
        <v>346</v>
      </c>
      <c r="BV7" s="80" t="s">
        <v>347</v>
      </c>
      <c r="BW7" s="80" t="s">
        <v>348</v>
      </c>
      <c r="BX7" s="80" t="s">
        <v>349</v>
      </c>
      <c r="BY7" s="80" t="s">
        <v>350</v>
      </c>
      <c r="BZ7" s="80" t="s">
        <v>351</v>
      </c>
      <c r="CA7" s="80" t="s">
        <v>352</v>
      </c>
      <c r="CB7" s="80" t="s">
        <v>353</v>
      </c>
      <c r="CC7" s="80" t="s">
        <v>354</v>
      </c>
      <c r="CD7" s="80" t="s">
        <v>355</v>
      </c>
      <c r="CE7" s="80" t="s">
        <v>356</v>
      </c>
      <c r="CF7" s="80" t="s">
        <v>357</v>
      </c>
      <c r="CG7" s="80" t="s">
        <v>358</v>
      </c>
      <c r="CH7" s="80" t="s">
        <v>359</v>
      </c>
      <c r="CI7" s="80" t="s">
        <v>360</v>
      </c>
      <c r="CJ7" s="80" t="s">
        <v>361</v>
      </c>
      <c r="CK7" s="80" t="s">
        <v>362</v>
      </c>
      <c r="CL7" s="80" t="s">
        <v>363</v>
      </c>
      <c r="CM7" s="80" t="s">
        <v>364</v>
      </c>
      <c r="CN7" s="9"/>
      <c r="CO7" s="9"/>
      <c r="CP7" s="9"/>
      <c r="CQ7" s="9"/>
      <c r="CR7" s="9"/>
      <c r="CS7" s="9"/>
      <c r="CT7" s="9"/>
    </row>
    <row r="8" customFormat="false" ht="36" hidden="false" customHeight="true" outlineLevel="0" collapsed="false">
      <c r="A8" s="81"/>
      <c r="B8" s="9"/>
      <c r="C8" s="82" t="s">
        <v>365</v>
      </c>
      <c r="D8" s="82"/>
      <c r="E8" s="82"/>
      <c r="F8" s="82"/>
      <c r="G8" s="83" t="s">
        <v>366</v>
      </c>
      <c r="H8" s="83"/>
      <c r="I8" s="83"/>
      <c r="J8" s="83"/>
      <c r="K8" s="83"/>
      <c r="L8" s="83"/>
      <c r="M8" s="83"/>
      <c r="N8" s="83"/>
      <c r="O8" s="83"/>
      <c r="P8" s="83"/>
      <c r="Q8" s="83"/>
      <c r="R8" s="83"/>
      <c r="S8" s="83"/>
      <c r="T8" s="83"/>
      <c r="U8" s="83"/>
      <c r="V8" s="83"/>
      <c r="W8" s="83"/>
      <c r="X8" s="83"/>
      <c r="Y8" s="83"/>
      <c r="Z8" s="83"/>
      <c r="AA8" s="83"/>
      <c r="AB8" s="83"/>
      <c r="AC8" s="83"/>
      <c r="AD8" s="83"/>
      <c r="AE8" s="83"/>
      <c r="AF8" s="83"/>
      <c r="AG8" s="83"/>
      <c r="AH8" s="83"/>
      <c r="AI8" s="84" t="s">
        <v>367</v>
      </c>
      <c r="AJ8" s="84"/>
      <c r="AK8" s="84"/>
      <c r="AL8" s="84"/>
      <c r="AM8" s="84"/>
      <c r="AN8" s="84"/>
      <c r="AO8" s="84"/>
      <c r="AP8" s="84"/>
      <c r="AQ8" s="84"/>
      <c r="AR8" s="84"/>
      <c r="AS8" s="84"/>
      <c r="AT8" s="84"/>
      <c r="AU8" s="84"/>
      <c r="AV8" s="84"/>
      <c r="AW8" s="84"/>
      <c r="AX8" s="84"/>
      <c r="AY8" s="84"/>
      <c r="AZ8" s="84"/>
      <c r="BA8" s="84"/>
      <c r="BB8" s="84"/>
      <c r="BC8" s="84"/>
      <c r="BD8" s="84"/>
      <c r="BE8" s="84"/>
      <c r="BF8" s="84"/>
      <c r="BG8" s="84"/>
      <c r="BH8" s="84"/>
      <c r="BI8" s="84"/>
      <c r="BJ8" s="84"/>
      <c r="BK8" s="85" t="s">
        <v>368</v>
      </c>
      <c r="BL8" s="85"/>
      <c r="BM8" s="85"/>
      <c r="BN8" s="85"/>
      <c r="BO8" s="85"/>
      <c r="BP8" s="85"/>
      <c r="BQ8" s="85"/>
      <c r="BR8" s="85"/>
      <c r="BS8" s="85"/>
      <c r="BT8" s="85"/>
      <c r="BU8" s="85"/>
      <c r="BV8" s="85"/>
      <c r="BW8" s="85"/>
      <c r="BX8" s="85"/>
      <c r="BY8" s="85"/>
      <c r="BZ8" s="85"/>
      <c r="CA8" s="85"/>
      <c r="CB8" s="85"/>
      <c r="CC8" s="85"/>
      <c r="CD8" s="85"/>
      <c r="CE8" s="85"/>
      <c r="CF8" s="85"/>
      <c r="CG8" s="85"/>
      <c r="CH8" s="85"/>
      <c r="CI8" s="85"/>
      <c r="CJ8" s="85"/>
      <c r="CK8" s="85"/>
      <c r="CL8" s="85"/>
      <c r="CM8" s="85"/>
      <c r="CN8" s="81"/>
      <c r="CO8" s="81"/>
      <c r="CP8" s="81"/>
      <c r="CQ8" s="81"/>
      <c r="CR8" s="81"/>
      <c r="CS8" s="81"/>
      <c r="CT8" s="81"/>
    </row>
    <row r="9" customFormat="false" ht="27.75" hidden="false" customHeight="true" outlineLevel="0" collapsed="false">
      <c r="A9" s="86"/>
      <c r="B9" s="9"/>
      <c r="C9" s="87"/>
      <c r="D9" s="87"/>
      <c r="E9" s="88"/>
      <c r="F9" s="88"/>
      <c r="G9" s="89" t="n">
        <f aca="false">SUBTOTAL(9,G11:G610)</f>
        <v>0</v>
      </c>
      <c r="H9" s="89" t="n">
        <f aca="false">SUBTOTAL(9,H11:H610)</f>
        <v>0</v>
      </c>
      <c r="I9" s="89" t="n">
        <f aca="false">SUBTOTAL(9,I11:I610)</f>
        <v>0</v>
      </c>
      <c r="J9" s="89" t="n">
        <f aca="false">SUBTOTAL(9,J11:J610)</f>
        <v>0</v>
      </c>
      <c r="K9" s="89" t="n">
        <f aca="false">SUBTOTAL(9,K11:K610)</f>
        <v>0</v>
      </c>
      <c r="L9" s="89" t="n">
        <f aca="false">SUBTOTAL(9,L11:L610)</f>
        <v>0</v>
      </c>
      <c r="M9" s="89" t="n">
        <f aca="false">SUBTOTAL(9,M11:M610)</f>
        <v>0</v>
      </c>
      <c r="N9" s="89" t="n">
        <f aca="false">SUBTOTAL(9,N11:N610)</f>
        <v>0</v>
      </c>
      <c r="O9" s="89" t="n">
        <f aca="false">SUBTOTAL(9,O11:O610)</f>
        <v>0</v>
      </c>
      <c r="P9" s="89" t="n">
        <f aca="false">SUBTOTAL(9,P11:P610)</f>
        <v>0</v>
      </c>
      <c r="Q9" s="89" t="n">
        <f aca="false">SUBTOTAL(9,Q11:Q610)</f>
        <v>0</v>
      </c>
      <c r="R9" s="89" t="n">
        <f aca="false">SUBTOTAL(9,R11:R610)</f>
        <v>0</v>
      </c>
      <c r="S9" s="89" t="n">
        <f aca="false">SUBTOTAL(9,S11:S610)</f>
        <v>0</v>
      </c>
      <c r="T9" s="89" t="n">
        <f aca="false">SUBTOTAL(9,T11:T610)</f>
        <v>0</v>
      </c>
      <c r="U9" s="89" t="n">
        <f aca="false">SUBTOTAL(9,U11:U610)</f>
        <v>0</v>
      </c>
      <c r="V9" s="89" t="n">
        <f aca="false">SUBTOTAL(9,V11:V610)</f>
        <v>0</v>
      </c>
      <c r="W9" s="89" t="n">
        <f aca="false">SUBTOTAL(9,W11:W610)</f>
        <v>0</v>
      </c>
      <c r="X9" s="89" t="n">
        <f aca="false">SUBTOTAL(9,X11:X610)</f>
        <v>0</v>
      </c>
      <c r="Y9" s="89" t="n">
        <f aca="false">SUBTOTAL(9,Y11:Y610)</f>
        <v>0</v>
      </c>
      <c r="Z9" s="89" t="n">
        <f aca="false">SUBTOTAL(9,Z11:Z610)</f>
        <v>0</v>
      </c>
      <c r="AA9" s="89" t="n">
        <f aca="false">SUBTOTAL(9,AA11:AA610)</f>
        <v>0</v>
      </c>
      <c r="AB9" s="89" t="n">
        <f aca="false">SUBTOTAL(9,AB11:AB610)</f>
        <v>0</v>
      </c>
      <c r="AC9" s="89" t="n">
        <f aca="false">SUBTOTAL(9,AC11:AC610)</f>
        <v>0</v>
      </c>
      <c r="AD9" s="89" t="n">
        <f aca="false">SUBTOTAL(9,AD11:AD610)</f>
        <v>0</v>
      </c>
      <c r="AE9" s="89" t="n">
        <f aca="false">SUBTOTAL(9,AE11:AE610)</f>
        <v>0</v>
      </c>
      <c r="AF9" s="89" t="n">
        <f aca="false">SUBTOTAL(9,AF11:AF610)</f>
        <v>0</v>
      </c>
      <c r="AG9" s="89" t="n">
        <f aca="false">SUBTOTAL(9,AG11:AG610)</f>
        <v>0</v>
      </c>
      <c r="AH9" s="90" t="n">
        <f aca="false">SUM(K9:AG9)</f>
        <v>0</v>
      </c>
      <c r="AI9" s="91" t="n">
        <f aca="false">SUBTOTAL(9,AI11:AI610)</f>
        <v>15948986.3738512</v>
      </c>
      <c r="AJ9" s="92" t="n">
        <f aca="false">SUBTOTAL(9,AJ11:AJ610)</f>
        <v>9711227.5126605</v>
      </c>
      <c r="AK9" s="92" t="n">
        <f aca="false">SUBTOTAL(9,AK11:AK610)</f>
        <v>604959.537967505</v>
      </c>
      <c r="AL9" s="92" t="n">
        <f aca="false">SUBTOTAL(9,AL11:AL610)</f>
        <v>0</v>
      </c>
      <c r="AM9" s="92" t="n">
        <f aca="false">SUBTOTAL(9,AM11:AM610)</f>
        <v>10316187.050628</v>
      </c>
      <c r="AN9" s="92" t="n">
        <f aca="false">SUBTOTAL(9,AN11:AN610)</f>
        <v>0</v>
      </c>
      <c r="AO9" s="92" t="n">
        <f aca="false">SUBTOTAL(9,AO11:AO610)</f>
        <v>0</v>
      </c>
      <c r="AP9" s="92" t="n">
        <f aca="false">SUBTOTAL(9,AP11:AP610)</f>
        <v>283400.44345504</v>
      </c>
      <c r="AQ9" s="92" t="n">
        <f aca="false">SUBTOTAL(9,AQ11:AQ610)</f>
        <v>283400.44345504</v>
      </c>
      <c r="AR9" s="92" t="n">
        <f aca="false">SUBTOTAL(9,AR11:AR610)</f>
        <v>538133.84690496</v>
      </c>
      <c r="AS9" s="92" t="n">
        <f aca="false">SUBTOTAL(9,AS11:AS610)</f>
        <v>0</v>
      </c>
      <c r="AT9" s="92" t="n">
        <f aca="false">SUBTOTAL(9,AT11:AT610)</f>
        <v>0</v>
      </c>
      <c r="AU9" s="92" t="n">
        <f aca="false">SUBTOTAL(9,AU11:AU610)</f>
        <v>538133.84690496</v>
      </c>
      <c r="AV9" s="92" t="n">
        <f aca="false">SUBTOTAL(9,AV11:AV610)</f>
        <v>0</v>
      </c>
      <c r="AW9" s="92" t="n">
        <f aca="false">SUBTOTAL(9,AW11:AW610)</f>
        <v>0</v>
      </c>
      <c r="AX9" s="92" t="n">
        <f aca="false">SUBTOTAL(9,AX11:AX610)</f>
        <v>771765.9778488</v>
      </c>
      <c r="AY9" s="92" t="n">
        <f aca="false">SUBTOTAL(9,AY11:AY610)</f>
        <v>771765.9778488</v>
      </c>
      <c r="AZ9" s="92" t="n">
        <f aca="false">SUBTOTAL(9,AZ11:AZ610)</f>
        <v>0</v>
      </c>
      <c r="BA9" s="92" t="n">
        <f aca="false">SUBTOTAL(9,BA11:BA610)</f>
        <v>0</v>
      </c>
      <c r="BB9" s="92" t="n">
        <f aca="false">SUBTOTAL(9,BB11:BB610)</f>
        <v>0</v>
      </c>
      <c r="BC9" s="92" t="n">
        <f aca="false">SUBTOTAL(9,BC11:BC610)</f>
        <v>0</v>
      </c>
      <c r="BD9" s="92" t="n">
        <f aca="false">SUBTOTAL(9,BD11:BD610)</f>
        <v>0</v>
      </c>
      <c r="BE9" s="92" t="n">
        <f aca="false">SUBTOTAL(9,BE11:BE610)</f>
        <v>0</v>
      </c>
      <c r="BF9" s="92" t="n">
        <f aca="false">SUBTOTAL(9,BF11:BF610)</f>
        <v>0</v>
      </c>
      <c r="BG9" s="92" t="n">
        <f aca="false">SUBTOTAL(9,BG11:BG610)</f>
        <v>86402.096954048</v>
      </c>
      <c r="BH9" s="92" t="n">
        <f aca="false">SUBTOTAL(9,BH11:BH610)</f>
        <v>0</v>
      </c>
      <c r="BI9" s="92" t="n">
        <f aca="false">SUBTOTAL(9,BI11:BI610)</f>
        <v>86402.096954048</v>
      </c>
      <c r="BJ9" s="93" t="n">
        <f aca="false">AM9+AQ9+AU9+AY9+BC9+BI9</f>
        <v>11995889.42</v>
      </c>
      <c r="BK9" s="94" t="n">
        <f aca="false">SUBTOTAL(9,BK11:BK610)</f>
        <v>5522309.34073168</v>
      </c>
      <c r="BL9" s="94" t="n">
        <f aca="false">SUBTOTAL(9,BL11:BL610)</f>
        <v>596274.63049072</v>
      </c>
      <c r="BM9" s="94" t="n">
        <f aca="false">SUBTOTAL(9,BM11:BM610)</f>
        <v>0</v>
      </c>
      <c r="BN9" s="94" t="n">
        <f aca="false">SUBTOTAL(9,BN11:BN610)</f>
        <v>6118583.9712224</v>
      </c>
      <c r="BO9" s="94" t="n">
        <f aca="false">SUBTOTAL(9,BO11:BO610)</f>
        <v>0</v>
      </c>
      <c r="BP9" s="94" t="n">
        <f aca="false">SUBTOTAL(9,BP11:BP610)</f>
        <v>0</v>
      </c>
      <c r="BQ9" s="94" t="n">
        <f aca="false">SUBTOTAL(9,BQ11:BQ610)</f>
        <v>242568.21296608</v>
      </c>
      <c r="BR9" s="94" t="n">
        <f aca="false">SUBTOTAL(9,BR11:BR610)</f>
        <v>242568.21296608</v>
      </c>
      <c r="BS9" s="94" t="n">
        <f aca="false">SUBTOTAL(9,BS11:BS610)</f>
        <v>293925.61937056</v>
      </c>
      <c r="BT9" s="94" t="n">
        <f aca="false">SUBTOTAL(9,BT11:BT610)</f>
        <v>0</v>
      </c>
      <c r="BU9" s="94" t="n">
        <f aca="false">SUBTOTAL(9,BU11:BU610)</f>
        <v>0</v>
      </c>
      <c r="BV9" s="94" t="n">
        <f aca="false">SUBTOTAL(9,BV11:BV610)</f>
        <v>293925.61937056</v>
      </c>
      <c r="BW9" s="94" t="n">
        <f aca="false">SUBTOTAL(9,BW11:BW610)</f>
        <v>0</v>
      </c>
      <c r="BX9" s="94" t="n">
        <f aca="false">SUBTOTAL(9,BX11:BX610)</f>
        <v>0</v>
      </c>
      <c r="BY9" s="94" t="n">
        <f aca="false">SUBTOTAL(9,BY11:BY610)</f>
        <v>491967.62532064</v>
      </c>
      <c r="BZ9" s="94" t="n">
        <f aca="false">SUBTOTAL(9,BZ11:BZ610)</f>
        <v>491967.62532064</v>
      </c>
      <c r="CA9" s="94" t="n">
        <f aca="false">SUBTOTAL(9,CA11:CA610)</f>
        <v>0</v>
      </c>
      <c r="CB9" s="94" t="n">
        <f aca="false">SUBTOTAL(9,CB11:CB610)</f>
        <v>0</v>
      </c>
      <c r="CC9" s="94" t="n">
        <f aca="false">SUBTOTAL(9,CC11:CC610)</f>
        <v>0</v>
      </c>
      <c r="CD9" s="94" t="n">
        <f aca="false">SUBTOTAL(9,CD11:CD610)</f>
        <v>0</v>
      </c>
      <c r="CE9" s="94" t="n">
        <f aca="false">SUBTOTAL(9,CE11:CE610)</f>
        <v>0</v>
      </c>
      <c r="CF9" s="94" t="n">
        <f aca="false">SUBTOTAL(9,CF11:CF610)</f>
        <v>0</v>
      </c>
      <c r="CG9" s="94" t="n">
        <f aca="false">SUBTOTAL(9,CG11:CG610)</f>
        <v>0</v>
      </c>
      <c r="CH9" s="94" t="n">
        <f aca="false">SUBTOTAL(9,CH11:CH610)</f>
        <v>58845.993344448</v>
      </c>
      <c r="CI9" s="94" t="n">
        <f aca="false">SUBTOTAL(9,CI11:CI610)</f>
        <v>0</v>
      </c>
      <c r="CJ9" s="94" t="n">
        <f aca="false">SUBTOTAL(9,CJ11:CJ610)</f>
        <v>58845.993344448</v>
      </c>
      <c r="CK9" s="94" t="n">
        <f aca="false">BN9+BR9+BV9+BZ9+CD9+CJ9</f>
        <v>7205891.422</v>
      </c>
      <c r="CL9" s="95" t="n">
        <f aca="false">SUBTOTAL(9,CL11:CL610)</f>
        <v>8188069.1036112</v>
      </c>
      <c r="CM9" s="95" t="n">
        <f aca="false">SUBTOTAL(9,CM11:CM610)</f>
        <v>0</v>
      </c>
      <c r="CN9" s="86"/>
      <c r="CO9" s="86"/>
      <c r="CP9" s="86"/>
      <c r="CQ9" s="86"/>
      <c r="CR9" s="86"/>
      <c r="CS9" s="86"/>
      <c r="CT9" s="86"/>
    </row>
    <row r="10" customFormat="false" ht="125.25" hidden="false" customHeight="true" outlineLevel="0" collapsed="false">
      <c r="A10" s="65"/>
      <c r="B10" s="96" t="s">
        <v>369</v>
      </c>
      <c r="C10" s="97" t="s">
        <v>9</v>
      </c>
      <c r="D10" s="97" t="s">
        <v>10</v>
      </c>
      <c r="E10" s="97" t="str">
        <f aca="false">VLOOKUP(E7,_Rge_Partnercode,3,)</f>
        <v>Closing date</v>
      </c>
      <c r="F10" s="98" t="str">
        <f aca="false">VLOOKUP(F7,_Rge_Partnercode,3,)</f>
        <v>Project status</v>
      </c>
      <c r="G10" s="99" t="str">
        <f aca="false">VLOOKUP(G7,_Rge_Partnercode,3,)</f>
        <v>Budgeted contract value</v>
      </c>
      <c r="H10" s="100" t="str">
        <f aca="false">VLOOKUP(H7,_Rge_Partnercode,3,)</f>
        <v>Budgeted Direct material costs - 3rd</v>
      </c>
      <c r="I10" s="100" t="str">
        <f aca="false">VLOOKUP(I7,_Rge_Partnercode,3,)</f>
        <v>Budgeted Direct material costs - IC</v>
      </c>
      <c r="J10" s="100" t="str">
        <f aca="false">VLOOKUP(J7,_Rge_Partnercode,3,)</f>
        <v>Budgeted Direct material costs - INT</v>
      </c>
      <c r="K10" s="101" t="str">
        <f aca="false">VLOOKUP(K7,_Rge_Partnercode,3,)</f>
        <v>Budgeted Direct material costs</v>
      </c>
      <c r="L10" s="101" t="str">
        <f aca="false">VLOOKUP(L7,_Rge_Partnercode,3,)</f>
        <v>Budgeted Technical services - 3rd</v>
      </c>
      <c r="M10" s="101" t="str">
        <f aca="false">VLOOKUP(M7,_Rge_Partnercode,3,)</f>
        <v>Budgeted Technical services - IC</v>
      </c>
      <c r="N10" s="101" t="str">
        <f aca="false">VLOOKUP(N7,_Rge_Partnercode,3,)</f>
        <v>Budgeted Technical services - INT</v>
      </c>
      <c r="O10" s="101" t="str">
        <f aca="false">VLOOKUP(O7,_Rge_Partnercode,3,)</f>
        <v>Budgeted Technical services</v>
      </c>
      <c r="P10" s="101" t="str">
        <f aca="false">VLOOKUP(P7,_Rge_Partnercode,3,)</f>
        <v>Budgeted Transportation service costs - 3rd</v>
      </c>
      <c r="Q10" s="101" t="str">
        <f aca="false">VLOOKUP(Q7,_Rge_Partnercode,3,)</f>
        <v>Budgeted Transportation service costs - IC</v>
      </c>
      <c r="R10" s="101" t="str">
        <f aca="false">VLOOKUP(R7,_Rge_Partnercode,3,)</f>
        <v>Budgeted Transportation service costs - INT</v>
      </c>
      <c r="S10" s="101" t="str">
        <f aca="false">VLOOKUP(S7,_Rge_Partnercode,3,)</f>
        <v>Budgeted Transportation service costs</v>
      </c>
      <c r="T10" s="101" t="str">
        <f aca="false">VLOOKUP(T7,_Rge_Partnercode,3,)</f>
        <v>Budgeted Installation service costs - 3rd</v>
      </c>
      <c r="U10" s="101" t="str">
        <f aca="false">VLOOKUP(U7,_Rge_Partnercode,3,)</f>
        <v>Budgeted Installation service costs - IC</v>
      </c>
      <c r="V10" s="101" t="str">
        <f aca="false">VLOOKUP(V7,_Rge_Partnercode,3,)</f>
        <v>Budgeted Installation service costs - INT</v>
      </c>
      <c r="W10" s="101" t="str">
        <f aca="false">VLOOKUP(W7,_Rge_Partnercode,3,)</f>
        <v>Budgeted Installation service costs</v>
      </c>
      <c r="X10" s="101" t="str">
        <f aca="false">VLOOKUP(X7,_Rge_Partnercode,3,)</f>
        <v>Budgeted Testing service costs - 3rd</v>
      </c>
      <c r="Y10" s="101" t="str">
        <f aca="false">VLOOKUP(Y7,_Rge_Partnercode,3,)</f>
        <v>Budgeted Testing service costs - IC</v>
      </c>
      <c r="Z10" s="101" t="str">
        <f aca="false">VLOOKUP(Z7,_Rge_Partnercode,3,)</f>
        <v>Budgeted Testing service costs - INT</v>
      </c>
      <c r="AA10" s="101" t="str">
        <f aca="false">VLOOKUP(AA7,_Rge_Partnercode,3,)</f>
        <v>Budgeted Testing service costs</v>
      </c>
      <c r="AB10" s="101" t="str">
        <f aca="false">VLOOKUP(AB7,_Rge_Partnercode,3,)</f>
        <v>Budgeted Project management costs (working hours)</v>
      </c>
      <c r="AC10" s="101" t="str">
        <f aca="false">VLOOKUP(AC7,_Rge_Partnercode,3,)</f>
        <v>Budgeted Travel costs</v>
      </c>
      <c r="AD10" s="101" t="str">
        <f aca="false">VLOOKUP(AD7,_Rge_Partnercode,3,)</f>
        <v>Budgeted Commission costs</v>
      </c>
      <c r="AE10" s="101" t="str">
        <f aca="false">VLOOKUP(AE7,_Rge_Partnercode,3,)</f>
        <v>Budgeted Licence fees - IC</v>
      </c>
      <c r="AF10" s="101" t="str">
        <f aca="false">VLOOKUP(AF7,_Rge_Partnercode,3,)</f>
        <v>Budgeted Other costs</v>
      </c>
      <c r="AG10" s="101" t="str">
        <f aca="false">VLOOKUP(AG7,_Rge_Partnercode,3,)</f>
        <v>Budgeted Commission / License fees / other costs</v>
      </c>
      <c r="AH10" s="102" t="str">
        <f aca="false">VLOOKUP(AH7,_Rge_Partnercode,3,)</f>
        <v>Budgeted project costs</v>
      </c>
      <c r="AI10" s="103" t="str">
        <f aca="false">VLOOKUP(AI7,_Rge_Partnercode,3,)</f>
        <v>Forecasted contract value</v>
      </c>
      <c r="AJ10" s="104" t="str">
        <f aca="false">VLOOKUP(AJ7,_Rge_Partnercode,3,)</f>
        <v>Forecasted Direct material costs - 3rd</v>
      </c>
      <c r="AK10" s="104" t="str">
        <f aca="false">VLOOKUP(AK7,_Rge_Partnercode,3,)</f>
        <v>Forecasted Direct material costs - IC</v>
      </c>
      <c r="AL10" s="104" t="str">
        <f aca="false">VLOOKUP(AL7,_Rge_Partnercode,3,)</f>
        <v>Forecasted Direct material costs - INT</v>
      </c>
      <c r="AM10" s="104" t="str">
        <f aca="false">VLOOKUP(AM7,_Rge_Partnercode,3,)</f>
        <v>Forecasted Direct material costs</v>
      </c>
      <c r="AN10" s="104" t="str">
        <f aca="false">VLOOKUP(AN7,_Rge_Partnercode,3,)</f>
        <v>Forecasted Technical services - 3rd</v>
      </c>
      <c r="AO10" s="104" t="str">
        <f aca="false">VLOOKUP(AO7,_Rge_Partnercode,3,)</f>
        <v>Forecasted Technical services - IC</v>
      </c>
      <c r="AP10" s="104" t="str">
        <f aca="false">VLOOKUP(AP7,_Rge_Partnercode,3,)</f>
        <v>Forecasted Technical services - INT</v>
      </c>
      <c r="AQ10" s="104" t="str">
        <f aca="false">VLOOKUP(AQ7,_Rge_Partnercode,3,)</f>
        <v>Forecasted Technical services</v>
      </c>
      <c r="AR10" s="104" t="str">
        <f aca="false">VLOOKUP(AR7,_Rge_Partnercode,3,)</f>
        <v>Forecasted Transportation service costs - 3rd</v>
      </c>
      <c r="AS10" s="104" t="str">
        <f aca="false">VLOOKUP(AS7,_Rge_Partnercode,3,)</f>
        <v>Forecasted Transportation service costs - IC</v>
      </c>
      <c r="AT10" s="104" t="str">
        <f aca="false">VLOOKUP(AT7,_Rge_Partnercode,3,)</f>
        <v>Forecasted Transportation service costs - INT</v>
      </c>
      <c r="AU10" s="104" t="str">
        <f aca="false">VLOOKUP(AU7,_Rge_Partnercode,3,)</f>
        <v>Forecasted Transportation service costs</v>
      </c>
      <c r="AV10" s="104" t="str">
        <f aca="false">VLOOKUP(AV7,_Rge_Partnercode,3,)</f>
        <v>Forecasted Installation service costs - 3rd</v>
      </c>
      <c r="AW10" s="104" t="str">
        <f aca="false">VLOOKUP(AW7,_Rge_Partnercode,3,)</f>
        <v>Forecasted Installation service costs - IC</v>
      </c>
      <c r="AX10" s="104" t="str">
        <f aca="false">VLOOKUP(AX7,_Rge_Partnercode,3,)</f>
        <v>Forecasted Installation service costs - INT</v>
      </c>
      <c r="AY10" s="104" t="str">
        <f aca="false">VLOOKUP(AY7,_Rge_Partnercode,3,)</f>
        <v>Forecasted Installation service costs</v>
      </c>
      <c r="AZ10" s="104" t="str">
        <f aca="false">VLOOKUP(AZ7,_Rge_Partnercode,3,)</f>
        <v>Forecasted Testing service costs - 3rd</v>
      </c>
      <c r="BA10" s="104" t="str">
        <f aca="false">VLOOKUP(BA7,_Rge_Partnercode,3,)</f>
        <v>Forecasted Testing service costs - IC</v>
      </c>
      <c r="BB10" s="104" t="str">
        <f aca="false">VLOOKUP(BB7,_Rge_Partnercode,3,)</f>
        <v>Forecasted Testing service costs - INT</v>
      </c>
      <c r="BC10" s="104" t="str">
        <f aca="false">VLOOKUP(BC7,_Rge_Partnercode,3,)</f>
        <v>Forecasted Testing service costs</v>
      </c>
      <c r="BD10" s="104" t="str">
        <f aca="false">VLOOKUP(BD7,_Rge_Partnercode,3,)</f>
        <v>Forecasted Project management costs (working hours)</v>
      </c>
      <c r="BE10" s="104" t="str">
        <f aca="false">VLOOKUP(BE7,_Rge_Partnercode,3,)</f>
        <v>Forecasted Travel costs</v>
      </c>
      <c r="BF10" s="104" t="str">
        <f aca="false">VLOOKUP(BF7,_Rge_Partnercode,3,)</f>
        <v>Forecasted Commission costs</v>
      </c>
      <c r="BG10" s="104" t="str">
        <f aca="false">VLOOKUP(BG7,_Rge_Partnercode,3,)</f>
        <v>Forecasted Licence fees - IC</v>
      </c>
      <c r="BH10" s="104" t="str">
        <f aca="false">VLOOKUP(BH7,_Rge_Partnercode,3,)</f>
        <v>Forecasted Other costs</v>
      </c>
      <c r="BI10" s="104" t="str">
        <f aca="false">VLOOKUP(BI7,_Rge_Partnercode,3,)</f>
        <v>Forecasted Commission / License fees / other costs</v>
      </c>
      <c r="BJ10" s="105" t="str">
        <f aca="false">VLOOKUP(BJ7,_Rge_Partnercode,3,)</f>
        <v>Forecasted project costs</v>
      </c>
      <c r="BK10" s="97" t="str">
        <f aca="false">VLOOKUP(BK7,_Rge_Partnercode,3,)</f>
        <v>Actual Direct material costs - 3rd</v>
      </c>
      <c r="BL10" s="97" t="str">
        <f aca="false">VLOOKUP(BL7,_Rge_Partnercode,3,)</f>
        <v>Actual Direct material costs - IC</v>
      </c>
      <c r="BM10" s="97" t="str">
        <f aca="false">VLOOKUP(BM7,_Rge_Partnercode,3,)</f>
        <v>Actual Direct material costs - Int</v>
      </c>
      <c r="BN10" s="97" t="str">
        <f aca="false">VLOOKUP(BN7,_Rge_Partnercode,3,)</f>
        <v>Actual Direct material costs</v>
      </c>
      <c r="BO10" s="97" t="str">
        <f aca="false">VLOOKUP(BO7,_Rge_Partnercode,3,)</f>
        <v>Actual Technical services - 3rd</v>
      </c>
      <c r="BP10" s="97" t="str">
        <f aca="false">VLOOKUP(BP7,_Rge_Partnercode,3,)</f>
        <v>Actual Technical services - IC</v>
      </c>
      <c r="BQ10" s="97" t="str">
        <f aca="false">VLOOKUP(BQ7,_Rge_Partnercode,3,)</f>
        <v>Actual Technical services - INT</v>
      </c>
      <c r="BR10" s="97" t="str">
        <f aca="false">VLOOKUP(BR7,_Rge_Partnercode,3,)</f>
        <v>Actual Technical services</v>
      </c>
      <c r="BS10" s="97" t="str">
        <f aca="false">VLOOKUP(BS7,_Rge_Partnercode,3,)</f>
        <v>Actual Transportation service costs - 3rd</v>
      </c>
      <c r="BT10" s="97" t="str">
        <f aca="false">VLOOKUP(BT7,_Rge_Partnercode,3,)</f>
        <v>Actual Transportation service costs - IC</v>
      </c>
      <c r="BU10" s="97" t="str">
        <f aca="false">VLOOKUP(BU7,_Rge_Partnercode,3,)</f>
        <v>Actual Transportation service costs - INT</v>
      </c>
      <c r="BV10" s="97" t="str">
        <f aca="false">VLOOKUP(BV7,_Rge_Partnercode,3,)</f>
        <v>Actual Transportation service costs</v>
      </c>
      <c r="BW10" s="97" t="str">
        <f aca="false">VLOOKUP(BW7,_Rge_Partnercode,3,)</f>
        <v>Actual Installation service costs - 3rd</v>
      </c>
      <c r="BX10" s="97" t="str">
        <f aca="false">VLOOKUP(BX7,_Rge_Partnercode,3,)</f>
        <v>Actual Installation service costs - IC</v>
      </c>
      <c r="BY10" s="97" t="str">
        <f aca="false">VLOOKUP(BY7,_Rge_Partnercode,3,)</f>
        <v>Actual Installation service costs - INT</v>
      </c>
      <c r="BZ10" s="97" t="str">
        <f aca="false">VLOOKUP(BZ7,_Rge_Partnercode,3,)</f>
        <v>Actual Installation service costs</v>
      </c>
      <c r="CA10" s="97" t="str">
        <f aca="false">VLOOKUP(CA7,_Rge_Partnercode,3,)</f>
        <v>Actual Testing service costs - 3rd</v>
      </c>
      <c r="CB10" s="97" t="str">
        <f aca="false">VLOOKUP(CB7,_Rge_Partnercode,3,)</f>
        <v>Actual Testing service costs - IC</v>
      </c>
      <c r="CC10" s="97" t="str">
        <f aca="false">VLOOKUP(CC7,_Rge_Partnercode,3,)</f>
        <v>Actual Testing service costs - INT</v>
      </c>
      <c r="CD10" s="97" t="str">
        <f aca="false">VLOOKUP(CD7,_Rge_Partnercode,3,)</f>
        <v>Actual Testing service costs</v>
      </c>
      <c r="CE10" s="97" t="str">
        <f aca="false">VLOOKUP(CE7,_Rge_Partnercode,3,)</f>
        <v>Actual Project management costs (working hours)</v>
      </c>
      <c r="CF10" s="97" t="str">
        <f aca="false">VLOOKUP(CF7,_Rge_Partnercode,3,)</f>
        <v>Actual Travel costs</v>
      </c>
      <c r="CG10" s="97" t="str">
        <f aca="false">VLOOKUP(CG7,_Rge_Partnercode,3,)</f>
        <v>Actual Commission costs</v>
      </c>
      <c r="CH10" s="97" t="str">
        <f aca="false">VLOOKUP(CH7,_Rge_Partnercode,3,)</f>
        <v>Actual Licence fees - IC</v>
      </c>
      <c r="CI10" s="97" t="str">
        <f aca="false">VLOOKUP(CI7,_Rge_Partnercode,3,)</f>
        <v>Actual Other costs</v>
      </c>
      <c r="CJ10" s="97" t="str">
        <f aca="false">VLOOKUP(CJ7,_Rge_Partnercode,3,)</f>
        <v>Actual Commission / License fees / other costs</v>
      </c>
      <c r="CK10" s="97" t="str">
        <f aca="false">VLOOKUP(CK7,_Rge_Partnercode,3,)</f>
        <v>Actual project costs</v>
      </c>
      <c r="CL10" s="97" t="str">
        <f aca="false">VLOOKUP(CL7,_Rge_Partnercode,3,)</f>
        <v>Actual invoiced sales</v>
      </c>
      <c r="CM10" s="97" t="str">
        <f aca="false">VLOOKUP(CM7,_Rge_Partnercode,3,)</f>
        <v>Actual Total advanced payments</v>
      </c>
      <c r="CN10" s="65"/>
      <c r="CO10" s="65"/>
      <c r="CP10" s="65"/>
      <c r="CQ10" s="65"/>
      <c r="CR10" s="65"/>
      <c r="CS10" s="65"/>
      <c r="CT10" s="65"/>
    </row>
    <row r="11" customFormat="false" ht="24.75" hidden="false" customHeight="true" outlineLevel="0" collapsed="false">
      <c r="A11" s="32"/>
      <c r="B11" s="106" t="n">
        <v>1</v>
      </c>
      <c r="C11" s="107" t="str">
        <f aca="false" t="array" ref="C11:C11">INDEX(_Rge_Projectdata_3rd,$B11,MATCH(C$10,_Rge_Headline_Projectdata,0))</f>
        <v>P902652</v>
      </c>
      <c r="D11" s="107" t="n">
        <f aca="false">INDEX(_Rge_Projectdata_3rd,$B11,MATCH(D$10,_Rge_Headline_Projectdata,0))</f>
        <v>0</v>
      </c>
      <c r="E11" s="108" t="str">
        <f aca="false" t="array" ref="E11:E11">IF(INDEX(_Rge_Projectdata_3rd,$B11,MATCH(E$10,_Rge_Headline_Projectdata,0))=0,"",INDEX(_Rge_Projectdata_3rd,$B11,MATCH(E$10,_Rge_Headline_Projectdata,0)))</f>
        <v/>
      </c>
      <c r="F11" s="109" t="str">
        <f aca="false">IF(OR(E11=0,E11&gt;_Reportdate),"Open","Closed")</f>
        <v>Open</v>
      </c>
      <c r="G11" s="110"/>
      <c r="H11" s="111"/>
      <c r="I11" s="111"/>
      <c r="J11" s="111"/>
      <c r="K11" s="112" t="n">
        <f aca="false">SUM(H11:J11)</f>
        <v>0</v>
      </c>
      <c r="L11" s="113"/>
      <c r="M11" s="113"/>
      <c r="N11" s="113"/>
      <c r="O11" s="112" t="n">
        <f aca="false">SUM(L11:N11)</f>
        <v>0</v>
      </c>
      <c r="P11" s="113"/>
      <c r="Q11" s="113"/>
      <c r="R11" s="113"/>
      <c r="S11" s="112" t="n">
        <f aca="false">SUM(P11:R11)</f>
        <v>0</v>
      </c>
      <c r="T11" s="113"/>
      <c r="U11" s="113"/>
      <c r="V11" s="113"/>
      <c r="W11" s="112" t="n">
        <f aca="false">SUM(T11:V11)</f>
        <v>0</v>
      </c>
      <c r="X11" s="113"/>
      <c r="Y11" s="113"/>
      <c r="Z11" s="113"/>
      <c r="AA11" s="112" t="n">
        <f aca="false">SUM(X11:Z11)</f>
        <v>0</v>
      </c>
      <c r="AB11" s="113"/>
      <c r="AC11" s="113"/>
      <c r="AD11" s="113"/>
      <c r="AE11" s="113"/>
      <c r="AF11" s="113"/>
      <c r="AG11" s="112" t="n">
        <f aca="false">SUM(AC11:AF11)</f>
        <v>0</v>
      </c>
      <c r="AH11" s="114" t="n">
        <f aca="false">K11+O11+S11+W11+AA11+AB11+AG11</f>
        <v>0</v>
      </c>
      <c r="AI11" s="110" t="n">
        <v>89993.56</v>
      </c>
      <c r="AJ11" s="111" t="n">
        <v>58414.8</v>
      </c>
      <c r="AK11" s="111"/>
      <c r="AL11" s="111"/>
      <c r="AM11" s="112" t="n">
        <f aca="false">SUM(AJ11:AL11)</f>
        <v>58414.8</v>
      </c>
      <c r="AN11" s="113"/>
      <c r="AO11" s="113"/>
      <c r="AP11" s="113" t="n">
        <v>5790</v>
      </c>
      <c r="AQ11" s="112" t="n">
        <f aca="false">SUM(AN11:AP11)</f>
        <v>5790</v>
      </c>
      <c r="AR11" s="113" t="n">
        <v>3030</v>
      </c>
      <c r="AS11" s="113"/>
      <c r="AT11" s="113"/>
      <c r="AU11" s="112" t="n">
        <f aca="false">SUM(AR11:AT11)</f>
        <v>3030</v>
      </c>
      <c r="AV11" s="113"/>
      <c r="AW11" s="113"/>
      <c r="AX11" s="113" t="n">
        <v>7244.72</v>
      </c>
      <c r="AY11" s="112" t="n">
        <f aca="false">SUM(AV11:AX11)</f>
        <v>7244.72</v>
      </c>
      <c r="AZ11" s="113"/>
      <c r="BA11" s="113"/>
      <c r="BB11" s="113"/>
      <c r="BC11" s="112" t="n">
        <f aca="false">SUM(AZ11:BB11)</f>
        <v>0</v>
      </c>
      <c r="BD11" s="113"/>
      <c r="BE11" s="113"/>
      <c r="BF11" s="113"/>
      <c r="BG11" s="113" t="n">
        <v>0</v>
      </c>
      <c r="BH11" s="113"/>
      <c r="BI11" s="112" t="n">
        <f aca="false">SUM(BE11:BH11)</f>
        <v>0</v>
      </c>
      <c r="BJ11" s="114" t="n">
        <f aca="false">AM11+AQ11+AU11+AY11+BC11+BD11+BI11</f>
        <v>74479.52</v>
      </c>
      <c r="BK11" s="110" t="n">
        <v>58414.8</v>
      </c>
      <c r="BL11" s="111"/>
      <c r="BM11" s="111"/>
      <c r="BN11" s="112" t="n">
        <f aca="false">SUM(BK11:BM11)</f>
        <v>58414.8</v>
      </c>
      <c r="BO11" s="113"/>
      <c r="BP11" s="113"/>
      <c r="BQ11" s="113" t="n">
        <v>5790</v>
      </c>
      <c r="BR11" s="112" t="n">
        <f aca="false">SUM(BO11:BQ11)</f>
        <v>5790</v>
      </c>
      <c r="BS11" s="113" t="n">
        <v>3030</v>
      </c>
      <c r="BT11" s="113"/>
      <c r="BU11" s="113"/>
      <c r="BV11" s="112" t="n">
        <f aca="false">SUM(BS11:BU11)</f>
        <v>3030</v>
      </c>
      <c r="BW11" s="113"/>
      <c r="BX11" s="113"/>
      <c r="BY11" s="113" t="n">
        <v>7244.72</v>
      </c>
      <c r="BZ11" s="112" t="n">
        <f aca="false">SUM(BW11:BY11)</f>
        <v>7244.72</v>
      </c>
      <c r="CA11" s="113"/>
      <c r="CB11" s="113"/>
      <c r="CC11" s="113"/>
      <c r="CD11" s="112" t="n">
        <f aca="false">SUM(CA11:CC11)</f>
        <v>0</v>
      </c>
      <c r="CE11" s="113"/>
      <c r="CF11" s="113"/>
      <c r="CG11" s="113"/>
      <c r="CH11" s="113" t="n">
        <v>0</v>
      </c>
      <c r="CI11" s="113"/>
      <c r="CJ11" s="112" t="n">
        <f aca="false">SUM(CF11:CI11)</f>
        <v>0</v>
      </c>
      <c r="CK11" s="113" t="n">
        <f aca="false">BN11+BR11+BV11+BZ11+CD11+CE11+CJ11</f>
        <v>74479.52</v>
      </c>
      <c r="CL11" s="115" t="n">
        <v>89993.56</v>
      </c>
      <c r="CM11" s="116"/>
      <c r="CN11" s="32"/>
      <c r="CO11" s="32"/>
      <c r="CP11" s="32"/>
      <c r="CQ11" s="32"/>
      <c r="CR11" s="32"/>
      <c r="CS11" s="32"/>
      <c r="CT11" s="32"/>
    </row>
    <row r="12" customFormat="false" ht="24.75" hidden="false" customHeight="true" outlineLevel="0" collapsed="false">
      <c r="A12" s="32"/>
      <c r="B12" s="106" t="n">
        <f aca="false">B11+1</f>
        <v>2</v>
      </c>
      <c r="C12" s="117" t="str">
        <f aca="false" t="array" ref="C12:C12">INDEX(_Rge_Projectdata_3rd,$B12,MATCH(C$10,_Rge_Headline_Projectdata,0))</f>
        <v>P903043</v>
      </c>
      <c r="D12" s="117" t="n">
        <f aca="false">INDEX(_Rge_Projectdata_3rd,$B12,MATCH(D$10,_Rge_Headline_Projectdata,0))</f>
        <v>0</v>
      </c>
      <c r="E12" s="118" t="str">
        <f aca="false" t="array" ref="E12:E12">IF(INDEX(_Rge_Projectdata_3rd,$B12,MATCH(E$10,_Rge_Headline_Projectdata,0))=0,"",INDEX(_Rge_Projectdata_3rd,$B12,MATCH(E$10,_Rge_Headline_Projectdata,0)))</f>
        <v/>
      </c>
      <c r="F12" s="119" t="str">
        <f aca="false">IF(OR(E12=0,E12&gt;_Reportdate),"Open","Closed")</f>
        <v>Open</v>
      </c>
      <c r="G12" s="120"/>
      <c r="H12" s="121"/>
      <c r="I12" s="121"/>
      <c r="J12" s="121"/>
      <c r="K12" s="122" t="n">
        <f aca="false">SUM(H12:J12)</f>
        <v>0</v>
      </c>
      <c r="L12" s="123"/>
      <c r="M12" s="123"/>
      <c r="N12" s="123"/>
      <c r="O12" s="122" t="n">
        <f aca="false">SUM(L12:N12)</f>
        <v>0</v>
      </c>
      <c r="P12" s="123"/>
      <c r="Q12" s="123"/>
      <c r="R12" s="123"/>
      <c r="S12" s="122" t="n">
        <f aca="false">SUM(P12:R12)</f>
        <v>0</v>
      </c>
      <c r="T12" s="123"/>
      <c r="U12" s="123"/>
      <c r="V12" s="123"/>
      <c r="W12" s="122" t="n">
        <f aca="false">SUM(T12:V12)</f>
        <v>0</v>
      </c>
      <c r="X12" s="123"/>
      <c r="Y12" s="123"/>
      <c r="Z12" s="123"/>
      <c r="AA12" s="122" t="n">
        <f aca="false">SUM(X12:Z12)</f>
        <v>0</v>
      </c>
      <c r="AB12" s="123"/>
      <c r="AC12" s="123"/>
      <c r="AD12" s="123"/>
      <c r="AE12" s="123"/>
      <c r="AF12" s="123"/>
      <c r="AG12" s="122" t="n">
        <f aca="false">SUM(AC12:AF12)</f>
        <v>0</v>
      </c>
      <c r="AH12" s="124" t="n">
        <f aca="false">K12+O12+S12+W12+AA12+AB12+AG12</f>
        <v>0</v>
      </c>
      <c r="AI12" s="120" t="n">
        <v>1747177</v>
      </c>
      <c r="AJ12" s="121" t="n">
        <v>1162992.96</v>
      </c>
      <c r="AK12" s="121"/>
      <c r="AL12" s="121"/>
      <c r="AM12" s="122" t="n">
        <f aca="false">SUM(AJ12:AL12)</f>
        <v>1162992.96</v>
      </c>
      <c r="AN12" s="123"/>
      <c r="AO12" s="123"/>
      <c r="AP12" s="123" t="n">
        <v>23500</v>
      </c>
      <c r="AQ12" s="122" t="n">
        <f aca="false">SUM(AN12:AP12)</f>
        <v>23500</v>
      </c>
      <c r="AR12" s="123" t="n">
        <v>60880</v>
      </c>
      <c r="AS12" s="123"/>
      <c r="AT12" s="123"/>
      <c r="AU12" s="122" t="n">
        <f aca="false">SUM(AR12:AT12)</f>
        <v>60880</v>
      </c>
      <c r="AV12" s="123"/>
      <c r="AW12" s="123"/>
      <c r="AX12" s="123" t="n">
        <v>147500</v>
      </c>
      <c r="AY12" s="122" t="n">
        <f aca="false">SUM(AV12:AX12)</f>
        <v>147500</v>
      </c>
      <c r="AZ12" s="123"/>
      <c r="BA12" s="123"/>
      <c r="BB12" s="123"/>
      <c r="BC12" s="122" t="n">
        <f aca="false">SUM(AZ12:BB12)</f>
        <v>0</v>
      </c>
      <c r="BD12" s="123"/>
      <c r="BE12" s="123"/>
      <c r="BF12" s="123"/>
      <c r="BG12" s="123" t="n">
        <v>0</v>
      </c>
      <c r="BH12" s="123"/>
      <c r="BI12" s="122" t="n">
        <f aca="false">SUM(BE12:BH12)</f>
        <v>0</v>
      </c>
      <c r="BJ12" s="124" t="n">
        <f aca="false">AM12+AQ12+AU12+AY12+BC12+BD12+BI12</f>
        <v>1394872.96</v>
      </c>
      <c r="BK12" s="120" t="n">
        <v>1162992.96</v>
      </c>
      <c r="BL12" s="121"/>
      <c r="BM12" s="121"/>
      <c r="BN12" s="122" t="n">
        <f aca="false">SUM(BK12:BM12)</f>
        <v>1162992.96</v>
      </c>
      <c r="BO12" s="123"/>
      <c r="BP12" s="123"/>
      <c r="BQ12" s="123" t="n">
        <v>23250</v>
      </c>
      <c r="BR12" s="122" t="n">
        <f aca="false">SUM(BO12:BQ12)</f>
        <v>23250</v>
      </c>
      <c r="BS12" s="123" t="n">
        <v>60880</v>
      </c>
      <c r="BT12" s="123"/>
      <c r="BU12" s="123"/>
      <c r="BV12" s="122" t="n">
        <f aca="false">SUM(BS12:BU12)</f>
        <v>60880</v>
      </c>
      <c r="BW12" s="123"/>
      <c r="BX12" s="123"/>
      <c r="BY12" s="123" t="n">
        <v>147355.8</v>
      </c>
      <c r="BZ12" s="122" t="n">
        <f aca="false">SUM(BW12:BY12)</f>
        <v>147355.8</v>
      </c>
      <c r="CA12" s="123"/>
      <c r="CB12" s="123"/>
      <c r="CC12" s="123"/>
      <c r="CD12" s="122" t="n">
        <f aca="false">SUM(CA12:CC12)</f>
        <v>0</v>
      </c>
      <c r="CE12" s="123"/>
      <c r="CF12" s="123"/>
      <c r="CG12" s="123"/>
      <c r="CH12" s="123" t="n">
        <v>0</v>
      </c>
      <c r="CI12" s="123"/>
      <c r="CJ12" s="122" t="n">
        <f aca="false">SUM(CF12:CI12)</f>
        <v>0</v>
      </c>
      <c r="CK12" s="123" t="n">
        <f aca="false">BN12+BR12+BV12+BZ12+CD12+CE12+CJ12</f>
        <v>1394478.76</v>
      </c>
      <c r="CL12" s="125" t="n">
        <v>1616421.24</v>
      </c>
      <c r="CM12" s="126"/>
      <c r="CN12" s="32"/>
      <c r="CO12" s="32"/>
      <c r="CP12" s="32"/>
      <c r="CQ12" s="32"/>
      <c r="CR12" s="32"/>
      <c r="CS12" s="32"/>
      <c r="CT12" s="32"/>
    </row>
    <row r="13" customFormat="false" ht="24.75" hidden="false" customHeight="true" outlineLevel="0" collapsed="false">
      <c r="A13" s="32"/>
      <c r="B13" s="106" t="n">
        <f aca="false">B12+1</f>
        <v>3</v>
      </c>
      <c r="C13" s="117" t="str">
        <f aca="false" t="array" ref="C13:C13">INDEX(_Rge_Projectdata_3rd,$B13,MATCH(C$10,_Rge_Headline_Projectdata,0))</f>
        <v>P903127</v>
      </c>
      <c r="D13" s="117" t="n">
        <f aca="false">INDEX(_Rge_Projectdata_3rd,$B13,MATCH(D$10,_Rge_Headline_Projectdata,0))</f>
        <v>0</v>
      </c>
      <c r="E13" s="118" t="str">
        <f aca="false" t="array" ref="E13:E13">IF(INDEX(_Rge_Projectdata_3rd,$B13,MATCH(E$10,_Rge_Headline_Projectdata,0))=0,"",INDEX(_Rge_Projectdata_3rd,$B13,MATCH(E$10,_Rge_Headline_Projectdata,0)))</f>
        <v/>
      </c>
      <c r="F13" s="119" t="str">
        <f aca="false">IF(OR(E13=0,E13&gt;_Reportdate),"Open","Closed")</f>
        <v>Open</v>
      </c>
      <c r="G13" s="120"/>
      <c r="H13" s="121"/>
      <c r="I13" s="121"/>
      <c r="J13" s="121"/>
      <c r="K13" s="122" t="n">
        <f aca="false">SUM(H13:J13)</f>
        <v>0</v>
      </c>
      <c r="L13" s="123"/>
      <c r="M13" s="123"/>
      <c r="N13" s="123"/>
      <c r="O13" s="122" t="n">
        <f aca="false">SUM(L13:N13)</f>
        <v>0</v>
      </c>
      <c r="P13" s="123"/>
      <c r="Q13" s="123"/>
      <c r="R13" s="123"/>
      <c r="S13" s="122" t="n">
        <f aca="false">SUM(P13:R13)</f>
        <v>0</v>
      </c>
      <c r="T13" s="123"/>
      <c r="U13" s="123"/>
      <c r="V13" s="123"/>
      <c r="W13" s="122" t="n">
        <f aca="false">SUM(T13:V13)</f>
        <v>0</v>
      </c>
      <c r="X13" s="123"/>
      <c r="Y13" s="123"/>
      <c r="Z13" s="123"/>
      <c r="AA13" s="122" t="n">
        <f aca="false">SUM(X13:Z13)</f>
        <v>0</v>
      </c>
      <c r="AB13" s="123"/>
      <c r="AC13" s="123"/>
      <c r="AD13" s="123"/>
      <c r="AE13" s="123"/>
      <c r="AF13" s="123"/>
      <c r="AG13" s="122" t="n">
        <f aca="false">SUM(AC13:AF13)</f>
        <v>0</v>
      </c>
      <c r="AH13" s="124" t="n">
        <f aca="false">K13+O13+S13+W13+AA13+AB13+AG13</f>
        <v>0</v>
      </c>
      <c r="AI13" s="120" t="n">
        <v>113380.6</v>
      </c>
      <c r="AJ13" s="121" t="n">
        <v>91160</v>
      </c>
      <c r="AK13" s="121"/>
      <c r="AL13" s="121"/>
      <c r="AM13" s="122" t="n">
        <f aca="false">SUM(AJ13:AL13)</f>
        <v>91160</v>
      </c>
      <c r="AN13" s="123"/>
      <c r="AO13" s="123"/>
      <c r="AP13" s="123" t="n">
        <v>4500</v>
      </c>
      <c r="AQ13" s="122" t="n">
        <f aca="false">SUM(AN13:AP13)</f>
        <v>4500</v>
      </c>
      <c r="AR13" s="123" t="n">
        <v>2262</v>
      </c>
      <c r="AS13" s="123"/>
      <c r="AT13" s="123"/>
      <c r="AU13" s="122" t="n">
        <f aca="false">SUM(AR13:AT13)</f>
        <v>2262</v>
      </c>
      <c r="AV13" s="123"/>
      <c r="AW13" s="123"/>
      <c r="AX13" s="123" t="n">
        <v>0</v>
      </c>
      <c r="AY13" s="122" t="n">
        <f aca="false">SUM(AV13:AX13)</f>
        <v>0</v>
      </c>
      <c r="AZ13" s="123"/>
      <c r="BA13" s="123"/>
      <c r="BB13" s="123"/>
      <c r="BC13" s="122" t="n">
        <f aca="false">SUM(AZ13:BB13)</f>
        <v>0</v>
      </c>
      <c r="BD13" s="123"/>
      <c r="BE13" s="123"/>
      <c r="BF13" s="123"/>
      <c r="BG13" s="123" t="n">
        <v>0</v>
      </c>
      <c r="BH13" s="123"/>
      <c r="BI13" s="122" t="n">
        <f aca="false">SUM(BE13:BH13)</f>
        <v>0</v>
      </c>
      <c r="BJ13" s="124" t="n">
        <f aca="false">AM13+AQ13+AU13+AY13+BC13+BD13+BI13</f>
        <v>97922</v>
      </c>
      <c r="BK13" s="120" t="n">
        <v>25815.28</v>
      </c>
      <c r="BL13" s="121"/>
      <c r="BM13" s="121"/>
      <c r="BN13" s="122" t="n">
        <f aca="false">SUM(BK13:BM13)</f>
        <v>25815.28</v>
      </c>
      <c r="BO13" s="123"/>
      <c r="BP13" s="123"/>
      <c r="BQ13" s="123" t="n">
        <v>3690</v>
      </c>
      <c r="BR13" s="122" t="n">
        <f aca="false">SUM(BO13:BQ13)</f>
        <v>3690</v>
      </c>
      <c r="BS13" s="123" t="n">
        <v>700</v>
      </c>
      <c r="BT13" s="123"/>
      <c r="BU13" s="123"/>
      <c r="BV13" s="122" t="n">
        <f aca="false">SUM(BS13:BU13)</f>
        <v>700</v>
      </c>
      <c r="BW13" s="123"/>
      <c r="BX13" s="123"/>
      <c r="BY13" s="123" t="n">
        <v>0</v>
      </c>
      <c r="BZ13" s="122" t="n">
        <f aca="false">SUM(BW13:BY13)</f>
        <v>0</v>
      </c>
      <c r="CA13" s="123"/>
      <c r="CB13" s="123"/>
      <c r="CC13" s="123"/>
      <c r="CD13" s="122" t="n">
        <f aca="false">SUM(CA13:CC13)</f>
        <v>0</v>
      </c>
      <c r="CE13" s="123"/>
      <c r="CF13" s="123"/>
      <c r="CG13" s="123"/>
      <c r="CH13" s="123" t="n">
        <v>0</v>
      </c>
      <c r="CI13" s="123"/>
      <c r="CJ13" s="122" t="n">
        <f aca="false">SUM(CF13:CI13)</f>
        <v>0</v>
      </c>
      <c r="CK13" s="123" t="n">
        <f aca="false">BN13+BR13+BV13+BZ13+CD13+CE13+CJ13</f>
        <v>30205.28</v>
      </c>
      <c r="CL13" s="125" t="n">
        <v>33184.45</v>
      </c>
      <c r="CM13" s="126"/>
      <c r="CN13" s="32"/>
      <c r="CO13" s="32"/>
      <c r="CP13" s="32"/>
      <c r="CQ13" s="32"/>
      <c r="CR13" s="32"/>
      <c r="CS13" s="32"/>
      <c r="CT13" s="32"/>
    </row>
    <row r="14" customFormat="false" ht="24.75" hidden="false" customHeight="true" outlineLevel="0" collapsed="false">
      <c r="A14" s="32"/>
      <c r="B14" s="106" t="n">
        <f aca="false">B13+1</f>
        <v>4</v>
      </c>
      <c r="C14" s="117" t="str">
        <f aca="false" t="array" ref="C14:C14">INDEX(_Rge_Projectdata_3rd,$B14,MATCH(C$10,_Rge_Headline_Projectdata,0))</f>
        <v>P903132</v>
      </c>
      <c r="D14" s="117" t="n">
        <f aca="false">INDEX(_Rge_Projectdata_3rd,$B14,MATCH(D$10,_Rge_Headline_Projectdata,0))</f>
        <v>0</v>
      </c>
      <c r="E14" s="118" t="str">
        <f aca="false" t="array" ref="E14:E14">IF(INDEX(_Rge_Projectdata_3rd,$B14,MATCH(E$10,_Rge_Headline_Projectdata,0))=0,"",INDEX(_Rge_Projectdata_3rd,$B14,MATCH(E$10,_Rge_Headline_Projectdata,0)))</f>
        <v/>
      </c>
      <c r="F14" s="119" t="str">
        <f aca="false">IF(OR(E14=0,E14&gt;_Reportdate),"Open","Closed")</f>
        <v>Open</v>
      </c>
      <c r="G14" s="120"/>
      <c r="H14" s="121"/>
      <c r="I14" s="121"/>
      <c r="J14" s="121"/>
      <c r="K14" s="122" t="n">
        <f aca="false">SUM(H14:J14)</f>
        <v>0</v>
      </c>
      <c r="L14" s="123"/>
      <c r="M14" s="123"/>
      <c r="N14" s="123"/>
      <c r="O14" s="122" t="n">
        <f aca="false">SUM(L14:N14)</f>
        <v>0</v>
      </c>
      <c r="P14" s="123"/>
      <c r="Q14" s="123"/>
      <c r="R14" s="123"/>
      <c r="S14" s="122" t="n">
        <f aca="false">SUM(P14:R14)</f>
        <v>0</v>
      </c>
      <c r="T14" s="123"/>
      <c r="U14" s="123"/>
      <c r="V14" s="123"/>
      <c r="W14" s="122" t="n">
        <f aca="false">SUM(T14:V14)</f>
        <v>0</v>
      </c>
      <c r="X14" s="123"/>
      <c r="Y14" s="123"/>
      <c r="Z14" s="123"/>
      <c r="AA14" s="122" t="n">
        <f aca="false">SUM(X14:Z14)</f>
        <v>0</v>
      </c>
      <c r="AB14" s="123"/>
      <c r="AC14" s="123"/>
      <c r="AD14" s="123"/>
      <c r="AE14" s="123"/>
      <c r="AF14" s="123"/>
      <c r="AG14" s="122" t="n">
        <f aca="false">SUM(AC14:AF14)</f>
        <v>0</v>
      </c>
      <c r="AH14" s="124" t="n">
        <f aca="false">K14+O14+S14+W14+AA14+AB14+AG14</f>
        <v>0</v>
      </c>
      <c r="AI14" s="120" t="n">
        <v>331507.58</v>
      </c>
      <c r="AJ14" s="121" t="n">
        <v>194545.2</v>
      </c>
      <c r="AK14" s="121"/>
      <c r="AL14" s="121"/>
      <c r="AM14" s="122" t="n">
        <f aca="false">SUM(AJ14:AL14)</f>
        <v>194545.2</v>
      </c>
      <c r="AN14" s="123"/>
      <c r="AO14" s="123"/>
      <c r="AP14" s="123" t="n">
        <v>3760</v>
      </c>
      <c r="AQ14" s="122" t="n">
        <f aca="false">SUM(AN14:AP14)</f>
        <v>3760</v>
      </c>
      <c r="AR14" s="123" t="n">
        <v>15500</v>
      </c>
      <c r="AS14" s="123"/>
      <c r="AT14" s="123"/>
      <c r="AU14" s="122" t="n">
        <f aca="false">SUM(AR14:AT14)</f>
        <v>15500</v>
      </c>
      <c r="AV14" s="123"/>
      <c r="AW14" s="123"/>
      <c r="AX14" s="123" t="n">
        <v>14280</v>
      </c>
      <c r="AY14" s="122" t="n">
        <f aca="false">SUM(AV14:AX14)</f>
        <v>14280</v>
      </c>
      <c r="AZ14" s="123"/>
      <c r="BA14" s="123"/>
      <c r="BB14" s="123"/>
      <c r="BC14" s="122" t="n">
        <f aca="false">SUM(AZ14:BB14)</f>
        <v>0</v>
      </c>
      <c r="BD14" s="123"/>
      <c r="BE14" s="123"/>
      <c r="BF14" s="123"/>
      <c r="BG14" s="123" t="n">
        <v>0</v>
      </c>
      <c r="BH14" s="123"/>
      <c r="BI14" s="122" t="n">
        <f aca="false">SUM(BE14:BH14)</f>
        <v>0</v>
      </c>
      <c r="BJ14" s="124" t="n">
        <f aca="false">AM14+AQ14+AU14+AY14+BC14+BD14+BI14</f>
        <v>228085.2</v>
      </c>
      <c r="BK14" s="120" t="n">
        <v>97272.6</v>
      </c>
      <c r="BL14" s="121"/>
      <c r="BM14" s="121"/>
      <c r="BN14" s="122" t="n">
        <f aca="false">SUM(BK14:BM14)</f>
        <v>97272.6</v>
      </c>
      <c r="BO14" s="123"/>
      <c r="BP14" s="123"/>
      <c r="BQ14" s="123" t="n">
        <v>2670</v>
      </c>
      <c r="BR14" s="122" t="n">
        <f aca="false">SUM(BO14:BQ14)</f>
        <v>2670</v>
      </c>
      <c r="BS14" s="123" t="n">
        <v>9100</v>
      </c>
      <c r="BT14" s="123"/>
      <c r="BU14" s="123"/>
      <c r="BV14" s="122" t="n">
        <f aca="false">SUM(BS14:BU14)</f>
        <v>9100</v>
      </c>
      <c r="BW14" s="123"/>
      <c r="BX14" s="123"/>
      <c r="BY14" s="123" t="n">
        <v>2701.64</v>
      </c>
      <c r="BZ14" s="122" t="n">
        <f aca="false">SUM(BW14:BY14)</f>
        <v>2701.64</v>
      </c>
      <c r="CA14" s="123"/>
      <c r="CB14" s="123"/>
      <c r="CC14" s="123"/>
      <c r="CD14" s="122" t="n">
        <f aca="false">SUM(CA14:CC14)</f>
        <v>0</v>
      </c>
      <c r="CE14" s="123"/>
      <c r="CF14" s="123"/>
      <c r="CG14" s="123"/>
      <c r="CH14" s="123" t="n">
        <v>0</v>
      </c>
      <c r="CI14" s="123"/>
      <c r="CJ14" s="122" t="n">
        <f aca="false">SUM(CF14:CI14)</f>
        <v>0</v>
      </c>
      <c r="CK14" s="123" t="n">
        <f aca="false">BN14+BR14+BV14+BZ14+CD14+CE14+CJ14</f>
        <v>111744.24</v>
      </c>
      <c r="CL14" s="125" t="n">
        <v>155965.92</v>
      </c>
      <c r="CM14" s="126"/>
      <c r="CN14" s="32"/>
      <c r="CO14" s="32"/>
      <c r="CP14" s="32"/>
      <c r="CQ14" s="32"/>
      <c r="CR14" s="32"/>
      <c r="CS14" s="32"/>
      <c r="CT14" s="32"/>
    </row>
    <row r="15" customFormat="false" ht="24.75" hidden="false" customHeight="true" outlineLevel="0" collapsed="false">
      <c r="A15" s="32"/>
      <c r="B15" s="106" t="n">
        <f aca="false">B14+1</f>
        <v>5</v>
      </c>
      <c r="C15" s="117" t="str">
        <f aca="false" t="array" ref="C15:C15">INDEX(_Rge_Projectdata_3rd,$B15,MATCH(C$10,_Rge_Headline_Projectdata,0))</f>
        <v>P903139</v>
      </c>
      <c r="D15" s="117" t="n">
        <f aca="false">INDEX(_Rge_Projectdata_3rd,$B15,MATCH(D$10,_Rge_Headline_Projectdata,0))</f>
        <v>0</v>
      </c>
      <c r="E15" s="118" t="str">
        <f aca="false" t="array" ref="E15:E15">IF(INDEX(_Rge_Projectdata_3rd,$B15,MATCH(E$10,_Rge_Headline_Projectdata,0))=0,"",INDEX(_Rge_Projectdata_3rd,$B15,MATCH(E$10,_Rge_Headline_Projectdata,0)))</f>
        <v/>
      </c>
      <c r="F15" s="119" t="str">
        <f aca="false">IF(OR(E15=0,E15&gt;_Reportdate),"Open","Closed")</f>
        <v>Open</v>
      </c>
      <c r="G15" s="120"/>
      <c r="H15" s="121"/>
      <c r="I15" s="121"/>
      <c r="J15" s="121"/>
      <c r="K15" s="122" t="n">
        <f aca="false">SUM(H15:J15)</f>
        <v>0</v>
      </c>
      <c r="L15" s="123"/>
      <c r="M15" s="123"/>
      <c r="N15" s="123"/>
      <c r="O15" s="122" t="n">
        <f aca="false">SUM(L15:N15)</f>
        <v>0</v>
      </c>
      <c r="P15" s="123"/>
      <c r="Q15" s="123"/>
      <c r="R15" s="123"/>
      <c r="S15" s="122" t="n">
        <f aca="false">SUM(P15:R15)</f>
        <v>0</v>
      </c>
      <c r="T15" s="123"/>
      <c r="U15" s="123"/>
      <c r="V15" s="123"/>
      <c r="W15" s="122" t="n">
        <f aca="false">SUM(T15:V15)</f>
        <v>0</v>
      </c>
      <c r="X15" s="123"/>
      <c r="Y15" s="123"/>
      <c r="Z15" s="123"/>
      <c r="AA15" s="122" t="n">
        <f aca="false">SUM(X15:Z15)</f>
        <v>0</v>
      </c>
      <c r="AB15" s="123"/>
      <c r="AC15" s="123"/>
      <c r="AD15" s="123"/>
      <c r="AE15" s="123"/>
      <c r="AF15" s="123"/>
      <c r="AG15" s="122" t="n">
        <f aca="false">SUM(AC15:AF15)</f>
        <v>0</v>
      </c>
      <c r="AH15" s="124" t="n">
        <f aca="false">K15+O15+S15+W15+AA15+AB15+AG15</f>
        <v>0</v>
      </c>
      <c r="AI15" s="120" t="n">
        <v>114898.39</v>
      </c>
      <c r="AJ15" s="121" t="n">
        <v>85000</v>
      </c>
      <c r="AK15" s="121"/>
      <c r="AL15" s="121"/>
      <c r="AM15" s="122" t="n">
        <f aca="false">SUM(AJ15:AL15)</f>
        <v>85000</v>
      </c>
      <c r="AN15" s="123"/>
      <c r="AO15" s="123"/>
      <c r="AP15" s="123" t="n">
        <v>4080</v>
      </c>
      <c r="AQ15" s="122" t="n">
        <f aca="false">SUM(AN15:AP15)</f>
        <v>4080</v>
      </c>
      <c r="AR15" s="123" t="n">
        <v>4000</v>
      </c>
      <c r="AS15" s="123"/>
      <c r="AT15" s="123"/>
      <c r="AU15" s="122" t="n">
        <f aca="false">SUM(AR15:AT15)</f>
        <v>4000</v>
      </c>
      <c r="AV15" s="123"/>
      <c r="AW15" s="123"/>
      <c r="AX15" s="123" t="n">
        <v>9900</v>
      </c>
      <c r="AY15" s="122" t="n">
        <f aca="false">SUM(AV15:AX15)</f>
        <v>9900</v>
      </c>
      <c r="AZ15" s="123"/>
      <c r="BA15" s="123"/>
      <c r="BB15" s="123"/>
      <c r="BC15" s="122" t="n">
        <f aca="false">SUM(AZ15:BB15)</f>
        <v>0</v>
      </c>
      <c r="BD15" s="123"/>
      <c r="BE15" s="123"/>
      <c r="BF15" s="123"/>
      <c r="BG15" s="123" t="n">
        <v>0</v>
      </c>
      <c r="BH15" s="123"/>
      <c r="BI15" s="122" t="n">
        <f aca="false">SUM(BE15:BH15)</f>
        <v>0</v>
      </c>
      <c r="BJ15" s="124" t="n">
        <f aca="false">AM15+AQ15+AU15+AY15+BC15+BD15+BI15</f>
        <v>102980</v>
      </c>
      <c r="BK15" s="120" t="n">
        <v>42510.42</v>
      </c>
      <c r="BL15" s="121"/>
      <c r="BM15" s="121"/>
      <c r="BN15" s="122" t="n">
        <f aca="false">SUM(BK15:BM15)</f>
        <v>42510.42</v>
      </c>
      <c r="BO15" s="123"/>
      <c r="BP15" s="123"/>
      <c r="BQ15" s="123" t="n">
        <v>4080</v>
      </c>
      <c r="BR15" s="122" t="n">
        <f aca="false">SUM(BO15:BQ15)</f>
        <v>4080</v>
      </c>
      <c r="BS15" s="123" t="n">
        <v>1860</v>
      </c>
      <c r="BT15" s="123"/>
      <c r="BU15" s="123"/>
      <c r="BV15" s="122" t="n">
        <f aca="false">SUM(BS15:BU15)</f>
        <v>1860</v>
      </c>
      <c r="BW15" s="123"/>
      <c r="BX15" s="123"/>
      <c r="BY15" s="123" t="n">
        <v>2759.48</v>
      </c>
      <c r="BZ15" s="122" t="n">
        <f aca="false">SUM(BW15:BY15)</f>
        <v>2759.48</v>
      </c>
      <c r="CA15" s="123"/>
      <c r="CB15" s="123"/>
      <c r="CC15" s="123"/>
      <c r="CD15" s="122" t="n">
        <f aca="false">SUM(CA15:CC15)</f>
        <v>0</v>
      </c>
      <c r="CE15" s="123"/>
      <c r="CF15" s="123"/>
      <c r="CG15" s="123"/>
      <c r="CH15" s="123" t="n">
        <v>0</v>
      </c>
      <c r="CI15" s="123"/>
      <c r="CJ15" s="122" t="n">
        <f aca="false">SUM(CF15:CI15)</f>
        <v>0</v>
      </c>
      <c r="CK15" s="123" t="n">
        <f aca="false">BN15+BR15+BV15+BZ15+CD15+CE15+CJ15</f>
        <v>51209.9</v>
      </c>
      <c r="CL15" s="125" t="n">
        <v>74659.83</v>
      </c>
      <c r="CM15" s="126"/>
      <c r="CN15" s="32"/>
      <c r="CO15" s="32"/>
      <c r="CP15" s="32"/>
      <c r="CQ15" s="32"/>
      <c r="CR15" s="32"/>
      <c r="CS15" s="32"/>
      <c r="CT15" s="32"/>
    </row>
    <row r="16" customFormat="false" ht="24.75" hidden="false" customHeight="true" outlineLevel="0" collapsed="false">
      <c r="A16" s="32"/>
      <c r="B16" s="106" t="n">
        <f aca="false">B15+1</f>
        <v>6</v>
      </c>
      <c r="C16" s="117" t="str">
        <f aca="false" t="array" ref="C16:C16">INDEX(_Rge_Projectdata_3rd,$B16,MATCH(C$10,_Rge_Headline_Projectdata,0))</f>
        <v>P903167</v>
      </c>
      <c r="D16" s="117" t="n">
        <f aca="false">INDEX(_Rge_Projectdata_3rd,$B16,MATCH(D$10,_Rge_Headline_Projectdata,0))</f>
        <v>0</v>
      </c>
      <c r="E16" s="118" t="str">
        <f aca="false" t="array" ref="E16:E16">IF(INDEX(_Rge_Projectdata_3rd,$B16,MATCH(E$10,_Rge_Headline_Projectdata,0))=0,"",INDEX(_Rge_Projectdata_3rd,$B16,MATCH(E$10,_Rge_Headline_Projectdata,0)))</f>
        <v/>
      </c>
      <c r="F16" s="119" t="str">
        <f aca="false">IF(OR(E16=0,E16&gt;_Reportdate),"Open","Closed")</f>
        <v>Open</v>
      </c>
      <c r="G16" s="120"/>
      <c r="H16" s="121"/>
      <c r="I16" s="121"/>
      <c r="J16" s="121"/>
      <c r="K16" s="122" t="n">
        <f aca="false">SUM(H16:J16)</f>
        <v>0</v>
      </c>
      <c r="L16" s="123"/>
      <c r="M16" s="123"/>
      <c r="N16" s="123"/>
      <c r="O16" s="122" t="n">
        <f aca="false">SUM(L16:N16)</f>
        <v>0</v>
      </c>
      <c r="P16" s="123"/>
      <c r="Q16" s="123"/>
      <c r="R16" s="123"/>
      <c r="S16" s="122" t="n">
        <f aca="false">SUM(P16:R16)</f>
        <v>0</v>
      </c>
      <c r="T16" s="123"/>
      <c r="U16" s="123"/>
      <c r="V16" s="123"/>
      <c r="W16" s="122" t="n">
        <f aca="false">SUM(T16:V16)</f>
        <v>0</v>
      </c>
      <c r="X16" s="123"/>
      <c r="Y16" s="123"/>
      <c r="Z16" s="123"/>
      <c r="AA16" s="122" t="n">
        <f aca="false">SUM(X16:Z16)</f>
        <v>0</v>
      </c>
      <c r="AB16" s="123"/>
      <c r="AC16" s="123"/>
      <c r="AD16" s="123"/>
      <c r="AE16" s="123"/>
      <c r="AF16" s="123"/>
      <c r="AG16" s="122" t="n">
        <f aca="false">SUM(AC16:AF16)</f>
        <v>0</v>
      </c>
      <c r="AH16" s="124" t="n">
        <f aca="false">K16+O16+S16+W16+AA16+AB16+AG16</f>
        <v>0</v>
      </c>
      <c r="AI16" s="120" t="n">
        <v>116980.5</v>
      </c>
      <c r="AJ16" s="121" t="n">
        <v>54064.27</v>
      </c>
      <c r="AK16" s="121"/>
      <c r="AL16" s="121"/>
      <c r="AM16" s="122" t="n">
        <f aca="false">SUM(AJ16:AL16)</f>
        <v>54064.27</v>
      </c>
      <c r="AN16" s="123"/>
      <c r="AO16" s="123"/>
      <c r="AP16" s="123" t="n">
        <v>0</v>
      </c>
      <c r="AQ16" s="122" t="n">
        <f aca="false">SUM(AN16:AP16)</f>
        <v>0</v>
      </c>
      <c r="AR16" s="123" t="n">
        <v>2500</v>
      </c>
      <c r="AS16" s="123"/>
      <c r="AT16" s="123"/>
      <c r="AU16" s="122" t="n">
        <f aca="false">SUM(AR16:AT16)</f>
        <v>2500</v>
      </c>
      <c r="AV16" s="123"/>
      <c r="AW16" s="123"/>
      <c r="AX16" s="123" t="n">
        <v>40000</v>
      </c>
      <c r="AY16" s="122" t="n">
        <f aca="false">SUM(AV16:AX16)</f>
        <v>40000</v>
      </c>
      <c r="AZ16" s="123"/>
      <c r="BA16" s="123"/>
      <c r="BB16" s="123"/>
      <c r="BC16" s="122" t="n">
        <f aca="false">SUM(AZ16:BB16)</f>
        <v>0</v>
      </c>
      <c r="BD16" s="123"/>
      <c r="BE16" s="123"/>
      <c r="BF16" s="123"/>
      <c r="BG16" s="123" t="n">
        <v>0</v>
      </c>
      <c r="BH16" s="123"/>
      <c r="BI16" s="122" t="n">
        <f aca="false">SUM(BE16:BH16)</f>
        <v>0</v>
      </c>
      <c r="BJ16" s="124" t="n">
        <f aca="false">AM16+AQ16+AU16+AY16+BC16+BD16+BI16</f>
        <v>96564.27</v>
      </c>
      <c r="BK16" s="120" t="n">
        <v>33781.07</v>
      </c>
      <c r="BL16" s="121"/>
      <c r="BM16" s="121"/>
      <c r="BN16" s="122" t="n">
        <f aca="false">SUM(BK16:BM16)</f>
        <v>33781.07</v>
      </c>
      <c r="BO16" s="123"/>
      <c r="BP16" s="123"/>
      <c r="BQ16" s="123" t="n">
        <v>0</v>
      </c>
      <c r="BR16" s="122" t="n">
        <f aca="false">SUM(BO16:BQ16)</f>
        <v>0</v>
      </c>
      <c r="BS16" s="123" t="n">
        <v>1525.17</v>
      </c>
      <c r="BT16" s="123"/>
      <c r="BU16" s="123"/>
      <c r="BV16" s="122" t="n">
        <f aca="false">SUM(BS16:BU16)</f>
        <v>1525.17</v>
      </c>
      <c r="BW16" s="123"/>
      <c r="BX16" s="123"/>
      <c r="BY16" s="123" t="n">
        <v>25984.41</v>
      </c>
      <c r="BZ16" s="122" t="n">
        <f aca="false">SUM(BW16:BY16)</f>
        <v>25984.41</v>
      </c>
      <c r="CA16" s="123"/>
      <c r="CB16" s="123"/>
      <c r="CC16" s="123"/>
      <c r="CD16" s="122" t="n">
        <f aca="false">SUM(CA16:CC16)</f>
        <v>0</v>
      </c>
      <c r="CE16" s="123"/>
      <c r="CF16" s="123"/>
      <c r="CG16" s="123"/>
      <c r="CH16" s="123" t="n">
        <v>0</v>
      </c>
      <c r="CI16" s="123"/>
      <c r="CJ16" s="122" t="n">
        <f aca="false">SUM(CF16:CI16)</f>
        <v>0</v>
      </c>
      <c r="CK16" s="123" t="n">
        <f aca="false">BN16+BR16+BV16+BZ16+CD16+CE16+CJ16</f>
        <v>61290.65</v>
      </c>
      <c r="CL16" s="125" t="n">
        <v>58490.25</v>
      </c>
      <c r="CM16" s="126"/>
      <c r="CN16" s="32"/>
      <c r="CO16" s="32"/>
      <c r="CP16" s="32"/>
      <c r="CQ16" s="32"/>
      <c r="CR16" s="32"/>
      <c r="CS16" s="32"/>
      <c r="CT16" s="32"/>
    </row>
    <row r="17" customFormat="false" ht="24.75" hidden="false" customHeight="true" outlineLevel="0" collapsed="false">
      <c r="A17" s="32"/>
      <c r="B17" s="106" t="n">
        <f aca="false">B16+1</f>
        <v>7</v>
      </c>
      <c r="C17" s="117" t="str">
        <f aca="false" t="array" ref="C17:C17">INDEX(_Rge_Projectdata_3rd,$B17,MATCH(C$10,_Rge_Headline_Projectdata,0))</f>
        <v>P903272</v>
      </c>
      <c r="D17" s="117" t="n">
        <f aca="false">INDEX(_Rge_Projectdata_3rd,$B17,MATCH(D$10,_Rge_Headline_Projectdata,0))</f>
        <v>0</v>
      </c>
      <c r="E17" s="118" t="n">
        <f aca="false" t="array" ref="E17:E17">IF(INDEX(_Rge_Projectdata_3rd,$B17,MATCH(E$10,_Rge_Headline_Projectdata,0))=0,"",INDEX(_Rge_Projectdata_3rd,$B17,MATCH(E$10,_Rge_Headline_Projectdata,0)))</f>
        <v>45443</v>
      </c>
      <c r="F17" s="119" t="str">
        <f aca="false">IF(OR(E17=0,E17&gt;_Reportdate),"Open","Closed")</f>
        <v>Closed</v>
      </c>
      <c r="G17" s="120"/>
      <c r="H17" s="121"/>
      <c r="I17" s="121"/>
      <c r="J17" s="121"/>
      <c r="K17" s="122" t="n">
        <f aca="false">SUM(H17:J17)</f>
        <v>0</v>
      </c>
      <c r="L17" s="123"/>
      <c r="M17" s="123"/>
      <c r="N17" s="123"/>
      <c r="O17" s="122" t="n">
        <f aca="false">SUM(L17:N17)</f>
        <v>0</v>
      </c>
      <c r="P17" s="123"/>
      <c r="Q17" s="123"/>
      <c r="R17" s="123"/>
      <c r="S17" s="122" t="n">
        <f aca="false">SUM(P17:R17)</f>
        <v>0</v>
      </c>
      <c r="T17" s="123"/>
      <c r="U17" s="123"/>
      <c r="V17" s="123"/>
      <c r="W17" s="122" t="n">
        <f aca="false">SUM(T17:V17)</f>
        <v>0</v>
      </c>
      <c r="X17" s="123"/>
      <c r="Y17" s="123"/>
      <c r="Z17" s="123"/>
      <c r="AA17" s="122" t="n">
        <f aca="false">SUM(X17:Z17)</f>
        <v>0</v>
      </c>
      <c r="AB17" s="123"/>
      <c r="AC17" s="123"/>
      <c r="AD17" s="123"/>
      <c r="AE17" s="123"/>
      <c r="AF17" s="123"/>
      <c r="AG17" s="122" t="n">
        <f aca="false">SUM(AC17:AF17)</f>
        <v>0</v>
      </c>
      <c r="AH17" s="124" t="n">
        <f aca="false">K17+O17+S17+W17+AA17+AB17+AG17</f>
        <v>0</v>
      </c>
      <c r="AI17" s="120" t="n">
        <v>242652</v>
      </c>
      <c r="AJ17" s="121" t="n">
        <v>134640</v>
      </c>
      <c r="AK17" s="121"/>
      <c r="AL17" s="121"/>
      <c r="AM17" s="122" t="n">
        <f aca="false">SUM(AJ17:AL17)</f>
        <v>134640</v>
      </c>
      <c r="AN17" s="123"/>
      <c r="AO17" s="123"/>
      <c r="AP17" s="123" t="n">
        <v>2130</v>
      </c>
      <c r="AQ17" s="122" t="n">
        <f aca="false">SUM(AN17:AP17)</f>
        <v>2130</v>
      </c>
      <c r="AR17" s="123" t="n">
        <v>4000.03</v>
      </c>
      <c r="AS17" s="123"/>
      <c r="AT17" s="123"/>
      <c r="AU17" s="122" t="n">
        <f aca="false">SUM(AR17:AT17)</f>
        <v>4000.03</v>
      </c>
      <c r="AV17" s="123"/>
      <c r="AW17" s="123"/>
      <c r="AX17" s="123" t="n">
        <v>0</v>
      </c>
      <c r="AY17" s="122" t="n">
        <f aca="false">SUM(AV17:AX17)</f>
        <v>0</v>
      </c>
      <c r="AZ17" s="123"/>
      <c r="BA17" s="123"/>
      <c r="BB17" s="123"/>
      <c r="BC17" s="122" t="n">
        <f aca="false">SUM(AZ17:BB17)</f>
        <v>0</v>
      </c>
      <c r="BD17" s="123"/>
      <c r="BE17" s="123"/>
      <c r="BF17" s="123"/>
      <c r="BG17" s="123" t="n">
        <v>0</v>
      </c>
      <c r="BH17" s="123"/>
      <c r="BI17" s="122" t="n">
        <f aca="false">SUM(BE17:BH17)</f>
        <v>0</v>
      </c>
      <c r="BJ17" s="124" t="n">
        <f aca="false">AM17+AQ17+AU17+AY17+BC17+BD17+BI17</f>
        <v>140770.03</v>
      </c>
      <c r="BK17" s="120" t="n">
        <v>134640</v>
      </c>
      <c r="BL17" s="121"/>
      <c r="BM17" s="121"/>
      <c r="BN17" s="122" t="n">
        <f aca="false">SUM(BK17:BM17)</f>
        <v>134640</v>
      </c>
      <c r="BO17" s="123"/>
      <c r="BP17" s="123"/>
      <c r="BQ17" s="123" t="n">
        <v>2130</v>
      </c>
      <c r="BR17" s="122" t="n">
        <f aca="false">SUM(BO17:BQ17)</f>
        <v>2130</v>
      </c>
      <c r="BS17" s="123" t="n">
        <v>4000.03</v>
      </c>
      <c r="BT17" s="123"/>
      <c r="BU17" s="123"/>
      <c r="BV17" s="122" t="n">
        <f aca="false">SUM(BS17:BU17)</f>
        <v>4000.03</v>
      </c>
      <c r="BW17" s="123"/>
      <c r="BX17" s="123"/>
      <c r="BY17" s="123" t="n">
        <v>0</v>
      </c>
      <c r="BZ17" s="122" t="n">
        <f aca="false">SUM(BW17:BY17)</f>
        <v>0</v>
      </c>
      <c r="CA17" s="123"/>
      <c r="CB17" s="123"/>
      <c r="CC17" s="123"/>
      <c r="CD17" s="122" t="n">
        <f aca="false">SUM(CA17:CC17)</f>
        <v>0</v>
      </c>
      <c r="CE17" s="123"/>
      <c r="CF17" s="123"/>
      <c r="CG17" s="123"/>
      <c r="CH17" s="123" t="n">
        <v>0</v>
      </c>
      <c r="CI17" s="123"/>
      <c r="CJ17" s="122" t="n">
        <f aca="false">SUM(CF17:CI17)</f>
        <v>0</v>
      </c>
      <c r="CK17" s="123" t="n">
        <f aca="false">BN17+BR17+BV17+BZ17+CD17+CE17+CJ17</f>
        <v>140770.03</v>
      </c>
      <c r="CL17" s="125" t="n">
        <v>242652</v>
      </c>
      <c r="CM17" s="126"/>
      <c r="CN17" s="32"/>
      <c r="CO17" s="32"/>
      <c r="CP17" s="32"/>
      <c r="CQ17" s="32"/>
      <c r="CR17" s="32"/>
      <c r="CS17" s="32"/>
      <c r="CT17" s="32"/>
    </row>
    <row r="18" customFormat="false" ht="24.75" hidden="false" customHeight="true" outlineLevel="0" collapsed="false">
      <c r="A18" s="32"/>
      <c r="B18" s="106" t="n">
        <f aca="false">B17+1</f>
        <v>8</v>
      </c>
      <c r="C18" s="117" t="str">
        <f aca="false" t="array" ref="C18:C18">INDEX(_Rge_Projectdata_3rd,$B18,MATCH(C$10,_Rge_Headline_Projectdata,0))</f>
        <v>P903351</v>
      </c>
      <c r="D18" s="117" t="n">
        <f aca="false">INDEX(_Rge_Projectdata_3rd,$B18,MATCH(D$10,_Rge_Headline_Projectdata,0))</f>
        <v>0</v>
      </c>
      <c r="E18" s="118" t="str">
        <f aca="false" t="array" ref="E18:E18">IF(INDEX(_Rge_Projectdata_3rd,$B18,MATCH(E$10,_Rge_Headline_Projectdata,0))=0,"",INDEX(_Rge_Projectdata_3rd,$B18,MATCH(E$10,_Rge_Headline_Projectdata,0)))</f>
        <v/>
      </c>
      <c r="F18" s="119" t="str">
        <f aca="false">IF(OR(E18=0,E18&gt;_Reportdate),"Open","Closed")</f>
        <v>Open</v>
      </c>
      <c r="G18" s="120"/>
      <c r="H18" s="121"/>
      <c r="I18" s="121"/>
      <c r="J18" s="121"/>
      <c r="K18" s="122" t="n">
        <f aca="false">SUM(H18:J18)</f>
        <v>0</v>
      </c>
      <c r="L18" s="123"/>
      <c r="M18" s="123"/>
      <c r="N18" s="123"/>
      <c r="O18" s="122" t="n">
        <f aca="false">SUM(L18:N18)</f>
        <v>0</v>
      </c>
      <c r="P18" s="123"/>
      <c r="Q18" s="123"/>
      <c r="R18" s="123"/>
      <c r="S18" s="122" t="n">
        <f aca="false">SUM(P18:R18)</f>
        <v>0</v>
      </c>
      <c r="T18" s="123"/>
      <c r="U18" s="123"/>
      <c r="V18" s="123"/>
      <c r="W18" s="122" t="n">
        <f aca="false">SUM(T18:V18)</f>
        <v>0</v>
      </c>
      <c r="X18" s="123"/>
      <c r="Y18" s="123"/>
      <c r="Z18" s="123"/>
      <c r="AA18" s="122" t="n">
        <f aca="false">SUM(X18:Z18)</f>
        <v>0</v>
      </c>
      <c r="AB18" s="123"/>
      <c r="AC18" s="123"/>
      <c r="AD18" s="123"/>
      <c r="AE18" s="123"/>
      <c r="AF18" s="123"/>
      <c r="AG18" s="122" t="n">
        <f aca="false">SUM(AC18:AF18)</f>
        <v>0</v>
      </c>
      <c r="AH18" s="124" t="n">
        <f aca="false">K18+O18+S18+W18+AA18+AB18+AG18</f>
        <v>0</v>
      </c>
      <c r="AI18" s="120" t="n">
        <v>113558.1</v>
      </c>
      <c r="AJ18" s="121" t="n">
        <v>104311.1</v>
      </c>
      <c r="AK18" s="121"/>
      <c r="AL18" s="121"/>
      <c r="AM18" s="122" t="n">
        <f aca="false">SUM(AJ18:AL18)</f>
        <v>104311.1</v>
      </c>
      <c r="AN18" s="123"/>
      <c r="AO18" s="123"/>
      <c r="AP18" s="123" t="n">
        <v>432</v>
      </c>
      <c r="AQ18" s="122" t="n">
        <f aca="false">SUM(AN18:AP18)</f>
        <v>432</v>
      </c>
      <c r="AR18" s="123" t="n">
        <v>4200</v>
      </c>
      <c r="AS18" s="123"/>
      <c r="AT18" s="123"/>
      <c r="AU18" s="122" t="n">
        <f aca="false">SUM(AR18:AT18)</f>
        <v>4200</v>
      </c>
      <c r="AV18" s="123"/>
      <c r="AW18" s="123"/>
      <c r="AX18" s="123" t="n">
        <v>8500</v>
      </c>
      <c r="AY18" s="122" t="n">
        <f aca="false">SUM(AV18:AX18)</f>
        <v>8500</v>
      </c>
      <c r="AZ18" s="123"/>
      <c r="BA18" s="123"/>
      <c r="BB18" s="123"/>
      <c r="BC18" s="122" t="n">
        <f aca="false">SUM(AZ18:BB18)</f>
        <v>0</v>
      </c>
      <c r="BD18" s="123"/>
      <c r="BE18" s="123"/>
      <c r="BF18" s="123"/>
      <c r="BG18" s="123" t="n">
        <v>0</v>
      </c>
      <c r="BH18" s="123"/>
      <c r="BI18" s="122" t="n">
        <f aca="false">SUM(BE18:BH18)</f>
        <v>0</v>
      </c>
      <c r="BJ18" s="124" t="n">
        <f aca="false">AM18+AQ18+AU18+AY18+BC18+BD18+BI18</f>
        <v>117443.1</v>
      </c>
      <c r="BK18" s="120" t="n">
        <v>104311.1</v>
      </c>
      <c r="BL18" s="121"/>
      <c r="BM18" s="121"/>
      <c r="BN18" s="122" t="n">
        <f aca="false">SUM(BK18:BM18)</f>
        <v>104311.1</v>
      </c>
      <c r="BO18" s="123"/>
      <c r="BP18" s="123"/>
      <c r="BQ18" s="123" t="n">
        <v>432</v>
      </c>
      <c r="BR18" s="122" t="n">
        <f aca="false">SUM(BO18:BQ18)</f>
        <v>432</v>
      </c>
      <c r="BS18" s="123" t="n">
        <v>4700</v>
      </c>
      <c r="BT18" s="123"/>
      <c r="BU18" s="123"/>
      <c r="BV18" s="122" t="n">
        <f aca="false">SUM(BS18:BU18)</f>
        <v>4700</v>
      </c>
      <c r="BW18" s="123"/>
      <c r="BX18" s="123"/>
      <c r="BY18" s="123" t="n">
        <v>6085.15</v>
      </c>
      <c r="BZ18" s="122" t="n">
        <f aca="false">SUM(BW18:BY18)</f>
        <v>6085.15</v>
      </c>
      <c r="CA18" s="123"/>
      <c r="CB18" s="123"/>
      <c r="CC18" s="123"/>
      <c r="CD18" s="122" t="n">
        <f aca="false">SUM(CA18:CC18)</f>
        <v>0</v>
      </c>
      <c r="CE18" s="123"/>
      <c r="CF18" s="123"/>
      <c r="CG18" s="123"/>
      <c r="CH18" s="123" t="n">
        <v>0</v>
      </c>
      <c r="CI18" s="123"/>
      <c r="CJ18" s="122" t="n">
        <f aca="false">SUM(CF18:CI18)</f>
        <v>0</v>
      </c>
      <c r="CK18" s="123" t="n">
        <f aca="false">BN18+BR18+BV18+BZ18+CD18+CE18+CJ18</f>
        <v>115528.25</v>
      </c>
      <c r="CL18" s="125" t="n">
        <v>78113.21</v>
      </c>
      <c r="CM18" s="126"/>
      <c r="CN18" s="32"/>
      <c r="CO18" s="32"/>
      <c r="CP18" s="32"/>
      <c r="CQ18" s="32"/>
      <c r="CR18" s="32"/>
      <c r="CS18" s="32"/>
      <c r="CT18" s="32"/>
    </row>
    <row r="19" customFormat="false" ht="24.75" hidden="false" customHeight="true" outlineLevel="0" collapsed="false">
      <c r="A19" s="32"/>
      <c r="B19" s="106" t="n">
        <f aca="false">B18+1</f>
        <v>9</v>
      </c>
      <c r="C19" s="117" t="str">
        <f aca="false" t="array" ref="C19:C19">INDEX(_Rge_Projectdata_3rd,$B19,MATCH(C$10,_Rge_Headline_Projectdata,0))</f>
        <v>P903202</v>
      </c>
      <c r="D19" s="117" t="n">
        <f aca="false">INDEX(_Rge_Projectdata_3rd,$B19,MATCH(D$10,_Rge_Headline_Projectdata,0))</f>
        <v>0</v>
      </c>
      <c r="E19" s="118" t="str">
        <f aca="false" t="array" ref="E19:E19">IF(INDEX(_Rge_Projectdata_3rd,$B19,MATCH(E$10,_Rge_Headline_Projectdata,0))=0,"",INDEX(_Rge_Projectdata_3rd,$B19,MATCH(E$10,_Rge_Headline_Projectdata,0)))</f>
        <v/>
      </c>
      <c r="F19" s="119" t="str">
        <f aca="false">IF(OR(E19=0,E19&gt;_Reportdate),"Open","Closed")</f>
        <v>Open</v>
      </c>
      <c r="G19" s="120"/>
      <c r="H19" s="121"/>
      <c r="I19" s="121"/>
      <c r="J19" s="121"/>
      <c r="K19" s="122" t="n">
        <f aca="false">SUM(H19:J19)</f>
        <v>0</v>
      </c>
      <c r="L19" s="123"/>
      <c r="M19" s="123"/>
      <c r="N19" s="123"/>
      <c r="O19" s="122" t="n">
        <f aca="false">SUM(L19:N19)</f>
        <v>0</v>
      </c>
      <c r="P19" s="123"/>
      <c r="Q19" s="123"/>
      <c r="R19" s="123"/>
      <c r="S19" s="122" t="n">
        <f aca="false">SUM(P19:R19)</f>
        <v>0</v>
      </c>
      <c r="T19" s="123"/>
      <c r="U19" s="123"/>
      <c r="V19" s="123"/>
      <c r="W19" s="122" t="n">
        <f aca="false">SUM(T19:V19)</f>
        <v>0</v>
      </c>
      <c r="X19" s="123"/>
      <c r="Y19" s="123"/>
      <c r="Z19" s="123"/>
      <c r="AA19" s="122" t="n">
        <f aca="false">SUM(X19:Z19)</f>
        <v>0</v>
      </c>
      <c r="AB19" s="123"/>
      <c r="AC19" s="123"/>
      <c r="AD19" s="123"/>
      <c r="AE19" s="123"/>
      <c r="AF19" s="123"/>
      <c r="AG19" s="122" t="n">
        <f aca="false">SUM(AC19:AF19)</f>
        <v>0</v>
      </c>
      <c r="AH19" s="124" t="n">
        <f aca="false">K19+O19+S19+W19+AA19+AB19+AG19</f>
        <v>0</v>
      </c>
      <c r="AI19" s="120" t="n">
        <v>287649.31</v>
      </c>
      <c r="AJ19" s="121" t="n">
        <v>227335.1</v>
      </c>
      <c r="AK19" s="121"/>
      <c r="AL19" s="121"/>
      <c r="AM19" s="122" t="n">
        <f aca="false">SUM(AJ19:AL19)</f>
        <v>227335.1</v>
      </c>
      <c r="AN19" s="123"/>
      <c r="AO19" s="123"/>
      <c r="AP19" s="123" t="n">
        <v>3180</v>
      </c>
      <c r="AQ19" s="122" t="n">
        <f aca="false">SUM(AN19:AP19)</f>
        <v>3180</v>
      </c>
      <c r="AR19" s="123" t="n">
        <v>12240</v>
      </c>
      <c r="AS19" s="123"/>
      <c r="AT19" s="123"/>
      <c r="AU19" s="122" t="n">
        <f aca="false">SUM(AR19:AT19)</f>
        <v>12240</v>
      </c>
      <c r="AV19" s="123"/>
      <c r="AW19" s="123"/>
      <c r="AX19" s="123" t="n">
        <v>1228.5</v>
      </c>
      <c r="AY19" s="122" t="n">
        <f aca="false">SUM(AV19:AX19)</f>
        <v>1228.5</v>
      </c>
      <c r="AZ19" s="123"/>
      <c r="BA19" s="123"/>
      <c r="BB19" s="123"/>
      <c r="BC19" s="122" t="n">
        <f aca="false">SUM(AZ19:BB19)</f>
        <v>0</v>
      </c>
      <c r="BD19" s="123"/>
      <c r="BE19" s="123"/>
      <c r="BF19" s="123"/>
      <c r="BG19" s="123" t="n">
        <v>0</v>
      </c>
      <c r="BH19" s="123"/>
      <c r="BI19" s="122" t="n">
        <f aca="false">SUM(BE19:BH19)</f>
        <v>0</v>
      </c>
      <c r="BJ19" s="124" t="n">
        <f aca="false">AM19+AQ19+AU19+AY19+BC19+BD19+BI19</f>
        <v>243983.6</v>
      </c>
      <c r="BK19" s="120" t="n">
        <v>117335.1</v>
      </c>
      <c r="BL19" s="121"/>
      <c r="BM19" s="121"/>
      <c r="BN19" s="122" t="n">
        <f aca="false">SUM(BK19:BM19)</f>
        <v>117335.1</v>
      </c>
      <c r="BO19" s="123"/>
      <c r="BP19" s="123"/>
      <c r="BQ19" s="123" t="n">
        <v>3180</v>
      </c>
      <c r="BR19" s="122" t="n">
        <f aca="false">SUM(BO19:BQ19)</f>
        <v>3180</v>
      </c>
      <c r="BS19" s="123" t="n">
        <v>12240</v>
      </c>
      <c r="BT19" s="123"/>
      <c r="BU19" s="123"/>
      <c r="BV19" s="122" t="n">
        <f aca="false">SUM(BS19:BU19)</f>
        <v>12240</v>
      </c>
      <c r="BW19" s="123"/>
      <c r="BX19" s="123"/>
      <c r="BY19" s="123" t="n">
        <v>1228.5</v>
      </c>
      <c r="BZ19" s="122" t="n">
        <f aca="false">SUM(BW19:BY19)</f>
        <v>1228.5</v>
      </c>
      <c r="CA19" s="123"/>
      <c r="CB19" s="123"/>
      <c r="CC19" s="123"/>
      <c r="CD19" s="122" t="n">
        <f aca="false">SUM(CA19:CC19)</f>
        <v>0</v>
      </c>
      <c r="CE19" s="123"/>
      <c r="CF19" s="123"/>
      <c r="CG19" s="123"/>
      <c r="CH19" s="123" t="n">
        <v>0</v>
      </c>
      <c r="CI19" s="123"/>
      <c r="CJ19" s="122" t="n">
        <f aca="false">SUM(CF19:CI19)</f>
        <v>0</v>
      </c>
      <c r="CK19" s="123" t="n">
        <f aca="false">BN19+BR19+BV19+BZ19+CD19+CE19+CJ19</f>
        <v>133983.6</v>
      </c>
      <c r="CL19" s="125" t="n">
        <v>102846.42</v>
      </c>
      <c r="CM19" s="126"/>
      <c r="CN19" s="32"/>
      <c r="CO19" s="32"/>
      <c r="CP19" s="32"/>
      <c r="CQ19" s="32"/>
      <c r="CR19" s="32"/>
      <c r="CS19" s="32"/>
      <c r="CT19" s="32"/>
    </row>
    <row r="20" customFormat="false" ht="24.75" hidden="false" customHeight="true" outlineLevel="0" collapsed="false">
      <c r="A20" s="32"/>
      <c r="B20" s="106" t="n">
        <f aca="false">B19+1</f>
        <v>10</v>
      </c>
      <c r="C20" s="117" t="str">
        <f aca="false" t="array" ref="C20:C20">INDEX(_Rge_Projectdata_3rd,$B20,MATCH(C$10,_Rge_Headline_Projectdata,0))</f>
        <v>P903314</v>
      </c>
      <c r="D20" s="117" t="n">
        <f aca="false">INDEX(_Rge_Projectdata_3rd,$B20,MATCH(D$10,_Rge_Headline_Projectdata,0))</f>
        <v>0</v>
      </c>
      <c r="E20" s="118" t="str">
        <f aca="false" t="array" ref="E20:E20">IF(INDEX(_Rge_Projectdata_3rd,$B20,MATCH(E$10,_Rge_Headline_Projectdata,0))=0,"",INDEX(_Rge_Projectdata_3rd,$B20,MATCH(E$10,_Rge_Headline_Projectdata,0)))</f>
        <v/>
      </c>
      <c r="F20" s="119" t="str">
        <f aca="false">IF(OR(E20=0,E20&gt;_Reportdate),"Open","Closed")</f>
        <v>Open</v>
      </c>
      <c r="G20" s="120"/>
      <c r="H20" s="121"/>
      <c r="I20" s="121"/>
      <c r="J20" s="121"/>
      <c r="K20" s="122" t="n">
        <f aca="false">SUM(H20:J20)</f>
        <v>0</v>
      </c>
      <c r="L20" s="123"/>
      <c r="M20" s="123"/>
      <c r="N20" s="123"/>
      <c r="O20" s="122" t="n">
        <f aca="false">SUM(L20:N20)</f>
        <v>0</v>
      </c>
      <c r="P20" s="123"/>
      <c r="Q20" s="123"/>
      <c r="R20" s="123"/>
      <c r="S20" s="122" t="n">
        <f aca="false">SUM(P20:R20)</f>
        <v>0</v>
      </c>
      <c r="T20" s="123"/>
      <c r="U20" s="123"/>
      <c r="V20" s="123"/>
      <c r="W20" s="122" t="n">
        <f aca="false">SUM(T20:V20)</f>
        <v>0</v>
      </c>
      <c r="X20" s="123"/>
      <c r="Y20" s="123"/>
      <c r="Z20" s="123"/>
      <c r="AA20" s="122" t="n">
        <f aca="false">SUM(X20:Z20)</f>
        <v>0</v>
      </c>
      <c r="AB20" s="123"/>
      <c r="AC20" s="123"/>
      <c r="AD20" s="123"/>
      <c r="AE20" s="123"/>
      <c r="AF20" s="123"/>
      <c r="AG20" s="122" t="n">
        <f aca="false">SUM(AC20:AF20)</f>
        <v>0</v>
      </c>
      <c r="AH20" s="124" t="n">
        <f aca="false">K20+O20+S20+W20+AA20+AB20+AG20</f>
        <v>0</v>
      </c>
      <c r="AI20" s="120" t="n">
        <v>121946.78</v>
      </c>
      <c r="AJ20" s="121" t="n">
        <v>82042</v>
      </c>
      <c r="AK20" s="121"/>
      <c r="AL20" s="121"/>
      <c r="AM20" s="122" t="n">
        <f aca="false">SUM(AJ20:AL20)</f>
        <v>82042</v>
      </c>
      <c r="AN20" s="123"/>
      <c r="AO20" s="123"/>
      <c r="AP20" s="123" t="n">
        <v>1100</v>
      </c>
      <c r="AQ20" s="122" t="n">
        <f aca="false">SUM(AN20:AP20)</f>
        <v>1100</v>
      </c>
      <c r="AR20" s="123" t="n">
        <v>4200</v>
      </c>
      <c r="AS20" s="123"/>
      <c r="AT20" s="123"/>
      <c r="AU20" s="122" t="n">
        <f aca="false">SUM(AR20:AT20)</f>
        <v>4200</v>
      </c>
      <c r="AV20" s="123"/>
      <c r="AW20" s="123"/>
      <c r="AX20" s="123" t="n">
        <v>9500</v>
      </c>
      <c r="AY20" s="122" t="n">
        <f aca="false">SUM(AV20:AX20)</f>
        <v>9500</v>
      </c>
      <c r="AZ20" s="123"/>
      <c r="BA20" s="123"/>
      <c r="BB20" s="123"/>
      <c r="BC20" s="122" t="n">
        <f aca="false">SUM(AZ20:BB20)</f>
        <v>0</v>
      </c>
      <c r="BD20" s="123"/>
      <c r="BE20" s="123"/>
      <c r="BF20" s="123"/>
      <c r="BG20" s="123" t="n">
        <v>0</v>
      </c>
      <c r="BH20" s="123"/>
      <c r="BI20" s="122" t="n">
        <f aca="false">SUM(BE20:BH20)</f>
        <v>0</v>
      </c>
      <c r="BJ20" s="124" t="n">
        <f aca="false">AM20+AQ20+AU20+AY20+BC20+BD20+BI20</f>
        <v>96842</v>
      </c>
      <c r="BK20" s="120" t="n">
        <v>82042</v>
      </c>
      <c r="BL20" s="121"/>
      <c r="BM20" s="121"/>
      <c r="BN20" s="122" t="n">
        <f aca="false">SUM(BK20:BM20)</f>
        <v>82042</v>
      </c>
      <c r="BO20" s="123"/>
      <c r="BP20" s="123"/>
      <c r="BQ20" s="123" t="n">
        <v>450</v>
      </c>
      <c r="BR20" s="122" t="n">
        <f aca="false">SUM(BO20:BQ20)</f>
        <v>450</v>
      </c>
      <c r="BS20" s="123" t="n">
        <v>2245.41</v>
      </c>
      <c r="BT20" s="123"/>
      <c r="BU20" s="123"/>
      <c r="BV20" s="122" t="n">
        <f aca="false">SUM(BS20:BU20)</f>
        <v>2245.41</v>
      </c>
      <c r="BW20" s="123"/>
      <c r="BX20" s="123"/>
      <c r="BY20" s="123" t="n">
        <v>6442.73</v>
      </c>
      <c r="BZ20" s="122" t="n">
        <f aca="false">SUM(BW20:BY20)</f>
        <v>6442.73</v>
      </c>
      <c r="CA20" s="123"/>
      <c r="CB20" s="123"/>
      <c r="CC20" s="123"/>
      <c r="CD20" s="122" t="n">
        <f aca="false">SUM(CA20:CC20)</f>
        <v>0</v>
      </c>
      <c r="CE20" s="123"/>
      <c r="CF20" s="123"/>
      <c r="CG20" s="123"/>
      <c r="CH20" s="123" t="n">
        <v>0</v>
      </c>
      <c r="CI20" s="123"/>
      <c r="CJ20" s="122" t="n">
        <f aca="false">SUM(CF20:CI20)</f>
        <v>0</v>
      </c>
      <c r="CK20" s="123" t="n">
        <f aca="false">BN20+BR20+BV20+BZ20+CD20+CE20+CJ20</f>
        <v>91180.14</v>
      </c>
      <c r="CL20" s="125" t="n">
        <v>99243.81</v>
      </c>
      <c r="CM20" s="126"/>
      <c r="CN20" s="32"/>
      <c r="CO20" s="32"/>
      <c r="CP20" s="32"/>
      <c r="CQ20" s="32"/>
      <c r="CR20" s="32"/>
      <c r="CS20" s="32"/>
      <c r="CT20" s="32"/>
    </row>
    <row r="21" customFormat="false" ht="24.75" hidden="false" customHeight="true" outlineLevel="0" collapsed="false">
      <c r="A21" s="32"/>
      <c r="B21" s="106" t="n">
        <f aca="false">B20+1</f>
        <v>11</v>
      </c>
      <c r="C21" s="117" t="str">
        <f aca="false" t="array" ref="C21:C21">INDEX(_Rge_Projectdata_3rd,$B21,MATCH(C$10,_Rge_Headline_Projectdata,0))</f>
        <v>P903325</v>
      </c>
      <c r="D21" s="117" t="n">
        <f aca="false">INDEX(_Rge_Projectdata_3rd,$B21,MATCH(D$10,_Rge_Headline_Projectdata,0))</f>
        <v>0</v>
      </c>
      <c r="E21" s="118" t="str">
        <f aca="false" t="array" ref="E21:E21">IF(INDEX(_Rge_Projectdata_3rd,$B21,MATCH(E$10,_Rge_Headline_Projectdata,0))=0,"",INDEX(_Rge_Projectdata_3rd,$B21,MATCH(E$10,_Rge_Headline_Projectdata,0)))</f>
        <v/>
      </c>
      <c r="F21" s="119" t="str">
        <f aca="false">IF(OR(E21=0,E21&gt;_Reportdate),"Open","Closed")</f>
        <v>Open</v>
      </c>
      <c r="G21" s="120"/>
      <c r="H21" s="121"/>
      <c r="I21" s="121"/>
      <c r="J21" s="121"/>
      <c r="K21" s="122" t="n">
        <f aca="false">SUM(H21:J21)</f>
        <v>0</v>
      </c>
      <c r="L21" s="123"/>
      <c r="M21" s="123"/>
      <c r="N21" s="123"/>
      <c r="O21" s="122" t="n">
        <f aca="false">SUM(L21:N21)</f>
        <v>0</v>
      </c>
      <c r="P21" s="123"/>
      <c r="Q21" s="123"/>
      <c r="R21" s="123"/>
      <c r="S21" s="122" t="n">
        <f aca="false">SUM(P21:R21)</f>
        <v>0</v>
      </c>
      <c r="T21" s="123"/>
      <c r="U21" s="123"/>
      <c r="V21" s="123"/>
      <c r="W21" s="122" t="n">
        <f aca="false">SUM(T21:V21)</f>
        <v>0</v>
      </c>
      <c r="X21" s="123"/>
      <c r="Y21" s="123"/>
      <c r="Z21" s="123"/>
      <c r="AA21" s="122" t="n">
        <f aca="false">SUM(X21:Z21)</f>
        <v>0</v>
      </c>
      <c r="AB21" s="123"/>
      <c r="AC21" s="123"/>
      <c r="AD21" s="123"/>
      <c r="AE21" s="123"/>
      <c r="AF21" s="123"/>
      <c r="AG21" s="122" t="n">
        <f aca="false">SUM(AC21:AF21)</f>
        <v>0</v>
      </c>
      <c r="AH21" s="124" t="n">
        <f aca="false">K21+O21+S21+W21+AA21+AB21+AG21</f>
        <v>0</v>
      </c>
      <c r="AI21" s="120" t="n">
        <v>254938</v>
      </c>
      <c r="AJ21" s="121" t="n">
        <v>184009.3</v>
      </c>
      <c r="AK21" s="121"/>
      <c r="AL21" s="121"/>
      <c r="AM21" s="122" t="n">
        <f aca="false">SUM(AJ21:AL21)</f>
        <v>184009.3</v>
      </c>
      <c r="AN21" s="123"/>
      <c r="AO21" s="123"/>
      <c r="AP21" s="123" t="n">
        <v>252</v>
      </c>
      <c r="AQ21" s="122" t="n">
        <f aca="false">SUM(AN21:AP21)</f>
        <v>252</v>
      </c>
      <c r="AR21" s="123" t="n">
        <v>5500</v>
      </c>
      <c r="AS21" s="123"/>
      <c r="AT21" s="123"/>
      <c r="AU21" s="122" t="n">
        <f aca="false">SUM(AR21:AT21)</f>
        <v>5500</v>
      </c>
      <c r="AV21" s="123"/>
      <c r="AW21" s="123"/>
      <c r="AX21" s="123" t="n">
        <v>8971</v>
      </c>
      <c r="AY21" s="122" t="n">
        <f aca="false">SUM(AV21:AX21)</f>
        <v>8971</v>
      </c>
      <c r="AZ21" s="123"/>
      <c r="BA21" s="123"/>
      <c r="BB21" s="123"/>
      <c r="BC21" s="122" t="n">
        <f aca="false">SUM(AZ21:BB21)</f>
        <v>0</v>
      </c>
      <c r="BD21" s="123"/>
      <c r="BE21" s="123"/>
      <c r="BF21" s="123"/>
      <c r="BG21" s="123" t="n">
        <v>0</v>
      </c>
      <c r="BH21" s="123"/>
      <c r="BI21" s="122" t="n">
        <f aca="false">SUM(BE21:BH21)</f>
        <v>0</v>
      </c>
      <c r="BJ21" s="124" t="n">
        <f aca="false">AM21+AQ21+AU21+AY21+BC21+BD21+BI21</f>
        <v>198732.3</v>
      </c>
      <c r="BK21" s="120" t="n">
        <v>184009.3</v>
      </c>
      <c r="BL21" s="121"/>
      <c r="BM21" s="121"/>
      <c r="BN21" s="122" t="n">
        <f aca="false">SUM(BK21:BM21)</f>
        <v>184009.3</v>
      </c>
      <c r="BO21" s="123"/>
      <c r="BP21" s="123"/>
      <c r="BQ21" s="123" t="n">
        <v>252</v>
      </c>
      <c r="BR21" s="122" t="n">
        <f aca="false">SUM(BO21:BQ21)</f>
        <v>252</v>
      </c>
      <c r="BS21" s="123" t="n">
        <v>2245.4</v>
      </c>
      <c r="BT21" s="123"/>
      <c r="BU21" s="123"/>
      <c r="BV21" s="122" t="n">
        <f aca="false">SUM(BS21:BU21)</f>
        <v>2245.4</v>
      </c>
      <c r="BW21" s="123"/>
      <c r="BX21" s="123"/>
      <c r="BY21" s="123" t="n">
        <v>8546.54</v>
      </c>
      <c r="BZ21" s="122" t="n">
        <f aca="false">SUM(BW21:BY21)</f>
        <v>8546.54</v>
      </c>
      <c r="CA21" s="123"/>
      <c r="CB21" s="123"/>
      <c r="CC21" s="123"/>
      <c r="CD21" s="122" t="n">
        <f aca="false">SUM(CA21:CC21)</f>
        <v>0</v>
      </c>
      <c r="CE21" s="123"/>
      <c r="CF21" s="123"/>
      <c r="CG21" s="123"/>
      <c r="CH21" s="123" t="n">
        <v>0</v>
      </c>
      <c r="CI21" s="123"/>
      <c r="CJ21" s="122" t="n">
        <f aca="false">SUM(CF21:CI21)</f>
        <v>0</v>
      </c>
      <c r="CK21" s="123" t="n">
        <f aca="false">BN21+BR21+BV21+BZ21+CD21+CE21+CJ21</f>
        <v>195053.24</v>
      </c>
      <c r="CL21" s="125" t="n">
        <v>207864.43</v>
      </c>
      <c r="CM21" s="126"/>
      <c r="CN21" s="32"/>
      <c r="CO21" s="32"/>
      <c r="CP21" s="32"/>
      <c r="CQ21" s="32"/>
      <c r="CR21" s="32"/>
      <c r="CS21" s="32"/>
      <c r="CT21" s="32"/>
    </row>
    <row r="22" customFormat="false" ht="24.75" hidden="false" customHeight="true" outlineLevel="0" collapsed="false">
      <c r="A22" s="32"/>
      <c r="B22" s="106" t="n">
        <f aca="false">B21+1</f>
        <v>12</v>
      </c>
      <c r="C22" s="117" t="str">
        <f aca="false" t="array" ref="C22:C22">INDEX(_Rge_Projectdata_3rd,$B22,MATCH(C$10,_Rge_Headline_Projectdata,0))</f>
        <v>P903350</v>
      </c>
      <c r="D22" s="117" t="n">
        <f aca="false">INDEX(_Rge_Projectdata_3rd,$B22,MATCH(D$10,_Rge_Headline_Projectdata,0))</f>
        <v>0</v>
      </c>
      <c r="E22" s="118" t="str">
        <f aca="false" t="array" ref="E22:E22">IF(INDEX(_Rge_Projectdata_3rd,$B22,MATCH(E$10,_Rge_Headline_Projectdata,0))=0,"",INDEX(_Rge_Projectdata_3rd,$B22,MATCH(E$10,_Rge_Headline_Projectdata,0)))</f>
        <v/>
      </c>
      <c r="F22" s="119" t="str">
        <f aca="false">IF(OR(E22=0,E22&gt;_Reportdate),"Open","Closed")</f>
        <v>Open</v>
      </c>
      <c r="G22" s="120"/>
      <c r="H22" s="121"/>
      <c r="I22" s="121"/>
      <c r="J22" s="121"/>
      <c r="K22" s="122" t="n">
        <f aca="false">SUM(H22:J22)</f>
        <v>0</v>
      </c>
      <c r="L22" s="123"/>
      <c r="M22" s="123"/>
      <c r="N22" s="123"/>
      <c r="O22" s="122" t="n">
        <f aca="false">SUM(L22:N22)</f>
        <v>0</v>
      </c>
      <c r="P22" s="123"/>
      <c r="Q22" s="123"/>
      <c r="R22" s="123"/>
      <c r="S22" s="122" t="n">
        <f aca="false">SUM(P22:R22)</f>
        <v>0</v>
      </c>
      <c r="T22" s="123"/>
      <c r="U22" s="123"/>
      <c r="V22" s="123"/>
      <c r="W22" s="122" t="n">
        <f aca="false">SUM(T22:V22)</f>
        <v>0</v>
      </c>
      <c r="X22" s="123"/>
      <c r="Y22" s="123"/>
      <c r="Z22" s="123"/>
      <c r="AA22" s="122" t="n">
        <f aca="false">SUM(X22:Z22)</f>
        <v>0</v>
      </c>
      <c r="AB22" s="123"/>
      <c r="AC22" s="123"/>
      <c r="AD22" s="123"/>
      <c r="AE22" s="123"/>
      <c r="AF22" s="123"/>
      <c r="AG22" s="122" t="n">
        <f aca="false">SUM(AC22:AF22)</f>
        <v>0</v>
      </c>
      <c r="AH22" s="124" t="n">
        <f aca="false">K22+O22+S22+W22+AA22+AB22+AG22</f>
        <v>0</v>
      </c>
      <c r="AI22" s="120" t="n">
        <v>432417.59</v>
      </c>
      <c r="AJ22" s="121" t="n">
        <v>266098.46</v>
      </c>
      <c r="AK22" s="121"/>
      <c r="AL22" s="121"/>
      <c r="AM22" s="122" t="n">
        <f aca="false">SUM(AJ22:AL22)</f>
        <v>266098.46</v>
      </c>
      <c r="AN22" s="123"/>
      <c r="AO22" s="123"/>
      <c r="AP22" s="123" t="n">
        <v>4000</v>
      </c>
      <c r="AQ22" s="122" t="n">
        <f aca="false">SUM(AN22:AP22)</f>
        <v>4000</v>
      </c>
      <c r="AR22" s="123" t="n">
        <v>17550</v>
      </c>
      <c r="AS22" s="123"/>
      <c r="AT22" s="123"/>
      <c r="AU22" s="122" t="n">
        <f aca="false">SUM(AR22:AT22)</f>
        <v>17550</v>
      </c>
      <c r="AV22" s="123"/>
      <c r="AW22" s="123"/>
      <c r="AX22" s="123" t="n">
        <v>21000</v>
      </c>
      <c r="AY22" s="122" t="n">
        <f aca="false">SUM(AV22:AX22)</f>
        <v>21000</v>
      </c>
      <c r="AZ22" s="123"/>
      <c r="BA22" s="123"/>
      <c r="BB22" s="123"/>
      <c r="BC22" s="122" t="n">
        <f aca="false">SUM(AZ22:BB22)</f>
        <v>0</v>
      </c>
      <c r="BD22" s="123"/>
      <c r="BE22" s="123"/>
      <c r="BF22" s="123"/>
      <c r="BG22" s="123" t="n">
        <v>0</v>
      </c>
      <c r="BH22" s="123"/>
      <c r="BI22" s="122" t="n">
        <f aca="false">SUM(BE22:BH22)</f>
        <v>0</v>
      </c>
      <c r="BJ22" s="124" t="n">
        <f aca="false">AM22+AQ22+AU22+AY22+BC22+BD22+BI22</f>
        <v>308648.46</v>
      </c>
      <c r="BK22" s="120" t="n">
        <v>266098.46</v>
      </c>
      <c r="BL22" s="121"/>
      <c r="BM22" s="121"/>
      <c r="BN22" s="122" t="n">
        <f aca="false">SUM(BK22:BM22)</f>
        <v>266098.46</v>
      </c>
      <c r="BO22" s="123"/>
      <c r="BP22" s="123"/>
      <c r="BQ22" s="123" t="n">
        <v>3429</v>
      </c>
      <c r="BR22" s="122" t="n">
        <f aca="false">SUM(BO22:BQ22)</f>
        <v>3429</v>
      </c>
      <c r="BS22" s="123" t="n">
        <v>18524.77</v>
      </c>
      <c r="BT22" s="123"/>
      <c r="BU22" s="123"/>
      <c r="BV22" s="122" t="n">
        <f aca="false">SUM(BS22:BU22)</f>
        <v>18524.77</v>
      </c>
      <c r="BW22" s="123"/>
      <c r="BX22" s="123"/>
      <c r="BY22" s="123" t="n">
        <v>11826.12</v>
      </c>
      <c r="BZ22" s="122" t="n">
        <f aca="false">SUM(BW22:BY22)</f>
        <v>11826.12</v>
      </c>
      <c r="CA22" s="123"/>
      <c r="CB22" s="123"/>
      <c r="CC22" s="123"/>
      <c r="CD22" s="122" t="n">
        <f aca="false">SUM(CA22:CC22)</f>
        <v>0</v>
      </c>
      <c r="CE22" s="123"/>
      <c r="CF22" s="123"/>
      <c r="CG22" s="123"/>
      <c r="CH22" s="123" t="n">
        <v>0</v>
      </c>
      <c r="CI22" s="123"/>
      <c r="CJ22" s="122" t="n">
        <f aca="false">SUM(CF22:CI22)</f>
        <v>0</v>
      </c>
      <c r="CK22" s="123" t="n">
        <f aca="false">BN22+BR22+BV22+BZ22+CD22+CE22+CJ22</f>
        <v>299878.35</v>
      </c>
      <c r="CL22" s="125" t="n">
        <v>357731.79</v>
      </c>
      <c r="CM22" s="126"/>
      <c r="CN22" s="32"/>
      <c r="CO22" s="32"/>
      <c r="CP22" s="32"/>
      <c r="CQ22" s="32"/>
      <c r="CR22" s="32"/>
      <c r="CS22" s="32"/>
      <c r="CT22" s="32"/>
    </row>
    <row r="23" customFormat="false" ht="24.75" hidden="false" customHeight="true" outlineLevel="0" collapsed="false">
      <c r="A23" s="32"/>
      <c r="B23" s="106" t="n">
        <f aca="false">B22+1</f>
        <v>13</v>
      </c>
      <c r="C23" s="117" t="str">
        <f aca="false" t="array" ref="C23:C23">INDEX(_Rge_Projectdata_3rd,$B23,MATCH(C$10,_Rge_Headline_Projectdata,0))</f>
        <v>P903360</v>
      </c>
      <c r="D23" s="117" t="n">
        <f aca="false">INDEX(_Rge_Projectdata_3rd,$B23,MATCH(D$10,_Rge_Headline_Projectdata,0))</f>
        <v>0</v>
      </c>
      <c r="E23" s="118" t="str">
        <f aca="false" t="array" ref="E23:E23">IF(INDEX(_Rge_Projectdata_3rd,$B23,MATCH(E$10,_Rge_Headline_Projectdata,0))=0,"",INDEX(_Rge_Projectdata_3rd,$B23,MATCH(E$10,_Rge_Headline_Projectdata,0)))</f>
        <v/>
      </c>
      <c r="F23" s="119" t="str">
        <f aca="false">IF(OR(E23=0,E23&gt;_Reportdate),"Open","Closed")</f>
        <v>Open</v>
      </c>
      <c r="G23" s="120"/>
      <c r="H23" s="121"/>
      <c r="I23" s="121"/>
      <c r="J23" s="121"/>
      <c r="K23" s="122" t="n">
        <f aca="false">SUM(H23:J23)</f>
        <v>0</v>
      </c>
      <c r="L23" s="123"/>
      <c r="M23" s="123"/>
      <c r="N23" s="123"/>
      <c r="O23" s="122" t="n">
        <f aca="false">SUM(L23:N23)</f>
        <v>0</v>
      </c>
      <c r="P23" s="123"/>
      <c r="Q23" s="123"/>
      <c r="R23" s="123"/>
      <c r="S23" s="122" t="n">
        <f aca="false">SUM(P23:R23)</f>
        <v>0</v>
      </c>
      <c r="T23" s="123"/>
      <c r="U23" s="123"/>
      <c r="V23" s="123"/>
      <c r="W23" s="122" t="n">
        <f aca="false">SUM(T23:V23)</f>
        <v>0</v>
      </c>
      <c r="X23" s="123"/>
      <c r="Y23" s="123"/>
      <c r="Z23" s="123"/>
      <c r="AA23" s="122" t="n">
        <f aca="false">SUM(X23:Z23)</f>
        <v>0</v>
      </c>
      <c r="AB23" s="123"/>
      <c r="AC23" s="123"/>
      <c r="AD23" s="123"/>
      <c r="AE23" s="123"/>
      <c r="AF23" s="123"/>
      <c r="AG23" s="122" t="n">
        <f aca="false">SUM(AC23:AF23)</f>
        <v>0</v>
      </c>
      <c r="AH23" s="124" t="n">
        <f aca="false">K23+O23+S23+W23+AA23+AB23+AG23</f>
        <v>0</v>
      </c>
      <c r="AI23" s="120" t="n">
        <v>865659.05</v>
      </c>
      <c r="AJ23" s="121" t="n">
        <v>605719.1</v>
      </c>
      <c r="AK23" s="121"/>
      <c r="AL23" s="121"/>
      <c r="AM23" s="122" t="n">
        <f aca="false">SUM(AJ23:AL23)</f>
        <v>605719.1</v>
      </c>
      <c r="AN23" s="123"/>
      <c r="AO23" s="123"/>
      <c r="AP23" s="123" t="n">
        <v>4500</v>
      </c>
      <c r="AQ23" s="122" t="n">
        <f aca="false">SUM(AN23:AP23)</f>
        <v>4500</v>
      </c>
      <c r="AR23" s="123" t="n">
        <v>28100</v>
      </c>
      <c r="AS23" s="123"/>
      <c r="AT23" s="123"/>
      <c r="AU23" s="122" t="n">
        <f aca="false">SUM(AR23:AT23)</f>
        <v>28100</v>
      </c>
      <c r="AV23" s="123"/>
      <c r="AW23" s="123"/>
      <c r="AX23" s="123" t="n">
        <v>25000</v>
      </c>
      <c r="AY23" s="122" t="n">
        <f aca="false">SUM(AV23:AX23)</f>
        <v>25000</v>
      </c>
      <c r="AZ23" s="123"/>
      <c r="BA23" s="123"/>
      <c r="BB23" s="123"/>
      <c r="BC23" s="122" t="n">
        <f aca="false">SUM(AZ23:BB23)</f>
        <v>0</v>
      </c>
      <c r="BD23" s="123"/>
      <c r="BE23" s="123"/>
      <c r="BF23" s="123"/>
      <c r="BG23" s="123" t="n">
        <v>0</v>
      </c>
      <c r="BH23" s="123"/>
      <c r="BI23" s="122" t="n">
        <f aca="false">SUM(BE23:BH23)</f>
        <v>0</v>
      </c>
      <c r="BJ23" s="124" t="n">
        <f aca="false">AM23+AQ23+AU23+AY23+BC23+BD23+BI23</f>
        <v>663319.1</v>
      </c>
      <c r="BK23" s="120" t="n">
        <v>294305.4</v>
      </c>
      <c r="BL23" s="121"/>
      <c r="BM23" s="121"/>
      <c r="BN23" s="122" t="n">
        <f aca="false">SUM(BK23:BM23)</f>
        <v>294305.4</v>
      </c>
      <c r="BO23" s="123"/>
      <c r="BP23" s="123"/>
      <c r="BQ23" s="123" t="n">
        <v>3720</v>
      </c>
      <c r="BR23" s="122" t="n">
        <f aca="false">SUM(BO23:BQ23)</f>
        <v>3720</v>
      </c>
      <c r="BS23" s="123" t="n">
        <v>23720</v>
      </c>
      <c r="BT23" s="123"/>
      <c r="BU23" s="123"/>
      <c r="BV23" s="122" t="n">
        <f aca="false">SUM(BS23:BU23)</f>
        <v>23720</v>
      </c>
      <c r="BW23" s="123"/>
      <c r="BX23" s="123"/>
      <c r="BY23" s="123" t="n">
        <v>1905.1</v>
      </c>
      <c r="BZ23" s="122" t="n">
        <f aca="false">SUM(BW23:BY23)</f>
        <v>1905.1</v>
      </c>
      <c r="CA23" s="123"/>
      <c r="CB23" s="123"/>
      <c r="CC23" s="123"/>
      <c r="CD23" s="122" t="n">
        <f aca="false">SUM(CA23:CC23)</f>
        <v>0</v>
      </c>
      <c r="CE23" s="123"/>
      <c r="CF23" s="123"/>
      <c r="CG23" s="123"/>
      <c r="CH23" s="123" t="n">
        <v>0</v>
      </c>
      <c r="CI23" s="123"/>
      <c r="CJ23" s="122" t="n">
        <f aca="false">SUM(CF23:CI23)</f>
        <v>0</v>
      </c>
      <c r="CK23" s="123" t="n">
        <f aca="false">BN23+BR23+BV23+BZ23+CD23+CE23+CJ23</f>
        <v>323650.5</v>
      </c>
      <c r="CL23" s="125" t="n">
        <v>264535.48</v>
      </c>
      <c r="CM23" s="126"/>
      <c r="CN23" s="32"/>
      <c r="CO23" s="32"/>
      <c r="CP23" s="32"/>
      <c r="CQ23" s="32"/>
      <c r="CR23" s="32"/>
      <c r="CS23" s="32"/>
      <c r="CT23" s="32"/>
    </row>
    <row r="24" customFormat="false" ht="24.75" hidden="false" customHeight="true" outlineLevel="0" collapsed="false">
      <c r="A24" s="32"/>
      <c r="B24" s="106" t="n">
        <f aca="false">B23+1</f>
        <v>14</v>
      </c>
      <c r="C24" s="117" t="str">
        <f aca="false" t="array" ref="C24:C24">INDEX(_Rge_Projectdata_3rd,$B24,MATCH(C$10,_Rge_Headline_Projectdata,0))</f>
        <v>P903442</v>
      </c>
      <c r="D24" s="117" t="n">
        <f aca="false">INDEX(_Rge_Projectdata_3rd,$B24,MATCH(D$10,_Rge_Headline_Projectdata,0))</f>
        <v>0</v>
      </c>
      <c r="E24" s="118" t="str">
        <f aca="false" t="array" ref="E24:E24">IF(INDEX(_Rge_Projectdata_3rd,$B24,MATCH(E$10,_Rge_Headline_Projectdata,0))=0,"",INDEX(_Rge_Projectdata_3rd,$B24,MATCH(E$10,_Rge_Headline_Projectdata,0)))</f>
        <v/>
      </c>
      <c r="F24" s="119" t="str">
        <f aca="false">IF(OR(E24=0,E24&gt;_Reportdate),"Open","Closed")</f>
        <v>Open</v>
      </c>
      <c r="G24" s="120"/>
      <c r="H24" s="121"/>
      <c r="I24" s="121"/>
      <c r="J24" s="121"/>
      <c r="K24" s="122" t="n">
        <f aca="false">SUM(H24:J24)</f>
        <v>0</v>
      </c>
      <c r="L24" s="123"/>
      <c r="M24" s="123"/>
      <c r="N24" s="123"/>
      <c r="O24" s="122" t="n">
        <f aca="false">SUM(L24:N24)</f>
        <v>0</v>
      </c>
      <c r="P24" s="123"/>
      <c r="Q24" s="123"/>
      <c r="R24" s="123"/>
      <c r="S24" s="122" t="n">
        <f aca="false">SUM(P24:R24)</f>
        <v>0</v>
      </c>
      <c r="T24" s="123"/>
      <c r="U24" s="123"/>
      <c r="V24" s="123"/>
      <c r="W24" s="122" t="n">
        <f aca="false">SUM(T24:V24)</f>
        <v>0</v>
      </c>
      <c r="X24" s="123"/>
      <c r="Y24" s="123"/>
      <c r="Z24" s="123"/>
      <c r="AA24" s="122" t="n">
        <f aca="false">SUM(X24:Z24)</f>
        <v>0</v>
      </c>
      <c r="AB24" s="123"/>
      <c r="AC24" s="123"/>
      <c r="AD24" s="123"/>
      <c r="AE24" s="123"/>
      <c r="AF24" s="123"/>
      <c r="AG24" s="122" t="n">
        <f aca="false">SUM(AC24:AF24)</f>
        <v>0</v>
      </c>
      <c r="AH24" s="124" t="n">
        <f aca="false">K24+O24+S24+W24+AA24+AB24+AG24</f>
        <v>0</v>
      </c>
      <c r="AI24" s="120" t="n">
        <v>12080</v>
      </c>
      <c r="AJ24" s="121" t="n">
        <v>8053</v>
      </c>
      <c r="AK24" s="121"/>
      <c r="AL24" s="121"/>
      <c r="AM24" s="122" t="n">
        <f aca="false">SUM(AJ24:AL24)</f>
        <v>8053</v>
      </c>
      <c r="AN24" s="123"/>
      <c r="AO24" s="123"/>
      <c r="AP24" s="123" t="n">
        <v>1170</v>
      </c>
      <c r="AQ24" s="122" t="n">
        <f aca="false">SUM(AN24:AP24)</f>
        <v>1170</v>
      </c>
      <c r="AR24" s="123" t="n">
        <v>0</v>
      </c>
      <c r="AS24" s="123"/>
      <c r="AT24" s="123"/>
      <c r="AU24" s="122" t="n">
        <f aca="false">SUM(AR24:AT24)</f>
        <v>0</v>
      </c>
      <c r="AV24" s="123"/>
      <c r="AW24" s="123"/>
      <c r="AX24" s="123" t="n">
        <v>0</v>
      </c>
      <c r="AY24" s="122" t="n">
        <f aca="false">SUM(AV24:AX24)</f>
        <v>0</v>
      </c>
      <c r="AZ24" s="123"/>
      <c r="BA24" s="123"/>
      <c r="BB24" s="123"/>
      <c r="BC24" s="122" t="n">
        <f aca="false">SUM(AZ24:BB24)</f>
        <v>0</v>
      </c>
      <c r="BD24" s="123"/>
      <c r="BE24" s="123"/>
      <c r="BF24" s="123"/>
      <c r="BG24" s="123" t="n">
        <v>0</v>
      </c>
      <c r="BH24" s="123"/>
      <c r="BI24" s="122" t="n">
        <f aca="false">SUM(BE24:BH24)</f>
        <v>0</v>
      </c>
      <c r="BJ24" s="124" t="n">
        <f aca="false">AM24+AQ24+AU24+AY24+BC24+BD24+BI24</f>
        <v>9223</v>
      </c>
      <c r="BK24" s="120" t="n">
        <v>608.34</v>
      </c>
      <c r="BL24" s="121"/>
      <c r="BM24" s="121"/>
      <c r="BN24" s="122" t="n">
        <f aca="false">SUM(BK24:BM24)</f>
        <v>608.34</v>
      </c>
      <c r="BO24" s="123"/>
      <c r="BP24" s="123"/>
      <c r="BQ24" s="123" t="n">
        <v>653.34</v>
      </c>
      <c r="BR24" s="122" t="n">
        <f aca="false">SUM(BO24:BQ24)</f>
        <v>653.34</v>
      </c>
      <c r="BS24" s="123" t="n">
        <v>0</v>
      </c>
      <c r="BT24" s="123"/>
      <c r="BU24" s="123"/>
      <c r="BV24" s="122" t="n">
        <f aca="false">SUM(BS24:BU24)</f>
        <v>0</v>
      </c>
      <c r="BW24" s="123"/>
      <c r="BX24" s="123"/>
      <c r="BY24" s="123" t="n">
        <v>0</v>
      </c>
      <c r="BZ24" s="122" t="n">
        <f aca="false">SUM(BW24:BY24)</f>
        <v>0</v>
      </c>
      <c r="CA24" s="123"/>
      <c r="CB24" s="123"/>
      <c r="CC24" s="123"/>
      <c r="CD24" s="122" t="n">
        <f aca="false">SUM(CA24:CC24)</f>
        <v>0</v>
      </c>
      <c r="CE24" s="123"/>
      <c r="CF24" s="123"/>
      <c r="CG24" s="123"/>
      <c r="CH24" s="123" t="n">
        <v>0</v>
      </c>
      <c r="CI24" s="123"/>
      <c r="CJ24" s="122" t="n">
        <f aca="false">SUM(CF24:CI24)</f>
        <v>0</v>
      </c>
      <c r="CK24" s="123" t="n">
        <f aca="false">BN24+BR24+BV24+BZ24+CD24+CE24+CJ24</f>
        <v>1261.68</v>
      </c>
      <c r="CL24" s="125" t="n">
        <v>0</v>
      </c>
      <c r="CM24" s="126"/>
      <c r="CN24" s="32"/>
      <c r="CO24" s="32"/>
      <c r="CP24" s="32"/>
      <c r="CQ24" s="32"/>
      <c r="CR24" s="32"/>
      <c r="CS24" s="32"/>
      <c r="CT24" s="32"/>
    </row>
    <row r="25" customFormat="false" ht="24.75" hidden="false" customHeight="true" outlineLevel="0" collapsed="false">
      <c r="A25" s="32"/>
      <c r="B25" s="106" t="n">
        <f aca="false">B24+1</f>
        <v>15</v>
      </c>
      <c r="C25" s="117" t="str">
        <f aca="false" t="array" ref="C25:C25">INDEX(_Rge_Projectdata_3rd,$B25,MATCH(C$10,_Rge_Headline_Projectdata,0))</f>
        <v>P903444</v>
      </c>
      <c r="D25" s="117" t="n">
        <f aca="false">INDEX(_Rge_Projectdata_3rd,$B25,MATCH(D$10,_Rge_Headline_Projectdata,0))</f>
        <v>0</v>
      </c>
      <c r="E25" s="118" t="n">
        <f aca="false" t="array" ref="E25:E25">IF(INDEX(_Rge_Projectdata_3rd,$B25,MATCH(E$10,_Rge_Headline_Projectdata,0))=0,"",INDEX(_Rge_Projectdata_3rd,$B25,MATCH(E$10,_Rge_Headline_Projectdata,0)))</f>
        <v>45381</v>
      </c>
      <c r="F25" s="119" t="str">
        <f aca="false">IF(OR(E25=0,E25&gt;_Reportdate),"Open","Closed")</f>
        <v>Closed</v>
      </c>
      <c r="G25" s="120"/>
      <c r="H25" s="121"/>
      <c r="I25" s="121"/>
      <c r="J25" s="121"/>
      <c r="K25" s="122" t="n">
        <f aca="false">SUM(H25:J25)</f>
        <v>0</v>
      </c>
      <c r="L25" s="123"/>
      <c r="M25" s="123"/>
      <c r="N25" s="123"/>
      <c r="O25" s="122" t="n">
        <f aca="false">SUM(L25:N25)</f>
        <v>0</v>
      </c>
      <c r="P25" s="123"/>
      <c r="Q25" s="123"/>
      <c r="R25" s="123"/>
      <c r="S25" s="122" t="n">
        <f aca="false">SUM(P25:R25)</f>
        <v>0</v>
      </c>
      <c r="T25" s="123"/>
      <c r="U25" s="123"/>
      <c r="V25" s="123"/>
      <c r="W25" s="122" t="n">
        <f aca="false">SUM(T25:V25)</f>
        <v>0</v>
      </c>
      <c r="X25" s="123"/>
      <c r="Y25" s="123"/>
      <c r="Z25" s="123"/>
      <c r="AA25" s="122" t="n">
        <f aca="false">SUM(X25:Z25)</f>
        <v>0</v>
      </c>
      <c r="AB25" s="123"/>
      <c r="AC25" s="123"/>
      <c r="AD25" s="123"/>
      <c r="AE25" s="123"/>
      <c r="AF25" s="123"/>
      <c r="AG25" s="122" t="n">
        <f aca="false">SUM(AC25:AF25)</f>
        <v>0</v>
      </c>
      <c r="AH25" s="124" t="n">
        <f aca="false">K25+O25+S25+W25+AA25+AB25+AG25</f>
        <v>0</v>
      </c>
      <c r="AI25" s="120" t="n">
        <v>25568</v>
      </c>
      <c r="AJ25" s="121" t="n">
        <v>15846.36</v>
      </c>
      <c r="AK25" s="121"/>
      <c r="AL25" s="121"/>
      <c r="AM25" s="122" t="n">
        <f aca="false">SUM(AJ25:AL25)</f>
        <v>15846.36</v>
      </c>
      <c r="AN25" s="123"/>
      <c r="AO25" s="123"/>
      <c r="AP25" s="123" t="n">
        <v>330</v>
      </c>
      <c r="AQ25" s="122" t="n">
        <f aca="false">SUM(AN25:AP25)</f>
        <v>330</v>
      </c>
      <c r="AR25" s="123" t="n">
        <v>0</v>
      </c>
      <c r="AS25" s="123"/>
      <c r="AT25" s="123"/>
      <c r="AU25" s="122" t="n">
        <f aca="false">SUM(AR25:AT25)</f>
        <v>0</v>
      </c>
      <c r="AV25" s="123"/>
      <c r="AW25" s="123"/>
      <c r="AX25" s="123" t="n">
        <v>0</v>
      </c>
      <c r="AY25" s="122" t="n">
        <f aca="false">SUM(AV25:AX25)</f>
        <v>0</v>
      </c>
      <c r="AZ25" s="123"/>
      <c r="BA25" s="123"/>
      <c r="BB25" s="123"/>
      <c r="BC25" s="122" t="n">
        <f aca="false">SUM(AZ25:BB25)</f>
        <v>0</v>
      </c>
      <c r="BD25" s="123"/>
      <c r="BE25" s="123"/>
      <c r="BF25" s="123"/>
      <c r="BG25" s="123" t="n">
        <v>0</v>
      </c>
      <c r="BH25" s="123"/>
      <c r="BI25" s="122" t="n">
        <f aca="false">SUM(BE25:BH25)</f>
        <v>0</v>
      </c>
      <c r="BJ25" s="124" t="n">
        <f aca="false">AM25+AQ25+AU25+AY25+BC25+BD25+BI25</f>
        <v>16176.36</v>
      </c>
      <c r="BK25" s="120" t="n">
        <v>15846.36</v>
      </c>
      <c r="BL25" s="121"/>
      <c r="BM25" s="121"/>
      <c r="BN25" s="122" t="n">
        <f aca="false">SUM(BK25:BM25)</f>
        <v>15846.36</v>
      </c>
      <c r="BO25" s="123"/>
      <c r="BP25" s="123"/>
      <c r="BQ25" s="123" t="n">
        <v>330</v>
      </c>
      <c r="BR25" s="122" t="n">
        <f aca="false">SUM(BO25:BQ25)</f>
        <v>330</v>
      </c>
      <c r="BS25" s="123" t="n">
        <v>0</v>
      </c>
      <c r="BT25" s="123"/>
      <c r="BU25" s="123"/>
      <c r="BV25" s="122" t="n">
        <f aca="false">SUM(BS25:BU25)</f>
        <v>0</v>
      </c>
      <c r="BW25" s="123"/>
      <c r="BX25" s="123"/>
      <c r="BY25" s="123" t="n">
        <v>0</v>
      </c>
      <c r="BZ25" s="122" t="n">
        <f aca="false">SUM(BW25:BY25)</f>
        <v>0</v>
      </c>
      <c r="CA25" s="123"/>
      <c r="CB25" s="123"/>
      <c r="CC25" s="123"/>
      <c r="CD25" s="122" t="n">
        <f aca="false">SUM(CA25:CC25)</f>
        <v>0</v>
      </c>
      <c r="CE25" s="123"/>
      <c r="CF25" s="123"/>
      <c r="CG25" s="123"/>
      <c r="CH25" s="123" t="n">
        <v>0</v>
      </c>
      <c r="CI25" s="123"/>
      <c r="CJ25" s="122" t="n">
        <f aca="false">SUM(CF25:CI25)</f>
        <v>0</v>
      </c>
      <c r="CK25" s="123" t="n">
        <f aca="false">BN25+BR25+BV25+BZ25+CD25+CE25+CJ25</f>
        <v>16176.36</v>
      </c>
      <c r="CL25" s="125" t="n">
        <v>25568</v>
      </c>
      <c r="CM25" s="126"/>
      <c r="CN25" s="32"/>
      <c r="CO25" s="32"/>
      <c r="CP25" s="32"/>
      <c r="CQ25" s="32"/>
      <c r="CR25" s="32"/>
      <c r="CS25" s="32"/>
      <c r="CT25" s="32"/>
    </row>
    <row r="26" customFormat="false" ht="24.75" hidden="false" customHeight="true" outlineLevel="0" collapsed="false">
      <c r="A26" s="32"/>
      <c r="B26" s="106" t="n">
        <f aca="false">B25+1</f>
        <v>16</v>
      </c>
      <c r="C26" s="117" t="str">
        <f aca="false" t="array" ref="C26:C26">INDEX(_Rge_Projectdata_3rd,$B26,MATCH(C$10,_Rge_Headline_Projectdata,0))</f>
        <v>P903445</v>
      </c>
      <c r="D26" s="117" t="n">
        <f aca="false">INDEX(_Rge_Projectdata_3rd,$B26,MATCH(D$10,_Rge_Headline_Projectdata,0))</f>
        <v>0</v>
      </c>
      <c r="E26" s="118" t="n">
        <f aca="false" t="array" ref="E26:E26">IF(INDEX(_Rge_Projectdata_3rd,$B26,MATCH(E$10,_Rge_Headline_Projectdata,0))=0,"",INDEX(_Rge_Projectdata_3rd,$B26,MATCH(E$10,_Rge_Headline_Projectdata,0)))</f>
        <v>45381</v>
      </c>
      <c r="F26" s="119" t="str">
        <f aca="false">IF(OR(E26=0,E26&gt;_Reportdate),"Open","Closed")</f>
        <v>Closed</v>
      </c>
      <c r="G26" s="120"/>
      <c r="H26" s="121"/>
      <c r="I26" s="121"/>
      <c r="J26" s="121"/>
      <c r="K26" s="122" t="n">
        <f aca="false">SUM(H26:J26)</f>
        <v>0</v>
      </c>
      <c r="L26" s="123"/>
      <c r="M26" s="123"/>
      <c r="N26" s="123"/>
      <c r="O26" s="122" t="n">
        <f aca="false">SUM(L26:N26)</f>
        <v>0</v>
      </c>
      <c r="P26" s="123"/>
      <c r="Q26" s="123"/>
      <c r="R26" s="123"/>
      <c r="S26" s="122" t="n">
        <f aca="false">SUM(P26:R26)</f>
        <v>0</v>
      </c>
      <c r="T26" s="123"/>
      <c r="U26" s="123"/>
      <c r="V26" s="123"/>
      <c r="W26" s="122" t="n">
        <f aca="false">SUM(T26:V26)</f>
        <v>0</v>
      </c>
      <c r="X26" s="123"/>
      <c r="Y26" s="123"/>
      <c r="Z26" s="123"/>
      <c r="AA26" s="122" t="n">
        <f aca="false">SUM(X26:Z26)</f>
        <v>0</v>
      </c>
      <c r="AB26" s="123"/>
      <c r="AC26" s="123"/>
      <c r="AD26" s="123"/>
      <c r="AE26" s="123"/>
      <c r="AF26" s="123"/>
      <c r="AG26" s="122" t="n">
        <f aca="false">SUM(AC26:AF26)</f>
        <v>0</v>
      </c>
      <c r="AH26" s="124" t="n">
        <f aca="false">K26+O26+S26+W26+AA26+AB26+AG26</f>
        <v>0</v>
      </c>
      <c r="AI26" s="120" t="n">
        <v>32900</v>
      </c>
      <c r="AJ26" s="121" t="n">
        <v>21294.69</v>
      </c>
      <c r="AK26" s="121"/>
      <c r="AL26" s="121"/>
      <c r="AM26" s="122" t="n">
        <f aca="false">SUM(AJ26:AL26)</f>
        <v>21294.69</v>
      </c>
      <c r="AN26" s="123"/>
      <c r="AO26" s="123"/>
      <c r="AP26" s="123" t="n">
        <v>3399</v>
      </c>
      <c r="AQ26" s="122" t="n">
        <f aca="false">SUM(AN26:AP26)</f>
        <v>3399</v>
      </c>
      <c r="AR26" s="123" t="n">
        <v>0</v>
      </c>
      <c r="AS26" s="123"/>
      <c r="AT26" s="123"/>
      <c r="AU26" s="122" t="n">
        <f aca="false">SUM(AR26:AT26)</f>
        <v>0</v>
      </c>
      <c r="AV26" s="123"/>
      <c r="AW26" s="123"/>
      <c r="AX26" s="123" t="n">
        <v>0</v>
      </c>
      <c r="AY26" s="122" t="n">
        <f aca="false">SUM(AV26:AX26)</f>
        <v>0</v>
      </c>
      <c r="AZ26" s="123"/>
      <c r="BA26" s="123"/>
      <c r="BB26" s="123"/>
      <c r="BC26" s="122" t="n">
        <f aca="false">SUM(AZ26:BB26)</f>
        <v>0</v>
      </c>
      <c r="BD26" s="123"/>
      <c r="BE26" s="123"/>
      <c r="BF26" s="123"/>
      <c r="BG26" s="123"/>
      <c r="BH26" s="123"/>
      <c r="BI26" s="122" t="n">
        <f aca="false">SUM(BE26:BH26)</f>
        <v>0</v>
      </c>
      <c r="BJ26" s="124" t="n">
        <f aca="false">AM26+AQ26+AU26+AY26+BC26+BD26+BI26</f>
        <v>24693.69</v>
      </c>
      <c r="BK26" s="120" t="n">
        <v>21294.69</v>
      </c>
      <c r="BL26" s="121"/>
      <c r="BM26" s="121"/>
      <c r="BN26" s="122" t="n">
        <f aca="false">SUM(BK26:BM26)</f>
        <v>21294.69</v>
      </c>
      <c r="BO26" s="123"/>
      <c r="BP26" s="123"/>
      <c r="BQ26" s="123" t="n">
        <v>3399</v>
      </c>
      <c r="BR26" s="122" t="n">
        <f aca="false">SUM(BO26:BQ26)</f>
        <v>3399</v>
      </c>
      <c r="BS26" s="123" t="n">
        <v>0</v>
      </c>
      <c r="BT26" s="123"/>
      <c r="BU26" s="123"/>
      <c r="BV26" s="122" t="n">
        <f aca="false">SUM(BS26:BU26)</f>
        <v>0</v>
      </c>
      <c r="BW26" s="123"/>
      <c r="BX26" s="123"/>
      <c r="BY26" s="123" t="n">
        <v>0</v>
      </c>
      <c r="BZ26" s="122" t="n">
        <f aca="false">SUM(BW26:BY26)</f>
        <v>0</v>
      </c>
      <c r="CA26" s="123"/>
      <c r="CB26" s="123"/>
      <c r="CC26" s="123"/>
      <c r="CD26" s="122" t="n">
        <f aca="false">SUM(CA26:CC26)</f>
        <v>0</v>
      </c>
      <c r="CE26" s="123"/>
      <c r="CF26" s="123"/>
      <c r="CG26" s="123"/>
      <c r="CH26" s="123" t="n">
        <v>0</v>
      </c>
      <c r="CI26" s="123"/>
      <c r="CJ26" s="122" t="n">
        <f aca="false">SUM(CF26:CI26)</f>
        <v>0</v>
      </c>
      <c r="CK26" s="123" t="n">
        <f aca="false">BN26+BR26+BV26+BZ26+CD26+CE26+CJ26</f>
        <v>24693.69</v>
      </c>
      <c r="CL26" s="125" t="n">
        <v>32900</v>
      </c>
      <c r="CM26" s="126"/>
      <c r="CN26" s="32"/>
      <c r="CO26" s="32"/>
      <c r="CP26" s="32"/>
      <c r="CQ26" s="32"/>
      <c r="CR26" s="32"/>
      <c r="CS26" s="32"/>
      <c r="CT26" s="32"/>
    </row>
    <row r="27" customFormat="false" ht="24.75" hidden="false" customHeight="true" outlineLevel="0" collapsed="false">
      <c r="A27" s="32"/>
      <c r="B27" s="106" t="n">
        <f aca="false">B26+1</f>
        <v>17</v>
      </c>
      <c r="C27" s="117" t="str">
        <f aca="false" t="array" ref="C27:C27">INDEX(_Rge_Projectdata_3rd,$B27,MATCH(C$10,_Rge_Headline_Projectdata,0))</f>
        <v>P903453</v>
      </c>
      <c r="D27" s="117" t="n">
        <f aca="false">INDEX(_Rge_Projectdata_3rd,$B27,MATCH(D$10,_Rge_Headline_Projectdata,0))</f>
        <v>0</v>
      </c>
      <c r="E27" s="118" t="str">
        <f aca="false" t="array" ref="E27:E27">IF(INDEX(_Rge_Projectdata_3rd,$B27,MATCH(E$10,_Rge_Headline_Projectdata,0))=0,"",INDEX(_Rge_Projectdata_3rd,$B27,MATCH(E$10,_Rge_Headline_Projectdata,0)))</f>
        <v/>
      </c>
      <c r="F27" s="119" t="str">
        <f aca="false">IF(OR(E27=0,E27&gt;_Reportdate),"Open","Closed")</f>
        <v>Open</v>
      </c>
      <c r="G27" s="120"/>
      <c r="H27" s="121"/>
      <c r="I27" s="121"/>
      <c r="J27" s="121"/>
      <c r="K27" s="122" t="n">
        <f aca="false">SUM(H27:J27)</f>
        <v>0</v>
      </c>
      <c r="L27" s="123"/>
      <c r="M27" s="123"/>
      <c r="N27" s="123"/>
      <c r="O27" s="122" t="n">
        <f aca="false">SUM(L27:N27)</f>
        <v>0</v>
      </c>
      <c r="P27" s="123"/>
      <c r="Q27" s="123"/>
      <c r="R27" s="123"/>
      <c r="S27" s="122" t="n">
        <f aca="false">SUM(P27:R27)</f>
        <v>0</v>
      </c>
      <c r="T27" s="123"/>
      <c r="U27" s="123"/>
      <c r="V27" s="123"/>
      <c r="W27" s="122" t="n">
        <f aca="false">SUM(T27:V27)</f>
        <v>0</v>
      </c>
      <c r="X27" s="123"/>
      <c r="Y27" s="123"/>
      <c r="Z27" s="123"/>
      <c r="AA27" s="122" t="n">
        <f aca="false">SUM(X27:Z27)</f>
        <v>0</v>
      </c>
      <c r="AB27" s="123"/>
      <c r="AC27" s="123"/>
      <c r="AD27" s="123"/>
      <c r="AE27" s="123"/>
      <c r="AF27" s="123"/>
      <c r="AG27" s="122" t="n">
        <f aca="false">SUM(AC27:AF27)</f>
        <v>0</v>
      </c>
      <c r="AH27" s="124" t="n">
        <f aca="false">K27+O27+S27+W27+AA27+AB27+AG27</f>
        <v>0</v>
      </c>
      <c r="AI27" s="120" t="n">
        <v>118969.9</v>
      </c>
      <c r="AJ27" s="121" t="n">
        <v>77212.07</v>
      </c>
      <c r="AK27" s="121"/>
      <c r="AL27" s="121"/>
      <c r="AM27" s="122" t="n">
        <f aca="false">SUM(AJ27:AL27)</f>
        <v>77212.07</v>
      </c>
      <c r="AN27" s="123"/>
      <c r="AO27" s="123"/>
      <c r="AP27" s="123" t="n">
        <v>690</v>
      </c>
      <c r="AQ27" s="122" t="n">
        <f aca="false">SUM(AN27:AP27)</f>
        <v>690</v>
      </c>
      <c r="AR27" s="123" t="n">
        <v>0</v>
      </c>
      <c r="AS27" s="123"/>
      <c r="AT27" s="123"/>
      <c r="AU27" s="122" t="n">
        <f aca="false">SUM(AR27:AT27)</f>
        <v>0</v>
      </c>
      <c r="AV27" s="123"/>
      <c r="AW27" s="123"/>
      <c r="AX27" s="123" t="n">
        <v>0</v>
      </c>
      <c r="AY27" s="122" t="n">
        <f aca="false">SUM(AV27:AX27)</f>
        <v>0</v>
      </c>
      <c r="AZ27" s="123"/>
      <c r="BA27" s="123"/>
      <c r="BB27" s="123"/>
      <c r="BC27" s="122" t="n">
        <f aca="false">SUM(AZ27:BB27)</f>
        <v>0</v>
      </c>
      <c r="BD27" s="123"/>
      <c r="BE27" s="123"/>
      <c r="BF27" s="123"/>
      <c r="BG27" s="123" t="n">
        <v>0</v>
      </c>
      <c r="BH27" s="123"/>
      <c r="BI27" s="122" t="n">
        <f aca="false">SUM(BE27:BH27)</f>
        <v>0</v>
      </c>
      <c r="BJ27" s="124" t="n">
        <f aca="false">AM27+AQ27+AU27+AY27+BC27+BD27+BI27</f>
        <v>77902.07</v>
      </c>
      <c r="BK27" s="120" t="n">
        <v>4632</v>
      </c>
      <c r="BL27" s="121"/>
      <c r="BM27" s="121"/>
      <c r="BN27" s="122" t="n">
        <f aca="false">SUM(BK27:BM27)</f>
        <v>4632</v>
      </c>
      <c r="BO27" s="123"/>
      <c r="BP27" s="123"/>
      <c r="BQ27" s="123" t="n">
        <v>636</v>
      </c>
      <c r="BR27" s="122" t="n">
        <f aca="false">SUM(BO27:BQ27)</f>
        <v>636</v>
      </c>
      <c r="BS27" s="123" t="n">
        <v>0</v>
      </c>
      <c r="BT27" s="123"/>
      <c r="BU27" s="123"/>
      <c r="BV27" s="122" t="n">
        <f aca="false">SUM(BS27:BU27)</f>
        <v>0</v>
      </c>
      <c r="BW27" s="123"/>
      <c r="BX27" s="123"/>
      <c r="BY27" s="123" t="n">
        <v>0</v>
      </c>
      <c r="BZ27" s="122" t="n">
        <f aca="false">SUM(BW27:BY27)</f>
        <v>0</v>
      </c>
      <c r="CA27" s="123"/>
      <c r="CB27" s="123"/>
      <c r="CC27" s="123"/>
      <c r="CD27" s="122" t="n">
        <f aca="false">SUM(CA27:CC27)</f>
        <v>0</v>
      </c>
      <c r="CE27" s="123"/>
      <c r="CF27" s="123"/>
      <c r="CG27" s="123"/>
      <c r="CH27" s="123" t="n">
        <v>0</v>
      </c>
      <c r="CI27" s="123"/>
      <c r="CJ27" s="122" t="n">
        <f aca="false">SUM(CF27:CI27)</f>
        <v>0</v>
      </c>
      <c r="CK27" s="123" t="n">
        <f aca="false">BN27+BR27+BV27+BZ27+CD27+CE27+CJ27</f>
        <v>5268</v>
      </c>
      <c r="CL27" s="125" t="n">
        <v>0</v>
      </c>
      <c r="CM27" s="126"/>
      <c r="CN27" s="32"/>
      <c r="CO27" s="32"/>
      <c r="CP27" s="32"/>
      <c r="CQ27" s="32"/>
      <c r="CR27" s="32"/>
      <c r="CS27" s="32"/>
      <c r="CT27" s="32"/>
    </row>
    <row r="28" customFormat="false" ht="24.75" hidden="false" customHeight="true" outlineLevel="0" collapsed="false">
      <c r="A28" s="32"/>
      <c r="B28" s="106" t="n">
        <f aca="false">B27+1</f>
        <v>18</v>
      </c>
      <c r="C28" s="117" t="str">
        <f aca="false" t="array" ref="C28:C28">INDEX(_Rge_Projectdata_3rd,$B28,MATCH(C$10,_Rge_Headline_Projectdata,0))</f>
        <v>P903465</v>
      </c>
      <c r="D28" s="117" t="n">
        <f aca="false">INDEX(_Rge_Projectdata_3rd,$B28,MATCH(D$10,_Rge_Headline_Projectdata,0))</f>
        <v>0</v>
      </c>
      <c r="E28" s="118" t="str">
        <f aca="false" t="array" ref="E28:E28">IF(INDEX(_Rge_Projectdata_3rd,$B28,MATCH(E$10,_Rge_Headline_Projectdata,0))=0,"",INDEX(_Rge_Projectdata_3rd,$B28,MATCH(E$10,_Rge_Headline_Projectdata,0)))</f>
        <v/>
      </c>
      <c r="F28" s="119" t="str">
        <f aca="false">IF(OR(E28=0,E28&gt;_Reportdate),"Open","Closed")</f>
        <v>Open</v>
      </c>
      <c r="G28" s="120"/>
      <c r="H28" s="121"/>
      <c r="I28" s="121"/>
      <c r="J28" s="121"/>
      <c r="K28" s="122" t="n">
        <f aca="false">SUM(H28:J28)</f>
        <v>0</v>
      </c>
      <c r="L28" s="123"/>
      <c r="M28" s="123"/>
      <c r="N28" s="123"/>
      <c r="O28" s="122" t="n">
        <f aca="false">SUM(L28:N28)</f>
        <v>0</v>
      </c>
      <c r="P28" s="123"/>
      <c r="Q28" s="123"/>
      <c r="R28" s="123"/>
      <c r="S28" s="122" t="n">
        <f aca="false">SUM(P28:R28)</f>
        <v>0</v>
      </c>
      <c r="T28" s="123"/>
      <c r="U28" s="123"/>
      <c r="V28" s="123"/>
      <c r="W28" s="122" t="n">
        <f aca="false">SUM(T28:V28)</f>
        <v>0</v>
      </c>
      <c r="X28" s="123"/>
      <c r="Y28" s="123"/>
      <c r="Z28" s="123"/>
      <c r="AA28" s="122" t="n">
        <f aca="false">SUM(X28:Z28)</f>
        <v>0</v>
      </c>
      <c r="AB28" s="123"/>
      <c r="AC28" s="123"/>
      <c r="AD28" s="123"/>
      <c r="AE28" s="123"/>
      <c r="AF28" s="123"/>
      <c r="AG28" s="122" t="n">
        <f aca="false">SUM(AC28:AF28)</f>
        <v>0</v>
      </c>
      <c r="AH28" s="124" t="n">
        <f aca="false">K28+O28+S28+W28+AA28+AB28+AG28</f>
        <v>0</v>
      </c>
      <c r="AI28" s="120" t="n">
        <v>78134.18</v>
      </c>
      <c r="AJ28" s="121" t="n">
        <v>39750</v>
      </c>
      <c r="AK28" s="121"/>
      <c r="AL28" s="121"/>
      <c r="AM28" s="122" t="n">
        <f aca="false">SUM(AJ28:AL28)</f>
        <v>39750</v>
      </c>
      <c r="AN28" s="123"/>
      <c r="AO28" s="123"/>
      <c r="AP28" s="123" t="n">
        <v>1850</v>
      </c>
      <c r="AQ28" s="122" t="n">
        <f aca="false">SUM(AN28:AP28)</f>
        <v>1850</v>
      </c>
      <c r="AR28" s="123" t="n">
        <v>3375</v>
      </c>
      <c r="AS28" s="123"/>
      <c r="AT28" s="123"/>
      <c r="AU28" s="122" t="n">
        <f aca="false">SUM(AR28:AT28)</f>
        <v>3375</v>
      </c>
      <c r="AV28" s="123"/>
      <c r="AW28" s="123"/>
      <c r="AX28" s="123" t="n">
        <v>4500</v>
      </c>
      <c r="AY28" s="122" t="n">
        <f aca="false">SUM(AV28:AX28)</f>
        <v>4500</v>
      </c>
      <c r="AZ28" s="123"/>
      <c r="BA28" s="123"/>
      <c r="BB28" s="123"/>
      <c r="BC28" s="122" t="n">
        <f aca="false">SUM(AZ28:BB28)</f>
        <v>0</v>
      </c>
      <c r="BD28" s="123"/>
      <c r="BE28" s="123"/>
      <c r="BF28" s="123"/>
      <c r="BG28" s="123" t="n">
        <v>0</v>
      </c>
      <c r="BH28" s="123"/>
      <c r="BI28" s="122" t="n">
        <f aca="false">SUM(BE28:BH28)</f>
        <v>0</v>
      </c>
      <c r="BJ28" s="124" t="n">
        <f aca="false">AM28+AQ28+AU28+AY28+BC28+BD28+BI28</f>
        <v>49475</v>
      </c>
      <c r="BK28" s="120" t="n">
        <v>28874.6</v>
      </c>
      <c r="BL28" s="121"/>
      <c r="BM28" s="121"/>
      <c r="BN28" s="122" t="n">
        <f aca="false">SUM(BK28:BM28)</f>
        <v>28874.6</v>
      </c>
      <c r="BO28" s="123"/>
      <c r="BP28" s="123"/>
      <c r="BQ28" s="123" t="n">
        <v>1830</v>
      </c>
      <c r="BR28" s="122" t="n">
        <f aca="false">SUM(BO28:BQ28)</f>
        <v>1830</v>
      </c>
      <c r="BS28" s="123" t="n">
        <v>3375</v>
      </c>
      <c r="BT28" s="123"/>
      <c r="BU28" s="123"/>
      <c r="BV28" s="122" t="n">
        <f aca="false">SUM(BS28:BU28)</f>
        <v>3375</v>
      </c>
      <c r="BW28" s="123"/>
      <c r="BX28" s="123"/>
      <c r="BY28" s="123" t="n">
        <v>2128.97</v>
      </c>
      <c r="BZ28" s="122" t="n">
        <f aca="false">SUM(BW28:BY28)</f>
        <v>2128.97</v>
      </c>
      <c r="CA28" s="123"/>
      <c r="CB28" s="123"/>
      <c r="CC28" s="123"/>
      <c r="CD28" s="122" t="n">
        <f aca="false">SUM(CA28:CC28)</f>
        <v>0</v>
      </c>
      <c r="CE28" s="123"/>
      <c r="CF28" s="123"/>
      <c r="CG28" s="123"/>
      <c r="CH28" s="123" t="n">
        <v>0</v>
      </c>
      <c r="CI28" s="123"/>
      <c r="CJ28" s="122" t="n">
        <f aca="false">SUM(CF28:CI28)</f>
        <v>0</v>
      </c>
      <c r="CK28" s="123" t="n">
        <f aca="false">BN28+BR28+BV28+BZ28+CD28+CE28+CJ28</f>
        <v>36208.57</v>
      </c>
      <c r="CL28" s="125" t="n">
        <v>29673.06</v>
      </c>
      <c r="CM28" s="126"/>
      <c r="CN28" s="32"/>
      <c r="CO28" s="32"/>
      <c r="CP28" s="32"/>
      <c r="CQ28" s="32"/>
      <c r="CR28" s="32"/>
      <c r="CS28" s="32"/>
      <c r="CT28" s="32"/>
    </row>
    <row r="29" customFormat="false" ht="24.75" hidden="false" customHeight="true" outlineLevel="0" collapsed="false">
      <c r="A29" s="32"/>
      <c r="B29" s="106" t="n">
        <f aca="false">B28+1</f>
        <v>19</v>
      </c>
      <c r="C29" s="117" t="str">
        <f aca="false" t="array" ref="C29:C29">INDEX(_Rge_Projectdata_3rd,$B29,MATCH(C$10,_Rge_Headline_Projectdata,0))</f>
        <v>P903467</v>
      </c>
      <c r="D29" s="117" t="n">
        <f aca="false">INDEX(_Rge_Projectdata_3rd,$B29,MATCH(D$10,_Rge_Headline_Projectdata,0))</f>
        <v>0</v>
      </c>
      <c r="E29" s="118" t="str">
        <f aca="false" t="array" ref="E29:E29">IF(INDEX(_Rge_Projectdata_3rd,$B29,MATCH(E$10,_Rge_Headline_Projectdata,0))=0,"",INDEX(_Rge_Projectdata_3rd,$B29,MATCH(E$10,_Rge_Headline_Projectdata,0)))</f>
        <v/>
      </c>
      <c r="F29" s="119" t="str">
        <f aca="false">IF(OR(E29=0,E29&gt;_Reportdate),"Open","Closed")</f>
        <v>Open</v>
      </c>
      <c r="G29" s="120"/>
      <c r="H29" s="121"/>
      <c r="I29" s="121"/>
      <c r="J29" s="121"/>
      <c r="K29" s="122" t="n">
        <f aca="false">SUM(H29:J29)</f>
        <v>0</v>
      </c>
      <c r="L29" s="123"/>
      <c r="M29" s="123"/>
      <c r="N29" s="123"/>
      <c r="O29" s="122" t="n">
        <f aca="false">SUM(L29:N29)</f>
        <v>0</v>
      </c>
      <c r="P29" s="123"/>
      <c r="Q29" s="123"/>
      <c r="R29" s="123"/>
      <c r="S29" s="122" t="n">
        <f aca="false">SUM(P29:R29)</f>
        <v>0</v>
      </c>
      <c r="T29" s="123"/>
      <c r="U29" s="123"/>
      <c r="V29" s="123"/>
      <c r="W29" s="122" t="n">
        <f aca="false">SUM(T29:V29)</f>
        <v>0</v>
      </c>
      <c r="X29" s="123"/>
      <c r="Y29" s="123"/>
      <c r="Z29" s="123"/>
      <c r="AA29" s="122" t="n">
        <f aca="false">SUM(X29:Z29)</f>
        <v>0</v>
      </c>
      <c r="AB29" s="123"/>
      <c r="AC29" s="123"/>
      <c r="AD29" s="123"/>
      <c r="AE29" s="123"/>
      <c r="AF29" s="123"/>
      <c r="AG29" s="122" t="n">
        <f aca="false">SUM(AC29:AF29)</f>
        <v>0</v>
      </c>
      <c r="AH29" s="124" t="n">
        <f aca="false">K29+O29+S29+W29+AA29+AB29+AG29</f>
        <v>0</v>
      </c>
      <c r="AI29" s="120" t="n">
        <v>205437.72</v>
      </c>
      <c r="AJ29" s="121" t="n">
        <v>132670.1</v>
      </c>
      <c r="AK29" s="121"/>
      <c r="AL29" s="121"/>
      <c r="AM29" s="122" t="n">
        <f aca="false">SUM(AJ29:AL29)</f>
        <v>132670.1</v>
      </c>
      <c r="AN29" s="123"/>
      <c r="AO29" s="123"/>
      <c r="AP29" s="123" t="n">
        <v>2790</v>
      </c>
      <c r="AQ29" s="122" t="n">
        <f aca="false">SUM(AN29:AP29)</f>
        <v>2790</v>
      </c>
      <c r="AR29" s="123" t="n">
        <v>2025</v>
      </c>
      <c r="AS29" s="123"/>
      <c r="AT29" s="123"/>
      <c r="AU29" s="122" t="n">
        <f aca="false">SUM(AR29:AT29)</f>
        <v>2025</v>
      </c>
      <c r="AV29" s="123"/>
      <c r="AW29" s="123"/>
      <c r="AX29" s="123" t="n">
        <v>11897.15</v>
      </c>
      <c r="AY29" s="122" t="n">
        <f aca="false">SUM(AV29:AX29)</f>
        <v>11897.15</v>
      </c>
      <c r="AZ29" s="123"/>
      <c r="BA29" s="123"/>
      <c r="BB29" s="123"/>
      <c r="BC29" s="122" t="n">
        <f aca="false">SUM(AZ29:BB29)</f>
        <v>0</v>
      </c>
      <c r="BD29" s="123"/>
      <c r="BE29" s="123"/>
      <c r="BF29" s="123"/>
      <c r="BG29" s="123" t="n">
        <v>0</v>
      </c>
      <c r="BH29" s="123"/>
      <c r="BI29" s="122" t="n">
        <f aca="false">SUM(BE29:BH29)</f>
        <v>0</v>
      </c>
      <c r="BJ29" s="124" t="n">
        <f aca="false">AM29+AQ29+AU29+AY29+BC29+BD29+BI29</f>
        <v>149382.25</v>
      </c>
      <c r="BK29" s="120" t="n">
        <v>132670.1</v>
      </c>
      <c r="BL29" s="121"/>
      <c r="BM29" s="121"/>
      <c r="BN29" s="122" t="n">
        <f aca="false">SUM(BK29:BM29)</f>
        <v>132670.1</v>
      </c>
      <c r="BO29" s="123"/>
      <c r="BP29" s="123"/>
      <c r="BQ29" s="123" t="n">
        <v>2790</v>
      </c>
      <c r="BR29" s="122" t="n">
        <f aca="false">SUM(BO29:BQ29)</f>
        <v>2790</v>
      </c>
      <c r="BS29" s="123" t="n">
        <v>2025</v>
      </c>
      <c r="BT29" s="123"/>
      <c r="BU29" s="123"/>
      <c r="BV29" s="122" t="n">
        <f aca="false">SUM(BS29:BU29)</f>
        <v>2025</v>
      </c>
      <c r="BW29" s="123"/>
      <c r="BX29" s="123"/>
      <c r="BY29" s="123" t="n">
        <v>11897.15</v>
      </c>
      <c r="BZ29" s="122" t="n">
        <f aca="false">SUM(BW29:BY29)</f>
        <v>11897.15</v>
      </c>
      <c r="CA29" s="123"/>
      <c r="CB29" s="123"/>
      <c r="CC29" s="123"/>
      <c r="CD29" s="122" t="n">
        <f aca="false">SUM(CA29:CC29)</f>
        <v>0</v>
      </c>
      <c r="CE29" s="123"/>
      <c r="CF29" s="123"/>
      <c r="CG29" s="123"/>
      <c r="CH29" s="123" t="n">
        <v>0</v>
      </c>
      <c r="CI29" s="123"/>
      <c r="CJ29" s="122" t="n">
        <f aca="false">SUM(CF29:CI29)</f>
        <v>0</v>
      </c>
      <c r="CK29" s="123" t="n">
        <f aca="false">BN29+BR29+BV29+BZ29+CD29+CE29+CJ29</f>
        <v>149382.25</v>
      </c>
      <c r="CL29" s="125" t="n">
        <v>156017.04</v>
      </c>
      <c r="CM29" s="126"/>
      <c r="CN29" s="32"/>
      <c r="CO29" s="32"/>
      <c r="CP29" s="32"/>
      <c r="CQ29" s="32"/>
      <c r="CR29" s="32"/>
      <c r="CS29" s="32"/>
      <c r="CT29" s="32"/>
    </row>
    <row r="30" customFormat="false" ht="24.75" hidden="false" customHeight="true" outlineLevel="0" collapsed="false">
      <c r="A30" s="32"/>
      <c r="B30" s="106" t="n">
        <f aca="false">B29+1</f>
        <v>20</v>
      </c>
      <c r="C30" s="117" t="str">
        <f aca="false" t="array" ref="C30:C30">INDEX(_Rge_Projectdata_3rd,$B30,MATCH(C$10,_Rge_Headline_Projectdata,0))</f>
        <v>P903468</v>
      </c>
      <c r="D30" s="117" t="n">
        <f aca="false">INDEX(_Rge_Projectdata_3rd,$B30,MATCH(D$10,_Rge_Headline_Projectdata,0))</f>
        <v>0</v>
      </c>
      <c r="E30" s="118" t="str">
        <f aca="false" t="array" ref="E30:E30">IF(INDEX(_Rge_Projectdata_3rd,$B30,MATCH(E$10,_Rge_Headline_Projectdata,0))=0,"",INDEX(_Rge_Projectdata_3rd,$B30,MATCH(E$10,_Rge_Headline_Projectdata,0)))</f>
        <v/>
      </c>
      <c r="F30" s="119" t="str">
        <f aca="false">IF(OR(E30=0,E30&gt;_Reportdate),"Open","Closed")</f>
        <v>Open</v>
      </c>
      <c r="G30" s="120"/>
      <c r="H30" s="121"/>
      <c r="I30" s="121"/>
      <c r="J30" s="121"/>
      <c r="K30" s="122" t="n">
        <f aca="false">SUM(H30:J30)</f>
        <v>0</v>
      </c>
      <c r="L30" s="123"/>
      <c r="M30" s="123"/>
      <c r="N30" s="123"/>
      <c r="O30" s="122" t="n">
        <f aca="false">SUM(L30:N30)</f>
        <v>0</v>
      </c>
      <c r="P30" s="123"/>
      <c r="Q30" s="123"/>
      <c r="R30" s="123"/>
      <c r="S30" s="122" t="n">
        <f aca="false">SUM(P30:R30)</f>
        <v>0</v>
      </c>
      <c r="T30" s="123"/>
      <c r="U30" s="123"/>
      <c r="V30" s="123"/>
      <c r="W30" s="122" t="n">
        <f aca="false">SUM(T30:V30)</f>
        <v>0</v>
      </c>
      <c r="X30" s="123"/>
      <c r="Y30" s="123"/>
      <c r="Z30" s="123"/>
      <c r="AA30" s="122" t="n">
        <f aca="false">SUM(X30:Z30)</f>
        <v>0</v>
      </c>
      <c r="AB30" s="123"/>
      <c r="AC30" s="123"/>
      <c r="AD30" s="123"/>
      <c r="AE30" s="123"/>
      <c r="AF30" s="123"/>
      <c r="AG30" s="122" t="n">
        <f aca="false">SUM(AC30:AF30)</f>
        <v>0</v>
      </c>
      <c r="AH30" s="124" t="n">
        <f aca="false">K30+O30+S30+W30+AA30+AB30+AG30</f>
        <v>0</v>
      </c>
      <c r="AI30" s="120" t="n">
        <v>91604.35</v>
      </c>
      <c r="AJ30" s="121" t="n">
        <v>70162.1</v>
      </c>
      <c r="AK30" s="121"/>
      <c r="AL30" s="121"/>
      <c r="AM30" s="122" t="n">
        <f aca="false">SUM(AJ30:AL30)</f>
        <v>70162.1</v>
      </c>
      <c r="AN30" s="123"/>
      <c r="AO30" s="123"/>
      <c r="AP30" s="123" t="n">
        <v>3660</v>
      </c>
      <c r="AQ30" s="122" t="n">
        <f aca="false">SUM(AN30:AP30)</f>
        <v>3660</v>
      </c>
      <c r="AR30" s="123" t="n">
        <v>10847</v>
      </c>
      <c r="AS30" s="123"/>
      <c r="AT30" s="123"/>
      <c r="AU30" s="122" t="n">
        <f aca="false">SUM(AR30:AT30)</f>
        <v>10847</v>
      </c>
      <c r="AV30" s="123"/>
      <c r="AW30" s="123"/>
      <c r="AX30" s="123" t="n">
        <v>5800</v>
      </c>
      <c r="AY30" s="122" t="n">
        <f aca="false">SUM(AV30:AX30)</f>
        <v>5800</v>
      </c>
      <c r="AZ30" s="123"/>
      <c r="BA30" s="123"/>
      <c r="BB30" s="123"/>
      <c r="BC30" s="122" t="n">
        <f aca="false">SUM(AZ30:BB30)</f>
        <v>0</v>
      </c>
      <c r="BD30" s="123"/>
      <c r="BE30" s="123"/>
      <c r="BF30" s="123"/>
      <c r="BG30" s="123" t="n">
        <v>0</v>
      </c>
      <c r="BH30" s="123"/>
      <c r="BI30" s="122" t="n">
        <f aca="false">SUM(BE30:BH30)</f>
        <v>0</v>
      </c>
      <c r="BJ30" s="124" t="n">
        <f aca="false">AM30+AQ30+AU30+AY30+BC30+BD30+BI30</f>
        <v>90469.1</v>
      </c>
      <c r="BK30" s="120" t="n">
        <v>70162.1</v>
      </c>
      <c r="BL30" s="121"/>
      <c r="BM30" s="121"/>
      <c r="BN30" s="122" t="n">
        <f aca="false">SUM(BK30:BM30)</f>
        <v>70162.1</v>
      </c>
      <c r="BO30" s="123"/>
      <c r="BP30" s="123"/>
      <c r="BQ30" s="123" t="n">
        <v>3660</v>
      </c>
      <c r="BR30" s="122" t="n">
        <f aca="false">SUM(BO30:BQ30)</f>
        <v>3660</v>
      </c>
      <c r="BS30" s="123" t="n">
        <v>7200</v>
      </c>
      <c r="BT30" s="123"/>
      <c r="BU30" s="123"/>
      <c r="BV30" s="122" t="n">
        <f aca="false">SUM(BS30:BU30)</f>
        <v>7200</v>
      </c>
      <c r="BW30" s="123"/>
      <c r="BX30" s="123"/>
      <c r="BY30" s="123" t="n">
        <v>0</v>
      </c>
      <c r="BZ30" s="122" t="n">
        <f aca="false">SUM(BW30:BY30)</f>
        <v>0</v>
      </c>
      <c r="CA30" s="123"/>
      <c r="CB30" s="123"/>
      <c r="CC30" s="123"/>
      <c r="CD30" s="122" t="n">
        <f aca="false">SUM(CA30:CC30)</f>
        <v>0</v>
      </c>
      <c r="CE30" s="123"/>
      <c r="CF30" s="123"/>
      <c r="CG30" s="123"/>
      <c r="CH30" s="123" t="n">
        <v>0</v>
      </c>
      <c r="CI30" s="123"/>
      <c r="CJ30" s="122" t="n">
        <f aca="false">SUM(CF30:CI30)</f>
        <v>0</v>
      </c>
      <c r="CK30" s="123" t="n">
        <f aca="false">BN30+BR30+BV30+BZ30+CD30+CE30+CJ30</f>
        <v>81022.1</v>
      </c>
      <c r="CL30" s="125" t="n">
        <v>51097.01</v>
      </c>
      <c r="CM30" s="126"/>
      <c r="CN30" s="32"/>
      <c r="CO30" s="32"/>
      <c r="CP30" s="32"/>
      <c r="CQ30" s="32"/>
      <c r="CR30" s="32"/>
      <c r="CS30" s="32"/>
      <c r="CT30" s="32"/>
    </row>
    <row r="31" customFormat="false" ht="24.75" hidden="false" customHeight="true" outlineLevel="0" collapsed="false">
      <c r="A31" s="32"/>
      <c r="B31" s="106" t="n">
        <f aca="false">B30+1</f>
        <v>21</v>
      </c>
      <c r="C31" s="117" t="str">
        <f aca="false" t="array" ref="C31:C31">INDEX(_Rge_Projectdata_3rd,$B31,MATCH(C$10,_Rge_Headline_Projectdata,0))</f>
        <v>P903477</v>
      </c>
      <c r="D31" s="117" t="n">
        <f aca="false">INDEX(_Rge_Projectdata_3rd,$B31,MATCH(D$10,_Rge_Headline_Projectdata,0))</f>
        <v>0</v>
      </c>
      <c r="E31" s="118" t="str">
        <f aca="false" t="array" ref="E31:E31">IF(INDEX(_Rge_Projectdata_3rd,$B31,MATCH(E$10,_Rge_Headline_Projectdata,0))=0,"",INDEX(_Rge_Projectdata_3rd,$B31,MATCH(E$10,_Rge_Headline_Projectdata,0)))</f>
        <v/>
      </c>
      <c r="F31" s="119" t="str">
        <f aca="false">IF(OR(E31=0,E31&gt;_Reportdate),"Open","Closed")</f>
        <v>Open</v>
      </c>
      <c r="G31" s="120"/>
      <c r="H31" s="121"/>
      <c r="I31" s="121"/>
      <c r="J31" s="121"/>
      <c r="K31" s="122" t="n">
        <f aca="false">SUM(H31:J31)</f>
        <v>0</v>
      </c>
      <c r="L31" s="123"/>
      <c r="M31" s="123"/>
      <c r="N31" s="123"/>
      <c r="O31" s="122" t="n">
        <f aca="false">SUM(L31:N31)</f>
        <v>0</v>
      </c>
      <c r="P31" s="123"/>
      <c r="Q31" s="123"/>
      <c r="R31" s="123"/>
      <c r="S31" s="122" t="n">
        <f aca="false">SUM(P31:R31)</f>
        <v>0</v>
      </c>
      <c r="T31" s="123"/>
      <c r="U31" s="123"/>
      <c r="V31" s="123"/>
      <c r="W31" s="122" t="n">
        <f aca="false">SUM(T31:V31)</f>
        <v>0</v>
      </c>
      <c r="X31" s="123"/>
      <c r="Y31" s="123"/>
      <c r="Z31" s="123"/>
      <c r="AA31" s="122" t="n">
        <f aca="false">SUM(X31:Z31)</f>
        <v>0</v>
      </c>
      <c r="AB31" s="123"/>
      <c r="AC31" s="123"/>
      <c r="AD31" s="123"/>
      <c r="AE31" s="123"/>
      <c r="AF31" s="123"/>
      <c r="AG31" s="122" t="n">
        <f aca="false">SUM(AC31:AF31)</f>
        <v>0</v>
      </c>
      <c r="AH31" s="124" t="n">
        <f aca="false">K31+O31+S31+W31+AA31+AB31+AG31</f>
        <v>0</v>
      </c>
      <c r="AI31" s="120" t="n">
        <v>48604.8</v>
      </c>
      <c r="AJ31" s="121" t="n">
        <v>32871.45</v>
      </c>
      <c r="AK31" s="121"/>
      <c r="AL31" s="121"/>
      <c r="AM31" s="122" t="n">
        <f aca="false">SUM(AJ31:AL31)</f>
        <v>32871.45</v>
      </c>
      <c r="AN31" s="123"/>
      <c r="AO31" s="123"/>
      <c r="AP31" s="123" t="n">
        <v>3373.99</v>
      </c>
      <c r="AQ31" s="122" t="n">
        <f aca="false">SUM(AN31:AP31)</f>
        <v>3373.99</v>
      </c>
      <c r="AR31" s="123" t="n">
        <v>1482.5</v>
      </c>
      <c r="AS31" s="123"/>
      <c r="AT31" s="123"/>
      <c r="AU31" s="122" t="n">
        <f aca="false">SUM(AR31:AT31)</f>
        <v>1482.5</v>
      </c>
      <c r="AV31" s="123"/>
      <c r="AW31" s="123"/>
      <c r="AX31" s="123" t="n">
        <v>0</v>
      </c>
      <c r="AY31" s="122" t="n">
        <f aca="false">SUM(AV31:AX31)</f>
        <v>0</v>
      </c>
      <c r="AZ31" s="123"/>
      <c r="BA31" s="123"/>
      <c r="BB31" s="123"/>
      <c r="BC31" s="122" t="n">
        <f aca="false">SUM(AZ31:BB31)</f>
        <v>0</v>
      </c>
      <c r="BD31" s="123"/>
      <c r="BE31" s="123"/>
      <c r="BF31" s="123"/>
      <c r="BG31" s="123" t="n">
        <v>0</v>
      </c>
      <c r="BH31" s="123"/>
      <c r="BI31" s="122" t="n">
        <f aca="false">SUM(BE31:BH31)</f>
        <v>0</v>
      </c>
      <c r="BJ31" s="124" t="n">
        <f aca="false">AM31+AQ31+AU31+AY31+BC31+BD31+BI31</f>
        <v>37727.94</v>
      </c>
      <c r="BK31" s="120" t="n">
        <v>25454.29</v>
      </c>
      <c r="BL31" s="121"/>
      <c r="BM31" s="121"/>
      <c r="BN31" s="122" t="n">
        <f aca="false">SUM(BK31:BM31)</f>
        <v>25454.29</v>
      </c>
      <c r="BO31" s="123"/>
      <c r="BP31" s="123"/>
      <c r="BQ31" s="123" t="n">
        <v>3293.99</v>
      </c>
      <c r="BR31" s="122" t="n">
        <f aca="false">SUM(BO31:BQ31)</f>
        <v>3293.99</v>
      </c>
      <c r="BS31" s="123" t="n">
        <v>732.5</v>
      </c>
      <c r="BT31" s="123"/>
      <c r="BU31" s="123"/>
      <c r="BV31" s="122" t="n">
        <f aca="false">SUM(BS31:BU31)</f>
        <v>732.5</v>
      </c>
      <c r="BW31" s="123"/>
      <c r="BX31" s="123"/>
      <c r="BY31" s="123" t="n">
        <v>0</v>
      </c>
      <c r="BZ31" s="122" t="n">
        <f aca="false">SUM(BW31:BY31)</f>
        <v>0</v>
      </c>
      <c r="CA31" s="123"/>
      <c r="CB31" s="123"/>
      <c r="CC31" s="123"/>
      <c r="CD31" s="122" t="n">
        <f aca="false">SUM(CA31:CC31)</f>
        <v>0</v>
      </c>
      <c r="CE31" s="123"/>
      <c r="CF31" s="123"/>
      <c r="CG31" s="123"/>
      <c r="CH31" s="123" t="n">
        <v>0</v>
      </c>
      <c r="CI31" s="123"/>
      <c r="CJ31" s="122" t="n">
        <f aca="false">SUM(CF31:CI31)</f>
        <v>0</v>
      </c>
      <c r="CK31" s="123" t="n">
        <f aca="false">BN31+BR31+BV31+BZ31+CD31+CE31+CJ31</f>
        <v>29480.78</v>
      </c>
      <c r="CL31" s="125" t="n">
        <v>32792.82</v>
      </c>
      <c r="CM31" s="126"/>
      <c r="CN31" s="32"/>
      <c r="CO31" s="32"/>
      <c r="CP31" s="32"/>
      <c r="CQ31" s="32"/>
      <c r="CR31" s="32"/>
      <c r="CS31" s="32"/>
      <c r="CT31" s="32"/>
    </row>
    <row r="32" customFormat="false" ht="24.75" hidden="false" customHeight="true" outlineLevel="0" collapsed="false">
      <c r="A32" s="32"/>
      <c r="B32" s="106" t="n">
        <f aca="false">B31+1</f>
        <v>22</v>
      </c>
      <c r="C32" s="117" t="str">
        <f aca="false" t="array" ref="C32:C32">INDEX(_Rge_Projectdata_3rd,$B32,MATCH(C$10,_Rge_Headline_Projectdata,0))</f>
        <v>P903480</v>
      </c>
      <c r="D32" s="117" t="n">
        <f aca="false">INDEX(_Rge_Projectdata_3rd,$B32,MATCH(D$10,_Rge_Headline_Projectdata,0))</f>
        <v>0</v>
      </c>
      <c r="E32" s="118" t="n">
        <f aca="false" t="array" ref="E32:E32">IF(INDEX(_Rge_Projectdata_3rd,$B32,MATCH(E$10,_Rge_Headline_Projectdata,0))=0,"",INDEX(_Rge_Projectdata_3rd,$B32,MATCH(E$10,_Rge_Headline_Projectdata,0)))</f>
        <v>45381</v>
      </c>
      <c r="F32" s="119" t="str">
        <f aca="false">IF(OR(E32=0,E32&gt;_Reportdate),"Open","Closed")</f>
        <v>Closed</v>
      </c>
      <c r="G32" s="120"/>
      <c r="H32" s="121"/>
      <c r="I32" s="121"/>
      <c r="J32" s="121"/>
      <c r="K32" s="122" t="n">
        <f aca="false">SUM(H32:J32)</f>
        <v>0</v>
      </c>
      <c r="L32" s="123"/>
      <c r="M32" s="123"/>
      <c r="N32" s="123"/>
      <c r="O32" s="122" t="n">
        <f aca="false">SUM(L32:N32)</f>
        <v>0</v>
      </c>
      <c r="P32" s="123"/>
      <c r="Q32" s="123"/>
      <c r="R32" s="123"/>
      <c r="S32" s="122" t="n">
        <f aca="false">SUM(P32:R32)</f>
        <v>0</v>
      </c>
      <c r="T32" s="123"/>
      <c r="U32" s="123"/>
      <c r="V32" s="123"/>
      <c r="W32" s="122" t="n">
        <f aca="false">SUM(T32:V32)</f>
        <v>0</v>
      </c>
      <c r="X32" s="123"/>
      <c r="Y32" s="123"/>
      <c r="Z32" s="123"/>
      <c r="AA32" s="122" t="n">
        <f aca="false">SUM(X32:Z32)</f>
        <v>0</v>
      </c>
      <c r="AB32" s="123"/>
      <c r="AC32" s="123"/>
      <c r="AD32" s="123"/>
      <c r="AE32" s="123"/>
      <c r="AF32" s="123"/>
      <c r="AG32" s="122" t="n">
        <f aca="false">SUM(AC32:AF32)</f>
        <v>0</v>
      </c>
      <c r="AH32" s="124" t="n">
        <f aca="false">K32+O32+S32+W32+AA32+AB32+AG32</f>
        <v>0</v>
      </c>
      <c r="AI32" s="120" t="n">
        <v>18804</v>
      </c>
      <c r="AJ32" s="121" t="n">
        <v>14047.13</v>
      </c>
      <c r="AK32" s="121"/>
      <c r="AL32" s="121"/>
      <c r="AM32" s="122" t="n">
        <f aca="false">SUM(AJ32:AL32)</f>
        <v>14047.13</v>
      </c>
      <c r="AN32" s="123"/>
      <c r="AO32" s="123"/>
      <c r="AP32" s="123" t="n">
        <v>297</v>
      </c>
      <c r="AQ32" s="122" t="n">
        <f aca="false">SUM(AN32:AP32)</f>
        <v>297</v>
      </c>
      <c r="AR32" s="123" t="n">
        <v>0</v>
      </c>
      <c r="AS32" s="123"/>
      <c r="AT32" s="123"/>
      <c r="AU32" s="122" t="n">
        <f aca="false">SUM(AR32:AT32)</f>
        <v>0</v>
      </c>
      <c r="AV32" s="123"/>
      <c r="AW32" s="123"/>
      <c r="AX32" s="123" t="n">
        <v>0</v>
      </c>
      <c r="AY32" s="122" t="n">
        <f aca="false">SUM(AV32:AX32)</f>
        <v>0</v>
      </c>
      <c r="AZ32" s="123"/>
      <c r="BA32" s="123"/>
      <c r="BB32" s="123"/>
      <c r="BC32" s="122" t="n">
        <f aca="false">SUM(AZ32:BB32)</f>
        <v>0</v>
      </c>
      <c r="BD32" s="123"/>
      <c r="BE32" s="123"/>
      <c r="BF32" s="123"/>
      <c r="BG32" s="123" t="n">
        <v>0</v>
      </c>
      <c r="BH32" s="123"/>
      <c r="BI32" s="122" t="n">
        <f aca="false">SUM(BE32:BH32)</f>
        <v>0</v>
      </c>
      <c r="BJ32" s="124" t="n">
        <f aca="false">AM32+AQ32+AU32+AY32+BC32+BD32+BI32</f>
        <v>14344.13</v>
      </c>
      <c r="BK32" s="120" t="n">
        <v>14047.13</v>
      </c>
      <c r="BL32" s="121"/>
      <c r="BM32" s="121"/>
      <c r="BN32" s="122" t="n">
        <f aca="false">SUM(BK32:BM32)</f>
        <v>14047.13</v>
      </c>
      <c r="BO32" s="123"/>
      <c r="BP32" s="123"/>
      <c r="BQ32" s="123" t="n">
        <v>297</v>
      </c>
      <c r="BR32" s="122" t="n">
        <f aca="false">SUM(BO32:BQ32)</f>
        <v>297</v>
      </c>
      <c r="BS32" s="123" t="n">
        <v>0</v>
      </c>
      <c r="BT32" s="123"/>
      <c r="BU32" s="123"/>
      <c r="BV32" s="122" t="n">
        <f aca="false">SUM(BS32:BU32)</f>
        <v>0</v>
      </c>
      <c r="BW32" s="123"/>
      <c r="BX32" s="123"/>
      <c r="BY32" s="123" t="n">
        <v>0</v>
      </c>
      <c r="BZ32" s="122" t="n">
        <f aca="false">SUM(BW32:BY32)</f>
        <v>0</v>
      </c>
      <c r="CA32" s="123"/>
      <c r="CB32" s="123"/>
      <c r="CC32" s="123"/>
      <c r="CD32" s="122" t="n">
        <f aca="false">SUM(CA32:CC32)</f>
        <v>0</v>
      </c>
      <c r="CE32" s="123"/>
      <c r="CF32" s="123"/>
      <c r="CG32" s="123"/>
      <c r="CH32" s="123" t="n">
        <v>0</v>
      </c>
      <c r="CI32" s="123"/>
      <c r="CJ32" s="122" t="n">
        <f aca="false">SUM(CF32:CI32)</f>
        <v>0</v>
      </c>
      <c r="CK32" s="123" t="n">
        <f aca="false">BN32+BR32+BV32+BZ32+CD32+CE32+CJ32</f>
        <v>14344.13</v>
      </c>
      <c r="CL32" s="125" t="n">
        <v>18804</v>
      </c>
      <c r="CM32" s="126"/>
      <c r="CN32" s="32"/>
      <c r="CO32" s="32"/>
      <c r="CP32" s="32"/>
      <c r="CQ32" s="32"/>
      <c r="CR32" s="32"/>
      <c r="CS32" s="32"/>
      <c r="CT32" s="32"/>
    </row>
    <row r="33" customFormat="false" ht="24.75" hidden="false" customHeight="true" outlineLevel="0" collapsed="false">
      <c r="A33" s="32"/>
      <c r="B33" s="106" t="n">
        <f aca="false">B32+1</f>
        <v>23</v>
      </c>
      <c r="C33" s="117" t="str">
        <f aca="false" t="array" ref="C33:C33">INDEX(_Rge_Projectdata_3rd,$B33,MATCH(C$10,_Rge_Headline_Projectdata,0))</f>
        <v>P903482</v>
      </c>
      <c r="D33" s="117" t="n">
        <f aca="false">INDEX(_Rge_Projectdata_3rd,$B33,MATCH(D$10,_Rge_Headline_Projectdata,0))</f>
        <v>0</v>
      </c>
      <c r="E33" s="118" t="str">
        <f aca="false" t="array" ref="E33:E33">IF(INDEX(_Rge_Projectdata_3rd,$B33,MATCH(E$10,_Rge_Headline_Projectdata,0))=0,"",INDEX(_Rge_Projectdata_3rd,$B33,MATCH(E$10,_Rge_Headline_Projectdata,0)))</f>
        <v/>
      </c>
      <c r="F33" s="119" t="str">
        <f aca="false">IF(OR(E33=0,E33&gt;_Reportdate),"Open","Closed")</f>
        <v>Open</v>
      </c>
      <c r="G33" s="120"/>
      <c r="H33" s="121"/>
      <c r="I33" s="121"/>
      <c r="J33" s="121"/>
      <c r="K33" s="122" t="n">
        <f aca="false">SUM(H33:J33)</f>
        <v>0</v>
      </c>
      <c r="L33" s="123"/>
      <c r="M33" s="123"/>
      <c r="N33" s="123"/>
      <c r="O33" s="122" t="n">
        <f aca="false">SUM(L33:N33)</f>
        <v>0</v>
      </c>
      <c r="P33" s="123"/>
      <c r="Q33" s="123"/>
      <c r="R33" s="123"/>
      <c r="S33" s="122" t="n">
        <f aca="false">SUM(P33:R33)</f>
        <v>0</v>
      </c>
      <c r="T33" s="123"/>
      <c r="U33" s="123"/>
      <c r="V33" s="123"/>
      <c r="W33" s="122" t="n">
        <f aca="false">SUM(T33:V33)</f>
        <v>0</v>
      </c>
      <c r="X33" s="123"/>
      <c r="Y33" s="123"/>
      <c r="Z33" s="123"/>
      <c r="AA33" s="122" t="n">
        <f aca="false">SUM(X33:Z33)</f>
        <v>0</v>
      </c>
      <c r="AB33" s="123"/>
      <c r="AC33" s="123"/>
      <c r="AD33" s="123"/>
      <c r="AE33" s="123"/>
      <c r="AF33" s="123"/>
      <c r="AG33" s="122" t="n">
        <f aca="false">SUM(AC33:AF33)</f>
        <v>0</v>
      </c>
      <c r="AH33" s="124" t="n">
        <f aca="false">K33+O33+S33+W33+AA33+AB33+AG33</f>
        <v>0</v>
      </c>
      <c r="AI33" s="120" t="n">
        <v>383756.47</v>
      </c>
      <c r="AJ33" s="121" t="n">
        <v>241766.58</v>
      </c>
      <c r="AK33" s="121"/>
      <c r="AL33" s="121"/>
      <c r="AM33" s="122" t="n">
        <f aca="false">SUM(AJ33:AL33)</f>
        <v>241766.58</v>
      </c>
      <c r="AN33" s="123"/>
      <c r="AO33" s="123"/>
      <c r="AP33" s="123" t="n">
        <v>4500</v>
      </c>
      <c r="AQ33" s="122" t="n">
        <f aca="false">SUM(AN33:AP33)</f>
        <v>4500</v>
      </c>
      <c r="AR33" s="123" t="n">
        <v>25000</v>
      </c>
      <c r="AS33" s="123"/>
      <c r="AT33" s="123"/>
      <c r="AU33" s="122" t="n">
        <f aca="false">SUM(AR33:AT33)</f>
        <v>25000</v>
      </c>
      <c r="AV33" s="123"/>
      <c r="AW33" s="123"/>
      <c r="AX33" s="123" t="n">
        <v>25500</v>
      </c>
      <c r="AY33" s="122" t="n">
        <f aca="false">SUM(AV33:AX33)</f>
        <v>25500</v>
      </c>
      <c r="AZ33" s="123"/>
      <c r="BA33" s="123"/>
      <c r="BB33" s="123"/>
      <c r="BC33" s="122" t="n">
        <f aca="false">SUM(AZ33:BB33)</f>
        <v>0</v>
      </c>
      <c r="BD33" s="123"/>
      <c r="BE33" s="123"/>
      <c r="BF33" s="123"/>
      <c r="BG33" s="123" t="n">
        <v>0</v>
      </c>
      <c r="BH33" s="123"/>
      <c r="BI33" s="122" t="n">
        <f aca="false">SUM(BE33:BH33)</f>
        <v>0</v>
      </c>
      <c r="BJ33" s="124" t="n">
        <f aca="false">AM33+AQ33+AU33+AY33+BC33+BD33+BI33</f>
        <v>296766.58</v>
      </c>
      <c r="BK33" s="120" t="n">
        <v>125335.5</v>
      </c>
      <c r="BL33" s="121"/>
      <c r="BM33" s="121"/>
      <c r="BN33" s="122" t="n">
        <f aca="false">SUM(BK33:BM33)</f>
        <v>125335.5</v>
      </c>
      <c r="BO33" s="123"/>
      <c r="BP33" s="123"/>
      <c r="BQ33" s="123" t="n">
        <v>3960</v>
      </c>
      <c r="BR33" s="122" t="n">
        <f aca="false">SUM(BO33:BQ33)</f>
        <v>3960</v>
      </c>
      <c r="BS33" s="123" t="n">
        <v>8020</v>
      </c>
      <c r="BT33" s="123"/>
      <c r="BU33" s="123"/>
      <c r="BV33" s="122" t="n">
        <f aca="false">SUM(BS33:BU33)</f>
        <v>8020</v>
      </c>
      <c r="BW33" s="123"/>
      <c r="BX33" s="123"/>
      <c r="BY33" s="123" t="n">
        <v>13863.7</v>
      </c>
      <c r="BZ33" s="122" t="n">
        <f aca="false">SUM(BW33:BY33)</f>
        <v>13863.7</v>
      </c>
      <c r="CA33" s="123"/>
      <c r="CB33" s="123"/>
      <c r="CC33" s="123"/>
      <c r="CD33" s="122" t="n">
        <f aca="false">SUM(CA33:CC33)</f>
        <v>0</v>
      </c>
      <c r="CE33" s="123"/>
      <c r="CF33" s="123"/>
      <c r="CG33" s="123"/>
      <c r="CH33" s="123" t="n">
        <v>0</v>
      </c>
      <c r="CI33" s="123"/>
      <c r="CJ33" s="122" t="n">
        <f aca="false">SUM(CF33:CI33)</f>
        <v>0</v>
      </c>
      <c r="CK33" s="123" t="n">
        <f aca="false">BN33+BR33+BV33+BZ33+CD33+CE33+CJ33</f>
        <v>151179.2</v>
      </c>
      <c r="CL33" s="125" t="n">
        <v>183189.25</v>
      </c>
      <c r="CM33" s="126"/>
      <c r="CN33" s="32"/>
      <c r="CO33" s="32"/>
      <c r="CP33" s="32"/>
      <c r="CQ33" s="32"/>
      <c r="CR33" s="32"/>
      <c r="CS33" s="32"/>
      <c r="CT33" s="32"/>
    </row>
    <row r="34" customFormat="false" ht="24.75" hidden="false" customHeight="true" outlineLevel="0" collapsed="false">
      <c r="A34" s="32"/>
      <c r="B34" s="106" t="n">
        <f aca="false">B33+1</f>
        <v>24</v>
      </c>
      <c r="C34" s="117" t="str">
        <f aca="false" t="array" ref="C34:C34">INDEX(_Rge_Projectdata_3rd,$B34,MATCH(C$10,_Rge_Headline_Projectdata,0))</f>
        <v>P903505</v>
      </c>
      <c r="D34" s="117" t="n">
        <f aca="false">INDEX(_Rge_Projectdata_3rd,$B34,MATCH(D$10,_Rge_Headline_Projectdata,0))</f>
        <v>0</v>
      </c>
      <c r="E34" s="118" t="n">
        <f aca="false" t="array" ref="E34:E34">IF(INDEX(_Rge_Projectdata_3rd,$B34,MATCH(E$10,_Rge_Headline_Projectdata,0))=0,"",INDEX(_Rge_Projectdata_3rd,$B34,MATCH(E$10,_Rge_Headline_Projectdata,0)))</f>
        <v>45381</v>
      </c>
      <c r="F34" s="119" t="str">
        <f aca="false">IF(OR(E34=0,E34&gt;_Reportdate),"Open","Closed")</f>
        <v>Closed</v>
      </c>
      <c r="G34" s="120"/>
      <c r="H34" s="121"/>
      <c r="I34" s="121"/>
      <c r="J34" s="121"/>
      <c r="K34" s="122" t="n">
        <f aca="false">SUM(H34:J34)</f>
        <v>0</v>
      </c>
      <c r="L34" s="123"/>
      <c r="M34" s="123"/>
      <c r="N34" s="123"/>
      <c r="O34" s="122" t="n">
        <f aca="false">SUM(L34:N34)</f>
        <v>0</v>
      </c>
      <c r="P34" s="123"/>
      <c r="Q34" s="123"/>
      <c r="R34" s="123"/>
      <c r="S34" s="122" t="n">
        <f aca="false">SUM(P34:R34)</f>
        <v>0</v>
      </c>
      <c r="T34" s="123"/>
      <c r="U34" s="123"/>
      <c r="V34" s="123"/>
      <c r="W34" s="122" t="n">
        <f aca="false">SUM(T34:V34)</f>
        <v>0</v>
      </c>
      <c r="X34" s="123"/>
      <c r="Y34" s="123"/>
      <c r="Z34" s="123"/>
      <c r="AA34" s="122" t="n">
        <f aca="false">SUM(X34:Z34)</f>
        <v>0</v>
      </c>
      <c r="AB34" s="123"/>
      <c r="AC34" s="123"/>
      <c r="AD34" s="123"/>
      <c r="AE34" s="123"/>
      <c r="AF34" s="123"/>
      <c r="AG34" s="122" t="n">
        <f aca="false">SUM(AC34:AF34)</f>
        <v>0</v>
      </c>
      <c r="AH34" s="124" t="n">
        <f aca="false">K34+O34+S34+W34+AA34+AB34+AG34</f>
        <v>0</v>
      </c>
      <c r="AI34" s="120" t="n">
        <v>32531.4</v>
      </c>
      <c r="AJ34" s="121" t="n">
        <v>22967.92</v>
      </c>
      <c r="AK34" s="121"/>
      <c r="AL34" s="121"/>
      <c r="AM34" s="122" t="n">
        <f aca="false">SUM(AJ34:AL34)</f>
        <v>22967.92</v>
      </c>
      <c r="AN34" s="123"/>
      <c r="AO34" s="123"/>
      <c r="AP34" s="123" t="n">
        <v>1043.98</v>
      </c>
      <c r="AQ34" s="122" t="n">
        <f aca="false">SUM(AN34:AP34)</f>
        <v>1043.98</v>
      </c>
      <c r="AR34" s="123" t="n">
        <v>818</v>
      </c>
      <c r="AS34" s="123"/>
      <c r="AT34" s="123"/>
      <c r="AU34" s="122" t="n">
        <f aca="false">SUM(AR34:AT34)</f>
        <v>818</v>
      </c>
      <c r="AV34" s="123"/>
      <c r="AW34" s="123"/>
      <c r="AX34" s="123" t="n">
        <v>0</v>
      </c>
      <c r="AY34" s="122" t="n">
        <f aca="false">SUM(AV34:AX34)</f>
        <v>0</v>
      </c>
      <c r="AZ34" s="123"/>
      <c r="BA34" s="123"/>
      <c r="BB34" s="123"/>
      <c r="BC34" s="122" t="n">
        <f aca="false">SUM(AZ34:BB34)</f>
        <v>0</v>
      </c>
      <c r="BD34" s="123"/>
      <c r="BE34" s="123"/>
      <c r="BF34" s="123"/>
      <c r="BG34" s="123" t="n">
        <v>0</v>
      </c>
      <c r="BH34" s="123"/>
      <c r="BI34" s="122" t="n">
        <f aca="false">SUM(BE34:BH34)</f>
        <v>0</v>
      </c>
      <c r="BJ34" s="124" t="n">
        <f aca="false">AM34+AQ34+AU34+AY34+BC34+BD34+BI34</f>
        <v>24829.9</v>
      </c>
      <c r="BK34" s="120" t="n">
        <v>22967.92</v>
      </c>
      <c r="BL34" s="121"/>
      <c r="BM34" s="121"/>
      <c r="BN34" s="122" t="n">
        <f aca="false">SUM(BK34:BM34)</f>
        <v>22967.92</v>
      </c>
      <c r="BO34" s="123"/>
      <c r="BP34" s="123"/>
      <c r="BQ34" s="123" t="n">
        <v>1043.98</v>
      </c>
      <c r="BR34" s="122" t="n">
        <f aca="false">SUM(BO34:BQ34)</f>
        <v>1043.98</v>
      </c>
      <c r="BS34" s="123" t="n">
        <v>818</v>
      </c>
      <c r="BT34" s="123"/>
      <c r="BU34" s="123"/>
      <c r="BV34" s="122" t="n">
        <f aca="false">SUM(BS34:BU34)</f>
        <v>818</v>
      </c>
      <c r="BW34" s="123"/>
      <c r="BX34" s="123"/>
      <c r="BY34" s="123" t="n">
        <v>0</v>
      </c>
      <c r="BZ34" s="122" t="n">
        <f aca="false">SUM(BW34:BY34)</f>
        <v>0</v>
      </c>
      <c r="CA34" s="123"/>
      <c r="CB34" s="123"/>
      <c r="CC34" s="123"/>
      <c r="CD34" s="122" t="n">
        <f aca="false">SUM(CA34:CC34)</f>
        <v>0</v>
      </c>
      <c r="CE34" s="123"/>
      <c r="CF34" s="123"/>
      <c r="CG34" s="123"/>
      <c r="CH34" s="123" t="n">
        <v>0</v>
      </c>
      <c r="CI34" s="123"/>
      <c r="CJ34" s="122" t="n">
        <f aca="false">SUM(CF34:CI34)</f>
        <v>0</v>
      </c>
      <c r="CK34" s="123" t="n">
        <f aca="false">BN34+BR34+BV34+BZ34+CD34+CE34+CJ34</f>
        <v>24829.9</v>
      </c>
      <c r="CL34" s="125" t="n">
        <v>32531.4</v>
      </c>
      <c r="CM34" s="126"/>
      <c r="CN34" s="32"/>
      <c r="CO34" s="32"/>
      <c r="CP34" s="32"/>
      <c r="CQ34" s="32"/>
      <c r="CR34" s="32"/>
      <c r="CS34" s="32"/>
      <c r="CT34" s="32"/>
    </row>
    <row r="35" customFormat="false" ht="24.75" hidden="false" customHeight="true" outlineLevel="0" collapsed="false">
      <c r="A35" s="32"/>
      <c r="B35" s="106" t="n">
        <f aca="false">B34+1</f>
        <v>25</v>
      </c>
      <c r="C35" s="117" t="str">
        <f aca="false" t="array" ref="C35:C35">INDEX(_Rge_Projectdata_3rd,$B35,MATCH(C$10,_Rge_Headline_Projectdata,0))</f>
        <v>P903527</v>
      </c>
      <c r="D35" s="117" t="n">
        <f aca="false">INDEX(_Rge_Projectdata_3rd,$B35,MATCH(D$10,_Rge_Headline_Projectdata,0))</f>
        <v>0</v>
      </c>
      <c r="E35" s="118" t="str">
        <f aca="false" t="array" ref="E35:E35">IF(INDEX(_Rge_Projectdata_3rd,$B35,MATCH(E$10,_Rge_Headline_Projectdata,0))=0,"",INDEX(_Rge_Projectdata_3rd,$B35,MATCH(E$10,_Rge_Headline_Projectdata,0)))</f>
        <v/>
      </c>
      <c r="F35" s="119" t="str">
        <f aca="false">IF(OR(E35=0,E35&gt;_Reportdate),"Open","Closed")</f>
        <v>Open</v>
      </c>
      <c r="G35" s="120"/>
      <c r="H35" s="121"/>
      <c r="I35" s="121"/>
      <c r="J35" s="121"/>
      <c r="K35" s="122" t="n">
        <f aca="false">SUM(H35:J35)</f>
        <v>0</v>
      </c>
      <c r="L35" s="123"/>
      <c r="M35" s="123"/>
      <c r="N35" s="123"/>
      <c r="O35" s="122" t="n">
        <f aca="false">SUM(L35:N35)</f>
        <v>0</v>
      </c>
      <c r="P35" s="123"/>
      <c r="Q35" s="123"/>
      <c r="R35" s="123"/>
      <c r="S35" s="122" t="n">
        <f aca="false">SUM(P35:R35)</f>
        <v>0</v>
      </c>
      <c r="T35" s="123"/>
      <c r="U35" s="123"/>
      <c r="V35" s="123"/>
      <c r="W35" s="122" t="n">
        <f aca="false">SUM(T35:V35)</f>
        <v>0</v>
      </c>
      <c r="X35" s="123"/>
      <c r="Y35" s="123"/>
      <c r="Z35" s="123"/>
      <c r="AA35" s="122" t="n">
        <f aca="false">SUM(X35:Z35)</f>
        <v>0</v>
      </c>
      <c r="AB35" s="123"/>
      <c r="AC35" s="123"/>
      <c r="AD35" s="123"/>
      <c r="AE35" s="123"/>
      <c r="AF35" s="123"/>
      <c r="AG35" s="122" t="n">
        <f aca="false">SUM(AC35:AF35)</f>
        <v>0</v>
      </c>
      <c r="AH35" s="124" t="n">
        <f aca="false">K35+O35+S35+W35+AA35+AB35+AG35</f>
        <v>0</v>
      </c>
      <c r="AI35" s="120" t="n">
        <v>235840</v>
      </c>
      <c r="AJ35" s="121" t="n">
        <v>178666.67</v>
      </c>
      <c r="AK35" s="121"/>
      <c r="AL35" s="121"/>
      <c r="AM35" s="122" t="n">
        <f aca="false">SUM(AJ35:AL35)</f>
        <v>178666.67</v>
      </c>
      <c r="AN35" s="123"/>
      <c r="AO35" s="123"/>
      <c r="AP35" s="123" t="n">
        <v>0</v>
      </c>
      <c r="AQ35" s="122" t="n">
        <f aca="false">SUM(AN35:AP35)</f>
        <v>0</v>
      </c>
      <c r="AR35" s="123" t="n">
        <v>400</v>
      </c>
      <c r="AS35" s="123"/>
      <c r="AT35" s="123"/>
      <c r="AU35" s="122" t="n">
        <f aca="false">SUM(AR35:AT35)</f>
        <v>400</v>
      </c>
      <c r="AV35" s="123"/>
      <c r="AW35" s="123"/>
      <c r="AX35" s="123" t="n">
        <v>13557.97</v>
      </c>
      <c r="AY35" s="122" t="n">
        <f aca="false">SUM(AV35:AX35)</f>
        <v>13557.97</v>
      </c>
      <c r="AZ35" s="123"/>
      <c r="BA35" s="123"/>
      <c r="BB35" s="123"/>
      <c r="BC35" s="122" t="n">
        <f aca="false">SUM(AZ35:BB35)</f>
        <v>0</v>
      </c>
      <c r="BD35" s="123"/>
      <c r="BE35" s="123"/>
      <c r="BF35" s="123"/>
      <c r="BG35" s="123" t="n">
        <v>0</v>
      </c>
      <c r="BH35" s="123"/>
      <c r="BI35" s="122" t="n">
        <f aca="false">SUM(BE35:BH35)</f>
        <v>0</v>
      </c>
      <c r="BJ35" s="124" t="n">
        <f aca="false">AM35+AQ35+AU35+AY35+BC35+BD35+BI35</f>
        <v>192624.64</v>
      </c>
      <c r="BK35" s="120" t="n">
        <v>20618.05</v>
      </c>
      <c r="BL35" s="121"/>
      <c r="BM35" s="121"/>
      <c r="BN35" s="122" t="n">
        <f aca="false">SUM(BK35:BM35)</f>
        <v>20618.05</v>
      </c>
      <c r="BO35" s="123"/>
      <c r="BP35" s="123"/>
      <c r="BQ35" s="123" t="n">
        <v>0</v>
      </c>
      <c r="BR35" s="122" t="n">
        <f aca="false">SUM(BO35:BQ35)</f>
        <v>0</v>
      </c>
      <c r="BS35" s="123" t="n">
        <v>400</v>
      </c>
      <c r="BT35" s="123"/>
      <c r="BU35" s="123"/>
      <c r="BV35" s="122" t="n">
        <f aca="false">SUM(BS35:BU35)</f>
        <v>400</v>
      </c>
      <c r="BW35" s="123"/>
      <c r="BX35" s="123"/>
      <c r="BY35" s="123" t="n">
        <v>13557.97</v>
      </c>
      <c r="BZ35" s="122" t="n">
        <f aca="false">SUM(BW35:BY35)</f>
        <v>13557.97</v>
      </c>
      <c r="CA35" s="123"/>
      <c r="CB35" s="123"/>
      <c r="CC35" s="123"/>
      <c r="CD35" s="122" t="n">
        <f aca="false">SUM(CA35:CC35)</f>
        <v>0</v>
      </c>
      <c r="CE35" s="123"/>
      <c r="CF35" s="123"/>
      <c r="CG35" s="123"/>
      <c r="CH35" s="123" t="n">
        <v>0</v>
      </c>
      <c r="CI35" s="123"/>
      <c r="CJ35" s="122" t="n">
        <f aca="false">SUM(CF35:CI35)</f>
        <v>0</v>
      </c>
      <c r="CK35" s="123" t="n">
        <f aca="false">BN35+BR35+BV35+BZ35+CD35+CE35+CJ35</f>
        <v>34576.02</v>
      </c>
      <c r="CL35" s="125" t="n">
        <v>0</v>
      </c>
      <c r="CM35" s="126"/>
      <c r="CN35" s="32"/>
      <c r="CO35" s="32"/>
      <c r="CP35" s="32"/>
      <c r="CQ35" s="32"/>
      <c r="CR35" s="32"/>
      <c r="CS35" s="32"/>
      <c r="CT35" s="32"/>
    </row>
    <row r="36" customFormat="false" ht="24.75" hidden="false" customHeight="true" outlineLevel="0" collapsed="false">
      <c r="A36" s="32"/>
      <c r="B36" s="106" t="n">
        <f aca="false">B35+1</f>
        <v>26</v>
      </c>
      <c r="C36" s="117" t="str">
        <f aca="false" t="array" ref="C36:C36">INDEX(_Rge_Projectdata_3rd,$B36,MATCH(C$10,_Rge_Headline_Projectdata,0))</f>
        <v>P903528</v>
      </c>
      <c r="D36" s="117" t="n">
        <f aca="false">INDEX(_Rge_Projectdata_3rd,$B36,MATCH(D$10,_Rge_Headline_Projectdata,0))</f>
        <v>0</v>
      </c>
      <c r="E36" s="118" t="str">
        <f aca="false" t="array" ref="E36:E36">IF(INDEX(_Rge_Projectdata_3rd,$B36,MATCH(E$10,_Rge_Headline_Projectdata,0))=0,"",INDEX(_Rge_Projectdata_3rd,$B36,MATCH(E$10,_Rge_Headline_Projectdata,0)))</f>
        <v/>
      </c>
      <c r="F36" s="119" t="str">
        <f aca="false">IF(OR(E36=0,E36&gt;_Reportdate),"Open","Closed")</f>
        <v>Open</v>
      </c>
      <c r="G36" s="120"/>
      <c r="H36" s="121"/>
      <c r="I36" s="121"/>
      <c r="J36" s="121"/>
      <c r="K36" s="122" t="n">
        <f aca="false">SUM(H36:J36)</f>
        <v>0</v>
      </c>
      <c r="L36" s="123"/>
      <c r="M36" s="123"/>
      <c r="N36" s="123"/>
      <c r="O36" s="122" t="n">
        <f aca="false">SUM(L36:N36)</f>
        <v>0</v>
      </c>
      <c r="P36" s="123"/>
      <c r="Q36" s="123"/>
      <c r="R36" s="123"/>
      <c r="S36" s="122" t="n">
        <f aca="false">SUM(P36:R36)</f>
        <v>0</v>
      </c>
      <c r="T36" s="123"/>
      <c r="U36" s="123"/>
      <c r="V36" s="123"/>
      <c r="W36" s="122" t="n">
        <f aca="false">SUM(T36:V36)</f>
        <v>0</v>
      </c>
      <c r="X36" s="123"/>
      <c r="Y36" s="123"/>
      <c r="Z36" s="123"/>
      <c r="AA36" s="122" t="n">
        <f aca="false">SUM(X36:Z36)</f>
        <v>0</v>
      </c>
      <c r="AB36" s="123"/>
      <c r="AC36" s="123"/>
      <c r="AD36" s="123"/>
      <c r="AE36" s="123"/>
      <c r="AF36" s="123"/>
      <c r="AG36" s="122" t="n">
        <f aca="false">SUM(AC36:AF36)</f>
        <v>0</v>
      </c>
      <c r="AH36" s="124" t="n">
        <f aca="false">K36+O36+S36+W36+AA36+AB36+AG36</f>
        <v>0</v>
      </c>
      <c r="AI36" s="120" t="n">
        <v>141075.99</v>
      </c>
      <c r="AJ36" s="121" t="n">
        <v>75000</v>
      </c>
      <c r="AK36" s="121"/>
      <c r="AL36" s="121"/>
      <c r="AM36" s="122" t="n">
        <f aca="false">SUM(AJ36:AL36)</f>
        <v>75000</v>
      </c>
      <c r="AN36" s="123"/>
      <c r="AO36" s="123"/>
      <c r="AP36" s="123" t="n">
        <v>0</v>
      </c>
      <c r="AQ36" s="122" t="n">
        <f aca="false">SUM(AN36:AP36)</f>
        <v>0</v>
      </c>
      <c r="AR36" s="123" t="n">
        <v>400</v>
      </c>
      <c r="AS36" s="123"/>
      <c r="AT36" s="123"/>
      <c r="AU36" s="122" t="n">
        <f aca="false">SUM(AR36:AT36)</f>
        <v>400</v>
      </c>
      <c r="AV36" s="123"/>
      <c r="AW36" s="123"/>
      <c r="AX36" s="123" t="n">
        <v>60000</v>
      </c>
      <c r="AY36" s="122" t="n">
        <f aca="false">SUM(AV36:AX36)</f>
        <v>60000</v>
      </c>
      <c r="AZ36" s="123"/>
      <c r="BA36" s="123"/>
      <c r="BB36" s="123"/>
      <c r="BC36" s="122" t="n">
        <f aca="false">SUM(AZ36:BB36)</f>
        <v>0</v>
      </c>
      <c r="BD36" s="123"/>
      <c r="BE36" s="123"/>
      <c r="BF36" s="123"/>
      <c r="BG36" s="123" t="n">
        <v>0</v>
      </c>
      <c r="BH36" s="123"/>
      <c r="BI36" s="122" t="n">
        <f aca="false">SUM(BE36:BH36)</f>
        <v>0</v>
      </c>
      <c r="BJ36" s="124" t="n">
        <f aca="false">AM36+AQ36+AU36+AY36+BC36+BD36+BI36</f>
        <v>135400</v>
      </c>
      <c r="BK36" s="120" t="n">
        <v>35166.44</v>
      </c>
      <c r="BL36" s="121"/>
      <c r="BM36" s="121"/>
      <c r="BN36" s="122" t="n">
        <f aca="false">SUM(BK36:BM36)</f>
        <v>35166.44</v>
      </c>
      <c r="BO36" s="123"/>
      <c r="BP36" s="123"/>
      <c r="BQ36" s="123" t="n">
        <v>0</v>
      </c>
      <c r="BR36" s="122" t="n">
        <f aca="false">SUM(BO36:BQ36)</f>
        <v>0</v>
      </c>
      <c r="BS36" s="123" t="n">
        <v>400</v>
      </c>
      <c r="BT36" s="123"/>
      <c r="BU36" s="123"/>
      <c r="BV36" s="122" t="n">
        <f aca="false">SUM(BS36:BU36)</f>
        <v>400</v>
      </c>
      <c r="BW36" s="123"/>
      <c r="BX36" s="123"/>
      <c r="BY36" s="123" t="n">
        <v>31219.25</v>
      </c>
      <c r="BZ36" s="122" t="n">
        <f aca="false">SUM(BW36:BY36)</f>
        <v>31219.25</v>
      </c>
      <c r="CA36" s="123"/>
      <c r="CB36" s="123"/>
      <c r="CC36" s="123"/>
      <c r="CD36" s="122" t="n">
        <f aca="false">SUM(CA36:CC36)</f>
        <v>0</v>
      </c>
      <c r="CE36" s="123"/>
      <c r="CF36" s="123"/>
      <c r="CG36" s="123"/>
      <c r="CH36" s="123" t="n">
        <v>0</v>
      </c>
      <c r="CI36" s="123"/>
      <c r="CJ36" s="122" t="n">
        <f aca="false">SUM(CF36:CI36)</f>
        <v>0</v>
      </c>
      <c r="CK36" s="123" t="n">
        <f aca="false">BN36+BR36+BV36+BZ36+CD36+CE36+CJ36</f>
        <v>66785.69</v>
      </c>
      <c r="CL36" s="125" t="n">
        <v>46770.47</v>
      </c>
      <c r="CM36" s="126"/>
      <c r="CN36" s="32"/>
      <c r="CO36" s="32"/>
      <c r="CP36" s="32"/>
      <c r="CQ36" s="32"/>
      <c r="CR36" s="32"/>
      <c r="CS36" s="32"/>
      <c r="CT36" s="32"/>
    </row>
    <row r="37" customFormat="false" ht="24.75" hidden="false" customHeight="true" outlineLevel="0" collapsed="false">
      <c r="A37" s="32"/>
      <c r="B37" s="106" t="n">
        <f aca="false">B36+1</f>
        <v>27</v>
      </c>
      <c r="C37" s="117" t="str">
        <f aca="false" t="array" ref="C37:C37">INDEX(_Rge_Projectdata_3rd,$B37,MATCH(C$10,_Rge_Headline_Projectdata,0))</f>
        <v>P903530</v>
      </c>
      <c r="D37" s="117" t="n">
        <f aca="false">INDEX(_Rge_Projectdata_3rd,$B37,MATCH(D$10,_Rge_Headline_Projectdata,0))</f>
        <v>0</v>
      </c>
      <c r="E37" s="118" t="str">
        <f aca="false" t="array" ref="E37:E37">IF(INDEX(_Rge_Projectdata_3rd,$B37,MATCH(E$10,_Rge_Headline_Projectdata,0))=0,"",INDEX(_Rge_Projectdata_3rd,$B37,MATCH(E$10,_Rge_Headline_Projectdata,0)))</f>
        <v/>
      </c>
      <c r="F37" s="119" t="str">
        <f aca="false">IF(OR(E37=0,E37&gt;_Reportdate),"Open","Closed")</f>
        <v>Open</v>
      </c>
      <c r="G37" s="120"/>
      <c r="H37" s="121"/>
      <c r="I37" s="121"/>
      <c r="J37" s="121"/>
      <c r="K37" s="122" t="n">
        <f aca="false">SUM(H37:J37)</f>
        <v>0</v>
      </c>
      <c r="L37" s="123"/>
      <c r="M37" s="123"/>
      <c r="N37" s="123"/>
      <c r="O37" s="122" t="n">
        <f aca="false">SUM(L37:N37)</f>
        <v>0</v>
      </c>
      <c r="P37" s="123"/>
      <c r="Q37" s="123"/>
      <c r="R37" s="123"/>
      <c r="S37" s="122" t="n">
        <f aca="false">SUM(P37:R37)</f>
        <v>0</v>
      </c>
      <c r="T37" s="123"/>
      <c r="U37" s="123"/>
      <c r="V37" s="123"/>
      <c r="W37" s="122" t="n">
        <f aca="false">SUM(T37:V37)</f>
        <v>0</v>
      </c>
      <c r="X37" s="123"/>
      <c r="Y37" s="123"/>
      <c r="Z37" s="123"/>
      <c r="AA37" s="122" t="n">
        <f aca="false">SUM(X37:Z37)</f>
        <v>0</v>
      </c>
      <c r="AB37" s="123"/>
      <c r="AC37" s="123"/>
      <c r="AD37" s="123"/>
      <c r="AE37" s="123"/>
      <c r="AF37" s="123"/>
      <c r="AG37" s="122" t="n">
        <f aca="false">SUM(AC37:AF37)</f>
        <v>0</v>
      </c>
      <c r="AH37" s="124" t="n">
        <f aca="false">K37+O37+S37+W37+AA37+AB37+AG37</f>
        <v>0</v>
      </c>
      <c r="AI37" s="120" t="n">
        <v>221009.37</v>
      </c>
      <c r="AJ37" s="121" t="n">
        <v>110207</v>
      </c>
      <c r="AK37" s="121"/>
      <c r="AL37" s="121"/>
      <c r="AM37" s="122" t="n">
        <f aca="false">SUM(AJ37:AL37)</f>
        <v>110207</v>
      </c>
      <c r="AN37" s="123"/>
      <c r="AO37" s="123"/>
      <c r="AP37" s="123" t="n">
        <v>2050</v>
      </c>
      <c r="AQ37" s="122" t="n">
        <f aca="false">SUM(AN37:AP37)</f>
        <v>2050</v>
      </c>
      <c r="AR37" s="123" t="n">
        <v>11900</v>
      </c>
      <c r="AS37" s="123"/>
      <c r="AT37" s="123"/>
      <c r="AU37" s="122" t="n">
        <f aca="false">SUM(AR37:AT37)</f>
        <v>11900</v>
      </c>
      <c r="AV37" s="123"/>
      <c r="AW37" s="123"/>
      <c r="AX37" s="123" t="n">
        <v>9500</v>
      </c>
      <c r="AY37" s="122" t="n">
        <f aca="false">SUM(AV37:AX37)</f>
        <v>9500</v>
      </c>
      <c r="AZ37" s="123"/>
      <c r="BA37" s="123"/>
      <c r="BB37" s="123"/>
      <c r="BC37" s="122" t="n">
        <f aca="false">SUM(AZ37:BB37)</f>
        <v>0</v>
      </c>
      <c r="BD37" s="123"/>
      <c r="BE37" s="123"/>
      <c r="BF37" s="123"/>
      <c r="BG37" s="123" t="n">
        <v>0</v>
      </c>
      <c r="BH37" s="123"/>
      <c r="BI37" s="122" t="n">
        <f aca="false">SUM(BE37:BH37)</f>
        <v>0</v>
      </c>
      <c r="BJ37" s="124" t="n">
        <f aca="false">AM37+AQ37+AU37+AY37+BC37+BD37+BI37</f>
        <v>133657</v>
      </c>
      <c r="BK37" s="120" t="n">
        <v>0</v>
      </c>
      <c r="BL37" s="121"/>
      <c r="BM37" s="121"/>
      <c r="BN37" s="122" t="n">
        <f aca="false">SUM(BK37:BM37)</f>
        <v>0</v>
      </c>
      <c r="BO37" s="123"/>
      <c r="BP37" s="123"/>
      <c r="BQ37" s="123" t="n">
        <v>1620</v>
      </c>
      <c r="BR37" s="122" t="n">
        <f aca="false">SUM(BO37:BQ37)</f>
        <v>1620</v>
      </c>
      <c r="BS37" s="123" t="n">
        <v>0</v>
      </c>
      <c r="BT37" s="123"/>
      <c r="BU37" s="123"/>
      <c r="BV37" s="122" t="n">
        <f aca="false">SUM(BS37:BU37)</f>
        <v>0</v>
      </c>
      <c r="BW37" s="123"/>
      <c r="BX37" s="123"/>
      <c r="BY37" s="123" t="n">
        <v>0</v>
      </c>
      <c r="BZ37" s="122" t="n">
        <f aca="false">SUM(BW37:BY37)</f>
        <v>0</v>
      </c>
      <c r="CA37" s="123"/>
      <c r="CB37" s="123"/>
      <c r="CC37" s="123"/>
      <c r="CD37" s="122" t="n">
        <f aca="false">SUM(CA37:CC37)</f>
        <v>0</v>
      </c>
      <c r="CE37" s="123"/>
      <c r="CF37" s="123"/>
      <c r="CG37" s="123"/>
      <c r="CH37" s="123" t="n">
        <v>0</v>
      </c>
      <c r="CI37" s="123"/>
      <c r="CJ37" s="122" t="n">
        <f aca="false">SUM(CF37:CI37)</f>
        <v>0</v>
      </c>
      <c r="CK37" s="123" t="n">
        <f aca="false">BN37+BR37+BV37+BZ37+CD37+CE37+CJ37</f>
        <v>1620</v>
      </c>
      <c r="CL37" s="125" t="n">
        <v>0</v>
      </c>
      <c r="CM37" s="126"/>
      <c r="CN37" s="32"/>
      <c r="CO37" s="32"/>
      <c r="CP37" s="32"/>
      <c r="CQ37" s="32"/>
      <c r="CR37" s="32"/>
      <c r="CS37" s="32"/>
      <c r="CT37" s="32"/>
    </row>
    <row r="38" customFormat="false" ht="24.75" hidden="false" customHeight="true" outlineLevel="0" collapsed="false">
      <c r="A38" s="32"/>
      <c r="B38" s="106" t="n">
        <f aca="false">B37+1</f>
        <v>28</v>
      </c>
      <c r="C38" s="117" t="str">
        <f aca="false" t="array" ref="C38:C38">INDEX(_Rge_Projectdata_3rd,$B38,MATCH(C$10,_Rge_Headline_Projectdata,0))</f>
        <v>P903547</v>
      </c>
      <c r="D38" s="117" t="n">
        <f aca="false">INDEX(_Rge_Projectdata_3rd,$B38,MATCH(D$10,_Rge_Headline_Projectdata,0))</f>
        <v>0</v>
      </c>
      <c r="E38" s="118" t="str">
        <f aca="false" t="array" ref="E38:E38">IF(INDEX(_Rge_Projectdata_3rd,$B38,MATCH(E$10,_Rge_Headline_Projectdata,0))=0,"",INDEX(_Rge_Projectdata_3rd,$B38,MATCH(E$10,_Rge_Headline_Projectdata,0)))</f>
        <v/>
      </c>
      <c r="F38" s="119" t="str">
        <f aca="false">IF(OR(E38=0,E38&gt;_Reportdate),"Open","Closed")</f>
        <v>Open</v>
      </c>
      <c r="G38" s="120"/>
      <c r="H38" s="121"/>
      <c r="I38" s="121"/>
      <c r="J38" s="121"/>
      <c r="K38" s="122" t="n">
        <f aca="false">SUM(H38:J38)</f>
        <v>0</v>
      </c>
      <c r="L38" s="123"/>
      <c r="M38" s="123"/>
      <c r="N38" s="123"/>
      <c r="O38" s="122" t="n">
        <f aca="false">SUM(L38:N38)</f>
        <v>0</v>
      </c>
      <c r="P38" s="123"/>
      <c r="Q38" s="123"/>
      <c r="R38" s="123"/>
      <c r="S38" s="122" t="n">
        <f aca="false">SUM(P38:R38)</f>
        <v>0</v>
      </c>
      <c r="T38" s="123"/>
      <c r="U38" s="123"/>
      <c r="V38" s="123"/>
      <c r="W38" s="122" t="n">
        <f aca="false">SUM(T38:V38)</f>
        <v>0</v>
      </c>
      <c r="X38" s="123"/>
      <c r="Y38" s="123"/>
      <c r="Z38" s="123"/>
      <c r="AA38" s="122" t="n">
        <f aca="false">SUM(X38:Z38)</f>
        <v>0</v>
      </c>
      <c r="AB38" s="123"/>
      <c r="AC38" s="123"/>
      <c r="AD38" s="123"/>
      <c r="AE38" s="123"/>
      <c r="AF38" s="123"/>
      <c r="AG38" s="122" t="n">
        <f aca="false">SUM(AC38:AF38)</f>
        <v>0</v>
      </c>
      <c r="AH38" s="124" t="n">
        <f aca="false">K38+O38+S38+W38+AA38+AB38+AG38</f>
        <v>0</v>
      </c>
      <c r="AI38" s="120" t="n">
        <v>26055.12</v>
      </c>
      <c r="AJ38" s="121" t="n">
        <v>3291.56</v>
      </c>
      <c r="AK38" s="121"/>
      <c r="AL38" s="121"/>
      <c r="AM38" s="122" t="n">
        <f aca="false">SUM(AJ38:AL38)</f>
        <v>3291.56</v>
      </c>
      <c r="AN38" s="123"/>
      <c r="AO38" s="123"/>
      <c r="AP38" s="123" t="n">
        <v>0</v>
      </c>
      <c r="AQ38" s="122" t="n">
        <f aca="false">SUM(AN38:AP38)</f>
        <v>0</v>
      </c>
      <c r="AR38" s="123" t="n">
        <v>0</v>
      </c>
      <c r="AS38" s="123"/>
      <c r="AT38" s="123"/>
      <c r="AU38" s="122" t="n">
        <f aca="false">SUM(AR38:AT38)</f>
        <v>0</v>
      </c>
      <c r="AV38" s="123"/>
      <c r="AW38" s="123"/>
      <c r="AX38" s="123" t="n">
        <v>13240.96</v>
      </c>
      <c r="AY38" s="122" t="n">
        <f aca="false">SUM(AV38:AX38)</f>
        <v>13240.96</v>
      </c>
      <c r="AZ38" s="123"/>
      <c r="BA38" s="123"/>
      <c r="BB38" s="123"/>
      <c r="BC38" s="122" t="n">
        <f aca="false">SUM(AZ38:BB38)</f>
        <v>0</v>
      </c>
      <c r="BD38" s="123"/>
      <c r="BE38" s="123"/>
      <c r="BF38" s="123"/>
      <c r="BG38" s="123" t="n">
        <v>0</v>
      </c>
      <c r="BH38" s="123"/>
      <c r="BI38" s="122" t="n">
        <f aca="false">SUM(BE38:BH38)</f>
        <v>0</v>
      </c>
      <c r="BJ38" s="124" t="n">
        <f aca="false">AM38+AQ38+AU38+AY38+BC38+BD38+BI38</f>
        <v>16532.52</v>
      </c>
      <c r="BK38" s="120" t="n">
        <v>0</v>
      </c>
      <c r="BL38" s="121"/>
      <c r="BM38" s="121"/>
      <c r="BN38" s="122" t="n">
        <f aca="false">SUM(BK38:BM38)</f>
        <v>0</v>
      </c>
      <c r="BO38" s="123"/>
      <c r="BP38" s="123"/>
      <c r="BQ38" s="123" t="n">
        <v>0</v>
      </c>
      <c r="BR38" s="122" t="n">
        <f aca="false">SUM(BO38:BQ38)</f>
        <v>0</v>
      </c>
      <c r="BS38" s="123" t="n">
        <v>0</v>
      </c>
      <c r="BT38" s="123"/>
      <c r="BU38" s="123"/>
      <c r="BV38" s="122" t="n">
        <f aca="false">SUM(BS38:BU38)</f>
        <v>0</v>
      </c>
      <c r="BW38" s="123"/>
      <c r="BX38" s="123"/>
      <c r="BY38" s="123" t="n">
        <v>545.01</v>
      </c>
      <c r="BZ38" s="122" t="n">
        <f aca="false">SUM(BW38:BY38)</f>
        <v>545.01</v>
      </c>
      <c r="CA38" s="123"/>
      <c r="CB38" s="123"/>
      <c r="CC38" s="123"/>
      <c r="CD38" s="122" t="n">
        <f aca="false">SUM(CA38:CC38)</f>
        <v>0</v>
      </c>
      <c r="CE38" s="123"/>
      <c r="CF38" s="123"/>
      <c r="CG38" s="123"/>
      <c r="CH38" s="123" t="n">
        <v>0</v>
      </c>
      <c r="CI38" s="123"/>
      <c r="CJ38" s="122" t="n">
        <f aca="false">SUM(CF38:CI38)</f>
        <v>0</v>
      </c>
      <c r="CK38" s="123" t="n">
        <f aca="false">BN38+BR38+BV38+BZ38+CD38+CE38+CJ38</f>
        <v>545.01</v>
      </c>
      <c r="CL38" s="125" t="n">
        <v>0</v>
      </c>
      <c r="CM38" s="126"/>
      <c r="CN38" s="32"/>
      <c r="CO38" s="32"/>
      <c r="CP38" s="32"/>
      <c r="CQ38" s="32"/>
      <c r="CR38" s="32"/>
      <c r="CS38" s="32"/>
      <c r="CT38" s="32"/>
    </row>
    <row r="39" customFormat="false" ht="24.75" hidden="false" customHeight="true" outlineLevel="0" collapsed="false">
      <c r="A39" s="32"/>
      <c r="B39" s="106" t="n">
        <f aca="false">B38+1</f>
        <v>29</v>
      </c>
      <c r="C39" s="117" t="str">
        <f aca="false" t="array" ref="C39:C39">INDEX(_Rge_Projectdata_3rd,$B39,MATCH(C$10,_Rge_Headline_Projectdata,0))</f>
        <v>P903563</v>
      </c>
      <c r="D39" s="117" t="n">
        <f aca="false">INDEX(_Rge_Projectdata_3rd,$B39,MATCH(D$10,_Rge_Headline_Projectdata,0))</f>
        <v>0</v>
      </c>
      <c r="E39" s="118" t="n">
        <f aca="false" t="array" ref="E39:E39">IF(INDEX(_Rge_Projectdata_3rd,$B39,MATCH(E$10,_Rge_Headline_Projectdata,0))=0,"",INDEX(_Rge_Projectdata_3rd,$B39,MATCH(E$10,_Rge_Headline_Projectdata,0)))</f>
        <v>45381</v>
      </c>
      <c r="F39" s="119" t="str">
        <f aca="false">IF(OR(E39=0,E39&gt;_Reportdate),"Open","Closed")</f>
        <v>Closed</v>
      </c>
      <c r="G39" s="120"/>
      <c r="H39" s="121"/>
      <c r="I39" s="121"/>
      <c r="J39" s="121"/>
      <c r="K39" s="122" t="n">
        <f aca="false">SUM(H39:J39)</f>
        <v>0</v>
      </c>
      <c r="L39" s="123"/>
      <c r="M39" s="123"/>
      <c r="N39" s="123"/>
      <c r="O39" s="122" t="n">
        <f aca="false">SUM(L39:N39)</f>
        <v>0</v>
      </c>
      <c r="P39" s="123"/>
      <c r="Q39" s="123"/>
      <c r="R39" s="123"/>
      <c r="S39" s="122" t="n">
        <f aca="false">SUM(P39:R39)</f>
        <v>0</v>
      </c>
      <c r="T39" s="123"/>
      <c r="U39" s="123"/>
      <c r="V39" s="123"/>
      <c r="W39" s="122" t="n">
        <f aca="false">SUM(T39:V39)</f>
        <v>0</v>
      </c>
      <c r="X39" s="123"/>
      <c r="Y39" s="123"/>
      <c r="Z39" s="123"/>
      <c r="AA39" s="122" t="n">
        <f aca="false">SUM(X39:Z39)</f>
        <v>0</v>
      </c>
      <c r="AB39" s="123"/>
      <c r="AC39" s="123"/>
      <c r="AD39" s="123"/>
      <c r="AE39" s="123"/>
      <c r="AF39" s="123"/>
      <c r="AG39" s="122" t="n">
        <f aca="false">SUM(AC39:AF39)</f>
        <v>0</v>
      </c>
      <c r="AH39" s="124" t="n">
        <f aca="false">K39+O39+S39+W39+AA39+AB39+AG39</f>
        <v>0</v>
      </c>
      <c r="AI39" s="120" t="n">
        <v>52920</v>
      </c>
      <c r="AJ39" s="121" t="n">
        <v>33132</v>
      </c>
      <c r="AK39" s="121"/>
      <c r="AL39" s="121"/>
      <c r="AM39" s="122" t="n">
        <f aca="false">SUM(AJ39:AL39)</f>
        <v>33132</v>
      </c>
      <c r="AN39" s="123"/>
      <c r="AO39" s="123"/>
      <c r="AP39" s="123" t="n">
        <v>990</v>
      </c>
      <c r="AQ39" s="122" t="n">
        <f aca="false">SUM(AN39:AP39)</f>
        <v>990</v>
      </c>
      <c r="AR39" s="123" t="n">
        <v>9431.46</v>
      </c>
      <c r="AS39" s="123"/>
      <c r="AT39" s="123"/>
      <c r="AU39" s="122" t="n">
        <f aca="false">SUM(AR39:AT39)</f>
        <v>9431.46</v>
      </c>
      <c r="AV39" s="123"/>
      <c r="AW39" s="123"/>
      <c r="AX39" s="123" t="n">
        <v>0</v>
      </c>
      <c r="AY39" s="122" t="n">
        <f aca="false">SUM(AV39:AX39)</f>
        <v>0</v>
      </c>
      <c r="AZ39" s="123"/>
      <c r="BA39" s="123"/>
      <c r="BB39" s="123"/>
      <c r="BC39" s="122" t="n">
        <f aca="false">SUM(AZ39:BB39)</f>
        <v>0</v>
      </c>
      <c r="BD39" s="123"/>
      <c r="BE39" s="123"/>
      <c r="BF39" s="123"/>
      <c r="BG39" s="123" t="n">
        <v>0</v>
      </c>
      <c r="BH39" s="123"/>
      <c r="BI39" s="122" t="n">
        <f aca="false">SUM(BE39:BH39)</f>
        <v>0</v>
      </c>
      <c r="BJ39" s="124" t="n">
        <f aca="false">AM39+AQ39+AU39+AY39+BC39+BD39+BI39</f>
        <v>43553.46</v>
      </c>
      <c r="BK39" s="120" t="n">
        <v>33132</v>
      </c>
      <c r="BL39" s="121"/>
      <c r="BM39" s="121"/>
      <c r="BN39" s="122" t="n">
        <f aca="false">SUM(BK39:BM39)</f>
        <v>33132</v>
      </c>
      <c r="BO39" s="123"/>
      <c r="BP39" s="123"/>
      <c r="BQ39" s="123" t="n">
        <v>990</v>
      </c>
      <c r="BR39" s="122" t="n">
        <f aca="false">SUM(BO39:BQ39)</f>
        <v>990</v>
      </c>
      <c r="BS39" s="123" t="n">
        <v>9431.46</v>
      </c>
      <c r="BT39" s="123"/>
      <c r="BU39" s="123"/>
      <c r="BV39" s="122" t="n">
        <f aca="false">SUM(BS39:BU39)</f>
        <v>9431.46</v>
      </c>
      <c r="BW39" s="123"/>
      <c r="BX39" s="123"/>
      <c r="BY39" s="123" t="n">
        <v>0</v>
      </c>
      <c r="BZ39" s="122" t="n">
        <f aca="false">SUM(BW39:BY39)</f>
        <v>0</v>
      </c>
      <c r="CA39" s="123"/>
      <c r="CB39" s="123"/>
      <c r="CC39" s="123"/>
      <c r="CD39" s="122" t="n">
        <f aca="false">SUM(CA39:CC39)</f>
        <v>0</v>
      </c>
      <c r="CE39" s="123"/>
      <c r="CF39" s="123"/>
      <c r="CG39" s="123"/>
      <c r="CH39" s="123" t="n">
        <v>0</v>
      </c>
      <c r="CI39" s="123"/>
      <c r="CJ39" s="122" t="n">
        <f aca="false">SUM(CF39:CI39)</f>
        <v>0</v>
      </c>
      <c r="CK39" s="123" t="n">
        <f aca="false">BN39+BR39+BV39+BZ39+CD39+CE39+CJ39</f>
        <v>43553.46</v>
      </c>
      <c r="CL39" s="125" t="n">
        <v>52920</v>
      </c>
      <c r="CM39" s="126"/>
      <c r="CN39" s="32"/>
      <c r="CO39" s="32"/>
      <c r="CP39" s="32"/>
      <c r="CQ39" s="32"/>
      <c r="CR39" s="32"/>
      <c r="CS39" s="32"/>
      <c r="CT39" s="32"/>
    </row>
    <row r="40" customFormat="false" ht="24.75" hidden="false" customHeight="true" outlineLevel="0" collapsed="false">
      <c r="A40" s="32"/>
      <c r="B40" s="106" t="n">
        <f aca="false">B39+1</f>
        <v>30</v>
      </c>
      <c r="C40" s="117" t="str">
        <f aca="false" t="array" ref="C40:C40">INDEX(_Rge_Projectdata_3rd,$B40,MATCH(C$10,_Rge_Headline_Projectdata,0))</f>
        <v>P903566</v>
      </c>
      <c r="D40" s="117" t="n">
        <f aca="false">INDEX(_Rge_Projectdata_3rd,$B40,MATCH(D$10,_Rge_Headline_Projectdata,0))</f>
        <v>0</v>
      </c>
      <c r="E40" s="118" t="n">
        <f aca="false" t="array" ref="E40:E40">IF(INDEX(_Rge_Projectdata_3rd,$B40,MATCH(E$10,_Rge_Headline_Projectdata,0))=0,"",INDEX(_Rge_Projectdata_3rd,$B40,MATCH(E$10,_Rge_Headline_Projectdata,0)))</f>
        <v>45381</v>
      </c>
      <c r="F40" s="119" t="str">
        <f aca="false">IF(OR(E40=0,E40&gt;_Reportdate),"Open","Closed")</f>
        <v>Closed</v>
      </c>
      <c r="G40" s="120"/>
      <c r="H40" s="121"/>
      <c r="I40" s="121"/>
      <c r="J40" s="121"/>
      <c r="K40" s="122" t="n">
        <f aca="false">SUM(H40:J40)</f>
        <v>0</v>
      </c>
      <c r="L40" s="123"/>
      <c r="M40" s="123"/>
      <c r="N40" s="123"/>
      <c r="O40" s="122" t="n">
        <f aca="false">SUM(L40:N40)</f>
        <v>0</v>
      </c>
      <c r="P40" s="123"/>
      <c r="Q40" s="123"/>
      <c r="R40" s="123"/>
      <c r="S40" s="122" t="n">
        <f aca="false">SUM(P40:R40)</f>
        <v>0</v>
      </c>
      <c r="T40" s="123"/>
      <c r="U40" s="123"/>
      <c r="V40" s="123"/>
      <c r="W40" s="122" t="n">
        <f aca="false">SUM(T40:V40)</f>
        <v>0</v>
      </c>
      <c r="X40" s="123"/>
      <c r="Y40" s="123"/>
      <c r="Z40" s="123"/>
      <c r="AA40" s="122" t="n">
        <f aca="false">SUM(X40:Z40)</f>
        <v>0</v>
      </c>
      <c r="AB40" s="123"/>
      <c r="AC40" s="123"/>
      <c r="AD40" s="123"/>
      <c r="AE40" s="123"/>
      <c r="AF40" s="123"/>
      <c r="AG40" s="122" t="n">
        <f aca="false">SUM(AC40:AF40)</f>
        <v>0</v>
      </c>
      <c r="AH40" s="124" t="n">
        <f aca="false">K40+O40+S40+W40+AA40+AB40+AG40</f>
        <v>0</v>
      </c>
      <c r="AI40" s="120" t="n">
        <v>118800</v>
      </c>
      <c r="AJ40" s="121" t="n">
        <v>82414.2</v>
      </c>
      <c r="AK40" s="121"/>
      <c r="AL40" s="121"/>
      <c r="AM40" s="122" t="n">
        <f aca="false">SUM(AJ40:AL40)</f>
        <v>82414.2</v>
      </c>
      <c r="AN40" s="123"/>
      <c r="AO40" s="123"/>
      <c r="AP40" s="123" t="n">
        <v>2850</v>
      </c>
      <c r="AQ40" s="122" t="n">
        <f aca="false">SUM(AN40:AP40)</f>
        <v>2850</v>
      </c>
      <c r="AR40" s="123" t="n">
        <v>12995.04</v>
      </c>
      <c r="AS40" s="123"/>
      <c r="AT40" s="123"/>
      <c r="AU40" s="122" t="n">
        <f aca="false">SUM(AR40:AT40)</f>
        <v>12995.04</v>
      </c>
      <c r="AV40" s="123"/>
      <c r="AW40" s="123"/>
      <c r="AX40" s="123" t="n">
        <v>0</v>
      </c>
      <c r="AY40" s="122" t="n">
        <f aca="false">SUM(AV40:AX40)</f>
        <v>0</v>
      </c>
      <c r="AZ40" s="123"/>
      <c r="BA40" s="123"/>
      <c r="BB40" s="123"/>
      <c r="BC40" s="122" t="n">
        <f aca="false">SUM(AZ40:BB40)</f>
        <v>0</v>
      </c>
      <c r="BD40" s="123"/>
      <c r="BE40" s="123"/>
      <c r="BF40" s="123"/>
      <c r="BG40" s="123" t="n">
        <v>0</v>
      </c>
      <c r="BH40" s="123"/>
      <c r="BI40" s="122" t="n">
        <f aca="false">SUM(BE40:BH40)</f>
        <v>0</v>
      </c>
      <c r="BJ40" s="124" t="n">
        <f aca="false">AM40+AQ40+AU40+AY40+BC40+BD40+BI40</f>
        <v>98259.24</v>
      </c>
      <c r="BK40" s="120" t="n">
        <v>82414.2</v>
      </c>
      <c r="BL40" s="121"/>
      <c r="BM40" s="121"/>
      <c r="BN40" s="122" t="n">
        <f aca="false">SUM(BK40:BM40)</f>
        <v>82414.2</v>
      </c>
      <c r="BO40" s="123"/>
      <c r="BP40" s="123"/>
      <c r="BQ40" s="123" t="n">
        <v>2850</v>
      </c>
      <c r="BR40" s="122" t="n">
        <f aca="false">SUM(BO40:BQ40)</f>
        <v>2850</v>
      </c>
      <c r="BS40" s="123" t="n">
        <v>12995.04</v>
      </c>
      <c r="BT40" s="123"/>
      <c r="BU40" s="123"/>
      <c r="BV40" s="122" t="n">
        <f aca="false">SUM(BS40:BU40)</f>
        <v>12995.04</v>
      </c>
      <c r="BW40" s="123"/>
      <c r="BX40" s="123"/>
      <c r="BY40" s="123" t="n">
        <v>0</v>
      </c>
      <c r="BZ40" s="122" t="n">
        <f aca="false">SUM(BW40:BY40)</f>
        <v>0</v>
      </c>
      <c r="CA40" s="123"/>
      <c r="CB40" s="123"/>
      <c r="CC40" s="123"/>
      <c r="CD40" s="122" t="n">
        <f aca="false">SUM(CA40:CC40)</f>
        <v>0</v>
      </c>
      <c r="CE40" s="123"/>
      <c r="CF40" s="123"/>
      <c r="CG40" s="123"/>
      <c r="CH40" s="123" t="n">
        <v>0</v>
      </c>
      <c r="CI40" s="123"/>
      <c r="CJ40" s="122" t="n">
        <f aca="false">SUM(CF40:CI40)</f>
        <v>0</v>
      </c>
      <c r="CK40" s="123" t="n">
        <f aca="false">BN40+BR40+BV40+BZ40+CD40+CE40+CJ40</f>
        <v>98259.24</v>
      </c>
      <c r="CL40" s="125" t="n">
        <v>118800</v>
      </c>
      <c r="CM40" s="126"/>
      <c r="CN40" s="32"/>
      <c r="CO40" s="32"/>
      <c r="CP40" s="32"/>
      <c r="CQ40" s="32"/>
      <c r="CR40" s="32"/>
      <c r="CS40" s="32"/>
      <c r="CT40" s="32"/>
    </row>
    <row r="41" customFormat="false" ht="24.75" hidden="false" customHeight="true" outlineLevel="0" collapsed="false">
      <c r="A41" s="32"/>
      <c r="B41" s="106" t="n">
        <f aca="false">B40+1</f>
        <v>31</v>
      </c>
      <c r="C41" s="117" t="str">
        <f aca="false" t="array" ref="C41:C41">INDEX(_Rge_Projectdata_3rd,$B41,MATCH(C$10,_Rge_Headline_Projectdata,0))</f>
        <v>P903587</v>
      </c>
      <c r="D41" s="117" t="n">
        <f aca="false">INDEX(_Rge_Projectdata_3rd,$B41,MATCH(D$10,_Rge_Headline_Projectdata,0))</f>
        <v>0</v>
      </c>
      <c r="E41" s="118" t="n">
        <f aca="false" t="array" ref="E41:E41">IF(INDEX(_Rge_Projectdata_3rd,$B41,MATCH(E$10,_Rge_Headline_Projectdata,0))=0,"",INDEX(_Rge_Projectdata_3rd,$B41,MATCH(E$10,_Rge_Headline_Projectdata,0)))</f>
        <v>45381</v>
      </c>
      <c r="F41" s="119" t="str">
        <f aca="false">IF(OR(E41=0,E41&gt;_Reportdate),"Open","Closed")</f>
        <v>Closed</v>
      </c>
      <c r="G41" s="120"/>
      <c r="H41" s="121"/>
      <c r="I41" s="121"/>
      <c r="J41" s="121"/>
      <c r="K41" s="122" t="n">
        <f aca="false">SUM(H41:J41)</f>
        <v>0</v>
      </c>
      <c r="L41" s="123"/>
      <c r="M41" s="123"/>
      <c r="N41" s="123"/>
      <c r="O41" s="122" t="n">
        <f aca="false">SUM(L41:N41)</f>
        <v>0</v>
      </c>
      <c r="P41" s="123"/>
      <c r="Q41" s="123"/>
      <c r="R41" s="123"/>
      <c r="S41" s="122" t="n">
        <f aca="false">SUM(P41:R41)</f>
        <v>0</v>
      </c>
      <c r="T41" s="123"/>
      <c r="U41" s="123"/>
      <c r="V41" s="123"/>
      <c r="W41" s="122" t="n">
        <f aca="false">SUM(T41:V41)</f>
        <v>0</v>
      </c>
      <c r="X41" s="123"/>
      <c r="Y41" s="123"/>
      <c r="Z41" s="123"/>
      <c r="AA41" s="122" t="n">
        <f aca="false">SUM(X41:Z41)</f>
        <v>0</v>
      </c>
      <c r="AB41" s="123"/>
      <c r="AC41" s="123"/>
      <c r="AD41" s="123"/>
      <c r="AE41" s="123"/>
      <c r="AF41" s="123"/>
      <c r="AG41" s="122" t="n">
        <f aca="false">SUM(AC41:AF41)</f>
        <v>0</v>
      </c>
      <c r="AH41" s="124" t="n">
        <f aca="false">K41+O41+S41+W41+AA41+AB41+AG41</f>
        <v>0</v>
      </c>
      <c r="AI41" s="120" t="n">
        <v>41040</v>
      </c>
      <c r="AJ41" s="121" t="n">
        <v>28439.31</v>
      </c>
      <c r="AK41" s="121"/>
      <c r="AL41" s="121"/>
      <c r="AM41" s="122" t="n">
        <f aca="false">SUM(AJ41:AL41)</f>
        <v>28439.31</v>
      </c>
      <c r="AN41" s="123"/>
      <c r="AO41" s="123"/>
      <c r="AP41" s="123" t="n">
        <v>4070.71</v>
      </c>
      <c r="AQ41" s="122" t="n">
        <f aca="false">SUM(AN41:AP41)</f>
        <v>4070.71</v>
      </c>
      <c r="AR41" s="123" t="n">
        <v>0</v>
      </c>
      <c r="AS41" s="123"/>
      <c r="AT41" s="123"/>
      <c r="AU41" s="122" t="n">
        <f aca="false">SUM(AR41:AT41)</f>
        <v>0</v>
      </c>
      <c r="AV41" s="123"/>
      <c r="AW41" s="123"/>
      <c r="AX41" s="123" t="n">
        <v>0</v>
      </c>
      <c r="AY41" s="122" t="n">
        <f aca="false">SUM(AV41:AX41)</f>
        <v>0</v>
      </c>
      <c r="AZ41" s="123"/>
      <c r="BA41" s="123"/>
      <c r="BB41" s="123"/>
      <c r="BC41" s="122" t="n">
        <f aca="false">SUM(AZ41:BB41)</f>
        <v>0</v>
      </c>
      <c r="BD41" s="123"/>
      <c r="BE41" s="123"/>
      <c r="BF41" s="123"/>
      <c r="BG41" s="123" t="n">
        <v>0</v>
      </c>
      <c r="BH41" s="123"/>
      <c r="BI41" s="122" t="n">
        <f aca="false">SUM(BE41:BH41)</f>
        <v>0</v>
      </c>
      <c r="BJ41" s="124" t="n">
        <f aca="false">AM41+AQ41+AU41+AY41+BC41+BD41+BI41</f>
        <v>32510.02</v>
      </c>
      <c r="BK41" s="120" t="n">
        <v>28439.31</v>
      </c>
      <c r="BL41" s="121"/>
      <c r="BM41" s="121"/>
      <c r="BN41" s="122" t="n">
        <f aca="false">SUM(BK41:BM41)</f>
        <v>28439.31</v>
      </c>
      <c r="BO41" s="123"/>
      <c r="BP41" s="123"/>
      <c r="BQ41" s="123" t="n">
        <v>4070.71</v>
      </c>
      <c r="BR41" s="122" t="n">
        <f aca="false">SUM(BO41:BQ41)</f>
        <v>4070.71</v>
      </c>
      <c r="BS41" s="123" t="n">
        <v>0</v>
      </c>
      <c r="BT41" s="123"/>
      <c r="BU41" s="123"/>
      <c r="BV41" s="122" t="n">
        <f aca="false">SUM(BS41:BU41)</f>
        <v>0</v>
      </c>
      <c r="BW41" s="123"/>
      <c r="BX41" s="123"/>
      <c r="BY41" s="123" t="n">
        <v>0</v>
      </c>
      <c r="BZ41" s="122" t="n">
        <f aca="false">SUM(BW41:BY41)</f>
        <v>0</v>
      </c>
      <c r="CA41" s="123"/>
      <c r="CB41" s="123"/>
      <c r="CC41" s="123"/>
      <c r="CD41" s="122" t="n">
        <f aca="false">SUM(CA41:CC41)</f>
        <v>0</v>
      </c>
      <c r="CE41" s="123"/>
      <c r="CF41" s="123"/>
      <c r="CG41" s="123"/>
      <c r="CH41" s="123" t="n">
        <v>0</v>
      </c>
      <c r="CI41" s="123"/>
      <c r="CJ41" s="122" t="n">
        <f aca="false">SUM(CF41:CI41)</f>
        <v>0</v>
      </c>
      <c r="CK41" s="123" t="n">
        <f aca="false">BN41+BR41+BV41+BZ41+CD41+CE41+CJ41</f>
        <v>32510.02</v>
      </c>
      <c r="CL41" s="125" t="n">
        <v>41040</v>
      </c>
      <c r="CM41" s="126"/>
      <c r="CN41" s="32"/>
      <c r="CO41" s="32"/>
      <c r="CP41" s="32"/>
      <c r="CQ41" s="32"/>
      <c r="CR41" s="32"/>
      <c r="CS41" s="32"/>
      <c r="CT41" s="32"/>
    </row>
    <row r="42" customFormat="false" ht="24.75" hidden="false" customHeight="true" outlineLevel="0" collapsed="false">
      <c r="A42" s="32"/>
      <c r="B42" s="106" t="n">
        <f aca="false">B41+1</f>
        <v>32</v>
      </c>
      <c r="C42" s="117" t="str">
        <f aca="false" t="array" ref="C42:C42">INDEX(_Rge_Projectdata_3rd,$B42,MATCH(C$10,_Rge_Headline_Projectdata,0))</f>
        <v>P903588</v>
      </c>
      <c r="D42" s="117" t="n">
        <f aca="false">INDEX(_Rge_Projectdata_3rd,$B42,MATCH(D$10,_Rge_Headline_Projectdata,0))</f>
        <v>0</v>
      </c>
      <c r="E42" s="118" t="n">
        <f aca="false" t="array" ref="E42:E42">IF(INDEX(_Rge_Projectdata_3rd,$B42,MATCH(E$10,_Rge_Headline_Projectdata,0))=0,"",INDEX(_Rge_Projectdata_3rd,$B42,MATCH(E$10,_Rge_Headline_Projectdata,0)))</f>
        <v>45381</v>
      </c>
      <c r="F42" s="119" t="str">
        <f aca="false">IF(OR(E42=0,E42&gt;_Reportdate),"Open","Closed")</f>
        <v>Closed</v>
      </c>
      <c r="G42" s="120"/>
      <c r="H42" s="121"/>
      <c r="I42" s="121"/>
      <c r="J42" s="121"/>
      <c r="K42" s="122" t="n">
        <f aca="false">SUM(H42:J42)</f>
        <v>0</v>
      </c>
      <c r="L42" s="123"/>
      <c r="M42" s="123"/>
      <c r="N42" s="123"/>
      <c r="O42" s="122" t="n">
        <f aca="false">SUM(L42:N42)</f>
        <v>0</v>
      </c>
      <c r="P42" s="123"/>
      <c r="Q42" s="123"/>
      <c r="R42" s="123"/>
      <c r="S42" s="122" t="n">
        <f aca="false">SUM(P42:R42)</f>
        <v>0</v>
      </c>
      <c r="T42" s="123"/>
      <c r="U42" s="123"/>
      <c r="V42" s="123"/>
      <c r="W42" s="122" t="n">
        <f aca="false">SUM(T42:V42)</f>
        <v>0</v>
      </c>
      <c r="X42" s="123"/>
      <c r="Y42" s="123"/>
      <c r="Z42" s="123"/>
      <c r="AA42" s="122" t="n">
        <f aca="false">SUM(X42:Z42)</f>
        <v>0</v>
      </c>
      <c r="AB42" s="123"/>
      <c r="AC42" s="123"/>
      <c r="AD42" s="123"/>
      <c r="AE42" s="123"/>
      <c r="AF42" s="123"/>
      <c r="AG42" s="122" t="n">
        <f aca="false">SUM(AC42:AF42)</f>
        <v>0</v>
      </c>
      <c r="AH42" s="124" t="n">
        <f aca="false">K42+O42+S42+W42+AA42+AB42+AG42</f>
        <v>0</v>
      </c>
      <c r="AI42" s="120" t="n">
        <v>43180</v>
      </c>
      <c r="AJ42" s="121" t="n">
        <v>30088.92</v>
      </c>
      <c r="AK42" s="121"/>
      <c r="AL42" s="121"/>
      <c r="AM42" s="122" t="n">
        <f aca="false">SUM(AJ42:AL42)</f>
        <v>30088.92</v>
      </c>
      <c r="AN42" s="123"/>
      <c r="AO42" s="123"/>
      <c r="AP42" s="123" t="n">
        <v>1982.4</v>
      </c>
      <c r="AQ42" s="122" t="n">
        <f aca="false">SUM(AN42:AP42)</f>
        <v>1982.4</v>
      </c>
      <c r="AR42" s="123" t="n">
        <v>0</v>
      </c>
      <c r="AS42" s="123"/>
      <c r="AT42" s="123"/>
      <c r="AU42" s="122" t="n">
        <f aca="false">SUM(AR42:AT42)</f>
        <v>0</v>
      </c>
      <c r="AV42" s="123"/>
      <c r="AW42" s="123"/>
      <c r="AX42" s="123" t="n">
        <v>0</v>
      </c>
      <c r="AY42" s="122" t="n">
        <f aca="false">SUM(AV42:AX42)</f>
        <v>0</v>
      </c>
      <c r="AZ42" s="123"/>
      <c r="BA42" s="123"/>
      <c r="BB42" s="123"/>
      <c r="BC42" s="122" t="n">
        <f aca="false">SUM(AZ42:BB42)</f>
        <v>0</v>
      </c>
      <c r="BD42" s="123"/>
      <c r="BE42" s="123"/>
      <c r="BF42" s="123"/>
      <c r="BG42" s="123" t="n">
        <v>0</v>
      </c>
      <c r="BH42" s="123"/>
      <c r="BI42" s="122" t="n">
        <f aca="false">SUM(BE42:BH42)</f>
        <v>0</v>
      </c>
      <c r="BJ42" s="124" t="n">
        <f aca="false">AM42+AQ42+AU42+AY42+BC42+BD42+BI42</f>
        <v>32071.32</v>
      </c>
      <c r="BK42" s="120" t="n">
        <v>30088.92</v>
      </c>
      <c r="BL42" s="121"/>
      <c r="BM42" s="121"/>
      <c r="BN42" s="122" t="n">
        <f aca="false">SUM(BK42:BM42)</f>
        <v>30088.92</v>
      </c>
      <c r="BO42" s="123"/>
      <c r="BP42" s="123"/>
      <c r="BQ42" s="123" t="n">
        <v>1982.4</v>
      </c>
      <c r="BR42" s="122" t="n">
        <f aca="false">SUM(BO42:BQ42)</f>
        <v>1982.4</v>
      </c>
      <c r="BS42" s="123" t="n">
        <v>0</v>
      </c>
      <c r="BT42" s="123"/>
      <c r="BU42" s="123"/>
      <c r="BV42" s="122" t="n">
        <f aca="false">SUM(BS42:BU42)</f>
        <v>0</v>
      </c>
      <c r="BW42" s="123"/>
      <c r="BX42" s="123"/>
      <c r="BY42" s="123" t="n">
        <v>0</v>
      </c>
      <c r="BZ42" s="122" t="n">
        <f aca="false">SUM(BW42:BY42)</f>
        <v>0</v>
      </c>
      <c r="CA42" s="123"/>
      <c r="CB42" s="123"/>
      <c r="CC42" s="123"/>
      <c r="CD42" s="122" t="n">
        <f aca="false">SUM(CA42:CC42)</f>
        <v>0</v>
      </c>
      <c r="CE42" s="123"/>
      <c r="CF42" s="123"/>
      <c r="CG42" s="123"/>
      <c r="CH42" s="123" t="n">
        <v>0</v>
      </c>
      <c r="CI42" s="123"/>
      <c r="CJ42" s="122" t="n">
        <f aca="false">SUM(CF42:CI42)</f>
        <v>0</v>
      </c>
      <c r="CK42" s="123" t="n">
        <f aca="false">BN42+BR42+BV42+BZ42+CD42+CE42+CJ42</f>
        <v>32071.32</v>
      </c>
      <c r="CL42" s="125" t="n">
        <v>43180</v>
      </c>
      <c r="CM42" s="126"/>
      <c r="CN42" s="32"/>
      <c r="CO42" s="32"/>
      <c r="CP42" s="32"/>
      <c r="CQ42" s="32"/>
      <c r="CR42" s="32"/>
      <c r="CS42" s="32"/>
      <c r="CT42" s="32"/>
    </row>
    <row r="43" customFormat="false" ht="24.75" hidden="false" customHeight="true" outlineLevel="0" collapsed="false">
      <c r="A43" s="32"/>
      <c r="B43" s="106" t="n">
        <f aca="false">B42+1</f>
        <v>33</v>
      </c>
      <c r="C43" s="117" t="str">
        <f aca="false" t="array" ref="C43:C43">INDEX(_Rge_Projectdata_3rd,$B43,MATCH(C$10,_Rge_Headline_Projectdata,0))</f>
        <v>P903597</v>
      </c>
      <c r="D43" s="117" t="n">
        <f aca="false">INDEX(_Rge_Projectdata_3rd,$B43,MATCH(D$10,_Rge_Headline_Projectdata,0))</f>
        <v>0</v>
      </c>
      <c r="E43" s="118" t="str">
        <f aca="false" t="array" ref="E43:E43">IF(INDEX(_Rge_Projectdata_3rd,$B43,MATCH(E$10,_Rge_Headline_Projectdata,0))=0,"",INDEX(_Rge_Projectdata_3rd,$B43,MATCH(E$10,_Rge_Headline_Projectdata,0)))</f>
        <v/>
      </c>
      <c r="F43" s="119" t="str">
        <f aca="false">IF(OR(E43=0,E43&gt;_Reportdate),"Open","Closed")</f>
        <v>Open</v>
      </c>
      <c r="G43" s="120"/>
      <c r="H43" s="121"/>
      <c r="I43" s="121"/>
      <c r="J43" s="121"/>
      <c r="K43" s="122" t="n">
        <f aca="false">SUM(H43:J43)</f>
        <v>0</v>
      </c>
      <c r="L43" s="123"/>
      <c r="M43" s="123"/>
      <c r="N43" s="123"/>
      <c r="O43" s="122" t="n">
        <f aca="false">SUM(L43:N43)</f>
        <v>0</v>
      </c>
      <c r="P43" s="123"/>
      <c r="Q43" s="123"/>
      <c r="R43" s="123"/>
      <c r="S43" s="122" t="n">
        <f aca="false">SUM(P43:R43)</f>
        <v>0</v>
      </c>
      <c r="T43" s="123"/>
      <c r="U43" s="123"/>
      <c r="V43" s="123"/>
      <c r="W43" s="122" t="n">
        <f aca="false">SUM(T43:V43)</f>
        <v>0</v>
      </c>
      <c r="X43" s="123"/>
      <c r="Y43" s="123"/>
      <c r="Z43" s="123"/>
      <c r="AA43" s="122" t="n">
        <f aca="false">SUM(X43:Z43)</f>
        <v>0</v>
      </c>
      <c r="AB43" s="123"/>
      <c r="AC43" s="123"/>
      <c r="AD43" s="123"/>
      <c r="AE43" s="123"/>
      <c r="AF43" s="123"/>
      <c r="AG43" s="122" t="n">
        <f aca="false">SUM(AC43:AF43)</f>
        <v>0</v>
      </c>
      <c r="AH43" s="124" t="n">
        <f aca="false">K43+O43+S43+W43+AA43+AB43+AG43</f>
        <v>0</v>
      </c>
      <c r="AI43" s="120" t="n">
        <v>30174.56</v>
      </c>
      <c r="AJ43" s="121" t="n">
        <v>17374.5</v>
      </c>
      <c r="AK43" s="121"/>
      <c r="AL43" s="121"/>
      <c r="AM43" s="122" t="n">
        <f aca="false">SUM(AJ43:AL43)</f>
        <v>17374.5</v>
      </c>
      <c r="AN43" s="123"/>
      <c r="AO43" s="123"/>
      <c r="AP43" s="123" t="n">
        <v>0</v>
      </c>
      <c r="AQ43" s="122" t="n">
        <f aca="false">SUM(AN43:AP43)</f>
        <v>0</v>
      </c>
      <c r="AR43" s="123" t="n">
        <v>400</v>
      </c>
      <c r="AS43" s="123"/>
      <c r="AT43" s="123"/>
      <c r="AU43" s="122" t="n">
        <f aca="false">SUM(AR43:AT43)</f>
        <v>400</v>
      </c>
      <c r="AV43" s="123"/>
      <c r="AW43" s="123"/>
      <c r="AX43" s="123" t="n">
        <v>9451.25</v>
      </c>
      <c r="AY43" s="122" t="n">
        <f aca="false">SUM(AV43:AX43)</f>
        <v>9451.25</v>
      </c>
      <c r="AZ43" s="123"/>
      <c r="BA43" s="123"/>
      <c r="BB43" s="123"/>
      <c r="BC43" s="122" t="n">
        <f aca="false">SUM(AZ43:BB43)</f>
        <v>0</v>
      </c>
      <c r="BD43" s="123"/>
      <c r="BE43" s="123"/>
      <c r="BF43" s="123"/>
      <c r="BG43" s="123" t="n">
        <v>0</v>
      </c>
      <c r="BH43" s="123"/>
      <c r="BI43" s="122" t="n">
        <f aca="false">SUM(BE43:BH43)</f>
        <v>0</v>
      </c>
      <c r="BJ43" s="124" t="n">
        <f aca="false">AM43+AQ43+AU43+AY43+BC43+BD43+BI43</f>
        <v>27225.75</v>
      </c>
      <c r="BK43" s="120" t="n">
        <v>8931.65</v>
      </c>
      <c r="BL43" s="121"/>
      <c r="BM43" s="121"/>
      <c r="BN43" s="122" t="n">
        <f aca="false">SUM(BK43:BM43)</f>
        <v>8931.65</v>
      </c>
      <c r="BO43" s="123"/>
      <c r="BP43" s="123"/>
      <c r="BQ43" s="123" t="n">
        <v>0</v>
      </c>
      <c r="BR43" s="122" t="n">
        <f aca="false">SUM(BO43:BQ43)</f>
        <v>0</v>
      </c>
      <c r="BS43" s="123" t="n">
        <v>400</v>
      </c>
      <c r="BT43" s="123"/>
      <c r="BU43" s="123"/>
      <c r="BV43" s="122" t="n">
        <f aca="false">SUM(BS43:BU43)</f>
        <v>400</v>
      </c>
      <c r="BW43" s="123"/>
      <c r="BX43" s="123"/>
      <c r="BY43" s="123" t="n">
        <v>8566.06</v>
      </c>
      <c r="BZ43" s="122" t="n">
        <f aca="false">SUM(BW43:BY43)</f>
        <v>8566.06</v>
      </c>
      <c r="CA43" s="123"/>
      <c r="CB43" s="123"/>
      <c r="CC43" s="123"/>
      <c r="CD43" s="122" t="n">
        <f aca="false">SUM(CA43:CC43)</f>
        <v>0</v>
      </c>
      <c r="CE43" s="123"/>
      <c r="CF43" s="123"/>
      <c r="CG43" s="123"/>
      <c r="CH43" s="123" t="n">
        <v>0</v>
      </c>
      <c r="CI43" s="123"/>
      <c r="CJ43" s="122" t="n">
        <f aca="false">SUM(CF43:CI43)</f>
        <v>0</v>
      </c>
      <c r="CK43" s="123" t="n">
        <f aca="false">BN43+BR43+BV43+BZ43+CD43+CE43+CJ43</f>
        <v>17897.71</v>
      </c>
      <c r="CL43" s="125" t="n">
        <v>18396.9</v>
      </c>
      <c r="CM43" s="126"/>
      <c r="CN43" s="32"/>
      <c r="CO43" s="32"/>
      <c r="CP43" s="32"/>
      <c r="CQ43" s="32"/>
      <c r="CR43" s="32"/>
      <c r="CS43" s="32"/>
      <c r="CT43" s="32"/>
    </row>
    <row r="44" customFormat="false" ht="24.75" hidden="false" customHeight="true" outlineLevel="0" collapsed="false">
      <c r="A44" s="32"/>
      <c r="B44" s="106" t="n">
        <f aca="false">B43+1</f>
        <v>34</v>
      </c>
      <c r="C44" s="117" t="str">
        <f aca="false" t="array" ref="C44:C44">INDEX(_Rge_Projectdata_3rd,$B44,MATCH(C$10,_Rge_Headline_Projectdata,0))</f>
        <v>P903601</v>
      </c>
      <c r="D44" s="117" t="n">
        <f aca="false">INDEX(_Rge_Projectdata_3rd,$B44,MATCH(D$10,_Rge_Headline_Projectdata,0))</f>
        <v>0</v>
      </c>
      <c r="E44" s="118" t="n">
        <f aca="false" t="array" ref="E44:E44">IF(INDEX(_Rge_Projectdata_3rd,$B44,MATCH(E$10,_Rge_Headline_Projectdata,0))=0,"",INDEX(_Rge_Projectdata_3rd,$B44,MATCH(E$10,_Rge_Headline_Projectdata,0)))</f>
        <v>45381</v>
      </c>
      <c r="F44" s="119" t="str">
        <f aca="false">IF(OR(E44=0,E44&gt;_Reportdate),"Open","Closed")</f>
        <v>Closed</v>
      </c>
      <c r="G44" s="120"/>
      <c r="H44" s="121"/>
      <c r="I44" s="121"/>
      <c r="J44" s="121"/>
      <c r="K44" s="122" t="n">
        <f aca="false">SUM(H44:J44)</f>
        <v>0</v>
      </c>
      <c r="L44" s="123"/>
      <c r="M44" s="123"/>
      <c r="N44" s="123"/>
      <c r="O44" s="122" t="n">
        <f aca="false">SUM(L44:N44)</f>
        <v>0</v>
      </c>
      <c r="P44" s="123"/>
      <c r="Q44" s="123"/>
      <c r="R44" s="123"/>
      <c r="S44" s="122" t="n">
        <f aca="false">SUM(P44:R44)</f>
        <v>0</v>
      </c>
      <c r="T44" s="123"/>
      <c r="U44" s="123"/>
      <c r="V44" s="123"/>
      <c r="W44" s="122" t="n">
        <f aca="false">SUM(T44:V44)</f>
        <v>0</v>
      </c>
      <c r="X44" s="123"/>
      <c r="Y44" s="123"/>
      <c r="Z44" s="123"/>
      <c r="AA44" s="122" t="n">
        <f aca="false">SUM(X44:Z44)</f>
        <v>0</v>
      </c>
      <c r="AB44" s="123"/>
      <c r="AC44" s="123"/>
      <c r="AD44" s="123"/>
      <c r="AE44" s="123"/>
      <c r="AF44" s="123"/>
      <c r="AG44" s="122" t="n">
        <f aca="false">SUM(AC44:AF44)</f>
        <v>0</v>
      </c>
      <c r="AH44" s="124" t="n">
        <f aca="false">K44+O44+S44+W44+AA44+AB44+AG44</f>
        <v>0</v>
      </c>
      <c r="AI44" s="120" t="n">
        <v>27054.74</v>
      </c>
      <c r="AJ44" s="121" t="n">
        <v>19062.99</v>
      </c>
      <c r="AK44" s="121"/>
      <c r="AL44" s="121"/>
      <c r="AM44" s="122" t="n">
        <f aca="false">SUM(AJ44:AL44)</f>
        <v>19062.99</v>
      </c>
      <c r="AN44" s="123"/>
      <c r="AO44" s="123"/>
      <c r="AP44" s="123" t="n">
        <v>2257.32</v>
      </c>
      <c r="AQ44" s="122" t="n">
        <f aca="false">SUM(AN44:AP44)</f>
        <v>2257.32</v>
      </c>
      <c r="AR44" s="123" t="n">
        <v>1090</v>
      </c>
      <c r="AS44" s="123"/>
      <c r="AT44" s="123"/>
      <c r="AU44" s="122" t="n">
        <f aca="false">SUM(AR44:AT44)</f>
        <v>1090</v>
      </c>
      <c r="AV44" s="123"/>
      <c r="AW44" s="123"/>
      <c r="AX44" s="123" t="n">
        <v>0</v>
      </c>
      <c r="AY44" s="122" t="n">
        <f aca="false">SUM(AV44:AX44)</f>
        <v>0</v>
      </c>
      <c r="AZ44" s="123"/>
      <c r="BA44" s="123"/>
      <c r="BB44" s="123"/>
      <c r="BC44" s="122" t="n">
        <f aca="false">SUM(AZ44:BB44)</f>
        <v>0</v>
      </c>
      <c r="BD44" s="123"/>
      <c r="BE44" s="123"/>
      <c r="BF44" s="123"/>
      <c r="BG44" s="123" t="n">
        <v>0</v>
      </c>
      <c r="BH44" s="123"/>
      <c r="BI44" s="122" t="n">
        <f aca="false">SUM(BE44:BH44)</f>
        <v>0</v>
      </c>
      <c r="BJ44" s="124" t="n">
        <f aca="false">AM44+AQ44+AU44+AY44+BC44+BD44+BI44</f>
        <v>22410.31</v>
      </c>
      <c r="BK44" s="120" t="n">
        <v>19062.99</v>
      </c>
      <c r="BL44" s="121"/>
      <c r="BM44" s="121"/>
      <c r="BN44" s="122" t="n">
        <f aca="false">SUM(BK44:BM44)</f>
        <v>19062.99</v>
      </c>
      <c r="BO44" s="123"/>
      <c r="BP44" s="123"/>
      <c r="BQ44" s="123" t="n">
        <v>2257.32</v>
      </c>
      <c r="BR44" s="122" t="n">
        <f aca="false">SUM(BO44:BQ44)</f>
        <v>2257.32</v>
      </c>
      <c r="BS44" s="123" t="n">
        <v>1090</v>
      </c>
      <c r="BT44" s="123"/>
      <c r="BU44" s="123"/>
      <c r="BV44" s="122" t="n">
        <f aca="false">SUM(BS44:BU44)</f>
        <v>1090</v>
      </c>
      <c r="BW44" s="123"/>
      <c r="BX44" s="123"/>
      <c r="BY44" s="123" t="n">
        <v>0</v>
      </c>
      <c r="BZ44" s="122" t="n">
        <f aca="false">SUM(BW44:BY44)</f>
        <v>0</v>
      </c>
      <c r="CA44" s="123"/>
      <c r="CB44" s="123"/>
      <c r="CC44" s="123"/>
      <c r="CD44" s="122" t="n">
        <f aca="false">SUM(CA44:CC44)</f>
        <v>0</v>
      </c>
      <c r="CE44" s="123"/>
      <c r="CF44" s="123"/>
      <c r="CG44" s="123"/>
      <c r="CH44" s="123" t="n">
        <v>0</v>
      </c>
      <c r="CI44" s="123"/>
      <c r="CJ44" s="122" t="n">
        <f aca="false">SUM(CF44:CI44)</f>
        <v>0</v>
      </c>
      <c r="CK44" s="123" t="n">
        <f aca="false">BN44+BR44+BV44+BZ44+CD44+CE44+CJ44</f>
        <v>22410.31</v>
      </c>
      <c r="CL44" s="125" t="n">
        <v>27054.74</v>
      </c>
      <c r="CM44" s="126"/>
      <c r="CN44" s="32"/>
      <c r="CO44" s="32"/>
      <c r="CP44" s="32"/>
      <c r="CQ44" s="32"/>
      <c r="CR44" s="32"/>
      <c r="CS44" s="32"/>
      <c r="CT44" s="32"/>
    </row>
    <row r="45" customFormat="false" ht="24.75" hidden="false" customHeight="true" outlineLevel="0" collapsed="false">
      <c r="A45" s="32"/>
      <c r="B45" s="106" t="n">
        <f aca="false">B44+1</f>
        <v>35</v>
      </c>
      <c r="C45" s="117" t="str">
        <f aca="false" t="array" ref="C45:C45">INDEX(_Rge_Projectdata_3rd,$B45,MATCH(C$10,_Rge_Headline_Projectdata,0))</f>
        <v>P903602</v>
      </c>
      <c r="D45" s="117" t="n">
        <f aca="false">INDEX(_Rge_Projectdata_3rd,$B45,MATCH(D$10,_Rge_Headline_Projectdata,0))</f>
        <v>0</v>
      </c>
      <c r="E45" s="118" t="str">
        <f aca="false" t="array" ref="E45:E45">IF(INDEX(_Rge_Projectdata_3rd,$B45,MATCH(E$10,_Rge_Headline_Projectdata,0))=0,"",INDEX(_Rge_Projectdata_3rd,$B45,MATCH(E$10,_Rge_Headline_Projectdata,0)))</f>
        <v/>
      </c>
      <c r="F45" s="119" t="str">
        <f aca="false">IF(OR(E45=0,E45&gt;_Reportdate),"Open","Closed")</f>
        <v>Open</v>
      </c>
      <c r="G45" s="120"/>
      <c r="H45" s="121"/>
      <c r="I45" s="121"/>
      <c r="J45" s="121"/>
      <c r="K45" s="122" t="n">
        <f aca="false">SUM(H45:J45)</f>
        <v>0</v>
      </c>
      <c r="L45" s="123"/>
      <c r="M45" s="123"/>
      <c r="N45" s="123"/>
      <c r="O45" s="122" t="n">
        <f aca="false">SUM(L45:N45)</f>
        <v>0</v>
      </c>
      <c r="P45" s="123"/>
      <c r="Q45" s="123"/>
      <c r="R45" s="123"/>
      <c r="S45" s="122" t="n">
        <f aca="false">SUM(P45:R45)</f>
        <v>0</v>
      </c>
      <c r="T45" s="123"/>
      <c r="U45" s="123"/>
      <c r="V45" s="123"/>
      <c r="W45" s="122" t="n">
        <f aca="false">SUM(T45:V45)</f>
        <v>0</v>
      </c>
      <c r="X45" s="123"/>
      <c r="Y45" s="123"/>
      <c r="Z45" s="123"/>
      <c r="AA45" s="122" t="n">
        <f aca="false">SUM(X45:Z45)</f>
        <v>0</v>
      </c>
      <c r="AB45" s="123"/>
      <c r="AC45" s="123"/>
      <c r="AD45" s="123"/>
      <c r="AE45" s="123"/>
      <c r="AF45" s="123"/>
      <c r="AG45" s="122" t="n">
        <f aca="false">SUM(AC45:AF45)</f>
        <v>0</v>
      </c>
      <c r="AH45" s="124" t="n">
        <f aca="false">K45+O45+S45+W45+AA45+AB45+AG45</f>
        <v>0</v>
      </c>
      <c r="AI45" s="120" t="n">
        <v>85900.8</v>
      </c>
      <c r="AJ45" s="121" t="n">
        <v>0</v>
      </c>
      <c r="AK45" s="121"/>
      <c r="AL45" s="121"/>
      <c r="AM45" s="122" t="n">
        <f aca="false">SUM(AJ45:AL45)</f>
        <v>0</v>
      </c>
      <c r="AN45" s="123"/>
      <c r="AO45" s="123"/>
      <c r="AP45" s="123" t="n">
        <v>6660</v>
      </c>
      <c r="AQ45" s="122" t="n">
        <f aca="false">SUM(AN45:AP45)</f>
        <v>6660</v>
      </c>
      <c r="AR45" s="123" t="n">
        <v>0</v>
      </c>
      <c r="AS45" s="123"/>
      <c r="AT45" s="123"/>
      <c r="AU45" s="122" t="n">
        <f aca="false">SUM(AR45:AT45)</f>
        <v>0</v>
      </c>
      <c r="AV45" s="123"/>
      <c r="AW45" s="123"/>
      <c r="AX45" s="123" t="n">
        <v>9300</v>
      </c>
      <c r="AY45" s="122" t="n">
        <f aca="false">SUM(AV45:AX45)</f>
        <v>9300</v>
      </c>
      <c r="AZ45" s="123"/>
      <c r="BA45" s="123"/>
      <c r="BB45" s="123"/>
      <c r="BC45" s="122" t="n">
        <f aca="false">SUM(AZ45:BB45)</f>
        <v>0</v>
      </c>
      <c r="BD45" s="123"/>
      <c r="BE45" s="123"/>
      <c r="BF45" s="123"/>
      <c r="BG45" s="123" t="n">
        <v>0</v>
      </c>
      <c r="BH45" s="123"/>
      <c r="BI45" s="122" t="n">
        <f aca="false">SUM(BE45:BH45)</f>
        <v>0</v>
      </c>
      <c r="BJ45" s="124" t="n">
        <f aca="false">AM45+AQ45+AU45+AY45+BC45+BD45+BI45</f>
        <v>15960</v>
      </c>
      <c r="BK45" s="120" t="n">
        <v>0</v>
      </c>
      <c r="BL45" s="121"/>
      <c r="BM45" s="121"/>
      <c r="BN45" s="122" t="n">
        <f aca="false">SUM(BK45:BM45)</f>
        <v>0</v>
      </c>
      <c r="BO45" s="123"/>
      <c r="BP45" s="123"/>
      <c r="BQ45" s="123" t="n">
        <v>6660</v>
      </c>
      <c r="BR45" s="122" t="n">
        <f aca="false">SUM(BO45:BQ45)</f>
        <v>6660</v>
      </c>
      <c r="BS45" s="123" t="n">
        <v>0</v>
      </c>
      <c r="BT45" s="123"/>
      <c r="BU45" s="123"/>
      <c r="BV45" s="122" t="n">
        <f aca="false">SUM(BS45:BU45)</f>
        <v>0</v>
      </c>
      <c r="BW45" s="123"/>
      <c r="BX45" s="123"/>
      <c r="BY45" s="123" t="n">
        <v>0</v>
      </c>
      <c r="BZ45" s="122" t="n">
        <f aca="false">SUM(BW45:BY45)</f>
        <v>0</v>
      </c>
      <c r="CA45" s="123"/>
      <c r="CB45" s="123"/>
      <c r="CC45" s="123"/>
      <c r="CD45" s="122" t="n">
        <f aca="false">SUM(CA45:CC45)</f>
        <v>0</v>
      </c>
      <c r="CE45" s="123"/>
      <c r="CF45" s="123"/>
      <c r="CG45" s="123"/>
      <c r="CH45" s="123" t="n">
        <v>0</v>
      </c>
      <c r="CI45" s="123"/>
      <c r="CJ45" s="122" t="n">
        <f aca="false">SUM(CF45:CI45)</f>
        <v>0</v>
      </c>
      <c r="CK45" s="123" t="n">
        <f aca="false">BN45+BR45+BV45+BZ45+CD45+CE45+CJ45</f>
        <v>6660</v>
      </c>
      <c r="CL45" s="125" t="n">
        <v>0</v>
      </c>
      <c r="CM45" s="126"/>
      <c r="CN45" s="32"/>
      <c r="CO45" s="32"/>
      <c r="CP45" s="32"/>
      <c r="CQ45" s="32"/>
      <c r="CR45" s="32"/>
      <c r="CS45" s="32"/>
      <c r="CT45" s="32"/>
    </row>
    <row r="46" customFormat="false" ht="24.75" hidden="false" customHeight="true" outlineLevel="0" collapsed="false">
      <c r="A46" s="32"/>
      <c r="B46" s="106" t="n">
        <f aca="false">B45+1</f>
        <v>36</v>
      </c>
      <c r="C46" s="117" t="str">
        <f aca="false" t="array" ref="C46:C46">INDEX(_Rge_Projectdata_3rd,$B46,MATCH(C$10,_Rge_Headline_Projectdata,0))</f>
        <v>P903605</v>
      </c>
      <c r="D46" s="117" t="n">
        <f aca="false">INDEX(_Rge_Projectdata_3rd,$B46,MATCH(D$10,_Rge_Headline_Projectdata,0))</f>
        <v>0</v>
      </c>
      <c r="E46" s="118" t="n">
        <f aca="false" t="array" ref="E46:E46">IF(INDEX(_Rge_Projectdata_3rd,$B46,MATCH(E$10,_Rge_Headline_Projectdata,0))=0,"",INDEX(_Rge_Projectdata_3rd,$B46,MATCH(E$10,_Rge_Headline_Projectdata,0)))</f>
        <v>45381</v>
      </c>
      <c r="F46" s="119" t="str">
        <f aca="false">IF(OR(E46=0,E46&gt;_Reportdate),"Open","Closed")</f>
        <v>Closed</v>
      </c>
      <c r="G46" s="120"/>
      <c r="H46" s="121"/>
      <c r="I46" s="121"/>
      <c r="J46" s="121"/>
      <c r="K46" s="122" t="n">
        <f aca="false">SUM(H46:J46)</f>
        <v>0</v>
      </c>
      <c r="L46" s="123"/>
      <c r="M46" s="123"/>
      <c r="N46" s="123"/>
      <c r="O46" s="122" t="n">
        <f aca="false">SUM(L46:N46)</f>
        <v>0</v>
      </c>
      <c r="P46" s="123"/>
      <c r="Q46" s="123"/>
      <c r="R46" s="123"/>
      <c r="S46" s="122" t="n">
        <f aca="false">SUM(P46:R46)</f>
        <v>0</v>
      </c>
      <c r="T46" s="123"/>
      <c r="U46" s="123"/>
      <c r="V46" s="123"/>
      <c r="W46" s="122" t="n">
        <f aca="false">SUM(T46:V46)</f>
        <v>0</v>
      </c>
      <c r="X46" s="123"/>
      <c r="Y46" s="123"/>
      <c r="Z46" s="123"/>
      <c r="AA46" s="122" t="n">
        <f aca="false">SUM(X46:Z46)</f>
        <v>0</v>
      </c>
      <c r="AB46" s="123"/>
      <c r="AC46" s="123"/>
      <c r="AD46" s="123"/>
      <c r="AE46" s="123"/>
      <c r="AF46" s="123"/>
      <c r="AG46" s="122" t="n">
        <f aca="false">SUM(AC46:AF46)</f>
        <v>0</v>
      </c>
      <c r="AH46" s="124" t="n">
        <f aca="false">K46+O46+S46+W46+AA46+AB46+AG46</f>
        <v>0</v>
      </c>
      <c r="AI46" s="120" t="n">
        <v>10035.48</v>
      </c>
      <c r="AJ46" s="121" t="n">
        <v>7757.2</v>
      </c>
      <c r="AK46" s="121"/>
      <c r="AL46" s="121"/>
      <c r="AM46" s="122" t="n">
        <f aca="false">SUM(AJ46:AL46)</f>
        <v>7757.2</v>
      </c>
      <c r="AN46" s="123"/>
      <c r="AO46" s="123"/>
      <c r="AP46" s="123" t="n">
        <v>1434</v>
      </c>
      <c r="AQ46" s="122" t="n">
        <f aca="false">SUM(AN46:AP46)</f>
        <v>1434</v>
      </c>
      <c r="AR46" s="123" t="n">
        <v>550</v>
      </c>
      <c r="AS46" s="123"/>
      <c r="AT46" s="123"/>
      <c r="AU46" s="122" t="n">
        <f aca="false">SUM(AR46:AT46)</f>
        <v>550</v>
      </c>
      <c r="AV46" s="123"/>
      <c r="AW46" s="123"/>
      <c r="AX46" s="123" t="n">
        <v>0</v>
      </c>
      <c r="AY46" s="122" t="n">
        <f aca="false">SUM(AV46:AX46)</f>
        <v>0</v>
      </c>
      <c r="AZ46" s="123"/>
      <c r="BA46" s="123"/>
      <c r="BB46" s="123"/>
      <c r="BC46" s="122" t="n">
        <f aca="false">SUM(AZ46:BB46)</f>
        <v>0</v>
      </c>
      <c r="BD46" s="123"/>
      <c r="BE46" s="123"/>
      <c r="BF46" s="123"/>
      <c r="BG46" s="123" t="n">
        <v>0</v>
      </c>
      <c r="BH46" s="123"/>
      <c r="BI46" s="122" t="n">
        <f aca="false">SUM(BE46:BH46)</f>
        <v>0</v>
      </c>
      <c r="BJ46" s="124" t="n">
        <f aca="false">AM46+AQ46+AU46+AY46+BC46+BD46+BI46</f>
        <v>9741.2</v>
      </c>
      <c r="BK46" s="120" t="n">
        <v>7757.2</v>
      </c>
      <c r="BL46" s="121"/>
      <c r="BM46" s="121"/>
      <c r="BN46" s="122" t="n">
        <f aca="false">SUM(BK46:BM46)</f>
        <v>7757.2</v>
      </c>
      <c r="BO46" s="123"/>
      <c r="BP46" s="123"/>
      <c r="BQ46" s="123" t="n">
        <v>1434</v>
      </c>
      <c r="BR46" s="122" t="n">
        <f aca="false">SUM(BO46:BQ46)</f>
        <v>1434</v>
      </c>
      <c r="BS46" s="123" t="n">
        <v>550</v>
      </c>
      <c r="BT46" s="123"/>
      <c r="BU46" s="123"/>
      <c r="BV46" s="122" t="n">
        <f aca="false">SUM(BS46:BU46)</f>
        <v>550</v>
      </c>
      <c r="BW46" s="123"/>
      <c r="BX46" s="123"/>
      <c r="BY46" s="123" t="n">
        <v>0</v>
      </c>
      <c r="BZ46" s="122" t="n">
        <f aca="false">SUM(BW46:BY46)</f>
        <v>0</v>
      </c>
      <c r="CA46" s="123"/>
      <c r="CB46" s="123"/>
      <c r="CC46" s="123"/>
      <c r="CD46" s="122" t="n">
        <f aca="false">SUM(CA46:CC46)</f>
        <v>0</v>
      </c>
      <c r="CE46" s="123"/>
      <c r="CF46" s="123"/>
      <c r="CG46" s="123"/>
      <c r="CH46" s="123" t="n">
        <v>0</v>
      </c>
      <c r="CI46" s="123"/>
      <c r="CJ46" s="122" t="n">
        <f aca="false">SUM(CF46:CI46)</f>
        <v>0</v>
      </c>
      <c r="CK46" s="123" t="n">
        <f aca="false">BN46+BR46+BV46+BZ46+CD46+CE46+CJ46</f>
        <v>9741.2</v>
      </c>
      <c r="CL46" s="125" t="n">
        <v>10035.48</v>
      </c>
      <c r="CM46" s="126"/>
      <c r="CN46" s="32"/>
      <c r="CO46" s="32"/>
      <c r="CP46" s="32"/>
      <c r="CQ46" s="32"/>
      <c r="CR46" s="32"/>
      <c r="CS46" s="32"/>
      <c r="CT46" s="32"/>
    </row>
    <row r="47" customFormat="false" ht="24.75" hidden="false" customHeight="true" outlineLevel="0" collapsed="false">
      <c r="A47" s="32"/>
      <c r="B47" s="106" t="n">
        <f aca="false">B46+1</f>
        <v>37</v>
      </c>
      <c r="C47" s="117" t="str">
        <f aca="false" t="array" ref="C47:C47">INDEX(_Rge_Projectdata_3rd,$B47,MATCH(C$10,_Rge_Headline_Projectdata,0))</f>
        <v>P903607</v>
      </c>
      <c r="D47" s="117" t="n">
        <f aca="false">INDEX(_Rge_Projectdata_3rd,$B47,MATCH(D$10,_Rge_Headline_Projectdata,0))</f>
        <v>0</v>
      </c>
      <c r="E47" s="118" t="str">
        <f aca="false" t="array" ref="E47:E47">IF(INDEX(_Rge_Projectdata_3rd,$B47,MATCH(E$10,_Rge_Headline_Projectdata,0))=0,"",INDEX(_Rge_Projectdata_3rd,$B47,MATCH(E$10,_Rge_Headline_Projectdata,0)))</f>
        <v/>
      </c>
      <c r="F47" s="119" t="str">
        <f aca="false">IF(OR(E47=0,E47&gt;_Reportdate),"Open","Closed")</f>
        <v>Open</v>
      </c>
      <c r="G47" s="120"/>
      <c r="H47" s="121"/>
      <c r="I47" s="121"/>
      <c r="J47" s="121"/>
      <c r="K47" s="122" t="n">
        <f aca="false">SUM(H47:J47)</f>
        <v>0</v>
      </c>
      <c r="L47" s="123"/>
      <c r="M47" s="123"/>
      <c r="N47" s="123"/>
      <c r="O47" s="122" t="n">
        <f aca="false">SUM(L47:N47)</f>
        <v>0</v>
      </c>
      <c r="P47" s="123"/>
      <c r="Q47" s="123"/>
      <c r="R47" s="123"/>
      <c r="S47" s="122" t="n">
        <f aca="false">SUM(P47:R47)</f>
        <v>0</v>
      </c>
      <c r="T47" s="123"/>
      <c r="U47" s="123"/>
      <c r="V47" s="123"/>
      <c r="W47" s="122" t="n">
        <f aca="false">SUM(T47:V47)</f>
        <v>0</v>
      </c>
      <c r="X47" s="123"/>
      <c r="Y47" s="123"/>
      <c r="Z47" s="123"/>
      <c r="AA47" s="122" t="n">
        <f aca="false">SUM(X47:Z47)</f>
        <v>0</v>
      </c>
      <c r="AB47" s="123"/>
      <c r="AC47" s="123"/>
      <c r="AD47" s="123"/>
      <c r="AE47" s="123"/>
      <c r="AF47" s="123"/>
      <c r="AG47" s="122" t="n">
        <f aca="false">SUM(AC47:AF47)</f>
        <v>0</v>
      </c>
      <c r="AH47" s="124" t="n">
        <f aca="false">K47+O47+S47+W47+AA47+AB47+AG47</f>
        <v>0</v>
      </c>
      <c r="AI47" s="120" t="n">
        <v>32508.84</v>
      </c>
      <c r="AJ47" s="121" t="n">
        <v>16620</v>
      </c>
      <c r="AK47" s="121"/>
      <c r="AL47" s="121"/>
      <c r="AM47" s="122" t="n">
        <f aca="false">SUM(AJ47:AL47)</f>
        <v>16620</v>
      </c>
      <c r="AN47" s="123"/>
      <c r="AO47" s="123"/>
      <c r="AP47" s="123" t="n">
        <v>1105</v>
      </c>
      <c r="AQ47" s="122" t="n">
        <f aca="false">SUM(AN47:AP47)</f>
        <v>1105</v>
      </c>
      <c r="AR47" s="123" t="n">
        <v>0</v>
      </c>
      <c r="AS47" s="123"/>
      <c r="AT47" s="123"/>
      <c r="AU47" s="122" t="n">
        <f aca="false">SUM(AR47:AT47)</f>
        <v>0</v>
      </c>
      <c r="AV47" s="123"/>
      <c r="AW47" s="123"/>
      <c r="AX47" s="123" t="n">
        <v>2250</v>
      </c>
      <c r="AY47" s="122" t="n">
        <f aca="false">SUM(AV47:AX47)</f>
        <v>2250</v>
      </c>
      <c r="AZ47" s="123"/>
      <c r="BA47" s="123"/>
      <c r="BB47" s="123"/>
      <c r="BC47" s="122" t="n">
        <f aca="false">SUM(AZ47:BB47)</f>
        <v>0</v>
      </c>
      <c r="BD47" s="123"/>
      <c r="BE47" s="123"/>
      <c r="BF47" s="123"/>
      <c r="BG47" s="123" t="n">
        <v>0</v>
      </c>
      <c r="BH47" s="123"/>
      <c r="BI47" s="122" t="n">
        <f aca="false">SUM(BE47:BH47)</f>
        <v>0</v>
      </c>
      <c r="BJ47" s="124" t="n">
        <f aca="false">AM47+AQ47+AU47+AY47+BC47+BD47+BI47</f>
        <v>19975</v>
      </c>
      <c r="BK47" s="120" t="n">
        <v>0</v>
      </c>
      <c r="BL47" s="121"/>
      <c r="BM47" s="121"/>
      <c r="BN47" s="122" t="n">
        <f aca="false">SUM(BK47:BM47)</f>
        <v>0</v>
      </c>
      <c r="BO47" s="123"/>
      <c r="BP47" s="123"/>
      <c r="BQ47" s="123" t="n">
        <v>1080</v>
      </c>
      <c r="BR47" s="122" t="n">
        <f aca="false">SUM(BO47:BQ47)</f>
        <v>1080</v>
      </c>
      <c r="BS47" s="123" t="n">
        <v>0</v>
      </c>
      <c r="BT47" s="123"/>
      <c r="BU47" s="123"/>
      <c r="BV47" s="122" t="n">
        <f aca="false">SUM(BS47:BU47)</f>
        <v>0</v>
      </c>
      <c r="BW47" s="123"/>
      <c r="BX47" s="123"/>
      <c r="BY47" s="123" t="n">
        <v>0</v>
      </c>
      <c r="BZ47" s="122" t="n">
        <f aca="false">SUM(BW47:BY47)</f>
        <v>0</v>
      </c>
      <c r="CA47" s="123"/>
      <c r="CB47" s="123"/>
      <c r="CC47" s="123"/>
      <c r="CD47" s="122" t="n">
        <f aca="false">SUM(CA47:CC47)</f>
        <v>0</v>
      </c>
      <c r="CE47" s="123"/>
      <c r="CF47" s="123"/>
      <c r="CG47" s="123"/>
      <c r="CH47" s="123" t="n">
        <v>0</v>
      </c>
      <c r="CI47" s="123"/>
      <c r="CJ47" s="122" t="n">
        <f aca="false">SUM(CF47:CI47)</f>
        <v>0</v>
      </c>
      <c r="CK47" s="123" t="n">
        <f aca="false">BN47+BR47+BV47+BZ47+CD47+CE47+CJ47</f>
        <v>1080</v>
      </c>
      <c r="CL47" s="125" t="n">
        <v>0</v>
      </c>
      <c r="CM47" s="126"/>
      <c r="CN47" s="32"/>
      <c r="CO47" s="32"/>
      <c r="CP47" s="32"/>
      <c r="CQ47" s="32"/>
      <c r="CR47" s="32"/>
      <c r="CS47" s="32"/>
      <c r="CT47" s="32"/>
    </row>
    <row r="48" customFormat="false" ht="24.75" hidden="false" customHeight="true" outlineLevel="0" collapsed="false">
      <c r="A48" s="32"/>
      <c r="B48" s="106" t="n">
        <f aca="false">B47+1</f>
        <v>38</v>
      </c>
      <c r="C48" s="117" t="str">
        <f aca="false" t="array" ref="C48:C48">INDEX(_Rge_Projectdata_3rd,$B48,MATCH(C$10,_Rge_Headline_Projectdata,0))</f>
        <v>P903608</v>
      </c>
      <c r="D48" s="117" t="n">
        <f aca="false">INDEX(_Rge_Projectdata_3rd,$B48,MATCH(D$10,_Rge_Headline_Projectdata,0))</f>
        <v>0</v>
      </c>
      <c r="E48" s="118" t="str">
        <f aca="false" t="array" ref="E48:E48">IF(INDEX(_Rge_Projectdata_3rd,$B48,MATCH(E$10,_Rge_Headline_Projectdata,0))=0,"",INDEX(_Rge_Projectdata_3rd,$B48,MATCH(E$10,_Rge_Headline_Projectdata,0)))</f>
        <v/>
      </c>
      <c r="F48" s="119" t="str">
        <f aca="false">IF(OR(E48=0,E48&gt;_Reportdate),"Open","Closed")</f>
        <v>Open</v>
      </c>
      <c r="G48" s="120"/>
      <c r="H48" s="121"/>
      <c r="I48" s="121"/>
      <c r="J48" s="121"/>
      <c r="K48" s="122" t="n">
        <f aca="false">SUM(H48:J48)</f>
        <v>0</v>
      </c>
      <c r="L48" s="123"/>
      <c r="M48" s="123"/>
      <c r="N48" s="123"/>
      <c r="O48" s="122" t="n">
        <f aca="false">SUM(L48:N48)</f>
        <v>0</v>
      </c>
      <c r="P48" s="123"/>
      <c r="Q48" s="123"/>
      <c r="R48" s="123"/>
      <c r="S48" s="122" t="n">
        <f aca="false">SUM(P48:R48)</f>
        <v>0</v>
      </c>
      <c r="T48" s="123"/>
      <c r="U48" s="123"/>
      <c r="V48" s="123"/>
      <c r="W48" s="122" t="n">
        <f aca="false">SUM(T48:V48)</f>
        <v>0</v>
      </c>
      <c r="X48" s="123"/>
      <c r="Y48" s="123"/>
      <c r="Z48" s="123"/>
      <c r="AA48" s="122" t="n">
        <f aca="false">SUM(X48:Z48)</f>
        <v>0</v>
      </c>
      <c r="AB48" s="123"/>
      <c r="AC48" s="123"/>
      <c r="AD48" s="123"/>
      <c r="AE48" s="123"/>
      <c r="AF48" s="123"/>
      <c r="AG48" s="122" t="n">
        <f aca="false">SUM(AC48:AF48)</f>
        <v>0</v>
      </c>
      <c r="AH48" s="124" t="n">
        <f aca="false">K48+O48+S48+W48+AA48+AB48+AG48</f>
        <v>0</v>
      </c>
      <c r="AI48" s="120" t="n">
        <v>176235</v>
      </c>
      <c r="AJ48" s="121" t="n">
        <v>110146</v>
      </c>
      <c r="AK48" s="121"/>
      <c r="AL48" s="121"/>
      <c r="AM48" s="122" t="n">
        <f aca="false">SUM(AJ48:AL48)</f>
        <v>110146</v>
      </c>
      <c r="AN48" s="123"/>
      <c r="AO48" s="123"/>
      <c r="AP48" s="123" t="n">
        <v>4037.67</v>
      </c>
      <c r="AQ48" s="122" t="n">
        <f aca="false">SUM(AN48:AP48)</f>
        <v>4037.67</v>
      </c>
      <c r="AR48" s="123" t="n">
        <v>0</v>
      </c>
      <c r="AS48" s="123"/>
      <c r="AT48" s="123"/>
      <c r="AU48" s="122" t="n">
        <f aca="false">SUM(AR48:AT48)</f>
        <v>0</v>
      </c>
      <c r="AV48" s="123"/>
      <c r="AW48" s="123"/>
      <c r="AX48" s="123" t="n">
        <v>0</v>
      </c>
      <c r="AY48" s="122" t="n">
        <f aca="false">SUM(AV48:AX48)</f>
        <v>0</v>
      </c>
      <c r="AZ48" s="123"/>
      <c r="BA48" s="123"/>
      <c r="BB48" s="123"/>
      <c r="BC48" s="122" t="n">
        <f aca="false">SUM(AZ48:BB48)</f>
        <v>0</v>
      </c>
      <c r="BD48" s="123"/>
      <c r="BE48" s="123"/>
      <c r="BF48" s="123"/>
      <c r="BG48" s="123" t="n">
        <v>0</v>
      </c>
      <c r="BH48" s="123"/>
      <c r="BI48" s="122" t="n">
        <f aca="false">SUM(BE48:BH48)</f>
        <v>0</v>
      </c>
      <c r="BJ48" s="124" t="n">
        <f aca="false">AM48+AQ48+AU48+AY48+BC48+BD48+BI48</f>
        <v>114183.67</v>
      </c>
      <c r="BK48" s="120" t="n">
        <v>30058.86</v>
      </c>
      <c r="BL48" s="121"/>
      <c r="BM48" s="121"/>
      <c r="BN48" s="122" t="n">
        <f aca="false">SUM(BK48:BM48)</f>
        <v>30058.86</v>
      </c>
      <c r="BO48" s="123"/>
      <c r="BP48" s="123"/>
      <c r="BQ48" s="123" t="n">
        <v>4028.67</v>
      </c>
      <c r="BR48" s="122" t="n">
        <f aca="false">SUM(BO48:BQ48)</f>
        <v>4028.67</v>
      </c>
      <c r="BS48" s="123" t="n">
        <v>0</v>
      </c>
      <c r="BT48" s="123"/>
      <c r="BU48" s="123"/>
      <c r="BV48" s="122" t="n">
        <f aca="false">SUM(BS48:BU48)</f>
        <v>0</v>
      </c>
      <c r="BW48" s="123"/>
      <c r="BX48" s="123"/>
      <c r="BY48" s="123" t="n">
        <v>0</v>
      </c>
      <c r="BZ48" s="122" t="n">
        <f aca="false">SUM(BW48:BY48)</f>
        <v>0</v>
      </c>
      <c r="CA48" s="123"/>
      <c r="CB48" s="123"/>
      <c r="CC48" s="123"/>
      <c r="CD48" s="122" t="n">
        <f aca="false">SUM(CA48:CC48)</f>
        <v>0</v>
      </c>
      <c r="CE48" s="123"/>
      <c r="CF48" s="123"/>
      <c r="CG48" s="123"/>
      <c r="CH48" s="123" t="n">
        <v>0</v>
      </c>
      <c r="CI48" s="123"/>
      <c r="CJ48" s="122" t="n">
        <f aca="false">SUM(CF48:CI48)</f>
        <v>0</v>
      </c>
      <c r="CK48" s="123" t="n">
        <f aca="false">BN48+BR48+BV48+BZ48+CD48+CE48+CJ48</f>
        <v>34087.53</v>
      </c>
      <c r="CL48" s="125" t="n">
        <v>42775</v>
      </c>
      <c r="CM48" s="126"/>
      <c r="CN48" s="32"/>
      <c r="CO48" s="32"/>
      <c r="CP48" s="32"/>
      <c r="CQ48" s="32"/>
      <c r="CR48" s="32"/>
      <c r="CS48" s="32"/>
      <c r="CT48" s="32"/>
    </row>
    <row r="49" customFormat="false" ht="24.75" hidden="false" customHeight="true" outlineLevel="0" collapsed="false">
      <c r="A49" s="32"/>
      <c r="B49" s="106" t="n">
        <f aca="false">B48+1</f>
        <v>39</v>
      </c>
      <c r="C49" s="117" t="str">
        <f aca="false" t="array" ref="C49:C49">INDEX(_Rge_Projectdata_3rd,$B49,MATCH(C$10,_Rge_Headline_Projectdata,0))</f>
        <v>P903610</v>
      </c>
      <c r="D49" s="117" t="n">
        <f aca="false">INDEX(_Rge_Projectdata_3rd,$B49,MATCH(D$10,_Rge_Headline_Projectdata,0))</f>
        <v>0</v>
      </c>
      <c r="E49" s="118" t="n">
        <f aca="false" t="array" ref="E49:E49">IF(INDEX(_Rge_Projectdata_3rd,$B49,MATCH(E$10,_Rge_Headline_Projectdata,0))=0,"",INDEX(_Rge_Projectdata_3rd,$B49,MATCH(E$10,_Rge_Headline_Projectdata,0)))</f>
        <v>45381</v>
      </c>
      <c r="F49" s="119" t="str">
        <f aca="false">IF(OR(E49=0,E49&gt;_Reportdate),"Open","Closed")</f>
        <v>Closed</v>
      </c>
      <c r="G49" s="120"/>
      <c r="H49" s="121"/>
      <c r="I49" s="121"/>
      <c r="J49" s="121"/>
      <c r="K49" s="122" t="n">
        <f aca="false">SUM(H49:J49)</f>
        <v>0</v>
      </c>
      <c r="L49" s="123"/>
      <c r="M49" s="123"/>
      <c r="N49" s="123"/>
      <c r="O49" s="122" t="n">
        <f aca="false">SUM(L49:N49)</f>
        <v>0</v>
      </c>
      <c r="P49" s="123"/>
      <c r="Q49" s="123"/>
      <c r="R49" s="123"/>
      <c r="S49" s="122" t="n">
        <f aca="false">SUM(P49:R49)</f>
        <v>0</v>
      </c>
      <c r="T49" s="123"/>
      <c r="U49" s="123"/>
      <c r="V49" s="123"/>
      <c r="W49" s="122" t="n">
        <f aca="false">SUM(T49:V49)</f>
        <v>0</v>
      </c>
      <c r="X49" s="123"/>
      <c r="Y49" s="123"/>
      <c r="Z49" s="123"/>
      <c r="AA49" s="122" t="n">
        <f aca="false">SUM(X49:Z49)</f>
        <v>0</v>
      </c>
      <c r="AB49" s="123"/>
      <c r="AC49" s="123"/>
      <c r="AD49" s="123"/>
      <c r="AE49" s="123"/>
      <c r="AF49" s="123"/>
      <c r="AG49" s="122" t="n">
        <f aca="false">SUM(AC49:AF49)</f>
        <v>0</v>
      </c>
      <c r="AH49" s="124" t="n">
        <f aca="false">K49+O49+S49+W49+AA49+AB49+AG49</f>
        <v>0</v>
      </c>
      <c r="AI49" s="120" t="n">
        <v>1801.1</v>
      </c>
      <c r="AJ49" s="121" t="n">
        <v>0</v>
      </c>
      <c r="AK49" s="121"/>
      <c r="AL49" s="121"/>
      <c r="AM49" s="122" t="n">
        <f aca="false">SUM(AJ49:AL49)</f>
        <v>0</v>
      </c>
      <c r="AN49" s="123"/>
      <c r="AO49" s="123"/>
      <c r="AP49" s="123" t="n">
        <v>0</v>
      </c>
      <c r="AQ49" s="122" t="n">
        <f aca="false">SUM(AN49:AP49)</f>
        <v>0</v>
      </c>
      <c r="AR49" s="123" t="n">
        <v>0</v>
      </c>
      <c r="AS49" s="123"/>
      <c r="AT49" s="123"/>
      <c r="AU49" s="122" t="n">
        <f aca="false">SUM(AR49:AT49)</f>
        <v>0</v>
      </c>
      <c r="AV49" s="123"/>
      <c r="AW49" s="123"/>
      <c r="AX49" s="123" t="n">
        <v>1224.75</v>
      </c>
      <c r="AY49" s="122" t="n">
        <f aca="false">SUM(AV49:AX49)</f>
        <v>1224.75</v>
      </c>
      <c r="AZ49" s="123"/>
      <c r="BA49" s="123"/>
      <c r="BB49" s="123"/>
      <c r="BC49" s="122" t="n">
        <f aca="false">SUM(AZ49:BB49)</f>
        <v>0</v>
      </c>
      <c r="BD49" s="123"/>
      <c r="BE49" s="123"/>
      <c r="BF49" s="123"/>
      <c r="BG49" s="123" t="n">
        <v>0</v>
      </c>
      <c r="BH49" s="123"/>
      <c r="BI49" s="122" t="n">
        <f aca="false">SUM(BE49:BH49)</f>
        <v>0</v>
      </c>
      <c r="BJ49" s="124" t="n">
        <f aca="false">AM49+AQ49+AU49+AY49+BC49+BD49+BI49</f>
        <v>1224.75</v>
      </c>
      <c r="BK49" s="120" t="n">
        <v>0</v>
      </c>
      <c r="BL49" s="121"/>
      <c r="BM49" s="121"/>
      <c r="BN49" s="122" t="n">
        <f aca="false">SUM(BK49:BM49)</f>
        <v>0</v>
      </c>
      <c r="BO49" s="123"/>
      <c r="BP49" s="123"/>
      <c r="BQ49" s="123" t="n">
        <v>0</v>
      </c>
      <c r="BR49" s="122" t="n">
        <f aca="false">SUM(BO49:BQ49)</f>
        <v>0</v>
      </c>
      <c r="BS49" s="123" t="n">
        <v>0</v>
      </c>
      <c r="BT49" s="123"/>
      <c r="BU49" s="123"/>
      <c r="BV49" s="122" t="n">
        <f aca="false">SUM(BS49:BU49)</f>
        <v>0</v>
      </c>
      <c r="BW49" s="123"/>
      <c r="BX49" s="123"/>
      <c r="BY49" s="123" t="n">
        <v>1224.75</v>
      </c>
      <c r="BZ49" s="122" t="n">
        <f aca="false">SUM(BW49:BY49)</f>
        <v>1224.75</v>
      </c>
      <c r="CA49" s="123"/>
      <c r="CB49" s="123"/>
      <c r="CC49" s="123"/>
      <c r="CD49" s="122" t="n">
        <f aca="false">SUM(CA49:CC49)</f>
        <v>0</v>
      </c>
      <c r="CE49" s="123"/>
      <c r="CF49" s="123"/>
      <c r="CG49" s="123"/>
      <c r="CH49" s="123" t="n">
        <v>0</v>
      </c>
      <c r="CI49" s="123"/>
      <c r="CJ49" s="122" t="n">
        <f aca="false">SUM(CF49:CI49)</f>
        <v>0</v>
      </c>
      <c r="CK49" s="123" t="n">
        <f aca="false">BN49+BR49+BV49+BZ49+CD49+CE49+CJ49</f>
        <v>1224.75</v>
      </c>
      <c r="CL49" s="125" t="n">
        <v>1801.1</v>
      </c>
      <c r="CM49" s="126"/>
      <c r="CN49" s="32"/>
      <c r="CO49" s="32"/>
      <c r="CP49" s="32"/>
      <c r="CQ49" s="32"/>
      <c r="CR49" s="32"/>
      <c r="CS49" s="32"/>
      <c r="CT49" s="32"/>
    </row>
    <row r="50" customFormat="false" ht="24.75" hidden="false" customHeight="true" outlineLevel="0" collapsed="false">
      <c r="A50" s="32"/>
      <c r="B50" s="106" t="n">
        <f aca="false">B49+1</f>
        <v>40</v>
      </c>
      <c r="C50" s="117" t="str">
        <f aca="false" t="array" ref="C50:C50">INDEX(_Rge_Projectdata_3rd,$B50,MATCH(C$10,_Rge_Headline_Projectdata,0))</f>
        <v>P903612</v>
      </c>
      <c r="D50" s="117" t="n">
        <f aca="false">INDEX(_Rge_Projectdata_3rd,$B50,MATCH(D$10,_Rge_Headline_Projectdata,0))</f>
        <v>0</v>
      </c>
      <c r="E50" s="118" t="n">
        <f aca="false" t="array" ref="E50:E50">IF(INDEX(_Rge_Projectdata_3rd,$B50,MATCH(E$10,_Rge_Headline_Projectdata,0))=0,"",INDEX(_Rge_Projectdata_3rd,$B50,MATCH(E$10,_Rge_Headline_Projectdata,0)))</f>
        <v>45381</v>
      </c>
      <c r="F50" s="119" t="str">
        <f aca="false">IF(OR(E50=0,E50&gt;_Reportdate),"Open","Closed")</f>
        <v>Closed</v>
      </c>
      <c r="G50" s="120"/>
      <c r="H50" s="121"/>
      <c r="I50" s="121"/>
      <c r="J50" s="121"/>
      <c r="K50" s="122" t="n">
        <f aca="false">SUM(H50:J50)</f>
        <v>0</v>
      </c>
      <c r="L50" s="123"/>
      <c r="M50" s="123"/>
      <c r="N50" s="123"/>
      <c r="O50" s="122" t="n">
        <f aca="false">SUM(L50:N50)</f>
        <v>0</v>
      </c>
      <c r="P50" s="123"/>
      <c r="Q50" s="123"/>
      <c r="R50" s="123"/>
      <c r="S50" s="122" t="n">
        <f aca="false">SUM(P50:R50)</f>
        <v>0</v>
      </c>
      <c r="T50" s="123"/>
      <c r="U50" s="123"/>
      <c r="V50" s="123"/>
      <c r="W50" s="122" t="n">
        <f aca="false">SUM(T50:V50)</f>
        <v>0</v>
      </c>
      <c r="X50" s="123"/>
      <c r="Y50" s="123"/>
      <c r="Z50" s="123"/>
      <c r="AA50" s="122" t="n">
        <f aca="false">SUM(X50:Z50)</f>
        <v>0</v>
      </c>
      <c r="AB50" s="123"/>
      <c r="AC50" s="123"/>
      <c r="AD50" s="123"/>
      <c r="AE50" s="123"/>
      <c r="AF50" s="123"/>
      <c r="AG50" s="122" t="n">
        <f aca="false">SUM(AC50:AF50)</f>
        <v>0</v>
      </c>
      <c r="AH50" s="124" t="n">
        <f aca="false">K50+O50+S50+W50+AA50+AB50+AG50</f>
        <v>0</v>
      </c>
      <c r="AI50" s="120" t="n">
        <v>13104.7</v>
      </c>
      <c r="AJ50" s="121" t="n">
        <v>8816.26</v>
      </c>
      <c r="AK50" s="121"/>
      <c r="AL50" s="121"/>
      <c r="AM50" s="122" t="n">
        <f aca="false">SUM(AJ50:AL50)</f>
        <v>8816.26</v>
      </c>
      <c r="AN50" s="123"/>
      <c r="AO50" s="123"/>
      <c r="AP50" s="123" t="n">
        <v>2634.67</v>
      </c>
      <c r="AQ50" s="122" t="n">
        <f aca="false">SUM(AN50:AP50)</f>
        <v>2634.67</v>
      </c>
      <c r="AR50" s="123" t="n">
        <v>0</v>
      </c>
      <c r="AS50" s="123"/>
      <c r="AT50" s="123"/>
      <c r="AU50" s="122" t="n">
        <f aca="false">SUM(AR50:AT50)</f>
        <v>0</v>
      </c>
      <c r="AV50" s="123"/>
      <c r="AW50" s="123"/>
      <c r="AX50" s="123" t="n">
        <v>0</v>
      </c>
      <c r="AY50" s="122" t="n">
        <f aca="false">SUM(AV50:AX50)</f>
        <v>0</v>
      </c>
      <c r="AZ50" s="123"/>
      <c r="BA50" s="123"/>
      <c r="BB50" s="123"/>
      <c r="BC50" s="122" t="n">
        <f aca="false">SUM(AZ50:BB50)</f>
        <v>0</v>
      </c>
      <c r="BD50" s="123"/>
      <c r="BE50" s="123"/>
      <c r="BF50" s="123"/>
      <c r="BG50" s="123" t="n">
        <v>0</v>
      </c>
      <c r="BH50" s="123"/>
      <c r="BI50" s="122" t="n">
        <f aca="false">SUM(BE50:BH50)</f>
        <v>0</v>
      </c>
      <c r="BJ50" s="124" t="n">
        <f aca="false">AM50+AQ50+AU50+AY50+BC50+BD50+BI50</f>
        <v>11450.93</v>
      </c>
      <c r="BK50" s="120" t="n">
        <v>8816.26</v>
      </c>
      <c r="BL50" s="121"/>
      <c r="BM50" s="121"/>
      <c r="BN50" s="122" t="n">
        <f aca="false">SUM(BK50:BM50)</f>
        <v>8816.26</v>
      </c>
      <c r="BO50" s="123"/>
      <c r="BP50" s="123"/>
      <c r="BQ50" s="123" t="n">
        <v>2634.67</v>
      </c>
      <c r="BR50" s="122" t="n">
        <f aca="false">SUM(BO50:BQ50)</f>
        <v>2634.67</v>
      </c>
      <c r="BS50" s="123" t="n">
        <v>0</v>
      </c>
      <c r="BT50" s="123"/>
      <c r="BU50" s="123"/>
      <c r="BV50" s="122" t="n">
        <f aca="false">SUM(BS50:BU50)</f>
        <v>0</v>
      </c>
      <c r="BW50" s="123"/>
      <c r="BX50" s="123"/>
      <c r="BY50" s="123" t="n">
        <v>0</v>
      </c>
      <c r="BZ50" s="122" t="n">
        <f aca="false">SUM(BW50:BY50)</f>
        <v>0</v>
      </c>
      <c r="CA50" s="123"/>
      <c r="CB50" s="123"/>
      <c r="CC50" s="123"/>
      <c r="CD50" s="122" t="n">
        <f aca="false">SUM(CA50:CC50)</f>
        <v>0</v>
      </c>
      <c r="CE50" s="123"/>
      <c r="CF50" s="123"/>
      <c r="CG50" s="123"/>
      <c r="CH50" s="123" t="n">
        <v>0</v>
      </c>
      <c r="CI50" s="123"/>
      <c r="CJ50" s="122" t="n">
        <f aca="false">SUM(CF50:CI50)</f>
        <v>0</v>
      </c>
      <c r="CK50" s="123" t="n">
        <f aca="false">BN50+BR50+BV50+BZ50+CD50+CE50+CJ50</f>
        <v>11450.93</v>
      </c>
      <c r="CL50" s="125" t="n">
        <v>13104.7</v>
      </c>
      <c r="CM50" s="126"/>
      <c r="CN50" s="32"/>
      <c r="CO50" s="32"/>
      <c r="CP50" s="32"/>
      <c r="CQ50" s="32"/>
      <c r="CR50" s="32"/>
      <c r="CS50" s="32"/>
      <c r="CT50" s="32"/>
    </row>
    <row r="51" customFormat="false" ht="24.75" hidden="false" customHeight="true" outlineLevel="0" collapsed="false">
      <c r="A51" s="32"/>
      <c r="B51" s="106" t="n">
        <f aca="false">B50+1</f>
        <v>41</v>
      </c>
      <c r="C51" s="117" t="str">
        <f aca="false" t="array" ref="C51:C51">INDEX(_Rge_Projectdata_3rd,$B51,MATCH(C$10,_Rge_Headline_Projectdata,0))</f>
        <v>P903613</v>
      </c>
      <c r="D51" s="117" t="n">
        <f aca="false">INDEX(_Rge_Projectdata_3rd,$B51,MATCH(D$10,_Rge_Headline_Projectdata,0))</f>
        <v>0</v>
      </c>
      <c r="E51" s="118" t="n">
        <f aca="false" t="array" ref="E51:E51">IF(INDEX(_Rge_Projectdata_3rd,$B51,MATCH(E$10,_Rge_Headline_Projectdata,0))=0,"",INDEX(_Rge_Projectdata_3rd,$B51,MATCH(E$10,_Rge_Headline_Projectdata,0)))</f>
        <v>45381</v>
      </c>
      <c r="F51" s="119" t="str">
        <f aca="false">IF(OR(E51=0,E51&gt;_Reportdate),"Open","Closed")</f>
        <v>Closed</v>
      </c>
      <c r="G51" s="120"/>
      <c r="H51" s="121"/>
      <c r="I51" s="121"/>
      <c r="J51" s="121"/>
      <c r="K51" s="122" t="n">
        <f aca="false">SUM(H51:J51)</f>
        <v>0</v>
      </c>
      <c r="L51" s="123"/>
      <c r="M51" s="123"/>
      <c r="N51" s="123"/>
      <c r="O51" s="122" t="n">
        <f aca="false">SUM(L51:N51)</f>
        <v>0</v>
      </c>
      <c r="P51" s="123"/>
      <c r="Q51" s="123"/>
      <c r="R51" s="123"/>
      <c r="S51" s="122" t="n">
        <f aca="false">SUM(P51:R51)</f>
        <v>0</v>
      </c>
      <c r="T51" s="123"/>
      <c r="U51" s="123"/>
      <c r="V51" s="123"/>
      <c r="W51" s="122" t="n">
        <f aca="false">SUM(T51:V51)</f>
        <v>0</v>
      </c>
      <c r="X51" s="123"/>
      <c r="Y51" s="123"/>
      <c r="Z51" s="123"/>
      <c r="AA51" s="122" t="n">
        <f aca="false">SUM(X51:Z51)</f>
        <v>0</v>
      </c>
      <c r="AB51" s="123"/>
      <c r="AC51" s="123"/>
      <c r="AD51" s="123"/>
      <c r="AE51" s="123"/>
      <c r="AF51" s="123"/>
      <c r="AG51" s="122" t="n">
        <f aca="false">SUM(AC51:AF51)</f>
        <v>0</v>
      </c>
      <c r="AH51" s="124" t="n">
        <f aca="false">K51+O51+S51+W51+AA51+AB51+AG51</f>
        <v>0</v>
      </c>
      <c r="AI51" s="120" t="n">
        <v>84300</v>
      </c>
      <c r="AJ51" s="121" t="n">
        <v>55378.24</v>
      </c>
      <c r="AK51" s="121"/>
      <c r="AL51" s="121"/>
      <c r="AM51" s="122" t="n">
        <f aca="false">SUM(AJ51:AL51)</f>
        <v>55378.24</v>
      </c>
      <c r="AN51" s="123"/>
      <c r="AO51" s="123"/>
      <c r="AP51" s="123" t="n">
        <v>1770</v>
      </c>
      <c r="AQ51" s="122" t="n">
        <f aca="false">SUM(AN51:AP51)</f>
        <v>1770</v>
      </c>
      <c r="AR51" s="123" t="n">
        <v>0</v>
      </c>
      <c r="AS51" s="123"/>
      <c r="AT51" s="123"/>
      <c r="AU51" s="122" t="n">
        <f aca="false">SUM(AR51:AT51)</f>
        <v>0</v>
      </c>
      <c r="AV51" s="123"/>
      <c r="AW51" s="123"/>
      <c r="AX51" s="123" t="n">
        <v>0</v>
      </c>
      <c r="AY51" s="122" t="n">
        <f aca="false">SUM(AV51:AX51)</f>
        <v>0</v>
      </c>
      <c r="AZ51" s="123"/>
      <c r="BA51" s="123"/>
      <c r="BB51" s="123"/>
      <c r="BC51" s="122" t="n">
        <f aca="false">SUM(AZ51:BB51)</f>
        <v>0</v>
      </c>
      <c r="BD51" s="123"/>
      <c r="BE51" s="123"/>
      <c r="BF51" s="123"/>
      <c r="BG51" s="123" t="n">
        <v>0</v>
      </c>
      <c r="BH51" s="123"/>
      <c r="BI51" s="122" t="n">
        <f aca="false">SUM(BE51:BH51)</f>
        <v>0</v>
      </c>
      <c r="BJ51" s="124" t="n">
        <f aca="false">AM51+AQ51+AU51+AY51+BC51+BD51+BI51</f>
        <v>57148.24</v>
      </c>
      <c r="BK51" s="120" t="n">
        <v>55378.24</v>
      </c>
      <c r="BL51" s="121"/>
      <c r="BM51" s="121"/>
      <c r="BN51" s="122" t="n">
        <f aca="false">SUM(BK51:BM51)</f>
        <v>55378.24</v>
      </c>
      <c r="BO51" s="123"/>
      <c r="BP51" s="123"/>
      <c r="BQ51" s="123" t="n">
        <v>1770</v>
      </c>
      <c r="BR51" s="122" t="n">
        <f aca="false">SUM(BO51:BQ51)</f>
        <v>1770</v>
      </c>
      <c r="BS51" s="123" t="n">
        <v>0</v>
      </c>
      <c r="BT51" s="123"/>
      <c r="BU51" s="123"/>
      <c r="BV51" s="122" t="n">
        <f aca="false">SUM(BS51:BU51)</f>
        <v>0</v>
      </c>
      <c r="BW51" s="123"/>
      <c r="BX51" s="123"/>
      <c r="BY51" s="123" t="n">
        <v>0</v>
      </c>
      <c r="BZ51" s="122" t="n">
        <f aca="false">SUM(BW51:BY51)</f>
        <v>0</v>
      </c>
      <c r="CA51" s="123"/>
      <c r="CB51" s="123"/>
      <c r="CC51" s="123"/>
      <c r="CD51" s="122" t="n">
        <f aca="false">SUM(CA51:CC51)</f>
        <v>0</v>
      </c>
      <c r="CE51" s="123"/>
      <c r="CF51" s="123"/>
      <c r="CG51" s="123"/>
      <c r="CH51" s="123" t="n">
        <v>0</v>
      </c>
      <c r="CI51" s="123"/>
      <c r="CJ51" s="122" t="n">
        <f aca="false">SUM(CF51:CI51)</f>
        <v>0</v>
      </c>
      <c r="CK51" s="123" t="n">
        <f aca="false">BN51+BR51+BV51+BZ51+CD51+CE51+CJ51</f>
        <v>57148.24</v>
      </c>
      <c r="CL51" s="125" t="n">
        <v>84300</v>
      </c>
      <c r="CM51" s="126"/>
      <c r="CN51" s="32"/>
      <c r="CO51" s="32"/>
      <c r="CP51" s="32"/>
      <c r="CQ51" s="32"/>
      <c r="CR51" s="32"/>
      <c r="CS51" s="32"/>
      <c r="CT51" s="32"/>
    </row>
    <row r="52" customFormat="false" ht="24.75" hidden="false" customHeight="true" outlineLevel="0" collapsed="false">
      <c r="A52" s="32"/>
      <c r="B52" s="106" t="n">
        <f aca="false">B51+1</f>
        <v>42</v>
      </c>
      <c r="C52" s="117" t="str">
        <f aca="false" t="array" ref="C52:C52">INDEX(_Rge_Projectdata_3rd,$B52,MATCH(C$10,_Rge_Headline_Projectdata,0))</f>
        <v>P903532</v>
      </c>
      <c r="D52" s="117" t="n">
        <f aca="false">INDEX(_Rge_Projectdata_3rd,$B52,MATCH(D$10,_Rge_Headline_Projectdata,0))</f>
        <v>0</v>
      </c>
      <c r="E52" s="118" t="str">
        <f aca="false" t="array" ref="E52:E52">IF(INDEX(_Rge_Projectdata_3rd,$B52,MATCH(E$10,_Rge_Headline_Projectdata,0))=0,"",INDEX(_Rge_Projectdata_3rd,$B52,MATCH(E$10,_Rge_Headline_Projectdata,0)))</f>
        <v/>
      </c>
      <c r="F52" s="119" t="str">
        <f aca="false">IF(OR(E52=0,E52&gt;_Reportdate),"Open","Closed")</f>
        <v>Open</v>
      </c>
      <c r="G52" s="120"/>
      <c r="H52" s="121"/>
      <c r="I52" s="121"/>
      <c r="J52" s="121"/>
      <c r="K52" s="122" t="n">
        <f aca="false">SUM(H52:J52)</f>
        <v>0</v>
      </c>
      <c r="L52" s="123"/>
      <c r="M52" s="123"/>
      <c r="N52" s="123"/>
      <c r="O52" s="122" t="n">
        <f aca="false">SUM(L52:N52)</f>
        <v>0</v>
      </c>
      <c r="P52" s="123"/>
      <c r="Q52" s="123"/>
      <c r="R52" s="123"/>
      <c r="S52" s="122" t="n">
        <f aca="false">SUM(P52:R52)</f>
        <v>0</v>
      </c>
      <c r="T52" s="123"/>
      <c r="U52" s="123"/>
      <c r="V52" s="123"/>
      <c r="W52" s="122" t="n">
        <f aca="false">SUM(T52:V52)</f>
        <v>0</v>
      </c>
      <c r="X52" s="123"/>
      <c r="Y52" s="123"/>
      <c r="Z52" s="123"/>
      <c r="AA52" s="122" t="n">
        <f aca="false">SUM(X52:Z52)</f>
        <v>0</v>
      </c>
      <c r="AB52" s="123"/>
      <c r="AC52" s="123"/>
      <c r="AD52" s="123"/>
      <c r="AE52" s="123"/>
      <c r="AF52" s="123"/>
      <c r="AG52" s="122" t="n">
        <f aca="false">SUM(AC52:AF52)</f>
        <v>0</v>
      </c>
      <c r="AH52" s="124" t="n">
        <f aca="false">K52+O52+S52+W52+AA52+AB52+AG52</f>
        <v>0</v>
      </c>
      <c r="AI52" s="120" t="n">
        <v>72500</v>
      </c>
      <c r="AJ52" s="121" t="n">
        <v>44000</v>
      </c>
      <c r="AK52" s="121"/>
      <c r="AL52" s="121"/>
      <c r="AM52" s="122" t="n">
        <f aca="false">SUM(AJ52:AL52)</f>
        <v>44000</v>
      </c>
      <c r="AN52" s="123"/>
      <c r="AO52" s="123"/>
      <c r="AP52" s="123" t="n">
        <v>2266.67</v>
      </c>
      <c r="AQ52" s="122" t="n">
        <f aca="false">SUM(AN52:AP52)</f>
        <v>2266.67</v>
      </c>
      <c r="AR52" s="123" t="n">
        <v>0</v>
      </c>
      <c r="AS52" s="123"/>
      <c r="AT52" s="123"/>
      <c r="AU52" s="122" t="n">
        <f aca="false">SUM(AR52:AT52)</f>
        <v>0</v>
      </c>
      <c r="AV52" s="123"/>
      <c r="AW52" s="123"/>
      <c r="AX52" s="123" t="n">
        <v>0</v>
      </c>
      <c r="AY52" s="122" t="n">
        <f aca="false">SUM(AV52:AX52)</f>
        <v>0</v>
      </c>
      <c r="AZ52" s="123"/>
      <c r="BA52" s="123"/>
      <c r="BB52" s="123"/>
      <c r="BC52" s="122" t="n">
        <f aca="false">SUM(AZ52:BB52)</f>
        <v>0</v>
      </c>
      <c r="BD52" s="123"/>
      <c r="BE52" s="123"/>
      <c r="BF52" s="123"/>
      <c r="BG52" s="123" t="n">
        <v>0</v>
      </c>
      <c r="BH52" s="123"/>
      <c r="BI52" s="122" t="n">
        <f aca="false">SUM(BE52:BH52)</f>
        <v>0</v>
      </c>
      <c r="BJ52" s="124" t="n">
        <f aca="false">AM52+AQ52+AU52+AY52+BC52+BD52+BI52</f>
        <v>46266.67</v>
      </c>
      <c r="BK52" s="120" t="n">
        <v>466.67</v>
      </c>
      <c r="BL52" s="121"/>
      <c r="BM52" s="121"/>
      <c r="BN52" s="122" t="n">
        <f aca="false">SUM(BK52:BM52)</f>
        <v>466.67</v>
      </c>
      <c r="BO52" s="123"/>
      <c r="BP52" s="123"/>
      <c r="BQ52" s="123" t="n">
        <v>2296.67</v>
      </c>
      <c r="BR52" s="122" t="n">
        <f aca="false">SUM(BO52:BQ52)</f>
        <v>2296.67</v>
      </c>
      <c r="BS52" s="123" t="n">
        <v>0</v>
      </c>
      <c r="BT52" s="123"/>
      <c r="BU52" s="123"/>
      <c r="BV52" s="122" t="n">
        <f aca="false">SUM(BS52:BU52)</f>
        <v>0</v>
      </c>
      <c r="BW52" s="123"/>
      <c r="BX52" s="123"/>
      <c r="BY52" s="123" t="n">
        <v>0</v>
      </c>
      <c r="BZ52" s="122" t="n">
        <f aca="false">SUM(BW52:BY52)</f>
        <v>0</v>
      </c>
      <c r="CA52" s="123"/>
      <c r="CB52" s="123"/>
      <c r="CC52" s="123"/>
      <c r="CD52" s="122" t="n">
        <f aca="false">SUM(CA52:CC52)</f>
        <v>0</v>
      </c>
      <c r="CE52" s="123"/>
      <c r="CF52" s="123"/>
      <c r="CG52" s="123"/>
      <c r="CH52" s="123" t="n">
        <v>0</v>
      </c>
      <c r="CI52" s="123"/>
      <c r="CJ52" s="122" t="n">
        <f aca="false">SUM(CF52:CI52)</f>
        <v>0</v>
      </c>
      <c r="CK52" s="123" t="n">
        <f aca="false">BN52+BR52+BV52+BZ52+CD52+CE52+CJ52</f>
        <v>2763.34</v>
      </c>
      <c r="CL52" s="125" t="n">
        <v>0</v>
      </c>
      <c r="CM52" s="126"/>
      <c r="CN52" s="32"/>
      <c r="CO52" s="32"/>
      <c r="CP52" s="32"/>
      <c r="CQ52" s="32"/>
      <c r="CR52" s="32"/>
      <c r="CS52" s="32"/>
      <c r="CT52" s="32"/>
    </row>
    <row r="53" customFormat="false" ht="24.75" hidden="false" customHeight="true" outlineLevel="0" collapsed="false">
      <c r="A53" s="32"/>
      <c r="B53" s="106" t="n">
        <f aca="false">B52+1</f>
        <v>43</v>
      </c>
      <c r="C53" s="117" t="str">
        <f aca="false" t="array" ref="C53:C53">INDEX(_Rge_Projectdata_3rd,$B53,MATCH(C$10,_Rge_Headline_Projectdata,0))</f>
        <v>P903533</v>
      </c>
      <c r="D53" s="117" t="n">
        <f aca="false">INDEX(_Rge_Projectdata_3rd,$B53,MATCH(D$10,_Rge_Headline_Projectdata,0))</f>
        <v>0</v>
      </c>
      <c r="E53" s="118" t="str">
        <f aca="false" t="array" ref="E53:E53">IF(INDEX(_Rge_Projectdata_3rd,$B53,MATCH(E$10,_Rge_Headline_Projectdata,0))=0,"",INDEX(_Rge_Projectdata_3rd,$B53,MATCH(E$10,_Rge_Headline_Projectdata,0)))</f>
        <v/>
      </c>
      <c r="F53" s="119" t="str">
        <f aca="false">IF(OR(E53=0,E53&gt;_Reportdate),"Open","Closed")</f>
        <v>Open</v>
      </c>
      <c r="G53" s="120"/>
      <c r="H53" s="121"/>
      <c r="I53" s="121"/>
      <c r="J53" s="121"/>
      <c r="K53" s="122" t="n">
        <f aca="false">SUM(H53:J53)</f>
        <v>0</v>
      </c>
      <c r="L53" s="123"/>
      <c r="M53" s="123"/>
      <c r="N53" s="123"/>
      <c r="O53" s="122" t="n">
        <f aca="false">SUM(L53:N53)</f>
        <v>0</v>
      </c>
      <c r="P53" s="123"/>
      <c r="Q53" s="123"/>
      <c r="R53" s="123"/>
      <c r="S53" s="122" t="n">
        <f aca="false">SUM(P53:R53)</f>
        <v>0</v>
      </c>
      <c r="T53" s="123"/>
      <c r="U53" s="123"/>
      <c r="V53" s="123"/>
      <c r="W53" s="122" t="n">
        <f aca="false">SUM(T53:V53)</f>
        <v>0</v>
      </c>
      <c r="X53" s="123"/>
      <c r="Y53" s="123"/>
      <c r="Z53" s="123"/>
      <c r="AA53" s="122" t="n">
        <f aca="false">SUM(X53:Z53)</f>
        <v>0</v>
      </c>
      <c r="AB53" s="123"/>
      <c r="AC53" s="123"/>
      <c r="AD53" s="123"/>
      <c r="AE53" s="123"/>
      <c r="AF53" s="123"/>
      <c r="AG53" s="122" t="n">
        <f aca="false">SUM(AC53:AF53)</f>
        <v>0</v>
      </c>
      <c r="AH53" s="124" t="n">
        <f aca="false">K53+O53+S53+W53+AA53+AB53+AG53</f>
        <v>0</v>
      </c>
      <c r="AI53" s="120" t="n">
        <v>205000</v>
      </c>
      <c r="AJ53" s="121" t="n">
        <v>106190</v>
      </c>
      <c r="AK53" s="121"/>
      <c r="AL53" s="121"/>
      <c r="AM53" s="122" t="n">
        <f aca="false">SUM(AJ53:AL53)</f>
        <v>106190</v>
      </c>
      <c r="AN53" s="123"/>
      <c r="AO53" s="123"/>
      <c r="AP53" s="123" t="n">
        <v>3500</v>
      </c>
      <c r="AQ53" s="122" t="n">
        <f aca="false">SUM(AN53:AP53)</f>
        <v>3500</v>
      </c>
      <c r="AR53" s="123" t="n">
        <v>0</v>
      </c>
      <c r="AS53" s="123"/>
      <c r="AT53" s="123"/>
      <c r="AU53" s="122" t="n">
        <f aca="false">SUM(AR53:AT53)</f>
        <v>0</v>
      </c>
      <c r="AV53" s="123"/>
      <c r="AW53" s="123"/>
      <c r="AX53" s="123" t="n">
        <v>0</v>
      </c>
      <c r="AY53" s="122" t="n">
        <f aca="false">SUM(AV53:AX53)</f>
        <v>0</v>
      </c>
      <c r="AZ53" s="123"/>
      <c r="BA53" s="123"/>
      <c r="BB53" s="123"/>
      <c r="BC53" s="122" t="n">
        <f aca="false">SUM(AZ53:BB53)</f>
        <v>0</v>
      </c>
      <c r="BD53" s="123"/>
      <c r="BE53" s="123"/>
      <c r="BF53" s="123"/>
      <c r="BG53" s="123" t="n">
        <v>0</v>
      </c>
      <c r="BH53" s="123"/>
      <c r="BI53" s="122" t="n">
        <f aca="false">SUM(BE53:BH53)</f>
        <v>0</v>
      </c>
      <c r="BJ53" s="124" t="n">
        <f aca="false">AM53+AQ53+AU53+AY53+BC53+BD53+BI53</f>
        <v>109690</v>
      </c>
      <c r="BK53" s="120" t="n">
        <v>0</v>
      </c>
      <c r="BL53" s="121"/>
      <c r="BM53" s="121"/>
      <c r="BN53" s="122" t="n">
        <f aca="false">SUM(BK53:BM53)</f>
        <v>0</v>
      </c>
      <c r="BO53" s="123"/>
      <c r="BP53" s="123"/>
      <c r="BQ53" s="123" t="n">
        <v>0</v>
      </c>
      <c r="BR53" s="122" t="n">
        <f aca="false">SUM(BO53:BQ53)</f>
        <v>0</v>
      </c>
      <c r="BS53" s="123" t="n">
        <v>0</v>
      </c>
      <c r="BT53" s="123"/>
      <c r="BU53" s="123"/>
      <c r="BV53" s="122" t="n">
        <f aca="false">SUM(BS53:BU53)</f>
        <v>0</v>
      </c>
      <c r="BW53" s="123"/>
      <c r="BX53" s="123"/>
      <c r="BY53" s="123" t="n">
        <v>0</v>
      </c>
      <c r="BZ53" s="122" t="n">
        <f aca="false">SUM(BW53:BY53)</f>
        <v>0</v>
      </c>
      <c r="CA53" s="123"/>
      <c r="CB53" s="123"/>
      <c r="CC53" s="123"/>
      <c r="CD53" s="122" t="n">
        <f aca="false">SUM(CA53:CC53)</f>
        <v>0</v>
      </c>
      <c r="CE53" s="123"/>
      <c r="CF53" s="123"/>
      <c r="CG53" s="123"/>
      <c r="CH53" s="123" t="n">
        <v>0</v>
      </c>
      <c r="CI53" s="123"/>
      <c r="CJ53" s="122" t="n">
        <f aca="false">SUM(CF53:CI53)</f>
        <v>0</v>
      </c>
      <c r="CK53" s="123" t="n">
        <f aca="false">BN53+BR53+BV53+BZ53+CD53+CE53+CJ53</f>
        <v>0</v>
      </c>
      <c r="CL53" s="125" t="n">
        <v>0</v>
      </c>
      <c r="CM53" s="126"/>
      <c r="CN53" s="32"/>
      <c r="CO53" s="32"/>
      <c r="CP53" s="32"/>
      <c r="CQ53" s="32"/>
      <c r="CR53" s="32"/>
      <c r="CS53" s="32"/>
      <c r="CT53" s="32"/>
    </row>
    <row r="54" customFormat="false" ht="24.75" hidden="false" customHeight="true" outlineLevel="0" collapsed="false">
      <c r="A54" s="32"/>
      <c r="B54" s="106" t="n">
        <f aca="false">B53+1</f>
        <v>44</v>
      </c>
      <c r="C54" s="117" t="str">
        <f aca="false" t="array" ref="C54:C54">INDEX(_Rge_Projectdata_3rd,$B54,MATCH(C$10,_Rge_Headline_Projectdata,0))</f>
        <v>P903615</v>
      </c>
      <c r="D54" s="117" t="n">
        <f aca="false">INDEX(_Rge_Projectdata_3rd,$B54,MATCH(D$10,_Rge_Headline_Projectdata,0))</f>
        <v>0</v>
      </c>
      <c r="E54" s="118" t="n">
        <f aca="false" t="array" ref="E54:E54">IF(INDEX(_Rge_Projectdata_3rd,$B54,MATCH(E$10,_Rge_Headline_Projectdata,0))=0,"",INDEX(_Rge_Projectdata_3rd,$B54,MATCH(E$10,_Rge_Headline_Projectdata,0)))</f>
        <v>45381</v>
      </c>
      <c r="F54" s="119" t="str">
        <f aca="false">IF(OR(E54=0,E54&gt;_Reportdate),"Open","Closed")</f>
        <v>Closed</v>
      </c>
      <c r="G54" s="120"/>
      <c r="H54" s="121"/>
      <c r="I54" s="121"/>
      <c r="J54" s="121"/>
      <c r="K54" s="122" t="n">
        <f aca="false">SUM(H54:J54)</f>
        <v>0</v>
      </c>
      <c r="L54" s="123"/>
      <c r="M54" s="123"/>
      <c r="N54" s="123"/>
      <c r="O54" s="122" t="n">
        <f aca="false">SUM(L54:N54)</f>
        <v>0</v>
      </c>
      <c r="P54" s="123"/>
      <c r="Q54" s="123"/>
      <c r="R54" s="123"/>
      <c r="S54" s="122" t="n">
        <f aca="false">SUM(P54:R54)</f>
        <v>0</v>
      </c>
      <c r="T54" s="123"/>
      <c r="U54" s="123"/>
      <c r="V54" s="123"/>
      <c r="W54" s="122" t="n">
        <f aca="false">SUM(T54:V54)</f>
        <v>0</v>
      </c>
      <c r="X54" s="123"/>
      <c r="Y54" s="123"/>
      <c r="Z54" s="123"/>
      <c r="AA54" s="122" t="n">
        <f aca="false">SUM(X54:Z54)</f>
        <v>0</v>
      </c>
      <c r="AB54" s="123"/>
      <c r="AC54" s="123"/>
      <c r="AD54" s="123"/>
      <c r="AE54" s="123"/>
      <c r="AF54" s="123"/>
      <c r="AG54" s="122" t="n">
        <f aca="false">SUM(AC54:AF54)</f>
        <v>0</v>
      </c>
      <c r="AH54" s="124" t="n">
        <f aca="false">K54+O54+S54+W54+AA54+AB54+AG54</f>
        <v>0</v>
      </c>
      <c r="AI54" s="120" t="n">
        <v>39192.12</v>
      </c>
      <c r="AJ54" s="121" t="n">
        <v>14717.7</v>
      </c>
      <c r="AK54" s="121"/>
      <c r="AL54" s="121"/>
      <c r="AM54" s="122" t="n">
        <f aca="false">SUM(AJ54:AL54)</f>
        <v>14717.7</v>
      </c>
      <c r="AN54" s="123"/>
      <c r="AO54" s="123"/>
      <c r="AP54" s="123" t="n">
        <v>0</v>
      </c>
      <c r="AQ54" s="122" t="n">
        <f aca="false">SUM(AN54:AP54)</f>
        <v>0</v>
      </c>
      <c r="AR54" s="123" t="n">
        <v>1050</v>
      </c>
      <c r="AS54" s="123"/>
      <c r="AT54" s="123"/>
      <c r="AU54" s="122" t="n">
        <f aca="false">SUM(AR54:AT54)</f>
        <v>1050</v>
      </c>
      <c r="AV54" s="123"/>
      <c r="AW54" s="123"/>
      <c r="AX54" s="123" t="n">
        <v>0</v>
      </c>
      <c r="AY54" s="122" t="n">
        <f aca="false">SUM(AV54:AX54)</f>
        <v>0</v>
      </c>
      <c r="AZ54" s="123"/>
      <c r="BA54" s="123"/>
      <c r="BB54" s="123"/>
      <c r="BC54" s="122" t="n">
        <f aca="false">SUM(AZ54:BB54)</f>
        <v>0</v>
      </c>
      <c r="BD54" s="123"/>
      <c r="BE54" s="123"/>
      <c r="BF54" s="123"/>
      <c r="BG54" s="123" t="n">
        <v>0</v>
      </c>
      <c r="BH54" s="123"/>
      <c r="BI54" s="122" t="n">
        <f aca="false">SUM(BE54:BH54)</f>
        <v>0</v>
      </c>
      <c r="BJ54" s="124" t="n">
        <f aca="false">AM54+AQ54+AU54+AY54+BC54+BD54+BI54</f>
        <v>15767.7</v>
      </c>
      <c r="BK54" s="120" t="n">
        <v>14717.7</v>
      </c>
      <c r="BL54" s="121"/>
      <c r="BM54" s="121"/>
      <c r="BN54" s="122" t="n">
        <f aca="false">SUM(BK54:BM54)</f>
        <v>14717.7</v>
      </c>
      <c r="BO54" s="123"/>
      <c r="BP54" s="123"/>
      <c r="BQ54" s="123" t="n">
        <v>0</v>
      </c>
      <c r="BR54" s="122" t="n">
        <f aca="false">SUM(BO54:BQ54)</f>
        <v>0</v>
      </c>
      <c r="BS54" s="123" t="n">
        <v>1050</v>
      </c>
      <c r="BT54" s="123"/>
      <c r="BU54" s="123"/>
      <c r="BV54" s="122" t="n">
        <f aca="false">SUM(BS54:BU54)</f>
        <v>1050</v>
      </c>
      <c r="BW54" s="123"/>
      <c r="BX54" s="123"/>
      <c r="BY54" s="123" t="n">
        <v>0</v>
      </c>
      <c r="BZ54" s="122" t="n">
        <f aca="false">SUM(BW54:BY54)</f>
        <v>0</v>
      </c>
      <c r="CA54" s="123"/>
      <c r="CB54" s="123"/>
      <c r="CC54" s="123"/>
      <c r="CD54" s="122" t="n">
        <f aca="false">SUM(CA54:CC54)</f>
        <v>0</v>
      </c>
      <c r="CE54" s="123"/>
      <c r="CF54" s="123"/>
      <c r="CG54" s="123"/>
      <c r="CH54" s="123" t="n">
        <v>0</v>
      </c>
      <c r="CI54" s="123"/>
      <c r="CJ54" s="122" t="n">
        <f aca="false">SUM(CF54:CI54)</f>
        <v>0</v>
      </c>
      <c r="CK54" s="123" t="n">
        <f aca="false">BN54+BR54+BV54+BZ54+CD54+CE54+CJ54</f>
        <v>15767.7</v>
      </c>
      <c r="CL54" s="125" t="n">
        <v>39192.12</v>
      </c>
      <c r="CM54" s="126"/>
      <c r="CN54" s="32"/>
      <c r="CO54" s="32"/>
      <c r="CP54" s="32"/>
      <c r="CQ54" s="32"/>
      <c r="CR54" s="32"/>
      <c r="CS54" s="32"/>
      <c r="CT54" s="32"/>
    </row>
    <row r="55" customFormat="false" ht="24.75" hidden="false" customHeight="true" outlineLevel="0" collapsed="false">
      <c r="A55" s="32"/>
      <c r="B55" s="106" t="n">
        <f aca="false">B54+1</f>
        <v>45</v>
      </c>
      <c r="C55" s="117" t="str">
        <f aca="false" t="array" ref="C55:C55">INDEX(_Rge_Projectdata_3rd,$B55,MATCH(C$10,_Rge_Headline_Projectdata,0))</f>
        <v>P903617</v>
      </c>
      <c r="D55" s="117" t="n">
        <f aca="false">INDEX(_Rge_Projectdata_3rd,$B55,MATCH(D$10,_Rge_Headline_Projectdata,0))</f>
        <v>0</v>
      </c>
      <c r="E55" s="118" t="str">
        <f aca="false" t="array" ref="E55:E55">IF(INDEX(_Rge_Projectdata_3rd,$B55,MATCH(E$10,_Rge_Headline_Projectdata,0))=0,"",INDEX(_Rge_Projectdata_3rd,$B55,MATCH(E$10,_Rge_Headline_Projectdata,0)))</f>
        <v/>
      </c>
      <c r="F55" s="119" t="str">
        <f aca="false">IF(OR(E55=0,E55&gt;_Reportdate),"Open","Closed")</f>
        <v>Open</v>
      </c>
      <c r="G55" s="120"/>
      <c r="H55" s="121"/>
      <c r="I55" s="121"/>
      <c r="J55" s="121"/>
      <c r="K55" s="122" t="n">
        <f aca="false">SUM(H55:J55)</f>
        <v>0</v>
      </c>
      <c r="L55" s="123"/>
      <c r="M55" s="123"/>
      <c r="N55" s="123"/>
      <c r="O55" s="122" t="n">
        <f aca="false">SUM(L55:N55)</f>
        <v>0</v>
      </c>
      <c r="P55" s="123"/>
      <c r="Q55" s="123"/>
      <c r="R55" s="123"/>
      <c r="S55" s="122" t="n">
        <f aca="false">SUM(P55:R55)</f>
        <v>0</v>
      </c>
      <c r="T55" s="123"/>
      <c r="U55" s="123"/>
      <c r="V55" s="123"/>
      <c r="W55" s="122" t="n">
        <f aca="false">SUM(T55:V55)</f>
        <v>0</v>
      </c>
      <c r="X55" s="123"/>
      <c r="Y55" s="123"/>
      <c r="Z55" s="123"/>
      <c r="AA55" s="122" t="n">
        <f aca="false">SUM(X55:Z55)</f>
        <v>0</v>
      </c>
      <c r="AB55" s="123"/>
      <c r="AC55" s="123"/>
      <c r="AD55" s="123"/>
      <c r="AE55" s="123"/>
      <c r="AF55" s="123"/>
      <c r="AG55" s="122" t="n">
        <f aca="false">SUM(AC55:AF55)</f>
        <v>0</v>
      </c>
      <c r="AH55" s="124" t="n">
        <f aca="false">K55+O55+S55+W55+AA55+AB55+AG55</f>
        <v>0</v>
      </c>
      <c r="AI55" s="120" t="n">
        <v>21592.47</v>
      </c>
      <c r="AJ55" s="121" t="n">
        <v>11072.82</v>
      </c>
      <c r="AK55" s="121"/>
      <c r="AL55" s="121"/>
      <c r="AM55" s="122" t="n">
        <f aca="false">SUM(AJ55:AL55)</f>
        <v>11072.82</v>
      </c>
      <c r="AN55" s="123"/>
      <c r="AO55" s="123"/>
      <c r="AP55" s="123" t="n">
        <v>0</v>
      </c>
      <c r="AQ55" s="122" t="n">
        <f aca="false">SUM(AN55:AP55)</f>
        <v>0</v>
      </c>
      <c r="AR55" s="123" t="n">
        <v>0</v>
      </c>
      <c r="AS55" s="123"/>
      <c r="AT55" s="123"/>
      <c r="AU55" s="122" t="n">
        <f aca="false">SUM(AR55:AT55)</f>
        <v>0</v>
      </c>
      <c r="AV55" s="123"/>
      <c r="AW55" s="123"/>
      <c r="AX55" s="123" t="n">
        <v>0</v>
      </c>
      <c r="AY55" s="122" t="n">
        <f aca="false">SUM(AV55:AX55)</f>
        <v>0</v>
      </c>
      <c r="AZ55" s="123"/>
      <c r="BA55" s="123"/>
      <c r="BB55" s="123"/>
      <c r="BC55" s="122" t="n">
        <f aca="false">SUM(AZ55:BB55)</f>
        <v>0</v>
      </c>
      <c r="BD55" s="123"/>
      <c r="BE55" s="123"/>
      <c r="BF55" s="123"/>
      <c r="BG55" s="123" t="n">
        <v>0</v>
      </c>
      <c r="BH55" s="123"/>
      <c r="BI55" s="122" t="n">
        <f aca="false">SUM(BE55:BH55)</f>
        <v>0</v>
      </c>
      <c r="BJ55" s="124" t="n">
        <f aca="false">AM55+AQ55+AU55+AY55+BC55+BD55+BI55</f>
        <v>11072.82</v>
      </c>
      <c r="BK55" s="120" t="n">
        <v>0</v>
      </c>
      <c r="BL55" s="121"/>
      <c r="BM55" s="121"/>
      <c r="BN55" s="122" t="n">
        <f aca="false">SUM(BK55:BM55)</f>
        <v>0</v>
      </c>
      <c r="BO55" s="123"/>
      <c r="BP55" s="123"/>
      <c r="BQ55" s="123" t="n">
        <v>0</v>
      </c>
      <c r="BR55" s="122" t="n">
        <f aca="false">SUM(BO55:BQ55)</f>
        <v>0</v>
      </c>
      <c r="BS55" s="123" t="n">
        <v>0</v>
      </c>
      <c r="BT55" s="123"/>
      <c r="BU55" s="123"/>
      <c r="BV55" s="122" t="n">
        <f aca="false">SUM(BS55:BU55)</f>
        <v>0</v>
      </c>
      <c r="BW55" s="123"/>
      <c r="BX55" s="123"/>
      <c r="BY55" s="123" t="n">
        <v>0</v>
      </c>
      <c r="BZ55" s="122" t="n">
        <f aca="false">SUM(BW55:BY55)</f>
        <v>0</v>
      </c>
      <c r="CA55" s="123"/>
      <c r="CB55" s="123"/>
      <c r="CC55" s="123"/>
      <c r="CD55" s="122" t="n">
        <f aca="false">SUM(CA55:CC55)</f>
        <v>0</v>
      </c>
      <c r="CE55" s="123"/>
      <c r="CF55" s="123"/>
      <c r="CG55" s="123"/>
      <c r="CH55" s="123" t="n">
        <v>0</v>
      </c>
      <c r="CI55" s="123"/>
      <c r="CJ55" s="122" t="n">
        <f aca="false">SUM(CF55:CI55)</f>
        <v>0</v>
      </c>
      <c r="CK55" s="123" t="n">
        <f aca="false">BN55+BR55+BV55+BZ55+CD55+CE55+CJ55</f>
        <v>0</v>
      </c>
      <c r="CL55" s="125" t="n">
        <v>0</v>
      </c>
      <c r="CM55" s="126"/>
      <c r="CN55" s="32"/>
      <c r="CO55" s="32"/>
      <c r="CP55" s="32"/>
      <c r="CQ55" s="32"/>
      <c r="CR55" s="32"/>
      <c r="CS55" s="32"/>
      <c r="CT55" s="32"/>
    </row>
    <row r="56" customFormat="false" ht="24.75" hidden="false" customHeight="true" outlineLevel="0" collapsed="false">
      <c r="A56" s="32"/>
      <c r="B56" s="106" t="n">
        <f aca="false">B55+1</f>
        <v>46</v>
      </c>
      <c r="C56" s="117" t="str">
        <f aca="false" t="array" ref="C56:C56">INDEX(_Rge_Projectdata_3rd,$B56,MATCH(C$10,_Rge_Headline_Projectdata,0))</f>
        <v>P903618</v>
      </c>
      <c r="D56" s="117" t="n">
        <f aca="false">INDEX(_Rge_Projectdata_3rd,$B56,MATCH(D$10,_Rge_Headline_Projectdata,0))</f>
        <v>0</v>
      </c>
      <c r="E56" s="118" t="str">
        <f aca="false" t="array" ref="E56:E56">IF(INDEX(_Rge_Projectdata_3rd,$B56,MATCH(E$10,_Rge_Headline_Projectdata,0))=0,"",INDEX(_Rge_Projectdata_3rd,$B56,MATCH(E$10,_Rge_Headline_Projectdata,0)))</f>
        <v/>
      </c>
      <c r="F56" s="119" t="str">
        <f aca="false">IF(OR(E56=0,E56&gt;_Reportdate),"Open","Closed")</f>
        <v>Open</v>
      </c>
      <c r="G56" s="120"/>
      <c r="H56" s="121"/>
      <c r="I56" s="121"/>
      <c r="J56" s="121"/>
      <c r="K56" s="122" t="n">
        <f aca="false">SUM(H56:J56)</f>
        <v>0</v>
      </c>
      <c r="L56" s="123"/>
      <c r="M56" s="123"/>
      <c r="N56" s="123"/>
      <c r="O56" s="122" t="n">
        <f aca="false">SUM(L56:N56)</f>
        <v>0</v>
      </c>
      <c r="P56" s="123"/>
      <c r="Q56" s="123"/>
      <c r="R56" s="123"/>
      <c r="S56" s="122" t="n">
        <f aca="false">SUM(P56:R56)</f>
        <v>0</v>
      </c>
      <c r="T56" s="123"/>
      <c r="U56" s="123"/>
      <c r="V56" s="123"/>
      <c r="W56" s="122" t="n">
        <f aca="false">SUM(T56:V56)</f>
        <v>0</v>
      </c>
      <c r="X56" s="123"/>
      <c r="Y56" s="123"/>
      <c r="Z56" s="123"/>
      <c r="AA56" s="122" t="n">
        <f aca="false">SUM(X56:Z56)</f>
        <v>0</v>
      </c>
      <c r="AB56" s="123"/>
      <c r="AC56" s="123"/>
      <c r="AD56" s="123"/>
      <c r="AE56" s="123"/>
      <c r="AF56" s="123"/>
      <c r="AG56" s="122" t="n">
        <f aca="false">SUM(AC56:AF56)</f>
        <v>0</v>
      </c>
      <c r="AH56" s="124" t="n">
        <f aca="false">K56+O56+S56+W56+AA56+AB56+AG56</f>
        <v>0</v>
      </c>
      <c r="AI56" s="120" t="n">
        <v>4476</v>
      </c>
      <c r="AJ56" s="121" t="n">
        <v>2486.67</v>
      </c>
      <c r="AK56" s="121"/>
      <c r="AL56" s="121"/>
      <c r="AM56" s="122" t="n">
        <f aca="false">SUM(AJ56:AL56)</f>
        <v>2486.67</v>
      </c>
      <c r="AN56" s="123"/>
      <c r="AO56" s="123"/>
      <c r="AP56" s="123" t="n">
        <v>1351.33</v>
      </c>
      <c r="AQ56" s="122" t="n">
        <f aca="false">SUM(AN56:AP56)</f>
        <v>1351.33</v>
      </c>
      <c r="AR56" s="123" t="n">
        <v>0</v>
      </c>
      <c r="AS56" s="123"/>
      <c r="AT56" s="123"/>
      <c r="AU56" s="122" t="n">
        <f aca="false">SUM(AR56:AT56)</f>
        <v>0</v>
      </c>
      <c r="AV56" s="123"/>
      <c r="AW56" s="123"/>
      <c r="AX56" s="123" t="n">
        <v>0</v>
      </c>
      <c r="AY56" s="122" t="n">
        <f aca="false">SUM(AV56:AX56)</f>
        <v>0</v>
      </c>
      <c r="AZ56" s="123"/>
      <c r="BA56" s="123"/>
      <c r="BB56" s="123"/>
      <c r="BC56" s="122" t="n">
        <f aca="false">SUM(AZ56:BB56)</f>
        <v>0</v>
      </c>
      <c r="BD56" s="123"/>
      <c r="BE56" s="123"/>
      <c r="BF56" s="123"/>
      <c r="BG56" s="123" t="n">
        <v>0</v>
      </c>
      <c r="BH56" s="123"/>
      <c r="BI56" s="122" t="n">
        <f aca="false">SUM(BE56:BH56)</f>
        <v>0</v>
      </c>
      <c r="BJ56" s="124" t="n">
        <f aca="false">AM56+AQ56+AU56+AY56+BC56+BD56+BI56</f>
        <v>3838</v>
      </c>
      <c r="BK56" s="120" t="n">
        <v>441.33</v>
      </c>
      <c r="BL56" s="121"/>
      <c r="BM56" s="121"/>
      <c r="BN56" s="122" t="n">
        <f aca="false">SUM(BK56:BM56)</f>
        <v>441.33</v>
      </c>
      <c r="BO56" s="123"/>
      <c r="BP56" s="123"/>
      <c r="BQ56" s="123" t="n">
        <v>1351.33</v>
      </c>
      <c r="BR56" s="122" t="n">
        <f aca="false">SUM(BO56:BQ56)</f>
        <v>1351.33</v>
      </c>
      <c r="BS56" s="123" t="n">
        <v>0</v>
      </c>
      <c r="BT56" s="123"/>
      <c r="BU56" s="123"/>
      <c r="BV56" s="122" t="n">
        <f aca="false">SUM(BS56:BU56)</f>
        <v>0</v>
      </c>
      <c r="BW56" s="123"/>
      <c r="BX56" s="123"/>
      <c r="BY56" s="123" t="n">
        <v>0</v>
      </c>
      <c r="BZ56" s="122" t="n">
        <f aca="false">SUM(BW56:BY56)</f>
        <v>0</v>
      </c>
      <c r="CA56" s="123"/>
      <c r="CB56" s="123"/>
      <c r="CC56" s="123"/>
      <c r="CD56" s="122" t="n">
        <f aca="false">SUM(CA56:CC56)</f>
        <v>0</v>
      </c>
      <c r="CE56" s="123"/>
      <c r="CF56" s="123"/>
      <c r="CG56" s="123"/>
      <c r="CH56" s="123" t="n">
        <v>0</v>
      </c>
      <c r="CI56" s="123"/>
      <c r="CJ56" s="122" t="n">
        <f aca="false">SUM(CF56:CI56)</f>
        <v>0</v>
      </c>
      <c r="CK56" s="123" t="n">
        <f aca="false">BN56+BR56+BV56+BZ56+CD56+CE56+CJ56</f>
        <v>1792.66</v>
      </c>
      <c r="CL56" s="125" t="n">
        <v>0</v>
      </c>
      <c r="CM56" s="126"/>
      <c r="CN56" s="32"/>
      <c r="CO56" s="32"/>
      <c r="CP56" s="32"/>
      <c r="CQ56" s="32"/>
      <c r="CR56" s="32"/>
      <c r="CS56" s="32"/>
      <c r="CT56" s="32"/>
    </row>
    <row r="57" customFormat="false" ht="24.75" hidden="false" customHeight="true" outlineLevel="0" collapsed="false">
      <c r="A57" s="32"/>
      <c r="B57" s="106" t="n">
        <f aca="false">B56+1</f>
        <v>47</v>
      </c>
      <c r="C57" s="117" t="str">
        <f aca="false" t="array" ref="C57:C57">INDEX(_Rge_Projectdata_3rd,$B57,MATCH(C$10,_Rge_Headline_Projectdata,0))</f>
        <v>P903623</v>
      </c>
      <c r="D57" s="117" t="n">
        <f aca="false">INDEX(_Rge_Projectdata_3rd,$B57,MATCH(D$10,_Rge_Headline_Projectdata,0))</f>
        <v>0</v>
      </c>
      <c r="E57" s="118" t="str">
        <f aca="false" t="array" ref="E57:E57">IF(INDEX(_Rge_Projectdata_3rd,$B57,MATCH(E$10,_Rge_Headline_Projectdata,0))=0,"",INDEX(_Rge_Projectdata_3rd,$B57,MATCH(E$10,_Rge_Headline_Projectdata,0)))</f>
        <v/>
      </c>
      <c r="F57" s="119" t="str">
        <f aca="false">IF(OR(E57=0,E57&gt;_Reportdate),"Open","Closed")</f>
        <v>Open</v>
      </c>
      <c r="G57" s="120"/>
      <c r="H57" s="121"/>
      <c r="I57" s="121"/>
      <c r="J57" s="121"/>
      <c r="K57" s="122" t="n">
        <f aca="false">SUM(H57:J57)</f>
        <v>0</v>
      </c>
      <c r="L57" s="123"/>
      <c r="M57" s="123"/>
      <c r="N57" s="123"/>
      <c r="O57" s="122" t="n">
        <f aca="false">SUM(L57:N57)</f>
        <v>0</v>
      </c>
      <c r="P57" s="123"/>
      <c r="Q57" s="123"/>
      <c r="R57" s="123"/>
      <c r="S57" s="122" t="n">
        <f aca="false">SUM(P57:R57)</f>
        <v>0</v>
      </c>
      <c r="T57" s="123"/>
      <c r="U57" s="123"/>
      <c r="V57" s="123"/>
      <c r="W57" s="122" t="n">
        <f aca="false">SUM(T57:V57)</f>
        <v>0</v>
      </c>
      <c r="X57" s="123"/>
      <c r="Y57" s="123"/>
      <c r="Z57" s="123"/>
      <c r="AA57" s="122" t="n">
        <f aca="false">SUM(X57:Z57)</f>
        <v>0</v>
      </c>
      <c r="AB57" s="123"/>
      <c r="AC57" s="123"/>
      <c r="AD57" s="123"/>
      <c r="AE57" s="123"/>
      <c r="AF57" s="123"/>
      <c r="AG57" s="122" t="n">
        <f aca="false">SUM(AC57:AF57)</f>
        <v>0</v>
      </c>
      <c r="AH57" s="124" t="n">
        <f aca="false">K57+O57+S57+W57+AA57+AB57+AG57</f>
        <v>0</v>
      </c>
      <c r="AI57" s="120" t="n">
        <v>88271.26</v>
      </c>
      <c r="AJ57" s="121" t="n">
        <v>54021.58</v>
      </c>
      <c r="AK57" s="121"/>
      <c r="AL57" s="121"/>
      <c r="AM57" s="122" t="n">
        <f aca="false">SUM(AJ57:AL57)</f>
        <v>54021.58</v>
      </c>
      <c r="AN57" s="123"/>
      <c r="AO57" s="123"/>
      <c r="AP57" s="123" t="n">
        <v>2010</v>
      </c>
      <c r="AQ57" s="122" t="n">
        <f aca="false">SUM(AN57:AP57)</f>
        <v>2010</v>
      </c>
      <c r="AR57" s="123" t="n">
        <v>0</v>
      </c>
      <c r="AS57" s="123"/>
      <c r="AT57" s="123"/>
      <c r="AU57" s="122" t="n">
        <f aca="false">SUM(AR57:AT57)</f>
        <v>0</v>
      </c>
      <c r="AV57" s="123"/>
      <c r="AW57" s="123"/>
      <c r="AX57" s="123" t="n">
        <v>0</v>
      </c>
      <c r="AY57" s="122" t="n">
        <f aca="false">SUM(AV57:AX57)</f>
        <v>0</v>
      </c>
      <c r="AZ57" s="123"/>
      <c r="BA57" s="123"/>
      <c r="BB57" s="123"/>
      <c r="BC57" s="122" t="n">
        <f aca="false">SUM(AZ57:BB57)</f>
        <v>0</v>
      </c>
      <c r="BD57" s="123"/>
      <c r="BE57" s="123"/>
      <c r="BF57" s="123"/>
      <c r="BG57" s="123" t="n">
        <v>0</v>
      </c>
      <c r="BH57" s="123"/>
      <c r="BI57" s="122" t="n">
        <f aca="false">SUM(BE57:BH57)</f>
        <v>0</v>
      </c>
      <c r="BJ57" s="124" t="n">
        <f aca="false">AM57+AQ57+AU57+AY57+BC57+BD57+BI57</f>
        <v>56031.58</v>
      </c>
      <c r="BK57" s="120" t="n">
        <v>16267.6</v>
      </c>
      <c r="BL57" s="121"/>
      <c r="BM57" s="121"/>
      <c r="BN57" s="122" t="n">
        <f aca="false">SUM(BK57:BM57)</f>
        <v>16267.6</v>
      </c>
      <c r="BO57" s="123"/>
      <c r="BP57" s="123"/>
      <c r="BQ57" s="123" t="n">
        <v>2010</v>
      </c>
      <c r="BR57" s="122" t="n">
        <f aca="false">SUM(BO57:BQ57)</f>
        <v>2010</v>
      </c>
      <c r="BS57" s="123" t="n">
        <v>0</v>
      </c>
      <c r="BT57" s="123"/>
      <c r="BU57" s="123"/>
      <c r="BV57" s="122" t="n">
        <f aca="false">SUM(BS57:BU57)</f>
        <v>0</v>
      </c>
      <c r="BW57" s="123"/>
      <c r="BX57" s="123"/>
      <c r="BY57" s="123" t="n">
        <v>0</v>
      </c>
      <c r="BZ57" s="122" t="n">
        <f aca="false">SUM(BW57:BY57)</f>
        <v>0</v>
      </c>
      <c r="CA57" s="123"/>
      <c r="CB57" s="123"/>
      <c r="CC57" s="123"/>
      <c r="CD57" s="122" t="n">
        <f aca="false">SUM(CA57:CC57)</f>
        <v>0</v>
      </c>
      <c r="CE57" s="123"/>
      <c r="CF57" s="123"/>
      <c r="CG57" s="123"/>
      <c r="CH57" s="123" t="n">
        <v>0</v>
      </c>
      <c r="CI57" s="123"/>
      <c r="CJ57" s="122" t="n">
        <f aca="false">SUM(CF57:CI57)</f>
        <v>0</v>
      </c>
      <c r="CK57" s="123" t="n">
        <f aca="false">BN57+BR57+BV57+BZ57+CD57+CE57+CJ57</f>
        <v>18277.6</v>
      </c>
      <c r="CL57" s="125" t="n">
        <v>0</v>
      </c>
      <c r="CM57" s="126"/>
      <c r="CN57" s="32"/>
      <c r="CO57" s="32"/>
      <c r="CP57" s="32"/>
      <c r="CQ57" s="32"/>
      <c r="CR57" s="32"/>
      <c r="CS57" s="32"/>
      <c r="CT57" s="32"/>
    </row>
    <row r="58" customFormat="false" ht="24.75" hidden="false" customHeight="true" outlineLevel="0" collapsed="false">
      <c r="A58" s="32"/>
      <c r="B58" s="106" t="n">
        <f aca="false">B57+1</f>
        <v>48</v>
      </c>
      <c r="C58" s="117" t="str">
        <f aca="false" t="array" ref="C58:C58">INDEX(_Rge_Projectdata_3rd,$B58,MATCH(C$10,_Rge_Headline_Projectdata,0))</f>
        <v>P903624</v>
      </c>
      <c r="D58" s="117" t="n">
        <f aca="false">INDEX(_Rge_Projectdata_3rd,$B58,MATCH(D$10,_Rge_Headline_Projectdata,0))</f>
        <v>0</v>
      </c>
      <c r="E58" s="118" t="str">
        <f aca="false" t="array" ref="E58:E58">IF(INDEX(_Rge_Projectdata_3rd,$B58,MATCH(E$10,_Rge_Headline_Projectdata,0))=0,"",INDEX(_Rge_Projectdata_3rd,$B58,MATCH(E$10,_Rge_Headline_Projectdata,0)))</f>
        <v/>
      </c>
      <c r="F58" s="119" t="str">
        <f aca="false">IF(OR(E58=0,E58&gt;_Reportdate),"Open","Closed")</f>
        <v>Open</v>
      </c>
      <c r="G58" s="120"/>
      <c r="H58" s="121"/>
      <c r="I58" s="121"/>
      <c r="J58" s="121"/>
      <c r="K58" s="122" t="n">
        <f aca="false">SUM(H58:J58)</f>
        <v>0</v>
      </c>
      <c r="L58" s="123"/>
      <c r="M58" s="123"/>
      <c r="N58" s="123"/>
      <c r="O58" s="122" t="n">
        <f aca="false">SUM(L58:N58)</f>
        <v>0</v>
      </c>
      <c r="P58" s="123"/>
      <c r="Q58" s="123"/>
      <c r="R58" s="123"/>
      <c r="S58" s="122" t="n">
        <f aca="false">SUM(P58:R58)</f>
        <v>0</v>
      </c>
      <c r="T58" s="123"/>
      <c r="U58" s="123"/>
      <c r="V58" s="123"/>
      <c r="W58" s="122" t="n">
        <f aca="false">SUM(T58:V58)</f>
        <v>0</v>
      </c>
      <c r="X58" s="123"/>
      <c r="Y58" s="123"/>
      <c r="Z58" s="123"/>
      <c r="AA58" s="122" t="n">
        <f aca="false">SUM(X58:Z58)</f>
        <v>0</v>
      </c>
      <c r="AB58" s="123"/>
      <c r="AC58" s="123"/>
      <c r="AD58" s="123"/>
      <c r="AE58" s="123"/>
      <c r="AF58" s="123"/>
      <c r="AG58" s="122" t="n">
        <f aca="false">SUM(AC58:AF58)</f>
        <v>0</v>
      </c>
      <c r="AH58" s="124" t="n">
        <f aca="false">K58+O58+S58+W58+AA58+AB58+AG58</f>
        <v>0</v>
      </c>
      <c r="AI58" s="120" t="n">
        <v>108158.24</v>
      </c>
      <c r="AJ58" s="121" t="n">
        <v>59070</v>
      </c>
      <c r="AK58" s="121"/>
      <c r="AL58" s="121"/>
      <c r="AM58" s="122" t="n">
        <f aca="false">SUM(AJ58:AL58)</f>
        <v>59070</v>
      </c>
      <c r="AN58" s="123"/>
      <c r="AO58" s="123"/>
      <c r="AP58" s="123" t="n">
        <v>1950</v>
      </c>
      <c r="AQ58" s="122" t="n">
        <f aca="false">SUM(AN58:AP58)</f>
        <v>1950</v>
      </c>
      <c r="AR58" s="123" t="n">
        <v>0</v>
      </c>
      <c r="AS58" s="123"/>
      <c r="AT58" s="123"/>
      <c r="AU58" s="122" t="n">
        <f aca="false">SUM(AR58:AT58)</f>
        <v>0</v>
      </c>
      <c r="AV58" s="123"/>
      <c r="AW58" s="123"/>
      <c r="AX58" s="123" t="n">
        <v>9200</v>
      </c>
      <c r="AY58" s="122" t="n">
        <f aca="false">SUM(AV58:AX58)</f>
        <v>9200</v>
      </c>
      <c r="AZ58" s="123"/>
      <c r="BA58" s="123"/>
      <c r="BB58" s="123"/>
      <c r="BC58" s="122" t="n">
        <f aca="false">SUM(AZ58:BB58)</f>
        <v>0</v>
      </c>
      <c r="BD58" s="123"/>
      <c r="BE58" s="123"/>
      <c r="BF58" s="123"/>
      <c r="BG58" s="123" t="n">
        <v>0</v>
      </c>
      <c r="BH58" s="123"/>
      <c r="BI58" s="122" t="n">
        <f aca="false">SUM(BE58:BH58)</f>
        <v>0</v>
      </c>
      <c r="BJ58" s="124" t="n">
        <f aca="false">AM58+AQ58+AU58+AY58+BC58+BD58+BI58</f>
        <v>70220</v>
      </c>
      <c r="BK58" s="120" t="n">
        <v>0</v>
      </c>
      <c r="BL58" s="121"/>
      <c r="BM58" s="121"/>
      <c r="BN58" s="122" t="n">
        <f aca="false">SUM(BK58:BM58)</f>
        <v>0</v>
      </c>
      <c r="BO58" s="123"/>
      <c r="BP58" s="123"/>
      <c r="BQ58" s="123" t="n">
        <v>330</v>
      </c>
      <c r="BR58" s="122" t="n">
        <f aca="false">SUM(BO58:BQ58)</f>
        <v>330</v>
      </c>
      <c r="BS58" s="123" t="n">
        <v>0</v>
      </c>
      <c r="BT58" s="123"/>
      <c r="BU58" s="123"/>
      <c r="BV58" s="122" t="n">
        <f aca="false">SUM(BS58:BU58)</f>
        <v>0</v>
      </c>
      <c r="BW58" s="123"/>
      <c r="BX58" s="123"/>
      <c r="BY58" s="123" t="n">
        <v>0</v>
      </c>
      <c r="BZ58" s="122" t="n">
        <f aca="false">SUM(BW58:BY58)</f>
        <v>0</v>
      </c>
      <c r="CA58" s="123"/>
      <c r="CB58" s="123"/>
      <c r="CC58" s="123"/>
      <c r="CD58" s="122" t="n">
        <f aca="false">SUM(CA58:CC58)</f>
        <v>0</v>
      </c>
      <c r="CE58" s="123"/>
      <c r="CF58" s="123"/>
      <c r="CG58" s="123"/>
      <c r="CH58" s="123" t="n">
        <v>0</v>
      </c>
      <c r="CI58" s="123"/>
      <c r="CJ58" s="122" t="n">
        <f aca="false">SUM(CF58:CI58)</f>
        <v>0</v>
      </c>
      <c r="CK58" s="123" t="n">
        <f aca="false">BN58+BR58+BV58+BZ58+CD58+CE58+CJ58</f>
        <v>330</v>
      </c>
      <c r="CL58" s="125" t="n">
        <v>0</v>
      </c>
      <c r="CM58" s="126"/>
      <c r="CN58" s="32"/>
      <c r="CO58" s="32"/>
      <c r="CP58" s="32"/>
      <c r="CQ58" s="32"/>
      <c r="CR58" s="32"/>
      <c r="CS58" s="32"/>
      <c r="CT58" s="32"/>
    </row>
    <row r="59" customFormat="false" ht="24.75" hidden="false" customHeight="true" outlineLevel="0" collapsed="false">
      <c r="A59" s="32"/>
      <c r="B59" s="106" t="n">
        <f aca="false">B58+1</f>
        <v>49</v>
      </c>
      <c r="C59" s="117" t="str">
        <f aca="false" t="array" ref="C59:C59">INDEX(_Rge_Projectdata_3rd,$B59,MATCH(C$10,_Rge_Headline_Projectdata,0))</f>
        <v>P903632</v>
      </c>
      <c r="D59" s="117" t="n">
        <f aca="false">INDEX(_Rge_Projectdata_3rd,$B59,MATCH(D$10,_Rge_Headline_Projectdata,0))</f>
        <v>0</v>
      </c>
      <c r="E59" s="118" t="str">
        <f aca="false" t="array" ref="E59:E59">IF(INDEX(_Rge_Projectdata_3rd,$B59,MATCH(E$10,_Rge_Headline_Projectdata,0))=0,"",INDEX(_Rge_Projectdata_3rd,$B59,MATCH(E$10,_Rge_Headline_Projectdata,0)))</f>
        <v/>
      </c>
      <c r="F59" s="119" t="str">
        <f aca="false">IF(OR(E59=0,E59&gt;_Reportdate),"Open","Closed")</f>
        <v>Open</v>
      </c>
      <c r="G59" s="120"/>
      <c r="H59" s="121"/>
      <c r="I59" s="121"/>
      <c r="J59" s="121"/>
      <c r="K59" s="122" t="n">
        <f aca="false">SUM(H59:J59)</f>
        <v>0</v>
      </c>
      <c r="L59" s="123"/>
      <c r="M59" s="123"/>
      <c r="N59" s="123"/>
      <c r="O59" s="122" t="n">
        <f aca="false">SUM(L59:N59)</f>
        <v>0</v>
      </c>
      <c r="P59" s="123"/>
      <c r="Q59" s="123"/>
      <c r="R59" s="123"/>
      <c r="S59" s="122" t="n">
        <f aca="false">SUM(P59:R59)</f>
        <v>0</v>
      </c>
      <c r="T59" s="123"/>
      <c r="U59" s="123"/>
      <c r="V59" s="123"/>
      <c r="W59" s="122" t="n">
        <f aca="false">SUM(T59:V59)</f>
        <v>0</v>
      </c>
      <c r="X59" s="123"/>
      <c r="Y59" s="123"/>
      <c r="Z59" s="123"/>
      <c r="AA59" s="122" t="n">
        <f aca="false">SUM(X59:Z59)</f>
        <v>0</v>
      </c>
      <c r="AB59" s="123"/>
      <c r="AC59" s="123"/>
      <c r="AD59" s="123"/>
      <c r="AE59" s="123"/>
      <c r="AF59" s="123"/>
      <c r="AG59" s="122" t="n">
        <f aca="false">SUM(AC59:AF59)</f>
        <v>0</v>
      </c>
      <c r="AH59" s="124" t="n">
        <f aca="false">K59+O59+S59+W59+AA59+AB59+AG59</f>
        <v>0</v>
      </c>
      <c r="AI59" s="120" t="n">
        <v>50909.76</v>
      </c>
      <c r="AJ59" s="121" t="n">
        <v>28306.11</v>
      </c>
      <c r="AK59" s="121"/>
      <c r="AL59" s="121"/>
      <c r="AM59" s="122" t="n">
        <f aca="false">SUM(AJ59:AL59)</f>
        <v>28306.11</v>
      </c>
      <c r="AN59" s="123"/>
      <c r="AO59" s="123"/>
      <c r="AP59" s="123" t="n">
        <v>4892.01</v>
      </c>
      <c r="AQ59" s="122" t="n">
        <f aca="false">SUM(AN59:AP59)</f>
        <v>4892.01</v>
      </c>
      <c r="AR59" s="123" t="n">
        <v>1170</v>
      </c>
      <c r="AS59" s="123"/>
      <c r="AT59" s="123"/>
      <c r="AU59" s="122" t="n">
        <f aca="false">SUM(AR59:AT59)</f>
        <v>1170</v>
      </c>
      <c r="AV59" s="123"/>
      <c r="AW59" s="123"/>
      <c r="AX59" s="123" t="n">
        <v>0</v>
      </c>
      <c r="AY59" s="122" t="n">
        <f aca="false">SUM(AV59:AX59)</f>
        <v>0</v>
      </c>
      <c r="AZ59" s="123"/>
      <c r="BA59" s="123"/>
      <c r="BB59" s="123"/>
      <c r="BC59" s="122" t="n">
        <f aca="false">SUM(AZ59:BB59)</f>
        <v>0</v>
      </c>
      <c r="BD59" s="123"/>
      <c r="BE59" s="123"/>
      <c r="BF59" s="123"/>
      <c r="BG59" s="123" t="n">
        <v>0</v>
      </c>
      <c r="BH59" s="123"/>
      <c r="BI59" s="122" t="n">
        <f aca="false">SUM(BE59:BH59)</f>
        <v>0</v>
      </c>
      <c r="BJ59" s="124" t="n">
        <f aca="false">AM59+AQ59+AU59+AY59+BC59+BD59+BI59</f>
        <v>34368.12</v>
      </c>
      <c r="BK59" s="120" t="n">
        <v>28306.11</v>
      </c>
      <c r="BL59" s="121"/>
      <c r="BM59" s="121"/>
      <c r="BN59" s="122" t="n">
        <f aca="false">SUM(BK59:BM59)</f>
        <v>28306.11</v>
      </c>
      <c r="BO59" s="123"/>
      <c r="BP59" s="123"/>
      <c r="BQ59" s="123" t="n">
        <v>4892.01</v>
      </c>
      <c r="BR59" s="122" t="n">
        <f aca="false">SUM(BO59:BQ59)</f>
        <v>4892.01</v>
      </c>
      <c r="BS59" s="123" t="n">
        <v>1170</v>
      </c>
      <c r="BT59" s="123"/>
      <c r="BU59" s="123"/>
      <c r="BV59" s="122" t="n">
        <f aca="false">SUM(BS59:BU59)</f>
        <v>1170</v>
      </c>
      <c r="BW59" s="123"/>
      <c r="BX59" s="123"/>
      <c r="BY59" s="123" t="n">
        <v>0</v>
      </c>
      <c r="BZ59" s="122" t="n">
        <f aca="false">SUM(BW59:BY59)</f>
        <v>0</v>
      </c>
      <c r="CA59" s="123"/>
      <c r="CB59" s="123"/>
      <c r="CC59" s="123"/>
      <c r="CD59" s="122" t="n">
        <f aca="false">SUM(CA59:CC59)</f>
        <v>0</v>
      </c>
      <c r="CE59" s="123"/>
      <c r="CF59" s="123"/>
      <c r="CG59" s="123"/>
      <c r="CH59" s="123" t="n">
        <v>0</v>
      </c>
      <c r="CI59" s="123"/>
      <c r="CJ59" s="122" t="n">
        <f aca="false">SUM(CF59:CI59)</f>
        <v>0</v>
      </c>
      <c r="CK59" s="123" t="n">
        <f aca="false">BN59+BR59+BV59+BZ59+CD59+CE59+CJ59</f>
        <v>34368.12</v>
      </c>
      <c r="CL59" s="125" t="n">
        <v>50909.76</v>
      </c>
      <c r="CM59" s="126"/>
      <c r="CN59" s="32"/>
      <c r="CO59" s="32"/>
      <c r="CP59" s="32"/>
      <c r="CQ59" s="32"/>
      <c r="CR59" s="32"/>
      <c r="CS59" s="32"/>
      <c r="CT59" s="32"/>
    </row>
    <row r="60" customFormat="false" ht="24.75" hidden="false" customHeight="true" outlineLevel="0" collapsed="false">
      <c r="A60" s="32"/>
      <c r="B60" s="106" t="n">
        <f aca="false">B59+1</f>
        <v>50</v>
      </c>
      <c r="C60" s="117" t="str">
        <f aca="false" t="array" ref="C60:C60">INDEX(_Rge_Projectdata_3rd,$B60,MATCH(C$10,_Rge_Headline_Projectdata,0))</f>
        <v>P903630</v>
      </c>
      <c r="D60" s="117" t="n">
        <f aca="false">INDEX(_Rge_Projectdata_3rd,$B60,MATCH(D$10,_Rge_Headline_Projectdata,0))</f>
        <v>0</v>
      </c>
      <c r="E60" s="118" t="str">
        <f aca="false" t="array" ref="E60:E60">IF(INDEX(_Rge_Projectdata_3rd,$B60,MATCH(E$10,_Rge_Headline_Projectdata,0))=0,"",INDEX(_Rge_Projectdata_3rd,$B60,MATCH(E$10,_Rge_Headline_Projectdata,0)))</f>
        <v/>
      </c>
      <c r="F60" s="119" t="str">
        <f aca="false">IF(OR(E60=0,E60&gt;_Reportdate),"Open","Closed")</f>
        <v>Open</v>
      </c>
      <c r="G60" s="120"/>
      <c r="H60" s="121"/>
      <c r="I60" s="121"/>
      <c r="J60" s="121"/>
      <c r="K60" s="122" t="n">
        <f aca="false">SUM(H60:J60)</f>
        <v>0</v>
      </c>
      <c r="L60" s="123"/>
      <c r="M60" s="123"/>
      <c r="N60" s="123"/>
      <c r="O60" s="122" t="n">
        <f aca="false">SUM(L60:N60)</f>
        <v>0</v>
      </c>
      <c r="P60" s="123"/>
      <c r="Q60" s="123"/>
      <c r="R60" s="123"/>
      <c r="S60" s="122" t="n">
        <f aca="false">SUM(P60:R60)</f>
        <v>0</v>
      </c>
      <c r="T60" s="123"/>
      <c r="U60" s="123"/>
      <c r="V60" s="123"/>
      <c r="W60" s="122" t="n">
        <f aca="false">SUM(T60:V60)</f>
        <v>0</v>
      </c>
      <c r="X60" s="123"/>
      <c r="Y60" s="123"/>
      <c r="Z60" s="123"/>
      <c r="AA60" s="122" t="n">
        <f aca="false">SUM(X60:Z60)</f>
        <v>0</v>
      </c>
      <c r="AB60" s="123"/>
      <c r="AC60" s="123"/>
      <c r="AD60" s="123"/>
      <c r="AE60" s="123"/>
      <c r="AF60" s="123"/>
      <c r="AG60" s="122" t="n">
        <f aca="false">SUM(AC60:AF60)</f>
        <v>0</v>
      </c>
      <c r="AH60" s="124" t="n">
        <f aca="false">K60+O60+S60+W60+AA60+AB60+AG60</f>
        <v>0</v>
      </c>
      <c r="AI60" s="120" t="n">
        <v>873368.32</v>
      </c>
      <c r="AJ60" s="121" t="n">
        <v>596000</v>
      </c>
      <c r="AK60" s="121"/>
      <c r="AL60" s="121"/>
      <c r="AM60" s="122" t="n">
        <f aca="false">SUM(AJ60:AL60)</f>
        <v>596000</v>
      </c>
      <c r="AN60" s="123"/>
      <c r="AO60" s="123"/>
      <c r="AP60" s="123" t="n">
        <v>11500</v>
      </c>
      <c r="AQ60" s="122" t="n">
        <f aca="false">SUM(AN60:AP60)</f>
        <v>11500</v>
      </c>
      <c r="AR60" s="123" t="n">
        <v>33086</v>
      </c>
      <c r="AS60" s="123"/>
      <c r="AT60" s="123"/>
      <c r="AU60" s="122" t="n">
        <f aca="false">SUM(AR60:AT60)</f>
        <v>33086</v>
      </c>
      <c r="AV60" s="123"/>
      <c r="AW60" s="123"/>
      <c r="AX60" s="123" t="n">
        <v>30000</v>
      </c>
      <c r="AY60" s="122" t="n">
        <f aca="false">SUM(AV60:AX60)</f>
        <v>30000</v>
      </c>
      <c r="AZ60" s="123"/>
      <c r="BA60" s="123"/>
      <c r="BB60" s="123"/>
      <c r="BC60" s="122" t="n">
        <f aca="false">SUM(AZ60:BB60)</f>
        <v>0</v>
      </c>
      <c r="BD60" s="123"/>
      <c r="BE60" s="123"/>
      <c r="BF60" s="123"/>
      <c r="BG60" s="123" t="n">
        <v>0</v>
      </c>
      <c r="BH60" s="123"/>
      <c r="BI60" s="122" t="n">
        <f aca="false">SUM(BE60:BH60)</f>
        <v>0</v>
      </c>
      <c r="BJ60" s="124" t="n">
        <f aca="false">AM60+AQ60+AU60+AY60+BC60+BD60+BI60</f>
        <v>670586</v>
      </c>
      <c r="BK60" s="120" t="n">
        <v>350830.95</v>
      </c>
      <c r="BL60" s="121"/>
      <c r="BM60" s="121"/>
      <c r="BN60" s="122" t="n">
        <f aca="false">SUM(BK60:BM60)</f>
        <v>350830.95</v>
      </c>
      <c r="BO60" s="123"/>
      <c r="BP60" s="123"/>
      <c r="BQ60" s="123" t="n">
        <v>11109</v>
      </c>
      <c r="BR60" s="122" t="n">
        <f aca="false">SUM(BO60:BQ60)</f>
        <v>11109</v>
      </c>
      <c r="BS60" s="123" t="n">
        <v>16543.78</v>
      </c>
      <c r="BT60" s="123"/>
      <c r="BU60" s="123"/>
      <c r="BV60" s="122" t="n">
        <f aca="false">SUM(BS60:BU60)</f>
        <v>16543.78</v>
      </c>
      <c r="BW60" s="123"/>
      <c r="BX60" s="123"/>
      <c r="BY60" s="123" t="n">
        <v>818</v>
      </c>
      <c r="BZ60" s="122" t="n">
        <f aca="false">SUM(BW60:BY60)</f>
        <v>818</v>
      </c>
      <c r="CA60" s="123"/>
      <c r="CB60" s="123"/>
      <c r="CC60" s="123"/>
      <c r="CD60" s="122" t="n">
        <f aca="false">SUM(CA60:CC60)</f>
        <v>0</v>
      </c>
      <c r="CE60" s="123"/>
      <c r="CF60" s="123"/>
      <c r="CG60" s="123"/>
      <c r="CH60" s="123" t="n">
        <v>0</v>
      </c>
      <c r="CI60" s="123"/>
      <c r="CJ60" s="122" t="n">
        <f aca="false">SUM(CF60:CI60)</f>
        <v>0</v>
      </c>
      <c r="CK60" s="123" t="n">
        <f aca="false">BN60+BR60+BV60+BZ60+CD60+CE60+CJ60</f>
        <v>379301.73</v>
      </c>
      <c r="CL60" s="125" t="n">
        <v>305896.9</v>
      </c>
      <c r="CM60" s="126"/>
      <c r="CN60" s="32"/>
      <c r="CO60" s="32"/>
      <c r="CP60" s="32"/>
      <c r="CQ60" s="32"/>
      <c r="CR60" s="32"/>
      <c r="CS60" s="32"/>
      <c r="CT60" s="32"/>
    </row>
    <row r="61" customFormat="false" ht="24.75" hidden="false" customHeight="true" outlineLevel="0" collapsed="false">
      <c r="A61" s="32"/>
      <c r="B61" s="106" t="n">
        <f aca="false">B60+1</f>
        <v>51</v>
      </c>
      <c r="C61" s="117" t="str">
        <f aca="false" t="array" ref="C61:C61">INDEX(_Rge_Projectdata_3rd,$B61,MATCH(C$10,_Rge_Headline_Projectdata,0))</f>
        <v>P903641</v>
      </c>
      <c r="D61" s="117" t="n">
        <f aca="false">INDEX(_Rge_Projectdata_3rd,$B61,MATCH(D$10,_Rge_Headline_Projectdata,0))</f>
        <v>0</v>
      </c>
      <c r="E61" s="118" t="str">
        <f aca="false" t="array" ref="E61:E61">IF(INDEX(_Rge_Projectdata_3rd,$B61,MATCH(E$10,_Rge_Headline_Projectdata,0))=0,"",INDEX(_Rge_Projectdata_3rd,$B61,MATCH(E$10,_Rge_Headline_Projectdata,0)))</f>
        <v/>
      </c>
      <c r="F61" s="119" t="str">
        <f aca="false">IF(OR(E61=0,E61&gt;_Reportdate),"Open","Closed")</f>
        <v>Open</v>
      </c>
      <c r="G61" s="120"/>
      <c r="H61" s="121"/>
      <c r="I61" s="121"/>
      <c r="J61" s="121"/>
      <c r="K61" s="122" t="n">
        <f aca="false">SUM(H61:J61)</f>
        <v>0</v>
      </c>
      <c r="L61" s="123"/>
      <c r="M61" s="123"/>
      <c r="N61" s="123"/>
      <c r="O61" s="122" t="n">
        <f aca="false">SUM(L61:N61)</f>
        <v>0</v>
      </c>
      <c r="P61" s="123"/>
      <c r="Q61" s="123"/>
      <c r="R61" s="123"/>
      <c r="S61" s="122" t="n">
        <f aca="false">SUM(P61:R61)</f>
        <v>0</v>
      </c>
      <c r="T61" s="123"/>
      <c r="U61" s="123"/>
      <c r="V61" s="123"/>
      <c r="W61" s="122" t="n">
        <f aca="false">SUM(T61:V61)</f>
        <v>0</v>
      </c>
      <c r="X61" s="123"/>
      <c r="Y61" s="123"/>
      <c r="Z61" s="123"/>
      <c r="AA61" s="122" t="n">
        <f aca="false">SUM(X61:Z61)</f>
        <v>0</v>
      </c>
      <c r="AB61" s="123"/>
      <c r="AC61" s="123"/>
      <c r="AD61" s="123"/>
      <c r="AE61" s="123"/>
      <c r="AF61" s="123"/>
      <c r="AG61" s="122" t="n">
        <f aca="false">SUM(AC61:AF61)</f>
        <v>0</v>
      </c>
      <c r="AH61" s="124" t="n">
        <f aca="false">K61+O61+S61+W61+AA61+AB61+AG61</f>
        <v>0</v>
      </c>
      <c r="AI61" s="120" t="n">
        <v>135958</v>
      </c>
      <c r="AJ61" s="121" t="n">
        <v>91279.64</v>
      </c>
      <c r="AK61" s="121"/>
      <c r="AL61" s="121"/>
      <c r="AM61" s="122" t="n">
        <f aca="false">SUM(AJ61:AL61)</f>
        <v>91279.64</v>
      </c>
      <c r="AN61" s="123"/>
      <c r="AO61" s="123"/>
      <c r="AP61" s="123" t="n">
        <v>1230</v>
      </c>
      <c r="AQ61" s="122" t="n">
        <f aca="false">SUM(AN61:AP61)</f>
        <v>1230</v>
      </c>
      <c r="AR61" s="123" t="n">
        <v>0</v>
      </c>
      <c r="AS61" s="123"/>
      <c r="AT61" s="123"/>
      <c r="AU61" s="122" t="n">
        <f aca="false">SUM(AR61:AT61)</f>
        <v>0</v>
      </c>
      <c r="AV61" s="123"/>
      <c r="AW61" s="123"/>
      <c r="AX61" s="123" t="n">
        <v>0</v>
      </c>
      <c r="AY61" s="122" t="n">
        <f aca="false">SUM(AV61:AX61)</f>
        <v>0</v>
      </c>
      <c r="AZ61" s="123"/>
      <c r="BA61" s="123"/>
      <c r="BB61" s="123"/>
      <c r="BC61" s="122" t="n">
        <f aca="false">SUM(AZ61:BB61)</f>
        <v>0</v>
      </c>
      <c r="BD61" s="123"/>
      <c r="BE61" s="123"/>
      <c r="BF61" s="123"/>
      <c r="BG61" s="123" t="n">
        <v>0</v>
      </c>
      <c r="BH61" s="123"/>
      <c r="BI61" s="122" t="n">
        <f aca="false">SUM(BE61:BH61)</f>
        <v>0</v>
      </c>
      <c r="BJ61" s="124" t="n">
        <f aca="false">AM61+AQ61+AU61+AY61+BC61+BD61+BI61</f>
        <v>92509.64</v>
      </c>
      <c r="BK61" s="120" t="n">
        <v>54544.96</v>
      </c>
      <c r="BL61" s="121"/>
      <c r="BM61" s="121"/>
      <c r="BN61" s="122" t="n">
        <f aca="false">SUM(BK61:BM61)</f>
        <v>54544.96</v>
      </c>
      <c r="BO61" s="123"/>
      <c r="BP61" s="123"/>
      <c r="BQ61" s="123" t="n">
        <v>1230</v>
      </c>
      <c r="BR61" s="122" t="n">
        <f aca="false">SUM(BO61:BQ61)</f>
        <v>1230</v>
      </c>
      <c r="BS61" s="123" t="n">
        <v>0</v>
      </c>
      <c r="BT61" s="123"/>
      <c r="BU61" s="123"/>
      <c r="BV61" s="122" t="n">
        <f aca="false">SUM(BS61:BU61)</f>
        <v>0</v>
      </c>
      <c r="BW61" s="123"/>
      <c r="BX61" s="123"/>
      <c r="BY61" s="123" t="n">
        <v>0</v>
      </c>
      <c r="BZ61" s="122" t="n">
        <f aca="false">SUM(BW61:BY61)</f>
        <v>0</v>
      </c>
      <c r="CA61" s="123"/>
      <c r="CB61" s="123"/>
      <c r="CC61" s="123"/>
      <c r="CD61" s="122" t="n">
        <f aca="false">SUM(CA61:CC61)</f>
        <v>0</v>
      </c>
      <c r="CE61" s="123"/>
      <c r="CF61" s="123"/>
      <c r="CG61" s="123"/>
      <c r="CH61" s="123" t="n">
        <v>0</v>
      </c>
      <c r="CI61" s="123"/>
      <c r="CJ61" s="122" t="n">
        <f aca="false">SUM(CF61:CI61)</f>
        <v>0</v>
      </c>
      <c r="CK61" s="123" t="n">
        <f aca="false">BN61+BR61+BV61+BZ61+CD61+CE61+CJ61</f>
        <v>55774.96</v>
      </c>
      <c r="CL61" s="125" t="n">
        <v>74748.2</v>
      </c>
      <c r="CM61" s="126"/>
      <c r="CN61" s="32"/>
      <c r="CO61" s="32"/>
      <c r="CP61" s="32"/>
      <c r="CQ61" s="32"/>
      <c r="CR61" s="32"/>
      <c r="CS61" s="32"/>
      <c r="CT61" s="32"/>
    </row>
    <row r="62" customFormat="false" ht="24.75" hidden="false" customHeight="true" outlineLevel="0" collapsed="false">
      <c r="A62" s="32"/>
      <c r="B62" s="106" t="n">
        <f aca="false">B61+1</f>
        <v>52</v>
      </c>
      <c r="C62" s="117" t="str">
        <f aca="false" t="array" ref="C62:C62">INDEX(_Rge_Projectdata_3rd,$B62,MATCH(C$10,_Rge_Headline_Projectdata,0))</f>
        <v>P903642</v>
      </c>
      <c r="D62" s="117" t="n">
        <f aca="false">INDEX(_Rge_Projectdata_3rd,$B62,MATCH(D$10,_Rge_Headline_Projectdata,0))</f>
        <v>0</v>
      </c>
      <c r="E62" s="118" t="n">
        <f aca="false" t="array" ref="E62:E62">IF(INDEX(_Rge_Projectdata_3rd,$B62,MATCH(E$10,_Rge_Headline_Projectdata,0))=0,"",INDEX(_Rge_Projectdata_3rd,$B62,MATCH(E$10,_Rge_Headline_Projectdata,0)))</f>
        <v>45381</v>
      </c>
      <c r="F62" s="119" t="str">
        <f aca="false">IF(OR(E62=0,E62&gt;_Reportdate),"Open","Closed")</f>
        <v>Closed</v>
      </c>
      <c r="G62" s="120"/>
      <c r="H62" s="121"/>
      <c r="I62" s="121"/>
      <c r="J62" s="121"/>
      <c r="K62" s="122" t="n">
        <f aca="false">SUM(H62:J62)</f>
        <v>0</v>
      </c>
      <c r="L62" s="123"/>
      <c r="M62" s="123"/>
      <c r="N62" s="123"/>
      <c r="O62" s="122" t="n">
        <f aca="false">SUM(L62:N62)</f>
        <v>0</v>
      </c>
      <c r="P62" s="123"/>
      <c r="Q62" s="123"/>
      <c r="R62" s="123"/>
      <c r="S62" s="122" t="n">
        <f aca="false">SUM(P62:R62)</f>
        <v>0</v>
      </c>
      <c r="T62" s="123"/>
      <c r="U62" s="123"/>
      <c r="V62" s="123"/>
      <c r="W62" s="122" t="n">
        <f aca="false">SUM(T62:V62)</f>
        <v>0</v>
      </c>
      <c r="X62" s="123"/>
      <c r="Y62" s="123"/>
      <c r="Z62" s="123"/>
      <c r="AA62" s="122" t="n">
        <f aca="false">SUM(X62:Z62)</f>
        <v>0</v>
      </c>
      <c r="AB62" s="123"/>
      <c r="AC62" s="123"/>
      <c r="AD62" s="123"/>
      <c r="AE62" s="123"/>
      <c r="AF62" s="123"/>
      <c r="AG62" s="122" t="n">
        <f aca="false">SUM(AC62:AF62)</f>
        <v>0</v>
      </c>
      <c r="AH62" s="124" t="n">
        <f aca="false">K62+O62+S62+W62+AA62+AB62+AG62</f>
        <v>0</v>
      </c>
      <c r="AI62" s="120" t="n">
        <v>9201</v>
      </c>
      <c r="AJ62" s="121" t="n">
        <v>5036.05</v>
      </c>
      <c r="AK62" s="121"/>
      <c r="AL62" s="121"/>
      <c r="AM62" s="122" t="n">
        <f aca="false">SUM(AJ62:AL62)</f>
        <v>5036.05</v>
      </c>
      <c r="AN62" s="123"/>
      <c r="AO62" s="123"/>
      <c r="AP62" s="123" t="n">
        <v>1150</v>
      </c>
      <c r="AQ62" s="122" t="n">
        <f aca="false">SUM(AN62:AP62)</f>
        <v>1150</v>
      </c>
      <c r="AR62" s="123" t="n">
        <v>1482.5</v>
      </c>
      <c r="AS62" s="123"/>
      <c r="AT62" s="123"/>
      <c r="AU62" s="122" t="n">
        <f aca="false">SUM(AR62:AT62)</f>
        <v>1482.5</v>
      </c>
      <c r="AV62" s="123"/>
      <c r="AW62" s="123"/>
      <c r="AX62" s="123" t="n">
        <v>0</v>
      </c>
      <c r="AY62" s="122" t="n">
        <f aca="false">SUM(AV62:AX62)</f>
        <v>0</v>
      </c>
      <c r="AZ62" s="123"/>
      <c r="BA62" s="123"/>
      <c r="BB62" s="123"/>
      <c r="BC62" s="122" t="n">
        <f aca="false">SUM(AZ62:BB62)</f>
        <v>0</v>
      </c>
      <c r="BD62" s="123"/>
      <c r="BE62" s="123"/>
      <c r="BF62" s="123"/>
      <c r="BG62" s="123" t="n">
        <v>0</v>
      </c>
      <c r="BH62" s="123"/>
      <c r="BI62" s="122" t="n">
        <f aca="false">SUM(BE62:BH62)</f>
        <v>0</v>
      </c>
      <c r="BJ62" s="124" t="n">
        <f aca="false">AM62+AQ62+AU62+AY62+BC62+BD62+BI62</f>
        <v>7668.55</v>
      </c>
      <c r="BK62" s="120" t="n">
        <v>5036.05</v>
      </c>
      <c r="BL62" s="121"/>
      <c r="BM62" s="121"/>
      <c r="BN62" s="122" t="n">
        <f aca="false">SUM(BK62:BM62)</f>
        <v>5036.05</v>
      </c>
      <c r="BO62" s="123"/>
      <c r="BP62" s="123"/>
      <c r="BQ62" s="123" t="n">
        <v>1150</v>
      </c>
      <c r="BR62" s="122" t="n">
        <f aca="false">SUM(BO62:BQ62)</f>
        <v>1150</v>
      </c>
      <c r="BS62" s="123" t="n">
        <v>1482.5</v>
      </c>
      <c r="BT62" s="123"/>
      <c r="BU62" s="123"/>
      <c r="BV62" s="122" t="n">
        <f aca="false">SUM(BS62:BU62)</f>
        <v>1482.5</v>
      </c>
      <c r="BW62" s="123"/>
      <c r="BX62" s="123"/>
      <c r="BY62" s="123" t="n">
        <v>0</v>
      </c>
      <c r="BZ62" s="122" t="n">
        <f aca="false">SUM(BW62:BY62)</f>
        <v>0</v>
      </c>
      <c r="CA62" s="123"/>
      <c r="CB62" s="123"/>
      <c r="CC62" s="123"/>
      <c r="CD62" s="122" t="n">
        <f aca="false">SUM(CA62:CC62)</f>
        <v>0</v>
      </c>
      <c r="CE62" s="123"/>
      <c r="CF62" s="123"/>
      <c r="CG62" s="123"/>
      <c r="CH62" s="123" t="n">
        <v>0</v>
      </c>
      <c r="CI62" s="123"/>
      <c r="CJ62" s="122" t="n">
        <f aca="false">SUM(CF62:CI62)</f>
        <v>0</v>
      </c>
      <c r="CK62" s="123" t="n">
        <f aca="false">BN62+BR62+BV62+BZ62+CD62+CE62+CJ62</f>
        <v>7668.55</v>
      </c>
      <c r="CL62" s="125" t="n">
        <v>9201</v>
      </c>
      <c r="CM62" s="126"/>
      <c r="CN62" s="32"/>
      <c r="CO62" s="32"/>
      <c r="CP62" s="32"/>
      <c r="CQ62" s="32"/>
      <c r="CR62" s="32"/>
      <c r="CS62" s="32"/>
      <c r="CT62" s="32"/>
    </row>
    <row r="63" customFormat="false" ht="24.75" hidden="false" customHeight="true" outlineLevel="0" collapsed="false">
      <c r="A63" s="32"/>
      <c r="B63" s="106" t="n">
        <f aca="false">B62+1</f>
        <v>53</v>
      </c>
      <c r="C63" s="117" t="str">
        <f aca="false" t="array" ref="C63:C63">INDEX(_Rge_Projectdata_3rd,$B63,MATCH(C$10,_Rge_Headline_Projectdata,0))</f>
        <v>P903652</v>
      </c>
      <c r="D63" s="117" t="n">
        <f aca="false">INDEX(_Rge_Projectdata_3rd,$B63,MATCH(D$10,_Rge_Headline_Projectdata,0))</f>
        <v>0</v>
      </c>
      <c r="E63" s="118" t="n">
        <f aca="false" t="array" ref="E63:E63">IF(INDEX(_Rge_Projectdata_3rd,$B63,MATCH(E$10,_Rge_Headline_Projectdata,0))=0,"",INDEX(_Rge_Projectdata_3rd,$B63,MATCH(E$10,_Rge_Headline_Projectdata,0)))</f>
        <v>45443</v>
      </c>
      <c r="F63" s="119" t="str">
        <f aca="false">IF(OR(E63=0,E63&gt;_Reportdate),"Open","Closed")</f>
        <v>Closed</v>
      </c>
      <c r="G63" s="120"/>
      <c r="H63" s="121"/>
      <c r="I63" s="121"/>
      <c r="J63" s="121"/>
      <c r="K63" s="122" t="n">
        <f aca="false">SUM(H63:J63)</f>
        <v>0</v>
      </c>
      <c r="L63" s="123"/>
      <c r="M63" s="123"/>
      <c r="N63" s="123"/>
      <c r="O63" s="122" t="n">
        <f aca="false">SUM(L63:N63)</f>
        <v>0</v>
      </c>
      <c r="P63" s="123"/>
      <c r="Q63" s="123"/>
      <c r="R63" s="123"/>
      <c r="S63" s="122" t="n">
        <f aca="false">SUM(P63:R63)</f>
        <v>0</v>
      </c>
      <c r="T63" s="123"/>
      <c r="U63" s="123"/>
      <c r="V63" s="123"/>
      <c r="W63" s="122" t="n">
        <f aca="false">SUM(T63:V63)</f>
        <v>0</v>
      </c>
      <c r="X63" s="123"/>
      <c r="Y63" s="123"/>
      <c r="Z63" s="123"/>
      <c r="AA63" s="122" t="n">
        <f aca="false">SUM(X63:Z63)</f>
        <v>0</v>
      </c>
      <c r="AB63" s="123"/>
      <c r="AC63" s="123"/>
      <c r="AD63" s="123"/>
      <c r="AE63" s="123"/>
      <c r="AF63" s="123"/>
      <c r="AG63" s="122" t="n">
        <f aca="false">SUM(AC63:AF63)</f>
        <v>0</v>
      </c>
      <c r="AH63" s="124" t="n">
        <f aca="false">K63+O63+S63+W63+AA63+AB63+AG63</f>
        <v>0</v>
      </c>
      <c r="AI63" s="120" t="n">
        <v>16940.83</v>
      </c>
      <c r="AJ63" s="121" t="n">
        <v>2020.35</v>
      </c>
      <c r="AK63" s="121"/>
      <c r="AL63" s="121"/>
      <c r="AM63" s="122" t="n">
        <f aca="false">SUM(AJ63:AL63)</f>
        <v>2020.35</v>
      </c>
      <c r="AN63" s="123"/>
      <c r="AO63" s="123"/>
      <c r="AP63" s="123" t="n">
        <v>0</v>
      </c>
      <c r="AQ63" s="122" t="n">
        <f aca="false">SUM(AN63:AP63)</f>
        <v>0</v>
      </c>
      <c r="AR63" s="123" t="n">
        <v>0</v>
      </c>
      <c r="AS63" s="123"/>
      <c r="AT63" s="123"/>
      <c r="AU63" s="122" t="n">
        <f aca="false">SUM(AR63:AT63)</f>
        <v>0</v>
      </c>
      <c r="AV63" s="123"/>
      <c r="AW63" s="123"/>
      <c r="AX63" s="123" t="n">
        <v>9049.1</v>
      </c>
      <c r="AY63" s="122" t="n">
        <f aca="false">SUM(AV63:AX63)</f>
        <v>9049.1</v>
      </c>
      <c r="AZ63" s="123"/>
      <c r="BA63" s="123"/>
      <c r="BB63" s="123"/>
      <c r="BC63" s="122" t="n">
        <f aca="false">SUM(AZ63:BB63)</f>
        <v>0</v>
      </c>
      <c r="BD63" s="123"/>
      <c r="BE63" s="123"/>
      <c r="BF63" s="123"/>
      <c r="BG63" s="123" t="n">
        <v>0</v>
      </c>
      <c r="BH63" s="123"/>
      <c r="BI63" s="122" t="n">
        <f aca="false">SUM(BE63:BH63)</f>
        <v>0</v>
      </c>
      <c r="BJ63" s="124" t="n">
        <f aca="false">AM63+AQ63+AU63+AY63+BC63+BD63+BI63</f>
        <v>11069.45</v>
      </c>
      <c r="BK63" s="120" t="n">
        <v>0</v>
      </c>
      <c r="BL63" s="121"/>
      <c r="BM63" s="121"/>
      <c r="BN63" s="122" t="n">
        <f aca="false">SUM(BK63:BM63)</f>
        <v>0</v>
      </c>
      <c r="BO63" s="123"/>
      <c r="BP63" s="123"/>
      <c r="BQ63" s="123" t="n">
        <v>0</v>
      </c>
      <c r="BR63" s="122" t="n">
        <f aca="false">SUM(BO63:BQ63)</f>
        <v>0</v>
      </c>
      <c r="BS63" s="123" t="n">
        <v>0</v>
      </c>
      <c r="BT63" s="123"/>
      <c r="BU63" s="123"/>
      <c r="BV63" s="122" t="n">
        <f aca="false">SUM(BS63:BU63)</f>
        <v>0</v>
      </c>
      <c r="BW63" s="123"/>
      <c r="BX63" s="123"/>
      <c r="BY63" s="123" t="n">
        <v>9049.1</v>
      </c>
      <c r="BZ63" s="122" t="n">
        <f aca="false">SUM(BW63:BY63)</f>
        <v>9049.1</v>
      </c>
      <c r="CA63" s="123"/>
      <c r="CB63" s="123"/>
      <c r="CC63" s="123"/>
      <c r="CD63" s="122" t="n">
        <f aca="false">SUM(CA63:CC63)</f>
        <v>0</v>
      </c>
      <c r="CE63" s="123"/>
      <c r="CF63" s="123"/>
      <c r="CG63" s="123"/>
      <c r="CH63" s="123" t="n">
        <v>0</v>
      </c>
      <c r="CI63" s="123"/>
      <c r="CJ63" s="122" t="n">
        <f aca="false">SUM(CF63:CI63)</f>
        <v>0</v>
      </c>
      <c r="CK63" s="123" t="n">
        <f aca="false">BN63+BR63+BV63+BZ63+CD63+CE63+CJ63</f>
        <v>9049.1</v>
      </c>
      <c r="CL63" s="125" t="n">
        <v>16940.83</v>
      </c>
      <c r="CM63" s="126"/>
      <c r="CN63" s="32"/>
      <c r="CO63" s="32"/>
      <c r="CP63" s="32"/>
      <c r="CQ63" s="32"/>
      <c r="CR63" s="32"/>
      <c r="CS63" s="32"/>
      <c r="CT63" s="32"/>
    </row>
    <row r="64" customFormat="false" ht="24.75" hidden="false" customHeight="true" outlineLevel="0" collapsed="false">
      <c r="A64" s="32"/>
      <c r="B64" s="106" t="n">
        <f aca="false">B63+1</f>
        <v>54</v>
      </c>
      <c r="C64" s="117" t="str">
        <f aca="false" t="array" ref="C64:C64">INDEX(_Rge_Projectdata_3rd,$B64,MATCH(C$10,_Rge_Headline_Projectdata,0))</f>
        <v>P903573</v>
      </c>
      <c r="D64" s="117" t="n">
        <f aca="false">INDEX(_Rge_Projectdata_3rd,$B64,MATCH(D$10,_Rge_Headline_Projectdata,0))</f>
        <v>0</v>
      </c>
      <c r="E64" s="118" t="str">
        <f aca="false" t="array" ref="E64:E64">IF(INDEX(_Rge_Projectdata_3rd,$B64,MATCH(E$10,_Rge_Headline_Projectdata,0))=0,"",INDEX(_Rge_Projectdata_3rd,$B64,MATCH(E$10,_Rge_Headline_Projectdata,0)))</f>
        <v/>
      </c>
      <c r="F64" s="119" t="str">
        <f aca="false">IF(OR(E64=0,E64&gt;_Reportdate),"Open","Closed")</f>
        <v>Open</v>
      </c>
      <c r="G64" s="120"/>
      <c r="H64" s="121"/>
      <c r="I64" s="121"/>
      <c r="J64" s="121"/>
      <c r="K64" s="122" t="n">
        <f aca="false">SUM(H64:J64)</f>
        <v>0</v>
      </c>
      <c r="L64" s="123"/>
      <c r="M64" s="123"/>
      <c r="N64" s="123"/>
      <c r="O64" s="122" t="n">
        <f aca="false">SUM(L64:N64)</f>
        <v>0</v>
      </c>
      <c r="P64" s="123"/>
      <c r="Q64" s="123"/>
      <c r="R64" s="123"/>
      <c r="S64" s="122" t="n">
        <f aca="false">SUM(P64:R64)</f>
        <v>0</v>
      </c>
      <c r="T64" s="123"/>
      <c r="U64" s="123"/>
      <c r="V64" s="123"/>
      <c r="W64" s="122" t="n">
        <f aca="false">SUM(T64:V64)</f>
        <v>0</v>
      </c>
      <c r="X64" s="123"/>
      <c r="Y64" s="123"/>
      <c r="Z64" s="123"/>
      <c r="AA64" s="122" t="n">
        <f aca="false">SUM(X64:Z64)</f>
        <v>0</v>
      </c>
      <c r="AB64" s="123"/>
      <c r="AC64" s="123"/>
      <c r="AD64" s="123"/>
      <c r="AE64" s="123"/>
      <c r="AF64" s="123"/>
      <c r="AG64" s="122" t="n">
        <f aca="false">SUM(AC64:AF64)</f>
        <v>0</v>
      </c>
      <c r="AH64" s="124" t="n">
        <f aca="false">K64+O64+S64+W64+AA64+AB64+AG64</f>
        <v>0</v>
      </c>
      <c r="AI64" s="120" t="n">
        <v>109154</v>
      </c>
      <c r="AJ64" s="121" t="n">
        <v>73566.98</v>
      </c>
      <c r="AK64" s="121"/>
      <c r="AL64" s="121"/>
      <c r="AM64" s="122" t="n">
        <f aca="false">SUM(AJ64:AL64)</f>
        <v>73566.98</v>
      </c>
      <c r="AN64" s="123"/>
      <c r="AO64" s="123"/>
      <c r="AP64" s="123" t="n">
        <v>2080</v>
      </c>
      <c r="AQ64" s="122" t="n">
        <f aca="false">SUM(AN64:AP64)</f>
        <v>2080</v>
      </c>
      <c r="AR64" s="123" t="n">
        <v>0</v>
      </c>
      <c r="AS64" s="123"/>
      <c r="AT64" s="123"/>
      <c r="AU64" s="122" t="n">
        <f aca="false">SUM(AR64:AT64)</f>
        <v>0</v>
      </c>
      <c r="AV64" s="123"/>
      <c r="AW64" s="123"/>
      <c r="AX64" s="123" t="n">
        <v>0</v>
      </c>
      <c r="AY64" s="122" t="n">
        <f aca="false">SUM(AV64:AX64)</f>
        <v>0</v>
      </c>
      <c r="AZ64" s="123"/>
      <c r="BA64" s="123"/>
      <c r="BB64" s="123"/>
      <c r="BC64" s="122" t="n">
        <f aca="false">SUM(AZ64:BB64)</f>
        <v>0</v>
      </c>
      <c r="BD64" s="123"/>
      <c r="BE64" s="123"/>
      <c r="BF64" s="123"/>
      <c r="BG64" s="123" t="n">
        <v>0</v>
      </c>
      <c r="BH64" s="123"/>
      <c r="BI64" s="122" t="n">
        <f aca="false">SUM(BE64:BH64)</f>
        <v>0</v>
      </c>
      <c r="BJ64" s="124" t="n">
        <f aca="false">AM64+AQ64+AU64+AY64+BC64+BD64+BI64</f>
        <v>75646.98</v>
      </c>
      <c r="BK64" s="120" t="n">
        <v>16177</v>
      </c>
      <c r="BL64" s="121"/>
      <c r="BM64" s="121"/>
      <c r="BN64" s="122" t="n">
        <f aca="false">SUM(BK64:BM64)</f>
        <v>16177</v>
      </c>
      <c r="BO64" s="123"/>
      <c r="BP64" s="123"/>
      <c r="BQ64" s="123" t="n">
        <v>1920</v>
      </c>
      <c r="BR64" s="122" t="n">
        <f aca="false">SUM(BO64:BQ64)</f>
        <v>1920</v>
      </c>
      <c r="BS64" s="123" t="n">
        <v>0</v>
      </c>
      <c r="BT64" s="123"/>
      <c r="BU64" s="123"/>
      <c r="BV64" s="122" t="n">
        <f aca="false">SUM(BS64:BU64)</f>
        <v>0</v>
      </c>
      <c r="BW64" s="123"/>
      <c r="BX64" s="123"/>
      <c r="BY64" s="123" t="n">
        <v>0</v>
      </c>
      <c r="BZ64" s="122" t="n">
        <f aca="false">SUM(BW64:BY64)</f>
        <v>0</v>
      </c>
      <c r="CA64" s="123"/>
      <c r="CB64" s="123"/>
      <c r="CC64" s="123"/>
      <c r="CD64" s="122" t="n">
        <f aca="false">SUM(CA64:CC64)</f>
        <v>0</v>
      </c>
      <c r="CE64" s="123"/>
      <c r="CF64" s="123"/>
      <c r="CG64" s="123"/>
      <c r="CH64" s="123" t="n">
        <v>0</v>
      </c>
      <c r="CI64" s="123"/>
      <c r="CJ64" s="122" t="n">
        <f aca="false">SUM(CF64:CI64)</f>
        <v>0</v>
      </c>
      <c r="CK64" s="123" t="n">
        <f aca="false">BN64+BR64+BV64+BZ64+CD64+CE64+CJ64</f>
        <v>18097</v>
      </c>
      <c r="CL64" s="125" t="n">
        <v>16504</v>
      </c>
      <c r="CM64" s="126"/>
      <c r="CN64" s="32"/>
      <c r="CO64" s="32"/>
      <c r="CP64" s="32"/>
      <c r="CQ64" s="32"/>
      <c r="CR64" s="32"/>
      <c r="CS64" s="32"/>
      <c r="CT64" s="32"/>
    </row>
    <row r="65" customFormat="false" ht="24.75" hidden="false" customHeight="true" outlineLevel="0" collapsed="false">
      <c r="A65" s="32"/>
      <c r="B65" s="106" t="n">
        <f aca="false">B64+1</f>
        <v>55</v>
      </c>
      <c r="C65" s="117" t="str">
        <f aca="false" t="array" ref="C65:C65">INDEX(_Rge_Projectdata_3rd,$B65,MATCH(C$10,_Rge_Headline_Projectdata,0))</f>
        <v>P903575</v>
      </c>
      <c r="D65" s="117" t="n">
        <f aca="false">INDEX(_Rge_Projectdata_3rd,$B65,MATCH(D$10,_Rge_Headline_Projectdata,0))</f>
        <v>0</v>
      </c>
      <c r="E65" s="118" t="str">
        <f aca="false" t="array" ref="E65:E65">IF(INDEX(_Rge_Projectdata_3rd,$B65,MATCH(E$10,_Rge_Headline_Projectdata,0))=0,"",INDEX(_Rge_Projectdata_3rd,$B65,MATCH(E$10,_Rge_Headline_Projectdata,0)))</f>
        <v/>
      </c>
      <c r="F65" s="119" t="str">
        <f aca="false">IF(OR(E65=0,E65&gt;_Reportdate),"Open","Closed")</f>
        <v>Open</v>
      </c>
      <c r="G65" s="120"/>
      <c r="H65" s="121"/>
      <c r="I65" s="121"/>
      <c r="J65" s="121"/>
      <c r="K65" s="122" t="n">
        <f aca="false">SUM(H65:J65)</f>
        <v>0</v>
      </c>
      <c r="L65" s="123"/>
      <c r="M65" s="123"/>
      <c r="N65" s="123"/>
      <c r="O65" s="122" t="n">
        <f aca="false">SUM(L65:N65)</f>
        <v>0</v>
      </c>
      <c r="P65" s="123"/>
      <c r="Q65" s="123"/>
      <c r="R65" s="123"/>
      <c r="S65" s="122" t="n">
        <f aca="false">SUM(P65:R65)</f>
        <v>0</v>
      </c>
      <c r="T65" s="123"/>
      <c r="U65" s="123"/>
      <c r="V65" s="123"/>
      <c r="W65" s="122" t="n">
        <f aca="false">SUM(T65:V65)</f>
        <v>0</v>
      </c>
      <c r="X65" s="123"/>
      <c r="Y65" s="123"/>
      <c r="Z65" s="123"/>
      <c r="AA65" s="122" t="n">
        <f aca="false">SUM(X65:Z65)</f>
        <v>0</v>
      </c>
      <c r="AB65" s="123"/>
      <c r="AC65" s="123"/>
      <c r="AD65" s="123"/>
      <c r="AE65" s="123"/>
      <c r="AF65" s="123"/>
      <c r="AG65" s="122" t="n">
        <f aca="false">SUM(AC65:AF65)</f>
        <v>0</v>
      </c>
      <c r="AH65" s="124" t="n">
        <f aca="false">K65+O65+S65+W65+AA65+AB65+AG65</f>
        <v>0</v>
      </c>
      <c r="AI65" s="120" t="n">
        <v>140160</v>
      </c>
      <c r="AJ65" s="121" t="n">
        <v>94668.06</v>
      </c>
      <c r="AK65" s="121"/>
      <c r="AL65" s="121"/>
      <c r="AM65" s="122" t="n">
        <f aca="false">SUM(AJ65:AL65)</f>
        <v>94668.06</v>
      </c>
      <c r="AN65" s="123"/>
      <c r="AO65" s="123"/>
      <c r="AP65" s="123" t="n">
        <v>4095</v>
      </c>
      <c r="AQ65" s="122" t="n">
        <f aca="false">SUM(AN65:AP65)</f>
        <v>4095</v>
      </c>
      <c r="AR65" s="123" t="n">
        <v>0</v>
      </c>
      <c r="AS65" s="123"/>
      <c r="AT65" s="123"/>
      <c r="AU65" s="122" t="n">
        <f aca="false">SUM(AR65:AT65)</f>
        <v>0</v>
      </c>
      <c r="AV65" s="123"/>
      <c r="AW65" s="123"/>
      <c r="AX65" s="123" t="n">
        <v>0</v>
      </c>
      <c r="AY65" s="122" t="n">
        <f aca="false">SUM(AV65:AX65)</f>
        <v>0</v>
      </c>
      <c r="AZ65" s="123"/>
      <c r="BA65" s="123"/>
      <c r="BB65" s="123"/>
      <c r="BC65" s="122" t="n">
        <f aca="false">SUM(AZ65:BB65)</f>
        <v>0</v>
      </c>
      <c r="BD65" s="123"/>
      <c r="BE65" s="123"/>
      <c r="BF65" s="123"/>
      <c r="BG65" s="123"/>
      <c r="BH65" s="123"/>
      <c r="BI65" s="122" t="n">
        <f aca="false">SUM(BE65:BH65)</f>
        <v>0</v>
      </c>
      <c r="BJ65" s="124" t="n">
        <f aca="false">AM65+AQ65+AU65+AY65+BC65+BD65+BI65</f>
        <v>98763.06</v>
      </c>
      <c r="BK65" s="120" t="n">
        <v>94668.06</v>
      </c>
      <c r="BL65" s="121"/>
      <c r="BM65" s="121"/>
      <c r="BN65" s="122" t="n">
        <f aca="false">SUM(BK65:BM65)</f>
        <v>94668.06</v>
      </c>
      <c r="BO65" s="123"/>
      <c r="BP65" s="123"/>
      <c r="BQ65" s="123" t="n">
        <v>3780</v>
      </c>
      <c r="BR65" s="122" t="n">
        <f aca="false">SUM(BO65:BQ65)</f>
        <v>3780</v>
      </c>
      <c r="BS65" s="123" t="n">
        <v>0</v>
      </c>
      <c r="BT65" s="123"/>
      <c r="BU65" s="123"/>
      <c r="BV65" s="122" t="n">
        <f aca="false">SUM(BS65:BU65)</f>
        <v>0</v>
      </c>
      <c r="BW65" s="123"/>
      <c r="BX65" s="123"/>
      <c r="BY65" s="123" t="n">
        <v>0</v>
      </c>
      <c r="BZ65" s="122" t="n">
        <f aca="false">SUM(BW65:BY65)</f>
        <v>0</v>
      </c>
      <c r="CA65" s="123"/>
      <c r="CB65" s="123"/>
      <c r="CC65" s="123"/>
      <c r="CD65" s="122" t="n">
        <f aca="false">SUM(CA65:CC65)</f>
        <v>0</v>
      </c>
      <c r="CE65" s="123"/>
      <c r="CF65" s="123"/>
      <c r="CG65" s="123"/>
      <c r="CH65" s="123" t="n">
        <v>0</v>
      </c>
      <c r="CI65" s="123"/>
      <c r="CJ65" s="122" t="n">
        <f aca="false">SUM(CF65:CI65)</f>
        <v>0</v>
      </c>
      <c r="CK65" s="123" t="n">
        <f aca="false">BN65+BR65+BV65+BZ65+CD65+CE65+CJ65</f>
        <v>98448.06</v>
      </c>
      <c r="CL65" s="125" t="n">
        <v>133320</v>
      </c>
      <c r="CM65" s="126"/>
      <c r="CN65" s="32"/>
      <c r="CO65" s="32"/>
      <c r="CP65" s="32"/>
      <c r="CQ65" s="32"/>
      <c r="CR65" s="32"/>
      <c r="CS65" s="32"/>
      <c r="CT65" s="32"/>
    </row>
    <row r="66" customFormat="false" ht="24.75" hidden="false" customHeight="true" outlineLevel="0" collapsed="false">
      <c r="A66" s="32"/>
      <c r="B66" s="106" t="n">
        <f aca="false">B65+1</f>
        <v>56</v>
      </c>
      <c r="C66" s="117" t="str">
        <f aca="false" t="array" ref="C66:C66">INDEX(_Rge_Projectdata_3rd,$B66,MATCH(C$10,_Rge_Headline_Projectdata,0))</f>
        <v>P903645</v>
      </c>
      <c r="D66" s="117" t="n">
        <f aca="false">INDEX(_Rge_Projectdata_3rd,$B66,MATCH(D$10,_Rge_Headline_Projectdata,0))</f>
        <v>0</v>
      </c>
      <c r="E66" s="118" t="str">
        <f aca="false" t="array" ref="E66:E66">IF(INDEX(_Rge_Projectdata_3rd,$B66,MATCH(E$10,_Rge_Headline_Projectdata,0))=0,"",INDEX(_Rge_Projectdata_3rd,$B66,MATCH(E$10,_Rge_Headline_Projectdata,0)))</f>
        <v/>
      </c>
      <c r="F66" s="119" t="str">
        <f aca="false">IF(OR(E66=0,E66&gt;_Reportdate),"Open","Closed")</f>
        <v>Open</v>
      </c>
      <c r="G66" s="120"/>
      <c r="H66" s="121"/>
      <c r="I66" s="121"/>
      <c r="J66" s="121"/>
      <c r="K66" s="122" t="n">
        <f aca="false">SUM(H66:J66)</f>
        <v>0</v>
      </c>
      <c r="L66" s="123"/>
      <c r="M66" s="123"/>
      <c r="N66" s="123"/>
      <c r="O66" s="122" t="n">
        <f aca="false">SUM(L66:N66)</f>
        <v>0</v>
      </c>
      <c r="P66" s="123"/>
      <c r="Q66" s="123"/>
      <c r="R66" s="123"/>
      <c r="S66" s="122" t="n">
        <f aca="false">SUM(P66:R66)</f>
        <v>0</v>
      </c>
      <c r="T66" s="123"/>
      <c r="U66" s="123"/>
      <c r="V66" s="123"/>
      <c r="W66" s="122" t="n">
        <f aca="false">SUM(T66:V66)</f>
        <v>0</v>
      </c>
      <c r="X66" s="123"/>
      <c r="Y66" s="123"/>
      <c r="Z66" s="123"/>
      <c r="AA66" s="122" t="n">
        <f aca="false">SUM(X66:Z66)</f>
        <v>0</v>
      </c>
      <c r="AB66" s="123"/>
      <c r="AC66" s="123"/>
      <c r="AD66" s="123"/>
      <c r="AE66" s="123"/>
      <c r="AF66" s="123"/>
      <c r="AG66" s="122" t="n">
        <f aca="false">SUM(AC66:AF66)</f>
        <v>0</v>
      </c>
      <c r="AH66" s="124" t="n">
        <f aca="false">K66+O66+S66+W66+AA66+AB66+AG66</f>
        <v>0</v>
      </c>
      <c r="AI66" s="120" t="n">
        <v>53165.57</v>
      </c>
      <c r="AJ66" s="121" t="n">
        <v>33141.62</v>
      </c>
      <c r="AK66" s="121"/>
      <c r="AL66" s="121"/>
      <c r="AM66" s="122" t="n">
        <f aca="false">SUM(AJ66:AL66)</f>
        <v>33141.62</v>
      </c>
      <c r="AN66" s="123"/>
      <c r="AO66" s="123"/>
      <c r="AP66" s="123" t="n">
        <v>1620</v>
      </c>
      <c r="AQ66" s="122" t="n">
        <f aca="false">SUM(AN66:AP66)</f>
        <v>1620</v>
      </c>
      <c r="AR66" s="123" t="n">
        <v>1050</v>
      </c>
      <c r="AS66" s="123"/>
      <c r="AT66" s="123"/>
      <c r="AU66" s="122" t="n">
        <f aca="false">SUM(AR66:AT66)</f>
        <v>1050</v>
      </c>
      <c r="AV66" s="123"/>
      <c r="AW66" s="123"/>
      <c r="AX66" s="123" t="n">
        <v>0</v>
      </c>
      <c r="AY66" s="122" t="n">
        <f aca="false">SUM(AV66:AX66)</f>
        <v>0</v>
      </c>
      <c r="AZ66" s="123"/>
      <c r="BA66" s="123"/>
      <c r="BB66" s="123"/>
      <c r="BC66" s="122" t="n">
        <f aca="false">SUM(AZ66:BB66)</f>
        <v>0</v>
      </c>
      <c r="BD66" s="123"/>
      <c r="BE66" s="123"/>
      <c r="BF66" s="123"/>
      <c r="BG66" s="123"/>
      <c r="BH66" s="123"/>
      <c r="BI66" s="122" t="n">
        <f aca="false">SUM(BE66:BH66)</f>
        <v>0</v>
      </c>
      <c r="BJ66" s="124" t="n">
        <f aca="false">AM66+AQ66+AU66+AY66+BC66+BD66+BI66</f>
        <v>35811.62</v>
      </c>
      <c r="BK66" s="120" t="n">
        <v>33141.62</v>
      </c>
      <c r="BL66" s="121"/>
      <c r="BM66" s="121"/>
      <c r="BN66" s="122" t="n">
        <f aca="false">SUM(BK66:BM66)</f>
        <v>33141.62</v>
      </c>
      <c r="BO66" s="123"/>
      <c r="BP66" s="123"/>
      <c r="BQ66" s="123" t="n">
        <v>1620</v>
      </c>
      <c r="BR66" s="122" t="n">
        <f aca="false">SUM(BO66:BQ66)</f>
        <v>1620</v>
      </c>
      <c r="BS66" s="123" t="n">
        <v>1050</v>
      </c>
      <c r="BT66" s="123"/>
      <c r="BU66" s="123"/>
      <c r="BV66" s="122" t="n">
        <f aca="false">SUM(BS66:BU66)</f>
        <v>1050</v>
      </c>
      <c r="BW66" s="123"/>
      <c r="BX66" s="123"/>
      <c r="BY66" s="123" t="n">
        <v>0</v>
      </c>
      <c r="BZ66" s="122" t="n">
        <f aca="false">SUM(BW66:BY66)</f>
        <v>0</v>
      </c>
      <c r="CA66" s="123"/>
      <c r="CB66" s="123"/>
      <c r="CC66" s="123"/>
      <c r="CD66" s="122" t="n">
        <f aca="false">SUM(CA66:CC66)</f>
        <v>0</v>
      </c>
      <c r="CE66" s="123"/>
      <c r="CF66" s="123"/>
      <c r="CG66" s="123"/>
      <c r="CH66" s="123" t="n">
        <v>0</v>
      </c>
      <c r="CI66" s="123"/>
      <c r="CJ66" s="122" t="n">
        <f aca="false">SUM(CF66:CI66)</f>
        <v>0</v>
      </c>
      <c r="CK66" s="123" t="n">
        <f aca="false">BN66+BR66+BV66+BZ66+CD66+CE66+CJ66</f>
        <v>35811.62</v>
      </c>
      <c r="CL66" s="125" t="n">
        <v>27678.23</v>
      </c>
      <c r="CM66" s="126"/>
      <c r="CN66" s="32"/>
      <c r="CO66" s="32"/>
      <c r="CP66" s="32"/>
      <c r="CQ66" s="32"/>
      <c r="CR66" s="32"/>
      <c r="CS66" s="32"/>
      <c r="CT66" s="32"/>
    </row>
    <row r="67" customFormat="false" ht="24.75" hidden="false" customHeight="true" outlineLevel="0" collapsed="false">
      <c r="A67" s="32"/>
      <c r="B67" s="106" t="n">
        <f aca="false">B66+1</f>
        <v>57</v>
      </c>
      <c r="C67" s="117" t="str">
        <f aca="false" t="array" ref="C67:C67">INDEX(_Rge_Projectdata_3rd,$B67,MATCH(C$10,_Rge_Headline_Projectdata,0))</f>
        <v>P903657</v>
      </c>
      <c r="D67" s="117" t="n">
        <f aca="false">INDEX(_Rge_Projectdata_3rd,$B67,MATCH(D$10,_Rge_Headline_Projectdata,0))</f>
        <v>0</v>
      </c>
      <c r="E67" s="118" t="str">
        <f aca="false" t="array" ref="E67:E67">IF(INDEX(_Rge_Projectdata_3rd,$B67,MATCH(E$10,_Rge_Headline_Projectdata,0))=0,"",INDEX(_Rge_Projectdata_3rd,$B67,MATCH(E$10,_Rge_Headline_Projectdata,0)))</f>
        <v/>
      </c>
      <c r="F67" s="119" t="str">
        <f aca="false">IF(OR(E67=0,E67&gt;_Reportdate),"Open","Closed")</f>
        <v>Open</v>
      </c>
      <c r="G67" s="120"/>
      <c r="H67" s="121"/>
      <c r="I67" s="121"/>
      <c r="J67" s="121"/>
      <c r="K67" s="122" t="n">
        <f aca="false">SUM(H67:J67)</f>
        <v>0</v>
      </c>
      <c r="L67" s="123"/>
      <c r="M67" s="123"/>
      <c r="N67" s="123"/>
      <c r="O67" s="122" t="n">
        <f aca="false">SUM(L67:N67)</f>
        <v>0</v>
      </c>
      <c r="P67" s="123"/>
      <c r="Q67" s="123"/>
      <c r="R67" s="123"/>
      <c r="S67" s="122" t="n">
        <f aca="false">SUM(P67:R67)</f>
        <v>0</v>
      </c>
      <c r="T67" s="123"/>
      <c r="U67" s="123"/>
      <c r="V67" s="123"/>
      <c r="W67" s="122" t="n">
        <f aca="false">SUM(T67:V67)</f>
        <v>0</v>
      </c>
      <c r="X67" s="123"/>
      <c r="Y67" s="123"/>
      <c r="Z67" s="123"/>
      <c r="AA67" s="122" t="n">
        <f aca="false">SUM(X67:Z67)</f>
        <v>0</v>
      </c>
      <c r="AB67" s="123"/>
      <c r="AC67" s="123"/>
      <c r="AD67" s="123"/>
      <c r="AE67" s="123"/>
      <c r="AF67" s="123"/>
      <c r="AG67" s="122" t="n">
        <f aca="false">SUM(AC67:AF67)</f>
        <v>0</v>
      </c>
      <c r="AH67" s="124" t="n">
        <f aca="false">K67+O67+S67+W67+AA67+AB67+AG67</f>
        <v>0</v>
      </c>
      <c r="AI67" s="120" t="n">
        <v>47964</v>
      </c>
      <c r="AJ67" s="121" t="n">
        <v>32204.4</v>
      </c>
      <c r="AK67" s="121"/>
      <c r="AL67" s="121"/>
      <c r="AM67" s="122" t="n">
        <f aca="false">SUM(AJ67:AL67)</f>
        <v>32204.4</v>
      </c>
      <c r="AN67" s="123"/>
      <c r="AO67" s="123"/>
      <c r="AP67" s="123" t="n">
        <v>1137.5</v>
      </c>
      <c r="AQ67" s="122" t="n">
        <f aca="false">SUM(AN67:AP67)</f>
        <v>1137.5</v>
      </c>
      <c r="AR67" s="123" t="n">
        <v>0</v>
      </c>
      <c r="AS67" s="123"/>
      <c r="AT67" s="123"/>
      <c r="AU67" s="122" t="n">
        <f aca="false">SUM(AR67:AT67)</f>
        <v>0</v>
      </c>
      <c r="AV67" s="123"/>
      <c r="AW67" s="123"/>
      <c r="AX67" s="123" t="n">
        <v>0</v>
      </c>
      <c r="AY67" s="122" t="n">
        <f aca="false">SUM(AV67:AX67)</f>
        <v>0</v>
      </c>
      <c r="AZ67" s="123"/>
      <c r="BA67" s="123"/>
      <c r="BB67" s="123"/>
      <c r="BC67" s="122" t="n">
        <f aca="false">SUM(AZ67:BB67)</f>
        <v>0</v>
      </c>
      <c r="BD67" s="123"/>
      <c r="BE67" s="123"/>
      <c r="BF67" s="123"/>
      <c r="BG67" s="123"/>
      <c r="BH67" s="123"/>
      <c r="BI67" s="122" t="n">
        <f aca="false">SUM(BE67:BH67)</f>
        <v>0</v>
      </c>
      <c r="BJ67" s="124" t="n">
        <f aca="false">AM67+AQ67+AU67+AY67+BC67+BD67+BI67</f>
        <v>33341.9</v>
      </c>
      <c r="BK67" s="120" t="n">
        <v>2128</v>
      </c>
      <c r="BL67" s="121"/>
      <c r="BM67" s="121"/>
      <c r="BN67" s="122" t="n">
        <f aca="false">SUM(BK67:BM67)</f>
        <v>2128</v>
      </c>
      <c r="BO67" s="123"/>
      <c r="BP67" s="123"/>
      <c r="BQ67" s="123" t="n">
        <v>1050</v>
      </c>
      <c r="BR67" s="122" t="n">
        <f aca="false">SUM(BO67:BQ67)</f>
        <v>1050</v>
      </c>
      <c r="BS67" s="123" t="n">
        <v>0</v>
      </c>
      <c r="BT67" s="123"/>
      <c r="BU67" s="123"/>
      <c r="BV67" s="122" t="n">
        <f aca="false">SUM(BS67:BU67)</f>
        <v>0</v>
      </c>
      <c r="BW67" s="123"/>
      <c r="BX67" s="123"/>
      <c r="BY67" s="123" t="n">
        <v>0</v>
      </c>
      <c r="BZ67" s="122" t="n">
        <f aca="false">SUM(BW67:BY67)</f>
        <v>0</v>
      </c>
      <c r="CA67" s="123"/>
      <c r="CB67" s="123"/>
      <c r="CC67" s="123"/>
      <c r="CD67" s="122" t="n">
        <f aca="false">SUM(CA67:CC67)</f>
        <v>0</v>
      </c>
      <c r="CE67" s="123"/>
      <c r="CF67" s="123"/>
      <c r="CG67" s="123"/>
      <c r="CH67" s="123" t="n">
        <v>0</v>
      </c>
      <c r="CI67" s="123"/>
      <c r="CJ67" s="122" t="n">
        <f aca="false">SUM(CF67:CI67)</f>
        <v>0</v>
      </c>
      <c r="CK67" s="123" t="n">
        <f aca="false">BN67+BR67+BV67+BZ67+CD67+CE67+CJ67</f>
        <v>3178</v>
      </c>
      <c r="CL67" s="125" t="n">
        <v>0</v>
      </c>
      <c r="CM67" s="126"/>
      <c r="CN67" s="32"/>
      <c r="CO67" s="32"/>
      <c r="CP67" s="32"/>
      <c r="CQ67" s="32"/>
      <c r="CR67" s="32"/>
      <c r="CS67" s="32"/>
      <c r="CT67" s="32"/>
    </row>
    <row r="68" customFormat="false" ht="24.75" hidden="false" customHeight="true" outlineLevel="0" collapsed="false">
      <c r="A68" s="32"/>
      <c r="B68" s="106" t="n">
        <f aca="false">B67+1</f>
        <v>58</v>
      </c>
      <c r="C68" s="117" t="str">
        <f aca="false" t="array" ref="C68:C68">INDEX(_Rge_Projectdata_3rd,$B68,MATCH(C$10,_Rge_Headline_Projectdata,0))</f>
        <v>P903659</v>
      </c>
      <c r="D68" s="117" t="n">
        <f aca="false">INDEX(_Rge_Projectdata_3rd,$B68,MATCH(D$10,_Rge_Headline_Projectdata,0))</f>
        <v>0</v>
      </c>
      <c r="E68" s="118" t="n">
        <f aca="false" t="array" ref="E68:E68">IF(INDEX(_Rge_Projectdata_3rd,$B68,MATCH(E$10,_Rge_Headline_Projectdata,0))=0,"",INDEX(_Rge_Projectdata_3rd,$B68,MATCH(E$10,_Rge_Headline_Projectdata,0)))</f>
        <v>45381</v>
      </c>
      <c r="F68" s="119" t="str">
        <f aca="false">IF(OR(E68=0,E68&gt;_Reportdate),"Open","Closed")</f>
        <v>Closed</v>
      </c>
      <c r="G68" s="120"/>
      <c r="H68" s="121"/>
      <c r="I68" s="121"/>
      <c r="J68" s="121"/>
      <c r="K68" s="122" t="n">
        <f aca="false">SUM(H68:J68)</f>
        <v>0</v>
      </c>
      <c r="L68" s="123"/>
      <c r="M68" s="123"/>
      <c r="N68" s="123"/>
      <c r="O68" s="122" t="n">
        <f aca="false">SUM(L68:N68)</f>
        <v>0</v>
      </c>
      <c r="P68" s="123"/>
      <c r="Q68" s="123"/>
      <c r="R68" s="123"/>
      <c r="S68" s="122" t="n">
        <f aca="false">SUM(P68:R68)</f>
        <v>0</v>
      </c>
      <c r="T68" s="123"/>
      <c r="U68" s="123"/>
      <c r="V68" s="123"/>
      <c r="W68" s="122" t="n">
        <f aca="false">SUM(T68:V68)</f>
        <v>0</v>
      </c>
      <c r="X68" s="123"/>
      <c r="Y68" s="123"/>
      <c r="Z68" s="123"/>
      <c r="AA68" s="122" t="n">
        <f aca="false">SUM(X68:Z68)</f>
        <v>0</v>
      </c>
      <c r="AB68" s="123"/>
      <c r="AC68" s="123"/>
      <c r="AD68" s="123"/>
      <c r="AE68" s="123"/>
      <c r="AF68" s="123"/>
      <c r="AG68" s="122" t="n">
        <f aca="false">SUM(AC68:AF68)</f>
        <v>0</v>
      </c>
      <c r="AH68" s="124" t="n">
        <f aca="false">K68+O68+S68+W68+AA68+AB68+AG68</f>
        <v>0</v>
      </c>
      <c r="AI68" s="120" t="n">
        <v>23040</v>
      </c>
      <c r="AJ68" s="121" t="n">
        <v>17000.08</v>
      </c>
      <c r="AK68" s="121"/>
      <c r="AL68" s="121"/>
      <c r="AM68" s="122" t="n">
        <f aca="false">SUM(AJ68:AL68)</f>
        <v>17000.08</v>
      </c>
      <c r="AN68" s="123"/>
      <c r="AO68" s="123"/>
      <c r="AP68" s="123" t="n">
        <v>870</v>
      </c>
      <c r="AQ68" s="122" t="n">
        <f aca="false">SUM(AN68:AP68)</f>
        <v>870</v>
      </c>
      <c r="AR68" s="123" t="n">
        <v>450</v>
      </c>
      <c r="AS68" s="123"/>
      <c r="AT68" s="123"/>
      <c r="AU68" s="122" t="n">
        <f aca="false">SUM(AR68:AT68)</f>
        <v>450</v>
      </c>
      <c r="AV68" s="123"/>
      <c r="AW68" s="123"/>
      <c r="AX68" s="123" t="n">
        <v>0</v>
      </c>
      <c r="AY68" s="122" t="n">
        <f aca="false">SUM(AV68:AX68)</f>
        <v>0</v>
      </c>
      <c r="AZ68" s="123"/>
      <c r="BA68" s="123"/>
      <c r="BB68" s="123"/>
      <c r="BC68" s="122" t="n">
        <f aca="false">SUM(AZ68:BB68)</f>
        <v>0</v>
      </c>
      <c r="BD68" s="123"/>
      <c r="BE68" s="123"/>
      <c r="BF68" s="123"/>
      <c r="BG68" s="123"/>
      <c r="BH68" s="123"/>
      <c r="BI68" s="122" t="n">
        <f aca="false">SUM(BE68:BH68)</f>
        <v>0</v>
      </c>
      <c r="BJ68" s="124" t="n">
        <f aca="false">AM68+AQ68+AU68+AY68+BC68+BD68+BI68</f>
        <v>18320.08</v>
      </c>
      <c r="BK68" s="120" t="n">
        <v>17000.08</v>
      </c>
      <c r="BL68" s="121"/>
      <c r="BM68" s="121"/>
      <c r="BN68" s="122" t="n">
        <f aca="false">SUM(BK68:BM68)</f>
        <v>17000.08</v>
      </c>
      <c r="BO68" s="123"/>
      <c r="BP68" s="123"/>
      <c r="BQ68" s="123" t="n">
        <v>870</v>
      </c>
      <c r="BR68" s="122" t="n">
        <f aca="false">SUM(BO68:BQ68)</f>
        <v>870</v>
      </c>
      <c r="BS68" s="123" t="n">
        <v>450</v>
      </c>
      <c r="BT68" s="123"/>
      <c r="BU68" s="123"/>
      <c r="BV68" s="122" t="n">
        <f aca="false">SUM(BS68:BU68)</f>
        <v>450</v>
      </c>
      <c r="BW68" s="123"/>
      <c r="BX68" s="123"/>
      <c r="BY68" s="123" t="n">
        <v>0</v>
      </c>
      <c r="BZ68" s="122" t="n">
        <f aca="false">SUM(BW68:BY68)</f>
        <v>0</v>
      </c>
      <c r="CA68" s="123"/>
      <c r="CB68" s="123"/>
      <c r="CC68" s="123"/>
      <c r="CD68" s="122" t="n">
        <f aca="false">SUM(CA68:CC68)</f>
        <v>0</v>
      </c>
      <c r="CE68" s="123"/>
      <c r="CF68" s="123"/>
      <c r="CG68" s="123"/>
      <c r="CH68" s="123" t="n">
        <v>0</v>
      </c>
      <c r="CI68" s="123"/>
      <c r="CJ68" s="122" t="n">
        <f aca="false">SUM(CF68:CI68)</f>
        <v>0</v>
      </c>
      <c r="CK68" s="123" t="n">
        <f aca="false">BN68+BR68+BV68+BZ68+CD68+CE68+CJ68</f>
        <v>18320.08</v>
      </c>
      <c r="CL68" s="125" t="n">
        <v>23040</v>
      </c>
      <c r="CM68" s="126"/>
      <c r="CN68" s="32"/>
      <c r="CO68" s="32"/>
      <c r="CP68" s="32"/>
      <c r="CQ68" s="32"/>
      <c r="CR68" s="32"/>
      <c r="CS68" s="32"/>
      <c r="CT68" s="32"/>
    </row>
    <row r="69" customFormat="false" ht="24.75" hidden="false" customHeight="true" outlineLevel="0" collapsed="false">
      <c r="A69" s="32"/>
      <c r="B69" s="106" t="n">
        <f aca="false">B68+1</f>
        <v>59</v>
      </c>
      <c r="C69" s="117" t="str">
        <f aca="false" t="array" ref="C69:C69">INDEX(_Rge_Projectdata_3rd,$B69,MATCH(C$10,_Rge_Headline_Projectdata,0))</f>
        <v>P903660</v>
      </c>
      <c r="D69" s="117" t="n">
        <f aca="false">INDEX(_Rge_Projectdata_3rd,$B69,MATCH(D$10,_Rge_Headline_Projectdata,0))</f>
        <v>0</v>
      </c>
      <c r="E69" s="118" t="n">
        <f aca="false" t="array" ref="E69:E69">IF(INDEX(_Rge_Projectdata_3rd,$B69,MATCH(E$10,_Rge_Headline_Projectdata,0))=0,"",INDEX(_Rge_Projectdata_3rd,$B69,MATCH(E$10,_Rge_Headline_Projectdata,0)))</f>
        <v>45381</v>
      </c>
      <c r="F69" s="119" t="str">
        <f aca="false">IF(OR(E69=0,E69&gt;_Reportdate),"Open","Closed")</f>
        <v>Closed</v>
      </c>
      <c r="G69" s="120"/>
      <c r="H69" s="121"/>
      <c r="I69" s="121"/>
      <c r="J69" s="121"/>
      <c r="K69" s="122" t="n">
        <f aca="false">SUM(H69:J69)</f>
        <v>0</v>
      </c>
      <c r="L69" s="123"/>
      <c r="M69" s="123"/>
      <c r="N69" s="123"/>
      <c r="O69" s="122" t="n">
        <f aca="false">SUM(L69:N69)</f>
        <v>0</v>
      </c>
      <c r="P69" s="123"/>
      <c r="Q69" s="123"/>
      <c r="R69" s="123"/>
      <c r="S69" s="122" t="n">
        <f aca="false">SUM(P69:R69)</f>
        <v>0</v>
      </c>
      <c r="T69" s="123"/>
      <c r="U69" s="123"/>
      <c r="V69" s="123"/>
      <c r="W69" s="122" t="n">
        <f aca="false">SUM(T69:V69)</f>
        <v>0</v>
      </c>
      <c r="X69" s="123"/>
      <c r="Y69" s="123"/>
      <c r="Z69" s="123"/>
      <c r="AA69" s="122" t="n">
        <f aca="false">SUM(X69:Z69)</f>
        <v>0</v>
      </c>
      <c r="AB69" s="123"/>
      <c r="AC69" s="123"/>
      <c r="AD69" s="123"/>
      <c r="AE69" s="123"/>
      <c r="AF69" s="123"/>
      <c r="AG69" s="122" t="n">
        <f aca="false">SUM(AC69:AF69)</f>
        <v>0</v>
      </c>
      <c r="AH69" s="124" t="n">
        <f aca="false">K69+O69+S69+W69+AA69+AB69+AG69</f>
        <v>0</v>
      </c>
      <c r="AI69" s="120" t="n">
        <v>21420.1</v>
      </c>
      <c r="AJ69" s="121" t="n">
        <v>21444.1</v>
      </c>
      <c r="AK69" s="121"/>
      <c r="AL69" s="121"/>
      <c r="AM69" s="122" t="n">
        <f aca="false">SUM(AJ69:AL69)</f>
        <v>21444.1</v>
      </c>
      <c r="AN69" s="123"/>
      <c r="AO69" s="123"/>
      <c r="AP69" s="123" t="n">
        <v>0</v>
      </c>
      <c r="AQ69" s="122" t="n">
        <f aca="false">SUM(AN69:AP69)</f>
        <v>0</v>
      </c>
      <c r="AR69" s="123" t="n">
        <v>48</v>
      </c>
      <c r="AS69" s="123"/>
      <c r="AT69" s="123"/>
      <c r="AU69" s="122" t="n">
        <f aca="false">SUM(AR69:AT69)</f>
        <v>48</v>
      </c>
      <c r="AV69" s="123"/>
      <c r="AW69" s="123"/>
      <c r="AX69" s="123" t="n">
        <v>0</v>
      </c>
      <c r="AY69" s="122" t="n">
        <f aca="false">SUM(AV69:AX69)</f>
        <v>0</v>
      </c>
      <c r="AZ69" s="123"/>
      <c r="BA69" s="123"/>
      <c r="BB69" s="123"/>
      <c r="BC69" s="122" t="n">
        <f aca="false">SUM(AZ69:BB69)</f>
        <v>0</v>
      </c>
      <c r="BD69" s="123"/>
      <c r="BE69" s="123"/>
      <c r="BF69" s="123"/>
      <c r="BG69" s="123"/>
      <c r="BH69" s="123"/>
      <c r="BI69" s="122" t="n">
        <f aca="false">SUM(BE69:BH69)</f>
        <v>0</v>
      </c>
      <c r="BJ69" s="124" t="n">
        <f aca="false">AM69+AQ69+AU69+AY69+BC69+BD69+BI69</f>
        <v>21492.1</v>
      </c>
      <c r="BK69" s="120" t="n">
        <v>21444.1</v>
      </c>
      <c r="BL69" s="121"/>
      <c r="BM69" s="121"/>
      <c r="BN69" s="122" t="n">
        <f aca="false">SUM(BK69:BM69)</f>
        <v>21444.1</v>
      </c>
      <c r="BO69" s="123"/>
      <c r="BP69" s="123"/>
      <c r="BQ69" s="123" t="n">
        <v>0</v>
      </c>
      <c r="BR69" s="122" t="n">
        <f aca="false">SUM(BO69:BQ69)</f>
        <v>0</v>
      </c>
      <c r="BS69" s="123" t="n">
        <v>48</v>
      </c>
      <c r="BT69" s="123"/>
      <c r="BU69" s="123"/>
      <c r="BV69" s="122" t="n">
        <f aca="false">SUM(BS69:BU69)</f>
        <v>48</v>
      </c>
      <c r="BW69" s="123"/>
      <c r="BX69" s="123"/>
      <c r="BY69" s="123" t="n">
        <v>0</v>
      </c>
      <c r="BZ69" s="122" t="n">
        <f aca="false">SUM(BW69:BY69)</f>
        <v>0</v>
      </c>
      <c r="CA69" s="123"/>
      <c r="CB69" s="123"/>
      <c r="CC69" s="123"/>
      <c r="CD69" s="122" t="n">
        <f aca="false">SUM(CA69:CC69)</f>
        <v>0</v>
      </c>
      <c r="CE69" s="123"/>
      <c r="CF69" s="123"/>
      <c r="CG69" s="123"/>
      <c r="CH69" s="123" t="n">
        <v>0</v>
      </c>
      <c r="CI69" s="123"/>
      <c r="CJ69" s="122" t="n">
        <f aca="false">SUM(CF69:CI69)</f>
        <v>0</v>
      </c>
      <c r="CK69" s="123" t="n">
        <f aca="false">BN69+BR69+BV69+BZ69+CD69+CE69+CJ69</f>
        <v>21492.1</v>
      </c>
      <c r="CL69" s="125" t="n">
        <v>21420.1</v>
      </c>
      <c r="CM69" s="126"/>
      <c r="CN69" s="32"/>
      <c r="CO69" s="32"/>
      <c r="CP69" s="32"/>
      <c r="CQ69" s="32"/>
      <c r="CR69" s="32"/>
      <c r="CS69" s="32"/>
      <c r="CT69" s="32"/>
    </row>
    <row r="70" customFormat="false" ht="24.75" hidden="false" customHeight="true" outlineLevel="0" collapsed="false">
      <c r="A70" s="32"/>
      <c r="B70" s="106" t="n">
        <f aca="false">B69+1</f>
        <v>60</v>
      </c>
      <c r="C70" s="117" t="str">
        <f aca="false" t="array" ref="C70:C70">INDEX(_Rge_Projectdata_3rd,$B70,MATCH(C$10,_Rge_Headline_Projectdata,0))</f>
        <v>P903661</v>
      </c>
      <c r="D70" s="117" t="n">
        <f aca="false">INDEX(_Rge_Projectdata_3rd,$B70,MATCH(D$10,_Rge_Headline_Projectdata,0))</f>
        <v>0</v>
      </c>
      <c r="E70" s="118" t="n">
        <f aca="false" t="array" ref="E70:E70">IF(INDEX(_Rge_Projectdata_3rd,$B70,MATCH(E$10,_Rge_Headline_Projectdata,0))=0,"",INDEX(_Rge_Projectdata_3rd,$B70,MATCH(E$10,_Rge_Headline_Projectdata,0)))</f>
        <v>45381</v>
      </c>
      <c r="F70" s="119" t="str">
        <f aca="false">IF(OR(E70=0,E70&gt;_Reportdate),"Open","Closed")</f>
        <v>Closed</v>
      </c>
      <c r="G70" s="120"/>
      <c r="H70" s="121"/>
      <c r="I70" s="121"/>
      <c r="J70" s="121"/>
      <c r="K70" s="122" t="n">
        <f aca="false">SUM(H70:J70)</f>
        <v>0</v>
      </c>
      <c r="L70" s="123"/>
      <c r="M70" s="123"/>
      <c r="N70" s="123"/>
      <c r="O70" s="122" t="n">
        <f aca="false">SUM(L70:N70)</f>
        <v>0</v>
      </c>
      <c r="P70" s="123"/>
      <c r="Q70" s="123"/>
      <c r="R70" s="123"/>
      <c r="S70" s="122" t="n">
        <f aca="false">SUM(P70:R70)</f>
        <v>0</v>
      </c>
      <c r="T70" s="123"/>
      <c r="U70" s="123"/>
      <c r="V70" s="123"/>
      <c r="W70" s="122" t="n">
        <f aca="false">SUM(T70:V70)</f>
        <v>0</v>
      </c>
      <c r="X70" s="123"/>
      <c r="Y70" s="123"/>
      <c r="Z70" s="123"/>
      <c r="AA70" s="122" t="n">
        <f aca="false">SUM(X70:Z70)</f>
        <v>0</v>
      </c>
      <c r="AB70" s="123"/>
      <c r="AC70" s="123"/>
      <c r="AD70" s="123"/>
      <c r="AE70" s="123"/>
      <c r="AF70" s="123"/>
      <c r="AG70" s="122" t="n">
        <f aca="false">SUM(AC70:AF70)</f>
        <v>0</v>
      </c>
      <c r="AH70" s="124" t="n">
        <f aca="false">K70+O70+S70+W70+AA70+AB70+AG70</f>
        <v>0</v>
      </c>
      <c r="AI70" s="120" t="n">
        <v>10066.7</v>
      </c>
      <c r="AJ70" s="121" t="n">
        <v>4451.25</v>
      </c>
      <c r="AK70" s="121"/>
      <c r="AL70" s="121"/>
      <c r="AM70" s="122" t="n">
        <f aca="false">SUM(AJ70:AL70)</f>
        <v>4451.25</v>
      </c>
      <c r="AN70" s="123"/>
      <c r="AO70" s="123"/>
      <c r="AP70" s="123" t="n">
        <v>0</v>
      </c>
      <c r="AQ70" s="122" t="n">
        <f aca="false">SUM(AN70:AP70)</f>
        <v>0</v>
      </c>
      <c r="AR70" s="123" t="n">
        <v>148</v>
      </c>
      <c r="AS70" s="123"/>
      <c r="AT70" s="123"/>
      <c r="AU70" s="122" t="n">
        <f aca="false">SUM(AR70:AT70)</f>
        <v>148</v>
      </c>
      <c r="AV70" s="123"/>
      <c r="AW70" s="123"/>
      <c r="AX70" s="123" t="n">
        <v>0</v>
      </c>
      <c r="AY70" s="122" t="n">
        <f aca="false">SUM(AV70:AX70)</f>
        <v>0</v>
      </c>
      <c r="AZ70" s="123"/>
      <c r="BA70" s="123"/>
      <c r="BB70" s="123"/>
      <c r="BC70" s="122" t="n">
        <f aca="false">SUM(AZ70:BB70)</f>
        <v>0</v>
      </c>
      <c r="BD70" s="123"/>
      <c r="BE70" s="123"/>
      <c r="BF70" s="123"/>
      <c r="BG70" s="123"/>
      <c r="BH70" s="123"/>
      <c r="BI70" s="122" t="n">
        <f aca="false">SUM(BE70:BH70)</f>
        <v>0</v>
      </c>
      <c r="BJ70" s="124" t="n">
        <f aca="false">AM70+AQ70+AU70+AY70+BC70+BD70+BI70</f>
        <v>4599.25</v>
      </c>
      <c r="BK70" s="120" t="n">
        <v>4451.25</v>
      </c>
      <c r="BL70" s="121"/>
      <c r="BM70" s="121"/>
      <c r="BN70" s="122" t="n">
        <f aca="false">SUM(BK70:BM70)</f>
        <v>4451.25</v>
      </c>
      <c r="BO70" s="123"/>
      <c r="BP70" s="123"/>
      <c r="BQ70" s="123" t="n">
        <v>0</v>
      </c>
      <c r="BR70" s="122" t="n">
        <f aca="false">SUM(BO70:BQ70)</f>
        <v>0</v>
      </c>
      <c r="BS70" s="123" t="n">
        <v>148</v>
      </c>
      <c r="BT70" s="123"/>
      <c r="BU70" s="123"/>
      <c r="BV70" s="122" t="n">
        <f aca="false">SUM(BS70:BU70)</f>
        <v>148</v>
      </c>
      <c r="BW70" s="123"/>
      <c r="BX70" s="123"/>
      <c r="BY70" s="123" t="n">
        <v>0</v>
      </c>
      <c r="BZ70" s="122" t="n">
        <f aca="false">SUM(BW70:BY70)</f>
        <v>0</v>
      </c>
      <c r="CA70" s="123"/>
      <c r="CB70" s="123"/>
      <c r="CC70" s="123"/>
      <c r="CD70" s="122" t="n">
        <f aca="false">SUM(CA70:CC70)</f>
        <v>0</v>
      </c>
      <c r="CE70" s="123"/>
      <c r="CF70" s="123"/>
      <c r="CG70" s="123"/>
      <c r="CH70" s="123" t="n">
        <v>0</v>
      </c>
      <c r="CI70" s="123"/>
      <c r="CJ70" s="122" t="n">
        <f aca="false">SUM(CF70:CI70)</f>
        <v>0</v>
      </c>
      <c r="CK70" s="123" t="n">
        <f aca="false">BN70+BR70+BV70+BZ70+CD70+CE70+CJ70</f>
        <v>4599.25</v>
      </c>
      <c r="CL70" s="125" t="n">
        <v>10066.7</v>
      </c>
      <c r="CM70" s="126"/>
      <c r="CN70" s="32"/>
      <c r="CO70" s="32"/>
      <c r="CP70" s="32"/>
      <c r="CQ70" s="32"/>
      <c r="CR70" s="32"/>
      <c r="CS70" s="32"/>
      <c r="CT70" s="32"/>
    </row>
    <row r="71" customFormat="false" ht="24.75" hidden="false" customHeight="true" outlineLevel="0" collapsed="false">
      <c r="A71" s="32"/>
      <c r="B71" s="106" t="n">
        <f aca="false">B70+1</f>
        <v>61</v>
      </c>
      <c r="C71" s="117" t="str">
        <f aca="false" t="array" ref="C71:C71">INDEX(_Rge_Projectdata_3rd,$B71,MATCH(C$10,_Rge_Headline_Projectdata,0))</f>
        <v>P903662</v>
      </c>
      <c r="D71" s="117" t="n">
        <f aca="false">INDEX(_Rge_Projectdata_3rd,$B71,MATCH(D$10,_Rge_Headline_Projectdata,0))</f>
        <v>0</v>
      </c>
      <c r="E71" s="118" t="n">
        <f aca="false" t="array" ref="E71:E71">IF(INDEX(_Rge_Projectdata_3rd,$B71,MATCH(E$10,_Rge_Headline_Projectdata,0))=0,"",INDEX(_Rge_Projectdata_3rd,$B71,MATCH(E$10,_Rge_Headline_Projectdata,0)))</f>
        <v>45443</v>
      </c>
      <c r="F71" s="119" t="str">
        <f aca="false">IF(OR(E71=0,E71&gt;_Reportdate),"Open","Closed")</f>
        <v>Closed</v>
      </c>
      <c r="G71" s="120"/>
      <c r="H71" s="121"/>
      <c r="I71" s="121"/>
      <c r="J71" s="121"/>
      <c r="K71" s="122" t="n">
        <f aca="false">SUM(H71:J71)</f>
        <v>0</v>
      </c>
      <c r="L71" s="123"/>
      <c r="M71" s="123"/>
      <c r="N71" s="123"/>
      <c r="O71" s="122" t="n">
        <f aca="false">SUM(L71:N71)</f>
        <v>0</v>
      </c>
      <c r="P71" s="123"/>
      <c r="Q71" s="123"/>
      <c r="R71" s="123"/>
      <c r="S71" s="122" t="n">
        <f aca="false">SUM(P71:R71)</f>
        <v>0</v>
      </c>
      <c r="T71" s="123"/>
      <c r="U71" s="123"/>
      <c r="V71" s="123"/>
      <c r="W71" s="122" t="n">
        <f aca="false">SUM(T71:V71)</f>
        <v>0</v>
      </c>
      <c r="X71" s="123"/>
      <c r="Y71" s="123"/>
      <c r="Z71" s="123"/>
      <c r="AA71" s="122" t="n">
        <f aca="false">SUM(X71:Z71)</f>
        <v>0</v>
      </c>
      <c r="AB71" s="123"/>
      <c r="AC71" s="123"/>
      <c r="AD71" s="123"/>
      <c r="AE71" s="123"/>
      <c r="AF71" s="123"/>
      <c r="AG71" s="122" t="n">
        <f aca="false">SUM(AC71:AF71)</f>
        <v>0</v>
      </c>
      <c r="AH71" s="124" t="n">
        <f aca="false">K71+O71+S71+W71+AA71+AB71+AG71</f>
        <v>0</v>
      </c>
      <c r="AI71" s="120" t="n">
        <v>24112</v>
      </c>
      <c r="AJ71" s="121" t="n">
        <v>15053.76</v>
      </c>
      <c r="AK71" s="121"/>
      <c r="AL71" s="121"/>
      <c r="AM71" s="122" t="n">
        <f aca="false">SUM(AJ71:AL71)</f>
        <v>15053.76</v>
      </c>
      <c r="AN71" s="123"/>
      <c r="AO71" s="123"/>
      <c r="AP71" s="123" t="n">
        <v>1230</v>
      </c>
      <c r="AQ71" s="122" t="n">
        <f aca="false">SUM(AN71:AP71)</f>
        <v>1230</v>
      </c>
      <c r="AR71" s="123" t="n">
        <v>0</v>
      </c>
      <c r="AS71" s="123"/>
      <c r="AT71" s="123"/>
      <c r="AU71" s="122" t="n">
        <f aca="false">SUM(AR71:AT71)</f>
        <v>0</v>
      </c>
      <c r="AV71" s="123"/>
      <c r="AW71" s="123"/>
      <c r="AX71" s="123" t="n">
        <v>0</v>
      </c>
      <c r="AY71" s="122" t="n">
        <f aca="false">SUM(AV71:AX71)</f>
        <v>0</v>
      </c>
      <c r="AZ71" s="123"/>
      <c r="BA71" s="123"/>
      <c r="BB71" s="123"/>
      <c r="BC71" s="122" t="n">
        <f aca="false">SUM(AZ71:BB71)</f>
        <v>0</v>
      </c>
      <c r="BD71" s="123"/>
      <c r="BE71" s="123"/>
      <c r="BF71" s="123"/>
      <c r="BG71" s="123"/>
      <c r="BH71" s="123"/>
      <c r="BI71" s="122" t="n">
        <f aca="false">SUM(BE71:BH71)</f>
        <v>0</v>
      </c>
      <c r="BJ71" s="124" t="n">
        <f aca="false">AM71+AQ71+AU71+AY71+BC71+BD71+BI71</f>
        <v>16283.76</v>
      </c>
      <c r="BK71" s="120" t="n">
        <v>15053.76</v>
      </c>
      <c r="BL71" s="121"/>
      <c r="BM71" s="121"/>
      <c r="BN71" s="122" t="n">
        <f aca="false">SUM(BK71:BM71)</f>
        <v>15053.76</v>
      </c>
      <c r="BO71" s="123"/>
      <c r="BP71" s="123"/>
      <c r="BQ71" s="123" t="n">
        <v>1230</v>
      </c>
      <c r="BR71" s="122" t="n">
        <f aca="false">SUM(BO71:BQ71)</f>
        <v>1230</v>
      </c>
      <c r="BS71" s="123" t="n">
        <v>0</v>
      </c>
      <c r="BT71" s="123"/>
      <c r="BU71" s="123"/>
      <c r="BV71" s="122" t="n">
        <f aca="false">SUM(BS71:BU71)</f>
        <v>0</v>
      </c>
      <c r="BW71" s="123"/>
      <c r="BX71" s="123"/>
      <c r="BY71" s="123" t="n">
        <v>0</v>
      </c>
      <c r="BZ71" s="122" t="n">
        <f aca="false">SUM(BW71:BY71)</f>
        <v>0</v>
      </c>
      <c r="CA71" s="123"/>
      <c r="CB71" s="123"/>
      <c r="CC71" s="123"/>
      <c r="CD71" s="122" t="n">
        <f aca="false">SUM(CA71:CC71)</f>
        <v>0</v>
      </c>
      <c r="CE71" s="123"/>
      <c r="CF71" s="123"/>
      <c r="CG71" s="123"/>
      <c r="CH71" s="123" t="n">
        <v>0</v>
      </c>
      <c r="CI71" s="123"/>
      <c r="CJ71" s="122" t="n">
        <f aca="false">SUM(CF71:CI71)</f>
        <v>0</v>
      </c>
      <c r="CK71" s="123" t="n">
        <f aca="false">BN71+BR71+BV71+BZ71+CD71+CE71+CJ71</f>
        <v>16283.76</v>
      </c>
      <c r="CL71" s="125" t="n">
        <v>24112</v>
      </c>
      <c r="CM71" s="126"/>
      <c r="CN71" s="32"/>
      <c r="CO71" s="32"/>
      <c r="CP71" s="32"/>
      <c r="CQ71" s="32"/>
      <c r="CR71" s="32"/>
      <c r="CS71" s="32"/>
      <c r="CT71" s="32"/>
    </row>
    <row r="72" customFormat="false" ht="24.75" hidden="false" customHeight="true" outlineLevel="0" collapsed="false">
      <c r="A72" s="32"/>
      <c r="B72" s="106" t="n">
        <f aca="false">B71+1</f>
        <v>62</v>
      </c>
      <c r="C72" s="117" t="str">
        <f aca="false" t="array" ref="C72:C72">INDEX(_Rge_Projectdata_3rd,$B72,MATCH(C$10,_Rge_Headline_Projectdata,0))</f>
        <v>P903664</v>
      </c>
      <c r="D72" s="117" t="n">
        <f aca="false">INDEX(_Rge_Projectdata_3rd,$B72,MATCH(D$10,_Rge_Headline_Projectdata,0))</f>
        <v>0</v>
      </c>
      <c r="E72" s="118" t="n">
        <f aca="false" t="array" ref="E72:E72">IF(INDEX(_Rge_Projectdata_3rd,$B72,MATCH(E$10,_Rge_Headline_Projectdata,0))=0,"",INDEX(_Rge_Projectdata_3rd,$B72,MATCH(E$10,_Rge_Headline_Projectdata,0)))</f>
        <v>45381</v>
      </c>
      <c r="F72" s="119" t="str">
        <f aca="false">IF(OR(E72=0,E72&gt;_Reportdate),"Open","Closed")</f>
        <v>Closed</v>
      </c>
      <c r="G72" s="120"/>
      <c r="H72" s="121"/>
      <c r="I72" s="121"/>
      <c r="J72" s="121"/>
      <c r="K72" s="122" t="n">
        <f aca="false">SUM(H72:J72)</f>
        <v>0</v>
      </c>
      <c r="L72" s="123"/>
      <c r="M72" s="123"/>
      <c r="N72" s="123"/>
      <c r="O72" s="122" t="n">
        <f aca="false">SUM(L72:N72)</f>
        <v>0</v>
      </c>
      <c r="P72" s="123"/>
      <c r="Q72" s="123"/>
      <c r="R72" s="123"/>
      <c r="S72" s="122" t="n">
        <f aca="false">SUM(P72:R72)</f>
        <v>0</v>
      </c>
      <c r="T72" s="123"/>
      <c r="U72" s="123"/>
      <c r="V72" s="123"/>
      <c r="W72" s="122" t="n">
        <f aca="false">SUM(T72:V72)</f>
        <v>0</v>
      </c>
      <c r="X72" s="123"/>
      <c r="Y72" s="123"/>
      <c r="Z72" s="123"/>
      <c r="AA72" s="122" t="n">
        <f aca="false">SUM(X72:Z72)</f>
        <v>0</v>
      </c>
      <c r="AB72" s="123"/>
      <c r="AC72" s="123"/>
      <c r="AD72" s="123"/>
      <c r="AE72" s="123"/>
      <c r="AF72" s="123"/>
      <c r="AG72" s="122" t="n">
        <f aca="false">SUM(AC72:AF72)</f>
        <v>0</v>
      </c>
      <c r="AH72" s="124" t="n">
        <f aca="false">K72+O72+S72+W72+AA72+AB72+AG72</f>
        <v>0</v>
      </c>
      <c r="AI72" s="120" t="n">
        <v>234680.88</v>
      </c>
      <c r="AJ72" s="121" t="n">
        <v>155504</v>
      </c>
      <c r="AK72" s="121"/>
      <c r="AL72" s="121"/>
      <c r="AM72" s="122" t="n">
        <f aca="false">SUM(AJ72:AL72)</f>
        <v>155504</v>
      </c>
      <c r="AN72" s="123"/>
      <c r="AO72" s="123"/>
      <c r="AP72" s="123" t="n">
        <v>2700</v>
      </c>
      <c r="AQ72" s="122" t="n">
        <f aca="false">SUM(AN72:AP72)</f>
        <v>2700</v>
      </c>
      <c r="AR72" s="123" t="n">
        <v>4350</v>
      </c>
      <c r="AS72" s="123"/>
      <c r="AT72" s="123"/>
      <c r="AU72" s="122" t="n">
        <f aca="false">SUM(AR72:AT72)</f>
        <v>4350</v>
      </c>
      <c r="AV72" s="123"/>
      <c r="AW72" s="123"/>
      <c r="AX72" s="123" t="n">
        <v>17659.14</v>
      </c>
      <c r="AY72" s="122" t="n">
        <f aca="false">SUM(AV72:AX72)</f>
        <v>17659.14</v>
      </c>
      <c r="AZ72" s="123"/>
      <c r="BA72" s="123"/>
      <c r="BB72" s="123"/>
      <c r="BC72" s="122" t="n">
        <f aca="false">SUM(AZ72:BB72)</f>
        <v>0</v>
      </c>
      <c r="BD72" s="123"/>
      <c r="BE72" s="123"/>
      <c r="BF72" s="123"/>
      <c r="BG72" s="123"/>
      <c r="BH72" s="123"/>
      <c r="BI72" s="122" t="n">
        <f aca="false">SUM(BE72:BH72)</f>
        <v>0</v>
      </c>
      <c r="BJ72" s="124" t="n">
        <f aca="false">AM72+AQ72+AU72+AY72+BC72+BD72+BI72</f>
        <v>180213.14</v>
      </c>
      <c r="BK72" s="120" t="n">
        <v>155504</v>
      </c>
      <c r="BL72" s="121"/>
      <c r="BM72" s="121"/>
      <c r="BN72" s="122" t="n">
        <f aca="false">SUM(BK72:BM72)</f>
        <v>155504</v>
      </c>
      <c r="BO72" s="123"/>
      <c r="BP72" s="123"/>
      <c r="BQ72" s="123" t="n">
        <v>2700</v>
      </c>
      <c r="BR72" s="122" t="n">
        <f aca="false">SUM(BO72:BQ72)</f>
        <v>2700</v>
      </c>
      <c r="BS72" s="123" t="n">
        <v>4350</v>
      </c>
      <c r="BT72" s="123"/>
      <c r="BU72" s="123"/>
      <c r="BV72" s="122" t="n">
        <f aca="false">SUM(BS72:BU72)</f>
        <v>4350</v>
      </c>
      <c r="BW72" s="123"/>
      <c r="BX72" s="123"/>
      <c r="BY72" s="123" t="n">
        <v>17659.14</v>
      </c>
      <c r="BZ72" s="122" t="n">
        <f aca="false">SUM(BW72:BY72)</f>
        <v>17659.14</v>
      </c>
      <c r="CA72" s="123"/>
      <c r="CB72" s="123"/>
      <c r="CC72" s="123"/>
      <c r="CD72" s="122" t="n">
        <f aca="false">SUM(CA72:CC72)</f>
        <v>0</v>
      </c>
      <c r="CE72" s="123"/>
      <c r="CF72" s="123"/>
      <c r="CG72" s="123"/>
      <c r="CH72" s="123" t="n">
        <v>0</v>
      </c>
      <c r="CI72" s="123"/>
      <c r="CJ72" s="122" t="n">
        <f aca="false">SUM(CF72:CI72)</f>
        <v>0</v>
      </c>
      <c r="CK72" s="123" t="n">
        <f aca="false">BN72+BR72+BV72+BZ72+CD72+CE72+CJ72</f>
        <v>180213.14</v>
      </c>
      <c r="CL72" s="125" t="n">
        <v>234680.88</v>
      </c>
      <c r="CM72" s="126"/>
      <c r="CN72" s="32"/>
      <c r="CO72" s="32"/>
      <c r="CP72" s="32"/>
      <c r="CQ72" s="32"/>
      <c r="CR72" s="32"/>
      <c r="CS72" s="32"/>
      <c r="CT72" s="32"/>
    </row>
    <row r="73" customFormat="false" ht="24.75" hidden="false" customHeight="true" outlineLevel="0" collapsed="false">
      <c r="A73" s="32"/>
      <c r="B73" s="106" t="n">
        <f aca="false">B72+1</f>
        <v>63</v>
      </c>
      <c r="C73" s="117" t="str">
        <f aca="false" t="array" ref="C73:C73">INDEX(_Rge_Projectdata_3rd,$B73,MATCH(C$10,_Rge_Headline_Projectdata,0))</f>
        <v>P903667</v>
      </c>
      <c r="D73" s="117" t="n">
        <f aca="false">INDEX(_Rge_Projectdata_3rd,$B73,MATCH(D$10,_Rge_Headline_Projectdata,0))</f>
        <v>0</v>
      </c>
      <c r="E73" s="118" t="str">
        <f aca="false" t="array" ref="E73:E73">IF(INDEX(_Rge_Projectdata_3rd,$B73,MATCH(E$10,_Rge_Headline_Projectdata,0))=0,"",INDEX(_Rge_Projectdata_3rd,$B73,MATCH(E$10,_Rge_Headline_Projectdata,0)))</f>
        <v/>
      </c>
      <c r="F73" s="119" t="str">
        <f aca="false">IF(OR(E73=0,E73&gt;_Reportdate),"Open","Closed")</f>
        <v>Open</v>
      </c>
      <c r="G73" s="120"/>
      <c r="H73" s="121"/>
      <c r="I73" s="121"/>
      <c r="J73" s="121"/>
      <c r="K73" s="122" t="n">
        <f aca="false">SUM(H73:J73)</f>
        <v>0</v>
      </c>
      <c r="L73" s="123"/>
      <c r="M73" s="123"/>
      <c r="N73" s="123"/>
      <c r="O73" s="122" t="n">
        <f aca="false">SUM(L73:N73)</f>
        <v>0</v>
      </c>
      <c r="P73" s="123"/>
      <c r="Q73" s="123"/>
      <c r="R73" s="123"/>
      <c r="S73" s="122" t="n">
        <f aca="false">SUM(P73:R73)</f>
        <v>0</v>
      </c>
      <c r="T73" s="123"/>
      <c r="U73" s="123"/>
      <c r="V73" s="123"/>
      <c r="W73" s="122" t="n">
        <f aca="false">SUM(T73:V73)</f>
        <v>0</v>
      </c>
      <c r="X73" s="123"/>
      <c r="Y73" s="123"/>
      <c r="Z73" s="123"/>
      <c r="AA73" s="122" t="n">
        <f aca="false">SUM(X73:Z73)</f>
        <v>0</v>
      </c>
      <c r="AB73" s="123"/>
      <c r="AC73" s="123"/>
      <c r="AD73" s="123"/>
      <c r="AE73" s="123"/>
      <c r="AF73" s="123"/>
      <c r="AG73" s="122" t="n">
        <f aca="false">SUM(AC73:AF73)</f>
        <v>0</v>
      </c>
      <c r="AH73" s="124" t="n">
        <f aca="false">K73+O73+S73+W73+AA73+AB73+AG73</f>
        <v>0</v>
      </c>
      <c r="AI73" s="120" t="n">
        <v>56808.57</v>
      </c>
      <c r="AJ73" s="121" t="n">
        <v>36198.6</v>
      </c>
      <c r="AK73" s="121"/>
      <c r="AL73" s="121"/>
      <c r="AM73" s="122" t="n">
        <f aca="false">SUM(AJ73:AL73)</f>
        <v>36198.6</v>
      </c>
      <c r="AN73" s="123"/>
      <c r="AO73" s="123"/>
      <c r="AP73" s="123" t="n">
        <v>975</v>
      </c>
      <c r="AQ73" s="122" t="n">
        <f aca="false">SUM(AN73:AP73)</f>
        <v>975</v>
      </c>
      <c r="AR73" s="123" t="n">
        <v>2670</v>
      </c>
      <c r="AS73" s="123"/>
      <c r="AT73" s="123"/>
      <c r="AU73" s="122" t="n">
        <f aca="false">SUM(AR73:AT73)</f>
        <v>2670</v>
      </c>
      <c r="AV73" s="123"/>
      <c r="AW73" s="123"/>
      <c r="AX73" s="123" t="n">
        <v>0</v>
      </c>
      <c r="AY73" s="122" t="n">
        <f aca="false">SUM(AV73:AX73)</f>
        <v>0</v>
      </c>
      <c r="AZ73" s="123"/>
      <c r="BA73" s="123"/>
      <c r="BB73" s="123"/>
      <c r="BC73" s="122" t="n">
        <f aca="false">SUM(AZ73:BB73)</f>
        <v>0</v>
      </c>
      <c r="BD73" s="123"/>
      <c r="BE73" s="123"/>
      <c r="BF73" s="123"/>
      <c r="BG73" s="123"/>
      <c r="BH73" s="123"/>
      <c r="BI73" s="122" t="n">
        <f aca="false">SUM(BE73:BH73)</f>
        <v>0</v>
      </c>
      <c r="BJ73" s="124" t="n">
        <f aca="false">AM73+AQ73+AU73+AY73+BC73+BD73+BI73</f>
        <v>39843.6</v>
      </c>
      <c r="BK73" s="120" t="n">
        <v>36198.6</v>
      </c>
      <c r="BL73" s="121"/>
      <c r="BM73" s="121"/>
      <c r="BN73" s="122" t="n">
        <f aca="false">SUM(BK73:BM73)</f>
        <v>36198.6</v>
      </c>
      <c r="BO73" s="123"/>
      <c r="BP73" s="123"/>
      <c r="BQ73" s="123" t="n">
        <v>120</v>
      </c>
      <c r="BR73" s="122" t="n">
        <f aca="false">SUM(BO73:BQ73)</f>
        <v>120</v>
      </c>
      <c r="BS73" s="123" t="n">
        <v>2670</v>
      </c>
      <c r="BT73" s="123"/>
      <c r="BU73" s="123"/>
      <c r="BV73" s="122" t="n">
        <f aca="false">SUM(BS73:BU73)</f>
        <v>2670</v>
      </c>
      <c r="BW73" s="123"/>
      <c r="BX73" s="123"/>
      <c r="BY73" s="123" t="n">
        <v>0</v>
      </c>
      <c r="BZ73" s="122" t="n">
        <f aca="false">SUM(BW73:BY73)</f>
        <v>0</v>
      </c>
      <c r="CA73" s="123"/>
      <c r="CB73" s="123"/>
      <c r="CC73" s="123"/>
      <c r="CD73" s="122" t="n">
        <f aca="false">SUM(CA73:CC73)</f>
        <v>0</v>
      </c>
      <c r="CE73" s="123"/>
      <c r="CF73" s="123"/>
      <c r="CG73" s="123"/>
      <c r="CH73" s="123" t="n">
        <v>0</v>
      </c>
      <c r="CI73" s="123"/>
      <c r="CJ73" s="122" t="n">
        <f aca="false">SUM(CF73:CI73)</f>
        <v>0</v>
      </c>
      <c r="CK73" s="123" t="n">
        <f aca="false">BN73+BR73+BV73+BZ73+CD73+CE73+CJ73</f>
        <v>38988.6</v>
      </c>
      <c r="CL73" s="125" t="n">
        <v>19627.47</v>
      </c>
      <c r="CM73" s="126"/>
      <c r="CN73" s="32"/>
      <c r="CO73" s="32"/>
      <c r="CP73" s="32"/>
      <c r="CQ73" s="32"/>
      <c r="CR73" s="32"/>
      <c r="CS73" s="32"/>
      <c r="CT73" s="32"/>
    </row>
    <row r="74" customFormat="false" ht="24.75" hidden="false" customHeight="true" outlineLevel="0" collapsed="false">
      <c r="A74" s="32"/>
      <c r="B74" s="106" t="n">
        <f aca="false">B73+1</f>
        <v>64</v>
      </c>
      <c r="C74" s="117" t="str">
        <f aca="false" t="array" ref="C74:C74">INDEX(_Rge_Projectdata_3rd,$B74,MATCH(C$10,_Rge_Headline_Projectdata,0))</f>
        <v>P903646</v>
      </c>
      <c r="D74" s="117" t="n">
        <f aca="false">INDEX(_Rge_Projectdata_3rd,$B74,MATCH(D$10,_Rge_Headline_Projectdata,0))</f>
        <v>0</v>
      </c>
      <c r="E74" s="118" t="str">
        <f aca="false" t="array" ref="E74:E74">IF(INDEX(_Rge_Projectdata_3rd,$B74,MATCH(E$10,_Rge_Headline_Projectdata,0))=0,"",INDEX(_Rge_Projectdata_3rd,$B74,MATCH(E$10,_Rge_Headline_Projectdata,0)))</f>
        <v/>
      </c>
      <c r="F74" s="119" t="str">
        <f aca="false">IF(OR(E74=0,E74&gt;_Reportdate),"Open","Closed")</f>
        <v>Open</v>
      </c>
      <c r="G74" s="120"/>
      <c r="H74" s="121"/>
      <c r="I74" s="121"/>
      <c r="J74" s="121"/>
      <c r="K74" s="122" t="n">
        <f aca="false">SUM(H74:J74)</f>
        <v>0</v>
      </c>
      <c r="L74" s="123"/>
      <c r="M74" s="123"/>
      <c r="N74" s="123"/>
      <c r="O74" s="122" t="n">
        <f aca="false">SUM(L74:N74)</f>
        <v>0</v>
      </c>
      <c r="P74" s="123"/>
      <c r="Q74" s="123"/>
      <c r="R74" s="123"/>
      <c r="S74" s="122" t="n">
        <f aca="false">SUM(P74:R74)</f>
        <v>0</v>
      </c>
      <c r="T74" s="123"/>
      <c r="U74" s="123"/>
      <c r="V74" s="123"/>
      <c r="W74" s="122" t="n">
        <f aca="false">SUM(T74:V74)</f>
        <v>0</v>
      </c>
      <c r="X74" s="123"/>
      <c r="Y74" s="123"/>
      <c r="Z74" s="123"/>
      <c r="AA74" s="122" t="n">
        <f aca="false">SUM(X74:Z74)</f>
        <v>0</v>
      </c>
      <c r="AB74" s="123"/>
      <c r="AC74" s="123"/>
      <c r="AD74" s="123"/>
      <c r="AE74" s="123"/>
      <c r="AF74" s="123"/>
      <c r="AG74" s="122" t="n">
        <f aca="false">SUM(AC74:AF74)</f>
        <v>0</v>
      </c>
      <c r="AH74" s="124" t="n">
        <f aca="false">K74+O74+S74+W74+AA74+AB74+AG74</f>
        <v>0</v>
      </c>
      <c r="AI74" s="120" t="n">
        <v>36024.8</v>
      </c>
      <c r="AJ74" s="121" t="n">
        <v>33088.9</v>
      </c>
      <c r="AK74" s="121"/>
      <c r="AL74" s="121"/>
      <c r="AM74" s="122" t="n">
        <f aca="false">SUM(AJ74:AL74)</f>
        <v>33088.9</v>
      </c>
      <c r="AN74" s="123"/>
      <c r="AO74" s="123"/>
      <c r="AP74" s="123" t="n">
        <v>1250</v>
      </c>
      <c r="AQ74" s="122" t="n">
        <f aca="false">SUM(AN74:AP74)</f>
        <v>1250</v>
      </c>
      <c r="AR74" s="123" t="n">
        <v>1450</v>
      </c>
      <c r="AS74" s="123"/>
      <c r="AT74" s="123"/>
      <c r="AU74" s="122" t="n">
        <f aca="false">SUM(AR74:AT74)</f>
        <v>1450</v>
      </c>
      <c r="AV74" s="123"/>
      <c r="AW74" s="123"/>
      <c r="AX74" s="123" t="n">
        <v>6390.59</v>
      </c>
      <c r="AY74" s="122" t="n">
        <f aca="false">SUM(AV74:AX74)</f>
        <v>6390.59</v>
      </c>
      <c r="AZ74" s="123"/>
      <c r="BA74" s="123"/>
      <c r="BB74" s="123"/>
      <c r="BC74" s="122" t="n">
        <f aca="false">SUM(AZ74:BB74)</f>
        <v>0</v>
      </c>
      <c r="BD74" s="123"/>
      <c r="BE74" s="123"/>
      <c r="BF74" s="123"/>
      <c r="BG74" s="123"/>
      <c r="BH74" s="123"/>
      <c r="BI74" s="122" t="n">
        <f aca="false">SUM(BE74:BH74)</f>
        <v>0</v>
      </c>
      <c r="BJ74" s="124" t="n">
        <f aca="false">AM74+AQ74+AU74+AY74+BC74+BD74+BI74</f>
        <v>42179.49</v>
      </c>
      <c r="BK74" s="120" t="n">
        <v>33088.9</v>
      </c>
      <c r="BL74" s="121"/>
      <c r="BM74" s="121"/>
      <c r="BN74" s="122" t="n">
        <f aca="false">SUM(BK74:BM74)</f>
        <v>33088.9</v>
      </c>
      <c r="BO74" s="123"/>
      <c r="BP74" s="123"/>
      <c r="BQ74" s="123" t="n">
        <v>540</v>
      </c>
      <c r="BR74" s="122" t="n">
        <f aca="false">SUM(BO74:BQ74)</f>
        <v>540</v>
      </c>
      <c r="BS74" s="123" t="n">
        <v>1450</v>
      </c>
      <c r="BT74" s="123"/>
      <c r="BU74" s="123"/>
      <c r="BV74" s="122" t="n">
        <f aca="false">SUM(BS74:BU74)</f>
        <v>1450</v>
      </c>
      <c r="BW74" s="123"/>
      <c r="BX74" s="123"/>
      <c r="BY74" s="123" t="n">
        <v>6390.59</v>
      </c>
      <c r="BZ74" s="122" t="n">
        <f aca="false">SUM(BW74:BY74)</f>
        <v>6390.59</v>
      </c>
      <c r="CA74" s="123"/>
      <c r="CB74" s="123"/>
      <c r="CC74" s="123"/>
      <c r="CD74" s="122" t="n">
        <f aca="false">SUM(CA74:CC74)</f>
        <v>0</v>
      </c>
      <c r="CE74" s="123"/>
      <c r="CF74" s="123"/>
      <c r="CG74" s="123"/>
      <c r="CH74" s="123" t="n">
        <v>0</v>
      </c>
      <c r="CI74" s="123"/>
      <c r="CJ74" s="122" t="n">
        <f aca="false">SUM(CF74:CI74)</f>
        <v>0</v>
      </c>
      <c r="CK74" s="123" t="n">
        <f aca="false">BN74+BR74+BV74+BZ74+CD74+CE74+CJ74</f>
        <v>41469.49</v>
      </c>
      <c r="CL74" s="125" t="n">
        <v>36024.8</v>
      </c>
      <c r="CM74" s="126"/>
      <c r="CN74" s="32"/>
      <c r="CO74" s="32"/>
      <c r="CP74" s="32"/>
      <c r="CQ74" s="32"/>
      <c r="CR74" s="32"/>
      <c r="CS74" s="32"/>
      <c r="CT74" s="32"/>
    </row>
    <row r="75" customFormat="false" ht="24.75" hidden="false" customHeight="true" outlineLevel="0" collapsed="false">
      <c r="A75" s="32"/>
      <c r="B75" s="106" t="n">
        <f aca="false">B74+1</f>
        <v>65</v>
      </c>
      <c r="C75" s="117" t="str">
        <f aca="false" t="array" ref="C75:C75">INDEX(_Rge_Projectdata_3rd,$B75,MATCH(C$10,_Rge_Headline_Projectdata,0))</f>
        <v>P903668</v>
      </c>
      <c r="D75" s="117" t="n">
        <f aca="false">INDEX(_Rge_Projectdata_3rd,$B75,MATCH(D$10,_Rge_Headline_Projectdata,0))</f>
        <v>0</v>
      </c>
      <c r="E75" s="118" t="n">
        <f aca="false" t="array" ref="E75:E75">IF(INDEX(_Rge_Projectdata_3rd,$B75,MATCH(E$10,_Rge_Headline_Projectdata,0))=0,"",INDEX(_Rge_Projectdata_3rd,$B75,MATCH(E$10,_Rge_Headline_Projectdata,0)))</f>
        <v>45443</v>
      </c>
      <c r="F75" s="119" t="str">
        <f aca="false">IF(OR(E75=0,E75&gt;_Reportdate),"Open","Closed")</f>
        <v>Closed</v>
      </c>
      <c r="G75" s="120"/>
      <c r="H75" s="121"/>
      <c r="I75" s="121"/>
      <c r="J75" s="121"/>
      <c r="K75" s="122" t="n">
        <f aca="false">SUM(H75:J75)</f>
        <v>0</v>
      </c>
      <c r="L75" s="123"/>
      <c r="M75" s="123"/>
      <c r="N75" s="123"/>
      <c r="O75" s="122" t="n">
        <f aca="false">SUM(L75:N75)</f>
        <v>0</v>
      </c>
      <c r="P75" s="123"/>
      <c r="Q75" s="123"/>
      <c r="R75" s="123"/>
      <c r="S75" s="122" t="n">
        <f aca="false">SUM(P75:R75)</f>
        <v>0</v>
      </c>
      <c r="T75" s="123"/>
      <c r="U75" s="123"/>
      <c r="V75" s="123"/>
      <c r="W75" s="122" t="n">
        <f aca="false">SUM(T75:V75)</f>
        <v>0</v>
      </c>
      <c r="X75" s="123"/>
      <c r="Y75" s="123"/>
      <c r="Z75" s="123"/>
      <c r="AA75" s="122" t="n">
        <f aca="false">SUM(X75:Z75)</f>
        <v>0</v>
      </c>
      <c r="AB75" s="123"/>
      <c r="AC75" s="123"/>
      <c r="AD75" s="123"/>
      <c r="AE75" s="123"/>
      <c r="AF75" s="123"/>
      <c r="AG75" s="122" t="n">
        <f aca="false">SUM(AC75:AF75)</f>
        <v>0</v>
      </c>
      <c r="AH75" s="124" t="n">
        <f aca="false">K75+O75+S75+W75+AA75+AB75+AG75</f>
        <v>0</v>
      </c>
      <c r="AI75" s="120" t="n">
        <v>166246</v>
      </c>
      <c r="AJ75" s="121" t="n">
        <v>81159.65</v>
      </c>
      <c r="AK75" s="121"/>
      <c r="AL75" s="121"/>
      <c r="AM75" s="122" t="n">
        <f aca="false">SUM(AJ75:AL75)</f>
        <v>81159.65</v>
      </c>
      <c r="AN75" s="123"/>
      <c r="AO75" s="123"/>
      <c r="AP75" s="123" t="n">
        <v>6510</v>
      </c>
      <c r="AQ75" s="122" t="n">
        <f aca="false">SUM(AN75:AP75)</f>
        <v>6510</v>
      </c>
      <c r="AR75" s="123" t="n">
        <v>0</v>
      </c>
      <c r="AS75" s="123"/>
      <c r="AT75" s="123"/>
      <c r="AU75" s="122" t="n">
        <f aca="false">SUM(AR75:AT75)</f>
        <v>0</v>
      </c>
      <c r="AV75" s="123"/>
      <c r="AW75" s="123"/>
      <c r="AX75" s="123" t="n">
        <v>0</v>
      </c>
      <c r="AY75" s="122" t="n">
        <f aca="false">SUM(AV75:AX75)</f>
        <v>0</v>
      </c>
      <c r="AZ75" s="123"/>
      <c r="BA75" s="123"/>
      <c r="BB75" s="123"/>
      <c r="BC75" s="122" t="n">
        <f aca="false">SUM(AZ75:BB75)</f>
        <v>0</v>
      </c>
      <c r="BD75" s="123"/>
      <c r="BE75" s="123"/>
      <c r="BF75" s="123"/>
      <c r="BG75" s="123"/>
      <c r="BH75" s="123"/>
      <c r="BI75" s="122" t="n">
        <f aca="false">SUM(BE75:BH75)</f>
        <v>0</v>
      </c>
      <c r="BJ75" s="124" t="n">
        <f aca="false">AM75+AQ75+AU75+AY75+BC75+BD75+BI75</f>
        <v>87669.65</v>
      </c>
      <c r="BK75" s="120" t="n">
        <v>81159.65</v>
      </c>
      <c r="BL75" s="121"/>
      <c r="BM75" s="121"/>
      <c r="BN75" s="122" t="n">
        <f aca="false">SUM(BK75:BM75)</f>
        <v>81159.65</v>
      </c>
      <c r="BO75" s="123"/>
      <c r="BP75" s="123"/>
      <c r="BQ75" s="123" t="n">
        <v>6510</v>
      </c>
      <c r="BR75" s="122" t="n">
        <f aca="false">SUM(BO75:BQ75)</f>
        <v>6510</v>
      </c>
      <c r="BS75" s="123" t="n">
        <v>0</v>
      </c>
      <c r="BT75" s="123"/>
      <c r="BU75" s="123"/>
      <c r="BV75" s="122" t="n">
        <f aca="false">SUM(BS75:BU75)</f>
        <v>0</v>
      </c>
      <c r="BW75" s="123"/>
      <c r="BX75" s="123"/>
      <c r="BY75" s="123" t="n">
        <v>0</v>
      </c>
      <c r="BZ75" s="122" t="n">
        <f aca="false">SUM(BW75:BY75)</f>
        <v>0</v>
      </c>
      <c r="CA75" s="123"/>
      <c r="CB75" s="123"/>
      <c r="CC75" s="123"/>
      <c r="CD75" s="122" t="n">
        <f aca="false">SUM(CA75:CC75)</f>
        <v>0</v>
      </c>
      <c r="CE75" s="123"/>
      <c r="CF75" s="123"/>
      <c r="CG75" s="123"/>
      <c r="CH75" s="123" t="n">
        <v>0</v>
      </c>
      <c r="CI75" s="123"/>
      <c r="CJ75" s="122" t="n">
        <f aca="false">SUM(CF75:CI75)</f>
        <v>0</v>
      </c>
      <c r="CK75" s="123" t="n">
        <f aca="false">BN75+BR75+BV75+BZ75+CD75+CE75+CJ75</f>
        <v>87669.65</v>
      </c>
      <c r="CL75" s="125" t="n">
        <v>166246</v>
      </c>
      <c r="CM75" s="126"/>
      <c r="CN75" s="32"/>
      <c r="CO75" s="32"/>
      <c r="CP75" s="32"/>
      <c r="CQ75" s="32"/>
      <c r="CR75" s="32"/>
      <c r="CS75" s="32"/>
      <c r="CT75" s="32"/>
    </row>
    <row r="76" customFormat="false" ht="24.75" hidden="false" customHeight="true" outlineLevel="0" collapsed="false">
      <c r="A76" s="32"/>
      <c r="B76" s="106" t="n">
        <f aca="false">B75+1</f>
        <v>66</v>
      </c>
      <c r="C76" s="117" t="str">
        <f aca="false" t="array" ref="C76:C76">INDEX(_Rge_Projectdata_3rd,$B76,MATCH(C$10,_Rge_Headline_Projectdata,0))</f>
        <v>P903669</v>
      </c>
      <c r="D76" s="117" t="n">
        <f aca="false">INDEX(_Rge_Projectdata_3rd,$B76,MATCH(D$10,_Rge_Headline_Projectdata,0))</f>
        <v>0</v>
      </c>
      <c r="E76" s="118" t="str">
        <f aca="false" t="array" ref="E76:E76">IF(INDEX(_Rge_Projectdata_3rd,$B76,MATCH(E$10,_Rge_Headline_Projectdata,0))=0,"",INDEX(_Rge_Projectdata_3rd,$B76,MATCH(E$10,_Rge_Headline_Projectdata,0)))</f>
        <v/>
      </c>
      <c r="F76" s="119" t="str">
        <f aca="false">IF(OR(E76=0,E76&gt;_Reportdate),"Open","Closed")</f>
        <v>Open</v>
      </c>
      <c r="G76" s="120"/>
      <c r="H76" s="121"/>
      <c r="I76" s="121"/>
      <c r="J76" s="121"/>
      <c r="K76" s="122" t="n">
        <f aca="false">SUM(H76:J76)</f>
        <v>0</v>
      </c>
      <c r="L76" s="123"/>
      <c r="M76" s="123"/>
      <c r="N76" s="123"/>
      <c r="O76" s="122" t="n">
        <f aca="false">SUM(L76:N76)</f>
        <v>0</v>
      </c>
      <c r="P76" s="123"/>
      <c r="Q76" s="123"/>
      <c r="R76" s="123"/>
      <c r="S76" s="122" t="n">
        <f aca="false">SUM(P76:R76)</f>
        <v>0</v>
      </c>
      <c r="T76" s="123"/>
      <c r="U76" s="123"/>
      <c r="V76" s="123"/>
      <c r="W76" s="122" t="n">
        <f aca="false">SUM(T76:V76)</f>
        <v>0</v>
      </c>
      <c r="X76" s="123"/>
      <c r="Y76" s="123"/>
      <c r="Z76" s="123"/>
      <c r="AA76" s="122" t="n">
        <f aca="false">SUM(X76:Z76)</f>
        <v>0</v>
      </c>
      <c r="AB76" s="123"/>
      <c r="AC76" s="123"/>
      <c r="AD76" s="123"/>
      <c r="AE76" s="123"/>
      <c r="AF76" s="123"/>
      <c r="AG76" s="122" t="n">
        <f aca="false">SUM(AC76:AF76)</f>
        <v>0</v>
      </c>
      <c r="AH76" s="124" t="n">
        <f aca="false">K76+O76+S76+W76+AA76+AB76+AG76</f>
        <v>0</v>
      </c>
      <c r="AI76" s="120" t="n">
        <v>87804</v>
      </c>
      <c r="AJ76" s="121" t="n">
        <v>51400</v>
      </c>
      <c r="AK76" s="121"/>
      <c r="AL76" s="121"/>
      <c r="AM76" s="122" t="n">
        <f aca="false">SUM(AJ76:AL76)</f>
        <v>51400</v>
      </c>
      <c r="AN76" s="123"/>
      <c r="AO76" s="123"/>
      <c r="AP76" s="123" t="n">
        <v>8640</v>
      </c>
      <c r="AQ76" s="122" t="n">
        <f aca="false">SUM(AN76:AP76)</f>
        <v>8640</v>
      </c>
      <c r="AR76" s="123" t="n">
        <v>0</v>
      </c>
      <c r="AS76" s="123"/>
      <c r="AT76" s="123"/>
      <c r="AU76" s="122" t="n">
        <f aca="false">SUM(AR76:AT76)</f>
        <v>0</v>
      </c>
      <c r="AV76" s="123"/>
      <c r="AW76" s="123"/>
      <c r="AX76" s="123" t="n">
        <v>0</v>
      </c>
      <c r="AY76" s="122" t="n">
        <f aca="false">SUM(AV76:AX76)</f>
        <v>0</v>
      </c>
      <c r="AZ76" s="123"/>
      <c r="BA76" s="123"/>
      <c r="BB76" s="123"/>
      <c r="BC76" s="122" t="n">
        <f aca="false">SUM(AZ76:BB76)</f>
        <v>0</v>
      </c>
      <c r="BD76" s="123"/>
      <c r="BE76" s="123"/>
      <c r="BF76" s="123"/>
      <c r="BG76" s="123"/>
      <c r="BH76" s="123"/>
      <c r="BI76" s="122" t="n">
        <f aca="false">SUM(BE76:BH76)</f>
        <v>0</v>
      </c>
      <c r="BJ76" s="124" t="n">
        <f aca="false">AM76+AQ76+AU76+AY76+BC76+BD76+BI76</f>
        <v>60040</v>
      </c>
      <c r="BK76" s="120" t="n">
        <v>8453.44</v>
      </c>
      <c r="BL76" s="121"/>
      <c r="BM76" s="121"/>
      <c r="BN76" s="122" t="n">
        <f aca="false">SUM(BK76:BM76)</f>
        <v>8453.44</v>
      </c>
      <c r="BO76" s="123"/>
      <c r="BP76" s="123"/>
      <c r="BQ76" s="123" t="n">
        <v>8640</v>
      </c>
      <c r="BR76" s="122" t="n">
        <f aca="false">SUM(BO76:BQ76)</f>
        <v>8640</v>
      </c>
      <c r="BS76" s="123" t="n">
        <v>0</v>
      </c>
      <c r="BT76" s="123"/>
      <c r="BU76" s="123"/>
      <c r="BV76" s="122" t="n">
        <f aca="false">SUM(BS76:BU76)</f>
        <v>0</v>
      </c>
      <c r="BW76" s="123"/>
      <c r="BX76" s="123"/>
      <c r="BY76" s="123" t="n">
        <v>0</v>
      </c>
      <c r="BZ76" s="122" t="n">
        <f aca="false">SUM(BW76:BY76)</f>
        <v>0</v>
      </c>
      <c r="CA76" s="123"/>
      <c r="CB76" s="123"/>
      <c r="CC76" s="123"/>
      <c r="CD76" s="122" t="n">
        <f aca="false">SUM(CA76:CC76)</f>
        <v>0</v>
      </c>
      <c r="CE76" s="123"/>
      <c r="CF76" s="123"/>
      <c r="CG76" s="123"/>
      <c r="CH76" s="123" t="n">
        <v>0</v>
      </c>
      <c r="CI76" s="123"/>
      <c r="CJ76" s="122" t="n">
        <f aca="false">SUM(CF76:CI76)</f>
        <v>0</v>
      </c>
      <c r="CK76" s="123" t="n">
        <f aca="false">BN76+BR76+BV76+BZ76+CD76+CE76+CJ76</f>
        <v>17093.44</v>
      </c>
      <c r="CL76" s="125" t="n">
        <v>38844</v>
      </c>
      <c r="CM76" s="126"/>
      <c r="CN76" s="32"/>
      <c r="CO76" s="32"/>
      <c r="CP76" s="32"/>
      <c r="CQ76" s="32"/>
      <c r="CR76" s="32"/>
      <c r="CS76" s="32"/>
      <c r="CT76" s="32"/>
    </row>
    <row r="77" customFormat="false" ht="24.75" hidden="false" customHeight="true" outlineLevel="0" collapsed="false">
      <c r="A77" s="32"/>
      <c r="B77" s="106" t="n">
        <f aca="false">B76+1</f>
        <v>67</v>
      </c>
      <c r="C77" s="117" t="str">
        <f aca="false" t="array" ref="C77:C77">INDEX(_Rge_Projectdata_3rd,$B77,MATCH(C$10,_Rge_Headline_Projectdata,0))</f>
        <v>P903671</v>
      </c>
      <c r="D77" s="117" t="n">
        <f aca="false">INDEX(_Rge_Projectdata_3rd,$B77,MATCH(D$10,_Rge_Headline_Projectdata,0))</f>
        <v>0</v>
      </c>
      <c r="E77" s="118" t="n">
        <f aca="false" t="array" ref="E77:E77">IF(INDEX(_Rge_Projectdata_3rd,$B77,MATCH(E$10,_Rge_Headline_Projectdata,0))=0,"",INDEX(_Rge_Projectdata_3rd,$B77,MATCH(E$10,_Rge_Headline_Projectdata,0)))</f>
        <v>45412</v>
      </c>
      <c r="F77" s="119" t="str">
        <f aca="false">IF(OR(E77=0,E77&gt;_Reportdate),"Open","Closed")</f>
        <v>Closed</v>
      </c>
      <c r="G77" s="120"/>
      <c r="H77" s="121"/>
      <c r="I77" s="121"/>
      <c r="J77" s="121"/>
      <c r="K77" s="122" t="n">
        <f aca="false">SUM(H77:J77)</f>
        <v>0</v>
      </c>
      <c r="L77" s="123"/>
      <c r="M77" s="123"/>
      <c r="N77" s="123"/>
      <c r="O77" s="122" t="n">
        <f aca="false">SUM(L77:N77)</f>
        <v>0</v>
      </c>
      <c r="P77" s="123"/>
      <c r="Q77" s="123"/>
      <c r="R77" s="123"/>
      <c r="S77" s="122" t="n">
        <f aca="false">SUM(P77:R77)</f>
        <v>0</v>
      </c>
      <c r="T77" s="123"/>
      <c r="U77" s="123"/>
      <c r="V77" s="123"/>
      <c r="W77" s="122" t="n">
        <f aca="false">SUM(T77:V77)</f>
        <v>0</v>
      </c>
      <c r="X77" s="123"/>
      <c r="Y77" s="123"/>
      <c r="Z77" s="123"/>
      <c r="AA77" s="122" t="n">
        <f aca="false">SUM(X77:Z77)</f>
        <v>0</v>
      </c>
      <c r="AB77" s="123"/>
      <c r="AC77" s="123"/>
      <c r="AD77" s="123"/>
      <c r="AE77" s="123"/>
      <c r="AF77" s="123"/>
      <c r="AG77" s="122" t="n">
        <f aca="false">SUM(AC77:AF77)</f>
        <v>0</v>
      </c>
      <c r="AH77" s="124" t="n">
        <f aca="false">K77+O77+S77+W77+AA77+AB77+AG77</f>
        <v>0</v>
      </c>
      <c r="AI77" s="120" t="n">
        <v>3753.39</v>
      </c>
      <c r="AJ77" s="121" t="n">
        <v>0</v>
      </c>
      <c r="AK77" s="121"/>
      <c r="AL77" s="121"/>
      <c r="AM77" s="122" t="n">
        <f aca="false">SUM(AJ77:AL77)</f>
        <v>0</v>
      </c>
      <c r="AN77" s="123"/>
      <c r="AO77" s="123"/>
      <c r="AP77" s="123" t="n">
        <v>0</v>
      </c>
      <c r="AQ77" s="122" t="n">
        <f aca="false">SUM(AN77:AP77)</f>
        <v>0</v>
      </c>
      <c r="AR77" s="123" t="n">
        <v>0</v>
      </c>
      <c r="AS77" s="123"/>
      <c r="AT77" s="123"/>
      <c r="AU77" s="122" t="n">
        <f aca="false">SUM(AR77:AT77)</f>
        <v>0</v>
      </c>
      <c r="AV77" s="123"/>
      <c r="AW77" s="123"/>
      <c r="AX77" s="123" t="n">
        <v>2039.18</v>
      </c>
      <c r="AY77" s="122" t="n">
        <f aca="false">SUM(AV77:AX77)</f>
        <v>2039.18</v>
      </c>
      <c r="AZ77" s="123"/>
      <c r="BA77" s="123"/>
      <c r="BB77" s="123"/>
      <c r="BC77" s="122" t="n">
        <f aca="false">SUM(AZ77:BB77)</f>
        <v>0</v>
      </c>
      <c r="BD77" s="123"/>
      <c r="BE77" s="123"/>
      <c r="BF77" s="123"/>
      <c r="BG77" s="123"/>
      <c r="BH77" s="123"/>
      <c r="BI77" s="122" t="n">
        <f aca="false">SUM(BE77:BH77)</f>
        <v>0</v>
      </c>
      <c r="BJ77" s="124" t="n">
        <f aca="false">AM77+AQ77+AU77+AY77+BC77+BD77+BI77</f>
        <v>2039.18</v>
      </c>
      <c r="BK77" s="120" t="n">
        <v>0</v>
      </c>
      <c r="BL77" s="121"/>
      <c r="BM77" s="121"/>
      <c r="BN77" s="122" t="n">
        <f aca="false">SUM(BK77:BM77)</f>
        <v>0</v>
      </c>
      <c r="BO77" s="123"/>
      <c r="BP77" s="123"/>
      <c r="BQ77" s="123" t="n">
        <v>0</v>
      </c>
      <c r="BR77" s="122" t="n">
        <f aca="false">SUM(BO77:BQ77)</f>
        <v>0</v>
      </c>
      <c r="BS77" s="123" t="n">
        <v>0</v>
      </c>
      <c r="BT77" s="123"/>
      <c r="BU77" s="123"/>
      <c r="BV77" s="122" t="n">
        <f aca="false">SUM(BS77:BU77)</f>
        <v>0</v>
      </c>
      <c r="BW77" s="123"/>
      <c r="BX77" s="123"/>
      <c r="BY77" s="123" t="n">
        <v>2039.18</v>
      </c>
      <c r="BZ77" s="122" t="n">
        <f aca="false">SUM(BW77:BY77)</f>
        <v>2039.18</v>
      </c>
      <c r="CA77" s="123"/>
      <c r="CB77" s="123"/>
      <c r="CC77" s="123"/>
      <c r="CD77" s="122" t="n">
        <f aca="false">SUM(CA77:CC77)</f>
        <v>0</v>
      </c>
      <c r="CE77" s="123"/>
      <c r="CF77" s="123"/>
      <c r="CG77" s="123"/>
      <c r="CH77" s="123" t="n">
        <v>0</v>
      </c>
      <c r="CI77" s="123"/>
      <c r="CJ77" s="122" t="n">
        <f aca="false">SUM(CF77:CI77)</f>
        <v>0</v>
      </c>
      <c r="CK77" s="123" t="n">
        <f aca="false">BN77+BR77+BV77+BZ77+CD77+CE77+CJ77</f>
        <v>2039.18</v>
      </c>
      <c r="CL77" s="125" t="n">
        <v>3753.39</v>
      </c>
      <c r="CM77" s="126"/>
      <c r="CN77" s="32"/>
      <c r="CO77" s="32"/>
      <c r="CP77" s="32"/>
      <c r="CQ77" s="32"/>
      <c r="CR77" s="32"/>
      <c r="CS77" s="32"/>
      <c r="CT77" s="32"/>
    </row>
    <row r="78" customFormat="false" ht="24.75" hidden="false" customHeight="true" outlineLevel="0" collapsed="false">
      <c r="A78" s="32"/>
      <c r="B78" s="106" t="n">
        <f aca="false">B77+1</f>
        <v>68</v>
      </c>
      <c r="C78" s="117" t="str">
        <f aca="false" t="array" ref="C78:C78">INDEX(_Rge_Projectdata_3rd,$B78,MATCH(C$10,_Rge_Headline_Projectdata,0))</f>
        <v>P903672</v>
      </c>
      <c r="D78" s="117" t="n">
        <f aca="false">INDEX(_Rge_Projectdata_3rd,$B78,MATCH(D$10,_Rge_Headline_Projectdata,0))</f>
        <v>0</v>
      </c>
      <c r="E78" s="118" t="n">
        <f aca="false" t="array" ref="E78:E78">IF(INDEX(_Rge_Projectdata_3rd,$B78,MATCH(E$10,_Rge_Headline_Projectdata,0))=0,"",INDEX(_Rge_Projectdata_3rd,$B78,MATCH(E$10,_Rge_Headline_Projectdata,0)))</f>
        <v>45382</v>
      </c>
      <c r="F78" s="119" t="str">
        <f aca="false">IF(OR(E78=0,E78&gt;_Reportdate),"Open","Closed")</f>
        <v>Closed</v>
      </c>
      <c r="G78" s="120"/>
      <c r="H78" s="121"/>
      <c r="I78" s="121"/>
      <c r="J78" s="121"/>
      <c r="K78" s="122" t="n">
        <f aca="false">SUM(H78:J78)</f>
        <v>0</v>
      </c>
      <c r="L78" s="123"/>
      <c r="M78" s="123"/>
      <c r="N78" s="123"/>
      <c r="O78" s="122" t="n">
        <f aca="false">SUM(L78:N78)</f>
        <v>0</v>
      </c>
      <c r="P78" s="123"/>
      <c r="Q78" s="123"/>
      <c r="R78" s="123"/>
      <c r="S78" s="122" t="n">
        <f aca="false">SUM(P78:R78)</f>
        <v>0</v>
      </c>
      <c r="T78" s="123"/>
      <c r="U78" s="123"/>
      <c r="V78" s="123"/>
      <c r="W78" s="122" t="n">
        <f aca="false">SUM(T78:V78)</f>
        <v>0</v>
      </c>
      <c r="X78" s="123"/>
      <c r="Y78" s="123"/>
      <c r="Z78" s="123"/>
      <c r="AA78" s="122" t="n">
        <f aca="false">SUM(X78:Z78)</f>
        <v>0</v>
      </c>
      <c r="AB78" s="123"/>
      <c r="AC78" s="123"/>
      <c r="AD78" s="123"/>
      <c r="AE78" s="123"/>
      <c r="AF78" s="123"/>
      <c r="AG78" s="122" t="n">
        <f aca="false">SUM(AC78:AF78)</f>
        <v>0</v>
      </c>
      <c r="AH78" s="124" t="n">
        <f aca="false">K78+O78+S78+W78+AA78+AB78+AG78</f>
        <v>0</v>
      </c>
      <c r="AI78" s="120" t="n">
        <v>4388.26</v>
      </c>
      <c r="AJ78" s="121" t="n">
        <v>0</v>
      </c>
      <c r="AK78" s="121"/>
      <c r="AL78" s="121"/>
      <c r="AM78" s="122" t="n">
        <f aca="false">SUM(AJ78:AL78)</f>
        <v>0</v>
      </c>
      <c r="AN78" s="123"/>
      <c r="AO78" s="123"/>
      <c r="AP78" s="123" t="n">
        <v>0</v>
      </c>
      <c r="AQ78" s="122" t="n">
        <f aca="false">SUM(AN78:AP78)</f>
        <v>0</v>
      </c>
      <c r="AR78" s="123" t="n">
        <v>0</v>
      </c>
      <c r="AS78" s="123"/>
      <c r="AT78" s="123"/>
      <c r="AU78" s="122" t="n">
        <f aca="false">SUM(AR78:AT78)</f>
        <v>0</v>
      </c>
      <c r="AV78" s="123"/>
      <c r="AW78" s="123"/>
      <c r="AX78" s="123" t="n">
        <v>2398.9</v>
      </c>
      <c r="AY78" s="122" t="n">
        <f aca="false">SUM(AV78:AX78)</f>
        <v>2398.9</v>
      </c>
      <c r="AZ78" s="123"/>
      <c r="BA78" s="123"/>
      <c r="BB78" s="123"/>
      <c r="BC78" s="122" t="n">
        <f aca="false">SUM(AZ78:BB78)</f>
        <v>0</v>
      </c>
      <c r="BD78" s="123"/>
      <c r="BE78" s="123"/>
      <c r="BF78" s="123"/>
      <c r="BG78" s="123"/>
      <c r="BH78" s="123"/>
      <c r="BI78" s="122" t="n">
        <f aca="false">SUM(BE78:BH78)</f>
        <v>0</v>
      </c>
      <c r="BJ78" s="124" t="n">
        <f aca="false">AM78+AQ78+AU78+AY78+BC78+BD78+BI78</f>
        <v>2398.9</v>
      </c>
      <c r="BK78" s="120" t="n">
        <v>0</v>
      </c>
      <c r="BL78" s="121"/>
      <c r="BM78" s="121"/>
      <c r="BN78" s="122" t="n">
        <f aca="false">SUM(BK78:BM78)</f>
        <v>0</v>
      </c>
      <c r="BO78" s="123"/>
      <c r="BP78" s="123"/>
      <c r="BQ78" s="123" t="n">
        <v>0</v>
      </c>
      <c r="BR78" s="122" t="n">
        <f aca="false">SUM(BO78:BQ78)</f>
        <v>0</v>
      </c>
      <c r="BS78" s="123" t="n">
        <v>0</v>
      </c>
      <c r="BT78" s="123"/>
      <c r="BU78" s="123"/>
      <c r="BV78" s="122" t="n">
        <f aca="false">SUM(BS78:BU78)</f>
        <v>0</v>
      </c>
      <c r="BW78" s="123"/>
      <c r="BX78" s="123"/>
      <c r="BY78" s="123" t="n">
        <v>2398.9</v>
      </c>
      <c r="BZ78" s="122" t="n">
        <f aca="false">SUM(BW78:BY78)</f>
        <v>2398.9</v>
      </c>
      <c r="CA78" s="123"/>
      <c r="CB78" s="123"/>
      <c r="CC78" s="123"/>
      <c r="CD78" s="122" t="n">
        <f aca="false">SUM(CA78:CC78)</f>
        <v>0</v>
      </c>
      <c r="CE78" s="123"/>
      <c r="CF78" s="123"/>
      <c r="CG78" s="123"/>
      <c r="CH78" s="123" t="n">
        <v>0</v>
      </c>
      <c r="CI78" s="123"/>
      <c r="CJ78" s="122" t="n">
        <f aca="false">SUM(CF78:CI78)</f>
        <v>0</v>
      </c>
      <c r="CK78" s="123" t="n">
        <f aca="false">BN78+BR78+BV78+BZ78+CD78+CE78+CJ78</f>
        <v>2398.9</v>
      </c>
      <c r="CL78" s="125" t="n">
        <v>4388.26</v>
      </c>
      <c r="CM78" s="126"/>
      <c r="CN78" s="32"/>
      <c r="CO78" s="32"/>
      <c r="CP78" s="32"/>
      <c r="CQ78" s="32"/>
      <c r="CR78" s="32"/>
      <c r="CS78" s="32"/>
      <c r="CT78" s="32"/>
    </row>
    <row r="79" customFormat="false" ht="24.75" hidden="false" customHeight="true" outlineLevel="0" collapsed="false">
      <c r="A79" s="32"/>
      <c r="B79" s="106" t="n">
        <f aca="false">B78+1</f>
        <v>69</v>
      </c>
      <c r="C79" s="117" t="str">
        <f aca="false" t="array" ref="C79:C79">INDEX(_Rge_Projectdata_3rd,$B79,MATCH(C$10,_Rge_Headline_Projectdata,0))</f>
        <v>P903673</v>
      </c>
      <c r="D79" s="117" t="n">
        <f aca="false">INDEX(_Rge_Projectdata_3rd,$B79,MATCH(D$10,_Rge_Headline_Projectdata,0))</f>
        <v>0</v>
      </c>
      <c r="E79" s="118" t="n">
        <f aca="false" t="array" ref="E79:E79">IF(INDEX(_Rge_Projectdata_3rd,$B79,MATCH(E$10,_Rge_Headline_Projectdata,0))=0,"",INDEX(_Rge_Projectdata_3rd,$B79,MATCH(E$10,_Rge_Headline_Projectdata,0)))</f>
        <v>45351</v>
      </c>
      <c r="F79" s="119" t="str">
        <f aca="false">IF(OR(E79=0,E79&gt;_Reportdate),"Open","Closed")</f>
        <v>Closed</v>
      </c>
      <c r="G79" s="120"/>
      <c r="H79" s="121"/>
      <c r="I79" s="121"/>
      <c r="J79" s="121"/>
      <c r="K79" s="122" t="n">
        <f aca="false">SUM(H79:J79)</f>
        <v>0</v>
      </c>
      <c r="L79" s="123"/>
      <c r="M79" s="123"/>
      <c r="N79" s="123"/>
      <c r="O79" s="122" t="n">
        <f aca="false">SUM(L79:N79)</f>
        <v>0</v>
      </c>
      <c r="P79" s="123"/>
      <c r="Q79" s="123"/>
      <c r="R79" s="123"/>
      <c r="S79" s="122" t="n">
        <f aca="false">SUM(P79:R79)</f>
        <v>0</v>
      </c>
      <c r="T79" s="123"/>
      <c r="U79" s="123"/>
      <c r="V79" s="123"/>
      <c r="W79" s="122" t="n">
        <f aca="false">SUM(T79:V79)</f>
        <v>0</v>
      </c>
      <c r="X79" s="123"/>
      <c r="Y79" s="123"/>
      <c r="Z79" s="123"/>
      <c r="AA79" s="122" t="n">
        <f aca="false">SUM(X79:Z79)</f>
        <v>0</v>
      </c>
      <c r="AB79" s="123"/>
      <c r="AC79" s="123"/>
      <c r="AD79" s="123"/>
      <c r="AE79" s="123"/>
      <c r="AF79" s="123"/>
      <c r="AG79" s="122" t="n">
        <f aca="false">SUM(AC79:AF79)</f>
        <v>0</v>
      </c>
      <c r="AH79" s="124" t="n">
        <f aca="false">K79+O79+S79+W79+AA79+AB79+AG79</f>
        <v>0</v>
      </c>
      <c r="AI79" s="120" t="n">
        <v>9352</v>
      </c>
      <c r="AJ79" s="121" t="n">
        <v>0</v>
      </c>
      <c r="AK79" s="121"/>
      <c r="AL79" s="121"/>
      <c r="AM79" s="122" t="n">
        <f aca="false">SUM(AJ79:AL79)</f>
        <v>0</v>
      </c>
      <c r="AN79" s="123"/>
      <c r="AO79" s="123"/>
      <c r="AP79" s="123" t="n">
        <v>0</v>
      </c>
      <c r="AQ79" s="122" t="n">
        <f aca="false">SUM(AN79:AP79)</f>
        <v>0</v>
      </c>
      <c r="AR79" s="123" t="n">
        <v>0</v>
      </c>
      <c r="AS79" s="123"/>
      <c r="AT79" s="123"/>
      <c r="AU79" s="122" t="n">
        <f aca="false">SUM(AR79:AT79)</f>
        <v>0</v>
      </c>
      <c r="AV79" s="123"/>
      <c r="AW79" s="123"/>
      <c r="AX79" s="123" t="n">
        <v>4831.47</v>
      </c>
      <c r="AY79" s="122" t="n">
        <f aca="false">SUM(AV79:AX79)</f>
        <v>4831.47</v>
      </c>
      <c r="AZ79" s="123"/>
      <c r="BA79" s="123"/>
      <c r="BB79" s="123"/>
      <c r="BC79" s="122" t="n">
        <f aca="false">SUM(AZ79:BB79)</f>
        <v>0</v>
      </c>
      <c r="BD79" s="123"/>
      <c r="BE79" s="123"/>
      <c r="BF79" s="123"/>
      <c r="BG79" s="123"/>
      <c r="BH79" s="123"/>
      <c r="BI79" s="122" t="n">
        <f aca="false">SUM(BE79:BH79)</f>
        <v>0</v>
      </c>
      <c r="BJ79" s="124" t="n">
        <f aca="false">AM79+AQ79+AU79+AY79+BC79+BD79+BI79</f>
        <v>4831.47</v>
      </c>
      <c r="BK79" s="120" t="n">
        <v>0</v>
      </c>
      <c r="BL79" s="121"/>
      <c r="BM79" s="121"/>
      <c r="BN79" s="122" t="n">
        <f aca="false">SUM(BK79:BM79)</f>
        <v>0</v>
      </c>
      <c r="BO79" s="123"/>
      <c r="BP79" s="123"/>
      <c r="BQ79" s="123" t="n">
        <v>0</v>
      </c>
      <c r="BR79" s="122" t="n">
        <f aca="false">SUM(BO79:BQ79)</f>
        <v>0</v>
      </c>
      <c r="BS79" s="123" t="n">
        <v>0</v>
      </c>
      <c r="BT79" s="123"/>
      <c r="BU79" s="123"/>
      <c r="BV79" s="122" t="n">
        <f aca="false">SUM(BS79:BU79)</f>
        <v>0</v>
      </c>
      <c r="BW79" s="123"/>
      <c r="BX79" s="123"/>
      <c r="BY79" s="123" t="n">
        <v>4831.47</v>
      </c>
      <c r="BZ79" s="122" t="n">
        <f aca="false">SUM(BW79:BY79)</f>
        <v>4831.47</v>
      </c>
      <c r="CA79" s="123"/>
      <c r="CB79" s="123"/>
      <c r="CC79" s="123"/>
      <c r="CD79" s="122" t="n">
        <f aca="false">SUM(CA79:CC79)</f>
        <v>0</v>
      </c>
      <c r="CE79" s="123"/>
      <c r="CF79" s="123"/>
      <c r="CG79" s="123"/>
      <c r="CH79" s="123" t="n">
        <v>0</v>
      </c>
      <c r="CI79" s="123"/>
      <c r="CJ79" s="122" t="n">
        <f aca="false">SUM(CF79:CI79)</f>
        <v>0</v>
      </c>
      <c r="CK79" s="123" t="n">
        <f aca="false">BN79+BR79+BV79+BZ79+CD79+CE79+CJ79</f>
        <v>4831.47</v>
      </c>
      <c r="CL79" s="125" t="n">
        <v>9352</v>
      </c>
      <c r="CM79" s="126"/>
      <c r="CN79" s="32"/>
      <c r="CO79" s="32"/>
      <c r="CP79" s="32"/>
      <c r="CQ79" s="32"/>
      <c r="CR79" s="32"/>
      <c r="CS79" s="32"/>
      <c r="CT79" s="32"/>
    </row>
    <row r="80" customFormat="false" ht="24.75" hidden="false" customHeight="true" outlineLevel="0" collapsed="false">
      <c r="A80" s="32"/>
      <c r="B80" s="106" t="n">
        <f aca="false">B79+1</f>
        <v>70</v>
      </c>
      <c r="C80" s="117" t="str">
        <f aca="false" t="array" ref="C80:C80">INDEX(_Rge_Projectdata_3rd,$B80,MATCH(C$10,_Rge_Headline_Projectdata,0))</f>
        <v>P903674</v>
      </c>
      <c r="D80" s="117" t="n">
        <f aca="false">INDEX(_Rge_Projectdata_3rd,$B80,MATCH(D$10,_Rge_Headline_Projectdata,0))</f>
        <v>0</v>
      </c>
      <c r="E80" s="118" t="n">
        <f aca="false" t="array" ref="E80:E80">IF(INDEX(_Rge_Projectdata_3rd,$B80,MATCH(E$10,_Rge_Headline_Projectdata,0))=0,"",INDEX(_Rge_Projectdata_3rd,$B80,MATCH(E$10,_Rge_Headline_Projectdata,0)))</f>
        <v>45351</v>
      </c>
      <c r="F80" s="119" t="str">
        <f aca="false">IF(OR(E80=0,E80&gt;_Reportdate),"Open","Closed")</f>
        <v>Closed</v>
      </c>
      <c r="G80" s="120"/>
      <c r="H80" s="121"/>
      <c r="I80" s="121"/>
      <c r="J80" s="121"/>
      <c r="K80" s="122" t="n">
        <f aca="false">SUM(H80:J80)</f>
        <v>0</v>
      </c>
      <c r="L80" s="123"/>
      <c r="M80" s="123"/>
      <c r="N80" s="123"/>
      <c r="O80" s="122" t="n">
        <f aca="false">SUM(L80:N80)</f>
        <v>0</v>
      </c>
      <c r="P80" s="123"/>
      <c r="Q80" s="123"/>
      <c r="R80" s="123"/>
      <c r="S80" s="122" t="n">
        <f aca="false">SUM(P80:R80)</f>
        <v>0</v>
      </c>
      <c r="T80" s="123"/>
      <c r="U80" s="123"/>
      <c r="V80" s="123"/>
      <c r="W80" s="122" t="n">
        <f aca="false">SUM(T80:V80)</f>
        <v>0</v>
      </c>
      <c r="X80" s="123"/>
      <c r="Y80" s="123"/>
      <c r="Z80" s="123"/>
      <c r="AA80" s="122" t="n">
        <f aca="false">SUM(X80:Z80)</f>
        <v>0</v>
      </c>
      <c r="AB80" s="123"/>
      <c r="AC80" s="123"/>
      <c r="AD80" s="123"/>
      <c r="AE80" s="123"/>
      <c r="AF80" s="123"/>
      <c r="AG80" s="122" t="n">
        <f aca="false">SUM(AC80:AF80)</f>
        <v>0</v>
      </c>
      <c r="AH80" s="124" t="n">
        <f aca="false">K80+O80+S80+W80+AA80+AB80+AG80</f>
        <v>0</v>
      </c>
      <c r="AI80" s="120" t="n">
        <v>4812</v>
      </c>
      <c r="AJ80" s="121" t="n">
        <v>0</v>
      </c>
      <c r="AK80" s="121"/>
      <c r="AL80" s="121"/>
      <c r="AM80" s="122" t="n">
        <f aca="false">SUM(AJ80:AL80)</f>
        <v>0</v>
      </c>
      <c r="AN80" s="123"/>
      <c r="AO80" s="123"/>
      <c r="AP80" s="123" t="n">
        <v>0</v>
      </c>
      <c r="AQ80" s="122" t="n">
        <f aca="false">SUM(AN80:AP80)</f>
        <v>0</v>
      </c>
      <c r="AR80" s="123" t="n">
        <v>0</v>
      </c>
      <c r="AS80" s="123"/>
      <c r="AT80" s="123"/>
      <c r="AU80" s="122" t="n">
        <f aca="false">SUM(AR80:AT80)</f>
        <v>0</v>
      </c>
      <c r="AV80" s="123"/>
      <c r="AW80" s="123"/>
      <c r="AX80" s="123" t="n">
        <v>3224</v>
      </c>
      <c r="AY80" s="122" t="n">
        <f aca="false">SUM(AV80:AX80)</f>
        <v>3224</v>
      </c>
      <c r="AZ80" s="123"/>
      <c r="BA80" s="123"/>
      <c r="BB80" s="123"/>
      <c r="BC80" s="122" t="n">
        <f aca="false">SUM(AZ80:BB80)</f>
        <v>0</v>
      </c>
      <c r="BD80" s="123"/>
      <c r="BE80" s="123"/>
      <c r="BF80" s="123"/>
      <c r="BG80" s="123"/>
      <c r="BH80" s="123"/>
      <c r="BI80" s="122" t="n">
        <f aca="false">SUM(BE80:BH80)</f>
        <v>0</v>
      </c>
      <c r="BJ80" s="124" t="n">
        <f aca="false">AM80+AQ80+AU80+AY80+BC80+BD80+BI80</f>
        <v>3224</v>
      </c>
      <c r="BK80" s="120" t="n">
        <v>0</v>
      </c>
      <c r="BL80" s="121"/>
      <c r="BM80" s="121"/>
      <c r="BN80" s="122" t="n">
        <f aca="false">SUM(BK80:BM80)</f>
        <v>0</v>
      </c>
      <c r="BO80" s="123"/>
      <c r="BP80" s="123"/>
      <c r="BQ80" s="123" t="n">
        <v>0</v>
      </c>
      <c r="BR80" s="122" t="n">
        <f aca="false">SUM(BO80:BQ80)</f>
        <v>0</v>
      </c>
      <c r="BS80" s="123" t="n">
        <v>0</v>
      </c>
      <c r="BT80" s="123"/>
      <c r="BU80" s="123"/>
      <c r="BV80" s="122" t="n">
        <f aca="false">SUM(BS80:BU80)</f>
        <v>0</v>
      </c>
      <c r="BW80" s="123"/>
      <c r="BX80" s="123"/>
      <c r="BY80" s="123" t="n">
        <v>3224</v>
      </c>
      <c r="BZ80" s="122" t="n">
        <f aca="false">SUM(BW80:BY80)</f>
        <v>3224</v>
      </c>
      <c r="CA80" s="123"/>
      <c r="CB80" s="123"/>
      <c r="CC80" s="123"/>
      <c r="CD80" s="122" t="n">
        <f aca="false">SUM(CA80:CC80)</f>
        <v>0</v>
      </c>
      <c r="CE80" s="123"/>
      <c r="CF80" s="123"/>
      <c r="CG80" s="123"/>
      <c r="CH80" s="123" t="n">
        <v>0</v>
      </c>
      <c r="CI80" s="123"/>
      <c r="CJ80" s="122" t="n">
        <f aca="false">SUM(CF80:CI80)</f>
        <v>0</v>
      </c>
      <c r="CK80" s="123" t="n">
        <f aca="false">BN80+BR80+BV80+BZ80+CD80+CE80+CJ80</f>
        <v>3224</v>
      </c>
      <c r="CL80" s="125" t="n">
        <v>4812</v>
      </c>
      <c r="CM80" s="126"/>
      <c r="CN80" s="32"/>
      <c r="CO80" s="32"/>
      <c r="CP80" s="32"/>
      <c r="CQ80" s="32"/>
      <c r="CR80" s="32"/>
      <c r="CS80" s="32"/>
      <c r="CT80" s="32"/>
    </row>
    <row r="81" customFormat="false" ht="24.75" hidden="false" customHeight="true" outlineLevel="0" collapsed="false">
      <c r="A81" s="32"/>
      <c r="B81" s="106" t="n">
        <f aca="false">B80+1</f>
        <v>71</v>
      </c>
      <c r="C81" s="117" t="str">
        <f aca="false" t="array" ref="C81:C81">INDEX(_Rge_Projectdata_3rd,$B81,MATCH(C$10,_Rge_Headline_Projectdata,0))</f>
        <v>P903675</v>
      </c>
      <c r="D81" s="117" t="n">
        <f aca="false">INDEX(_Rge_Projectdata_3rd,$B81,MATCH(D$10,_Rge_Headline_Projectdata,0))</f>
        <v>0</v>
      </c>
      <c r="E81" s="118" t="n">
        <f aca="false" t="array" ref="E81:E81">IF(INDEX(_Rge_Projectdata_3rd,$B81,MATCH(E$10,_Rge_Headline_Projectdata,0))=0,"",INDEX(_Rge_Projectdata_3rd,$B81,MATCH(E$10,_Rge_Headline_Projectdata,0)))</f>
        <v>45443</v>
      </c>
      <c r="F81" s="119" t="str">
        <f aca="false">IF(OR(E81=0,E81&gt;_Reportdate),"Open","Closed")</f>
        <v>Closed</v>
      </c>
      <c r="G81" s="120"/>
      <c r="H81" s="121"/>
      <c r="I81" s="121"/>
      <c r="J81" s="121"/>
      <c r="K81" s="122" t="n">
        <f aca="false">SUM(H81:J81)</f>
        <v>0</v>
      </c>
      <c r="L81" s="123"/>
      <c r="M81" s="123"/>
      <c r="N81" s="123"/>
      <c r="O81" s="122" t="n">
        <f aca="false">SUM(L81:N81)</f>
        <v>0</v>
      </c>
      <c r="P81" s="123"/>
      <c r="Q81" s="123"/>
      <c r="R81" s="123"/>
      <c r="S81" s="122" t="n">
        <f aca="false">SUM(P81:R81)</f>
        <v>0</v>
      </c>
      <c r="T81" s="123"/>
      <c r="U81" s="123"/>
      <c r="V81" s="123"/>
      <c r="W81" s="122" t="n">
        <f aca="false">SUM(T81:V81)</f>
        <v>0</v>
      </c>
      <c r="X81" s="123"/>
      <c r="Y81" s="123"/>
      <c r="Z81" s="123"/>
      <c r="AA81" s="122" t="n">
        <f aca="false">SUM(X81:Z81)</f>
        <v>0</v>
      </c>
      <c r="AB81" s="123"/>
      <c r="AC81" s="123"/>
      <c r="AD81" s="123"/>
      <c r="AE81" s="123"/>
      <c r="AF81" s="123"/>
      <c r="AG81" s="122" t="n">
        <f aca="false">SUM(AC81:AF81)</f>
        <v>0</v>
      </c>
      <c r="AH81" s="124" t="n">
        <f aca="false">K81+O81+S81+W81+AA81+AB81+AG81</f>
        <v>0</v>
      </c>
      <c r="AI81" s="120" t="n">
        <v>23759.34</v>
      </c>
      <c r="AJ81" s="121" t="n">
        <v>10107.56</v>
      </c>
      <c r="AK81" s="121"/>
      <c r="AL81" s="121"/>
      <c r="AM81" s="122" t="n">
        <f aca="false">SUM(AJ81:AL81)</f>
        <v>10107.56</v>
      </c>
      <c r="AN81" s="123"/>
      <c r="AO81" s="123"/>
      <c r="AP81" s="123" t="n">
        <v>720</v>
      </c>
      <c r="AQ81" s="122" t="n">
        <f aca="false">SUM(AN81:AP81)</f>
        <v>720</v>
      </c>
      <c r="AR81" s="123" t="n">
        <v>1400</v>
      </c>
      <c r="AS81" s="123"/>
      <c r="AT81" s="123"/>
      <c r="AU81" s="122" t="n">
        <f aca="false">SUM(AR81:AT81)</f>
        <v>1400</v>
      </c>
      <c r="AV81" s="123"/>
      <c r="AW81" s="123"/>
      <c r="AX81" s="123" t="n">
        <v>2557.94</v>
      </c>
      <c r="AY81" s="122" t="n">
        <f aca="false">SUM(AV81:AX81)</f>
        <v>2557.94</v>
      </c>
      <c r="AZ81" s="123"/>
      <c r="BA81" s="123"/>
      <c r="BB81" s="123"/>
      <c r="BC81" s="122" t="n">
        <f aca="false">SUM(AZ81:BB81)</f>
        <v>0</v>
      </c>
      <c r="BD81" s="123"/>
      <c r="BE81" s="123"/>
      <c r="BF81" s="123"/>
      <c r="BG81" s="123"/>
      <c r="BH81" s="123"/>
      <c r="BI81" s="122" t="n">
        <f aca="false">SUM(BE81:BH81)</f>
        <v>0</v>
      </c>
      <c r="BJ81" s="124" t="n">
        <f aca="false">AM81+AQ81+AU81+AY81+BC81+BD81+BI81</f>
        <v>14785.5</v>
      </c>
      <c r="BK81" s="120" t="n">
        <v>10107.56</v>
      </c>
      <c r="BL81" s="121"/>
      <c r="BM81" s="121"/>
      <c r="BN81" s="122" t="n">
        <f aca="false">SUM(BK81:BM81)</f>
        <v>10107.56</v>
      </c>
      <c r="BO81" s="123"/>
      <c r="BP81" s="123"/>
      <c r="BQ81" s="123" t="n">
        <v>720</v>
      </c>
      <c r="BR81" s="122" t="n">
        <f aca="false">SUM(BO81:BQ81)</f>
        <v>720</v>
      </c>
      <c r="BS81" s="123" t="n">
        <v>1400</v>
      </c>
      <c r="BT81" s="123"/>
      <c r="BU81" s="123"/>
      <c r="BV81" s="122" t="n">
        <f aca="false">SUM(BS81:BU81)</f>
        <v>1400</v>
      </c>
      <c r="BW81" s="123"/>
      <c r="BX81" s="123"/>
      <c r="BY81" s="123" t="n">
        <v>2557.94</v>
      </c>
      <c r="BZ81" s="122" t="n">
        <f aca="false">SUM(BW81:BY81)</f>
        <v>2557.94</v>
      </c>
      <c r="CA81" s="123"/>
      <c r="CB81" s="123"/>
      <c r="CC81" s="123"/>
      <c r="CD81" s="122" t="n">
        <f aca="false">SUM(CA81:CC81)</f>
        <v>0</v>
      </c>
      <c r="CE81" s="123"/>
      <c r="CF81" s="123"/>
      <c r="CG81" s="123"/>
      <c r="CH81" s="123" t="n">
        <v>0</v>
      </c>
      <c r="CI81" s="123"/>
      <c r="CJ81" s="122" t="n">
        <f aca="false">SUM(CF81:CI81)</f>
        <v>0</v>
      </c>
      <c r="CK81" s="123" t="n">
        <f aca="false">BN81+BR81+BV81+BZ81+CD81+CE81+CJ81</f>
        <v>14785.5</v>
      </c>
      <c r="CL81" s="125" t="n">
        <v>23759.34</v>
      </c>
      <c r="CM81" s="126"/>
      <c r="CN81" s="32"/>
      <c r="CO81" s="32"/>
      <c r="CP81" s="32"/>
      <c r="CQ81" s="32"/>
      <c r="CR81" s="32"/>
      <c r="CS81" s="32"/>
      <c r="CT81" s="32"/>
    </row>
    <row r="82" customFormat="false" ht="24.75" hidden="false" customHeight="true" outlineLevel="0" collapsed="false">
      <c r="A82" s="32"/>
      <c r="B82" s="106" t="n">
        <f aca="false">B81+1</f>
        <v>72</v>
      </c>
      <c r="C82" s="117" t="str">
        <f aca="false" t="array" ref="C82:C82">INDEX(_Rge_Projectdata_3rd,$B82,MATCH(C$10,_Rge_Headline_Projectdata,0))</f>
        <v>P903677</v>
      </c>
      <c r="D82" s="117" t="n">
        <f aca="false">INDEX(_Rge_Projectdata_3rd,$B82,MATCH(D$10,_Rge_Headline_Projectdata,0))</f>
        <v>0</v>
      </c>
      <c r="E82" s="118" t="n">
        <f aca="false" t="array" ref="E82:E82">IF(INDEX(_Rge_Projectdata_3rd,$B82,MATCH(E$10,_Rge_Headline_Projectdata,0))=0,"",INDEX(_Rge_Projectdata_3rd,$B82,MATCH(E$10,_Rge_Headline_Projectdata,0)))</f>
        <v>45382</v>
      </c>
      <c r="F82" s="119" t="str">
        <f aca="false">IF(OR(E82=0,E82&gt;_Reportdate),"Open","Closed")</f>
        <v>Closed</v>
      </c>
      <c r="G82" s="120"/>
      <c r="H82" s="121"/>
      <c r="I82" s="121"/>
      <c r="J82" s="121"/>
      <c r="K82" s="122" t="n">
        <f aca="false">SUM(H82:J82)</f>
        <v>0</v>
      </c>
      <c r="L82" s="123"/>
      <c r="M82" s="123"/>
      <c r="N82" s="123"/>
      <c r="O82" s="122" t="n">
        <f aca="false">SUM(L82:N82)</f>
        <v>0</v>
      </c>
      <c r="P82" s="123"/>
      <c r="Q82" s="123"/>
      <c r="R82" s="123"/>
      <c r="S82" s="122" t="n">
        <f aca="false">SUM(P82:R82)</f>
        <v>0</v>
      </c>
      <c r="T82" s="123"/>
      <c r="U82" s="123"/>
      <c r="V82" s="123"/>
      <c r="W82" s="122" t="n">
        <f aca="false">SUM(T82:V82)</f>
        <v>0</v>
      </c>
      <c r="X82" s="123"/>
      <c r="Y82" s="123"/>
      <c r="Z82" s="123"/>
      <c r="AA82" s="122" t="n">
        <f aca="false">SUM(X82:Z82)</f>
        <v>0</v>
      </c>
      <c r="AB82" s="123"/>
      <c r="AC82" s="123"/>
      <c r="AD82" s="123"/>
      <c r="AE82" s="123"/>
      <c r="AF82" s="123"/>
      <c r="AG82" s="122" t="n">
        <f aca="false">SUM(AC82:AF82)</f>
        <v>0</v>
      </c>
      <c r="AH82" s="124" t="n">
        <f aca="false">K82+O82+S82+W82+AA82+AB82+AG82</f>
        <v>0</v>
      </c>
      <c r="AI82" s="120" t="n">
        <v>3015.89</v>
      </c>
      <c r="AJ82" s="121"/>
      <c r="AK82" s="121"/>
      <c r="AL82" s="121"/>
      <c r="AM82" s="122" t="n">
        <f aca="false">SUM(AJ82:AL82)</f>
        <v>0</v>
      </c>
      <c r="AN82" s="123"/>
      <c r="AO82" s="123"/>
      <c r="AP82" s="123" t="n">
        <v>0</v>
      </c>
      <c r="AQ82" s="122" t="n">
        <f aca="false">SUM(AN82:AP82)</f>
        <v>0</v>
      </c>
      <c r="AR82" s="123" t="n">
        <v>0</v>
      </c>
      <c r="AS82" s="123"/>
      <c r="AT82" s="123"/>
      <c r="AU82" s="122" t="n">
        <f aca="false">SUM(AR82:AT82)</f>
        <v>0</v>
      </c>
      <c r="AV82" s="123"/>
      <c r="AW82" s="123"/>
      <c r="AX82" s="123" t="n">
        <v>1799.21</v>
      </c>
      <c r="AY82" s="122" t="n">
        <f aca="false">SUM(AV82:AX82)</f>
        <v>1799.21</v>
      </c>
      <c r="AZ82" s="123"/>
      <c r="BA82" s="123"/>
      <c r="BB82" s="123"/>
      <c r="BC82" s="122" t="n">
        <f aca="false">SUM(AZ82:BB82)</f>
        <v>0</v>
      </c>
      <c r="BD82" s="123"/>
      <c r="BE82" s="123"/>
      <c r="BF82" s="123"/>
      <c r="BG82" s="123"/>
      <c r="BH82" s="123"/>
      <c r="BI82" s="122" t="n">
        <f aca="false">SUM(BE82:BH82)</f>
        <v>0</v>
      </c>
      <c r="BJ82" s="124" t="n">
        <f aca="false">AM82+AQ82+AU82+AY82+BC82+BD82+BI82</f>
        <v>1799.21</v>
      </c>
      <c r="BK82" s="120" t="n">
        <v>0</v>
      </c>
      <c r="BL82" s="121"/>
      <c r="BM82" s="121"/>
      <c r="BN82" s="122" t="n">
        <f aca="false">SUM(BK82:BM82)</f>
        <v>0</v>
      </c>
      <c r="BO82" s="123"/>
      <c r="BP82" s="123"/>
      <c r="BQ82" s="123" t="n">
        <v>0</v>
      </c>
      <c r="BR82" s="122" t="n">
        <f aca="false">SUM(BO82:BQ82)</f>
        <v>0</v>
      </c>
      <c r="BS82" s="123" t="n">
        <v>0</v>
      </c>
      <c r="BT82" s="123"/>
      <c r="BU82" s="123"/>
      <c r="BV82" s="122" t="n">
        <f aca="false">SUM(BS82:BU82)</f>
        <v>0</v>
      </c>
      <c r="BW82" s="123"/>
      <c r="BX82" s="123"/>
      <c r="BY82" s="123" t="n">
        <v>1799.21</v>
      </c>
      <c r="BZ82" s="122" t="n">
        <f aca="false">SUM(BW82:BY82)</f>
        <v>1799.21</v>
      </c>
      <c r="CA82" s="123"/>
      <c r="CB82" s="123"/>
      <c r="CC82" s="123"/>
      <c r="CD82" s="122" t="n">
        <f aca="false">SUM(CA82:CC82)</f>
        <v>0</v>
      </c>
      <c r="CE82" s="123"/>
      <c r="CF82" s="123"/>
      <c r="CG82" s="123"/>
      <c r="CH82" s="123" t="n">
        <v>0</v>
      </c>
      <c r="CI82" s="123"/>
      <c r="CJ82" s="122" t="n">
        <f aca="false">SUM(CF82:CI82)</f>
        <v>0</v>
      </c>
      <c r="CK82" s="123" t="n">
        <f aca="false">BN82+BR82+BV82+BZ82+CD82+CE82+CJ82</f>
        <v>1799.21</v>
      </c>
      <c r="CL82" s="125" t="n">
        <v>3015.89</v>
      </c>
      <c r="CM82" s="126"/>
      <c r="CN82" s="32"/>
      <c r="CO82" s="32"/>
      <c r="CP82" s="32"/>
      <c r="CQ82" s="32"/>
      <c r="CR82" s="32"/>
      <c r="CS82" s="32"/>
      <c r="CT82" s="32"/>
    </row>
    <row r="83" customFormat="false" ht="24.75" hidden="false" customHeight="true" outlineLevel="0" collapsed="false">
      <c r="A83" s="32"/>
      <c r="B83" s="106" t="n">
        <f aca="false">B82+1</f>
        <v>73</v>
      </c>
      <c r="C83" s="117" t="str">
        <f aca="false" t="array" ref="C83:C83">INDEX(_Rge_Projectdata_3rd,$B83,MATCH(C$10,_Rge_Headline_Projectdata,0))</f>
        <v>P903678</v>
      </c>
      <c r="D83" s="117" t="n">
        <f aca="false">INDEX(_Rge_Projectdata_3rd,$B83,MATCH(D$10,_Rge_Headline_Projectdata,0))</f>
        <v>0</v>
      </c>
      <c r="E83" s="118" t="str">
        <f aca="false" t="array" ref="E83:E83">IF(INDEX(_Rge_Projectdata_3rd,$B83,MATCH(E$10,_Rge_Headline_Projectdata,0))=0,"",INDEX(_Rge_Projectdata_3rd,$B83,MATCH(E$10,_Rge_Headline_Projectdata,0)))</f>
        <v/>
      </c>
      <c r="F83" s="119" t="str">
        <f aca="false">IF(OR(E83=0,E83&gt;_Reportdate),"Open","Closed")</f>
        <v>Open</v>
      </c>
      <c r="G83" s="120"/>
      <c r="H83" s="121"/>
      <c r="I83" s="121"/>
      <c r="J83" s="121"/>
      <c r="K83" s="122" t="n">
        <f aca="false">SUM(H83:J83)</f>
        <v>0</v>
      </c>
      <c r="L83" s="123"/>
      <c r="M83" s="123"/>
      <c r="N83" s="123"/>
      <c r="O83" s="122" t="n">
        <f aca="false">SUM(L83:N83)</f>
        <v>0</v>
      </c>
      <c r="P83" s="123"/>
      <c r="Q83" s="123"/>
      <c r="R83" s="123"/>
      <c r="S83" s="122" t="n">
        <f aca="false">SUM(P83:R83)</f>
        <v>0</v>
      </c>
      <c r="T83" s="123"/>
      <c r="U83" s="123"/>
      <c r="V83" s="123"/>
      <c r="W83" s="122" t="n">
        <f aca="false">SUM(T83:V83)</f>
        <v>0</v>
      </c>
      <c r="X83" s="123"/>
      <c r="Y83" s="123"/>
      <c r="Z83" s="123"/>
      <c r="AA83" s="122" t="n">
        <f aca="false">SUM(X83:Z83)</f>
        <v>0</v>
      </c>
      <c r="AB83" s="123"/>
      <c r="AC83" s="123"/>
      <c r="AD83" s="123"/>
      <c r="AE83" s="123"/>
      <c r="AF83" s="123"/>
      <c r="AG83" s="122" t="n">
        <f aca="false">SUM(AC83:AF83)</f>
        <v>0</v>
      </c>
      <c r="AH83" s="124" t="n">
        <f aca="false">K83+O83+S83+W83+AA83+AB83+AG83</f>
        <v>0</v>
      </c>
      <c r="AI83" s="120" t="n">
        <v>22829.3</v>
      </c>
      <c r="AJ83" s="121" t="n">
        <v>5569.65</v>
      </c>
      <c r="AK83" s="121"/>
      <c r="AL83" s="121"/>
      <c r="AM83" s="122" t="n">
        <f aca="false">SUM(AJ83:AL83)</f>
        <v>5569.65</v>
      </c>
      <c r="AN83" s="123"/>
      <c r="AO83" s="123"/>
      <c r="AP83" s="123" t="n">
        <v>30</v>
      </c>
      <c r="AQ83" s="122" t="n">
        <f aca="false">SUM(AN83:AP83)</f>
        <v>30</v>
      </c>
      <c r="AR83" s="123" t="n">
        <v>93</v>
      </c>
      <c r="AS83" s="123"/>
      <c r="AT83" s="123"/>
      <c r="AU83" s="122" t="n">
        <f aca="false">SUM(AR83:AT83)</f>
        <v>93</v>
      </c>
      <c r="AV83" s="123"/>
      <c r="AW83" s="123"/>
      <c r="AX83" s="123" t="n">
        <v>7949.2</v>
      </c>
      <c r="AY83" s="122" t="n">
        <f aca="false">SUM(AV83:AX83)</f>
        <v>7949.2</v>
      </c>
      <c r="AZ83" s="123"/>
      <c r="BA83" s="123"/>
      <c r="BB83" s="123"/>
      <c r="BC83" s="122" t="n">
        <f aca="false">SUM(AZ83:BB83)</f>
        <v>0</v>
      </c>
      <c r="BD83" s="123"/>
      <c r="BE83" s="123"/>
      <c r="BF83" s="123"/>
      <c r="BG83" s="123"/>
      <c r="BH83" s="123"/>
      <c r="BI83" s="122" t="n">
        <f aca="false">SUM(BE83:BH83)</f>
        <v>0</v>
      </c>
      <c r="BJ83" s="124" t="n">
        <f aca="false">AM83+AQ83+AU83+AY83+BC83+BD83+BI83</f>
        <v>13641.85</v>
      </c>
      <c r="BK83" s="120" t="n">
        <v>2849.94</v>
      </c>
      <c r="BL83" s="121"/>
      <c r="BM83" s="121"/>
      <c r="BN83" s="122" t="n">
        <f aca="false">SUM(BK83:BM83)</f>
        <v>2849.94</v>
      </c>
      <c r="BO83" s="123"/>
      <c r="BP83" s="123"/>
      <c r="BQ83" s="123" t="n">
        <v>30</v>
      </c>
      <c r="BR83" s="122" t="n">
        <f aca="false">SUM(BO83:BQ83)</f>
        <v>30</v>
      </c>
      <c r="BS83" s="123" t="n">
        <v>93</v>
      </c>
      <c r="BT83" s="123"/>
      <c r="BU83" s="123"/>
      <c r="BV83" s="122" t="n">
        <f aca="false">SUM(BS83:BU83)</f>
        <v>93</v>
      </c>
      <c r="BW83" s="123"/>
      <c r="BX83" s="123"/>
      <c r="BY83" s="123" t="n">
        <v>0</v>
      </c>
      <c r="BZ83" s="122" t="n">
        <f aca="false">SUM(BW83:BY83)</f>
        <v>0</v>
      </c>
      <c r="CA83" s="123"/>
      <c r="CB83" s="123"/>
      <c r="CC83" s="123"/>
      <c r="CD83" s="122" t="n">
        <f aca="false">SUM(CA83:CC83)</f>
        <v>0</v>
      </c>
      <c r="CE83" s="123"/>
      <c r="CF83" s="123"/>
      <c r="CG83" s="123"/>
      <c r="CH83" s="123" t="n">
        <v>0</v>
      </c>
      <c r="CI83" s="123"/>
      <c r="CJ83" s="122" t="n">
        <f aca="false">SUM(CF83:CI83)</f>
        <v>0</v>
      </c>
      <c r="CK83" s="123" t="n">
        <f aca="false">BN83+BR83+BV83+BZ83+CD83+CE83+CJ83</f>
        <v>2972.94</v>
      </c>
      <c r="CL83" s="125" t="n">
        <v>0</v>
      </c>
      <c r="CM83" s="126"/>
      <c r="CN83" s="32"/>
      <c r="CO83" s="32"/>
      <c r="CP83" s="32"/>
      <c r="CQ83" s="32"/>
      <c r="CR83" s="32"/>
      <c r="CS83" s="32"/>
      <c r="CT83" s="32"/>
    </row>
    <row r="84" customFormat="false" ht="24.75" hidden="false" customHeight="true" outlineLevel="0" collapsed="false">
      <c r="A84" s="32"/>
      <c r="B84" s="106" t="n">
        <f aca="false">B83+1</f>
        <v>74</v>
      </c>
      <c r="C84" s="117" t="str">
        <f aca="false" t="array" ref="C84:C84">INDEX(_Rge_Projectdata_3rd,$B84,MATCH(C$10,_Rge_Headline_Projectdata,0))</f>
        <v>P903679</v>
      </c>
      <c r="D84" s="117" t="n">
        <f aca="false">INDEX(_Rge_Projectdata_3rd,$B84,MATCH(D$10,_Rge_Headline_Projectdata,0))</f>
        <v>0</v>
      </c>
      <c r="E84" s="118" t="n">
        <f aca="false" t="array" ref="E84:E84">IF(INDEX(_Rge_Projectdata_3rd,$B84,MATCH(E$10,_Rge_Headline_Projectdata,0))=0,"",INDEX(_Rge_Projectdata_3rd,$B84,MATCH(E$10,_Rge_Headline_Projectdata,0)))</f>
        <v>45412</v>
      </c>
      <c r="F84" s="119" t="str">
        <f aca="false">IF(OR(E84=0,E84&gt;_Reportdate),"Open","Closed")</f>
        <v>Closed</v>
      </c>
      <c r="G84" s="120"/>
      <c r="H84" s="121"/>
      <c r="I84" s="121"/>
      <c r="J84" s="121"/>
      <c r="K84" s="122" t="n">
        <f aca="false">SUM(H84:J84)</f>
        <v>0</v>
      </c>
      <c r="L84" s="123"/>
      <c r="M84" s="123"/>
      <c r="N84" s="123"/>
      <c r="O84" s="122" t="n">
        <f aca="false">SUM(L84:N84)</f>
        <v>0</v>
      </c>
      <c r="P84" s="123"/>
      <c r="Q84" s="123"/>
      <c r="R84" s="123"/>
      <c r="S84" s="122" t="n">
        <f aca="false">SUM(P84:R84)</f>
        <v>0</v>
      </c>
      <c r="T84" s="123"/>
      <c r="U84" s="123"/>
      <c r="V84" s="123"/>
      <c r="W84" s="122" t="n">
        <f aca="false">SUM(T84:V84)</f>
        <v>0</v>
      </c>
      <c r="X84" s="123"/>
      <c r="Y84" s="123"/>
      <c r="Z84" s="123"/>
      <c r="AA84" s="122" t="n">
        <f aca="false">SUM(X84:Z84)</f>
        <v>0</v>
      </c>
      <c r="AB84" s="123"/>
      <c r="AC84" s="123"/>
      <c r="AD84" s="123"/>
      <c r="AE84" s="123"/>
      <c r="AF84" s="123"/>
      <c r="AG84" s="122" t="n">
        <f aca="false">SUM(AC84:AF84)</f>
        <v>0</v>
      </c>
      <c r="AH84" s="124" t="n">
        <f aca="false">K84+O84+S84+W84+AA84+AB84+AG84</f>
        <v>0</v>
      </c>
      <c r="AI84" s="120" t="n">
        <v>7240</v>
      </c>
      <c r="AJ84" s="121" t="n">
        <v>4827.34</v>
      </c>
      <c r="AK84" s="121"/>
      <c r="AL84" s="121"/>
      <c r="AM84" s="122" t="n">
        <f aca="false">SUM(AJ84:AL84)</f>
        <v>4827.34</v>
      </c>
      <c r="AN84" s="123"/>
      <c r="AO84" s="123"/>
      <c r="AP84" s="123" t="n">
        <v>840</v>
      </c>
      <c r="AQ84" s="122" t="n">
        <f aca="false">SUM(AN84:AP84)</f>
        <v>840</v>
      </c>
      <c r="AR84" s="123" t="n">
        <v>0</v>
      </c>
      <c r="AS84" s="123"/>
      <c r="AT84" s="123"/>
      <c r="AU84" s="122" t="n">
        <f aca="false">SUM(AR84:AT84)</f>
        <v>0</v>
      </c>
      <c r="AV84" s="123"/>
      <c r="AW84" s="123"/>
      <c r="AX84" s="123" t="n">
        <v>0</v>
      </c>
      <c r="AY84" s="122" t="n">
        <f aca="false">SUM(AV84:AX84)</f>
        <v>0</v>
      </c>
      <c r="AZ84" s="123"/>
      <c r="BA84" s="123"/>
      <c r="BB84" s="123"/>
      <c r="BC84" s="122" t="n">
        <f aca="false">SUM(AZ84:BB84)</f>
        <v>0</v>
      </c>
      <c r="BD84" s="123"/>
      <c r="BE84" s="123"/>
      <c r="BF84" s="123"/>
      <c r="BG84" s="123"/>
      <c r="BH84" s="123"/>
      <c r="BI84" s="122" t="n">
        <f aca="false">SUM(BE84:BH84)</f>
        <v>0</v>
      </c>
      <c r="BJ84" s="124" t="n">
        <f aca="false">AM84+AQ84+AU84+AY84+BC84+BD84+BI84</f>
        <v>5667.34</v>
      </c>
      <c r="BK84" s="120" t="n">
        <v>4827.34</v>
      </c>
      <c r="BL84" s="121"/>
      <c r="BM84" s="121"/>
      <c r="BN84" s="122" t="n">
        <f aca="false">SUM(BK84:BM84)</f>
        <v>4827.34</v>
      </c>
      <c r="BO84" s="123"/>
      <c r="BP84" s="123"/>
      <c r="BQ84" s="123" t="n">
        <v>840</v>
      </c>
      <c r="BR84" s="122" t="n">
        <f aca="false">SUM(BO84:BQ84)</f>
        <v>840</v>
      </c>
      <c r="BS84" s="123" t="n">
        <v>0</v>
      </c>
      <c r="BT84" s="123"/>
      <c r="BU84" s="123"/>
      <c r="BV84" s="122" t="n">
        <f aca="false">SUM(BS84:BU84)</f>
        <v>0</v>
      </c>
      <c r="BW84" s="123"/>
      <c r="BX84" s="123"/>
      <c r="BY84" s="123" t="n">
        <v>0</v>
      </c>
      <c r="BZ84" s="122" t="n">
        <f aca="false">SUM(BW84:BY84)</f>
        <v>0</v>
      </c>
      <c r="CA84" s="123"/>
      <c r="CB84" s="123"/>
      <c r="CC84" s="123"/>
      <c r="CD84" s="122" t="n">
        <f aca="false">SUM(CA84:CC84)</f>
        <v>0</v>
      </c>
      <c r="CE84" s="123"/>
      <c r="CF84" s="123"/>
      <c r="CG84" s="123"/>
      <c r="CH84" s="123" t="n">
        <v>0</v>
      </c>
      <c r="CI84" s="123"/>
      <c r="CJ84" s="122" t="n">
        <f aca="false">SUM(CF84:CI84)</f>
        <v>0</v>
      </c>
      <c r="CK84" s="123" t="n">
        <f aca="false">BN84+BR84+BV84+BZ84+CD84+CE84+CJ84</f>
        <v>5667.34</v>
      </c>
      <c r="CL84" s="125" t="n">
        <v>7240</v>
      </c>
      <c r="CM84" s="126"/>
      <c r="CN84" s="32"/>
      <c r="CO84" s="32"/>
      <c r="CP84" s="32"/>
      <c r="CQ84" s="32"/>
      <c r="CR84" s="32"/>
      <c r="CS84" s="32"/>
      <c r="CT84" s="32"/>
    </row>
    <row r="85" customFormat="false" ht="24.75" hidden="false" customHeight="true" outlineLevel="0" collapsed="false">
      <c r="A85" s="32"/>
      <c r="B85" s="106" t="n">
        <f aca="false">B84+1</f>
        <v>75</v>
      </c>
      <c r="C85" s="117" t="str">
        <f aca="false" t="array" ref="C85:C85">INDEX(_Rge_Projectdata_3rd,$B85,MATCH(C$10,_Rge_Headline_Projectdata,0))</f>
        <v>P903680</v>
      </c>
      <c r="D85" s="117" t="n">
        <f aca="false">INDEX(_Rge_Projectdata_3rd,$B85,MATCH(D$10,_Rge_Headline_Projectdata,0))</f>
        <v>0</v>
      </c>
      <c r="E85" s="118" t="n">
        <f aca="false" t="array" ref="E85:E85">IF(INDEX(_Rge_Projectdata_3rd,$B85,MATCH(E$10,_Rge_Headline_Projectdata,0))=0,"",INDEX(_Rge_Projectdata_3rd,$B85,MATCH(E$10,_Rge_Headline_Projectdata,0)))</f>
        <v>45412</v>
      </c>
      <c r="F85" s="119" t="str">
        <f aca="false">IF(OR(E85=0,E85&gt;_Reportdate),"Open","Closed")</f>
        <v>Closed</v>
      </c>
      <c r="G85" s="120"/>
      <c r="H85" s="121"/>
      <c r="I85" s="121"/>
      <c r="J85" s="121"/>
      <c r="K85" s="122" t="n">
        <f aca="false">SUM(H85:J85)</f>
        <v>0</v>
      </c>
      <c r="L85" s="123"/>
      <c r="M85" s="123"/>
      <c r="N85" s="123"/>
      <c r="O85" s="122" t="n">
        <f aca="false">SUM(L85:N85)</f>
        <v>0</v>
      </c>
      <c r="P85" s="123"/>
      <c r="Q85" s="123"/>
      <c r="R85" s="123"/>
      <c r="S85" s="122" t="n">
        <f aca="false">SUM(P85:R85)</f>
        <v>0</v>
      </c>
      <c r="T85" s="123"/>
      <c r="U85" s="123"/>
      <c r="V85" s="123"/>
      <c r="W85" s="122" t="n">
        <f aca="false">SUM(T85:V85)</f>
        <v>0</v>
      </c>
      <c r="X85" s="123"/>
      <c r="Y85" s="123"/>
      <c r="Z85" s="123"/>
      <c r="AA85" s="122" t="n">
        <f aca="false">SUM(X85:Z85)</f>
        <v>0</v>
      </c>
      <c r="AB85" s="123"/>
      <c r="AC85" s="123"/>
      <c r="AD85" s="123"/>
      <c r="AE85" s="123"/>
      <c r="AF85" s="123"/>
      <c r="AG85" s="122" t="n">
        <f aca="false">SUM(AC85:AF85)</f>
        <v>0</v>
      </c>
      <c r="AH85" s="124" t="n">
        <f aca="false">K85+O85+S85+W85+AA85+AB85+AG85</f>
        <v>0</v>
      </c>
      <c r="AI85" s="120" t="n">
        <v>21200</v>
      </c>
      <c r="AJ85" s="121" t="n">
        <v>14756</v>
      </c>
      <c r="AK85" s="121"/>
      <c r="AL85" s="121"/>
      <c r="AM85" s="122" t="n">
        <f aca="false">SUM(AJ85:AL85)</f>
        <v>14756</v>
      </c>
      <c r="AN85" s="123"/>
      <c r="AO85" s="123"/>
      <c r="AP85" s="123" t="n">
        <v>999</v>
      </c>
      <c r="AQ85" s="122" t="n">
        <f aca="false">SUM(AN85:AP85)</f>
        <v>999</v>
      </c>
      <c r="AR85" s="123" t="n">
        <v>0</v>
      </c>
      <c r="AS85" s="123"/>
      <c r="AT85" s="123"/>
      <c r="AU85" s="122" t="n">
        <f aca="false">SUM(AR85:AT85)</f>
        <v>0</v>
      </c>
      <c r="AV85" s="123"/>
      <c r="AW85" s="123"/>
      <c r="AX85" s="123" t="n">
        <v>0</v>
      </c>
      <c r="AY85" s="122" t="n">
        <f aca="false">SUM(AV85:AX85)</f>
        <v>0</v>
      </c>
      <c r="AZ85" s="123"/>
      <c r="BA85" s="123"/>
      <c r="BB85" s="123"/>
      <c r="BC85" s="122" t="n">
        <f aca="false">SUM(AZ85:BB85)</f>
        <v>0</v>
      </c>
      <c r="BD85" s="123"/>
      <c r="BE85" s="123"/>
      <c r="BF85" s="123"/>
      <c r="BG85" s="123"/>
      <c r="BH85" s="123"/>
      <c r="BI85" s="122" t="n">
        <f aca="false">SUM(BE85:BH85)</f>
        <v>0</v>
      </c>
      <c r="BJ85" s="124" t="n">
        <f aca="false">AM85+AQ85+AU85+AY85+BC85+BD85+BI85</f>
        <v>15755</v>
      </c>
      <c r="BK85" s="120" t="n">
        <v>14756</v>
      </c>
      <c r="BL85" s="121"/>
      <c r="BM85" s="121"/>
      <c r="BN85" s="122" t="n">
        <f aca="false">SUM(BK85:BM85)</f>
        <v>14756</v>
      </c>
      <c r="BO85" s="123"/>
      <c r="BP85" s="123"/>
      <c r="BQ85" s="123" t="n">
        <v>999</v>
      </c>
      <c r="BR85" s="122" t="n">
        <f aca="false">SUM(BO85:BQ85)</f>
        <v>999</v>
      </c>
      <c r="BS85" s="123" t="n">
        <v>0</v>
      </c>
      <c r="BT85" s="123"/>
      <c r="BU85" s="123"/>
      <c r="BV85" s="122" t="n">
        <f aca="false">SUM(BS85:BU85)</f>
        <v>0</v>
      </c>
      <c r="BW85" s="123"/>
      <c r="BX85" s="123"/>
      <c r="BY85" s="123" t="n">
        <v>0</v>
      </c>
      <c r="BZ85" s="122" t="n">
        <f aca="false">SUM(BW85:BY85)</f>
        <v>0</v>
      </c>
      <c r="CA85" s="123"/>
      <c r="CB85" s="123"/>
      <c r="CC85" s="123"/>
      <c r="CD85" s="122" t="n">
        <f aca="false">SUM(CA85:CC85)</f>
        <v>0</v>
      </c>
      <c r="CE85" s="123"/>
      <c r="CF85" s="123"/>
      <c r="CG85" s="123"/>
      <c r="CH85" s="123" t="n">
        <v>0</v>
      </c>
      <c r="CI85" s="123"/>
      <c r="CJ85" s="122" t="n">
        <f aca="false">SUM(CF85:CI85)</f>
        <v>0</v>
      </c>
      <c r="CK85" s="123" t="n">
        <f aca="false">BN85+BR85+BV85+BZ85+CD85+CE85+CJ85</f>
        <v>15755</v>
      </c>
      <c r="CL85" s="125" t="n">
        <v>21200</v>
      </c>
      <c r="CM85" s="126"/>
      <c r="CN85" s="32"/>
      <c r="CO85" s="32"/>
      <c r="CP85" s="32"/>
      <c r="CQ85" s="32"/>
      <c r="CR85" s="32"/>
      <c r="CS85" s="32"/>
      <c r="CT85" s="32"/>
    </row>
    <row r="86" customFormat="false" ht="24.75" hidden="false" customHeight="true" outlineLevel="0" collapsed="false">
      <c r="A86" s="32"/>
      <c r="B86" s="106" t="n">
        <f aca="false">B85+1</f>
        <v>76</v>
      </c>
      <c r="C86" s="117" t="str">
        <f aca="false" t="array" ref="C86:C86">INDEX(_Rge_Projectdata_3rd,$B86,MATCH(C$10,_Rge_Headline_Projectdata,0))</f>
        <v>P903681</v>
      </c>
      <c r="D86" s="117" t="n">
        <f aca="false">INDEX(_Rge_Projectdata_3rd,$B86,MATCH(D$10,_Rge_Headline_Projectdata,0))</f>
        <v>0</v>
      </c>
      <c r="E86" s="118" t="n">
        <f aca="false" t="array" ref="E86:E86">IF(INDEX(_Rge_Projectdata_3rd,$B86,MATCH(E$10,_Rge_Headline_Projectdata,0))=0,"",INDEX(_Rge_Projectdata_3rd,$B86,MATCH(E$10,_Rge_Headline_Projectdata,0)))</f>
        <v>45351</v>
      </c>
      <c r="F86" s="119" t="str">
        <f aca="false">IF(OR(E86=0,E86&gt;_Reportdate),"Open","Closed")</f>
        <v>Closed</v>
      </c>
      <c r="G86" s="120"/>
      <c r="H86" s="121"/>
      <c r="I86" s="121"/>
      <c r="J86" s="121"/>
      <c r="K86" s="122" t="n">
        <f aca="false">SUM(H86:J86)</f>
        <v>0</v>
      </c>
      <c r="L86" s="123"/>
      <c r="M86" s="123"/>
      <c r="N86" s="123"/>
      <c r="O86" s="122" t="n">
        <f aca="false">SUM(L86:N86)</f>
        <v>0</v>
      </c>
      <c r="P86" s="123"/>
      <c r="Q86" s="123"/>
      <c r="R86" s="123"/>
      <c r="S86" s="122" t="n">
        <f aca="false">SUM(P86:R86)</f>
        <v>0</v>
      </c>
      <c r="T86" s="123"/>
      <c r="U86" s="123"/>
      <c r="V86" s="123"/>
      <c r="W86" s="122" t="n">
        <f aca="false">SUM(T86:V86)</f>
        <v>0</v>
      </c>
      <c r="X86" s="123"/>
      <c r="Y86" s="123"/>
      <c r="Z86" s="123"/>
      <c r="AA86" s="122" t="n">
        <f aca="false">SUM(X86:Z86)</f>
        <v>0</v>
      </c>
      <c r="AB86" s="123"/>
      <c r="AC86" s="123"/>
      <c r="AD86" s="123"/>
      <c r="AE86" s="123"/>
      <c r="AF86" s="123"/>
      <c r="AG86" s="122" t="n">
        <f aca="false">SUM(AC86:AF86)</f>
        <v>0</v>
      </c>
      <c r="AH86" s="124" t="n">
        <f aca="false">K86+O86+S86+W86+AA86+AB86+AG86</f>
        <v>0</v>
      </c>
      <c r="AI86" s="120" t="n">
        <v>5774.12</v>
      </c>
      <c r="AJ86" s="121" t="n">
        <v>5774.12</v>
      </c>
      <c r="AK86" s="121"/>
      <c r="AL86" s="121"/>
      <c r="AM86" s="122" t="n">
        <f aca="false">SUM(AJ86:AL86)</f>
        <v>5774.12</v>
      </c>
      <c r="AN86" s="123"/>
      <c r="AO86" s="123"/>
      <c r="AP86" s="123" t="n">
        <v>0</v>
      </c>
      <c r="AQ86" s="122" t="n">
        <f aca="false">SUM(AN86:AP86)</f>
        <v>0</v>
      </c>
      <c r="AR86" s="123" t="n">
        <v>0</v>
      </c>
      <c r="AS86" s="123"/>
      <c r="AT86" s="123"/>
      <c r="AU86" s="122" t="n">
        <f aca="false">SUM(AR86:AT86)</f>
        <v>0</v>
      </c>
      <c r="AV86" s="123"/>
      <c r="AW86" s="123"/>
      <c r="AX86" s="123" t="n">
        <v>0</v>
      </c>
      <c r="AY86" s="122" t="n">
        <f aca="false">SUM(AV86:AX86)</f>
        <v>0</v>
      </c>
      <c r="AZ86" s="123"/>
      <c r="BA86" s="123"/>
      <c r="BB86" s="123"/>
      <c r="BC86" s="122" t="n">
        <f aca="false">SUM(AZ86:BB86)</f>
        <v>0</v>
      </c>
      <c r="BD86" s="123"/>
      <c r="BE86" s="123"/>
      <c r="BF86" s="123"/>
      <c r="BG86" s="123"/>
      <c r="BH86" s="123"/>
      <c r="BI86" s="122" t="n">
        <f aca="false">SUM(BE86:BH86)</f>
        <v>0</v>
      </c>
      <c r="BJ86" s="124" t="n">
        <f aca="false">AM86+AQ86+AU86+AY86+BC86+BD86+BI86</f>
        <v>5774.12</v>
      </c>
      <c r="BK86" s="120" t="n">
        <v>5774.12</v>
      </c>
      <c r="BL86" s="121"/>
      <c r="BM86" s="121"/>
      <c r="BN86" s="122" t="n">
        <f aca="false">SUM(BK86:BM86)</f>
        <v>5774.12</v>
      </c>
      <c r="BO86" s="123"/>
      <c r="BP86" s="123"/>
      <c r="BQ86" s="123" t="n">
        <v>0</v>
      </c>
      <c r="BR86" s="122" t="n">
        <f aca="false">SUM(BO86:BQ86)</f>
        <v>0</v>
      </c>
      <c r="BS86" s="123" t="n">
        <v>0</v>
      </c>
      <c r="BT86" s="123"/>
      <c r="BU86" s="123"/>
      <c r="BV86" s="122" t="n">
        <f aca="false">SUM(BS86:BU86)</f>
        <v>0</v>
      </c>
      <c r="BW86" s="123"/>
      <c r="BX86" s="123"/>
      <c r="BY86" s="123" t="n">
        <v>0</v>
      </c>
      <c r="BZ86" s="122" t="n">
        <f aca="false">SUM(BW86:BY86)</f>
        <v>0</v>
      </c>
      <c r="CA86" s="123"/>
      <c r="CB86" s="123"/>
      <c r="CC86" s="123"/>
      <c r="CD86" s="122" t="n">
        <f aca="false">SUM(CA86:CC86)</f>
        <v>0</v>
      </c>
      <c r="CE86" s="123"/>
      <c r="CF86" s="123"/>
      <c r="CG86" s="123"/>
      <c r="CH86" s="123"/>
      <c r="CI86" s="123"/>
      <c r="CJ86" s="122" t="n">
        <f aca="false">SUM(CF86:CI86)</f>
        <v>0</v>
      </c>
      <c r="CK86" s="123" t="n">
        <f aca="false">BN86+BR86+BV86+BZ86+CD86+CE86+CJ86</f>
        <v>5774.12</v>
      </c>
      <c r="CL86" s="125" t="n">
        <v>5774.12</v>
      </c>
      <c r="CM86" s="126"/>
      <c r="CN86" s="32"/>
      <c r="CO86" s="32"/>
      <c r="CP86" s="32"/>
      <c r="CQ86" s="32"/>
      <c r="CR86" s="32"/>
      <c r="CS86" s="32"/>
      <c r="CT86" s="32"/>
    </row>
    <row r="87" customFormat="false" ht="24.75" hidden="false" customHeight="true" outlineLevel="0" collapsed="false">
      <c r="A87" s="32"/>
      <c r="B87" s="106" t="n">
        <f aca="false">B86+1</f>
        <v>77</v>
      </c>
      <c r="C87" s="117" t="str">
        <f aca="false" t="array" ref="C87:C87">INDEX(_Rge_Projectdata_3rd,$B87,MATCH(C$10,_Rge_Headline_Projectdata,0))</f>
        <v>P903682</v>
      </c>
      <c r="D87" s="117" t="n">
        <f aca="false">INDEX(_Rge_Projectdata_3rd,$B87,MATCH(D$10,_Rge_Headline_Projectdata,0))</f>
        <v>0</v>
      </c>
      <c r="E87" s="118" t="n">
        <f aca="false" t="array" ref="E87:E87">IF(INDEX(_Rge_Projectdata_3rd,$B87,MATCH(E$10,_Rge_Headline_Projectdata,0))=0,"",INDEX(_Rge_Projectdata_3rd,$B87,MATCH(E$10,_Rge_Headline_Projectdata,0)))</f>
        <v>45412</v>
      </c>
      <c r="F87" s="119" t="str">
        <f aca="false">IF(OR(E87=0,E87&gt;_Reportdate),"Open","Closed")</f>
        <v>Closed</v>
      </c>
      <c r="G87" s="120"/>
      <c r="H87" s="121"/>
      <c r="I87" s="121"/>
      <c r="J87" s="121"/>
      <c r="K87" s="122" t="n">
        <f aca="false">SUM(H87:J87)</f>
        <v>0</v>
      </c>
      <c r="L87" s="123"/>
      <c r="M87" s="123"/>
      <c r="N87" s="123"/>
      <c r="O87" s="122" t="n">
        <f aca="false">SUM(L87:N87)</f>
        <v>0</v>
      </c>
      <c r="P87" s="123"/>
      <c r="Q87" s="123"/>
      <c r="R87" s="123"/>
      <c r="S87" s="122" t="n">
        <f aca="false">SUM(P87:R87)</f>
        <v>0</v>
      </c>
      <c r="T87" s="123"/>
      <c r="U87" s="123"/>
      <c r="V87" s="123"/>
      <c r="W87" s="122" t="n">
        <f aca="false">SUM(T87:V87)</f>
        <v>0</v>
      </c>
      <c r="X87" s="123"/>
      <c r="Y87" s="123"/>
      <c r="Z87" s="123"/>
      <c r="AA87" s="122" t="n">
        <f aca="false">SUM(X87:Z87)</f>
        <v>0</v>
      </c>
      <c r="AB87" s="123"/>
      <c r="AC87" s="123"/>
      <c r="AD87" s="123"/>
      <c r="AE87" s="123"/>
      <c r="AF87" s="123"/>
      <c r="AG87" s="122" t="n">
        <f aca="false">SUM(AC87:AF87)</f>
        <v>0</v>
      </c>
      <c r="AH87" s="124" t="n">
        <f aca="false">K87+O87+S87+W87+AA87+AB87+AG87</f>
        <v>0</v>
      </c>
      <c r="AI87" s="120" t="n">
        <v>23826</v>
      </c>
      <c r="AJ87" s="121" t="n">
        <v>17432</v>
      </c>
      <c r="AK87" s="121"/>
      <c r="AL87" s="121"/>
      <c r="AM87" s="122" t="n">
        <f aca="false">SUM(AJ87:AL87)</f>
        <v>17432</v>
      </c>
      <c r="AN87" s="123"/>
      <c r="AO87" s="123"/>
      <c r="AP87" s="123" t="n">
        <v>0</v>
      </c>
      <c r="AQ87" s="122" t="n">
        <f aca="false">SUM(AN87:AP87)</f>
        <v>0</v>
      </c>
      <c r="AR87" s="123" t="n">
        <v>0</v>
      </c>
      <c r="AS87" s="123"/>
      <c r="AT87" s="123"/>
      <c r="AU87" s="122" t="n">
        <f aca="false">SUM(AR87:AT87)</f>
        <v>0</v>
      </c>
      <c r="AV87" s="123"/>
      <c r="AW87" s="123"/>
      <c r="AX87" s="123" t="n">
        <v>0</v>
      </c>
      <c r="AY87" s="122" t="n">
        <f aca="false">SUM(AV87:AX87)</f>
        <v>0</v>
      </c>
      <c r="AZ87" s="123"/>
      <c r="BA87" s="123"/>
      <c r="BB87" s="123"/>
      <c r="BC87" s="122" t="n">
        <f aca="false">SUM(AZ87:BB87)</f>
        <v>0</v>
      </c>
      <c r="BD87" s="123"/>
      <c r="BE87" s="123"/>
      <c r="BF87" s="123"/>
      <c r="BG87" s="123"/>
      <c r="BH87" s="123"/>
      <c r="BI87" s="122" t="n">
        <f aca="false">SUM(BE87:BH87)</f>
        <v>0</v>
      </c>
      <c r="BJ87" s="124" t="n">
        <f aca="false">AM87+AQ87+AU87+AY87+BC87+BD87+BI87</f>
        <v>17432</v>
      </c>
      <c r="BK87" s="120" t="n">
        <v>17432</v>
      </c>
      <c r="BL87" s="121"/>
      <c r="BM87" s="121"/>
      <c r="BN87" s="122" t="n">
        <f aca="false">SUM(BK87:BM87)</f>
        <v>17432</v>
      </c>
      <c r="BO87" s="123"/>
      <c r="BP87" s="123"/>
      <c r="BQ87" s="123" t="n">
        <v>0</v>
      </c>
      <c r="BR87" s="122" t="n">
        <f aca="false">SUM(BO87:BQ87)</f>
        <v>0</v>
      </c>
      <c r="BS87" s="123" t="n">
        <v>0</v>
      </c>
      <c r="BT87" s="123"/>
      <c r="BU87" s="123"/>
      <c r="BV87" s="122" t="n">
        <f aca="false">SUM(BS87:BU87)</f>
        <v>0</v>
      </c>
      <c r="BW87" s="123"/>
      <c r="BX87" s="123"/>
      <c r="BY87" s="123" t="n">
        <v>0</v>
      </c>
      <c r="BZ87" s="122" t="n">
        <f aca="false">SUM(BW87:BY87)</f>
        <v>0</v>
      </c>
      <c r="CA87" s="123"/>
      <c r="CB87" s="123"/>
      <c r="CC87" s="123"/>
      <c r="CD87" s="122" t="n">
        <f aca="false">SUM(CA87:CC87)</f>
        <v>0</v>
      </c>
      <c r="CE87" s="123"/>
      <c r="CF87" s="123"/>
      <c r="CG87" s="123"/>
      <c r="CH87" s="123"/>
      <c r="CI87" s="123"/>
      <c r="CJ87" s="122" t="n">
        <f aca="false">SUM(CF87:CI87)</f>
        <v>0</v>
      </c>
      <c r="CK87" s="123" t="n">
        <f aca="false">BN87+BR87+BV87+BZ87+CD87+CE87+CJ87</f>
        <v>17432</v>
      </c>
      <c r="CL87" s="125" t="n">
        <v>23826</v>
      </c>
      <c r="CM87" s="126"/>
      <c r="CN87" s="32"/>
      <c r="CO87" s="32"/>
      <c r="CP87" s="32"/>
      <c r="CQ87" s="32"/>
      <c r="CR87" s="32"/>
      <c r="CS87" s="32"/>
      <c r="CT87" s="32"/>
    </row>
    <row r="88" customFormat="false" ht="24.75" hidden="false" customHeight="true" outlineLevel="0" collapsed="false">
      <c r="A88" s="32"/>
      <c r="B88" s="106" t="n">
        <f aca="false">B87+1</f>
        <v>78</v>
      </c>
      <c r="C88" s="117" t="str">
        <f aca="false" t="array" ref="C88:C88">INDEX(_Rge_Projectdata_3rd,$B88,MATCH(C$10,_Rge_Headline_Projectdata,0))</f>
        <v>P903683</v>
      </c>
      <c r="D88" s="117" t="n">
        <f aca="false">INDEX(_Rge_Projectdata_3rd,$B88,MATCH(D$10,_Rge_Headline_Projectdata,0))</f>
        <v>0</v>
      </c>
      <c r="E88" s="118" t="n">
        <f aca="false" t="array" ref="E88:E88">IF(INDEX(_Rge_Projectdata_3rd,$B88,MATCH(E$10,_Rge_Headline_Projectdata,0))=0,"",INDEX(_Rge_Projectdata_3rd,$B88,MATCH(E$10,_Rge_Headline_Projectdata,0)))</f>
        <v>45443</v>
      </c>
      <c r="F88" s="119" t="str">
        <f aca="false">IF(OR(E88=0,E88&gt;_Reportdate),"Open","Closed")</f>
        <v>Closed</v>
      </c>
      <c r="G88" s="120"/>
      <c r="H88" s="121"/>
      <c r="I88" s="121"/>
      <c r="J88" s="121"/>
      <c r="K88" s="122" t="n">
        <f aca="false">SUM(H88:J88)</f>
        <v>0</v>
      </c>
      <c r="L88" s="123"/>
      <c r="M88" s="123"/>
      <c r="N88" s="123"/>
      <c r="O88" s="122" t="n">
        <f aca="false">SUM(L88:N88)</f>
        <v>0</v>
      </c>
      <c r="P88" s="123"/>
      <c r="Q88" s="123"/>
      <c r="R88" s="123"/>
      <c r="S88" s="122" t="n">
        <f aca="false">SUM(P88:R88)</f>
        <v>0</v>
      </c>
      <c r="T88" s="123"/>
      <c r="U88" s="123"/>
      <c r="V88" s="123"/>
      <c r="W88" s="122" t="n">
        <f aca="false">SUM(T88:V88)</f>
        <v>0</v>
      </c>
      <c r="X88" s="123"/>
      <c r="Y88" s="123"/>
      <c r="Z88" s="123"/>
      <c r="AA88" s="122" t="n">
        <f aca="false">SUM(X88:Z88)</f>
        <v>0</v>
      </c>
      <c r="AB88" s="123"/>
      <c r="AC88" s="123"/>
      <c r="AD88" s="123"/>
      <c r="AE88" s="123"/>
      <c r="AF88" s="123"/>
      <c r="AG88" s="122" t="n">
        <f aca="false">SUM(AC88:AF88)</f>
        <v>0</v>
      </c>
      <c r="AH88" s="124" t="n">
        <f aca="false">K88+O88+S88+W88+AA88+AB88+AG88</f>
        <v>0</v>
      </c>
      <c r="AI88" s="120" t="n">
        <v>6625.61</v>
      </c>
      <c r="AJ88" s="121" t="n">
        <v>2947.7</v>
      </c>
      <c r="AK88" s="121"/>
      <c r="AL88" s="121"/>
      <c r="AM88" s="122" t="n">
        <f aca="false">SUM(AJ88:AL88)</f>
        <v>2947.7</v>
      </c>
      <c r="AN88" s="123"/>
      <c r="AO88" s="123"/>
      <c r="AP88" s="123" t="n">
        <v>390</v>
      </c>
      <c r="AQ88" s="122" t="n">
        <f aca="false">SUM(AN88:AP88)</f>
        <v>390</v>
      </c>
      <c r="AR88" s="123" t="n">
        <v>105.59</v>
      </c>
      <c r="AS88" s="123"/>
      <c r="AT88" s="123"/>
      <c r="AU88" s="122" t="n">
        <f aca="false">SUM(AR88:AT88)</f>
        <v>105.59</v>
      </c>
      <c r="AV88" s="123"/>
      <c r="AW88" s="123"/>
      <c r="AX88" s="123" t="n">
        <v>0</v>
      </c>
      <c r="AY88" s="122" t="n">
        <f aca="false">SUM(AV88:AX88)</f>
        <v>0</v>
      </c>
      <c r="AZ88" s="123"/>
      <c r="BA88" s="123"/>
      <c r="BB88" s="123"/>
      <c r="BC88" s="122" t="n">
        <f aca="false">SUM(AZ88:BB88)</f>
        <v>0</v>
      </c>
      <c r="BD88" s="123"/>
      <c r="BE88" s="123"/>
      <c r="BF88" s="123"/>
      <c r="BG88" s="123"/>
      <c r="BH88" s="123"/>
      <c r="BI88" s="122" t="n">
        <f aca="false">SUM(BE88:BH88)</f>
        <v>0</v>
      </c>
      <c r="BJ88" s="124" t="n">
        <f aca="false">AM88+AQ88+AU88+AY88+BC88+BD88+BI88</f>
        <v>3443.29</v>
      </c>
      <c r="BK88" s="120" t="n">
        <v>2947.7</v>
      </c>
      <c r="BL88" s="121"/>
      <c r="BM88" s="121"/>
      <c r="BN88" s="122" t="n">
        <f aca="false">SUM(BK88:BM88)</f>
        <v>2947.7</v>
      </c>
      <c r="BO88" s="123"/>
      <c r="BP88" s="123"/>
      <c r="BQ88" s="123" t="n">
        <v>390</v>
      </c>
      <c r="BR88" s="122" t="n">
        <f aca="false">SUM(BO88:BQ88)</f>
        <v>390</v>
      </c>
      <c r="BS88" s="123" t="n">
        <v>105.59</v>
      </c>
      <c r="BT88" s="123"/>
      <c r="BU88" s="123"/>
      <c r="BV88" s="122" t="n">
        <f aca="false">SUM(BS88:BU88)</f>
        <v>105.59</v>
      </c>
      <c r="BW88" s="123"/>
      <c r="BX88" s="123"/>
      <c r="BY88" s="123" t="n">
        <v>0</v>
      </c>
      <c r="BZ88" s="122" t="n">
        <f aca="false">SUM(BW88:BY88)</f>
        <v>0</v>
      </c>
      <c r="CA88" s="123"/>
      <c r="CB88" s="123"/>
      <c r="CC88" s="123"/>
      <c r="CD88" s="122" t="n">
        <f aca="false">SUM(CA88:CC88)</f>
        <v>0</v>
      </c>
      <c r="CE88" s="123"/>
      <c r="CF88" s="123"/>
      <c r="CG88" s="123"/>
      <c r="CH88" s="123"/>
      <c r="CI88" s="123"/>
      <c r="CJ88" s="122" t="n">
        <f aca="false">SUM(CF88:CI88)</f>
        <v>0</v>
      </c>
      <c r="CK88" s="123" t="n">
        <f aca="false">BN88+BR88+BV88+BZ88+CD88+CE88+CJ88</f>
        <v>3443.29</v>
      </c>
      <c r="CL88" s="125" t="n">
        <v>6625.61</v>
      </c>
      <c r="CM88" s="126"/>
      <c r="CN88" s="32"/>
      <c r="CO88" s="32"/>
      <c r="CP88" s="32"/>
      <c r="CQ88" s="32"/>
      <c r="CR88" s="32"/>
      <c r="CS88" s="32"/>
      <c r="CT88" s="32"/>
    </row>
    <row r="89" customFormat="false" ht="24.75" hidden="false" customHeight="true" outlineLevel="0" collapsed="false">
      <c r="A89" s="32"/>
      <c r="B89" s="106" t="n">
        <f aca="false">B88+1</f>
        <v>79</v>
      </c>
      <c r="C89" s="117" t="str">
        <f aca="false" t="array" ref="C89:C89">INDEX(_Rge_Projectdata_3rd,$B89,MATCH(C$10,_Rge_Headline_Projectdata,0))</f>
        <v>P903684</v>
      </c>
      <c r="D89" s="117" t="n">
        <f aca="false">INDEX(_Rge_Projectdata_3rd,$B89,MATCH(D$10,_Rge_Headline_Projectdata,0))</f>
        <v>0</v>
      </c>
      <c r="E89" s="118" t="n">
        <f aca="false" t="array" ref="E89:E89">IF(INDEX(_Rge_Projectdata_3rd,$B89,MATCH(E$10,_Rge_Headline_Projectdata,0))=0,"",INDEX(_Rge_Projectdata_3rd,$B89,MATCH(E$10,_Rge_Headline_Projectdata,0)))</f>
        <v>45351</v>
      </c>
      <c r="F89" s="119" t="str">
        <f aca="false">IF(OR(E89=0,E89&gt;_Reportdate),"Open","Closed")</f>
        <v>Closed</v>
      </c>
      <c r="G89" s="120"/>
      <c r="H89" s="121"/>
      <c r="I89" s="121"/>
      <c r="J89" s="121"/>
      <c r="K89" s="122" t="n">
        <f aca="false">SUM(H89:J89)</f>
        <v>0</v>
      </c>
      <c r="L89" s="123"/>
      <c r="M89" s="123"/>
      <c r="N89" s="123"/>
      <c r="O89" s="122" t="n">
        <f aca="false">SUM(L89:N89)</f>
        <v>0</v>
      </c>
      <c r="P89" s="123"/>
      <c r="Q89" s="123"/>
      <c r="R89" s="123"/>
      <c r="S89" s="122" t="n">
        <f aca="false">SUM(P89:R89)</f>
        <v>0</v>
      </c>
      <c r="T89" s="123"/>
      <c r="U89" s="123"/>
      <c r="V89" s="123"/>
      <c r="W89" s="122" t="n">
        <f aca="false">SUM(T89:V89)</f>
        <v>0</v>
      </c>
      <c r="X89" s="123"/>
      <c r="Y89" s="123"/>
      <c r="Z89" s="123"/>
      <c r="AA89" s="122" t="n">
        <f aca="false">SUM(X89:Z89)</f>
        <v>0</v>
      </c>
      <c r="AB89" s="123"/>
      <c r="AC89" s="123"/>
      <c r="AD89" s="123"/>
      <c r="AE89" s="123"/>
      <c r="AF89" s="123"/>
      <c r="AG89" s="122" t="n">
        <f aca="false">SUM(AC89:AF89)</f>
        <v>0</v>
      </c>
      <c r="AH89" s="124" t="n">
        <f aca="false">K89+O89+S89+W89+AA89+AB89+AG89</f>
        <v>0</v>
      </c>
      <c r="AI89" s="120" t="n">
        <v>17178.73</v>
      </c>
      <c r="AJ89" s="121" t="n">
        <v>0</v>
      </c>
      <c r="AK89" s="121"/>
      <c r="AL89" s="121"/>
      <c r="AM89" s="122" t="n">
        <f aca="false">SUM(AJ89:AL89)</f>
        <v>0</v>
      </c>
      <c r="AN89" s="123"/>
      <c r="AO89" s="123"/>
      <c r="AP89" s="123" t="n">
        <v>0</v>
      </c>
      <c r="AQ89" s="122" t="n">
        <f aca="false">SUM(AN89:AP89)</f>
        <v>0</v>
      </c>
      <c r="AR89" s="123" t="n">
        <v>0</v>
      </c>
      <c r="AS89" s="123"/>
      <c r="AT89" s="123"/>
      <c r="AU89" s="122" t="n">
        <f aca="false">SUM(AR89:AT89)</f>
        <v>0</v>
      </c>
      <c r="AV89" s="123"/>
      <c r="AW89" s="123"/>
      <c r="AX89" s="123" t="n">
        <v>10917.91</v>
      </c>
      <c r="AY89" s="122" t="n">
        <f aca="false">SUM(AV89:AX89)</f>
        <v>10917.91</v>
      </c>
      <c r="AZ89" s="123"/>
      <c r="BA89" s="123"/>
      <c r="BB89" s="123"/>
      <c r="BC89" s="122" t="n">
        <f aca="false">SUM(AZ89:BB89)</f>
        <v>0</v>
      </c>
      <c r="BD89" s="123"/>
      <c r="BE89" s="123"/>
      <c r="BF89" s="123"/>
      <c r="BG89" s="123"/>
      <c r="BH89" s="123"/>
      <c r="BI89" s="122" t="n">
        <f aca="false">SUM(BE89:BH89)</f>
        <v>0</v>
      </c>
      <c r="BJ89" s="124" t="n">
        <f aca="false">AM89+AQ89+AU89+AY89+BC89+BD89+BI89</f>
        <v>10917.91</v>
      </c>
      <c r="BK89" s="120" t="n">
        <v>0</v>
      </c>
      <c r="BL89" s="121"/>
      <c r="BM89" s="121"/>
      <c r="BN89" s="122" t="n">
        <f aca="false">SUM(BK89:BM89)</f>
        <v>0</v>
      </c>
      <c r="BO89" s="123"/>
      <c r="BP89" s="123"/>
      <c r="BQ89" s="123" t="n">
        <v>0</v>
      </c>
      <c r="BR89" s="122" t="n">
        <f aca="false">SUM(BO89:BQ89)</f>
        <v>0</v>
      </c>
      <c r="BS89" s="123" t="n">
        <v>0</v>
      </c>
      <c r="BT89" s="123"/>
      <c r="BU89" s="123"/>
      <c r="BV89" s="122" t="n">
        <f aca="false">SUM(BS89:BU89)</f>
        <v>0</v>
      </c>
      <c r="BW89" s="123"/>
      <c r="BX89" s="123"/>
      <c r="BY89" s="123" t="n">
        <v>10917.91</v>
      </c>
      <c r="BZ89" s="122" t="n">
        <f aca="false">SUM(BW89:BY89)</f>
        <v>10917.91</v>
      </c>
      <c r="CA89" s="123"/>
      <c r="CB89" s="123"/>
      <c r="CC89" s="123"/>
      <c r="CD89" s="122" t="n">
        <f aca="false">SUM(CA89:CC89)</f>
        <v>0</v>
      </c>
      <c r="CE89" s="123"/>
      <c r="CF89" s="123"/>
      <c r="CG89" s="123"/>
      <c r="CH89" s="123"/>
      <c r="CI89" s="123"/>
      <c r="CJ89" s="122" t="n">
        <f aca="false">SUM(CF89:CI89)</f>
        <v>0</v>
      </c>
      <c r="CK89" s="123" t="n">
        <f aca="false">BN89+BR89+BV89+BZ89+CD89+CE89+CJ89</f>
        <v>10917.91</v>
      </c>
      <c r="CL89" s="125" t="n">
        <v>17178.73</v>
      </c>
      <c r="CM89" s="126"/>
      <c r="CN89" s="32"/>
      <c r="CO89" s="32"/>
      <c r="CP89" s="32"/>
      <c r="CQ89" s="32"/>
      <c r="CR89" s="32"/>
      <c r="CS89" s="32"/>
      <c r="CT89" s="32"/>
    </row>
    <row r="90" customFormat="false" ht="24.75" hidden="false" customHeight="true" outlineLevel="0" collapsed="false">
      <c r="A90" s="32"/>
      <c r="B90" s="106" t="n">
        <f aca="false">B89+1</f>
        <v>80</v>
      </c>
      <c r="C90" s="117" t="str">
        <f aca="false" t="array" ref="C90:C90">INDEX(_Rge_Projectdata_3rd,$B90,MATCH(C$10,_Rge_Headline_Projectdata,0))</f>
        <v>P903685</v>
      </c>
      <c r="D90" s="117" t="n">
        <f aca="false">INDEX(_Rge_Projectdata_3rd,$B90,MATCH(D$10,_Rge_Headline_Projectdata,0))</f>
        <v>0</v>
      </c>
      <c r="E90" s="118" t="n">
        <f aca="false" t="array" ref="E90:E90">IF(INDEX(_Rge_Projectdata_3rd,$B90,MATCH(E$10,_Rge_Headline_Projectdata,0))=0,"",INDEX(_Rge_Projectdata_3rd,$B90,MATCH(E$10,_Rge_Headline_Projectdata,0)))</f>
        <v>45382</v>
      </c>
      <c r="F90" s="119" t="str">
        <f aca="false">IF(OR(E90=0,E90&gt;_Reportdate),"Open","Closed")</f>
        <v>Closed</v>
      </c>
      <c r="G90" s="120"/>
      <c r="H90" s="121"/>
      <c r="I90" s="121"/>
      <c r="J90" s="121"/>
      <c r="K90" s="122" t="n">
        <f aca="false">SUM(H90:J90)</f>
        <v>0</v>
      </c>
      <c r="L90" s="123"/>
      <c r="M90" s="123"/>
      <c r="N90" s="123"/>
      <c r="O90" s="122" t="n">
        <f aca="false">SUM(L90:N90)</f>
        <v>0</v>
      </c>
      <c r="P90" s="123"/>
      <c r="Q90" s="123"/>
      <c r="R90" s="123"/>
      <c r="S90" s="122" t="n">
        <f aca="false">SUM(P90:R90)</f>
        <v>0</v>
      </c>
      <c r="T90" s="123"/>
      <c r="U90" s="123"/>
      <c r="V90" s="123"/>
      <c r="W90" s="122" t="n">
        <f aca="false">SUM(T90:V90)</f>
        <v>0</v>
      </c>
      <c r="X90" s="123"/>
      <c r="Y90" s="123"/>
      <c r="Z90" s="123"/>
      <c r="AA90" s="122" t="n">
        <f aca="false">SUM(X90:Z90)</f>
        <v>0</v>
      </c>
      <c r="AB90" s="123"/>
      <c r="AC90" s="123"/>
      <c r="AD90" s="123"/>
      <c r="AE90" s="123"/>
      <c r="AF90" s="123"/>
      <c r="AG90" s="122" t="n">
        <f aca="false">SUM(AC90:AF90)</f>
        <v>0</v>
      </c>
      <c r="AH90" s="124" t="n">
        <f aca="false">K90+O90+S90+W90+AA90+AB90+AG90</f>
        <v>0</v>
      </c>
      <c r="AI90" s="120" t="n">
        <v>411.7</v>
      </c>
      <c r="AJ90" s="121" t="n">
        <v>246.2</v>
      </c>
      <c r="AK90" s="121"/>
      <c r="AL90" s="121"/>
      <c r="AM90" s="122" t="n">
        <f aca="false">SUM(AJ90:AL90)</f>
        <v>246.2</v>
      </c>
      <c r="AN90" s="123"/>
      <c r="AO90" s="123"/>
      <c r="AP90" s="123" t="n">
        <v>0</v>
      </c>
      <c r="AQ90" s="122" t="n">
        <f aca="false">SUM(AN90:AP90)</f>
        <v>0</v>
      </c>
      <c r="AR90" s="123" t="n">
        <v>0</v>
      </c>
      <c r="AS90" s="123"/>
      <c r="AT90" s="123"/>
      <c r="AU90" s="122" t="n">
        <f aca="false">SUM(AR90:AT90)</f>
        <v>0</v>
      </c>
      <c r="AV90" s="123"/>
      <c r="AW90" s="123"/>
      <c r="AX90" s="123" t="n">
        <v>0</v>
      </c>
      <c r="AY90" s="122" t="n">
        <f aca="false">SUM(AV90:AX90)</f>
        <v>0</v>
      </c>
      <c r="AZ90" s="123"/>
      <c r="BA90" s="123"/>
      <c r="BB90" s="123"/>
      <c r="BC90" s="122" t="n">
        <f aca="false">SUM(AZ90:BB90)</f>
        <v>0</v>
      </c>
      <c r="BD90" s="123"/>
      <c r="BE90" s="123"/>
      <c r="BF90" s="123"/>
      <c r="BG90" s="123"/>
      <c r="BH90" s="123"/>
      <c r="BI90" s="122" t="n">
        <f aca="false">SUM(BE90:BH90)</f>
        <v>0</v>
      </c>
      <c r="BJ90" s="124" t="n">
        <f aca="false">AM90+AQ90+AU90+AY90+BC90+BD90+BI90</f>
        <v>246.2</v>
      </c>
      <c r="BK90" s="120" t="n">
        <v>246.2</v>
      </c>
      <c r="BL90" s="121"/>
      <c r="BM90" s="121"/>
      <c r="BN90" s="122" t="n">
        <f aca="false">SUM(BK90:BM90)</f>
        <v>246.2</v>
      </c>
      <c r="BO90" s="123"/>
      <c r="BP90" s="123"/>
      <c r="BQ90" s="123" t="n">
        <v>0</v>
      </c>
      <c r="BR90" s="122" t="n">
        <f aca="false">SUM(BO90:BQ90)</f>
        <v>0</v>
      </c>
      <c r="BS90" s="123" t="n">
        <v>0</v>
      </c>
      <c r="BT90" s="123"/>
      <c r="BU90" s="123"/>
      <c r="BV90" s="122" t="n">
        <f aca="false">SUM(BS90:BU90)</f>
        <v>0</v>
      </c>
      <c r="BW90" s="123"/>
      <c r="BX90" s="123"/>
      <c r="BY90" s="123" t="n">
        <v>0</v>
      </c>
      <c r="BZ90" s="122" t="n">
        <f aca="false">SUM(BW90:BY90)</f>
        <v>0</v>
      </c>
      <c r="CA90" s="123"/>
      <c r="CB90" s="123"/>
      <c r="CC90" s="123"/>
      <c r="CD90" s="122" t="n">
        <f aca="false">SUM(CA90:CC90)</f>
        <v>0</v>
      </c>
      <c r="CE90" s="123"/>
      <c r="CF90" s="123"/>
      <c r="CG90" s="123"/>
      <c r="CH90" s="123"/>
      <c r="CI90" s="123"/>
      <c r="CJ90" s="122" t="n">
        <f aca="false">SUM(CF90:CI90)</f>
        <v>0</v>
      </c>
      <c r="CK90" s="123" t="n">
        <f aca="false">BN90+BR90+BV90+BZ90+CD90+CE90+CJ90</f>
        <v>246.2</v>
      </c>
      <c r="CL90" s="125" t="n">
        <v>411.7</v>
      </c>
      <c r="CM90" s="126"/>
      <c r="CN90" s="32"/>
      <c r="CO90" s="32"/>
      <c r="CP90" s="32"/>
      <c r="CQ90" s="32"/>
      <c r="CR90" s="32"/>
      <c r="CS90" s="32"/>
      <c r="CT90" s="32"/>
    </row>
    <row r="91" customFormat="false" ht="24.75" hidden="false" customHeight="true" outlineLevel="0" collapsed="false">
      <c r="A91" s="32"/>
      <c r="B91" s="106" t="n">
        <f aca="false">B90+1</f>
        <v>81</v>
      </c>
      <c r="C91" s="117" t="str">
        <f aca="false" t="array" ref="C91:C91">INDEX(_Rge_Projectdata_3rd,$B91,MATCH(C$10,_Rge_Headline_Projectdata,0))</f>
        <v>P903686</v>
      </c>
      <c r="D91" s="117" t="n">
        <f aca="false">INDEX(_Rge_Projectdata_3rd,$B91,MATCH(D$10,_Rge_Headline_Projectdata,0))</f>
        <v>0</v>
      </c>
      <c r="E91" s="118" t="str">
        <f aca="false" t="array" ref="E91:E91">IF(INDEX(_Rge_Projectdata_3rd,$B91,MATCH(E$10,_Rge_Headline_Projectdata,0))=0,"",INDEX(_Rge_Projectdata_3rd,$B91,MATCH(E$10,_Rge_Headline_Projectdata,0)))</f>
        <v/>
      </c>
      <c r="F91" s="119" t="str">
        <f aca="false">IF(OR(E91=0,E91&gt;_Reportdate),"Open","Closed")</f>
        <v>Open</v>
      </c>
      <c r="G91" s="120"/>
      <c r="H91" s="121"/>
      <c r="I91" s="121"/>
      <c r="J91" s="121"/>
      <c r="K91" s="122" t="n">
        <f aca="false">SUM(H91:J91)</f>
        <v>0</v>
      </c>
      <c r="L91" s="123"/>
      <c r="M91" s="123"/>
      <c r="N91" s="123"/>
      <c r="O91" s="122" t="n">
        <f aca="false">SUM(L91:N91)</f>
        <v>0</v>
      </c>
      <c r="P91" s="123"/>
      <c r="Q91" s="123"/>
      <c r="R91" s="123"/>
      <c r="S91" s="122" t="n">
        <f aca="false">SUM(P91:R91)</f>
        <v>0</v>
      </c>
      <c r="T91" s="123"/>
      <c r="U91" s="123"/>
      <c r="V91" s="123"/>
      <c r="W91" s="122" t="n">
        <f aca="false">SUM(T91:V91)</f>
        <v>0</v>
      </c>
      <c r="X91" s="123"/>
      <c r="Y91" s="123"/>
      <c r="Z91" s="123"/>
      <c r="AA91" s="122" t="n">
        <f aca="false">SUM(X91:Z91)</f>
        <v>0</v>
      </c>
      <c r="AB91" s="123"/>
      <c r="AC91" s="123"/>
      <c r="AD91" s="123"/>
      <c r="AE91" s="123"/>
      <c r="AF91" s="123"/>
      <c r="AG91" s="122" t="n">
        <f aca="false">SUM(AC91:AF91)</f>
        <v>0</v>
      </c>
      <c r="AH91" s="124" t="n">
        <f aca="false">K91+O91+S91+W91+AA91+AB91+AG91</f>
        <v>0</v>
      </c>
      <c r="AI91" s="120" t="n">
        <v>9182.93</v>
      </c>
      <c r="AJ91" s="121" t="n">
        <v>4772</v>
      </c>
      <c r="AK91" s="121"/>
      <c r="AL91" s="121"/>
      <c r="AM91" s="122" t="n">
        <f aca="false">SUM(AJ91:AL91)</f>
        <v>4772</v>
      </c>
      <c r="AN91" s="123"/>
      <c r="AO91" s="123"/>
      <c r="AP91" s="123" t="n">
        <v>0</v>
      </c>
      <c r="AQ91" s="122" t="n">
        <f aca="false">SUM(AN91:AP91)</f>
        <v>0</v>
      </c>
      <c r="AR91" s="123" t="n">
        <v>0</v>
      </c>
      <c r="AS91" s="123"/>
      <c r="AT91" s="123"/>
      <c r="AU91" s="122" t="n">
        <f aca="false">SUM(AR91:AT91)</f>
        <v>0</v>
      </c>
      <c r="AV91" s="123"/>
      <c r="AW91" s="123"/>
      <c r="AX91" s="123" t="n">
        <v>4894.4</v>
      </c>
      <c r="AY91" s="122" t="n">
        <f aca="false">SUM(AV91:AX91)</f>
        <v>4894.4</v>
      </c>
      <c r="AZ91" s="123"/>
      <c r="BA91" s="123"/>
      <c r="BB91" s="123"/>
      <c r="BC91" s="122" t="n">
        <f aca="false">SUM(AZ91:BB91)</f>
        <v>0</v>
      </c>
      <c r="BD91" s="123"/>
      <c r="BE91" s="123"/>
      <c r="BF91" s="123"/>
      <c r="BG91" s="123"/>
      <c r="BH91" s="123"/>
      <c r="BI91" s="122" t="n">
        <f aca="false">SUM(BE91:BH91)</f>
        <v>0</v>
      </c>
      <c r="BJ91" s="124" t="n">
        <f aca="false">AM91+AQ91+AU91+AY91+BC91+BD91+BI91</f>
        <v>9666.4</v>
      </c>
      <c r="BK91" s="120" t="n">
        <v>4772</v>
      </c>
      <c r="BL91" s="121"/>
      <c r="BM91" s="121"/>
      <c r="BN91" s="122" t="n">
        <f aca="false">SUM(BK91:BM91)</f>
        <v>4772</v>
      </c>
      <c r="BO91" s="123"/>
      <c r="BP91" s="123"/>
      <c r="BQ91" s="123" t="n">
        <v>0</v>
      </c>
      <c r="BR91" s="122" t="n">
        <f aca="false">SUM(BO91:BQ91)</f>
        <v>0</v>
      </c>
      <c r="BS91" s="123" t="n">
        <v>0</v>
      </c>
      <c r="BT91" s="123"/>
      <c r="BU91" s="123"/>
      <c r="BV91" s="122" t="n">
        <f aca="false">SUM(BS91:BU91)</f>
        <v>0</v>
      </c>
      <c r="BW91" s="123"/>
      <c r="BX91" s="123"/>
      <c r="BY91" s="123" t="n">
        <v>4894.4</v>
      </c>
      <c r="BZ91" s="122" t="n">
        <f aca="false">SUM(BW91:BY91)</f>
        <v>4894.4</v>
      </c>
      <c r="CA91" s="123"/>
      <c r="CB91" s="123"/>
      <c r="CC91" s="123"/>
      <c r="CD91" s="122" t="n">
        <f aca="false">SUM(CA91:CC91)</f>
        <v>0</v>
      </c>
      <c r="CE91" s="123"/>
      <c r="CF91" s="123"/>
      <c r="CG91" s="123"/>
      <c r="CH91" s="123"/>
      <c r="CI91" s="123"/>
      <c r="CJ91" s="122" t="n">
        <f aca="false">SUM(CF91:CI91)</f>
        <v>0</v>
      </c>
      <c r="CK91" s="123" t="n">
        <f aca="false">BN91+BR91+BV91+BZ91+CD91+CE91+CJ91</f>
        <v>9666.4</v>
      </c>
      <c r="CL91" s="125" t="n">
        <v>9182.93</v>
      </c>
      <c r="CM91" s="126"/>
      <c r="CN91" s="32"/>
      <c r="CO91" s="32"/>
      <c r="CP91" s="32"/>
      <c r="CQ91" s="32"/>
      <c r="CR91" s="32"/>
      <c r="CS91" s="32"/>
      <c r="CT91" s="32"/>
    </row>
    <row r="92" customFormat="false" ht="24.75" hidden="false" customHeight="true" outlineLevel="0" collapsed="false">
      <c r="A92" s="32"/>
      <c r="B92" s="106" t="n">
        <f aca="false">B91+1</f>
        <v>82</v>
      </c>
      <c r="C92" s="117" t="str">
        <f aca="false" t="array" ref="C92:C92">INDEX(_Rge_Projectdata_3rd,$B92,MATCH(C$10,_Rge_Headline_Projectdata,0))</f>
        <v>P903688</v>
      </c>
      <c r="D92" s="117" t="n">
        <f aca="false">INDEX(_Rge_Projectdata_3rd,$B92,MATCH(D$10,_Rge_Headline_Projectdata,0))</f>
        <v>0</v>
      </c>
      <c r="E92" s="118" t="n">
        <f aca="false" t="array" ref="E92:E92">IF(INDEX(_Rge_Projectdata_3rd,$B92,MATCH(E$10,_Rge_Headline_Projectdata,0))=0,"",INDEX(_Rge_Projectdata_3rd,$B92,MATCH(E$10,_Rge_Headline_Projectdata,0)))</f>
        <v>45351</v>
      </c>
      <c r="F92" s="119" t="str">
        <f aca="false">IF(OR(E92=0,E92&gt;_Reportdate),"Open","Closed")</f>
        <v>Closed</v>
      </c>
      <c r="G92" s="120"/>
      <c r="H92" s="121"/>
      <c r="I92" s="121"/>
      <c r="J92" s="121"/>
      <c r="K92" s="122" t="n">
        <f aca="false">SUM(H92:J92)</f>
        <v>0</v>
      </c>
      <c r="L92" s="123"/>
      <c r="M92" s="123"/>
      <c r="N92" s="123"/>
      <c r="O92" s="122" t="n">
        <f aca="false">SUM(L92:N92)</f>
        <v>0</v>
      </c>
      <c r="P92" s="123"/>
      <c r="Q92" s="123"/>
      <c r="R92" s="123"/>
      <c r="S92" s="122" t="n">
        <f aca="false">SUM(P92:R92)</f>
        <v>0</v>
      </c>
      <c r="T92" s="123"/>
      <c r="U92" s="123"/>
      <c r="V92" s="123"/>
      <c r="W92" s="122" t="n">
        <f aca="false">SUM(T92:V92)</f>
        <v>0</v>
      </c>
      <c r="X92" s="123"/>
      <c r="Y92" s="123"/>
      <c r="Z92" s="123"/>
      <c r="AA92" s="122" t="n">
        <f aca="false">SUM(X92:Z92)</f>
        <v>0</v>
      </c>
      <c r="AB92" s="123"/>
      <c r="AC92" s="123"/>
      <c r="AD92" s="123"/>
      <c r="AE92" s="123"/>
      <c r="AF92" s="123"/>
      <c r="AG92" s="122" t="n">
        <f aca="false">SUM(AC92:AF92)</f>
        <v>0</v>
      </c>
      <c r="AH92" s="124" t="n">
        <f aca="false">K92+O92+S92+W92+AA92+AB92+AG92</f>
        <v>0</v>
      </c>
      <c r="AI92" s="120" t="n">
        <v>3349.78</v>
      </c>
      <c r="AJ92" s="121" t="n">
        <v>0</v>
      </c>
      <c r="AK92" s="121"/>
      <c r="AL92" s="121"/>
      <c r="AM92" s="122" t="n">
        <f aca="false">SUM(AJ92:AL92)</f>
        <v>0</v>
      </c>
      <c r="AN92" s="123"/>
      <c r="AO92" s="123"/>
      <c r="AP92" s="123" t="n">
        <v>0</v>
      </c>
      <c r="AQ92" s="122" t="n">
        <f aca="false">SUM(AN92:AP92)</f>
        <v>0</v>
      </c>
      <c r="AR92" s="123" t="n">
        <v>0</v>
      </c>
      <c r="AS92" s="123"/>
      <c r="AT92" s="123"/>
      <c r="AU92" s="122" t="n">
        <f aca="false">SUM(AR92:AT92)</f>
        <v>0</v>
      </c>
      <c r="AV92" s="123"/>
      <c r="AW92" s="123"/>
      <c r="AX92" s="123" t="n">
        <v>2240.77</v>
      </c>
      <c r="AY92" s="122" t="n">
        <f aca="false">SUM(AV92:AX92)</f>
        <v>2240.77</v>
      </c>
      <c r="AZ92" s="123"/>
      <c r="BA92" s="123"/>
      <c r="BB92" s="123"/>
      <c r="BC92" s="122" t="n">
        <f aca="false">SUM(AZ92:BB92)</f>
        <v>0</v>
      </c>
      <c r="BD92" s="123"/>
      <c r="BE92" s="123"/>
      <c r="BF92" s="123"/>
      <c r="BG92" s="123"/>
      <c r="BH92" s="123"/>
      <c r="BI92" s="122" t="n">
        <f aca="false">SUM(BE92:BH92)</f>
        <v>0</v>
      </c>
      <c r="BJ92" s="124" t="n">
        <f aca="false">AM92+AQ92+AU92+AY92+BC92+BD92+BI92</f>
        <v>2240.77</v>
      </c>
      <c r="BK92" s="120" t="n">
        <v>0</v>
      </c>
      <c r="BL92" s="121"/>
      <c r="BM92" s="121"/>
      <c r="BN92" s="122" t="n">
        <f aca="false">SUM(BK92:BM92)</f>
        <v>0</v>
      </c>
      <c r="BO92" s="123"/>
      <c r="BP92" s="123"/>
      <c r="BQ92" s="123" t="n">
        <v>0</v>
      </c>
      <c r="BR92" s="122" t="n">
        <f aca="false">SUM(BO92:BQ92)</f>
        <v>0</v>
      </c>
      <c r="BS92" s="123" t="n">
        <v>0</v>
      </c>
      <c r="BT92" s="123"/>
      <c r="BU92" s="123"/>
      <c r="BV92" s="122" t="n">
        <f aca="false">SUM(BS92:BU92)</f>
        <v>0</v>
      </c>
      <c r="BW92" s="123"/>
      <c r="BX92" s="123"/>
      <c r="BY92" s="123" t="n">
        <v>2240.77</v>
      </c>
      <c r="BZ92" s="122" t="n">
        <f aca="false">SUM(BW92:BY92)</f>
        <v>2240.77</v>
      </c>
      <c r="CA92" s="123"/>
      <c r="CB92" s="123"/>
      <c r="CC92" s="123"/>
      <c r="CD92" s="122" t="n">
        <f aca="false">SUM(CA92:CC92)</f>
        <v>0</v>
      </c>
      <c r="CE92" s="123"/>
      <c r="CF92" s="123"/>
      <c r="CG92" s="123"/>
      <c r="CH92" s="123"/>
      <c r="CI92" s="123"/>
      <c r="CJ92" s="122" t="n">
        <f aca="false">SUM(CF92:CI92)</f>
        <v>0</v>
      </c>
      <c r="CK92" s="123" t="n">
        <f aca="false">BN92+BR92+BV92+BZ92+CD92+CE92+CJ92</f>
        <v>2240.77</v>
      </c>
      <c r="CL92" s="125" t="n">
        <v>3349.78</v>
      </c>
      <c r="CM92" s="126"/>
      <c r="CN92" s="32"/>
      <c r="CO92" s="32"/>
      <c r="CP92" s="32"/>
      <c r="CQ92" s="32"/>
      <c r="CR92" s="32"/>
      <c r="CS92" s="32"/>
      <c r="CT92" s="32"/>
    </row>
    <row r="93" customFormat="false" ht="24.75" hidden="false" customHeight="true" outlineLevel="0" collapsed="false">
      <c r="A93" s="32"/>
      <c r="B93" s="106" t="n">
        <f aca="false">B92+1</f>
        <v>83</v>
      </c>
      <c r="C93" s="117" t="str">
        <f aca="false" t="array" ref="C93:C93">INDEX(_Rge_Projectdata_3rd,$B93,MATCH(C$10,_Rge_Headline_Projectdata,0))</f>
        <v>P903689</v>
      </c>
      <c r="D93" s="117" t="n">
        <f aca="false">INDEX(_Rge_Projectdata_3rd,$B93,MATCH(D$10,_Rge_Headline_Projectdata,0))</f>
        <v>0</v>
      </c>
      <c r="E93" s="118" t="n">
        <f aca="false" t="array" ref="E93:E93">IF(INDEX(_Rge_Projectdata_3rd,$B93,MATCH(E$10,_Rge_Headline_Projectdata,0))=0,"",INDEX(_Rge_Projectdata_3rd,$B93,MATCH(E$10,_Rge_Headline_Projectdata,0)))</f>
        <v>45443</v>
      </c>
      <c r="F93" s="119" t="str">
        <f aca="false">IF(OR(E93=0,E93&gt;_Reportdate),"Open","Closed")</f>
        <v>Closed</v>
      </c>
      <c r="G93" s="120"/>
      <c r="H93" s="121"/>
      <c r="I93" s="121"/>
      <c r="J93" s="121"/>
      <c r="K93" s="122" t="n">
        <f aca="false">SUM(H93:J93)</f>
        <v>0</v>
      </c>
      <c r="L93" s="123"/>
      <c r="M93" s="123"/>
      <c r="N93" s="123"/>
      <c r="O93" s="122" t="n">
        <f aca="false">SUM(L93:N93)</f>
        <v>0</v>
      </c>
      <c r="P93" s="123"/>
      <c r="Q93" s="123"/>
      <c r="R93" s="123"/>
      <c r="S93" s="122" t="n">
        <f aca="false">SUM(P93:R93)</f>
        <v>0</v>
      </c>
      <c r="T93" s="123"/>
      <c r="U93" s="123"/>
      <c r="V93" s="123"/>
      <c r="W93" s="122" t="n">
        <f aca="false">SUM(T93:V93)</f>
        <v>0</v>
      </c>
      <c r="X93" s="123"/>
      <c r="Y93" s="123"/>
      <c r="Z93" s="123"/>
      <c r="AA93" s="122" t="n">
        <f aca="false">SUM(X93:Z93)</f>
        <v>0</v>
      </c>
      <c r="AB93" s="123"/>
      <c r="AC93" s="123"/>
      <c r="AD93" s="123"/>
      <c r="AE93" s="123"/>
      <c r="AF93" s="123"/>
      <c r="AG93" s="122" t="n">
        <f aca="false">SUM(AC93:AF93)</f>
        <v>0</v>
      </c>
      <c r="AH93" s="124" t="n">
        <f aca="false">K93+O93+S93+W93+AA93+AB93+AG93</f>
        <v>0</v>
      </c>
      <c r="AI93" s="120" t="n">
        <v>13104.63</v>
      </c>
      <c r="AJ93" s="121" t="n">
        <v>7111.96</v>
      </c>
      <c r="AK93" s="121"/>
      <c r="AL93" s="121"/>
      <c r="AM93" s="122" t="n">
        <f aca="false">SUM(AJ93:AL93)</f>
        <v>7111.96</v>
      </c>
      <c r="AN93" s="123"/>
      <c r="AO93" s="123"/>
      <c r="AP93" s="123" t="n">
        <v>960</v>
      </c>
      <c r="AQ93" s="122" t="n">
        <f aca="false">SUM(AN93:AP93)</f>
        <v>960</v>
      </c>
      <c r="AR93" s="123" t="n">
        <v>300</v>
      </c>
      <c r="AS93" s="123"/>
      <c r="AT93" s="123"/>
      <c r="AU93" s="122" t="n">
        <f aca="false">SUM(AR93:AT93)</f>
        <v>300</v>
      </c>
      <c r="AV93" s="123"/>
      <c r="AW93" s="123"/>
      <c r="AX93" s="123" t="n">
        <v>0</v>
      </c>
      <c r="AY93" s="122" t="n">
        <f aca="false">SUM(AV93:AX93)</f>
        <v>0</v>
      </c>
      <c r="AZ93" s="123"/>
      <c r="BA93" s="123"/>
      <c r="BB93" s="123"/>
      <c r="BC93" s="122" t="n">
        <f aca="false">SUM(AZ93:BB93)</f>
        <v>0</v>
      </c>
      <c r="BD93" s="123"/>
      <c r="BE93" s="123"/>
      <c r="BF93" s="123"/>
      <c r="BG93" s="123"/>
      <c r="BH93" s="123"/>
      <c r="BI93" s="122" t="n">
        <f aca="false">SUM(BE93:BH93)</f>
        <v>0</v>
      </c>
      <c r="BJ93" s="124" t="n">
        <f aca="false">AM93+AQ93+AU93+AY93+BC93+BD93+BI93</f>
        <v>8371.96</v>
      </c>
      <c r="BK93" s="120" t="n">
        <v>7111.96</v>
      </c>
      <c r="BL93" s="121"/>
      <c r="BM93" s="121"/>
      <c r="BN93" s="122" t="n">
        <f aca="false">SUM(BK93:BM93)</f>
        <v>7111.96</v>
      </c>
      <c r="BO93" s="123"/>
      <c r="BP93" s="123"/>
      <c r="BQ93" s="123" t="n">
        <v>960</v>
      </c>
      <c r="BR93" s="122" t="n">
        <f aca="false">SUM(BO93:BQ93)</f>
        <v>960</v>
      </c>
      <c r="BS93" s="123" t="n">
        <v>300</v>
      </c>
      <c r="BT93" s="123"/>
      <c r="BU93" s="123"/>
      <c r="BV93" s="122" t="n">
        <f aca="false">SUM(BS93:BU93)</f>
        <v>300</v>
      </c>
      <c r="BW93" s="123"/>
      <c r="BX93" s="123"/>
      <c r="BY93" s="123" t="n">
        <v>0</v>
      </c>
      <c r="BZ93" s="122" t="n">
        <f aca="false">SUM(BW93:BY93)</f>
        <v>0</v>
      </c>
      <c r="CA93" s="123"/>
      <c r="CB93" s="123"/>
      <c r="CC93" s="123"/>
      <c r="CD93" s="122" t="n">
        <f aca="false">SUM(CA93:CC93)</f>
        <v>0</v>
      </c>
      <c r="CE93" s="123"/>
      <c r="CF93" s="123"/>
      <c r="CG93" s="123"/>
      <c r="CH93" s="123"/>
      <c r="CI93" s="123"/>
      <c r="CJ93" s="122" t="n">
        <f aca="false">SUM(CF93:CI93)</f>
        <v>0</v>
      </c>
      <c r="CK93" s="123" t="n">
        <f aca="false">BN93+BR93+BV93+BZ93+CD93+CE93+CJ93</f>
        <v>8371.96</v>
      </c>
      <c r="CL93" s="125" t="n">
        <v>13104.63</v>
      </c>
      <c r="CM93" s="126"/>
      <c r="CN93" s="32"/>
      <c r="CO93" s="32"/>
      <c r="CP93" s="32"/>
      <c r="CQ93" s="32"/>
      <c r="CR93" s="32"/>
      <c r="CS93" s="32"/>
      <c r="CT93" s="32"/>
    </row>
    <row r="94" customFormat="false" ht="24.75" hidden="false" customHeight="true" outlineLevel="0" collapsed="false">
      <c r="A94" s="32"/>
      <c r="B94" s="106" t="n">
        <f aca="false">B93+1</f>
        <v>84</v>
      </c>
      <c r="C94" s="117" t="str">
        <f aca="false" t="array" ref="C94:C94">INDEX(_Rge_Projectdata_3rd,$B94,MATCH(C$10,_Rge_Headline_Projectdata,0))</f>
        <v>P903690</v>
      </c>
      <c r="D94" s="117" t="n">
        <f aca="false">INDEX(_Rge_Projectdata_3rd,$B94,MATCH(D$10,_Rge_Headline_Projectdata,0))</f>
        <v>0</v>
      </c>
      <c r="E94" s="118" t="str">
        <f aca="false" t="array" ref="E94:E94">IF(INDEX(_Rge_Projectdata_3rd,$B94,MATCH(E$10,_Rge_Headline_Projectdata,0))=0,"",INDEX(_Rge_Projectdata_3rd,$B94,MATCH(E$10,_Rge_Headline_Projectdata,0)))</f>
        <v/>
      </c>
      <c r="F94" s="119" t="str">
        <f aca="false">IF(OR(E94=0,E94&gt;_Reportdate),"Open","Closed")</f>
        <v>Open</v>
      </c>
      <c r="G94" s="120"/>
      <c r="H94" s="121"/>
      <c r="I94" s="121"/>
      <c r="J94" s="121"/>
      <c r="K94" s="122" t="n">
        <f aca="false">SUM(H94:J94)</f>
        <v>0</v>
      </c>
      <c r="L94" s="123"/>
      <c r="M94" s="123"/>
      <c r="N94" s="123"/>
      <c r="O94" s="122" t="n">
        <f aca="false">SUM(L94:N94)</f>
        <v>0</v>
      </c>
      <c r="P94" s="123"/>
      <c r="Q94" s="123"/>
      <c r="R94" s="123"/>
      <c r="S94" s="122" t="n">
        <f aca="false">SUM(P94:R94)</f>
        <v>0</v>
      </c>
      <c r="T94" s="123"/>
      <c r="U94" s="123"/>
      <c r="V94" s="123"/>
      <c r="W94" s="122" t="n">
        <f aca="false">SUM(T94:V94)</f>
        <v>0</v>
      </c>
      <c r="X94" s="123"/>
      <c r="Y94" s="123"/>
      <c r="Z94" s="123"/>
      <c r="AA94" s="122" t="n">
        <f aca="false">SUM(X94:Z94)</f>
        <v>0</v>
      </c>
      <c r="AB94" s="123"/>
      <c r="AC94" s="123"/>
      <c r="AD94" s="123"/>
      <c r="AE94" s="123"/>
      <c r="AF94" s="123"/>
      <c r="AG94" s="122" t="n">
        <f aca="false">SUM(AC94:AF94)</f>
        <v>0</v>
      </c>
      <c r="AH94" s="124" t="n">
        <f aca="false">K94+O94+S94+W94+AA94+AB94+AG94</f>
        <v>0</v>
      </c>
      <c r="AI94" s="120" t="n">
        <v>82573.6</v>
      </c>
      <c r="AJ94" s="121" t="n">
        <v>40390</v>
      </c>
      <c r="AK94" s="121"/>
      <c r="AL94" s="121"/>
      <c r="AM94" s="122" t="n">
        <f aca="false">SUM(AJ94:AL94)</f>
        <v>40390</v>
      </c>
      <c r="AN94" s="123"/>
      <c r="AO94" s="123"/>
      <c r="AP94" s="123" t="n">
        <v>4830</v>
      </c>
      <c r="AQ94" s="122" t="n">
        <f aca="false">SUM(AN94:AP94)</f>
        <v>4830</v>
      </c>
      <c r="AR94" s="123" t="n">
        <v>0</v>
      </c>
      <c r="AS94" s="123"/>
      <c r="AT94" s="123"/>
      <c r="AU94" s="122" t="n">
        <f aca="false">SUM(AR94:AT94)</f>
        <v>0</v>
      </c>
      <c r="AV94" s="123"/>
      <c r="AW94" s="123"/>
      <c r="AX94" s="123" t="n">
        <v>8180</v>
      </c>
      <c r="AY94" s="122" t="n">
        <f aca="false">SUM(AV94:AX94)</f>
        <v>8180</v>
      </c>
      <c r="AZ94" s="123"/>
      <c r="BA94" s="123"/>
      <c r="BB94" s="123"/>
      <c r="BC94" s="122" t="n">
        <f aca="false">SUM(AZ94:BB94)</f>
        <v>0</v>
      </c>
      <c r="BD94" s="123"/>
      <c r="BE94" s="123"/>
      <c r="BF94" s="123"/>
      <c r="BG94" s="123"/>
      <c r="BH94" s="123"/>
      <c r="BI94" s="122" t="n">
        <f aca="false">SUM(BE94:BH94)</f>
        <v>0</v>
      </c>
      <c r="BJ94" s="124" t="n">
        <f aca="false">AM94+AQ94+AU94+AY94+BC94+BD94+BI94</f>
        <v>53400</v>
      </c>
      <c r="BK94" s="120" t="n">
        <v>0</v>
      </c>
      <c r="BL94" s="121"/>
      <c r="BM94" s="121"/>
      <c r="BN94" s="122" t="n">
        <f aca="false">SUM(BK94:BM94)</f>
        <v>0</v>
      </c>
      <c r="BO94" s="123"/>
      <c r="BP94" s="123"/>
      <c r="BQ94" s="123" t="n">
        <v>4830</v>
      </c>
      <c r="BR94" s="122" t="n">
        <f aca="false">SUM(BO94:BQ94)</f>
        <v>4830</v>
      </c>
      <c r="BS94" s="123" t="n">
        <v>0</v>
      </c>
      <c r="BT94" s="123"/>
      <c r="BU94" s="123"/>
      <c r="BV94" s="122" t="n">
        <f aca="false">SUM(BS94:BU94)</f>
        <v>0</v>
      </c>
      <c r="BW94" s="123"/>
      <c r="BX94" s="123"/>
      <c r="BY94" s="123" t="n">
        <v>0</v>
      </c>
      <c r="BZ94" s="122" t="n">
        <f aca="false">SUM(BW94:BY94)</f>
        <v>0</v>
      </c>
      <c r="CA94" s="123"/>
      <c r="CB94" s="123"/>
      <c r="CC94" s="123"/>
      <c r="CD94" s="122" t="n">
        <f aca="false">SUM(CA94:CC94)</f>
        <v>0</v>
      </c>
      <c r="CE94" s="123"/>
      <c r="CF94" s="123"/>
      <c r="CG94" s="123"/>
      <c r="CH94" s="123"/>
      <c r="CI94" s="123"/>
      <c r="CJ94" s="122" t="n">
        <f aca="false">SUM(CF94:CI94)</f>
        <v>0</v>
      </c>
      <c r="CK94" s="123" t="n">
        <f aca="false">BN94+BR94+BV94+BZ94+CD94+CE94+CJ94</f>
        <v>4830</v>
      </c>
      <c r="CL94" s="125" t="n">
        <v>0</v>
      </c>
      <c r="CM94" s="126"/>
      <c r="CN94" s="32"/>
      <c r="CO94" s="32"/>
      <c r="CP94" s="32"/>
      <c r="CQ94" s="32"/>
      <c r="CR94" s="32"/>
      <c r="CS94" s="32"/>
      <c r="CT94" s="32"/>
    </row>
    <row r="95" customFormat="false" ht="24.75" hidden="false" customHeight="true" outlineLevel="0" collapsed="false">
      <c r="A95" s="32"/>
      <c r="B95" s="106" t="n">
        <f aca="false">B94+1</f>
        <v>85</v>
      </c>
      <c r="C95" s="117" t="str">
        <f aca="false" t="array" ref="C95:C95">INDEX(_Rge_Projectdata_3rd,$B95,MATCH(C$10,_Rge_Headline_Projectdata,0))</f>
        <v>P903691</v>
      </c>
      <c r="D95" s="117" t="n">
        <f aca="false">INDEX(_Rge_Projectdata_3rd,$B95,MATCH(D$10,_Rge_Headline_Projectdata,0))</f>
        <v>0</v>
      </c>
      <c r="E95" s="118" t="n">
        <f aca="false" t="array" ref="E95:E95">IF(INDEX(_Rge_Projectdata_3rd,$B95,MATCH(E$10,_Rge_Headline_Projectdata,0))=0,"",INDEX(_Rge_Projectdata_3rd,$B95,MATCH(E$10,_Rge_Headline_Projectdata,0)))</f>
        <v>45443</v>
      </c>
      <c r="F95" s="119" t="str">
        <f aca="false">IF(OR(E95=0,E95&gt;_Reportdate),"Open","Closed")</f>
        <v>Closed</v>
      </c>
      <c r="G95" s="120"/>
      <c r="H95" s="121"/>
      <c r="I95" s="121"/>
      <c r="J95" s="121"/>
      <c r="K95" s="122" t="n">
        <f aca="false">SUM(H95:J95)</f>
        <v>0</v>
      </c>
      <c r="L95" s="123"/>
      <c r="M95" s="123"/>
      <c r="N95" s="123"/>
      <c r="O95" s="122" t="n">
        <f aca="false">SUM(L95:N95)</f>
        <v>0</v>
      </c>
      <c r="P95" s="123"/>
      <c r="Q95" s="123"/>
      <c r="R95" s="123"/>
      <c r="S95" s="122" t="n">
        <f aca="false">SUM(P95:R95)</f>
        <v>0</v>
      </c>
      <c r="T95" s="123"/>
      <c r="U95" s="123"/>
      <c r="V95" s="123"/>
      <c r="W95" s="122" t="n">
        <f aca="false">SUM(T95:V95)</f>
        <v>0</v>
      </c>
      <c r="X95" s="123"/>
      <c r="Y95" s="123"/>
      <c r="Z95" s="123"/>
      <c r="AA95" s="122" t="n">
        <f aca="false">SUM(X95:Z95)</f>
        <v>0</v>
      </c>
      <c r="AB95" s="123"/>
      <c r="AC95" s="123"/>
      <c r="AD95" s="123"/>
      <c r="AE95" s="123"/>
      <c r="AF95" s="123"/>
      <c r="AG95" s="122" t="n">
        <f aca="false">SUM(AC95:AF95)</f>
        <v>0</v>
      </c>
      <c r="AH95" s="124" t="n">
        <f aca="false">K95+O95+S95+W95+AA95+AB95+AG95</f>
        <v>0</v>
      </c>
      <c r="AI95" s="120" t="n">
        <v>2959.6</v>
      </c>
      <c r="AJ95" s="121" t="n">
        <v>1529.68</v>
      </c>
      <c r="AK95" s="121"/>
      <c r="AL95" s="121"/>
      <c r="AM95" s="122" t="n">
        <f aca="false">SUM(AJ95:AL95)</f>
        <v>1529.68</v>
      </c>
      <c r="AN95" s="123"/>
      <c r="AO95" s="123"/>
      <c r="AP95" s="123" t="n">
        <v>330</v>
      </c>
      <c r="AQ95" s="122" t="n">
        <f aca="false">SUM(AN95:AP95)</f>
        <v>330</v>
      </c>
      <c r="AR95" s="123" t="n">
        <v>300</v>
      </c>
      <c r="AS95" s="123"/>
      <c r="AT95" s="123"/>
      <c r="AU95" s="122" t="n">
        <f aca="false">SUM(AR95:AT95)</f>
        <v>300</v>
      </c>
      <c r="AV95" s="123"/>
      <c r="AW95" s="123"/>
      <c r="AX95" s="123" t="n">
        <v>0</v>
      </c>
      <c r="AY95" s="122" t="n">
        <f aca="false">SUM(AV95:AX95)</f>
        <v>0</v>
      </c>
      <c r="AZ95" s="123"/>
      <c r="BA95" s="123"/>
      <c r="BB95" s="123"/>
      <c r="BC95" s="122" t="n">
        <f aca="false">SUM(AZ95:BB95)</f>
        <v>0</v>
      </c>
      <c r="BD95" s="123"/>
      <c r="BE95" s="123"/>
      <c r="BF95" s="123"/>
      <c r="BG95" s="123"/>
      <c r="BH95" s="123"/>
      <c r="BI95" s="122" t="n">
        <f aca="false">SUM(BE95:BH95)</f>
        <v>0</v>
      </c>
      <c r="BJ95" s="124" t="n">
        <f aca="false">AM95+AQ95+AU95+AY95+BC95+BD95+BI95</f>
        <v>2159.68</v>
      </c>
      <c r="BK95" s="120" t="n">
        <v>1529.68</v>
      </c>
      <c r="BL95" s="121"/>
      <c r="BM95" s="121"/>
      <c r="BN95" s="122" t="n">
        <f aca="false">SUM(BK95:BM95)</f>
        <v>1529.68</v>
      </c>
      <c r="BO95" s="123"/>
      <c r="BP95" s="123"/>
      <c r="BQ95" s="123" t="n">
        <v>330</v>
      </c>
      <c r="BR95" s="122" t="n">
        <f aca="false">SUM(BO95:BQ95)</f>
        <v>330</v>
      </c>
      <c r="BS95" s="123" t="n">
        <v>300</v>
      </c>
      <c r="BT95" s="123"/>
      <c r="BU95" s="123"/>
      <c r="BV95" s="122" t="n">
        <f aca="false">SUM(BS95:BU95)</f>
        <v>300</v>
      </c>
      <c r="BW95" s="123"/>
      <c r="BX95" s="123"/>
      <c r="BY95" s="123" t="n">
        <v>0</v>
      </c>
      <c r="BZ95" s="122" t="n">
        <f aca="false">SUM(BW95:BY95)</f>
        <v>0</v>
      </c>
      <c r="CA95" s="123"/>
      <c r="CB95" s="123"/>
      <c r="CC95" s="123"/>
      <c r="CD95" s="122" t="n">
        <f aca="false">SUM(CA95:CC95)</f>
        <v>0</v>
      </c>
      <c r="CE95" s="123"/>
      <c r="CF95" s="123"/>
      <c r="CG95" s="123"/>
      <c r="CH95" s="123"/>
      <c r="CI95" s="123"/>
      <c r="CJ95" s="122" t="n">
        <f aca="false">SUM(CF95:CI95)</f>
        <v>0</v>
      </c>
      <c r="CK95" s="123" t="n">
        <f aca="false">BN95+BR95+BV95+BZ95+CD95+CE95+CJ95</f>
        <v>2159.68</v>
      </c>
      <c r="CL95" s="125" t="n">
        <v>2959.6</v>
      </c>
      <c r="CM95" s="126"/>
      <c r="CN95" s="32"/>
      <c r="CO95" s="32"/>
      <c r="CP95" s="32"/>
      <c r="CQ95" s="32"/>
      <c r="CR95" s="32"/>
      <c r="CS95" s="32"/>
      <c r="CT95" s="32"/>
    </row>
    <row r="96" customFormat="false" ht="24.75" hidden="false" customHeight="true" outlineLevel="0" collapsed="false">
      <c r="A96" s="32"/>
      <c r="B96" s="106" t="n">
        <f aca="false">B95+1</f>
        <v>86</v>
      </c>
      <c r="C96" s="117" t="str">
        <f aca="false" t="array" ref="C96:C96">INDEX(_Rge_Projectdata_3rd,$B96,MATCH(C$10,_Rge_Headline_Projectdata,0))</f>
        <v>P903692</v>
      </c>
      <c r="D96" s="117" t="n">
        <f aca="false">INDEX(_Rge_Projectdata_3rd,$B96,MATCH(D$10,_Rge_Headline_Projectdata,0))</f>
        <v>0</v>
      </c>
      <c r="E96" s="118" t="n">
        <f aca="false" t="array" ref="E96:E96">IF(INDEX(_Rge_Projectdata_3rd,$B96,MATCH(E$10,_Rge_Headline_Projectdata,0))=0,"",INDEX(_Rge_Projectdata_3rd,$B96,MATCH(E$10,_Rge_Headline_Projectdata,0)))</f>
        <v>45382</v>
      </c>
      <c r="F96" s="119" t="str">
        <f aca="false">IF(OR(E96=0,E96&gt;_Reportdate),"Open","Closed")</f>
        <v>Closed</v>
      </c>
      <c r="G96" s="120"/>
      <c r="H96" s="121"/>
      <c r="I96" s="121"/>
      <c r="J96" s="121"/>
      <c r="K96" s="122" t="n">
        <f aca="false">SUM(H96:J96)</f>
        <v>0</v>
      </c>
      <c r="L96" s="123"/>
      <c r="M96" s="123"/>
      <c r="N96" s="123"/>
      <c r="O96" s="122" t="n">
        <f aca="false">SUM(L96:N96)</f>
        <v>0</v>
      </c>
      <c r="P96" s="123"/>
      <c r="Q96" s="123"/>
      <c r="R96" s="123"/>
      <c r="S96" s="122" t="n">
        <f aca="false">SUM(P96:R96)</f>
        <v>0</v>
      </c>
      <c r="T96" s="123"/>
      <c r="U96" s="123"/>
      <c r="V96" s="123"/>
      <c r="W96" s="122" t="n">
        <f aca="false">SUM(T96:V96)</f>
        <v>0</v>
      </c>
      <c r="X96" s="123"/>
      <c r="Y96" s="123"/>
      <c r="Z96" s="123"/>
      <c r="AA96" s="122" t="n">
        <f aca="false">SUM(X96:Z96)</f>
        <v>0</v>
      </c>
      <c r="AB96" s="123"/>
      <c r="AC96" s="123"/>
      <c r="AD96" s="123"/>
      <c r="AE96" s="123"/>
      <c r="AF96" s="123"/>
      <c r="AG96" s="122" t="n">
        <f aca="false">SUM(AC96:AF96)</f>
        <v>0</v>
      </c>
      <c r="AH96" s="124" t="n">
        <f aca="false">K96+O96+S96+W96+AA96+AB96+AG96</f>
        <v>0</v>
      </c>
      <c r="AI96" s="120" t="n">
        <v>8819.25</v>
      </c>
      <c r="AJ96" s="121" t="n">
        <v>1275</v>
      </c>
      <c r="AK96" s="121"/>
      <c r="AL96" s="121"/>
      <c r="AM96" s="122" t="n">
        <f aca="false">SUM(AJ96:AL96)</f>
        <v>1275</v>
      </c>
      <c r="AN96" s="123"/>
      <c r="AO96" s="123"/>
      <c r="AP96" s="123" t="n">
        <v>0</v>
      </c>
      <c r="AQ96" s="122" t="n">
        <f aca="false">SUM(AN96:AP96)</f>
        <v>0</v>
      </c>
      <c r="AR96" s="123" t="n">
        <v>490</v>
      </c>
      <c r="AS96" s="123"/>
      <c r="AT96" s="123"/>
      <c r="AU96" s="122" t="n">
        <f aca="false">SUM(AR96:AT96)</f>
        <v>490</v>
      </c>
      <c r="AV96" s="123"/>
      <c r="AW96" s="123"/>
      <c r="AX96" s="123" t="n">
        <v>2753</v>
      </c>
      <c r="AY96" s="122" t="n">
        <f aca="false">SUM(AV96:AX96)</f>
        <v>2753</v>
      </c>
      <c r="AZ96" s="123"/>
      <c r="BA96" s="123"/>
      <c r="BB96" s="123"/>
      <c r="BC96" s="122" t="n">
        <f aca="false">SUM(AZ96:BB96)</f>
        <v>0</v>
      </c>
      <c r="BD96" s="123"/>
      <c r="BE96" s="123"/>
      <c r="BF96" s="123"/>
      <c r="BG96" s="123"/>
      <c r="BH96" s="123"/>
      <c r="BI96" s="122" t="n">
        <f aca="false">SUM(BE96:BH96)</f>
        <v>0</v>
      </c>
      <c r="BJ96" s="124" t="n">
        <f aca="false">AM96+AQ96+AU96+AY96+BC96+BD96+BI96</f>
        <v>4518</v>
      </c>
      <c r="BK96" s="120" t="n">
        <v>1275</v>
      </c>
      <c r="BL96" s="121"/>
      <c r="BM96" s="121"/>
      <c r="BN96" s="122" t="n">
        <f aca="false">SUM(BK96:BM96)</f>
        <v>1275</v>
      </c>
      <c r="BO96" s="123"/>
      <c r="BP96" s="123"/>
      <c r="BQ96" s="123" t="n">
        <v>0</v>
      </c>
      <c r="BR96" s="122" t="n">
        <f aca="false">SUM(BO96:BQ96)</f>
        <v>0</v>
      </c>
      <c r="BS96" s="123" t="n">
        <v>490</v>
      </c>
      <c r="BT96" s="123"/>
      <c r="BU96" s="123"/>
      <c r="BV96" s="122" t="n">
        <f aca="false">SUM(BS96:BU96)</f>
        <v>490</v>
      </c>
      <c r="BW96" s="123"/>
      <c r="BX96" s="123"/>
      <c r="BY96" s="123" t="n">
        <v>2753</v>
      </c>
      <c r="BZ96" s="122" t="n">
        <f aca="false">SUM(BW96:BY96)</f>
        <v>2753</v>
      </c>
      <c r="CA96" s="123"/>
      <c r="CB96" s="123"/>
      <c r="CC96" s="123"/>
      <c r="CD96" s="122" t="n">
        <f aca="false">SUM(CA96:CC96)</f>
        <v>0</v>
      </c>
      <c r="CE96" s="123"/>
      <c r="CF96" s="123"/>
      <c r="CG96" s="123"/>
      <c r="CH96" s="123"/>
      <c r="CI96" s="123"/>
      <c r="CJ96" s="122" t="n">
        <f aca="false">SUM(CF96:CI96)</f>
        <v>0</v>
      </c>
      <c r="CK96" s="123" t="n">
        <f aca="false">BN96+BR96+BV96+BZ96+CD96+CE96+CJ96</f>
        <v>4518</v>
      </c>
      <c r="CL96" s="125" t="n">
        <v>8919.25</v>
      </c>
      <c r="CM96" s="126"/>
      <c r="CN96" s="32"/>
      <c r="CO96" s="32"/>
      <c r="CP96" s="32"/>
      <c r="CQ96" s="32"/>
      <c r="CR96" s="32"/>
      <c r="CS96" s="32"/>
      <c r="CT96" s="32"/>
    </row>
    <row r="97" customFormat="false" ht="24.75" hidden="false" customHeight="true" outlineLevel="0" collapsed="false">
      <c r="A97" s="32"/>
      <c r="B97" s="106" t="n">
        <f aca="false">B96+1</f>
        <v>87</v>
      </c>
      <c r="C97" s="117" t="str">
        <f aca="false" t="array" ref="C97:C97">INDEX(_Rge_Projectdata_3rd,$B97,MATCH(C$10,_Rge_Headline_Projectdata,0))</f>
        <v>P903695</v>
      </c>
      <c r="D97" s="117" t="n">
        <f aca="false">INDEX(_Rge_Projectdata_3rd,$B97,MATCH(D$10,_Rge_Headline_Projectdata,0))</f>
        <v>0</v>
      </c>
      <c r="E97" s="118" t="n">
        <f aca="false" t="array" ref="E97:E97">IF(INDEX(_Rge_Projectdata_3rd,$B97,MATCH(E$10,_Rge_Headline_Projectdata,0))=0,"",INDEX(_Rge_Projectdata_3rd,$B97,MATCH(E$10,_Rge_Headline_Projectdata,0)))</f>
        <v>45382</v>
      </c>
      <c r="F97" s="119" t="str">
        <f aca="false">IF(OR(E97=0,E97&gt;_Reportdate),"Open","Closed")</f>
        <v>Closed</v>
      </c>
      <c r="G97" s="120"/>
      <c r="H97" s="121"/>
      <c r="I97" s="121"/>
      <c r="J97" s="121"/>
      <c r="K97" s="122" t="n">
        <f aca="false">SUM(H97:J97)</f>
        <v>0</v>
      </c>
      <c r="L97" s="123"/>
      <c r="M97" s="123"/>
      <c r="N97" s="123"/>
      <c r="O97" s="122" t="n">
        <f aca="false">SUM(L97:N97)</f>
        <v>0</v>
      </c>
      <c r="P97" s="123"/>
      <c r="Q97" s="123"/>
      <c r="R97" s="123"/>
      <c r="S97" s="122" t="n">
        <f aca="false">SUM(P97:R97)</f>
        <v>0</v>
      </c>
      <c r="T97" s="123"/>
      <c r="U97" s="123"/>
      <c r="V97" s="123"/>
      <c r="W97" s="122" t="n">
        <f aca="false">SUM(T97:V97)</f>
        <v>0</v>
      </c>
      <c r="X97" s="123"/>
      <c r="Y97" s="123"/>
      <c r="Z97" s="123"/>
      <c r="AA97" s="122" t="n">
        <f aca="false">SUM(X97:Z97)</f>
        <v>0</v>
      </c>
      <c r="AB97" s="123"/>
      <c r="AC97" s="123"/>
      <c r="AD97" s="123"/>
      <c r="AE97" s="123"/>
      <c r="AF97" s="123"/>
      <c r="AG97" s="122" t="n">
        <f aca="false">SUM(AC97:AF97)</f>
        <v>0</v>
      </c>
      <c r="AH97" s="124" t="n">
        <f aca="false">K97+O97+S97+W97+AA97+AB97+AG97</f>
        <v>0</v>
      </c>
      <c r="AI97" s="120" t="n">
        <v>1722.1</v>
      </c>
      <c r="AJ97" s="121" t="n">
        <v>0</v>
      </c>
      <c r="AK97" s="121"/>
      <c r="AL97" s="121"/>
      <c r="AM97" s="122" t="n">
        <f aca="false">SUM(AJ97:AL97)</f>
        <v>0</v>
      </c>
      <c r="AN97" s="123"/>
      <c r="AO97" s="123"/>
      <c r="AP97" s="123" t="n">
        <v>0</v>
      </c>
      <c r="AQ97" s="122" t="n">
        <f aca="false">SUM(AN97:AP97)</f>
        <v>0</v>
      </c>
      <c r="AR97" s="123" t="n">
        <v>0</v>
      </c>
      <c r="AS97" s="123"/>
      <c r="AT97" s="123"/>
      <c r="AU97" s="122" t="n">
        <f aca="false">SUM(AR97:AT97)</f>
        <v>0</v>
      </c>
      <c r="AV97" s="123"/>
      <c r="AW97" s="123"/>
      <c r="AX97" s="123" t="n">
        <v>1171.03</v>
      </c>
      <c r="AY97" s="122" t="n">
        <f aca="false">SUM(AV97:AX97)</f>
        <v>1171.03</v>
      </c>
      <c r="AZ97" s="123"/>
      <c r="BA97" s="123"/>
      <c r="BB97" s="123"/>
      <c r="BC97" s="122" t="n">
        <f aca="false">SUM(AZ97:BB97)</f>
        <v>0</v>
      </c>
      <c r="BD97" s="123"/>
      <c r="BE97" s="123"/>
      <c r="BF97" s="123"/>
      <c r="BG97" s="123"/>
      <c r="BH97" s="123"/>
      <c r="BI97" s="122" t="n">
        <f aca="false">SUM(BE97:BH97)</f>
        <v>0</v>
      </c>
      <c r="BJ97" s="124" t="n">
        <f aca="false">AM97+AQ97+AU97+AY97+BC97+BD97+BI97</f>
        <v>1171.03</v>
      </c>
      <c r="BK97" s="120" t="n">
        <v>0</v>
      </c>
      <c r="BL97" s="121"/>
      <c r="BM97" s="121"/>
      <c r="BN97" s="122" t="n">
        <f aca="false">SUM(BK97:BM97)</f>
        <v>0</v>
      </c>
      <c r="BO97" s="123"/>
      <c r="BP97" s="123"/>
      <c r="BQ97" s="123" t="n">
        <v>0</v>
      </c>
      <c r="BR97" s="122" t="n">
        <f aca="false">SUM(BO97:BQ97)</f>
        <v>0</v>
      </c>
      <c r="BS97" s="123" t="n">
        <v>0</v>
      </c>
      <c r="BT97" s="123"/>
      <c r="BU97" s="123"/>
      <c r="BV97" s="122" t="n">
        <f aca="false">SUM(BS97:BU97)</f>
        <v>0</v>
      </c>
      <c r="BW97" s="123"/>
      <c r="BX97" s="123"/>
      <c r="BY97" s="123" t="n">
        <v>1171.03</v>
      </c>
      <c r="BZ97" s="122" t="n">
        <f aca="false">SUM(BW97:BY97)</f>
        <v>1171.03</v>
      </c>
      <c r="CA97" s="123"/>
      <c r="CB97" s="123"/>
      <c r="CC97" s="123"/>
      <c r="CD97" s="122" t="n">
        <f aca="false">SUM(CA97:CC97)</f>
        <v>0</v>
      </c>
      <c r="CE97" s="123"/>
      <c r="CF97" s="123"/>
      <c r="CG97" s="123"/>
      <c r="CH97" s="123"/>
      <c r="CI97" s="123"/>
      <c r="CJ97" s="122" t="n">
        <f aca="false">SUM(CF97:CI97)</f>
        <v>0</v>
      </c>
      <c r="CK97" s="123" t="n">
        <f aca="false">BN97+BR97+BV97+BZ97+CD97+CE97+CJ97</f>
        <v>1171.03</v>
      </c>
      <c r="CL97" s="125" t="n">
        <v>1722.1</v>
      </c>
      <c r="CM97" s="126"/>
      <c r="CN97" s="32"/>
      <c r="CO97" s="32"/>
      <c r="CP97" s="32"/>
      <c r="CQ97" s="32"/>
      <c r="CR97" s="32"/>
      <c r="CS97" s="32"/>
      <c r="CT97" s="32"/>
    </row>
    <row r="98" customFormat="false" ht="24.75" hidden="false" customHeight="true" outlineLevel="0" collapsed="false">
      <c r="A98" s="32"/>
      <c r="B98" s="106" t="n">
        <f aca="false">B97+1</f>
        <v>88</v>
      </c>
      <c r="C98" s="117" t="str">
        <f aca="false" t="array" ref="C98:C98">INDEX(_Rge_Projectdata_3rd,$B98,MATCH(C$10,_Rge_Headline_Projectdata,0))</f>
        <v>P903696</v>
      </c>
      <c r="D98" s="117" t="n">
        <f aca="false">INDEX(_Rge_Projectdata_3rd,$B98,MATCH(D$10,_Rge_Headline_Projectdata,0))</f>
        <v>0</v>
      </c>
      <c r="E98" s="118" t="n">
        <f aca="false" t="array" ref="E98:E98">IF(INDEX(_Rge_Projectdata_3rd,$B98,MATCH(E$10,_Rge_Headline_Projectdata,0))=0,"",INDEX(_Rge_Projectdata_3rd,$B98,MATCH(E$10,_Rge_Headline_Projectdata,0)))</f>
        <v>45382</v>
      </c>
      <c r="F98" s="119" t="str">
        <f aca="false">IF(OR(E98=0,E98&gt;_Reportdate),"Open","Closed")</f>
        <v>Closed</v>
      </c>
      <c r="G98" s="120"/>
      <c r="H98" s="121"/>
      <c r="I98" s="121"/>
      <c r="J98" s="121"/>
      <c r="K98" s="122" t="n">
        <f aca="false">SUM(H98:J98)</f>
        <v>0</v>
      </c>
      <c r="L98" s="123"/>
      <c r="M98" s="123"/>
      <c r="N98" s="123"/>
      <c r="O98" s="122" t="n">
        <f aca="false">SUM(L98:N98)</f>
        <v>0</v>
      </c>
      <c r="P98" s="123"/>
      <c r="Q98" s="123"/>
      <c r="R98" s="123"/>
      <c r="S98" s="122" t="n">
        <f aca="false">SUM(P98:R98)</f>
        <v>0</v>
      </c>
      <c r="T98" s="123"/>
      <c r="U98" s="123"/>
      <c r="V98" s="123"/>
      <c r="W98" s="122" t="n">
        <f aca="false">SUM(T98:V98)</f>
        <v>0</v>
      </c>
      <c r="X98" s="123"/>
      <c r="Y98" s="123"/>
      <c r="Z98" s="123"/>
      <c r="AA98" s="122" t="n">
        <f aca="false">SUM(X98:Z98)</f>
        <v>0</v>
      </c>
      <c r="AB98" s="123"/>
      <c r="AC98" s="123"/>
      <c r="AD98" s="123"/>
      <c r="AE98" s="123"/>
      <c r="AF98" s="123"/>
      <c r="AG98" s="122" t="n">
        <f aca="false">SUM(AC98:AF98)</f>
        <v>0</v>
      </c>
      <c r="AH98" s="124" t="n">
        <f aca="false">K98+O98+S98+W98+AA98+AB98+AG98</f>
        <v>0</v>
      </c>
      <c r="AI98" s="120" t="n">
        <v>8554</v>
      </c>
      <c r="AJ98" s="121" t="n">
        <v>5277.62</v>
      </c>
      <c r="AK98" s="121"/>
      <c r="AL98" s="121"/>
      <c r="AM98" s="122" t="n">
        <f aca="false">SUM(AJ98:AL98)</f>
        <v>5277.62</v>
      </c>
      <c r="AN98" s="123"/>
      <c r="AO98" s="123"/>
      <c r="AP98" s="123" t="n">
        <v>0</v>
      </c>
      <c r="AQ98" s="122" t="n">
        <f aca="false">SUM(AN98:AP98)</f>
        <v>0</v>
      </c>
      <c r="AR98" s="123" t="n">
        <v>167</v>
      </c>
      <c r="AS98" s="123"/>
      <c r="AT98" s="123"/>
      <c r="AU98" s="122" t="n">
        <f aca="false">SUM(AR98:AT98)</f>
        <v>167</v>
      </c>
      <c r="AV98" s="123"/>
      <c r="AW98" s="123"/>
      <c r="AX98" s="123" t="n">
        <v>0</v>
      </c>
      <c r="AY98" s="122" t="n">
        <f aca="false">SUM(AV98:AX98)</f>
        <v>0</v>
      </c>
      <c r="AZ98" s="123"/>
      <c r="BA98" s="123"/>
      <c r="BB98" s="123"/>
      <c r="BC98" s="122" t="n">
        <f aca="false">SUM(AZ98:BB98)</f>
        <v>0</v>
      </c>
      <c r="BD98" s="123"/>
      <c r="BE98" s="123"/>
      <c r="BF98" s="123"/>
      <c r="BG98" s="123"/>
      <c r="BH98" s="123"/>
      <c r="BI98" s="122" t="n">
        <f aca="false">SUM(BE98:BH98)</f>
        <v>0</v>
      </c>
      <c r="BJ98" s="124" t="n">
        <f aca="false">AM98+AQ98+AU98+AY98+BC98+BD98+BI98</f>
        <v>5444.62</v>
      </c>
      <c r="BK98" s="120" t="n">
        <v>5277.62</v>
      </c>
      <c r="BL98" s="121"/>
      <c r="BM98" s="121"/>
      <c r="BN98" s="122" t="n">
        <f aca="false">SUM(BK98:BM98)</f>
        <v>5277.62</v>
      </c>
      <c r="BO98" s="123"/>
      <c r="BP98" s="123"/>
      <c r="BQ98" s="123" t="n">
        <v>0</v>
      </c>
      <c r="BR98" s="122" t="n">
        <f aca="false">SUM(BO98:BQ98)</f>
        <v>0</v>
      </c>
      <c r="BS98" s="123" t="n">
        <v>167</v>
      </c>
      <c r="BT98" s="123"/>
      <c r="BU98" s="123"/>
      <c r="BV98" s="122" t="n">
        <f aca="false">SUM(BS98:BU98)</f>
        <v>167</v>
      </c>
      <c r="BW98" s="123"/>
      <c r="BX98" s="123"/>
      <c r="BY98" s="123" t="n">
        <v>0</v>
      </c>
      <c r="BZ98" s="122" t="n">
        <f aca="false">SUM(BW98:BY98)</f>
        <v>0</v>
      </c>
      <c r="CA98" s="123"/>
      <c r="CB98" s="123"/>
      <c r="CC98" s="123"/>
      <c r="CD98" s="122" t="n">
        <f aca="false">SUM(CA98:CC98)</f>
        <v>0</v>
      </c>
      <c r="CE98" s="123"/>
      <c r="CF98" s="123"/>
      <c r="CG98" s="123"/>
      <c r="CH98" s="123"/>
      <c r="CI98" s="123"/>
      <c r="CJ98" s="122" t="n">
        <f aca="false">SUM(CF98:CI98)</f>
        <v>0</v>
      </c>
      <c r="CK98" s="123" t="n">
        <f aca="false">BN98+BR98+BV98+BZ98+CD98+CE98+CJ98</f>
        <v>5444.62</v>
      </c>
      <c r="CL98" s="125" t="n">
        <v>8554</v>
      </c>
      <c r="CM98" s="126"/>
      <c r="CN98" s="32"/>
      <c r="CO98" s="32"/>
      <c r="CP98" s="32"/>
      <c r="CQ98" s="32"/>
      <c r="CR98" s="32"/>
      <c r="CS98" s="32"/>
      <c r="CT98" s="32"/>
    </row>
    <row r="99" customFormat="false" ht="24.75" hidden="false" customHeight="true" outlineLevel="0" collapsed="false">
      <c r="A99" s="32"/>
      <c r="B99" s="106" t="n">
        <f aca="false">B98+1</f>
        <v>89</v>
      </c>
      <c r="C99" s="117" t="str">
        <f aca="false" t="array" ref="C99:C99">INDEX(_Rge_Projectdata_3rd,$B99,MATCH(C$10,_Rge_Headline_Projectdata,0))</f>
        <v>P903697</v>
      </c>
      <c r="D99" s="117" t="n">
        <f aca="false">INDEX(_Rge_Projectdata_3rd,$B99,MATCH(D$10,_Rge_Headline_Projectdata,0))</f>
        <v>0</v>
      </c>
      <c r="E99" s="118" t="str">
        <f aca="false" t="array" ref="E99:E99">IF(INDEX(_Rge_Projectdata_3rd,$B99,MATCH(E$10,_Rge_Headline_Projectdata,0))=0,"",INDEX(_Rge_Projectdata_3rd,$B99,MATCH(E$10,_Rge_Headline_Projectdata,0)))</f>
        <v/>
      </c>
      <c r="F99" s="119" t="str">
        <f aca="false">IF(OR(E99=0,E99&gt;_Reportdate),"Open","Closed")</f>
        <v>Open</v>
      </c>
      <c r="G99" s="120"/>
      <c r="H99" s="121"/>
      <c r="I99" s="121"/>
      <c r="J99" s="121"/>
      <c r="K99" s="122" t="n">
        <f aca="false">SUM(H99:J99)</f>
        <v>0</v>
      </c>
      <c r="L99" s="123"/>
      <c r="M99" s="123"/>
      <c r="N99" s="123"/>
      <c r="O99" s="122" t="n">
        <f aca="false">SUM(L99:N99)</f>
        <v>0</v>
      </c>
      <c r="P99" s="123"/>
      <c r="Q99" s="123"/>
      <c r="R99" s="123"/>
      <c r="S99" s="122" t="n">
        <f aca="false">SUM(P99:R99)</f>
        <v>0</v>
      </c>
      <c r="T99" s="123"/>
      <c r="U99" s="123"/>
      <c r="V99" s="123"/>
      <c r="W99" s="122" t="n">
        <f aca="false">SUM(T99:V99)</f>
        <v>0</v>
      </c>
      <c r="X99" s="123"/>
      <c r="Y99" s="123"/>
      <c r="Z99" s="123"/>
      <c r="AA99" s="122" t="n">
        <f aca="false">SUM(X99:Z99)</f>
        <v>0</v>
      </c>
      <c r="AB99" s="123"/>
      <c r="AC99" s="123"/>
      <c r="AD99" s="123"/>
      <c r="AE99" s="123"/>
      <c r="AF99" s="123"/>
      <c r="AG99" s="122" t="n">
        <f aca="false">SUM(AC99:AF99)</f>
        <v>0</v>
      </c>
      <c r="AH99" s="124" t="n">
        <f aca="false">K99+O99+S99+W99+AA99+AB99+AG99</f>
        <v>0</v>
      </c>
      <c r="AI99" s="120" t="n">
        <v>6120</v>
      </c>
      <c r="AJ99" s="121" t="n">
        <v>3168.68</v>
      </c>
      <c r="AK99" s="121"/>
      <c r="AL99" s="121"/>
      <c r="AM99" s="122" t="n">
        <f aca="false">SUM(AJ99:AL99)</f>
        <v>3168.68</v>
      </c>
      <c r="AN99" s="123"/>
      <c r="AO99" s="123"/>
      <c r="AP99" s="123" t="n">
        <v>812.5</v>
      </c>
      <c r="AQ99" s="122" t="n">
        <f aca="false">SUM(AN99:AP99)</f>
        <v>812.5</v>
      </c>
      <c r="AR99" s="123" t="n">
        <v>600</v>
      </c>
      <c r="AS99" s="123"/>
      <c r="AT99" s="123"/>
      <c r="AU99" s="122" t="n">
        <f aca="false">SUM(AR99:AT99)</f>
        <v>600</v>
      </c>
      <c r="AV99" s="123"/>
      <c r="AW99" s="123"/>
      <c r="AX99" s="123" t="n">
        <v>0</v>
      </c>
      <c r="AY99" s="122" t="n">
        <f aca="false">SUM(AV99:AX99)</f>
        <v>0</v>
      </c>
      <c r="AZ99" s="123"/>
      <c r="BA99" s="123"/>
      <c r="BB99" s="123"/>
      <c r="BC99" s="122" t="n">
        <f aca="false">SUM(AZ99:BB99)</f>
        <v>0</v>
      </c>
      <c r="BD99" s="123"/>
      <c r="BE99" s="123"/>
      <c r="BF99" s="123"/>
      <c r="BG99" s="123"/>
      <c r="BH99" s="123"/>
      <c r="BI99" s="122" t="n">
        <f aca="false">SUM(BE99:BH99)</f>
        <v>0</v>
      </c>
      <c r="BJ99" s="124" t="n">
        <f aca="false">AM99+AQ99+AU99+AY99+BC99+BD99+BI99</f>
        <v>4581.18</v>
      </c>
      <c r="BK99" s="120" t="n">
        <v>700</v>
      </c>
      <c r="BL99" s="121"/>
      <c r="BM99" s="121"/>
      <c r="BN99" s="122" t="n">
        <f aca="false">SUM(BK99:BM99)</f>
        <v>700</v>
      </c>
      <c r="BO99" s="123"/>
      <c r="BP99" s="123"/>
      <c r="BQ99" s="123" t="n">
        <v>750</v>
      </c>
      <c r="BR99" s="122" t="n">
        <f aca="false">SUM(BO99:BQ99)</f>
        <v>750</v>
      </c>
      <c r="BS99" s="123" t="n">
        <v>0</v>
      </c>
      <c r="BT99" s="123"/>
      <c r="BU99" s="123"/>
      <c r="BV99" s="122" t="n">
        <f aca="false">SUM(BS99:BU99)</f>
        <v>0</v>
      </c>
      <c r="BW99" s="123"/>
      <c r="BX99" s="123"/>
      <c r="BY99" s="123" t="n">
        <v>0</v>
      </c>
      <c r="BZ99" s="122" t="n">
        <f aca="false">SUM(BW99:BY99)</f>
        <v>0</v>
      </c>
      <c r="CA99" s="123"/>
      <c r="CB99" s="123"/>
      <c r="CC99" s="123"/>
      <c r="CD99" s="122" t="n">
        <f aca="false">SUM(CA99:CC99)</f>
        <v>0</v>
      </c>
      <c r="CE99" s="123"/>
      <c r="CF99" s="123"/>
      <c r="CG99" s="123"/>
      <c r="CH99" s="123"/>
      <c r="CI99" s="123"/>
      <c r="CJ99" s="122" t="n">
        <f aca="false">SUM(CF99:CI99)</f>
        <v>0</v>
      </c>
      <c r="CK99" s="123" t="n">
        <f aca="false">BN99+BR99+BV99+BZ99+CD99+CE99+CJ99</f>
        <v>1450</v>
      </c>
      <c r="CL99" s="125" t="n">
        <v>0</v>
      </c>
      <c r="CM99" s="126"/>
      <c r="CN99" s="32"/>
      <c r="CO99" s="32"/>
      <c r="CP99" s="32"/>
      <c r="CQ99" s="32"/>
      <c r="CR99" s="32"/>
      <c r="CS99" s="32"/>
      <c r="CT99" s="32"/>
    </row>
    <row r="100" customFormat="false" ht="24.75" hidden="false" customHeight="true" outlineLevel="0" collapsed="false">
      <c r="A100" s="32"/>
      <c r="B100" s="106" t="n">
        <f aca="false">B99+1</f>
        <v>90</v>
      </c>
      <c r="C100" s="117" t="str">
        <f aca="false" t="array" ref="C100:C100">INDEX(_Rge_Projectdata_3rd,$B100,MATCH(C$10,_Rge_Headline_Projectdata,0))</f>
        <v>P903698</v>
      </c>
      <c r="D100" s="117" t="n">
        <f aca="false">INDEX(_Rge_Projectdata_3rd,$B100,MATCH(D$10,_Rge_Headline_Projectdata,0))</f>
        <v>0</v>
      </c>
      <c r="E100" s="118" t="str">
        <f aca="false" t="array" ref="E100:E100">IF(INDEX(_Rge_Projectdata_3rd,$B100,MATCH(E$10,_Rge_Headline_Projectdata,0))=0,"",INDEX(_Rge_Projectdata_3rd,$B100,MATCH(E$10,_Rge_Headline_Projectdata,0)))</f>
        <v/>
      </c>
      <c r="F100" s="119" t="str">
        <f aca="false">IF(OR(E100=0,E100&gt;_Reportdate),"Open","Closed")</f>
        <v>Open</v>
      </c>
      <c r="G100" s="120"/>
      <c r="H100" s="121"/>
      <c r="I100" s="121"/>
      <c r="J100" s="121"/>
      <c r="K100" s="122" t="n">
        <f aca="false">SUM(H100:J100)</f>
        <v>0</v>
      </c>
      <c r="L100" s="123"/>
      <c r="M100" s="123"/>
      <c r="N100" s="123"/>
      <c r="O100" s="122" t="n">
        <f aca="false">SUM(L100:N100)</f>
        <v>0</v>
      </c>
      <c r="P100" s="123"/>
      <c r="Q100" s="123"/>
      <c r="R100" s="123"/>
      <c r="S100" s="122" t="n">
        <f aca="false">SUM(P100:R100)</f>
        <v>0</v>
      </c>
      <c r="T100" s="123"/>
      <c r="U100" s="123"/>
      <c r="V100" s="123"/>
      <c r="W100" s="122" t="n">
        <f aca="false">SUM(T100:V100)</f>
        <v>0</v>
      </c>
      <c r="X100" s="123"/>
      <c r="Y100" s="123"/>
      <c r="Z100" s="123"/>
      <c r="AA100" s="122" t="n">
        <f aca="false">SUM(X100:Z100)</f>
        <v>0</v>
      </c>
      <c r="AB100" s="123"/>
      <c r="AC100" s="123"/>
      <c r="AD100" s="123"/>
      <c r="AE100" s="123"/>
      <c r="AF100" s="123"/>
      <c r="AG100" s="122" t="n">
        <f aca="false">SUM(AC100:AF100)</f>
        <v>0</v>
      </c>
      <c r="AH100" s="124" t="n">
        <f aca="false">K100+O100+S100+W100+AA100+AB100+AG100</f>
        <v>0</v>
      </c>
      <c r="AI100" s="120" t="n">
        <v>49980</v>
      </c>
      <c r="AJ100" s="121" t="n">
        <v>27567.57</v>
      </c>
      <c r="AK100" s="121"/>
      <c r="AL100" s="121"/>
      <c r="AM100" s="122" t="n">
        <f aca="false">SUM(AJ100:AL100)</f>
        <v>27567.57</v>
      </c>
      <c r="AN100" s="123"/>
      <c r="AO100" s="123"/>
      <c r="AP100" s="123" t="n">
        <v>1300</v>
      </c>
      <c r="AQ100" s="122" t="n">
        <f aca="false">SUM(AN100:AP100)</f>
        <v>1300</v>
      </c>
      <c r="AR100" s="123" t="n">
        <v>0</v>
      </c>
      <c r="AS100" s="123"/>
      <c r="AT100" s="123"/>
      <c r="AU100" s="122" t="n">
        <f aca="false">SUM(AR100:AT100)</f>
        <v>0</v>
      </c>
      <c r="AV100" s="123"/>
      <c r="AW100" s="123"/>
      <c r="AX100" s="123" t="n">
        <v>0</v>
      </c>
      <c r="AY100" s="122" t="n">
        <f aca="false">SUM(AV100:AX100)</f>
        <v>0</v>
      </c>
      <c r="AZ100" s="123"/>
      <c r="BA100" s="123"/>
      <c r="BB100" s="123"/>
      <c r="BC100" s="122" t="n">
        <f aca="false">SUM(AZ100:BB100)</f>
        <v>0</v>
      </c>
      <c r="BD100" s="123"/>
      <c r="BE100" s="123"/>
      <c r="BF100" s="123"/>
      <c r="BG100" s="123"/>
      <c r="BH100" s="123"/>
      <c r="BI100" s="122" t="n">
        <f aca="false">SUM(BE100:BH100)</f>
        <v>0</v>
      </c>
      <c r="BJ100" s="124" t="n">
        <f aca="false">AM100+AQ100+AU100+AY100+BC100+BD100+BI100</f>
        <v>28867.57</v>
      </c>
      <c r="BK100" s="120" t="n">
        <v>0</v>
      </c>
      <c r="BL100" s="121"/>
      <c r="BM100" s="121"/>
      <c r="BN100" s="122" t="n">
        <f aca="false">SUM(BK100:BM100)</f>
        <v>0</v>
      </c>
      <c r="BO100" s="123"/>
      <c r="BP100" s="123"/>
      <c r="BQ100" s="123" t="n">
        <v>0</v>
      </c>
      <c r="BR100" s="122" t="n">
        <f aca="false">SUM(BO100:BQ100)</f>
        <v>0</v>
      </c>
      <c r="BS100" s="123" t="n">
        <v>0</v>
      </c>
      <c r="BT100" s="123"/>
      <c r="BU100" s="123"/>
      <c r="BV100" s="122" t="n">
        <f aca="false">SUM(BS100:BU100)</f>
        <v>0</v>
      </c>
      <c r="BW100" s="123"/>
      <c r="BX100" s="123"/>
      <c r="BY100" s="123" t="n">
        <v>0</v>
      </c>
      <c r="BZ100" s="122" t="n">
        <f aca="false">SUM(BW100:BY100)</f>
        <v>0</v>
      </c>
      <c r="CA100" s="123"/>
      <c r="CB100" s="123"/>
      <c r="CC100" s="123"/>
      <c r="CD100" s="122" t="n">
        <f aca="false">SUM(CA100:CC100)</f>
        <v>0</v>
      </c>
      <c r="CE100" s="123"/>
      <c r="CF100" s="123"/>
      <c r="CG100" s="123"/>
      <c r="CH100" s="123"/>
      <c r="CI100" s="123"/>
      <c r="CJ100" s="122" t="n">
        <f aca="false">SUM(CF100:CI100)</f>
        <v>0</v>
      </c>
      <c r="CK100" s="123" t="n">
        <f aca="false">BN100+BR100+BV100+BZ100+CD100+CE100+CJ100</f>
        <v>0</v>
      </c>
      <c r="CL100" s="125" t="n">
        <v>0</v>
      </c>
      <c r="CM100" s="126"/>
      <c r="CN100" s="32"/>
      <c r="CO100" s="32"/>
      <c r="CP100" s="32"/>
      <c r="CQ100" s="32"/>
      <c r="CR100" s="32"/>
      <c r="CS100" s="32"/>
      <c r="CT100" s="32"/>
    </row>
    <row r="101" customFormat="false" ht="24.75" hidden="false" customHeight="true" outlineLevel="0" collapsed="false">
      <c r="A101" s="32"/>
      <c r="B101" s="106" t="n">
        <f aca="false">B100+1</f>
        <v>91</v>
      </c>
      <c r="C101" s="117" t="str">
        <f aca="false" t="array" ref="C101:C101">INDEX(_Rge_Projectdata_3rd,$B101,MATCH(C$10,_Rge_Headline_Projectdata,0))</f>
        <v>P903701</v>
      </c>
      <c r="D101" s="117" t="n">
        <f aca="false">INDEX(_Rge_Projectdata_3rd,$B101,MATCH(D$10,_Rge_Headline_Projectdata,0))</f>
        <v>0</v>
      </c>
      <c r="E101" s="118" t="n">
        <f aca="false" t="array" ref="E101:E101">IF(INDEX(_Rge_Projectdata_3rd,$B101,MATCH(E$10,_Rge_Headline_Projectdata,0))=0,"",INDEX(_Rge_Projectdata_3rd,$B101,MATCH(E$10,_Rge_Headline_Projectdata,0)))</f>
        <v>45382</v>
      </c>
      <c r="F101" s="119" t="str">
        <f aca="false">IF(OR(E101=0,E101&gt;_Reportdate),"Open","Closed")</f>
        <v>Closed</v>
      </c>
      <c r="G101" s="120"/>
      <c r="H101" s="121"/>
      <c r="I101" s="121"/>
      <c r="J101" s="121"/>
      <c r="K101" s="122" t="n">
        <f aca="false">SUM(H101:J101)</f>
        <v>0</v>
      </c>
      <c r="L101" s="123"/>
      <c r="M101" s="123"/>
      <c r="N101" s="123"/>
      <c r="O101" s="122" t="n">
        <f aca="false">SUM(L101:N101)</f>
        <v>0</v>
      </c>
      <c r="P101" s="123"/>
      <c r="Q101" s="123"/>
      <c r="R101" s="123"/>
      <c r="S101" s="122" t="n">
        <f aca="false">SUM(P101:R101)</f>
        <v>0</v>
      </c>
      <c r="T101" s="123"/>
      <c r="U101" s="123"/>
      <c r="V101" s="123"/>
      <c r="W101" s="122" t="n">
        <f aca="false">SUM(T101:V101)</f>
        <v>0</v>
      </c>
      <c r="X101" s="123"/>
      <c r="Y101" s="123"/>
      <c r="Z101" s="123"/>
      <c r="AA101" s="122" t="n">
        <f aca="false">SUM(X101:Z101)</f>
        <v>0</v>
      </c>
      <c r="AB101" s="123"/>
      <c r="AC101" s="123"/>
      <c r="AD101" s="123"/>
      <c r="AE101" s="123"/>
      <c r="AF101" s="123"/>
      <c r="AG101" s="122" t="n">
        <f aca="false">SUM(AC101:AF101)</f>
        <v>0</v>
      </c>
      <c r="AH101" s="124" t="n">
        <f aca="false">K101+O101+S101+W101+AA101+AB101+AG101</f>
        <v>0</v>
      </c>
      <c r="AI101" s="120" t="n">
        <v>5387.41</v>
      </c>
      <c r="AJ101" s="121" t="n">
        <v>0</v>
      </c>
      <c r="AK101" s="121"/>
      <c r="AL101" s="121"/>
      <c r="AM101" s="122" t="n">
        <f aca="false">SUM(AJ101:AL101)</f>
        <v>0</v>
      </c>
      <c r="AN101" s="123"/>
      <c r="AO101" s="123"/>
      <c r="AP101" s="123" t="n">
        <v>0</v>
      </c>
      <c r="AQ101" s="122" t="n">
        <f aca="false">SUM(AN101:AP101)</f>
        <v>0</v>
      </c>
      <c r="AR101" s="123" t="n">
        <v>0</v>
      </c>
      <c r="AS101" s="123"/>
      <c r="AT101" s="123"/>
      <c r="AU101" s="122" t="n">
        <f aca="false">SUM(AR101:AT101)</f>
        <v>0</v>
      </c>
      <c r="AV101" s="123"/>
      <c r="AW101" s="123"/>
      <c r="AX101" s="123" t="n">
        <v>3695.74</v>
      </c>
      <c r="AY101" s="122" t="n">
        <f aca="false">SUM(AV101:AX101)</f>
        <v>3695.74</v>
      </c>
      <c r="AZ101" s="123"/>
      <c r="BA101" s="123"/>
      <c r="BB101" s="123"/>
      <c r="BC101" s="122" t="n">
        <f aca="false">SUM(AZ101:BB101)</f>
        <v>0</v>
      </c>
      <c r="BD101" s="123"/>
      <c r="BE101" s="123"/>
      <c r="BF101" s="123"/>
      <c r="BG101" s="123"/>
      <c r="BH101" s="123"/>
      <c r="BI101" s="122" t="n">
        <f aca="false">SUM(BE101:BH101)</f>
        <v>0</v>
      </c>
      <c r="BJ101" s="124" t="n">
        <f aca="false">AM101+AQ101+AU101+AY101+BC101+BD101+BI101</f>
        <v>3695.74</v>
      </c>
      <c r="BK101" s="120" t="n">
        <v>0</v>
      </c>
      <c r="BL101" s="121"/>
      <c r="BM101" s="121"/>
      <c r="BN101" s="122" t="n">
        <f aca="false">SUM(BK101:BM101)</f>
        <v>0</v>
      </c>
      <c r="BO101" s="123"/>
      <c r="BP101" s="123"/>
      <c r="BQ101" s="123" t="n">
        <v>0</v>
      </c>
      <c r="BR101" s="122" t="n">
        <f aca="false">SUM(BO101:BQ101)</f>
        <v>0</v>
      </c>
      <c r="BS101" s="123" t="n">
        <v>0</v>
      </c>
      <c r="BT101" s="123"/>
      <c r="BU101" s="123"/>
      <c r="BV101" s="122" t="n">
        <f aca="false">SUM(BS101:BU101)</f>
        <v>0</v>
      </c>
      <c r="BW101" s="123"/>
      <c r="BX101" s="123"/>
      <c r="BY101" s="123" t="n">
        <v>3695.74</v>
      </c>
      <c r="BZ101" s="122" t="n">
        <f aca="false">SUM(BW101:BY101)</f>
        <v>3695.74</v>
      </c>
      <c r="CA101" s="123"/>
      <c r="CB101" s="123"/>
      <c r="CC101" s="123"/>
      <c r="CD101" s="122" t="n">
        <f aca="false">SUM(CA101:CC101)</f>
        <v>0</v>
      </c>
      <c r="CE101" s="123"/>
      <c r="CF101" s="123"/>
      <c r="CG101" s="123"/>
      <c r="CH101" s="123"/>
      <c r="CI101" s="123"/>
      <c r="CJ101" s="122" t="n">
        <f aca="false">SUM(CF101:CI101)</f>
        <v>0</v>
      </c>
      <c r="CK101" s="123" t="n">
        <f aca="false">BN101+BR101+BV101+BZ101+CD101+CE101+CJ101</f>
        <v>3695.74</v>
      </c>
      <c r="CL101" s="125" t="n">
        <v>5387.41</v>
      </c>
      <c r="CM101" s="126"/>
      <c r="CN101" s="32"/>
      <c r="CO101" s="32"/>
      <c r="CP101" s="32"/>
      <c r="CQ101" s="32"/>
      <c r="CR101" s="32"/>
      <c r="CS101" s="32"/>
      <c r="CT101" s="32"/>
    </row>
    <row r="102" customFormat="false" ht="24.75" hidden="false" customHeight="true" outlineLevel="0" collapsed="false">
      <c r="A102" s="32"/>
      <c r="B102" s="106" t="n">
        <f aca="false">B101+1</f>
        <v>92</v>
      </c>
      <c r="C102" s="117" t="str">
        <f aca="false" t="array" ref="C102:C102">INDEX(_Rge_Projectdata_3rd,$B102,MATCH(C$10,_Rge_Headline_Projectdata,0))</f>
        <v>P903702</v>
      </c>
      <c r="D102" s="117" t="n">
        <f aca="false">INDEX(_Rge_Projectdata_3rd,$B102,MATCH(D$10,_Rge_Headline_Projectdata,0))</f>
        <v>0</v>
      </c>
      <c r="E102" s="118" t="n">
        <f aca="false" t="array" ref="E102:E102">IF(INDEX(_Rge_Projectdata_3rd,$B102,MATCH(E$10,_Rge_Headline_Projectdata,0))=0,"",INDEX(_Rge_Projectdata_3rd,$B102,MATCH(E$10,_Rge_Headline_Projectdata,0)))</f>
        <v>45382</v>
      </c>
      <c r="F102" s="119" t="str">
        <f aca="false">IF(OR(E102=0,E102&gt;_Reportdate),"Open","Closed")</f>
        <v>Closed</v>
      </c>
      <c r="G102" s="120"/>
      <c r="H102" s="121"/>
      <c r="I102" s="121"/>
      <c r="J102" s="121"/>
      <c r="K102" s="122" t="n">
        <f aca="false">SUM(H102:J102)</f>
        <v>0</v>
      </c>
      <c r="L102" s="123"/>
      <c r="M102" s="123"/>
      <c r="N102" s="123"/>
      <c r="O102" s="122" t="n">
        <f aca="false">SUM(L102:N102)</f>
        <v>0</v>
      </c>
      <c r="P102" s="123"/>
      <c r="Q102" s="123"/>
      <c r="R102" s="123"/>
      <c r="S102" s="122" t="n">
        <f aca="false">SUM(P102:R102)</f>
        <v>0</v>
      </c>
      <c r="T102" s="123"/>
      <c r="U102" s="123"/>
      <c r="V102" s="123"/>
      <c r="W102" s="122" t="n">
        <f aca="false">SUM(T102:V102)</f>
        <v>0</v>
      </c>
      <c r="X102" s="123"/>
      <c r="Y102" s="123"/>
      <c r="Z102" s="123"/>
      <c r="AA102" s="122" t="n">
        <f aca="false">SUM(X102:Z102)</f>
        <v>0</v>
      </c>
      <c r="AB102" s="123"/>
      <c r="AC102" s="123"/>
      <c r="AD102" s="123"/>
      <c r="AE102" s="123"/>
      <c r="AF102" s="123"/>
      <c r="AG102" s="122" t="n">
        <f aca="false">SUM(AC102:AF102)</f>
        <v>0</v>
      </c>
      <c r="AH102" s="124" t="n">
        <f aca="false">K102+O102+S102+W102+AA102+AB102+AG102</f>
        <v>0</v>
      </c>
      <c r="AI102" s="120" t="n">
        <v>2668.1</v>
      </c>
      <c r="AJ102" s="121" t="n">
        <v>0</v>
      </c>
      <c r="AK102" s="121"/>
      <c r="AL102" s="121"/>
      <c r="AM102" s="122" t="n">
        <f aca="false">SUM(AJ102:AL102)</f>
        <v>0</v>
      </c>
      <c r="AN102" s="123"/>
      <c r="AO102" s="123"/>
      <c r="AP102" s="123" t="n">
        <v>0</v>
      </c>
      <c r="AQ102" s="122" t="n">
        <f aca="false">SUM(AN102:AP102)</f>
        <v>0</v>
      </c>
      <c r="AR102" s="123" t="n">
        <v>0</v>
      </c>
      <c r="AS102" s="123"/>
      <c r="AT102" s="123"/>
      <c r="AU102" s="122" t="n">
        <f aca="false">SUM(AR102:AT102)</f>
        <v>0</v>
      </c>
      <c r="AV102" s="123"/>
      <c r="AW102" s="123"/>
      <c r="AX102" s="123" t="n">
        <v>2577.24</v>
      </c>
      <c r="AY102" s="122" t="n">
        <f aca="false">SUM(AV102:AX102)</f>
        <v>2577.24</v>
      </c>
      <c r="AZ102" s="123"/>
      <c r="BA102" s="123"/>
      <c r="BB102" s="123"/>
      <c r="BC102" s="122" t="n">
        <f aca="false">SUM(AZ102:BB102)</f>
        <v>0</v>
      </c>
      <c r="BD102" s="123"/>
      <c r="BE102" s="123"/>
      <c r="BF102" s="123"/>
      <c r="BG102" s="123"/>
      <c r="BH102" s="123"/>
      <c r="BI102" s="122" t="n">
        <f aca="false">SUM(BE102:BH102)</f>
        <v>0</v>
      </c>
      <c r="BJ102" s="124" t="n">
        <f aca="false">AM102+AQ102+AU102+AY102+BC102+BD102+BI102</f>
        <v>2577.24</v>
      </c>
      <c r="BK102" s="120" t="n">
        <v>0</v>
      </c>
      <c r="BL102" s="121"/>
      <c r="BM102" s="121"/>
      <c r="BN102" s="122" t="n">
        <f aca="false">SUM(BK102:BM102)</f>
        <v>0</v>
      </c>
      <c r="BO102" s="123"/>
      <c r="BP102" s="123"/>
      <c r="BQ102" s="123" t="n">
        <v>0</v>
      </c>
      <c r="BR102" s="122" t="n">
        <f aca="false">SUM(BO102:BQ102)</f>
        <v>0</v>
      </c>
      <c r="BS102" s="123" t="n">
        <v>0</v>
      </c>
      <c r="BT102" s="123"/>
      <c r="BU102" s="123"/>
      <c r="BV102" s="122" t="n">
        <f aca="false">SUM(BS102:BU102)</f>
        <v>0</v>
      </c>
      <c r="BW102" s="123"/>
      <c r="BX102" s="123"/>
      <c r="BY102" s="123" t="n">
        <v>2577.24</v>
      </c>
      <c r="BZ102" s="122" t="n">
        <f aca="false">SUM(BW102:BY102)</f>
        <v>2577.24</v>
      </c>
      <c r="CA102" s="123"/>
      <c r="CB102" s="123"/>
      <c r="CC102" s="123"/>
      <c r="CD102" s="122" t="n">
        <f aca="false">SUM(CA102:CC102)</f>
        <v>0</v>
      </c>
      <c r="CE102" s="123"/>
      <c r="CF102" s="123"/>
      <c r="CG102" s="123"/>
      <c r="CH102" s="123"/>
      <c r="CI102" s="123"/>
      <c r="CJ102" s="122" t="n">
        <f aca="false">SUM(CF102:CI102)</f>
        <v>0</v>
      </c>
      <c r="CK102" s="123" t="n">
        <f aca="false">BN102+BR102+BV102+BZ102+CD102+CE102+CJ102</f>
        <v>2577.24</v>
      </c>
      <c r="CL102" s="125" t="n">
        <v>2668.1</v>
      </c>
      <c r="CM102" s="126"/>
      <c r="CN102" s="32"/>
      <c r="CO102" s="32"/>
      <c r="CP102" s="32"/>
      <c r="CQ102" s="32"/>
      <c r="CR102" s="32"/>
      <c r="CS102" s="32"/>
      <c r="CT102" s="32"/>
    </row>
    <row r="103" customFormat="false" ht="24.75" hidden="false" customHeight="true" outlineLevel="0" collapsed="false">
      <c r="A103" s="32"/>
      <c r="B103" s="106" t="n">
        <f aca="false">B102+1</f>
        <v>93</v>
      </c>
      <c r="C103" s="117" t="str">
        <f aca="false" t="array" ref="C103:C103">INDEX(_Rge_Projectdata_3rd,$B103,MATCH(C$10,_Rge_Headline_Projectdata,0))</f>
        <v>P903703</v>
      </c>
      <c r="D103" s="117" t="n">
        <f aca="false">INDEX(_Rge_Projectdata_3rd,$B103,MATCH(D$10,_Rge_Headline_Projectdata,0))</f>
        <v>0</v>
      </c>
      <c r="E103" s="118" t="n">
        <f aca="false" t="array" ref="E103:E103">IF(INDEX(_Rge_Projectdata_3rd,$B103,MATCH(E$10,_Rge_Headline_Projectdata,0))=0,"",INDEX(_Rge_Projectdata_3rd,$B103,MATCH(E$10,_Rge_Headline_Projectdata,0)))</f>
        <v>45443</v>
      </c>
      <c r="F103" s="119" t="str">
        <f aca="false">IF(OR(E103=0,E103&gt;_Reportdate),"Open","Closed")</f>
        <v>Closed</v>
      </c>
      <c r="G103" s="120"/>
      <c r="H103" s="121"/>
      <c r="I103" s="121"/>
      <c r="J103" s="121"/>
      <c r="K103" s="122" t="n">
        <f aca="false">SUM(H103:J103)</f>
        <v>0</v>
      </c>
      <c r="L103" s="123"/>
      <c r="M103" s="123"/>
      <c r="N103" s="123"/>
      <c r="O103" s="122" t="n">
        <f aca="false">SUM(L103:N103)</f>
        <v>0</v>
      </c>
      <c r="P103" s="123"/>
      <c r="Q103" s="123"/>
      <c r="R103" s="123"/>
      <c r="S103" s="122" t="n">
        <f aca="false">SUM(P103:R103)</f>
        <v>0</v>
      </c>
      <c r="T103" s="123"/>
      <c r="U103" s="123"/>
      <c r="V103" s="123"/>
      <c r="W103" s="122" t="n">
        <f aca="false">SUM(T103:V103)</f>
        <v>0</v>
      </c>
      <c r="X103" s="123"/>
      <c r="Y103" s="123"/>
      <c r="Z103" s="123"/>
      <c r="AA103" s="122" t="n">
        <f aca="false">SUM(X103:Z103)</f>
        <v>0</v>
      </c>
      <c r="AB103" s="123"/>
      <c r="AC103" s="123"/>
      <c r="AD103" s="123"/>
      <c r="AE103" s="123"/>
      <c r="AF103" s="123"/>
      <c r="AG103" s="122" t="n">
        <f aca="false">SUM(AC103:AF103)</f>
        <v>0</v>
      </c>
      <c r="AH103" s="124" t="n">
        <f aca="false">K103+O103+S103+W103+AA103+AB103+AG103</f>
        <v>0</v>
      </c>
      <c r="AI103" s="120" t="n">
        <v>8100</v>
      </c>
      <c r="AJ103" s="121" t="n">
        <v>2551</v>
      </c>
      <c r="AK103" s="121"/>
      <c r="AL103" s="121"/>
      <c r="AM103" s="122" t="n">
        <f aca="false">SUM(AJ103:AL103)</f>
        <v>2551</v>
      </c>
      <c r="AN103" s="123"/>
      <c r="AO103" s="123"/>
      <c r="AP103" s="123" t="n">
        <v>1410</v>
      </c>
      <c r="AQ103" s="122" t="n">
        <f aca="false">SUM(AN103:AP103)</f>
        <v>1410</v>
      </c>
      <c r="AR103" s="123" t="n">
        <v>0</v>
      </c>
      <c r="AS103" s="123"/>
      <c r="AT103" s="123"/>
      <c r="AU103" s="122" t="n">
        <f aca="false">SUM(AR103:AT103)</f>
        <v>0</v>
      </c>
      <c r="AV103" s="123"/>
      <c r="AW103" s="123"/>
      <c r="AX103" s="123" t="n">
        <v>0</v>
      </c>
      <c r="AY103" s="122" t="n">
        <f aca="false">SUM(AV103:AX103)</f>
        <v>0</v>
      </c>
      <c r="AZ103" s="123"/>
      <c r="BA103" s="123"/>
      <c r="BB103" s="123"/>
      <c r="BC103" s="122" t="n">
        <f aca="false">SUM(AZ103:BB103)</f>
        <v>0</v>
      </c>
      <c r="BD103" s="123"/>
      <c r="BE103" s="123"/>
      <c r="BF103" s="123"/>
      <c r="BG103" s="123"/>
      <c r="BH103" s="123"/>
      <c r="BI103" s="122" t="n">
        <f aca="false">SUM(BE103:BH103)</f>
        <v>0</v>
      </c>
      <c r="BJ103" s="124" t="n">
        <f aca="false">AM103+AQ103+AU103+AY103+BC103+BD103+BI103</f>
        <v>3961</v>
      </c>
      <c r="BK103" s="120" t="n">
        <v>2551</v>
      </c>
      <c r="BL103" s="121"/>
      <c r="BM103" s="121"/>
      <c r="BN103" s="122" t="n">
        <f aca="false">SUM(BK103:BM103)</f>
        <v>2551</v>
      </c>
      <c r="BO103" s="123"/>
      <c r="BP103" s="123"/>
      <c r="BQ103" s="123" t="n">
        <v>1410</v>
      </c>
      <c r="BR103" s="122" t="n">
        <f aca="false">SUM(BO103:BQ103)</f>
        <v>1410</v>
      </c>
      <c r="BS103" s="123" t="n">
        <v>0</v>
      </c>
      <c r="BT103" s="123"/>
      <c r="BU103" s="123"/>
      <c r="BV103" s="122" t="n">
        <f aca="false">SUM(BS103:BU103)</f>
        <v>0</v>
      </c>
      <c r="BW103" s="123"/>
      <c r="BX103" s="123"/>
      <c r="BY103" s="123" t="n">
        <v>0</v>
      </c>
      <c r="BZ103" s="122" t="n">
        <f aca="false">SUM(BW103:BY103)</f>
        <v>0</v>
      </c>
      <c r="CA103" s="123"/>
      <c r="CB103" s="123"/>
      <c r="CC103" s="123"/>
      <c r="CD103" s="122" t="n">
        <f aca="false">SUM(CA103:CC103)</f>
        <v>0</v>
      </c>
      <c r="CE103" s="123"/>
      <c r="CF103" s="123"/>
      <c r="CG103" s="123"/>
      <c r="CH103" s="123"/>
      <c r="CI103" s="123"/>
      <c r="CJ103" s="122" t="n">
        <f aca="false">SUM(CF103:CI103)</f>
        <v>0</v>
      </c>
      <c r="CK103" s="123" t="n">
        <f aca="false">BN103+BR103+BV103+BZ103+CD103+CE103+CJ103</f>
        <v>3961</v>
      </c>
      <c r="CL103" s="125" t="n">
        <v>8100</v>
      </c>
      <c r="CM103" s="126"/>
      <c r="CN103" s="32"/>
      <c r="CO103" s="32"/>
      <c r="CP103" s="32"/>
      <c r="CQ103" s="32"/>
      <c r="CR103" s="32"/>
      <c r="CS103" s="32"/>
      <c r="CT103" s="32"/>
    </row>
    <row r="104" customFormat="false" ht="24.75" hidden="false" customHeight="true" outlineLevel="0" collapsed="false">
      <c r="A104" s="32"/>
      <c r="B104" s="106" t="n">
        <f aca="false">B103+1</f>
        <v>94</v>
      </c>
      <c r="C104" s="117" t="str">
        <f aca="false" t="array" ref="C104:C104">INDEX(_Rge_Projectdata_3rd,$B104,MATCH(C$10,_Rge_Headline_Projectdata,0))</f>
        <v>P903704</v>
      </c>
      <c r="D104" s="117" t="n">
        <f aca="false">INDEX(_Rge_Projectdata_3rd,$B104,MATCH(D$10,_Rge_Headline_Projectdata,0))</f>
        <v>0</v>
      </c>
      <c r="E104" s="118" t="str">
        <f aca="false" t="array" ref="E104:E104">IF(INDEX(_Rge_Projectdata_3rd,$B104,MATCH(E$10,_Rge_Headline_Projectdata,0))=0,"",INDEX(_Rge_Projectdata_3rd,$B104,MATCH(E$10,_Rge_Headline_Projectdata,0)))</f>
        <v/>
      </c>
      <c r="F104" s="119" t="str">
        <f aca="false">IF(OR(E104=0,E104&gt;_Reportdate),"Open","Closed")</f>
        <v>Open</v>
      </c>
      <c r="G104" s="120"/>
      <c r="H104" s="121"/>
      <c r="I104" s="121"/>
      <c r="J104" s="121"/>
      <c r="K104" s="122" t="n">
        <f aca="false">SUM(H104:J104)</f>
        <v>0</v>
      </c>
      <c r="L104" s="123"/>
      <c r="M104" s="123"/>
      <c r="N104" s="123"/>
      <c r="O104" s="122" t="n">
        <f aca="false">SUM(L104:N104)</f>
        <v>0</v>
      </c>
      <c r="P104" s="123"/>
      <c r="Q104" s="123"/>
      <c r="R104" s="123"/>
      <c r="S104" s="122" t="n">
        <f aca="false">SUM(P104:R104)</f>
        <v>0</v>
      </c>
      <c r="T104" s="123"/>
      <c r="U104" s="123"/>
      <c r="V104" s="123"/>
      <c r="W104" s="122" t="n">
        <f aca="false">SUM(T104:V104)</f>
        <v>0</v>
      </c>
      <c r="X104" s="123"/>
      <c r="Y104" s="123"/>
      <c r="Z104" s="123"/>
      <c r="AA104" s="122" t="n">
        <f aca="false">SUM(X104:Z104)</f>
        <v>0</v>
      </c>
      <c r="AB104" s="123"/>
      <c r="AC104" s="123"/>
      <c r="AD104" s="123"/>
      <c r="AE104" s="123"/>
      <c r="AF104" s="123"/>
      <c r="AG104" s="122" t="n">
        <f aca="false">SUM(AC104:AF104)</f>
        <v>0</v>
      </c>
      <c r="AH104" s="124" t="n">
        <f aca="false">K104+O104+S104+W104+AA104+AB104+AG104</f>
        <v>0</v>
      </c>
      <c r="AI104" s="120" t="n">
        <v>17000</v>
      </c>
      <c r="AJ104" s="121" t="n">
        <v>10640</v>
      </c>
      <c r="AK104" s="121"/>
      <c r="AL104" s="121"/>
      <c r="AM104" s="122" t="n">
        <f aca="false">SUM(AJ104:AL104)</f>
        <v>10640</v>
      </c>
      <c r="AN104" s="123"/>
      <c r="AO104" s="123"/>
      <c r="AP104" s="123" t="n">
        <v>585</v>
      </c>
      <c r="AQ104" s="122" t="n">
        <f aca="false">SUM(AN104:AP104)</f>
        <v>585</v>
      </c>
      <c r="AR104" s="123" t="n">
        <v>0</v>
      </c>
      <c r="AS104" s="123"/>
      <c r="AT104" s="123"/>
      <c r="AU104" s="122" t="n">
        <f aca="false">SUM(AR104:AT104)</f>
        <v>0</v>
      </c>
      <c r="AV104" s="123"/>
      <c r="AW104" s="123"/>
      <c r="AX104" s="123" t="n">
        <v>0</v>
      </c>
      <c r="AY104" s="122" t="n">
        <f aca="false">SUM(AV104:AX104)</f>
        <v>0</v>
      </c>
      <c r="AZ104" s="123"/>
      <c r="BA104" s="123"/>
      <c r="BB104" s="123"/>
      <c r="BC104" s="122" t="n">
        <f aca="false">SUM(AZ104:BB104)</f>
        <v>0</v>
      </c>
      <c r="BD104" s="123"/>
      <c r="BE104" s="123"/>
      <c r="BF104" s="123"/>
      <c r="BG104" s="123"/>
      <c r="BH104" s="123"/>
      <c r="BI104" s="122" t="n">
        <f aca="false">SUM(BE104:BH104)</f>
        <v>0</v>
      </c>
      <c r="BJ104" s="124" t="n">
        <f aca="false">AM104+AQ104+AU104+AY104+BC104+BD104+BI104</f>
        <v>11225</v>
      </c>
      <c r="BK104" s="120" t="n">
        <v>638</v>
      </c>
      <c r="BL104" s="121"/>
      <c r="BM104" s="121"/>
      <c r="BN104" s="122" t="n">
        <f aca="false">SUM(BK104:BM104)</f>
        <v>638</v>
      </c>
      <c r="BO104" s="123"/>
      <c r="BP104" s="123"/>
      <c r="BQ104" s="123" t="n">
        <v>540</v>
      </c>
      <c r="BR104" s="122" t="n">
        <f aca="false">SUM(BO104:BQ104)</f>
        <v>540</v>
      </c>
      <c r="BS104" s="123" t="n">
        <v>0</v>
      </c>
      <c r="BT104" s="123"/>
      <c r="BU104" s="123"/>
      <c r="BV104" s="122" t="n">
        <f aca="false">SUM(BS104:BU104)</f>
        <v>0</v>
      </c>
      <c r="BW104" s="123"/>
      <c r="BX104" s="123"/>
      <c r="BY104" s="123" t="n">
        <v>0</v>
      </c>
      <c r="BZ104" s="122" t="n">
        <f aca="false">SUM(BW104:BY104)</f>
        <v>0</v>
      </c>
      <c r="CA104" s="123"/>
      <c r="CB104" s="123"/>
      <c r="CC104" s="123"/>
      <c r="CD104" s="122" t="n">
        <f aca="false">SUM(CA104:CC104)</f>
        <v>0</v>
      </c>
      <c r="CE104" s="123"/>
      <c r="CF104" s="123"/>
      <c r="CG104" s="123"/>
      <c r="CH104" s="123"/>
      <c r="CI104" s="123"/>
      <c r="CJ104" s="122" t="n">
        <f aca="false">SUM(CF104:CI104)</f>
        <v>0</v>
      </c>
      <c r="CK104" s="123" t="n">
        <f aca="false">BN104+BR104+BV104+BZ104+CD104+CE104+CJ104</f>
        <v>1178</v>
      </c>
      <c r="CL104" s="125" t="n">
        <v>0</v>
      </c>
      <c r="CM104" s="126"/>
      <c r="CN104" s="32"/>
      <c r="CO104" s="32"/>
      <c r="CP104" s="32"/>
      <c r="CQ104" s="32"/>
      <c r="CR104" s="32"/>
      <c r="CS104" s="32"/>
      <c r="CT104" s="32"/>
    </row>
    <row r="105" customFormat="false" ht="24.75" hidden="false" customHeight="true" outlineLevel="0" collapsed="false">
      <c r="A105" s="32"/>
      <c r="B105" s="106" t="n">
        <f aca="false">B104+1</f>
        <v>95</v>
      </c>
      <c r="C105" s="117" t="str">
        <f aca="false" t="array" ref="C105:C105">INDEX(_Rge_Projectdata_3rd,$B105,MATCH(C$10,_Rge_Headline_Projectdata,0))</f>
        <v>P903705</v>
      </c>
      <c r="D105" s="117" t="n">
        <f aca="false">INDEX(_Rge_Projectdata_3rd,$B105,MATCH(D$10,_Rge_Headline_Projectdata,0))</f>
        <v>0</v>
      </c>
      <c r="E105" s="118" t="n">
        <f aca="false" t="array" ref="E105:E105">IF(INDEX(_Rge_Projectdata_3rd,$B105,MATCH(E$10,_Rge_Headline_Projectdata,0))=0,"",INDEX(_Rge_Projectdata_3rd,$B105,MATCH(E$10,_Rge_Headline_Projectdata,0)))</f>
        <v>45412</v>
      </c>
      <c r="F105" s="119" t="str">
        <f aca="false">IF(OR(E105=0,E105&gt;_Reportdate),"Open","Closed")</f>
        <v>Closed</v>
      </c>
      <c r="G105" s="120"/>
      <c r="H105" s="121"/>
      <c r="I105" s="121"/>
      <c r="J105" s="121"/>
      <c r="K105" s="122" t="n">
        <f aca="false">SUM(H105:J105)</f>
        <v>0</v>
      </c>
      <c r="L105" s="123"/>
      <c r="M105" s="123"/>
      <c r="N105" s="123"/>
      <c r="O105" s="122" t="n">
        <f aca="false">SUM(L105:N105)</f>
        <v>0</v>
      </c>
      <c r="P105" s="123"/>
      <c r="Q105" s="123"/>
      <c r="R105" s="123"/>
      <c r="S105" s="122" t="n">
        <f aca="false">SUM(P105:R105)</f>
        <v>0</v>
      </c>
      <c r="T105" s="123"/>
      <c r="U105" s="123"/>
      <c r="V105" s="123"/>
      <c r="W105" s="122" t="n">
        <f aca="false">SUM(T105:V105)</f>
        <v>0</v>
      </c>
      <c r="X105" s="123"/>
      <c r="Y105" s="123"/>
      <c r="Z105" s="123"/>
      <c r="AA105" s="122" t="n">
        <f aca="false">SUM(X105:Z105)</f>
        <v>0</v>
      </c>
      <c r="AB105" s="123"/>
      <c r="AC105" s="123"/>
      <c r="AD105" s="123"/>
      <c r="AE105" s="123"/>
      <c r="AF105" s="123"/>
      <c r="AG105" s="122" t="n">
        <f aca="false">SUM(AC105:AF105)</f>
        <v>0</v>
      </c>
      <c r="AH105" s="124" t="n">
        <f aca="false">K105+O105+S105+W105+AA105+AB105+AG105</f>
        <v>0</v>
      </c>
      <c r="AI105" s="120" t="n">
        <v>9469.4</v>
      </c>
      <c r="AJ105" s="121" t="n">
        <v>0</v>
      </c>
      <c r="AK105" s="121"/>
      <c r="AL105" s="121"/>
      <c r="AM105" s="122" t="n">
        <f aca="false">SUM(AJ105:AL105)</f>
        <v>0</v>
      </c>
      <c r="AN105" s="123"/>
      <c r="AO105" s="123"/>
      <c r="AP105" s="123" t="n">
        <v>0</v>
      </c>
      <c r="AQ105" s="122" t="n">
        <f aca="false">SUM(AN105:AP105)</f>
        <v>0</v>
      </c>
      <c r="AR105" s="123" t="n">
        <v>0</v>
      </c>
      <c r="AS105" s="123"/>
      <c r="AT105" s="123"/>
      <c r="AU105" s="122" t="n">
        <f aca="false">SUM(AR105:AT105)</f>
        <v>0</v>
      </c>
      <c r="AV105" s="123"/>
      <c r="AW105" s="123"/>
      <c r="AX105" s="123" t="n">
        <v>6415.12</v>
      </c>
      <c r="AY105" s="122" t="n">
        <f aca="false">SUM(AV105:AX105)</f>
        <v>6415.12</v>
      </c>
      <c r="AZ105" s="123"/>
      <c r="BA105" s="123"/>
      <c r="BB105" s="123"/>
      <c r="BC105" s="122" t="n">
        <f aca="false">SUM(AZ105:BB105)</f>
        <v>0</v>
      </c>
      <c r="BD105" s="123"/>
      <c r="BE105" s="123"/>
      <c r="BF105" s="123"/>
      <c r="BG105" s="123"/>
      <c r="BH105" s="123"/>
      <c r="BI105" s="122" t="n">
        <f aca="false">SUM(BE105:BH105)</f>
        <v>0</v>
      </c>
      <c r="BJ105" s="124" t="n">
        <f aca="false">AM105+AQ105+AU105+AY105+BC105+BD105+BI105</f>
        <v>6415.12</v>
      </c>
      <c r="BK105" s="120" t="n">
        <v>0</v>
      </c>
      <c r="BL105" s="121"/>
      <c r="BM105" s="121"/>
      <c r="BN105" s="122" t="n">
        <f aca="false">SUM(BK105:BM105)</f>
        <v>0</v>
      </c>
      <c r="BO105" s="123"/>
      <c r="BP105" s="123"/>
      <c r="BQ105" s="123" t="n">
        <v>0</v>
      </c>
      <c r="BR105" s="122" t="n">
        <f aca="false">SUM(BO105:BQ105)</f>
        <v>0</v>
      </c>
      <c r="BS105" s="123" t="n">
        <v>0</v>
      </c>
      <c r="BT105" s="123"/>
      <c r="BU105" s="123"/>
      <c r="BV105" s="122" t="n">
        <f aca="false">SUM(BS105:BU105)</f>
        <v>0</v>
      </c>
      <c r="BW105" s="123"/>
      <c r="BX105" s="123"/>
      <c r="BY105" s="123" t="n">
        <v>6415.12</v>
      </c>
      <c r="BZ105" s="122" t="n">
        <f aca="false">SUM(BW105:BY105)</f>
        <v>6415.12</v>
      </c>
      <c r="CA105" s="123"/>
      <c r="CB105" s="123"/>
      <c r="CC105" s="123"/>
      <c r="CD105" s="122" t="n">
        <f aca="false">SUM(CA105:CC105)</f>
        <v>0</v>
      </c>
      <c r="CE105" s="123"/>
      <c r="CF105" s="123"/>
      <c r="CG105" s="123"/>
      <c r="CH105" s="123"/>
      <c r="CI105" s="123"/>
      <c r="CJ105" s="122" t="n">
        <f aca="false">SUM(CF105:CI105)</f>
        <v>0</v>
      </c>
      <c r="CK105" s="123" t="n">
        <f aca="false">BN105+BR105+BV105+BZ105+CD105+CE105+CJ105</f>
        <v>6415.12</v>
      </c>
      <c r="CL105" s="125" t="n">
        <v>9469.4</v>
      </c>
      <c r="CM105" s="126"/>
      <c r="CN105" s="32"/>
      <c r="CO105" s="32"/>
      <c r="CP105" s="32"/>
      <c r="CQ105" s="32"/>
      <c r="CR105" s="32"/>
      <c r="CS105" s="32"/>
      <c r="CT105" s="32"/>
    </row>
    <row r="106" customFormat="false" ht="24.75" hidden="false" customHeight="true" outlineLevel="0" collapsed="false">
      <c r="A106" s="32"/>
      <c r="B106" s="106" t="n">
        <f aca="false">B105+1</f>
        <v>96</v>
      </c>
      <c r="C106" s="117" t="str">
        <f aca="false" t="array" ref="C106:C106">INDEX(_Rge_Projectdata_3rd,$B106,MATCH(C$10,_Rge_Headline_Projectdata,0))</f>
        <v>P903706</v>
      </c>
      <c r="D106" s="117" t="n">
        <f aca="false">INDEX(_Rge_Projectdata_3rd,$B106,MATCH(D$10,_Rge_Headline_Projectdata,0))</f>
        <v>0</v>
      </c>
      <c r="E106" s="118" t="n">
        <f aca="false" t="array" ref="E106:E106">IF(INDEX(_Rge_Projectdata_3rd,$B106,MATCH(E$10,_Rge_Headline_Projectdata,0))=0,"",INDEX(_Rge_Projectdata_3rd,$B106,MATCH(E$10,_Rge_Headline_Projectdata,0)))</f>
        <v>45443</v>
      </c>
      <c r="F106" s="119" t="str">
        <f aca="false">IF(OR(E106=0,E106&gt;_Reportdate),"Open","Closed")</f>
        <v>Closed</v>
      </c>
      <c r="G106" s="120"/>
      <c r="H106" s="121"/>
      <c r="I106" s="121"/>
      <c r="J106" s="121"/>
      <c r="K106" s="122" t="n">
        <f aca="false">SUM(H106:J106)</f>
        <v>0</v>
      </c>
      <c r="L106" s="123"/>
      <c r="M106" s="123"/>
      <c r="N106" s="123"/>
      <c r="O106" s="122" t="n">
        <f aca="false">SUM(L106:N106)</f>
        <v>0</v>
      </c>
      <c r="P106" s="123"/>
      <c r="Q106" s="123"/>
      <c r="R106" s="123"/>
      <c r="S106" s="122" t="n">
        <f aca="false">SUM(P106:R106)</f>
        <v>0</v>
      </c>
      <c r="T106" s="123"/>
      <c r="U106" s="123"/>
      <c r="V106" s="123"/>
      <c r="W106" s="122" t="n">
        <f aca="false">SUM(T106:V106)</f>
        <v>0</v>
      </c>
      <c r="X106" s="123"/>
      <c r="Y106" s="123"/>
      <c r="Z106" s="123"/>
      <c r="AA106" s="122" t="n">
        <f aca="false">SUM(X106:Z106)</f>
        <v>0</v>
      </c>
      <c r="AB106" s="123"/>
      <c r="AC106" s="123"/>
      <c r="AD106" s="123"/>
      <c r="AE106" s="123"/>
      <c r="AF106" s="123"/>
      <c r="AG106" s="122" t="n">
        <f aca="false">SUM(AC106:AF106)</f>
        <v>0</v>
      </c>
      <c r="AH106" s="124" t="n">
        <f aca="false">K106+O106+S106+W106+AA106+AB106+AG106</f>
        <v>0</v>
      </c>
      <c r="AI106" s="120" t="n">
        <v>29759.45</v>
      </c>
      <c r="AJ106" s="121"/>
      <c r="AK106" s="121"/>
      <c r="AL106" s="121"/>
      <c r="AM106" s="122" t="n">
        <f aca="false">SUM(AJ106:AL106)</f>
        <v>0</v>
      </c>
      <c r="AN106" s="123"/>
      <c r="AO106" s="123"/>
      <c r="AP106" s="123" t="n">
        <v>0</v>
      </c>
      <c r="AQ106" s="122" t="n">
        <f aca="false">SUM(AN106:AP106)</f>
        <v>0</v>
      </c>
      <c r="AR106" s="123" t="n">
        <v>0</v>
      </c>
      <c r="AS106" s="123"/>
      <c r="AT106" s="123"/>
      <c r="AU106" s="122" t="n">
        <f aca="false">SUM(AR106:AT106)</f>
        <v>0</v>
      </c>
      <c r="AV106" s="123"/>
      <c r="AW106" s="123"/>
      <c r="AX106" s="123" t="n">
        <v>20464.42</v>
      </c>
      <c r="AY106" s="122" t="n">
        <f aca="false">SUM(AV106:AX106)</f>
        <v>20464.42</v>
      </c>
      <c r="AZ106" s="123"/>
      <c r="BA106" s="123"/>
      <c r="BB106" s="123"/>
      <c r="BC106" s="122" t="n">
        <f aca="false">SUM(AZ106:BB106)</f>
        <v>0</v>
      </c>
      <c r="BD106" s="123"/>
      <c r="BE106" s="123"/>
      <c r="BF106" s="123"/>
      <c r="BG106" s="123"/>
      <c r="BH106" s="123"/>
      <c r="BI106" s="122" t="n">
        <f aca="false">SUM(BE106:BH106)</f>
        <v>0</v>
      </c>
      <c r="BJ106" s="124" t="n">
        <f aca="false">AM106+AQ106+AU106+AY106+BC106+BD106+BI106</f>
        <v>20464.42</v>
      </c>
      <c r="BK106" s="120" t="n">
        <v>0</v>
      </c>
      <c r="BL106" s="121"/>
      <c r="BM106" s="121"/>
      <c r="BN106" s="122" t="n">
        <f aca="false">SUM(BK106:BM106)</f>
        <v>0</v>
      </c>
      <c r="BO106" s="123"/>
      <c r="BP106" s="123"/>
      <c r="BQ106" s="123" t="n">
        <v>0</v>
      </c>
      <c r="BR106" s="122" t="n">
        <f aca="false">SUM(BO106:BQ106)</f>
        <v>0</v>
      </c>
      <c r="BS106" s="123" t="n">
        <v>0</v>
      </c>
      <c r="BT106" s="123"/>
      <c r="BU106" s="123"/>
      <c r="BV106" s="122" t="n">
        <f aca="false">SUM(BS106:BU106)</f>
        <v>0</v>
      </c>
      <c r="BW106" s="123"/>
      <c r="BX106" s="123"/>
      <c r="BY106" s="123" t="n">
        <v>20464.42</v>
      </c>
      <c r="BZ106" s="122" t="n">
        <f aca="false">SUM(BW106:BY106)</f>
        <v>20464.42</v>
      </c>
      <c r="CA106" s="123"/>
      <c r="CB106" s="123"/>
      <c r="CC106" s="123"/>
      <c r="CD106" s="122" t="n">
        <f aca="false">SUM(CA106:CC106)</f>
        <v>0</v>
      </c>
      <c r="CE106" s="123"/>
      <c r="CF106" s="123"/>
      <c r="CG106" s="123"/>
      <c r="CH106" s="123"/>
      <c r="CI106" s="123"/>
      <c r="CJ106" s="122" t="n">
        <f aca="false">SUM(CF106:CI106)</f>
        <v>0</v>
      </c>
      <c r="CK106" s="123" t="n">
        <f aca="false">BN106+BR106+BV106+BZ106+CD106+CE106+CJ106</f>
        <v>20464.42</v>
      </c>
      <c r="CL106" s="125" t="n">
        <v>29759.45</v>
      </c>
      <c r="CM106" s="126"/>
      <c r="CN106" s="32"/>
      <c r="CO106" s="32"/>
      <c r="CP106" s="32"/>
      <c r="CQ106" s="32"/>
      <c r="CR106" s="32"/>
      <c r="CS106" s="32"/>
      <c r="CT106" s="32"/>
    </row>
    <row r="107" customFormat="false" ht="24.75" hidden="false" customHeight="true" outlineLevel="0" collapsed="false">
      <c r="A107" s="32"/>
      <c r="B107" s="106" t="n">
        <f aca="false">B106+1</f>
        <v>97</v>
      </c>
      <c r="C107" s="117" t="str">
        <f aca="false" t="array" ref="C107:C107">INDEX(_Rge_Projectdata_3rd,$B107,MATCH(C$10,_Rge_Headline_Projectdata,0))</f>
        <v>P903707</v>
      </c>
      <c r="D107" s="117" t="n">
        <f aca="false">INDEX(_Rge_Projectdata_3rd,$B107,MATCH(D$10,_Rge_Headline_Projectdata,0))</f>
        <v>0</v>
      </c>
      <c r="E107" s="118" t="n">
        <f aca="false" t="array" ref="E107:E107">IF(INDEX(_Rge_Projectdata_3rd,$B107,MATCH(E$10,_Rge_Headline_Projectdata,0))=0,"",INDEX(_Rge_Projectdata_3rd,$B107,MATCH(E$10,_Rge_Headline_Projectdata,0)))</f>
        <v>45412</v>
      </c>
      <c r="F107" s="119" t="str">
        <f aca="false">IF(OR(E107=0,E107&gt;_Reportdate),"Open","Closed")</f>
        <v>Closed</v>
      </c>
      <c r="G107" s="120"/>
      <c r="H107" s="121"/>
      <c r="I107" s="121"/>
      <c r="J107" s="121"/>
      <c r="K107" s="122" t="n">
        <f aca="false">SUM(H107:J107)</f>
        <v>0</v>
      </c>
      <c r="L107" s="123"/>
      <c r="M107" s="123"/>
      <c r="N107" s="123"/>
      <c r="O107" s="122" t="n">
        <f aca="false">SUM(L107:N107)</f>
        <v>0</v>
      </c>
      <c r="P107" s="123"/>
      <c r="Q107" s="123"/>
      <c r="R107" s="123"/>
      <c r="S107" s="122" t="n">
        <f aca="false">SUM(P107:R107)</f>
        <v>0</v>
      </c>
      <c r="T107" s="123"/>
      <c r="U107" s="123"/>
      <c r="V107" s="123"/>
      <c r="W107" s="122" t="n">
        <f aca="false">SUM(T107:V107)</f>
        <v>0</v>
      </c>
      <c r="X107" s="123"/>
      <c r="Y107" s="123"/>
      <c r="Z107" s="123"/>
      <c r="AA107" s="122" t="n">
        <f aca="false">SUM(X107:Z107)</f>
        <v>0</v>
      </c>
      <c r="AB107" s="123"/>
      <c r="AC107" s="123"/>
      <c r="AD107" s="123"/>
      <c r="AE107" s="123"/>
      <c r="AF107" s="123"/>
      <c r="AG107" s="122" t="n">
        <f aca="false">SUM(AC107:AF107)</f>
        <v>0</v>
      </c>
      <c r="AH107" s="124" t="n">
        <f aca="false">K107+O107+S107+W107+AA107+AB107+AG107</f>
        <v>0</v>
      </c>
      <c r="AI107" s="120" t="n">
        <v>74000</v>
      </c>
      <c r="AJ107" s="121" t="n">
        <v>51740</v>
      </c>
      <c r="AK107" s="121"/>
      <c r="AL107" s="121"/>
      <c r="AM107" s="122" t="n">
        <f aca="false">SUM(AJ107:AL107)</f>
        <v>51740</v>
      </c>
      <c r="AN107" s="123"/>
      <c r="AO107" s="123"/>
      <c r="AP107" s="123" t="n">
        <v>780</v>
      </c>
      <c r="AQ107" s="122" t="n">
        <f aca="false">SUM(AN107:AP107)</f>
        <v>780</v>
      </c>
      <c r="AR107" s="123" t="n">
        <v>5640.91</v>
      </c>
      <c r="AS107" s="123"/>
      <c r="AT107" s="123"/>
      <c r="AU107" s="122" t="n">
        <f aca="false">SUM(AR107:AT107)</f>
        <v>5640.91</v>
      </c>
      <c r="AV107" s="123"/>
      <c r="AW107" s="123"/>
      <c r="AX107" s="123" t="n">
        <v>0</v>
      </c>
      <c r="AY107" s="122" t="n">
        <f aca="false">SUM(AV107:AX107)</f>
        <v>0</v>
      </c>
      <c r="AZ107" s="123"/>
      <c r="BA107" s="123"/>
      <c r="BB107" s="123"/>
      <c r="BC107" s="122" t="n">
        <f aca="false">SUM(AZ107:BB107)</f>
        <v>0</v>
      </c>
      <c r="BD107" s="123"/>
      <c r="BE107" s="123"/>
      <c r="BF107" s="123"/>
      <c r="BG107" s="123"/>
      <c r="BH107" s="123"/>
      <c r="BI107" s="122" t="n">
        <f aca="false">SUM(BE107:BH107)</f>
        <v>0</v>
      </c>
      <c r="BJ107" s="124" t="n">
        <f aca="false">AM107+AQ107+AU107+AY107+BC107+BD107+BI107</f>
        <v>58160.91</v>
      </c>
      <c r="BK107" s="120" t="n">
        <v>51740</v>
      </c>
      <c r="BL107" s="121"/>
      <c r="BM107" s="121"/>
      <c r="BN107" s="122" t="n">
        <f aca="false">SUM(BK107:BM107)</f>
        <v>51740</v>
      </c>
      <c r="BO107" s="123"/>
      <c r="BP107" s="123"/>
      <c r="BQ107" s="123" t="n">
        <v>780</v>
      </c>
      <c r="BR107" s="122" t="n">
        <f aca="false">SUM(BO107:BQ107)</f>
        <v>780</v>
      </c>
      <c r="BS107" s="123" t="n">
        <v>5640.91</v>
      </c>
      <c r="BT107" s="123"/>
      <c r="BU107" s="123"/>
      <c r="BV107" s="122" t="n">
        <f aca="false">SUM(BS107:BU107)</f>
        <v>5640.91</v>
      </c>
      <c r="BW107" s="123"/>
      <c r="BX107" s="123"/>
      <c r="BY107" s="123" t="n">
        <v>0</v>
      </c>
      <c r="BZ107" s="122" t="n">
        <f aca="false">SUM(BW107:BY107)</f>
        <v>0</v>
      </c>
      <c r="CA107" s="123"/>
      <c r="CB107" s="123"/>
      <c r="CC107" s="123"/>
      <c r="CD107" s="122" t="n">
        <f aca="false">SUM(CA107:CC107)</f>
        <v>0</v>
      </c>
      <c r="CE107" s="123"/>
      <c r="CF107" s="123"/>
      <c r="CG107" s="123"/>
      <c r="CH107" s="123"/>
      <c r="CI107" s="123"/>
      <c r="CJ107" s="122" t="n">
        <f aca="false">SUM(CF107:CI107)</f>
        <v>0</v>
      </c>
      <c r="CK107" s="123" t="n">
        <f aca="false">BN107+BR107+BV107+BZ107+CD107+CE107+CJ107</f>
        <v>58160.91</v>
      </c>
      <c r="CL107" s="125" t="n">
        <v>74000</v>
      </c>
      <c r="CM107" s="126"/>
      <c r="CN107" s="32"/>
      <c r="CO107" s="32"/>
      <c r="CP107" s="32"/>
      <c r="CQ107" s="32"/>
      <c r="CR107" s="32"/>
      <c r="CS107" s="32"/>
      <c r="CT107" s="32"/>
    </row>
    <row r="108" customFormat="false" ht="24.75" hidden="false" customHeight="true" outlineLevel="0" collapsed="false">
      <c r="A108" s="32"/>
      <c r="B108" s="106" t="n">
        <f aca="false">B107+1</f>
        <v>98</v>
      </c>
      <c r="C108" s="117" t="str">
        <f aca="false" t="array" ref="C108:C108">INDEX(_Rge_Projectdata_3rd,$B108,MATCH(C$10,_Rge_Headline_Projectdata,0))</f>
        <v>P903709</v>
      </c>
      <c r="D108" s="117" t="n">
        <f aca="false">INDEX(_Rge_Projectdata_3rd,$B108,MATCH(D$10,_Rge_Headline_Projectdata,0))</f>
        <v>0</v>
      </c>
      <c r="E108" s="118" t="str">
        <f aca="false" t="array" ref="E108:E108">IF(INDEX(_Rge_Projectdata_3rd,$B108,MATCH(E$10,_Rge_Headline_Projectdata,0))=0,"",INDEX(_Rge_Projectdata_3rd,$B108,MATCH(E$10,_Rge_Headline_Projectdata,0)))</f>
        <v/>
      </c>
      <c r="F108" s="119" t="str">
        <f aca="false">IF(OR(E108=0,E108&gt;_Reportdate),"Open","Closed")</f>
        <v>Open</v>
      </c>
      <c r="G108" s="120"/>
      <c r="H108" s="121"/>
      <c r="I108" s="121"/>
      <c r="J108" s="121"/>
      <c r="K108" s="122" t="n">
        <f aca="false">SUM(H108:J108)</f>
        <v>0</v>
      </c>
      <c r="L108" s="123"/>
      <c r="M108" s="123"/>
      <c r="N108" s="123"/>
      <c r="O108" s="122" t="n">
        <f aca="false">SUM(L108:N108)</f>
        <v>0</v>
      </c>
      <c r="P108" s="123"/>
      <c r="Q108" s="123"/>
      <c r="R108" s="123"/>
      <c r="S108" s="122" t="n">
        <f aca="false">SUM(P108:R108)</f>
        <v>0</v>
      </c>
      <c r="T108" s="123"/>
      <c r="U108" s="123"/>
      <c r="V108" s="123"/>
      <c r="W108" s="122" t="n">
        <f aca="false">SUM(T108:V108)</f>
        <v>0</v>
      </c>
      <c r="X108" s="123"/>
      <c r="Y108" s="123"/>
      <c r="Z108" s="123"/>
      <c r="AA108" s="122" t="n">
        <f aca="false">SUM(X108:Z108)</f>
        <v>0</v>
      </c>
      <c r="AB108" s="123"/>
      <c r="AC108" s="123"/>
      <c r="AD108" s="123"/>
      <c r="AE108" s="123"/>
      <c r="AF108" s="123"/>
      <c r="AG108" s="122" t="n">
        <f aca="false">SUM(AC108:AF108)</f>
        <v>0</v>
      </c>
      <c r="AH108" s="124" t="n">
        <f aca="false">K108+O108+S108+W108+AA108+AB108+AG108</f>
        <v>0</v>
      </c>
      <c r="AI108" s="120" t="n">
        <v>25997.61</v>
      </c>
      <c r="AJ108" s="121" t="n">
        <v>11154.17</v>
      </c>
      <c r="AK108" s="121"/>
      <c r="AL108" s="121"/>
      <c r="AM108" s="122" t="n">
        <f aca="false">SUM(AJ108:AL108)</f>
        <v>11154.17</v>
      </c>
      <c r="AN108" s="123"/>
      <c r="AO108" s="123"/>
      <c r="AP108" s="123" t="n">
        <v>0</v>
      </c>
      <c r="AQ108" s="122" t="n">
        <f aca="false">SUM(AN108:AP108)</f>
        <v>0</v>
      </c>
      <c r="AR108" s="123" t="n">
        <v>1600</v>
      </c>
      <c r="AS108" s="123"/>
      <c r="AT108" s="123"/>
      <c r="AU108" s="122" t="n">
        <f aca="false">SUM(AR108:AT108)</f>
        <v>1600</v>
      </c>
      <c r="AV108" s="123"/>
      <c r="AW108" s="123"/>
      <c r="AX108" s="123" t="n">
        <v>0</v>
      </c>
      <c r="AY108" s="122" t="n">
        <f aca="false">SUM(AV108:AX108)</f>
        <v>0</v>
      </c>
      <c r="AZ108" s="123"/>
      <c r="BA108" s="123"/>
      <c r="BB108" s="123"/>
      <c r="BC108" s="122" t="n">
        <f aca="false">SUM(AZ108:BB108)</f>
        <v>0</v>
      </c>
      <c r="BD108" s="123"/>
      <c r="BE108" s="123"/>
      <c r="BF108" s="123"/>
      <c r="BG108" s="123"/>
      <c r="BH108" s="123"/>
      <c r="BI108" s="122" t="n">
        <f aca="false">SUM(BE108:BH108)</f>
        <v>0</v>
      </c>
      <c r="BJ108" s="124" t="n">
        <f aca="false">AM108+AQ108+AU108+AY108+BC108+BD108+BI108</f>
        <v>12754.17</v>
      </c>
      <c r="BK108" s="120" t="n">
        <v>3880.25</v>
      </c>
      <c r="BL108" s="121"/>
      <c r="BM108" s="121"/>
      <c r="BN108" s="122" t="n">
        <f aca="false">SUM(BK108:BM108)</f>
        <v>3880.25</v>
      </c>
      <c r="BO108" s="123"/>
      <c r="BP108" s="123"/>
      <c r="BQ108" s="123" t="n">
        <v>0</v>
      </c>
      <c r="BR108" s="122" t="n">
        <f aca="false">SUM(BO108:BQ108)</f>
        <v>0</v>
      </c>
      <c r="BS108" s="123" t="n">
        <v>1050</v>
      </c>
      <c r="BT108" s="123"/>
      <c r="BU108" s="123"/>
      <c r="BV108" s="122" t="n">
        <f aca="false">SUM(BS108:BU108)</f>
        <v>1050</v>
      </c>
      <c r="BW108" s="123"/>
      <c r="BX108" s="123"/>
      <c r="BY108" s="123" t="n">
        <v>0</v>
      </c>
      <c r="BZ108" s="122" t="n">
        <f aca="false">SUM(BW108:BY108)</f>
        <v>0</v>
      </c>
      <c r="CA108" s="123"/>
      <c r="CB108" s="123"/>
      <c r="CC108" s="123"/>
      <c r="CD108" s="122" t="n">
        <f aca="false">SUM(CA108:CC108)</f>
        <v>0</v>
      </c>
      <c r="CE108" s="123"/>
      <c r="CF108" s="123"/>
      <c r="CG108" s="123"/>
      <c r="CH108" s="123"/>
      <c r="CI108" s="123"/>
      <c r="CJ108" s="122" t="n">
        <f aca="false">SUM(CF108:CI108)</f>
        <v>0</v>
      </c>
      <c r="CK108" s="123" t="n">
        <f aca="false">BN108+BR108+BV108+BZ108+CD108+CE108+CJ108</f>
        <v>4930.25</v>
      </c>
      <c r="CL108" s="125" t="n">
        <v>25997.61</v>
      </c>
      <c r="CM108" s="126"/>
      <c r="CN108" s="32"/>
      <c r="CO108" s="32"/>
      <c r="CP108" s="32"/>
      <c r="CQ108" s="32"/>
      <c r="CR108" s="32"/>
      <c r="CS108" s="32"/>
      <c r="CT108" s="32"/>
    </row>
    <row r="109" customFormat="false" ht="24.75" hidden="false" customHeight="true" outlineLevel="0" collapsed="false">
      <c r="A109" s="32"/>
      <c r="B109" s="106" t="n">
        <f aca="false">B108+1</f>
        <v>99</v>
      </c>
      <c r="C109" s="117" t="str">
        <f aca="false" t="array" ref="C109:C109">INDEX(_Rge_Projectdata_3rd,$B109,MATCH(C$10,_Rge_Headline_Projectdata,0))</f>
        <v>P903710</v>
      </c>
      <c r="D109" s="117" t="n">
        <f aca="false">INDEX(_Rge_Projectdata_3rd,$B109,MATCH(D$10,_Rge_Headline_Projectdata,0))</f>
        <v>0</v>
      </c>
      <c r="E109" s="118" t="n">
        <f aca="false" t="array" ref="E109:E109">IF(INDEX(_Rge_Projectdata_3rd,$B109,MATCH(E$10,_Rge_Headline_Projectdata,0))=0,"",INDEX(_Rge_Projectdata_3rd,$B109,MATCH(E$10,_Rge_Headline_Projectdata,0)))</f>
        <v>45443</v>
      </c>
      <c r="F109" s="119" t="str">
        <f aca="false">IF(OR(E109=0,E109&gt;_Reportdate),"Open","Closed")</f>
        <v>Closed</v>
      </c>
      <c r="G109" s="120"/>
      <c r="H109" s="121"/>
      <c r="I109" s="121"/>
      <c r="J109" s="121"/>
      <c r="K109" s="122" t="n">
        <f aca="false">SUM(H109:J109)</f>
        <v>0</v>
      </c>
      <c r="L109" s="123"/>
      <c r="M109" s="123"/>
      <c r="N109" s="123"/>
      <c r="O109" s="122" t="n">
        <f aca="false">SUM(L109:N109)</f>
        <v>0</v>
      </c>
      <c r="P109" s="123"/>
      <c r="Q109" s="123"/>
      <c r="R109" s="123"/>
      <c r="S109" s="122" t="n">
        <f aca="false">SUM(P109:R109)</f>
        <v>0</v>
      </c>
      <c r="T109" s="123"/>
      <c r="U109" s="123"/>
      <c r="V109" s="123"/>
      <c r="W109" s="122" t="n">
        <f aca="false">SUM(T109:V109)</f>
        <v>0</v>
      </c>
      <c r="X109" s="123"/>
      <c r="Y109" s="123"/>
      <c r="Z109" s="123"/>
      <c r="AA109" s="122" t="n">
        <f aca="false">SUM(X109:Z109)</f>
        <v>0</v>
      </c>
      <c r="AB109" s="123"/>
      <c r="AC109" s="123"/>
      <c r="AD109" s="123"/>
      <c r="AE109" s="123"/>
      <c r="AF109" s="123"/>
      <c r="AG109" s="122" t="n">
        <f aca="false">SUM(AC109:AF109)</f>
        <v>0</v>
      </c>
      <c r="AH109" s="124" t="n">
        <f aca="false">K109+O109+S109+W109+AA109+AB109+AG109</f>
        <v>0</v>
      </c>
      <c r="AI109" s="120" t="n">
        <v>3336.8</v>
      </c>
      <c r="AJ109" s="121" t="n">
        <v>1716</v>
      </c>
      <c r="AK109" s="121"/>
      <c r="AL109" s="121"/>
      <c r="AM109" s="122" t="n">
        <f aca="false">SUM(AJ109:AL109)</f>
        <v>1716</v>
      </c>
      <c r="AN109" s="123"/>
      <c r="AO109" s="123"/>
      <c r="AP109" s="123" t="n">
        <v>360</v>
      </c>
      <c r="AQ109" s="122" t="n">
        <f aca="false">SUM(AN109:AP109)</f>
        <v>360</v>
      </c>
      <c r="AR109" s="123" t="n">
        <v>450</v>
      </c>
      <c r="AS109" s="123"/>
      <c r="AT109" s="123"/>
      <c r="AU109" s="122" t="n">
        <f aca="false">SUM(AR109:AT109)</f>
        <v>450</v>
      </c>
      <c r="AV109" s="123"/>
      <c r="AW109" s="123"/>
      <c r="AX109" s="123" t="n">
        <v>0</v>
      </c>
      <c r="AY109" s="122" t="n">
        <f aca="false">SUM(AV109:AX109)</f>
        <v>0</v>
      </c>
      <c r="AZ109" s="123"/>
      <c r="BA109" s="123"/>
      <c r="BB109" s="123"/>
      <c r="BC109" s="122" t="n">
        <f aca="false">SUM(AZ109:BB109)</f>
        <v>0</v>
      </c>
      <c r="BD109" s="123"/>
      <c r="BE109" s="123"/>
      <c r="BF109" s="123"/>
      <c r="BG109" s="123"/>
      <c r="BH109" s="123"/>
      <c r="BI109" s="122" t="n">
        <f aca="false">SUM(BE109:BH109)</f>
        <v>0</v>
      </c>
      <c r="BJ109" s="124" t="n">
        <f aca="false">AM109+AQ109+AU109+AY109+BC109+BD109+BI109</f>
        <v>2526</v>
      </c>
      <c r="BK109" s="120" t="n">
        <v>1716</v>
      </c>
      <c r="BL109" s="121"/>
      <c r="BM109" s="121"/>
      <c r="BN109" s="122" t="n">
        <f aca="false">SUM(BK109:BM109)</f>
        <v>1716</v>
      </c>
      <c r="BO109" s="123"/>
      <c r="BP109" s="123"/>
      <c r="BQ109" s="123" t="n">
        <v>360</v>
      </c>
      <c r="BR109" s="122" t="n">
        <f aca="false">SUM(BO109:BQ109)</f>
        <v>360</v>
      </c>
      <c r="BS109" s="123" t="n">
        <v>450</v>
      </c>
      <c r="BT109" s="123"/>
      <c r="BU109" s="123"/>
      <c r="BV109" s="122" t="n">
        <f aca="false">SUM(BS109:BU109)</f>
        <v>450</v>
      </c>
      <c r="BW109" s="123"/>
      <c r="BX109" s="123"/>
      <c r="BY109" s="123" t="n">
        <v>0</v>
      </c>
      <c r="BZ109" s="122" t="n">
        <f aca="false">SUM(BW109:BY109)</f>
        <v>0</v>
      </c>
      <c r="CA109" s="123"/>
      <c r="CB109" s="123"/>
      <c r="CC109" s="123"/>
      <c r="CD109" s="122" t="n">
        <f aca="false">SUM(CA109:CC109)</f>
        <v>0</v>
      </c>
      <c r="CE109" s="123"/>
      <c r="CF109" s="123"/>
      <c r="CG109" s="123"/>
      <c r="CH109" s="123"/>
      <c r="CI109" s="123"/>
      <c r="CJ109" s="122" t="n">
        <f aca="false">SUM(CF109:CI109)</f>
        <v>0</v>
      </c>
      <c r="CK109" s="123" t="n">
        <f aca="false">BN109+BR109+BV109+BZ109+CD109+CE109+CJ109</f>
        <v>2526</v>
      </c>
      <c r="CL109" s="125" t="n">
        <v>3336.8</v>
      </c>
      <c r="CM109" s="126"/>
      <c r="CN109" s="32"/>
      <c r="CO109" s="32"/>
      <c r="CP109" s="32"/>
      <c r="CQ109" s="32"/>
      <c r="CR109" s="32"/>
      <c r="CS109" s="32"/>
      <c r="CT109" s="32"/>
    </row>
    <row r="110" customFormat="false" ht="24.75" hidden="false" customHeight="true" outlineLevel="0" collapsed="false">
      <c r="A110" s="32"/>
      <c r="B110" s="106" t="n">
        <f aca="false">B109+1</f>
        <v>100</v>
      </c>
      <c r="C110" s="117" t="str">
        <f aca="false" t="array" ref="C110:C110">INDEX(_Rge_Projectdata_3rd,$B110,MATCH(C$10,_Rge_Headline_Projectdata,0))</f>
        <v>P903711</v>
      </c>
      <c r="D110" s="117" t="n">
        <f aca="false">INDEX(_Rge_Projectdata_3rd,$B110,MATCH(D$10,_Rge_Headline_Projectdata,0))</f>
        <v>0</v>
      </c>
      <c r="E110" s="118" t="n">
        <f aca="false" t="array" ref="E110:E110">IF(INDEX(_Rge_Projectdata_3rd,$B110,MATCH(E$10,_Rge_Headline_Projectdata,0))=0,"",INDEX(_Rge_Projectdata_3rd,$B110,MATCH(E$10,_Rge_Headline_Projectdata,0)))</f>
        <v>45443</v>
      </c>
      <c r="F110" s="119" t="str">
        <f aca="false">IF(OR(E110=0,E110&gt;_Reportdate),"Open","Closed")</f>
        <v>Closed</v>
      </c>
      <c r="G110" s="120"/>
      <c r="H110" s="121"/>
      <c r="I110" s="121"/>
      <c r="J110" s="121"/>
      <c r="K110" s="122" t="n">
        <f aca="false">SUM(H110:J110)</f>
        <v>0</v>
      </c>
      <c r="L110" s="123"/>
      <c r="M110" s="123"/>
      <c r="N110" s="123"/>
      <c r="O110" s="122" t="n">
        <f aca="false">SUM(L110:N110)</f>
        <v>0</v>
      </c>
      <c r="P110" s="123"/>
      <c r="Q110" s="123"/>
      <c r="R110" s="123"/>
      <c r="S110" s="122" t="n">
        <f aca="false">SUM(P110:R110)</f>
        <v>0</v>
      </c>
      <c r="T110" s="123"/>
      <c r="U110" s="123"/>
      <c r="V110" s="123"/>
      <c r="W110" s="122" t="n">
        <f aca="false">SUM(T110:V110)</f>
        <v>0</v>
      </c>
      <c r="X110" s="123"/>
      <c r="Y110" s="123"/>
      <c r="Z110" s="123"/>
      <c r="AA110" s="122" t="n">
        <f aca="false">SUM(X110:Z110)</f>
        <v>0</v>
      </c>
      <c r="AB110" s="123"/>
      <c r="AC110" s="123"/>
      <c r="AD110" s="123"/>
      <c r="AE110" s="123"/>
      <c r="AF110" s="123"/>
      <c r="AG110" s="122" t="n">
        <f aca="false">SUM(AC110:AF110)</f>
        <v>0</v>
      </c>
      <c r="AH110" s="124" t="n">
        <f aca="false">K110+O110+S110+W110+AA110+AB110+AG110</f>
        <v>0</v>
      </c>
      <c r="AI110" s="120" t="n">
        <v>16029.27</v>
      </c>
      <c r="AJ110" s="121" t="n">
        <v>9884</v>
      </c>
      <c r="AK110" s="121"/>
      <c r="AL110" s="121"/>
      <c r="AM110" s="122" t="n">
        <f aca="false">SUM(AJ110:AL110)</f>
        <v>9884</v>
      </c>
      <c r="AN110" s="123"/>
      <c r="AO110" s="123"/>
      <c r="AP110" s="123" t="n">
        <v>240</v>
      </c>
      <c r="AQ110" s="122" t="n">
        <f aca="false">SUM(AN110:AP110)</f>
        <v>240</v>
      </c>
      <c r="AR110" s="123" t="n">
        <v>345</v>
      </c>
      <c r="AS110" s="123"/>
      <c r="AT110" s="123"/>
      <c r="AU110" s="122" t="n">
        <f aca="false">SUM(AR110:AT110)</f>
        <v>345</v>
      </c>
      <c r="AV110" s="123"/>
      <c r="AW110" s="123"/>
      <c r="AX110" s="123" t="n">
        <v>0</v>
      </c>
      <c r="AY110" s="122" t="n">
        <f aca="false">SUM(AV110:AX110)</f>
        <v>0</v>
      </c>
      <c r="AZ110" s="123"/>
      <c r="BA110" s="123"/>
      <c r="BB110" s="123"/>
      <c r="BC110" s="122" t="n">
        <f aca="false">SUM(AZ110:BB110)</f>
        <v>0</v>
      </c>
      <c r="BD110" s="123"/>
      <c r="BE110" s="123"/>
      <c r="BF110" s="123"/>
      <c r="BG110" s="123"/>
      <c r="BH110" s="123"/>
      <c r="BI110" s="122" t="n">
        <f aca="false">SUM(BE110:BH110)</f>
        <v>0</v>
      </c>
      <c r="BJ110" s="124" t="n">
        <f aca="false">AM110+AQ110+AU110+AY110+BC110+BD110+BI110</f>
        <v>10469</v>
      </c>
      <c r="BK110" s="120" t="n">
        <v>9884</v>
      </c>
      <c r="BL110" s="121"/>
      <c r="BM110" s="121"/>
      <c r="BN110" s="122" t="n">
        <f aca="false">SUM(BK110:BM110)</f>
        <v>9884</v>
      </c>
      <c r="BO110" s="123"/>
      <c r="BP110" s="123"/>
      <c r="BQ110" s="123" t="n">
        <v>240</v>
      </c>
      <c r="BR110" s="122" t="n">
        <f aca="false">SUM(BO110:BQ110)</f>
        <v>240</v>
      </c>
      <c r="BS110" s="123" t="n">
        <v>345</v>
      </c>
      <c r="BT110" s="123"/>
      <c r="BU110" s="123"/>
      <c r="BV110" s="122" t="n">
        <f aca="false">SUM(BS110:BU110)</f>
        <v>345</v>
      </c>
      <c r="BW110" s="123"/>
      <c r="BX110" s="123"/>
      <c r="BY110" s="123" t="n">
        <v>0</v>
      </c>
      <c r="BZ110" s="122" t="n">
        <f aca="false">SUM(BW110:BY110)</f>
        <v>0</v>
      </c>
      <c r="CA110" s="123"/>
      <c r="CB110" s="123"/>
      <c r="CC110" s="123"/>
      <c r="CD110" s="122" t="n">
        <f aca="false">SUM(CA110:CC110)</f>
        <v>0</v>
      </c>
      <c r="CE110" s="123"/>
      <c r="CF110" s="123"/>
      <c r="CG110" s="123"/>
      <c r="CH110" s="123"/>
      <c r="CI110" s="123"/>
      <c r="CJ110" s="122" t="n">
        <f aca="false">SUM(CF110:CI110)</f>
        <v>0</v>
      </c>
      <c r="CK110" s="123" t="n">
        <f aca="false">BN110+BR110+BV110+BZ110+CD110+CE110+CJ110</f>
        <v>10469</v>
      </c>
      <c r="CL110" s="125" t="n">
        <v>16029.27</v>
      </c>
      <c r="CM110" s="126"/>
      <c r="CN110" s="32"/>
      <c r="CO110" s="32"/>
      <c r="CP110" s="32"/>
      <c r="CQ110" s="32"/>
      <c r="CR110" s="32"/>
      <c r="CS110" s="32"/>
      <c r="CT110" s="32"/>
    </row>
    <row r="111" customFormat="false" ht="24.75" hidden="false" customHeight="true" outlineLevel="0" collapsed="false">
      <c r="A111" s="32"/>
      <c r="B111" s="106" t="n">
        <f aca="false">B110+1</f>
        <v>101</v>
      </c>
      <c r="C111" s="117" t="str">
        <f aca="false" t="array" ref="C111:C111">INDEX(_Rge_Projectdata_3rd,$B111,MATCH(C$10,_Rge_Headline_Projectdata,0))</f>
        <v>P903605A</v>
      </c>
      <c r="D111" s="117" t="n">
        <f aca="false">INDEX(_Rge_Projectdata_3rd,$B111,MATCH(D$10,_Rge_Headline_Projectdata,0))</f>
        <v>0</v>
      </c>
      <c r="E111" s="118" t="n">
        <f aca="false" t="array" ref="E111:E111">IF(INDEX(_Rge_Projectdata_3rd,$B111,MATCH(E$10,_Rge_Headline_Projectdata,0))=0,"",INDEX(_Rge_Projectdata_3rd,$B111,MATCH(E$10,_Rge_Headline_Projectdata,0)))</f>
        <v>45382</v>
      </c>
      <c r="F111" s="119" t="str">
        <f aca="false">IF(OR(E111=0,E111&gt;_Reportdate),"Open","Closed")</f>
        <v>Closed</v>
      </c>
      <c r="G111" s="120"/>
      <c r="H111" s="121"/>
      <c r="I111" s="121"/>
      <c r="J111" s="121"/>
      <c r="K111" s="122" t="n">
        <f aca="false">SUM(H111:J111)</f>
        <v>0</v>
      </c>
      <c r="L111" s="123"/>
      <c r="M111" s="123"/>
      <c r="N111" s="123"/>
      <c r="O111" s="122" t="n">
        <f aca="false">SUM(L111:N111)</f>
        <v>0</v>
      </c>
      <c r="P111" s="123"/>
      <c r="Q111" s="123"/>
      <c r="R111" s="123"/>
      <c r="S111" s="122" t="n">
        <f aca="false">SUM(P111:R111)</f>
        <v>0</v>
      </c>
      <c r="T111" s="123"/>
      <c r="U111" s="123"/>
      <c r="V111" s="123"/>
      <c r="W111" s="122" t="n">
        <f aca="false">SUM(T111:V111)</f>
        <v>0</v>
      </c>
      <c r="X111" s="123"/>
      <c r="Y111" s="123"/>
      <c r="Z111" s="123"/>
      <c r="AA111" s="122" t="n">
        <f aca="false">SUM(X111:Z111)</f>
        <v>0</v>
      </c>
      <c r="AB111" s="123"/>
      <c r="AC111" s="123"/>
      <c r="AD111" s="123"/>
      <c r="AE111" s="123"/>
      <c r="AF111" s="123"/>
      <c r="AG111" s="122" t="n">
        <f aca="false">SUM(AC111:AF111)</f>
        <v>0</v>
      </c>
      <c r="AH111" s="124" t="n">
        <f aca="false">K111+O111+S111+W111+AA111+AB111+AG111</f>
        <v>0</v>
      </c>
      <c r="AI111" s="120" t="n">
        <v>2111.65</v>
      </c>
      <c r="AJ111" s="121" t="n">
        <v>0</v>
      </c>
      <c r="AK111" s="121"/>
      <c r="AL111" s="121"/>
      <c r="AM111" s="122" t="n">
        <f aca="false">SUM(AJ111:AL111)</f>
        <v>0</v>
      </c>
      <c r="AN111" s="123"/>
      <c r="AO111" s="123"/>
      <c r="AP111" s="123" t="n">
        <v>0</v>
      </c>
      <c r="AQ111" s="122" t="n">
        <f aca="false">SUM(AN111:AP111)</f>
        <v>0</v>
      </c>
      <c r="AR111" s="123" t="n">
        <v>0</v>
      </c>
      <c r="AS111" s="123"/>
      <c r="AT111" s="123"/>
      <c r="AU111" s="122" t="n">
        <f aca="false">SUM(AR111:AT111)</f>
        <v>0</v>
      </c>
      <c r="AV111" s="123"/>
      <c r="AW111" s="123"/>
      <c r="AX111" s="123" t="n">
        <v>1160.25</v>
      </c>
      <c r="AY111" s="122" t="n">
        <f aca="false">SUM(AV111:AX111)</f>
        <v>1160.25</v>
      </c>
      <c r="AZ111" s="123"/>
      <c r="BA111" s="123"/>
      <c r="BB111" s="123"/>
      <c r="BC111" s="122" t="n">
        <f aca="false">SUM(AZ111:BB111)</f>
        <v>0</v>
      </c>
      <c r="BD111" s="123"/>
      <c r="BE111" s="123"/>
      <c r="BF111" s="123"/>
      <c r="BG111" s="123"/>
      <c r="BH111" s="123"/>
      <c r="BI111" s="122" t="n">
        <f aca="false">SUM(BE111:BH111)</f>
        <v>0</v>
      </c>
      <c r="BJ111" s="124" t="n">
        <f aca="false">AM111+AQ111+AU111+AY111+BC111+BD111+BI111</f>
        <v>1160.25</v>
      </c>
      <c r="BK111" s="120" t="n">
        <v>0</v>
      </c>
      <c r="BL111" s="121"/>
      <c r="BM111" s="121"/>
      <c r="BN111" s="122" t="n">
        <f aca="false">SUM(BK111:BM111)</f>
        <v>0</v>
      </c>
      <c r="BO111" s="123"/>
      <c r="BP111" s="123"/>
      <c r="BQ111" s="123" t="n">
        <v>0</v>
      </c>
      <c r="BR111" s="122" t="n">
        <f aca="false">SUM(BO111:BQ111)</f>
        <v>0</v>
      </c>
      <c r="BS111" s="123" t="n">
        <v>0</v>
      </c>
      <c r="BT111" s="123"/>
      <c r="BU111" s="123"/>
      <c r="BV111" s="122" t="n">
        <f aca="false">SUM(BS111:BU111)</f>
        <v>0</v>
      </c>
      <c r="BW111" s="123"/>
      <c r="BX111" s="123"/>
      <c r="BY111" s="123" t="n">
        <v>1160.25</v>
      </c>
      <c r="BZ111" s="122" t="n">
        <f aca="false">SUM(BW111:BY111)</f>
        <v>1160.25</v>
      </c>
      <c r="CA111" s="123"/>
      <c r="CB111" s="123"/>
      <c r="CC111" s="123"/>
      <c r="CD111" s="122" t="n">
        <f aca="false">SUM(CA111:CC111)</f>
        <v>0</v>
      </c>
      <c r="CE111" s="123"/>
      <c r="CF111" s="123"/>
      <c r="CG111" s="123"/>
      <c r="CH111" s="123"/>
      <c r="CI111" s="123"/>
      <c r="CJ111" s="122" t="n">
        <f aca="false">SUM(CF111:CI111)</f>
        <v>0</v>
      </c>
      <c r="CK111" s="123" t="n">
        <f aca="false">BN111+BR111+BV111+BZ111+CD111+CE111+CJ111</f>
        <v>1160.25</v>
      </c>
      <c r="CL111" s="125" t="n">
        <v>2111.65</v>
      </c>
      <c r="CM111" s="126"/>
      <c r="CN111" s="32"/>
      <c r="CO111" s="32"/>
      <c r="CP111" s="32"/>
      <c r="CQ111" s="32"/>
      <c r="CR111" s="32"/>
      <c r="CS111" s="32"/>
      <c r="CT111" s="32"/>
    </row>
    <row r="112" customFormat="false" ht="24.75" hidden="false" customHeight="true" outlineLevel="0" collapsed="false">
      <c r="A112" s="32"/>
      <c r="B112" s="106" t="n">
        <f aca="false">B111+1</f>
        <v>102</v>
      </c>
      <c r="C112" s="117" t="str">
        <f aca="false" t="array" ref="C112:C112">INDEX(_Rge_Projectdata_3rd,$B112,MATCH(C$10,_Rge_Headline_Projectdata,0))</f>
        <v>P903708</v>
      </c>
      <c r="D112" s="117" t="n">
        <f aca="false">INDEX(_Rge_Projectdata_3rd,$B112,MATCH(D$10,_Rge_Headline_Projectdata,0))</f>
        <v>0</v>
      </c>
      <c r="E112" s="118" t="str">
        <f aca="false" t="array" ref="E112:E112">IF(INDEX(_Rge_Projectdata_3rd,$B112,MATCH(E$10,_Rge_Headline_Projectdata,0))=0,"",INDEX(_Rge_Projectdata_3rd,$B112,MATCH(E$10,_Rge_Headline_Projectdata,0)))</f>
        <v/>
      </c>
      <c r="F112" s="119" t="str">
        <f aca="false">IF(OR(E112=0,E112&gt;_Reportdate),"Open","Closed")</f>
        <v>Open</v>
      </c>
      <c r="G112" s="120"/>
      <c r="H112" s="121"/>
      <c r="I112" s="121"/>
      <c r="J112" s="121"/>
      <c r="K112" s="122" t="n">
        <f aca="false">SUM(H112:J112)</f>
        <v>0</v>
      </c>
      <c r="L112" s="123"/>
      <c r="M112" s="123"/>
      <c r="N112" s="123"/>
      <c r="O112" s="122" t="n">
        <f aca="false">SUM(L112:N112)</f>
        <v>0</v>
      </c>
      <c r="P112" s="123"/>
      <c r="Q112" s="123"/>
      <c r="R112" s="123"/>
      <c r="S112" s="122" t="n">
        <f aca="false">SUM(P112:R112)</f>
        <v>0</v>
      </c>
      <c r="T112" s="123"/>
      <c r="U112" s="123"/>
      <c r="V112" s="123"/>
      <c r="W112" s="122" t="n">
        <f aca="false">SUM(T112:V112)</f>
        <v>0</v>
      </c>
      <c r="X112" s="123"/>
      <c r="Y112" s="123"/>
      <c r="Z112" s="123"/>
      <c r="AA112" s="122" t="n">
        <f aca="false">SUM(X112:Z112)</f>
        <v>0</v>
      </c>
      <c r="AB112" s="123"/>
      <c r="AC112" s="123"/>
      <c r="AD112" s="123"/>
      <c r="AE112" s="123"/>
      <c r="AF112" s="123"/>
      <c r="AG112" s="122" t="n">
        <f aca="false">SUM(AC112:AF112)</f>
        <v>0</v>
      </c>
      <c r="AH112" s="124" t="n">
        <f aca="false">K112+O112+S112+W112+AA112+AB112+AG112</f>
        <v>0</v>
      </c>
      <c r="AI112" s="120" t="n">
        <v>159374.02</v>
      </c>
      <c r="AJ112" s="121" t="n">
        <v>77340</v>
      </c>
      <c r="AK112" s="121"/>
      <c r="AL112" s="121"/>
      <c r="AM112" s="122" t="n">
        <f aca="false">SUM(AJ112:AL112)</f>
        <v>77340</v>
      </c>
      <c r="AN112" s="123"/>
      <c r="AO112" s="123"/>
      <c r="AP112" s="123" t="n">
        <v>2500</v>
      </c>
      <c r="AQ112" s="122" t="n">
        <f aca="false">SUM(AN112:AP112)</f>
        <v>2500</v>
      </c>
      <c r="AR112" s="123" t="n">
        <v>1690</v>
      </c>
      <c r="AS112" s="123"/>
      <c r="AT112" s="123"/>
      <c r="AU112" s="122" t="n">
        <f aca="false">SUM(AR112:AT112)</f>
        <v>1690</v>
      </c>
      <c r="AV112" s="123"/>
      <c r="AW112" s="123"/>
      <c r="AX112" s="123" t="n">
        <v>12000</v>
      </c>
      <c r="AY112" s="122" t="n">
        <f aca="false">SUM(AV112:AX112)</f>
        <v>12000</v>
      </c>
      <c r="AZ112" s="123"/>
      <c r="BA112" s="123"/>
      <c r="BB112" s="123"/>
      <c r="BC112" s="122" t="n">
        <f aca="false">SUM(AZ112:BB112)</f>
        <v>0</v>
      </c>
      <c r="BD112" s="123"/>
      <c r="BE112" s="123"/>
      <c r="BF112" s="123"/>
      <c r="BG112" s="123"/>
      <c r="BH112" s="123"/>
      <c r="BI112" s="122" t="n">
        <f aca="false">SUM(BE112:BH112)</f>
        <v>0</v>
      </c>
      <c r="BJ112" s="124" t="n">
        <f aca="false">AM112+AQ112+AU112+AY112+BC112+BD112+BI112</f>
        <v>93530</v>
      </c>
      <c r="BK112" s="120" t="n">
        <v>0</v>
      </c>
      <c r="BL112" s="121"/>
      <c r="BM112" s="121"/>
      <c r="BN112" s="122" t="n">
        <f aca="false">SUM(BK112:BM112)</f>
        <v>0</v>
      </c>
      <c r="BO112" s="123"/>
      <c r="BP112" s="123"/>
      <c r="BQ112" s="123" t="n">
        <v>1680</v>
      </c>
      <c r="BR112" s="122" t="n">
        <f aca="false">SUM(BO112:BQ112)</f>
        <v>1680</v>
      </c>
      <c r="BS112" s="123" t="n">
        <v>0</v>
      </c>
      <c r="BT112" s="123"/>
      <c r="BU112" s="123"/>
      <c r="BV112" s="122" t="n">
        <f aca="false">SUM(BS112:BU112)</f>
        <v>0</v>
      </c>
      <c r="BW112" s="123"/>
      <c r="BX112" s="123"/>
      <c r="BY112" s="123" t="n">
        <v>0</v>
      </c>
      <c r="BZ112" s="122" t="n">
        <f aca="false">SUM(BW112:BY112)</f>
        <v>0</v>
      </c>
      <c r="CA112" s="123"/>
      <c r="CB112" s="123"/>
      <c r="CC112" s="123"/>
      <c r="CD112" s="122" t="n">
        <f aca="false">SUM(CA112:CC112)</f>
        <v>0</v>
      </c>
      <c r="CE112" s="123"/>
      <c r="CF112" s="123"/>
      <c r="CG112" s="123"/>
      <c r="CH112" s="123"/>
      <c r="CI112" s="123"/>
      <c r="CJ112" s="122" t="n">
        <f aca="false">SUM(CF112:CI112)</f>
        <v>0</v>
      </c>
      <c r="CK112" s="123" t="n">
        <f aca="false">BN112+BR112+BV112+BZ112+CD112+CE112+CJ112</f>
        <v>1680</v>
      </c>
      <c r="CL112" s="125" t="n">
        <v>0</v>
      </c>
      <c r="CM112" s="126"/>
      <c r="CN112" s="32"/>
      <c r="CO112" s="32"/>
      <c r="CP112" s="32"/>
      <c r="CQ112" s="32"/>
      <c r="CR112" s="32"/>
      <c r="CS112" s="32"/>
      <c r="CT112" s="32"/>
    </row>
    <row r="113" customFormat="false" ht="24.75" hidden="false" customHeight="true" outlineLevel="0" collapsed="false">
      <c r="A113" s="32"/>
      <c r="B113" s="106" t="n">
        <f aca="false">B112+1</f>
        <v>103</v>
      </c>
      <c r="C113" s="117" t="str">
        <f aca="false" t="array" ref="C113:C113">INDEX(_Rge_Projectdata_3rd,$B113,MATCH(C$10,_Rge_Headline_Projectdata,0))</f>
        <v>P903713</v>
      </c>
      <c r="D113" s="117" t="n">
        <f aca="false">INDEX(_Rge_Projectdata_3rd,$B113,MATCH(D$10,_Rge_Headline_Projectdata,0))</f>
        <v>0</v>
      </c>
      <c r="E113" s="118" t="n">
        <f aca="false" t="array" ref="E113:E113">IF(INDEX(_Rge_Projectdata_3rd,$B113,MATCH(E$10,_Rge_Headline_Projectdata,0))=0,"",INDEX(_Rge_Projectdata_3rd,$B113,MATCH(E$10,_Rge_Headline_Projectdata,0)))</f>
        <v>45412</v>
      </c>
      <c r="F113" s="119" t="str">
        <f aca="false">IF(OR(E113=0,E113&gt;_Reportdate),"Open","Closed")</f>
        <v>Closed</v>
      </c>
      <c r="G113" s="120"/>
      <c r="H113" s="121"/>
      <c r="I113" s="121"/>
      <c r="J113" s="121"/>
      <c r="K113" s="122" t="n">
        <f aca="false">SUM(H113:J113)</f>
        <v>0</v>
      </c>
      <c r="L113" s="123"/>
      <c r="M113" s="123"/>
      <c r="N113" s="123"/>
      <c r="O113" s="122" t="n">
        <f aca="false">SUM(L113:N113)</f>
        <v>0</v>
      </c>
      <c r="P113" s="123"/>
      <c r="Q113" s="123"/>
      <c r="R113" s="123"/>
      <c r="S113" s="122" t="n">
        <f aca="false">SUM(P113:R113)</f>
        <v>0</v>
      </c>
      <c r="T113" s="123"/>
      <c r="U113" s="123"/>
      <c r="V113" s="123"/>
      <c r="W113" s="122" t="n">
        <f aca="false">SUM(T113:V113)</f>
        <v>0</v>
      </c>
      <c r="X113" s="123"/>
      <c r="Y113" s="123"/>
      <c r="Z113" s="123"/>
      <c r="AA113" s="122" t="n">
        <f aca="false">SUM(X113:Z113)</f>
        <v>0</v>
      </c>
      <c r="AB113" s="123"/>
      <c r="AC113" s="123"/>
      <c r="AD113" s="123"/>
      <c r="AE113" s="123"/>
      <c r="AF113" s="123"/>
      <c r="AG113" s="122" t="n">
        <f aca="false">SUM(AC113:AF113)</f>
        <v>0</v>
      </c>
      <c r="AH113" s="124" t="n">
        <f aca="false">K113+O113+S113+W113+AA113+AB113+AG113</f>
        <v>0</v>
      </c>
      <c r="AI113" s="120" t="n">
        <v>3855.31</v>
      </c>
      <c r="AJ113" s="121" t="n">
        <v>0</v>
      </c>
      <c r="AK113" s="121"/>
      <c r="AL113" s="121"/>
      <c r="AM113" s="122" t="n">
        <f aca="false">SUM(AJ113:AL113)</f>
        <v>0</v>
      </c>
      <c r="AN113" s="123"/>
      <c r="AO113" s="123"/>
      <c r="AP113" s="123" t="n">
        <v>0</v>
      </c>
      <c r="AQ113" s="122" t="n">
        <f aca="false">SUM(AN113:AP113)</f>
        <v>0</v>
      </c>
      <c r="AR113" s="123" t="n">
        <v>0</v>
      </c>
      <c r="AS113" s="123"/>
      <c r="AT113" s="123"/>
      <c r="AU113" s="122" t="n">
        <f aca="false">SUM(AR113:AT113)</f>
        <v>0</v>
      </c>
      <c r="AV113" s="123"/>
      <c r="AW113" s="123"/>
      <c r="AX113" s="123" t="n">
        <v>2227.48</v>
      </c>
      <c r="AY113" s="122" t="n">
        <f aca="false">SUM(AV113:AX113)</f>
        <v>2227.48</v>
      </c>
      <c r="AZ113" s="123"/>
      <c r="BA113" s="123"/>
      <c r="BB113" s="123"/>
      <c r="BC113" s="122" t="n">
        <f aca="false">SUM(AZ113:BB113)</f>
        <v>0</v>
      </c>
      <c r="BD113" s="123"/>
      <c r="BE113" s="123"/>
      <c r="BF113" s="123"/>
      <c r="BG113" s="123"/>
      <c r="BH113" s="123"/>
      <c r="BI113" s="122" t="n">
        <f aca="false">SUM(BE113:BH113)</f>
        <v>0</v>
      </c>
      <c r="BJ113" s="124" t="n">
        <f aca="false">AM113+AQ113+AU113+AY113+BC113+BD113+BI113</f>
        <v>2227.48</v>
      </c>
      <c r="BK113" s="120" t="n">
        <v>0</v>
      </c>
      <c r="BL113" s="121"/>
      <c r="BM113" s="121"/>
      <c r="BN113" s="122" t="n">
        <f aca="false">SUM(BK113:BM113)</f>
        <v>0</v>
      </c>
      <c r="BO113" s="123"/>
      <c r="BP113" s="123"/>
      <c r="BQ113" s="123" t="n">
        <v>0</v>
      </c>
      <c r="BR113" s="122" t="n">
        <f aca="false">SUM(BO113:BQ113)</f>
        <v>0</v>
      </c>
      <c r="BS113" s="123" t="n">
        <v>0</v>
      </c>
      <c r="BT113" s="123"/>
      <c r="BU113" s="123"/>
      <c r="BV113" s="122" t="n">
        <f aca="false">SUM(BS113:BU113)</f>
        <v>0</v>
      </c>
      <c r="BW113" s="123"/>
      <c r="BX113" s="123"/>
      <c r="BY113" s="123" t="n">
        <v>2227.48</v>
      </c>
      <c r="BZ113" s="122" t="n">
        <f aca="false">SUM(BW113:BY113)</f>
        <v>2227.48</v>
      </c>
      <c r="CA113" s="123"/>
      <c r="CB113" s="123"/>
      <c r="CC113" s="123"/>
      <c r="CD113" s="122" t="n">
        <f aca="false">SUM(CA113:CC113)</f>
        <v>0</v>
      </c>
      <c r="CE113" s="123"/>
      <c r="CF113" s="123"/>
      <c r="CG113" s="123"/>
      <c r="CH113" s="123"/>
      <c r="CI113" s="123"/>
      <c r="CJ113" s="122" t="n">
        <f aca="false">SUM(CF113:CI113)</f>
        <v>0</v>
      </c>
      <c r="CK113" s="123" t="n">
        <f aca="false">BN113+BR113+BV113+BZ113+CD113+CE113+CJ113</f>
        <v>2227.48</v>
      </c>
      <c r="CL113" s="125" t="n">
        <v>3855.31</v>
      </c>
      <c r="CM113" s="126"/>
      <c r="CN113" s="32"/>
      <c r="CO113" s="32"/>
      <c r="CP113" s="32"/>
      <c r="CQ113" s="32"/>
      <c r="CR113" s="32"/>
      <c r="CS113" s="32"/>
      <c r="CT113" s="32"/>
    </row>
    <row r="114" customFormat="false" ht="24.75" hidden="false" customHeight="true" outlineLevel="0" collapsed="false">
      <c r="A114" s="32"/>
      <c r="B114" s="106" t="n">
        <f aca="false">B113+1</f>
        <v>104</v>
      </c>
      <c r="C114" s="117" t="str">
        <f aca="false" t="array" ref="C114:C114">INDEX(_Rge_Projectdata_3rd,$B114,MATCH(C$10,_Rge_Headline_Projectdata,0))</f>
        <v>P903714</v>
      </c>
      <c r="D114" s="117" t="n">
        <f aca="false">INDEX(_Rge_Projectdata_3rd,$B114,MATCH(D$10,_Rge_Headline_Projectdata,0))</f>
        <v>0</v>
      </c>
      <c r="E114" s="118" t="str">
        <f aca="false" t="array" ref="E114:E114">IF(INDEX(_Rge_Projectdata_3rd,$B114,MATCH(E$10,_Rge_Headline_Projectdata,0))=0,"",INDEX(_Rge_Projectdata_3rd,$B114,MATCH(E$10,_Rge_Headline_Projectdata,0)))</f>
        <v/>
      </c>
      <c r="F114" s="119" t="str">
        <f aca="false">IF(OR(E114=0,E114&gt;_Reportdate),"Open","Closed")</f>
        <v>Open</v>
      </c>
      <c r="G114" s="120"/>
      <c r="H114" s="121"/>
      <c r="I114" s="121"/>
      <c r="J114" s="121"/>
      <c r="K114" s="122" t="n">
        <f aca="false">SUM(H114:J114)</f>
        <v>0</v>
      </c>
      <c r="L114" s="123"/>
      <c r="M114" s="123"/>
      <c r="N114" s="123"/>
      <c r="O114" s="122" t="n">
        <f aca="false">SUM(L114:N114)</f>
        <v>0</v>
      </c>
      <c r="P114" s="123"/>
      <c r="Q114" s="123"/>
      <c r="R114" s="123"/>
      <c r="S114" s="122" t="n">
        <f aca="false">SUM(P114:R114)</f>
        <v>0</v>
      </c>
      <c r="T114" s="123"/>
      <c r="U114" s="123"/>
      <c r="V114" s="123"/>
      <c r="W114" s="122" t="n">
        <f aca="false">SUM(T114:V114)</f>
        <v>0</v>
      </c>
      <c r="X114" s="123"/>
      <c r="Y114" s="123"/>
      <c r="Z114" s="123"/>
      <c r="AA114" s="122" t="n">
        <f aca="false">SUM(X114:Z114)</f>
        <v>0</v>
      </c>
      <c r="AB114" s="123"/>
      <c r="AC114" s="123"/>
      <c r="AD114" s="123"/>
      <c r="AE114" s="123"/>
      <c r="AF114" s="123"/>
      <c r="AG114" s="122" t="n">
        <f aca="false">SUM(AC114:AF114)</f>
        <v>0</v>
      </c>
      <c r="AH114" s="124" t="n">
        <f aca="false">K114+O114+S114+W114+AA114+AB114+AG114</f>
        <v>0</v>
      </c>
      <c r="AI114" s="120" t="n">
        <v>24360</v>
      </c>
      <c r="AJ114" s="121" t="n">
        <v>8374.06</v>
      </c>
      <c r="AK114" s="121"/>
      <c r="AL114" s="121"/>
      <c r="AM114" s="122" t="n">
        <f aca="false">SUM(AJ114:AL114)</f>
        <v>8374.06</v>
      </c>
      <c r="AN114" s="123"/>
      <c r="AO114" s="123"/>
      <c r="AP114" s="123" t="n">
        <v>2730</v>
      </c>
      <c r="AQ114" s="122" t="n">
        <f aca="false">SUM(AN114:AP114)</f>
        <v>2730</v>
      </c>
      <c r="AR114" s="123" t="n">
        <v>0</v>
      </c>
      <c r="AS114" s="123"/>
      <c r="AT114" s="123"/>
      <c r="AU114" s="122" t="n">
        <f aca="false">SUM(AR114:AT114)</f>
        <v>0</v>
      </c>
      <c r="AV114" s="123"/>
      <c r="AW114" s="123"/>
      <c r="AX114" s="123" t="n">
        <v>0</v>
      </c>
      <c r="AY114" s="122" t="n">
        <f aca="false">SUM(AV114:AX114)</f>
        <v>0</v>
      </c>
      <c r="AZ114" s="123"/>
      <c r="BA114" s="123"/>
      <c r="BB114" s="123"/>
      <c r="BC114" s="122" t="n">
        <f aca="false">SUM(AZ114:BB114)</f>
        <v>0</v>
      </c>
      <c r="BD114" s="123"/>
      <c r="BE114" s="123"/>
      <c r="BF114" s="123"/>
      <c r="BG114" s="123"/>
      <c r="BH114" s="123"/>
      <c r="BI114" s="122" t="n">
        <f aca="false">SUM(BE114:BH114)</f>
        <v>0</v>
      </c>
      <c r="BJ114" s="124" t="n">
        <f aca="false">AM114+AQ114+AU114+AY114+BC114+BD114+BI114</f>
        <v>11104.06</v>
      </c>
      <c r="BK114" s="120" t="n">
        <v>0</v>
      </c>
      <c r="BL114" s="121"/>
      <c r="BM114" s="121"/>
      <c r="BN114" s="122" t="n">
        <f aca="false">SUM(BK114:BM114)</f>
        <v>0</v>
      </c>
      <c r="BO114" s="123"/>
      <c r="BP114" s="123"/>
      <c r="BQ114" s="123" t="n">
        <v>2520</v>
      </c>
      <c r="BR114" s="122" t="n">
        <f aca="false">SUM(BO114:BQ114)</f>
        <v>2520</v>
      </c>
      <c r="BS114" s="123" t="n">
        <v>0</v>
      </c>
      <c r="BT114" s="123"/>
      <c r="BU114" s="123"/>
      <c r="BV114" s="122" t="n">
        <f aca="false">SUM(BS114:BU114)</f>
        <v>0</v>
      </c>
      <c r="BW114" s="123"/>
      <c r="BX114" s="123"/>
      <c r="BY114" s="123" t="n">
        <v>0</v>
      </c>
      <c r="BZ114" s="122" t="n">
        <f aca="false">SUM(BW114:BY114)</f>
        <v>0</v>
      </c>
      <c r="CA114" s="123"/>
      <c r="CB114" s="123"/>
      <c r="CC114" s="123"/>
      <c r="CD114" s="122" t="n">
        <f aca="false">SUM(CA114:CC114)</f>
        <v>0</v>
      </c>
      <c r="CE114" s="123"/>
      <c r="CF114" s="123"/>
      <c r="CG114" s="123"/>
      <c r="CH114" s="123"/>
      <c r="CI114" s="123"/>
      <c r="CJ114" s="122" t="n">
        <f aca="false">SUM(CF114:CI114)</f>
        <v>0</v>
      </c>
      <c r="CK114" s="123" t="n">
        <f aca="false">BN114+BR114+BV114+BZ114+CD114+CE114+CJ114</f>
        <v>2520</v>
      </c>
      <c r="CL114" s="125" t="n">
        <v>0</v>
      </c>
      <c r="CM114" s="126"/>
      <c r="CN114" s="32"/>
      <c r="CO114" s="32"/>
      <c r="CP114" s="32"/>
      <c r="CQ114" s="32"/>
      <c r="CR114" s="32"/>
      <c r="CS114" s="32"/>
      <c r="CT114" s="32"/>
    </row>
    <row r="115" customFormat="false" ht="24.75" hidden="false" customHeight="true" outlineLevel="0" collapsed="false">
      <c r="A115" s="32"/>
      <c r="B115" s="106" t="n">
        <f aca="false">B114+1</f>
        <v>105</v>
      </c>
      <c r="C115" s="117" t="str">
        <f aca="false" t="array" ref="C115:C115">INDEX(_Rge_Projectdata_3rd,$B115,MATCH(C$10,_Rge_Headline_Projectdata,0))</f>
        <v>P903715</v>
      </c>
      <c r="D115" s="117" t="n">
        <f aca="false">INDEX(_Rge_Projectdata_3rd,$B115,MATCH(D$10,_Rge_Headline_Projectdata,0))</f>
        <v>0</v>
      </c>
      <c r="E115" s="118" t="n">
        <f aca="false" t="array" ref="E115:E115">IF(INDEX(_Rge_Projectdata_3rd,$B115,MATCH(E$10,_Rge_Headline_Projectdata,0))=0,"",INDEX(_Rge_Projectdata_3rd,$B115,MATCH(E$10,_Rge_Headline_Projectdata,0)))</f>
        <v>45382</v>
      </c>
      <c r="F115" s="119" t="str">
        <f aca="false">IF(OR(E115=0,E115&gt;_Reportdate),"Open","Closed")</f>
        <v>Closed</v>
      </c>
      <c r="G115" s="120"/>
      <c r="H115" s="121"/>
      <c r="I115" s="121"/>
      <c r="J115" s="121"/>
      <c r="K115" s="122" t="n">
        <f aca="false">SUM(H115:J115)</f>
        <v>0</v>
      </c>
      <c r="L115" s="123"/>
      <c r="M115" s="123"/>
      <c r="N115" s="123"/>
      <c r="O115" s="122" t="n">
        <f aca="false">SUM(L115:N115)</f>
        <v>0</v>
      </c>
      <c r="P115" s="123"/>
      <c r="Q115" s="123"/>
      <c r="R115" s="123"/>
      <c r="S115" s="122" t="n">
        <f aca="false">SUM(P115:R115)</f>
        <v>0</v>
      </c>
      <c r="T115" s="123"/>
      <c r="U115" s="123"/>
      <c r="V115" s="123"/>
      <c r="W115" s="122" t="n">
        <f aca="false">SUM(T115:V115)</f>
        <v>0</v>
      </c>
      <c r="X115" s="123"/>
      <c r="Y115" s="123"/>
      <c r="Z115" s="123"/>
      <c r="AA115" s="122" t="n">
        <f aca="false">SUM(X115:Z115)</f>
        <v>0</v>
      </c>
      <c r="AB115" s="123"/>
      <c r="AC115" s="123"/>
      <c r="AD115" s="123"/>
      <c r="AE115" s="123"/>
      <c r="AF115" s="123"/>
      <c r="AG115" s="122" t="n">
        <f aca="false">SUM(AC115:AF115)</f>
        <v>0</v>
      </c>
      <c r="AH115" s="124" t="n">
        <f aca="false">K115+O115+S115+W115+AA115+AB115+AG115</f>
        <v>0</v>
      </c>
      <c r="AI115" s="120" t="n">
        <v>4805.54</v>
      </c>
      <c r="AJ115" s="121"/>
      <c r="AK115" s="121"/>
      <c r="AL115" s="121"/>
      <c r="AM115" s="122" t="n">
        <f aca="false">SUM(AJ115:AL115)</f>
        <v>0</v>
      </c>
      <c r="AN115" s="123"/>
      <c r="AO115" s="123"/>
      <c r="AP115" s="123" t="n">
        <v>30</v>
      </c>
      <c r="AQ115" s="122" t="n">
        <f aca="false">SUM(AN115:AP115)</f>
        <v>30</v>
      </c>
      <c r="AR115" s="123" t="n">
        <v>0</v>
      </c>
      <c r="AS115" s="123"/>
      <c r="AT115" s="123"/>
      <c r="AU115" s="122" t="n">
        <f aca="false">SUM(AR115:AT115)</f>
        <v>0</v>
      </c>
      <c r="AV115" s="123"/>
      <c r="AW115" s="123"/>
      <c r="AX115" s="123" t="n">
        <v>3083.73</v>
      </c>
      <c r="AY115" s="122" t="n">
        <f aca="false">SUM(AV115:AX115)</f>
        <v>3083.73</v>
      </c>
      <c r="AZ115" s="123"/>
      <c r="BA115" s="123"/>
      <c r="BB115" s="123"/>
      <c r="BC115" s="122" t="n">
        <f aca="false">SUM(AZ115:BB115)</f>
        <v>0</v>
      </c>
      <c r="BD115" s="123"/>
      <c r="BE115" s="123"/>
      <c r="BF115" s="123"/>
      <c r="BG115" s="123"/>
      <c r="BH115" s="123"/>
      <c r="BI115" s="122" t="n">
        <f aca="false">SUM(BE115:BH115)</f>
        <v>0</v>
      </c>
      <c r="BJ115" s="124" t="n">
        <f aca="false">AM115+AQ115+AU115+AY115+BC115+BD115+BI115</f>
        <v>3113.73</v>
      </c>
      <c r="BK115" s="120" t="n">
        <v>0</v>
      </c>
      <c r="BL115" s="121"/>
      <c r="BM115" s="121"/>
      <c r="BN115" s="122" t="n">
        <f aca="false">SUM(BK115:BM115)</f>
        <v>0</v>
      </c>
      <c r="BO115" s="123"/>
      <c r="BP115" s="123"/>
      <c r="BQ115" s="123" t="n">
        <v>30</v>
      </c>
      <c r="BR115" s="122" t="n">
        <f aca="false">SUM(BO115:BQ115)</f>
        <v>30</v>
      </c>
      <c r="BS115" s="123" t="n">
        <v>0</v>
      </c>
      <c r="BT115" s="123"/>
      <c r="BU115" s="123"/>
      <c r="BV115" s="122" t="n">
        <f aca="false">SUM(BS115:BU115)</f>
        <v>0</v>
      </c>
      <c r="BW115" s="123"/>
      <c r="BX115" s="123"/>
      <c r="BY115" s="123" t="n">
        <v>3083.73</v>
      </c>
      <c r="BZ115" s="122" t="n">
        <f aca="false">SUM(BW115:BY115)</f>
        <v>3083.73</v>
      </c>
      <c r="CA115" s="123"/>
      <c r="CB115" s="123"/>
      <c r="CC115" s="123"/>
      <c r="CD115" s="122" t="n">
        <f aca="false">SUM(CA115:CC115)</f>
        <v>0</v>
      </c>
      <c r="CE115" s="123"/>
      <c r="CF115" s="123"/>
      <c r="CG115" s="123"/>
      <c r="CH115" s="123"/>
      <c r="CI115" s="123"/>
      <c r="CJ115" s="122" t="n">
        <f aca="false">SUM(CF115:CI115)</f>
        <v>0</v>
      </c>
      <c r="CK115" s="123" t="n">
        <f aca="false">BN115+BR115+BV115+BZ115+CD115+CE115+CJ115</f>
        <v>3113.73</v>
      </c>
      <c r="CL115" s="125" t="n">
        <v>4805.54</v>
      </c>
      <c r="CM115" s="126"/>
      <c r="CN115" s="32"/>
      <c r="CO115" s="32"/>
      <c r="CP115" s="32"/>
      <c r="CQ115" s="32"/>
      <c r="CR115" s="32"/>
      <c r="CS115" s="32"/>
      <c r="CT115" s="32"/>
    </row>
    <row r="116" customFormat="false" ht="24.75" hidden="false" customHeight="true" outlineLevel="0" collapsed="false">
      <c r="A116" s="32"/>
      <c r="B116" s="106" t="n">
        <f aca="false">B115+1</f>
        <v>106</v>
      </c>
      <c r="C116" s="117" t="str">
        <f aca="false" t="array" ref="C116:C116">INDEX(_Rge_Projectdata_3rd,$B116,MATCH(C$10,_Rge_Headline_Projectdata,0))</f>
        <v>P903716</v>
      </c>
      <c r="D116" s="117" t="n">
        <f aca="false">INDEX(_Rge_Projectdata_3rd,$B116,MATCH(D$10,_Rge_Headline_Projectdata,0))</f>
        <v>0</v>
      </c>
      <c r="E116" s="118" t="n">
        <f aca="false" t="array" ref="E116:E116">IF(INDEX(_Rge_Projectdata_3rd,$B116,MATCH(E$10,_Rge_Headline_Projectdata,0))=0,"",INDEX(_Rge_Projectdata_3rd,$B116,MATCH(E$10,_Rge_Headline_Projectdata,0)))</f>
        <v>45412</v>
      </c>
      <c r="F116" s="119" t="str">
        <f aca="false">IF(OR(E116=0,E116&gt;_Reportdate),"Open","Closed")</f>
        <v>Closed</v>
      </c>
      <c r="G116" s="120"/>
      <c r="H116" s="121"/>
      <c r="I116" s="121"/>
      <c r="J116" s="121"/>
      <c r="K116" s="122" t="n">
        <f aca="false">SUM(H116:J116)</f>
        <v>0</v>
      </c>
      <c r="L116" s="123"/>
      <c r="M116" s="123"/>
      <c r="N116" s="123"/>
      <c r="O116" s="122" t="n">
        <f aca="false">SUM(L116:N116)</f>
        <v>0</v>
      </c>
      <c r="P116" s="123"/>
      <c r="Q116" s="123"/>
      <c r="R116" s="123"/>
      <c r="S116" s="122" t="n">
        <f aca="false">SUM(P116:R116)</f>
        <v>0</v>
      </c>
      <c r="T116" s="123"/>
      <c r="U116" s="123"/>
      <c r="V116" s="123"/>
      <c r="W116" s="122" t="n">
        <f aca="false">SUM(T116:V116)</f>
        <v>0</v>
      </c>
      <c r="X116" s="123"/>
      <c r="Y116" s="123"/>
      <c r="Z116" s="123"/>
      <c r="AA116" s="122" t="n">
        <f aca="false">SUM(X116:Z116)</f>
        <v>0</v>
      </c>
      <c r="AB116" s="123"/>
      <c r="AC116" s="123"/>
      <c r="AD116" s="123"/>
      <c r="AE116" s="123"/>
      <c r="AF116" s="123"/>
      <c r="AG116" s="122" t="n">
        <f aca="false">SUM(AC116:AF116)</f>
        <v>0</v>
      </c>
      <c r="AH116" s="124" t="n">
        <f aca="false">K116+O116+S116+W116+AA116+AB116+AG116</f>
        <v>0</v>
      </c>
      <c r="AI116" s="120" t="n">
        <v>9920</v>
      </c>
      <c r="AJ116" s="121" t="n">
        <v>6821.76</v>
      </c>
      <c r="AK116" s="121"/>
      <c r="AL116" s="121"/>
      <c r="AM116" s="122" t="n">
        <f aca="false">SUM(AJ116:AL116)</f>
        <v>6821.76</v>
      </c>
      <c r="AN116" s="123"/>
      <c r="AO116" s="123"/>
      <c r="AP116" s="123" t="n">
        <v>0</v>
      </c>
      <c r="AQ116" s="122" t="n">
        <f aca="false">SUM(AN116:AP116)</f>
        <v>0</v>
      </c>
      <c r="AR116" s="123" t="n">
        <v>0</v>
      </c>
      <c r="AS116" s="123"/>
      <c r="AT116" s="123"/>
      <c r="AU116" s="122" t="n">
        <f aca="false">SUM(AR116:AT116)</f>
        <v>0</v>
      </c>
      <c r="AV116" s="123"/>
      <c r="AW116" s="123"/>
      <c r="AX116" s="123" t="n">
        <v>0</v>
      </c>
      <c r="AY116" s="122" t="n">
        <f aca="false">SUM(AV116:AX116)</f>
        <v>0</v>
      </c>
      <c r="AZ116" s="123"/>
      <c r="BA116" s="123"/>
      <c r="BB116" s="123"/>
      <c r="BC116" s="122" t="n">
        <f aca="false">SUM(AZ116:BB116)</f>
        <v>0</v>
      </c>
      <c r="BD116" s="123"/>
      <c r="BE116" s="123"/>
      <c r="BF116" s="123"/>
      <c r="BG116" s="123"/>
      <c r="BH116" s="123"/>
      <c r="BI116" s="122" t="n">
        <f aca="false">SUM(BE116:BH116)</f>
        <v>0</v>
      </c>
      <c r="BJ116" s="124" t="n">
        <f aca="false">AM116+AQ116+AU116+AY116+BC116+BD116+BI116</f>
        <v>6821.76</v>
      </c>
      <c r="BK116" s="120" t="n">
        <v>6821.76</v>
      </c>
      <c r="BL116" s="121"/>
      <c r="BM116" s="121"/>
      <c r="BN116" s="122" t="n">
        <f aca="false">SUM(BK116:BM116)</f>
        <v>6821.76</v>
      </c>
      <c r="BO116" s="123"/>
      <c r="BP116" s="123"/>
      <c r="BQ116" s="123" t="n">
        <v>0</v>
      </c>
      <c r="BR116" s="122" t="n">
        <f aca="false">SUM(BO116:BQ116)</f>
        <v>0</v>
      </c>
      <c r="BS116" s="123" t="n">
        <v>0</v>
      </c>
      <c r="BT116" s="123"/>
      <c r="BU116" s="123"/>
      <c r="BV116" s="122" t="n">
        <f aca="false">SUM(BS116:BU116)</f>
        <v>0</v>
      </c>
      <c r="BW116" s="123"/>
      <c r="BX116" s="123"/>
      <c r="BY116" s="123" t="n">
        <v>0</v>
      </c>
      <c r="BZ116" s="122" t="n">
        <f aca="false">SUM(BW116:BY116)</f>
        <v>0</v>
      </c>
      <c r="CA116" s="123"/>
      <c r="CB116" s="123"/>
      <c r="CC116" s="123"/>
      <c r="CD116" s="122" t="n">
        <f aca="false">SUM(CA116:CC116)</f>
        <v>0</v>
      </c>
      <c r="CE116" s="123"/>
      <c r="CF116" s="123"/>
      <c r="CG116" s="123"/>
      <c r="CH116" s="123"/>
      <c r="CI116" s="123"/>
      <c r="CJ116" s="122" t="n">
        <f aca="false">SUM(CF116:CI116)</f>
        <v>0</v>
      </c>
      <c r="CK116" s="123" t="n">
        <f aca="false">BN116+BR116+BV116+BZ116+CD116+CE116+CJ116</f>
        <v>6821.76</v>
      </c>
      <c r="CL116" s="125" t="n">
        <v>9920</v>
      </c>
      <c r="CM116" s="126"/>
      <c r="CN116" s="32"/>
      <c r="CO116" s="32"/>
      <c r="CP116" s="32"/>
      <c r="CQ116" s="32"/>
      <c r="CR116" s="32"/>
      <c r="CS116" s="32"/>
      <c r="CT116" s="32"/>
    </row>
    <row r="117" customFormat="false" ht="24.75" hidden="false" customHeight="true" outlineLevel="0" collapsed="false">
      <c r="A117" s="32"/>
      <c r="B117" s="106" t="n">
        <f aca="false">B116+1</f>
        <v>107</v>
      </c>
      <c r="C117" s="117" t="str">
        <f aca="false" t="array" ref="C117:C117">INDEX(_Rge_Projectdata_3rd,$B117,MATCH(C$10,_Rge_Headline_Projectdata,0))</f>
        <v>P903719</v>
      </c>
      <c r="D117" s="117" t="n">
        <f aca="false">INDEX(_Rge_Projectdata_3rd,$B117,MATCH(D$10,_Rge_Headline_Projectdata,0))</f>
        <v>0</v>
      </c>
      <c r="E117" s="118" t="n">
        <f aca="false" t="array" ref="E117:E117">IF(INDEX(_Rge_Projectdata_3rd,$B117,MATCH(E$10,_Rge_Headline_Projectdata,0))=0,"",INDEX(_Rge_Projectdata_3rd,$B117,MATCH(E$10,_Rge_Headline_Projectdata,0)))</f>
        <v>45412</v>
      </c>
      <c r="F117" s="119" t="str">
        <f aca="false">IF(OR(E117=0,E117&gt;_Reportdate),"Open","Closed")</f>
        <v>Closed</v>
      </c>
      <c r="G117" s="120"/>
      <c r="H117" s="121"/>
      <c r="I117" s="121"/>
      <c r="J117" s="121"/>
      <c r="K117" s="122" t="n">
        <f aca="false">SUM(H117:J117)</f>
        <v>0</v>
      </c>
      <c r="L117" s="123"/>
      <c r="M117" s="123"/>
      <c r="N117" s="123"/>
      <c r="O117" s="122" t="n">
        <f aca="false">SUM(L117:N117)</f>
        <v>0</v>
      </c>
      <c r="P117" s="123"/>
      <c r="Q117" s="123"/>
      <c r="R117" s="123"/>
      <c r="S117" s="122" t="n">
        <f aca="false">SUM(P117:R117)</f>
        <v>0</v>
      </c>
      <c r="T117" s="123"/>
      <c r="U117" s="123"/>
      <c r="V117" s="123"/>
      <c r="W117" s="122" t="n">
        <f aca="false">SUM(T117:V117)</f>
        <v>0</v>
      </c>
      <c r="X117" s="123"/>
      <c r="Y117" s="123"/>
      <c r="Z117" s="123"/>
      <c r="AA117" s="122" t="n">
        <f aca="false">SUM(X117:Z117)</f>
        <v>0</v>
      </c>
      <c r="AB117" s="123"/>
      <c r="AC117" s="123"/>
      <c r="AD117" s="123"/>
      <c r="AE117" s="123"/>
      <c r="AF117" s="123"/>
      <c r="AG117" s="122" t="n">
        <f aca="false">SUM(AC117:AF117)</f>
        <v>0</v>
      </c>
      <c r="AH117" s="124" t="n">
        <f aca="false">K117+O117+S117+W117+AA117+AB117+AG117</f>
        <v>0</v>
      </c>
      <c r="AI117" s="120" t="n">
        <v>15030</v>
      </c>
      <c r="AJ117" s="121" t="n">
        <v>8273</v>
      </c>
      <c r="AK117" s="121"/>
      <c r="AL117" s="121"/>
      <c r="AM117" s="122" t="n">
        <f aca="false">SUM(AJ117:AL117)</f>
        <v>8273</v>
      </c>
      <c r="AN117" s="123"/>
      <c r="AO117" s="123"/>
      <c r="AP117" s="123" t="n">
        <v>0</v>
      </c>
      <c r="AQ117" s="122" t="n">
        <f aca="false">SUM(AN117:AP117)</f>
        <v>0</v>
      </c>
      <c r="AR117" s="123" t="n">
        <v>77.5</v>
      </c>
      <c r="AS117" s="123"/>
      <c r="AT117" s="123"/>
      <c r="AU117" s="122" t="n">
        <f aca="false">SUM(AR117:AT117)</f>
        <v>77.5</v>
      </c>
      <c r="AV117" s="123"/>
      <c r="AW117" s="123"/>
      <c r="AX117" s="123" t="n">
        <v>0</v>
      </c>
      <c r="AY117" s="122" t="n">
        <f aca="false">SUM(AV117:AX117)</f>
        <v>0</v>
      </c>
      <c r="AZ117" s="123"/>
      <c r="BA117" s="123"/>
      <c r="BB117" s="123"/>
      <c r="BC117" s="122" t="n">
        <f aca="false">SUM(AZ117:BB117)</f>
        <v>0</v>
      </c>
      <c r="BD117" s="123"/>
      <c r="BE117" s="123"/>
      <c r="BF117" s="123"/>
      <c r="BG117" s="123"/>
      <c r="BH117" s="123"/>
      <c r="BI117" s="122" t="n">
        <f aca="false">SUM(BE117:BH117)</f>
        <v>0</v>
      </c>
      <c r="BJ117" s="124" t="n">
        <f aca="false">AM117+AQ117+AU117+AY117+BC117+BD117+BI117</f>
        <v>8350.5</v>
      </c>
      <c r="BK117" s="120" t="n">
        <v>8273</v>
      </c>
      <c r="BL117" s="121"/>
      <c r="BM117" s="121"/>
      <c r="BN117" s="122" t="n">
        <f aca="false">SUM(BK117:BM117)</f>
        <v>8273</v>
      </c>
      <c r="BO117" s="123"/>
      <c r="BP117" s="123"/>
      <c r="BQ117" s="123" t="n">
        <v>0</v>
      </c>
      <c r="BR117" s="122" t="n">
        <f aca="false">SUM(BO117:BQ117)</f>
        <v>0</v>
      </c>
      <c r="BS117" s="123" t="n">
        <v>77.5</v>
      </c>
      <c r="BT117" s="123"/>
      <c r="BU117" s="123"/>
      <c r="BV117" s="122" t="n">
        <f aca="false">SUM(BS117:BU117)</f>
        <v>77.5</v>
      </c>
      <c r="BW117" s="123"/>
      <c r="BX117" s="123"/>
      <c r="BY117" s="123" t="n">
        <v>0</v>
      </c>
      <c r="BZ117" s="122" t="n">
        <f aca="false">SUM(BW117:BY117)</f>
        <v>0</v>
      </c>
      <c r="CA117" s="123"/>
      <c r="CB117" s="123"/>
      <c r="CC117" s="123"/>
      <c r="CD117" s="122" t="n">
        <f aca="false">SUM(CA117:CC117)</f>
        <v>0</v>
      </c>
      <c r="CE117" s="123"/>
      <c r="CF117" s="123"/>
      <c r="CG117" s="123"/>
      <c r="CH117" s="123"/>
      <c r="CI117" s="123"/>
      <c r="CJ117" s="122" t="n">
        <f aca="false">SUM(CF117:CI117)</f>
        <v>0</v>
      </c>
      <c r="CK117" s="123" t="n">
        <f aca="false">BN117+BR117+BV117+BZ117+CD117+CE117+CJ117</f>
        <v>8350.5</v>
      </c>
      <c r="CL117" s="125" t="n">
        <v>15030</v>
      </c>
      <c r="CM117" s="126"/>
      <c r="CN117" s="32"/>
      <c r="CO117" s="32"/>
      <c r="CP117" s="32"/>
      <c r="CQ117" s="32"/>
      <c r="CR117" s="32"/>
      <c r="CS117" s="32"/>
      <c r="CT117" s="32"/>
    </row>
    <row r="118" customFormat="false" ht="24.75" hidden="false" customHeight="true" outlineLevel="0" collapsed="false">
      <c r="A118" s="32"/>
      <c r="B118" s="106" t="n">
        <f aca="false">B117+1</f>
        <v>108</v>
      </c>
      <c r="C118" s="117" t="str">
        <f aca="false" t="array" ref="C118:C118">INDEX(_Rge_Projectdata_3rd,$B118,MATCH(C$10,_Rge_Headline_Projectdata,0))</f>
        <v>P903720</v>
      </c>
      <c r="D118" s="117" t="n">
        <f aca="false">INDEX(_Rge_Projectdata_3rd,$B118,MATCH(D$10,_Rge_Headline_Projectdata,0))</f>
        <v>0</v>
      </c>
      <c r="E118" s="118" t="str">
        <f aca="false" t="array" ref="E118:E118">IF(INDEX(_Rge_Projectdata_3rd,$B118,MATCH(E$10,_Rge_Headline_Projectdata,0))=0,"",INDEX(_Rge_Projectdata_3rd,$B118,MATCH(E$10,_Rge_Headline_Projectdata,0)))</f>
        <v/>
      </c>
      <c r="F118" s="119" t="str">
        <f aca="false">IF(OR(E118=0,E118&gt;_Reportdate),"Open","Closed")</f>
        <v>Open</v>
      </c>
      <c r="G118" s="120"/>
      <c r="H118" s="121"/>
      <c r="I118" s="121"/>
      <c r="J118" s="121"/>
      <c r="K118" s="122" t="n">
        <f aca="false">SUM(H118:J118)</f>
        <v>0</v>
      </c>
      <c r="L118" s="123"/>
      <c r="M118" s="123"/>
      <c r="N118" s="123"/>
      <c r="O118" s="122" t="n">
        <f aca="false">SUM(L118:N118)</f>
        <v>0</v>
      </c>
      <c r="P118" s="123"/>
      <c r="Q118" s="123"/>
      <c r="R118" s="123"/>
      <c r="S118" s="122" t="n">
        <f aca="false">SUM(P118:R118)</f>
        <v>0</v>
      </c>
      <c r="T118" s="123"/>
      <c r="U118" s="123"/>
      <c r="V118" s="123"/>
      <c r="W118" s="122" t="n">
        <f aca="false">SUM(T118:V118)</f>
        <v>0</v>
      </c>
      <c r="X118" s="123"/>
      <c r="Y118" s="123"/>
      <c r="Z118" s="123"/>
      <c r="AA118" s="122" t="n">
        <f aca="false">SUM(X118:Z118)</f>
        <v>0</v>
      </c>
      <c r="AB118" s="123"/>
      <c r="AC118" s="123"/>
      <c r="AD118" s="123"/>
      <c r="AE118" s="123"/>
      <c r="AF118" s="123"/>
      <c r="AG118" s="122" t="n">
        <f aca="false">SUM(AC118:AF118)</f>
        <v>0</v>
      </c>
      <c r="AH118" s="124" t="n">
        <f aca="false">K118+O118+S118+W118+AA118+AB118+AG118</f>
        <v>0</v>
      </c>
      <c r="AI118" s="120" t="n">
        <v>83096.56</v>
      </c>
      <c r="AJ118" s="121" t="n">
        <v>41373.3</v>
      </c>
      <c r="AK118" s="121"/>
      <c r="AL118" s="121"/>
      <c r="AM118" s="122" t="n">
        <f aca="false">SUM(AJ118:AL118)</f>
        <v>41373.3</v>
      </c>
      <c r="AN118" s="123"/>
      <c r="AO118" s="123"/>
      <c r="AP118" s="123" t="n">
        <v>4830</v>
      </c>
      <c r="AQ118" s="122" t="n">
        <f aca="false">SUM(AN118:AP118)</f>
        <v>4830</v>
      </c>
      <c r="AR118" s="123" t="n">
        <v>0</v>
      </c>
      <c r="AS118" s="123"/>
      <c r="AT118" s="123"/>
      <c r="AU118" s="122" t="n">
        <f aca="false">SUM(AR118:AT118)</f>
        <v>0</v>
      </c>
      <c r="AV118" s="123"/>
      <c r="AW118" s="123"/>
      <c r="AX118" s="123" t="n">
        <v>8070</v>
      </c>
      <c r="AY118" s="122" t="n">
        <f aca="false">SUM(AV118:AX118)</f>
        <v>8070</v>
      </c>
      <c r="AZ118" s="123"/>
      <c r="BA118" s="123"/>
      <c r="BB118" s="123"/>
      <c r="BC118" s="122" t="n">
        <f aca="false">SUM(AZ118:BB118)</f>
        <v>0</v>
      </c>
      <c r="BD118" s="123"/>
      <c r="BE118" s="123"/>
      <c r="BF118" s="123"/>
      <c r="BG118" s="123"/>
      <c r="BH118" s="123"/>
      <c r="BI118" s="122" t="n">
        <f aca="false">SUM(BE118:BH118)</f>
        <v>0</v>
      </c>
      <c r="BJ118" s="124" t="n">
        <f aca="false">AM118+AQ118+AU118+AY118+BC118+BD118+BI118</f>
        <v>54273.3</v>
      </c>
      <c r="BK118" s="120" t="n">
        <v>0</v>
      </c>
      <c r="BL118" s="121"/>
      <c r="BM118" s="121"/>
      <c r="BN118" s="122" t="n">
        <f aca="false">SUM(BK118:BM118)</f>
        <v>0</v>
      </c>
      <c r="BO118" s="123"/>
      <c r="BP118" s="123"/>
      <c r="BQ118" s="123" t="n">
        <v>4830</v>
      </c>
      <c r="BR118" s="122" t="n">
        <f aca="false">SUM(BO118:BQ118)</f>
        <v>4830</v>
      </c>
      <c r="BS118" s="123" t="n">
        <v>0</v>
      </c>
      <c r="BT118" s="123"/>
      <c r="BU118" s="123"/>
      <c r="BV118" s="122" t="n">
        <f aca="false">SUM(BS118:BU118)</f>
        <v>0</v>
      </c>
      <c r="BW118" s="123"/>
      <c r="BX118" s="123"/>
      <c r="BY118" s="123" t="n">
        <v>0</v>
      </c>
      <c r="BZ118" s="122" t="n">
        <f aca="false">SUM(BW118:BY118)</f>
        <v>0</v>
      </c>
      <c r="CA118" s="123"/>
      <c r="CB118" s="123"/>
      <c r="CC118" s="123"/>
      <c r="CD118" s="122" t="n">
        <f aca="false">SUM(CA118:CC118)</f>
        <v>0</v>
      </c>
      <c r="CE118" s="123"/>
      <c r="CF118" s="123"/>
      <c r="CG118" s="123"/>
      <c r="CH118" s="123"/>
      <c r="CI118" s="123"/>
      <c r="CJ118" s="122" t="n">
        <f aca="false">SUM(CF118:CI118)</f>
        <v>0</v>
      </c>
      <c r="CK118" s="123" t="n">
        <f aca="false">BN118+BR118+BV118+BZ118+CD118+CE118+CJ118</f>
        <v>4830</v>
      </c>
      <c r="CL118" s="125" t="n">
        <v>0</v>
      </c>
      <c r="CM118" s="126"/>
      <c r="CN118" s="32"/>
      <c r="CO118" s="32"/>
      <c r="CP118" s="32"/>
      <c r="CQ118" s="32"/>
      <c r="CR118" s="32"/>
      <c r="CS118" s="32"/>
      <c r="CT118" s="32"/>
    </row>
    <row r="119" customFormat="false" ht="24.75" hidden="false" customHeight="true" outlineLevel="0" collapsed="false">
      <c r="A119" s="32"/>
      <c r="B119" s="106" t="n">
        <f aca="false">B118+1</f>
        <v>109</v>
      </c>
      <c r="C119" s="117" t="str">
        <f aca="false" t="array" ref="C119:C119">INDEX(_Rge_Projectdata_3rd,$B119,MATCH(C$10,_Rge_Headline_Projectdata,0))</f>
        <v>P903721</v>
      </c>
      <c r="D119" s="117" t="n">
        <f aca="false">INDEX(_Rge_Projectdata_3rd,$B119,MATCH(D$10,_Rge_Headline_Projectdata,0))</f>
        <v>0</v>
      </c>
      <c r="E119" s="118" t="str">
        <f aca="false" t="array" ref="E119:E119">IF(INDEX(_Rge_Projectdata_3rd,$B119,MATCH(E$10,_Rge_Headline_Projectdata,0))=0,"",INDEX(_Rge_Projectdata_3rd,$B119,MATCH(E$10,_Rge_Headline_Projectdata,0)))</f>
        <v/>
      </c>
      <c r="F119" s="119" t="str">
        <f aca="false">IF(OR(E119=0,E119&gt;_Reportdate),"Open","Closed")</f>
        <v>Open</v>
      </c>
      <c r="G119" s="120"/>
      <c r="H119" s="121"/>
      <c r="I119" s="121"/>
      <c r="J119" s="121"/>
      <c r="K119" s="122" t="n">
        <f aca="false">SUM(H119:J119)</f>
        <v>0</v>
      </c>
      <c r="L119" s="123"/>
      <c r="M119" s="123"/>
      <c r="N119" s="123"/>
      <c r="O119" s="122" t="n">
        <f aca="false">SUM(L119:N119)</f>
        <v>0</v>
      </c>
      <c r="P119" s="123"/>
      <c r="Q119" s="123"/>
      <c r="R119" s="123"/>
      <c r="S119" s="122" t="n">
        <f aca="false">SUM(P119:R119)</f>
        <v>0</v>
      </c>
      <c r="T119" s="123"/>
      <c r="U119" s="123"/>
      <c r="V119" s="123"/>
      <c r="W119" s="122" t="n">
        <f aca="false">SUM(T119:V119)</f>
        <v>0</v>
      </c>
      <c r="X119" s="123"/>
      <c r="Y119" s="123"/>
      <c r="Z119" s="123"/>
      <c r="AA119" s="122" t="n">
        <f aca="false">SUM(X119:Z119)</f>
        <v>0</v>
      </c>
      <c r="AB119" s="123"/>
      <c r="AC119" s="123"/>
      <c r="AD119" s="123"/>
      <c r="AE119" s="123"/>
      <c r="AF119" s="123"/>
      <c r="AG119" s="122" t="n">
        <f aca="false">SUM(AC119:AF119)</f>
        <v>0</v>
      </c>
      <c r="AH119" s="124" t="n">
        <f aca="false">K119+O119+S119+W119+AA119+AB119+AG119</f>
        <v>0</v>
      </c>
      <c r="AI119" s="120" t="n">
        <v>4400</v>
      </c>
      <c r="AJ119" s="121" t="n">
        <v>3019.6</v>
      </c>
      <c r="AK119" s="121"/>
      <c r="AL119" s="121"/>
      <c r="AM119" s="122" t="n">
        <f aca="false">SUM(AJ119:AL119)</f>
        <v>3019.6</v>
      </c>
      <c r="AN119" s="123"/>
      <c r="AO119" s="123"/>
      <c r="AP119" s="123" t="n">
        <v>650</v>
      </c>
      <c r="AQ119" s="122" t="n">
        <f aca="false">SUM(AN119:AP119)</f>
        <v>650</v>
      </c>
      <c r="AR119" s="123" t="n">
        <v>0</v>
      </c>
      <c r="AS119" s="123"/>
      <c r="AT119" s="123"/>
      <c r="AU119" s="122" t="n">
        <f aca="false">SUM(AR119:AT119)</f>
        <v>0</v>
      </c>
      <c r="AV119" s="123"/>
      <c r="AW119" s="123"/>
      <c r="AX119" s="123" t="n">
        <v>0</v>
      </c>
      <c r="AY119" s="122" t="n">
        <f aca="false">SUM(AV119:AX119)</f>
        <v>0</v>
      </c>
      <c r="AZ119" s="123"/>
      <c r="BA119" s="123"/>
      <c r="BB119" s="123"/>
      <c r="BC119" s="122" t="n">
        <f aca="false">SUM(AZ119:BB119)</f>
        <v>0</v>
      </c>
      <c r="BD119" s="123"/>
      <c r="BE119" s="123"/>
      <c r="BF119" s="123"/>
      <c r="BG119" s="123"/>
      <c r="BH119" s="123"/>
      <c r="BI119" s="122" t="n">
        <f aca="false">SUM(BE119:BH119)</f>
        <v>0</v>
      </c>
      <c r="BJ119" s="124" t="n">
        <f aca="false">AM119+AQ119+AU119+AY119+BC119+BD119+BI119</f>
        <v>3669.6</v>
      </c>
      <c r="BK119" s="120" t="n">
        <v>3019.6</v>
      </c>
      <c r="BL119" s="121"/>
      <c r="BM119" s="121"/>
      <c r="BN119" s="122" t="n">
        <f aca="false">SUM(BK119:BM119)</f>
        <v>3019.6</v>
      </c>
      <c r="BO119" s="123"/>
      <c r="BP119" s="123"/>
      <c r="BQ119" s="123" t="n">
        <v>60</v>
      </c>
      <c r="BR119" s="122" t="n">
        <f aca="false">SUM(BO119:BQ119)</f>
        <v>60</v>
      </c>
      <c r="BS119" s="123" t="n">
        <v>0</v>
      </c>
      <c r="BT119" s="123"/>
      <c r="BU119" s="123"/>
      <c r="BV119" s="122" t="n">
        <f aca="false">SUM(BS119:BU119)</f>
        <v>0</v>
      </c>
      <c r="BW119" s="123"/>
      <c r="BX119" s="123"/>
      <c r="BY119" s="123" t="n">
        <v>0</v>
      </c>
      <c r="BZ119" s="122" t="n">
        <f aca="false">SUM(BW119:BY119)</f>
        <v>0</v>
      </c>
      <c r="CA119" s="123"/>
      <c r="CB119" s="123"/>
      <c r="CC119" s="123"/>
      <c r="CD119" s="122" t="n">
        <f aca="false">SUM(CA119:CC119)</f>
        <v>0</v>
      </c>
      <c r="CE119" s="123"/>
      <c r="CF119" s="123"/>
      <c r="CG119" s="123"/>
      <c r="CH119" s="123"/>
      <c r="CI119" s="123"/>
      <c r="CJ119" s="122" t="n">
        <f aca="false">SUM(CF119:CI119)</f>
        <v>0</v>
      </c>
      <c r="CK119" s="123" t="n">
        <f aca="false">BN119+BR119+BV119+BZ119+CD119+CE119+CJ119</f>
        <v>3079.6</v>
      </c>
      <c r="CL119" s="125" t="n">
        <v>0</v>
      </c>
      <c r="CM119" s="126"/>
      <c r="CN119" s="32"/>
      <c r="CO119" s="32"/>
      <c r="CP119" s="32"/>
      <c r="CQ119" s="32"/>
      <c r="CR119" s="32"/>
      <c r="CS119" s="32"/>
      <c r="CT119" s="32"/>
    </row>
    <row r="120" customFormat="false" ht="24.75" hidden="false" customHeight="true" outlineLevel="0" collapsed="false">
      <c r="A120" s="32"/>
      <c r="B120" s="106" t="n">
        <f aca="false">B119+1</f>
        <v>110</v>
      </c>
      <c r="C120" s="117" t="str">
        <f aca="false" t="array" ref="C120:C120">INDEX(_Rge_Projectdata_3rd,$B120,MATCH(C$10,_Rge_Headline_Projectdata,0))</f>
        <v>P903723</v>
      </c>
      <c r="D120" s="117" t="n">
        <f aca="false">INDEX(_Rge_Projectdata_3rd,$B120,MATCH(D$10,_Rge_Headline_Projectdata,0))</f>
        <v>0</v>
      </c>
      <c r="E120" s="118" t="str">
        <f aca="false" t="array" ref="E120:E120">IF(INDEX(_Rge_Projectdata_3rd,$B120,MATCH(E$10,_Rge_Headline_Projectdata,0))=0,"",INDEX(_Rge_Projectdata_3rd,$B120,MATCH(E$10,_Rge_Headline_Projectdata,0)))</f>
        <v/>
      </c>
      <c r="F120" s="119" t="str">
        <f aca="false">IF(OR(E120=0,E120&gt;_Reportdate),"Open","Closed")</f>
        <v>Open</v>
      </c>
      <c r="G120" s="120"/>
      <c r="H120" s="121"/>
      <c r="I120" s="121"/>
      <c r="J120" s="121"/>
      <c r="K120" s="122" t="n">
        <f aca="false">SUM(H120:J120)</f>
        <v>0</v>
      </c>
      <c r="L120" s="123"/>
      <c r="M120" s="123"/>
      <c r="N120" s="123"/>
      <c r="O120" s="122" t="n">
        <f aca="false">SUM(L120:N120)</f>
        <v>0</v>
      </c>
      <c r="P120" s="123"/>
      <c r="Q120" s="123"/>
      <c r="R120" s="123"/>
      <c r="S120" s="122" t="n">
        <f aca="false">SUM(P120:R120)</f>
        <v>0</v>
      </c>
      <c r="T120" s="123"/>
      <c r="U120" s="123"/>
      <c r="V120" s="123"/>
      <c r="W120" s="122" t="n">
        <f aca="false">SUM(T120:V120)</f>
        <v>0</v>
      </c>
      <c r="X120" s="123"/>
      <c r="Y120" s="123"/>
      <c r="Z120" s="123"/>
      <c r="AA120" s="122" t="n">
        <f aca="false">SUM(X120:Z120)</f>
        <v>0</v>
      </c>
      <c r="AB120" s="123"/>
      <c r="AC120" s="123"/>
      <c r="AD120" s="123"/>
      <c r="AE120" s="123"/>
      <c r="AF120" s="123"/>
      <c r="AG120" s="122" t="n">
        <f aca="false">SUM(AC120:AF120)</f>
        <v>0</v>
      </c>
      <c r="AH120" s="124" t="n">
        <f aca="false">K120+O120+S120+W120+AA120+AB120+AG120</f>
        <v>0</v>
      </c>
      <c r="AI120" s="120" t="n">
        <v>50000</v>
      </c>
      <c r="AJ120" s="121" t="n">
        <v>32000</v>
      </c>
      <c r="AK120" s="121"/>
      <c r="AL120" s="121"/>
      <c r="AM120" s="122" t="n">
        <f aca="false">SUM(AJ120:AL120)</f>
        <v>32000</v>
      </c>
      <c r="AN120" s="123"/>
      <c r="AO120" s="123"/>
      <c r="AP120" s="123" t="n">
        <v>1800</v>
      </c>
      <c r="AQ120" s="122" t="n">
        <f aca="false">SUM(AN120:AP120)</f>
        <v>1800</v>
      </c>
      <c r="AR120" s="123" t="n">
        <v>8000</v>
      </c>
      <c r="AS120" s="123"/>
      <c r="AT120" s="123"/>
      <c r="AU120" s="122" t="n">
        <f aca="false">SUM(AR120:AT120)</f>
        <v>8000</v>
      </c>
      <c r="AV120" s="123"/>
      <c r="AW120" s="123"/>
      <c r="AX120" s="123" t="n">
        <v>0</v>
      </c>
      <c r="AY120" s="122" t="n">
        <f aca="false">SUM(AV120:AX120)</f>
        <v>0</v>
      </c>
      <c r="AZ120" s="123"/>
      <c r="BA120" s="123"/>
      <c r="BB120" s="123"/>
      <c r="BC120" s="122" t="n">
        <f aca="false">SUM(AZ120:BB120)</f>
        <v>0</v>
      </c>
      <c r="BD120" s="123"/>
      <c r="BE120" s="123"/>
      <c r="BF120" s="123"/>
      <c r="BG120" s="123"/>
      <c r="BH120" s="123"/>
      <c r="BI120" s="122" t="n">
        <f aca="false">SUM(BE120:BH120)</f>
        <v>0</v>
      </c>
      <c r="BJ120" s="124" t="n">
        <f aca="false">AM120+AQ120+AU120+AY120+BC120+BD120+BI120</f>
        <v>41800</v>
      </c>
      <c r="BK120" s="120" t="n">
        <v>0</v>
      </c>
      <c r="BL120" s="121"/>
      <c r="BM120" s="121"/>
      <c r="BN120" s="122" t="n">
        <f aca="false">SUM(BK120:BM120)</f>
        <v>0</v>
      </c>
      <c r="BO120" s="123"/>
      <c r="BP120" s="123"/>
      <c r="BQ120" s="123" t="n">
        <v>1800</v>
      </c>
      <c r="BR120" s="122" t="n">
        <f aca="false">SUM(BO120:BQ120)</f>
        <v>1800</v>
      </c>
      <c r="BS120" s="123" t="n">
        <v>0</v>
      </c>
      <c r="BT120" s="123"/>
      <c r="BU120" s="123"/>
      <c r="BV120" s="122" t="n">
        <f aca="false">SUM(BS120:BU120)</f>
        <v>0</v>
      </c>
      <c r="BW120" s="123"/>
      <c r="BX120" s="123"/>
      <c r="BY120" s="123" t="n">
        <v>0</v>
      </c>
      <c r="BZ120" s="122" t="n">
        <f aca="false">SUM(BW120:BY120)</f>
        <v>0</v>
      </c>
      <c r="CA120" s="123"/>
      <c r="CB120" s="123"/>
      <c r="CC120" s="123"/>
      <c r="CD120" s="122" t="n">
        <f aca="false">SUM(CA120:CC120)</f>
        <v>0</v>
      </c>
      <c r="CE120" s="123"/>
      <c r="CF120" s="123"/>
      <c r="CG120" s="123"/>
      <c r="CH120" s="123"/>
      <c r="CI120" s="123"/>
      <c r="CJ120" s="122" t="n">
        <f aca="false">SUM(CF120:CI120)</f>
        <v>0</v>
      </c>
      <c r="CK120" s="123" t="n">
        <f aca="false">BN120+BR120+BV120+BZ120+CD120+CE120+CJ120</f>
        <v>1800</v>
      </c>
      <c r="CL120" s="125" t="n">
        <v>0</v>
      </c>
      <c r="CM120" s="126"/>
      <c r="CN120" s="32"/>
      <c r="CO120" s="32"/>
      <c r="CP120" s="32"/>
      <c r="CQ120" s="32"/>
      <c r="CR120" s="32"/>
      <c r="CS120" s="32"/>
      <c r="CT120" s="32"/>
    </row>
    <row r="121" customFormat="false" ht="24.75" hidden="false" customHeight="true" outlineLevel="0" collapsed="false">
      <c r="A121" s="32"/>
      <c r="B121" s="106" t="n">
        <f aca="false">B120+1</f>
        <v>111</v>
      </c>
      <c r="C121" s="117" t="str">
        <f aca="false" t="array" ref="C121:C121">INDEX(_Rge_Projectdata_3rd,$B121,MATCH(C$10,_Rge_Headline_Projectdata,0))</f>
        <v>P903727</v>
      </c>
      <c r="D121" s="117" t="n">
        <f aca="false">INDEX(_Rge_Projectdata_3rd,$B121,MATCH(D$10,_Rge_Headline_Projectdata,0))</f>
        <v>0</v>
      </c>
      <c r="E121" s="118" t="str">
        <f aca="false" t="array" ref="E121:E121">IF(INDEX(_Rge_Projectdata_3rd,$B121,MATCH(E$10,_Rge_Headline_Projectdata,0))=0,"",INDEX(_Rge_Projectdata_3rd,$B121,MATCH(E$10,_Rge_Headline_Projectdata,0)))</f>
        <v/>
      </c>
      <c r="F121" s="119" t="str">
        <f aca="false">IF(OR(E121=0,E121&gt;_Reportdate),"Open","Closed")</f>
        <v>Open</v>
      </c>
      <c r="G121" s="120"/>
      <c r="H121" s="121"/>
      <c r="I121" s="121"/>
      <c r="J121" s="121"/>
      <c r="K121" s="122" t="n">
        <f aca="false">SUM(H121:J121)</f>
        <v>0</v>
      </c>
      <c r="L121" s="123"/>
      <c r="M121" s="123"/>
      <c r="N121" s="123"/>
      <c r="O121" s="122" t="n">
        <f aca="false">SUM(L121:N121)</f>
        <v>0</v>
      </c>
      <c r="P121" s="123"/>
      <c r="Q121" s="123"/>
      <c r="R121" s="123"/>
      <c r="S121" s="122" t="n">
        <f aca="false">SUM(P121:R121)</f>
        <v>0</v>
      </c>
      <c r="T121" s="123"/>
      <c r="U121" s="123"/>
      <c r="V121" s="123"/>
      <c r="W121" s="122" t="n">
        <f aca="false">SUM(T121:V121)</f>
        <v>0</v>
      </c>
      <c r="X121" s="123"/>
      <c r="Y121" s="123"/>
      <c r="Z121" s="123"/>
      <c r="AA121" s="122" t="n">
        <f aca="false">SUM(X121:Z121)</f>
        <v>0</v>
      </c>
      <c r="AB121" s="123"/>
      <c r="AC121" s="123"/>
      <c r="AD121" s="123"/>
      <c r="AE121" s="123"/>
      <c r="AF121" s="123"/>
      <c r="AG121" s="122" t="n">
        <f aca="false">SUM(AC121:AF121)</f>
        <v>0</v>
      </c>
      <c r="AH121" s="124" t="n">
        <f aca="false">K121+O121+S121+W121+AA121+AB121+AG121</f>
        <v>0</v>
      </c>
      <c r="AI121" s="120" t="n">
        <v>10300</v>
      </c>
      <c r="AJ121" s="121" t="n">
        <v>4147.36</v>
      </c>
      <c r="AK121" s="121"/>
      <c r="AL121" s="121"/>
      <c r="AM121" s="122" t="n">
        <f aca="false">SUM(AJ121:AL121)</f>
        <v>4147.36</v>
      </c>
      <c r="AN121" s="123"/>
      <c r="AO121" s="123"/>
      <c r="AP121" s="123" t="n">
        <v>422.5</v>
      </c>
      <c r="AQ121" s="122" t="n">
        <f aca="false">SUM(AN121:AP121)</f>
        <v>422.5</v>
      </c>
      <c r="AR121" s="123" t="n">
        <v>0</v>
      </c>
      <c r="AS121" s="123"/>
      <c r="AT121" s="123"/>
      <c r="AU121" s="122" t="n">
        <f aca="false">SUM(AR121:AT121)</f>
        <v>0</v>
      </c>
      <c r="AV121" s="123"/>
      <c r="AW121" s="123"/>
      <c r="AX121" s="123" t="n">
        <v>0</v>
      </c>
      <c r="AY121" s="122" t="n">
        <f aca="false">SUM(AV121:AX121)</f>
        <v>0</v>
      </c>
      <c r="AZ121" s="123"/>
      <c r="BA121" s="123"/>
      <c r="BB121" s="123"/>
      <c r="BC121" s="122" t="n">
        <f aca="false">SUM(AZ121:BB121)</f>
        <v>0</v>
      </c>
      <c r="BD121" s="123"/>
      <c r="BE121" s="123"/>
      <c r="BF121" s="123"/>
      <c r="BG121" s="123"/>
      <c r="BH121" s="123"/>
      <c r="BI121" s="122" t="n">
        <f aca="false">SUM(BE121:BH121)</f>
        <v>0</v>
      </c>
      <c r="BJ121" s="124" t="n">
        <f aca="false">AM121+AQ121+AU121+AY121+BC121+BD121+BI121</f>
        <v>4569.86</v>
      </c>
      <c r="BK121" s="120" t="n">
        <v>0</v>
      </c>
      <c r="BL121" s="121"/>
      <c r="BM121" s="121"/>
      <c r="BN121" s="122" t="n">
        <f aca="false">SUM(BK121:BM121)</f>
        <v>0</v>
      </c>
      <c r="BO121" s="123"/>
      <c r="BP121" s="123"/>
      <c r="BQ121" s="123" t="n">
        <v>300</v>
      </c>
      <c r="BR121" s="122" t="n">
        <f aca="false">SUM(BO121:BQ121)</f>
        <v>300</v>
      </c>
      <c r="BS121" s="123" t="n">
        <v>0</v>
      </c>
      <c r="BT121" s="123"/>
      <c r="BU121" s="123"/>
      <c r="BV121" s="122" t="n">
        <f aca="false">SUM(BS121:BU121)</f>
        <v>0</v>
      </c>
      <c r="BW121" s="123"/>
      <c r="BX121" s="123"/>
      <c r="BY121" s="123" t="n">
        <v>0</v>
      </c>
      <c r="BZ121" s="122" t="n">
        <f aca="false">SUM(BW121:BY121)</f>
        <v>0</v>
      </c>
      <c r="CA121" s="123"/>
      <c r="CB121" s="123"/>
      <c r="CC121" s="123"/>
      <c r="CD121" s="122" t="n">
        <f aca="false">SUM(CA121:CC121)</f>
        <v>0</v>
      </c>
      <c r="CE121" s="123"/>
      <c r="CF121" s="123"/>
      <c r="CG121" s="123"/>
      <c r="CH121" s="123"/>
      <c r="CI121" s="123"/>
      <c r="CJ121" s="122" t="n">
        <f aca="false">SUM(CF121:CI121)</f>
        <v>0</v>
      </c>
      <c r="CK121" s="123" t="n">
        <f aca="false">BN121+BR121+BV121+BZ121+CD121+CE121+CJ121</f>
        <v>300</v>
      </c>
      <c r="CL121" s="125" t="n">
        <v>0</v>
      </c>
      <c r="CM121" s="126"/>
      <c r="CN121" s="32"/>
      <c r="CO121" s="32"/>
      <c r="CP121" s="32"/>
      <c r="CQ121" s="32"/>
      <c r="CR121" s="32"/>
      <c r="CS121" s="32"/>
      <c r="CT121" s="32"/>
    </row>
    <row r="122" customFormat="false" ht="24.75" hidden="false" customHeight="true" outlineLevel="0" collapsed="false">
      <c r="A122" s="32"/>
      <c r="B122" s="106" t="n">
        <f aca="false">B121+1</f>
        <v>112</v>
      </c>
      <c r="C122" s="117" t="str">
        <f aca="false" t="array" ref="C122:C122">INDEX(_Rge_Projectdata_3rd,$B122,MATCH(C$10,_Rge_Headline_Projectdata,0))</f>
        <v>P903728</v>
      </c>
      <c r="D122" s="117" t="n">
        <f aca="false">INDEX(_Rge_Projectdata_3rd,$B122,MATCH(D$10,_Rge_Headline_Projectdata,0))</f>
        <v>0</v>
      </c>
      <c r="E122" s="118" t="n">
        <f aca="false" t="array" ref="E122:E122">IF(INDEX(_Rge_Projectdata_3rd,$B122,MATCH(E$10,_Rge_Headline_Projectdata,0))=0,"",INDEX(_Rge_Projectdata_3rd,$B122,MATCH(E$10,_Rge_Headline_Projectdata,0)))</f>
        <v>45412</v>
      </c>
      <c r="F122" s="119" t="str">
        <f aca="false">IF(OR(E122=0,E122&gt;_Reportdate),"Open","Closed")</f>
        <v>Closed</v>
      </c>
      <c r="G122" s="120"/>
      <c r="H122" s="121"/>
      <c r="I122" s="121"/>
      <c r="J122" s="121"/>
      <c r="K122" s="122" t="n">
        <f aca="false">SUM(H122:J122)</f>
        <v>0</v>
      </c>
      <c r="L122" s="123"/>
      <c r="M122" s="123"/>
      <c r="N122" s="123"/>
      <c r="O122" s="122" t="n">
        <f aca="false">SUM(L122:N122)</f>
        <v>0</v>
      </c>
      <c r="P122" s="123"/>
      <c r="Q122" s="123"/>
      <c r="R122" s="123"/>
      <c r="S122" s="122" t="n">
        <f aca="false">SUM(P122:R122)</f>
        <v>0</v>
      </c>
      <c r="T122" s="123"/>
      <c r="U122" s="123"/>
      <c r="V122" s="123"/>
      <c r="W122" s="122" t="n">
        <f aca="false">SUM(T122:V122)</f>
        <v>0</v>
      </c>
      <c r="X122" s="123"/>
      <c r="Y122" s="123"/>
      <c r="Z122" s="123"/>
      <c r="AA122" s="122" t="n">
        <f aca="false">SUM(X122:Z122)</f>
        <v>0</v>
      </c>
      <c r="AB122" s="123"/>
      <c r="AC122" s="123"/>
      <c r="AD122" s="123"/>
      <c r="AE122" s="123"/>
      <c r="AF122" s="123"/>
      <c r="AG122" s="122" t="n">
        <f aca="false">SUM(AC122:AF122)</f>
        <v>0</v>
      </c>
      <c r="AH122" s="124" t="n">
        <f aca="false">K122+O122+S122+W122+AA122+AB122+AG122</f>
        <v>0</v>
      </c>
      <c r="AI122" s="120" t="n">
        <v>2160</v>
      </c>
      <c r="AJ122" s="121" t="n">
        <v>688.5</v>
      </c>
      <c r="AK122" s="121"/>
      <c r="AL122" s="121"/>
      <c r="AM122" s="122" t="n">
        <f aca="false">SUM(AJ122:AL122)</f>
        <v>688.5</v>
      </c>
      <c r="AN122" s="123"/>
      <c r="AO122" s="123"/>
      <c r="AP122" s="123" t="n">
        <v>0</v>
      </c>
      <c r="AQ122" s="122" t="n">
        <f aca="false">SUM(AN122:AP122)</f>
        <v>0</v>
      </c>
      <c r="AR122" s="123" t="n">
        <v>0</v>
      </c>
      <c r="AS122" s="123"/>
      <c r="AT122" s="123"/>
      <c r="AU122" s="122" t="n">
        <f aca="false">SUM(AR122:AT122)</f>
        <v>0</v>
      </c>
      <c r="AV122" s="123"/>
      <c r="AW122" s="123"/>
      <c r="AX122" s="123" t="n">
        <v>0</v>
      </c>
      <c r="AY122" s="122" t="n">
        <f aca="false">SUM(AV122:AX122)</f>
        <v>0</v>
      </c>
      <c r="AZ122" s="123"/>
      <c r="BA122" s="123"/>
      <c r="BB122" s="123"/>
      <c r="BC122" s="122" t="n">
        <f aca="false">SUM(AZ122:BB122)</f>
        <v>0</v>
      </c>
      <c r="BD122" s="123"/>
      <c r="BE122" s="123"/>
      <c r="BF122" s="123"/>
      <c r="BG122" s="123"/>
      <c r="BH122" s="123"/>
      <c r="BI122" s="122" t="n">
        <f aca="false">SUM(BE122:BH122)</f>
        <v>0</v>
      </c>
      <c r="BJ122" s="124" t="n">
        <f aca="false">AM122+AQ122+AU122+AY122+BC122+BD122+BI122</f>
        <v>688.5</v>
      </c>
      <c r="BK122" s="120" t="n">
        <v>688.5</v>
      </c>
      <c r="BL122" s="121"/>
      <c r="BM122" s="121"/>
      <c r="BN122" s="122" t="n">
        <f aca="false">SUM(BK122:BM122)</f>
        <v>688.5</v>
      </c>
      <c r="BO122" s="123"/>
      <c r="BP122" s="123"/>
      <c r="BQ122" s="123" t="n">
        <v>0</v>
      </c>
      <c r="BR122" s="122" t="n">
        <f aca="false">SUM(BO122:BQ122)</f>
        <v>0</v>
      </c>
      <c r="BS122" s="123" t="n">
        <v>0</v>
      </c>
      <c r="BT122" s="123"/>
      <c r="BU122" s="123"/>
      <c r="BV122" s="122" t="n">
        <f aca="false">SUM(BS122:BU122)</f>
        <v>0</v>
      </c>
      <c r="BW122" s="123"/>
      <c r="BX122" s="123"/>
      <c r="BY122" s="123" t="n">
        <v>0</v>
      </c>
      <c r="BZ122" s="122" t="n">
        <f aca="false">SUM(BW122:BY122)</f>
        <v>0</v>
      </c>
      <c r="CA122" s="123"/>
      <c r="CB122" s="123"/>
      <c r="CC122" s="123"/>
      <c r="CD122" s="122" t="n">
        <f aca="false">SUM(CA122:CC122)</f>
        <v>0</v>
      </c>
      <c r="CE122" s="123"/>
      <c r="CF122" s="123"/>
      <c r="CG122" s="123"/>
      <c r="CH122" s="123"/>
      <c r="CI122" s="123"/>
      <c r="CJ122" s="122" t="n">
        <f aca="false">SUM(CF122:CI122)</f>
        <v>0</v>
      </c>
      <c r="CK122" s="123" t="n">
        <f aca="false">BN122+BR122+BV122+BZ122+CD122+CE122+CJ122</f>
        <v>688.5</v>
      </c>
      <c r="CL122" s="125" t="n">
        <v>2160</v>
      </c>
      <c r="CM122" s="126"/>
      <c r="CN122" s="32"/>
      <c r="CO122" s="32"/>
      <c r="CP122" s="32"/>
      <c r="CQ122" s="32"/>
      <c r="CR122" s="32"/>
      <c r="CS122" s="32"/>
      <c r="CT122" s="32"/>
    </row>
    <row r="123" customFormat="false" ht="24.75" hidden="false" customHeight="true" outlineLevel="0" collapsed="false">
      <c r="A123" s="32"/>
      <c r="B123" s="106" t="n">
        <f aca="false">B122+1</f>
        <v>113</v>
      </c>
      <c r="C123" s="117" t="str">
        <f aca="false" t="array" ref="C123:C123">INDEX(_Rge_Projectdata_3rd,$B123,MATCH(C$10,_Rge_Headline_Projectdata,0))</f>
        <v>P903729</v>
      </c>
      <c r="D123" s="117" t="n">
        <f aca="false">INDEX(_Rge_Projectdata_3rd,$B123,MATCH(D$10,_Rge_Headline_Projectdata,0))</f>
        <v>0</v>
      </c>
      <c r="E123" s="118" t="str">
        <f aca="false" t="array" ref="E123:E123">IF(INDEX(_Rge_Projectdata_3rd,$B123,MATCH(E$10,_Rge_Headline_Projectdata,0))=0,"",INDEX(_Rge_Projectdata_3rd,$B123,MATCH(E$10,_Rge_Headline_Projectdata,0)))</f>
        <v/>
      </c>
      <c r="F123" s="119" t="str">
        <f aca="false">IF(OR(E123=0,E123&gt;_Reportdate),"Open","Closed")</f>
        <v>Open</v>
      </c>
      <c r="G123" s="120"/>
      <c r="H123" s="121"/>
      <c r="I123" s="121"/>
      <c r="J123" s="121"/>
      <c r="K123" s="122" t="n">
        <f aca="false">SUM(H123:J123)</f>
        <v>0</v>
      </c>
      <c r="L123" s="123"/>
      <c r="M123" s="123"/>
      <c r="N123" s="123"/>
      <c r="O123" s="122" t="n">
        <f aca="false">SUM(L123:N123)</f>
        <v>0</v>
      </c>
      <c r="P123" s="123"/>
      <c r="Q123" s="123"/>
      <c r="R123" s="123"/>
      <c r="S123" s="122" t="n">
        <f aca="false">SUM(P123:R123)</f>
        <v>0</v>
      </c>
      <c r="T123" s="123"/>
      <c r="U123" s="123"/>
      <c r="V123" s="123"/>
      <c r="W123" s="122" t="n">
        <f aca="false">SUM(T123:V123)</f>
        <v>0</v>
      </c>
      <c r="X123" s="123"/>
      <c r="Y123" s="123"/>
      <c r="Z123" s="123"/>
      <c r="AA123" s="122" t="n">
        <f aca="false">SUM(X123:Z123)</f>
        <v>0</v>
      </c>
      <c r="AB123" s="123"/>
      <c r="AC123" s="123"/>
      <c r="AD123" s="123"/>
      <c r="AE123" s="123"/>
      <c r="AF123" s="123"/>
      <c r="AG123" s="122" t="n">
        <f aca="false">SUM(AC123:AF123)</f>
        <v>0</v>
      </c>
      <c r="AH123" s="124" t="n">
        <f aca="false">K123+O123+S123+W123+AA123+AB123+AG123</f>
        <v>0</v>
      </c>
      <c r="AI123" s="120" t="n">
        <v>190000</v>
      </c>
      <c r="AJ123" s="121" t="n">
        <v>141439.36</v>
      </c>
      <c r="AK123" s="121"/>
      <c r="AL123" s="121"/>
      <c r="AM123" s="122" t="n">
        <f aca="false">SUM(AJ123:AL123)</f>
        <v>141439.36</v>
      </c>
      <c r="AN123" s="123"/>
      <c r="AO123" s="123"/>
      <c r="AP123" s="123" t="n">
        <v>90</v>
      </c>
      <c r="AQ123" s="122" t="n">
        <f aca="false">SUM(AN123:AP123)</f>
        <v>90</v>
      </c>
      <c r="AR123" s="123" t="n">
        <v>0</v>
      </c>
      <c r="AS123" s="123"/>
      <c r="AT123" s="123"/>
      <c r="AU123" s="122" t="n">
        <f aca="false">SUM(AR123:AT123)</f>
        <v>0</v>
      </c>
      <c r="AV123" s="123"/>
      <c r="AW123" s="123"/>
      <c r="AX123" s="123" t="n">
        <v>0</v>
      </c>
      <c r="AY123" s="122" t="n">
        <f aca="false">SUM(AV123:AX123)</f>
        <v>0</v>
      </c>
      <c r="AZ123" s="123"/>
      <c r="BA123" s="123"/>
      <c r="BB123" s="123"/>
      <c r="BC123" s="122" t="n">
        <f aca="false">SUM(AZ123:BB123)</f>
        <v>0</v>
      </c>
      <c r="BD123" s="123"/>
      <c r="BE123" s="123"/>
      <c r="BF123" s="123"/>
      <c r="BG123" s="123"/>
      <c r="BH123" s="123"/>
      <c r="BI123" s="122" t="n">
        <f aca="false">SUM(BE123:BH123)</f>
        <v>0</v>
      </c>
      <c r="BJ123" s="124" t="n">
        <f aca="false">AM123+AQ123+AU123+AY123+BC123+BD123+BI123</f>
        <v>141529.36</v>
      </c>
      <c r="BK123" s="120" t="n">
        <v>0</v>
      </c>
      <c r="BL123" s="121"/>
      <c r="BM123" s="121"/>
      <c r="BN123" s="122" t="n">
        <f aca="false">SUM(BK123:BM123)</f>
        <v>0</v>
      </c>
      <c r="BO123" s="123"/>
      <c r="BP123" s="123"/>
      <c r="BQ123" s="123" t="n">
        <v>90</v>
      </c>
      <c r="BR123" s="122" t="n">
        <f aca="false">SUM(BO123:BQ123)</f>
        <v>90</v>
      </c>
      <c r="BS123" s="123" t="n">
        <v>0</v>
      </c>
      <c r="BT123" s="123"/>
      <c r="BU123" s="123"/>
      <c r="BV123" s="122" t="n">
        <f aca="false">SUM(BS123:BU123)</f>
        <v>0</v>
      </c>
      <c r="BW123" s="123"/>
      <c r="BX123" s="123"/>
      <c r="BY123" s="123" t="n">
        <v>0</v>
      </c>
      <c r="BZ123" s="122" t="n">
        <f aca="false">SUM(BW123:BY123)</f>
        <v>0</v>
      </c>
      <c r="CA123" s="123"/>
      <c r="CB123" s="123"/>
      <c r="CC123" s="123"/>
      <c r="CD123" s="122" t="n">
        <f aca="false">SUM(CA123:CC123)</f>
        <v>0</v>
      </c>
      <c r="CE123" s="123"/>
      <c r="CF123" s="123"/>
      <c r="CG123" s="123"/>
      <c r="CH123" s="123"/>
      <c r="CI123" s="123"/>
      <c r="CJ123" s="122" t="n">
        <f aca="false">SUM(CF123:CI123)</f>
        <v>0</v>
      </c>
      <c r="CK123" s="123" t="n">
        <f aca="false">BN123+BR123+BV123+BZ123+CD123+CE123+CJ123</f>
        <v>90</v>
      </c>
      <c r="CL123" s="125" t="n">
        <v>0</v>
      </c>
      <c r="CM123" s="126"/>
      <c r="CN123" s="32"/>
      <c r="CO123" s="32"/>
      <c r="CP123" s="32"/>
      <c r="CQ123" s="32"/>
      <c r="CR123" s="32"/>
      <c r="CS123" s="32"/>
      <c r="CT123" s="32"/>
    </row>
    <row r="124" customFormat="false" ht="24.75" hidden="false" customHeight="true" outlineLevel="0" collapsed="false">
      <c r="A124" s="32"/>
      <c r="B124" s="106" t="n">
        <f aca="false">B123+1</f>
        <v>114</v>
      </c>
      <c r="C124" s="117" t="str">
        <f aca="false" t="array" ref="C124:C124">INDEX(_Rge_Projectdata_3rd,$B124,MATCH(C$10,_Rge_Headline_Projectdata,0))</f>
        <v>P903718</v>
      </c>
      <c r="D124" s="117" t="n">
        <f aca="false">INDEX(_Rge_Projectdata_3rd,$B124,MATCH(D$10,_Rge_Headline_Projectdata,0))</f>
        <v>0</v>
      </c>
      <c r="E124" s="118" t="str">
        <f aca="false" t="array" ref="E124:E124">IF(INDEX(_Rge_Projectdata_3rd,$B124,MATCH(E$10,_Rge_Headline_Projectdata,0))=0,"",INDEX(_Rge_Projectdata_3rd,$B124,MATCH(E$10,_Rge_Headline_Projectdata,0)))</f>
        <v/>
      </c>
      <c r="F124" s="119" t="str">
        <f aca="false">IF(OR(E124=0,E124&gt;_Reportdate),"Open","Closed")</f>
        <v>Open</v>
      </c>
      <c r="G124" s="120"/>
      <c r="H124" s="121"/>
      <c r="I124" s="121"/>
      <c r="J124" s="121"/>
      <c r="K124" s="122" t="n">
        <f aca="false">SUM(H124:J124)</f>
        <v>0</v>
      </c>
      <c r="L124" s="123"/>
      <c r="M124" s="123"/>
      <c r="N124" s="123"/>
      <c r="O124" s="122" t="n">
        <f aca="false">SUM(L124:N124)</f>
        <v>0</v>
      </c>
      <c r="P124" s="123"/>
      <c r="Q124" s="123"/>
      <c r="R124" s="123"/>
      <c r="S124" s="122" t="n">
        <f aca="false">SUM(P124:R124)</f>
        <v>0</v>
      </c>
      <c r="T124" s="123"/>
      <c r="U124" s="123"/>
      <c r="V124" s="123"/>
      <c r="W124" s="122" t="n">
        <f aca="false">SUM(T124:V124)</f>
        <v>0</v>
      </c>
      <c r="X124" s="123"/>
      <c r="Y124" s="123"/>
      <c r="Z124" s="123"/>
      <c r="AA124" s="122" t="n">
        <f aca="false">SUM(X124:Z124)</f>
        <v>0</v>
      </c>
      <c r="AB124" s="123"/>
      <c r="AC124" s="123"/>
      <c r="AD124" s="123"/>
      <c r="AE124" s="123"/>
      <c r="AF124" s="123"/>
      <c r="AG124" s="122" t="n">
        <f aca="false">SUM(AC124:AF124)</f>
        <v>0</v>
      </c>
      <c r="AH124" s="124" t="n">
        <f aca="false">K124+O124+S124+W124+AA124+AB124+AG124</f>
        <v>0</v>
      </c>
      <c r="AI124" s="120" t="n">
        <v>47335.47</v>
      </c>
      <c r="AJ124" s="121" t="n">
        <v>14521.6</v>
      </c>
      <c r="AK124" s="121"/>
      <c r="AL124" s="121"/>
      <c r="AM124" s="122" t="n">
        <f aca="false">SUM(AJ124:AL124)</f>
        <v>14521.6</v>
      </c>
      <c r="AN124" s="123"/>
      <c r="AO124" s="123"/>
      <c r="AP124" s="123" t="n">
        <v>0</v>
      </c>
      <c r="AQ124" s="122" t="n">
        <f aca="false">SUM(AN124:AP124)</f>
        <v>0</v>
      </c>
      <c r="AR124" s="123" t="n">
        <v>0</v>
      </c>
      <c r="AS124" s="123"/>
      <c r="AT124" s="123"/>
      <c r="AU124" s="122" t="n">
        <f aca="false">SUM(AR124:AT124)</f>
        <v>0</v>
      </c>
      <c r="AV124" s="123"/>
      <c r="AW124" s="123"/>
      <c r="AX124" s="123" t="n">
        <v>13226.28</v>
      </c>
      <c r="AY124" s="122" t="n">
        <f aca="false">SUM(AV124:AX124)</f>
        <v>13226.28</v>
      </c>
      <c r="AZ124" s="123"/>
      <c r="BA124" s="123"/>
      <c r="BB124" s="123"/>
      <c r="BC124" s="122" t="n">
        <f aca="false">SUM(AZ124:BB124)</f>
        <v>0</v>
      </c>
      <c r="BD124" s="123"/>
      <c r="BE124" s="123"/>
      <c r="BF124" s="123"/>
      <c r="BG124" s="123"/>
      <c r="BH124" s="123"/>
      <c r="BI124" s="122" t="n">
        <f aca="false">SUM(BE124:BH124)</f>
        <v>0</v>
      </c>
      <c r="BJ124" s="124" t="n">
        <f aca="false">AM124+AQ124+AU124+AY124+BC124+BD124+BI124</f>
        <v>27747.88</v>
      </c>
      <c r="BK124" s="120" t="n">
        <v>14521.6</v>
      </c>
      <c r="BL124" s="121"/>
      <c r="BM124" s="121"/>
      <c r="BN124" s="122" t="n">
        <f aca="false">SUM(BK124:BM124)</f>
        <v>14521.6</v>
      </c>
      <c r="BO124" s="123"/>
      <c r="BP124" s="123"/>
      <c r="BQ124" s="123" t="n">
        <v>0</v>
      </c>
      <c r="BR124" s="122" t="n">
        <f aca="false">SUM(BO124:BQ124)</f>
        <v>0</v>
      </c>
      <c r="BS124" s="123" t="n">
        <v>0</v>
      </c>
      <c r="BT124" s="123"/>
      <c r="BU124" s="123"/>
      <c r="BV124" s="122" t="n">
        <f aca="false">SUM(BS124:BU124)</f>
        <v>0</v>
      </c>
      <c r="BW124" s="123"/>
      <c r="BX124" s="123"/>
      <c r="BY124" s="123" t="n">
        <v>13226.28</v>
      </c>
      <c r="BZ124" s="122" t="n">
        <f aca="false">SUM(BW124:BY124)</f>
        <v>13226.28</v>
      </c>
      <c r="CA124" s="123"/>
      <c r="CB124" s="123"/>
      <c r="CC124" s="123"/>
      <c r="CD124" s="122" t="n">
        <f aca="false">SUM(CA124:CC124)</f>
        <v>0</v>
      </c>
      <c r="CE124" s="123"/>
      <c r="CF124" s="123"/>
      <c r="CG124" s="123"/>
      <c r="CH124" s="123"/>
      <c r="CI124" s="123"/>
      <c r="CJ124" s="122" t="n">
        <f aca="false">SUM(CF124:CI124)</f>
        <v>0</v>
      </c>
      <c r="CK124" s="123" t="n">
        <f aca="false">BN124+BR124+BV124+BZ124+CD124+CE124+CJ124</f>
        <v>27747.88</v>
      </c>
      <c r="CL124" s="125" t="n">
        <v>47335.47</v>
      </c>
      <c r="CM124" s="126"/>
      <c r="CN124" s="32"/>
      <c r="CO124" s="32"/>
      <c r="CP124" s="32"/>
      <c r="CQ124" s="32"/>
      <c r="CR124" s="32"/>
      <c r="CS124" s="32"/>
      <c r="CT124" s="32"/>
    </row>
    <row r="125" customFormat="false" ht="24.75" hidden="false" customHeight="true" outlineLevel="0" collapsed="false">
      <c r="A125" s="32"/>
      <c r="B125" s="106" t="n">
        <f aca="false">B124+1</f>
        <v>115</v>
      </c>
      <c r="C125" s="117" t="str">
        <f aca="false" t="array" ref="C125:C125">INDEX(_Rge_Projectdata_3rd,$B125,MATCH(C$10,_Rge_Headline_Projectdata,0))</f>
        <v>P903730</v>
      </c>
      <c r="D125" s="117" t="n">
        <f aca="false">INDEX(_Rge_Projectdata_3rd,$B125,MATCH(D$10,_Rge_Headline_Projectdata,0))</f>
        <v>0</v>
      </c>
      <c r="E125" s="118" t="str">
        <f aca="false" t="array" ref="E125:E125">IF(INDEX(_Rge_Projectdata_3rd,$B125,MATCH(E$10,_Rge_Headline_Projectdata,0))=0,"",INDEX(_Rge_Projectdata_3rd,$B125,MATCH(E$10,_Rge_Headline_Projectdata,0)))</f>
        <v/>
      </c>
      <c r="F125" s="119" t="str">
        <f aca="false">IF(OR(E125=0,E125&gt;_Reportdate),"Open","Closed")</f>
        <v>Open</v>
      </c>
      <c r="G125" s="120"/>
      <c r="H125" s="121"/>
      <c r="I125" s="121"/>
      <c r="J125" s="121"/>
      <c r="K125" s="122" t="n">
        <f aca="false">SUM(H125:J125)</f>
        <v>0</v>
      </c>
      <c r="L125" s="123"/>
      <c r="M125" s="123"/>
      <c r="N125" s="123"/>
      <c r="O125" s="122" t="n">
        <f aca="false">SUM(L125:N125)</f>
        <v>0</v>
      </c>
      <c r="P125" s="123"/>
      <c r="Q125" s="123"/>
      <c r="R125" s="123"/>
      <c r="S125" s="122" t="n">
        <f aca="false">SUM(P125:R125)</f>
        <v>0</v>
      </c>
      <c r="T125" s="123"/>
      <c r="U125" s="123"/>
      <c r="V125" s="123"/>
      <c r="W125" s="122" t="n">
        <f aca="false">SUM(T125:V125)</f>
        <v>0</v>
      </c>
      <c r="X125" s="123"/>
      <c r="Y125" s="123"/>
      <c r="Z125" s="123"/>
      <c r="AA125" s="122" t="n">
        <f aca="false">SUM(X125:Z125)</f>
        <v>0</v>
      </c>
      <c r="AB125" s="123"/>
      <c r="AC125" s="123"/>
      <c r="AD125" s="123"/>
      <c r="AE125" s="123"/>
      <c r="AF125" s="123"/>
      <c r="AG125" s="122" t="n">
        <f aca="false">SUM(AC125:AF125)</f>
        <v>0</v>
      </c>
      <c r="AH125" s="124" t="n">
        <f aca="false">K125+O125+S125+W125+AA125+AB125+AG125</f>
        <v>0</v>
      </c>
      <c r="AI125" s="120" t="n">
        <v>7470</v>
      </c>
      <c r="AJ125" s="121" t="n">
        <v>2834.27</v>
      </c>
      <c r="AK125" s="121"/>
      <c r="AL125" s="121"/>
      <c r="AM125" s="122" t="n">
        <f aca="false">SUM(AJ125:AL125)</f>
        <v>2834.27</v>
      </c>
      <c r="AN125" s="123"/>
      <c r="AO125" s="123"/>
      <c r="AP125" s="123" t="n">
        <v>2112.5</v>
      </c>
      <c r="AQ125" s="122" t="n">
        <f aca="false">SUM(AN125:AP125)</f>
        <v>2112.5</v>
      </c>
      <c r="AR125" s="123" t="n">
        <v>0</v>
      </c>
      <c r="AS125" s="123"/>
      <c r="AT125" s="123"/>
      <c r="AU125" s="122" t="n">
        <f aca="false">SUM(AR125:AT125)</f>
        <v>0</v>
      </c>
      <c r="AV125" s="123"/>
      <c r="AW125" s="123"/>
      <c r="AX125" s="123" t="n">
        <v>0</v>
      </c>
      <c r="AY125" s="122" t="n">
        <f aca="false">SUM(AV125:AX125)</f>
        <v>0</v>
      </c>
      <c r="AZ125" s="123"/>
      <c r="BA125" s="123"/>
      <c r="BB125" s="123"/>
      <c r="BC125" s="122" t="n">
        <f aca="false">SUM(AZ125:BB125)</f>
        <v>0</v>
      </c>
      <c r="BD125" s="123"/>
      <c r="BE125" s="123"/>
      <c r="BF125" s="123"/>
      <c r="BG125" s="123"/>
      <c r="BH125" s="123"/>
      <c r="BI125" s="122" t="n">
        <f aca="false">SUM(BE125:BH125)</f>
        <v>0</v>
      </c>
      <c r="BJ125" s="124" t="n">
        <f aca="false">AM125+AQ125+AU125+AY125+BC125+BD125+BI125</f>
        <v>4946.77</v>
      </c>
      <c r="BK125" s="120" t="n">
        <v>0</v>
      </c>
      <c r="BL125" s="121"/>
      <c r="BM125" s="121"/>
      <c r="BN125" s="122" t="n">
        <f aca="false">SUM(BK125:BM125)</f>
        <v>0</v>
      </c>
      <c r="BO125" s="123"/>
      <c r="BP125" s="123"/>
      <c r="BQ125" s="123" t="n">
        <v>1950</v>
      </c>
      <c r="BR125" s="122" t="n">
        <f aca="false">SUM(BO125:BQ125)</f>
        <v>1950</v>
      </c>
      <c r="BS125" s="123" t="n">
        <v>0</v>
      </c>
      <c r="BT125" s="123"/>
      <c r="BU125" s="123"/>
      <c r="BV125" s="122" t="n">
        <f aca="false">SUM(BS125:BU125)</f>
        <v>0</v>
      </c>
      <c r="BW125" s="123"/>
      <c r="BX125" s="123"/>
      <c r="BY125" s="123" t="n">
        <v>0</v>
      </c>
      <c r="BZ125" s="122" t="n">
        <f aca="false">SUM(BW125:BY125)</f>
        <v>0</v>
      </c>
      <c r="CA125" s="123"/>
      <c r="CB125" s="123"/>
      <c r="CC125" s="123"/>
      <c r="CD125" s="122" t="n">
        <f aca="false">SUM(CA125:CC125)</f>
        <v>0</v>
      </c>
      <c r="CE125" s="123"/>
      <c r="CF125" s="123"/>
      <c r="CG125" s="123"/>
      <c r="CH125" s="123"/>
      <c r="CI125" s="123"/>
      <c r="CJ125" s="122" t="n">
        <f aca="false">SUM(CF125:CI125)</f>
        <v>0</v>
      </c>
      <c r="CK125" s="123" t="n">
        <f aca="false">BN125+BR125+BV125+BZ125+CD125+CE125+CJ125</f>
        <v>1950</v>
      </c>
      <c r="CL125" s="125" t="n">
        <v>0</v>
      </c>
      <c r="CM125" s="126"/>
      <c r="CN125" s="32"/>
      <c r="CO125" s="32"/>
      <c r="CP125" s="32"/>
      <c r="CQ125" s="32"/>
      <c r="CR125" s="32"/>
      <c r="CS125" s="32"/>
      <c r="CT125" s="32"/>
    </row>
    <row r="126" customFormat="false" ht="24.75" hidden="false" customHeight="true" outlineLevel="0" collapsed="false">
      <c r="A126" s="32"/>
      <c r="B126" s="106" t="n">
        <f aca="false">B125+1</f>
        <v>116</v>
      </c>
      <c r="C126" s="117" t="str">
        <f aca="false" t="array" ref="C126:C126">INDEX(_Rge_Projectdata_3rd,$B126,MATCH(C$10,_Rge_Headline_Projectdata,0))</f>
        <v>P903731</v>
      </c>
      <c r="D126" s="117" t="n">
        <f aca="false">INDEX(_Rge_Projectdata_3rd,$B126,MATCH(D$10,_Rge_Headline_Projectdata,0))</f>
        <v>0</v>
      </c>
      <c r="E126" s="118" t="str">
        <f aca="false" t="array" ref="E126:E126">IF(INDEX(_Rge_Projectdata_3rd,$B126,MATCH(E$10,_Rge_Headline_Projectdata,0))=0,"",INDEX(_Rge_Projectdata_3rd,$B126,MATCH(E$10,_Rge_Headline_Projectdata,0)))</f>
        <v/>
      </c>
      <c r="F126" s="119" t="str">
        <f aca="false">IF(OR(E126=0,E126&gt;_Reportdate),"Open","Closed")</f>
        <v>Open</v>
      </c>
      <c r="G126" s="120"/>
      <c r="H126" s="121"/>
      <c r="I126" s="121"/>
      <c r="J126" s="121"/>
      <c r="K126" s="122" t="n">
        <f aca="false">SUM(H126:J126)</f>
        <v>0</v>
      </c>
      <c r="L126" s="123"/>
      <c r="M126" s="123"/>
      <c r="N126" s="123"/>
      <c r="O126" s="122" t="n">
        <f aca="false">SUM(L126:N126)</f>
        <v>0</v>
      </c>
      <c r="P126" s="123"/>
      <c r="Q126" s="123"/>
      <c r="R126" s="123"/>
      <c r="S126" s="122" t="n">
        <f aca="false">SUM(P126:R126)</f>
        <v>0</v>
      </c>
      <c r="T126" s="123"/>
      <c r="U126" s="123"/>
      <c r="V126" s="123"/>
      <c r="W126" s="122" t="n">
        <f aca="false">SUM(T126:V126)</f>
        <v>0</v>
      </c>
      <c r="X126" s="123"/>
      <c r="Y126" s="123"/>
      <c r="Z126" s="123"/>
      <c r="AA126" s="122" t="n">
        <f aca="false">SUM(X126:Z126)</f>
        <v>0</v>
      </c>
      <c r="AB126" s="123"/>
      <c r="AC126" s="123"/>
      <c r="AD126" s="123"/>
      <c r="AE126" s="123"/>
      <c r="AF126" s="123"/>
      <c r="AG126" s="122" t="n">
        <f aca="false">SUM(AC126:AF126)</f>
        <v>0</v>
      </c>
      <c r="AH126" s="124" t="n">
        <f aca="false">K126+O126+S126+W126+AA126+AB126+AG126</f>
        <v>0</v>
      </c>
      <c r="AI126" s="120" t="n">
        <v>19535.58</v>
      </c>
      <c r="AJ126" s="121" t="n">
        <v>7800</v>
      </c>
      <c r="AK126" s="121"/>
      <c r="AL126" s="121"/>
      <c r="AM126" s="122" t="n">
        <f aca="false">SUM(AJ126:AL126)</f>
        <v>7800</v>
      </c>
      <c r="AN126" s="123"/>
      <c r="AO126" s="123"/>
      <c r="AP126" s="123" t="n">
        <v>455</v>
      </c>
      <c r="AQ126" s="122" t="n">
        <f aca="false">SUM(AN126:AP126)</f>
        <v>455</v>
      </c>
      <c r="AR126" s="123" t="n">
        <v>900</v>
      </c>
      <c r="AS126" s="123"/>
      <c r="AT126" s="123"/>
      <c r="AU126" s="122" t="n">
        <f aca="false">SUM(AR126:AT126)</f>
        <v>900</v>
      </c>
      <c r="AV126" s="123"/>
      <c r="AW126" s="123"/>
      <c r="AX126" s="123" t="n">
        <v>2330</v>
      </c>
      <c r="AY126" s="122" t="n">
        <f aca="false">SUM(AV126:AX126)</f>
        <v>2330</v>
      </c>
      <c r="AZ126" s="123"/>
      <c r="BA126" s="123"/>
      <c r="BB126" s="123"/>
      <c r="BC126" s="122" t="n">
        <f aca="false">SUM(AZ126:BB126)</f>
        <v>0</v>
      </c>
      <c r="BD126" s="123"/>
      <c r="BE126" s="123"/>
      <c r="BF126" s="123"/>
      <c r="BG126" s="123"/>
      <c r="BH126" s="123"/>
      <c r="BI126" s="122" t="n">
        <f aca="false">SUM(BE126:BH126)</f>
        <v>0</v>
      </c>
      <c r="BJ126" s="124" t="n">
        <f aca="false">AM126+AQ126+AU126+AY126+BC126+BD126+BI126</f>
        <v>11485</v>
      </c>
      <c r="BK126" s="120" t="n">
        <v>0</v>
      </c>
      <c r="BL126" s="121"/>
      <c r="BM126" s="121"/>
      <c r="BN126" s="122" t="n">
        <f aca="false">SUM(BK126:BM126)</f>
        <v>0</v>
      </c>
      <c r="BO126" s="123"/>
      <c r="BP126" s="123"/>
      <c r="BQ126" s="123" t="n">
        <v>30</v>
      </c>
      <c r="BR126" s="122" t="n">
        <f aca="false">SUM(BO126:BQ126)</f>
        <v>30</v>
      </c>
      <c r="BS126" s="123" t="n">
        <v>0</v>
      </c>
      <c r="BT126" s="123"/>
      <c r="BU126" s="123"/>
      <c r="BV126" s="122" t="n">
        <f aca="false">SUM(BS126:BU126)</f>
        <v>0</v>
      </c>
      <c r="BW126" s="123"/>
      <c r="BX126" s="123"/>
      <c r="BY126" s="123" t="n">
        <v>0</v>
      </c>
      <c r="BZ126" s="122" t="n">
        <f aca="false">SUM(BW126:BY126)</f>
        <v>0</v>
      </c>
      <c r="CA126" s="123"/>
      <c r="CB126" s="123"/>
      <c r="CC126" s="123"/>
      <c r="CD126" s="122" t="n">
        <f aca="false">SUM(CA126:CC126)</f>
        <v>0</v>
      </c>
      <c r="CE126" s="123"/>
      <c r="CF126" s="123"/>
      <c r="CG126" s="123"/>
      <c r="CH126" s="123"/>
      <c r="CI126" s="123"/>
      <c r="CJ126" s="122" t="n">
        <f aca="false">SUM(CF126:CI126)</f>
        <v>0</v>
      </c>
      <c r="CK126" s="123" t="n">
        <f aca="false">BN126+BR126+BV126+BZ126+CD126+CE126+CJ126</f>
        <v>30</v>
      </c>
      <c r="CL126" s="125" t="n">
        <v>0</v>
      </c>
      <c r="CM126" s="126"/>
      <c r="CN126" s="32"/>
      <c r="CO126" s="32"/>
      <c r="CP126" s="32"/>
      <c r="CQ126" s="32"/>
      <c r="CR126" s="32"/>
      <c r="CS126" s="32"/>
      <c r="CT126" s="32"/>
    </row>
    <row r="127" customFormat="false" ht="24.75" hidden="false" customHeight="true" outlineLevel="0" collapsed="false">
      <c r="A127" s="32"/>
      <c r="B127" s="106" t="n">
        <f aca="false">B126+1</f>
        <v>117</v>
      </c>
      <c r="C127" s="117" t="str">
        <f aca="false" t="array" ref="C127:C127">INDEX(_Rge_Projectdata_3rd,$B127,MATCH(C$10,_Rge_Headline_Projectdata,0))</f>
        <v>P903732</v>
      </c>
      <c r="D127" s="117" t="n">
        <f aca="false">INDEX(_Rge_Projectdata_3rd,$B127,MATCH(D$10,_Rge_Headline_Projectdata,0))</f>
        <v>0</v>
      </c>
      <c r="E127" s="118" t="str">
        <f aca="false" t="array" ref="E127:E127">IF(INDEX(_Rge_Projectdata_3rd,$B127,MATCH(E$10,_Rge_Headline_Projectdata,0))=0,"",INDEX(_Rge_Projectdata_3rd,$B127,MATCH(E$10,_Rge_Headline_Projectdata,0)))</f>
        <v/>
      </c>
      <c r="F127" s="119" t="str">
        <f aca="false">IF(OR(E127=0,E127&gt;_Reportdate),"Open","Closed")</f>
        <v>Open</v>
      </c>
      <c r="G127" s="120"/>
      <c r="H127" s="121"/>
      <c r="I127" s="121"/>
      <c r="J127" s="121"/>
      <c r="K127" s="122" t="n">
        <f aca="false">SUM(H127:J127)</f>
        <v>0</v>
      </c>
      <c r="L127" s="123"/>
      <c r="M127" s="123"/>
      <c r="N127" s="123"/>
      <c r="O127" s="122" t="n">
        <f aca="false">SUM(L127:N127)</f>
        <v>0</v>
      </c>
      <c r="P127" s="123"/>
      <c r="Q127" s="123"/>
      <c r="R127" s="123"/>
      <c r="S127" s="122" t="n">
        <f aca="false">SUM(P127:R127)</f>
        <v>0</v>
      </c>
      <c r="T127" s="123"/>
      <c r="U127" s="123"/>
      <c r="V127" s="123"/>
      <c r="W127" s="122" t="n">
        <f aca="false">SUM(T127:V127)</f>
        <v>0</v>
      </c>
      <c r="X127" s="123"/>
      <c r="Y127" s="123"/>
      <c r="Z127" s="123"/>
      <c r="AA127" s="122" t="n">
        <f aca="false">SUM(X127:Z127)</f>
        <v>0</v>
      </c>
      <c r="AB127" s="123"/>
      <c r="AC127" s="123"/>
      <c r="AD127" s="123"/>
      <c r="AE127" s="123"/>
      <c r="AF127" s="123"/>
      <c r="AG127" s="122" t="n">
        <f aca="false">SUM(AC127:AF127)</f>
        <v>0</v>
      </c>
      <c r="AH127" s="124" t="n">
        <f aca="false">K127+O127+S127+W127+AA127+AB127+AG127</f>
        <v>0</v>
      </c>
      <c r="AI127" s="120" t="n">
        <v>217832</v>
      </c>
      <c r="AJ127" s="121" t="n">
        <v>162904.12</v>
      </c>
      <c r="AK127" s="121"/>
      <c r="AL127" s="121"/>
      <c r="AM127" s="122" t="n">
        <f aca="false">SUM(AJ127:AL127)</f>
        <v>162904.12</v>
      </c>
      <c r="AN127" s="123"/>
      <c r="AO127" s="123"/>
      <c r="AP127" s="123" t="n">
        <v>6240</v>
      </c>
      <c r="AQ127" s="122" t="n">
        <f aca="false">SUM(AN127:AP127)</f>
        <v>6240</v>
      </c>
      <c r="AR127" s="123" t="n">
        <v>10000</v>
      </c>
      <c r="AS127" s="123"/>
      <c r="AT127" s="123"/>
      <c r="AU127" s="122" t="n">
        <f aca="false">SUM(AR127:AT127)</f>
        <v>10000</v>
      </c>
      <c r="AV127" s="123"/>
      <c r="AW127" s="123"/>
      <c r="AX127" s="123" t="n">
        <v>0</v>
      </c>
      <c r="AY127" s="122" t="n">
        <f aca="false">SUM(AV127:AX127)</f>
        <v>0</v>
      </c>
      <c r="AZ127" s="123"/>
      <c r="BA127" s="123"/>
      <c r="BB127" s="123"/>
      <c r="BC127" s="122" t="n">
        <f aca="false">SUM(AZ127:BB127)</f>
        <v>0</v>
      </c>
      <c r="BD127" s="123"/>
      <c r="BE127" s="123"/>
      <c r="BF127" s="123"/>
      <c r="BG127" s="123"/>
      <c r="BH127" s="123"/>
      <c r="BI127" s="122" t="n">
        <f aca="false">SUM(BE127:BH127)</f>
        <v>0</v>
      </c>
      <c r="BJ127" s="124" t="n">
        <f aca="false">AM127+AQ127+AU127+AY127+BC127+BD127+BI127</f>
        <v>179144.12</v>
      </c>
      <c r="BK127" s="120" t="n">
        <v>0</v>
      </c>
      <c r="BL127" s="121"/>
      <c r="BM127" s="121"/>
      <c r="BN127" s="122" t="n">
        <f aca="false">SUM(BK127:BM127)</f>
        <v>0</v>
      </c>
      <c r="BO127" s="123"/>
      <c r="BP127" s="123"/>
      <c r="BQ127" s="123" t="n">
        <v>5940</v>
      </c>
      <c r="BR127" s="122" t="n">
        <f aca="false">SUM(BO127:BQ127)</f>
        <v>5940</v>
      </c>
      <c r="BS127" s="123" t="n">
        <v>0</v>
      </c>
      <c r="BT127" s="123"/>
      <c r="BU127" s="123"/>
      <c r="BV127" s="122" t="n">
        <f aca="false">SUM(BS127:BU127)</f>
        <v>0</v>
      </c>
      <c r="BW127" s="123"/>
      <c r="BX127" s="123"/>
      <c r="BY127" s="123" t="n">
        <v>0</v>
      </c>
      <c r="BZ127" s="122" t="n">
        <f aca="false">SUM(BW127:BY127)</f>
        <v>0</v>
      </c>
      <c r="CA127" s="123"/>
      <c r="CB127" s="123"/>
      <c r="CC127" s="123"/>
      <c r="CD127" s="122" t="n">
        <f aca="false">SUM(CA127:CC127)</f>
        <v>0</v>
      </c>
      <c r="CE127" s="123"/>
      <c r="CF127" s="123"/>
      <c r="CG127" s="123"/>
      <c r="CH127" s="123"/>
      <c r="CI127" s="123"/>
      <c r="CJ127" s="122" t="n">
        <f aca="false">SUM(CF127:CI127)</f>
        <v>0</v>
      </c>
      <c r="CK127" s="123" t="n">
        <f aca="false">BN127+BR127+BV127+BZ127+CD127+CE127+CJ127</f>
        <v>5940</v>
      </c>
      <c r="CL127" s="125" t="n">
        <v>0</v>
      </c>
      <c r="CM127" s="126"/>
      <c r="CN127" s="32"/>
      <c r="CO127" s="32"/>
      <c r="CP127" s="32"/>
      <c r="CQ127" s="32"/>
      <c r="CR127" s="32"/>
      <c r="CS127" s="32"/>
      <c r="CT127" s="32"/>
    </row>
    <row r="128" customFormat="false" ht="24.75" hidden="false" customHeight="true" outlineLevel="0" collapsed="false">
      <c r="A128" s="32"/>
      <c r="B128" s="106" t="n">
        <f aca="false">B127+1</f>
        <v>118</v>
      </c>
      <c r="C128" s="117" t="str">
        <f aca="false" t="array" ref="C128:C128">INDEX(_Rge_Projectdata_3rd,$B128,MATCH(C$10,_Rge_Headline_Projectdata,0))</f>
        <v>P903733</v>
      </c>
      <c r="D128" s="117" t="n">
        <f aca="false">INDEX(_Rge_Projectdata_3rd,$B128,MATCH(D$10,_Rge_Headline_Projectdata,0))</f>
        <v>0</v>
      </c>
      <c r="E128" s="118" t="str">
        <f aca="false" t="array" ref="E128:E128">IF(INDEX(_Rge_Projectdata_3rd,$B128,MATCH(E$10,_Rge_Headline_Projectdata,0))=0,"",INDEX(_Rge_Projectdata_3rd,$B128,MATCH(E$10,_Rge_Headline_Projectdata,0)))</f>
        <v/>
      </c>
      <c r="F128" s="119" t="str">
        <f aca="false">IF(OR(E128=0,E128&gt;_Reportdate),"Open","Closed")</f>
        <v>Open</v>
      </c>
      <c r="G128" s="120"/>
      <c r="H128" s="121"/>
      <c r="I128" s="121"/>
      <c r="J128" s="121"/>
      <c r="K128" s="122" t="n">
        <f aca="false">SUM(H128:J128)</f>
        <v>0</v>
      </c>
      <c r="L128" s="123"/>
      <c r="M128" s="123"/>
      <c r="N128" s="123"/>
      <c r="O128" s="122" t="n">
        <f aca="false">SUM(L128:N128)</f>
        <v>0</v>
      </c>
      <c r="P128" s="123"/>
      <c r="Q128" s="123"/>
      <c r="R128" s="123"/>
      <c r="S128" s="122" t="n">
        <f aca="false">SUM(P128:R128)</f>
        <v>0</v>
      </c>
      <c r="T128" s="123"/>
      <c r="U128" s="123"/>
      <c r="V128" s="123"/>
      <c r="W128" s="122" t="n">
        <f aca="false">SUM(T128:V128)</f>
        <v>0</v>
      </c>
      <c r="X128" s="123"/>
      <c r="Y128" s="123"/>
      <c r="Z128" s="123"/>
      <c r="AA128" s="122" t="n">
        <f aca="false">SUM(X128:Z128)</f>
        <v>0</v>
      </c>
      <c r="AB128" s="123"/>
      <c r="AC128" s="123"/>
      <c r="AD128" s="123"/>
      <c r="AE128" s="123"/>
      <c r="AF128" s="123"/>
      <c r="AG128" s="122" t="n">
        <f aca="false">SUM(AC128:AF128)</f>
        <v>0</v>
      </c>
      <c r="AH128" s="124" t="n">
        <f aca="false">K128+O128+S128+W128+AA128+AB128+AG128</f>
        <v>0</v>
      </c>
      <c r="AI128" s="120" t="n">
        <v>662070</v>
      </c>
      <c r="AJ128" s="121" t="n">
        <v>453900</v>
      </c>
      <c r="AK128" s="121"/>
      <c r="AL128" s="121"/>
      <c r="AM128" s="122" t="n">
        <f aca="false">SUM(AJ128:AL128)</f>
        <v>453900</v>
      </c>
      <c r="AN128" s="123"/>
      <c r="AO128" s="123"/>
      <c r="AP128" s="123" t="n">
        <v>3420</v>
      </c>
      <c r="AQ128" s="122" t="n">
        <f aca="false">SUM(AN128:AP128)</f>
        <v>3420</v>
      </c>
      <c r="AR128" s="123" t="n">
        <v>72000</v>
      </c>
      <c r="AS128" s="123"/>
      <c r="AT128" s="123"/>
      <c r="AU128" s="122" t="n">
        <f aca="false">SUM(AR128:AT128)</f>
        <v>72000</v>
      </c>
      <c r="AV128" s="123"/>
      <c r="AW128" s="123"/>
      <c r="AX128" s="123" t="n">
        <v>0</v>
      </c>
      <c r="AY128" s="122" t="n">
        <f aca="false">SUM(AV128:AX128)</f>
        <v>0</v>
      </c>
      <c r="AZ128" s="123"/>
      <c r="BA128" s="123"/>
      <c r="BB128" s="123"/>
      <c r="BC128" s="122" t="n">
        <f aca="false">SUM(AZ128:BB128)</f>
        <v>0</v>
      </c>
      <c r="BD128" s="123"/>
      <c r="BE128" s="123"/>
      <c r="BF128" s="123"/>
      <c r="BG128" s="123"/>
      <c r="BH128" s="123"/>
      <c r="BI128" s="122" t="n">
        <f aca="false">SUM(BE128:BH128)</f>
        <v>0</v>
      </c>
      <c r="BJ128" s="124" t="n">
        <f aca="false">AM128+AQ128+AU128+AY128+BC128+BD128+BI128</f>
        <v>529320</v>
      </c>
      <c r="BK128" s="120" t="n">
        <v>0</v>
      </c>
      <c r="BL128" s="121"/>
      <c r="BM128" s="121"/>
      <c r="BN128" s="122" t="n">
        <f aca="false">SUM(BK128:BM128)</f>
        <v>0</v>
      </c>
      <c r="BO128" s="123"/>
      <c r="BP128" s="123"/>
      <c r="BQ128" s="123" t="n">
        <v>3420</v>
      </c>
      <c r="BR128" s="122" t="n">
        <f aca="false">SUM(BO128:BQ128)</f>
        <v>3420</v>
      </c>
      <c r="BS128" s="123" t="n">
        <v>0</v>
      </c>
      <c r="BT128" s="123"/>
      <c r="BU128" s="123"/>
      <c r="BV128" s="122" t="n">
        <f aca="false">SUM(BS128:BU128)</f>
        <v>0</v>
      </c>
      <c r="BW128" s="123"/>
      <c r="BX128" s="123"/>
      <c r="BY128" s="123" t="n">
        <v>0</v>
      </c>
      <c r="BZ128" s="122" t="n">
        <f aca="false">SUM(BW128:BY128)</f>
        <v>0</v>
      </c>
      <c r="CA128" s="123"/>
      <c r="CB128" s="123"/>
      <c r="CC128" s="123"/>
      <c r="CD128" s="122" t="n">
        <f aca="false">SUM(CA128:CC128)</f>
        <v>0</v>
      </c>
      <c r="CE128" s="123"/>
      <c r="CF128" s="123"/>
      <c r="CG128" s="123"/>
      <c r="CH128" s="123"/>
      <c r="CI128" s="123"/>
      <c r="CJ128" s="122" t="n">
        <f aca="false">SUM(CF128:CI128)</f>
        <v>0</v>
      </c>
      <c r="CK128" s="123" t="n">
        <f aca="false">BN128+BR128+BV128+BZ128+CD128+CE128+CJ128</f>
        <v>3420</v>
      </c>
      <c r="CL128" s="125" t="n">
        <v>0</v>
      </c>
      <c r="CM128" s="126"/>
      <c r="CN128" s="32"/>
      <c r="CO128" s="32"/>
      <c r="CP128" s="32"/>
      <c r="CQ128" s="32"/>
      <c r="CR128" s="32"/>
      <c r="CS128" s="32"/>
      <c r="CT128" s="32"/>
    </row>
    <row r="129" customFormat="false" ht="24.75" hidden="false" customHeight="true" outlineLevel="0" collapsed="false">
      <c r="A129" s="32"/>
      <c r="B129" s="106" t="n">
        <f aca="false">B128+1</f>
        <v>119</v>
      </c>
      <c r="C129" s="117" t="str">
        <f aca="false" t="array" ref="C129:C129">INDEX(_Rge_Projectdata_3rd,$B129,MATCH(C$10,_Rge_Headline_Projectdata,0))</f>
        <v>P903734</v>
      </c>
      <c r="D129" s="117" t="n">
        <f aca="false">INDEX(_Rge_Projectdata_3rd,$B129,MATCH(D$10,_Rge_Headline_Projectdata,0))</f>
        <v>0</v>
      </c>
      <c r="E129" s="118" t="str">
        <f aca="false" t="array" ref="E129:E129">IF(INDEX(_Rge_Projectdata_3rd,$B129,MATCH(E$10,_Rge_Headline_Projectdata,0))=0,"",INDEX(_Rge_Projectdata_3rd,$B129,MATCH(E$10,_Rge_Headline_Projectdata,0)))</f>
        <v/>
      </c>
      <c r="F129" s="119" t="str">
        <f aca="false">IF(OR(E129=0,E129&gt;_Reportdate),"Open","Closed")</f>
        <v>Open</v>
      </c>
      <c r="G129" s="120"/>
      <c r="H129" s="121"/>
      <c r="I129" s="121"/>
      <c r="J129" s="121"/>
      <c r="K129" s="122" t="n">
        <f aca="false">SUM(H129:J129)</f>
        <v>0</v>
      </c>
      <c r="L129" s="123"/>
      <c r="M129" s="123"/>
      <c r="N129" s="123"/>
      <c r="O129" s="122" t="n">
        <f aca="false">SUM(L129:N129)</f>
        <v>0</v>
      </c>
      <c r="P129" s="123"/>
      <c r="Q129" s="123"/>
      <c r="R129" s="123"/>
      <c r="S129" s="122" t="n">
        <f aca="false">SUM(P129:R129)</f>
        <v>0</v>
      </c>
      <c r="T129" s="123"/>
      <c r="U129" s="123"/>
      <c r="V129" s="123"/>
      <c r="W129" s="122" t="n">
        <f aca="false">SUM(T129:V129)</f>
        <v>0</v>
      </c>
      <c r="X129" s="123"/>
      <c r="Y129" s="123"/>
      <c r="Z129" s="123"/>
      <c r="AA129" s="122" t="n">
        <f aca="false">SUM(X129:Z129)</f>
        <v>0</v>
      </c>
      <c r="AB129" s="123"/>
      <c r="AC129" s="123"/>
      <c r="AD129" s="123"/>
      <c r="AE129" s="123"/>
      <c r="AF129" s="123"/>
      <c r="AG129" s="122" t="n">
        <f aca="false">SUM(AC129:AF129)</f>
        <v>0</v>
      </c>
      <c r="AH129" s="124" t="n">
        <f aca="false">K129+O129+S129+W129+AA129+AB129+AG129</f>
        <v>0</v>
      </c>
      <c r="AI129" s="120" t="n">
        <v>1600.84</v>
      </c>
      <c r="AJ129" s="121" t="n">
        <v>153.5</v>
      </c>
      <c r="AK129" s="121"/>
      <c r="AL129" s="121"/>
      <c r="AM129" s="122" t="n">
        <f aca="false">SUM(AJ129:AL129)</f>
        <v>153.5</v>
      </c>
      <c r="AN129" s="123"/>
      <c r="AO129" s="123"/>
      <c r="AP129" s="123" t="n">
        <v>0</v>
      </c>
      <c r="AQ129" s="122" t="n">
        <f aca="false">SUM(AN129:AP129)</f>
        <v>0</v>
      </c>
      <c r="AR129" s="123" t="n">
        <v>0</v>
      </c>
      <c r="AS129" s="123"/>
      <c r="AT129" s="123"/>
      <c r="AU129" s="122" t="n">
        <f aca="false">SUM(AR129:AT129)</f>
        <v>0</v>
      </c>
      <c r="AV129" s="123"/>
      <c r="AW129" s="123"/>
      <c r="AX129" s="123" t="n">
        <v>646.93</v>
      </c>
      <c r="AY129" s="122" t="n">
        <f aca="false">SUM(AV129:AX129)</f>
        <v>646.93</v>
      </c>
      <c r="AZ129" s="123"/>
      <c r="BA129" s="123"/>
      <c r="BB129" s="123"/>
      <c r="BC129" s="122" t="n">
        <f aca="false">SUM(AZ129:BB129)</f>
        <v>0</v>
      </c>
      <c r="BD129" s="123"/>
      <c r="BE129" s="123"/>
      <c r="BF129" s="123"/>
      <c r="BG129" s="123"/>
      <c r="BH129" s="123"/>
      <c r="BI129" s="122" t="n">
        <f aca="false">SUM(BE129:BH129)</f>
        <v>0</v>
      </c>
      <c r="BJ129" s="124" t="n">
        <f aca="false">AM129+AQ129+AU129+AY129+BC129+BD129+BI129</f>
        <v>800.43</v>
      </c>
      <c r="BK129" s="120" t="n">
        <v>0</v>
      </c>
      <c r="BL129" s="121"/>
      <c r="BM129" s="121"/>
      <c r="BN129" s="122" t="n">
        <f aca="false">SUM(BK129:BM129)</f>
        <v>0</v>
      </c>
      <c r="BO129" s="123"/>
      <c r="BP129" s="123"/>
      <c r="BQ129" s="123" t="n">
        <v>0</v>
      </c>
      <c r="BR129" s="122" t="n">
        <f aca="false">SUM(BO129:BQ129)</f>
        <v>0</v>
      </c>
      <c r="BS129" s="123" t="n">
        <v>0</v>
      </c>
      <c r="BT129" s="123"/>
      <c r="BU129" s="123"/>
      <c r="BV129" s="122" t="n">
        <f aca="false">SUM(BS129:BU129)</f>
        <v>0</v>
      </c>
      <c r="BW129" s="123"/>
      <c r="BX129" s="123"/>
      <c r="BY129" s="123" t="n">
        <v>0</v>
      </c>
      <c r="BZ129" s="122" t="n">
        <f aca="false">SUM(BW129:BY129)</f>
        <v>0</v>
      </c>
      <c r="CA129" s="123"/>
      <c r="CB129" s="123"/>
      <c r="CC129" s="123"/>
      <c r="CD129" s="122" t="n">
        <f aca="false">SUM(CA129:CC129)</f>
        <v>0</v>
      </c>
      <c r="CE129" s="123"/>
      <c r="CF129" s="123"/>
      <c r="CG129" s="123"/>
      <c r="CH129" s="123"/>
      <c r="CI129" s="123"/>
      <c r="CJ129" s="122" t="n">
        <f aca="false">SUM(CF129:CI129)</f>
        <v>0</v>
      </c>
      <c r="CK129" s="123" t="n">
        <f aca="false">BN129+BR129+BV129+BZ129+CD129+CE129+CJ129</f>
        <v>0</v>
      </c>
      <c r="CL129" s="125" t="n">
        <v>0</v>
      </c>
      <c r="CM129" s="126"/>
      <c r="CN129" s="32"/>
      <c r="CO129" s="32"/>
      <c r="CP129" s="32"/>
      <c r="CQ129" s="32"/>
      <c r="CR129" s="32"/>
      <c r="CS129" s="32"/>
      <c r="CT129" s="32"/>
    </row>
    <row r="130" customFormat="false" ht="24.75" hidden="false" customHeight="true" outlineLevel="0" collapsed="false">
      <c r="A130" s="32"/>
      <c r="B130" s="106" t="n">
        <f aca="false">B129+1</f>
        <v>120</v>
      </c>
      <c r="C130" s="117" t="str">
        <f aca="false" t="array" ref="C130:C130">INDEX(_Rge_Projectdata_3rd,$B130,MATCH(C$10,_Rge_Headline_Projectdata,0))</f>
        <v>P903735</v>
      </c>
      <c r="D130" s="117" t="n">
        <f aca="false">INDEX(_Rge_Projectdata_3rd,$B130,MATCH(D$10,_Rge_Headline_Projectdata,0))</f>
        <v>0</v>
      </c>
      <c r="E130" s="118" t="str">
        <f aca="false" t="array" ref="E130:E130">IF(INDEX(_Rge_Projectdata_3rd,$B130,MATCH(E$10,_Rge_Headline_Projectdata,0))=0,"",INDEX(_Rge_Projectdata_3rd,$B130,MATCH(E$10,_Rge_Headline_Projectdata,0)))</f>
        <v/>
      </c>
      <c r="F130" s="119" t="str">
        <f aca="false">IF(OR(E130=0,E130&gt;_Reportdate),"Open","Closed")</f>
        <v>Open</v>
      </c>
      <c r="G130" s="120"/>
      <c r="H130" s="121"/>
      <c r="I130" s="121"/>
      <c r="J130" s="121"/>
      <c r="K130" s="122" t="n">
        <f aca="false">SUM(H130:J130)</f>
        <v>0</v>
      </c>
      <c r="L130" s="123"/>
      <c r="M130" s="123"/>
      <c r="N130" s="123"/>
      <c r="O130" s="122" t="n">
        <f aca="false">SUM(L130:N130)</f>
        <v>0</v>
      </c>
      <c r="P130" s="123"/>
      <c r="Q130" s="123"/>
      <c r="R130" s="123"/>
      <c r="S130" s="122" t="n">
        <f aca="false">SUM(P130:R130)</f>
        <v>0</v>
      </c>
      <c r="T130" s="123"/>
      <c r="U130" s="123"/>
      <c r="V130" s="123"/>
      <c r="W130" s="122" t="n">
        <f aca="false">SUM(T130:V130)</f>
        <v>0</v>
      </c>
      <c r="X130" s="123"/>
      <c r="Y130" s="123"/>
      <c r="Z130" s="123"/>
      <c r="AA130" s="122" t="n">
        <f aca="false">SUM(X130:Z130)</f>
        <v>0</v>
      </c>
      <c r="AB130" s="123"/>
      <c r="AC130" s="123"/>
      <c r="AD130" s="123"/>
      <c r="AE130" s="123"/>
      <c r="AF130" s="123"/>
      <c r="AG130" s="122" t="n">
        <f aca="false">SUM(AC130:AF130)</f>
        <v>0</v>
      </c>
      <c r="AH130" s="124" t="n">
        <f aca="false">K130+O130+S130+W130+AA130+AB130+AG130</f>
        <v>0</v>
      </c>
      <c r="AI130" s="120" t="n">
        <v>109700</v>
      </c>
      <c r="AJ130" s="121" t="n">
        <v>76752.46</v>
      </c>
      <c r="AK130" s="121"/>
      <c r="AL130" s="121"/>
      <c r="AM130" s="122" t="n">
        <f aca="false">SUM(AJ130:AL130)</f>
        <v>76752.46</v>
      </c>
      <c r="AN130" s="123"/>
      <c r="AO130" s="123"/>
      <c r="AP130" s="123" t="n">
        <v>5558</v>
      </c>
      <c r="AQ130" s="122" t="n">
        <f aca="false">SUM(AN130:AP130)</f>
        <v>5558</v>
      </c>
      <c r="AR130" s="123" t="n">
        <v>0</v>
      </c>
      <c r="AS130" s="123"/>
      <c r="AT130" s="123"/>
      <c r="AU130" s="122" t="n">
        <f aca="false">SUM(AR130:AT130)</f>
        <v>0</v>
      </c>
      <c r="AV130" s="123"/>
      <c r="AW130" s="123"/>
      <c r="AX130" s="123" t="n">
        <v>0</v>
      </c>
      <c r="AY130" s="122" t="n">
        <f aca="false">SUM(AV130:AX130)</f>
        <v>0</v>
      </c>
      <c r="AZ130" s="123"/>
      <c r="BA130" s="123"/>
      <c r="BB130" s="123"/>
      <c r="BC130" s="122" t="n">
        <f aca="false">SUM(AZ130:BB130)</f>
        <v>0</v>
      </c>
      <c r="BD130" s="123"/>
      <c r="BE130" s="123"/>
      <c r="BF130" s="123"/>
      <c r="BG130" s="123"/>
      <c r="BH130" s="123"/>
      <c r="BI130" s="122" t="n">
        <f aca="false">SUM(BE130:BH130)</f>
        <v>0</v>
      </c>
      <c r="BJ130" s="124" t="n">
        <f aca="false">AM130+AQ130+AU130+AY130+BC130+BD130+BI130</f>
        <v>82310.46</v>
      </c>
      <c r="BK130" s="120" t="n">
        <v>0</v>
      </c>
      <c r="BL130" s="121"/>
      <c r="BM130" s="121"/>
      <c r="BN130" s="122" t="n">
        <f aca="false">SUM(BK130:BM130)</f>
        <v>0</v>
      </c>
      <c r="BO130" s="123"/>
      <c r="BP130" s="123"/>
      <c r="BQ130" s="123" t="n">
        <v>5130</v>
      </c>
      <c r="BR130" s="122" t="n">
        <f aca="false">SUM(BO130:BQ130)</f>
        <v>5130</v>
      </c>
      <c r="BS130" s="123" t="n">
        <v>0</v>
      </c>
      <c r="BT130" s="123"/>
      <c r="BU130" s="123"/>
      <c r="BV130" s="122" t="n">
        <f aca="false">SUM(BS130:BU130)</f>
        <v>0</v>
      </c>
      <c r="BW130" s="123"/>
      <c r="BX130" s="123"/>
      <c r="BY130" s="123" t="n">
        <v>0</v>
      </c>
      <c r="BZ130" s="122" t="n">
        <f aca="false">SUM(BW130:BY130)</f>
        <v>0</v>
      </c>
      <c r="CA130" s="123"/>
      <c r="CB130" s="123"/>
      <c r="CC130" s="123"/>
      <c r="CD130" s="122" t="n">
        <f aca="false">SUM(CA130:CC130)</f>
        <v>0</v>
      </c>
      <c r="CE130" s="123"/>
      <c r="CF130" s="123"/>
      <c r="CG130" s="123"/>
      <c r="CH130" s="123"/>
      <c r="CI130" s="123"/>
      <c r="CJ130" s="122" t="n">
        <f aca="false">SUM(CF130:CI130)</f>
        <v>0</v>
      </c>
      <c r="CK130" s="123" t="n">
        <f aca="false">BN130+BR130+BV130+BZ130+CD130+CE130+CJ130</f>
        <v>5130</v>
      </c>
      <c r="CL130" s="125" t="n">
        <v>0</v>
      </c>
      <c r="CM130" s="126"/>
      <c r="CN130" s="32"/>
      <c r="CO130" s="32"/>
      <c r="CP130" s="32"/>
      <c r="CQ130" s="32"/>
      <c r="CR130" s="32"/>
      <c r="CS130" s="32"/>
      <c r="CT130" s="32"/>
    </row>
    <row r="131" customFormat="false" ht="24.75" hidden="false" customHeight="true" outlineLevel="0" collapsed="false">
      <c r="A131" s="32"/>
      <c r="B131" s="106" t="n">
        <f aca="false">B130+1</f>
        <v>121</v>
      </c>
      <c r="C131" s="117" t="str">
        <f aca="false" t="array" ref="C131:C131">INDEX(_Rge_Projectdata_3rd,$B131,MATCH(C$10,_Rge_Headline_Projectdata,0))</f>
        <v>P903736</v>
      </c>
      <c r="D131" s="117" t="n">
        <f aca="false">INDEX(_Rge_Projectdata_3rd,$B131,MATCH(D$10,_Rge_Headline_Projectdata,0))</f>
        <v>0</v>
      </c>
      <c r="E131" s="118" t="n">
        <f aca="false" t="array" ref="E131:E131">IF(INDEX(_Rge_Projectdata_3rd,$B131,MATCH(E$10,_Rge_Headline_Projectdata,0))=0,"",INDEX(_Rge_Projectdata_3rd,$B131,MATCH(E$10,_Rge_Headline_Projectdata,0)))</f>
        <v>45412</v>
      </c>
      <c r="F131" s="119" t="str">
        <f aca="false">IF(OR(E131=0,E131&gt;_Reportdate),"Open","Closed")</f>
        <v>Closed</v>
      </c>
      <c r="G131" s="120"/>
      <c r="H131" s="121"/>
      <c r="I131" s="121"/>
      <c r="J131" s="121"/>
      <c r="K131" s="122" t="n">
        <f aca="false">SUM(H131:J131)</f>
        <v>0</v>
      </c>
      <c r="L131" s="123"/>
      <c r="M131" s="123"/>
      <c r="N131" s="123"/>
      <c r="O131" s="122" t="n">
        <f aca="false">SUM(L131:N131)</f>
        <v>0</v>
      </c>
      <c r="P131" s="123"/>
      <c r="Q131" s="123"/>
      <c r="R131" s="123"/>
      <c r="S131" s="122" t="n">
        <f aca="false">SUM(P131:R131)</f>
        <v>0</v>
      </c>
      <c r="T131" s="123"/>
      <c r="U131" s="123"/>
      <c r="V131" s="123"/>
      <c r="W131" s="122" t="n">
        <f aca="false">SUM(T131:V131)</f>
        <v>0</v>
      </c>
      <c r="X131" s="123"/>
      <c r="Y131" s="123"/>
      <c r="Z131" s="123"/>
      <c r="AA131" s="122" t="n">
        <f aca="false">SUM(X131:Z131)</f>
        <v>0</v>
      </c>
      <c r="AB131" s="123"/>
      <c r="AC131" s="123"/>
      <c r="AD131" s="123"/>
      <c r="AE131" s="123"/>
      <c r="AF131" s="123"/>
      <c r="AG131" s="122" t="n">
        <f aca="false">SUM(AC131:AF131)</f>
        <v>0</v>
      </c>
      <c r="AH131" s="124" t="n">
        <f aca="false">K131+O131+S131+W131+AA131+AB131+AG131</f>
        <v>0</v>
      </c>
      <c r="AI131" s="120" t="n">
        <v>18017.14</v>
      </c>
      <c r="AJ131" s="121" t="n">
        <v>0</v>
      </c>
      <c r="AK131" s="121"/>
      <c r="AL131" s="121"/>
      <c r="AM131" s="122" t="n">
        <f aca="false">SUM(AJ131:AL131)</f>
        <v>0</v>
      </c>
      <c r="AN131" s="123"/>
      <c r="AO131" s="123"/>
      <c r="AP131" s="123" t="n">
        <v>0</v>
      </c>
      <c r="AQ131" s="122" t="n">
        <f aca="false">SUM(AN131:AP131)</f>
        <v>0</v>
      </c>
      <c r="AR131" s="123" t="n">
        <v>0</v>
      </c>
      <c r="AS131" s="123"/>
      <c r="AT131" s="123"/>
      <c r="AU131" s="122" t="n">
        <f aca="false">SUM(AR131:AT131)</f>
        <v>0</v>
      </c>
      <c r="AV131" s="123"/>
      <c r="AW131" s="123"/>
      <c r="AX131" s="123" t="n">
        <v>8484.73</v>
      </c>
      <c r="AY131" s="122" t="n">
        <f aca="false">SUM(AV131:AX131)</f>
        <v>8484.73</v>
      </c>
      <c r="AZ131" s="123"/>
      <c r="BA131" s="123"/>
      <c r="BB131" s="123"/>
      <c r="BC131" s="122" t="n">
        <f aca="false">SUM(AZ131:BB131)</f>
        <v>0</v>
      </c>
      <c r="BD131" s="123"/>
      <c r="BE131" s="123"/>
      <c r="BF131" s="123"/>
      <c r="BG131" s="123"/>
      <c r="BH131" s="123"/>
      <c r="BI131" s="122" t="n">
        <f aca="false">SUM(BE131:BH131)</f>
        <v>0</v>
      </c>
      <c r="BJ131" s="124" t="n">
        <f aca="false">AM131+AQ131+AU131+AY131+BC131+BD131+BI131</f>
        <v>8484.73</v>
      </c>
      <c r="BK131" s="120" t="n">
        <v>0</v>
      </c>
      <c r="BL131" s="121"/>
      <c r="BM131" s="121"/>
      <c r="BN131" s="122" t="n">
        <f aca="false">SUM(BK131:BM131)</f>
        <v>0</v>
      </c>
      <c r="BO131" s="123"/>
      <c r="BP131" s="123"/>
      <c r="BQ131" s="123" t="n">
        <v>0</v>
      </c>
      <c r="BR131" s="122" t="n">
        <f aca="false">SUM(BO131:BQ131)</f>
        <v>0</v>
      </c>
      <c r="BS131" s="123" t="n">
        <v>0</v>
      </c>
      <c r="BT131" s="123"/>
      <c r="BU131" s="123"/>
      <c r="BV131" s="122" t="n">
        <f aca="false">SUM(BS131:BU131)</f>
        <v>0</v>
      </c>
      <c r="BW131" s="123"/>
      <c r="BX131" s="123"/>
      <c r="BY131" s="123" t="n">
        <v>8484.73</v>
      </c>
      <c r="BZ131" s="122" t="n">
        <f aca="false">SUM(BW131:BY131)</f>
        <v>8484.73</v>
      </c>
      <c r="CA131" s="123"/>
      <c r="CB131" s="123"/>
      <c r="CC131" s="123"/>
      <c r="CD131" s="122" t="n">
        <f aca="false">SUM(CA131:CC131)</f>
        <v>0</v>
      </c>
      <c r="CE131" s="123"/>
      <c r="CF131" s="123"/>
      <c r="CG131" s="123"/>
      <c r="CH131" s="123"/>
      <c r="CI131" s="123"/>
      <c r="CJ131" s="122" t="n">
        <f aca="false">SUM(CF131:CI131)</f>
        <v>0</v>
      </c>
      <c r="CK131" s="123" t="n">
        <f aca="false">BN131+BR131+BV131+BZ131+CD131+CE131+CJ131</f>
        <v>8484.73</v>
      </c>
      <c r="CL131" s="125" t="n">
        <v>18017.14</v>
      </c>
      <c r="CM131" s="126"/>
      <c r="CN131" s="32"/>
      <c r="CO131" s="32"/>
      <c r="CP131" s="32"/>
      <c r="CQ131" s="32"/>
      <c r="CR131" s="32"/>
      <c r="CS131" s="32"/>
      <c r="CT131" s="32"/>
    </row>
    <row r="132" customFormat="false" ht="24.75" hidden="false" customHeight="true" outlineLevel="0" collapsed="false">
      <c r="A132" s="32"/>
      <c r="B132" s="106" t="n">
        <f aca="false">B131+1</f>
        <v>122</v>
      </c>
      <c r="C132" s="117" t="str">
        <f aca="false" t="array" ref="C132:C132">INDEX(_Rge_Projectdata_3rd,$B132,MATCH(C$10,_Rge_Headline_Projectdata,0))</f>
        <v>P903737</v>
      </c>
      <c r="D132" s="117" t="n">
        <f aca="false">INDEX(_Rge_Projectdata_3rd,$B132,MATCH(D$10,_Rge_Headline_Projectdata,0))</f>
        <v>0</v>
      </c>
      <c r="E132" s="118" t="str">
        <f aca="false" t="array" ref="E132:E132">IF(INDEX(_Rge_Projectdata_3rd,$B132,MATCH(E$10,_Rge_Headline_Projectdata,0))=0,"",INDEX(_Rge_Projectdata_3rd,$B132,MATCH(E$10,_Rge_Headline_Projectdata,0)))</f>
        <v/>
      </c>
      <c r="F132" s="119" t="str">
        <f aca="false">IF(OR(E132=0,E132&gt;_Reportdate),"Open","Closed")</f>
        <v>Open</v>
      </c>
      <c r="G132" s="120"/>
      <c r="H132" s="121"/>
      <c r="I132" s="121"/>
      <c r="J132" s="121"/>
      <c r="K132" s="122" t="n">
        <f aca="false">SUM(H132:J132)</f>
        <v>0</v>
      </c>
      <c r="L132" s="123"/>
      <c r="M132" s="123"/>
      <c r="N132" s="123"/>
      <c r="O132" s="122" t="n">
        <f aca="false">SUM(L132:N132)</f>
        <v>0</v>
      </c>
      <c r="P132" s="123"/>
      <c r="Q132" s="123"/>
      <c r="R132" s="123"/>
      <c r="S132" s="122" t="n">
        <f aca="false">SUM(P132:R132)</f>
        <v>0</v>
      </c>
      <c r="T132" s="123"/>
      <c r="U132" s="123"/>
      <c r="V132" s="123"/>
      <c r="W132" s="122" t="n">
        <f aca="false">SUM(T132:V132)</f>
        <v>0</v>
      </c>
      <c r="X132" s="123"/>
      <c r="Y132" s="123"/>
      <c r="Z132" s="123"/>
      <c r="AA132" s="122" t="n">
        <f aca="false">SUM(X132:Z132)</f>
        <v>0</v>
      </c>
      <c r="AB132" s="123"/>
      <c r="AC132" s="123"/>
      <c r="AD132" s="123"/>
      <c r="AE132" s="123"/>
      <c r="AF132" s="123"/>
      <c r="AG132" s="122" t="n">
        <f aca="false">SUM(AC132:AF132)</f>
        <v>0</v>
      </c>
      <c r="AH132" s="124" t="n">
        <f aca="false">K132+O132+S132+W132+AA132+AB132+AG132</f>
        <v>0</v>
      </c>
      <c r="AI132" s="120"/>
      <c r="AJ132" s="121"/>
      <c r="AK132" s="121"/>
      <c r="AL132" s="121"/>
      <c r="AM132" s="122" t="n">
        <f aca="false">SUM(AJ132:AL132)</f>
        <v>0</v>
      </c>
      <c r="AN132" s="123"/>
      <c r="AO132" s="123"/>
      <c r="AP132" s="123"/>
      <c r="AQ132" s="122" t="n">
        <f aca="false">SUM(AN132:AP132)</f>
        <v>0</v>
      </c>
      <c r="AR132" s="123"/>
      <c r="AS132" s="123"/>
      <c r="AT132" s="123"/>
      <c r="AU132" s="122" t="n">
        <f aca="false">SUM(AR132:AT132)</f>
        <v>0</v>
      </c>
      <c r="AV132" s="123"/>
      <c r="AW132" s="123"/>
      <c r="AX132" s="123"/>
      <c r="AY132" s="122" t="n">
        <f aca="false">SUM(AV132:AX132)</f>
        <v>0</v>
      </c>
      <c r="AZ132" s="123"/>
      <c r="BA132" s="123"/>
      <c r="BB132" s="123"/>
      <c r="BC132" s="122" t="n">
        <f aca="false">SUM(AZ132:BB132)</f>
        <v>0</v>
      </c>
      <c r="BD132" s="123"/>
      <c r="BE132" s="123"/>
      <c r="BF132" s="123"/>
      <c r="BG132" s="123"/>
      <c r="BH132" s="123"/>
      <c r="BI132" s="122" t="n">
        <f aca="false">SUM(BE132:BH132)</f>
        <v>0</v>
      </c>
      <c r="BJ132" s="124" t="n">
        <f aca="false">AM132+AQ132+AU132+AY132+BC132+BD132+BI132</f>
        <v>0</v>
      </c>
      <c r="BK132" s="120"/>
      <c r="BL132" s="121"/>
      <c r="BM132" s="121"/>
      <c r="BN132" s="122" t="n">
        <f aca="false">SUM(BK132:BM132)</f>
        <v>0</v>
      </c>
      <c r="BO132" s="123"/>
      <c r="BP132" s="123"/>
      <c r="BQ132" s="123"/>
      <c r="BR132" s="122" t="n">
        <f aca="false">SUM(BO132:BQ132)</f>
        <v>0</v>
      </c>
      <c r="BS132" s="123"/>
      <c r="BT132" s="123"/>
      <c r="BU132" s="123"/>
      <c r="BV132" s="122" t="n">
        <f aca="false">SUM(BS132:BU132)</f>
        <v>0</v>
      </c>
      <c r="BW132" s="123"/>
      <c r="BX132" s="123"/>
      <c r="BY132" s="123"/>
      <c r="BZ132" s="122" t="n">
        <f aca="false">SUM(BW132:BY132)</f>
        <v>0</v>
      </c>
      <c r="CA132" s="123"/>
      <c r="CB132" s="123"/>
      <c r="CC132" s="123"/>
      <c r="CD132" s="122" t="n">
        <f aca="false">SUM(CA132:CC132)</f>
        <v>0</v>
      </c>
      <c r="CE132" s="123"/>
      <c r="CF132" s="123"/>
      <c r="CG132" s="123"/>
      <c r="CH132" s="123"/>
      <c r="CI132" s="123"/>
      <c r="CJ132" s="122" t="n">
        <f aca="false">SUM(CF132:CI132)</f>
        <v>0</v>
      </c>
      <c r="CK132" s="123" t="n">
        <f aca="false">BN132+BR132+BV132+BZ132+CD132+CE132+CJ132</f>
        <v>0</v>
      </c>
      <c r="CL132" s="125"/>
      <c r="CM132" s="126"/>
      <c r="CN132" s="32"/>
      <c r="CO132" s="32"/>
      <c r="CP132" s="32"/>
      <c r="CQ132" s="32"/>
      <c r="CR132" s="32"/>
      <c r="CS132" s="32"/>
      <c r="CT132" s="32"/>
    </row>
    <row r="133" customFormat="false" ht="24.75" hidden="false" customHeight="true" outlineLevel="0" collapsed="false">
      <c r="A133" s="32"/>
      <c r="B133" s="106" t="n">
        <f aca="false">B132+1</f>
        <v>123</v>
      </c>
      <c r="C133" s="117" t="str">
        <f aca="false" t="array" ref="C133:C133">INDEX(_Rge_Projectdata_3rd,$B133,MATCH(C$10,_Rge_Headline_Projectdata,0))</f>
        <v>P903738</v>
      </c>
      <c r="D133" s="117" t="n">
        <f aca="false">INDEX(_Rge_Projectdata_3rd,$B133,MATCH(D$10,_Rge_Headline_Projectdata,0))</f>
        <v>0</v>
      </c>
      <c r="E133" s="118" t="str">
        <f aca="false" t="array" ref="E133:E133">IF(INDEX(_Rge_Projectdata_3rd,$B133,MATCH(E$10,_Rge_Headline_Projectdata,0))=0,"",INDEX(_Rge_Projectdata_3rd,$B133,MATCH(E$10,_Rge_Headline_Projectdata,0)))</f>
        <v/>
      </c>
      <c r="F133" s="119" t="str">
        <f aca="false">IF(OR(E133=0,E133&gt;_Reportdate),"Open","Closed")</f>
        <v>Open</v>
      </c>
      <c r="G133" s="120"/>
      <c r="H133" s="121"/>
      <c r="I133" s="121"/>
      <c r="J133" s="121"/>
      <c r="K133" s="122" t="n">
        <f aca="false">SUM(H133:J133)</f>
        <v>0</v>
      </c>
      <c r="L133" s="123"/>
      <c r="M133" s="123"/>
      <c r="N133" s="123"/>
      <c r="O133" s="122" t="n">
        <f aca="false">SUM(L133:N133)</f>
        <v>0</v>
      </c>
      <c r="P133" s="123"/>
      <c r="Q133" s="123"/>
      <c r="R133" s="123"/>
      <c r="S133" s="122" t="n">
        <f aca="false">SUM(P133:R133)</f>
        <v>0</v>
      </c>
      <c r="T133" s="123"/>
      <c r="U133" s="123"/>
      <c r="V133" s="123"/>
      <c r="W133" s="122" t="n">
        <f aca="false">SUM(T133:V133)</f>
        <v>0</v>
      </c>
      <c r="X133" s="123"/>
      <c r="Y133" s="123"/>
      <c r="Z133" s="123"/>
      <c r="AA133" s="122" t="n">
        <f aca="false">SUM(X133:Z133)</f>
        <v>0</v>
      </c>
      <c r="AB133" s="123"/>
      <c r="AC133" s="123"/>
      <c r="AD133" s="123"/>
      <c r="AE133" s="123"/>
      <c r="AF133" s="123"/>
      <c r="AG133" s="122" t="n">
        <f aca="false">SUM(AC133:AF133)</f>
        <v>0</v>
      </c>
      <c r="AH133" s="124" t="n">
        <f aca="false">K133+O133+S133+W133+AA133+AB133+AG133</f>
        <v>0</v>
      </c>
      <c r="AI133" s="120" t="n">
        <v>29140.2</v>
      </c>
      <c r="AJ133" s="121" t="n">
        <v>17501.62</v>
      </c>
      <c r="AK133" s="121"/>
      <c r="AL133" s="121"/>
      <c r="AM133" s="122" t="n">
        <f aca="false">SUM(AJ133:AL133)</f>
        <v>17501.62</v>
      </c>
      <c r="AN133" s="123"/>
      <c r="AO133" s="123"/>
      <c r="AP133" s="123" t="n">
        <v>2280</v>
      </c>
      <c r="AQ133" s="122" t="n">
        <f aca="false">SUM(AN133:AP133)</f>
        <v>2280</v>
      </c>
      <c r="AR133" s="123" t="n">
        <v>0</v>
      </c>
      <c r="AS133" s="123"/>
      <c r="AT133" s="123"/>
      <c r="AU133" s="122" t="n">
        <f aca="false">SUM(AR133:AT133)</f>
        <v>0</v>
      </c>
      <c r="AV133" s="123"/>
      <c r="AW133" s="123"/>
      <c r="AX133" s="123" t="n">
        <v>0</v>
      </c>
      <c r="AY133" s="122" t="n">
        <f aca="false">SUM(AV133:AX133)</f>
        <v>0</v>
      </c>
      <c r="AZ133" s="123"/>
      <c r="BA133" s="123"/>
      <c r="BB133" s="123"/>
      <c r="BC133" s="122" t="n">
        <f aca="false">SUM(AZ133:BB133)</f>
        <v>0</v>
      </c>
      <c r="BD133" s="123"/>
      <c r="BE133" s="123"/>
      <c r="BF133" s="123"/>
      <c r="BG133" s="123"/>
      <c r="BH133" s="123"/>
      <c r="BI133" s="122" t="n">
        <f aca="false">SUM(BE133:BH133)</f>
        <v>0</v>
      </c>
      <c r="BJ133" s="124" t="n">
        <f aca="false">AM133+AQ133+AU133+AY133+BC133+BD133+BI133</f>
        <v>19781.62</v>
      </c>
      <c r="BK133" s="120" t="n">
        <v>0</v>
      </c>
      <c r="BL133" s="121"/>
      <c r="BM133" s="121"/>
      <c r="BN133" s="122" t="n">
        <f aca="false">SUM(BK133:BM133)</f>
        <v>0</v>
      </c>
      <c r="BO133" s="123"/>
      <c r="BP133" s="123"/>
      <c r="BQ133" s="123" t="n">
        <v>2280</v>
      </c>
      <c r="BR133" s="122" t="n">
        <f aca="false">SUM(BO133:BQ133)</f>
        <v>2280</v>
      </c>
      <c r="BS133" s="123" t="n">
        <v>0</v>
      </c>
      <c r="BT133" s="123"/>
      <c r="BU133" s="123"/>
      <c r="BV133" s="122" t="n">
        <f aca="false">SUM(BS133:BU133)</f>
        <v>0</v>
      </c>
      <c r="BW133" s="123"/>
      <c r="BX133" s="123"/>
      <c r="BY133" s="123" t="n">
        <v>0</v>
      </c>
      <c r="BZ133" s="122" t="n">
        <f aca="false">SUM(BW133:BY133)</f>
        <v>0</v>
      </c>
      <c r="CA133" s="123"/>
      <c r="CB133" s="123"/>
      <c r="CC133" s="123"/>
      <c r="CD133" s="122" t="n">
        <f aca="false">SUM(CA133:CC133)</f>
        <v>0</v>
      </c>
      <c r="CE133" s="123"/>
      <c r="CF133" s="123"/>
      <c r="CG133" s="123"/>
      <c r="CH133" s="123"/>
      <c r="CI133" s="123"/>
      <c r="CJ133" s="122" t="n">
        <f aca="false">SUM(CF133:CI133)</f>
        <v>0</v>
      </c>
      <c r="CK133" s="123" t="n">
        <f aca="false">BN133+BR133+BV133+BZ133+CD133+CE133+CJ133</f>
        <v>2280</v>
      </c>
      <c r="CL133" s="125" t="n">
        <v>0</v>
      </c>
      <c r="CM133" s="126"/>
      <c r="CN133" s="32"/>
      <c r="CO133" s="32"/>
      <c r="CP133" s="32"/>
      <c r="CQ133" s="32"/>
      <c r="CR133" s="32"/>
      <c r="CS133" s="32"/>
      <c r="CT133" s="32"/>
    </row>
    <row r="134" customFormat="false" ht="24.75" hidden="false" customHeight="true" outlineLevel="0" collapsed="false">
      <c r="A134" s="32"/>
      <c r="B134" s="106" t="n">
        <f aca="false">B133+1</f>
        <v>124</v>
      </c>
      <c r="C134" s="117" t="str">
        <f aca="false" t="array" ref="C134:C134">INDEX(_Rge_Projectdata_3rd,$B134,MATCH(C$10,_Rge_Headline_Projectdata,0))</f>
        <v>P903739</v>
      </c>
      <c r="D134" s="117" t="n">
        <f aca="false">INDEX(_Rge_Projectdata_3rd,$B134,MATCH(D$10,_Rge_Headline_Projectdata,0))</f>
        <v>0</v>
      </c>
      <c r="E134" s="118" t="str">
        <f aca="false" t="array" ref="E134:E134">IF(INDEX(_Rge_Projectdata_3rd,$B134,MATCH(E$10,_Rge_Headline_Projectdata,0))=0,"",INDEX(_Rge_Projectdata_3rd,$B134,MATCH(E$10,_Rge_Headline_Projectdata,0)))</f>
        <v/>
      </c>
      <c r="F134" s="119" t="str">
        <f aca="false">IF(OR(E134=0,E134&gt;_Reportdate),"Open","Closed")</f>
        <v>Open</v>
      </c>
      <c r="G134" s="120"/>
      <c r="H134" s="121"/>
      <c r="I134" s="121"/>
      <c r="J134" s="121"/>
      <c r="K134" s="122" t="n">
        <f aca="false">SUM(H134:J134)</f>
        <v>0</v>
      </c>
      <c r="L134" s="123"/>
      <c r="M134" s="123"/>
      <c r="N134" s="123"/>
      <c r="O134" s="122" t="n">
        <f aca="false">SUM(L134:N134)</f>
        <v>0</v>
      </c>
      <c r="P134" s="123"/>
      <c r="Q134" s="123"/>
      <c r="R134" s="123"/>
      <c r="S134" s="122" t="n">
        <f aca="false">SUM(P134:R134)</f>
        <v>0</v>
      </c>
      <c r="T134" s="123"/>
      <c r="U134" s="123"/>
      <c r="V134" s="123"/>
      <c r="W134" s="122" t="n">
        <f aca="false">SUM(T134:V134)</f>
        <v>0</v>
      </c>
      <c r="X134" s="123"/>
      <c r="Y134" s="123"/>
      <c r="Z134" s="123"/>
      <c r="AA134" s="122" t="n">
        <f aca="false">SUM(X134:Z134)</f>
        <v>0</v>
      </c>
      <c r="AB134" s="123"/>
      <c r="AC134" s="123"/>
      <c r="AD134" s="123"/>
      <c r="AE134" s="123"/>
      <c r="AF134" s="123"/>
      <c r="AG134" s="122" t="n">
        <f aca="false">SUM(AC134:AF134)</f>
        <v>0</v>
      </c>
      <c r="AH134" s="124" t="n">
        <f aca="false">K134+O134+S134+W134+AA134+AB134+AG134</f>
        <v>0</v>
      </c>
      <c r="AI134" s="120" t="n">
        <v>58967.16</v>
      </c>
      <c r="AJ134" s="121" t="n">
        <v>29213.93</v>
      </c>
      <c r="AK134" s="121"/>
      <c r="AL134" s="121"/>
      <c r="AM134" s="122" t="n">
        <f aca="false">SUM(AJ134:AL134)</f>
        <v>29213.93</v>
      </c>
      <c r="AN134" s="123"/>
      <c r="AO134" s="123"/>
      <c r="AP134" s="123" t="n">
        <v>0</v>
      </c>
      <c r="AQ134" s="122" t="n">
        <f aca="false">SUM(AN134:AP134)</f>
        <v>0</v>
      </c>
      <c r="AR134" s="123" t="n">
        <v>1920</v>
      </c>
      <c r="AS134" s="123"/>
      <c r="AT134" s="123"/>
      <c r="AU134" s="122" t="n">
        <f aca="false">SUM(AR134:AT134)</f>
        <v>1920</v>
      </c>
      <c r="AV134" s="123"/>
      <c r="AW134" s="123"/>
      <c r="AX134" s="123" t="n">
        <v>0</v>
      </c>
      <c r="AY134" s="122" t="n">
        <f aca="false">SUM(AV134:AX134)</f>
        <v>0</v>
      </c>
      <c r="AZ134" s="123"/>
      <c r="BA134" s="123"/>
      <c r="BB134" s="123"/>
      <c r="BC134" s="122" t="n">
        <f aca="false">SUM(AZ134:BB134)</f>
        <v>0</v>
      </c>
      <c r="BD134" s="123"/>
      <c r="BE134" s="123"/>
      <c r="BF134" s="123"/>
      <c r="BG134" s="123"/>
      <c r="BH134" s="123"/>
      <c r="BI134" s="122" t="n">
        <f aca="false">SUM(BE134:BH134)</f>
        <v>0</v>
      </c>
      <c r="BJ134" s="124" t="n">
        <f aca="false">AM134+AQ134+AU134+AY134+BC134+BD134+BI134</f>
        <v>31133.93</v>
      </c>
      <c r="BK134" s="120" t="n">
        <v>8156.21</v>
      </c>
      <c r="BL134" s="121"/>
      <c r="BM134" s="121"/>
      <c r="BN134" s="122" t="n">
        <f aca="false">SUM(BK134:BM134)</f>
        <v>8156.21</v>
      </c>
      <c r="BO134" s="123"/>
      <c r="BP134" s="123"/>
      <c r="BQ134" s="123" t="n">
        <v>0</v>
      </c>
      <c r="BR134" s="122" t="n">
        <f aca="false">SUM(BO134:BQ134)</f>
        <v>0</v>
      </c>
      <c r="BS134" s="123" t="n">
        <v>1390</v>
      </c>
      <c r="BT134" s="123"/>
      <c r="BU134" s="123"/>
      <c r="BV134" s="122" t="n">
        <f aca="false">SUM(BS134:BU134)</f>
        <v>1390</v>
      </c>
      <c r="BW134" s="123"/>
      <c r="BX134" s="123"/>
      <c r="BY134" s="123" t="n">
        <v>0</v>
      </c>
      <c r="BZ134" s="122" t="n">
        <f aca="false">SUM(BW134:BY134)</f>
        <v>0</v>
      </c>
      <c r="CA134" s="123"/>
      <c r="CB134" s="123"/>
      <c r="CC134" s="123"/>
      <c r="CD134" s="122" t="n">
        <f aca="false">SUM(CA134:CC134)</f>
        <v>0</v>
      </c>
      <c r="CE134" s="123"/>
      <c r="CF134" s="123"/>
      <c r="CG134" s="123"/>
      <c r="CH134" s="123"/>
      <c r="CI134" s="123"/>
      <c r="CJ134" s="122" t="n">
        <f aca="false">SUM(CF134:CI134)</f>
        <v>0</v>
      </c>
      <c r="CK134" s="123" t="n">
        <f aca="false">BN134+BR134+BV134+BZ134+CD134+CE134+CJ134</f>
        <v>9546.21</v>
      </c>
      <c r="CL134" s="125" t="n">
        <v>25186.66</v>
      </c>
      <c r="CM134" s="126"/>
      <c r="CN134" s="32"/>
      <c r="CO134" s="32"/>
      <c r="CP134" s="32"/>
      <c r="CQ134" s="32"/>
      <c r="CR134" s="32"/>
      <c r="CS134" s="32"/>
      <c r="CT134" s="32"/>
    </row>
    <row r="135" customFormat="false" ht="24.75" hidden="false" customHeight="true" outlineLevel="0" collapsed="false">
      <c r="A135" s="32"/>
      <c r="B135" s="106" t="n">
        <f aca="false">B134+1</f>
        <v>125</v>
      </c>
      <c r="C135" s="117" t="str">
        <f aca="false" t="array" ref="C135:C135">INDEX(_Rge_Projectdata_3rd,$B135,MATCH(C$10,_Rge_Headline_Projectdata,0))</f>
        <v>P903740</v>
      </c>
      <c r="D135" s="117" t="n">
        <f aca="false">INDEX(_Rge_Projectdata_3rd,$B135,MATCH(D$10,_Rge_Headline_Projectdata,0))</f>
        <v>0</v>
      </c>
      <c r="E135" s="118" t="str">
        <f aca="false" t="array" ref="E135:E135">IF(INDEX(_Rge_Projectdata_3rd,$B135,MATCH(E$10,_Rge_Headline_Projectdata,0))=0,"",INDEX(_Rge_Projectdata_3rd,$B135,MATCH(E$10,_Rge_Headline_Projectdata,0)))</f>
        <v/>
      </c>
      <c r="F135" s="119" t="str">
        <f aca="false">IF(OR(E135=0,E135&gt;_Reportdate),"Open","Closed")</f>
        <v>Open</v>
      </c>
      <c r="G135" s="120"/>
      <c r="H135" s="121"/>
      <c r="I135" s="121"/>
      <c r="J135" s="121"/>
      <c r="K135" s="122" t="n">
        <f aca="false">SUM(H135:J135)</f>
        <v>0</v>
      </c>
      <c r="L135" s="123"/>
      <c r="M135" s="123"/>
      <c r="N135" s="123"/>
      <c r="O135" s="122" t="n">
        <f aca="false">SUM(L135:N135)</f>
        <v>0</v>
      </c>
      <c r="P135" s="123"/>
      <c r="Q135" s="123"/>
      <c r="R135" s="123"/>
      <c r="S135" s="122" t="n">
        <f aca="false">SUM(P135:R135)</f>
        <v>0</v>
      </c>
      <c r="T135" s="123"/>
      <c r="U135" s="123"/>
      <c r="V135" s="123"/>
      <c r="W135" s="122" t="n">
        <f aca="false">SUM(T135:V135)</f>
        <v>0</v>
      </c>
      <c r="X135" s="123"/>
      <c r="Y135" s="123"/>
      <c r="Z135" s="123"/>
      <c r="AA135" s="122" t="n">
        <f aca="false">SUM(X135:Z135)</f>
        <v>0</v>
      </c>
      <c r="AB135" s="123"/>
      <c r="AC135" s="123"/>
      <c r="AD135" s="123"/>
      <c r="AE135" s="123"/>
      <c r="AF135" s="123"/>
      <c r="AG135" s="122" t="n">
        <f aca="false">SUM(AC135:AF135)</f>
        <v>0</v>
      </c>
      <c r="AH135" s="124" t="n">
        <f aca="false">K135+O135+S135+W135+AA135+AB135+AG135</f>
        <v>0</v>
      </c>
      <c r="AI135" s="120" t="n">
        <v>596</v>
      </c>
      <c r="AJ135" s="121" t="n">
        <v>108</v>
      </c>
      <c r="AK135" s="121"/>
      <c r="AL135" s="121"/>
      <c r="AM135" s="122" t="n">
        <f aca="false">SUM(AJ135:AL135)</f>
        <v>108</v>
      </c>
      <c r="AN135" s="123"/>
      <c r="AO135" s="123"/>
      <c r="AP135" s="123" t="n">
        <v>0</v>
      </c>
      <c r="AQ135" s="122" t="n">
        <f aca="false">SUM(AN135:AP135)</f>
        <v>0</v>
      </c>
      <c r="AR135" s="123" t="n">
        <v>75</v>
      </c>
      <c r="AS135" s="123"/>
      <c r="AT135" s="123"/>
      <c r="AU135" s="122" t="n">
        <f aca="false">SUM(AR135:AT135)</f>
        <v>75</v>
      </c>
      <c r="AV135" s="123"/>
      <c r="AW135" s="123"/>
      <c r="AX135" s="123" t="n">
        <v>0</v>
      </c>
      <c r="AY135" s="122" t="n">
        <f aca="false">SUM(AV135:AX135)</f>
        <v>0</v>
      </c>
      <c r="AZ135" s="123"/>
      <c r="BA135" s="123"/>
      <c r="BB135" s="123"/>
      <c r="BC135" s="122" t="n">
        <f aca="false">SUM(AZ135:BB135)</f>
        <v>0</v>
      </c>
      <c r="BD135" s="123"/>
      <c r="BE135" s="123"/>
      <c r="BF135" s="123"/>
      <c r="BG135" s="123"/>
      <c r="BH135" s="123"/>
      <c r="BI135" s="122" t="n">
        <f aca="false">SUM(BE135:BH135)</f>
        <v>0</v>
      </c>
      <c r="BJ135" s="124" t="n">
        <f aca="false">AM135+AQ135+AU135+AY135+BC135+BD135+BI135</f>
        <v>183</v>
      </c>
      <c r="BK135" s="120" t="n">
        <v>0</v>
      </c>
      <c r="BL135" s="121"/>
      <c r="BM135" s="121"/>
      <c r="BN135" s="122" t="n">
        <f aca="false">SUM(BK135:BM135)</f>
        <v>0</v>
      </c>
      <c r="BO135" s="123"/>
      <c r="BP135" s="123"/>
      <c r="BQ135" s="123" t="n">
        <v>0</v>
      </c>
      <c r="BR135" s="122" t="n">
        <f aca="false">SUM(BO135:BQ135)</f>
        <v>0</v>
      </c>
      <c r="BS135" s="123" t="n">
        <v>0</v>
      </c>
      <c r="BT135" s="123"/>
      <c r="BU135" s="123"/>
      <c r="BV135" s="122" t="n">
        <f aca="false">SUM(BS135:BU135)</f>
        <v>0</v>
      </c>
      <c r="BW135" s="123"/>
      <c r="BX135" s="123"/>
      <c r="BY135" s="123" t="n">
        <v>0</v>
      </c>
      <c r="BZ135" s="122" t="n">
        <f aca="false">SUM(BW135:BY135)</f>
        <v>0</v>
      </c>
      <c r="CA135" s="123"/>
      <c r="CB135" s="123"/>
      <c r="CC135" s="123"/>
      <c r="CD135" s="122" t="n">
        <f aca="false">SUM(CA135:CC135)</f>
        <v>0</v>
      </c>
      <c r="CE135" s="123"/>
      <c r="CF135" s="123"/>
      <c r="CG135" s="123"/>
      <c r="CH135" s="123"/>
      <c r="CI135" s="123"/>
      <c r="CJ135" s="122" t="n">
        <f aca="false">SUM(CF135:CI135)</f>
        <v>0</v>
      </c>
      <c r="CK135" s="123" t="n">
        <f aca="false">BN135+BR135+BV135+BZ135+CD135+CE135+CJ135</f>
        <v>0</v>
      </c>
      <c r="CL135" s="125" t="n">
        <v>0</v>
      </c>
      <c r="CM135" s="126"/>
      <c r="CN135" s="32"/>
      <c r="CO135" s="32"/>
      <c r="CP135" s="32"/>
      <c r="CQ135" s="32"/>
      <c r="CR135" s="32"/>
      <c r="CS135" s="32"/>
      <c r="CT135" s="32"/>
    </row>
    <row r="136" customFormat="false" ht="24.75" hidden="false" customHeight="true" outlineLevel="0" collapsed="false">
      <c r="A136" s="32"/>
      <c r="B136" s="106" t="n">
        <f aca="false">B135+1</f>
        <v>126</v>
      </c>
      <c r="C136" s="117" t="str">
        <f aca="false" t="array" ref="C136:C136">INDEX(_Rge_Projectdata_3rd,$B136,MATCH(C$10,_Rge_Headline_Projectdata,0))</f>
        <v>P903741</v>
      </c>
      <c r="D136" s="117" t="n">
        <f aca="false">INDEX(_Rge_Projectdata_3rd,$B136,MATCH(D$10,_Rge_Headline_Projectdata,0))</f>
        <v>0</v>
      </c>
      <c r="E136" s="118" t="n">
        <f aca="false" t="array" ref="E136:E136">IF(INDEX(_Rge_Projectdata_3rd,$B136,MATCH(E$10,_Rge_Headline_Projectdata,0))=0,"",INDEX(_Rge_Projectdata_3rd,$B136,MATCH(E$10,_Rge_Headline_Projectdata,0)))</f>
        <v>45443</v>
      </c>
      <c r="F136" s="119" t="str">
        <f aca="false">IF(OR(E136=0,E136&gt;_Reportdate),"Open","Closed")</f>
        <v>Closed</v>
      </c>
      <c r="G136" s="120"/>
      <c r="H136" s="121"/>
      <c r="I136" s="121"/>
      <c r="J136" s="121"/>
      <c r="K136" s="122" t="n">
        <f aca="false">SUM(H136:J136)</f>
        <v>0</v>
      </c>
      <c r="L136" s="123"/>
      <c r="M136" s="123"/>
      <c r="N136" s="123"/>
      <c r="O136" s="122" t="n">
        <f aca="false">SUM(L136:N136)</f>
        <v>0</v>
      </c>
      <c r="P136" s="123"/>
      <c r="Q136" s="123"/>
      <c r="R136" s="123"/>
      <c r="S136" s="122" t="n">
        <f aca="false">SUM(P136:R136)</f>
        <v>0</v>
      </c>
      <c r="T136" s="123"/>
      <c r="U136" s="123"/>
      <c r="V136" s="123"/>
      <c r="W136" s="122" t="n">
        <f aca="false">SUM(T136:V136)</f>
        <v>0</v>
      </c>
      <c r="X136" s="123"/>
      <c r="Y136" s="123"/>
      <c r="Z136" s="123"/>
      <c r="AA136" s="122" t="n">
        <f aca="false">SUM(X136:Z136)</f>
        <v>0</v>
      </c>
      <c r="AB136" s="123"/>
      <c r="AC136" s="123"/>
      <c r="AD136" s="123"/>
      <c r="AE136" s="123"/>
      <c r="AF136" s="123"/>
      <c r="AG136" s="122" t="n">
        <f aca="false">SUM(AC136:AF136)</f>
        <v>0</v>
      </c>
      <c r="AH136" s="124" t="n">
        <f aca="false">K136+O136+S136+W136+AA136+AB136+AG136</f>
        <v>0</v>
      </c>
      <c r="AI136" s="120" t="n">
        <v>1200</v>
      </c>
      <c r="AJ136" s="121" t="n">
        <v>375</v>
      </c>
      <c r="AK136" s="121"/>
      <c r="AL136" s="121"/>
      <c r="AM136" s="122" t="n">
        <f aca="false">SUM(AJ136:AL136)</f>
        <v>375</v>
      </c>
      <c r="AN136" s="123"/>
      <c r="AO136" s="123"/>
      <c r="AP136" s="123" t="n">
        <v>90</v>
      </c>
      <c r="AQ136" s="122" t="n">
        <f aca="false">SUM(AN136:AP136)</f>
        <v>90</v>
      </c>
      <c r="AR136" s="123" t="n">
        <v>0</v>
      </c>
      <c r="AS136" s="123"/>
      <c r="AT136" s="123"/>
      <c r="AU136" s="122" t="n">
        <f aca="false">SUM(AR136:AT136)</f>
        <v>0</v>
      </c>
      <c r="AV136" s="123"/>
      <c r="AW136" s="123"/>
      <c r="AX136" s="123" t="n">
        <v>0</v>
      </c>
      <c r="AY136" s="122" t="n">
        <f aca="false">SUM(AV136:AX136)</f>
        <v>0</v>
      </c>
      <c r="AZ136" s="123"/>
      <c r="BA136" s="123"/>
      <c r="BB136" s="123"/>
      <c r="BC136" s="122" t="n">
        <f aca="false">SUM(AZ136:BB136)</f>
        <v>0</v>
      </c>
      <c r="BD136" s="123"/>
      <c r="BE136" s="123"/>
      <c r="BF136" s="123"/>
      <c r="BG136" s="123"/>
      <c r="BH136" s="123"/>
      <c r="BI136" s="122" t="n">
        <f aca="false">SUM(BE136:BH136)</f>
        <v>0</v>
      </c>
      <c r="BJ136" s="124" t="n">
        <f aca="false">AM136+AQ136+AU136+AY136+BC136+BD136+BI136</f>
        <v>465</v>
      </c>
      <c r="BK136" s="120" t="n">
        <v>375</v>
      </c>
      <c r="BL136" s="121"/>
      <c r="BM136" s="121"/>
      <c r="BN136" s="122" t="n">
        <f aca="false">SUM(BK136:BM136)</f>
        <v>375</v>
      </c>
      <c r="BO136" s="123"/>
      <c r="BP136" s="123"/>
      <c r="BQ136" s="123" t="n">
        <v>90</v>
      </c>
      <c r="BR136" s="122" t="n">
        <f aca="false">SUM(BO136:BQ136)</f>
        <v>90</v>
      </c>
      <c r="BS136" s="123" t="n">
        <v>0</v>
      </c>
      <c r="BT136" s="123"/>
      <c r="BU136" s="123"/>
      <c r="BV136" s="122" t="n">
        <f aca="false">SUM(BS136:BU136)</f>
        <v>0</v>
      </c>
      <c r="BW136" s="123"/>
      <c r="BX136" s="123"/>
      <c r="BY136" s="123" t="n">
        <v>0</v>
      </c>
      <c r="BZ136" s="122" t="n">
        <f aca="false">SUM(BW136:BY136)</f>
        <v>0</v>
      </c>
      <c r="CA136" s="123"/>
      <c r="CB136" s="123"/>
      <c r="CC136" s="123"/>
      <c r="CD136" s="122" t="n">
        <f aca="false">SUM(CA136:CC136)</f>
        <v>0</v>
      </c>
      <c r="CE136" s="123"/>
      <c r="CF136" s="123"/>
      <c r="CG136" s="123"/>
      <c r="CH136" s="123"/>
      <c r="CI136" s="123"/>
      <c r="CJ136" s="122" t="n">
        <f aca="false">SUM(CF136:CI136)</f>
        <v>0</v>
      </c>
      <c r="CK136" s="123" t="n">
        <f aca="false">BN136+BR136+BV136+BZ136+CD136+CE136+CJ136</f>
        <v>465</v>
      </c>
      <c r="CL136" s="125" t="n">
        <v>1200</v>
      </c>
      <c r="CM136" s="126"/>
      <c r="CN136" s="32"/>
      <c r="CO136" s="32"/>
      <c r="CP136" s="32"/>
      <c r="CQ136" s="32"/>
      <c r="CR136" s="32"/>
      <c r="CS136" s="32"/>
      <c r="CT136" s="32"/>
    </row>
    <row r="137" customFormat="false" ht="24.75" hidden="false" customHeight="true" outlineLevel="0" collapsed="false">
      <c r="A137" s="32"/>
      <c r="B137" s="106" t="n">
        <f aca="false">B136+1</f>
        <v>127</v>
      </c>
      <c r="C137" s="117" t="str">
        <f aca="false" t="array" ref="C137:C137">INDEX(_Rge_Projectdata_3rd,$B137,MATCH(C$10,_Rge_Headline_Projectdata,0))</f>
        <v>P903742</v>
      </c>
      <c r="D137" s="117" t="n">
        <f aca="false">INDEX(_Rge_Projectdata_3rd,$B137,MATCH(D$10,_Rge_Headline_Projectdata,0))</f>
        <v>0</v>
      </c>
      <c r="E137" s="118" t="str">
        <f aca="false" t="array" ref="E137:E137">IF(INDEX(_Rge_Projectdata_3rd,$B137,MATCH(E$10,_Rge_Headline_Projectdata,0))=0,"",INDEX(_Rge_Projectdata_3rd,$B137,MATCH(E$10,_Rge_Headline_Projectdata,0)))</f>
        <v/>
      </c>
      <c r="F137" s="119" t="str">
        <f aca="false">IF(OR(E137=0,E137&gt;_Reportdate),"Open","Closed")</f>
        <v>Open</v>
      </c>
      <c r="G137" s="120"/>
      <c r="H137" s="121"/>
      <c r="I137" s="121"/>
      <c r="J137" s="121"/>
      <c r="K137" s="122" t="n">
        <f aca="false">SUM(H137:J137)</f>
        <v>0</v>
      </c>
      <c r="L137" s="123"/>
      <c r="M137" s="123"/>
      <c r="N137" s="123"/>
      <c r="O137" s="122" t="n">
        <f aca="false">SUM(L137:N137)</f>
        <v>0</v>
      </c>
      <c r="P137" s="123"/>
      <c r="Q137" s="123"/>
      <c r="R137" s="123"/>
      <c r="S137" s="122" t="n">
        <f aca="false">SUM(P137:R137)</f>
        <v>0</v>
      </c>
      <c r="T137" s="123"/>
      <c r="U137" s="123"/>
      <c r="V137" s="123"/>
      <c r="W137" s="122" t="n">
        <f aca="false">SUM(T137:V137)</f>
        <v>0</v>
      </c>
      <c r="X137" s="123"/>
      <c r="Y137" s="123"/>
      <c r="Z137" s="123"/>
      <c r="AA137" s="122" t="n">
        <f aca="false">SUM(X137:Z137)</f>
        <v>0</v>
      </c>
      <c r="AB137" s="123"/>
      <c r="AC137" s="123"/>
      <c r="AD137" s="123"/>
      <c r="AE137" s="123"/>
      <c r="AF137" s="123"/>
      <c r="AG137" s="122" t="n">
        <f aca="false">SUM(AC137:AF137)</f>
        <v>0</v>
      </c>
      <c r="AH137" s="124" t="n">
        <f aca="false">K137+O137+S137+W137+AA137+AB137+AG137</f>
        <v>0</v>
      </c>
      <c r="AI137" s="120" t="n">
        <v>132000</v>
      </c>
      <c r="AJ137" s="121" t="n">
        <v>89941.8</v>
      </c>
      <c r="AK137" s="121"/>
      <c r="AL137" s="121"/>
      <c r="AM137" s="122" t="n">
        <f aca="false">SUM(AJ137:AL137)</f>
        <v>89941.8</v>
      </c>
      <c r="AN137" s="123"/>
      <c r="AO137" s="123"/>
      <c r="AP137" s="123" t="n">
        <v>1411</v>
      </c>
      <c r="AQ137" s="122" t="n">
        <f aca="false">SUM(AN137:AP137)</f>
        <v>1411</v>
      </c>
      <c r="AR137" s="123" t="n">
        <v>14000</v>
      </c>
      <c r="AS137" s="123"/>
      <c r="AT137" s="123"/>
      <c r="AU137" s="122" t="n">
        <f aca="false">SUM(AR137:AT137)</f>
        <v>14000</v>
      </c>
      <c r="AV137" s="123"/>
      <c r="AW137" s="123"/>
      <c r="AX137" s="123" t="n">
        <v>0</v>
      </c>
      <c r="AY137" s="122" t="n">
        <f aca="false">SUM(AV137:AX137)</f>
        <v>0</v>
      </c>
      <c r="AZ137" s="123"/>
      <c r="BA137" s="123"/>
      <c r="BB137" s="123"/>
      <c r="BC137" s="122" t="n">
        <f aca="false">SUM(AZ137:BB137)</f>
        <v>0</v>
      </c>
      <c r="BD137" s="123"/>
      <c r="BE137" s="123"/>
      <c r="BF137" s="123"/>
      <c r="BG137" s="123"/>
      <c r="BH137" s="123"/>
      <c r="BI137" s="122" t="n">
        <f aca="false">SUM(BE137:BH137)</f>
        <v>0</v>
      </c>
      <c r="BJ137" s="124" t="n">
        <f aca="false">AM137+AQ137+AU137+AY137+BC137+BD137+BI137</f>
        <v>105352.8</v>
      </c>
      <c r="BK137" s="120" t="n">
        <v>0</v>
      </c>
      <c r="BL137" s="121"/>
      <c r="BM137" s="121"/>
      <c r="BN137" s="122" t="n">
        <f aca="false">SUM(BK137:BM137)</f>
        <v>0</v>
      </c>
      <c r="BO137" s="123"/>
      <c r="BP137" s="123"/>
      <c r="BQ137" s="123" t="n">
        <v>1299</v>
      </c>
      <c r="BR137" s="122" t="n">
        <f aca="false">SUM(BO137:BQ137)</f>
        <v>1299</v>
      </c>
      <c r="BS137" s="123" t="n">
        <v>0</v>
      </c>
      <c r="BT137" s="123"/>
      <c r="BU137" s="123"/>
      <c r="BV137" s="122" t="n">
        <f aca="false">SUM(BS137:BU137)</f>
        <v>0</v>
      </c>
      <c r="BW137" s="123"/>
      <c r="BX137" s="123"/>
      <c r="BY137" s="123" t="n">
        <v>0</v>
      </c>
      <c r="BZ137" s="122" t="n">
        <f aca="false">SUM(BW137:BY137)</f>
        <v>0</v>
      </c>
      <c r="CA137" s="123"/>
      <c r="CB137" s="123"/>
      <c r="CC137" s="123"/>
      <c r="CD137" s="122" t="n">
        <f aca="false">SUM(CA137:CC137)</f>
        <v>0</v>
      </c>
      <c r="CE137" s="123"/>
      <c r="CF137" s="123"/>
      <c r="CG137" s="123"/>
      <c r="CH137" s="123"/>
      <c r="CI137" s="123"/>
      <c r="CJ137" s="122" t="n">
        <f aca="false">SUM(CF137:CI137)</f>
        <v>0</v>
      </c>
      <c r="CK137" s="123" t="n">
        <f aca="false">BN137+BR137+BV137+BZ137+CD137+CE137+CJ137</f>
        <v>1299</v>
      </c>
      <c r="CL137" s="125" t="n">
        <v>0</v>
      </c>
      <c r="CM137" s="126"/>
      <c r="CN137" s="32"/>
      <c r="CO137" s="32"/>
      <c r="CP137" s="32"/>
      <c r="CQ137" s="32"/>
      <c r="CR137" s="32"/>
      <c r="CS137" s="32"/>
      <c r="CT137" s="32"/>
    </row>
    <row r="138" customFormat="false" ht="24.75" hidden="false" customHeight="true" outlineLevel="0" collapsed="false">
      <c r="A138" s="32"/>
      <c r="B138" s="106" t="n">
        <f aca="false">B137+1</f>
        <v>128</v>
      </c>
      <c r="C138" s="117" t="str">
        <f aca="false" t="array" ref="C138:C138">INDEX(_Rge_Projectdata_3rd,$B138,MATCH(C$10,_Rge_Headline_Projectdata,0))</f>
        <v>P903743</v>
      </c>
      <c r="D138" s="117" t="n">
        <f aca="false">INDEX(_Rge_Projectdata_3rd,$B138,MATCH(D$10,_Rge_Headline_Projectdata,0))</f>
        <v>0</v>
      </c>
      <c r="E138" s="118" t="n">
        <f aca="false" t="array" ref="E138:E138">IF(INDEX(_Rge_Projectdata_3rd,$B138,MATCH(E$10,_Rge_Headline_Projectdata,0))=0,"",INDEX(_Rge_Projectdata_3rd,$B138,MATCH(E$10,_Rge_Headline_Projectdata,0)))</f>
        <v>45412</v>
      </c>
      <c r="F138" s="119" t="str">
        <f aca="false">IF(OR(E138=0,E138&gt;_Reportdate),"Open","Closed")</f>
        <v>Closed</v>
      </c>
      <c r="G138" s="120"/>
      <c r="H138" s="121"/>
      <c r="I138" s="121"/>
      <c r="J138" s="121"/>
      <c r="K138" s="122" t="n">
        <f aca="false">SUM(H138:J138)</f>
        <v>0</v>
      </c>
      <c r="L138" s="123"/>
      <c r="M138" s="123"/>
      <c r="N138" s="123"/>
      <c r="O138" s="122" t="n">
        <f aca="false">SUM(L138:N138)</f>
        <v>0</v>
      </c>
      <c r="P138" s="123"/>
      <c r="Q138" s="123"/>
      <c r="R138" s="123"/>
      <c r="S138" s="122" t="n">
        <f aca="false">SUM(P138:R138)</f>
        <v>0</v>
      </c>
      <c r="T138" s="123"/>
      <c r="U138" s="123"/>
      <c r="V138" s="123"/>
      <c r="W138" s="122" t="n">
        <f aca="false">SUM(T138:V138)</f>
        <v>0</v>
      </c>
      <c r="X138" s="123"/>
      <c r="Y138" s="123"/>
      <c r="Z138" s="123"/>
      <c r="AA138" s="122" t="n">
        <f aca="false">SUM(X138:Z138)</f>
        <v>0</v>
      </c>
      <c r="AB138" s="123"/>
      <c r="AC138" s="123"/>
      <c r="AD138" s="123"/>
      <c r="AE138" s="123"/>
      <c r="AF138" s="123"/>
      <c r="AG138" s="122" t="n">
        <f aca="false">SUM(AC138:AF138)</f>
        <v>0</v>
      </c>
      <c r="AH138" s="124" t="n">
        <f aca="false">K138+O138+S138+W138+AA138+AB138+AG138</f>
        <v>0</v>
      </c>
      <c r="AI138" s="120" t="n">
        <v>4720</v>
      </c>
      <c r="AJ138" s="121" t="n">
        <v>2215.5</v>
      </c>
      <c r="AK138" s="121"/>
      <c r="AL138" s="121"/>
      <c r="AM138" s="122" t="n">
        <f aca="false">SUM(AJ138:AL138)</f>
        <v>2215.5</v>
      </c>
      <c r="AN138" s="123"/>
      <c r="AO138" s="123"/>
      <c r="AP138" s="123" t="n">
        <v>0</v>
      </c>
      <c r="AQ138" s="122" t="n">
        <f aca="false">SUM(AN138:AP138)</f>
        <v>0</v>
      </c>
      <c r="AR138" s="123" t="n">
        <v>0</v>
      </c>
      <c r="AS138" s="123"/>
      <c r="AT138" s="123"/>
      <c r="AU138" s="122" t="n">
        <f aca="false">SUM(AR138:AT138)</f>
        <v>0</v>
      </c>
      <c r="AV138" s="123"/>
      <c r="AW138" s="123"/>
      <c r="AX138" s="123" t="n">
        <v>0</v>
      </c>
      <c r="AY138" s="122" t="n">
        <f aca="false">SUM(AV138:AX138)</f>
        <v>0</v>
      </c>
      <c r="AZ138" s="123"/>
      <c r="BA138" s="123"/>
      <c r="BB138" s="123"/>
      <c r="BC138" s="122" t="n">
        <f aca="false">SUM(AZ138:BB138)</f>
        <v>0</v>
      </c>
      <c r="BD138" s="123"/>
      <c r="BE138" s="123"/>
      <c r="BF138" s="123"/>
      <c r="BG138" s="123"/>
      <c r="BH138" s="123"/>
      <c r="BI138" s="122" t="n">
        <f aca="false">SUM(BE138:BH138)</f>
        <v>0</v>
      </c>
      <c r="BJ138" s="124" t="n">
        <f aca="false">AM138+AQ138+AU138+AY138+BC138+BD138+BI138</f>
        <v>2215.5</v>
      </c>
      <c r="BK138" s="120" t="n">
        <v>2212.5</v>
      </c>
      <c r="BL138" s="121"/>
      <c r="BM138" s="121"/>
      <c r="BN138" s="122" t="n">
        <f aca="false">SUM(BK138:BM138)</f>
        <v>2212.5</v>
      </c>
      <c r="BO138" s="123"/>
      <c r="BP138" s="123"/>
      <c r="BQ138" s="123" t="n">
        <v>0</v>
      </c>
      <c r="BR138" s="122" t="n">
        <f aca="false">SUM(BO138:BQ138)</f>
        <v>0</v>
      </c>
      <c r="BS138" s="123" t="n">
        <v>0</v>
      </c>
      <c r="BT138" s="123"/>
      <c r="BU138" s="123"/>
      <c r="BV138" s="122" t="n">
        <f aca="false">SUM(BS138:BU138)</f>
        <v>0</v>
      </c>
      <c r="BW138" s="123"/>
      <c r="BX138" s="123"/>
      <c r="BY138" s="123" t="n">
        <v>0</v>
      </c>
      <c r="BZ138" s="122" t="n">
        <f aca="false">SUM(BW138:BY138)</f>
        <v>0</v>
      </c>
      <c r="CA138" s="123"/>
      <c r="CB138" s="123"/>
      <c r="CC138" s="123"/>
      <c r="CD138" s="122" t="n">
        <f aca="false">SUM(CA138:CC138)</f>
        <v>0</v>
      </c>
      <c r="CE138" s="123"/>
      <c r="CF138" s="123"/>
      <c r="CG138" s="123"/>
      <c r="CH138" s="123"/>
      <c r="CI138" s="123"/>
      <c r="CJ138" s="122" t="n">
        <f aca="false">SUM(CF138:CI138)</f>
        <v>0</v>
      </c>
      <c r="CK138" s="123" t="n">
        <f aca="false">BN138+BR138+BV138+BZ138+CD138+CE138+CJ138</f>
        <v>2212.5</v>
      </c>
      <c r="CL138" s="125" t="n">
        <v>4720</v>
      </c>
      <c r="CM138" s="126"/>
      <c r="CN138" s="32"/>
      <c r="CO138" s="32"/>
      <c r="CP138" s="32"/>
      <c r="CQ138" s="32"/>
      <c r="CR138" s="32"/>
      <c r="CS138" s="32"/>
      <c r="CT138" s="32"/>
    </row>
    <row r="139" customFormat="false" ht="24.75" hidden="false" customHeight="true" outlineLevel="0" collapsed="false">
      <c r="A139" s="32"/>
      <c r="B139" s="106" t="n">
        <f aca="false">B138+1</f>
        <v>129</v>
      </c>
      <c r="C139" s="117" t="str">
        <f aca="false" t="array" ref="C139:C139">INDEX(_Rge_Projectdata_3rd,$B139,MATCH(C$10,_Rge_Headline_Projectdata,0))</f>
        <v>P903746</v>
      </c>
      <c r="D139" s="117" t="n">
        <f aca="false">INDEX(_Rge_Projectdata_3rd,$B139,MATCH(D$10,_Rge_Headline_Projectdata,0))</f>
        <v>0</v>
      </c>
      <c r="E139" s="118" t="str">
        <f aca="false" t="array" ref="E139:E139">IF(INDEX(_Rge_Projectdata_3rd,$B139,MATCH(E$10,_Rge_Headline_Projectdata,0))=0,"",INDEX(_Rge_Projectdata_3rd,$B139,MATCH(E$10,_Rge_Headline_Projectdata,0)))</f>
        <v/>
      </c>
      <c r="F139" s="119" t="str">
        <f aca="false">IF(OR(E139=0,E139&gt;_Reportdate),"Open","Closed")</f>
        <v>Open</v>
      </c>
      <c r="G139" s="120"/>
      <c r="H139" s="121"/>
      <c r="I139" s="121"/>
      <c r="J139" s="121"/>
      <c r="K139" s="122" t="n">
        <f aca="false">SUM(H139:J139)</f>
        <v>0</v>
      </c>
      <c r="L139" s="123"/>
      <c r="M139" s="123"/>
      <c r="N139" s="123"/>
      <c r="O139" s="122" t="n">
        <f aca="false">SUM(L139:N139)</f>
        <v>0</v>
      </c>
      <c r="P139" s="123"/>
      <c r="Q139" s="123"/>
      <c r="R139" s="123"/>
      <c r="S139" s="122" t="n">
        <f aca="false">SUM(P139:R139)</f>
        <v>0</v>
      </c>
      <c r="T139" s="123"/>
      <c r="U139" s="123"/>
      <c r="V139" s="123"/>
      <c r="W139" s="122" t="n">
        <f aca="false">SUM(T139:V139)</f>
        <v>0</v>
      </c>
      <c r="X139" s="123"/>
      <c r="Y139" s="123"/>
      <c r="Z139" s="123"/>
      <c r="AA139" s="122" t="n">
        <f aca="false">SUM(X139:Z139)</f>
        <v>0</v>
      </c>
      <c r="AB139" s="123"/>
      <c r="AC139" s="123"/>
      <c r="AD139" s="123"/>
      <c r="AE139" s="123"/>
      <c r="AF139" s="123"/>
      <c r="AG139" s="122" t="n">
        <f aca="false">SUM(AC139:AF139)</f>
        <v>0</v>
      </c>
      <c r="AH139" s="124" t="n">
        <f aca="false">K139+O139+S139+W139+AA139+AB139+AG139</f>
        <v>0</v>
      </c>
      <c r="AI139" s="120" t="n">
        <v>37340.8</v>
      </c>
      <c r="AJ139" s="121" t="n">
        <v>16100</v>
      </c>
      <c r="AK139" s="121"/>
      <c r="AL139" s="121"/>
      <c r="AM139" s="122" t="n">
        <f aca="false">SUM(AJ139:AL139)</f>
        <v>16100</v>
      </c>
      <c r="AN139" s="123"/>
      <c r="AO139" s="123"/>
      <c r="AP139" s="123" t="n">
        <v>1350</v>
      </c>
      <c r="AQ139" s="122" t="n">
        <f aca="false">SUM(AN139:AP139)</f>
        <v>1350</v>
      </c>
      <c r="AR139" s="123" t="n">
        <v>0</v>
      </c>
      <c r="AS139" s="123"/>
      <c r="AT139" s="123"/>
      <c r="AU139" s="122" t="n">
        <f aca="false">SUM(AR139:AT139)</f>
        <v>0</v>
      </c>
      <c r="AV139" s="123"/>
      <c r="AW139" s="123"/>
      <c r="AX139" s="123" t="n">
        <v>4500</v>
      </c>
      <c r="AY139" s="122" t="n">
        <f aca="false">SUM(AV139:AX139)</f>
        <v>4500</v>
      </c>
      <c r="AZ139" s="123"/>
      <c r="BA139" s="123"/>
      <c r="BB139" s="123"/>
      <c r="BC139" s="122" t="n">
        <f aca="false">SUM(AZ139:BB139)</f>
        <v>0</v>
      </c>
      <c r="BD139" s="123"/>
      <c r="BE139" s="123"/>
      <c r="BF139" s="123"/>
      <c r="BG139" s="123"/>
      <c r="BH139" s="123"/>
      <c r="BI139" s="122" t="n">
        <f aca="false">SUM(BE139:BH139)</f>
        <v>0</v>
      </c>
      <c r="BJ139" s="124" t="n">
        <f aca="false">AM139+AQ139+AU139+AY139+BC139+BD139+BI139</f>
        <v>21950</v>
      </c>
      <c r="BK139" s="120" t="n">
        <v>0</v>
      </c>
      <c r="BL139" s="121"/>
      <c r="BM139" s="121"/>
      <c r="BN139" s="122" t="n">
        <f aca="false">SUM(BK139:BM139)</f>
        <v>0</v>
      </c>
      <c r="BO139" s="123"/>
      <c r="BP139" s="123"/>
      <c r="BQ139" s="123" t="n">
        <v>1350</v>
      </c>
      <c r="BR139" s="122" t="n">
        <f aca="false">SUM(BO139:BQ139)</f>
        <v>1350</v>
      </c>
      <c r="BS139" s="123" t="n">
        <v>0</v>
      </c>
      <c r="BT139" s="123"/>
      <c r="BU139" s="123"/>
      <c r="BV139" s="122" t="n">
        <f aca="false">SUM(BS139:BU139)</f>
        <v>0</v>
      </c>
      <c r="BW139" s="123"/>
      <c r="BX139" s="123"/>
      <c r="BY139" s="123" t="n">
        <v>0</v>
      </c>
      <c r="BZ139" s="122" t="n">
        <f aca="false">SUM(BW139:BY139)</f>
        <v>0</v>
      </c>
      <c r="CA139" s="123"/>
      <c r="CB139" s="123"/>
      <c r="CC139" s="123"/>
      <c r="CD139" s="122" t="n">
        <f aca="false">SUM(CA139:CC139)</f>
        <v>0</v>
      </c>
      <c r="CE139" s="123"/>
      <c r="CF139" s="123"/>
      <c r="CG139" s="123"/>
      <c r="CH139" s="123"/>
      <c r="CI139" s="123"/>
      <c r="CJ139" s="122" t="n">
        <f aca="false">SUM(CF139:CI139)</f>
        <v>0</v>
      </c>
      <c r="CK139" s="123" t="n">
        <f aca="false">BN139+BR139+BV139+BZ139+CD139+CE139+CJ139</f>
        <v>1350</v>
      </c>
      <c r="CL139" s="125" t="n">
        <v>0</v>
      </c>
      <c r="CM139" s="126"/>
      <c r="CN139" s="32"/>
      <c r="CO139" s="32"/>
      <c r="CP139" s="32"/>
      <c r="CQ139" s="32"/>
      <c r="CR139" s="32"/>
      <c r="CS139" s="32"/>
      <c r="CT139" s="32"/>
    </row>
    <row r="140" customFormat="false" ht="24.75" hidden="false" customHeight="true" outlineLevel="0" collapsed="false">
      <c r="A140" s="32"/>
      <c r="B140" s="106" t="n">
        <f aca="false">B139+1</f>
        <v>130</v>
      </c>
      <c r="C140" s="117" t="str">
        <f aca="false" t="array" ref="C140:C140">INDEX(_Rge_Projectdata_3rd,$B140,MATCH(C$10,_Rge_Headline_Projectdata,0))</f>
        <v>P903747</v>
      </c>
      <c r="D140" s="117" t="n">
        <f aca="false">INDEX(_Rge_Projectdata_3rd,$B140,MATCH(D$10,_Rge_Headline_Projectdata,0))</f>
        <v>0</v>
      </c>
      <c r="E140" s="118" t="str">
        <f aca="false" t="array" ref="E140:E140">IF(INDEX(_Rge_Projectdata_3rd,$B140,MATCH(E$10,_Rge_Headline_Projectdata,0))=0,"",INDEX(_Rge_Projectdata_3rd,$B140,MATCH(E$10,_Rge_Headline_Projectdata,0)))</f>
        <v/>
      </c>
      <c r="F140" s="119" t="str">
        <f aca="false">IF(OR(E140=0,E140&gt;_Reportdate),"Open","Closed")</f>
        <v>Open</v>
      </c>
      <c r="G140" s="120"/>
      <c r="H140" s="121"/>
      <c r="I140" s="121"/>
      <c r="J140" s="121"/>
      <c r="K140" s="122" t="n">
        <f aca="false">SUM(H140:J140)</f>
        <v>0</v>
      </c>
      <c r="L140" s="123"/>
      <c r="M140" s="123"/>
      <c r="N140" s="123"/>
      <c r="O140" s="122" t="n">
        <f aca="false">SUM(L140:N140)</f>
        <v>0</v>
      </c>
      <c r="P140" s="123"/>
      <c r="Q140" s="123"/>
      <c r="R140" s="123"/>
      <c r="S140" s="122" t="n">
        <f aca="false">SUM(P140:R140)</f>
        <v>0</v>
      </c>
      <c r="T140" s="123"/>
      <c r="U140" s="123"/>
      <c r="V140" s="123"/>
      <c r="W140" s="122" t="n">
        <f aca="false">SUM(T140:V140)</f>
        <v>0</v>
      </c>
      <c r="X140" s="123"/>
      <c r="Y140" s="123"/>
      <c r="Z140" s="123"/>
      <c r="AA140" s="122" t="n">
        <f aca="false">SUM(X140:Z140)</f>
        <v>0</v>
      </c>
      <c r="AB140" s="123"/>
      <c r="AC140" s="123"/>
      <c r="AD140" s="123"/>
      <c r="AE140" s="123"/>
      <c r="AF140" s="123"/>
      <c r="AG140" s="122" t="n">
        <f aca="false">SUM(AC140:AF140)</f>
        <v>0</v>
      </c>
      <c r="AH140" s="124" t="n">
        <f aca="false">K140+O140+S140+W140+AA140+AB140+AG140</f>
        <v>0</v>
      </c>
      <c r="AI140" s="120" t="n">
        <v>54977.88</v>
      </c>
      <c r="AJ140" s="121" t="n">
        <v>26900</v>
      </c>
      <c r="AK140" s="121"/>
      <c r="AL140" s="121"/>
      <c r="AM140" s="122" t="n">
        <f aca="false">SUM(AJ140:AL140)</f>
        <v>26900</v>
      </c>
      <c r="AN140" s="123"/>
      <c r="AO140" s="123"/>
      <c r="AP140" s="123" t="n">
        <v>1260</v>
      </c>
      <c r="AQ140" s="122" t="n">
        <f aca="false">SUM(AN140:AP140)</f>
        <v>1260</v>
      </c>
      <c r="AR140" s="123" t="n">
        <v>0</v>
      </c>
      <c r="AS140" s="123"/>
      <c r="AT140" s="123"/>
      <c r="AU140" s="122" t="n">
        <f aca="false">SUM(AR140:AT140)</f>
        <v>0</v>
      </c>
      <c r="AV140" s="123"/>
      <c r="AW140" s="123"/>
      <c r="AX140" s="123" t="n">
        <v>5400</v>
      </c>
      <c r="AY140" s="122" t="n">
        <f aca="false">SUM(AV140:AX140)</f>
        <v>5400</v>
      </c>
      <c r="AZ140" s="123"/>
      <c r="BA140" s="123"/>
      <c r="BB140" s="123"/>
      <c r="BC140" s="122" t="n">
        <f aca="false">SUM(AZ140:BB140)</f>
        <v>0</v>
      </c>
      <c r="BD140" s="123"/>
      <c r="BE140" s="123"/>
      <c r="BF140" s="123"/>
      <c r="BG140" s="123"/>
      <c r="BH140" s="123"/>
      <c r="BI140" s="122" t="n">
        <f aca="false">SUM(BE140:BH140)</f>
        <v>0</v>
      </c>
      <c r="BJ140" s="124" t="n">
        <f aca="false">AM140+AQ140+AU140+AY140+BC140+BD140+BI140</f>
        <v>33560</v>
      </c>
      <c r="BK140" s="120" t="n">
        <v>0</v>
      </c>
      <c r="BL140" s="121"/>
      <c r="BM140" s="121"/>
      <c r="BN140" s="122" t="n">
        <f aca="false">SUM(BK140:BM140)</f>
        <v>0</v>
      </c>
      <c r="BO140" s="123"/>
      <c r="BP140" s="123"/>
      <c r="BQ140" s="123" t="n">
        <v>1260</v>
      </c>
      <c r="BR140" s="122" t="n">
        <f aca="false">SUM(BO140:BQ140)</f>
        <v>1260</v>
      </c>
      <c r="BS140" s="123" t="n">
        <v>0</v>
      </c>
      <c r="BT140" s="123"/>
      <c r="BU140" s="123"/>
      <c r="BV140" s="122" t="n">
        <f aca="false">SUM(BS140:BU140)</f>
        <v>0</v>
      </c>
      <c r="BW140" s="123"/>
      <c r="BX140" s="123"/>
      <c r="BY140" s="123" t="n">
        <v>0</v>
      </c>
      <c r="BZ140" s="122" t="n">
        <f aca="false">SUM(BW140:BY140)</f>
        <v>0</v>
      </c>
      <c r="CA140" s="123"/>
      <c r="CB140" s="123"/>
      <c r="CC140" s="123"/>
      <c r="CD140" s="122" t="n">
        <f aca="false">SUM(CA140:CC140)</f>
        <v>0</v>
      </c>
      <c r="CE140" s="123"/>
      <c r="CF140" s="123"/>
      <c r="CG140" s="123"/>
      <c r="CH140" s="123"/>
      <c r="CI140" s="123"/>
      <c r="CJ140" s="122" t="n">
        <f aca="false">SUM(CF140:CI140)</f>
        <v>0</v>
      </c>
      <c r="CK140" s="123" t="n">
        <f aca="false">BN140+BR140+BV140+BZ140+CD140+CE140+CJ140</f>
        <v>1260</v>
      </c>
      <c r="CL140" s="125" t="n">
        <v>0</v>
      </c>
      <c r="CM140" s="126"/>
      <c r="CN140" s="32"/>
      <c r="CO140" s="32"/>
      <c r="CP140" s="32"/>
      <c r="CQ140" s="32"/>
      <c r="CR140" s="32"/>
      <c r="CS140" s="32"/>
      <c r="CT140" s="32"/>
    </row>
    <row r="141" customFormat="false" ht="24.75" hidden="false" customHeight="true" outlineLevel="0" collapsed="false">
      <c r="A141" s="32"/>
      <c r="B141" s="106" t="n">
        <f aca="false">B140+1</f>
        <v>131</v>
      </c>
      <c r="C141" s="117" t="str">
        <f aca="false" t="array" ref="C141:C141">INDEX(_Rge_Projectdata_3rd,$B141,MATCH(C$10,_Rge_Headline_Projectdata,0))</f>
        <v>P903749</v>
      </c>
      <c r="D141" s="117" t="n">
        <f aca="false">INDEX(_Rge_Projectdata_3rd,$B141,MATCH(D$10,_Rge_Headline_Projectdata,0))</f>
        <v>0</v>
      </c>
      <c r="E141" s="118" t="n">
        <f aca="false" t="array" ref="E141:E141">IF(INDEX(_Rge_Projectdata_3rd,$B141,MATCH(E$10,_Rge_Headline_Projectdata,0))=0,"",INDEX(_Rge_Projectdata_3rd,$B141,MATCH(E$10,_Rge_Headline_Projectdata,0)))</f>
        <v>45412</v>
      </c>
      <c r="F141" s="119" t="str">
        <f aca="false">IF(OR(E141=0,E141&gt;_Reportdate),"Open","Closed")</f>
        <v>Closed</v>
      </c>
      <c r="G141" s="120"/>
      <c r="H141" s="121"/>
      <c r="I141" s="121"/>
      <c r="J141" s="121"/>
      <c r="K141" s="122" t="n">
        <f aca="false">SUM(H141:J141)</f>
        <v>0</v>
      </c>
      <c r="L141" s="123"/>
      <c r="M141" s="123"/>
      <c r="N141" s="123"/>
      <c r="O141" s="122" t="n">
        <f aca="false">SUM(L141:N141)</f>
        <v>0</v>
      </c>
      <c r="P141" s="123"/>
      <c r="Q141" s="123"/>
      <c r="R141" s="123"/>
      <c r="S141" s="122" t="n">
        <f aca="false">SUM(P141:R141)</f>
        <v>0</v>
      </c>
      <c r="T141" s="123"/>
      <c r="U141" s="123"/>
      <c r="V141" s="123"/>
      <c r="W141" s="122" t="n">
        <f aca="false">SUM(T141:V141)</f>
        <v>0</v>
      </c>
      <c r="X141" s="123"/>
      <c r="Y141" s="123"/>
      <c r="Z141" s="123"/>
      <c r="AA141" s="122" t="n">
        <f aca="false">SUM(X141:Z141)</f>
        <v>0</v>
      </c>
      <c r="AB141" s="123"/>
      <c r="AC141" s="123"/>
      <c r="AD141" s="123"/>
      <c r="AE141" s="123"/>
      <c r="AF141" s="123"/>
      <c r="AG141" s="122" t="n">
        <f aca="false">SUM(AC141:AF141)</f>
        <v>0</v>
      </c>
      <c r="AH141" s="124" t="n">
        <f aca="false">K141+O141+S141+W141+AA141+AB141+AG141</f>
        <v>0</v>
      </c>
      <c r="AI141" s="120" t="n">
        <v>6414.5</v>
      </c>
      <c r="AJ141" s="121" t="n">
        <v>0</v>
      </c>
      <c r="AK141" s="121"/>
      <c r="AL141" s="121"/>
      <c r="AM141" s="122" t="n">
        <f aca="false">SUM(AJ141:AL141)</f>
        <v>0</v>
      </c>
      <c r="AN141" s="123"/>
      <c r="AO141" s="123"/>
      <c r="AP141" s="123" t="n">
        <v>0</v>
      </c>
      <c r="AQ141" s="122" t="n">
        <f aca="false">SUM(AN141:AP141)</f>
        <v>0</v>
      </c>
      <c r="AR141" s="123" t="n">
        <v>0</v>
      </c>
      <c r="AS141" s="123"/>
      <c r="AT141" s="123"/>
      <c r="AU141" s="122" t="n">
        <f aca="false">SUM(AR141:AT141)</f>
        <v>0</v>
      </c>
      <c r="AV141" s="123"/>
      <c r="AW141" s="123"/>
      <c r="AX141" s="123" t="n">
        <v>5291.79</v>
      </c>
      <c r="AY141" s="122" t="n">
        <f aca="false">SUM(AV141:AX141)</f>
        <v>5291.79</v>
      </c>
      <c r="AZ141" s="123"/>
      <c r="BA141" s="123"/>
      <c r="BB141" s="123"/>
      <c r="BC141" s="122" t="n">
        <f aca="false">SUM(AZ141:BB141)</f>
        <v>0</v>
      </c>
      <c r="BD141" s="123"/>
      <c r="BE141" s="123"/>
      <c r="BF141" s="123"/>
      <c r="BG141" s="123"/>
      <c r="BH141" s="123"/>
      <c r="BI141" s="122" t="n">
        <f aca="false">SUM(BE141:BH141)</f>
        <v>0</v>
      </c>
      <c r="BJ141" s="124" t="n">
        <f aca="false">AM141+AQ141+AU141+AY141+BC141+BD141+BI141</f>
        <v>5291.79</v>
      </c>
      <c r="BK141" s="120" t="n">
        <v>0</v>
      </c>
      <c r="BL141" s="121"/>
      <c r="BM141" s="121"/>
      <c r="BN141" s="122" t="n">
        <f aca="false">SUM(BK141:BM141)</f>
        <v>0</v>
      </c>
      <c r="BO141" s="123"/>
      <c r="BP141" s="123"/>
      <c r="BQ141" s="123" t="n">
        <v>0</v>
      </c>
      <c r="BR141" s="122" t="n">
        <f aca="false">SUM(BO141:BQ141)</f>
        <v>0</v>
      </c>
      <c r="BS141" s="123" t="n">
        <v>0</v>
      </c>
      <c r="BT141" s="123"/>
      <c r="BU141" s="123"/>
      <c r="BV141" s="122" t="n">
        <f aca="false">SUM(BS141:BU141)</f>
        <v>0</v>
      </c>
      <c r="BW141" s="123"/>
      <c r="BX141" s="123"/>
      <c r="BY141" s="123" t="n">
        <v>5291.79</v>
      </c>
      <c r="BZ141" s="122" t="n">
        <f aca="false">SUM(BW141:BY141)</f>
        <v>5291.79</v>
      </c>
      <c r="CA141" s="123"/>
      <c r="CB141" s="123"/>
      <c r="CC141" s="123"/>
      <c r="CD141" s="122" t="n">
        <f aca="false">SUM(CA141:CC141)</f>
        <v>0</v>
      </c>
      <c r="CE141" s="123"/>
      <c r="CF141" s="123"/>
      <c r="CG141" s="123"/>
      <c r="CH141" s="123"/>
      <c r="CI141" s="123"/>
      <c r="CJ141" s="122" t="n">
        <f aca="false">SUM(CF141:CI141)</f>
        <v>0</v>
      </c>
      <c r="CK141" s="123" t="n">
        <f aca="false">BN141+BR141+BV141+BZ141+CD141+CE141+CJ141</f>
        <v>5291.79</v>
      </c>
      <c r="CL141" s="125" t="n">
        <v>6414.5</v>
      </c>
      <c r="CM141" s="126"/>
      <c r="CN141" s="32"/>
      <c r="CO141" s="32"/>
      <c r="CP141" s="32"/>
      <c r="CQ141" s="32"/>
      <c r="CR141" s="32"/>
      <c r="CS141" s="32"/>
      <c r="CT141" s="32"/>
    </row>
    <row r="142" customFormat="false" ht="24.75" hidden="false" customHeight="true" outlineLevel="0" collapsed="false">
      <c r="A142" s="32"/>
      <c r="B142" s="106" t="n">
        <f aca="false">B141+1</f>
        <v>132</v>
      </c>
      <c r="C142" s="117" t="n">
        <f aca="false">INDEX(_Rge_Projectdata_3rd,$B142,MATCH(C$10,_Rge_Headline_Projectdata,0))</f>
        <v>0</v>
      </c>
      <c r="D142" s="117" t="n">
        <f aca="false">INDEX(_Rge_Projectdata_3rd,$B142,MATCH(D$10,_Rge_Headline_Projectdata,0))</f>
        <v>0</v>
      </c>
      <c r="E142" s="118" t="str">
        <f aca="false" t="array" ref="E142:E142">IF(INDEX(_Rge_Projectdata_3rd,$B142,MATCH(E$10,_Rge_Headline_Projectdata,0))=0,"",INDEX(_Rge_Projectdata_3rd,$B142,MATCH(E$10,_Rge_Headline_Projectdata,0)))</f>
        <v/>
      </c>
      <c r="F142" s="119" t="str">
        <f aca="false">IF(OR(E142=0,E142&gt;_Reportdate),"Open","Closed")</f>
        <v>Open</v>
      </c>
      <c r="G142" s="120"/>
      <c r="H142" s="121"/>
      <c r="I142" s="121"/>
      <c r="J142" s="121"/>
      <c r="K142" s="122" t="n">
        <f aca="false">SUM(H142:J142)</f>
        <v>0</v>
      </c>
      <c r="L142" s="123"/>
      <c r="M142" s="123"/>
      <c r="N142" s="123"/>
      <c r="O142" s="122" t="n">
        <f aca="false">SUM(L142:N142)</f>
        <v>0</v>
      </c>
      <c r="P142" s="123"/>
      <c r="Q142" s="123"/>
      <c r="R142" s="123"/>
      <c r="S142" s="122" t="n">
        <f aca="false">SUM(P142:R142)</f>
        <v>0</v>
      </c>
      <c r="T142" s="123"/>
      <c r="U142" s="123"/>
      <c r="V142" s="123"/>
      <c r="W142" s="122" t="n">
        <f aca="false">SUM(T142:V142)</f>
        <v>0</v>
      </c>
      <c r="X142" s="123"/>
      <c r="Y142" s="123"/>
      <c r="Z142" s="123"/>
      <c r="AA142" s="122" t="n">
        <f aca="false">SUM(X142:Z142)</f>
        <v>0</v>
      </c>
      <c r="AB142" s="123"/>
      <c r="AC142" s="123"/>
      <c r="AD142" s="123"/>
      <c r="AE142" s="123"/>
      <c r="AF142" s="123"/>
      <c r="AG142" s="122" t="n">
        <f aca="false">SUM(AC142:AF142)</f>
        <v>0</v>
      </c>
      <c r="AH142" s="124" t="n">
        <f aca="false">K142+O142+S142+W142+AA142+AB142+AG142</f>
        <v>0</v>
      </c>
      <c r="AI142" s="120"/>
      <c r="AJ142" s="121"/>
      <c r="AK142" s="121"/>
      <c r="AL142" s="121"/>
      <c r="AM142" s="122" t="n">
        <f aca="false">SUM(AJ142:AL142)</f>
        <v>0</v>
      </c>
      <c r="AN142" s="123"/>
      <c r="AO142" s="123"/>
      <c r="AP142" s="123"/>
      <c r="AQ142" s="122" t="n">
        <f aca="false">SUM(AN142:AP142)</f>
        <v>0</v>
      </c>
      <c r="AR142" s="123"/>
      <c r="AS142" s="123"/>
      <c r="AT142" s="123"/>
      <c r="AU142" s="122" t="n">
        <f aca="false">SUM(AR142:AT142)</f>
        <v>0</v>
      </c>
      <c r="AV142" s="123"/>
      <c r="AW142" s="123"/>
      <c r="AX142" s="123"/>
      <c r="AY142" s="122" t="n">
        <f aca="false">SUM(AV142:AX142)</f>
        <v>0</v>
      </c>
      <c r="AZ142" s="123"/>
      <c r="BA142" s="123"/>
      <c r="BB142" s="123"/>
      <c r="BC142" s="122" t="n">
        <f aca="false">SUM(AZ142:BB142)</f>
        <v>0</v>
      </c>
      <c r="BD142" s="123"/>
      <c r="BE142" s="123"/>
      <c r="BF142" s="123"/>
      <c r="BG142" s="123"/>
      <c r="BH142" s="123"/>
      <c r="BI142" s="122" t="n">
        <f aca="false">SUM(BE142:BH142)</f>
        <v>0</v>
      </c>
      <c r="BJ142" s="124" t="n">
        <f aca="false">AM142+AQ142+AU142+AY142+BC142+BD142+BI142</f>
        <v>0</v>
      </c>
      <c r="BK142" s="120"/>
      <c r="BL142" s="121"/>
      <c r="BM142" s="121"/>
      <c r="BN142" s="122" t="n">
        <f aca="false">SUM(BK142:BM142)</f>
        <v>0</v>
      </c>
      <c r="BO142" s="123"/>
      <c r="BP142" s="123"/>
      <c r="BQ142" s="123"/>
      <c r="BR142" s="122" t="n">
        <f aca="false">SUM(BO142:BQ142)</f>
        <v>0</v>
      </c>
      <c r="BS142" s="123"/>
      <c r="BT142" s="123"/>
      <c r="BU142" s="123"/>
      <c r="BV142" s="122" t="n">
        <f aca="false">SUM(BS142:BU142)</f>
        <v>0</v>
      </c>
      <c r="BW142" s="123"/>
      <c r="BX142" s="123"/>
      <c r="BY142" s="123"/>
      <c r="BZ142" s="122" t="n">
        <f aca="false">SUM(BW142:BY142)</f>
        <v>0</v>
      </c>
      <c r="CA142" s="123"/>
      <c r="CB142" s="123"/>
      <c r="CC142" s="123"/>
      <c r="CD142" s="122" t="n">
        <f aca="false">SUM(CA142:CC142)</f>
        <v>0</v>
      </c>
      <c r="CE142" s="123"/>
      <c r="CF142" s="123"/>
      <c r="CG142" s="123"/>
      <c r="CH142" s="123"/>
      <c r="CI142" s="123"/>
      <c r="CJ142" s="122" t="n">
        <f aca="false">SUM(CF142:CI142)</f>
        <v>0</v>
      </c>
      <c r="CK142" s="123" t="n">
        <f aca="false">BN142+BR142+BV142+BZ142+CD142+CE142+CJ142</f>
        <v>0</v>
      </c>
      <c r="CL142" s="125"/>
      <c r="CM142" s="126"/>
      <c r="CN142" s="32"/>
      <c r="CO142" s="32"/>
      <c r="CP142" s="32"/>
      <c r="CQ142" s="32"/>
      <c r="CR142" s="32"/>
      <c r="CS142" s="32"/>
      <c r="CT142" s="32"/>
    </row>
    <row r="143" customFormat="false" ht="24.75" hidden="false" customHeight="true" outlineLevel="0" collapsed="false">
      <c r="A143" s="32"/>
      <c r="B143" s="106" t="n">
        <f aca="false">B142+1</f>
        <v>133</v>
      </c>
      <c r="C143" s="117" t="str">
        <f aca="false" t="array" ref="C143:C143">INDEX(_Rge_Projectdata_3rd,$B143,MATCH(C$10,_Rge_Headline_Projectdata,0))</f>
        <v>P903754</v>
      </c>
      <c r="D143" s="117" t="n">
        <f aca="false">INDEX(_Rge_Projectdata_3rd,$B143,MATCH(D$10,_Rge_Headline_Projectdata,0))</f>
        <v>0</v>
      </c>
      <c r="E143" s="118" t="n">
        <f aca="false" t="array" ref="E143:E143">IF(INDEX(_Rge_Projectdata_3rd,$B143,MATCH(E$10,_Rge_Headline_Projectdata,0))=0,"",INDEX(_Rge_Projectdata_3rd,$B143,MATCH(E$10,_Rge_Headline_Projectdata,0)))</f>
        <v>45443</v>
      </c>
      <c r="F143" s="119" t="str">
        <f aca="false">IF(OR(E143=0,E143&gt;_Reportdate),"Open","Closed")</f>
        <v>Closed</v>
      </c>
      <c r="G143" s="120"/>
      <c r="H143" s="121"/>
      <c r="I143" s="121"/>
      <c r="J143" s="121"/>
      <c r="K143" s="122" t="n">
        <f aca="false">SUM(H143:J143)</f>
        <v>0</v>
      </c>
      <c r="L143" s="123"/>
      <c r="M143" s="123"/>
      <c r="N143" s="123"/>
      <c r="O143" s="122" t="n">
        <f aca="false">SUM(L143:N143)</f>
        <v>0</v>
      </c>
      <c r="P143" s="123"/>
      <c r="Q143" s="123"/>
      <c r="R143" s="123"/>
      <c r="S143" s="122" t="n">
        <f aca="false">SUM(P143:R143)</f>
        <v>0</v>
      </c>
      <c r="T143" s="123"/>
      <c r="U143" s="123"/>
      <c r="V143" s="123"/>
      <c r="W143" s="122" t="n">
        <f aca="false">SUM(T143:V143)</f>
        <v>0</v>
      </c>
      <c r="X143" s="123"/>
      <c r="Y143" s="123"/>
      <c r="Z143" s="123"/>
      <c r="AA143" s="122" t="n">
        <f aca="false">SUM(X143:Z143)</f>
        <v>0</v>
      </c>
      <c r="AB143" s="123"/>
      <c r="AC143" s="123"/>
      <c r="AD143" s="123"/>
      <c r="AE143" s="123"/>
      <c r="AF143" s="123"/>
      <c r="AG143" s="122" t="n">
        <f aca="false">SUM(AC143:AF143)</f>
        <v>0</v>
      </c>
      <c r="AH143" s="124" t="n">
        <f aca="false">K143+O143+S143+W143+AA143+AB143+AG143</f>
        <v>0</v>
      </c>
      <c r="AI143" s="120"/>
      <c r="AJ143" s="121"/>
      <c r="AK143" s="121"/>
      <c r="AL143" s="121"/>
      <c r="AM143" s="122" t="n">
        <f aca="false">SUM(AJ143:AL143)</f>
        <v>0</v>
      </c>
      <c r="AN143" s="123"/>
      <c r="AO143" s="123"/>
      <c r="AP143" s="123"/>
      <c r="AQ143" s="122" t="n">
        <f aca="false">SUM(AN143:AP143)</f>
        <v>0</v>
      </c>
      <c r="AR143" s="123"/>
      <c r="AS143" s="123"/>
      <c r="AT143" s="123"/>
      <c r="AU143" s="122" t="n">
        <f aca="false">SUM(AR143:AT143)</f>
        <v>0</v>
      </c>
      <c r="AV143" s="123"/>
      <c r="AW143" s="123"/>
      <c r="AX143" s="123"/>
      <c r="AY143" s="122" t="n">
        <f aca="false">SUM(AV143:AX143)</f>
        <v>0</v>
      </c>
      <c r="AZ143" s="123"/>
      <c r="BA143" s="123"/>
      <c r="BB143" s="123"/>
      <c r="BC143" s="122" t="n">
        <f aca="false">SUM(AZ143:BB143)</f>
        <v>0</v>
      </c>
      <c r="BD143" s="123"/>
      <c r="BE143" s="123"/>
      <c r="BF143" s="123"/>
      <c r="BG143" s="123"/>
      <c r="BH143" s="123"/>
      <c r="BI143" s="122" t="n">
        <f aca="false">SUM(BE143:BH143)</f>
        <v>0</v>
      </c>
      <c r="BJ143" s="124" t="n">
        <f aca="false">AM143+AQ143+AU143+AY143+BC143+BD143+BI143</f>
        <v>0</v>
      </c>
      <c r="BK143" s="120"/>
      <c r="BL143" s="121"/>
      <c r="BM143" s="121"/>
      <c r="BN143" s="122" t="n">
        <f aca="false">SUM(BK143:BM143)</f>
        <v>0</v>
      </c>
      <c r="BO143" s="123"/>
      <c r="BP143" s="123"/>
      <c r="BQ143" s="123"/>
      <c r="BR143" s="122" t="n">
        <f aca="false">SUM(BO143:BQ143)</f>
        <v>0</v>
      </c>
      <c r="BS143" s="123"/>
      <c r="BT143" s="123"/>
      <c r="BU143" s="123"/>
      <c r="BV143" s="122" t="n">
        <f aca="false">SUM(BS143:BU143)</f>
        <v>0</v>
      </c>
      <c r="BW143" s="123"/>
      <c r="BX143" s="123"/>
      <c r="BY143" s="123"/>
      <c r="BZ143" s="122" t="n">
        <f aca="false">SUM(BW143:BY143)</f>
        <v>0</v>
      </c>
      <c r="CA143" s="123"/>
      <c r="CB143" s="123"/>
      <c r="CC143" s="123"/>
      <c r="CD143" s="122" t="n">
        <f aca="false">SUM(CA143:CC143)</f>
        <v>0</v>
      </c>
      <c r="CE143" s="123"/>
      <c r="CF143" s="123"/>
      <c r="CG143" s="123"/>
      <c r="CH143" s="123"/>
      <c r="CI143" s="123"/>
      <c r="CJ143" s="122" t="n">
        <f aca="false">SUM(CF143:CI143)</f>
        <v>0</v>
      </c>
      <c r="CK143" s="123" t="n">
        <f aca="false">BN143+BR143+BV143+BZ143+CD143+CE143+CJ143</f>
        <v>0</v>
      </c>
      <c r="CL143" s="125"/>
      <c r="CM143" s="126"/>
      <c r="CN143" s="32"/>
      <c r="CO143" s="32"/>
      <c r="CP143" s="32"/>
      <c r="CQ143" s="32"/>
      <c r="CR143" s="32"/>
      <c r="CS143" s="32"/>
      <c r="CT143" s="32"/>
    </row>
    <row r="144" customFormat="false" ht="24.75" hidden="false" customHeight="true" outlineLevel="0" collapsed="false">
      <c r="A144" s="32"/>
      <c r="B144" s="106" t="n">
        <f aca="false">B143+1</f>
        <v>134</v>
      </c>
      <c r="C144" s="117" t="str">
        <f aca="false" t="array" ref="C144:C144">INDEX(_Rge_Projectdata_3rd,$B144,MATCH(C$10,_Rge_Headline_Projectdata,0))</f>
        <v>P903757</v>
      </c>
      <c r="D144" s="117" t="n">
        <f aca="false">INDEX(_Rge_Projectdata_3rd,$B144,MATCH(D$10,_Rge_Headline_Projectdata,0))</f>
        <v>0</v>
      </c>
      <c r="E144" s="118" t="str">
        <f aca="false" t="array" ref="E144:E144">IF(INDEX(_Rge_Projectdata_3rd,$B144,MATCH(E$10,_Rge_Headline_Projectdata,0))=0,"",INDEX(_Rge_Projectdata_3rd,$B144,MATCH(E$10,_Rge_Headline_Projectdata,0)))</f>
        <v/>
      </c>
      <c r="F144" s="119" t="str">
        <f aca="false">IF(OR(E144=0,E144&gt;_Reportdate),"Open","Closed")</f>
        <v>Open</v>
      </c>
      <c r="G144" s="120"/>
      <c r="H144" s="121"/>
      <c r="I144" s="121"/>
      <c r="J144" s="121"/>
      <c r="K144" s="122" t="n">
        <f aca="false">SUM(H144:J144)</f>
        <v>0</v>
      </c>
      <c r="L144" s="123"/>
      <c r="M144" s="123"/>
      <c r="N144" s="123"/>
      <c r="O144" s="122" t="n">
        <f aca="false">SUM(L144:N144)</f>
        <v>0</v>
      </c>
      <c r="P144" s="123"/>
      <c r="Q144" s="123"/>
      <c r="R144" s="123"/>
      <c r="S144" s="122" t="n">
        <f aca="false">SUM(P144:R144)</f>
        <v>0</v>
      </c>
      <c r="T144" s="123"/>
      <c r="U144" s="123"/>
      <c r="V144" s="123"/>
      <c r="W144" s="122" t="n">
        <f aca="false">SUM(T144:V144)</f>
        <v>0</v>
      </c>
      <c r="X144" s="123"/>
      <c r="Y144" s="123"/>
      <c r="Z144" s="123"/>
      <c r="AA144" s="122" t="n">
        <f aca="false">SUM(X144:Z144)</f>
        <v>0</v>
      </c>
      <c r="AB144" s="123"/>
      <c r="AC144" s="123"/>
      <c r="AD144" s="123"/>
      <c r="AE144" s="123"/>
      <c r="AF144" s="123"/>
      <c r="AG144" s="122" t="n">
        <f aca="false">SUM(AC144:AF144)</f>
        <v>0</v>
      </c>
      <c r="AH144" s="124" t="n">
        <f aca="false">K144+O144+S144+W144+AA144+AB144+AG144</f>
        <v>0</v>
      </c>
      <c r="AI144" s="120" t="n">
        <v>9000</v>
      </c>
      <c r="AJ144" s="121" t="n">
        <v>4500</v>
      </c>
      <c r="AK144" s="121"/>
      <c r="AL144" s="121"/>
      <c r="AM144" s="122" t="n">
        <f aca="false">SUM(AJ144:AL144)</f>
        <v>4500</v>
      </c>
      <c r="AN144" s="123"/>
      <c r="AO144" s="123"/>
      <c r="AP144" s="123" t="n">
        <v>650</v>
      </c>
      <c r="AQ144" s="122" t="n">
        <f aca="false">SUM(AN144:AP144)</f>
        <v>650</v>
      </c>
      <c r="AR144" s="123" t="n">
        <v>0</v>
      </c>
      <c r="AS144" s="123"/>
      <c r="AT144" s="123"/>
      <c r="AU144" s="122" t="n">
        <f aca="false">SUM(AR144:AT144)</f>
        <v>0</v>
      </c>
      <c r="AV144" s="123"/>
      <c r="AW144" s="123"/>
      <c r="AX144" s="123" t="n">
        <v>0</v>
      </c>
      <c r="AY144" s="122" t="n">
        <f aca="false">SUM(AV144:AX144)</f>
        <v>0</v>
      </c>
      <c r="AZ144" s="123"/>
      <c r="BA144" s="123"/>
      <c r="BB144" s="123"/>
      <c r="BC144" s="122" t="n">
        <f aca="false">SUM(AZ144:BB144)</f>
        <v>0</v>
      </c>
      <c r="BD144" s="123"/>
      <c r="BE144" s="123"/>
      <c r="BF144" s="123"/>
      <c r="BG144" s="123"/>
      <c r="BH144" s="123"/>
      <c r="BI144" s="122" t="n">
        <f aca="false">SUM(BE144:BH144)</f>
        <v>0</v>
      </c>
      <c r="BJ144" s="124" t="n">
        <f aca="false">AM144+AQ144+AU144+AY144+BC144+BD144+BI144</f>
        <v>5150</v>
      </c>
      <c r="BK144" s="120" t="n">
        <v>0</v>
      </c>
      <c r="BL144" s="121"/>
      <c r="BM144" s="121"/>
      <c r="BN144" s="122" t="n">
        <f aca="false">SUM(BK144:BM144)</f>
        <v>0</v>
      </c>
      <c r="BO144" s="123"/>
      <c r="BP144" s="123"/>
      <c r="BQ144" s="123" t="n">
        <v>420</v>
      </c>
      <c r="BR144" s="122" t="n">
        <f aca="false">SUM(BO144:BQ144)</f>
        <v>420</v>
      </c>
      <c r="BS144" s="123" t="n">
        <v>0</v>
      </c>
      <c r="BT144" s="123"/>
      <c r="BU144" s="123"/>
      <c r="BV144" s="122" t="n">
        <f aca="false">SUM(BS144:BU144)</f>
        <v>0</v>
      </c>
      <c r="BW144" s="123"/>
      <c r="BX144" s="123"/>
      <c r="BY144" s="123" t="n">
        <v>0</v>
      </c>
      <c r="BZ144" s="122" t="n">
        <f aca="false">SUM(BW144:BY144)</f>
        <v>0</v>
      </c>
      <c r="CA144" s="123"/>
      <c r="CB144" s="123"/>
      <c r="CC144" s="123"/>
      <c r="CD144" s="122" t="n">
        <f aca="false">SUM(CA144:CC144)</f>
        <v>0</v>
      </c>
      <c r="CE144" s="123"/>
      <c r="CF144" s="123"/>
      <c r="CG144" s="123"/>
      <c r="CH144" s="123"/>
      <c r="CI144" s="123"/>
      <c r="CJ144" s="122" t="n">
        <f aca="false">SUM(CF144:CI144)</f>
        <v>0</v>
      </c>
      <c r="CK144" s="123" t="n">
        <f aca="false">BN144+BR144+BV144+BZ144+CD144+CE144+CJ144</f>
        <v>420</v>
      </c>
      <c r="CL144" s="125" t="n">
        <v>0</v>
      </c>
      <c r="CM144" s="126"/>
      <c r="CN144" s="32"/>
      <c r="CO144" s="32"/>
      <c r="CP144" s="32"/>
      <c r="CQ144" s="32"/>
      <c r="CR144" s="32"/>
      <c r="CS144" s="32"/>
      <c r="CT144" s="32"/>
    </row>
    <row r="145" customFormat="false" ht="24.75" hidden="false" customHeight="true" outlineLevel="0" collapsed="false">
      <c r="A145" s="32"/>
      <c r="B145" s="106" t="n">
        <f aca="false">B144+1</f>
        <v>135</v>
      </c>
      <c r="C145" s="117" t="str">
        <f aca="false" t="array" ref="C145:C145">INDEX(_Rge_Projectdata_3rd,$B145,MATCH(C$10,_Rge_Headline_Projectdata,0))</f>
        <v>P903758</v>
      </c>
      <c r="D145" s="117" t="n">
        <f aca="false">INDEX(_Rge_Projectdata_3rd,$B145,MATCH(D$10,_Rge_Headline_Projectdata,0))</f>
        <v>0</v>
      </c>
      <c r="E145" s="118" t="str">
        <f aca="false" t="array" ref="E145:E145">IF(INDEX(_Rge_Projectdata_3rd,$B145,MATCH(E$10,_Rge_Headline_Projectdata,0))=0,"",INDEX(_Rge_Projectdata_3rd,$B145,MATCH(E$10,_Rge_Headline_Projectdata,0)))</f>
        <v/>
      </c>
      <c r="F145" s="119" t="str">
        <f aca="false">IF(OR(E145=0,E145&gt;_Reportdate),"Open","Closed")</f>
        <v>Open</v>
      </c>
      <c r="G145" s="120"/>
      <c r="H145" s="121"/>
      <c r="I145" s="121"/>
      <c r="J145" s="121"/>
      <c r="K145" s="122" t="n">
        <f aca="false">SUM(H145:J145)</f>
        <v>0</v>
      </c>
      <c r="L145" s="123"/>
      <c r="M145" s="123"/>
      <c r="N145" s="123"/>
      <c r="O145" s="122" t="n">
        <f aca="false">SUM(L145:N145)</f>
        <v>0</v>
      </c>
      <c r="P145" s="123"/>
      <c r="Q145" s="123"/>
      <c r="R145" s="123"/>
      <c r="S145" s="122" t="n">
        <f aca="false">SUM(P145:R145)</f>
        <v>0</v>
      </c>
      <c r="T145" s="123"/>
      <c r="U145" s="123"/>
      <c r="V145" s="123"/>
      <c r="W145" s="122" t="n">
        <f aca="false">SUM(T145:V145)</f>
        <v>0</v>
      </c>
      <c r="X145" s="123"/>
      <c r="Y145" s="123"/>
      <c r="Z145" s="123"/>
      <c r="AA145" s="122" t="n">
        <f aca="false">SUM(X145:Z145)</f>
        <v>0</v>
      </c>
      <c r="AB145" s="123"/>
      <c r="AC145" s="123"/>
      <c r="AD145" s="123"/>
      <c r="AE145" s="123"/>
      <c r="AF145" s="123"/>
      <c r="AG145" s="122" t="n">
        <f aca="false">SUM(AC145:AF145)</f>
        <v>0</v>
      </c>
      <c r="AH145" s="124" t="n">
        <f aca="false">K145+O145+S145+W145+AA145+AB145+AG145</f>
        <v>0</v>
      </c>
      <c r="AI145" s="120" t="n">
        <v>1981.75</v>
      </c>
      <c r="AJ145" s="121" t="n">
        <v>599.25</v>
      </c>
      <c r="AK145" s="121"/>
      <c r="AL145" s="121"/>
      <c r="AM145" s="122" t="n">
        <f aca="false">SUM(AJ145:AL145)</f>
        <v>599.25</v>
      </c>
      <c r="AN145" s="123"/>
      <c r="AO145" s="123"/>
      <c r="AP145" s="123" t="n">
        <v>130</v>
      </c>
      <c r="AQ145" s="122" t="n">
        <f aca="false">SUM(AN145:AP145)</f>
        <v>130</v>
      </c>
      <c r="AR145" s="123" t="n">
        <v>400</v>
      </c>
      <c r="AS145" s="123"/>
      <c r="AT145" s="123"/>
      <c r="AU145" s="122" t="n">
        <f aca="false">SUM(AR145:AT145)</f>
        <v>400</v>
      </c>
      <c r="AV145" s="123"/>
      <c r="AW145" s="123"/>
      <c r="AX145" s="123" t="n">
        <v>0</v>
      </c>
      <c r="AY145" s="122" t="n">
        <f aca="false">SUM(AV145:AX145)</f>
        <v>0</v>
      </c>
      <c r="AZ145" s="123"/>
      <c r="BA145" s="123"/>
      <c r="BB145" s="123"/>
      <c r="BC145" s="122" t="n">
        <f aca="false">SUM(AZ145:BB145)</f>
        <v>0</v>
      </c>
      <c r="BD145" s="123"/>
      <c r="BE145" s="123"/>
      <c r="BF145" s="123"/>
      <c r="BG145" s="123"/>
      <c r="BH145" s="123"/>
      <c r="BI145" s="122" t="n">
        <f aca="false">SUM(BE145:BH145)</f>
        <v>0</v>
      </c>
      <c r="BJ145" s="124" t="n">
        <f aca="false">AM145+AQ145+AU145+AY145+BC145+BD145+BI145</f>
        <v>1129.25</v>
      </c>
      <c r="BK145" s="120" t="n">
        <v>0</v>
      </c>
      <c r="BL145" s="121"/>
      <c r="BM145" s="121"/>
      <c r="BN145" s="122" t="n">
        <f aca="false">SUM(BK145:BM145)</f>
        <v>0</v>
      </c>
      <c r="BO145" s="123"/>
      <c r="BP145" s="123"/>
      <c r="BQ145" s="123" t="n">
        <v>30</v>
      </c>
      <c r="BR145" s="122" t="n">
        <f aca="false">SUM(BO145:BQ145)</f>
        <v>30</v>
      </c>
      <c r="BS145" s="123" t="n">
        <v>0</v>
      </c>
      <c r="BT145" s="123"/>
      <c r="BU145" s="123"/>
      <c r="BV145" s="122" t="n">
        <f aca="false">SUM(BS145:BU145)</f>
        <v>0</v>
      </c>
      <c r="BW145" s="123"/>
      <c r="BX145" s="123"/>
      <c r="BY145" s="123" t="n">
        <v>0</v>
      </c>
      <c r="BZ145" s="122" t="n">
        <f aca="false">SUM(BW145:BY145)</f>
        <v>0</v>
      </c>
      <c r="CA145" s="123"/>
      <c r="CB145" s="123"/>
      <c r="CC145" s="123"/>
      <c r="CD145" s="122" t="n">
        <f aca="false">SUM(CA145:CC145)</f>
        <v>0</v>
      </c>
      <c r="CE145" s="123"/>
      <c r="CF145" s="123"/>
      <c r="CG145" s="123"/>
      <c r="CH145" s="123"/>
      <c r="CI145" s="123"/>
      <c r="CJ145" s="122" t="n">
        <f aca="false">SUM(CF145:CI145)</f>
        <v>0</v>
      </c>
      <c r="CK145" s="123" t="n">
        <f aca="false">BN145+BR145+BV145+BZ145+CD145+CE145+CJ145</f>
        <v>30</v>
      </c>
      <c r="CL145" s="125" t="n">
        <v>0</v>
      </c>
      <c r="CM145" s="126"/>
      <c r="CN145" s="32"/>
      <c r="CO145" s="32"/>
      <c r="CP145" s="32"/>
      <c r="CQ145" s="32"/>
      <c r="CR145" s="32"/>
      <c r="CS145" s="32"/>
      <c r="CT145" s="32"/>
    </row>
    <row r="146" customFormat="false" ht="24.75" hidden="false" customHeight="true" outlineLevel="0" collapsed="false">
      <c r="A146" s="32"/>
      <c r="B146" s="106" t="n">
        <f aca="false">B145+1</f>
        <v>136</v>
      </c>
      <c r="C146" s="117" t="str">
        <f aca="false" t="array" ref="C146:C146">INDEX(_Rge_Projectdata_3rd,$B146,MATCH(C$10,_Rge_Headline_Projectdata,0))</f>
        <v>P903759</v>
      </c>
      <c r="D146" s="117" t="n">
        <f aca="false">INDEX(_Rge_Projectdata_3rd,$B146,MATCH(D$10,_Rge_Headline_Projectdata,0))</f>
        <v>0</v>
      </c>
      <c r="E146" s="118" t="str">
        <f aca="false" t="array" ref="E146:E146">IF(INDEX(_Rge_Projectdata_3rd,$B146,MATCH(E$10,_Rge_Headline_Projectdata,0))=0,"",INDEX(_Rge_Projectdata_3rd,$B146,MATCH(E$10,_Rge_Headline_Projectdata,0)))</f>
        <v/>
      </c>
      <c r="F146" s="119" t="str">
        <f aca="false">IF(OR(E146=0,E146&gt;_Reportdate),"Open","Closed")</f>
        <v>Open</v>
      </c>
      <c r="G146" s="120"/>
      <c r="H146" s="121"/>
      <c r="I146" s="121"/>
      <c r="J146" s="121"/>
      <c r="K146" s="122" t="n">
        <f aca="false">SUM(H146:J146)</f>
        <v>0</v>
      </c>
      <c r="L146" s="123"/>
      <c r="M146" s="123"/>
      <c r="N146" s="123"/>
      <c r="O146" s="122" t="n">
        <f aca="false">SUM(L146:N146)</f>
        <v>0</v>
      </c>
      <c r="P146" s="123"/>
      <c r="Q146" s="123"/>
      <c r="R146" s="123"/>
      <c r="S146" s="122" t="n">
        <f aca="false">SUM(P146:R146)</f>
        <v>0</v>
      </c>
      <c r="T146" s="123"/>
      <c r="U146" s="123"/>
      <c r="V146" s="123"/>
      <c r="W146" s="122" t="n">
        <f aca="false">SUM(T146:V146)</f>
        <v>0</v>
      </c>
      <c r="X146" s="123"/>
      <c r="Y146" s="123"/>
      <c r="Z146" s="123"/>
      <c r="AA146" s="122" t="n">
        <f aca="false">SUM(X146:Z146)</f>
        <v>0</v>
      </c>
      <c r="AB146" s="123"/>
      <c r="AC146" s="123"/>
      <c r="AD146" s="123"/>
      <c r="AE146" s="123"/>
      <c r="AF146" s="123"/>
      <c r="AG146" s="122" t="n">
        <f aca="false">SUM(AC146:AF146)</f>
        <v>0</v>
      </c>
      <c r="AH146" s="124" t="n">
        <f aca="false">K146+O146+S146+W146+AA146+AB146+AG146</f>
        <v>0</v>
      </c>
      <c r="AI146" s="120" t="n">
        <v>33839.21</v>
      </c>
      <c r="AJ146" s="121" t="n">
        <v>5506.5</v>
      </c>
      <c r="AK146" s="121"/>
      <c r="AL146" s="121"/>
      <c r="AM146" s="122" t="n">
        <f aca="false">SUM(AJ146:AL146)</f>
        <v>5506.5</v>
      </c>
      <c r="AN146" s="123"/>
      <c r="AO146" s="123"/>
      <c r="AP146" s="123" t="n">
        <v>0</v>
      </c>
      <c r="AQ146" s="122" t="n">
        <f aca="false">SUM(AN146:AP146)</f>
        <v>0</v>
      </c>
      <c r="AR146" s="123" t="n">
        <v>0</v>
      </c>
      <c r="AS146" s="123"/>
      <c r="AT146" s="123"/>
      <c r="AU146" s="122" t="n">
        <f aca="false">SUM(AR146:AT146)</f>
        <v>0</v>
      </c>
      <c r="AV146" s="123"/>
      <c r="AW146" s="123"/>
      <c r="AX146" s="123" t="n">
        <v>15994.58</v>
      </c>
      <c r="AY146" s="122" t="n">
        <f aca="false">SUM(AV146:AX146)</f>
        <v>15994.58</v>
      </c>
      <c r="AZ146" s="123"/>
      <c r="BA146" s="123"/>
      <c r="BB146" s="123"/>
      <c r="BC146" s="122" t="n">
        <f aca="false">SUM(AZ146:BB146)</f>
        <v>0</v>
      </c>
      <c r="BD146" s="123"/>
      <c r="BE146" s="123"/>
      <c r="BF146" s="123"/>
      <c r="BG146" s="123"/>
      <c r="BH146" s="123"/>
      <c r="BI146" s="122" t="n">
        <f aca="false">SUM(BE146:BH146)</f>
        <v>0</v>
      </c>
      <c r="BJ146" s="124" t="n">
        <f aca="false">AM146+AQ146+AU146+AY146+BC146+BD146+BI146</f>
        <v>21501.08</v>
      </c>
      <c r="BK146" s="120" t="n">
        <v>70.68</v>
      </c>
      <c r="BL146" s="121"/>
      <c r="BM146" s="121"/>
      <c r="BN146" s="122" t="n">
        <f aca="false">SUM(BK146:BM146)</f>
        <v>70.68</v>
      </c>
      <c r="BO146" s="123"/>
      <c r="BP146" s="123"/>
      <c r="BQ146" s="123" t="n">
        <v>0</v>
      </c>
      <c r="BR146" s="122" t="n">
        <f aca="false">SUM(BO146:BQ146)</f>
        <v>0</v>
      </c>
      <c r="BS146" s="123" t="n">
        <v>0</v>
      </c>
      <c r="BT146" s="123"/>
      <c r="BU146" s="123"/>
      <c r="BV146" s="122" t="n">
        <f aca="false">SUM(BS146:BU146)</f>
        <v>0</v>
      </c>
      <c r="BW146" s="123"/>
      <c r="BX146" s="123"/>
      <c r="BY146" s="123" t="n">
        <v>0</v>
      </c>
      <c r="BZ146" s="122" t="n">
        <f aca="false">SUM(BW146:BY146)</f>
        <v>0</v>
      </c>
      <c r="CA146" s="123"/>
      <c r="CB146" s="123"/>
      <c r="CC146" s="123"/>
      <c r="CD146" s="122" t="n">
        <f aca="false">SUM(CA146:CC146)</f>
        <v>0</v>
      </c>
      <c r="CE146" s="123"/>
      <c r="CF146" s="123"/>
      <c r="CG146" s="123"/>
      <c r="CH146" s="123"/>
      <c r="CI146" s="123"/>
      <c r="CJ146" s="122" t="n">
        <f aca="false">SUM(CF146:CI146)</f>
        <v>0</v>
      </c>
      <c r="CK146" s="123" t="n">
        <f aca="false">BN146+BR146+BV146+BZ146+CD146+CE146+CJ146</f>
        <v>70.68</v>
      </c>
      <c r="CL146" s="125" t="n">
        <v>0</v>
      </c>
      <c r="CM146" s="126"/>
      <c r="CN146" s="32"/>
      <c r="CO146" s="32"/>
      <c r="CP146" s="32"/>
      <c r="CQ146" s="32"/>
      <c r="CR146" s="32"/>
      <c r="CS146" s="32"/>
      <c r="CT146" s="32"/>
    </row>
    <row r="147" customFormat="false" ht="24.75" hidden="false" customHeight="true" outlineLevel="0" collapsed="false">
      <c r="A147" s="32"/>
      <c r="B147" s="106" t="n">
        <f aca="false">B146+1</f>
        <v>137</v>
      </c>
      <c r="C147" s="117" t="str">
        <f aca="false" t="array" ref="C147:C147">INDEX(_Rge_Projectdata_3rd,$B147,MATCH(C$10,_Rge_Headline_Projectdata,0))</f>
        <v>P903761</v>
      </c>
      <c r="D147" s="117" t="n">
        <f aca="false">INDEX(_Rge_Projectdata_3rd,$B147,MATCH(D$10,_Rge_Headline_Projectdata,0))</f>
        <v>0</v>
      </c>
      <c r="E147" s="118" t="n">
        <f aca="false" t="array" ref="E147:E147">IF(INDEX(_Rge_Projectdata_3rd,$B147,MATCH(E$10,_Rge_Headline_Projectdata,0))=0,"",INDEX(_Rge_Projectdata_3rd,$B147,MATCH(E$10,_Rge_Headline_Projectdata,0)))</f>
        <v>45443</v>
      </c>
      <c r="F147" s="119" t="str">
        <f aca="false">IF(OR(E147=0,E147&gt;_Reportdate),"Open","Closed")</f>
        <v>Closed</v>
      </c>
      <c r="G147" s="120"/>
      <c r="H147" s="121"/>
      <c r="I147" s="121"/>
      <c r="J147" s="121"/>
      <c r="K147" s="122" t="n">
        <f aca="false">SUM(H147:J147)</f>
        <v>0</v>
      </c>
      <c r="L147" s="123"/>
      <c r="M147" s="123"/>
      <c r="N147" s="123"/>
      <c r="O147" s="122" t="n">
        <f aca="false">SUM(L147:N147)</f>
        <v>0</v>
      </c>
      <c r="P147" s="123"/>
      <c r="Q147" s="123"/>
      <c r="R147" s="123"/>
      <c r="S147" s="122" t="n">
        <f aca="false">SUM(P147:R147)</f>
        <v>0</v>
      </c>
      <c r="T147" s="123"/>
      <c r="U147" s="123"/>
      <c r="V147" s="123"/>
      <c r="W147" s="122" t="n">
        <f aca="false">SUM(T147:V147)</f>
        <v>0</v>
      </c>
      <c r="X147" s="123"/>
      <c r="Y147" s="123"/>
      <c r="Z147" s="123"/>
      <c r="AA147" s="122" t="n">
        <f aca="false">SUM(X147:Z147)</f>
        <v>0</v>
      </c>
      <c r="AB147" s="123"/>
      <c r="AC147" s="123"/>
      <c r="AD147" s="123"/>
      <c r="AE147" s="123"/>
      <c r="AF147" s="123"/>
      <c r="AG147" s="122" t="n">
        <f aca="false">SUM(AC147:AF147)</f>
        <v>0</v>
      </c>
      <c r="AH147" s="124" t="n">
        <f aca="false">K147+O147+S147+W147+AA147+AB147+AG147</f>
        <v>0</v>
      </c>
      <c r="AI147" s="120" t="n">
        <v>1680</v>
      </c>
      <c r="AJ147" s="121"/>
      <c r="AK147" s="121"/>
      <c r="AL147" s="121"/>
      <c r="AM147" s="122" t="n">
        <f aca="false">SUM(AJ147:AL147)</f>
        <v>0</v>
      </c>
      <c r="AN147" s="123"/>
      <c r="AO147" s="123"/>
      <c r="AP147" s="123" t="n">
        <v>0</v>
      </c>
      <c r="AQ147" s="122" t="n">
        <f aca="false">SUM(AN147:AP147)</f>
        <v>0</v>
      </c>
      <c r="AR147" s="123" t="n">
        <v>0</v>
      </c>
      <c r="AS147" s="123"/>
      <c r="AT147" s="123"/>
      <c r="AU147" s="122" t="n">
        <f aca="false">SUM(AR147:AT147)</f>
        <v>0</v>
      </c>
      <c r="AV147" s="123"/>
      <c r="AW147" s="123"/>
      <c r="AX147" s="123" t="n">
        <v>0</v>
      </c>
      <c r="AY147" s="122" t="n">
        <f aca="false">SUM(AV147:AX147)</f>
        <v>0</v>
      </c>
      <c r="AZ147" s="123"/>
      <c r="BA147" s="123"/>
      <c r="BB147" s="123"/>
      <c r="BC147" s="122" t="n">
        <f aca="false">SUM(AZ147:BB147)</f>
        <v>0</v>
      </c>
      <c r="BD147" s="123"/>
      <c r="BE147" s="123"/>
      <c r="BF147" s="123"/>
      <c r="BG147" s="123"/>
      <c r="BH147" s="123"/>
      <c r="BI147" s="122" t="n">
        <f aca="false">SUM(BE147:BH147)</f>
        <v>0</v>
      </c>
      <c r="BJ147" s="124" t="n">
        <f aca="false">AM147+AQ147+AU147+AY147+BC147+BD147+BI147</f>
        <v>0</v>
      </c>
      <c r="BK147" s="120" t="n">
        <v>0</v>
      </c>
      <c r="BL147" s="121"/>
      <c r="BM147" s="121"/>
      <c r="BN147" s="122" t="n">
        <f aca="false">SUM(BK147:BM147)</f>
        <v>0</v>
      </c>
      <c r="BO147" s="123"/>
      <c r="BP147" s="123"/>
      <c r="BQ147" s="123" t="n">
        <v>0</v>
      </c>
      <c r="BR147" s="122" t="n">
        <f aca="false">SUM(BO147:BQ147)</f>
        <v>0</v>
      </c>
      <c r="BS147" s="123" t="n">
        <v>0</v>
      </c>
      <c r="BT147" s="123"/>
      <c r="BU147" s="123"/>
      <c r="BV147" s="122" t="n">
        <f aca="false">SUM(BS147:BU147)</f>
        <v>0</v>
      </c>
      <c r="BW147" s="123"/>
      <c r="BX147" s="123"/>
      <c r="BY147" s="123" t="n">
        <v>0</v>
      </c>
      <c r="BZ147" s="122" t="n">
        <f aca="false">SUM(BW147:BY147)</f>
        <v>0</v>
      </c>
      <c r="CA147" s="123"/>
      <c r="CB147" s="123"/>
      <c r="CC147" s="123"/>
      <c r="CD147" s="122" t="n">
        <f aca="false">SUM(CA147:CC147)</f>
        <v>0</v>
      </c>
      <c r="CE147" s="123"/>
      <c r="CF147" s="123"/>
      <c r="CG147" s="123"/>
      <c r="CH147" s="123"/>
      <c r="CI147" s="123"/>
      <c r="CJ147" s="122" t="n">
        <f aca="false">SUM(CF147:CI147)</f>
        <v>0</v>
      </c>
      <c r="CK147" s="123" t="n">
        <f aca="false">BN147+BR147+BV147+BZ147+CD147+CE147+CJ147</f>
        <v>0</v>
      </c>
      <c r="CL147" s="125" t="n">
        <v>1680</v>
      </c>
      <c r="CM147" s="126"/>
      <c r="CN147" s="32"/>
      <c r="CO147" s="32"/>
      <c r="CP147" s="32"/>
      <c r="CQ147" s="32"/>
      <c r="CR147" s="32"/>
      <c r="CS147" s="32"/>
      <c r="CT147" s="32"/>
    </row>
    <row r="148" customFormat="false" ht="24.75" hidden="false" customHeight="true" outlineLevel="0" collapsed="false">
      <c r="A148" s="32"/>
      <c r="B148" s="106" t="n">
        <f aca="false">B147+1</f>
        <v>138</v>
      </c>
      <c r="C148" s="117" t="str">
        <f aca="false" t="array" ref="C148:C148">INDEX(_Rge_Projectdata_3rd,$B148,MATCH(C$10,_Rge_Headline_Projectdata,0))</f>
        <v>P903762</v>
      </c>
      <c r="D148" s="117" t="n">
        <f aca="false">INDEX(_Rge_Projectdata_3rd,$B148,MATCH(D$10,_Rge_Headline_Projectdata,0))</f>
        <v>0</v>
      </c>
      <c r="E148" s="118" t="str">
        <f aca="false" t="array" ref="E148:E148">IF(INDEX(_Rge_Projectdata_3rd,$B148,MATCH(E$10,_Rge_Headline_Projectdata,0))=0,"",INDEX(_Rge_Projectdata_3rd,$B148,MATCH(E$10,_Rge_Headline_Projectdata,0)))</f>
        <v/>
      </c>
      <c r="F148" s="119" t="str">
        <f aca="false">IF(OR(E148=0,E148&gt;_Reportdate),"Open","Closed")</f>
        <v>Open</v>
      </c>
      <c r="G148" s="120"/>
      <c r="H148" s="121"/>
      <c r="I148" s="121"/>
      <c r="J148" s="121"/>
      <c r="K148" s="122" t="n">
        <f aca="false">SUM(H148:J148)</f>
        <v>0</v>
      </c>
      <c r="L148" s="123"/>
      <c r="M148" s="123"/>
      <c r="N148" s="123"/>
      <c r="O148" s="122" t="n">
        <f aca="false">SUM(L148:N148)</f>
        <v>0</v>
      </c>
      <c r="P148" s="123"/>
      <c r="Q148" s="123"/>
      <c r="R148" s="123"/>
      <c r="S148" s="122" t="n">
        <f aca="false">SUM(P148:R148)</f>
        <v>0</v>
      </c>
      <c r="T148" s="123"/>
      <c r="U148" s="123"/>
      <c r="V148" s="123"/>
      <c r="W148" s="122" t="n">
        <f aca="false">SUM(T148:V148)</f>
        <v>0</v>
      </c>
      <c r="X148" s="123"/>
      <c r="Y148" s="123"/>
      <c r="Z148" s="123"/>
      <c r="AA148" s="122" t="n">
        <f aca="false">SUM(X148:Z148)</f>
        <v>0</v>
      </c>
      <c r="AB148" s="123"/>
      <c r="AC148" s="123"/>
      <c r="AD148" s="123"/>
      <c r="AE148" s="123"/>
      <c r="AF148" s="123"/>
      <c r="AG148" s="122" t="n">
        <f aca="false">SUM(AC148:AF148)</f>
        <v>0</v>
      </c>
      <c r="AH148" s="124" t="n">
        <f aca="false">K148+O148+S148+W148+AA148+AB148+AG148</f>
        <v>0</v>
      </c>
      <c r="AI148" s="120" t="n">
        <v>18023.5</v>
      </c>
      <c r="AJ148" s="121" t="n">
        <v>9486.05</v>
      </c>
      <c r="AK148" s="121"/>
      <c r="AL148" s="121"/>
      <c r="AM148" s="122" t="n">
        <f aca="false">SUM(AJ148:AL148)</f>
        <v>9486.05</v>
      </c>
      <c r="AN148" s="123"/>
      <c r="AO148" s="123"/>
      <c r="AP148" s="123" t="n">
        <v>1200</v>
      </c>
      <c r="AQ148" s="122" t="n">
        <f aca="false">SUM(AN148:AP148)</f>
        <v>1200</v>
      </c>
      <c r="AR148" s="123" t="n">
        <v>0</v>
      </c>
      <c r="AS148" s="123"/>
      <c r="AT148" s="123"/>
      <c r="AU148" s="122" t="n">
        <f aca="false">SUM(AR148:AT148)</f>
        <v>0</v>
      </c>
      <c r="AV148" s="123"/>
      <c r="AW148" s="123"/>
      <c r="AX148" s="123" t="n">
        <v>0</v>
      </c>
      <c r="AY148" s="122" t="n">
        <f aca="false">SUM(AV148:AX148)</f>
        <v>0</v>
      </c>
      <c r="AZ148" s="123"/>
      <c r="BA148" s="123"/>
      <c r="BB148" s="123"/>
      <c r="BC148" s="122" t="n">
        <f aca="false">SUM(AZ148:BB148)</f>
        <v>0</v>
      </c>
      <c r="BD148" s="123"/>
      <c r="BE148" s="123"/>
      <c r="BF148" s="123"/>
      <c r="BG148" s="123"/>
      <c r="BH148" s="123"/>
      <c r="BI148" s="122" t="n">
        <f aca="false">SUM(BE148:BH148)</f>
        <v>0</v>
      </c>
      <c r="BJ148" s="124" t="n">
        <f aca="false">AM148+AQ148+AU148+AY148+BC148+BD148+BI148</f>
        <v>10686.05</v>
      </c>
      <c r="BK148" s="120" t="n">
        <v>0</v>
      </c>
      <c r="BL148" s="121"/>
      <c r="BM148" s="121"/>
      <c r="BN148" s="122" t="n">
        <f aca="false">SUM(BK148:BM148)</f>
        <v>0</v>
      </c>
      <c r="BO148" s="123"/>
      <c r="BP148" s="123"/>
      <c r="BQ148" s="123" t="n">
        <v>0</v>
      </c>
      <c r="BR148" s="122" t="n">
        <f aca="false">SUM(BO148:BQ148)</f>
        <v>0</v>
      </c>
      <c r="BS148" s="123" t="n">
        <v>0</v>
      </c>
      <c r="BT148" s="123"/>
      <c r="BU148" s="123"/>
      <c r="BV148" s="122" t="n">
        <f aca="false">SUM(BS148:BU148)</f>
        <v>0</v>
      </c>
      <c r="BW148" s="123"/>
      <c r="BX148" s="123"/>
      <c r="BY148" s="123" t="n">
        <v>0</v>
      </c>
      <c r="BZ148" s="122" t="n">
        <f aca="false">SUM(BW148:BY148)</f>
        <v>0</v>
      </c>
      <c r="CA148" s="123"/>
      <c r="CB148" s="123"/>
      <c r="CC148" s="123"/>
      <c r="CD148" s="122" t="n">
        <f aca="false">SUM(CA148:CC148)</f>
        <v>0</v>
      </c>
      <c r="CE148" s="123"/>
      <c r="CF148" s="123"/>
      <c r="CG148" s="123"/>
      <c r="CH148" s="123"/>
      <c r="CI148" s="123"/>
      <c r="CJ148" s="122" t="n">
        <f aca="false">SUM(CF148:CI148)</f>
        <v>0</v>
      </c>
      <c r="CK148" s="123" t="n">
        <f aca="false">BN148+BR148+BV148+BZ148+CD148+CE148+CJ148</f>
        <v>0</v>
      </c>
      <c r="CL148" s="125" t="n">
        <v>0</v>
      </c>
      <c r="CM148" s="126"/>
      <c r="CN148" s="32"/>
      <c r="CO148" s="32"/>
      <c r="CP148" s="32"/>
      <c r="CQ148" s="32"/>
      <c r="CR148" s="32"/>
      <c r="CS148" s="32"/>
      <c r="CT148" s="32"/>
    </row>
    <row r="149" customFormat="false" ht="24.75" hidden="false" customHeight="true" outlineLevel="0" collapsed="false">
      <c r="A149" s="32"/>
      <c r="B149" s="106" t="n">
        <f aca="false">B148+1</f>
        <v>139</v>
      </c>
      <c r="C149" s="117" t="str">
        <f aca="false" t="array" ref="C149:C149">INDEX(_Rge_Projectdata_3rd,$B149,MATCH(C$10,_Rge_Headline_Projectdata,0))</f>
        <v>P903763</v>
      </c>
      <c r="D149" s="117" t="n">
        <f aca="false">INDEX(_Rge_Projectdata_3rd,$B149,MATCH(D$10,_Rge_Headline_Projectdata,0))</f>
        <v>0</v>
      </c>
      <c r="E149" s="118" t="n">
        <f aca="false" t="array" ref="E149:E149">IF(INDEX(_Rge_Projectdata_3rd,$B149,MATCH(E$10,_Rge_Headline_Projectdata,0))=0,"",INDEX(_Rge_Projectdata_3rd,$B149,MATCH(E$10,_Rge_Headline_Projectdata,0)))</f>
        <v>45443</v>
      </c>
      <c r="F149" s="119" t="str">
        <f aca="false">IF(OR(E149=0,E149&gt;_Reportdate),"Open","Closed")</f>
        <v>Closed</v>
      </c>
      <c r="G149" s="120"/>
      <c r="H149" s="121"/>
      <c r="I149" s="121"/>
      <c r="J149" s="121"/>
      <c r="K149" s="122" t="n">
        <f aca="false">SUM(H149:J149)</f>
        <v>0</v>
      </c>
      <c r="L149" s="123"/>
      <c r="M149" s="123"/>
      <c r="N149" s="123"/>
      <c r="O149" s="122" t="n">
        <f aca="false">SUM(L149:N149)</f>
        <v>0</v>
      </c>
      <c r="P149" s="123"/>
      <c r="Q149" s="123"/>
      <c r="R149" s="123"/>
      <c r="S149" s="122" t="n">
        <f aca="false">SUM(P149:R149)</f>
        <v>0</v>
      </c>
      <c r="T149" s="123"/>
      <c r="U149" s="123"/>
      <c r="V149" s="123"/>
      <c r="W149" s="122" t="n">
        <f aca="false">SUM(T149:V149)</f>
        <v>0</v>
      </c>
      <c r="X149" s="123"/>
      <c r="Y149" s="123"/>
      <c r="Z149" s="123"/>
      <c r="AA149" s="122" t="n">
        <f aca="false">SUM(X149:Z149)</f>
        <v>0</v>
      </c>
      <c r="AB149" s="123"/>
      <c r="AC149" s="123"/>
      <c r="AD149" s="123"/>
      <c r="AE149" s="123"/>
      <c r="AF149" s="123"/>
      <c r="AG149" s="122" t="n">
        <f aca="false">SUM(AC149:AF149)</f>
        <v>0</v>
      </c>
      <c r="AH149" s="124" t="n">
        <f aca="false">K149+O149+S149+W149+AA149+AB149+AG149</f>
        <v>0</v>
      </c>
      <c r="AI149" s="120" t="n">
        <v>8667.75</v>
      </c>
      <c r="AJ149" s="121" t="n">
        <v>4921.13</v>
      </c>
      <c r="AK149" s="121"/>
      <c r="AL149" s="121"/>
      <c r="AM149" s="122" t="n">
        <f aca="false">SUM(AJ149:AL149)</f>
        <v>4921.13</v>
      </c>
      <c r="AN149" s="123"/>
      <c r="AO149" s="123"/>
      <c r="AP149" s="123" t="n">
        <v>0</v>
      </c>
      <c r="AQ149" s="122" t="n">
        <f aca="false">SUM(AN149:AP149)</f>
        <v>0</v>
      </c>
      <c r="AR149" s="123" t="n">
        <v>0</v>
      </c>
      <c r="AS149" s="123"/>
      <c r="AT149" s="123"/>
      <c r="AU149" s="122" t="n">
        <f aca="false">SUM(AR149:AT149)</f>
        <v>0</v>
      </c>
      <c r="AV149" s="123"/>
      <c r="AW149" s="123"/>
      <c r="AX149" s="123" t="n">
        <v>0</v>
      </c>
      <c r="AY149" s="122" t="n">
        <f aca="false">SUM(AV149:AX149)</f>
        <v>0</v>
      </c>
      <c r="AZ149" s="123"/>
      <c r="BA149" s="123"/>
      <c r="BB149" s="123"/>
      <c r="BC149" s="122" t="n">
        <f aca="false">SUM(AZ149:BB149)</f>
        <v>0</v>
      </c>
      <c r="BD149" s="123"/>
      <c r="BE149" s="123"/>
      <c r="BF149" s="123"/>
      <c r="BG149" s="123"/>
      <c r="BH149" s="123"/>
      <c r="BI149" s="122" t="n">
        <f aca="false">SUM(BE149:BH149)</f>
        <v>0</v>
      </c>
      <c r="BJ149" s="124" t="n">
        <f aca="false">AM149+AQ149+AU149+AY149+BC149+BD149+BI149</f>
        <v>4921.13</v>
      </c>
      <c r="BK149" s="120" t="n">
        <v>4921.13</v>
      </c>
      <c r="BL149" s="121"/>
      <c r="BM149" s="121"/>
      <c r="BN149" s="122" t="n">
        <f aca="false">SUM(BK149:BM149)</f>
        <v>4921.13</v>
      </c>
      <c r="BO149" s="123"/>
      <c r="BP149" s="123"/>
      <c r="BQ149" s="123" t="n">
        <v>0</v>
      </c>
      <c r="BR149" s="122" t="n">
        <f aca="false">SUM(BO149:BQ149)</f>
        <v>0</v>
      </c>
      <c r="BS149" s="123" t="n">
        <v>0</v>
      </c>
      <c r="BT149" s="123"/>
      <c r="BU149" s="123"/>
      <c r="BV149" s="122" t="n">
        <f aca="false">SUM(BS149:BU149)</f>
        <v>0</v>
      </c>
      <c r="BW149" s="123"/>
      <c r="BX149" s="123"/>
      <c r="BY149" s="123" t="n">
        <v>0</v>
      </c>
      <c r="BZ149" s="122" t="n">
        <f aca="false">SUM(BW149:BY149)</f>
        <v>0</v>
      </c>
      <c r="CA149" s="123"/>
      <c r="CB149" s="123"/>
      <c r="CC149" s="123"/>
      <c r="CD149" s="122" t="n">
        <f aca="false">SUM(CA149:CC149)</f>
        <v>0</v>
      </c>
      <c r="CE149" s="123"/>
      <c r="CF149" s="123"/>
      <c r="CG149" s="123"/>
      <c r="CH149" s="123"/>
      <c r="CI149" s="123"/>
      <c r="CJ149" s="122" t="n">
        <f aca="false">SUM(CF149:CI149)</f>
        <v>0</v>
      </c>
      <c r="CK149" s="123" t="n">
        <f aca="false">BN149+BR149+BV149+BZ149+CD149+CE149+CJ149</f>
        <v>4921.13</v>
      </c>
      <c r="CL149" s="125" t="n">
        <v>8667.75</v>
      </c>
      <c r="CM149" s="126"/>
      <c r="CN149" s="32"/>
      <c r="CO149" s="32"/>
      <c r="CP149" s="32"/>
      <c r="CQ149" s="32"/>
      <c r="CR149" s="32"/>
      <c r="CS149" s="32"/>
      <c r="CT149" s="32"/>
    </row>
    <row r="150" customFormat="false" ht="24.75" hidden="false" customHeight="true" outlineLevel="0" collapsed="false">
      <c r="A150" s="32"/>
      <c r="B150" s="106" t="n">
        <f aca="false">B149+1</f>
        <v>140</v>
      </c>
      <c r="C150" s="117" t="str">
        <f aca="false" t="array" ref="C150:C150">INDEX(_Rge_Projectdata_3rd,$B150,MATCH(C$10,_Rge_Headline_Projectdata,0))</f>
        <v>P903764</v>
      </c>
      <c r="D150" s="117" t="n">
        <f aca="false">INDEX(_Rge_Projectdata_3rd,$B150,MATCH(D$10,_Rge_Headline_Projectdata,0))</f>
        <v>0</v>
      </c>
      <c r="E150" s="118" t="str">
        <f aca="false" t="array" ref="E150:E150">IF(INDEX(_Rge_Projectdata_3rd,$B150,MATCH(E$10,_Rge_Headline_Projectdata,0))=0,"",INDEX(_Rge_Projectdata_3rd,$B150,MATCH(E$10,_Rge_Headline_Projectdata,0)))</f>
        <v/>
      </c>
      <c r="F150" s="119" t="str">
        <f aca="false">IF(OR(E150=0,E150&gt;_Reportdate),"Open","Closed")</f>
        <v>Open</v>
      </c>
      <c r="G150" s="120"/>
      <c r="H150" s="121"/>
      <c r="I150" s="121"/>
      <c r="J150" s="121"/>
      <c r="K150" s="122" t="n">
        <f aca="false">SUM(H150:J150)</f>
        <v>0</v>
      </c>
      <c r="L150" s="123"/>
      <c r="M150" s="123"/>
      <c r="N150" s="123"/>
      <c r="O150" s="122" t="n">
        <f aca="false">SUM(L150:N150)</f>
        <v>0</v>
      </c>
      <c r="P150" s="123"/>
      <c r="Q150" s="123"/>
      <c r="R150" s="123"/>
      <c r="S150" s="122" t="n">
        <f aca="false">SUM(P150:R150)</f>
        <v>0</v>
      </c>
      <c r="T150" s="123"/>
      <c r="U150" s="123"/>
      <c r="V150" s="123"/>
      <c r="W150" s="122" t="n">
        <f aca="false">SUM(T150:V150)</f>
        <v>0</v>
      </c>
      <c r="X150" s="123"/>
      <c r="Y150" s="123"/>
      <c r="Z150" s="123"/>
      <c r="AA150" s="122" t="n">
        <f aca="false">SUM(X150:Z150)</f>
        <v>0</v>
      </c>
      <c r="AB150" s="123"/>
      <c r="AC150" s="123"/>
      <c r="AD150" s="123"/>
      <c r="AE150" s="123"/>
      <c r="AF150" s="123"/>
      <c r="AG150" s="122" t="n">
        <f aca="false">SUM(AC150:AF150)</f>
        <v>0</v>
      </c>
      <c r="AH150" s="124" t="n">
        <f aca="false">K150+O150+S150+W150+AA150+AB150+AG150</f>
        <v>0</v>
      </c>
      <c r="AI150" s="120" t="n">
        <v>4939</v>
      </c>
      <c r="AJ150" s="121" t="n">
        <v>2669.73</v>
      </c>
      <c r="AK150" s="121"/>
      <c r="AL150" s="121"/>
      <c r="AM150" s="122" t="n">
        <f aca="false">SUM(AJ150:AL150)</f>
        <v>2669.73</v>
      </c>
      <c r="AN150" s="123"/>
      <c r="AO150" s="123"/>
      <c r="AP150" s="123" t="n">
        <v>780</v>
      </c>
      <c r="AQ150" s="122" t="n">
        <f aca="false">SUM(AN150:AP150)</f>
        <v>780</v>
      </c>
      <c r="AR150" s="123" t="n">
        <v>0</v>
      </c>
      <c r="AS150" s="123"/>
      <c r="AT150" s="123"/>
      <c r="AU150" s="122" t="n">
        <f aca="false">SUM(AR150:AT150)</f>
        <v>0</v>
      </c>
      <c r="AV150" s="123"/>
      <c r="AW150" s="123"/>
      <c r="AX150" s="123" t="n">
        <v>0</v>
      </c>
      <c r="AY150" s="122" t="n">
        <f aca="false">SUM(AV150:AX150)</f>
        <v>0</v>
      </c>
      <c r="AZ150" s="123"/>
      <c r="BA150" s="123"/>
      <c r="BB150" s="123"/>
      <c r="BC150" s="122" t="n">
        <f aca="false">SUM(AZ150:BB150)</f>
        <v>0</v>
      </c>
      <c r="BD150" s="123"/>
      <c r="BE150" s="123"/>
      <c r="BF150" s="123"/>
      <c r="BG150" s="123"/>
      <c r="BH150" s="123"/>
      <c r="BI150" s="122" t="n">
        <f aca="false">SUM(BE150:BH150)</f>
        <v>0</v>
      </c>
      <c r="BJ150" s="124" t="n">
        <f aca="false">AM150+AQ150+AU150+AY150+BC150+BD150+BI150</f>
        <v>3449.73</v>
      </c>
      <c r="BK150" s="120" t="n">
        <v>0</v>
      </c>
      <c r="BL150" s="121"/>
      <c r="BM150" s="121"/>
      <c r="BN150" s="122" t="n">
        <f aca="false">SUM(BK150:BM150)</f>
        <v>0</v>
      </c>
      <c r="BO150" s="123"/>
      <c r="BP150" s="123"/>
      <c r="BQ150" s="123" t="n">
        <v>780</v>
      </c>
      <c r="BR150" s="122" t="n">
        <f aca="false">SUM(BO150:BQ150)</f>
        <v>780</v>
      </c>
      <c r="BS150" s="123" t="n">
        <v>0</v>
      </c>
      <c r="BT150" s="123"/>
      <c r="BU150" s="123"/>
      <c r="BV150" s="122" t="n">
        <f aca="false">SUM(BS150:BU150)</f>
        <v>0</v>
      </c>
      <c r="BW150" s="123"/>
      <c r="BX150" s="123"/>
      <c r="BY150" s="123" t="n">
        <v>0</v>
      </c>
      <c r="BZ150" s="122" t="n">
        <f aca="false">SUM(BW150:BY150)</f>
        <v>0</v>
      </c>
      <c r="CA150" s="123"/>
      <c r="CB150" s="123"/>
      <c r="CC150" s="123"/>
      <c r="CD150" s="122" t="n">
        <f aca="false">SUM(CA150:CC150)</f>
        <v>0</v>
      </c>
      <c r="CE150" s="123"/>
      <c r="CF150" s="123"/>
      <c r="CG150" s="123"/>
      <c r="CH150" s="123"/>
      <c r="CI150" s="123"/>
      <c r="CJ150" s="122" t="n">
        <f aca="false">SUM(CF150:CI150)</f>
        <v>0</v>
      </c>
      <c r="CK150" s="123" t="n">
        <f aca="false">BN150+BR150+BV150+BZ150+CD150+CE150+CJ150</f>
        <v>780</v>
      </c>
      <c r="CL150" s="125" t="n">
        <v>0</v>
      </c>
      <c r="CM150" s="126"/>
      <c r="CN150" s="32"/>
      <c r="CO150" s="32"/>
      <c r="CP150" s="32"/>
      <c r="CQ150" s="32"/>
      <c r="CR150" s="32"/>
      <c r="CS150" s="32"/>
      <c r="CT150" s="32"/>
    </row>
    <row r="151" customFormat="false" ht="24.75" hidden="false" customHeight="true" outlineLevel="0" collapsed="false">
      <c r="A151" s="32"/>
      <c r="B151" s="106" t="n">
        <f aca="false">B150+1</f>
        <v>141</v>
      </c>
      <c r="C151" s="117" t="str">
        <f aca="false" t="array" ref="C151:C151">INDEX(_Rge_Projectdata_3rd,$B151,MATCH(C$10,_Rge_Headline_Projectdata,0))</f>
        <v>P903765</v>
      </c>
      <c r="D151" s="117" t="n">
        <f aca="false">INDEX(_Rge_Projectdata_3rd,$B151,MATCH(D$10,_Rge_Headline_Projectdata,0))</f>
        <v>0</v>
      </c>
      <c r="E151" s="118" t="str">
        <f aca="false" t="array" ref="E151:E151">IF(INDEX(_Rge_Projectdata_3rd,$B151,MATCH(E$10,_Rge_Headline_Projectdata,0))=0,"",INDEX(_Rge_Projectdata_3rd,$B151,MATCH(E$10,_Rge_Headline_Projectdata,0)))</f>
        <v/>
      </c>
      <c r="F151" s="119" t="str">
        <f aca="false">IF(OR(E151=0,E151&gt;_Reportdate),"Open","Closed")</f>
        <v>Open</v>
      </c>
      <c r="G151" s="120"/>
      <c r="H151" s="121"/>
      <c r="I151" s="121"/>
      <c r="J151" s="121"/>
      <c r="K151" s="122" t="n">
        <f aca="false">SUM(H151:J151)</f>
        <v>0</v>
      </c>
      <c r="L151" s="123"/>
      <c r="M151" s="123"/>
      <c r="N151" s="123"/>
      <c r="O151" s="122" t="n">
        <f aca="false">SUM(L151:N151)</f>
        <v>0</v>
      </c>
      <c r="P151" s="123"/>
      <c r="Q151" s="123"/>
      <c r="R151" s="123"/>
      <c r="S151" s="122" t="n">
        <f aca="false">SUM(P151:R151)</f>
        <v>0</v>
      </c>
      <c r="T151" s="123"/>
      <c r="U151" s="123"/>
      <c r="V151" s="123"/>
      <c r="W151" s="122" t="n">
        <f aca="false">SUM(T151:V151)</f>
        <v>0</v>
      </c>
      <c r="X151" s="123"/>
      <c r="Y151" s="123"/>
      <c r="Z151" s="123"/>
      <c r="AA151" s="122" t="n">
        <f aca="false">SUM(X151:Z151)</f>
        <v>0</v>
      </c>
      <c r="AB151" s="123"/>
      <c r="AC151" s="123"/>
      <c r="AD151" s="123"/>
      <c r="AE151" s="123"/>
      <c r="AF151" s="123"/>
      <c r="AG151" s="122" t="n">
        <f aca="false">SUM(AC151:AF151)</f>
        <v>0</v>
      </c>
      <c r="AH151" s="124" t="n">
        <f aca="false">K151+O151+S151+W151+AA151+AB151+AG151</f>
        <v>0</v>
      </c>
      <c r="AI151" s="120" t="n">
        <v>151606.2</v>
      </c>
      <c r="AJ151" s="121" t="n">
        <v>78890</v>
      </c>
      <c r="AK151" s="121"/>
      <c r="AL151" s="121"/>
      <c r="AM151" s="122" t="n">
        <f aca="false">SUM(AJ151:AL151)</f>
        <v>78890</v>
      </c>
      <c r="AN151" s="123"/>
      <c r="AO151" s="123"/>
      <c r="AP151" s="123" t="n">
        <v>1820</v>
      </c>
      <c r="AQ151" s="122" t="n">
        <f aca="false">SUM(AN151:AP151)</f>
        <v>1820</v>
      </c>
      <c r="AR151" s="123" t="n">
        <v>0</v>
      </c>
      <c r="AS151" s="123"/>
      <c r="AT151" s="123"/>
      <c r="AU151" s="122" t="n">
        <f aca="false">SUM(AR151:AT151)</f>
        <v>0</v>
      </c>
      <c r="AV151" s="123"/>
      <c r="AW151" s="123"/>
      <c r="AX151" s="123" t="n">
        <v>10130</v>
      </c>
      <c r="AY151" s="122" t="n">
        <f aca="false">SUM(AV151:AX151)</f>
        <v>10130</v>
      </c>
      <c r="AZ151" s="123"/>
      <c r="BA151" s="123"/>
      <c r="BB151" s="123"/>
      <c r="BC151" s="122" t="n">
        <f aca="false">SUM(AZ151:BB151)</f>
        <v>0</v>
      </c>
      <c r="BD151" s="123"/>
      <c r="BE151" s="123"/>
      <c r="BF151" s="123"/>
      <c r="BG151" s="123"/>
      <c r="BH151" s="123"/>
      <c r="BI151" s="122" t="n">
        <f aca="false">SUM(BE151:BH151)</f>
        <v>0</v>
      </c>
      <c r="BJ151" s="124" t="n">
        <f aca="false">AM151+AQ151+AU151+AY151+BC151+BD151+BI151</f>
        <v>90840</v>
      </c>
      <c r="BK151" s="120" t="n">
        <v>0</v>
      </c>
      <c r="BL151" s="121"/>
      <c r="BM151" s="121"/>
      <c r="BN151" s="122" t="n">
        <f aca="false">SUM(BK151:BM151)</f>
        <v>0</v>
      </c>
      <c r="BO151" s="123"/>
      <c r="BP151" s="123"/>
      <c r="BQ151" s="123" t="n">
        <v>0</v>
      </c>
      <c r="BR151" s="122" t="n">
        <f aca="false">SUM(BO151:BQ151)</f>
        <v>0</v>
      </c>
      <c r="BS151" s="123" t="n">
        <v>0</v>
      </c>
      <c r="BT151" s="123"/>
      <c r="BU151" s="123"/>
      <c r="BV151" s="122" t="n">
        <f aca="false">SUM(BS151:BU151)</f>
        <v>0</v>
      </c>
      <c r="BW151" s="123"/>
      <c r="BX151" s="123"/>
      <c r="BY151" s="123" t="n">
        <v>0</v>
      </c>
      <c r="BZ151" s="122" t="n">
        <f aca="false">SUM(BW151:BY151)</f>
        <v>0</v>
      </c>
      <c r="CA151" s="123"/>
      <c r="CB151" s="123"/>
      <c r="CC151" s="123"/>
      <c r="CD151" s="122" t="n">
        <f aca="false">SUM(CA151:CC151)</f>
        <v>0</v>
      </c>
      <c r="CE151" s="123"/>
      <c r="CF151" s="123"/>
      <c r="CG151" s="123"/>
      <c r="CH151" s="123"/>
      <c r="CI151" s="123"/>
      <c r="CJ151" s="122" t="n">
        <f aca="false">SUM(CF151:CI151)</f>
        <v>0</v>
      </c>
      <c r="CK151" s="123" t="n">
        <f aca="false">BN151+BR151+BV151+BZ151+CD151+CE151+CJ151</f>
        <v>0</v>
      </c>
      <c r="CL151" s="125" t="n">
        <v>0</v>
      </c>
      <c r="CM151" s="126"/>
      <c r="CN151" s="32"/>
      <c r="CO151" s="32"/>
      <c r="CP151" s="32"/>
      <c r="CQ151" s="32"/>
      <c r="CR151" s="32"/>
      <c r="CS151" s="32"/>
      <c r="CT151" s="32"/>
    </row>
    <row r="152" customFormat="false" ht="24.75" hidden="false" customHeight="true" outlineLevel="0" collapsed="false">
      <c r="A152" s="32"/>
      <c r="B152" s="106" t="n">
        <f aca="false">B151+1</f>
        <v>142</v>
      </c>
      <c r="C152" s="117" t="str">
        <f aca="false" t="array" ref="C152:C152">INDEX(_Rge_Projectdata_3rd,$B152,MATCH(C$10,_Rge_Headline_Projectdata,0))</f>
        <v>P903766</v>
      </c>
      <c r="D152" s="117" t="n">
        <f aca="false">INDEX(_Rge_Projectdata_3rd,$B152,MATCH(D$10,_Rge_Headline_Projectdata,0))</f>
        <v>0</v>
      </c>
      <c r="E152" s="118" t="str">
        <f aca="false" t="array" ref="E152:E152">IF(INDEX(_Rge_Projectdata_3rd,$B152,MATCH(E$10,_Rge_Headline_Projectdata,0))=0,"",INDEX(_Rge_Projectdata_3rd,$B152,MATCH(E$10,_Rge_Headline_Projectdata,0)))</f>
        <v/>
      </c>
      <c r="F152" s="119" t="str">
        <f aca="false">IF(OR(E152=0,E152&gt;_Reportdate),"Open","Closed")</f>
        <v>Open</v>
      </c>
      <c r="G152" s="120"/>
      <c r="H152" s="121"/>
      <c r="I152" s="121"/>
      <c r="J152" s="121"/>
      <c r="K152" s="122" t="n">
        <f aca="false">SUM(H152:J152)</f>
        <v>0</v>
      </c>
      <c r="L152" s="123"/>
      <c r="M152" s="123"/>
      <c r="N152" s="123"/>
      <c r="O152" s="122" t="n">
        <f aca="false">SUM(L152:N152)</f>
        <v>0</v>
      </c>
      <c r="P152" s="123"/>
      <c r="Q152" s="123"/>
      <c r="R152" s="123"/>
      <c r="S152" s="122" t="n">
        <f aca="false">SUM(P152:R152)</f>
        <v>0</v>
      </c>
      <c r="T152" s="123"/>
      <c r="U152" s="123"/>
      <c r="V152" s="123"/>
      <c r="W152" s="122" t="n">
        <f aca="false">SUM(T152:V152)</f>
        <v>0</v>
      </c>
      <c r="X152" s="123"/>
      <c r="Y152" s="123"/>
      <c r="Z152" s="123"/>
      <c r="AA152" s="122" t="n">
        <f aca="false">SUM(X152:Z152)</f>
        <v>0</v>
      </c>
      <c r="AB152" s="123"/>
      <c r="AC152" s="123"/>
      <c r="AD152" s="123"/>
      <c r="AE152" s="123"/>
      <c r="AF152" s="123"/>
      <c r="AG152" s="122" t="n">
        <f aca="false">SUM(AC152:AF152)</f>
        <v>0</v>
      </c>
      <c r="AH152" s="124" t="n">
        <f aca="false">K152+O152+S152+W152+AA152+AB152+AG152</f>
        <v>0</v>
      </c>
      <c r="AI152" s="120" t="n">
        <v>162082.6</v>
      </c>
      <c r="AJ152" s="121" t="n">
        <v>107280</v>
      </c>
      <c r="AK152" s="121"/>
      <c r="AL152" s="121"/>
      <c r="AM152" s="122" t="n">
        <f aca="false">SUM(AJ152:AL152)</f>
        <v>107280</v>
      </c>
      <c r="AN152" s="123"/>
      <c r="AO152" s="123"/>
      <c r="AP152" s="123" t="n">
        <v>1110</v>
      </c>
      <c r="AQ152" s="122" t="n">
        <f aca="false">SUM(AN152:AP152)</f>
        <v>1110</v>
      </c>
      <c r="AR152" s="123" t="n">
        <v>10000</v>
      </c>
      <c r="AS152" s="123"/>
      <c r="AT152" s="123"/>
      <c r="AU152" s="122" t="n">
        <f aca="false">SUM(AR152:AT152)</f>
        <v>10000</v>
      </c>
      <c r="AV152" s="123"/>
      <c r="AW152" s="123"/>
      <c r="AX152" s="123" t="n">
        <v>0</v>
      </c>
      <c r="AY152" s="122" t="n">
        <f aca="false">SUM(AV152:AX152)</f>
        <v>0</v>
      </c>
      <c r="AZ152" s="123"/>
      <c r="BA152" s="123"/>
      <c r="BB152" s="123"/>
      <c r="BC152" s="122" t="n">
        <f aca="false">SUM(AZ152:BB152)</f>
        <v>0</v>
      </c>
      <c r="BD152" s="123"/>
      <c r="BE152" s="123"/>
      <c r="BF152" s="123"/>
      <c r="BG152" s="123"/>
      <c r="BH152" s="123"/>
      <c r="BI152" s="122" t="n">
        <f aca="false">SUM(BE152:BH152)</f>
        <v>0</v>
      </c>
      <c r="BJ152" s="124" t="n">
        <f aca="false">AM152+AQ152+AU152+AY152+BC152+BD152+BI152</f>
        <v>118390</v>
      </c>
      <c r="BK152" s="120" t="n">
        <v>0</v>
      </c>
      <c r="BL152" s="121"/>
      <c r="BM152" s="121"/>
      <c r="BN152" s="122" t="n">
        <f aca="false">SUM(BK152:BM152)</f>
        <v>0</v>
      </c>
      <c r="BO152" s="123"/>
      <c r="BP152" s="123"/>
      <c r="BQ152" s="123" t="n">
        <v>1110</v>
      </c>
      <c r="BR152" s="122" t="n">
        <f aca="false">SUM(BO152:BQ152)</f>
        <v>1110</v>
      </c>
      <c r="BS152" s="123" t="n">
        <v>0</v>
      </c>
      <c r="BT152" s="123"/>
      <c r="BU152" s="123"/>
      <c r="BV152" s="122" t="n">
        <f aca="false">SUM(BS152:BU152)</f>
        <v>0</v>
      </c>
      <c r="BW152" s="123"/>
      <c r="BX152" s="123"/>
      <c r="BY152" s="123" t="n">
        <v>0</v>
      </c>
      <c r="BZ152" s="122" t="n">
        <f aca="false">SUM(BW152:BY152)</f>
        <v>0</v>
      </c>
      <c r="CA152" s="123"/>
      <c r="CB152" s="123"/>
      <c r="CC152" s="123"/>
      <c r="CD152" s="122" t="n">
        <f aca="false">SUM(CA152:CC152)</f>
        <v>0</v>
      </c>
      <c r="CE152" s="123"/>
      <c r="CF152" s="123"/>
      <c r="CG152" s="123"/>
      <c r="CH152" s="123"/>
      <c r="CI152" s="123"/>
      <c r="CJ152" s="122" t="n">
        <f aca="false">SUM(CF152:CI152)</f>
        <v>0</v>
      </c>
      <c r="CK152" s="123" t="n">
        <f aca="false">BN152+BR152+BV152+BZ152+CD152+CE152+CJ152</f>
        <v>1110</v>
      </c>
      <c r="CL152" s="125" t="n">
        <v>0</v>
      </c>
      <c r="CM152" s="126"/>
      <c r="CN152" s="32"/>
      <c r="CO152" s="32"/>
      <c r="CP152" s="32"/>
      <c r="CQ152" s="32"/>
      <c r="CR152" s="32"/>
      <c r="CS152" s="32"/>
      <c r="CT152" s="32"/>
    </row>
    <row r="153" customFormat="false" ht="24.75" hidden="false" customHeight="true" outlineLevel="0" collapsed="false">
      <c r="A153" s="32"/>
      <c r="B153" s="106" t="n">
        <f aca="false">B152+1</f>
        <v>143</v>
      </c>
      <c r="C153" s="117" t="str">
        <f aca="false" t="array" ref="C153:C153">INDEX(_Rge_Projectdata_3rd,$B153,MATCH(C$10,_Rge_Headline_Projectdata,0))</f>
        <v>P903767</v>
      </c>
      <c r="D153" s="117" t="n">
        <f aca="false">INDEX(_Rge_Projectdata_3rd,$B153,MATCH(D$10,_Rge_Headline_Projectdata,0))</f>
        <v>0</v>
      </c>
      <c r="E153" s="118" t="str">
        <f aca="false" t="array" ref="E153:E153">IF(INDEX(_Rge_Projectdata_3rd,$B153,MATCH(E$10,_Rge_Headline_Projectdata,0))=0,"",INDEX(_Rge_Projectdata_3rd,$B153,MATCH(E$10,_Rge_Headline_Projectdata,0)))</f>
        <v/>
      </c>
      <c r="F153" s="119" t="str">
        <f aca="false">IF(OR(E153=0,E153&gt;_Reportdate),"Open","Closed")</f>
        <v>Open</v>
      </c>
      <c r="G153" s="120"/>
      <c r="H153" s="121"/>
      <c r="I153" s="121"/>
      <c r="J153" s="121"/>
      <c r="K153" s="122" t="n">
        <f aca="false">SUM(H153:J153)</f>
        <v>0</v>
      </c>
      <c r="L153" s="123"/>
      <c r="M153" s="123"/>
      <c r="N153" s="123"/>
      <c r="O153" s="122" t="n">
        <f aca="false">SUM(L153:N153)</f>
        <v>0</v>
      </c>
      <c r="P153" s="123"/>
      <c r="Q153" s="123"/>
      <c r="R153" s="123"/>
      <c r="S153" s="122" t="n">
        <f aca="false">SUM(P153:R153)</f>
        <v>0</v>
      </c>
      <c r="T153" s="123"/>
      <c r="U153" s="123"/>
      <c r="V153" s="123"/>
      <c r="W153" s="122" t="n">
        <f aca="false">SUM(T153:V153)</f>
        <v>0</v>
      </c>
      <c r="X153" s="123"/>
      <c r="Y153" s="123"/>
      <c r="Z153" s="123"/>
      <c r="AA153" s="122" t="n">
        <f aca="false">SUM(X153:Z153)</f>
        <v>0</v>
      </c>
      <c r="AB153" s="123"/>
      <c r="AC153" s="123"/>
      <c r="AD153" s="123"/>
      <c r="AE153" s="123"/>
      <c r="AF153" s="123"/>
      <c r="AG153" s="122" t="n">
        <f aca="false">SUM(AC153:AF153)</f>
        <v>0</v>
      </c>
      <c r="AH153" s="124" t="n">
        <f aca="false">K153+O153+S153+W153+AA153+AB153+AG153</f>
        <v>0</v>
      </c>
      <c r="AI153" s="120" t="n">
        <v>184315</v>
      </c>
      <c r="AJ153" s="121" t="n">
        <v>119000</v>
      </c>
      <c r="AK153" s="121"/>
      <c r="AL153" s="121"/>
      <c r="AM153" s="122" t="n">
        <f aca="false">SUM(AJ153:AL153)</f>
        <v>119000</v>
      </c>
      <c r="AN153" s="123"/>
      <c r="AO153" s="123"/>
      <c r="AP153" s="123" t="n">
        <v>1860</v>
      </c>
      <c r="AQ153" s="122" t="n">
        <f aca="false">SUM(AN153:AP153)</f>
        <v>1860</v>
      </c>
      <c r="AR153" s="123" t="n">
        <v>15000</v>
      </c>
      <c r="AS153" s="123"/>
      <c r="AT153" s="123"/>
      <c r="AU153" s="122" t="n">
        <f aca="false">SUM(AR153:AT153)</f>
        <v>15000</v>
      </c>
      <c r="AV153" s="123"/>
      <c r="AW153" s="123"/>
      <c r="AX153" s="123" t="n">
        <v>0</v>
      </c>
      <c r="AY153" s="122" t="n">
        <f aca="false">SUM(AV153:AX153)</f>
        <v>0</v>
      </c>
      <c r="AZ153" s="123"/>
      <c r="BA153" s="123"/>
      <c r="BB153" s="123"/>
      <c r="BC153" s="122" t="n">
        <f aca="false">SUM(AZ153:BB153)</f>
        <v>0</v>
      </c>
      <c r="BD153" s="123"/>
      <c r="BE153" s="123"/>
      <c r="BF153" s="123"/>
      <c r="BG153" s="123"/>
      <c r="BH153" s="123"/>
      <c r="BI153" s="122" t="n">
        <f aca="false">SUM(BE153:BH153)</f>
        <v>0</v>
      </c>
      <c r="BJ153" s="124" t="n">
        <f aca="false">AM153+AQ153+AU153+AY153+BC153+BD153+BI153</f>
        <v>135860</v>
      </c>
      <c r="BK153" s="120" t="n">
        <v>0</v>
      </c>
      <c r="BL153" s="121"/>
      <c r="BM153" s="121"/>
      <c r="BN153" s="122" t="n">
        <f aca="false">SUM(BK153:BM153)</f>
        <v>0</v>
      </c>
      <c r="BO153" s="123"/>
      <c r="BP153" s="123"/>
      <c r="BQ153" s="123" t="n">
        <v>1860</v>
      </c>
      <c r="BR153" s="122" t="n">
        <f aca="false">SUM(BO153:BQ153)</f>
        <v>1860</v>
      </c>
      <c r="BS153" s="123" t="n">
        <v>0</v>
      </c>
      <c r="BT153" s="123"/>
      <c r="BU153" s="123"/>
      <c r="BV153" s="122" t="n">
        <f aca="false">SUM(BS153:BU153)</f>
        <v>0</v>
      </c>
      <c r="BW153" s="123"/>
      <c r="BX153" s="123"/>
      <c r="BY153" s="123" t="n">
        <v>0</v>
      </c>
      <c r="BZ153" s="122" t="n">
        <f aca="false">SUM(BW153:BY153)</f>
        <v>0</v>
      </c>
      <c r="CA153" s="123"/>
      <c r="CB153" s="123"/>
      <c r="CC153" s="123"/>
      <c r="CD153" s="122" t="n">
        <f aca="false">SUM(CA153:CC153)</f>
        <v>0</v>
      </c>
      <c r="CE153" s="123"/>
      <c r="CF153" s="123"/>
      <c r="CG153" s="123"/>
      <c r="CH153" s="123"/>
      <c r="CI153" s="123"/>
      <c r="CJ153" s="122" t="n">
        <f aca="false">SUM(CF153:CI153)</f>
        <v>0</v>
      </c>
      <c r="CK153" s="123" t="n">
        <f aca="false">BN153+BR153+BV153+BZ153+CD153+CE153+CJ153</f>
        <v>1860</v>
      </c>
      <c r="CL153" s="125" t="n">
        <v>0</v>
      </c>
      <c r="CM153" s="126"/>
      <c r="CN153" s="32"/>
      <c r="CO153" s="32"/>
      <c r="CP153" s="32"/>
      <c r="CQ153" s="32"/>
      <c r="CR153" s="32"/>
      <c r="CS153" s="32"/>
      <c r="CT153" s="32"/>
    </row>
    <row r="154" customFormat="false" ht="24.75" hidden="false" customHeight="true" outlineLevel="0" collapsed="false">
      <c r="A154" s="32"/>
      <c r="B154" s="106" t="n">
        <f aca="false">B153+1</f>
        <v>144</v>
      </c>
      <c r="C154" s="117" t="str">
        <f aca="false" t="array" ref="C154:C154">INDEX(_Rge_Projectdata_3rd,$B154,MATCH(C$10,_Rge_Headline_Projectdata,0))</f>
        <v>P903768</v>
      </c>
      <c r="D154" s="117" t="n">
        <f aca="false">INDEX(_Rge_Projectdata_3rd,$B154,MATCH(D$10,_Rge_Headline_Projectdata,0))</f>
        <v>0</v>
      </c>
      <c r="E154" s="118" t="str">
        <f aca="false" t="array" ref="E154:E154">IF(INDEX(_Rge_Projectdata_3rd,$B154,MATCH(E$10,_Rge_Headline_Projectdata,0))=0,"",INDEX(_Rge_Projectdata_3rd,$B154,MATCH(E$10,_Rge_Headline_Projectdata,0)))</f>
        <v/>
      </c>
      <c r="F154" s="119" t="str">
        <f aca="false">IF(OR(E154=0,E154&gt;_Reportdate),"Open","Closed")</f>
        <v>Open</v>
      </c>
      <c r="G154" s="120"/>
      <c r="H154" s="121"/>
      <c r="I154" s="121"/>
      <c r="J154" s="121"/>
      <c r="K154" s="122" t="n">
        <f aca="false">SUM(H154:J154)</f>
        <v>0</v>
      </c>
      <c r="L154" s="123"/>
      <c r="M154" s="123"/>
      <c r="N154" s="123"/>
      <c r="O154" s="122" t="n">
        <f aca="false">SUM(L154:N154)</f>
        <v>0</v>
      </c>
      <c r="P154" s="123"/>
      <c r="Q154" s="123"/>
      <c r="R154" s="123"/>
      <c r="S154" s="122" t="n">
        <f aca="false">SUM(P154:R154)</f>
        <v>0</v>
      </c>
      <c r="T154" s="123"/>
      <c r="U154" s="123"/>
      <c r="V154" s="123"/>
      <c r="W154" s="122" t="n">
        <f aca="false">SUM(T154:V154)</f>
        <v>0</v>
      </c>
      <c r="X154" s="123"/>
      <c r="Y154" s="123"/>
      <c r="Z154" s="123"/>
      <c r="AA154" s="122" t="n">
        <f aca="false">SUM(X154:Z154)</f>
        <v>0</v>
      </c>
      <c r="AB154" s="123"/>
      <c r="AC154" s="123"/>
      <c r="AD154" s="123"/>
      <c r="AE154" s="123"/>
      <c r="AF154" s="123"/>
      <c r="AG154" s="122" t="n">
        <f aca="false">SUM(AC154:AF154)</f>
        <v>0</v>
      </c>
      <c r="AH154" s="124" t="n">
        <f aca="false">K154+O154+S154+W154+AA154+AB154+AG154</f>
        <v>0</v>
      </c>
      <c r="AI154" s="120" t="n">
        <v>109634</v>
      </c>
      <c r="AJ154" s="121" t="n">
        <v>82000</v>
      </c>
      <c r="AK154" s="121"/>
      <c r="AL154" s="121"/>
      <c r="AM154" s="122" t="n">
        <f aca="false">SUM(AJ154:AL154)</f>
        <v>82000</v>
      </c>
      <c r="AN154" s="123"/>
      <c r="AO154" s="123"/>
      <c r="AP154" s="123" t="n">
        <v>0</v>
      </c>
      <c r="AQ154" s="122" t="n">
        <f aca="false">SUM(AN154:AP154)</f>
        <v>0</v>
      </c>
      <c r="AR154" s="123" t="n">
        <v>1500</v>
      </c>
      <c r="AS154" s="123"/>
      <c r="AT154" s="123"/>
      <c r="AU154" s="122" t="n">
        <f aca="false">SUM(AR154:AT154)</f>
        <v>1500</v>
      </c>
      <c r="AV154" s="123"/>
      <c r="AW154" s="123"/>
      <c r="AX154" s="123" t="n">
        <v>0</v>
      </c>
      <c r="AY154" s="122" t="n">
        <f aca="false">SUM(AV154:AX154)</f>
        <v>0</v>
      </c>
      <c r="AZ154" s="123"/>
      <c r="BA154" s="123"/>
      <c r="BB154" s="123"/>
      <c r="BC154" s="122" t="n">
        <f aca="false">SUM(AZ154:BB154)</f>
        <v>0</v>
      </c>
      <c r="BD154" s="123"/>
      <c r="BE154" s="123"/>
      <c r="BF154" s="123"/>
      <c r="BG154" s="123"/>
      <c r="BH154" s="123"/>
      <c r="BI154" s="122" t="n">
        <f aca="false">SUM(BE154:BH154)</f>
        <v>0</v>
      </c>
      <c r="BJ154" s="124" t="n">
        <f aca="false">AM154+AQ154+AU154+AY154+BC154+BD154+BI154</f>
        <v>83500</v>
      </c>
      <c r="BK154" s="120" t="n">
        <v>0</v>
      </c>
      <c r="BL154" s="121"/>
      <c r="BM154" s="121"/>
      <c r="BN154" s="122" t="n">
        <f aca="false">SUM(BK154:BM154)</f>
        <v>0</v>
      </c>
      <c r="BO154" s="123"/>
      <c r="BP154" s="123"/>
      <c r="BQ154" s="123" t="n">
        <v>0</v>
      </c>
      <c r="BR154" s="122" t="n">
        <f aca="false">SUM(BO154:BQ154)</f>
        <v>0</v>
      </c>
      <c r="BS154" s="123" t="n">
        <v>0</v>
      </c>
      <c r="BT154" s="123"/>
      <c r="BU154" s="123"/>
      <c r="BV154" s="122" t="n">
        <f aca="false">SUM(BS154:BU154)</f>
        <v>0</v>
      </c>
      <c r="BW154" s="123"/>
      <c r="BX154" s="123"/>
      <c r="BY154" s="123" t="n">
        <v>0</v>
      </c>
      <c r="BZ154" s="122" t="n">
        <f aca="false">SUM(BW154:BY154)</f>
        <v>0</v>
      </c>
      <c r="CA154" s="123"/>
      <c r="CB154" s="123"/>
      <c r="CC154" s="123"/>
      <c r="CD154" s="122" t="n">
        <f aca="false">SUM(CA154:CC154)</f>
        <v>0</v>
      </c>
      <c r="CE154" s="123"/>
      <c r="CF154" s="123"/>
      <c r="CG154" s="123"/>
      <c r="CH154" s="123"/>
      <c r="CI154" s="123"/>
      <c r="CJ154" s="122" t="n">
        <f aca="false">SUM(CF154:CI154)</f>
        <v>0</v>
      </c>
      <c r="CK154" s="123" t="n">
        <f aca="false">BN154+BR154+BV154+BZ154+CD154+CE154+CJ154</f>
        <v>0</v>
      </c>
      <c r="CL154" s="125" t="n">
        <v>0</v>
      </c>
      <c r="CM154" s="126"/>
      <c r="CN154" s="32"/>
      <c r="CO154" s="32"/>
      <c r="CP154" s="32"/>
      <c r="CQ154" s="32"/>
      <c r="CR154" s="32"/>
      <c r="CS154" s="32"/>
      <c r="CT154" s="32"/>
    </row>
    <row r="155" customFormat="false" ht="24.75" hidden="false" customHeight="true" outlineLevel="0" collapsed="false">
      <c r="A155" s="32"/>
      <c r="B155" s="106" t="n">
        <f aca="false">B154+1</f>
        <v>145</v>
      </c>
      <c r="C155" s="117" t="str">
        <f aca="false" t="array" ref="C155:C155">INDEX(_Rge_Projectdata_3rd,$B155,MATCH(C$10,_Rge_Headline_Projectdata,0))</f>
        <v>P903769</v>
      </c>
      <c r="D155" s="117" t="n">
        <f aca="false">INDEX(_Rge_Projectdata_3rd,$B155,MATCH(D$10,_Rge_Headline_Projectdata,0))</f>
        <v>0</v>
      </c>
      <c r="E155" s="118" t="str">
        <f aca="false" t="array" ref="E155:E155">IF(INDEX(_Rge_Projectdata_3rd,$B155,MATCH(E$10,_Rge_Headline_Projectdata,0))=0,"",INDEX(_Rge_Projectdata_3rd,$B155,MATCH(E$10,_Rge_Headline_Projectdata,0)))</f>
        <v/>
      </c>
      <c r="F155" s="119" t="str">
        <f aca="false">IF(OR(E155=0,E155&gt;_Reportdate),"Open","Closed")</f>
        <v>Open</v>
      </c>
      <c r="G155" s="120"/>
      <c r="H155" s="121"/>
      <c r="I155" s="121"/>
      <c r="J155" s="121"/>
      <c r="K155" s="122" t="n">
        <f aca="false">SUM(H155:J155)</f>
        <v>0</v>
      </c>
      <c r="L155" s="123"/>
      <c r="M155" s="123"/>
      <c r="N155" s="123"/>
      <c r="O155" s="122" t="n">
        <f aca="false">SUM(L155:N155)</f>
        <v>0</v>
      </c>
      <c r="P155" s="123"/>
      <c r="Q155" s="123"/>
      <c r="R155" s="123"/>
      <c r="S155" s="122" t="n">
        <f aca="false">SUM(P155:R155)</f>
        <v>0</v>
      </c>
      <c r="T155" s="123"/>
      <c r="U155" s="123"/>
      <c r="V155" s="123"/>
      <c r="W155" s="122" t="n">
        <f aca="false">SUM(T155:V155)</f>
        <v>0</v>
      </c>
      <c r="X155" s="123"/>
      <c r="Y155" s="123"/>
      <c r="Z155" s="123"/>
      <c r="AA155" s="122" t="n">
        <f aca="false">SUM(X155:Z155)</f>
        <v>0</v>
      </c>
      <c r="AB155" s="123"/>
      <c r="AC155" s="123"/>
      <c r="AD155" s="123"/>
      <c r="AE155" s="123"/>
      <c r="AF155" s="123"/>
      <c r="AG155" s="122" t="n">
        <f aca="false">SUM(AC155:AF155)</f>
        <v>0</v>
      </c>
      <c r="AH155" s="124" t="n">
        <f aca="false">K155+O155+S155+W155+AA155+AB155+AG155</f>
        <v>0</v>
      </c>
      <c r="AI155" s="120" t="n">
        <v>33441.44</v>
      </c>
      <c r="AJ155" s="121" t="n">
        <v>17600.76</v>
      </c>
      <c r="AK155" s="121"/>
      <c r="AL155" s="121"/>
      <c r="AM155" s="122" t="n">
        <f aca="false">SUM(AJ155:AL155)</f>
        <v>17600.76</v>
      </c>
      <c r="AN155" s="123"/>
      <c r="AO155" s="123"/>
      <c r="AP155" s="123" t="n">
        <v>0</v>
      </c>
      <c r="AQ155" s="122" t="n">
        <f aca="false">SUM(AN155:AP155)</f>
        <v>0</v>
      </c>
      <c r="AR155" s="123" t="n">
        <v>0</v>
      </c>
      <c r="AS155" s="123"/>
      <c r="AT155" s="123"/>
      <c r="AU155" s="122" t="n">
        <f aca="false">SUM(AR155:AT155)</f>
        <v>0</v>
      </c>
      <c r="AV155" s="123"/>
      <c r="AW155" s="123"/>
      <c r="AX155" s="123" t="n">
        <v>0</v>
      </c>
      <c r="AY155" s="122" t="n">
        <f aca="false">SUM(AV155:AX155)</f>
        <v>0</v>
      </c>
      <c r="AZ155" s="123"/>
      <c r="BA155" s="123"/>
      <c r="BB155" s="123"/>
      <c r="BC155" s="122" t="n">
        <f aca="false">SUM(AZ155:BB155)</f>
        <v>0</v>
      </c>
      <c r="BD155" s="123"/>
      <c r="BE155" s="123"/>
      <c r="BF155" s="123"/>
      <c r="BG155" s="123"/>
      <c r="BH155" s="123"/>
      <c r="BI155" s="122" t="n">
        <f aca="false">SUM(BE155:BH155)</f>
        <v>0</v>
      </c>
      <c r="BJ155" s="124" t="n">
        <f aca="false">AM155+AQ155+AU155+AY155+BC155+BD155+BI155</f>
        <v>17600.76</v>
      </c>
      <c r="BK155" s="120" t="n">
        <v>11765.03</v>
      </c>
      <c r="BL155" s="121"/>
      <c r="BM155" s="121"/>
      <c r="BN155" s="122" t="n">
        <f aca="false">SUM(BK155:BM155)</f>
        <v>11765.03</v>
      </c>
      <c r="BO155" s="123"/>
      <c r="BP155" s="123"/>
      <c r="BQ155" s="123" t="n">
        <v>0</v>
      </c>
      <c r="BR155" s="122" t="n">
        <f aca="false">SUM(BO155:BQ155)</f>
        <v>0</v>
      </c>
      <c r="BS155" s="123" t="n">
        <v>0</v>
      </c>
      <c r="BT155" s="123"/>
      <c r="BU155" s="123"/>
      <c r="BV155" s="122" t="n">
        <f aca="false">SUM(BS155:BU155)</f>
        <v>0</v>
      </c>
      <c r="BW155" s="123"/>
      <c r="BX155" s="123"/>
      <c r="BY155" s="123" t="n">
        <v>0</v>
      </c>
      <c r="BZ155" s="122" t="n">
        <f aca="false">SUM(BW155:BY155)</f>
        <v>0</v>
      </c>
      <c r="CA155" s="123"/>
      <c r="CB155" s="123"/>
      <c r="CC155" s="123"/>
      <c r="CD155" s="122" t="n">
        <f aca="false">SUM(CA155:CC155)</f>
        <v>0</v>
      </c>
      <c r="CE155" s="123"/>
      <c r="CF155" s="123"/>
      <c r="CG155" s="123"/>
      <c r="CH155" s="123"/>
      <c r="CI155" s="123"/>
      <c r="CJ155" s="122" t="n">
        <f aca="false">SUM(CF155:CI155)</f>
        <v>0</v>
      </c>
      <c r="CK155" s="123" t="n">
        <f aca="false">BN155+BR155+BV155+BZ155+CD155+CE155+CJ155</f>
        <v>11765.03</v>
      </c>
      <c r="CL155" s="125" t="n">
        <v>0</v>
      </c>
      <c r="CM155" s="126"/>
      <c r="CN155" s="32"/>
      <c r="CO155" s="32"/>
      <c r="CP155" s="32"/>
      <c r="CQ155" s="32"/>
      <c r="CR155" s="32"/>
      <c r="CS155" s="32"/>
      <c r="CT155" s="32"/>
    </row>
    <row r="156" customFormat="false" ht="24.75" hidden="false" customHeight="true" outlineLevel="0" collapsed="false">
      <c r="A156" s="32"/>
      <c r="B156" s="106" t="n">
        <f aca="false">B155+1</f>
        <v>146</v>
      </c>
      <c r="C156" s="117" t="str">
        <f aca="false" t="array" ref="C156:C156">INDEX(_Rge_Projectdata_3rd,$B156,MATCH(C$10,_Rge_Headline_Projectdata,0))</f>
        <v>P903770</v>
      </c>
      <c r="D156" s="117" t="n">
        <f aca="false">INDEX(_Rge_Projectdata_3rd,$B156,MATCH(D$10,_Rge_Headline_Projectdata,0))</f>
        <v>0</v>
      </c>
      <c r="E156" s="118" t="str">
        <f aca="false" t="array" ref="E156:E156">IF(INDEX(_Rge_Projectdata_3rd,$B156,MATCH(E$10,_Rge_Headline_Projectdata,0))=0,"",INDEX(_Rge_Projectdata_3rd,$B156,MATCH(E$10,_Rge_Headline_Projectdata,0)))</f>
        <v/>
      </c>
      <c r="F156" s="119" t="str">
        <f aca="false">IF(OR(E156=0,E156&gt;_Reportdate),"Open","Closed")</f>
        <v>Open</v>
      </c>
      <c r="G156" s="120"/>
      <c r="H156" s="121"/>
      <c r="I156" s="121"/>
      <c r="J156" s="121"/>
      <c r="K156" s="122" t="n">
        <f aca="false">SUM(H156:J156)</f>
        <v>0</v>
      </c>
      <c r="L156" s="123"/>
      <c r="M156" s="123"/>
      <c r="N156" s="123"/>
      <c r="O156" s="122" t="n">
        <f aca="false">SUM(L156:N156)</f>
        <v>0</v>
      </c>
      <c r="P156" s="123"/>
      <c r="Q156" s="123"/>
      <c r="R156" s="123"/>
      <c r="S156" s="122" t="n">
        <f aca="false">SUM(P156:R156)</f>
        <v>0</v>
      </c>
      <c r="T156" s="123"/>
      <c r="U156" s="123"/>
      <c r="V156" s="123"/>
      <c r="W156" s="122" t="n">
        <f aca="false">SUM(T156:V156)</f>
        <v>0</v>
      </c>
      <c r="X156" s="123"/>
      <c r="Y156" s="123"/>
      <c r="Z156" s="123"/>
      <c r="AA156" s="122" t="n">
        <f aca="false">SUM(X156:Z156)</f>
        <v>0</v>
      </c>
      <c r="AB156" s="123"/>
      <c r="AC156" s="123"/>
      <c r="AD156" s="123"/>
      <c r="AE156" s="123"/>
      <c r="AF156" s="123"/>
      <c r="AG156" s="122" t="n">
        <f aca="false">SUM(AC156:AF156)</f>
        <v>0</v>
      </c>
      <c r="AH156" s="124" t="n">
        <f aca="false">K156+O156+S156+W156+AA156+AB156+AG156</f>
        <v>0</v>
      </c>
      <c r="AI156" s="120" t="n">
        <v>19908.68</v>
      </c>
      <c r="AJ156" s="121" t="n">
        <v>10199.51</v>
      </c>
      <c r="AK156" s="121"/>
      <c r="AL156" s="121"/>
      <c r="AM156" s="122" t="n">
        <f aca="false">SUM(AJ156:AL156)</f>
        <v>10199.51</v>
      </c>
      <c r="AN156" s="123"/>
      <c r="AO156" s="123"/>
      <c r="AP156" s="123" t="n">
        <v>0</v>
      </c>
      <c r="AQ156" s="122" t="n">
        <f aca="false">SUM(AN156:AP156)</f>
        <v>0</v>
      </c>
      <c r="AR156" s="123" t="n">
        <v>625</v>
      </c>
      <c r="AS156" s="123"/>
      <c r="AT156" s="123"/>
      <c r="AU156" s="122" t="n">
        <f aca="false">SUM(AR156:AT156)</f>
        <v>625</v>
      </c>
      <c r="AV156" s="123"/>
      <c r="AW156" s="123"/>
      <c r="AX156" s="123" t="n">
        <v>0</v>
      </c>
      <c r="AY156" s="122" t="n">
        <f aca="false">SUM(AV156:AX156)</f>
        <v>0</v>
      </c>
      <c r="AZ156" s="123"/>
      <c r="BA156" s="123"/>
      <c r="BB156" s="123"/>
      <c r="BC156" s="122" t="n">
        <f aca="false">SUM(AZ156:BB156)</f>
        <v>0</v>
      </c>
      <c r="BD156" s="123"/>
      <c r="BE156" s="123"/>
      <c r="BF156" s="123"/>
      <c r="BG156" s="123"/>
      <c r="BH156" s="123"/>
      <c r="BI156" s="122" t="n">
        <f aca="false">SUM(BE156:BH156)</f>
        <v>0</v>
      </c>
      <c r="BJ156" s="124" t="n">
        <f aca="false">AM156+AQ156+AU156+AY156+BC156+BD156+BI156</f>
        <v>10824.51</v>
      </c>
      <c r="BK156" s="120" t="n">
        <v>6342.68</v>
      </c>
      <c r="BL156" s="121"/>
      <c r="BM156" s="121"/>
      <c r="BN156" s="122" t="n">
        <f aca="false">SUM(BK156:BM156)</f>
        <v>6342.68</v>
      </c>
      <c r="BO156" s="123"/>
      <c r="BP156" s="123"/>
      <c r="BQ156" s="123" t="n">
        <v>0</v>
      </c>
      <c r="BR156" s="122" t="n">
        <f aca="false">SUM(BO156:BQ156)</f>
        <v>0</v>
      </c>
      <c r="BS156" s="123" t="n">
        <v>0</v>
      </c>
      <c r="BT156" s="123"/>
      <c r="BU156" s="123"/>
      <c r="BV156" s="122" t="n">
        <f aca="false">SUM(BS156:BU156)</f>
        <v>0</v>
      </c>
      <c r="BW156" s="123"/>
      <c r="BX156" s="123"/>
      <c r="BY156" s="123" t="n">
        <v>0</v>
      </c>
      <c r="BZ156" s="122" t="n">
        <f aca="false">SUM(BW156:BY156)</f>
        <v>0</v>
      </c>
      <c r="CA156" s="123"/>
      <c r="CB156" s="123"/>
      <c r="CC156" s="123"/>
      <c r="CD156" s="122" t="n">
        <f aca="false">SUM(CA156:CC156)</f>
        <v>0</v>
      </c>
      <c r="CE156" s="123"/>
      <c r="CF156" s="123"/>
      <c r="CG156" s="123"/>
      <c r="CH156" s="123"/>
      <c r="CI156" s="123"/>
      <c r="CJ156" s="122" t="n">
        <f aca="false">SUM(CF156:CI156)</f>
        <v>0</v>
      </c>
      <c r="CK156" s="123" t="n">
        <f aca="false">BN156+BR156+BV156+BZ156+CD156+CE156+CJ156</f>
        <v>6342.68</v>
      </c>
      <c r="CL156" s="125" t="n">
        <v>19908.68</v>
      </c>
      <c r="CM156" s="126"/>
      <c r="CN156" s="32"/>
      <c r="CO156" s="32"/>
      <c r="CP156" s="32"/>
      <c r="CQ156" s="32"/>
      <c r="CR156" s="32"/>
      <c r="CS156" s="32"/>
      <c r="CT156" s="32"/>
    </row>
    <row r="157" customFormat="false" ht="24.75" hidden="false" customHeight="true" outlineLevel="0" collapsed="false">
      <c r="A157" s="32"/>
      <c r="B157" s="106" t="n">
        <f aca="false">B156+1</f>
        <v>147</v>
      </c>
      <c r="C157" s="117" t="str">
        <f aca="false" t="array" ref="C157:C157">INDEX(_Rge_Projectdata_3rd,$B157,MATCH(C$10,_Rge_Headline_Projectdata,0))</f>
        <v>P903771</v>
      </c>
      <c r="D157" s="117" t="n">
        <f aca="false">INDEX(_Rge_Projectdata_3rd,$B157,MATCH(D$10,_Rge_Headline_Projectdata,0))</f>
        <v>0</v>
      </c>
      <c r="E157" s="118" t="str">
        <f aca="false" t="array" ref="E157:E157">IF(INDEX(_Rge_Projectdata_3rd,$B157,MATCH(E$10,_Rge_Headline_Projectdata,0))=0,"",INDEX(_Rge_Projectdata_3rd,$B157,MATCH(E$10,_Rge_Headline_Projectdata,0)))</f>
        <v/>
      </c>
      <c r="F157" s="119" t="str">
        <f aca="false">IF(OR(E157=0,E157&gt;_Reportdate),"Open","Closed")</f>
        <v>Open</v>
      </c>
      <c r="G157" s="120"/>
      <c r="H157" s="121"/>
      <c r="I157" s="121"/>
      <c r="J157" s="121"/>
      <c r="K157" s="122" t="n">
        <f aca="false">SUM(H157:J157)</f>
        <v>0</v>
      </c>
      <c r="L157" s="123"/>
      <c r="M157" s="123"/>
      <c r="N157" s="123"/>
      <c r="O157" s="122" t="n">
        <f aca="false">SUM(L157:N157)</f>
        <v>0</v>
      </c>
      <c r="P157" s="123"/>
      <c r="Q157" s="123"/>
      <c r="R157" s="123"/>
      <c r="S157" s="122" t="n">
        <f aca="false">SUM(P157:R157)</f>
        <v>0</v>
      </c>
      <c r="T157" s="123"/>
      <c r="U157" s="123"/>
      <c r="V157" s="123"/>
      <c r="W157" s="122" t="n">
        <f aca="false">SUM(T157:V157)</f>
        <v>0</v>
      </c>
      <c r="X157" s="123"/>
      <c r="Y157" s="123"/>
      <c r="Z157" s="123"/>
      <c r="AA157" s="122" t="n">
        <f aca="false">SUM(X157:Z157)</f>
        <v>0</v>
      </c>
      <c r="AB157" s="123"/>
      <c r="AC157" s="123"/>
      <c r="AD157" s="123"/>
      <c r="AE157" s="123"/>
      <c r="AF157" s="123"/>
      <c r="AG157" s="122" t="n">
        <f aca="false">SUM(AC157:AF157)</f>
        <v>0</v>
      </c>
      <c r="AH157" s="124" t="n">
        <f aca="false">K157+O157+S157+W157+AA157+AB157+AG157</f>
        <v>0</v>
      </c>
      <c r="AI157" s="120" t="n">
        <v>23798.99</v>
      </c>
      <c r="AJ157" s="121" t="n">
        <v>11999.47</v>
      </c>
      <c r="AK157" s="121"/>
      <c r="AL157" s="121"/>
      <c r="AM157" s="122" t="n">
        <f aca="false">SUM(AJ157:AL157)</f>
        <v>11999.47</v>
      </c>
      <c r="AN157" s="123"/>
      <c r="AO157" s="123"/>
      <c r="AP157" s="123" t="n">
        <v>0</v>
      </c>
      <c r="AQ157" s="122" t="n">
        <f aca="false">SUM(AN157:AP157)</f>
        <v>0</v>
      </c>
      <c r="AR157" s="123" t="n">
        <v>625</v>
      </c>
      <c r="AS157" s="123"/>
      <c r="AT157" s="123"/>
      <c r="AU157" s="122" t="n">
        <f aca="false">SUM(AR157:AT157)</f>
        <v>625</v>
      </c>
      <c r="AV157" s="123"/>
      <c r="AW157" s="123"/>
      <c r="AX157" s="123" t="n">
        <v>0</v>
      </c>
      <c r="AY157" s="122" t="n">
        <f aca="false">SUM(AV157:AX157)</f>
        <v>0</v>
      </c>
      <c r="AZ157" s="123"/>
      <c r="BA157" s="123"/>
      <c r="BB157" s="123"/>
      <c r="BC157" s="122" t="n">
        <f aca="false">SUM(AZ157:BB157)</f>
        <v>0</v>
      </c>
      <c r="BD157" s="123"/>
      <c r="BE157" s="123"/>
      <c r="BF157" s="123"/>
      <c r="BG157" s="123"/>
      <c r="BH157" s="123"/>
      <c r="BI157" s="122" t="n">
        <f aca="false">SUM(BE157:BH157)</f>
        <v>0</v>
      </c>
      <c r="BJ157" s="124" t="n">
        <f aca="false">AM157+AQ157+AU157+AY157+BC157+BD157+BI157</f>
        <v>12624.47</v>
      </c>
      <c r="BK157" s="120" t="n">
        <v>7545.73</v>
      </c>
      <c r="BL157" s="121"/>
      <c r="BM157" s="121"/>
      <c r="BN157" s="122" t="n">
        <f aca="false">SUM(BK157:BM157)</f>
        <v>7545.73</v>
      </c>
      <c r="BO157" s="123"/>
      <c r="BP157" s="123"/>
      <c r="BQ157" s="123" t="n">
        <v>0</v>
      </c>
      <c r="BR157" s="122" t="n">
        <f aca="false">SUM(BO157:BQ157)</f>
        <v>0</v>
      </c>
      <c r="BS157" s="123" t="n">
        <v>0</v>
      </c>
      <c r="BT157" s="123"/>
      <c r="BU157" s="123"/>
      <c r="BV157" s="122" t="n">
        <f aca="false">SUM(BS157:BU157)</f>
        <v>0</v>
      </c>
      <c r="BW157" s="123"/>
      <c r="BX157" s="123"/>
      <c r="BY157" s="123" t="n">
        <v>0</v>
      </c>
      <c r="BZ157" s="122" t="n">
        <f aca="false">SUM(BW157:BY157)</f>
        <v>0</v>
      </c>
      <c r="CA157" s="123"/>
      <c r="CB157" s="123"/>
      <c r="CC157" s="123"/>
      <c r="CD157" s="122" t="n">
        <f aca="false">SUM(CA157:CC157)</f>
        <v>0</v>
      </c>
      <c r="CE157" s="123"/>
      <c r="CF157" s="123"/>
      <c r="CG157" s="123"/>
      <c r="CH157" s="123"/>
      <c r="CI157" s="123"/>
      <c r="CJ157" s="122" t="n">
        <f aca="false">SUM(CF157:CI157)</f>
        <v>0</v>
      </c>
      <c r="CK157" s="123" t="n">
        <f aca="false">BN157+BR157+BV157+BZ157+CD157+CE157+CJ157</f>
        <v>7545.73</v>
      </c>
      <c r="CL157" s="125" t="n">
        <v>23548.99</v>
      </c>
      <c r="CM157" s="126"/>
      <c r="CN157" s="32"/>
      <c r="CO157" s="32"/>
      <c r="CP157" s="32"/>
      <c r="CQ157" s="32"/>
      <c r="CR157" s="32"/>
      <c r="CS157" s="32"/>
      <c r="CT157" s="32"/>
    </row>
    <row r="158" customFormat="false" ht="24.75" hidden="false" customHeight="true" outlineLevel="0" collapsed="false">
      <c r="A158" s="32"/>
      <c r="B158" s="106" t="n">
        <f aca="false">B157+1</f>
        <v>148</v>
      </c>
      <c r="C158" s="117" t="str">
        <f aca="false" t="array" ref="C158:C158">INDEX(_Rge_Projectdata_3rd,$B158,MATCH(C$10,_Rge_Headline_Projectdata,0))</f>
        <v>P903772</v>
      </c>
      <c r="D158" s="117" t="n">
        <f aca="false">INDEX(_Rge_Projectdata_3rd,$B158,MATCH(D$10,_Rge_Headline_Projectdata,0))</f>
        <v>0</v>
      </c>
      <c r="E158" s="118" t="str">
        <f aca="false" t="array" ref="E158:E158">IF(INDEX(_Rge_Projectdata_3rd,$B158,MATCH(E$10,_Rge_Headline_Projectdata,0))=0,"",INDEX(_Rge_Projectdata_3rd,$B158,MATCH(E$10,_Rge_Headline_Projectdata,0)))</f>
        <v/>
      </c>
      <c r="F158" s="119" t="str">
        <f aca="false">IF(OR(E158=0,E158&gt;_Reportdate),"Open","Closed")</f>
        <v>Open</v>
      </c>
      <c r="G158" s="120"/>
      <c r="H158" s="121"/>
      <c r="I158" s="121"/>
      <c r="J158" s="121"/>
      <c r="K158" s="122" t="n">
        <f aca="false">SUM(H158:J158)</f>
        <v>0</v>
      </c>
      <c r="L158" s="123"/>
      <c r="M158" s="123"/>
      <c r="N158" s="123"/>
      <c r="O158" s="122" t="n">
        <f aca="false">SUM(L158:N158)</f>
        <v>0</v>
      </c>
      <c r="P158" s="123"/>
      <c r="Q158" s="123"/>
      <c r="R158" s="123"/>
      <c r="S158" s="122" t="n">
        <f aca="false">SUM(P158:R158)</f>
        <v>0</v>
      </c>
      <c r="T158" s="123"/>
      <c r="U158" s="123"/>
      <c r="V158" s="123"/>
      <c r="W158" s="122" t="n">
        <f aca="false">SUM(T158:V158)</f>
        <v>0</v>
      </c>
      <c r="X158" s="123"/>
      <c r="Y158" s="123"/>
      <c r="Z158" s="123"/>
      <c r="AA158" s="122" t="n">
        <f aca="false">SUM(X158:Z158)</f>
        <v>0</v>
      </c>
      <c r="AB158" s="123"/>
      <c r="AC158" s="123"/>
      <c r="AD158" s="123"/>
      <c r="AE158" s="123"/>
      <c r="AF158" s="123"/>
      <c r="AG158" s="122" t="n">
        <f aca="false">SUM(AC158:AF158)</f>
        <v>0</v>
      </c>
      <c r="AH158" s="124" t="n">
        <f aca="false">K158+O158+S158+W158+AA158+AB158+AG158</f>
        <v>0</v>
      </c>
      <c r="AI158" s="120" t="n">
        <v>0</v>
      </c>
      <c r="AJ158" s="121" t="n">
        <v>0</v>
      </c>
      <c r="AK158" s="121"/>
      <c r="AL158" s="121"/>
      <c r="AM158" s="122" t="n">
        <f aca="false">SUM(AJ158:AL158)</f>
        <v>0</v>
      </c>
      <c r="AN158" s="123"/>
      <c r="AO158" s="123"/>
      <c r="AP158" s="123" t="n">
        <v>0</v>
      </c>
      <c r="AQ158" s="122" t="n">
        <f aca="false">SUM(AN158:AP158)</f>
        <v>0</v>
      </c>
      <c r="AR158" s="123" t="n">
        <v>0</v>
      </c>
      <c r="AS158" s="123"/>
      <c r="AT158" s="123"/>
      <c r="AU158" s="122" t="n">
        <f aca="false">SUM(AR158:AT158)</f>
        <v>0</v>
      </c>
      <c r="AV158" s="123"/>
      <c r="AW158" s="123"/>
      <c r="AX158" s="123" t="n">
        <v>0</v>
      </c>
      <c r="AY158" s="122" t="n">
        <f aca="false">SUM(AV158:AX158)</f>
        <v>0</v>
      </c>
      <c r="AZ158" s="123"/>
      <c r="BA158" s="123"/>
      <c r="BB158" s="123"/>
      <c r="BC158" s="122" t="n">
        <f aca="false">SUM(AZ158:BB158)</f>
        <v>0</v>
      </c>
      <c r="BD158" s="123"/>
      <c r="BE158" s="123"/>
      <c r="BF158" s="123"/>
      <c r="BG158" s="123"/>
      <c r="BH158" s="123"/>
      <c r="BI158" s="122" t="n">
        <f aca="false">SUM(BE158:BH158)</f>
        <v>0</v>
      </c>
      <c r="BJ158" s="124" t="n">
        <f aca="false">AM158+AQ158+AU158+AY158+BC158+BD158+BI158</f>
        <v>0</v>
      </c>
      <c r="BK158" s="120" t="n">
        <v>0</v>
      </c>
      <c r="BL158" s="121"/>
      <c r="BM158" s="121"/>
      <c r="BN158" s="122" t="n">
        <f aca="false">SUM(BK158:BM158)</f>
        <v>0</v>
      </c>
      <c r="BO158" s="123"/>
      <c r="BP158" s="123"/>
      <c r="BQ158" s="123" t="n">
        <v>0</v>
      </c>
      <c r="BR158" s="122" t="n">
        <f aca="false">SUM(BO158:BQ158)</f>
        <v>0</v>
      </c>
      <c r="BS158" s="123" t="n">
        <v>0</v>
      </c>
      <c r="BT158" s="123"/>
      <c r="BU158" s="123"/>
      <c r="BV158" s="122" t="n">
        <f aca="false">SUM(BS158:BU158)</f>
        <v>0</v>
      </c>
      <c r="BW158" s="123"/>
      <c r="BX158" s="123"/>
      <c r="BY158" s="123" t="n">
        <v>0</v>
      </c>
      <c r="BZ158" s="122" t="n">
        <f aca="false">SUM(BW158:BY158)</f>
        <v>0</v>
      </c>
      <c r="CA158" s="123"/>
      <c r="CB158" s="123"/>
      <c r="CC158" s="123"/>
      <c r="CD158" s="122" t="n">
        <f aca="false">SUM(CA158:CC158)</f>
        <v>0</v>
      </c>
      <c r="CE158" s="123"/>
      <c r="CF158" s="123"/>
      <c r="CG158" s="123"/>
      <c r="CH158" s="123"/>
      <c r="CI158" s="123"/>
      <c r="CJ158" s="122" t="n">
        <f aca="false">SUM(CF158:CI158)</f>
        <v>0</v>
      </c>
      <c r="CK158" s="123" t="n">
        <f aca="false">BN158+BR158+BV158+BZ158+CD158+CE158+CJ158</f>
        <v>0</v>
      </c>
      <c r="CL158" s="125" t="n">
        <v>0</v>
      </c>
      <c r="CM158" s="126"/>
      <c r="CN158" s="32"/>
      <c r="CO158" s="32"/>
      <c r="CP158" s="32"/>
      <c r="CQ158" s="32"/>
      <c r="CR158" s="32"/>
      <c r="CS158" s="32"/>
      <c r="CT158" s="32"/>
    </row>
    <row r="159" customFormat="false" ht="24.75" hidden="false" customHeight="true" outlineLevel="0" collapsed="false">
      <c r="A159" s="32"/>
      <c r="B159" s="106" t="n">
        <f aca="false">B158+1</f>
        <v>149</v>
      </c>
      <c r="C159" s="117" t="str">
        <f aca="false" t="array" ref="C159:C159">INDEX(_Rge_Projectdata_3rd,$B159,MATCH(C$10,_Rge_Headline_Projectdata,0))</f>
        <v>P903774</v>
      </c>
      <c r="D159" s="117" t="n">
        <f aca="false">INDEX(_Rge_Projectdata_3rd,$B159,MATCH(D$10,_Rge_Headline_Projectdata,0))</f>
        <v>0</v>
      </c>
      <c r="E159" s="118" t="str">
        <f aca="false" t="array" ref="E159:E159">IF(INDEX(_Rge_Projectdata_3rd,$B159,MATCH(E$10,_Rge_Headline_Projectdata,0))=0,"",INDEX(_Rge_Projectdata_3rd,$B159,MATCH(E$10,_Rge_Headline_Projectdata,0)))</f>
        <v/>
      </c>
      <c r="F159" s="119" t="str">
        <f aca="false">IF(OR(E159=0,E159&gt;_Reportdate),"Open","Closed")</f>
        <v>Open</v>
      </c>
      <c r="G159" s="120"/>
      <c r="H159" s="121"/>
      <c r="I159" s="121"/>
      <c r="J159" s="121"/>
      <c r="K159" s="122" t="n">
        <f aca="false">SUM(H159:J159)</f>
        <v>0</v>
      </c>
      <c r="L159" s="123"/>
      <c r="M159" s="123"/>
      <c r="N159" s="123"/>
      <c r="O159" s="122" t="n">
        <f aca="false">SUM(L159:N159)</f>
        <v>0</v>
      </c>
      <c r="P159" s="123"/>
      <c r="Q159" s="123"/>
      <c r="R159" s="123"/>
      <c r="S159" s="122" t="n">
        <f aca="false">SUM(P159:R159)</f>
        <v>0</v>
      </c>
      <c r="T159" s="123"/>
      <c r="U159" s="123"/>
      <c r="V159" s="123"/>
      <c r="W159" s="122" t="n">
        <f aca="false">SUM(T159:V159)</f>
        <v>0</v>
      </c>
      <c r="X159" s="123"/>
      <c r="Y159" s="123"/>
      <c r="Z159" s="123"/>
      <c r="AA159" s="122" t="n">
        <f aca="false">SUM(X159:Z159)</f>
        <v>0</v>
      </c>
      <c r="AB159" s="123"/>
      <c r="AC159" s="123"/>
      <c r="AD159" s="123"/>
      <c r="AE159" s="123"/>
      <c r="AF159" s="123"/>
      <c r="AG159" s="122" t="n">
        <f aca="false">SUM(AC159:AF159)</f>
        <v>0</v>
      </c>
      <c r="AH159" s="124" t="n">
        <f aca="false">K159+O159+S159+W159+AA159+AB159+AG159</f>
        <v>0</v>
      </c>
      <c r="AI159" s="120" t="n">
        <v>9050</v>
      </c>
      <c r="AJ159" s="121" t="n">
        <v>5220</v>
      </c>
      <c r="AK159" s="121"/>
      <c r="AL159" s="121"/>
      <c r="AM159" s="122" t="n">
        <f aca="false">SUM(AJ159:AL159)</f>
        <v>5220</v>
      </c>
      <c r="AN159" s="123"/>
      <c r="AO159" s="123"/>
      <c r="AP159" s="123" t="n">
        <v>0</v>
      </c>
      <c r="AQ159" s="122" t="n">
        <f aca="false">SUM(AN159:AP159)</f>
        <v>0</v>
      </c>
      <c r="AR159" s="123" t="n">
        <v>220</v>
      </c>
      <c r="AS159" s="123"/>
      <c r="AT159" s="123"/>
      <c r="AU159" s="122" t="n">
        <f aca="false">SUM(AR159:AT159)</f>
        <v>220</v>
      </c>
      <c r="AV159" s="123"/>
      <c r="AW159" s="123"/>
      <c r="AX159" s="123" t="n">
        <v>0</v>
      </c>
      <c r="AY159" s="122" t="n">
        <f aca="false">SUM(AV159:AX159)</f>
        <v>0</v>
      </c>
      <c r="AZ159" s="123"/>
      <c r="BA159" s="123"/>
      <c r="BB159" s="123"/>
      <c r="BC159" s="122" t="n">
        <f aca="false">SUM(AZ159:BB159)</f>
        <v>0</v>
      </c>
      <c r="BD159" s="123"/>
      <c r="BE159" s="123"/>
      <c r="BF159" s="123"/>
      <c r="BG159" s="123"/>
      <c r="BH159" s="123"/>
      <c r="BI159" s="122" t="n">
        <f aca="false">SUM(BE159:BH159)</f>
        <v>0</v>
      </c>
      <c r="BJ159" s="124" t="n">
        <f aca="false">AM159+AQ159+AU159+AY159+BC159+BD159+BI159</f>
        <v>5440</v>
      </c>
      <c r="BK159" s="120" t="n">
        <v>0</v>
      </c>
      <c r="BL159" s="121"/>
      <c r="BM159" s="121"/>
      <c r="BN159" s="122" t="n">
        <f aca="false">SUM(BK159:BM159)</f>
        <v>0</v>
      </c>
      <c r="BO159" s="123"/>
      <c r="BP159" s="123"/>
      <c r="BQ159" s="123" t="n">
        <v>0</v>
      </c>
      <c r="BR159" s="122" t="n">
        <f aca="false">SUM(BO159:BQ159)</f>
        <v>0</v>
      </c>
      <c r="BS159" s="123" t="n">
        <v>0</v>
      </c>
      <c r="BT159" s="123"/>
      <c r="BU159" s="123"/>
      <c r="BV159" s="122" t="n">
        <f aca="false">SUM(BS159:BU159)</f>
        <v>0</v>
      </c>
      <c r="BW159" s="123"/>
      <c r="BX159" s="123"/>
      <c r="BY159" s="123" t="n">
        <v>0</v>
      </c>
      <c r="BZ159" s="122" t="n">
        <f aca="false">SUM(BW159:BY159)</f>
        <v>0</v>
      </c>
      <c r="CA159" s="123"/>
      <c r="CB159" s="123"/>
      <c r="CC159" s="123"/>
      <c r="CD159" s="122" t="n">
        <f aca="false">SUM(CA159:CC159)</f>
        <v>0</v>
      </c>
      <c r="CE159" s="123"/>
      <c r="CF159" s="123"/>
      <c r="CG159" s="123"/>
      <c r="CH159" s="123"/>
      <c r="CI159" s="123"/>
      <c r="CJ159" s="122" t="n">
        <f aca="false">SUM(CF159:CI159)</f>
        <v>0</v>
      </c>
      <c r="CK159" s="123" t="n">
        <f aca="false">BN159+BR159+BV159+BZ159+CD159+CE159+CJ159</f>
        <v>0</v>
      </c>
      <c r="CL159" s="125" t="n">
        <v>0</v>
      </c>
      <c r="CM159" s="126"/>
      <c r="CN159" s="32"/>
      <c r="CO159" s="32"/>
      <c r="CP159" s="32"/>
      <c r="CQ159" s="32"/>
      <c r="CR159" s="32"/>
      <c r="CS159" s="32"/>
      <c r="CT159" s="32"/>
    </row>
    <row r="160" customFormat="false" ht="24.75" hidden="false" customHeight="true" outlineLevel="0" collapsed="false">
      <c r="A160" s="32"/>
      <c r="B160" s="106" t="n">
        <f aca="false">B159+1</f>
        <v>150</v>
      </c>
      <c r="C160" s="117" t="str">
        <f aca="false" t="array" ref="C160:C160">INDEX(_Rge_Projectdata_3rd,$B160,MATCH(C$10,_Rge_Headline_Projectdata,0))</f>
        <v>P903775</v>
      </c>
      <c r="D160" s="117" t="n">
        <f aca="false">INDEX(_Rge_Projectdata_3rd,$B160,MATCH(D$10,_Rge_Headline_Projectdata,0))</f>
        <v>0</v>
      </c>
      <c r="E160" s="118" t="str">
        <f aca="false" t="array" ref="E160:E160">IF(INDEX(_Rge_Projectdata_3rd,$B160,MATCH(E$10,_Rge_Headline_Projectdata,0))=0,"",INDEX(_Rge_Projectdata_3rd,$B160,MATCH(E$10,_Rge_Headline_Projectdata,0)))</f>
        <v/>
      </c>
      <c r="F160" s="119" t="str">
        <f aca="false">IF(OR(E160=0,E160&gt;_Reportdate),"Open","Closed")</f>
        <v>Open</v>
      </c>
      <c r="G160" s="120"/>
      <c r="H160" s="121"/>
      <c r="I160" s="121"/>
      <c r="J160" s="121"/>
      <c r="K160" s="122" t="n">
        <f aca="false">SUM(H160:J160)</f>
        <v>0</v>
      </c>
      <c r="L160" s="123"/>
      <c r="M160" s="123"/>
      <c r="N160" s="123"/>
      <c r="O160" s="122" t="n">
        <f aca="false">SUM(L160:N160)</f>
        <v>0</v>
      </c>
      <c r="P160" s="123"/>
      <c r="Q160" s="123"/>
      <c r="R160" s="123"/>
      <c r="S160" s="122" t="n">
        <f aca="false">SUM(P160:R160)</f>
        <v>0</v>
      </c>
      <c r="T160" s="123"/>
      <c r="U160" s="123"/>
      <c r="V160" s="123"/>
      <c r="W160" s="122" t="n">
        <f aca="false">SUM(T160:V160)</f>
        <v>0</v>
      </c>
      <c r="X160" s="123"/>
      <c r="Y160" s="123"/>
      <c r="Z160" s="123"/>
      <c r="AA160" s="122" t="n">
        <f aca="false">SUM(X160:Z160)</f>
        <v>0</v>
      </c>
      <c r="AB160" s="123"/>
      <c r="AC160" s="123"/>
      <c r="AD160" s="123"/>
      <c r="AE160" s="123"/>
      <c r="AF160" s="123"/>
      <c r="AG160" s="122" t="n">
        <f aca="false">SUM(AC160:AF160)</f>
        <v>0</v>
      </c>
      <c r="AH160" s="124" t="n">
        <f aca="false">K160+O160+S160+W160+AA160+AB160+AG160</f>
        <v>0</v>
      </c>
      <c r="AI160" s="120" t="n">
        <v>9800</v>
      </c>
      <c r="AJ160" s="121" t="n">
        <v>4000</v>
      </c>
      <c r="AK160" s="121"/>
      <c r="AL160" s="121"/>
      <c r="AM160" s="122" t="n">
        <f aca="false">SUM(AJ160:AL160)</f>
        <v>4000</v>
      </c>
      <c r="AN160" s="123"/>
      <c r="AO160" s="123"/>
      <c r="AP160" s="123" t="n">
        <v>1300</v>
      </c>
      <c r="AQ160" s="122" t="n">
        <f aca="false">SUM(AN160:AP160)</f>
        <v>1300</v>
      </c>
      <c r="AR160" s="123" t="n">
        <v>0</v>
      </c>
      <c r="AS160" s="123"/>
      <c r="AT160" s="123"/>
      <c r="AU160" s="122" t="n">
        <f aca="false">SUM(AR160:AT160)</f>
        <v>0</v>
      </c>
      <c r="AV160" s="123"/>
      <c r="AW160" s="123"/>
      <c r="AX160" s="123" t="n">
        <v>0</v>
      </c>
      <c r="AY160" s="122" t="n">
        <f aca="false">SUM(AV160:AX160)</f>
        <v>0</v>
      </c>
      <c r="AZ160" s="123"/>
      <c r="BA160" s="123"/>
      <c r="BB160" s="123"/>
      <c r="BC160" s="122" t="n">
        <f aca="false">SUM(AZ160:BB160)</f>
        <v>0</v>
      </c>
      <c r="BD160" s="123"/>
      <c r="BE160" s="123"/>
      <c r="BF160" s="123"/>
      <c r="BG160" s="123"/>
      <c r="BH160" s="123"/>
      <c r="BI160" s="122" t="n">
        <f aca="false">SUM(BE160:BH160)</f>
        <v>0</v>
      </c>
      <c r="BJ160" s="124" t="n">
        <f aca="false">AM160+AQ160+AU160+AY160+BC160+BD160+BI160</f>
        <v>5300</v>
      </c>
      <c r="BK160" s="120" t="n">
        <v>0</v>
      </c>
      <c r="BL160" s="121"/>
      <c r="BM160" s="121"/>
      <c r="BN160" s="122" t="n">
        <f aca="false">SUM(BK160:BM160)</f>
        <v>0</v>
      </c>
      <c r="BO160" s="123"/>
      <c r="BP160" s="123"/>
      <c r="BQ160" s="123" t="n">
        <v>0</v>
      </c>
      <c r="BR160" s="122" t="n">
        <f aca="false">SUM(BO160:BQ160)</f>
        <v>0</v>
      </c>
      <c r="BS160" s="123" t="n">
        <v>0</v>
      </c>
      <c r="BT160" s="123"/>
      <c r="BU160" s="123"/>
      <c r="BV160" s="122" t="n">
        <f aca="false">SUM(BS160:BU160)</f>
        <v>0</v>
      </c>
      <c r="BW160" s="123"/>
      <c r="BX160" s="123"/>
      <c r="BY160" s="123" t="n">
        <v>0</v>
      </c>
      <c r="BZ160" s="122" t="n">
        <f aca="false">SUM(BW160:BY160)</f>
        <v>0</v>
      </c>
      <c r="CA160" s="123"/>
      <c r="CB160" s="123"/>
      <c r="CC160" s="123"/>
      <c r="CD160" s="122" t="n">
        <f aca="false">SUM(CA160:CC160)</f>
        <v>0</v>
      </c>
      <c r="CE160" s="123"/>
      <c r="CF160" s="123"/>
      <c r="CG160" s="123"/>
      <c r="CH160" s="123"/>
      <c r="CI160" s="123"/>
      <c r="CJ160" s="122" t="n">
        <f aca="false">SUM(CF160:CI160)</f>
        <v>0</v>
      </c>
      <c r="CK160" s="123" t="n">
        <f aca="false">BN160+BR160+BV160+BZ160+CD160+CE160+CJ160</f>
        <v>0</v>
      </c>
      <c r="CL160" s="125" t="n">
        <v>0</v>
      </c>
      <c r="CM160" s="126"/>
      <c r="CN160" s="32"/>
      <c r="CO160" s="32"/>
      <c r="CP160" s="32"/>
      <c r="CQ160" s="32"/>
      <c r="CR160" s="32"/>
      <c r="CS160" s="32"/>
      <c r="CT160" s="32"/>
    </row>
    <row r="161" customFormat="false" ht="24.75" hidden="false" customHeight="true" outlineLevel="0" collapsed="false">
      <c r="A161" s="32"/>
      <c r="B161" s="106" t="n">
        <f aca="false">B160+1</f>
        <v>151</v>
      </c>
      <c r="C161" s="117" t="str">
        <f aca="false" t="array" ref="C161:C161">INDEX(_Rge_Projectdata_3rd,$B161,MATCH(C$10,_Rge_Headline_Projectdata,0))</f>
        <v>P903776</v>
      </c>
      <c r="D161" s="117" t="n">
        <f aca="false">INDEX(_Rge_Projectdata_3rd,$B161,MATCH(D$10,_Rge_Headline_Projectdata,0))</f>
        <v>0</v>
      </c>
      <c r="E161" s="118" t="str">
        <f aca="false" t="array" ref="E161:E161">IF(INDEX(_Rge_Projectdata_3rd,$B161,MATCH(E$10,_Rge_Headline_Projectdata,0))=0,"",INDEX(_Rge_Projectdata_3rd,$B161,MATCH(E$10,_Rge_Headline_Projectdata,0)))</f>
        <v/>
      </c>
      <c r="F161" s="119" t="str">
        <f aca="false">IF(OR(E161=0,E161&gt;_Reportdate),"Open","Closed")</f>
        <v>Open</v>
      </c>
      <c r="G161" s="120"/>
      <c r="H161" s="121"/>
      <c r="I161" s="121"/>
      <c r="J161" s="121"/>
      <c r="K161" s="122" t="n">
        <f aca="false">SUM(H161:J161)</f>
        <v>0</v>
      </c>
      <c r="L161" s="123"/>
      <c r="M161" s="123"/>
      <c r="N161" s="123"/>
      <c r="O161" s="122" t="n">
        <f aca="false">SUM(L161:N161)</f>
        <v>0</v>
      </c>
      <c r="P161" s="123"/>
      <c r="Q161" s="123"/>
      <c r="R161" s="123"/>
      <c r="S161" s="122" t="n">
        <f aca="false">SUM(P161:R161)</f>
        <v>0</v>
      </c>
      <c r="T161" s="123"/>
      <c r="U161" s="123"/>
      <c r="V161" s="123"/>
      <c r="W161" s="122" t="n">
        <f aca="false">SUM(T161:V161)</f>
        <v>0</v>
      </c>
      <c r="X161" s="123"/>
      <c r="Y161" s="123"/>
      <c r="Z161" s="123"/>
      <c r="AA161" s="122" t="n">
        <f aca="false">SUM(X161:Z161)</f>
        <v>0</v>
      </c>
      <c r="AB161" s="123"/>
      <c r="AC161" s="123"/>
      <c r="AD161" s="123"/>
      <c r="AE161" s="123"/>
      <c r="AF161" s="123"/>
      <c r="AG161" s="122" t="n">
        <f aca="false">SUM(AC161:AF161)</f>
        <v>0</v>
      </c>
      <c r="AH161" s="124" t="n">
        <f aca="false">K161+O161+S161+W161+AA161+AB161+AG161</f>
        <v>0</v>
      </c>
      <c r="AI161" s="120" t="n">
        <v>5737.75</v>
      </c>
      <c r="AJ161" s="121" t="n">
        <v>3278.71</v>
      </c>
      <c r="AK161" s="121"/>
      <c r="AL161" s="121"/>
      <c r="AM161" s="122" t="n">
        <f aca="false">SUM(AJ161:AL161)</f>
        <v>3278.71</v>
      </c>
      <c r="AN161" s="123"/>
      <c r="AO161" s="123"/>
      <c r="AP161" s="123" t="n">
        <v>800</v>
      </c>
      <c r="AQ161" s="122" t="n">
        <f aca="false">SUM(AN161:AP161)</f>
        <v>800</v>
      </c>
      <c r="AR161" s="123" t="n">
        <v>0</v>
      </c>
      <c r="AS161" s="123"/>
      <c r="AT161" s="123"/>
      <c r="AU161" s="122" t="n">
        <f aca="false">SUM(AR161:AT161)</f>
        <v>0</v>
      </c>
      <c r="AV161" s="123"/>
      <c r="AW161" s="123"/>
      <c r="AX161" s="123" t="n">
        <v>0</v>
      </c>
      <c r="AY161" s="122" t="n">
        <f aca="false">SUM(AV161:AX161)</f>
        <v>0</v>
      </c>
      <c r="AZ161" s="123"/>
      <c r="BA161" s="123"/>
      <c r="BB161" s="123"/>
      <c r="BC161" s="122" t="n">
        <f aca="false">SUM(AZ161:BB161)</f>
        <v>0</v>
      </c>
      <c r="BD161" s="123"/>
      <c r="BE161" s="123"/>
      <c r="BF161" s="123"/>
      <c r="BG161" s="123"/>
      <c r="BH161" s="123"/>
      <c r="BI161" s="122" t="n">
        <f aca="false">SUM(BE161:BH161)</f>
        <v>0</v>
      </c>
      <c r="BJ161" s="124" t="n">
        <f aca="false">AM161+AQ161+AU161+AY161+BC161+BD161+BI161</f>
        <v>4078.71</v>
      </c>
      <c r="BK161" s="120" t="n">
        <v>0</v>
      </c>
      <c r="BL161" s="121"/>
      <c r="BM161" s="121"/>
      <c r="BN161" s="122" t="n">
        <f aca="false">SUM(BK161:BM161)</f>
        <v>0</v>
      </c>
      <c r="BO161" s="123"/>
      <c r="BP161" s="123"/>
      <c r="BQ161" s="123" t="n">
        <v>0</v>
      </c>
      <c r="BR161" s="122" t="n">
        <f aca="false">SUM(BO161:BQ161)</f>
        <v>0</v>
      </c>
      <c r="BS161" s="123" t="n">
        <v>0</v>
      </c>
      <c r="BT161" s="123"/>
      <c r="BU161" s="123"/>
      <c r="BV161" s="122" t="n">
        <f aca="false">SUM(BS161:BU161)</f>
        <v>0</v>
      </c>
      <c r="BW161" s="123"/>
      <c r="BX161" s="123"/>
      <c r="BY161" s="123" t="n">
        <v>0</v>
      </c>
      <c r="BZ161" s="122" t="n">
        <f aca="false">SUM(BW161:BY161)</f>
        <v>0</v>
      </c>
      <c r="CA161" s="123"/>
      <c r="CB161" s="123"/>
      <c r="CC161" s="123"/>
      <c r="CD161" s="122" t="n">
        <f aca="false">SUM(CA161:CC161)</f>
        <v>0</v>
      </c>
      <c r="CE161" s="123"/>
      <c r="CF161" s="123"/>
      <c r="CG161" s="123"/>
      <c r="CH161" s="123"/>
      <c r="CI161" s="123"/>
      <c r="CJ161" s="122" t="n">
        <f aca="false">SUM(CF161:CI161)</f>
        <v>0</v>
      </c>
      <c r="CK161" s="123" t="n">
        <f aca="false">BN161+BR161+BV161+BZ161+CD161+CE161+CJ161</f>
        <v>0</v>
      </c>
      <c r="CL161" s="125" t="n">
        <v>0</v>
      </c>
      <c r="CM161" s="126"/>
      <c r="CN161" s="32"/>
      <c r="CO161" s="32"/>
      <c r="CP161" s="32"/>
      <c r="CQ161" s="32"/>
      <c r="CR161" s="32"/>
      <c r="CS161" s="32"/>
      <c r="CT161" s="32"/>
    </row>
    <row r="162" customFormat="false" ht="24.75" hidden="false" customHeight="true" outlineLevel="0" collapsed="false">
      <c r="A162" s="32"/>
      <c r="B162" s="106" t="n">
        <f aca="false">B161+1</f>
        <v>152</v>
      </c>
      <c r="C162" s="117" t="str">
        <f aca="false" t="array" ref="C162:C162">INDEX(_Rge_Projectdata_3rd,$B162,MATCH(C$10,_Rge_Headline_Projectdata,0))</f>
        <v>P903777</v>
      </c>
      <c r="D162" s="117" t="n">
        <f aca="false">INDEX(_Rge_Projectdata_3rd,$B162,MATCH(D$10,_Rge_Headline_Projectdata,0))</f>
        <v>0</v>
      </c>
      <c r="E162" s="118" t="str">
        <f aca="false" t="array" ref="E162:E162">IF(INDEX(_Rge_Projectdata_3rd,$B162,MATCH(E$10,_Rge_Headline_Projectdata,0))=0,"",INDEX(_Rge_Projectdata_3rd,$B162,MATCH(E$10,_Rge_Headline_Projectdata,0)))</f>
        <v/>
      </c>
      <c r="F162" s="119" t="str">
        <f aca="false">IF(OR(E162=0,E162&gt;_Reportdate),"Open","Closed")</f>
        <v>Open</v>
      </c>
      <c r="G162" s="120"/>
      <c r="H162" s="121"/>
      <c r="I162" s="121"/>
      <c r="J162" s="121"/>
      <c r="K162" s="122" t="n">
        <f aca="false">SUM(H162:J162)</f>
        <v>0</v>
      </c>
      <c r="L162" s="123"/>
      <c r="M162" s="123"/>
      <c r="N162" s="123"/>
      <c r="O162" s="122" t="n">
        <f aca="false">SUM(L162:N162)</f>
        <v>0</v>
      </c>
      <c r="P162" s="123"/>
      <c r="Q162" s="123"/>
      <c r="R162" s="123"/>
      <c r="S162" s="122" t="n">
        <f aca="false">SUM(P162:R162)</f>
        <v>0</v>
      </c>
      <c r="T162" s="123"/>
      <c r="U162" s="123"/>
      <c r="V162" s="123"/>
      <c r="W162" s="122" t="n">
        <f aca="false">SUM(T162:V162)</f>
        <v>0</v>
      </c>
      <c r="X162" s="123"/>
      <c r="Y162" s="123"/>
      <c r="Z162" s="123"/>
      <c r="AA162" s="122" t="n">
        <f aca="false">SUM(X162:Z162)</f>
        <v>0</v>
      </c>
      <c r="AB162" s="123"/>
      <c r="AC162" s="123"/>
      <c r="AD162" s="123"/>
      <c r="AE162" s="123"/>
      <c r="AF162" s="123"/>
      <c r="AG162" s="122" t="n">
        <f aca="false">SUM(AC162:AF162)</f>
        <v>0</v>
      </c>
      <c r="AH162" s="124" t="n">
        <f aca="false">K162+O162+S162+W162+AA162+AB162+AG162</f>
        <v>0</v>
      </c>
      <c r="AI162" s="120" t="n">
        <v>4059</v>
      </c>
      <c r="AJ162" s="121" t="n">
        <v>1980.65</v>
      </c>
      <c r="AK162" s="121"/>
      <c r="AL162" s="121"/>
      <c r="AM162" s="122" t="n">
        <f aca="false">SUM(AJ162:AL162)</f>
        <v>1980.65</v>
      </c>
      <c r="AN162" s="123"/>
      <c r="AO162" s="123"/>
      <c r="AP162" s="123" t="n">
        <v>0</v>
      </c>
      <c r="AQ162" s="122" t="n">
        <f aca="false">SUM(AN162:AP162)</f>
        <v>0</v>
      </c>
      <c r="AR162" s="123" t="n">
        <v>0</v>
      </c>
      <c r="AS162" s="123"/>
      <c r="AT162" s="123"/>
      <c r="AU162" s="122" t="n">
        <f aca="false">SUM(AR162:AT162)</f>
        <v>0</v>
      </c>
      <c r="AV162" s="123"/>
      <c r="AW162" s="123"/>
      <c r="AX162" s="123" t="n">
        <v>0</v>
      </c>
      <c r="AY162" s="122" t="n">
        <f aca="false">SUM(AV162:AX162)</f>
        <v>0</v>
      </c>
      <c r="AZ162" s="123"/>
      <c r="BA162" s="123"/>
      <c r="BB162" s="123"/>
      <c r="BC162" s="122" t="n">
        <f aca="false">SUM(AZ162:BB162)</f>
        <v>0</v>
      </c>
      <c r="BD162" s="123"/>
      <c r="BE162" s="123"/>
      <c r="BF162" s="123"/>
      <c r="BG162" s="123"/>
      <c r="BH162" s="123"/>
      <c r="BI162" s="122" t="n">
        <f aca="false">SUM(BE162:BH162)</f>
        <v>0</v>
      </c>
      <c r="BJ162" s="124" t="n">
        <f aca="false">AM162+AQ162+AU162+AY162+BC162+BD162+BI162</f>
        <v>1980.65</v>
      </c>
      <c r="BK162" s="120" t="n">
        <v>0</v>
      </c>
      <c r="BL162" s="121"/>
      <c r="BM162" s="121"/>
      <c r="BN162" s="122" t="n">
        <f aca="false">SUM(BK162:BM162)</f>
        <v>0</v>
      </c>
      <c r="BO162" s="123"/>
      <c r="BP162" s="123"/>
      <c r="BQ162" s="123" t="n">
        <v>0</v>
      </c>
      <c r="BR162" s="122" t="n">
        <f aca="false">SUM(BO162:BQ162)</f>
        <v>0</v>
      </c>
      <c r="BS162" s="123" t="n">
        <v>0</v>
      </c>
      <c r="BT162" s="123"/>
      <c r="BU162" s="123"/>
      <c r="BV162" s="122" t="n">
        <f aca="false">SUM(BS162:BU162)</f>
        <v>0</v>
      </c>
      <c r="BW162" s="123"/>
      <c r="BX162" s="123"/>
      <c r="BY162" s="123" t="n">
        <v>0</v>
      </c>
      <c r="BZ162" s="122" t="n">
        <f aca="false">SUM(BW162:BY162)</f>
        <v>0</v>
      </c>
      <c r="CA162" s="123"/>
      <c r="CB162" s="123"/>
      <c r="CC162" s="123"/>
      <c r="CD162" s="122" t="n">
        <f aca="false">SUM(CA162:CC162)</f>
        <v>0</v>
      </c>
      <c r="CE162" s="123"/>
      <c r="CF162" s="123"/>
      <c r="CG162" s="123"/>
      <c r="CH162" s="123"/>
      <c r="CI162" s="123"/>
      <c r="CJ162" s="122" t="n">
        <f aca="false">SUM(CF162:CI162)</f>
        <v>0</v>
      </c>
      <c r="CK162" s="123" t="n">
        <f aca="false">BN162+BR162+BV162+BZ162+CD162+CE162+CJ162</f>
        <v>0</v>
      </c>
      <c r="CL162" s="125" t="n">
        <v>0</v>
      </c>
      <c r="CM162" s="126"/>
      <c r="CN162" s="32"/>
      <c r="CO162" s="32"/>
      <c r="CP162" s="32"/>
      <c r="CQ162" s="32"/>
      <c r="CR162" s="32"/>
      <c r="CS162" s="32"/>
      <c r="CT162" s="32"/>
    </row>
    <row r="163" customFormat="false" ht="24.75" hidden="false" customHeight="true" outlineLevel="0" collapsed="false">
      <c r="A163" s="32"/>
      <c r="B163" s="106" t="n">
        <f aca="false">B162+1</f>
        <v>153</v>
      </c>
      <c r="C163" s="117" t="str">
        <f aca="false" t="array" ref="C163:C163">INDEX(_Rge_Projectdata_3rd,$B163,MATCH(C$10,_Rge_Headline_Projectdata,0))</f>
        <v>P903778</v>
      </c>
      <c r="D163" s="117" t="n">
        <f aca="false">INDEX(_Rge_Projectdata_3rd,$B163,MATCH(D$10,_Rge_Headline_Projectdata,0))</f>
        <v>0</v>
      </c>
      <c r="E163" s="118" t="str">
        <f aca="false" t="array" ref="E163:E163">IF(INDEX(_Rge_Projectdata_3rd,$B163,MATCH(E$10,_Rge_Headline_Projectdata,0))=0,"",INDEX(_Rge_Projectdata_3rd,$B163,MATCH(E$10,_Rge_Headline_Projectdata,0)))</f>
        <v/>
      </c>
      <c r="F163" s="119" t="str">
        <f aca="false">IF(OR(E163=0,E163&gt;_Reportdate),"Open","Closed")</f>
        <v>Open</v>
      </c>
      <c r="G163" s="120"/>
      <c r="H163" s="121"/>
      <c r="I163" s="121"/>
      <c r="J163" s="121"/>
      <c r="K163" s="122" t="n">
        <f aca="false">SUM(H163:J163)</f>
        <v>0</v>
      </c>
      <c r="L163" s="123"/>
      <c r="M163" s="123"/>
      <c r="N163" s="123"/>
      <c r="O163" s="122" t="n">
        <f aca="false">SUM(L163:N163)</f>
        <v>0</v>
      </c>
      <c r="P163" s="123"/>
      <c r="Q163" s="123"/>
      <c r="R163" s="123"/>
      <c r="S163" s="122" t="n">
        <f aca="false">SUM(P163:R163)</f>
        <v>0</v>
      </c>
      <c r="T163" s="123"/>
      <c r="U163" s="123"/>
      <c r="V163" s="123"/>
      <c r="W163" s="122" t="n">
        <f aca="false">SUM(T163:V163)</f>
        <v>0</v>
      </c>
      <c r="X163" s="123"/>
      <c r="Y163" s="123"/>
      <c r="Z163" s="123"/>
      <c r="AA163" s="122" t="n">
        <f aca="false">SUM(X163:Z163)</f>
        <v>0</v>
      </c>
      <c r="AB163" s="123"/>
      <c r="AC163" s="123"/>
      <c r="AD163" s="123"/>
      <c r="AE163" s="123"/>
      <c r="AF163" s="123"/>
      <c r="AG163" s="122" t="n">
        <f aca="false">SUM(AC163:AF163)</f>
        <v>0</v>
      </c>
      <c r="AH163" s="124" t="n">
        <f aca="false">K163+O163+S163+W163+AA163+AB163+AG163</f>
        <v>0</v>
      </c>
      <c r="AI163" s="120" t="n">
        <v>9200</v>
      </c>
      <c r="AJ163" s="121" t="n">
        <v>3200</v>
      </c>
      <c r="AK163" s="121"/>
      <c r="AL163" s="121"/>
      <c r="AM163" s="122" t="n">
        <f aca="false">SUM(AJ163:AL163)</f>
        <v>3200</v>
      </c>
      <c r="AN163" s="123"/>
      <c r="AO163" s="123"/>
      <c r="AP163" s="123" t="n">
        <v>325</v>
      </c>
      <c r="AQ163" s="122" t="n">
        <f aca="false">SUM(AN163:AP163)</f>
        <v>325</v>
      </c>
      <c r="AR163" s="123" t="n">
        <v>0</v>
      </c>
      <c r="AS163" s="123"/>
      <c r="AT163" s="123"/>
      <c r="AU163" s="122" t="n">
        <f aca="false">SUM(AR163:AT163)</f>
        <v>0</v>
      </c>
      <c r="AV163" s="123"/>
      <c r="AW163" s="123"/>
      <c r="AX163" s="123" t="n">
        <v>0</v>
      </c>
      <c r="AY163" s="122" t="n">
        <f aca="false">SUM(AV163:AX163)</f>
        <v>0</v>
      </c>
      <c r="AZ163" s="123"/>
      <c r="BA163" s="123"/>
      <c r="BB163" s="123"/>
      <c r="BC163" s="122" t="n">
        <f aca="false">SUM(AZ163:BB163)</f>
        <v>0</v>
      </c>
      <c r="BD163" s="123"/>
      <c r="BE163" s="123"/>
      <c r="BF163" s="123"/>
      <c r="BG163" s="123"/>
      <c r="BH163" s="123"/>
      <c r="BI163" s="122" t="n">
        <f aca="false">SUM(BE163:BH163)</f>
        <v>0</v>
      </c>
      <c r="BJ163" s="124" t="n">
        <f aca="false">AM163+AQ163+AU163+AY163+BC163+BD163+BI163</f>
        <v>3525</v>
      </c>
      <c r="BK163" s="120" t="n">
        <v>0</v>
      </c>
      <c r="BL163" s="121"/>
      <c r="BM163" s="121"/>
      <c r="BN163" s="122" t="n">
        <f aca="false">SUM(BK163:BM163)</f>
        <v>0</v>
      </c>
      <c r="BO163" s="123"/>
      <c r="BP163" s="123"/>
      <c r="BQ163" s="123" t="n">
        <v>0</v>
      </c>
      <c r="BR163" s="122" t="n">
        <f aca="false">SUM(BO163:BQ163)</f>
        <v>0</v>
      </c>
      <c r="BS163" s="123" t="n">
        <v>0</v>
      </c>
      <c r="BT163" s="123"/>
      <c r="BU163" s="123"/>
      <c r="BV163" s="122" t="n">
        <f aca="false">SUM(BS163:BU163)</f>
        <v>0</v>
      </c>
      <c r="BW163" s="123"/>
      <c r="BX163" s="123"/>
      <c r="BY163" s="123" t="n">
        <v>0</v>
      </c>
      <c r="BZ163" s="122" t="n">
        <f aca="false">SUM(BW163:BY163)</f>
        <v>0</v>
      </c>
      <c r="CA163" s="123"/>
      <c r="CB163" s="123"/>
      <c r="CC163" s="123"/>
      <c r="CD163" s="122" t="n">
        <f aca="false">SUM(CA163:CC163)</f>
        <v>0</v>
      </c>
      <c r="CE163" s="123"/>
      <c r="CF163" s="123"/>
      <c r="CG163" s="123"/>
      <c r="CH163" s="123"/>
      <c r="CI163" s="123"/>
      <c r="CJ163" s="122" t="n">
        <f aca="false">SUM(CF163:CI163)</f>
        <v>0</v>
      </c>
      <c r="CK163" s="123" t="n">
        <f aca="false">BN163+BR163+BV163+BZ163+CD163+CE163+CJ163</f>
        <v>0</v>
      </c>
      <c r="CL163" s="125" t="n">
        <v>0</v>
      </c>
      <c r="CM163" s="126"/>
      <c r="CN163" s="32"/>
      <c r="CO163" s="32"/>
      <c r="CP163" s="32"/>
      <c r="CQ163" s="32"/>
      <c r="CR163" s="32"/>
      <c r="CS163" s="32"/>
      <c r="CT163" s="32"/>
    </row>
    <row r="164" customFormat="false" ht="24.75" hidden="false" customHeight="true" outlineLevel="0" collapsed="false">
      <c r="A164" s="32"/>
      <c r="B164" s="106" t="n">
        <f aca="false">B163+1</f>
        <v>154</v>
      </c>
      <c r="C164" s="117" t="str">
        <f aca="false" t="array" ref="C164:C164">INDEX(_Rge_Projectdata_3rd,$B164,MATCH(C$10,_Rge_Headline_Projectdata,0))</f>
        <v>P903779</v>
      </c>
      <c r="D164" s="117" t="n">
        <f aca="false">INDEX(_Rge_Projectdata_3rd,$B164,MATCH(D$10,_Rge_Headline_Projectdata,0))</f>
        <v>0</v>
      </c>
      <c r="E164" s="118" t="str">
        <f aca="false" t="array" ref="E164:E164">IF(INDEX(_Rge_Projectdata_3rd,$B164,MATCH(E$10,_Rge_Headline_Projectdata,0))=0,"",INDEX(_Rge_Projectdata_3rd,$B164,MATCH(E$10,_Rge_Headline_Projectdata,0)))</f>
        <v/>
      </c>
      <c r="F164" s="119" t="str">
        <f aca="false">IF(OR(E164=0,E164&gt;_Reportdate),"Open","Closed")</f>
        <v>Open</v>
      </c>
      <c r="G164" s="120"/>
      <c r="H164" s="121"/>
      <c r="I164" s="121"/>
      <c r="J164" s="121"/>
      <c r="K164" s="122" t="n">
        <f aca="false">SUM(H164:J164)</f>
        <v>0</v>
      </c>
      <c r="L164" s="123"/>
      <c r="M164" s="123"/>
      <c r="N164" s="123"/>
      <c r="O164" s="122" t="n">
        <f aca="false">SUM(L164:N164)</f>
        <v>0</v>
      </c>
      <c r="P164" s="123"/>
      <c r="Q164" s="123"/>
      <c r="R164" s="123"/>
      <c r="S164" s="122" t="n">
        <f aca="false">SUM(P164:R164)</f>
        <v>0</v>
      </c>
      <c r="T164" s="123"/>
      <c r="U164" s="123"/>
      <c r="V164" s="123"/>
      <c r="W164" s="122" t="n">
        <f aca="false">SUM(T164:V164)</f>
        <v>0</v>
      </c>
      <c r="X164" s="123"/>
      <c r="Y164" s="123"/>
      <c r="Z164" s="123"/>
      <c r="AA164" s="122" t="n">
        <f aca="false">SUM(X164:Z164)</f>
        <v>0</v>
      </c>
      <c r="AB164" s="123"/>
      <c r="AC164" s="123"/>
      <c r="AD164" s="123"/>
      <c r="AE164" s="123"/>
      <c r="AF164" s="123"/>
      <c r="AG164" s="122" t="n">
        <f aca="false">SUM(AC164:AF164)</f>
        <v>0</v>
      </c>
      <c r="AH164" s="124" t="n">
        <f aca="false">K164+O164+S164+W164+AA164+AB164+AG164</f>
        <v>0</v>
      </c>
      <c r="AI164" s="120" t="n">
        <v>9740</v>
      </c>
      <c r="AJ164" s="121" t="n">
        <v>6840</v>
      </c>
      <c r="AK164" s="121"/>
      <c r="AL164" s="121"/>
      <c r="AM164" s="122" t="n">
        <f aca="false">SUM(AJ164:AL164)</f>
        <v>6840</v>
      </c>
      <c r="AN164" s="123"/>
      <c r="AO164" s="123"/>
      <c r="AP164" s="123" t="n">
        <v>650</v>
      </c>
      <c r="AQ164" s="122" t="n">
        <f aca="false">SUM(AN164:AP164)</f>
        <v>650</v>
      </c>
      <c r="AR164" s="123" t="n">
        <v>0</v>
      </c>
      <c r="AS164" s="123"/>
      <c r="AT164" s="123"/>
      <c r="AU164" s="122" t="n">
        <f aca="false">SUM(AR164:AT164)</f>
        <v>0</v>
      </c>
      <c r="AV164" s="123"/>
      <c r="AW164" s="123"/>
      <c r="AX164" s="123" t="n">
        <v>0</v>
      </c>
      <c r="AY164" s="122" t="n">
        <f aca="false">SUM(AV164:AX164)</f>
        <v>0</v>
      </c>
      <c r="AZ164" s="123"/>
      <c r="BA164" s="123"/>
      <c r="BB164" s="123"/>
      <c r="BC164" s="122" t="n">
        <f aca="false">SUM(AZ164:BB164)</f>
        <v>0</v>
      </c>
      <c r="BD164" s="123"/>
      <c r="BE164" s="123"/>
      <c r="BF164" s="123"/>
      <c r="BG164" s="123"/>
      <c r="BH164" s="123"/>
      <c r="BI164" s="122" t="n">
        <f aca="false">SUM(BE164:BH164)</f>
        <v>0</v>
      </c>
      <c r="BJ164" s="124" t="n">
        <f aca="false">AM164+AQ164+AU164+AY164+BC164+BD164+BI164</f>
        <v>7490</v>
      </c>
      <c r="BK164" s="120" t="n">
        <v>0</v>
      </c>
      <c r="BL164" s="121"/>
      <c r="BM164" s="121"/>
      <c r="BN164" s="122" t="n">
        <f aca="false">SUM(BK164:BM164)</f>
        <v>0</v>
      </c>
      <c r="BO164" s="123"/>
      <c r="BP164" s="123"/>
      <c r="BQ164" s="123" t="n">
        <v>270</v>
      </c>
      <c r="BR164" s="122" t="n">
        <f aca="false">SUM(BO164:BQ164)</f>
        <v>270</v>
      </c>
      <c r="BS164" s="123" t="n">
        <v>0</v>
      </c>
      <c r="BT164" s="123"/>
      <c r="BU164" s="123"/>
      <c r="BV164" s="122" t="n">
        <f aca="false">SUM(BS164:BU164)</f>
        <v>0</v>
      </c>
      <c r="BW164" s="123"/>
      <c r="BX164" s="123"/>
      <c r="BY164" s="123" t="n">
        <v>0</v>
      </c>
      <c r="BZ164" s="122" t="n">
        <f aca="false">SUM(BW164:BY164)</f>
        <v>0</v>
      </c>
      <c r="CA164" s="123"/>
      <c r="CB164" s="123"/>
      <c r="CC164" s="123"/>
      <c r="CD164" s="122" t="n">
        <f aca="false">SUM(CA164:CC164)</f>
        <v>0</v>
      </c>
      <c r="CE164" s="123"/>
      <c r="CF164" s="123"/>
      <c r="CG164" s="123"/>
      <c r="CH164" s="123"/>
      <c r="CI164" s="123"/>
      <c r="CJ164" s="122" t="n">
        <f aca="false">SUM(CF164:CI164)</f>
        <v>0</v>
      </c>
      <c r="CK164" s="123" t="n">
        <f aca="false">BN164+BR164+BV164+BZ164+CD164+CE164+CJ164</f>
        <v>270</v>
      </c>
      <c r="CL164" s="125" t="n">
        <v>0</v>
      </c>
      <c r="CM164" s="126"/>
      <c r="CN164" s="32"/>
      <c r="CO164" s="32"/>
      <c r="CP164" s="32"/>
      <c r="CQ164" s="32"/>
      <c r="CR164" s="32"/>
      <c r="CS164" s="32"/>
      <c r="CT164" s="32"/>
    </row>
    <row r="165" customFormat="false" ht="24.75" hidden="false" customHeight="true" outlineLevel="0" collapsed="false">
      <c r="A165" s="32"/>
      <c r="B165" s="106" t="n">
        <f aca="false">B164+1</f>
        <v>155</v>
      </c>
      <c r="C165" s="117" t="str">
        <f aca="false" t="array" ref="C165:C165">INDEX(_Rge_Projectdata_3rd,$B165,MATCH(C$10,_Rge_Headline_Projectdata,0))</f>
        <v>P903782</v>
      </c>
      <c r="D165" s="117" t="n">
        <f aca="false">INDEX(_Rge_Projectdata_3rd,$B165,MATCH(D$10,_Rge_Headline_Projectdata,0))</f>
        <v>0</v>
      </c>
      <c r="E165" s="118" t="str">
        <f aca="false" t="array" ref="E165:E165">IF(INDEX(_Rge_Projectdata_3rd,$B165,MATCH(E$10,_Rge_Headline_Projectdata,0))=0,"",INDEX(_Rge_Projectdata_3rd,$B165,MATCH(E$10,_Rge_Headline_Projectdata,0)))</f>
        <v/>
      </c>
      <c r="F165" s="119" t="str">
        <f aca="false">IF(OR(E165=0,E165&gt;_Reportdate),"Open","Closed")</f>
        <v>Open</v>
      </c>
      <c r="G165" s="120"/>
      <c r="H165" s="121"/>
      <c r="I165" s="121"/>
      <c r="J165" s="121"/>
      <c r="K165" s="122" t="n">
        <f aca="false">SUM(H165:J165)</f>
        <v>0</v>
      </c>
      <c r="L165" s="123"/>
      <c r="M165" s="123"/>
      <c r="N165" s="123"/>
      <c r="O165" s="122" t="n">
        <f aca="false">SUM(L165:N165)</f>
        <v>0</v>
      </c>
      <c r="P165" s="123"/>
      <c r="Q165" s="123"/>
      <c r="R165" s="123"/>
      <c r="S165" s="122" t="n">
        <f aca="false">SUM(P165:R165)</f>
        <v>0</v>
      </c>
      <c r="T165" s="123"/>
      <c r="U165" s="123"/>
      <c r="V165" s="123"/>
      <c r="W165" s="122" t="n">
        <f aca="false">SUM(T165:V165)</f>
        <v>0</v>
      </c>
      <c r="X165" s="123"/>
      <c r="Y165" s="123"/>
      <c r="Z165" s="123"/>
      <c r="AA165" s="122" t="n">
        <f aca="false">SUM(X165:Z165)</f>
        <v>0</v>
      </c>
      <c r="AB165" s="123"/>
      <c r="AC165" s="123"/>
      <c r="AD165" s="123"/>
      <c r="AE165" s="123"/>
      <c r="AF165" s="123"/>
      <c r="AG165" s="122" t="n">
        <f aca="false">SUM(AC165:AF165)</f>
        <v>0</v>
      </c>
      <c r="AH165" s="124" t="n">
        <f aca="false">K165+O165+S165+W165+AA165+AB165+AG165</f>
        <v>0</v>
      </c>
      <c r="AI165" s="120" t="n">
        <v>86400</v>
      </c>
      <c r="AJ165" s="121" t="n">
        <v>64800</v>
      </c>
      <c r="AK165" s="121"/>
      <c r="AL165" s="121"/>
      <c r="AM165" s="122" t="n">
        <f aca="false">SUM(AJ165:AL165)</f>
        <v>64800</v>
      </c>
      <c r="AN165" s="123"/>
      <c r="AO165" s="123"/>
      <c r="AP165" s="123" t="n">
        <v>0</v>
      </c>
      <c r="AQ165" s="122" t="n">
        <f aca="false">SUM(AN165:AP165)</f>
        <v>0</v>
      </c>
      <c r="AR165" s="123" t="n">
        <v>0</v>
      </c>
      <c r="AS165" s="123"/>
      <c r="AT165" s="123"/>
      <c r="AU165" s="122" t="n">
        <f aca="false">SUM(AR165:AT165)</f>
        <v>0</v>
      </c>
      <c r="AV165" s="123"/>
      <c r="AW165" s="123"/>
      <c r="AX165" s="123" t="n">
        <v>0</v>
      </c>
      <c r="AY165" s="122" t="n">
        <f aca="false">SUM(AV165:AX165)</f>
        <v>0</v>
      </c>
      <c r="AZ165" s="123"/>
      <c r="BA165" s="123"/>
      <c r="BB165" s="123"/>
      <c r="BC165" s="122" t="n">
        <f aca="false">SUM(AZ165:BB165)</f>
        <v>0</v>
      </c>
      <c r="BD165" s="123"/>
      <c r="BE165" s="123"/>
      <c r="BF165" s="123"/>
      <c r="BG165" s="123"/>
      <c r="BH165" s="123"/>
      <c r="BI165" s="122" t="n">
        <f aca="false">SUM(BE165:BH165)</f>
        <v>0</v>
      </c>
      <c r="BJ165" s="124" t="n">
        <f aca="false">AM165+AQ165+AU165+AY165+BC165+BD165+BI165</f>
        <v>64800</v>
      </c>
      <c r="BK165" s="120" t="n">
        <v>0</v>
      </c>
      <c r="BL165" s="121"/>
      <c r="BM165" s="121"/>
      <c r="BN165" s="122" t="n">
        <f aca="false">SUM(BK165:BM165)</f>
        <v>0</v>
      </c>
      <c r="BO165" s="123"/>
      <c r="BP165" s="123"/>
      <c r="BQ165" s="123" t="n">
        <v>0</v>
      </c>
      <c r="BR165" s="122" t="n">
        <f aca="false">SUM(BO165:BQ165)</f>
        <v>0</v>
      </c>
      <c r="BS165" s="123" t="n">
        <v>0</v>
      </c>
      <c r="BT165" s="123"/>
      <c r="BU165" s="123"/>
      <c r="BV165" s="122" t="n">
        <f aca="false">SUM(BS165:BU165)</f>
        <v>0</v>
      </c>
      <c r="BW165" s="123"/>
      <c r="BX165" s="123"/>
      <c r="BY165" s="123" t="n">
        <v>0</v>
      </c>
      <c r="BZ165" s="122" t="n">
        <f aca="false">SUM(BW165:BY165)</f>
        <v>0</v>
      </c>
      <c r="CA165" s="123"/>
      <c r="CB165" s="123"/>
      <c r="CC165" s="123"/>
      <c r="CD165" s="122" t="n">
        <f aca="false">SUM(CA165:CC165)</f>
        <v>0</v>
      </c>
      <c r="CE165" s="123"/>
      <c r="CF165" s="123"/>
      <c r="CG165" s="123"/>
      <c r="CH165" s="123"/>
      <c r="CI165" s="123"/>
      <c r="CJ165" s="122" t="n">
        <f aca="false">SUM(CF165:CI165)</f>
        <v>0</v>
      </c>
      <c r="CK165" s="123" t="n">
        <f aca="false">BN165+BR165+BV165+BZ165+CD165+CE165+CJ165</f>
        <v>0</v>
      </c>
      <c r="CL165" s="125" t="n">
        <v>0</v>
      </c>
      <c r="CM165" s="126"/>
      <c r="CN165" s="32"/>
      <c r="CO165" s="32"/>
      <c r="CP165" s="32"/>
      <c r="CQ165" s="32"/>
      <c r="CR165" s="32"/>
      <c r="CS165" s="32"/>
      <c r="CT165" s="32"/>
    </row>
    <row r="166" customFormat="false" ht="24.75" hidden="false" customHeight="true" outlineLevel="0" collapsed="false">
      <c r="A166" s="32"/>
      <c r="B166" s="106" t="n">
        <f aca="false">B165+1</f>
        <v>156</v>
      </c>
      <c r="C166" s="117" t="str">
        <f aca="false" t="array" ref="C166:C166">INDEX(_Rge_Projectdata_3rd,$B166,MATCH(C$10,_Rge_Headline_Projectdata,0))</f>
        <v>P903783</v>
      </c>
      <c r="D166" s="117" t="n">
        <f aca="false">INDEX(_Rge_Projectdata_3rd,$B166,MATCH(D$10,_Rge_Headline_Projectdata,0))</f>
        <v>0</v>
      </c>
      <c r="E166" s="118" t="str">
        <f aca="false" t="array" ref="E166:E166">IF(INDEX(_Rge_Projectdata_3rd,$B166,MATCH(E$10,_Rge_Headline_Projectdata,0))=0,"",INDEX(_Rge_Projectdata_3rd,$B166,MATCH(E$10,_Rge_Headline_Projectdata,0)))</f>
        <v/>
      </c>
      <c r="F166" s="119" t="str">
        <f aca="false">IF(OR(E166=0,E166&gt;_Reportdate),"Open","Closed")</f>
        <v>Open</v>
      </c>
      <c r="G166" s="120"/>
      <c r="H166" s="121"/>
      <c r="I166" s="121"/>
      <c r="J166" s="121"/>
      <c r="K166" s="122" t="n">
        <f aca="false">SUM(H166:J166)</f>
        <v>0</v>
      </c>
      <c r="L166" s="123"/>
      <c r="M166" s="123"/>
      <c r="N166" s="123"/>
      <c r="O166" s="122" t="n">
        <f aca="false">SUM(L166:N166)</f>
        <v>0</v>
      </c>
      <c r="P166" s="123"/>
      <c r="Q166" s="123"/>
      <c r="R166" s="123"/>
      <c r="S166" s="122" t="n">
        <f aca="false">SUM(P166:R166)</f>
        <v>0</v>
      </c>
      <c r="T166" s="123"/>
      <c r="U166" s="123"/>
      <c r="V166" s="123"/>
      <c r="W166" s="122" t="n">
        <f aca="false">SUM(T166:V166)</f>
        <v>0</v>
      </c>
      <c r="X166" s="123"/>
      <c r="Y166" s="123"/>
      <c r="Z166" s="123"/>
      <c r="AA166" s="122" t="n">
        <f aca="false">SUM(X166:Z166)</f>
        <v>0</v>
      </c>
      <c r="AB166" s="123"/>
      <c r="AC166" s="123"/>
      <c r="AD166" s="123"/>
      <c r="AE166" s="123"/>
      <c r="AF166" s="123"/>
      <c r="AG166" s="122" t="n">
        <f aca="false">SUM(AC166:AF166)</f>
        <v>0</v>
      </c>
      <c r="AH166" s="124" t="n">
        <f aca="false">K166+O166+S166+W166+AA166+AB166+AG166</f>
        <v>0</v>
      </c>
      <c r="AI166" s="120" t="n">
        <v>24400</v>
      </c>
      <c r="AJ166" s="121" t="n">
        <v>17429</v>
      </c>
      <c r="AK166" s="121"/>
      <c r="AL166" s="121"/>
      <c r="AM166" s="122" t="n">
        <f aca="false">SUM(AJ166:AL166)</f>
        <v>17429</v>
      </c>
      <c r="AN166" s="123"/>
      <c r="AO166" s="123"/>
      <c r="AP166" s="123" t="n">
        <v>1300</v>
      </c>
      <c r="AQ166" s="122" t="n">
        <f aca="false">SUM(AN166:AP166)</f>
        <v>1300</v>
      </c>
      <c r="AR166" s="123" t="n">
        <v>0</v>
      </c>
      <c r="AS166" s="123"/>
      <c r="AT166" s="123"/>
      <c r="AU166" s="122" t="n">
        <f aca="false">SUM(AR166:AT166)</f>
        <v>0</v>
      </c>
      <c r="AV166" s="123"/>
      <c r="AW166" s="123"/>
      <c r="AX166" s="123" t="n">
        <v>0</v>
      </c>
      <c r="AY166" s="122" t="n">
        <f aca="false">SUM(AV166:AX166)</f>
        <v>0</v>
      </c>
      <c r="AZ166" s="123"/>
      <c r="BA166" s="123"/>
      <c r="BB166" s="123"/>
      <c r="BC166" s="122" t="n">
        <f aca="false">SUM(AZ166:BB166)</f>
        <v>0</v>
      </c>
      <c r="BD166" s="123"/>
      <c r="BE166" s="123"/>
      <c r="BF166" s="123"/>
      <c r="BG166" s="123"/>
      <c r="BH166" s="123"/>
      <c r="BI166" s="122" t="n">
        <f aca="false">SUM(BE166:BH166)</f>
        <v>0</v>
      </c>
      <c r="BJ166" s="124" t="n">
        <f aca="false">AM166+AQ166+AU166+AY166+BC166+BD166+BI166</f>
        <v>18729</v>
      </c>
      <c r="BK166" s="120" t="n">
        <v>0</v>
      </c>
      <c r="BL166" s="121"/>
      <c r="BM166" s="121"/>
      <c r="BN166" s="122" t="n">
        <f aca="false">SUM(BK166:BM166)</f>
        <v>0</v>
      </c>
      <c r="BO166" s="123"/>
      <c r="BP166" s="123"/>
      <c r="BQ166" s="123" t="n">
        <v>0</v>
      </c>
      <c r="BR166" s="122" t="n">
        <f aca="false">SUM(BO166:BQ166)</f>
        <v>0</v>
      </c>
      <c r="BS166" s="123" t="n">
        <v>0</v>
      </c>
      <c r="BT166" s="123"/>
      <c r="BU166" s="123"/>
      <c r="BV166" s="122" t="n">
        <f aca="false">SUM(BS166:BU166)</f>
        <v>0</v>
      </c>
      <c r="BW166" s="123"/>
      <c r="BX166" s="123"/>
      <c r="BY166" s="123" t="n">
        <v>0</v>
      </c>
      <c r="BZ166" s="122" t="n">
        <f aca="false">SUM(BW166:BY166)</f>
        <v>0</v>
      </c>
      <c r="CA166" s="123"/>
      <c r="CB166" s="123"/>
      <c r="CC166" s="123"/>
      <c r="CD166" s="122" t="n">
        <f aca="false">SUM(CA166:CC166)</f>
        <v>0</v>
      </c>
      <c r="CE166" s="123"/>
      <c r="CF166" s="123"/>
      <c r="CG166" s="123"/>
      <c r="CH166" s="123"/>
      <c r="CI166" s="123"/>
      <c r="CJ166" s="122" t="n">
        <f aca="false">SUM(CF166:CI166)</f>
        <v>0</v>
      </c>
      <c r="CK166" s="123" t="n">
        <f aca="false">BN166+BR166+BV166+BZ166+CD166+CE166+CJ166</f>
        <v>0</v>
      </c>
      <c r="CL166" s="125" t="n">
        <v>0</v>
      </c>
      <c r="CM166" s="126"/>
      <c r="CN166" s="32"/>
      <c r="CO166" s="32"/>
      <c r="CP166" s="32"/>
      <c r="CQ166" s="32"/>
      <c r="CR166" s="32"/>
      <c r="CS166" s="32"/>
      <c r="CT166" s="32"/>
    </row>
    <row r="167" customFormat="false" ht="24.75" hidden="false" customHeight="true" outlineLevel="0" collapsed="false">
      <c r="A167" s="32"/>
      <c r="B167" s="106" t="n">
        <f aca="false">B166+1</f>
        <v>157</v>
      </c>
      <c r="C167" s="117" t="str">
        <f aca="false" t="array" ref="C167:C167">INDEX(_Rge_Projectdata_3rd,$B167,MATCH(C$10,_Rge_Headline_Projectdata,0))</f>
        <v>P903722</v>
      </c>
      <c r="D167" s="117" t="n">
        <f aca="false">INDEX(_Rge_Projectdata_3rd,$B167,MATCH(D$10,_Rge_Headline_Projectdata,0))</f>
        <v>0</v>
      </c>
      <c r="E167" s="118" t="n">
        <f aca="false" t="array" ref="E167:E167">IF(INDEX(_Rge_Projectdata_3rd,$B167,MATCH(E$10,_Rge_Headline_Projectdata,0))=0,"",INDEX(_Rge_Projectdata_3rd,$B167,MATCH(E$10,_Rge_Headline_Projectdata,0)))</f>
        <v>45443</v>
      </c>
      <c r="F167" s="119" t="str">
        <f aca="false">IF(OR(E167=0,E167&gt;_Reportdate),"Open","Closed")</f>
        <v>Closed</v>
      </c>
      <c r="G167" s="120"/>
      <c r="H167" s="121"/>
      <c r="I167" s="121"/>
      <c r="J167" s="121"/>
      <c r="K167" s="122" t="n">
        <f aca="false">SUM(H167:J167)</f>
        <v>0</v>
      </c>
      <c r="L167" s="123"/>
      <c r="M167" s="123"/>
      <c r="N167" s="123"/>
      <c r="O167" s="122" t="n">
        <f aca="false">SUM(L167:N167)</f>
        <v>0</v>
      </c>
      <c r="P167" s="123"/>
      <c r="Q167" s="123"/>
      <c r="R167" s="123"/>
      <c r="S167" s="122" t="n">
        <f aca="false">SUM(P167:R167)</f>
        <v>0</v>
      </c>
      <c r="T167" s="123"/>
      <c r="U167" s="123"/>
      <c r="V167" s="123"/>
      <c r="W167" s="122" t="n">
        <f aca="false">SUM(T167:V167)</f>
        <v>0</v>
      </c>
      <c r="X167" s="123"/>
      <c r="Y167" s="123"/>
      <c r="Z167" s="123"/>
      <c r="AA167" s="122" t="n">
        <f aca="false">SUM(X167:Z167)</f>
        <v>0</v>
      </c>
      <c r="AB167" s="123"/>
      <c r="AC167" s="123"/>
      <c r="AD167" s="123"/>
      <c r="AE167" s="123"/>
      <c r="AF167" s="123"/>
      <c r="AG167" s="122" t="n">
        <f aca="false">SUM(AC167:AF167)</f>
        <v>0</v>
      </c>
      <c r="AH167" s="124" t="n">
        <f aca="false">K167+O167+S167+W167+AA167+AB167+AG167</f>
        <v>0</v>
      </c>
      <c r="AI167" s="120" t="n">
        <v>14060</v>
      </c>
      <c r="AJ167" s="121" t="n">
        <v>7706.94</v>
      </c>
      <c r="AK167" s="121"/>
      <c r="AL167" s="121"/>
      <c r="AM167" s="122" t="n">
        <f aca="false">SUM(AJ167:AL167)</f>
        <v>7706.94</v>
      </c>
      <c r="AN167" s="123"/>
      <c r="AO167" s="123"/>
      <c r="AP167" s="123"/>
      <c r="AQ167" s="122" t="n">
        <f aca="false">SUM(AN167:AP167)</f>
        <v>0</v>
      </c>
      <c r="AR167" s="123" t="n">
        <v>850</v>
      </c>
      <c r="AS167" s="123"/>
      <c r="AT167" s="123"/>
      <c r="AU167" s="122" t="n">
        <f aca="false">SUM(AR167:AT167)</f>
        <v>850</v>
      </c>
      <c r="AV167" s="123"/>
      <c r="AW167" s="123"/>
      <c r="AX167" s="123" t="n">
        <v>0</v>
      </c>
      <c r="AY167" s="122" t="n">
        <f aca="false">SUM(AV167:AX167)</f>
        <v>0</v>
      </c>
      <c r="AZ167" s="123"/>
      <c r="BA167" s="123"/>
      <c r="BB167" s="123"/>
      <c r="BC167" s="122" t="n">
        <f aca="false">SUM(AZ167:BB167)</f>
        <v>0</v>
      </c>
      <c r="BD167" s="123"/>
      <c r="BE167" s="123"/>
      <c r="BF167" s="123"/>
      <c r="BG167" s="123"/>
      <c r="BH167" s="123"/>
      <c r="BI167" s="122" t="n">
        <f aca="false">SUM(BE167:BH167)</f>
        <v>0</v>
      </c>
      <c r="BJ167" s="124" t="n">
        <f aca="false">AM167+AQ167+AU167+AY167+BC167+BD167+BI167</f>
        <v>8556.94</v>
      </c>
      <c r="BK167" s="120" t="n">
        <v>7706.94</v>
      </c>
      <c r="BL167" s="121"/>
      <c r="BM167" s="121"/>
      <c r="BN167" s="122" t="n">
        <f aca="false">SUM(BK167:BM167)</f>
        <v>7706.94</v>
      </c>
      <c r="BO167" s="123"/>
      <c r="BP167" s="123"/>
      <c r="BQ167" s="123" t="n">
        <v>0</v>
      </c>
      <c r="BR167" s="122" t="n">
        <f aca="false">SUM(BO167:BQ167)</f>
        <v>0</v>
      </c>
      <c r="BS167" s="123" t="n">
        <v>850</v>
      </c>
      <c r="BT167" s="123"/>
      <c r="BU167" s="123"/>
      <c r="BV167" s="122" t="n">
        <f aca="false">SUM(BS167:BU167)</f>
        <v>850</v>
      </c>
      <c r="BW167" s="123"/>
      <c r="BX167" s="123"/>
      <c r="BY167" s="123" t="n">
        <v>0</v>
      </c>
      <c r="BZ167" s="122" t="n">
        <f aca="false">SUM(BW167:BY167)</f>
        <v>0</v>
      </c>
      <c r="CA167" s="123"/>
      <c r="CB167" s="123"/>
      <c r="CC167" s="123"/>
      <c r="CD167" s="122" t="n">
        <f aca="false">SUM(CA167:CC167)</f>
        <v>0</v>
      </c>
      <c r="CE167" s="123"/>
      <c r="CF167" s="123"/>
      <c r="CG167" s="123"/>
      <c r="CH167" s="123"/>
      <c r="CI167" s="123"/>
      <c r="CJ167" s="122" t="n">
        <f aca="false">SUM(CF167:CI167)</f>
        <v>0</v>
      </c>
      <c r="CK167" s="123" t="n">
        <f aca="false">BN167+BR167+BV167+BZ167+CD167+CE167+CJ167</f>
        <v>8556.94</v>
      </c>
      <c r="CL167" s="125" t="n">
        <v>14060</v>
      </c>
      <c r="CM167" s="126"/>
      <c r="CN167" s="32"/>
      <c r="CO167" s="32"/>
      <c r="CP167" s="32"/>
      <c r="CQ167" s="32"/>
      <c r="CR167" s="32"/>
      <c r="CS167" s="32"/>
      <c r="CT167" s="32"/>
    </row>
    <row r="168" customFormat="false" ht="24.75" hidden="false" customHeight="true" outlineLevel="0" collapsed="false">
      <c r="A168" s="32"/>
      <c r="B168" s="106" t="n">
        <f aca="false">B167+1</f>
        <v>158</v>
      </c>
      <c r="C168" s="117" t="str">
        <f aca="false" t="array" ref="C168:C168">INDEX(_Rge_Projectdata_3rd,$B168,MATCH(C$10,_Rge_Headline_Projectdata,0))</f>
        <v>P903531</v>
      </c>
      <c r="D168" s="117" t="n">
        <f aca="false">INDEX(_Rge_Projectdata_3rd,$B168,MATCH(D$10,_Rge_Headline_Projectdata,0))</f>
        <v>0</v>
      </c>
      <c r="E168" s="118" t="n">
        <f aca="false" t="array" ref="E168:E168">IF(INDEX(_Rge_Projectdata_3rd,$B168,MATCH(E$10,_Rge_Headline_Projectdata,0))=0,"",INDEX(_Rge_Projectdata_3rd,$B168,MATCH(E$10,_Rge_Headline_Projectdata,0)))</f>
        <v>45443</v>
      </c>
      <c r="F168" s="119" t="str">
        <f aca="false">IF(OR(E168=0,E168&gt;_Reportdate),"Open","Closed")</f>
        <v>Closed</v>
      </c>
      <c r="G168" s="120"/>
      <c r="H168" s="121"/>
      <c r="I168" s="121"/>
      <c r="J168" s="121"/>
      <c r="K168" s="122" t="n">
        <f aca="false">SUM(H168:J168)</f>
        <v>0</v>
      </c>
      <c r="L168" s="123"/>
      <c r="M168" s="123"/>
      <c r="N168" s="123"/>
      <c r="O168" s="122" t="n">
        <f aca="false">SUM(L168:N168)</f>
        <v>0</v>
      </c>
      <c r="P168" s="123"/>
      <c r="Q168" s="123"/>
      <c r="R168" s="123"/>
      <c r="S168" s="122" t="n">
        <f aca="false">SUM(P168:R168)</f>
        <v>0</v>
      </c>
      <c r="T168" s="123"/>
      <c r="U168" s="123"/>
      <c r="V168" s="123"/>
      <c r="W168" s="122" t="n">
        <f aca="false">SUM(T168:V168)</f>
        <v>0</v>
      </c>
      <c r="X168" s="123"/>
      <c r="Y168" s="123"/>
      <c r="Z168" s="123"/>
      <c r="AA168" s="122" t="n">
        <f aca="false">SUM(X168:Z168)</f>
        <v>0</v>
      </c>
      <c r="AB168" s="123"/>
      <c r="AC168" s="123"/>
      <c r="AD168" s="123"/>
      <c r="AE168" s="123"/>
      <c r="AF168" s="123"/>
      <c r="AG168" s="122" t="n">
        <f aca="false">SUM(AC168:AF168)</f>
        <v>0</v>
      </c>
      <c r="AH168" s="124" t="n">
        <f aca="false">K168+O168+S168+W168+AA168+AB168+AG168</f>
        <v>0</v>
      </c>
      <c r="AI168" s="120" t="n">
        <v>71811.52</v>
      </c>
      <c r="AJ168" s="121" t="n">
        <v>71483.52</v>
      </c>
      <c r="AK168" s="121"/>
      <c r="AL168" s="121"/>
      <c r="AM168" s="122" t="n">
        <f aca="false">SUM(AJ168:AL168)</f>
        <v>71483.52</v>
      </c>
      <c r="AN168" s="123"/>
      <c r="AO168" s="123"/>
      <c r="AP168" s="123" t="n">
        <v>0</v>
      </c>
      <c r="AQ168" s="122" t="n">
        <f aca="false">SUM(AN168:AP168)</f>
        <v>0</v>
      </c>
      <c r="AR168" s="123" t="n">
        <v>429.5</v>
      </c>
      <c r="AS168" s="123"/>
      <c r="AT168" s="123"/>
      <c r="AU168" s="122" t="n">
        <f aca="false">SUM(AR168:AT168)</f>
        <v>429.5</v>
      </c>
      <c r="AV168" s="123"/>
      <c r="AW168" s="123"/>
      <c r="AX168" s="123" t="n">
        <v>0</v>
      </c>
      <c r="AY168" s="122" t="n">
        <f aca="false">SUM(AV168:AX168)</f>
        <v>0</v>
      </c>
      <c r="AZ168" s="123"/>
      <c r="BA168" s="123"/>
      <c r="BB168" s="123"/>
      <c r="BC168" s="122" t="n">
        <f aca="false">SUM(AZ168:BB168)</f>
        <v>0</v>
      </c>
      <c r="BD168" s="123"/>
      <c r="BE168" s="123"/>
      <c r="BF168" s="123"/>
      <c r="BG168" s="123"/>
      <c r="BH168" s="123"/>
      <c r="BI168" s="122" t="n">
        <f aca="false">SUM(BE168:BH168)</f>
        <v>0</v>
      </c>
      <c r="BJ168" s="124" t="n">
        <f aca="false">AM168+AQ168+AU168+AY168+BC168+BD168+BI168</f>
        <v>71913.02</v>
      </c>
      <c r="BK168" s="120" t="n">
        <v>71483.52</v>
      </c>
      <c r="BL168" s="121"/>
      <c r="BM168" s="121"/>
      <c r="BN168" s="122" t="n">
        <f aca="false">SUM(BK168:BM168)</f>
        <v>71483.52</v>
      </c>
      <c r="BO168" s="123"/>
      <c r="BP168" s="123"/>
      <c r="BQ168" s="123" t="n">
        <v>0</v>
      </c>
      <c r="BR168" s="122" t="n">
        <f aca="false">SUM(BO168:BQ168)</f>
        <v>0</v>
      </c>
      <c r="BS168" s="123" t="n">
        <v>429.5</v>
      </c>
      <c r="BT168" s="123"/>
      <c r="BU168" s="123"/>
      <c r="BV168" s="122" t="n">
        <f aca="false">SUM(BS168:BU168)</f>
        <v>429.5</v>
      </c>
      <c r="BW168" s="123"/>
      <c r="BX168" s="123"/>
      <c r="BY168" s="123" t="n">
        <v>0</v>
      </c>
      <c r="BZ168" s="122" t="n">
        <f aca="false">SUM(BW168:BY168)</f>
        <v>0</v>
      </c>
      <c r="CA168" s="123"/>
      <c r="CB168" s="123"/>
      <c r="CC168" s="123"/>
      <c r="CD168" s="122" t="n">
        <f aca="false">SUM(CA168:CC168)</f>
        <v>0</v>
      </c>
      <c r="CE168" s="123"/>
      <c r="CF168" s="123"/>
      <c r="CG168" s="123"/>
      <c r="CH168" s="123"/>
      <c r="CI168" s="123"/>
      <c r="CJ168" s="122" t="n">
        <f aca="false">SUM(CF168:CI168)</f>
        <v>0</v>
      </c>
      <c r="CK168" s="123" t="n">
        <f aca="false">BN168+BR168+BV168+BZ168+CD168+CE168+CJ168</f>
        <v>71913.02</v>
      </c>
      <c r="CL168" s="125" t="n">
        <v>71811.52</v>
      </c>
      <c r="CM168" s="126"/>
      <c r="CN168" s="32"/>
      <c r="CO168" s="32"/>
      <c r="CP168" s="32"/>
      <c r="CQ168" s="32"/>
      <c r="CR168" s="32"/>
      <c r="CS168" s="32"/>
      <c r="CT168" s="32"/>
    </row>
    <row r="169" customFormat="false" ht="24.75" hidden="false" customHeight="true" outlineLevel="0" collapsed="false">
      <c r="A169" s="32"/>
      <c r="B169" s="106" t="n">
        <f aca="false">B168+1</f>
        <v>159</v>
      </c>
      <c r="C169" s="117" t="str">
        <f aca="false" t="array" ref="C169:C169">INDEX(_Rge_Projectdata_3rd,$B169,MATCH(C$10,_Rge_Headline_Projectdata,0))</f>
        <v>P903115</v>
      </c>
      <c r="D169" s="117" t="n">
        <f aca="false">INDEX(_Rge_Projectdata_3rd,$B169,MATCH(D$10,_Rge_Headline_Projectdata,0))</f>
        <v>0</v>
      </c>
      <c r="E169" s="118" t="str">
        <f aca="false" t="array" ref="E169:E169">IF(INDEX(_Rge_Projectdata_3rd,$B169,MATCH(E$10,_Rge_Headline_Projectdata,0))=0,"",INDEX(_Rge_Projectdata_3rd,$B169,MATCH(E$10,_Rge_Headline_Projectdata,0)))</f>
        <v/>
      </c>
      <c r="F169" s="119" t="str">
        <f aca="false">IF(OR(E169=0,E169&gt;_Reportdate),"Open","Closed")</f>
        <v>Open</v>
      </c>
      <c r="G169" s="120"/>
      <c r="H169" s="121"/>
      <c r="I169" s="121"/>
      <c r="J169" s="121"/>
      <c r="K169" s="122" t="n">
        <f aca="false">SUM(H169:J169)</f>
        <v>0</v>
      </c>
      <c r="L169" s="123"/>
      <c r="M169" s="123"/>
      <c r="N169" s="123"/>
      <c r="O169" s="122" t="n">
        <f aca="false">SUM(L169:N169)</f>
        <v>0</v>
      </c>
      <c r="P169" s="123"/>
      <c r="Q169" s="123"/>
      <c r="R169" s="123"/>
      <c r="S169" s="122" t="n">
        <f aca="false">SUM(P169:R169)</f>
        <v>0</v>
      </c>
      <c r="T169" s="123"/>
      <c r="U169" s="123"/>
      <c r="V169" s="123"/>
      <c r="W169" s="122" t="n">
        <f aca="false">SUM(T169:V169)</f>
        <v>0</v>
      </c>
      <c r="X169" s="123"/>
      <c r="Y169" s="123"/>
      <c r="Z169" s="123"/>
      <c r="AA169" s="122" t="n">
        <f aca="false">SUM(X169:Z169)</f>
        <v>0</v>
      </c>
      <c r="AB169" s="123"/>
      <c r="AC169" s="123"/>
      <c r="AD169" s="123"/>
      <c r="AE169" s="123"/>
      <c r="AF169" s="123"/>
      <c r="AG169" s="122" t="n">
        <f aca="false">SUM(AC169:AF169)</f>
        <v>0</v>
      </c>
      <c r="AH169" s="124" t="n">
        <f aca="false">K169+O169+S169+W169+AA169+AB169+AG169</f>
        <v>0</v>
      </c>
      <c r="AI169" s="120" t="n">
        <v>170000</v>
      </c>
      <c r="AJ169" s="121" t="n">
        <v>200000</v>
      </c>
      <c r="AK169" s="121"/>
      <c r="AL169" s="121"/>
      <c r="AM169" s="122" t="n">
        <f aca="false">SUM(AJ169:AL169)</f>
        <v>200000</v>
      </c>
      <c r="AN169" s="123"/>
      <c r="AO169" s="123"/>
      <c r="AP169" s="123" t="n">
        <v>4110</v>
      </c>
      <c r="AQ169" s="122" t="n">
        <f aca="false">SUM(AN169:AP169)</f>
        <v>4110</v>
      </c>
      <c r="AR169" s="123" t="n">
        <v>2050</v>
      </c>
      <c r="AS169" s="123"/>
      <c r="AT169" s="123"/>
      <c r="AU169" s="122" t="n">
        <f aca="false">SUM(AR169:AT169)</f>
        <v>2050</v>
      </c>
      <c r="AV169" s="123"/>
      <c r="AW169" s="123"/>
      <c r="AX169" s="123" t="n">
        <v>106.14</v>
      </c>
      <c r="AY169" s="122" t="n">
        <f aca="false">SUM(AV169:AX169)</f>
        <v>106.14</v>
      </c>
      <c r="AZ169" s="123"/>
      <c r="BA169" s="123"/>
      <c r="BB169" s="123"/>
      <c r="BC169" s="122" t="n">
        <f aca="false">SUM(AZ169:BB169)</f>
        <v>0</v>
      </c>
      <c r="BD169" s="123"/>
      <c r="BE169" s="123"/>
      <c r="BF169" s="123"/>
      <c r="BG169" s="123"/>
      <c r="BH169" s="123"/>
      <c r="BI169" s="122" t="n">
        <f aca="false">SUM(BE169:BH169)</f>
        <v>0</v>
      </c>
      <c r="BJ169" s="124" t="n">
        <f aca="false">AM169+AQ169+AU169+AY169+BC169+BD169+BI169</f>
        <v>206266.14</v>
      </c>
      <c r="BK169" s="120" t="n">
        <v>188239.54</v>
      </c>
      <c r="BL169" s="121"/>
      <c r="BM169" s="121"/>
      <c r="BN169" s="122" t="n">
        <f aca="false">SUM(BK169:BM169)</f>
        <v>188239.54</v>
      </c>
      <c r="BO169" s="123"/>
      <c r="BP169" s="123"/>
      <c r="BQ169" s="123" t="n">
        <v>4110</v>
      </c>
      <c r="BR169" s="122" t="n">
        <f aca="false">SUM(BO169:BQ169)</f>
        <v>4110</v>
      </c>
      <c r="BS169" s="123" t="n">
        <v>2050</v>
      </c>
      <c r="BT169" s="123"/>
      <c r="BU169" s="123"/>
      <c r="BV169" s="122" t="n">
        <f aca="false">SUM(BS169:BU169)</f>
        <v>2050</v>
      </c>
      <c r="BW169" s="123"/>
      <c r="BX169" s="123"/>
      <c r="BY169" s="123" t="n">
        <v>106.14</v>
      </c>
      <c r="BZ169" s="122" t="n">
        <f aca="false">SUM(BW169:BY169)</f>
        <v>106.14</v>
      </c>
      <c r="CA169" s="123"/>
      <c r="CB169" s="123"/>
      <c r="CC169" s="123"/>
      <c r="CD169" s="122" t="n">
        <f aca="false">SUM(CA169:CC169)</f>
        <v>0</v>
      </c>
      <c r="CE169" s="123"/>
      <c r="CF169" s="123"/>
      <c r="CG169" s="123"/>
      <c r="CH169" s="123"/>
      <c r="CI169" s="123"/>
      <c r="CJ169" s="122" t="n">
        <f aca="false">SUM(CF169:CI169)</f>
        <v>0</v>
      </c>
      <c r="CK169" s="123" t="n">
        <f aca="false">BN169+BR169+BV169+BZ169+CD169+CE169+CJ169</f>
        <v>194505.68</v>
      </c>
      <c r="CL169" s="125" t="n">
        <v>136955.3</v>
      </c>
      <c r="CM169" s="126"/>
      <c r="CN169" s="32"/>
      <c r="CO169" s="32"/>
      <c r="CP169" s="32"/>
      <c r="CQ169" s="32"/>
      <c r="CR169" s="32"/>
      <c r="CS169" s="32"/>
      <c r="CT169" s="32"/>
    </row>
    <row r="170" customFormat="false" ht="24.75" hidden="false" customHeight="true" outlineLevel="0" collapsed="false">
      <c r="A170" s="32"/>
      <c r="B170" s="106" t="n">
        <f aca="false">B169+1</f>
        <v>160</v>
      </c>
      <c r="C170" s="117" t="str">
        <f aca="false" t="array" ref="C170:C170">INDEX(_Rge_Projectdata_3rd,$B170,MATCH(C$10,_Rge_Headline_Projectdata,0))</f>
        <v>P903513</v>
      </c>
      <c r="D170" s="117" t="n">
        <f aca="false">INDEX(_Rge_Projectdata_3rd,$B170,MATCH(D$10,_Rge_Headline_Projectdata,0))</f>
        <v>0</v>
      </c>
      <c r="E170" s="118" t="n">
        <f aca="false" t="array" ref="E170:E170">IF(INDEX(_Rge_Projectdata_3rd,$B170,MATCH(E$10,_Rge_Headline_Projectdata,0))=0,"",INDEX(_Rge_Projectdata_3rd,$B170,MATCH(E$10,_Rge_Headline_Projectdata,0)))</f>
        <v>45443</v>
      </c>
      <c r="F170" s="119" t="str">
        <f aca="false">IF(OR(E170=0,E170&gt;_Reportdate),"Open","Closed")</f>
        <v>Closed</v>
      </c>
      <c r="G170" s="120"/>
      <c r="H170" s="121"/>
      <c r="I170" s="121"/>
      <c r="J170" s="121"/>
      <c r="K170" s="122" t="n">
        <f aca="false">SUM(H170:J170)</f>
        <v>0</v>
      </c>
      <c r="L170" s="123"/>
      <c r="M170" s="123"/>
      <c r="N170" s="123"/>
      <c r="O170" s="122" t="n">
        <f aca="false">SUM(L170:N170)</f>
        <v>0</v>
      </c>
      <c r="P170" s="123"/>
      <c r="Q170" s="123"/>
      <c r="R170" s="123"/>
      <c r="S170" s="122" t="n">
        <f aca="false">SUM(P170:R170)</f>
        <v>0</v>
      </c>
      <c r="T170" s="123"/>
      <c r="U170" s="123"/>
      <c r="V170" s="123"/>
      <c r="W170" s="122" t="n">
        <f aca="false">SUM(T170:V170)</f>
        <v>0</v>
      </c>
      <c r="X170" s="123"/>
      <c r="Y170" s="123"/>
      <c r="Z170" s="123"/>
      <c r="AA170" s="122" t="n">
        <f aca="false">SUM(X170:Z170)</f>
        <v>0</v>
      </c>
      <c r="AB170" s="123"/>
      <c r="AC170" s="123"/>
      <c r="AD170" s="123"/>
      <c r="AE170" s="123"/>
      <c r="AF170" s="123"/>
      <c r="AG170" s="122" t="n">
        <f aca="false">SUM(AC170:AF170)</f>
        <v>0</v>
      </c>
      <c r="AH170" s="124" t="n">
        <f aca="false">K170+O170+S170+W170+AA170+AB170+AG170</f>
        <v>0</v>
      </c>
      <c r="AI170" s="120" t="n">
        <v>95456.11</v>
      </c>
      <c r="AJ170" s="121" t="n">
        <v>55999.43</v>
      </c>
      <c r="AK170" s="121"/>
      <c r="AL170" s="121"/>
      <c r="AM170" s="122" t="n">
        <f aca="false">SUM(AJ170:AL170)</f>
        <v>55999.43</v>
      </c>
      <c r="AN170" s="123"/>
      <c r="AO170" s="123"/>
      <c r="AP170" s="123" t="n">
        <v>4466.39</v>
      </c>
      <c r="AQ170" s="122" t="n">
        <f aca="false">SUM(AN170:AP170)</f>
        <v>4466.39</v>
      </c>
      <c r="AR170" s="123"/>
      <c r="AS170" s="123"/>
      <c r="AT170" s="123"/>
      <c r="AU170" s="122" t="n">
        <f aca="false">SUM(AR170:AT170)</f>
        <v>0</v>
      </c>
      <c r="AV170" s="123"/>
      <c r="AW170" s="123"/>
      <c r="AX170" s="123"/>
      <c r="AY170" s="122" t="n">
        <f aca="false">SUM(AV170:AX170)</f>
        <v>0</v>
      </c>
      <c r="AZ170" s="123"/>
      <c r="BA170" s="123"/>
      <c r="BB170" s="123"/>
      <c r="BC170" s="122" t="n">
        <f aca="false">SUM(AZ170:BB170)</f>
        <v>0</v>
      </c>
      <c r="BD170" s="123"/>
      <c r="BE170" s="123"/>
      <c r="BF170" s="123"/>
      <c r="BG170" s="123"/>
      <c r="BH170" s="123"/>
      <c r="BI170" s="122" t="n">
        <f aca="false">SUM(BE170:BH170)</f>
        <v>0</v>
      </c>
      <c r="BJ170" s="124" t="n">
        <f aca="false">AM170+AQ170+AU170+AY170+BC170+BD170+BI170</f>
        <v>60465.82</v>
      </c>
      <c r="BK170" s="120" t="n">
        <v>55999.43</v>
      </c>
      <c r="BL170" s="121"/>
      <c r="BM170" s="121"/>
      <c r="BN170" s="122" t="n">
        <f aca="false">SUM(BK170:BM170)</f>
        <v>55999.43</v>
      </c>
      <c r="BO170" s="123"/>
      <c r="BP170" s="123"/>
      <c r="BQ170" s="123" t="n">
        <v>4466.39</v>
      </c>
      <c r="BR170" s="122" t="n">
        <f aca="false">SUM(BO170:BQ170)</f>
        <v>4466.39</v>
      </c>
      <c r="BS170" s="123"/>
      <c r="BT170" s="123"/>
      <c r="BU170" s="123"/>
      <c r="BV170" s="122" t="n">
        <f aca="false">SUM(BS170:BU170)</f>
        <v>0</v>
      </c>
      <c r="BW170" s="123"/>
      <c r="BX170" s="123"/>
      <c r="BY170" s="123"/>
      <c r="BZ170" s="122" t="n">
        <f aca="false">SUM(BW170:BY170)</f>
        <v>0</v>
      </c>
      <c r="CA170" s="123"/>
      <c r="CB170" s="123"/>
      <c r="CC170" s="123"/>
      <c r="CD170" s="122" t="n">
        <f aca="false">SUM(CA170:CC170)</f>
        <v>0</v>
      </c>
      <c r="CE170" s="123"/>
      <c r="CF170" s="123"/>
      <c r="CG170" s="123"/>
      <c r="CH170" s="123"/>
      <c r="CI170" s="123"/>
      <c r="CJ170" s="122" t="n">
        <f aca="false">SUM(CF170:CI170)</f>
        <v>0</v>
      </c>
      <c r="CK170" s="123" t="n">
        <f aca="false">BN170+BR170+BV170+BZ170+CD170+CE170+CJ170</f>
        <v>60465.82</v>
      </c>
      <c r="CL170" s="125" t="n">
        <v>95456.11</v>
      </c>
      <c r="CM170" s="126"/>
      <c r="CN170" s="32"/>
      <c r="CO170" s="32"/>
      <c r="CP170" s="32"/>
      <c r="CQ170" s="32"/>
      <c r="CR170" s="32"/>
      <c r="CS170" s="32"/>
      <c r="CT170" s="32"/>
    </row>
    <row r="171" customFormat="false" ht="24.75" hidden="false" customHeight="true" outlineLevel="0" collapsed="false">
      <c r="A171" s="32"/>
      <c r="B171" s="106" t="n">
        <f aca="false">B170+1</f>
        <v>161</v>
      </c>
      <c r="C171" s="117" t="str">
        <f aca="false" t="array" ref="C171:C171">INDEX(_Rge_Projectdata_3rd,$B171,MATCH(C$10,_Rge_Headline_Projectdata,0))</f>
        <v>P903312</v>
      </c>
      <c r="D171" s="117" t="n">
        <f aca="false">INDEX(_Rge_Projectdata_3rd,$B171,MATCH(D$10,_Rge_Headline_Projectdata,0))</f>
        <v>0</v>
      </c>
      <c r="E171" s="118" t="str">
        <f aca="false" t="array" ref="E171:E171">IF(INDEX(_Rge_Projectdata_3rd,$B171,MATCH(E$10,_Rge_Headline_Projectdata,0))=0,"",INDEX(_Rge_Projectdata_3rd,$B171,MATCH(E$10,_Rge_Headline_Projectdata,0)))</f>
        <v/>
      </c>
      <c r="F171" s="119" t="str">
        <f aca="false">IF(OR(E171=0,E171&gt;_Reportdate),"Open","Closed")</f>
        <v>Open</v>
      </c>
      <c r="G171" s="120"/>
      <c r="H171" s="121"/>
      <c r="I171" s="121"/>
      <c r="J171" s="121"/>
      <c r="K171" s="122" t="n">
        <f aca="false">SUM(H171:J171)</f>
        <v>0</v>
      </c>
      <c r="L171" s="123"/>
      <c r="M171" s="123"/>
      <c r="N171" s="123"/>
      <c r="O171" s="122" t="n">
        <f aca="false">SUM(L171:N171)</f>
        <v>0</v>
      </c>
      <c r="P171" s="123"/>
      <c r="Q171" s="123"/>
      <c r="R171" s="123"/>
      <c r="S171" s="122" t="n">
        <f aca="false">SUM(P171:R171)</f>
        <v>0</v>
      </c>
      <c r="T171" s="123"/>
      <c r="U171" s="123"/>
      <c r="V171" s="123"/>
      <c r="W171" s="122" t="n">
        <f aca="false">SUM(T171:V171)</f>
        <v>0</v>
      </c>
      <c r="X171" s="123"/>
      <c r="Y171" s="123"/>
      <c r="Z171" s="123"/>
      <c r="AA171" s="122" t="n">
        <f aca="false">SUM(X171:Z171)</f>
        <v>0</v>
      </c>
      <c r="AB171" s="123"/>
      <c r="AC171" s="123"/>
      <c r="AD171" s="123"/>
      <c r="AE171" s="123"/>
      <c r="AF171" s="123"/>
      <c r="AG171" s="122" t="n">
        <f aca="false">SUM(AC171:AF171)</f>
        <v>0</v>
      </c>
      <c r="AH171" s="124" t="n">
        <f aca="false">K171+O171+S171+W171+AA171+AB171+AG171</f>
        <v>0</v>
      </c>
      <c r="AI171" s="120" t="n">
        <v>157290.93</v>
      </c>
      <c r="AJ171" s="121" t="n">
        <v>93657.53</v>
      </c>
      <c r="AK171" s="121"/>
      <c r="AL171" s="121"/>
      <c r="AM171" s="122" t="n">
        <f aca="false">SUM(AJ171:AL171)</f>
        <v>93657.53</v>
      </c>
      <c r="AN171" s="123"/>
      <c r="AO171" s="123"/>
      <c r="AP171" s="123" t="n">
        <v>4170</v>
      </c>
      <c r="AQ171" s="122" t="n">
        <f aca="false">SUM(AN171:AP171)</f>
        <v>4170</v>
      </c>
      <c r="AR171" s="123" t="n">
        <v>9291.69</v>
      </c>
      <c r="AS171" s="123"/>
      <c r="AT171" s="123"/>
      <c r="AU171" s="122" t="n">
        <f aca="false">SUM(AR171:AT171)</f>
        <v>9291.69</v>
      </c>
      <c r="AV171" s="123"/>
      <c r="AW171" s="123"/>
      <c r="AX171" s="123" t="n">
        <v>12488.71</v>
      </c>
      <c r="AY171" s="122" t="n">
        <f aca="false">SUM(AV171:AX171)</f>
        <v>12488.71</v>
      </c>
      <c r="AZ171" s="123"/>
      <c r="BA171" s="123"/>
      <c r="BB171" s="123"/>
      <c r="BC171" s="122" t="n">
        <f aca="false">SUM(AZ171:BB171)</f>
        <v>0</v>
      </c>
      <c r="BD171" s="123"/>
      <c r="BE171" s="123"/>
      <c r="BF171" s="123"/>
      <c r="BG171" s="123"/>
      <c r="BH171" s="123"/>
      <c r="BI171" s="122" t="n">
        <f aca="false">SUM(BE171:BH171)</f>
        <v>0</v>
      </c>
      <c r="BJ171" s="124" t="n">
        <f aca="false">AM171+AQ171+AU171+AY171+BC171+BD171+BI171</f>
        <v>119607.93</v>
      </c>
      <c r="BK171" s="120" t="n">
        <v>93657.53</v>
      </c>
      <c r="BL171" s="121"/>
      <c r="BM171" s="121"/>
      <c r="BN171" s="122" t="n">
        <f aca="false">SUM(BK171:BM171)</f>
        <v>93657.53</v>
      </c>
      <c r="BO171" s="123"/>
      <c r="BP171" s="123"/>
      <c r="BQ171" s="123" t="n">
        <v>4170</v>
      </c>
      <c r="BR171" s="122" t="n">
        <f aca="false">SUM(BO171:BQ171)</f>
        <v>4170</v>
      </c>
      <c r="BS171" s="123" t="n">
        <v>9291.69</v>
      </c>
      <c r="BT171" s="123"/>
      <c r="BU171" s="123"/>
      <c r="BV171" s="122" t="n">
        <f aca="false">SUM(BS171:BU171)</f>
        <v>9291.69</v>
      </c>
      <c r="BW171" s="123"/>
      <c r="BX171" s="123"/>
      <c r="BY171" s="123" t="n">
        <v>12488.1</v>
      </c>
      <c r="BZ171" s="122" t="n">
        <f aca="false">SUM(BW171:BY171)</f>
        <v>12488.1</v>
      </c>
      <c r="CA171" s="123"/>
      <c r="CB171" s="123"/>
      <c r="CC171" s="123"/>
      <c r="CD171" s="122" t="n">
        <f aca="false">SUM(CA171:CC171)</f>
        <v>0</v>
      </c>
      <c r="CE171" s="123"/>
      <c r="CF171" s="123"/>
      <c r="CG171" s="123"/>
      <c r="CH171" s="123"/>
      <c r="CI171" s="123"/>
      <c r="CJ171" s="122" t="n">
        <f aca="false">SUM(CF171:CI171)</f>
        <v>0</v>
      </c>
      <c r="CK171" s="123" t="n">
        <f aca="false">BN171+BR171+BV171+BZ171+CD171+CE171+CJ171</f>
        <v>119607.32</v>
      </c>
      <c r="CL171" s="125" t="n">
        <v>157290.93</v>
      </c>
      <c r="CM171" s="126"/>
      <c r="CN171" s="32"/>
      <c r="CO171" s="32"/>
      <c r="CP171" s="32"/>
      <c r="CQ171" s="32"/>
      <c r="CR171" s="32"/>
      <c r="CS171" s="32"/>
      <c r="CT171" s="32"/>
    </row>
    <row r="172" customFormat="false" ht="24.75" hidden="false" customHeight="true" outlineLevel="0" collapsed="false">
      <c r="A172" s="32"/>
      <c r="B172" s="106" t="n">
        <f aca="false">B171+1</f>
        <v>162</v>
      </c>
      <c r="C172" s="117" t="n">
        <f aca="false">INDEX(_Rge_Projectdata_3rd,$B172,MATCH(C$10,_Rge_Headline_Projectdata,0))</f>
        <v>0</v>
      </c>
      <c r="D172" s="117" t="n">
        <f aca="false">INDEX(_Rge_Projectdata_3rd,$B172,MATCH(D$10,_Rge_Headline_Projectdata,0))</f>
        <v>0</v>
      </c>
      <c r="E172" s="118" t="str">
        <f aca="false" t="array" ref="E172:E172">IF(INDEX(_Rge_Projectdata_3rd,$B172,MATCH(E$10,_Rge_Headline_Projectdata,0))=0,"",INDEX(_Rge_Projectdata_3rd,$B172,MATCH(E$10,_Rge_Headline_Projectdata,0)))</f>
        <v/>
      </c>
      <c r="F172" s="119" t="str">
        <f aca="false">IF(OR(E172=0,E172&gt;_Reportdate),"Open","Closed")</f>
        <v>Open</v>
      </c>
      <c r="G172" s="120"/>
      <c r="H172" s="121"/>
      <c r="I172" s="121"/>
      <c r="J172" s="121"/>
      <c r="K172" s="122" t="n">
        <f aca="false">SUM(H172:J172)</f>
        <v>0</v>
      </c>
      <c r="L172" s="123"/>
      <c r="M172" s="123"/>
      <c r="N172" s="123"/>
      <c r="O172" s="122" t="n">
        <f aca="false">SUM(L172:N172)</f>
        <v>0</v>
      </c>
      <c r="P172" s="123"/>
      <c r="Q172" s="123"/>
      <c r="R172" s="123"/>
      <c r="S172" s="122" t="n">
        <f aca="false">SUM(P172:R172)</f>
        <v>0</v>
      </c>
      <c r="T172" s="123"/>
      <c r="U172" s="123"/>
      <c r="V172" s="123"/>
      <c r="W172" s="122" t="n">
        <f aca="false">SUM(T172:V172)</f>
        <v>0</v>
      </c>
      <c r="X172" s="123"/>
      <c r="Y172" s="123"/>
      <c r="Z172" s="123"/>
      <c r="AA172" s="122" t="n">
        <f aca="false">SUM(X172:Z172)</f>
        <v>0</v>
      </c>
      <c r="AB172" s="123"/>
      <c r="AC172" s="123"/>
      <c r="AD172" s="123"/>
      <c r="AE172" s="123"/>
      <c r="AF172" s="123"/>
      <c r="AG172" s="122" t="n">
        <f aca="false">SUM(AC172:AF172)</f>
        <v>0</v>
      </c>
      <c r="AH172" s="124" t="n">
        <f aca="false">K172+O172+S172+W172+AA172+AB172+AG172</f>
        <v>0</v>
      </c>
      <c r="AI172" s="120"/>
      <c r="AJ172" s="121"/>
      <c r="AK172" s="121"/>
      <c r="AL172" s="121"/>
      <c r="AM172" s="122" t="n">
        <f aca="false">SUM(AJ172:AL172)</f>
        <v>0</v>
      </c>
      <c r="AN172" s="123"/>
      <c r="AO172" s="123"/>
      <c r="AP172" s="123"/>
      <c r="AQ172" s="122" t="n">
        <f aca="false">SUM(AN172:AP172)</f>
        <v>0</v>
      </c>
      <c r="AR172" s="123"/>
      <c r="AS172" s="123"/>
      <c r="AT172" s="123"/>
      <c r="AU172" s="122" t="n">
        <f aca="false">SUM(AR172:AT172)</f>
        <v>0</v>
      </c>
      <c r="AV172" s="123"/>
      <c r="AW172" s="123"/>
      <c r="AX172" s="123"/>
      <c r="AY172" s="122" t="n">
        <f aca="false">SUM(AV172:AX172)</f>
        <v>0</v>
      </c>
      <c r="AZ172" s="123"/>
      <c r="BA172" s="123"/>
      <c r="BB172" s="123"/>
      <c r="BC172" s="122" t="n">
        <f aca="false">SUM(AZ172:BB172)</f>
        <v>0</v>
      </c>
      <c r="BD172" s="123"/>
      <c r="BE172" s="123"/>
      <c r="BF172" s="123"/>
      <c r="BG172" s="123"/>
      <c r="BH172" s="123"/>
      <c r="BI172" s="122" t="n">
        <f aca="false">SUM(BE172:BH172)</f>
        <v>0</v>
      </c>
      <c r="BJ172" s="124" t="n">
        <f aca="false">AM172+AQ172+AU172+AY172+BC172+BD172+BI172</f>
        <v>0</v>
      </c>
      <c r="BK172" s="120"/>
      <c r="BL172" s="121"/>
      <c r="BM172" s="121"/>
      <c r="BN172" s="122" t="n">
        <f aca="false">SUM(BK172:BM172)</f>
        <v>0</v>
      </c>
      <c r="BO172" s="123"/>
      <c r="BP172" s="123"/>
      <c r="BQ172" s="123"/>
      <c r="BR172" s="122" t="n">
        <f aca="false">SUM(BO172:BQ172)</f>
        <v>0</v>
      </c>
      <c r="BS172" s="123"/>
      <c r="BT172" s="123"/>
      <c r="BU172" s="123"/>
      <c r="BV172" s="122" t="n">
        <f aca="false">SUM(BS172:BU172)</f>
        <v>0</v>
      </c>
      <c r="BW172" s="123"/>
      <c r="BX172" s="123"/>
      <c r="BY172" s="123"/>
      <c r="BZ172" s="122" t="n">
        <f aca="false">SUM(BW172:BY172)</f>
        <v>0</v>
      </c>
      <c r="CA172" s="123"/>
      <c r="CB172" s="123"/>
      <c r="CC172" s="123"/>
      <c r="CD172" s="122" t="n">
        <f aca="false">SUM(CA172:CC172)</f>
        <v>0</v>
      </c>
      <c r="CE172" s="123"/>
      <c r="CF172" s="123"/>
      <c r="CG172" s="123"/>
      <c r="CH172" s="123"/>
      <c r="CI172" s="123"/>
      <c r="CJ172" s="122" t="n">
        <f aca="false">SUM(CF172:CI172)</f>
        <v>0</v>
      </c>
      <c r="CK172" s="123" t="n">
        <f aca="false">BN172+BR172+BV172+BZ172+CD172+CE172+CJ172</f>
        <v>0</v>
      </c>
      <c r="CL172" s="125"/>
      <c r="CM172" s="126"/>
      <c r="CN172" s="32"/>
      <c r="CO172" s="32"/>
      <c r="CP172" s="32"/>
      <c r="CQ172" s="32"/>
      <c r="CR172" s="32"/>
      <c r="CS172" s="32"/>
      <c r="CT172" s="32"/>
    </row>
    <row r="173" customFormat="false" ht="24.75" hidden="false" customHeight="true" outlineLevel="0" collapsed="false">
      <c r="A173" s="32"/>
      <c r="B173" s="106" t="n">
        <f aca="false">B172+1</f>
        <v>163</v>
      </c>
      <c r="C173" s="117" t="n">
        <f aca="false">INDEX(_Rge_Projectdata_3rd,$B173,MATCH(C$10,_Rge_Headline_Projectdata,0))</f>
        <v>0</v>
      </c>
      <c r="D173" s="117" t="n">
        <f aca="false">INDEX(_Rge_Projectdata_3rd,$B173,MATCH(D$10,_Rge_Headline_Projectdata,0))</f>
        <v>0</v>
      </c>
      <c r="E173" s="118" t="str">
        <f aca="false" t="array" ref="E173:E173">IF(INDEX(_Rge_Projectdata_3rd,$B173,MATCH(E$10,_Rge_Headline_Projectdata,0))=0,"",INDEX(_Rge_Projectdata_3rd,$B173,MATCH(E$10,_Rge_Headline_Projectdata,0)))</f>
        <v/>
      </c>
      <c r="F173" s="119" t="str">
        <f aca="false">IF(OR(E173=0,E173&gt;_Reportdate),"Open","Closed")</f>
        <v>Open</v>
      </c>
      <c r="G173" s="120"/>
      <c r="H173" s="121"/>
      <c r="I173" s="121"/>
      <c r="J173" s="121"/>
      <c r="K173" s="122" t="n">
        <f aca="false">SUM(H173:J173)</f>
        <v>0</v>
      </c>
      <c r="L173" s="123"/>
      <c r="M173" s="123"/>
      <c r="N173" s="123"/>
      <c r="O173" s="122" t="n">
        <f aca="false">SUM(L173:N173)</f>
        <v>0</v>
      </c>
      <c r="P173" s="123"/>
      <c r="Q173" s="123"/>
      <c r="R173" s="123"/>
      <c r="S173" s="122" t="n">
        <f aca="false">SUM(P173:R173)</f>
        <v>0</v>
      </c>
      <c r="T173" s="123"/>
      <c r="U173" s="123"/>
      <c r="V173" s="123"/>
      <c r="W173" s="122" t="n">
        <f aca="false">SUM(T173:V173)</f>
        <v>0</v>
      </c>
      <c r="X173" s="123"/>
      <c r="Y173" s="123"/>
      <c r="Z173" s="123"/>
      <c r="AA173" s="122" t="n">
        <f aca="false">SUM(X173:Z173)</f>
        <v>0</v>
      </c>
      <c r="AB173" s="123"/>
      <c r="AC173" s="123"/>
      <c r="AD173" s="123"/>
      <c r="AE173" s="123"/>
      <c r="AF173" s="123"/>
      <c r="AG173" s="122" t="n">
        <f aca="false">SUM(AC173:AF173)</f>
        <v>0</v>
      </c>
      <c r="AH173" s="124" t="n">
        <f aca="false">K173+O173+S173+W173+AA173+AB173+AG173</f>
        <v>0</v>
      </c>
      <c r="AI173" s="120"/>
      <c r="AJ173" s="121"/>
      <c r="AK173" s="121"/>
      <c r="AL173" s="121"/>
      <c r="AM173" s="122" t="n">
        <f aca="false">SUM(AJ173:AL173)</f>
        <v>0</v>
      </c>
      <c r="AN173" s="123"/>
      <c r="AO173" s="123"/>
      <c r="AP173" s="123"/>
      <c r="AQ173" s="122" t="n">
        <f aca="false">SUM(AN173:AP173)</f>
        <v>0</v>
      </c>
      <c r="AR173" s="123"/>
      <c r="AS173" s="123"/>
      <c r="AT173" s="123"/>
      <c r="AU173" s="122" t="n">
        <f aca="false">SUM(AR173:AT173)</f>
        <v>0</v>
      </c>
      <c r="AV173" s="123"/>
      <c r="AW173" s="123"/>
      <c r="AX173" s="123"/>
      <c r="AY173" s="122" t="n">
        <f aca="false">SUM(AV173:AX173)</f>
        <v>0</v>
      </c>
      <c r="AZ173" s="123"/>
      <c r="BA173" s="123"/>
      <c r="BB173" s="123"/>
      <c r="BC173" s="122" t="n">
        <f aca="false">SUM(AZ173:BB173)</f>
        <v>0</v>
      </c>
      <c r="BD173" s="123"/>
      <c r="BE173" s="123"/>
      <c r="BF173" s="123"/>
      <c r="BG173" s="123"/>
      <c r="BH173" s="123"/>
      <c r="BI173" s="122" t="n">
        <f aca="false">SUM(BE173:BH173)</f>
        <v>0</v>
      </c>
      <c r="BJ173" s="124" t="n">
        <f aca="false">AM173+AQ173+AU173+AY173+BC173+BD173+BI173</f>
        <v>0</v>
      </c>
      <c r="BK173" s="120"/>
      <c r="BL173" s="121"/>
      <c r="BM173" s="121"/>
      <c r="BN173" s="122" t="n">
        <f aca="false">SUM(BK173:BM173)</f>
        <v>0</v>
      </c>
      <c r="BO173" s="123"/>
      <c r="BP173" s="123"/>
      <c r="BQ173" s="123"/>
      <c r="BR173" s="122" t="n">
        <f aca="false">SUM(BO173:BQ173)</f>
        <v>0</v>
      </c>
      <c r="BS173" s="123"/>
      <c r="BT173" s="123"/>
      <c r="BU173" s="123"/>
      <c r="BV173" s="122" t="n">
        <f aca="false">SUM(BS173:BU173)</f>
        <v>0</v>
      </c>
      <c r="BW173" s="123"/>
      <c r="BX173" s="123"/>
      <c r="BY173" s="123"/>
      <c r="BZ173" s="122" t="n">
        <f aca="false">SUM(BW173:BY173)</f>
        <v>0</v>
      </c>
      <c r="CA173" s="123"/>
      <c r="CB173" s="123"/>
      <c r="CC173" s="123"/>
      <c r="CD173" s="122" t="n">
        <f aca="false">SUM(CA173:CC173)</f>
        <v>0</v>
      </c>
      <c r="CE173" s="123"/>
      <c r="CF173" s="123"/>
      <c r="CG173" s="123"/>
      <c r="CH173" s="123"/>
      <c r="CI173" s="123"/>
      <c r="CJ173" s="122" t="n">
        <f aca="false">SUM(CF173:CI173)</f>
        <v>0</v>
      </c>
      <c r="CK173" s="123" t="n">
        <f aca="false">BN173+BR173+BV173+BZ173+CD173+CE173+CJ173</f>
        <v>0</v>
      </c>
      <c r="CL173" s="125"/>
      <c r="CM173" s="126"/>
      <c r="CN173" s="32"/>
      <c r="CO173" s="32"/>
      <c r="CP173" s="32"/>
      <c r="CQ173" s="32"/>
      <c r="CR173" s="32"/>
      <c r="CS173" s="32"/>
      <c r="CT173" s="32"/>
    </row>
    <row r="174" customFormat="false" ht="24.75" hidden="false" customHeight="true" outlineLevel="0" collapsed="false">
      <c r="A174" s="32"/>
      <c r="B174" s="106" t="n">
        <f aca="false">B173+1</f>
        <v>164</v>
      </c>
      <c r="C174" s="117" t="n">
        <f aca="false">INDEX(_Rge_Projectdata_3rd,$B174,MATCH(C$10,_Rge_Headline_Projectdata,0))</f>
        <v>0</v>
      </c>
      <c r="D174" s="117" t="n">
        <f aca="false">INDEX(_Rge_Projectdata_3rd,$B174,MATCH(D$10,_Rge_Headline_Projectdata,0))</f>
        <v>0</v>
      </c>
      <c r="E174" s="118" t="str">
        <f aca="false" t="array" ref="E174:E174">IF(INDEX(_Rge_Projectdata_3rd,$B174,MATCH(E$10,_Rge_Headline_Projectdata,0))=0,"",INDEX(_Rge_Projectdata_3rd,$B174,MATCH(E$10,_Rge_Headline_Projectdata,0)))</f>
        <v/>
      </c>
      <c r="F174" s="119" t="str">
        <f aca="false">IF(OR(E174=0,E174&gt;_Reportdate),"Open","Closed")</f>
        <v>Open</v>
      </c>
      <c r="G174" s="120"/>
      <c r="H174" s="121"/>
      <c r="I174" s="121"/>
      <c r="J174" s="121"/>
      <c r="K174" s="122" t="n">
        <f aca="false">SUM(H174:J174)</f>
        <v>0</v>
      </c>
      <c r="L174" s="123"/>
      <c r="M174" s="123"/>
      <c r="N174" s="123"/>
      <c r="O174" s="122" t="n">
        <f aca="false">SUM(L174:N174)</f>
        <v>0</v>
      </c>
      <c r="P174" s="123"/>
      <c r="Q174" s="123"/>
      <c r="R174" s="123"/>
      <c r="S174" s="122" t="n">
        <f aca="false">SUM(P174:R174)</f>
        <v>0</v>
      </c>
      <c r="T174" s="123"/>
      <c r="U174" s="123"/>
      <c r="V174" s="123"/>
      <c r="W174" s="122" t="n">
        <f aca="false">SUM(T174:V174)</f>
        <v>0</v>
      </c>
      <c r="X174" s="123"/>
      <c r="Y174" s="123"/>
      <c r="Z174" s="123"/>
      <c r="AA174" s="122" t="n">
        <f aca="false">SUM(X174:Z174)</f>
        <v>0</v>
      </c>
      <c r="AB174" s="123"/>
      <c r="AC174" s="123"/>
      <c r="AD174" s="123"/>
      <c r="AE174" s="123"/>
      <c r="AF174" s="123"/>
      <c r="AG174" s="122" t="n">
        <f aca="false">SUM(AC174:AF174)</f>
        <v>0</v>
      </c>
      <c r="AH174" s="124" t="n">
        <f aca="false">K174+O174+S174+W174+AA174+AB174+AG174</f>
        <v>0</v>
      </c>
      <c r="AI174" s="120"/>
      <c r="AJ174" s="121"/>
      <c r="AK174" s="121"/>
      <c r="AL174" s="121"/>
      <c r="AM174" s="122" t="n">
        <f aca="false">SUM(AJ174:AL174)</f>
        <v>0</v>
      </c>
      <c r="AN174" s="123"/>
      <c r="AO174" s="123"/>
      <c r="AP174" s="123"/>
      <c r="AQ174" s="122" t="n">
        <f aca="false">SUM(AN174:AP174)</f>
        <v>0</v>
      </c>
      <c r="AR174" s="123"/>
      <c r="AS174" s="123"/>
      <c r="AT174" s="123"/>
      <c r="AU174" s="122" t="n">
        <f aca="false">SUM(AR174:AT174)</f>
        <v>0</v>
      </c>
      <c r="AV174" s="123"/>
      <c r="AW174" s="123"/>
      <c r="AX174" s="123"/>
      <c r="AY174" s="122" t="n">
        <f aca="false">SUM(AV174:AX174)</f>
        <v>0</v>
      </c>
      <c r="AZ174" s="123"/>
      <c r="BA174" s="123"/>
      <c r="BB174" s="123"/>
      <c r="BC174" s="122" t="n">
        <f aca="false">SUM(AZ174:BB174)</f>
        <v>0</v>
      </c>
      <c r="BD174" s="123"/>
      <c r="BE174" s="123"/>
      <c r="BF174" s="123"/>
      <c r="BG174" s="123"/>
      <c r="BH174" s="123"/>
      <c r="BI174" s="122" t="n">
        <f aca="false">SUM(BE174:BH174)</f>
        <v>0</v>
      </c>
      <c r="BJ174" s="124" t="n">
        <f aca="false">AM174+AQ174+AU174+AY174+BC174+BD174+BI174</f>
        <v>0</v>
      </c>
      <c r="BK174" s="120"/>
      <c r="BL174" s="121"/>
      <c r="BM174" s="121"/>
      <c r="BN174" s="122" t="n">
        <f aca="false">SUM(BK174:BM174)</f>
        <v>0</v>
      </c>
      <c r="BO174" s="123"/>
      <c r="BP174" s="123"/>
      <c r="BQ174" s="123"/>
      <c r="BR174" s="122" t="n">
        <f aca="false">SUM(BO174:BQ174)</f>
        <v>0</v>
      </c>
      <c r="BS174" s="123"/>
      <c r="BT174" s="123"/>
      <c r="BU174" s="123"/>
      <c r="BV174" s="122" t="n">
        <f aca="false">SUM(BS174:BU174)</f>
        <v>0</v>
      </c>
      <c r="BW174" s="123"/>
      <c r="BX174" s="123"/>
      <c r="BY174" s="123"/>
      <c r="BZ174" s="122" t="n">
        <f aca="false">SUM(BW174:BY174)</f>
        <v>0</v>
      </c>
      <c r="CA174" s="123"/>
      <c r="CB174" s="123"/>
      <c r="CC174" s="123"/>
      <c r="CD174" s="122" t="n">
        <f aca="false">SUM(CA174:CC174)</f>
        <v>0</v>
      </c>
      <c r="CE174" s="123"/>
      <c r="CF174" s="123"/>
      <c r="CG174" s="123"/>
      <c r="CH174" s="123"/>
      <c r="CI174" s="123"/>
      <c r="CJ174" s="122" t="n">
        <f aca="false">SUM(CF174:CI174)</f>
        <v>0</v>
      </c>
      <c r="CK174" s="123" t="n">
        <f aca="false">BN174+BR174+BV174+BZ174+CD174+CE174+CJ174</f>
        <v>0</v>
      </c>
      <c r="CL174" s="125"/>
      <c r="CM174" s="126"/>
      <c r="CN174" s="32"/>
      <c r="CO174" s="32"/>
      <c r="CP174" s="32"/>
      <c r="CQ174" s="32"/>
      <c r="CR174" s="32"/>
      <c r="CS174" s="32"/>
      <c r="CT174" s="32"/>
    </row>
    <row r="175" customFormat="false" ht="24.75" hidden="false" customHeight="true" outlineLevel="0" collapsed="false">
      <c r="A175" s="32"/>
      <c r="B175" s="106" t="n">
        <f aca="false">B174+1</f>
        <v>165</v>
      </c>
      <c r="C175" s="117" t="n">
        <f aca="false">INDEX(_Rge_Projectdata_3rd,$B175,MATCH(C$10,_Rge_Headline_Projectdata,0))</f>
        <v>0</v>
      </c>
      <c r="D175" s="117" t="n">
        <f aca="false">INDEX(_Rge_Projectdata_3rd,$B175,MATCH(D$10,_Rge_Headline_Projectdata,0))</f>
        <v>0</v>
      </c>
      <c r="E175" s="118" t="str">
        <f aca="false" t="array" ref="E175:E175">IF(INDEX(_Rge_Projectdata_3rd,$B175,MATCH(E$10,_Rge_Headline_Projectdata,0))=0,"",INDEX(_Rge_Projectdata_3rd,$B175,MATCH(E$10,_Rge_Headline_Projectdata,0)))</f>
        <v/>
      </c>
      <c r="F175" s="119" t="str">
        <f aca="false">IF(OR(E175=0,E175&gt;_Reportdate),"Open","Closed")</f>
        <v>Open</v>
      </c>
      <c r="G175" s="120"/>
      <c r="H175" s="121"/>
      <c r="I175" s="121"/>
      <c r="J175" s="121"/>
      <c r="K175" s="122" t="n">
        <f aca="false">SUM(H175:J175)</f>
        <v>0</v>
      </c>
      <c r="L175" s="123"/>
      <c r="M175" s="123"/>
      <c r="N175" s="123"/>
      <c r="O175" s="122" t="n">
        <f aca="false">SUM(L175:N175)</f>
        <v>0</v>
      </c>
      <c r="P175" s="123"/>
      <c r="Q175" s="123"/>
      <c r="R175" s="123"/>
      <c r="S175" s="122" t="n">
        <f aca="false">SUM(P175:R175)</f>
        <v>0</v>
      </c>
      <c r="T175" s="123"/>
      <c r="U175" s="123"/>
      <c r="V175" s="123"/>
      <c r="W175" s="122" t="n">
        <f aca="false">SUM(T175:V175)</f>
        <v>0</v>
      </c>
      <c r="X175" s="123"/>
      <c r="Y175" s="123"/>
      <c r="Z175" s="123"/>
      <c r="AA175" s="122" t="n">
        <f aca="false">SUM(X175:Z175)</f>
        <v>0</v>
      </c>
      <c r="AB175" s="123"/>
      <c r="AC175" s="123"/>
      <c r="AD175" s="123"/>
      <c r="AE175" s="123"/>
      <c r="AF175" s="123"/>
      <c r="AG175" s="122" t="n">
        <f aca="false">SUM(AC175:AF175)</f>
        <v>0</v>
      </c>
      <c r="AH175" s="124" t="n">
        <f aca="false">K175+O175+S175+W175+AA175+AB175+AG175</f>
        <v>0</v>
      </c>
      <c r="AI175" s="120"/>
      <c r="AJ175" s="121"/>
      <c r="AK175" s="121"/>
      <c r="AL175" s="121"/>
      <c r="AM175" s="122" t="n">
        <f aca="false">SUM(AJ175:AL175)</f>
        <v>0</v>
      </c>
      <c r="AN175" s="123"/>
      <c r="AO175" s="123"/>
      <c r="AP175" s="123"/>
      <c r="AQ175" s="122" t="n">
        <f aca="false">SUM(AN175:AP175)</f>
        <v>0</v>
      </c>
      <c r="AR175" s="123"/>
      <c r="AS175" s="123"/>
      <c r="AT175" s="123"/>
      <c r="AU175" s="122" t="n">
        <f aca="false">SUM(AR175:AT175)</f>
        <v>0</v>
      </c>
      <c r="AV175" s="123"/>
      <c r="AW175" s="123"/>
      <c r="AX175" s="123"/>
      <c r="AY175" s="122" t="n">
        <f aca="false">SUM(AV175:AX175)</f>
        <v>0</v>
      </c>
      <c r="AZ175" s="123"/>
      <c r="BA175" s="123"/>
      <c r="BB175" s="123"/>
      <c r="BC175" s="122" t="n">
        <f aca="false">SUM(AZ175:BB175)</f>
        <v>0</v>
      </c>
      <c r="BD175" s="123"/>
      <c r="BE175" s="123"/>
      <c r="BF175" s="123"/>
      <c r="BG175" s="123"/>
      <c r="BH175" s="123"/>
      <c r="BI175" s="122" t="n">
        <f aca="false">SUM(BE175:BH175)</f>
        <v>0</v>
      </c>
      <c r="BJ175" s="124" t="n">
        <f aca="false">AM175+AQ175+AU175+AY175+BC175+BD175+BI175</f>
        <v>0</v>
      </c>
      <c r="BK175" s="120"/>
      <c r="BL175" s="121"/>
      <c r="BM175" s="121"/>
      <c r="BN175" s="122" t="n">
        <f aca="false">SUM(BK175:BM175)</f>
        <v>0</v>
      </c>
      <c r="BO175" s="123"/>
      <c r="BP175" s="123"/>
      <c r="BQ175" s="123"/>
      <c r="BR175" s="122" t="n">
        <f aca="false">SUM(BO175:BQ175)</f>
        <v>0</v>
      </c>
      <c r="BS175" s="123"/>
      <c r="BT175" s="123"/>
      <c r="BU175" s="123"/>
      <c r="BV175" s="122" t="n">
        <f aca="false">SUM(BS175:BU175)</f>
        <v>0</v>
      </c>
      <c r="BW175" s="123"/>
      <c r="BX175" s="123"/>
      <c r="BY175" s="123"/>
      <c r="BZ175" s="122" t="n">
        <f aca="false">SUM(BW175:BY175)</f>
        <v>0</v>
      </c>
      <c r="CA175" s="123"/>
      <c r="CB175" s="123"/>
      <c r="CC175" s="123"/>
      <c r="CD175" s="122" t="n">
        <f aca="false">SUM(CA175:CC175)</f>
        <v>0</v>
      </c>
      <c r="CE175" s="123"/>
      <c r="CF175" s="123"/>
      <c r="CG175" s="123"/>
      <c r="CH175" s="123"/>
      <c r="CI175" s="123"/>
      <c r="CJ175" s="122" t="n">
        <f aca="false">SUM(CF175:CI175)</f>
        <v>0</v>
      </c>
      <c r="CK175" s="123" t="n">
        <f aca="false">BN175+BR175+BV175+BZ175+CD175+CE175+CJ175</f>
        <v>0</v>
      </c>
      <c r="CL175" s="125"/>
      <c r="CM175" s="126"/>
      <c r="CN175" s="32"/>
      <c r="CO175" s="32"/>
      <c r="CP175" s="32"/>
      <c r="CQ175" s="32"/>
      <c r="CR175" s="32"/>
      <c r="CS175" s="32"/>
      <c r="CT175" s="32"/>
    </row>
    <row r="176" customFormat="false" ht="24.75" hidden="false" customHeight="true" outlineLevel="0" collapsed="false">
      <c r="A176" s="32"/>
      <c r="B176" s="106" t="n">
        <f aca="false">B175+1</f>
        <v>166</v>
      </c>
      <c r="C176" s="117" t="n">
        <f aca="false">INDEX(_Rge_Projectdata_3rd,$B176,MATCH(C$10,_Rge_Headline_Projectdata,0))</f>
        <v>0</v>
      </c>
      <c r="D176" s="117" t="n">
        <f aca="false">INDEX(_Rge_Projectdata_3rd,$B176,MATCH(D$10,_Rge_Headline_Projectdata,0))</f>
        <v>0</v>
      </c>
      <c r="E176" s="118" t="str">
        <f aca="false" t="array" ref="E176:E176">IF(INDEX(_Rge_Projectdata_3rd,$B176,MATCH(E$10,_Rge_Headline_Projectdata,0))=0,"",INDEX(_Rge_Projectdata_3rd,$B176,MATCH(E$10,_Rge_Headline_Projectdata,0)))</f>
        <v/>
      </c>
      <c r="F176" s="119" t="str">
        <f aca="false">IF(OR(E176=0,E176&gt;_Reportdate),"Open","Closed")</f>
        <v>Open</v>
      </c>
      <c r="G176" s="120"/>
      <c r="H176" s="121"/>
      <c r="I176" s="121"/>
      <c r="J176" s="121"/>
      <c r="K176" s="122" t="n">
        <f aca="false">SUM(H176:J176)</f>
        <v>0</v>
      </c>
      <c r="L176" s="123"/>
      <c r="M176" s="123"/>
      <c r="N176" s="123"/>
      <c r="O176" s="122" t="n">
        <f aca="false">SUM(L176:N176)</f>
        <v>0</v>
      </c>
      <c r="P176" s="123"/>
      <c r="Q176" s="123"/>
      <c r="R176" s="123"/>
      <c r="S176" s="122" t="n">
        <f aca="false">SUM(P176:R176)</f>
        <v>0</v>
      </c>
      <c r="T176" s="123"/>
      <c r="U176" s="123"/>
      <c r="V176" s="123"/>
      <c r="W176" s="122" t="n">
        <f aca="false">SUM(T176:V176)</f>
        <v>0</v>
      </c>
      <c r="X176" s="123"/>
      <c r="Y176" s="123"/>
      <c r="Z176" s="123"/>
      <c r="AA176" s="122" t="n">
        <f aca="false">SUM(X176:Z176)</f>
        <v>0</v>
      </c>
      <c r="AB176" s="123"/>
      <c r="AC176" s="123"/>
      <c r="AD176" s="123"/>
      <c r="AE176" s="123"/>
      <c r="AF176" s="123"/>
      <c r="AG176" s="122" t="n">
        <f aca="false">SUM(AC176:AF176)</f>
        <v>0</v>
      </c>
      <c r="AH176" s="124" t="n">
        <f aca="false">K176+O176+S176+W176+AA176+AB176+AG176</f>
        <v>0</v>
      </c>
      <c r="AI176" s="120"/>
      <c r="AJ176" s="121"/>
      <c r="AK176" s="121"/>
      <c r="AL176" s="121"/>
      <c r="AM176" s="122" t="n">
        <f aca="false">SUM(AJ176:AL176)</f>
        <v>0</v>
      </c>
      <c r="AN176" s="123"/>
      <c r="AO176" s="123"/>
      <c r="AP176" s="123"/>
      <c r="AQ176" s="122" t="n">
        <f aca="false">SUM(AN176:AP176)</f>
        <v>0</v>
      </c>
      <c r="AR176" s="123"/>
      <c r="AS176" s="123"/>
      <c r="AT176" s="123"/>
      <c r="AU176" s="122" t="n">
        <f aca="false">SUM(AR176:AT176)</f>
        <v>0</v>
      </c>
      <c r="AV176" s="123"/>
      <c r="AW176" s="123"/>
      <c r="AX176" s="123"/>
      <c r="AY176" s="122" t="n">
        <f aca="false">SUM(AV176:AX176)</f>
        <v>0</v>
      </c>
      <c r="AZ176" s="123"/>
      <c r="BA176" s="123"/>
      <c r="BB176" s="123"/>
      <c r="BC176" s="122" t="n">
        <f aca="false">SUM(AZ176:BB176)</f>
        <v>0</v>
      </c>
      <c r="BD176" s="123"/>
      <c r="BE176" s="123"/>
      <c r="BF176" s="123"/>
      <c r="BG176" s="123"/>
      <c r="BH176" s="123"/>
      <c r="BI176" s="122" t="n">
        <f aca="false">SUM(BE176:BH176)</f>
        <v>0</v>
      </c>
      <c r="BJ176" s="124" t="n">
        <f aca="false">AM176+AQ176+AU176+AY176+BC176+BD176+BI176</f>
        <v>0</v>
      </c>
      <c r="BK176" s="120"/>
      <c r="BL176" s="121"/>
      <c r="BM176" s="121"/>
      <c r="BN176" s="122" t="n">
        <f aca="false">SUM(BK176:BM176)</f>
        <v>0</v>
      </c>
      <c r="BO176" s="123"/>
      <c r="BP176" s="123"/>
      <c r="BQ176" s="123"/>
      <c r="BR176" s="122" t="n">
        <f aca="false">SUM(BO176:BQ176)</f>
        <v>0</v>
      </c>
      <c r="BS176" s="123"/>
      <c r="BT176" s="123"/>
      <c r="BU176" s="123"/>
      <c r="BV176" s="122" t="n">
        <f aca="false">SUM(BS176:BU176)</f>
        <v>0</v>
      </c>
      <c r="BW176" s="123"/>
      <c r="BX176" s="123"/>
      <c r="BY176" s="123"/>
      <c r="BZ176" s="122" t="n">
        <f aca="false">SUM(BW176:BY176)</f>
        <v>0</v>
      </c>
      <c r="CA176" s="123"/>
      <c r="CB176" s="123"/>
      <c r="CC176" s="123"/>
      <c r="CD176" s="122" t="n">
        <f aca="false">SUM(CA176:CC176)</f>
        <v>0</v>
      </c>
      <c r="CE176" s="123"/>
      <c r="CF176" s="123"/>
      <c r="CG176" s="123"/>
      <c r="CH176" s="123"/>
      <c r="CI176" s="123"/>
      <c r="CJ176" s="122" t="n">
        <f aca="false">SUM(CF176:CI176)</f>
        <v>0</v>
      </c>
      <c r="CK176" s="123" t="n">
        <f aca="false">BN176+BR176+BV176+BZ176+CD176+CE176+CJ176</f>
        <v>0</v>
      </c>
      <c r="CL176" s="125"/>
      <c r="CM176" s="126"/>
      <c r="CN176" s="32"/>
      <c r="CO176" s="32"/>
      <c r="CP176" s="32"/>
      <c r="CQ176" s="32"/>
      <c r="CR176" s="32"/>
      <c r="CS176" s="32"/>
      <c r="CT176" s="32"/>
    </row>
    <row r="177" customFormat="false" ht="24.75" hidden="false" customHeight="true" outlineLevel="0" collapsed="false">
      <c r="A177" s="32"/>
      <c r="B177" s="106" t="n">
        <f aca="false">B176+1</f>
        <v>167</v>
      </c>
      <c r="C177" s="117" t="n">
        <f aca="false">INDEX(_Rge_Projectdata_3rd,$B177,MATCH(C$10,_Rge_Headline_Projectdata,0))</f>
        <v>0</v>
      </c>
      <c r="D177" s="117" t="n">
        <f aca="false">INDEX(_Rge_Projectdata_3rd,$B177,MATCH(D$10,_Rge_Headline_Projectdata,0))</f>
        <v>0</v>
      </c>
      <c r="E177" s="118" t="str">
        <f aca="false" t="array" ref="E177:E177">IF(INDEX(_Rge_Projectdata_3rd,$B177,MATCH(E$10,_Rge_Headline_Projectdata,0))=0,"",INDEX(_Rge_Projectdata_3rd,$B177,MATCH(E$10,_Rge_Headline_Projectdata,0)))</f>
        <v/>
      </c>
      <c r="F177" s="119" t="str">
        <f aca="false">IF(OR(E177=0,E177&gt;_Reportdate),"Open","Closed")</f>
        <v>Open</v>
      </c>
      <c r="G177" s="120"/>
      <c r="H177" s="121"/>
      <c r="I177" s="121"/>
      <c r="J177" s="121"/>
      <c r="K177" s="122" t="n">
        <f aca="false">SUM(H177:J177)</f>
        <v>0</v>
      </c>
      <c r="L177" s="123"/>
      <c r="M177" s="123"/>
      <c r="N177" s="123"/>
      <c r="O177" s="122" t="n">
        <f aca="false">SUM(L177:N177)</f>
        <v>0</v>
      </c>
      <c r="P177" s="123"/>
      <c r="Q177" s="123"/>
      <c r="R177" s="123"/>
      <c r="S177" s="122" t="n">
        <f aca="false">SUM(P177:R177)</f>
        <v>0</v>
      </c>
      <c r="T177" s="123"/>
      <c r="U177" s="123"/>
      <c r="V177" s="123"/>
      <c r="W177" s="122" t="n">
        <f aca="false">SUM(T177:V177)</f>
        <v>0</v>
      </c>
      <c r="X177" s="123"/>
      <c r="Y177" s="123"/>
      <c r="Z177" s="123"/>
      <c r="AA177" s="122" t="n">
        <f aca="false">SUM(X177:Z177)</f>
        <v>0</v>
      </c>
      <c r="AB177" s="123"/>
      <c r="AC177" s="123"/>
      <c r="AD177" s="123"/>
      <c r="AE177" s="123"/>
      <c r="AF177" s="123"/>
      <c r="AG177" s="122" t="n">
        <f aca="false">SUM(AC177:AF177)</f>
        <v>0</v>
      </c>
      <c r="AH177" s="124" t="n">
        <f aca="false">K177+O177+S177+W177+AA177+AB177+AG177</f>
        <v>0</v>
      </c>
      <c r="AI177" s="120"/>
      <c r="AJ177" s="121"/>
      <c r="AK177" s="121"/>
      <c r="AL177" s="121"/>
      <c r="AM177" s="122" t="n">
        <f aca="false">SUM(AJ177:AL177)</f>
        <v>0</v>
      </c>
      <c r="AN177" s="123"/>
      <c r="AO177" s="123"/>
      <c r="AP177" s="123"/>
      <c r="AQ177" s="122" t="n">
        <f aca="false">SUM(AN177:AP177)</f>
        <v>0</v>
      </c>
      <c r="AR177" s="123"/>
      <c r="AS177" s="123"/>
      <c r="AT177" s="123"/>
      <c r="AU177" s="122" t="n">
        <f aca="false">SUM(AR177:AT177)</f>
        <v>0</v>
      </c>
      <c r="AV177" s="123"/>
      <c r="AW177" s="123"/>
      <c r="AX177" s="123"/>
      <c r="AY177" s="122" t="n">
        <f aca="false">SUM(AV177:AX177)</f>
        <v>0</v>
      </c>
      <c r="AZ177" s="123"/>
      <c r="BA177" s="123"/>
      <c r="BB177" s="123"/>
      <c r="BC177" s="122" t="n">
        <f aca="false">SUM(AZ177:BB177)</f>
        <v>0</v>
      </c>
      <c r="BD177" s="123"/>
      <c r="BE177" s="123"/>
      <c r="BF177" s="123"/>
      <c r="BG177" s="123"/>
      <c r="BH177" s="123"/>
      <c r="BI177" s="122" t="n">
        <f aca="false">SUM(BE177:BH177)</f>
        <v>0</v>
      </c>
      <c r="BJ177" s="124" t="n">
        <f aca="false">AM177+AQ177+AU177+AY177+BC177+BD177+BI177</f>
        <v>0</v>
      </c>
      <c r="BK177" s="120"/>
      <c r="BL177" s="121"/>
      <c r="BM177" s="121"/>
      <c r="BN177" s="122" t="n">
        <f aca="false">SUM(BK177:BM177)</f>
        <v>0</v>
      </c>
      <c r="BO177" s="123"/>
      <c r="BP177" s="123"/>
      <c r="BQ177" s="123"/>
      <c r="BR177" s="122" t="n">
        <f aca="false">SUM(BO177:BQ177)</f>
        <v>0</v>
      </c>
      <c r="BS177" s="123"/>
      <c r="BT177" s="123"/>
      <c r="BU177" s="123"/>
      <c r="BV177" s="122" t="n">
        <f aca="false">SUM(BS177:BU177)</f>
        <v>0</v>
      </c>
      <c r="BW177" s="123"/>
      <c r="BX177" s="123"/>
      <c r="BY177" s="123"/>
      <c r="BZ177" s="122" t="n">
        <f aca="false">SUM(BW177:BY177)</f>
        <v>0</v>
      </c>
      <c r="CA177" s="123"/>
      <c r="CB177" s="123"/>
      <c r="CC177" s="123"/>
      <c r="CD177" s="122" t="n">
        <f aca="false">SUM(CA177:CC177)</f>
        <v>0</v>
      </c>
      <c r="CE177" s="123"/>
      <c r="CF177" s="123"/>
      <c r="CG177" s="123"/>
      <c r="CH177" s="123"/>
      <c r="CI177" s="123"/>
      <c r="CJ177" s="122" t="n">
        <f aca="false">SUM(CF177:CI177)</f>
        <v>0</v>
      </c>
      <c r="CK177" s="123" t="n">
        <f aca="false">BN177+BR177+BV177+BZ177+CD177+CE177+CJ177</f>
        <v>0</v>
      </c>
      <c r="CL177" s="125"/>
      <c r="CM177" s="126"/>
      <c r="CN177" s="32"/>
      <c r="CO177" s="32"/>
      <c r="CP177" s="32"/>
      <c r="CQ177" s="32"/>
      <c r="CR177" s="32"/>
      <c r="CS177" s="32"/>
      <c r="CT177" s="32"/>
    </row>
    <row r="178" customFormat="false" ht="24.75" hidden="false" customHeight="true" outlineLevel="0" collapsed="false">
      <c r="A178" s="32"/>
      <c r="B178" s="106" t="n">
        <f aca="false">B177+1</f>
        <v>168</v>
      </c>
      <c r="C178" s="117" t="n">
        <f aca="false">INDEX(_Rge_Projectdata_3rd,$B178,MATCH(C$10,_Rge_Headline_Projectdata,0))</f>
        <v>0</v>
      </c>
      <c r="D178" s="117" t="n">
        <f aca="false">INDEX(_Rge_Projectdata_3rd,$B178,MATCH(D$10,_Rge_Headline_Projectdata,0))</f>
        <v>0</v>
      </c>
      <c r="E178" s="118" t="str">
        <f aca="false" t="array" ref="E178:E178">IF(INDEX(_Rge_Projectdata_3rd,$B178,MATCH(E$10,_Rge_Headline_Projectdata,0))=0,"",INDEX(_Rge_Projectdata_3rd,$B178,MATCH(E$10,_Rge_Headline_Projectdata,0)))</f>
        <v/>
      </c>
      <c r="F178" s="119" t="str">
        <f aca="false">IF(OR(E178=0,E178&gt;_Reportdate),"Open","Closed")</f>
        <v>Open</v>
      </c>
      <c r="G178" s="120"/>
      <c r="H178" s="121"/>
      <c r="I178" s="121"/>
      <c r="J178" s="121"/>
      <c r="K178" s="122" t="n">
        <f aca="false">SUM(H178:J178)</f>
        <v>0</v>
      </c>
      <c r="L178" s="123"/>
      <c r="M178" s="123"/>
      <c r="N178" s="123"/>
      <c r="O178" s="122" t="n">
        <f aca="false">SUM(L178:N178)</f>
        <v>0</v>
      </c>
      <c r="P178" s="123"/>
      <c r="Q178" s="123"/>
      <c r="R178" s="123"/>
      <c r="S178" s="122" t="n">
        <f aca="false">SUM(P178:R178)</f>
        <v>0</v>
      </c>
      <c r="T178" s="123"/>
      <c r="U178" s="123"/>
      <c r="V178" s="123"/>
      <c r="W178" s="122" t="n">
        <f aca="false">SUM(T178:V178)</f>
        <v>0</v>
      </c>
      <c r="X178" s="123"/>
      <c r="Y178" s="123"/>
      <c r="Z178" s="123"/>
      <c r="AA178" s="122" t="n">
        <f aca="false">SUM(X178:Z178)</f>
        <v>0</v>
      </c>
      <c r="AB178" s="123"/>
      <c r="AC178" s="123"/>
      <c r="AD178" s="123"/>
      <c r="AE178" s="123"/>
      <c r="AF178" s="123"/>
      <c r="AG178" s="122" t="n">
        <f aca="false">SUM(AC178:AF178)</f>
        <v>0</v>
      </c>
      <c r="AH178" s="124" t="n">
        <f aca="false">K178+O178+S178+W178+AA178+AB178+AG178</f>
        <v>0</v>
      </c>
      <c r="AI178" s="120"/>
      <c r="AJ178" s="121"/>
      <c r="AK178" s="121"/>
      <c r="AL178" s="121"/>
      <c r="AM178" s="122" t="n">
        <f aca="false">SUM(AJ178:AL178)</f>
        <v>0</v>
      </c>
      <c r="AN178" s="123"/>
      <c r="AO178" s="123"/>
      <c r="AP178" s="123"/>
      <c r="AQ178" s="122" t="n">
        <f aca="false">SUM(AN178:AP178)</f>
        <v>0</v>
      </c>
      <c r="AR178" s="123"/>
      <c r="AS178" s="123"/>
      <c r="AT178" s="123"/>
      <c r="AU178" s="122" t="n">
        <f aca="false">SUM(AR178:AT178)</f>
        <v>0</v>
      </c>
      <c r="AV178" s="123"/>
      <c r="AW178" s="123"/>
      <c r="AX178" s="123"/>
      <c r="AY178" s="122" t="n">
        <f aca="false">SUM(AV178:AX178)</f>
        <v>0</v>
      </c>
      <c r="AZ178" s="123"/>
      <c r="BA178" s="123"/>
      <c r="BB178" s="123"/>
      <c r="BC178" s="122" t="n">
        <f aca="false">SUM(AZ178:BB178)</f>
        <v>0</v>
      </c>
      <c r="BD178" s="123"/>
      <c r="BE178" s="123"/>
      <c r="BF178" s="123"/>
      <c r="BG178" s="123"/>
      <c r="BH178" s="123"/>
      <c r="BI178" s="122" t="n">
        <f aca="false">SUM(BE178:BH178)</f>
        <v>0</v>
      </c>
      <c r="BJ178" s="124" t="n">
        <f aca="false">AM178+AQ178+AU178+AY178+BC178+BD178+BI178</f>
        <v>0</v>
      </c>
      <c r="BK178" s="120"/>
      <c r="BL178" s="121"/>
      <c r="BM178" s="121"/>
      <c r="BN178" s="122" t="n">
        <f aca="false">SUM(BK178:BM178)</f>
        <v>0</v>
      </c>
      <c r="BO178" s="123"/>
      <c r="BP178" s="123"/>
      <c r="BQ178" s="123"/>
      <c r="BR178" s="122" t="n">
        <f aca="false">SUM(BO178:BQ178)</f>
        <v>0</v>
      </c>
      <c r="BS178" s="123"/>
      <c r="BT178" s="123"/>
      <c r="BU178" s="123"/>
      <c r="BV178" s="122" t="n">
        <f aca="false">SUM(BS178:BU178)</f>
        <v>0</v>
      </c>
      <c r="BW178" s="123"/>
      <c r="BX178" s="123"/>
      <c r="BY178" s="123"/>
      <c r="BZ178" s="122" t="n">
        <f aca="false">SUM(BW178:BY178)</f>
        <v>0</v>
      </c>
      <c r="CA178" s="123"/>
      <c r="CB178" s="123"/>
      <c r="CC178" s="123"/>
      <c r="CD178" s="122" t="n">
        <f aca="false">SUM(CA178:CC178)</f>
        <v>0</v>
      </c>
      <c r="CE178" s="123"/>
      <c r="CF178" s="123"/>
      <c r="CG178" s="123"/>
      <c r="CH178" s="123"/>
      <c r="CI178" s="123"/>
      <c r="CJ178" s="122" t="n">
        <f aca="false">SUM(CF178:CI178)</f>
        <v>0</v>
      </c>
      <c r="CK178" s="123" t="n">
        <f aca="false">BN178+BR178+BV178+BZ178+CD178+CE178+CJ178</f>
        <v>0</v>
      </c>
      <c r="CL178" s="125"/>
      <c r="CM178" s="126"/>
      <c r="CN178" s="32"/>
      <c r="CO178" s="32"/>
      <c r="CP178" s="32"/>
      <c r="CQ178" s="32"/>
      <c r="CR178" s="32"/>
      <c r="CS178" s="32"/>
      <c r="CT178" s="32"/>
    </row>
    <row r="179" customFormat="false" ht="24.75" hidden="false" customHeight="true" outlineLevel="0" collapsed="false">
      <c r="A179" s="32"/>
      <c r="B179" s="106" t="n">
        <f aca="false">B178+1</f>
        <v>169</v>
      </c>
      <c r="C179" s="117" t="n">
        <f aca="false">INDEX(_Rge_Projectdata_3rd,$B179,MATCH(C$10,_Rge_Headline_Projectdata,0))</f>
        <v>0</v>
      </c>
      <c r="D179" s="117" t="n">
        <f aca="false">INDEX(_Rge_Projectdata_3rd,$B179,MATCH(D$10,_Rge_Headline_Projectdata,0))</f>
        <v>0</v>
      </c>
      <c r="E179" s="118" t="str">
        <f aca="false" t="array" ref="E179:E179">IF(INDEX(_Rge_Projectdata_3rd,$B179,MATCH(E$10,_Rge_Headline_Projectdata,0))=0,"",INDEX(_Rge_Projectdata_3rd,$B179,MATCH(E$10,_Rge_Headline_Projectdata,0)))</f>
        <v/>
      </c>
      <c r="F179" s="119" t="str">
        <f aca="false">IF(OR(E179=0,E179&gt;_Reportdate),"Open","Closed")</f>
        <v>Open</v>
      </c>
      <c r="G179" s="120"/>
      <c r="H179" s="121"/>
      <c r="I179" s="121"/>
      <c r="J179" s="121"/>
      <c r="K179" s="122" t="n">
        <f aca="false">SUM(H179:J179)</f>
        <v>0</v>
      </c>
      <c r="L179" s="123"/>
      <c r="M179" s="123"/>
      <c r="N179" s="123"/>
      <c r="O179" s="122" t="n">
        <f aca="false">SUM(L179:N179)</f>
        <v>0</v>
      </c>
      <c r="P179" s="123"/>
      <c r="Q179" s="123"/>
      <c r="R179" s="123"/>
      <c r="S179" s="122" t="n">
        <f aca="false">SUM(P179:R179)</f>
        <v>0</v>
      </c>
      <c r="T179" s="123"/>
      <c r="U179" s="123"/>
      <c r="V179" s="123"/>
      <c r="W179" s="122" t="n">
        <f aca="false">SUM(T179:V179)</f>
        <v>0</v>
      </c>
      <c r="X179" s="123"/>
      <c r="Y179" s="123"/>
      <c r="Z179" s="123"/>
      <c r="AA179" s="122" t="n">
        <f aca="false">SUM(X179:Z179)</f>
        <v>0</v>
      </c>
      <c r="AB179" s="123"/>
      <c r="AC179" s="123"/>
      <c r="AD179" s="123"/>
      <c r="AE179" s="123"/>
      <c r="AF179" s="123"/>
      <c r="AG179" s="122" t="n">
        <f aca="false">SUM(AC179:AF179)</f>
        <v>0</v>
      </c>
      <c r="AH179" s="124" t="n">
        <f aca="false">K179+O179+S179+W179+AA179+AB179+AG179</f>
        <v>0</v>
      </c>
      <c r="AI179" s="120"/>
      <c r="AJ179" s="121"/>
      <c r="AK179" s="121"/>
      <c r="AL179" s="121"/>
      <c r="AM179" s="122" t="n">
        <f aca="false">SUM(AJ179:AL179)</f>
        <v>0</v>
      </c>
      <c r="AN179" s="123"/>
      <c r="AO179" s="123"/>
      <c r="AP179" s="123"/>
      <c r="AQ179" s="122" t="n">
        <f aca="false">SUM(AN179:AP179)</f>
        <v>0</v>
      </c>
      <c r="AR179" s="123"/>
      <c r="AS179" s="123"/>
      <c r="AT179" s="123"/>
      <c r="AU179" s="122" t="n">
        <f aca="false">SUM(AR179:AT179)</f>
        <v>0</v>
      </c>
      <c r="AV179" s="123"/>
      <c r="AW179" s="123"/>
      <c r="AX179" s="123"/>
      <c r="AY179" s="122" t="n">
        <f aca="false">SUM(AV179:AX179)</f>
        <v>0</v>
      </c>
      <c r="AZ179" s="123"/>
      <c r="BA179" s="123"/>
      <c r="BB179" s="123"/>
      <c r="BC179" s="122" t="n">
        <f aca="false">SUM(AZ179:BB179)</f>
        <v>0</v>
      </c>
      <c r="BD179" s="123"/>
      <c r="BE179" s="123"/>
      <c r="BF179" s="123"/>
      <c r="BG179" s="123"/>
      <c r="BH179" s="123"/>
      <c r="BI179" s="122" t="n">
        <f aca="false">SUM(BE179:BH179)</f>
        <v>0</v>
      </c>
      <c r="BJ179" s="124" t="n">
        <f aca="false">AM179+AQ179+AU179+AY179+BC179+BD179+BI179</f>
        <v>0</v>
      </c>
      <c r="BK179" s="120"/>
      <c r="BL179" s="121"/>
      <c r="BM179" s="121"/>
      <c r="BN179" s="122" t="n">
        <f aca="false">SUM(BK179:BM179)</f>
        <v>0</v>
      </c>
      <c r="BO179" s="123"/>
      <c r="BP179" s="123"/>
      <c r="BQ179" s="123"/>
      <c r="BR179" s="122" t="n">
        <f aca="false">SUM(BO179:BQ179)</f>
        <v>0</v>
      </c>
      <c r="BS179" s="123"/>
      <c r="BT179" s="123"/>
      <c r="BU179" s="123"/>
      <c r="BV179" s="122" t="n">
        <f aca="false">SUM(BS179:BU179)</f>
        <v>0</v>
      </c>
      <c r="BW179" s="123"/>
      <c r="BX179" s="123"/>
      <c r="BY179" s="123"/>
      <c r="BZ179" s="122" t="n">
        <f aca="false">SUM(BW179:BY179)</f>
        <v>0</v>
      </c>
      <c r="CA179" s="123"/>
      <c r="CB179" s="123"/>
      <c r="CC179" s="123"/>
      <c r="CD179" s="122" t="n">
        <f aca="false">SUM(CA179:CC179)</f>
        <v>0</v>
      </c>
      <c r="CE179" s="123"/>
      <c r="CF179" s="123"/>
      <c r="CG179" s="123"/>
      <c r="CH179" s="123"/>
      <c r="CI179" s="123"/>
      <c r="CJ179" s="122" t="n">
        <f aca="false">SUM(CF179:CI179)</f>
        <v>0</v>
      </c>
      <c r="CK179" s="123" t="n">
        <f aca="false">BN179+BR179+BV179+BZ179+CD179+CE179+CJ179</f>
        <v>0</v>
      </c>
      <c r="CL179" s="125"/>
      <c r="CM179" s="126"/>
      <c r="CN179" s="32"/>
      <c r="CO179" s="32"/>
      <c r="CP179" s="32"/>
      <c r="CQ179" s="32"/>
      <c r="CR179" s="32"/>
      <c r="CS179" s="32"/>
      <c r="CT179" s="32"/>
    </row>
    <row r="180" customFormat="false" ht="24.75" hidden="false" customHeight="true" outlineLevel="0" collapsed="false">
      <c r="A180" s="32"/>
      <c r="B180" s="106" t="n">
        <f aca="false">B179+1</f>
        <v>170</v>
      </c>
      <c r="C180" s="117" t="n">
        <f aca="false">INDEX(_Rge_Projectdata_3rd,$B180,MATCH(C$10,_Rge_Headline_Projectdata,0))</f>
        <v>0</v>
      </c>
      <c r="D180" s="117" t="n">
        <f aca="false">INDEX(_Rge_Projectdata_3rd,$B180,MATCH(D$10,_Rge_Headline_Projectdata,0))</f>
        <v>0</v>
      </c>
      <c r="E180" s="118" t="str">
        <f aca="false" t="array" ref="E180:E180">IF(INDEX(_Rge_Projectdata_3rd,$B180,MATCH(E$10,_Rge_Headline_Projectdata,0))=0,"",INDEX(_Rge_Projectdata_3rd,$B180,MATCH(E$10,_Rge_Headline_Projectdata,0)))</f>
        <v/>
      </c>
      <c r="F180" s="119" t="str">
        <f aca="false">IF(OR(E180=0,E180&gt;_Reportdate),"Open","Closed")</f>
        <v>Open</v>
      </c>
      <c r="G180" s="120"/>
      <c r="H180" s="121"/>
      <c r="I180" s="121"/>
      <c r="J180" s="121"/>
      <c r="K180" s="122" t="n">
        <f aca="false">SUM(H180:J180)</f>
        <v>0</v>
      </c>
      <c r="L180" s="123"/>
      <c r="M180" s="123"/>
      <c r="N180" s="123"/>
      <c r="O180" s="122" t="n">
        <f aca="false">SUM(L180:N180)</f>
        <v>0</v>
      </c>
      <c r="P180" s="123"/>
      <c r="Q180" s="123"/>
      <c r="R180" s="123"/>
      <c r="S180" s="122" t="n">
        <f aca="false">SUM(P180:R180)</f>
        <v>0</v>
      </c>
      <c r="T180" s="123"/>
      <c r="U180" s="123"/>
      <c r="V180" s="123"/>
      <c r="W180" s="122" t="n">
        <f aca="false">SUM(T180:V180)</f>
        <v>0</v>
      </c>
      <c r="X180" s="123"/>
      <c r="Y180" s="123"/>
      <c r="Z180" s="123"/>
      <c r="AA180" s="122" t="n">
        <f aca="false">SUM(X180:Z180)</f>
        <v>0</v>
      </c>
      <c r="AB180" s="123"/>
      <c r="AC180" s="123"/>
      <c r="AD180" s="123"/>
      <c r="AE180" s="123"/>
      <c r="AF180" s="123"/>
      <c r="AG180" s="122" t="n">
        <f aca="false">SUM(AC180:AF180)</f>
        <v>0</v>
      </c>
      <c r="AH180" s="124" t="n">
        <f aca="false">K180+O180+S180+W180+AA180+AB180+AG180</f>
        <v>0</v>
      </c>
      <c r="AI180" s="120"/>
      <c r="AJ180" s="121"/>
      <c r="AK180" s="121"/>
      <c r="AL180" s="121"/>
      <c r="AM180" s="122" t="n">
        <f aca="false">SUM(AJ180:AL180)</f>
        <v>0</v>
      </c>
      <c r="AN180" s="123"/>
      <c r="AO180" s="123"/>
      <c r="AP180" s="123"/>
      <c r="AQ180" s="122" t="n">
        <f aca="false">SUM(AN180:AP180)</f>
        <v>0</v>
      </c>
      <c r="AR180" s="123"/>
      <c r="AS180" s="123"/>
      <c r="AT180" s="123"/>
      <c r="AU180" s="122" t="n">
        <f aca="false">SUM(AR180:AT180)</f>
        <v>0</v>
      </c>
      <c r="AV180" s="123"/>
      <c r="AW180" s="123"/>
      <c r="AX180" s="123"/>
      <c r="AY180" s="122" t="n">
        <f aca="false">SUM(AV180:AX180)</f>
        <v>0</v>
      </c>
      <c r="AZ180" s="123"/>
      <c r="BA180" s="123"/>
      <c r="BB180" s="123"/>
      <c r="BC180" s="122" t="n">
        <f aca="false">SUM(AZ180:BB180)</f>
        <v>0</v>
      </c>
      <c r="BD180" s="123"/>
      <c r="BE180" s="123"/>
      <c r="BF180" s="123"/>
      <c r="BG180" s="123"/>
      <c r="BH180" s="123"/>
      <c r="BI180" s="122" t="n">
        <f aca="false">SUM(BE180:BH180)</f>
        <v>0</v>
      </c>
      <c r="BJ180" s="124" t="n">
        <f aca="false">AM180+AQ180+AU180+AY180+BC180+BD180+BI180</f>
        <v>0</v>
      </c>
      <c r="BK180" s="120"/>
      <c r="BL180" s="121"/>
      <c r="BM180" s="121"/>
      <c r="BN180" s="122" t="n">
        <f aca="false">SUM(BK180:BM180)</f>
        <v>0</v>
      </c>
      <c r="BO180" s="123"/>
      <c r="BP180" s="123"/>
      <c r="BQ180" s="123"/>
      <c r="BR180" s="122" t="n">
        <f aca="false">SUM(BO180:BQ180)</f>
        <v>0</v>
      </c>
      <c r="BS180" s="123"/>
      <c r="BT180" s="123"/>
      <c r="BU180" s="123"/>
      <c r="BV180" s="122" t="n">
        <f aca="false">SUM(BS180:BU180)</f>
        <v>0</v>
      </c>
      <c r="BW180" s="123"/>
      <c r="BX180" s="123"/>
      <c r="BY180" s="123"/>
      <c r="BZ180" s="122" t="n">
        <f aca="false">SUM(BW180:BY180)</f>
        <v>0</v>
      </c>
      <c r="CA180" s="123"/>
      <c r="CB180" s="123"/>
      <c r="CC180" s="123"/>
      <c r="CD180" s="122" t="n">
        <f aca="false">SUM(CA180:CC180)</f>
        <v>0</v>
      </c>
      <c r="CE180" s="123"/>
      <c r="CF180" s="123"/>
      <c r="CG180" s="123"/>
      <c r="CH180" s="123"/>
      <c r="CI180" s="123"/>
      <c r="CJ180" s="122" t="n">
        <f aca="false">SUM(CF180:CI180)</f>
        <v>0</v>
      </c>
      <c r="CK180" s="123" t="n">
        <f aca="false">BN180+BR180+BV180+BZ180+CD180+CE180+CJ180</f>
        <v>0</v>
      </c>
      <c r="CL180" s="125"/>
      <c r="CM180" s="126"/>
      <c r="CN180" s="32"/>
      <c r="CO180" s="32"/>
      <c r="CP180" s="32"/>
      <c r="CQ180" s="32"/>
      <c r="CR180" s="32"/>
      <c r="CS180" s="32"/>
      <c r="CT180" s="32"/>
    </row>
    <row r="181" customFormat="false" ht="24.75" hidden="false" customHeight="true" outlineLevel="0" collapsed="false">
      <c r="A181" s="32"/>
      <c r="B181" s="106" t="n">
        <f aca="false">B180+1</f>
        <v>171</v>
      </c>
      <c r="C181" s="117" t="n">
        <f aca="false">INDEX(_Rge_Projectdata_3rd,$B181,MATCH(C$10,_Rge_Headline_Projectdata,0))</f>
        <v>0</v>
      </c>
      <c r="D181" s="117" t="n">
        <f aca="false">INDEX(_Rge_Projectdata_3rd,$B181,MATCH(D$10,_Rge_Headline_Projectdata,0))</f>
        <v>0</v>
      </c>
      <c r="E181" s="118" t="str">
        <f aca="false" t="array" ref="E181:E181">IF(INDEX(_Rge_Projectdata_3rd,$B181,MATCH(E$10,_Rge_Headline_Projectdata,0))=0,"",INDEX(_Rge_Projectdata_3rd,$B181,MATCH(E$10,_Rge_Headline_Projectdata,0)))</f>
        <v/>
      </c>
      <c r="F181" s="119" t="str">
        <f aca="false">IF(OR(E181=0,E181&gt;_Reportdate),"Open","Closed")</f>
        <v>Open</v>
      </c>
      <c r="G181" s="120"/>
      <c r="H181" s="121"/>
      <c r="I181" s="121"/>
      <c r="J181" s="121"/>
      <c r="K181" s="122" t="n">
        <f aca="false">SUM(H181:J181)</f>
        <v>0</v>
      </c>
      <c r="L181" s="123"/>
      <c r="M181" s="123"/>
      <c r="N181" s="123"/>
      <c r="O181" s="122" t="n">
        <f aca="false">SUM(L181:N181)</f>
        <v>0</v>
      </c>
      <c r="P181" s="123"/>
      <c r="Q181" s="123"/>
      <c r="R181" s="123"/>
      <c r="S181" s="122" t="n">
        <f aca="false">SUM(P181:R181)</f>
        <v>0</v>
      </c>
      <c r="T181" s="123"/>
      <c r="U181" s="123"/>
      <c r="V181" s="123"/>
      <c r="W181" s="122" t="n">
        <f aca="false">SUM(T181:V181)</f>
        <v>0</v>
      </c>
      <c r="X181" s="123"/>
      <c r="Y181" s="123"/>
      <c r="Z181" s="123"/>
      <c r="AA181" s="122" t="n">
        <f aca="false">SUM(X181:Z181)</f>
        <v>0</v>
      </c>
      <c r="AB181" s="123"/>
      <c r="AC181" s="123"/>
      <c r="AD181" s="123"/>
      <c r="AE181" s="123"/>
      <c r="AF181" s="123"/>
      <c r="AG181" s="122" t="n">
        <f aca="false">SUM(AC181:AF181)</f>
        <v>0</v>
      </c>
      <c r="AH181" s="124" t="n">
        <f aca="false">K181+O181+S181+W181+AA181+AB181+AG181</f>
        <v>0</v>
      </c>
      <c r="AI181" s="120"/>
      <c r="AJ181" s="121"/>
      <c r="AK181" s="121"/>
      <c r="AL181" s="121"/>
      <c r="AM181" s="122" t="n">
        <f aca="false">SUM(AJ181:AL181)</f>
        <v>0</v>
      </c>
      <c r="AN181" s="123"/>
      <c r="AO181" s="123"/>
      <c r="AP181" s="123"/>
      <c r="AQ181" s="122" t="n">
        <f aca="false">SUM(AN181:AP181)</f>
        <v>0</v>
      </c>
      <c r="AR181" s="123"/>
      <c r="AS181" s="123"/>
      <c r="AT181" s="123"/>
      <c r="AU181" s="122" t="n">
        <f aca="false">SUM(AR181:AT181)</f>
        <v>0</v>
      </c>
      <c r="AV181" s="123"/>
      <c r="AW181" s="123"/>
      <c r="AX181" s="123"/>
      <c r="AY181" s="122" t="n">
        <f aca="false">SUM(AV181:AX181)</f>
        <v>0</v>
      </c>
      <c r="AZ181" s="123"/>
      <c r="BA181" s="123"/>
      <c r="BB181" s="123"/>
      <c r="BC181" s="122" t="n">
        <f aca="false">SUM(AZ181:BB181)</f>
        <v>0</v>
      </c>
      <c r="BD181" s="123"/>
      <c r="BE181" s="123"/>
      <c r="BF181" s="123"/>
      <c r="BG181" s="123"/>
      <c r="BH181" s="123"/>
      <c r="BI181" s="122" t="n">
        <f aca="false">SUM(BE181:BH181)</f>
        <v>0</v>
      </c>
      <c r="BJ181" s="124" t="n">
        <f aca="false">AM181+AQ181+AU181+AY181+BC181+BD181+BI181</f>
        <v>0</v>
      </c>
      <c r="BK181" s="120"/>
      <c r="BL181" s="121"/>
      <c r="BM181" s="121"/>
      <c r="BN181" s="122" t="n">
        <f aca="false">SUM(BK181:BM181)</f>
        <v>0</v>
      </c>
      <c r="BO181" s="123"/>
      <c r="BP181" s="123"/>
      <c r="BQ181" s="123"/>
      <c r="BR181" s="122" t="n">
        <f aca="false">SUM(BO181:BQ181)</f>
        <v>0</v>
      </c>
      <c r="BS181" s="123"/>
      <c r="BT181" s="123"/>
      <c r="BU181" s="123"/>
      <c r="BV181" s="122" t="n">
        <f aca="false">SUM(BS181:BU181)</f>
        <v>0</v>
      </c>
      <c r="BW181" s="123"/>
      <c r="BX181" s="123"/>
      <c r="BY181" s="123"/>
      <c r="BZ181" s="122" t="n">
        <f aca="false">SUM(BW181:BY181)</f>
        <v>0</v>
      </c>
      <c r="CA181" s="123"/>
      <c r="CB181" s="123"/>
      <c r="CC181" s="123"/>
      <c r="CD181" s="122" t="n">
        <f aca="false">SUM(CA181:CC181)</f>
        <v>0</v>
      </c>
      <c r="CE181" s="123"/>
      <c r="CF181" s="123"/>
      <c r="CG181" s="123"/>
      <c r="CH181" s="123"/>
      <c r="CI181" s="123"/>
      <c r="CJ181" s="122" t="n">
        <f aca="false">SUM(CF181:CI181)</f>
        <v>0</v>
      </c>
      <c r="CK181" s="123" t="n">
        <f aca="false">BN181+BR181+BV181+BZ181+CD181+CE181+CJ181</f>
        <v>0</v>
      </c>
      <c r="CL181" s="125"/>
      <c r="CM181" s="126"/>
      <c r="CN181" s="32"/>
      <c r="CO181" s="32"/>
      <c r="CP181" s="32"/>
      <c r="CQ181" s="32"/>
      <c r="CR181" s="32"/>
      <c r="CS181" s="32"/>
      <c r="CT181" s="32"/>
    </row>
    <row r="182" customFormat="false" ht="24.75" hidden="false" customHeight="true" outlineLevel="0" collapsed="false">
      <c r="A182" s="32"/>
      <c r="B182" s="106" t="n">
        <f aca="false">B181+1</f>
        <v>172</v>
      </c>
      <c r="C182" s="117" t="n">
        <f aca="false">INDEX(_Rge_Projectdata_3rd,$B182,MATCH(C$10,_Rge_Headline_Projectdata,0))</f>
        <v>0</v>
      </c>
      <c r="D182" s="117" t="n">
        <f aca="false">INDEX(_Rge_Projectdata_3rd,$B182,MATCH(D$10,_Rge_Headline_Projectdata,0))</f>
        <v>0</v>
      </c>
      <c r="E182" s="118" t="str">
        <f aca="false" t="array" ref="E182:E182">IF(INDEX(_Rge_Projectdata_3rd,$B182,MATCH(E$10,_Rge_Headline_Projectdata,0))=0,"",INDEX(_Rge_Projectdata_3rd,$B182,MATCH(E$10,_Rge_Headline_Projectdata,0)))</f>
        <v/>
      </c>
      <c r="F182" s="119" t="str">
        <f aca="false">IF(OR(E182=0,E182&gt;_Reportdate),"Open","Closed")</f>
        <v>Open</v>
      </c>
      <c r="G182" s="120"/>
      <c r="H182" s="121"/>
      <c r="I182" s="121"/>
      <c r="J182" s="121"/>
      <c r="K182" s="122" t="n">
        <f aca="false">SUM(H182:J182)</f>
        <v>0</v>
      </c>
      <c r="L182" s="123"/>
      <c r="M182" s="123"/>
      <c r="N182" s="123"/>
      <c r="O182" s="122" t="n">
        <f aca="false">SUM(L182:N182)</f>
        <v>0</v>
      </c>
      <c r="P182" s="123"/>
      <c r="Q182" s="123"/>
      <c r="R182" s="123"/>
      <c r="S182" s="122" t="n">
        <f aca="false">SUM(P182:R182)</f>
        <v>0</v>
      </c>
      <c r="T182" s="123"/>
      <c r="U182" s="123"/>
      <c r="V182" s="123"/>
      <c r="W182" s="122" t="n">
        <f aca="false">SUM(T182:V182)</f>
        <v>0</v>
      </c>
      <c r="X182" s="123"/>
      <c r="Y182" s="123"/>
      <c r="Z182" s="123"/>
      <c r="AA182" s="122" t="n">
        <f aca="false">SUM(X182:Z182)</f>
        <v>0</v>
      </c>
      <c r="AB182" s="123"/>
      <c r="AC182" s="123"/>
      <c r="AD182" s="123"/>
      <c r="AE182" s="123"/>
      <c r="AF182" s="123"/>
      <c r="AG182" s="122" t="n">
        <f aca="false">SUM(AC182:AF182)</f>
        <v>0</v>
      </c>
      <c r="AH182" s="124" t="n">
        <f aca="false">K182+O182+S182+W182+AA182+AB182+AG182</f>
        <v>0</v>
      </c>
      <c r="AI182" s="120"/>
      <c r="AJ182" s="121"/>
      <c r="AK182" s="121"/>
      <c r="AL182" s="121"/>
      <c r="AM182" s="122" t="n">
        <f aca="false">SUM(AJ182:AL182)</f>
        <v>0</v>
      </c>
      <c r="AN182" s="123"/>
      <c r="AO182" s="123"/>
      <c r="AP182" s="123"/>
      <c r="AQ182" s="122" t="n">
        <f aca="false">SUM(AN182:AP182)</f>
        <v>0</v>
      </c>
      <c r="AR182" s="123"/>
      <c r="AS182" s="123"/>
      <c r="AT182" s="123"/>
      <c r="AU182" s="122" t="n">
        <f aca="false">SUM(AR182:AT182)</f>
        <v>0</v>
      </c>
      <c r="AV182" s="123"/>
      <c r="AW182" s="123"/>
      <c r="AX182" s="123"/>
      <c r="AY182" s="122" t="n">
        <f aca="false">SUM(AV182:AX182)</f>
        <v>0</v>
      </c>
      <c r="AZ182" s="123"/>
      <c r="BA182" s="123"/>
      <c r="BB182" s="123"/>
      <c r="BC182" s="122" t="n">
        <f aca="false">SUM(AZ182:BB182)</f>
        <v>0</v>
      </c>
      <c r="BD182" s="123"/>
      <c r="BE182" s="123"/>
      <c r="BF182" s="123"/>
      <c r="BG182" s="123"/>
      <c r="BH182" s="123"/>
      <c r="BI182" s="122" t="n">
        <f aca="false">SUM(BE182:BH182)</f>
        <v>0</v>
      </c>
      <c r="BJ182" s="124" t="n">
        <f aca="false">AM182+AQ182+AU182+AY182+BC182+BD182+BI182</f>
        <v>0</v>
      </c>
      <c r="BK182" s="120"/>
      <c r="BL182" s="121"/>
      <c r="BM182" s="121"/>
      <c r="BN182" s="122" t="n">
        <f aca="false">SUM(BK182:BM182)</f>
        <v>0</v>
      </c>
      <c r="BO182" s="123"/>
      <c r="BP182" s="123"/>
      <c r="BQ182" s="123"/>
      <c r="BR182" s="122" t="n">
        <f aca="false">SUM(BO182:BQ182)</f>
        <v>0</v>
      </c>
      <c r="BS182" s="123"/>
      <c r="BT182" s="123"/>
      <c r="BU182" s="123"/>
      <c r="BV182" s="122" t="n">
        <f aca="false">SUM(BS182:BU182)</f>
        <v>0</v>
      </c>
      <c r="BW182" s="123"/>
      <c r="BX182" s="123"/>
      <c r="BY182" s="123"/>
      <c r="BZ182" s="122" t="n">
        <f aca="false">SUM(BW182:BY182)</f>
        <v>0</v>
      </c>
      <c r="CA182" s="123"/>
      <c r="CB182" s="123"/>
      <c r="CC182" s="123"/>
      <c r="CD182" s="122" t="n">
        <f aca="false">SUM(CA182:CC182)</f>
        <v>0</v>
      </c>
      <c r="CE182" s="123"/>
      <c r="CF182" s="123"/>
      <c r="CG182" s="123"/>
      <c r="CH182" s="123"/>
      <c r="CI182" s="123"/>
      <c r="CJ182" s="122" t="n">
        <f aca="false">SUM(CF182:CI182)</f>
        <v>0</v>
      </c>
      <c r="CK182" s="123" t="n">
        <f aca="false">BN182+BR182+BV182+BZ182+CD182+CE182+CJ182</f>
        <v>0</v>
      </c>
      <c r="CL182" s="125"/>
      <c r="CM182" s="126"/>
      <c r="CN182" s="32"/>
      <c r="CO182" s="32"/>
      <c r="CP182" s="32"/>
      <c r="CQ182" s="32"/>
      <c r="CR182" s="32"/>
      <c r="CS182" s="32"/>
      <c r="CT182" s="32"/>
    </row>
    <row r="183" customFormat="false" ht="24.75" hidden="false" customHeight="true" outlineLevel="0" collapsed="false">
      <c r="A183" s="32"/>
      <c r="B183" s="106" t="n">
        <f aca="false">B182+1</f>
        <v>173</v>
      </c>
      <c r="C183" s="117" t="n">
        <f aca="false">INDEX(_Rge_Projectdata_3rd,$B183,MATCH(C$10,_Rge_Headline_Projectdata,0))</f>
        <v>0</v>
      </c>
      <c r="D183" s="117" t="n">
        <f aca="false">INDEX(_Rge_Projectdata_3rd,$B183,MATCH(D$10,_Rge_Headline_Projectdata,0))</f>
        <v>0</v>
      </c>
      <c r="E183" s="118" t="str">
        <f aca="false" t="array" ref="E183:E183">IF(INDEX(_Rge_Projectdata_3rd,$B183,MATCH(E$10,_Rge_Headline_Projectdata,0))=0,"",INDEX(_Rge_Projectdata_3rd,$B183,MATCH(E$10,_Rge_Headline_Projectdata,0)))</f>
        <v/>
      </c>
      <c r="F183" s="119" t="str">
        <f aca="false">IF(OR(E183=0,E183&gt;_Reportdate),"Open","Closed")</f>
        <v>Open</v>
      </c>
      <c r="G183" s="120"/>
      <c r="H183" s="121"/>
      <c r="I183" s="121"/>
      <c r="J183" s="121"/>
      <c r="K183" s="122" t="n">
        <f aca="false">SUM(H183:J183)</f>
        <v>0</v>
      </c>
      <c r="L183" s="123"/>
      <c r="M183" s="123"/>
      <c r="N183" s="123"/>
      <c r="O183" s="122" t="n">
        <f aca="false">SUM(L183:N183)</f>
        <v>0</v>
      </c>
      <c r="P183" s="123"/>
      <c r="Q183" s="123"/>
      <c r="R183" s="123"/>
      <c r="S183" s="122" t="n">
        <f aca="false">SUM(P183:R183)</f>
        <v>0</v>
      </c>
      <c r="T183" s="123"/>
      <c r="U183" s="123"/>
      <c r="V183" s="123"/>
      <c r="W183" s="122" t="n">
        <f aca="false">SUM(T183:V183)</f>
        <v>0</v>
      </c>
      <c r="X183" s="123"/>
      <c r="Y183" s="123"/>
      <c r="Z183" s="123"/>
      <c r="AA183" s="122" t="n">
        <f aca="false">SUM(X183:Z183)</f>
        <v>0</v>
      </c>
      <c r="AB183" s="123"/>
      <c r="AC183" s="123"/>
      <c r="AD183" s="123"/>
      <c r="AE183" s="123"/>
      <c r="AF183" s="123"/>
      <c r="AG183" s="122" t="n">
        <f aca="false">SUM(AC183:AF183)</f>
        <v>0</v>
      </c>
      <c r="AH183" s="124" t="n">
        <f aca="false">K183+O183+S183+W183+AA183+AB183+AG183</f>
        <v>0</v>
      </c>
      <c r="AI183" s="120"/>
      <c r="AJ183" s="121"/>
      <c r="AK183" s="121"/>
      <c r="AL183" s="121"/>
      <c r="AM183" s="122" t="n">
        <f aca="false">SUM(AJ183:AL183)</f>
        <v>0</v>
      </c>
      <c r="AN183" s="123"/>
      <c r="AO183" s="123"/>
      <c r="AP183" s="123"/>
      <c r="AQ183" s="122" t="n">
        <f aca="false">SUM(AN183:AP183)</f>
        <v>0</v>
      </c>
      <c r="AR183" s="123"/>
      <c r="AS183" s="123"/>
      <c r="AT183" s="123"/>
      <c r="AU183" s="122" t="n">
        <f aca="false">SUM(AR183:AT183)</f>
        <v>0</v>
      </c>
      <c r="AV183" s="123"/>
      <c r="AW183" s="123"/>
      <c r="AX183" s="123"/>
      <c r="AY183" s="122" t="n">
        <f aca="false">SUM(AV183:AX183)</f>
        <v>0</v>
      </c>
      <c r="AZ183" s="123"/>
      <c r="BA183" s="123"/>
      <c r="BB183" s="123"/>
      <c r="BC183" s="122" t="n">
        <f aca="false">SUM(AZ183:BB183)</f>
        <v>0</v>
      </c>
      <c r="BD183" s="123"/>
      <c r="BE183" s="123"/>
      <c r="BF183" s="123"/>
      <c r="BG183" s="123"/>
      <c r="BH183" s="123"/>
      <c r="BI183" s="122" t="n">
        <f aca="false">SUM(BE183:BH183)</f>
        <v>0</v>
      </c>
      <c r="BJ183" s="124" t="n">
        <f aca="false">AM183+AQ183+AU183+AY183+BC183+BD183+BI183</f>
        <v>0</v>
      </c>
      <c r="BK183" s="120"/>
      <c r="BL183" s="121"/>
      <c r="BM183" s="121"/>
      <c r="BN183" s="122" t="n">
        <f aca="false">SUM(BK183:BM183)</f>
        <v>0</v>
      </c>
      <c r="BO183" s="123"/>
      <c r="BP183" s="123"/>
      <c r="BQ183" s="123"/>
      <c r="BR183" s="122" t="n">
        <f aca="false">SUM(BO183:BQ183)</f>
        <v>0</v>
      </c>
      <c r="BS183" s="123"/>
      <c r="BT183" s="123"/>
      <c r="BU183" s="123"/>
      <c r="BV183" s="122" t="n">
        <f aca="false">SUM(BS183:BU183)</f>
        <v>0</v>
      </c>
      <c r="BW183" s="123"/>
      <c r="BX183" s="123"/>
      <c r="BY183" s="123"/>
      <c r="BZ183" s="122" t="n">
        <f aca="false">SUM(BW183:BY183)</f>
        <v>0</v>
      </c>
      <c r="CA183" s="123"/>
      <c r="CB183" s="123"/>
      <c r="CC183" s="123"/>
      <c r="CD183" s="122" t="n">
        <f aca="false">SUM(CA183:CC183)</f>
        <v>0</v>
      </c>
      <c r="CE183" s="123"/>
      <c r="CF183" s="123"/>
      <c r="CG183" s="123"/>
      <c r="CH183" s="123"/>
      <c r="CI183" s="123"/>
      <c r="CJ183" s="122" t="n">
        <f aca="false">SUM(CF183:CI183)</f>
        <v>0</v>
      </c>
      <c r="CK183" s="123" t="n">
        <f aca="false">BN183+BR183+BV183+BZ183+CD183+CE183+CJ183</f>
        <v>0</v>
      </c>
      <c r="CL183" s="125"/>
      <c r="CM183" s="126"/>
      <c r="CN183" s="32"/>
      <c r="CO183" s="32"/>
      <c r="CP183" s="32"/>
      <c r="CQ183" s="32"/>
      <c r="CR183" s="32"/>
      <c r="CS183" s="32"/>
      <c r="CT183" s="32"/>
    </row>
    <row r="184" customFormat="false" ht="24.75" hidden="false" customHeight="true" outlineLevel="0" collapsed="false">
      <c r="A184" s="32"/>
      <c r="B184" s="106" t="n">
        <f aca="false">B183+1</f>
        <v>174</v>
      </c>
      <c r="C184" s="117" t="n">
        <f aca="false">INDEX(_Rge_Projectdata_3rd,$B184,MATCH(C$10,_Rge_Headline_Projectdata,0))</f>
        <v>0</v>
      </c>
      <c r="D184" s="117" t="n">
        <f aca="false">INDEX(_Rge_Projectdata_3rd,$B184,MATCH(D$10,_Rge_Headline_Projectdata,0))</f>
        <v>0</v>
      </c>
      <c r="E184" s="118" t="str">
        <f aca="false" t="array" ref="E184:E184">IF(INDEX(_Rge_Projectdata_3rd,$B184,MATCH(E$10,_Rge_Headline_Projectdata,0))=0,"",INDEX(_Rge_Projectdata_3rd,$B184,MATCH(E$10,_Rge_Headline_Projectdata,0)))</f>
        <v/>
      </c>
      <c r="F184" s="119" t="str">
        <f aca="false">IF(OR(E184=0,E184&gt;_Reportdate),"Open","Closed")</f>
        <v>Open</v>
      </c>
      <c r="G184" s="120"/>
      <c r="H184" s="121"/>
      <c r="I184" s="121"/>
      <c r="J184" s="121"/>
      <c r="K184" s="122" t="n">
        <f aca="false">SUM(H184:J184)</f>
        <v>0</v>
      </c>
      <c r="L184" s="123"/>
      <c r="M184" s="123"/>
      <c r="N184" s="123"/>
      <c r="O184" s="122" t="n">
        <f aca="false">SUM(L184:N184)</f>
        <v>0</v>
      </c>
      <c r="P184" s="123"/>
      <c r="Q184" s="123"/>
      <c r="R184" s="123"/>
      <c r="S184" s="122" t="n">
        <f aca="false">SUM(P184:R184)</f>
        <v>0</v>
      </c>
      <c r="T184" s="123"/>
      <c r="U184" s="123"/>
      <c r="V184" s="123"/>
      <c r="W184" s="122" t="n">
        <f aca="false">SUM(T184:V184)</f>
        <v>0</v>
      </c>
      <c r="X184" s="123"/>
      <c r="Y184" s="123"/>
      <c r="Z184" s="123"/>
      <c r="AA184" s="122" t="n">
        <f aca="false">SUM(X184:Z184)</f>
        <v>0</v>
      </c>
      <c r="AB184" s="123"/>
      <c r="AC184" s="123"/>
      <c r="AD184" s="123"/>
      <c r="AE184" s="123"/>
      <c r="AF184" s="123"/>
      <c r="AG184" s="122" t="n">
        <f aca="false">SUM(AC184:AF184)</f>
        <v>0</v>
      </c>
      <c r="AH184" s="124" t="n">
        <f aca="false">K184+O184+S184+W184+AA184+AB184+AG184</f>
        <v>0</v>
      </c>
      <c r="AI184" s="120"/>
      <c r="AJ184" s="121"/>
      <c r="AK184" s="121"/>
      <c r="AL184" s="121"/>
      <c r="AM184" s="122" t="n">
        <f aca="false">SUM(AJ184:AL184)</f>
        <v>0</v>
      </c>
      <c r="AN184" s="123"/>
      <c r="AO184" s="123"/>
      <c r="AP184" s="123"/>
      <c r="AQ184" s="122" t="n">
        <f aca="false">SUM(AN184:AP184)</f>
        <v>0</v>
      </c>
      <c r="AR184" s="123"/>
      <c r="AS184" s="123"/>
      <c r="AT184" s="123"/>
      <c r="AU184" s="122" t="n">
        <f aca="false">SUM(AR184:AT184)</f>
        <v>0</v>
      </c>
      <c r="AV184" s="123"/>
      <c r="AW184" s="123"/>
      <c r="AX184" s="123"/>
      <c r="AY184" s="122" t="n">
        <f aca="false">SUM(AV184:AX184)</f>
        <v>0</v>
      </c>
      <c r="AZ184" s="123"/>
      <c r="BA184" s="123"/>
      <c r="BB184" s="123"/>
      <c r="BC184" s="122" t="n">
        <f aca="false">SUM(AZ184:BB184)</f>
        <v>0</v>
      </c>
      <c r="BD184" s="123"/>
      <c r="BE184" s="123"/>
      <c r="BF184" s="123"/>
      <c r="BG184" s="123"/>
      <c r="BH184" s="123"/>
      <c r="BI184" s="122" t="n">
        <f aca="false">SUM(BE184:BH184)</f>
        <v>0</v>
      </c>
      <c r="BJ184" s="124" t="n">
        <f aca="false">AM184+AQ184+AU184+AY184+BC184+BD184+BI184</f>
        <v>0</v>
      </c>
      <c r="BK184" s="120"/>
      <c r="BL184" s="121"/>
      <c r="BM184" s="121"/>
      <c r="BN184" s="122" t="n">
        <f aca="false">SUM(BK184:BM184)</f>
        <v>0</v>
      </c>
      <c r="BO184" s="123"/>
      <c r="BP184" s="123"/>
      <c r="BQ184" s="123"/>
      <c r="BR184" s="122" t="n">
        <f aca="false">SUM(BO184:BQ184)</f>
        <v>0</v>
      </c>
      <c r="BS184" s="123"/>
      <c r="BT184" s="123"/>
      <c r="BU184" s="123"/>
      <c r="BV184" s="122" t="n">
        <f aca="false">SUM(BS184:BU184)</f>
        <v>0</v>
      </c>
      <c r="BW184" s="123"/>
      <c r="BX184" s="123"/>
      <c r="BY184" s="123"/>
      <c r="BZ184" s="122" t="n">
        <f aca="false">SUM(BW184:BY184)</f>
        <v>0</v>
      </c>
      <c r="CA184" s="123"/>
      <c r="CB184" s="123"/>
      <c r="CC184" s="123"/>
      <c r="CD184" s="122" t="n">
        <f aca="false">SUM(CA184:CC184)</f>
        <v>0</v>
      </c>
      <c r="CE184" s="123"/>
      <c r="CF184" s="123"/>
      <c r="CG184" s="123"/>
      <c r="CH184" s="123"/>
      <c r="CI184" s="123"/>
      <c r="CJ184" s="122" t="n">
        <f aca="false">SUM(CF184:CI184)</f>
        <v>0</v>
      </c>
      <c r="CK184" s="123" t="n">
        <f aca="false">BN184+BR184+BV184+BZ184+CD184+CE184+CJ184</f>
        <v>0</v>
      </c>
      <c r="CL184" s="125"/>
      <c r="CM184" s="126"/>
      <c r="CN184" s="32"/>
      <c r="CO184" s="32"/>
      <c r="CP184" s="32"/>
      <c r="CQ184" s="32"/>
      <c r="CR184" s="32"/>
      <c r="CS184" s="32"/>
      <c r="CT184" s="32"/>
    </row>
    <row r="185" customFormat="false" ht="24.75" hidden="false" customHeight="true" outlineLevel="0" collapsed="false">
      <c r="A185" s="32"/>
      <c r="B185" s="106" t="n">
        <f aca="false">B184+1</f>
        <v>175</v>
      </c>
      <c r="C185" s="117" t="n">
        <f aca="false">INDEX(_Rge_Projectdata_3rd,$B185,MATCH(C$10,_Rge_Headline_Projectdata,0))</f>
        <v>0</v>
      </c>
      <c r="D185" s="117" t="n">
        <f aca="false">INDEX(_Rge_Projectdata_3rd,$B185,MATCH(D$10,_Rge_Headline_Projectdata,0))</f>
        <v>0</v>
      </c>
      <c r="E185" s="118" t="str">
        <f aca="false" t="array" ref="E185:E185">IF(INDEX(_Rge_Projectdata_3rd,$B185,MATCH(E$10,_Rge_Headline_Projectdata,0))=0,"",INDEX(_Rge_Projectdata_3rd,$B185,MATCH(E$10,_Rge_Headline_Projectdata,0)))</f>
        <v/>
      </c>
      <c r="F185" s="119" t="str">
        <f aca="false">IF(OR(E185=0,E185&gt;_Reportdate),"Open","Closed")</f>
        <v>Open</v>
      </c>
      <c r="G185" s="120"/>
      <c r="H185" s="121"/>
      <c r="I185" s="121"/>
      <c r="J185" s="121"/>
      <c r="K185" s="122" t="n">
        <f aca="false">SUM(H185:J185)</f>
        <v>0</v>
      </c>
      <c r="L185" s="123"/>
      <c r="M185" s="123"/>
      <c r="N185" s="123"/>
      <c r="O185" s="122" t="n">
        <f aca="false">SUM(L185:N185)</f>
        <v>0</v>
      </c>
      <c r="P185" s="123"/>
      <c r="Q185" s="123"/>
      <c r="R185" s="123"/>
      <c r="S185" s="122" t="n">
        <f aca="false">SUM(P185:R185)</f>
        <v>0</v>
      </c>
      <c r="T185" s="123"/>
      <c r="U185" s="123"/>
      <c r="V185" s="123"/>
      <c r="W185" s="122" t="n">
        <f aca="false">SUM(T185:V185)</f>
        <v>0</v>
      </c>
      <c r="X185" s="123"/>
      <c r="Y185" s="123"/>
      <c r="Z185" s="123"/>
      <c r="AA185" s="122" t="n">
        <f aca="false">SUM(X185:Z185)</f>
        <v>0</v>
      </c>
      <c r="AB185" s="123"/>
      <c r="AC185" s="123"/>
      <c r="AD185" s="123"/>
      <c r="AE185" s="123"/>
      <c r="AF185" s="123"/>
      <c r="AG185" s="122" t="n">
        <f aca="false">SUM(AC185:AF185)</f>
        <v>0</v>
      </c>
      <c r="AH185" s="124" t="n">
        <f aca="false">K185+O185+S185+W185+AA185+AB185+AG185</f>
        <v>0</v>
      </c>
      <c r="AI185" s="120"/>
      <c r="AJ185" s="121"/>
      <c r="AK185" s="121"/>
      <c r="AL185" s="121"/>
      <c r="AM185" s="122" t="n">
        <f aca="false">SUM(AJ185:AL185)</f>
        <v>0</v>
      </c>
      <c r="AN185" s="123"/>
      <c r="AO185" s="123"/>
      <c r="AP185" s="123"/>
      <c r="AQ185" s="122" t="n">
        <f aca="false">SUM(AN185:AP185)</f>
        <v>0</v>
      </c>
      <c r="AR185" s="123"/>
      <c r="AS185" s="123"/>
      <c r="AT185" s="123"/>
      <c r="AU185" s="122" t="n">
        <f aca="false">SUM(AR185:AT185)</f>
        <v>0</v>
      </c>
      <c r="AV185" s="123"/>
      <c r="AW185" s="123"/>
      <c r="AX185" s="123"/>
      <c r="AY185" s="122" t="n">
        <f aca="false">SUM(AV185:AX185)</f>
        <v>0</v>
      </c>
      <c r="AZ185" s="123"/>
      <c r="BA185" s="123"/>
      <c r="BB185" s="123"/>
      <c r="BC185" s="122" t="n">
        <f aca="false">SUM(AZ185:BB185)</f>
        <v>0</v>
      </c>
      <c r="BD185" s="123"/>
      <c r="BE185" s="123"/>
      <c r="BF185" s="123"/>
      <c r="BG185" s="123"/>
      <c r="BH185" s="123"/>
      <c r="BI185" s="122" t="n">
        <f aca="false">SUM(BE185:BH185)</f>
        <v>0</v>
      </c>
      <c r="BJ185" s="124" t="n">
        <f aca="false">AM185+AQ185+AU185+AY185+BC185+BD185+BI185</f>
        <v>0</v>
      </c>
      <c r="BK185" s="120"/>
      <c r="BL185" s="121"/>
      <c r="BM185" s="121"/>
      <c r="BN185" s="122" t="n">
        <f aca="false">SUM(BK185:BM185)</f>
        <v>0</v>
      </c>
      <c r="BO185" s="123"/>
      <c r="BP185" s="123"/>
      <c r="BQ185" s="123"/>
      <c r="BR185" s="122" t="n">
        <f aca="false">SUM(BO185:BQ185)</f>
        <v>0</v>
      </c>
      <c r="BS185" s="123"/>
      <c r="BT185" s="123"/>
      <c r="BU185" s="123"/>
      <c r="BV185" s="122" t="n">
        <f aca="false">SUM(BS185:BU185)</f>
        <v>0</v>
      </c>
      <c r="BW185" s="123"/>
      <c r="BX185" s="123"/>
      <c r="BY185" s="123"/>
      <c r="BZ185" s="122" t="n">
        <f aca="false">SUM(BW185:BY185)</f>
        <v>0</v>
      </c>
      <c r="CA185" s="123"/>
      <c r="CB185" s="123"/>
      <c r="CC185" s="123"/>
      <c r="CD185" s="122" t="n">
        <f aca="false">SUM(CA185:CC185)</f>
        <v>0</v>
      </c>
      <c r="CE185" s="123"/>
      <c r="CF185" s="123"/>
      <c r="CG185" s="123"/>
      <c r="CH185" s="123"/>
      <c r="CI185" s="123"/>
      <c r="CJ185" s="122" t="n">
        <f aca="false">SUM(CF185:CI185)</f>
        <v>0</v>
      </c>
      <c r="CK185" s="123" t="n">
        <f aca="false">BN185+BR185+BV185+BZ185+CD185+CE185+CJ185</f>
        <v>0</v>
      </c>
      <c r="CL185" s="125"/>
      <c r="CM185" s="126"/>
      <c r="CN185" s="32"/>
      <c r="CO185" s="32"/>
      <c r="CP185" s="32"/>
      <c r="CQ185" s="32"/>
      <c r="CR185" s="32"/>
      <c r="CS185" s="32"/>
      <c r="CT185" s="32"/>
    </row>
    <row r="186" customFormat="false" ht="24.75" hidden="false" customHeight="true" outlineLevel="0" collapsed="false">
      <c r="A186" s="32"/>
      <c r="B186" s="106" t="n">
        <f aca="false">B185+1</f>
        <v>176</v>
      </c>
      <c r="C186" s="117" t="n">
        <f aca="false">INDEX(_Rge_Projectdata_3rd,$B186,MATCH(C$10,_Rge_Headline_Projectdata,0))</f>
        <v>0</v>
      </c>
      <c r="D186" s="117" t="n">
        <f aca="false">INDEX(_Rge_Projectdata_3rd,$B186,MATCH(D$10,_Rge_Headline_Projectdata,0))</f>
        <v>0</v>
      </c>
      <c r="E186" s="118" t="str">
        <f aca="false" t="array" ref="E186:E186">IF(INDEX(_Rge_Projectdata_3rd,$B186,MATCH(E$10,_Rge_Headline_Projectdata,0))=0,"",INDEX(_Rge_Projectdata_3rd,$B186,MATCH(E$10,_Rge_Headline_Projectdata,0)))</f>
        <v/>
      </c>
      <c r="F186" s="119" t="str">
        <f aca="false">IF(OR(E186=0,E186&gt;_Reportdate),"Open","Closed")</f>
        <v>Open</v>
      </c>
      <c r="G186" s="120"/>
      <c r="H186" s="121"/>
      <c r="I186" s="121"/>
      <c r="J186" s="121"/>
      <c r="K186" s="122" t="n">
        <f aca="false">SUM(H186:J186)</f>
        <v>0</v>
      </c>
      <c r="L186" s="123"/>
      <c r="M186" s="123"/>
      <c r="N186" s="123"/>
      <c r="O186" s="122" t="n">
        <f aca="false">SUM(L186:N186)</f>
        <v>0</v>
      </c>
      <c r="P186" s="123"/>
      <c r="Q186" s="123"/>
      <c r="R186" s="123"/>
      <c r="S186" s="122" t="n">
        <f aca="false">SUM(P186:R186)</f>
        <v>0</v>
      </c>
      <c r="T186" s="123"/>
      <c r="U186" s="123"/>
      <c r="V186" s="123"/>
      <c r="W186" s="122" t="n">
        <f aca="false">SUM(T186:V186)</f>
        <v>0</v>
      </c>
      <c r="X186" s="123"/>
      <c r="Y186" s="123"/>
      <c r="Z186" s="123"/>
      <c r="AA186" s="122" t="n">
        <f aca="false">SUM(X186:Z186)</f>
        <v>0</v>
      </c>
      <c r="AB186" s="123"/>
      <c r="AC186" s="123"/>
      <c r="AD186" s="123"/>
      <c r="AE186" s="123"/>
      <c r="AF186" s="123"/>
      <c r="AG186" s="122" t="n">
        <f aca="false">SUM(AC186:AF186)</f>
        <v>0</v>
      </c>
      <c r="AH186" s="124" t="n">
        <f aca="false">K186+O186+S186+W186+AA186+AB186+AG186</f>
        <v>0</v>
      </c>
      <c r="AI186" s="120"/>
      <c r="AJ186" s="121"/>
      <c r="AK186" s="121"/>
      <c r="AL186" s="121"/>
      <c r="AM186" s="122" t="n">
        <f aca="false">SUM(AJ186:AL186)</f>
        <v>0</v>
      </c>
      <c r="AN186" s="123"/>
      <c r="AO186" s="123"/>
      <c r="AP186" s="123"/>
      <c r="AQ186" s="122" t="n">
        <f aca="false">SUM(AN186:AP186)</f>
        <v>0</v>
      </c>
      <c r="AR186" s="123"/>
      <c r="AS186" s="123"/>
      <c r="AT186" s="123"/>
      <c r="AU186" s="122" t="n">
        <f aca="false">SUM(AR186:AT186)</f>
        <v>0</v>
      </c>
      <c r="AV186" s="123"/>
      <c r="AW186" s="123"/>
      <c r="AX186" s="123"/>
      <c r="AY186" s="122" t="n">
        <f aca="false">SUM(AV186:AX186)</f>
        <v>0</v>
      </c>
      <c r="AZ186" s="123"/>
      <c r="BA186" s="123"/>
      <c r="BB186" s="123"/>
      <c r="BC186" s="122" t="n">
        <f aca="false">SUM(AZ186:BB186)</f>
        <v>0</v>
      </c>
      <c r="BD186" s="123"/>
      <c r="BE186" s="123"/>
      <c r="BF186" s="123"/>
      <c r="BG186" s="123"/>
      <c r="BH186" s="123"/>
      <c r="BI186" s="122" t="n">
        <f aca="false">SUM(BE186:BH186)</f>
        <v>0</v>
      </c>
      <c r="BJ186" s="124" t="n">
        <f aca="false">AM186+AQ186+AU186+AY186+BC186+BD186+BI186</f>
        <v>0</v>
      </c>
      <c r="BK186" s="120"/>
      <c r="BL186" s="121"/>
      <c r="BM186" s="121"/>
      <c r="BN186" s="122" t="n">
        <f aca="false">SUM(BK186:BM186)</f>
        <v>0</v>
      </c>
      <c r="BO186" s="123"/>
      <c r="BP186" s="123"/>
      <c r="BQ186" s="123"/>
      <c r="BR186" s="122" t="n">
        <f aca="false">SUM(BO186:BQ186)</f>
        <v>0</v>
      </c>
      <c r="BS186" s="123"/>
      <c r="BT186" s="123"/>
      <c r="BU186" s="123"/>
      <c r="BV186" s="122" t="n">
        <f aca="false">SUM(BS186:BU186)</f>
        <v>0</v>
      </c>
      <c r="BW186" s="123"/>
      <c r="BX186" s="123"/>
      <c r="BY186" s="123"/>
      <c r="BZ186" s="122" t="n">
        <f aca="false">SUM(BW186:BY186)</f>
        <v>0</v>
      </c>
      <c r="CA186" s="123"/>
      <c r="CB186" s="123"/>
      <c r="CC186" s="123"/>
      <c r="CD186" s="122" t="n">
        <f aca="false">SUM(CA186:CC186)</f>
        <v>0</v>
      </c>
      <c r="CE186" s="123"/>
      <c r="CF186" s="123"/>
      <c r="CG186" s="123"/>
      <c r="CH186" s="123"/>
      <c r="CI186" s="123"/>
      <c r="CJ186" s="122" t="n">
        <f aca="false">SUM(CF186:CI186)</f>
        <v>0</v>
      </c>
      <c r="CK186" s="123" t="n">
        <f aca="false">BN186+BR186+BV186+BZ186+CD186+CE186+CJ186</f>
        <v>0</v>
      </c>
      <c r="CL186" s="125"/>
      <c r="CM186" s="126"/>
      <c r="CN186" s="32"/>
      <c r="CO186" s="32"/>
      <c r="CP186" s="32"/>
      <c r="CQ186" s="32"/>
      <c r="CR186" s="32"/>
      <c r="CS186" s="32"/>
      <c r="CT186" s="32"/>
    </row>
    <row r="187" customFormat="false" ht="24.75" hidden="false" customHeight="true" outlineLevel="0" collapsed="false">
      <c r="A187" s="32"/>
      <c r="B187" s="106" t="n">
        <f aca="false">B186+1</f>
        <v>177</v>
      </c>
      <c r="C187" s="117" t="n">
        <f aca="false">INDEX(_Rge_Projectdata_3rd,$B187,MATCH(C$10,_Rge_Headline_Projectdata,0))</f>
        <v>0</v>
      </c>
      <c r="D187" s="117" t="n">
        <f aca="false">INDEX(_Rge_Projectdata_3rd,$B187,MATCH(D$10,_Rge_Headline_Projectdata,0))</f>
        <v>0</v>
      </c>
      <c r="E187" s="118" t="str">
        <f aca="false" t="array" ref="E187:E187">IF(INDEX(_Rge_Projectdata_3rd,$B187,MATCH(E$10,_Rge_Headline_Projectdata,0))=0,"",INDEX(_Rge_Projectdata_3rd,$B187,MATCH(E$10,_Rge_Headline_Projectdata,0)))</f>
        <v/>
      </c>
      <c r="F187" s="119" t="str">
        <f aca="false">IF(OR(E187=0,E187&gt;_Reportdate),"Open","Closed")</f>
        <v>Open</v>
      </c>
      <c r="G187" s="120"/>
      <c r="H187" s="121"/>
      <c r="I187" s="121"/>
      <c r="J187" s="121"/>
      <c r="K187" s="122" t="n">
        <f aca="false">SUM(H187:J187)</f>
        <v>0</v>
      </c>
      <c r="L187" s="123"/>
      <c r="M187" s="123"/>
      <c r="N187" s="123"/>
      <c r="O187" s="122" t="n">
        <f aca="false">SUM(L187:N187)</f>
        <v>0</v>
      </c>
      <c r="P187" s="123"/>
      <c r="Q187" s="123"/>
      <c r="R187" s="123"/>
      <c r="S187" s="122" t="n">
        <f aca="false">SUM(P187:R187)</f>
        <v>0</v>
      </c>
      <c r="T187" s="123"/>
      <c r="U187" s="123"/>
      <c r="V187" s="123"/>
      <c r="W187" s="122" t="n">
        <f aca="false">SUM(T187:V187)</f>
        <v>0</v>
      </c>
      <c r="X187" s="123"/>
      <c r="Y187" s="123"/>
      <c r="Z187" s="123"/>
      <c r="AA187" s="122" t="n">
        <f aca="false">SUM(X187:Z187)</f>
        <v>0</v>
      </c>
      <c r="AB187" s="123"/>
      <c r="AC187" s="123"/>
      <c r="AD187" s="123"/>
      <c r="AE187" s="123"/>
      <c r="AF187" s="123"/>
      <c r="AG187" s="122" t="n">
        <f aca="false">SUM(AC187:AF187)</f>
        <v>0</v>
      </c>
      <c r="AH187" s="124" t="n">
        <f aca="false">K187+O187+S187+W187+AA187+AB187+AG187</f>
        <v>0</v>
      </c>
      <c r="AI187" s="120"/>
      <c r="AJ187" s="121"/>
      <c r="AK187" s="121"/>
      <c r="AL187" s="121"/>
      <c r="AM187" s="122" t="n">
        <f aca="false">SUM(AJ187:AL187)</f>
        <v>0</v>
      </c>
      <c r="AN187" s="123"/>
      <c r="AO187" s="123"/>
      <c r="AP187" s="123"/>
      <c r="AQ187" s="122" t="n">
        <f aca="false">SUM(AN187:AP187)</f>
        <v>0</v>
      </c>
      <c r="AR187" s="123"/>
      <c r="AS187" s="123"/>
      <c r="AT187" s="123"/>
      <c r="AU187" s="122" t="n">
        <f aca="false">SUM(AR187:AT187)</f>
        <v>0</v>
      </c>
      <c r="AV187" s="123"/>
      <c r="AW187" s="123"/>
      <c r="AX187" s="123"/>
      <c r="AY187" s="122" t="n">
        <f aca="false">SUM(AV187:AX187)</f>
        <v>0</v>
      </c>
      <c r="AZ187" s="123"/>
      <c r="BA187" s="123"/>
      <c r="BB187" s="123"/>
      <c r="BC187" s="122" t="n">
        <f aca="false">SUM(AZ187:BB187)</f>
        <v>0</v>
      </c>
      <c r="BD187" s="123"/>
      <c r="BE187" s="123"/>
      <c r="BF187" s="123"/>
      <c r="BG187" s="123"/>
      <c r="BH187" s="123"/>
      <c r="BI187" s="122" t="n">
        <f aca="false">SUM(BE187:BH187)</f>
        <v>0</v>
      </c>
      <c r="BJ187" s="124" t="n">
        <f aca="false">AM187+AQ187+AU187+AY187+BC187+BD187+BI187</f>
        <v>0</v>
      </c>
      <c r="BK187" s="120"/>
      <c r="BL187" s="121"/>
      <c r="BM187" s="121"/>
      <c r="BN187" s="122" t="n">
        <f aca="false">SUM(BK187:BM187)</f>
        <v>0</v>
      </c>
      <c r="BO187" s="123"/>
      <c r="BP187" s="123"/>
      <c r="BQ187" s="123"/>
      <c r="BR187" s="122" t="n">
        <f aca="false">SUM(BO187:BQ187)</f>
        <v>0</v>
      </c>
      <c r="BS187" s="123"/>
      <c r="BT187" s="123"/>
      <c r="BU187" s="123"/>
      <c r="BV187" s="122" t="n">
        <f aca="false">SUM(BS187:BU187)</f>
        <v>0</v>
      </c>
      <c r="BW187" s="123"/>
      <c r="BX187" s="123"/>
      <c r="BY187" s="123"/>
      <c r="BZ187" s="122" t="n">
        <f aca="false">SUM(BW187:BY187)</f>
        <v>0</v>
      </c>
      <c r="CA187" s="123"/>
      <c r="CB187" s="123"/>
      <c r="CC187" s="123"/>
      <c r="CD187" s="122" t="n">
        <f aca="false">SUM(CA187:CC187)</f>
        <v>0</v>
      </c>
      <c r="CE187" s="123"/>
      <c r="CF187" s="123"/>
      <c r="CG187" s="123"/>
      <c r="CH187" s="123"/>
      <c r="CI187" s="123"/>
      <c r="CJ187" s="122" t="n">
        <f aca="false">SUM(CF187:CI187)</f>
        <v>0</v>
      </c>
      <c r="CK187" s="123" t="n">
        <f aca="false">BN187+BR187+BV187+BZ187+CD187+CE187+CJ187</f>
        <v>0</v>
      </c>
      <c r="CL187" s="125"/>
      <c r="CM187" s="126"/>
      <c r="CN187" s="32"/>
      <c r="CO187" s="32"/>
      <c r="CP187" s="32"/>
      <c r="CQ187" s="32"/>
      <c r="CR187" s="32"/>
      <c r="CS187" s="32"/>
      <c r="CT187" s="32"/>
    </row>
    <row r="188" customFormat="false" ht="24.75" hidden="false" customHeight="true" outlineLevel="0" collapsed="false">
      <c r="A188" s="32"/>
      <c r="B188" s="106" t="n">
        <f aca="false">B187+1</f>
        <v>178</v>
      </c>
      <c r="C188" s="117" t="n">
        <f aca="false">INDEX(_Rge_Projectdata_3rd,$B188,MATCH(C$10,_Rge_Headline_Projectdata,0))</f>
        <v>0</v>
      </c>
      <c r="D188" s="117" t="n">
        <f aca="false">INDEX(_Rge_Projectdata_3rd,$B188,MATCH(D$10,_Rge_Headline_Projectdata,0))</f>
        <v>0</v>
      </c>
      <c r="E188" s="118" t="str">
        <f aca="false" t="array" ref="E188:E188">IF(INDEX(_Rge_Projectdata_3rd,$B188,MATCH(E$10,_Rge_Headline_Projectdata,0))=0,"",INDEX(_Rge_Projectdata_3rd,$B188,MATCH(E$10,_Rge_Headline_Projectdata,0)))</f>
        <v/>
      </c>
      <c r="F188" s="119" t="str">
        <f aca="false">IF(OR(E188=0,E188&gt;_Reportdate),"Open","Closed")</f>
        <v>Open</v>
      </c>
      <c r="G188" s="120"/>
      <c r="H188" s="121"/>
      <c r="I188" s="121"/>
      <c r="J188" s="121"/>
      <c r="K188" s="122" t="n">
        <f aca="false">SUM(H188:J188)</f>
        <v>0</v>
      </c>
      <c r="L188" s="123"/>
      <c r="M188" s="123"/>
      <c r="N188" s="123"/>
      <c r="O188" s="122" t="n">
        <f aca="false">SUM(L188:N188)</f>
        <v>0</v>
      </c>
      <c r="P188" s="123"/>
      <c r="Q188" s="123"/>
      <c r="R188" s="123"/>
      <c r="S188" s="122" t="n">
        <f aca="false">SUM(P188:R188)</f>
        <v>0</v>
      </c>
      <c r="T188" s="123"/>
      <c r="U188" s="123"/>
      <c r="V188" s="123"/>
      <c r="W188" s="122" t="n">
        <f aca="false">SUM(T188:V188)</f>
        <v>0</v>
      </c>
      <c r="X188" s="123"/>
      <c r="Y188" s="123"/>
      <c r="Z188" s="123"/>
      <c r="AA188" s="122" t="n">
        <f aca="false">SUM(X188:Z188)</f>
        <v>0</v>
      </c>
      <c r="AB188" s="123"/>
      <c r="AC188" s="123"/>
      <c r="AD188" s="123"/>
      <c r="AE188" s="123"/>
      <c r="AF188" s="123"/>
      <c r="AG188" s="122" t="n">
        <f aca="false">SUM(AC188:AF188)</f>
        <v>0</v>
      </c>
      <c r="AH188" s="124" t="n">
        <f aca="false">K188+O188+S188+W188+AA188+AB188+AG188</f>
        <v>0</v>
      </c>
      <c r="AI188" s="120"/>
      <c r="AJ188" s="121"/>
      <c r="AK188" s="121"/>
      <c r="AL188" s="121"/>
      <c r="AM188" s="122" t="n">
        <f aca="false">SUM(AJ188:AL188)</f>
        <v>0</v>
      </c>
      <c r="AN188" s="123"/>
      <c r="AO188" s="123"/>
      <c r="AP188" s="123"/>
      <c r="AQ188" s="122" t="n">
        <f aca="false">SUM(AN188:AP188)</f>
        <v>0</v>
      </c>
      <c r="AR188" s="123"/>
      <c r="AS188" s="123"/>
      <c r="AT188" s="123"/>
      <c r="AU188" s="122" t="n">
        <f aca="false">SUM(AR188:AT188)</f>
        <v>0</v>
      </c>
      <c r="AV188" s="123"/>
      <c r="AW188" s="123"/>
      <c r="AX188" s="123"/>
      <c r="AY188" s="122" t="n">
        <f aca="false">SUM(AV188:AX188)</f>
        <v>0</v>
      </c>
      <c r="AZ188" s="123"/>
      <c r="BA188" s="123"/>
      <c r="BB188" s="123"/>
      <c r="BC188" s="122" t="n">
        <f aca="false">SUM(AZ188:BB188)</f>
        <v>0</v>
      </c>
      <c r="BD188" s="123"/>
      <c r="BE188" s="123"/>
      <c r="BF188" s="123"/>
      <c r="BG188" s="123"/>
      <c r="BH188" s="123"/>
      <c r="BI188" s="122" t="n">
        <f aca="false">SUM(BE188:BH188)</f>
        <v>0</v>
      </c>
      <c r="BJ188" s="124" t="n">
        <f aca="false">AM188+AQ188+AU188+AY188+BC188+BD188+BI188</f>
        <v>0</v>
      </c>
      <c r="BK188" s="120"/>
      <c r="BL188" s="121"/>
      <c r="BM188" s="121"/>
      <c r="BN188" s="122" t="n">
        <f aca="false">SUM(BK188:BM188)</f>
        <v>0</v>
      </c>
      <c r="BO188" s="123"/>
      <c r="BP188" s="123"/>
      <c r="BQ188" s="123"/>
      <c r="BR188" s="122" t="n">
        <f aca="false">SUM(BO188:BQ188)</f>
        <v>0</v>
      </c>
      <c r="BS188" s="123"/>
      <c r="BT188" s="123"/>
      <c r="BU188" s="123"/>
      <c r="BV188" s="122" t="n">
        <f aca="false">SUM(BS188:BU188)</f>
        <v>0</v>
      </c>
      <c r="BW188" s="123"/>
      <c r="BX188" s="123"/>
      <c r="BY188" s="123"/>
      <c r="BZ188" s="122" t="n">
        <f aca="false">SUM(BW188:BY188)</f>
        <v>0</v>
      </c>
      <c r="CA188" s="123"/>
      <c r="CB188" s="123"/>
      <c r="CC188" s="123"/>
      <c r="CD188" s="122" t="n">
        <f aca="false">SUM(CA188:CC188)</f>
        <v>0</v>
      </c>
      <c r="CE188" s="123"/>
      <c r="CF188" s="123"/>
      <c r="CG188" s="123"/>
      <c r="CH188" s="123"/>
      <c r="CI188" s="123"/>
      <c r="CJ188" s="122" t="n">
        <f aca="false">SUM(CF188:CI188)</f>
        <v>0</v>
      </c>
      <c r="CK188" s="123" t="n">
        <f aca="false">BN188+BR188+BV188+BZ188+CD188+CE188+CJ188</f>
        <v>0</v>
      </c>
      <c r="CL188" s="125"/>
      <c r="CM188" s="126"/>
      <c r="CN188" s="32"/>
      <c r="CO188" s="32"/>
      <c r="CP188" s="32"/>
      <c r="CQ188" s="32"/>
      <c r="CR188" s="32"/>
      <c r="CS188" s="32"/>
      <c r="CT188" s="32"/>
    </row>
    <row r="189" customFormat="false" ht="24.75" hidden="false" customHeight="true" outlineLevel="0" collapsed="false">
      <c r="A189" s="32"/>
      <c r="B189" s="106" t="n">
        <f aca="false">B188+1</f>
        <v>179</v>
      </c>
      <c r="C189" s="117" t="n">
        <f aca="false">INDEX(_Rge_Projectdata_3rd,$B189,MATCH(C$10,_Rge_Headline_Projectdata,0))</f>
        <v>0</v>
      </c>
      <c r="D189" s="117" t="n">
        <f aca="false">INDEX(_Rge_Projectdata_3rd,$B189,MATCH(D$10,_Rge_Headline_Projectdata,0))</f>
        <v>0</v>
      </c>
      <c r="E189" s="118" t="str">
        <f aca="false" t="array" ref="E189:E189">IF(INDEX(_Rge_Projectdata_3rd,$B189,MATCH(E$10,_Rge_Headline_Projectdata,0))=0,"",INDEX(_Rge_Projectdata_3rd,$B189,MATCH(E$10,_Rge_Headline_Projectdata,0)))</f>
        <v/>
      </c>
      <c r="F189" s="119" t="str">
        <f aca="false">IF(OR(E189=0,E189&gt;_Reportdate),"Open","Closed")</f>
        <v>Open</v>
      </c>
      <c r="G189" s="120"/>
      <c r="H189" s="121"/>
      <c r="I189" s="121"/>
      <c r="J189" s="121"/>
      <c r="K189" s="122" t="n">
        <f aca="false">SUM(H189:J189)</f>
        <v>0</v>
      </c>
      <c r="L189" s="123"/>
      <c r="M189" s="123"/>
      <c r="N189" s="123"/>
      <c r="O189" s="122" t="n">
        <f aca="false">SUM(L189:N189)</f>
        <v>0</v>
      </c>
      <c r="P189" s="123"/>
      <c r="Q189" s="123"/>
      <c r="R189" s="123"/>
      <c r="S189" s="122" t="n">
        <f aca="false">SUM(P189:R189)</f>
        <v>0</v>
      </c>
      <c r="T189" s="123"/>
      <c r="U189" s="123"/>
      <c r="V189" s="123"/>
      <c r="W189" s="122" t="n">
        <f aca="false">SUM(T189:V189)</f>
        <v>0</v>
      </c>
      <c r="X189" s="123"/>
      <c r="Y189" s="123"/>
      <c r="Z189" s="123"/>
      <c r="AA189" s="122" t="n">
        <f aca="false">SUM(X189:Z189)</f>
        <v>0</v>
      </c>
      <c r="AB189" s="123"/>
      <c r="AC189" s="123"/>
      <c r="AD189" s="123"/>
      <c r="AE189" s="123"/>
      <c r="AF189" s="123"/>
      <c r="AG189" s="122" t="n">
        <f aca="false">SUM(AC189:AF189)</f>
        <v>0</v>
      </c>
      <c r="AH189" s="124" t="n">
        <f aca="false">K189+O189+S189+W189+AA189+AB189+AG189</f>
        <v>0</v>
      </c>
      <c r="AI189" s="120"/>
      <c r="AJ189" s="121"/>
      <c r="AK189" s="121"/>
      <c r="AL189" s="121"/>
      <c r="AM189" s="122" t="n">
        <f aca="false">SUM(AJ189:AL189)</f>
        <v>0</v>
      </c>
      <c r="AN189" s="123"/>
      <c r="AO189" s="123"/>
      <c r="AP189" s="123"/>
      <c r="AQ189" s="122" t="n">
        <f aca="false">SUM(AN189:AP189)</f>
        <v>0</v>
      </c>
      <c r="AR189" s="123"/>
      <c r="AS189" s="123"/>
      <c r="AT189" s="123"/>
      <c r="AU189" s="122" t="n">
        <f aca="false">SUM(AR189:AT189)</f>
        <v>0</v>
      </c>
      <c r="AV189" s="123"/>
      <c r="AW189" s="123"/>
      <c r="AX189" s="123"/>
      <c r="AY189" s="122" t="n">
        <f aca="false">SUM(AV189:AX189)</f>
        <v>0</v>
      </c>
      <c r="AZ189" s="123"/>
      <c r="BA189" s="123"/>
      <c r="BB189" s="123"/>
      <c r="BC189" s="122" t="n">
        <f aca="false">SUM(AZ189:BB189)</f>
        <v>0</v>
      </c>
      <c r="BD189" s="123"/>
      <c r="BE189" s="123"/>
      <c r="BF189" s="123"/>
      <c r="BG189" s="123"/>
      <c r="BH189" s="123"/>
      <c r="BI189" s="122" t="n">
        <f aca="false">SUM(BE189:BH189)</f>
        <v>0</v>
      </c>
      <c r="BJ189" s="124" t="n">
        <f aca="false">AM189+AQ189+AU189+AY189+BC189+BD189+BI189</f>
        <v>0</v>
      </c>
      <c r="BK189" s="120"/>
      <c r="BL189" s="121"/>
      <c r="BM189" s="121"/>
      <c r="BN189" s="122" t="n">
        <f aca="false">SUM(BK189:BM189)</f>
        <v>0</v>
      </c>
      <c r="BO189" s="123"/>
      <c r="BP189" s="123"/>
      <c r="BQ189" s="123"/>
      <c r="BR189" s="122" t="n">
        <f aca="false">SUM(BO189:BQ189)</f>
        <v>0</v>
      </c>
      <c r="BS189" s="123"/>
      <c r="BT189" s="123"/>
      <c r="BU189" s="123"/>
      <c r="BV189" s="122" t="n">
        <f aca="false">SUM(BS189:BU189)</f>
        <v>0</v>
      </c>
      <c r="BW189" s="123"/>
      <c r="BX189" s="123"/>
      <c r="BY189" s="123"/>
      <c r="BZ189" s="122" t="n">
        <f aca="false">SUM(BW189:BY189)</f>
        <v>0</v>
      </c>
      <c r="CA189" s="123"/>
      <c r="CB189" s="123"/>
      <c r="CC189" s="123"/>
      <c r="CD189" s="122" t="n">
        <f aca="false">SUM(CA189:CC189)</f>
        <v>0</v>
      </c>
      <c r="CE189" s="123"/>
      <c r="CF189" s="123"/>
      <c r="CG189" s="123"/>
      <c r="CH189" s="123"/>
      <c r="CI189" s="123"/>
      <c r="CJ189" s="122" t="n">
        <f aca="false">SUM(CF189:CI189)</f>
        <v>0</v>
      </c>
      <c r="CK189" s="123" t="n">
        <f aca="false">BN189+BR189+BV189+BZ189+CD189+CE189+CJ189</f>
        <v>0</v>
      </c>
      <c r="CL189" s="125"/>
      <c r="CM189" s="126"/>
      <c r="CN189" s="32"/>
      <c r="CO189" s="32"/>
      <c r="CP189" s="32"/>
      <c r="CQ189" s="32"/>
      <c r="CR189" s="32"/>
      <c r="CS189" s="32"/>
      <c r="CT189" s="32"/>
    </row>
    <row r="190" customFormat="false" ht="24.75" hidden="false" customHeight="true" outlineLevel="0" collapsed="false">
      <c r="A190" s="32"/>
      <c r="B190" s="106" t="n">
        <f aca="false">B189+1</f>
        <v>180</v>
      </c>
      <c r="C190" s="117" t="n">
        <f aca="false">INDEX(_Rge_Projectdata_3rd,$B190,MATCH(C$10,_Rge_Headline_Projectdata,0))</f>
        <v>0</v>
      </c>
      <c r="D190" s="117" t="n">
        <f aca="false">INDEX(_Rge_Projectdata_3rd,$B190,MATCH(D$10,_Rge_Headline_Projectdata,0))</f>
        <v>0</v>
      </c>
      <c r="E190" s="118" t="str">
        <f aca="false" t="array" ref="E190:E190">IF(INDEX(_Rge_Projectdata_3rd,$B190,MATCH(E$10,_Rge_Headline_Projectdata,0))=0,"",INDEX(_Rge_Projectdata_3rd,$B190,MATCH(E$10,_Rge_Headline_Projectdata,0)))</f>
        <v/>
      </c>
      <c r="F190" s="119" t="str">
        <f aca="false">IF(OR(E190=0,E190&gt;_Reportdate),"Open","Closed")</f>
        <v>Open</v>
      </c>
      <c r="G190" s="120"/>
      <c r="H190" s="121"/>
      <c r="I190" s="121"/>
      <c r="J190" s="121"/>
      <c r="K190" s="122" t="n">
        <f aca="false">SUM(H190:J190)</f>
        <v>0</v>
      </c>
      <c r="L190" s="123"/>
      <c r="M190" s="123"/>
      <c r="N190" s="123"/>
      <c r="O190" s="122" t="n">
        <f aca="false">SUM(L190:N190)</f>
        <v>0</v>
      </c>
      <c r="P190" s="123"/>
      <c r="Q190" s="123"/>
      <c r="R190" s="123"/>
      <c r="S190" s="122" t="n">
        <f aca="false">SUM(P190:R190)</f>
        <v>0</v>
      </c>
      <c r="T190" s="123"/>
      <c r="U190" s="123"/>
      <c r="V190" s="123"/>
      <c r="W190" s="122" t="n">
        <f aca="false">SUM(T190:V190)</f>
        <v>0</v>
      </c>
      <c r="X190" s="123"/>
      <c r="Y190" s="123"/>
      <c r="Z190" s="123"/>
      <c r="AA190" s="122" t="n">
        <f aca="false">SUM(X190:Z190)</f>
        <v>0</v>
      </c>
      <c r="AB190" s="123"/>
      <c r="AC190" s="123"/>
      <c r="AD190" s="123"/>
      <c r="AE190" s="123"/>
      <c r="AF190" s="123"/>
      <c r="AG190" s="122" t="n">
        <f aca="false">SUM(AC190:AF190)</f>
        <v>0</v>
      </c>
      <c r="AH190" s="124" t="n">
        <f aca="false">K190+O190+S190+W190+AA190+AB190+AG190</f>
        <v>0</v>
      </c>
      <c r="AI190" s="120"/>
      <c r="AJ190" s="121"/>
      <c r="AK190" s="121"/>
      <c r="AL190" s="121"/>
      <c r="AM190" s="122" t="n">
        <f aca="false">SUM(AJ190:AL190)</f>
        <v>0</v>
      </c>
      <c r="AN190" s="123"/>
      <c r="AO190" s="123"/>
      <c r="AP190" s="123"/>
      <c r="AQ190" s="122" t="n">
        <f aca="false">SUM(AN190:AP190)</f>
        <v>0</v>
      </c>
      <c r="AR190" s="123"/>
      <c r="AS190" s="123"/>
      <c r="AT190" s="123"/>
      <c r="AU190" s="122" t="n">
        <f aca="false">SUM(AR190:AT190)</f>
        <v>0</v>
      </c>
      <c r="AV190" s="123"/>
      <c r="AW190" s="123"/>
      <c r="AX190" s="123"/>
      <c r="AY190" s="122" t="n">
        <f aca="false">SUM(AV190:AX190)</f>
        <v>0</v>
      </c>
      <c r="AZ190" s="123"/>
      <c r="BA190" s="123"/>
      <c r="BB190" s="123"/>
      <c r="BC190" s="122" t="n">
        <f aca="false">SUM(AZ190:BB190)</f>
        <v>0</v>
      </c>
      <c r="BD190" s="123"/>
      <c r="BE190" s="123"/>
      <c r="BF190" s="123"/>
      <c r="BG190" s="123"/>
      <c r="BH190" s="123"/>
      <c r="BI190" s="122" t="n">
        <f aca="false">SUM(BE190:BH190)</f>
        <v>0</v>
      </c>
      <c r="BJ190" s="124" t="n">
        <f aca="false">AM190+AQ190+AU190+AY190+BC190+BD190+BI190</f>
        <v>0</v>
      </c>
      <c r="BK190" s="120"/>
      <c r="BL190" s="121"/>
      <c r="BM190" s="121"/>
      <c r="BN190" s="122" t="n">
        <f aca="false">SUM(BK190:BM190)</f>
        <v>0</v>
      </c>
      <c r="BO190" s="123"/>
      <c r="BP190" s="123"/>
      <c r="BQ190" s="123"/>
      <c r="BR190" s="122" t="n">
        <f aca="false">SUM(BO190:BQ190)</f>
        <v>0</v>
      </c>
      <c r="BS190" s="123"/>
      <c r="BT190" s="123"/>
      <c r="BU190" s="123"/>
      <c r="BV190" s="122" t="n">
        <f aca="false">SUM(BS190:BU190)</f>
        <v>0</v>
      </c>
      <c r="BW190" s="123"/>
      <c r="BX190" s="123"/>
      <c r="BY190" s="123"/>
      <c r="BZ190" s="122" t="n">
        <f aca="false">SUM(BW190:BY190)</f>
        <v>0</v>
      </c>
      <c r="CA190" s="123"/>
      <c r="CB190" s="123"/>
      <c r="CC190" s="123"/>
      <c r="CD190" s="122" t="n">
        <f aca="false">SUM(CA190:CC190)</f>
        <v>0</v>
      </c>
      <c r="CE190" s="123"/>
      <c r="CF190" s="123"/>
      <c r="CG190" s="123"/>
      <c r="CH190" s="123"/>
      <c r="CI190" s="123"/>
      <c r="CJ190" s="122" t="n">
        <f aca="false">SUM(CF190:CI190)</f>
        <v>0</v>
      </c>
      <c r="CK190" s="123" t="n">
        <f aca="false">BN190+BR190+BV190+BZ190+CD190+CE190+CJ190</f>
        <v>0</v>
      </c>
      <c r="CL190" s="125"/>
      <c r="CM190" s="126"/>
      <c r="CN190" s="32"/>
      <c r="CO190" s="32"/>
      <c r="CP190" s="32"/>
      <c r="CQ190" s="32"/>
      <c r="CR190" s="32"/>
      <c r="CS190" s="32"/>
      <c r="CT190" s="32"/>
    </row>
    <row r="191" customFormat="false" ht="24.75" hidden="false" customHeight="true" outlineLevel="0" collapsed="false">
      <c r="A191" s="32"/>
      <c r="B191" s="106" t="n">
        <f aca="false">B190+1</f>
        <v>181</v>
      </c>
      <c r="C191" s="117" t="n">
        <f aca="false">INDEX(_Rge_Projectdata_3rd,$B191,MATCH(C$10,_Rge_Headline_Projectdata,0))</f>
        <v>0</v>
      </c>
      <c r="D191" s="117" t="n">
        <f aca="false">INDEX(_Rge_Projectdata_3rd,$B191,MATCH(D$10,_Rge_Headline_Projectdata,0))</f>
        <v>0</v>
      </c>
      <c r="E191" s="118" t="str">
        <f aca="false" t="array" ref="E191:E191">IF(INDEX(_Rge_Projectdata_3rd,$B191,MATCH(E$10,_Rge_Headline_Projectdata,0))=0,"",INDEX(_Rge_Projectdata_3rd,$B191,MATCH(E$10,_Rge_Headline_Projectdata,0)))</f>
        <v/>
      </c>
      <c r="F191" s="119" t="str">
        <f aca="false">IF(OR(E191=0,E191&gt;_Reportdate),"Open","Closed")</f>
        <v>Open</v>
      </c>
      <c r="G191" s="120"/>
      <c r="H191" s="121"/>
      <c r="I191" s="121"/>
      <c r="J191" s="121"/>
      <c r="K191" s="122" t="n">
        <f aca="false">SUM(H191:J191)</f>
        <v>0</v>
      </c>
      <c r="L191" s="123"/>
      <c r="M191" s="123"/>
      <c r="N191" s="123"/>
      <c r="O191" s="122" t="n">
        <f aca="false">SUM(L191:N191)</f>
        <v>0</v>
      </c>
      <c r="P191" s="123"/>
      <c r="Q191" s="123"/>
      <c r="R191" s="123"/>
      <c r="S191" s="122" t="n">
        <f aca="false">SUM(P191:R191)</f>
        <v>0</v>
      </c>
      <c r="T191" s="123"/>
      <c r="U191" s="123"/>
      <c r="V191" s="123"/>
      <c r="W191" s="122" t="n">
        <f aca="false">SUM(T191:V191)</f>
        <v>0</v>
      </c>
      <c r="X191" s="123"/>
      <c r="Y191" s="123"/>
      <c r="Z191" s="123"/>
      <c r="AA191" s="122" t="n">
        <f aca="false">SUM(X191:Z191)</f>
        <v>0</v>
      </c>
      <c r="AB191" s="123"/>
      <c r="AC191" s="123"/>
      <c r="AD191" s="123"/>
      <c r="AE191" s="123"/>
      <c r="AF191" s="123"/>
      <c r="AG191" s="122" t="n">
        <f aca="false">SUM(AC191:AF191)</f>
        <v>0</v>
      </c>
      <c r="AH191" s="124" t="n">
        <f aca="false">K191+O191+S191+W191+AA191+AB191+AG191</f>
        <v>0</v>
      </c>
      <c r="AI191" s="120"/>
      <c r="AJ191" s="121"/>
      <c r="AK191" s="121"/>
      <c r="AL191" s="121"/>
      <c r="AM191" s="122" t="n">
        <f aca="false">SUM(AJ191:AL191)</f>
        <v>0</v>
      </c>
      <c r="AN191" s="123"/>
      <c r="AO191" s="123"/>
      <c r="AP191" s="123"/>
      <c r="AQ191" s="122" t="n">
        <f aca="false">SUM(AN191:AP191)</f>
        <v>0</v>
      </c>
      <c r="AR191" s="123"/>
      <c r="AS191" s="123"/>
      <c r="AT191" s="123"/>
      <c r="AU191" s="122" t="n">
        <f aca="false">SUM(AR191:AT191)</f>
        <v>0</v>
      </c>
      <c r="AV191" s="123"/>
      <c r="AW191" s="123"/>
      <c r="AX191" s="123"/>
      <c r="AY191" s="122" t="n">
        <f aca="false">SUM(AV191:AX191)</f>
        <v>0</v>
      </c>
      <c r="AZ191" s="123"/>
      <c r="BA191" s="123"/>
      <c r="BB191" s="123"/>
      <c r="BC191" s="122" t="n">
        <f aca="false">SUM(AZ191:BB191)</f>
        <v>0</v>
      </c>
      <c r="BD191" s="123"/>
      <c r="BE191" s="123"/>
      <c r="BF191" s="123"/>
      <c r="BG191" s="123"/>
      <c r="BH191" s="123"/>
      <c r="BI191" s="122" t="n">
        <f aca="false">SUM(BE191:BH191)</f>
        <v>0</v>
      </c>
      <c r="BJ191" s="124" t="n">
        <f aca="false">AM191+AQ191+AU191+AY191+BC191+BD191+BI191</f>
        <v>0</v>
      </c>
      <c r="BK191" s="120"/>
      <c r="BL191" s="121"/>
      <c r="BM191" s="121"/>
      <c r="BN191" s="122" t="n">
        <f aca="false">SUM(BK191:BM191)</f>
        <v>0</v>
      </c>
      <c r="BO191" s="123"/>
      <c r="BP191" s="123"/>
      <c r="BQ191" s="123"/>
      <c r="BR191" s="122" t="n">
        <f aca="false">SUM(BO191:BQ191)</f>
        <v>0</v>
      </c>
      <c r="BS191" s="123"/>
      <c r="BT191" s="123"/>
      <c r="BU191" s="123"/>
      <c r="BV191" s="122" t="n">
        <f aca="false">SUM(BS191:BU191)</f>
        <v>0</v>
      </c>
      <c r="BW191" s="123"/>
      <c r="BX191" s="123"/>
      <c r="BY191" s="123"/>
      <c r="BZ191" s="122" t="n">
        <f aca="false">SUM(BW191:BY191)</f>
        <v>0</v>
      </c>
      <c r="CA191" s="123"/>
      <c r="CB191" s="123"/>
      <c r="CC191" s="123"/>
      <c r="CD191" s="122" t="n">
        <f aca="false">SUM(CA191:CC191)</f>
        <v>0</v>
      </c>
      <c r="CE191" s="123"/>
      <c r="CF191" s="123"/>
      <c r="CG191" s="123"/>
      <c r="CH191" s="123"/>
      <c r="CI191" s="123"/>
      <c r="CJ191" s="122" t="n">
        <f aca="false">SUM(CF191:CI191)</f>
        <v>0</v>
      </c>
      <c r="CK191" s="123" t="n">
        <f aca="false">BN191+BR191+BV191+BZ191+CD191+CE191+CJ191</f>
        <v>0</v>
      </c>
      <c r="CL191" s="125"/>
      <c r="CM191" s="126"/>
      <c r="CN191" s="32"/>
      <c r="CO191" s="32"/>
      <c r="CP191" s="32"/>
      <c r="CQ191" s="32"/>
      <c r="CR191" s="32"/>
      <c r="CS191" s="32"/>
      <c r="CT191" s="32"/>
    </row>
    <row r="192" customFormat="false" ht="24.75" hidden="false" customHeight="true" outlineLevel="0" collapsed="false">
      <c r="A192" s="32"/>
      <c r="B192" s="106" t="n">
        <f aca="false">B191+1</f>
        <v>182</v>
      </c>
      <c r="C192" s="117" t="n">
        <f aca="false">INDEX(_Rge_Projectdata_3rd,$B192,MATCH(C$10,_Rge_Headline_Projectdata,0))</f>
        <v>0</v>
      </c>
      <c r="D192" s="117" t="n">
        <f aca="false">INDEX(_Rge_Projectdata_3rd,$B192,MATCH(D$10,_Rge_Headline_Projectdata,0))</f>
        <v>0</v>
      </c>
      <c r="E192" s="118" t="str">
        <f aca="false" t="array" ref="E192:E192">IF(INDEX(_Rge_Projectdata_3rd,$B192,MATCH(E$10,_Rge_Headline_Projectdata,0))=0,"",INDEX(_Rge_Projectdata_3rd,$B192,MATCH(E$10,_Rge_Headline_Projectdata,0)))</f>
        <v/>
      </c>
      <c r="F192" s="119" t="str">
        <f aca="false">IF(OR(E192=0,E192&gt;_Reportdate),"Open","Closed")</f>
        <v>Open</v>
      </c>
      <c r="G192" s="120"/>
      <c r="H192" s="121"/>
      <c r="I192" s="121"/>
      <c r="J192" s="121"/>
      <c r="K192" s="122" t="n">
        <f aca="false">SUM(H192:J192)</f>
        <v>0</v>
      </c>
      <c r="L192" s="123"/>
      <c r="M192" s="123"/>
      <c r="N192" s="123"/>
      <c r="O192" s="122" t="n">
        <f aca="false">SUM(L192:N192)</f>
        <v>0</v>
      </c>
      <c r="P192" s="123"/>
      <c r="Q192" s="123"/>
      <c r="R192" s="123"/>
      <c r="S192" s="122" t="n">
        <f aca="false">SUM(P192:R192)</f>
        <v>0</v>
      </c>
      <c r="T192" s="123"/>
      <c r="U192" s="123"/>
      <c r="V192" s="123"/>
      <c r="W192" s="122" t="n">
        <f aca="false">SUM(T192:V192)</f>
        <v>0</v>
      </c>
      <c r="X192" s="123"/>
      <c r="Y192" s="123"/>
      <c r="Z192" s="123"/>
      <c r="AA192" s="122" t="n">
        <f aca="false">SUM(X192:Z192)</f>
        <v>0</v>
      </c>
      <c r="AB192" s="123"/>
      <c r="AC192" s="123"/>
      <c r="AD192" s="123"/>
      <c r="AE192" s="123"/>
      <c r="AF192" s="123"/>
      <c r="AG192" s="122" t="n">
        <f aca="false">SUM(AC192:AF192)</f>
        <v>0</v>
      </c>
      <c r="AH192" s="124" t="n">
        <f aca="false">K192+O192+S192+W192+AA192+AB192+AG192</f>
        <v>0</v>
      </c>
      <c r="AI192" s="120"/>
      <c r="AJ192" s="121"/>
      <c r="AK192" s="121"/>
      <c r="AL192" s="121"/>
      <c r="AM192" s="122" t="n">
        <f aca="false">SUM(AJ192:AL192)</f>
        <v>0</v>
      </c>
      <c r="AN192" s="123"/>
      <c r="AO192" s="123"/>
      <c r="AP192" s="123"/>
      <c r="AQ192" s="122" t="n">
        <f aca="false">SUM(AN192:AP192)</f>
        <v>0</v>
      </c>
      <c r="AR192" s="123"/>
      <c r="AS192" s="123"/>
      <c r="AT192" s="123"/>
      <c r="AU192" s="122" t="n">
        <f aca="false">SUM(AR192:AT192)</f>
        <v>0</v>
      </c>
      <c r="AV192" s="123"/>
      <c r="AW192" s="123"/>
      <c r="AX192" s="123"/>
      <c r="AY192" s="122" t="n">
        <f aca="false">SUM(AV192:AX192)</f>
        <v>0</v>
      </c>
      <c r="AZ192" s="123"/>
      <c r="BA192" s="123"/>
      <c r="BB192" s="123"/>
      <c r="BC192" s="122" t="n">
        <f aca="false">SUM(AZ192:BB192)</f>
        <v>0</v>
      </c>
      <c r="BD192" s="123"/>
      <c r="BE192" s="123"/>
      <c r="BF192" s="123"/>
      <c r="BG192" s="123"/>
      <c r="BH192" s="123"/>
      <c r="BI192" s="122" t="n">
        <f aca="false">SUM(BE192:BH192)</f>
        <v>0</v>
      </c>
      <c r="BJ192" s="124" t="n">
        <f aca="false">AM192+AQ192+AU192+AY192+BC192+BD192+BI192</f>
        <v>0</v>
      </c>
      <c r="BK192" s="120"/>
      <c r="BL192" s="121"/>
      <c r="BM192" s="121"/>
      <c r="BN192" s="122" t="n">
        <f aca="false">SUM(BK192:BM192)</f>
        <v>0</v>
      </c>
      <c r="BO192" s="123"/>
      <c r="BP192" s="123"/>
      <c r="BQ192" s="123"/>
      <c r="BR192" s="122" t="n">
        <f aca="false">SUM(BO192:BQ192)</f>
        <v>0</v>
      </c>
      <c r="BS192" s="123"/>
      <c r="BT192" s="123"/>
      <c r="BU192" s="123"/>
      <c r="BV192" s="122" t="n">
        <f aca="false">SUM(BS192:BU192)</f>
        <v>0</v>
      </c>
      <c r="BW192" s="123"/>
      <c r="BX192" s="123"/>
      <c r="BY192" s="123"/>
      <c r="BZ192" s="122" t="n">
        <f aca="false">SUM(BW192:BY192)</f>
        <v>0</v>
      </c>
      <c r="CA192" s="123"/>
      <c r="CB192" s="123"/>
      <c r="CC192" s="123"/>
      <c r="CD192" s="122" t="n">
        <f aca="false">SUM(CA192:CC192)</f>
        <v>0</v>
      </c>
      <c r="CE192" s="123"/>
      <c r="CF192" s="123"/>
      <c r="CG192" s="123"/>
      <c r="CH192" s="123"/>
      <c r="CI192" s="123"/>
      <c r="CJ192" s="122" t="n">
        <f aca="false">SUM(CF192:CI192)</f>
        <v>0</v>
      </c>
      <c r="CK192" s="123" t="n">
        <f aca="false">BN192+BR192+BV192+BZ192+CD192+CE192+CJ192</f>
        <v>0</v>
      </c>
      <c r="CL192" s="125"/>
      <c r="CM192" s="126"/>
      <c r="CN192" s="32"/>
      <c r="CO192" s="32"/>
      <c r="CP192" s="32"/>
      <c r="CQ192" s="32"/>
      <c r="CR192" s="32"/>
      <c r="CS192" s="32"/>
      <c r="CT192" s="32"/>
    </row>
    <row r="193" customFormat="false" ht="24.75" hidden="false" customHeight="true" outlineLevel="0" collapsed="false">
      <c r="A193" s="32"/>
      <c r="B193" s="106" t="n">
        <f aca="false">B192+1</f>
        <v>183</v>
      </c>
      <c r="C193" s="117" t="n">
        <f aca="false">INDEX(_Rge_Projectdata_3rd,$B193,MATCH(C$10,_Rge_Headline_Projectdata,0))</f>
        <v>0</v>
      </c>
      <c r="D193" s="117" t="n">
        <f aca="false">INDEX(_Rge_Projectdata_3rd,$B193,MATCH(D$10,_Rge_Headline_Projectdata,0))</f>
        <v>0</v>
      </c>
      <c r="E193" s="118" t="str">
        <f aca="false" t="array" ref="E193:E193">IF(INDEX(_Rge_Projectdata_3rd,$B193,MATCH(E$10,_Rge_Headline_Projectdata,0))=0,"",INDEX(_Rge_Projectdata_3rd,$B193,MATCH(E$10,_Rge_Headline_Projectdata,0)))</f>
        <v/>
      </c>
      <c r="F193" s="119" t="str">
        <f aca="false">IF(OR(E193=0,E193&gt;_Reportdate),"Open","Closed")</f>
        <v>Open</v>
      </c>
      <c r="G193" s="120"/>
      <c r="H193" s="121"/>
      <c r="I193" s="121"/>
      <c r="J193" s="121"/>
      <c r="K193" s="122" t="n">
        <f aca="false">SUM(H193:J193)</f>
        <v>0</v>
      </c>
      <c r="L193" s="123"/>
      <c r="M193" s="123"/>
      <c r="N193" s="123"/>
      <c r="O193" s="122" t="n">
        <f aca="false">SUM(L193:N193)</f>
        <v>0</v>
      </c>
      <c r="P193" s="123"/>
      <c r="Q193" s="123"/>
      <c r="R193" s="123"/>
      <c r="S193" s="122" t="n">
        <f aca="false">SUM(P193:R193)</f>
        <v>0</v>
      </c>
      <c r="T193" s="123"/>
      <c r="U193" s="123"/>
      <c r="V193" s="123"/>
      <c r="W193" s="122" t="n">
        <f aca="false">SUM(T193:V193)</f>
        <v>0</v>
      </c>
      <c r="X193" s="123"/>
      <c r="Y193" s="123"/>
      <c r="Z193" s="123"/>
      <c r="AA193" s="122" t="n">
        <f aca="false">SUM(X193:Z193)</f>
        <v>0</v>
      </c>
      <c r="AB193" s="123"/>
      <c r="AC193" s="123"/>
      <c r="AD193" s="123"/>
      <c r="AE193" s="123"/>
      <c r="AF193" s="123"/>
      <c r="AG193" s="122" t="n">
        <f aca="false">SUM(AC193:AF193)</f>
        <v>0</v>
      </c>
      <c r="AH193" s="124" t="n">
        <f aca="false">K193+O193+S193+W193+AA193+AB193+AG193</f>
        <v>0</v>
      </c>
      <c r="AI193" s="120"/>
      <c r="AJ193" s="121"/>
      <c r="AK193" s="121"/>
      <c r="AL193" s="121"/>
      <c r="AM193" s="122" t="n">
        <f aca="false">SUM(AJ193:AL193)</f>
        <v>0</v>
      </c>
      <c r="AN193" s="123"/>
      <c r="AO193" s="123"/>
      <c r="AP193" s="123"/>
      <c r="AQ193" s="122" t="n">
        <f aca="false">SUM(AN193:AP193)</f>
        <v>0</v>
      </c>
      <c r="AR193" s="123"/>
      <c r="AS193" s="123"/>
      <c r="AT193" s="123"/>
      <c r="AU193" s="122" t="n">
        <f aca="false">SUM(AR193:AT193)</f>
        <v>0</v>
      </c>
      <c r="AV193" s="123"/>
      <c r="AW193" s="123"/>
      <c r="AX193" s="123"/>
      <c r="AY193" s="122" t="n">
        <f aca="false">SUM(AV193:AX193)</f>
        <v>0</v>
      </c>
      <c r="AZ193" s="123"/>
      <c r="BA193" s="123"/>
      <c r="BB193" s="123"/>
      <c r="BC193" s="122" t="n">
        <f aca="false">SUM(AZ193:BB193)</f>
        <v>0</v>
      </c>
      <c r="BD193" s="123"/>
      <c r="BE193" s="123"/>
      <c r="BF193" s="123"/>
      <c r="BG193" s="123"/>
      <c r="BH193" s="123"/>
      <c r="BI193" s="122" t="n">
        <f aca="false">SUM(BE193:BH193)</f>
        <v>0</v>
      </c>
      <c r="BJ193" s="124" t="n">
        <f aca="false">AM193+AQ193+AU193+AY193+BC193+BD193+BI193</f>
        <v>0</v>
      </c>
      <c r="BK193" s="120"/>
      <c r="BL193" s="121"/>
      <c r="BM193" s="121"/>
      <c r="BN193" s="122" t="n">
        <f aca="false">SUM(BK193:BM193)</f>
        <v>0</v>
      </c>
      <c r="BO193" s="123"/>
      <c r="BP193" s="123"/>
      <c r="BQ193" s="123"/>
      <c r="BR193" s="122" t="n">
        <f aca="false">SUM(BO193:BQ193)</f>
        <v>0</v>
      </c>
      <c r="BS193" s="123"/>
      <c r="BT193" s="123"/>
      <c r="BU193" s="123"/>
      <c r="BV193" s="122" t="n">
        <f aca="false">SUM(BS193:BU193)</f>
        <v>0</v>
      </c>
      <c r="BW193" s="123"/>
      <c r="BX193" s="123"/>
      <c r="BY193" s="123"/>
      <c r="BZ193" s="122" t="n">
        <f aca="false">SUM(BW193:BY193)</f>
        <v>0</v>
      </c>
      <c r="CA193" s="123"/>
      <c r="CB193" s="123"/>
      <c r="CC193" s="123"/>
      <c r="CD193" s="122" t="n">
        <f aca="false">SUM(CA193:CC193)</f>
        <v>0</v>
      </c>
      <c r="CE193" s="123"/>
      <c r="CF193" s="123"/>
      <c r="CG193" s="123"/>
      <c r="CH193" s="123"/>
      <c r="CI193" s="123"/>
      <c r="CJ193" s="122" t="n">
        <f aca="false">SUM(CF193:CI193)</f>
        <v>0</v>
      </c>
      <c r="CK193" s="123" t="n">
        <f aca="false">BN193+BR193+BV193+BZ193+CD193+CE193+CJ193</f>
        <v>0</v>
      </c>
      <c r="CL193" s="125"/>
      <c r="CM193" s="126"/>
      <c r="CN193" s="32"/>
      <c r="CO193" s="32"/>
      <c r="CP193" s="32"/>
      <c r="CQ193" s="32"/>
      <c r="CR193" s="32"/>
      <c r="CS193" s="32"/>
      <c r="CT193" s="32"/>
    </row>
    <row r="194" customFormat="false" ht="24.75" hidden="false" customHeight="true" outlineLevel="0" collapsed="false">
      <c r="A194" s="32"/>
      <c r="B194" s="106" t="n">
        <f aca="false">B193+1</f>
        <v>184</v>
      </c>
      <c r="C194" s="117" t="n">
        <f aca="false">INDEX(_Rge_Projectdata_3rd,$B194,MATCH(C$10,_Rge_Headline_Projectdata,0))</f>
        <v>0</v>
      </c>
      <c r="D194" s="117" t="n">
        <f aca="false">INDEX(_Rge_Projectdata_3rd,$B194,MATCH(D$10,_Rge_Headline_Projectdata,0))</f>
        <v>0</v>
      </c>
      <c r="E194" s="118" t="str">
        <f aca="false" t="array" ref="E194:E194">IF(INDEX(_Rge_Projectdata_3rd,$B194,MATCH(E$10,_Rge_Headline_Projectdata,0))=0,"",INDEX(_Rge_Projectdata_3rd,$B194,MATCH(E$10,_Rge_Headline_Projectdata,0)))</f>
        <v/>
      </c>
      <c r="F194" s="119" t="str">
        <f aca="false">IF(OR(E194=0,E194&gt;_Reportdate),"Open","Closed")</f>
        <v>Open</v>
      </c>
      <c r="G194" s="120"/>
      <c r="H194" s="121"/>
      <c r="I194" s="121"/>
      <c r="J194" s="121"/>
      <c r="K194" s="122" t="n">
        <f aca="false">SUM(H194:J194)</f>
        <v>0</v>
      </c>
      <c r="L194" s="123"/>
      <c r="M194" s="123"/>
      <c r="N194" s="123"/>
      <c r="O194" s="122" t="n">
        <f aca="false">SUM(L194:N194)</f>
        <v>0</v>
      </c>
      <c r="P194" s="123"/>
      <c r="Q194" s="123"/>
      <c r="R194" s="123"/>
      <c r="S194" s="122" t="n">
        <f aca="false">SUM(P194:R194)</f>
        <v>0</v>
      </c>
      <c r="T194" s="123"/>
      <c r="U194" s="123"/>
      <c r="V194" s="123"/>
      <c r="W194" s="122" t="n">
        <f aca="false">SUM(T194:V194)</f>
        <v>0</v>
      </c>
      <c r="X194" s="123"/>
      <c r="Y194" s="123"/>
      <c r="Z194" s="123"/>
      <c r="AA194" s="122" t="n">
        <f aca="false">SUM(X194:Z194)</f>
        <v>0</v>
      </c>
      <c r="AB194" s="123"/>
      <c r="AC194" s="123"/>
      <c r="AD194" s="123"/>
      <c r="AE194" s="123"/>
      <c r="AF194" s="123"/>
      <c r="AG194" s="122" t="n">
        <f aca="false">SUM(AC194:AF194)</f>
        <v>0</v>
      </c>
      <c r="AH194" s="124" t="n">
        <f aca="false">K194+O194+S194+W194+AA194+AB194+AG194</f>
        <v>0</v>
      </c>
      <c r="AI194" s="120"/>
      <c r="AJ194" s="121"/>
      <c r="AK194" s="121"/>
      <c r="AL194" s="121"/>
      <c r="AM194" s="122" t="n">
        <f aca="false">SUM(AJ194:AL194)</f>
        <v>0</v>
      </c>
      <c r="AN194" s="123"/>
      <c r="AO194" s="123"/>
      <c r="AP194" s="123"/>
      <c r="AQ194" s="122" t="n">
        <f aca="false">SUM(AN194:AP194)</f>
        <v>0</v>
      </c>
      <c r="AR194" s="123"/>
      <c r="AS194" s="123"/>
      <c r="AT194" s="123"/>
      <c r="AU194" s="122" t="n">
        <f aca="false">SUM(AR194:AT194)</f>
        <v>0</v>
      </c>
      <c r="AV194" s="123"/>
      <c r="AW194" s="123"/>
      <c r="AX194" s="123"/>
      <c r="AY194" s="122" t="n">
        <f aca="false">SUM(AV194:AX194)</f>
        <v>0</v>
      </c>
      <c r="AZ194" s="123"/>
      <c r="BA194" s="123"/>
      <c r="BB194" s="123"/>
      <c r="BC194" s="122" t="n">
        <f aca="false">SUM(AZ194:BB194)</f>
        <v>0</v>
      </c>
      <c r="BD194" s="123"/>
      <c r="BE194" s="123"/>
      <c r="BF194" s="123"/>
      <c r="BG194" s="123"/>
      <c r="BH194" s="123"/>
      <c r="BI194" s="122" t="n">
        <f aca="false">SUM(BE194:BH194)</f>
        <v>0</v>
      </c>
      <c r="BJ194" s="124" t="n">
        <f aca="false">AM194+AQ194+AU194+AY194+BC194+BD194+BI194</f>
        <v>0</v>
      </c>
      <c r="BK194" s="120"/>
      <c r="BL194" s="121"/>
      <c r="BM194" s="121"/>
      <c r="BN194" s="122" t="n">
        <f aca="false">SUM(BK194:BM194)</f>
        <v>0</v>
      </c>
      <c r="BO194" s="123"/>
      <c r="BP194" s="123"/>
      <c r="BQ194" s="123"/>
      <c r="BR194" s="122" t="n">
        <f aca="false">SUM(BO194:BQ194)</f>
        <v>0</v>
      </c>
      <c r="BS194" s="123"/>
      <c r="BT194" s="123"/>
      <c r="BU194" s="123"/>
      <c r="BV194" s="122" t="n">
        <f aca="false">SUM(BS194:BU194)</f>
        <v>0</v>
      </c>
      <c r="BW194" s="123"/>
      <c r="BX194" s="123"/>
      <c r="BY194" s="123"/>
      <c r="BZ194" s="122" t="n">
        <f aca="false">SUM(BW194:BY194)</f>
        <v>0</v>
      </c>
      <c r="CA194" s="123"/>
      <c r="CB194" s="123"/>
      <c r="CC194" s="123"/>
      <c r="CD194" s="122" t="n">
        <f aca="false">SUM(CA194:CC194)</f>
        <v>0</v>
      </c>
      <c r="CE194" s="123"/>
      <c r="CF194" s="123"/>
      <c r="CG194" s="123"/>
      <c r="CH194" s="123"/>
      <c r="CI194" s="123"/>
      <c r="CJ194" s="122" t="n">
        <f aca="false">SUM(CF194:CI194)</f>
        <v>0</v>
      </c>
      <c r="CK194" s="123" t="n">
        <f aca="false">BN194+BR194+BV194+BZ194+CD194+CE194+CJ194</f>
        <v>0</v>
      </c>
      <c r="CL194" s="125"/>
      <c r="CM194" s="126"/>
      <c r="CN194" s="32"/>
      <c r="CO194" s="32"/>
      <c r="CP194" s="32"/>
      <c r="CQ194" s="32"/>
      <c r="CR194" s="32"/>
      <c r="CS194" s="32"/>
      <c r="CT194" s="32"/>
    </row>
    <row r="195" customFormat="false" ht="24.75" hidden="false" customHeight="true" outlineLevel="0" collapsed="false">
      <c r="A195" s="32"/>
      <c r="B195" s="106" t="n">
        <f aca="false">B194+1</f>
        <v>185</v>
      </c>
      <c r="C195" s="117" t="n">
        <f aca="false">INDEX(_Rge_Projectdata_3rd,$B195,MATCH(C$10,_Rge_Headline_Projectdata,0))</f>
        <v>0</v>
      </c>
      <c r="D195" s="117" t="n">
        <f aca="false">INDEX(_Rge_Projectdata_3rd,$B195,MATCH(D$10,_Rge_Headline_Projectdata,0))</f>
        <v>0</v>
      </c>
      <c r="E195" s="118" t="str">
        <f aca="false" t="array" ref="E195:E195">IF(INDEX(_Rge_Projectdata_3rd,$B195,MATCH(E$10,_Rge_Headline_Projectdata,0))=0,"",INDEX(_Rge_Projectdata_3rd,$B195,MATCH(E$10,_Rge_Headline_Projectdata,0)))</f>
        <v/>
      </c>
      <c r="F195" s="119" t="str">
        <f aca="false">IF(OR(E195=0,E195&gt;_Reportdate),"Open","Closed")</f>
        <v>Open</v>
      </c>
      <c r="G195" s="120"/>
      <c r="H195" s="121"/>
      <c r="I195" s="121"/>
      <c r="J195" s="121"/>
      <c r="K195" s="122" t="n">
        <f aca="false">SUM(H195:J195)</f>
        <v>0</v>
      </c>
      <c r="L195" s="123"/>
      <c r="M195" s="123"/>
      <c r="N195" s="123"/>
      <c r="O195" s="122" t="n">
        <f aca="false">SUM(L195:N195)</f>
        <v>0</v>
      </c>
      <c r="P195" s="123"/>
      <c r="Q195" s="123"/>
      <c r="R195" s="123"/>
      <c r="S195" s="122" t="n">
        <f aca="false">SUM(P195:R195)</f>
        <v>0</v>
      </c>
      <c r="T195" s="123"/>
      <c r="U195" s="123"/>
      <c r="V195" s="123"/>
      <c r="W195" s="122" t="n">
        <f aca="false">SUM(T195:V195)</f>
        <v>0</v>
      </c>
      <c r="X195" s="123"/>
      <c r="Y195" s="123"/>
      <c r="Z195" s="123"/>
      <c r="AA195" s="122" t="n">
        <f aca="false">SUM(X195:Z195)</f>
        <v>0</v>
      </c>
      <c r="AB195" s="123"/>
      <c r="AC195" s="123"/>
      <c r="AD195" s="123"/>
      <c r="AE195" s="123"/>
      <c r="AF195" s="123"/>
      <c r="AG195" s="122" t="n">
        <f aca="false">SUM(AC195:AF195)</f>
        <v>0</v>
      </c>
      <c r="AH195" s="124" t="n">
        <f aca="false">K195+O195+S195+W195+AA195+AB195+AG195</f>
        <v>0</v>
      </c>
      <c r="AI195" s="120"/>
      <c r="AJ195" s="121"/>
      <c r="AK195" s="121"/>
      <c r="AL195" s="121"/>
      <c r="AM195" s="122" t="n">
        <f aca="false">SUM(AJ195:AL195)</f>
        <v>0</v>
      </c>
      <c r="AN195" s="123"/>
      <c r="AO195" s="123"/>
      <c r="AP195" s="123"/>
      <c r="AQ195" s="122" t="n">
        <f aca="false">SUM(AN195:AP195)</f>
        <v>0</v>
      </c>
      <c r="AR195" s="123"/>
      <c r="AS195" s="123"/>
      <c r="AT195" s="123"/>
      <c r="AU195" s="122" t="n">
        <f aca="false">SUM(AR195:AT195)</f>
        <v>0</v>
      </c>
      <c r="AV195" s="123"/>
      <c r="AW195" s="123"/>
      <c r="AX195" s="123"/>
      <c r="AY195" s="122" t="n">
        <f aca="false">SUM(AV195:AX195)</f>
        <v>0</v>
      </c>
      <c r="AZ195" s="123"/>
      <c r="BA195" s="123"/>
      <c r="BB195" s="123"/>
      <c r="BC195" s="122" t="n">
        <f aca="false">SUM(AZ195:BB195)</f>
        <v>0</v>
      </c>
      <c r="BD195" s="123"/>
      <c r="BE195" s="123"/>
      <c r="BF195" s="123"/>
      <c r="BG195" s="123"/>
      <c r="BH195" s="123"/>
      <c r="BI195" s="122" t="n">
        <f aca="false">SUM(BE195:BH195)</f>
        <v>0</v>
      </c>
      <c r="BJ195" s="124" t="n">
        <f aca="false">AM195+AQ195+AU195+AY195+BC195+BD195+BI195</f>
        <v>0</v>
      </c>
      <c r="BK195" s="120"/>
      <c r="BL195" s="121"/>
      <c r="BM195" s="121"/>
      <c r="BN195" s="122" t="n">
        <f aca="false">SUM(BK195:BM195)</f>
        <v>0</v>
      </c>
      <c r="BO195" s="123"/>
      <c r="BP195" s="123"/>
      <c r="BQ195" s="123"/>
      <c r="BR195" s="122" t="n">
        <f aca="false">SUM(BO195:BQ195)</f>
        <v>0</v>
      </c>
      <c r="BS195" s="123"/>
      <c r="BT195" s="123"/>
      <c r="BU195" s="123"/>
      <c r="BV195" s="122" t="n">
        <f aca="false">SUM(BS195:BU195)</f>
        <v>0</v>
      </c>
      <c r="BW195" s="123"/>
      <c r="BX195" s="123"/>
      <c r="BY195" s="123"/>
      <c r="BZ195" s="122" t="n">
        <f aca="false">SUM(BW195:BY195)</f>
        <v>0</v>
      </c>
      <c r="CA195" s="123"/>
      <c r="CB195" s="123"/>
      <c r="CC195" s="123"/>
      <c r="CD195" s="122" t="n">
        <f aca="false">SUM(CA195:CC195)</f>
        <v>0</v>
      </c>
      <c r="CE195" s="123"/>
      <c r="CF195" s="123"/>
      <c r="CG195" s="123"/>
      <c r="CH195" s="123"/>
      <c r="CI195" s="123"/>
      <c r="CJ195" s="122" t="n">
        <f aca="false">SUM(CF195:CI195)</f>
        <v>0</v>
      </c>
      <c r="CK195" s="123" t="n">
        <f aca="false">BN195+BR195+BV195+BZ195+CD195+CE195+CJ195</f>
        <v>0</v>
      </c>
      <c r="CL195" s="125"/>
      <c r="CM195" s="126"/>
      <c r="CN195" s="32"/>
      <c r="CO195" s="32"/>
      <c r="CP195" s="32"/>
      <c r="CQ195" s="32"/>
      <c r="CR195" s="32"/>
      <c r="CS195" s="32"/>
      <c r="CT195" s="32"/>
    </row>
    <row r="196" customFormat="false" ht="24.75" hidden="false" customHeight="true" outlineLevel="0" collapsed="false">
      <c r="A196" s="32"/>
      <c r="B196" s="106" t="n">
        <f aca="false">B195+1</f>
        <v>186</v>
      </c>
      <c r="C196" s="117" t="n">
        <f aca="false">INDEX(_Rge_Projectdata_3rd,$B196,MATCH(C$10,_Rge_Headline_Projectdata,0))</f>
        <v>0</v>
      </c>
      <c r="D196" s="117" t="n">
        <f aca="false">INDEX(_Rge_Projectdata_3rd,$B196,MATCH(D$10,_Rge_Headline_Projectdata,0))</f>
        <v>0</v>
      </c>
      <c r="E196" s="118" t="str">
        <f aca="false" t="array" ref="E196:E196">IF(INDEX(_Rge_Projectdata_3rd,$B196,MATCH(E$10,_Rge_Headline_Projectdata,0))=0,"",INDEX(_Rge_Projectdata_3rd,$B196,MATCH(E$10,_Rge_Headline_Projectdata,0)))</f>
        <v/>
      </c>
      <c r="F196" s="119" t="str">
        <f aca="false">IF(OR(E196=0,E196&gt;_Reportdate),"Open","Closed")</f>
        <v>Open</v>
      </c>
      <c r="G196" s="120"/>
      <c r="H196" s="121"/>
      <c r="I196" s="121"/>
      <c r="J196" s="121"/>
      <c r="K196" s="122" t="n">
        <f aca="false">SUM(H196:J196)</f>
        <v>0</v>
      </c>
      <c r="L196" s="123"/>
      <c r="M196" s="123"/>
      <c r="N196" s="123"/>
      <c r="O196" s="122" t="n">
        <f aca="false">SUM(L196:N196)</f>
        <v>0</v>
      </c>
      <c r="P196" s="123"/>
      <c r="Q196" s="123"/>
      <c r="R196" s="123"/>
      <c r="S196" s="122" t="n">
        <f aca="false">SUM(P196:R196)</f>
        <v>0</v>
      </c>
      <c r="T196" s="123"/>
      <c r="U196" s="123"/>
      <c r="V196" s="123"/>
      <c r="W196" s="122" t="n">
        <f aca="false">SUM(T196:V196)</f>
        <v>0</v>
      </c>
      <c r="X196" s="123"/>
      <c r="Y196" s="123"/>
      <c r="Z196" s="123"/>
      <c r="AA196" s="122" t="n">
        <f aca="false">SUM(X196:Z196)</f>
        <v>0</v>
      </c>
      <c r="AB196" s="123"/>
      <c r="AC196" s="123"/>
      <c r="AD196" s="123"/>
      <c r="AE196" s="123"/>
      <c r="AF196" s="123"/>
      <c r="AG196" s="122" t="n">
        <f aca="false">SUM(AC196:AF196)</f>
        <v>0</v>
      </c>
      <c r="AH196" s="124" t="n">
        <f aca="false">K196+O196+S196+W196+AA196+AB196+AG196</f>
        <v>0</v>
      </c>
      <c r="AI196" s="120"/>
      <c r="AJ196" s="121"/>
      <c r="AK196" s="121"/>
      <c r="AL196" s="121"/>
      <c r="AM196" s="122" t="n">
        <f aca="false">SUM(AJ196:AL196)</f>
        <v>0</v>
      </c>
      <c r="AN196" s="123"/>
      <c r="AO196" s="123"/>
      <c r="AP196" s="123"/>
      <c r="AQ196" s="122" t="n">
        <f aca="false">SUM(AN196:AP196)</f>
        <v>0</v>
      </c>
      <c r="AR196" s="123"/>
      <c r="AS196" s="123"/>
      <c r="AT196" s="123"/>
      <c r="AU196" s="122" t="n">
        <f aca="false">SUM(AR196:AT196)</f>
        <v>0</v>
      </c>
      <c r="AV196" s="123"/>
      <c r="AW196" s="123"/>
      <c r="AX196" s="123"/>
      <c r="AY196" s="122" t="n">
        <f aca="false">SUM(AV196:AX196)</f>
        <v>0</v>
      </c>
      <c r="AZ196" s="123"/>
      <c r="BA196" s="123"/>
      <c r="BB196" s="123"/>
      <c r="BC196" s="122" t="n">
        <f aca="false">SUM(AZ196:BB196)</f>
        <v>0</v>
      </c>
      <c r="BD196" s="123"/>
      <c r="BE196" s="123"/>
      <c r="BF196" s="123"/>
      <c r="BG196" s="123"/>
      <c r="BH196" s="123"/>
      <c r="BI196" s="122" t="n">
        <f aca="false">SUM(BE196:BH196)</f>
        <v>0</v>
      </c>
      <c r="BJ196" s="124" t="n">
        <f aca="false">AM196+AQ196+AU196+AY196+BC196+BD196+BI196</f>
        <v>0</v>
      </c>
      <c r="BK196" s="120"/>
      <c r="BL196" s="121"/>
      <c r="BM196" s="121"/>
      <c r="BN196" s="122" t="n">
        <f aca="false">SUM(BK196:BM196)</f>
        <v>0</v>
      </c>
      <c r="BO196" s="123"/>
      <c r="BP196" s="123"/>
      <c r="BQ196" s="123"/>
      <c r="BR196" s="122" t="n">
        <f aca="false">SUM(BO196:BQ196)</f>
        <v>0</v>
      </c>
      <c r="BS196" s="123"/>
      <c r="BT196" s="123"/>
      <c r="BU196" s="123"/>
      <c r="BV196" s="122" t="n">
        <f aca="false">SUM(BS196:BU196)</f>
        <v>0</v>
      </c>
      <c r="BW196" s="123"/>
      <c r="BX196" s="123"/>
      <c r="BY196" s="123"/>
      <c r="BZ196" s="122" t="n">
        <f aca="false">SUM(BW196:BY196)</f>
        <v>0</v>
      </c>
      <c r="CA196" s="123"/>
      <c r="CB196" s="123"/>
      <c r="CC196" s="123"/>
      <c r="CD196" s="122" t="n">
        <f aca="false">SUM(CA196:CC196)</f>
        <v>0</v>
      </c>
      <c r="CE196" s="123"/>
      <c r="CF196" s="123"/>
      <c r="CG196" s="123"/>
      <c r="CH196" s="123"/>
      <c r="CI196" s="123"/>
      <c r="CJ196" s="122" t="n">
        <f aca="false">SUM(CF196:CI196)</f>
        <v>0</v>
      </c>
      <c r="CK196" s="123" t="n">
        <f aca="false">BN196+BR196+BV196+BZ196+CD196+CE196+CJ196</f>
        <v>0</v>
      </c>
      <c r="CL196" s="125"/>
      <c r="CM196" s="126"/>
      <c r="CN196" s="32"/>
      <c r="CO196" s="32"/>
      <c r="CP196" s="32"/>
      <c r="CQ196" s="32"/>
      <c r="CR196" s="32"/>
      <c r="CS196" s="32"/>
      <c r="CT196" s="32"/>
    </row>
    <row r="197" customFormat="false" ht="24.75" hidden="false" customHeight="true" outlineLevel="0" collapsed="false">
      <c r="A197" s="32"/>
      <c r="B197" s="106" t="n">
        <f aca="false">B196+1</f>
        <v>187</v>
      </c>
      <c r="C197" s="117" t="n">
        <f aca="false">INDEX(_Rge_Projectdata_3rd,$B197,MATCH(C$10,_Rge_Headline_Projectdata,0))</f>
        <v>0</v>
      </c>
      <c r="D197" s="117" t="n">
        <f aca="false">INDEX(_Rge_Projectdata_3rd,$B197,MATCH(D$10,_Rge_Headline_Projectdata,0))</f>
        <v>0</v>
      </c>
      <c r="E197" s="118" t="str">
        <f aca="false" t="array" ref="E197:E197">IF(INDEX(_Rge_Projectdata_3rd,$B197,MATCH(E$10,_Rge_Headline_Projectdata,0))=0,"",INDEX(_Rge_Projectdata_3rd,$B197,MATCH(E$10,_Rge_Headline_Projectdata,0)))</f>
        <v/>
      </c>
      <c r="F197" s="119" t="str">
        <f aca="false">IF(OR(E197=0,E197&gt;_Reportdate),"Open","Closed")</f>
        <v>Open</v>
      </c>
      <c r="G197" s="120"/>
      <c r="H197" s="121"/>
      <c r="I197" s="121"/>
      <c r="J197" s="121"/>
      <c r="K197" s="122" t="n">
        <f aca="false">SUM(H197:J197)</f>
        <v>0</v>
      </c>
      <c r="L197" s="123"/>
      <c r="M197" s="123"/>
      <c r="N197" s="123"/>
      <c r="O197" s="122" t="n">
        <f aca="false">SUM(L197:N197)</f>
        <v>0</v>
      </c>
      <c r="P197" s="123"/>
      <c r="Q197" s="123"/>
      <c r="R197" s="123"/>
      <c r="S197" s="122" t="n">
        <f aca="false">SUM(P197:R197)</f>
        <v>0</v>
      </c>
      <c r="T197" s="123"/>
      <c r="U197" s="123"/>
      <c r="V197" s="123"/>
      <c r="W197" s="122" t="n">
        <f aca="false">SUM(T197:V197)</f>
        <v>0</v>
      </c>
      <c r="X197" s="123"/>
      <c r="Y197" s="123"/>
      <c r="Z197" s="123"/>
      <c r="AA197" s="122" t="n">
        <f aca="false">SUM(X197:Z197)</f>
        <v>0</v>
      </c>
      <c r="AB197" s="123"/>
      <c r="AC197" s="123"/>
      <c r="AD197" s="123"/>
      <c r="AE197" s="123"/>
      <c r="AF197" s="123"/>
      <c r="AG197" s="122" t="n">
        <f aca="false">SUM(AC197:AF197)</f>
        <v>0</v>
      </c>
      <c r="AH197" s="124" t="n">
        <f aca="false">K197+O197+S197+W197+AA197+AB197+AG197</f>
        <v>0</v>
      </c>
      <c r="AI197" s="120"/>
      <c r="AJ197" s="121"/>
      <c r="AK197" s="121"/>
      <c r="AL197" s="121"/>
      <c r="AM197" s="122" t="n">
        <f aca="false">SUM(AJ197:AL197)</f>
        <v>0</v>
      </c>
      <c r="AN197" s="123"/>
      <c r="AO197" s="123"/>
      <c r="AP197" s="123"/>
      <c r="AQ197" s="122" t="n">
        <f aca="false">SUM(AN197:AP197)</f>
        <v>0</v>
      </c>
      <c r="AR197" s="123"/>
      <c r="AS197" s="123"/>
      <c r="AT197" s="123"/>
      <c r="AU197" s="122" t="n">
        <f aca="false">SUM(AR197:AT197)</f>
        <v>0</v>
      </c>
      <c r="AV197" s="123"/>
      <c r="AW197" s="123"/>
      <c r="AX197" s="123"/>
      <c r="AY197" s="122" t="n">
        <f aca="false">SUM(AV197:AX197)</f>
        <v>0</v>
      </c>
      <c r="AZ197" s="123"/>
      <c r="BA197" s="123"/>
      <c r="BB197" s="123"/>
      <c r="BC197" s="122" t="n">
        <f aca="false">SUM(AZ197:BB197)</f>
        <v>0</v>
      </c>
      <c r="BD197" s="123"/>
      <c r="BE197" s="123"/>
      <c r="BF197" s="123"/>
      <c r="BG197" s="123"/>
      <c r="BH197" s="123"/>
      <c r="BI197" s="122" t="n">
        <f aca="false">SUM(BE197:BH197)</f>
        <v>0</v>
      </c>
      <c r="BJ197" s="124" t="n">
        <f aca="false">AM197+AQ197+AU197+AY197+BC197+BD197+BI197</f>
        <v>0</v>
      </c>
      <c r="BK197" s="120"/>
      <c r="BL197" s="121"/>
      <c r="BM197" s="121"/>
      <c r="BN197" s="122" t="n">
        <f aca="false">SUM(BK197:BM197)</f>
        <v>0</v>
      </c>
      <c r="BO197" s="123"/>
      <c r="BP197" s="123"/>
      <c r="BQ197" s="123"/>
      <c r="BR197" s="122" t="n">
        <f aca="false">SUM(BO197:BQ197)</f>
        <v>0</v>
      </c>
      <c r="BS197" s="123"/>
      <c r="BT197" s="123"/>
      <c r="BU197" s="123"/>
      <c r="BV197" s="122" t="n">
        <f aca="false">SUM(BS197:BU197)</f>
        <v>0</v>
      </c>
      <c r="BW197" s="123"/>
      <c r="BX197" s="123"/>
      <c r="BY197" s="123"/>
      <c r="BZ197" s="122" t="n">
        <f aca="false">SUM(BW197:BY197)</f>
        <v>0</v>
      </c>
      <c r="CA197" s="123"/>
      <c r="CB197" s="123"/>
      <c r="CC197" s="123"/>
      <c r="CD197" s="122" t="n">
        <f aca="false">SUM(CA197:CC197)</f>
        <v>0</v>
      </c>
      <c r="CE197" s="123"/>
      <c r="CF197" s="123"/>
      <c r="CG197" s="123"/>
      <c r="CH197" s="123"/>
      <c r="CI197" s="123"/>
      <c r="CJ197" s="122" t="n">
        <f aca="false">SUM(CF197:CI197)</f>
        <v>0</v>
      </c>
      <c r="CK197" s="123" t="n">
        <f aca="false">BN197+BR197+BV197+BZ197+CD197+CE197+CJ197</f>
        <v>0</v>
      </c>
      <c r="CL197" s="125"/>
      <c r="CM197" s="126"/>
      <c r="CN197" s="32"/>
      <c r="CO197" s="32"/>
      <c r="CP197" s="32"/>
      <c r="CQ197" s="32"/>
      <c r="CR197" s="32"/>
      <c r="CS197" s="32"/>
      <c r="CT197" s="32"/>
    </row>
    <row r="198" customFormat="false" ht="24.75" hidden="false" customHeight="true" outlineLevel="0" collapsed="false">
      <c r="A198" s="32"/>
      <c r="B198" s="106" t="n">
        <f aca="false">B197+1</f>
        <v>188</v>
      </c>
      <c r="C198" s="117" t="n">
        <f aca="false">INDEX(_Rge_Projectdata_3rd,$B198,MATCH(C$10,_Rge_Headline_Projectdata,0))</f>
        <v>0</v>
      </c>
      <c r="D198" s="117" t="n">
        <f aca="false">INDEX(_Rge_Projectdata_3rd,$B198,MATCH(D$10,_Rge_Headline_Projectdata,0))</f>
        <v>0</v>
      </c>
      <c r="E198" s="118" t="str">
        <f aca="false" t="array" ref="E198:E198">IF(INDEX(_Rge_Projectdata_3rd,$B198,MATCH(E$10,_Rge_Headline_Projectdata,0))=0,"",INDEX(_Rge_Projectdata_3rd,$B198,MATCH(E$10,_Rge_Headline_Projectdata,0)))</f>
        <v/>
      </c>
      <c r="F198" s="119" t="str">
        <f aca="false">IF(OR(E198=0,E198&gt;_Reportdate),"Open","Closed")</f>
        <v>Open</v>
      </c>
      <c r="G198" s="120"/>
      <c r="H198" s="121"/>
      <c r="I198" s="121"/>
      <c r="J198" s="121"/>
      <c r="K198" s="122" t="n">
        <f aca="false">SUM(H198:J198)</f>
        <v>0</v>
      </c>
      <c r="L198" s="123"/>
      <c r="M198" s="123"/>
      <c r="N198" s="123"/>
      <c r="O198" s="122" t="n">
        <f aca="false">SUM(L198:N198)</f>
        <v>0</v>
      </c>
      <c r="P198" s="123"/>
      <c r="Q198" s="123"/>
      <c r="R198" s="123"/>
      <c r="S198" s="122" t="n">
        <f aca="false">SUM(P198:R198)</f>
        <v>0</v>
      </c>
      <c r="T198" s="123"/>
      <c r="U198" s="123"/>
      <c r="V198" s="123"/>
      <c r="W198" s="122" t="n">
        <f aca="false">SUM(T198:V198)</f>
        <v>0</v>
      </c>
      <c r="X198" s="123"/>
      <c r="Y198" s="123"/>
      <c r="Z198" s="123"/>
      <c r="AA198" s="122" t="n">
        <f aca="false">SUM(X198:Z198)</f>
        <v>0</v>
      </c>
      <c r="AB198" s="123"/>
      <c r="AC198" s="123"/>
      <c r="AD198" s="123"/>
      <c r="AE198" s="123"/>
      <c r="AF198" s="123"/>
      <c r="AG198" s="122" t="n">
        <f aca="false">SUM(AC198:AF198)</f>
        <v>0</v>
      </c>
      <c r="AH198" s="124" t="n">
        <f aca="false">K198+O198+S198+W198+AA198+AB198+AG198</f>
        <v>0</v>
      </c>
      <c r="AI198" s="120"/>
      <c r="AJ198" s="121"/>
      <c r="AK198" s="121"/>
      <c r="AL198" s="121"/>
      <c r="AM198" s="122" t="n">
        <f aca="false">SUM(AJ198:AL198)</f>
        <v>0</v>
      </c>
      <c r="AN198" s="123"/>
      <c r="AO198" s="123"/>
      <c r="AP198" s="123"/>
      <c r="AQ198" s="122" t="n">
        <f aca="false">SUM(AN198:AP198)</f>
        <v>0</v>
      </c>
      <c r="AR198" s="123"/>
      <c r="AS198" s="123"/>
      <c r="AT198" s="123"/>
      <c r="AU198" s="122" t="n">
        <f aca="false">SUM(AR198:AT198)</f>
        <v>0</v>
      </c>
      <c r="AV198" s="123"/>
      <c r="AW198" s="123"/>
      <c r="AX198" s="123"/>
      <c r="AY198" s="122" t="n">
        <f aca="false">SUM(AV198:AX198)</f>
        <v>0</v>
      </c>
      <c r="AZ198" s="123"/>
      <c r="BA198" s="123"/>
      <c r="BB198" s="123"/>
      <c r="BC198" s="122" t="n">
        <f aca="false">SUM(AZ198:BB198)</f>
        <v>0</v>
      </c>
      <c r="BD198" s="123"/>
      <c r="BE198" s="123"/>
      <c r="BF198" s="123"/>
      <c r="BG198" s="123"/>
      <c r="BH198" s="123"/>
      <c r="BI198" s="122" t="n">
        <f aca="false">SUM(BE198:BH198)</f>
        <v>0</v>
      </c>
      <c r="BJ198" s="124" t="n">
        <f aca="false">AM198+AQ198+AU198+AY198+BC198+BD198+BI198</f>
        <v>0</v>
      </c>
      <c r="BK198" s="120"/>
      <c r="BL198" s="121"/>
      <c r="BM198" s="121"/>
      <c r="BN198" s="122" t="n">
        <f aca="false">SUM(BK198:BM198)</f>
        <v>0</v>
      </c>
      <c r="BO198" s="123"/>
      <c r="BP198" s="123"/>
      <c r="BQ198" s="123"/>
      <c r="BR198" s="122" t="n">
        <f aca="false">SUM(BO198:BQ198)</f>
        <v>0</v>
      </c>
      <c r="BS198" s="123"/>
      <c r="BT198" s="123"/>
      <c r="BU198" s="123"/>
      <c r="BV198" s="122" t="n">
        <f aca="false">SUM(BS198:BU198)</f>
        <v>0</v>
      </c>
      <c r="BW198" s="123"/>
      <c r="BX198" s="123"/>
      <c r="BY198" s="123"/>
      <c r="BZ198" s="122" t="n">
        <f aca="false">SUM(BW198:BY198)</f>
        <v>0</v>
      </c>
      <c r="CA198" s="123"/>
      <c r="CB198" s="123"/>
      <c r="CC198" s="123"/>
      <c r="CD198" s="122" t="n">
        <f aca="false">SUM(CA198:CC198)</f>
        <v>0</v>
      </c>
      <c r="CE198" s="123"/>
      <c r="CF198" s="123"/>
      <c r="CG198" s="123"/>
      <c r="CH198" s="123"/>
      <c r="CI198" s="123"/>
      <c r="CJ198" s="122" t="n">
        <f aca="false">SUM(CF198:CI198)</f>
        <v>0</v>
      </c>
      <c r="CK198" s="123" t="n">
        <f aca="false">BN198+BR198+BV198+BZ198+CD198+CE198+CJ198</f>
        <v>0</v>
      </c>
      <c r="CL198" s="125"/>
      <c r="CM198" s="126"/>
      <c r="CN198" s="32"/>
      <c r="CO198" s="32"/>
      <c r="CP198" s="32"/>
      <c r="CQ198" s="32"/>
      <c r="CR198" s="32"/>
      <c r="CS198" s="32"/>
      <c r="CT198" s="32"/>
    </row>
    <row r="199" customFormat="false" ht="24.75" hidden="false" customHeight="true" outlineLevel="0" collapsed="false">
      <c r="A199" s="32"/>
      <c r="B199" s="106" t="n">
        <f aca="false">B198+1</f>
        <v>189</v>
      </c>
      <c r="C199" s="117" t="n">
        <f aca="false">INDEX(_Rge_Projectdata_3rd,$B199,MATCH(C$10,_Rge_Headline_Projectdata,0))</f>
        <v>0</v>
      </c>
      <c r="D199" s="117" t="n">
        <f aca="false">INDEX(_Rge_Projectdata_3rd,$B199,MATCH(D$10,_Rge_Headline_Projectdata,0))</f>
        <v>0</v>
      </c>
      <c r="E199" s="118" t="str">
        <f aca="false" t="array" ref="E199:E199">IF(INDEX(_Rge_Projectdata_3rd,$B199,MATCH(E$10,_Rge_Headline_Projectdata,0))=0,"",INDEX(_Rge_Projectdata_3rd,$B199,MATCH(E$10,_Rge_Headline_Projectdata,0)))</f>
        <v/>
      </c>
      <c r="F199" s="119" t="str">
        <f aca="false">IF(OR(E199=0,E199&gt;_Reportdate),"Open","Closed")</f>
        <v>Open</v>
      </c>
      <c r="G199" s="120"/>
      <c r="H199" s="121"/>
      <c r="I199" s="121"/>
      <c r="J199" s="121"/>
      <c r="K199" s="122" t="n">
        <f aca="false">SUM(H199:J199)</f>
        <v>0</v>
      </c>
      <c r="L199" s="123"/>
      <c r="M199" s="123"/>
      <c r="N199" s="123"/>
      <c r="O199" s="122" t="n">
        <f aca="false">SUM(L199:N199)</f>
        <v>0</v>
      </c>
      <c r="P199" s="123"/>
      <c r="Q199" s="123"/>
      <c r="R199" s="123"/>
      <c r="S199" s="122" t="n">
        <f aca="false">SUM(P199:R199)</f>
        <v>0</v>
      </c>
      <c r="T199" s="123"/>
      <c r="U199" s="123"/>
      <c r="V199" s="123"/>
      <c r="W199" s="122" t="n">
        <f aca="false">SUM(T199:V199)</f>
        <v>0</v>
      </c>
      <c r="X199" s="123"/>
      <c r="Y199" s="123"/>
      <c r="Z199" s="123"/>
      <c r="AA199" s="122" t="n">
        <f aca="false">SUM(X199:Z199)</f>
        <v>0</v>
      </c>
      <c r="AB199" s="123"/>
      <c r="AC199" s="123"/>
      <c r="AD199" s="123"/>
      <c r="AE199" s="123"/>
      <c r="AF199" s="123"/>
      <c r="AG199" s="122" t="n">
        <f aca="false">SUM(AC199:AF199)</f>
        <v>0</v>
      </c>
      <c r="AH199" s="124" t="n">
        <f aca="false">K199+O199+S199+W199+AA199+AB199+AG199</f>
        <v>0</v>
      </c>
      <c r="AI199" s="120"/>
      <c r="AJ199" s="121"/>
      <c r="AK199" s="121"/>
      <c r="AL199" s="121"/>
      <c r="AM199" s="122" t="n">
        <f aca="false">SUM(AJ199:AL199)</f>
        <v>0</v>
      </c>
      <c r="AN199" s="123"/>
      <c r="AO199" s="123"/>
      <c r="AP199" s="123"/>
      <c r="AQ199" s="122" t="n">
        <f aca="false">SUM(AN199:AP199)</f>
        <v>0</v>
      </c>
      <c r="AR199" s="123"/>
      <c r="AS199" s="123"/>
      <c r="AT199" s="123"/>
      <c r="AU199" s="122" t="n">
        <f aca="false">SUM(AR199:AT199)</f>
        <v>0</v>
      </c>
      <c r="AV199" s="123"/>
      <c r="AW199" s="123"/>
      <c r="AX199" s="123"/>
      <c r="AY199" s="122" t="n">
        <f aca="false">SUM(AV199:AX199)</f>
        <v>0</v>
      </c>
      <c r="AZ199" s="123"/>
      <c r="BA199" s="123"/>
      <c r="BB199" s="123"/>
      <c r="BC199" s="122" t="n">
        <f aca="false">SUM(AZ199:BB199)</f>
        <v>0</v>
      </c>
      <c r="BD199" s="123"/>
      <c r="BE199" s="123"/>
      <c r="BF199" s="123"/>
      <c r="BG199" s="123"/>
      <c r="BH199" s="123"/>
      <c r="BI199" s="122" t="n">
        <f aca="false">SUM(BE199:BH199)</f>
        <v>0</v>
      </c>
      <c r="BJ199" s="124" t="n">
        <f aca="false">AM199+AQ199+AU199+AY199+BC199+BD199+BI199</f>
        <v>0</v>
      </c>
      <c r="BK199" s="120"/>
      <c r="BL199" s="121"/>
      <c r="BM199" s="121"/>
      <c r="BN199" s="122" t="n">
        <f aca="false">SUM(BK199:BM199)</f>
        <v>0</v>
      </c>
      <c r="BO199" s="123"/>
      <c r="BP199" s="123"/>
      <c r="BQ199" s="123"/>
      <c r="BR199" s="122" t="n">
        <f aca="false">SUM(BO199:BQ199)</f>
        <v>0</v>
      </c>
      <c r="BS199" s="123"/>
      <c r="BT199" s="123"/>
      <c r="BU199" s="123"/>
      <c r="BV199" s="122" t="n">
        <f aca="false">SUM(BS199:BU199)</f>
        <v>0</v>
      </c>
      <c r="BW199" s="123"/>
      <c r="BX199" s="123"/>
      <c r="BY199" s="123"/>
      <c r="BZ199" s="122" t="n">
        <f aca="false">SUM(BW199:BY199)</f>
        <v>0</v>
      </c>
      <c r="CA199" s="123"/>
      <c r="CB199" s="123"/>
      <c r="CC199" s="123"/>
      <c r="CD199" s="122" t="n">
        <f aca="false">SUM(CA199:CC199)</f>
        <v>0</v>
      </c>
      <c r="CE199" s="123"/>
      <c r="CF199" s="123"/>
      <c r="CG199" s="123"/>
      <c r="CH199" s="123"/>
      <c r="CI199" s="123"/>
      <c r="CJ199" s="122" t="n">
        <f aca="false">SUM(CF199:CI199)</f>
        <v>0</v>
      </c>
      <c r="CK199" s="123" t="n">
        <f aca="false">BN199+BR199+BV199+BZ199+CD199+CE199+CJ199</f>
        <v>0</v>
      </c>
      <c r="CL199" s="125"/>
      <c r="CM199" s="126"/>
      <c r="CN199" s="32"/>
      <c r="CO199" s="32"/>
      <c r="CP199" s="32"/>
      <c r="CQ199" s="32"/>
      <c r="CR199" s="32"/>
      <c r="CS199" s="32"/>
      <c r="CT199" s="32"/>
    </row>
    <row r="200" customFormat="false" ht="24.75" hidden="false" customHeight="true" outlineLevel="0" collapsed="false">
      <c r="A200" s="32"/>
      <c r="B200" s="106" t="n">
        <f aca="false">B199+1</f>
        <v>190</v>
      </c>
      <c r="C200" s="117" t="n">
        <f aca="false">INDEX(_Rge_Projectdata_3rd,$B200,MATCH(C$10,_Rge_Headline_Projectdata,0))</f>
        <v>0</v>
      </c>
      <c r="D200" s="117" t="n">
        <f aca="false">INDEX(_Rge_Projectdata_3rd,$B200,MATCH(D$10,_Rge_Headline_Projectdata,0))</f>
        <v>0</v>
      </c>
      <c r="E200" s="118" t="str">
        <f aca="false" t="array" ref="E200:E200">IF(INDEX(_Rge_Projectdata_3rd,$B200,MATCH(E$10,_Rge_Headline_Projectdata,0))=0,"",INDEX(_Rge_Projectdata_3rd,$B200,MATCH(E$10,_Rge_Headline_Projectdata,0)))</f>
        <v/>
      </c>
      <c r="F200" s="119" t="str">
        <f aca="false">IF(OR(E200=0,E200&gt;_Reportdate),"Open","Closed")</f>
        <v>Open</v>
      </c>
      <c r="G200" s="120"/>
      <c r="H200" s="121"/>
      <c r="I200" s="121"/>
      <c r="J200" s="121"/>
      <c r="K200" s="122" t="n">
        <f aca="false">SUM(H200:J200)</f>
        <v>0</v>
      </c>
      <c r="L200" s="123"/>
      <c r="M200" s="123"/>
      <c r="N200" s="123"/>
      <c r="O200" s="122" t="n">
        <f aca="false">SUM(L200:N200)</f>
        <v>0</v>
      </c>
      <c r="P200" s="123"/>
      <c r="Q200" s="123"/>
      <c r="R200" s="123"/>
      <c r="S200" s="122" t="n">
        <f aca="false">SUM(P200:R200)</f>
        <v>0</v>
      </c>
      <c r="T200" s="123"/>
      <c r="U200" s="123"/>
      <c r="V200" s="123"/>
      <c r="W200" s="122" t="n">
        <f aca="false">SUM(T200:V200)</f>
        <v>0</v>
      </c>
      <c r="X200" s="123"/>
      <c r="Y200" s="123"/>
      <c r="Z200" s="123"/>
      <c r="AA200" s="122" t="n">
        <f aca="false">SUM(X200:Z200)</f>
        <v>0</v>
      </c>
      <c r="AB200" s="123"/>
      <c r="AC200" s="123"/>
      <c r="AD200" s="123"/>
      <c r="AE200" s="123"/>
      <c r="AF200" s="123"/>
      <c r="AG200" s="122" t="n">
        <f aca="false">SUM(AC200:AF200)</f>
        <v>0</v>
      </c>
      <c r="AH200" s="124" t="n">
        <f aca="false">K200+O200+S200+W200+AA200+AB200+AG200</f>
        <v>0</v>
      </c>
      <c r="AI200" s="120"/>
      <c r="AJ200" s="121"/>
      <c r="AK200" s="121"/>
      <c r="AL200" s="121"/>
      <c r="AM200" s="122" t="n">
        <f aca="false">SUM(AJ200:AL200)</f>
        <v>0</v>
      </c>
      <c r="AN200" s="123"/>
      <c r="AO200" s="123"/>
      <c r="AP200" s="123"/>
      <c r="AQ200" s="122" t="n">
        <f aca="false">SUM(AN200:AP200)</f>
        <v>0</v>
      </c>
      <c r="AR200" s="123"/>
      <c r="AS200" s="123"/>
      <c r="AT200" s="123"/>
      <c r="AU200" s="122" t="n">
        <f aca="false">SUM(AR200:AT200)</f>
        <v>0</v>
      </c>
      <c r="AV200" s="123"/>
      <c r="AW200" s="123"/>
      <c r="AX200" s="123"/>
      <c r="AY200" s="122" t="n">
        <f aca="false">SUM(AV200:AX200)</f>
        <v>0</v>
      </c>
      <c r="AZ200" s="123"/>
      <c r="BA200" s="123"/>
      <c r="BB200" s="123"/>
      <c r="BC200" s="122" t="n">
        <f aca="false">SUM(AZ200:BB200)</f>
        <v>0</v>
      </c>
      <c r="BD200" s="123"/>
      <c r="BE200" s="123"/>
      <c r="BF200" s="123"/>
      <c r="BG200" s="123"/>
      <c r="BH200" s="123"/>
      <c r="BI200" s="122" t="n">
        <f aca="false">SUM(BE200:BH200)</f>
        <v>0</v>
      </c>
      <c r="BJ200" s="124" t="n">
        <f aca="false">AM200+AQ200+AU200+AY200+BC200+BD200+BI200</f>
        <v>0</v>
      </c>
      <c r="BK200" s="120"/>
      <c r="BL200" s="121"/>
      <c r="BM200" s="121"/>
      <c r="BN200" s="122" t="n">
        <f aca="false">SUM(BK200:BM200)</f>
        <v>0</v>
      </c>
      <c r="BO200" s="123"/>
      <c r="BP200" s="123"/>
      <c r="BQ200" s="123"/>
      <c r="BR200" s="122" t="n">
        <f aca="false">SUM(BO200:BQ200)</f>
        <v>0</v>
      </c>
      <c r="BS200" s="123"/>
      <c r="BT200" s="123"/>
      <c r="BU200" s="123"/>
      <c r="BV200" s="122" t="n">
        <f aca="false">SUM(BS200:BU200)</f>
        <v>0</v>
      </c>
      <c r="BW200" s="123"/>
      <c r="BX200" s="123"/>
      <c r="BY200" s="123"/>
      <c r="BZ200" s="122" t="n">
        <f aca="false">SUM(BW200:BY200)</f>
        <v>0</v>
      </c>
      <c r="CA200" s="123"/>
      <c r="CB200" s="123"/>
      <c r="CC200" s="123"/>
      <c r="CD200" s="122" t="n">
        <f aca="false">SUM(CA200:CC200)</f>
        <v>0</v>
      </c>
      <c r="CE200" s="123"/>
      <c r="CF200" s="123"/>
      <c r="CG200" s="123"/>
      <c r="CH200" s="123"/>
      <c r="CI200" s="123"/>
      <c r="CJ200" s="122" t="n">
        <f aca="false">SUM(CF200:CI200)</f>
        <v>0</v>
      </c>
      <c r="CK200" s="123" t="n">
        <f aca="false">BN200+BR200+BV200+BZ200+CD200+CE200+CJ200</f>
        <v>0</v>
      </c>
      <c r="CL200" s="125"/>
      <c r="CM200" s="126"/>
      <c r="CN200" s="32"/>
      <c r="CO200" s="32"/>
      <c r="CP200" s="32"/>
      <c r="CQ200" s="32"/>
      <c r="CR200" s="32"/>
      <c r="CS200" s="32"/>
      <c r="CT200" s="32"/>
    </row>
    <row r="201" customFormat="false" ht="24.75" hidden="false" customHeight="true" outlineLevel="0" collapsed="false">
      <c r="A201" s="32"/>
      <c r="B201" s="106" t="n">
        <f aca="false">B200+1</f>
        <v>191</v>
      </c>
      <c r="C201" s="117" t="n">
        <f aca="false">INDEX(_Rge_Projectdata_3rd,$B201,MATCH(C$10,_Rge_Headline_Projectdata,0))</f>
        <v>0</v>
      </c>
      <c r="D201" s="117" t="n">
        <f aca="false">INDEX(_Rge_Projectdata_3rd,$B201,MATCH(D$10,_Rge_Headline_Projectdata,0))</f>
        <v>0</v>
      </c>
      <c r="E201" s="118" t="str">
        <f aca="false" t="array" ref="E201:E201">IF(INDEX(_Rge_Projectdata_3rd,$B201,MATCH(E$10,_Rge_Headline_Projectdata,0))=0,"",INDEX(_Rge_Projectdata_3rd,$B201,MATCH(E$10,_Rge_Headline_Projectdata,0)))</f>
        <v/>
      </c>
      <c r="F201" s="119" t="str">
        <f aca="false">IF(OR(E201=0,E201&gt;_Reportdate),"Open","Closed")</f>
        <v>Open</v>
      </c>
      <c r="G201" s="120"/>
      <c r="H201" s="121"/>
      <c r="I201" s="121"/>
      <c r="J201" s="121"/>
      <c r="K201" s="122" t="n">
        <f aca="false">SUM(H201:J201)</f>
        <v>0</v>
      </c>
      <c r="L201" s="123"/>
      <c r="M201" s="123"/>
      <c r="N201" s="123"/>
      <c r="O201" s="122" t="n">
        <f aca="false">SUM(L201:N201)</f>
        <v>0</v>
      </c>
      <c r="P201" s="123"/>
      <c r="Q201" s="123"/>
      <c r="R201" s="123"/>
      <c r="S201" s="122" t="n">
        <f aca="false">SUM(P201:R201)</f>
        <v>0</v>
      </c>
      <c r="T201" s="123"/>
      <c r="U201" s="123"/>
      <c r="V201" s="123"/>
      <c r="W201" s="122" t="n">
        <f aca="false">SUM(T201:V201)</f>
        <v>0</v>
      </c>
      <c r="X201" s="123"/>
      <c r="Y201" s="123"/>
      <c r="Z201" s="123"/>
      <c r="AA201" s="122" t="n">
        <f aca="false">SUM(X201:Z201)</f>
        <v>0</v>
      </c>
      <c r="AB201" s="123"/>
      <c r="AC201" s="123"/>
      <c r="AD201" s="123"/>
      <c r="AE201" s="123"/>
      <c r="AF201" s="123"/>
      <c r="AG201" s="122" t="n">
        <f aca="false">SUM(AC201:AF201)</f>
        <v>0</v>
      </c>
      <c r="AH201" s="124" t="n">
        <f aca="false">K201+O201+S201+W201+AA201+AB201+AG201</f>
        <v>0</v>
      </c>
      <c r="AI201" s="120"/>
      <c r="AJ201" s="121"/>
      <c r="AK201" s="121"/>
      <c r="AL201" s="121"/>
      <c r="AM201" s="122" t="n">
        <f aca="false">SUM(AJ201:AL201)</f>
        <v>0</v>
      </c>
      <c r="AN201" s="123"/>
      <c r="AO201" s="123"/>
      <c r="AP201" s="123"/>
      <c r="AQ201" s="122" t="n">
        <f aca="false">SUM(AN201:AP201)</f>
        <v>0</v>
      </c>
      <c r="AR201" s="123"/>
      <c r="AS201" s="123"/>
      <c r="AT201" s="123"/>
      <c r="AU201" s="122" t="n">
        <f aca="false">SUM(AR201:AT201)</f>
        <v>0</v>
      </c>
      <c r="AV201" s="123"/>
      <c r="AW201" s="123"/>
      <c r="AX201" s="123"/>
      <c r="AY201" s="122" t="n">
        <f aca="false">SUM(AV201:AX201)</f>
        <v>0</v>
      </c>
      <c r="AZ201" s="123"/>
      <c r="BA201" s="123"/>
      <c r="BB201" s="123"/>
      <c r="BC201" s="122" t="n">
        <f aca="false">SUM(AZ201:BB201)</f>
        <v>0</v>
      </c>
      <c r="BD201" s="123"/>
      <c r="BE201" s="123"/>
      <c r="BF201" s="123"/>
      <c r="BG201" s="123"/>
      <c r="BH201" s="123"/>
      <c r="BI201" s="122" t="n">
        <f aca="false">SUM(BE201:BH201)</f>
        <v>0</v>
      </c>
      <c r="BJ201" s="124" t="n">
        <f aca="false">AM201+AQ201+AU201+AY201+BC201+BD201+BI201</f>
        <v>0</v>
      </c>
      <c r="BK201" s="120"/>
      <c r="BL201" s="121"/>
      <c r="BM201" s="121"/>
      <c r="BN201" s="122" t="n">
        <f aca="false">SUM(BK201:BM201)</f>
        <v>0</v>
      </c>
      <c r="BO201" s="123"/>
      <c r="BP201" s="123"/>
      <c r="BQ201" s="123"/>
      <c r="BR201" s="122" t="n">
        <f aca="false">SUM(BO201:BQ201)</f>
        <v>0</v>
      </c>
      <c r="BS201" s="123"/>
      <c r="BT201" s="123"/>
      <c r="BU201" s="123"/>
      <c r="BV201" s="122" t="n">
        <f aca="false">SUM(BS201:BU201)</f>
        <v>0</v>
      </c>
      <c r="BW201" s="123"/>
      <c r="BX201" s="123"/>
      <c r="BY201" s="123"/>
      <c r="BZ201" s="122" t="n">
        <f aca="false">SUM(BW201:BY201)</f>
        <v>0</v>
      </c>
      <c r="CA201" s="123"/>
      <c r="CB201" s="123"/>
      <c r="CC201" s="123"/>
      <c r="CD201" s="122" t="n">
        <f aca="false">SUM(CA201:CC201)</f>
        <v>0</v>
      </c>
      <c r="CE201" s="123"/>
      <c r="CF201" s="123"/>
      <c r="CG201" s="123"/>
      <c r="CH201" s="123"/>
      <c r="CI201" s="123"/>
      <c r="CJ201" s="122" t="n">
        <f aca="false">SUM(CF201:CI201)</f>
        <v>0</v>
      </c>
      <c r="CK201" s="123" t="n">
        <f aca="false">BN201+BR201+BV201+BZ201+CD201+CE201+CJ201</f>
        <v>0</v>
      </c>
      <c r="CL201" s="125"/>
      <c r="CM201" s="126"/>
      <c r="CN201" s="32"/>
      <c r="CO201" s="32"/>
      <c r="CP201" s="32"/>
      <c r="CQ201" s="32"/>
      <c r="CR201" s="32"/>
      <c r="CS201" s="32"/>
      <c r="CT201" s="32"/>
    </row>
    <row r="202" customFormat="false" ht="24.75" hidden="false" customHeight="true" outlineLevel="0" collapsed="false">
      <c r="A202" s="32"/>
      <c r="B202" s="106" t="n">
        <f aca="false">B201+1</f>
        <v>192</v>
      </c>
      <c r="C202" s="117" t="n">
        <f aca="false">INDEX(_Rge_Projectdata_3rd,$B202,MATCH(C$10,_Rge_Headline_Projectdata,0))</f>
        <v>0</v>
      </c>
      <c r="D202" s="117" t="n">
        <f aca="false">INDEX(_Rge_Projectdata_3rd,$B202,MATCH(D$10,_Rge_Headline_Projectdata,0))</f>
        <v>0</v>
      </c>
      <c r="E202" s="118" t="str">
        <f aca="false" t="array" ref="E202:E202">IF(INDEX(_Rge_Projectdata_3rd,$B202,MATCH(E$10,_Rge_Headline_Projectdata,0))=0,"",INDEX(_Rge_Projectdata_3rd,$B202,MATCH(E$10,_Rge_Headline_Projectdata,0)))</f>
        <v/>
      </c>
      <c r="F202" s="119" t="str">
        <f aca="false">IF(OR(E202=0,E202&gt;_Reportdate),"Open","Closed")</f>
        <v>Open</v>
      </c>
      <c r="G202" s="120"/>
      <c r="H202" s="121"/>
      <c r="I202" s="121"/>
      <c r="J202" s="121"/>
      <c r="K202" s="122" t="n">
        <f aca="false">SUM(H202:J202)</f>
        <v>0</v>
      </c>
      <c r="L202" s="123"/>
      <c r="M202" s="123"/>
      <c r="N202" s="123"/>
      <c r="O202" s="122" t="n">
        <f aca="false">SUM(L202:N202)</f>
        <v>0</v>
      </c>
      <c r="P202" s="123"/>
      <c r="Q202" s="123"/>
      <c r="R202" s="123"/>
      <c r="S202" s="122" t="n">
        <f aca="false">SUM(P202:R202)</f>
        <v>0</v>
      </c>
      <c r="T202" s="123"/>
      <c r="U202" s="123"/>
      <c r="V202" s="123"/>
      <c r="W202" s="122" t="n">
        <f aca="false">SUM(T202:V202)</f>
        <v>0</v>
      </c>
      <c r="X202" s="123"/>
      <c r="Y202" s="123"/>
      <c r="Z202" s="123"/>
      <c r="AA202" s="122" t="n">
        <f aca="false">SUM(X202:Z202)</f>
        <v>0</v>
      </c>
      <c r="AB202" s="123"/>
      <c r="AC202" s="123"/>
      <c r="AD202" s="123"/>
      <c r="AE202" s="123"/>
      <c r="AF202" s="123"/>
      <c r="AG202" s="122" t="n">
        <f aca="false">SUM(AC202:AF202)</f>
        <v>0</v>
      </c>
      <c r="AH202" s="124" t="n">
        <f aca="false">K202+O202+S202+W202+AA202+AB202+AG202</f>
        <v>0</v>
      </c>
      <c r="AI202" s="120"/>
      <c r="AJ202" s="121"/>
      <c r="AK202" s="121"/>
      <c r="AL202" s="121"/>
      <c r="AM202" s="122" t="n">
        <f aca="false">SUM(AJ202:AL202)</f>
        <v>0</v>
      </c>
      <c r="AN202" s="123"/>
      <c r="AO202" s="123"/>
      <c r="AP202" s="123"/>
      <c r="AQ202" s="122" t="n">
        <f aca="false">SUM(AN202:AP202)</f>
        <v>0</v>
      </c>
      <c r="AR202" s="123"/>
      <c r="AS202" s="123"/>
      <c r="AT202" s="123"/>
      <c r="AU202" s="122" t="n">
        <f aca="false">SUM(AR202:AT202)</f>
        <v>0</v>
      </c>
      <c r="AV202" s="123"/>
      <c r="AW202" s="123"/>
      <c r="AX202" s="123"/>
      <c r="AY202" s="122" t="n">
        <f aca="false">SUM(AV202:AX202)</f>
        <v>0</v>
      </c>
      <c r="AZ202" s="123"/>
      <c r="BA202" s="123"/>
      <c r="BB202" s="123"/>
      <c r="BC202" s="122" t="n">
        <f aca="false">SUM(AZ202:BB202)</f>
        <v>0</v>
      </c>
      <c r="BD202" s="123"/>
      <c r="BE202" s="123"/>
      <c r="BF202" s="123"/>
      <c r="BG202" s="123"/>
      <c r="BH202" s="123"/>
      <c r="BI202" s="122" t="n">
        <f aca="false">SUM(BE202:BH202)</f>
        <v>0</v>
      </c>
      <c r="BJ202" s="124" t="n">
        <f aca="false">AM202+AQ202+AU202+AY202+BC202+BD202+BI202</f>
        <v>0</v>
      </c>
      <c r="BK202" s="120"/>
      <c r="BL202" s="121"/>
      <c r="BM202" s="121"/>
      <c r="BN202" s="122" t="n">
        <f aca="false">SUM(BK202:BM202)</f>
        <v>0</v>
      </c>
      <c r="BO202" s="123"/>
      <c r="BP202" s="123"/>
      <c r="BQ202" s="123"/>
      <c r="BR202" s="122" t="n">
        <f aca="false">SUM(BO202:BQ202)</f>
        <v>0</v>
      </c>
      <c r="BS202" s="123"/>
      <c r="BT202" s="123"/>
      <c r="BU202" s="123"/>
      <c r="BV202" s="122" t="n">
        <f aca="false">SUM(BS202:BU202)</f>
        <v>0</v>
      </c>
      <c r="BW202" s="123"/>
      <c r="BX202" s="123"/>
      <c r="BY202" s="123"/>
      <c r="BZ202" s="122" t="n">
        <f aca="false">SUM(BW202:BY202)</f>
        <v>0</v>
      </c>
      <c r="CA202" s="123"/>
      <c r="CB202" s="123"/>
      <c r="CC202" s="123"/>
      <c r="CD202" s="122" t="n">
        <f aca="false">SUM(CA202:CC202)</f>
        <v>0</v>
      </c>
      <c r="CE202" s="123"/>
      <c r="CF202" s="123"/>
      <c r="CG202" s="123"/>
      <c r="CH202" s="123"/>
      <c r="CI202" s="123"/>
      <c r="CJ202" s="122" t="n">
        <f aca="false">SUM(CF202:CI202)</f>
        <v>0</v>
      </c>
      <c r="CK202" s="123" t="n">
        <f aca="false">BN202+BR202+BV202+BZ202+CD202+CE202+CJ202</f>
        <v>0</v>
      </c>
      <c r="CL202" s="125"/>
      <c r="CM202" s="126"/>
      <c r="CN202" s="32"/>
      <c r="CO202" s="32"/>
      <c r="CP202" s="32"/>
      <c r="CQ202" s="32"/>
      <c r="CR202" s="32"/>
      <c r="CS202" s="32"/>
      <c r="CT202" s="32"/>
    </row>
    <row r="203" customFormat="false" ht="24.75" hidden="false" customHeight="true" outlineLevel="0" collapsed="false">
      <c r="A203" s="32"/>
      <c r="B203" s="106" t="n">
        <f aca="false">B202+1</f>
        <v>193</v>
      </c>
      <c r="C203" s="117" t="n">
        <f aca="false">INDEX(_Rge_Projectdata_3rd,$B203,MATCH(C$10,_Rge_Headline_Projectdata,0))</f>
        <v>0</v>
      </c>
      <c r="D203" s="117" t="n">
        <f aca="false">INDEX(_Rge_Projectdata_3rd,$B203,MATCH(D$10,_Rge_Headline_Projectdata,0))</f>
        <v>0</v>
      </c>
      <c r="E203" s="118" t="str">
        <f aca="false" t="array" ref="E203:E203">IF(INDEX(_Rge_Projectdata_3rd,$B203,MATCH(E$10,_Rge_Headline_Projectdata,0))=0,"",INDEX(_Rge_Projectdata_3rd,$B203,MATCH(E$10,_Rge_Headline_Projectdata,0)))</f>
        <v/>
      </c>
      <c r="F203" s="119" t="str">
        <f aca="false">IF(OR(E203=0,E203&gt;_Reportdate),"Open","Closed")</f>
        <v>Open</v>
      </c>
      <c r="G203" s="120"/>
      <c r="H203" s="121"/>
      <c r="I203" s="121"/>
      <c r="J203" s="121"/>
      <c r="K203" s="122" t="n">
        <f aca="false">SUM(H203:J203)</f>
        <v>0</v>
      </c>
      <c r="L203" s="123"/>
      <c r="M203" s="123"/>
      <c r="N203" s="123"/>
      <c r="O203" s="122" t="n">
        <f aca="false">SUM(L203:N203)</f>
        <v>0</v>
      </c>
      <c r="P203" s="123"/>
      <c r="Q203" s="123"/>
      <c r="R203" s="123"/>
      <c r="S203" s="122" t="n">
        <f aca="false">SUM(P203:R203)</f>
        <v>0</v>
      </c>
      <c r="T203" s="123"/>
      <c r="U203" s="123"/>
      <c r="V203" s="123"/>
      <c r="W203" s="122" t="n">
        <f aca="false">SUM(T203:V203)</f>
        <v>0</v>
      </c>
      <c r="X203" s="123"/>
      <c r="Y203" s="123"/>
      <c r="Z203" s="123"/>
      <c r="AA203" s="122" t="n">
        <f aca="false">SUM(X203:Z203)</f>
        <v>0</v>
      </c>
      <c r="AB203" s="123"/>
      <c r="AC203" s="123"/>
      <c r="AD203" s="123"/>
      <c r="AE203" s="123"/>
      <c r="AF203" s="123"/>
      <c r="AG203" s="122" t="n">
        <f aca="false">SUM(AC203:AF203)</f>
        <v>0</v>
      </c>
      <c r="AH203" s="124" t="n">
        <f aca="false">K203+O203+S203+W203+AA203+AB203+AG203</f>
        <v>0</v>
      </c>
      <c r="AI203" s="120"/>
      <c r="AJ203" s="121"/>
      <c r="AK203" s="121"/>
      <c r="AL203" s="121"/>
      <c r="AM203" s="122" t="n">
        <f aca="false">SUM(AJ203:AL203)</f>
        <v>0</v>
      </c>
      <c r="AN203" s="123"/>
      <c r="AO203" s="123"/>
      <c r="AP203" s="123"/>
      <c r="AQ203" s="122" t="n">
        <f aca="false">SUM(AN203:AP203)</f>
        <v>0</v>
      </c>
      <c r="AR203" s="123"/>
      <c r="AS203" s="123"/>
      <c r="AT203" s="123"/>
      <c r="AU203" s="122" t="n">
        <f aca="false">SUM(AR203:AT203)</f>
        <v>0</v>
      </c>
      <c r="AV203" s="123"/>
      <c r="AW203" s="123"/>
      <c r="AX203" s="123"/>
      <c r="AY203" s="122" t="n">
        <f aca="false">SUM(AV203:AX203)</f>
        <v>0</v>
      </c>
      <c r="AZ203" s="123"/>
      <c r="BA203" s="123"/>
      <c r="BB203" s="123"/>
      <c r="BC203" s="122" t="n">
        <f aca="false">SUM(AZ203:BB203)</f>
        <v>0</v>
      </c>
      <c r="BD203" s="123"/>
      <c r="BE203" s="123"/>
      <c r="BF203" s="123"/>
      <c r="BG203" s="123"/>
      <c r="BH203" s="123"/>
      <c r="BI203" s="122" t="n">
        <f aca="false">SUM(BE203:BH203)</f>
        <v>0</v>
      </c>
      <c r="BJ203" s="124" t="n">
        <f aca="false">AM203+AQ203+AU203+AY203+BC203+BD203+BI203</f>
        <v>0</v>
      </c>
      <c r="BK203" s="120"/>
      <c r="BL203" s="121"/>
      <c r="BM203" s="121"/>
      <c r="BN203" s="122" t="n">
        <f aca="false">SUM(BK203:BM203)</f>
        <v>0</v>
      </c>
      <c r="BO203" s="123"/>
      <c r="BP203" s="123"/>
      <c r="BQ203" s="123"/>
      <c r="BR203" s="122" t="n">
        <f aca="false">SUM(BO203:BQ203)</f>
        <v>0</v>
      </c>
      <c r="BS203" s="123"/>
      <c r="BT203" s="123"/>
      <c r="BU203" s="123"/>
      <c r="BV203" s="122" t="n">
        <f aca="false">SUM(BS203:BU203)</f>
        <v>0</v>
      </c>
      <c r="BW203" s="123"/>
      <c r="BX203" s="123"/>
      <c r="BY203" s="123"/>
      <c r="BZ203" s="122" t="n">
        <f aca="false">SUM(BW203:BY203)</f>
        <v>0</v>
      </c>
      <c r="CA203" s="123"/>
      <c r="CB203" s="123"/>
      <c r="CC203" s="123"/>
      <c r="CD203" s="122" t="n">
        <f aca="false">SUM(CA203:CC203)</f>
        <v>0</v>
      </c>
      <c r="CE203" s="123"/>
      <c r="CF203" s="123"/>
      <c r="CG203" s="123"/>
      <c r="CH203" s="123"/>
      <c r="CI203" s="123"/>
      <c r="CJ203" s="122" t="n">
        <f aca="false">SUM(CF203:CI203)</f>
        <v>0</v>
      </c>
      <c r="CK203" s="123" t="n">
        <f aca="false">BN203+BR203+BV203+BZ203+CD203+CE203+CJ203</f>
        <v>0</v>
      </c>
      <c r="CL203" s="125"/>
      <c r="CM203" s="126"/>
      <c r="CN203" s="32"/>
      <c r="CO203" s="32"/>
      <c r="CP203" s="32"/>
      <c r="CQ203" s="32"/>
      <c r="CR203" s="32"/>
      <c r="CS203" s="32"/>
      <c r="CT203" s="32"/>
    </row>
    <row r="204" customFormat="false" ht="24.75" hidden="false" customHeight="true" outlineLevel="0" collapsed="false">
      <c r="A204" s="32"/>
      <c r="B204" s="106" t="n">
        <f aca="false">B203+1</f>
        <v>194</v>
      </c>
      <c r="C204" s="117" t="n">
        <f aca="false">INDEX(_Rge_Projectdata_3rd,$B204,MATCH(C$10,_Rge_Headline_Projectdata,0))</f>
        <v>0</v>
      </c>
      <c r="D204" s="117" t="n">
        <f aca="false">INDEX(_Rge_Projectdata_3rd,$B204,MATCH(D$10,_Rge_Headline_Projectdata,0))</f>
        <v>0</v>
      </c>
      <c r="E204" s="118" t="str">
        <f aca="false" t="array" ref="E204:E204">IF(INDEX(_Rge_Projectdata_3rd,$B204,MATCH(E$10,_Rge_Headline_Projectdata,0))=0,"",INDEX(_Rge_Projectdata_3rd,$B204,MATCH(E$10,_Rge_Headline_Projectdata,0)))</f>
        <v/>
      </c>
      <c r="F204" s="119" t="str">
        <f aca="false">IF(OR(E204=0,E204&gt;_Reportdate),"Open","Closed")</f>
        <v>Open</v>
      </c>
      <c r="G204" s="120"/>
      <c r="H204" s="121"/>
      <c r="I204" s="121"/>
      <c r="J204" s="121"/>
      <c r="K204" s="122" t="n">
        <f aca="false">SUM(H204:J204)</f>
        <v>0</v>
      </c>
      <c r="L204" s="123"/>
      <c r="M204" s="123"/>
      <c r="N204" s="123"/>
      <c r="O204" s="122" t="n">
        <f aca="false">SUM(L204:N204)</f>
        <v>0</v>
      </c>
      <c r="P204" s="123"/>
      <c r="Q204" s="123"/>
      <c r="R204" s="123"/>
      <c r="S204" s="122" t="n">
        <f aca="false">SUM(P204:R204)</f>
        <v>0</v>
      </c>
      <c r="T204" s="123"/>
      <c r="U204" s="123"/>
      <c r="V204" s="123"/>
      <c r="W204" s="122" t="n">
        <f aca="false">SUM(T204:V204)</f>
        <v>0</v>
      </c>
      <c r="X204" s="123"/>
      <c r="Y204" s="123"/>
      <c r="Z204" s="123"/>
      <c r="AA204" s="122" t="n">
        <f aca="false">SUM(X204:Z204)</f>
        <v>0</v>
      </c>
      <c r="AB204" s="123"/>
      <c r="AC204" s="123"/>
      <c r="AD204" s="123"/>
      <c r="AE204" s="123"/>
      <c r="AF204" s="123"/>
      <c r="AG204" s="122" t="n">
        <f aca="false">SUM(AC204:AF204)</f>
        <v>0</v>
      </c>
      <c r="AH204" s="124" t="n">
        <f aca="false">K204+O204+S204+W204+AA204+AB204+AG204</f>
        <v>0</v>
      </c>
      <c r="AI204" s="120"/>
      <c r="AJ204" s="121"/>
      <c r="AK204" s="121"/>
      <c r="AL204" s="121"/>
      <c r="AM204" s="122" t="n">
        <f aca="false">SUM(AJ204:AL204)</f>
        <v>0</v>
      </c>
      <c r="AN204" s="123"/>
      <c r="AO204" s="123"/>
      <c r="AP204" s="123"/>
      <c r="AQ204" s="122" t="n">
        <f aca="false">SUM(AN204:AP204)</f>
        <v>0</v>
      </c>
      <c r="AR204" s="123"/>
      <c r="AS204" s="123"/>
      <c r="AT204" s="123"/>
      <c r="AU204" s="122" t="n">
        <f aca="false">SUM(AR204:AT204)</f>
        <v>0</v>
      </c>
      <c r="AV204" s="123"/>
      <c r="AW204" s="123"/>
      <c r="AX204" s="123"/>
      <c r="AY204" s="122" t="n">
        <f aca="false">SUM(AV204:AX204)</f>
        <v>0</v>
      </c>
      <c r="AZ204" s="123"/>
      <c r="BA204" s="123"/>
      <c r="BB204" s="123"/>
      <c r="BC204" s="122" t="n">
        <f aca="false">SUM(AZ204:BB204)</f>
        <v>0</v>
      </c>
      <c r="BD204" s="123"/>
      <c r="BE204" s="123"/>
      <c r="BF204" s="123"/>
      <c r="BG204" s="123"/>
      <c r="BH204" s="123"/>
      <c r="BI204" s="122" t="n">
        <f aca="false">SUM(BE204:BH204)</f>
        <v>0</v>
      </c>
      <c r="BJ204" s="124" t="n">
        <f aca="false">AM204+AQ204+AU204+AY204+BC204+BD204+BI204</f>
        <v>0</v>
      </c>
      <c r="BK204" s="120"/>
      <c r="BL204" s="121"/>
      <c r="BM204" s="121"/>
      <c r="BN204" s="122" t="n">
        <f aca="false">SUM(BK204:BM204)</f>
        <v>0</v>
      </c>
      <c r="BO204" s="123"/>
      <c r="BP204" s="123"/>
      <c r="BQ204" s="123"/>
      <c r="BR204" s="122" t="n">
        <f aca="false">SUM(BO204:BQ204)</f>
        <v>0</v>
      </c>
      <c r="BS204" s="123"/>
      <c r="BT204" s="123"/>
      <c r="BU204" s="123"/>
      <c r="BV204" s="122" t="n">
        <f aca="false">SUM(BS204:BU204)</f>
        <v>0</v>
      </c>
      <c r="BW204" s="123"/>
      <c r="BX204" s="123"/>
      <c r="BY204" s="123"/>
      <c r="BZ204" s="122" t="n">
        <f aca="false">SUM(BW204:BY204)</f>
        <v>0</v>
      </c>
      <c r="CA204" s="123"/>
      <c r="CB204" s="123"/>
      <c r="CC204" s="123"/>
      <c r="CD204" s="122" t="n">
        <f aca="false">SUM(CA204:CC204)</f>
        <v>0</v>
      </c>
      <c r="CE204" s="123"/>
      <c r="CF204" s="123"/>
      <c r="CG204" s="123"/>
      <c r="CH204" s="123"/>
      <c r="CI204" s="123"/>
      <c r="CJ204" s="122" t="n">
        <f aca="false">SUM(CF204:CI204)</f>
        <v>0</v>
      </c>
      <c r="CK204" s="123" t="n">
        <f aca="false">BN204+BR204+BV204+BZ204+CD204+CE204+CJ204</f>
        <v>0</v>
      </c>
      <c r="CL204" s="125"/>
      <c r="CM204" s="126"/>
      <c r="CN204" s="32"/>
      <c r="CO204" s="32"/>
      <c r="CP204" s="32"/>
      <c r="CQ204" s="32"/>
      <c r="CR204" s="32"/>
      <c r="CS204" s="32"/>
      <c r="CT204" s="32"/>
    </row>
    <row r="205" customFormat="false" ht="24.75" hidden="false" customHeight="true" outlineLevel="0" collapsed="false">
      <c r="A205" s="32"/>
      <c r="B205" s="106" t="n">
        <f aca="false">B204+1</f>
        <v>195</v>
      </c>
      <c r="C205" s="117" t="n">
        <f aca="false">INDEX(_Rge_Projectdata_3rd,$B205,MATCH(C$10,_Rge_Headline_Projectdata,0))</f>
        <v>0</v>
      </c>
      <c r="D205" s="117" t="n">
        <f aca="false">INDEX(_Rge_Projectdata_3rd,$B205,MATCH(D$10,_Rge_Headline_Projectdata,0))</f>
        <v>0</v>
      </c>
      <c r="E205" s="118" t="str">
        <f aca="false" t="array" ref="E205:E205">IF(INDEX(_Rge_Projectdata_3rd,$B205,MATCH(E$10,_Rge_Headline_Projectdata,0))=0,"",INDEX(_Rge_Projectdata_3rd,$B205,MATCH(E$10,_Rge_Headline_Projectdata,0)))</f>
        <v/>
      </c>
      <c r="F205" s="119" t="str">
        <f aca="false">IF(OR(E205=0,E205&gt;_Reportdate),"Open","Closed")</f>
        <v>Open</v>
      </c>
      <c r="G205" s="120"/>
      <c r="H205" s="121"/>
      <c r="I205" s="121"/>
      <c r="J205" s="121"/>
      <c r="K205" s="122" t="n">
        <f aca="false">SUM(H205:J205)</f>
        <v>0</v>
      </c>
      <c r="L205" s="123"/>
      <c r="M205" s="123"/>
      <c r="N205" s="123"/>
      <c r="O205" s="122" t="n">
        <f aca="false">SUM(L205:N205)</f>
        <v>0</v>
      </c>
      <c r="P205" s="123"/>
      <c r="Q205" s="123"/>
      <c r="R205" s="123"/>
      <c r="S205" s="122" t="n">
        <f aca="false">SUM(P205:R205)</f>
        <v>0</v>
      </c>
      <c r="T205" s="123"/>
      <c r="U205" s="123"/>
      <c r="V205" s="123"/>
      <c r="W205" s="122" t="n">
        <f aca="false">SUM(T205:V205)</f>
        <v>0</v>
      </c>
      <c r="X205" s="123"/>
      <c r="Y205" s="123"/>
      <c r="Z205" s="123"/>
      <c r="AA205" s="122" t="n">
        <f aca="false">SUM(X205:Z205)</f>
        <v>0</v>
      </c>
      <c r="AB205" s="123"/>
      <c r="AC205" s="123"/>
      <c r="AD205" s="123"/>
      <c r="AE205" s="123"/>
      <c r="AF205" s="123"/>
      <c r="AG205" s="122" t="n">
        <f aca="false">SUM(AC205:AF205)</f>
        <v>0</v>
      </c>
      <c r="AH205" s="124" t="n">
        <f aca="false">K205+O205+S205+W205+AA205+AB205+AG205</f>
        <v>0</v>
      </c>
      <c r="AI205" s="120"/>
      <c r="AJ205" s="121"/>
      <c r="AK205" s="121"/>
      <c r="AL205" s="121"/>
      <c r="AM205" s="122" t="n">
        <f aca="false">SUM(AJ205:AL205)</f>
        <v>0</v>
      </c>
      <c r="AN205" s="123"/>
      <c r="AO205" s="123"/>
      <c r="AP205" s="123"/>
      <c r="AQ205" s="122" t="n">
        <f aca="false">SUM(AN205:AP205)</f>
        <v>0</v>
      </c>
      <c r="AR205" s="123"/>
      <c r="AS205" s="123"/>
      <c r="AT205" s="123"/>
      <c r="AU205" s="122" t="n">
        <f aca="false">SUM(AR205:AT205)</f>
        <v>0</v>
      </c>
      <c r="AV205" s="123"/>
      <c r="AW205" s="123"/>
      <c r="AX205" s="123"/>
      <c r="AY205" s="122" t="n">
        <f aca="false">SUM(AV205:AX205)</f>
        <v>0</v>
      </c>
      <c r="AZ205" s="123"/>
      <c r="BA205" s="123"/>
      <c r="BB205" s="123"/>
      <c r="BC205" s="122" t="n">
        <f aca="false">SUM(AZ205:BB205)</f>
        <v>0</v>
      </c>
      <c r="BD205" s="123"/>
      <c r="BE205" s="123"/>
      <c r="BF205" s="123"/>
      <c r="BG205" s="123"/>
      <c r="BH205" s="123"/>
      <c r="BI205" s="122" t="n">
        <f aca="false">SUM(BE205:BH205)</f>
        <v>0</v>
      </c>
      <c r="BJ205" s="124" t="n">
        <f aca="false">AM205+AQ205+AU205+AY205+BC205+BD205+BI205</f>
        <v>0</v>
      </c>
      <c r="BK205" s="120"/>
      <c r="BL205" s="121"/>
      <c r="BM205" s="121"/>
      <c r="BN205" s="122" t="n">
        <f aca="false">SUM(BK205:BM205)</f>
        <v>0</v>
      </c>
      <c r="BO205" s="123"/>
      <c r="BP205" s="123"/>
      <c r="BQ205" s="123"/>
      <c r="BR205" s="122" t="n">
        <f aca="false">SUM(BO205:BQ205)</f>
        <v>0</v>
      </c>
      <c r="BS205" s="123"/>
      <c r="BT205" s="123"/>
      <c r="BU205" s="123"/>
      <c r="BV205" s="122" t="n">
        <f aca="false">SUM(BS205:BU205)</f>
        <v>0</v>
      </c>
      <c r="BW205" s="123"/>
      <c r="BX205" s="123"/>
      <c r="BY205" s="123"/>
      <c r="BZ205" s="122" t="n">
        <f aca="false">SUM(BW205:BY205)</f>
        <v>0</v>
      </c>
      <c r="CA205" s="123"/>
      <c r="CB205" s="123"/>
      <c r="CC205" s="123"/>
      <c r="CD205" s="122" t="n">
        <f aca="false">SUM(CA205:CC205)</f>
        <v>0</v>
      </c>
      <c r="CE205" s="123"/>
      <c r="CF205" s="123"/>
      <c r="CG205" s="123"/>
      <c r="CH205" s="123"/>
      <c r="CI205" s="123"/>
      <c r="CJ205" s="122" t="n">
        <f aca="false">SUM(CF205:CI205)</f>
        <v>0</v>
      </c>
      <c r="CK205" s="123" t="n">
        <f aca="false">BN205+BR205+BV205+BZ205+CD205+CE205+CJ205</f>
        <v>0</v>
      </c>
      <c r="CL205" s="125"/>
      <c r="CM205" s="126"/>
      <c r="CN205" s="32"/>
      <c r="CO205" s="32"/>
      <c r="CP205" s="32"/>
      <c r="CQ205" s="32"/>
      <c r="CR205" s="32"/>
      <c r="CS205" s="32"/>
      <c r="CT205" s="32"/>
    </row>
    <row r="206" customFormat="false" ht="24.75" hidden="false" customHeight="true" outlineLevel="0" collapsed="false">
      <c r="A206" s="32"/>
      <c r="B206" s="106" t="n">
        <f aca="false">B205+1</f>
        <v>196</v>
      </c>
      <c r="C206" s="117" t="n">
        <f aca="false">INDEX(_Rge_Projectdata_3rd,$B206,MATCH(C$10,_Rge_Headline_Projectdata,0))</f>
        <v>0</v>
      </c>
      <c r="D206" s="117" t="n">
        <f aca="false">INDEX(_Rge_Projectdata_3rd,$B206,MATCH(D$10,_Rge_Headline_Projectdata,0))</f>
        <v>0</v>
      </c>
      <c r="E206" s="118" t="str">
        <f aca="false" t="array" ref="E206:E206">IF(INDEX(_Rge_Projectdata_3rd,$B206,MATCH(E$10,_Rge_Headline_Projectdata,0))=0,"",INDEX(_Rge_Projectdata_3rd,$B206,MATCH(E$10,_Rge_Headline_Projectdata,0)))</f>
        <v/>
      </c>
      <c r="F206" s="119" t="str">
        <f aca="false">IF(OR(E206=0,E206&gt;_Reportdate),"Open","Closed")</f>
        <v>Open</v>
      </c>
      <c r="G206" s="120"/>
      <c r="H206" s="121"/>
      <c r="I206" s="121"/>
      <c r="J206" s="121"/>
      <c r="K206" s="122" t="n">
        <f aca="false">SUM(H206:J206)</f>
        <v>0</v>
      </c>
      <c r="L206" s="123"/>
      <c r="M206" s="123"/>
      <c r="N206" s="123"/>
      <c r="O206" s="122" t="n">
        <f aca="false">SUM(L206:N206)</f>
        <v>0</v>
      </c>
      <c r="P206" s="123"/>
      <c r="Q206" s="123"/>
      <c r="R206" s="123"/>
      <c r="S206" s="122" t="n">
        <f aca="false">SUM(P206:R206)</f>
        <v>0</v>
      </c>
      <c r="T206" s="123"/>
      <c r="U206" s="123"/>
      <c r="V206" s="123"/>
      <c r="W206" s="122" t="n">
        <f aca="false">SUM(T206:V206)</f>
        <v>0</v>
      </c>
      <c r="X206" s="123"/>
      <c r="Y206" s="123"/>
      <c r="Z206" s="123"/>
      <c r="AA206" s="122" t="n">
        <f aca="false">SUM(X206:Z206)</f>
        <v>0</v>
      </c>
      <c r="AB206" s="123"/>
      <c r="AC206" s="123"/>
      <c r="AD206" s="123"/>
      <c r="AE206" s="123"/>
      <c r="AF206" s="123"/>
      <c r="AG206" s="122" t="n">
        <f aca="false">SUM(AC206:AF206)</f>
        <v>0</v>
      </c>
      <c r="AH206" s="124" t="n">
        <f aca="false">K206+O206+S206+W206+AA206+AB206+AG206</f>
        <v>0</v>
      </c>
      <c r="AI206" s="120"/>
      <c r="AJ206" s="121"/>
      <c r="AK206" s="121"/>
      <c r="AL206" s="121"/>
      <c r="AM206" s="122" t="n">
        <f aca="false">SUM(AJ206:AL206)</f>
        <v>0</v>
      </c>
      <c r="AN206" s="123"/>
      <c r="AO206" s="123"/>
      <c r="AP206" s="123"/>
      <c r="AQ206" s="122" t="n">
        <f aca="false">SUM(AN206:AP206)</f>
        <v>0</v>
      </c>
      <c r="AR206" s="123"/>
      <c r="AS206" s="123"/>
      <c r="AT206" s="123"/>
      <c r="AU206" s="122" t="n">
        <f aca="false">SUM(AR206:AT206)</f>
        <v>0</v>
      </c>
      <c r="AV206" s="123"/>
      <c r="AW206" s="123"/>
      <c r="AX206" s="123"/>
      <c r="AY206" s="122" t="n">
        <f aca="false">SUM(AV206:AX206)</f>
        <v>0</v>
      </c>
      <c r="AZ206" s="123"/>
      <c r="BA206" s="123"/>
      <c r="BB206" s="123"/>
      <c r="BC206" s="122" t="n">
        <f aca="false">SUM(AZ206:BB206)</f>
        <v>0</v>
      </c>
      <c r="BD206" s="123"/>
      <c r="BE206" s="123"/>
      <c r="BF206" s="123"/>
      <c r="BG206" s="123"/>
      <c r="BH206" s="123"/>
      <c r="BI206" s="122" t="n">
        <f aca="false">SUM(BE206:BH206)</f>
        <v>0</v>
      </c>
      <c r="BJ206" s="124" t="n">
        <f aca="false">AM206+AQ206+AU206+AY206+BC206+BD206+BI206</f>
        <v>0</v>
      </c>
      <c r="BK206" s="120"/>
      <c r="BL206" s="121"/>
      <c r="BM206" s="121"/>
      <c r="BN206" s="122" t="n">
        <f aca="false">SUM(BK206:BM206)</f>
        <v>0</v>
      </c>
      <c r="BO206" s="123"/>
      <c r="BP206" s="123"/>
      <c r="BQ206" s="123"/>
      <c r="BR206" s="122" t="n">
        <f aca="false">SUM(BO206:BQ206)</f>
        <v>0</v>
      </c>
      <c r="BS206" s="123"/>
      <c r="BT206" s="123"/>
      <c r="BU206" s="123"/>
      <c r="BV206" s="122" t="n">
        <f aca="false">SUM(BS206:BU206)</f>
        <v>0</v>
      </c>
      <c r="BW206" s="123"/>
      <c r="BX206" s="123"/>
      <c r="BY206" s="123"/>
      <c r="BZ206" s="122" t="n">
        <f aca="false">SUM(BW206:BY206)</f>
        <v>0</v>
      </c>
      <c r="CA206" s="123"/>
      <c r="CB206" s="123"/>
      <c r="CC206" s="123"/>
      <c r="CD206" s="122" t="n">
        <f aca="false">SUM(CA206:CC206)</f>
        <v>0</v>
      </c>
      <c r="CE206" s="123"/>
      <c r="CF206" s="123"/>
      <c r="CG206" s="123"/>
      <c r="CH206" s="123"/>
      <c r="CI206" s="123"/>
      <c r="CJ206" s="122" t="n">
        <f aca="false">SUM(CF206:CI206)</f>
        <v>0</v>
      </c>
      <c r="CK206" s="123" t="n">
        <f aca="false">BN206+BR206+BV206+BZ206+CD206+CE206+CJ206</f>
        <v>0</v>
      </c>
      <c r="CL206" s="125"/>
      <c r="CM206" s="126"/>
      <c r="CN206" s="32"/>
      <c r="CO206" s="32"/>
      <c r="CP206" s="32"/>
      <c r="CQ206" s="32"/>
      <c r="CR206" s="32"/>
      <c r="CS206" s="32"/>
      <c r="CT206" s="32"/>
    </row>
    <row r="207" customFormat="false" ht="24.75" hidden="false" customHeight="true" outlineLevel="0" collapsed="false">
      <c r="A207" s="32"/>
      <c r="B207" s="106" t="n">
        <f aca="false">B206+1</f>
        <v>197</v>
      </c>
      <c r="C207" s="117" t="n">
        <f aca="false">INDEX(_Rge_Projectdata_3rd,$B207,MATCH(C$10,_Rge_Headline_Projectdata,0))</f>
        <v>0</v>
      </c>
      <c r="D207" s="117" t="n">
        <f aca="false">INDEX(_Rge_Projectdata_3rd,$B207,MATCH(D$10,_Rge_Headline_Projectdata,0))</f>
        <v>0</v>
      </c>
      <c r="E207" s="118" t="str">
        <f aca="false" t="array" ref="E207:E207">IF(INDEX(_Rge_Projectdata_3rd,$B207,MATCH(E$10,_Rge_Headline_Projectdata,0))=0,"",INDEX(_Rge_Projectdata_3rd,$B207,MATCH(E$10,_Rge_Headline_Projectdata,0)))</f>
        <v/>
      </c>
      <c r="F207" s="119" t="str">
        <f aca="false">IF(OR(E207=0,E207&gt;_Reportdate),"Open","Closed")</f>
        <v>Open</v>
      </c>
      <c r="G207" s="120"/>
      <c r="H207" s="121"/>
      <c r="I207" s="121"/>
      <c r="J207" s="121"/>
      <c r="K207" s="122" t="n">
        <f aca="false">SUM(H207:J207)</f>
        <v>0</v>
      </c>
      <c r="L207" s="123"/>
      <c r="M207" s="123"/>
      <c r="N207" s="123"/>
      <c r="O207" s="122" t="n">
        <f aca="false">SUM(L207:N207)</f>
        <v>0</v>
      </c>
      <c r="P207" s="123"/>
      <c r="Q207" s="123"/>
      <c r="R207" s="123"/>
      <c r="S207" s="122" t="n">
        <f aca="false">SUM(P207:R207)</f>
        <v>0</v>
      </c>
      <c r="T207" s="123"/>
      <c r="U207" s="123"/>
      <c r="V207" s="123"/>
      <c r="W207" s="122" t="n">
        <f aca="false">SUM(T207:V207)</f>
        <v>0</v>
      </c>
      <c r="X207" s="123"/>
      <c r="Y207" s="123"/>
      <c r="Z207" s="123"/>
      <c r="AA207" s="122" t="n">
        <f aca="false">SUM(X207:Z207)</f>
        <v>0</v>
      </c>
      <c r="AB207" s="123"/>
      <c r="AC207" s="123"/>
      <c r="AD207" s="123"/>
      <c r="AE207" s="123"/>
      <c r="AF207" s="123"/>
      <c r="AG207" s="122" t="n">
        <f aca="false">SUM(AC207:AF207)</f>
        <v>0</v>
      </c>
      <c r="AH207" s="124" t="n">
        <f aca="false">K207+O207+S207+W207+AA207+AB207+AG207</f>
        <v>0</v>
      </c>
      <c r="AI207" s="120"/>
      <c r="AJ207" s="121"/>
      <c r="AK207" s="121"/>
      <c r="AL207" s="121"/>
      <c r="AM207" s="122" t="n">
        <f aca="false">SUM(AJ207:AL207)</f>
        <v>0</v>
      </c>
      <c r="AN207" s="123"/>
      <c r="AO207" s="123"/>
      <c r="AP207" s="123"/>
      <c r="AQ207" s="122" t="n">
        <f aca="false">SUM(AN207:AP207)</f>
        <v>0</v>
      </c>
      <c r="AR207" s="123"/>
      <c r="AS207" s="123"/>
      <c r="AT207" s="123"/>
      <c r="AU207" s="122" t="n">
        <f aca="false">SUM(AR207:AT207)</f>
        <v>0</v>
      </c>
      <c r="AV207" s="123"/>
      <c r="AW207" s="123"/>
      <c r="AX207" s="123"/>
      <c r="AY207" s="122" t="n">
        <f aca="false">SUM(AV207:AX207)</f>
        <v>0</v>
      </c>
      <c r="AZ207" s="123"/>
      <c r="BA207" s="123"/>
      <c r="BB207" s="123"/>
      <c r="BC207" s="122" t="n">
        <f aca="false">SUM(AZ207:BB207)</f>
        <v>0</v>
      </c>
      <c r="BD207" s="123"/>
      <c r="BE207" s="123"/>
      <c r="BF207" s="123"/>
      <c r="BG207" s="123"/>
      <c r="BH207" s="123"/>
      <c r="BI207" s="122" t="n">
        <f aca="false">SUM(BE207:BH207)</f>
        <v>0</v>
      </c>
      <c r="BJ207" s="124" t="n">
        <f aca="false">AM207+AQ207+AU207+AY207+BC207+BD207+BI207</f>
        <v>0</v>
      </c>
      <c r="BK207" s="120"/>
      <c r="BL207" s="121"/>
      <c r="BM207" s="121"/>
      <c r="BN207" s="122" t="n">
        <f aca="false">SUM(BK207:BM207)</f>
        <v>0</v>
      </c>
      <c r="BO207" s="123"/>
      <c r="BP207" s="123"/>
      <c r="BQ207" s="123"/>
      <c r="BR207" s="122" t="n">
        <f aca="false">SUM(BO207:BQ207)</f>
        <v>0</v>
      </c>
      <c r="BS207" s="123"/>
      <c r="BT207" s="123"/>
      <c r="BU207" s="123"/>
      <c r="BV207" s="122" t="n">
        <f aca="false">SUM(BS207:BU207)</f>
        <v>0</v>
      </c>
      <c r="BW207" s="123"/>
      <c r="BX207" s="123"/>
      <c r="BY207" s="123"/>
      <c r="BZ207" s="122" t="n">
        <f aca="false">SUM(BW207:BY207)</f>
        <v>0</v>
      </c>
      <c r="CA207" s="123"/>
      <c r="CB207" s="123"/>
      <c r="CC207" s="123"/>
      <c r="CD207" s="122" t="n">
        <f aca="false">SUM(CA207:CC207)</f>
        <v>0</v>
      </c>
      <c r="CE207" s="123"/>
      <c r="CF207" s="123"/>
      <c r="CG207" s="123"/>
      <c r="CH207" s="123"/>
      <c r="CI207" s="123"/>
      <c r="CJ207" s="122" t="n">
        <f aca="false">SUM(CF207:CI207)</f>
        <v>0</v>
      </c>
      <c r="CK207" s="123" t="n">
        <f aca="false">BN207+BR207+BV207+BZ207+CD207+CE207+CJ207</f>
        <v>0</v>
      </c>
      <c r="CL207" s="125"/>
      <c r="CM207" s="126"/>
      <c r="CN207" s="32"/>
      <c r="CO207" s="32"/>
      <c r="CP207" s="32"/>
      <c r="CQ207" s="32"/>
      <c r="CR207" s="32"/>
      <c r="CS207" s="32"/>
      <c r="CT207" s="32"/>
    </row>
    <row r="208" customFormat="false" ht="24.75" hidden="false" customHeight="true" outlineLevel="0" collapsed="false">
      <c r="A208" s="32"/>
      <c r="B208" s="106" t="n">
        <f aca="false">B207+1</f>
        <v>198</v>
      </c>
      <c r="C208" s="117" t="n">
        <f aca="false">INDEX(_Rge_Projectdata_3rd,$B208,MATCH(C$10,_Rge_Headline_Projectdata,0))</f>
        <v>0</v>
      </c>
      <c r="D208" s="117" t="n">
        <f aca="false">INDEX(_Rge_Projectdata_3rd,$B208,MATCH(D$10,_Rge_Headline_Projectdata,0))</f>
        <v>0</v>
      </c>
      <c r="E208" s="118" t="str">
        <f aca="false" t="array" ref="E208:E208">IF(INDEX(_Rge_Projectdata_3rd,$B208,MATCH(E$10,_Rge_Headline_Projectdata,0))=0,"",INDEX(_Rge_Projectdata_3rd,$B208,MATCH(E$10,_Rge_Headline_Projectdata,0)))</f>
        <v/>
      </c>
      <c r="F208" s="119" t="str">
        <f aca="false">IF(OR(E208=0,E208&gt;_Reportdate),"Open","Closed")</f>
        <v>Open</v>
      </c>
      <c r="G208" s="120"/>
      <c r="H208" s="121"/>
      <c r="I208" s="121"/>
      <c r="J208" s="121"/>
      <c r="K208" s="122" t="n">
        <f aca="false">SUM(H208:J208)</f>
        <v>0</v>
      </c>
      <c r="L208" s="123"/>
      <c r="M208" s="123"/>
      <c r="N208" s="123"/>
      <c r="O208" s="122" t="n">
        <f aca="false">SUM(L208:N208)</f>
        <v>0</v>
      </c>
      <c r="P208" s="123"/>
      <c r="Q208" s="123"/>
      <c r="R208" s="123"/>
      <c r="S208" s="122" t="n">
        <f aca="false">SUM(P208:R208)</f>
        <v>0</v>
      </c>
      <c r="T208" s="123"/>
      <c r="U208" s="123"/>
      <c r="V208" s="123"/>
      <c r="W208" s="122" t="n">
        <f aca="false">SUM(T208:V208)</f>
        <v>0</v>
      </c>
      <c r="X208" s="123"/>
      <c r="Y208" s="123"/>
      <c r="Z208" s="123"/>
      <c r="AA208" s="122" t="n">
        <f aca="false">SUM(X208:Z208)</f>
        <v>0</v>
      </c>
      <c r="AB208" s="123"/>
      <c r="AC208" s="123"/>
      <c r="AD208" s="123"/>
      <c r="AE208" s="123"/>
      <c r="AF208" s="123"/>
      <c r="AG208" s="122" t="n">
        <f aca="false">SUM(AC208:AF208)</f>
        <v>0</v>
      </c>
      <c r="AH208" s="124" t="n">
        <f aca="false">K208+O208+S208+W208+AA208+AB208+AG208</f>
        <v>0</v>
      </c>
      <c r="AI208" s="120"/>
      <c r="AJ208" s="121"/>
      <c r="AK208" s="121"/>
      <c r="AL208" s="121"/>
      <c r="AM208" s="122" t="n">
        <f aca="false">SUM(AJ208:AL208)</f>
        <v>0</v>
      </c>
      <c r="AN208" s="123"/>
      <c r="AO208" s="123"/>
      <c r="AP208" s="123"/>
      <c r="AQ208" s="122" t="n">
        <f aca="false">SUM(AN208:AP208)</f>
        <v>0</v>
      </c>
      <c r="AR208" s="123"/>
      <c r="AS208" s="123"/>
      <c r="AT208" s="123"/>
      <c r="AU208" s="122" t="n">
        <f aca="false">SUM(AR208:AT208)</f>
        <v>0</v>
      </c>
      <c r="AV208" s="123"/>
      <c r="AW208" s="123"/>
      <c r="AX208" s="123"/>
      <c r="AY208" s="122" t="n">
        <f aca="false">SUM(AV208:AX208)</f>
        <v>0</v>
      </c>
      <c r="AZ208" s="123"/>
      <c r="BA208" s="123"/>
      <c r="BB208" s="123"/>
      <c r="BC208" s="122" t="n">
        <f aca="false">SUM(AZ208:BB208)</f>
        <v>0</v>
      </c>
      <c r="BD208" s="123"/>
      <c r="BE208" s="123"/>
      <c r="BF208" s="123"/>
      <c r="BG208" s="123"/>
      <c r="BH208" s="123"/>
      <c r="BI208" s="122" t="n">
        <f aca="false">SUM(BE208:BH208)</f>
        <v>0</v>
      </c>
      <c r="BJ208" s="124" t="n">
        <f aca="false">AM208+AQ208+AU208+AY208+BC208+BD208+BI208</f>
        <v>0</v>
      </c>
      <c r="BK208" s="120"/>
      <c r="BL208" s="121"/>
      <c r="BM208" s="121"/>
      <c r="BN208" s="122" t="n">
        <f aca="false">SUM(BK208:BM208)</f>
        <v>0</v>
      </c>
      <c r="BO208" s="123"/>
      <c r="BP208" s="123"/>
      <c r="BQ208" s="123"/>
      <c r="BR208" s="122" t="n">
        <f aca="false">SUM(BO208:BQ208)</f>
        <v>0</v>
      </c>
      <c r="BS208" s="123"/>
      <c r="BT208" s="123"/>
      <c r="BU208" s="123"/>
      <c r="BV208" s="122" t="n">
        <f aca="false">SUM(BS208:BU208)</f>
        <v>0</v>
      </c>
      <c r="BW208" s="123"/>
      <c r="BX208" s="123"/>
      <c r="BY208" s="123"/>
      <c r="BZ208" s="122" t="n">
        <f aca="false">SUM(BW208:BY208)</f>
        <v>0</v>
      </c>
      <c r="CA208" s="123"/>
      <c r="CB208" s="123"/>
      <c r="CC208" s="123"/>
      <c r="CD208" s="122" t="n">
        <f aca="false">SUM(CA208:CC208)</f>
        <v>0</v>
      </c>
      <c r="CE208" s="123"/>
      <c r="CF208" s="123"/>
      <c r="CG208" s="123"/>
      <c r="CH208" s="123"/>
      <c r="CI208" s="123"/>
      <c r="CJ208" s="122" t="n">
        <f aca="false">SUM(CF208:CI208)</f>
        <v>0</v>
      </c>
      <c r="CK208" s="123" t="n">
        <f aca="false">BN208+BR208+BV208+BZ208+CD208+CE208+CJ208</f>
        <v>0</v>
      </c>
      <c r="CL208" s="125"/>
      <c r="CM208" s="126"/>
      <c r="CN208" s="32"/>
      <c r="CO208" s="32"/>
      <c r="CP208" s="32"/>
      <c r="CQ208" s="32"/>
      <c r="CR208" s="32"/>
      <c r="CS208" s="32"/>
      <c r="CT208" s="32"/>
    </row>
    <row r="209" customFormat="false" ht="24.75" hidden="false" customHeight="true" outlineLevel="0" collapsed="false">
      <c r="A209" s="32"/>
      <c r="B209" s="106" t="n">
        <f aca="false">B208+1</f>
        <v>199</v>
      </c>
      <c r="C209" s="117" t="n">
        <f aca="false">INDEX(_Rge_Projectdata_3rd,$B209,MATCH(C$10,_Rge_Headline_Projectdata,0))</f>
        <v>0</v>
      </c>
      <c r="D209" s="117" t="n">
        <f aca="false">INDEX(_Rge_Projectdata_3rd,$B209,MATCH(D$10,_Rge_Headline_Projectdata,0))</f>
        <v>0</v>
      </c>
      <c r="E209" s="118" t="str">
        <f aca="false" t="array" ref="E209:E209">IF(INDEX(_Rge_Projectdata_3rd,$B209,MATCH(E$10,_Rge_Headline_Projectdata,0))=0,"",INDEX(_Rge_Projectdata_3rd,$B209,MATCH(E$10,_Rge_Headline_Projectdata,0)))</f>
        <v/>
      </c>
      <c r="F209" s="119" t="str">
        <f aca="false">IF(OR(E209=0,E209&gt;_Reportdate),"Open","Closed")</f>
        <v>Open</v>
      </c>
      <c r="G209" s="120"/>
      <c r="H209" s="121"/>
      <c r="I209" s="121"/>
      <c r="J209" s="121"/>
      <c r="K209" s="122" t="n">
        <f aca="false">SUM(H209:J209)</f>
        <v>0</v>
      </c>
      <c r="L209" s="123"/>
      <c r="M209" s="123"/>
      <c r="N209" s="123"/>
      <c r="O209" s="122" t="n">
        <f aca="false">SUM(L209:N209)</f>
        <v>0</v>
      </c>
      <c r="P209" s="123"/>
      <c r="Q209" s="123"/>
      <c r="R209" s="123"/>
      <c r="S209" s="122" t="n">
        <f aca="false">SUM(P209:R209)</f>
        <v>0</v>
      </c>
      <c r="T209" s="123"/>
      <c r="U209" s="123"/>
      <c r="V209" s="123"/>
      <c r="W209" s="122" t="n">
        <f aca="false">SUM(T209:V209)</f>
        <v>0</v>
      </c>
      <c r="X209" s="123"/>
      <c r="Y209" s="123"/>
      <c r="Z209" s="123"/>
      <c r="AA209" s="122" t="n">
        <f aca="false">SUM(X209:Z209)</f>
        <v>0</v>
      </c>
      <c r="AB209" s="123"/>
      <c r="AC209" s="123"/>
      <c r="AD209" s="123"/>
      <c r="AE209" s="123"/>
      <c r="AF209" s="123"/>
      <c r="AG209" s="122" t="n">
        <f aca="false">SUM(AC209:AF209)</f>
        <v>0</v>
      </c>
      <c r="AH209" s="124" t="n">
        <f aca="false">K209+O209+S209+W209+AA209+AB209+AG209</f>
        <v>0</v>
      </c>
      <c r="AI209" s="120"/>
      <c r="AJ209" s="121"/>
      <c r="AK209" s="121"/>
      <c r="AL209" s="121"/>
      <c r="AM209" s="122" t="n">
        <f aca="false">SUM(AJ209:AL209)</f>
        <v>0</v>
      </c>
      <c r="AN209" s="123"/>
      <c r="AO209" s="123"/>
      <c r="AP209" s="123"/>
      <c r="AQ209" s="122" t="n">
        <f aca="false">SUM(AN209:AP209)</f>
        <v>0</v>
      </c>
      <c r="AR209" s="123"/>
      <c r="AS209" s="123"/>
      <c r="AT209" s="123"/>
      <c r="AU209" s="122" t="n">
        <f aca="false">SUM(AR209:AT209)</f>
        <v>0</v>
      </c>
      <c r="AV209" s="123"/>
      <c r="AW209" s="123"/>
      <c r="AX209" s="123"/>
      <c r="AY209" s="122" t="n">
        <f aca="false">SUM(AV209:AX209)</f>
        <v>0</v>
      </c>
      <c r="AZ209" s="123"/>
      <c r="BA209" s="123"/>
      <c r="BB209" s="123"/>
      <c r="BC209" s="122" t="n">
        <f aca="false">SUM(AZ209:BB209)</f>
        <v>0</v>
      </c>
      <c r="BD209" s="123"/>
      <c r="BE209" s="123"/>
      <c r="BF209" s="123"/>
      <c r="BG209" s="123"/>
      <c r="BH209" s="123"/>
      <c r="BI209" s="122" t="n">
        <f aca="false">SUM(BE209:BH209)</f>
        <v>0</v>
      </c>
      <c r="BJ209" s="124" t="n">
        <f aca="false">AM209+AQ209+AU209+AY209+BC209+BD209+BI209</f>
        <v>0</v>
      </c>
      <c r="BK209" s="120"/>
      <c r="BL209" s="121"/>
      <c r="BM209" s="121"/>
      <c r="BN209" s="122" t="n">
        <f aca="false">SUM(BK209:BM209)</f>
        <v>0</v>
      </c>
      <c r="BO209" s="123"/>
      <c r="BP209" s="123"/>
      <c r="BQ209" s="123"/>
      <c r="BR209" s="122" t="n">
        <f aca="false">SUM(BO209:BQ209)</f>
        <v>0</v>
      </c>
      <c r="BS209" s="123"/>
      <c r="BT209" s="123"/>
      <c r="BU209" s="123"/>
      <c r="BV209" s="122" t="n">
        <f aca="false">SUM(BS209:BU209)</f>
        <v>0</v>
      </c>
      <c r="BW209" s="123"/>
      <c r="BX209" s="123"/>
      <c r="BY209" s="123"/>
      <c r="BZ209" s="122" t="n">
        <f aca="false">SUM(BW209:BY209)</f>
        <v>0</v>
      </c>
      <c r="CA209" s="123"/>
      <c r="CB209" s="123"/>
      <c r="CC209" s="123"/>
      <c r="CD209" s="122" t="n">
        <f aca="false">SUM(CA209:CC209)</f>
        <v>0</v>
      </c>
      <c r="CE209" s="123"/>
      <c r="CF209" s="123"/>
      <c r="CG209" s="123"/>
      <c r="CH209" s="123"/>
      <c r="CI209" s="123"/>
      <c r="CJ209" s="122" t="n">
        <f aca="false">SUM(CF209:CI209)</f>
        <v>0</v>
      </c>
      <c r="CK209" s="123" t="n">
        <f aca="false">BN209+BR209+BV209+BZ209+CD209+CE209+CJ209</f>
        <v>0</v>
      </c>
      <c r="CL209" s="125"/>
      <c r="CM209" s="126"/>
      <c r="CN209" s="32"/>
      <c r="CO209" s="32"/>
      <c r="CP209" s="32"/>
      <c r="CQ209" s="32"/>
      <c r="CR209" s="32"/>
      <c r="CS209" s="32"/>
      <c r="CT209" s="32"/>
    </row>
    <row r="210" customFormat="false" ht="24.75" hidden="false" customHeight="true" outlineLevel="0" collapsed="false">
      <c r="A210" s="32"/>
      <c r="B210" s="106" t="n">
        <f aca="false">B209+1</f>
        <v>200</v>
      </c>
      <c r="C210" s="117" t="n">
        <f aca="false">INDEX(_Rge_Projectdata_3rd,$B210,MATCH(C$10,_Rge_Headline_Projectdata,0))</f>
        <v>0</v>
      </c>
      <c r="D210" s="117" t="n">
        <f aca="false">INDEX(_Rge_Projectdata_3rd,$B210,MATCH(D$10,_Rge_Headline_Projectdata,0))</f>
        <v>0</v>
      </c>
      <c r="E210" s="118" t="str">
        <f aca="false" t="array" ref="E210:E210">IF(INDEX(_Rge_Projectdata_3rd,$B210,MATCH(E$10,_Rge_Headline_Projectdata,0))=0,"",INDEX(_Rge_Projectdata_3rd,$B210,MATCH(E$10,_Rge_Headline_Projectdata,0)))</f>
        <v/>
      </c>
      <c r="F210" s="119" t="str">
        <f aca="false">IF(OR(E210=0,E210&gt;_Reportdate),"Open","Closed")</f>
        <v>Open</v>
      </c>
      <c r="G210" s="120"/>
      <c r="H210" s="121"/>
      <c r="I210" s="121"/>
      <c r="J210" s="121"/>
      <c r="K210" s="122" t="n">
        <f aca="false">SUM(H210:J210)</f>
        <v>0</v>
      </c>
      <c r="L210" s="123"/>
      <c r="M210" s="123"/>
      <c r="N210" s="123"/>
      <c r="O210" s="122" t="n">
        <f aca="false">SUM(L210:N210)</f>
        <v>0</v>
      </c>
      <c r="P210" s="123"/>
      <c r="Q210" s="123"/>
      <c r="R210" s="123"/>
      <c r="S210" s="122" t="n">
        <f aca="false">SUM(P210:R210)</f>
        <v>0</v>
      </c>
      <c r="T210" s="123"/>
      <c r="U210" s="123"/>
      <c r="V210" s="123"/>
      <c r="W210" s="122" t="n">
        <f aca="false">SUM(T210:V210)</f>
        <v>0</v>
      </c>
      <c r="X210" s="123"/>
      <c r="Y210" s="123"/>
      <c r="Z210" s="123"/>
      <c r="AA210" s="122" t="n">
        <f aca="false">SUM(X210:Z210)</f>
        <v>0</v>
      </c>
      <c r="AB210" s="123"/>
      <c r="AC210" s="123"/>
      <c r="AD210" s="123"/>
      <c r="AE210" s="123"/>
      <c r="AF210" s="123"/>
      <c r="AG210" s="122" t="n">
        <f aca="false">SUM(AC210:AF210)</f>
        <v>0</v>
      </c>
      <c r="AH210" s="124" t="n">
        <f aca="false">K210+O210+S210+W210+AA210+AB210+AG210</f>
        <v>0</v>
      </c>
      <c r="AI210" s="120"/>
      <c r="AJ210" s="121"/>
      <c r="AK210" s="121"/>
      <c r="AL210" s="121"/>
      <c r="AM210" s="122" t="n">
        <f aca="false">SUM(AJ210:AL210)</f>
        <v>0</v>
      </c>
      <c r="AN210" s="123"/>
      <c r="AO210" s="123"/>
      <c r="AP210" s="123"/>
      <c r="AQ210" s="122" t="n">
        <f aca="false">SUM(AN210:AP210)</f>
        <v>0</v>
      </c>
      <c r="AR210" s="123"/>
      <c r="AS210" s="123"/>
      <c r="AT210" s="123"/>
      <c r="AU210" s="122" t="n">
        <f aca="false">SUM(AR210:AT210)</f>
        <v>0</v>
      </c>
      <c r="AV210" s="123"/>
      <c r="AW210" s="123"/>
      <c r="AX210" s="123"/>
      <c r="AY210" s="122" t="n">
        <f aca="false">SUM(AV210:AX210)</f>
        <v>0</v>
      </c>
      <c r="AZ210" s="123"/>
      <c r="BA210" s="123"/>
      <c r="BB210" s="123"/>
      <c r="BC210" s="122" t="n">
        <f aca="false">SUM(AZ210:BB210)</f>
        <v>0</v>
      </c>
      <c r="BD210" s="123"/>
      <c r="BE210" s="123"/>
      <c r="BF210" s="123"/>
      <c r="BG210" s="123"/>
      <c r="BH210" s="123"/>
      <c r="BI210" s="122" t="n">
        <f aca="false">SUM(BE210:BH210)</f>
        <v>0</v>
      </c>
      <c r="BJ210" s="124" t="n">
        <f aca="false">AM210+AQ210+AU210+AY210+BC210+BD210+BI210</f>
        <v>0</v>
      </c>
      <c r="BK210" s="120"/>
      <c r="BL210" s="121"/>
      <c r="BM210" s="121"/>
      <c r="BN210" s="122" t="n">
        <f aca="false">SUM(BK210:BM210)</f>
        <v>0</v>
      </c>
      <c r="BO210" s="123"/>
      <c r="BP210" s="123"/>
      <c r="BQ210" s="123"/>
      <c r="BR210" s="122" t="n">
        <f aca="false">SUM(BO210:BQ210)</f>
        <v>0</v>
      </c>
      <c r="BS210" s="123"/>
      <c r="BT210" s="123"/>
      <c r="BU210" s="123"/>
      <c r="BV210" s="122" t="n">
        <f aca="false">SUM(BS210:BU210)</f>
        <v>0</v>
      </c>
      <c r="BW210" s="123"/>
      <c r="BX210" s="123"/>
      <c r="BY210" s="123"/>
      <c r="BZ210" s="122" t="n">
        <f aca="false">SUM(BW210:BY210)</f>
        <v>0</v>
      </c>
      <c r="CA210" s="123"/>
      <c r="CB210" s="123"/>
      <c r="CC210" s="123"/>
      <c r="CD210" s="122" t="n">
        <f aca="false">SUM(CA210:CC210)</f>
        <v>0</v>
      </c>
      <c r="CE210" s="123"/>
      <c r="CF210" s="123"/>
      <c r="CG210" s="123"/>
      <c r="CH210" s="123"/>
      <c r="CI210" s="123"/>
      <c r="CJ210" s="122" t="n">
        <f aca="false">SUM(CF210:CI210)</f>
        <v>0</v>
      </c>
      <c r="CK210" s="123" t="n">
        <f aca="false">BN210+BR210+BV210+BZ210+CD210+CE210+CJ210</f>
        <v>0</v>
      </c>
      <c r="CL210" s="125"/>
      <c r="CM210" s="126"/>
      <c r="CN210" s="32"/>
      <c r="CO210" s="32"/>
      <c r="CP210" s="32"/>
      <c r="CQ210" s="32"/>
      <c r="CR210" s="32"/>
      <c r="CS210" s="32"/>
      <c r="CT210" s="32"/>
    </row>
    <row r="211" customFormat="false" ht="24.75" hidden="false" customHeight="true" outlineLevel="0" collapsed="false">
      <c r="A211" s="32"/>
      <c r="B211" s="106" t="n">
        <f aca="false">B210+1</f>
        <v>201</v>
      </c>
      <c r="C211" s="117" t="n">
        <f aca="false">INDEX(_Rge_Projectdata_3rd,$B211,MATCH(C$10,_Rge_Headline_Projectdata,0))</f>
        <v>0</v>
      </c>
      <c r="D211" s="117" t="n">
        <f aca="false">INDEX(_Rge_Projectdata_3rd,$B211,MATCH(D$10,_Rge_Headline_Projectdata,0))</f>
        <v>0</v>
      </c>
      <c r="E211" s="118" t="str">
        <f aca="false" t="array" ref="E211:E211">IF(INDEX(_Rge_Projectdata_3rd,$B211,MATCH(E$10,_Rge_Headline_Projectdata,0))=0,"",INDEX(_Rge_Projectdata_3rd,$B211,MATCH(E$10,_Rge_Headline_Projectdata,0)))</f>
        <v/>
      </c>
      <c r="F211" s="119" t="str">
        <f aca="false">IF(OR(E211=0,E211&gt;_Reportdate),"Open","Closed")</f>
        <v>Open</v>
      </c>
      <c r="G211" s="120"/>
      <c r="H211" s="121"/>
      <c r="I211" s="121"/>
      <c r="J211" s="121"/>
      <c r="K211" s="122" t="n">
        <f aca="false">SUM(H211:J211)</f>
        <v>0</v>
      </c>
      <c r="L211" s="123"/>
      <c r="M211" s="123"/>
      <c r="N211" s="123"/>
      <c r="O211" s="122" t="n">
        <f aca="false">SUM(L211:N211)</f>
        <v>0</v>
      </c>
      <c r="P211" s="123"/>
      <c r="Q211" s="123"/>
      <c r="R211" s="123"/>
      <c r="S211" s="122" t="n">
        <f aca="false">SUM(P211:R211)</f>
        <v>0</v>
      </c>
      <c r="T211" s="123"/>
      <c r="U211" s="123"/>
      <c r="V211" s="123"/>
      <c r="W211" s="122" t="n">
        <f aca="false">SUM(T211:V211)</f>
        <v>0</v>
      </c>
      <c r="X211" s="123"/>
      <c r="Y211" s="123"/>
      <c r="Z211" s="123"/>
      <c r="AA211" s="122" t="n">
        <f aca="false">SUM(X211:Z211)</f>
        <v>0</v>
      </c>
      <c r="AB211" s="123"/>
      <c r="AC211" s="123"/>
      <c r="AD211" s="123"/>
      <c r="AE211" s="123"/>
      <c r="AF211" s="123"/>
      <c r="AG211" s="122" t="n">
        <f aca="false">SUM(AC211:AF211)</f>
        <v>0</v>
      </c>
      <c r="AH211" s="124" t="n">
        <f aca="false">K211+O211+S211+W211+AA211+AB211+AG211</f>
        <v>0</v>
      </c>
      <c r="AI211" s="120"/>
      <c r="AJ211" s="121"/>
      <c r="AK211" s="121"/>
      <c r="AL211" s="121"/>
      <c r="AM211" s="122" t="n">
        <f aca="false">SUM(AJ211:AL211)</f>
        <v>0</v>
      </c>
      <c r="AN211" s="123"/>
      <c r="AO211" s="123"/>
      <c r="AP211" s="123"/>
      <c r="AQ211" s="122" t="n">
        <f aca="false">SUM(AN211:AP211)</f>
        <v>0</v>
      </c>
      <c r="AR211" s="123"/>
      <c r="AS211" s="123"/>
      <c r="AT211" s="123"/>
      <c r="AU211" s="122" t="n">
        <f aca="false">SUM(AR211:AT211)</f>
        <v>0</v>
      </c>
      <c r="AV211" s="123"/>
      <c r="AW211" s="123"/>
      <c r="AX211" s="123"/>
      <c r="AY211" s="122" t="n">
        <f aca="false">SUM(AV211:AX211)</f>
        <v>0</v>
      </c>
      <c r="AZ211" s="123"/>
      <c r="BA211" s="123"/>
      <c r="BB211" s="123"/>
      <c r="BC211" s="122" t="n">
        <f aca="false">SUM(AZ211:BB211)</f>
        <v>0</v>
      </c>
      <c r="BD211" s="123"/>
      <c r="BE211" s="123"/>
      <c r="BF211" s="123"/>
      <c r="BG211" s="123"/>
      <c r="BH211" s="123"/>
      <c r="BI211" s="122" t="n">
        <f aca="false">SUM(BE211:BH211)</f>
        <v>0</v>
      </c>
      <c r="BJ211" s="124" t="n">
        <f aca="false">AM211+AQ211+AU211+AY211+BC211+BD211+BI211</f>
        <v>0</v>
      </c>
      <c r="BK211" s="120"/>
      <c r="BL211" s="121"/>
      <c r="BM211" s="121"/>
      <c r="BN211" s="122" t="n">
        <f aca="false">SUM(BK211:BM211)</f>
        <v>0</v>
      </c>
      <c r="BO211" s="123"/>
      <c r="BP211" s="123"/>
      <c r="BQ211" s="123"/>
      <c r="BR211" s="122" t="n">
        <f aca="false">SUM(BO211:BQ211)</f>
        <v>0</v>
      </c>
      <c r="BS211" s="123"/>
      <c r="BT211" s="123"/>
      <c r="BU211" s="123"/>
      <c r="BV211" s="122" t="n">
        <f aca="false">SUM(BS211:BU211)</f>
        <v>0</v>
      </c>
      <c r="BW211" s="123"/>
      <c r="BX211" s="123"/>
      <c r="BY211" s="123"/>
      <c r="BZ211" s="122" t="n">
        <f aca="false">SUM(BW211:BY211)</f>
        <v>0</v>
      </c>
      <c r="CA211" s="123"/>
      <c r="CB211" s="123"/>
      <c r="CC211" s="123"/>
      <c r="CD211" s="122" t="n">
        <f aca="false">SUM(CA211:CC211)</f>
        <v>0</v>
      </c>
      <c r="CE211" s="123"/>
      <c r="CF211" s="123"/>
      <c r="CG211" s="123"/>
      <c r="CH211" s="123"/>
      <c r="CI211" s="123"/>
      <c r="CJ211" s="122" t="n">
        <f aca="false">SUM(CF211:CI211)</f>
        <v>0</v>
      </c>
      <c r="CK211" s="123" t="n">
        <f aca="false">BN211+BR211+BV211+BZ211+CD211+CE211+CJ211</f>
        <v>0</v>
      </c>
      <c r="CL211" s="125"/>
      <c r="CM211" s="126"/>
      <c r="CN211" s="32"/>
      <c r="CO211" s="32"/>
      <c r="CP211" s="32"/>
      <c r="CQ211" s="32"/>
      <c r="CR211" s="32"/>
      <c r="CS211" s="32"/>
      <c r="CT211" s="32"/>
    </row>
    <row r="212" customFormat="false" ht="24.75" hidden="false" customHeight="true" outlineLevel="0" collapsed="false">
      <c r="A212" s="32"/>
      <c r="B212" s="106" t="n">
        <f aca="false">B211+1</f>
        <v>202</v>
      </c>
      <c r="C212" s="117" t="n">
        <f aca="false">INDEX(_Rge_Projectdata_3rd,$B212,MATCH(C$10,_Rge_Headline_Projectdata,0))</f>
        <v>0</v>
      </c>
      <c r="D212" s="117" t="n">
        <f aca="false">INDEX(_Rge_Projectdata_3rd,$B212,MATCH(D$10,_Rge_Headline_Projectdata,0))</f>
        <v>0</v>
      </c>
      <c r="E212" s="118" t="str">
        <f aca="false" t="array" ref="E212:E212">IF(INDEX(_Rge_Projectdata_3rd,$B212,MATCH(E$10,_Rge_Headline_Projectdata,0))=0,"",INDEX(_Rge_Projectdata_3rd,$B212,MATCH(E$10,_Rge_Headline_Projectdata,0)))</f>
        <v/>
      </c>
      <c r="F212" s="119" t="str">
        <f aca="false">IF(OR(E212=0,E212&gt;_Reportdate),"Open","Closed")</f>
        <v>Open</v>
      </c>
      <c r="G212" s="120"/>
      <c r="H212" s="121"/>
      <c r="I212" s="121"/>
      <c r="J212" s="121"/>
      <c r="K212" s="122" t="n">
        <f aca="false">SUM(H212:J212)</f>
        <v>0</v>
      </c>
      <c r="L212" s="123"/>
      <c r="M212" s="123"/>
      <c r="N212" s="123"/>
      <c r="O212" s="122" t="n">
        <f aca="false">SUM(L212:N212)</f>
        <v>0</v>
      </c>
      <c r="P212" s="123"/>
      <c r="Q212" s="123"/>
      <c r="R212" s="123"/>
      <c r="S212" s="122" t="n">
        <f aca="false">SUM(P212:R212)</f>
        <v>0</v>
      </c>
      <c r="T212" s="123"/>
      <c r="U212" s="123"/>
      <c r="V212" s="123"/>
      <c r="W212" s="122" t="n">
        <f aca="false">SUM(T212:V212)</f>
        <v>0</v>
      </c>
      <c r="X212" s="123"/>
      <c r="Y212" s="123"/>
      <c r="Z212" s="123"/>
      <c r="AA212" s="122" t="n">
        <f aca="false">SUM(X212:Z212)</f>
        <v>0</v>
      </c>
      <c r="AB212" s="123"/>
      <c r="AC212" s="123"/>
      <c r="AD212" s="123"/>
      <c r="AE212" s="123"/>
      <c r="AF212" s="123"/>
      <c r="AG212" s="122" t="n">
        <f aca="false">SUM(AC212:AF212)</f>
        <v>0</v>
      </c>
      <c r="AH212" s="124" t="n">
        <f aca="false">K212+O212+S212+W212+AA212+AB212+AG212</f>
        <v>0</v>
      </c>
      <c r="AI212" s="120"/>
      <c r="AJ212" s="121"/>
      <c r="AK212" s="121"/>
      <c r="AL212" s="121"/>
      <c r="AM212" s="122" t="n">
        <f aca="false">SUM(AJ212:AL212)</f>
        <v>0</v>
      </c>
      <c r="AN212" s="123"/>
      <c r="AO212" s="123"/>
      <c r="AP212" s="123"/>
      <c r="AQ212" s="122" t="n">
        <f aca="false">SUM(AN212:AP212)</f>
        <v>0</v>
      </c>
      <c r="AR212" s="123"/>
      <c r="AS212" s="123"/>
      <c r="AT212" s="123"/>
      <c r="AU212" s="122" t="n">
        <f aca="false">SUM(AR212:AT212)</f>
        <v>0</v>
      </c>
      <c r="AV212" s="123"/>
      <c r="AW212" s="123"/>
      <c r="AX212" s="123"/>
      <c r="AY212" s="122" t="n">
        <f aca="false">SUM(AV212:AX212)</f>
        <v>0</v>
      </c>
      <c r="AZ212" s="123"/>
      <c r="BA212" s="123"/>
      <c r="BB212" s="123"/>
      <c r="BC212" s="122" t="n">
        <f aca="false">SUM(AZ212:BB212)</f>
        <v>0</v>
      </c>
      <c r="BD212" s="123"/>
      <c r="BE212" s="123"/>
      <c r="BF212" s="123"/>
      <c r="BG212" s="123"/>
      <c r="BH212" s="123"/>
      <c r="BI212" s="122" t="n">
        <f aca="false">SUM(BE212:BH212)</f>
        <v>0</v>
      </c>
      <c r="BJ212" s="124" t="n">
        <f aca="false">AM212+AQ212+AU212+AY212+BC212+BD212+BI212</f>
        <v>0</v>
      </c>
      <c r="BK212" s="120"/>
      <c r="BL212" s="121"/>
      <c r="BM212" s="121"/>
      <c r="BN212" s="122" t="n">
        <f aca="false">SUM(BK212:BM212)</f>
        <v>0</v>
      </c>
      <c r="BO212" s="123"/>
      <c r="BP212" s="123"/>
      <c r="BQ212" s="123"/>
      <c r="BR212" s="122" t="n">
        <f aca="false">SUM(BO212:BQ212)</f>
        <v>0</v>
      </c>
      <c r="BS212" s="123"/>
      <c r="BT212" s="123"/>
      <c r="BU212" s="123"/>
      <c r="BV212" s="122" t="n">
        <f aca="false">SUM(BS212:BU212)</f>
        <v>0</v>
      </c>
      <c r="BW212" s="123"/>
      <c r="BX212" s="123"/>
      <c r="BY212" s="123"/>
      <c r="BZ212" s="122" t="n">
        <f aca="false">SUM(BW212:BY212)</f>
        <v>0</v>
      </c>
      <c r="CA212" s="123"/>
      <c r="CB212" s="123"/>
      <c r="CC212" s="123"/>
      <c r="CD212" s="122" t="n">
        <f aca="false">SUM(CA212:CC212)</f>
        <v>0</v>
      </c>
      <c r="CE212" s="123"/>
      <c r="CF212" s="123"/>
      <c r="CG212" s="123"/>
      <c r="CH212" s="123"/>
      <c r="CI212" s="123"/>
      <c r="CJ212" s="122" t="n">
        <f aca="false">SUM(CF212:CI212)</f>
        <v>0</v>
      </c>
      <c r="CK212" s="123" t="n">
        <f aca="false">BN212+BR212+BV212+BZ212+CD212+CE212+CJ212</f>
        <v>0</v>
      </c>
      <c r="CL212" s="125"/>
      <c r="CM212" s="126"/>
      <c r="CN212" s="32"/>
      <c r="CO212" s="32"/>
      <c r="CP212" s="32"/>
      <c r="CQ212" s="32"/>
      <c r="CR212" s="32"/>
      <c r="CS212" s="32"/>
      <c r="CT212" s="32"/>
    </row>
    <row r="213" customFormat="false" ht="24.75" hidden="false" customHeight="true" outlineLevel="0" collapsed="false">
      <c r="A213" s="32"/>
      <c r="B213" s="106" t="n">
        <f aca="false">B212+1</f>
        <v>203</v>
      </c>
      <c r="C213" s="117" t="n">
        <f aca="false">INDEX(_Rge_Projectdata_3rd,$B213,MATCH(C$10,_Rge_Headline_Projectdata,0))</f>
        <v>0</v>
      </c>
      <c r="D213" s="117" t="n">
        <f aca="false">INDEX(_Rge_Projectdata_3rd,$B213,MATCH(D$10,_Rge_Headline_Projectdata,0))</f>
        <v>0</v>
      </c>
      <c r="E213" s="118" t="str">
        <f aca="false" t="array" ref="E213:E213">IF(INDEX(_Rge_Projectdata_3rd,$B213,MATCH(E$10,_Rge_Headline_Projectdata,0))=0,"",INDEX(_Rge_Projectdata_3rd,$B213,MATCH(E$10,_Rge_Headline_Projectdata,0)))</f>
        <v/>
      </c>
      <c r="F213" s="119" t="str">
        <f aca="false">IF(OR(E213=0,E213&gt;_Reportdate),"Open","Closed")</f>
        <v>Open</v>
      </c>
      <c r="G213" s="120"/>
      <c r="H213" s="121"/>
      <c r="I213" s="121"/>
      <c r="J213" s="121"/>
      <c r="K213" s="122" t="n">
        <f aca="false">SUM(H213:J213)</f>
        <v>0</v>
      </c>
      <c r="L213" s="123"/>
      <c r="M213" s="123"/>
      <c r="N213" s="123"/>
      <c r="O213" s="122" t="n">
        <f aca="false">SUM(L213:N213)</f>
        <v>0</v>
      </c>
      <c r="P213" s="123"/>
      <c r="Q213" s="123"/>
      <c r="R213" s="123"/>
      <c r="S213" s="122" t="n">
        <f aca="false">SUM(P213:R213)</f>
        <v>0</v>
      </c>
      <c r="T213" s="123"/>
      <c r="U213" s="123"/>
      <c r="V213" s="123"/>
      <c r="W213" s="122" t="n">
        <f aca="false">SUM(T213:V213)</f>
        <v>0</v>
      </c>
      <c r="X213" s="123"/>
      <c r="Y213" s="123"/>
      <c r="Z213" s="123"/>
      <c r="AA213" s="122" t="n">
        <f aca="false">SUM(X213:Z213)</f>
        <v>0</v>
      </c>
      <c r="AB213" s="123"/>
      <c r="AC213" s="123"/>
      <c r="AD213" s="123"/>
      <c r="AE213" s="123"/>
      <c r="AF213" s="123"/>
      <c r="AG213" s="122" t="n">
        <f aca="false">SUM(AC213:AF213)</f>
        <v>0</v>
      </c>
      <c r="AH213" s="124" t="n">
        <f aca="false">K213+O213+S213+W213+AA213+AB213+AG213</f>
        <v>0</v>
      </c>
      <c r="AI213" s="120"/>
      <c r="AJ213" s="121"/>
      <c r="AK213" s="121"/>
      <c r="AL213" s="121"/>
      <c r="AM213" s="122" t="n">
        <f aca="false">SUM(AJ213:AL213)</f>
        <v>0</v>
      </c>
      <c r="AN213" s="123"/>
      <c r="AO213" s="123"/>
      <c r="AP213" s="123"/>
      <c r="AQ213" s="122" t="n">
        <f aca="false">SUM(AN213:AP213)</f>
        <v>0</v>
      </c>
      <c r="AR213" s="123"/>
      <c r="AS213" s="123"/>
      <c r="AT213" s="123"/>
      <c r="AU213" s="122" t="n">
        <f aca="false">SUM(AR213:AT213)</f>
        <v>0</v>
      </c>
      <c r="AV213" s="123"/>
      <c r="AW213" s="123"/>
      <c r="AX213" s="123"/>
      <c r="AY213" s="122" t="n">
        <f aca="false">SUM(AV213:AX213)</f>
        <v>0</v>
      </c>
      <c r="AZ213" s="123"/>
      <c r="BA213" s="123"/>
      <c r="BB213" s="123"/>
      <c r="BC213" s="122" t="n">
        <f aca="false">SUM(AZ213:BB213)</f>
        <v>0</v>
      </c>
      <c r="BD213" s="123"/>
      <c r="BE213" s="123"/>
      <c r="BF213" s="123"/>
      <c r="BG213" s="123"/>
      <c r="BH213" s="123"/>
      <c r="BI213" s="122" t="n">
        <f aca="false">SUM(BE213:BH213)</f>
        <v>0</v>
      </c>
      <c r="BJ213" s="124" t="n">
        <f aca="false">AM213+AQ213+AU213+AY213+BC213+BD213+BI213</f>
        <v>0</v>
      </c>
      <c r="BK213" s="120"/>
      <c r="BL213" s="121"/>
      <c r="BM213" s="121"/>
      <c r="BN213" s="122" t="n">
        <f aca="false">SUM(BK213:BM213)</f>
        <v>0</v>
      </c>
      <c r="BO213" s="123"/>
      <c r="BP213" s="123"/>
      <c r="BQ213" s="123"/>
      <c r="BR213" s="122" t="n">
        <f aca="false">SUM(BO213:BQ213)</f>
        <v>0</v>
      </c>
      <c r="BS213" s="123"/>
      <c r="BT213" s="123"/>
      <c r="BU213" s="123"/>
      <c r="BV213" s="122" t="n">
        <f aca="false">SUM(BS213:BU213)</f>
        <v>0</v>
      </c>
      <c r="BW213" s="123"/>
      <c r="BX213" s="123"/>
      <c r="BY213" s="123"/>
      <c r="BZ213" s="122" t="n">
        <f aca="false">SUM(BW213:BY213)</f>
        <v>0</v>
      </c>
      <c r="CA213" s="123"/>
      <c r="CB213" s="123"/>
      <c r="CC213" s="123"/>
      <c r="CD213" s="122" t="n">
        <f aca="false">SUM(CA213:CC213)</f>
        <v>0</v>
      </c>
      <c r="CE213" s="123"/>
      <c r="CF213" s="123"/>
      <c r="CG213" s="123"/>
      <c r="CH213" s="123"/>
      <c r="CI213" s="123"/>
      <c r="CJ213" s="122" t="n">
        <f aca="false">SUM(CF213:CI213)</f>
        <v>0</v>
      </c>
      <c r="CK213" s="123" t="n">
        <f aca="false">BN213+BR213+BV213+BZ213+CD213+CE213+CJ213</f>
        <v>0</v>
      </c>
      <c r="CL213" s="125"/>
      <c r="CM213" s="126"/>
      <c r="CN213" s="32"/>
      <c r="CO213" s="32"/>
      <c r="CP213" s="32"/>
      <c r="CQ213" s="32"/>
      <c r="CR213" s="32"/>
      <c r="CS213" s="32"/>
      <c r="CT213" s="32"/>
    </row>
    <row r="214" customFormat="false" ht="24.75" hidden="false" customHeight="true" outlineLevel="0" collapsed="false">
      <c r="A214" s="32"/>
      <c r="B214" s="106" t="n">
        <f aca="false">B213+1</f>
        <v>204</v>
      </c>
      <c r="C214" s="117" t="n">
        <f aca="false">INDEX(_Rge_Projectdata_3rd,$B214,MATCH(C$10,_Rge_Headline_Projectdata,0))</f>
        <v>0</v>
      </c>
      <c r="D214" s="117" t="n">
        <f aca="false">INDEX(_Rge_Projectdata_3rd,$B214,MATCH(D$10,_Rge_Headline_Projectdata,0))</f>
        <v>0</v>
      </c>
      <c r="E214" s="118" t="str">
        <f aca="false" t="array" ref="E214:E214">IF(INDEX(_Rge_Projectdata_3rd,$B214,MATCH(E$10,_Rge_Headline_Projectdata,0))=0,"",INDEX(_Rge_Projectdata_3rd,$B214,MATCH(E$10,_Rge_Headline_Projectdata,0)))</f>
        <v/>
      </c>
      <c r="F214" s="119" t="str">
        <f aca="false">IF(OR(E214=0,E214&gt;_Reportdate),"Open","Closed")</f>
        <v>Open</v>
      </c>
      <c r="G214" s="120"/>
      <c r="H214" s="121"/>
      <c r="I214" s="121"/>
      <c r="J214" s="121"/>
      <c r="K214" s="122" t="n">
        <f aca="false">SUM(H214:J214)</f>
        <v>0</v>
      </c>
      <c r="L214" s="123"/>
      <c r="M214" s="123"/>
      <c r="N214" s="123"/>
      <c r="O214" s="122" t="n">
        <f aca="false">SUM(L214:N214)</f>
        <v>0</v>
      </c>
      <c r="P214" s="123"/>
      <c r="Q214" s="123"/>
      <c r="R214" s="123"/>
      <c r="S214" s="122" t="n">
        <f aca="false">SUM(P214:R214)</f>
        <v>0</v>
      </c>
      <c r="T214" s="123"/>
      <c r="U214" s="123"/>
      <c r="V214" s="123"/>
      <c r="W214" s="122" t="n">
        <f aca="false">SUM(T214:V214)</f>
        <v>0</v>
      </c>
      <c r="X214" s="123"/>
      <c r="Y214" s="123"/>
      <c r="Z214" s="123"/>
      <c r="AA214" s="122" t="n">
        <f aca="false">SUM(X214:Z214)</f>
        <v>0</v>
      </c>
      <c r="AB214" s="123"/>
      <c r="AC214" s="123"/>
      <c r="AD214" s="123"/>
      <c r="AE214" s="123"/>
      <c r="AF214" s="123"/>
      <c r="AG214" s="122" t="n">
        <f aca="false">SUM(AC214:AF214)</f>
        <v>0</v>
      </c>
      <c r="AH214" s="124" t="n">
        <f aca="false">K214+O214+S214+W214+AA214+AB214+AG214</f>
        <v>0</v>
      </c>
      <c r="AI214" s="120"/>
      <c r="AJ214" s="121"/>
      <c r="AK214" s="121"/>
      <c r="AL214" s="121"/>
      <c r="AM214" s="122" t="n">
        <f aca="false">SUM(AJ214:AL214)</f>
        <v>0</v>
      </c>
      <c r="AN214" s="123"/>
      <c r="AO214" s="123"/>
      <c r="AP214" s="123"/>
      <c r="AQ214" s="122" t="n">
        <f aca="false">SUM(AN214:AP214)</f>
        <v>0</v>
      </c>
      <c r="AR214" s="123"/>
      <c r="AS214" s="123"/>
      <c r="AT214" s="123"/>
      <c r="AU214" s="122" t="n">
        <f aca="false">SUM(AR214:AT214)</f>
        <v>0</v>
      </c>
      <c r="AV214" s="123"/>
      <c r="AW214" s="123"/>
      <c r="AX214" s="123"/>
      <c r="AY214" s="122" t="n">
        <f aca="false">SUM(AV214:AX214)</f>
        <v>0</v>
      </c>
      <c r="AZ214" s="123"/>
      <c r="BA214" s="123"/>
      <c r="BB214" s="123"/>
      <c r="BC214" s="122" t="n">
        <f aca="false">SUM(AZ214:BB214)</f>
        <v>0</v>
      </c>
      <c r="BD214" s="123"/>
      <c r="BE214" s="123"/>
      <c r="BF214" s="123"/>
      <c r="BG214" s="123"/>
      <c r="BH214" s="123"/>
      <c r="BI214" s="122" t="n">
        <f aca="false">SUM(BE214:BH214)</f>
        <v>0</v>
      </c>
      <c r="BJ214" s="124" t="n">
        <f aca="false">AM214+AQ214+AU214+AY214+BC214+BD214+BI214</f>
        <v>0</v>
      </c>
      <c r="BK214" s="120"/>
      <c r="BL214" s="121"/>
      <c r="BM214" s="121"/>
      <c r="BN214" s="122" t="n">
        <f aca="false">SUM(BK214:BM214)</f>
        <v>0</v>
      </c>
      <c r="BO214" s="123"/>
      <c r="BP214" s="123"/>
      <c r="BQ214" s="123"/>
      <c r="BR214" s="122" t="n">
        <f aca="false">SUM(BO214:BQ214)</f>
        <v>0</v>
      </c>
      <c r="BS214" s="123"/>
      <c r="BT214" s="123"/>
      <c r="BU214" s="123"/>
      <c r="BV214" s="122" t="n">
        <f aca="false">SUM(BS214:BU214)</f>
        <v>0</v>
      </c>
      <c r="BW214" s="123"/>
      <c r="BX214" s="123"/>
      <c r="BY214" s="123"/>
      <c r="BZ214" s="122" t="n">
        <f aca="false">SUM(BW214:BY214)</f>
        <v>0</v>
      </c>
      <c r="CA214" s="123"/>
      <c r="CB214" s="123"/>
      <c r="CC214" s="123"/>
      <c r="CD214" s="122" t="n">
        <f aca="false">SUM(CA214:CC214)</f>
        <v>0</v>
      </c>
      <c r="CE214" s="123"/>
      <c r="CF214" s="123"/>
      <c r="CG214" s="123"/>
      <c r="CH214" s="123"/>
      <c r="CI214" s="123"/>
      <c r="CJ214" s="122" t="n">
        <f aca="false">SUM(CF214:CI214)</f>
        <v>0</v>
      </c>
      <c r="CK214" s="123" t="n">
        <f aca="false">BN214+BR214+BV214+BZ214+CD214+CE214+CJ214</f>
        <v>0</v>
      </c>
      <c r="CL214" s="125"/>
      <c r="CM214" s="126"/>
      <c r="CN214" s="32"/>
      <c r="CO214" s="32"/>
      <c r="CP214" s="32"/>
      <c r="CQ214" s="32"/>
      <c r="CR214" s="32"/>
      <c r="CS214" s="32"/>
      <c r="CT214" s="32"/>
    </row>
    <row r="215" customFormat="false" ht="24.75" hidden="false" customHeight="true" outlineLevel="0" collapsed="false">
      <c r="A215" s="32"/>
      <c r="B215" s="106" t="n">
        <f aca="false">B214+1</f>
        <v>205</v>
      </c>
      <c r="C215" s="117" t="n">
        <f aca="false">INDEX(_Rge_Projectdata_3rd,$B215,MATCH(C$10,_Rge_Headline_Projectdata,0))</f>
        <v>0</v>
      </c>
      <c r="D215" s="117" t="n">
        <f aca="false">INDEX(_Rge_Projectdata_3rd,$B215,MATCH(D$10,_Rge_Headline_Projectdata,0))</f>
        <v>0</v>
      </c>
      <c r="E215" s="118" t="str">
        <f aca="false" t="array" ref="E215:E215">IF(INDEX(_Rge_Projectdata_3rd,$B215,MATCH(E$10,_Rge_Headline_Projectdata,0))=0,"",INDEX(_Rge_Projectdata_3rd,$B215,MATCH(E$10,_Rge_Headline_Projectdata,0)))</f>
        <v/>
      </c>
      <c r="F215" s="119" t="str">
        <f aca="false">IF(OR(E215=0,E215&gt;_Reportdate),"Open","Closed")</f>
        <v>Open</v>
      </c>
      <c r="G215" s="120"/>
      <c r="H215" s="121"/>
      <c r="I215" s="121"/>
      <c r="J215" s="121"/>
      <c r="K215" s="122" t="n">
        <f aca="false">SUM(H215:J215)</f>
        <v>0</v>
      </c>
      <c r="L215" s="123"/>
      <c r="M215" s="123"/>
      <c r="N215" s="123"/>
      <c r="O215" s="122" t="n">
        <f aca="false">SUM(L215:N215)</f>
        <v>0</v>
      </c>
      <c r="P215" s="123"/>
      <c r="Q215" s="123"/>
      <c r="R215" s="123"/>
      <c r="S215" s="122" t="n">
        <f aca="false">SUM(P215:R215)</f>
        <v>0</v>
      </c>
      <c r="T215" s="123"/>
      <c r="U215" s="123"/>
      <c r="V215" s="123"/>
      <c r="W215" s="122" t="n">
        <f aca="false">SUM(T215:V215)</f>
        <v>0</v>
      </c>
      <c r="X215" s="123"/>
      <c r="Y215" s="123"/>
      <c r="Z215" s="123"/>
      <c r="AA215" s="122" t="n">
        <f aca="false">SUM(X215:Z215)</f>
        <v>0</v>
      </c>
      <c r="AB215" s="123"/>
      <c r="AC215" s="123"/>
      <c r="AD215" s="123"/>
      <c r="AE215" s="123"/>
      <c r="AF215" s="123"/>
      <c r="AG215" s="122" t="n">
        <f aca="false">SUM(AC215:AF215)</f>
        <v>0</v>
      </c>
      <c r="AH215" s="124" t="n">
        <f aca="false">K215+O215+S215+W215+AA215+AB215+AG215</f>
        <v>0</v>
      </c>
      <c r="AI215" s="120"/>
      <c r="AJ215" s="121"/>
      <c r="AK215" s="121"/>
      <c r="AL215" s="121"/>
      <c r="AM215" s="122" t="n">
        <f aca="false">SUM(AJ215:AL215)</f>
        <v>0</v>
      </c>
      <c r="AN215" s="123"/>
      <c r="AO215" s="123"/>
      <c r="AP215" s="123"/>
      <c r="AQ215" s="122" t="n">
        <f aca="false">SUM(AN215:AP215)</f>
        <v>0</v>
      </c>
      <c r="AR215" s="123"/>
      <c r="AS215" s="123"/>
      <c r="AT215" s="123"/>
      <c r="AU215" s="122" t="n">
        <f aca="false">SUM(AR215:AT215)</f>
        <v>0</v>
      </c>
      <c r="AV215" s="123"/>
      <c r="AW215" s="123"/>
      <c r="AX215" s="123"/>
      <c r="AY215" s="122" t="n">
        <f aca="false">SUM(AV215:AX215)</f>
        <v>0</v>
      </c>
      <c r="AZ215" s="123"/>
      <c r="BA215" s="123"/>
      <c r="BB215" s="123"/>
      <c r="BC215" s="122" t="n">
        <f aca="false">SUM(AZ215:BB215)</f>
        <v>0</v>
      </c>
      <c r="BD215" s="123"/>
      <c r="BE215" s="123"/>
      <c r="BF215" s="123"/>
      <c r="BG215" s="123"/>
      <c r="BH215" s="123"/>
      <c r="BI215" s="122" t="n">
        <f aca="false">SUM(BE215:BH215)</f>
        <v>0</v>
      </c>
      <c r="BJ215" s="124" t="n">
        <f aca="false">AM215+AQ215+AU215+AY215+BC215+BD215+BI215</f>
        <v>0</v>
      </c>
      <c r="BK215" s="120"/>
      <c r="BL215" s="121"/>
      <c r="BM215" s="121"/>
      <c r="BN215" s="122" t="n">
        <f aca="false">SUM(BK215:BM215)</f>
        <v>0</v>
      </c>
      <c r="BO215" s="123"/>
      <c r="BP215" s="123"/>
      <c r="BQ215" s="123"/>
      <c r="BR215" s="122" t="n">
        <f aca="false">SUM(BO215:BQ215)</f>
        <v>0</v>
      </c>
      <c r="BS215" s="123"/>
      <c r="BT215" s="123"/>
      <c r="BU215" s="123"/>
      <c r="BV215" s="122" t="n">
        <f aca="false">SUM(BS215:BU215)</f>
        <v>0</v>
      </c>
      <c r="BW215" s="123"/>
      <c r="BX215" s="123"/>
      <c r="BY215" s="123"/>
      <c r="BZ215" s="122" t="n">
        <f aca="false">SUM(BW215:BY215)</f>
        <v>0</v>
      </c>
      <c r="CA215" s="123"/>
      <c r="CB215" s="123"/>
      <c r="CC215" s="123"/>
      <c r="CD215" s="122" t="n">
        <f aca="false">SUM(CA215:CC215)</f>
        <v>0</v>
      </c>
      <c r="CE215" s="123"/>
      <c r="CF215" s="123"/>
      <c r="CG215" s="123"/>
      <c r="CH215" s="123"/>
      <c r="CI215" s="123"/>
      <c r="CJ215" s="122" t="n">
        <f aca="false">SUM(CF215:CI215)</f>
        <v>0</v>
      </c>
      <c r="CK215" s="123" t="n">
        <f aca="false">BN215+BR215+BV215+BZ215+CD215+CE215+CJ215</f>
        <v>0</v>
      </c>
      <c r="CL215" s="125"/>
      <c r="CM215" s="126"/>
      <c r="CN215" s="32"/>
      <c r="CO215" s="32"/>
      <c r="CP215" s="32"/>
      <c r="CQ215" s="32"/>
      <c r="CR215" s="32"/>
      <c r="CS215" s="32"/>
      <c r="CT215" s="32"/>
    </row>
    <row r="216" customFormat="false" ht="24.75" hidden="false" customHeight="true" outlineLevel="0" collapsed="false">
      <c r="A216" s="32"/>
      <c r="B216" s="106" t="n">
        <f aca="false">B215+1</f>
        <v>206</v>
      </c>
      <c r="C216" s="117" t="n">
        <f aca="false">INDEX(_Rge_Projectdata_3rd,$B216,MATCH(C$10,_Rge_Headline_Projectdata,0))</f>
        <v>0</v>
      </c>
      <c r="D216" s="117" t="n">
        <f aca="false">INDEX(_Rge_Projectdata_3rd,$B216,MATCH(D$10,_Rge_Headline_Projectdata,0))</f>
        <v>0</v>
      </c>
      <c r="E216" s="118" t="str">
        <f aca="false" t="array" ref="E216:E216">IF(INDEX(_Rge_Projectdata_3rd,$B216,MATCH(E$10,_Rge_Headline_Projectdata,0))=0,"",INDEX(_Rge_Projectdata_3rd,$B216,MATCH(E$10,_Rge_Headline_Projectdata,0)))</f>
        <v/>
      </c>
      <c r="F216" s="119" t="str">
        <f aca="false">IF(OR(E216=0,E216&gt;_Reportdate),"Open","Closed")</f>
        <v>Open</v>
      </c>
      <c r="G216" s="120"/>
      <c r="H216" s="121"/>
      <c r="I216" s="121"/>
      <c r="J216" s="121"/>
      <c r="K216" s="122" t="n">
        <f aca="false">SUM(H216:J216)</f>
        <v>0</v>
      </c>
      <c r="L216" s="123"/>
      <c r="M216" s="123"/>
      <c r="N216" s="123"/>
      <c r="O216" s="122" t="n">
        <f aca="false">SUM(L216:N216)</f>
        <v>0</v>
      </c>
      <c r="P216" s="123"/>
      <c r="Q216" s="123"/>
      <c r="R216" s="123"/>
      <c r="S216" s="122" t="n">
        <f aca="false">SUM(P216:R216)</f>
        <v>0</v>
      </c>
      <c r="T216" s="123"/>
      <c r="U216" s="123"/>
      <c r="V216" s="123"/>
      <c r="W216" s="122" t="n">
        <f aca="false">SUM(T216:V216)</f>
        <v>0</v>
      </c>
      <c r="X216" s="123"/>
      <c r="Y216" s="123"/>
      <c r="Z216" s="123"/>
      <c r="AA216" s="122" t="n">
        <f aca="false">SUM(X216:Z216)</f>
        <v>0</v>
      </c>
      <c r="AB216" s="123"/>
      <c r="AC216" s="123"/>
      <c r="AD216" s="123"/>
      <c r="AE216" s="123"/>
      <c r="AF216" s="123"/>
      <c r="AG216" s="122" t="n">
        <f aca="false">SUM(AC216:AF216)</f>
        <v>0</v>
      </c>
      <c r="AH216" s="124" t="n">
        <f aca="false">K216+O216+S216+W216+AA216+AB216+AG216</f>
        <v>0</v>
      </c>
      <c r="AI216" s="120"/>
      <c r="AJ216" s="121"/>
      <c r="AK216" s="121"/>
      <c r="AL216" s="121"/>
      <c r="AM216" s="122" t="n">
        <f aca="false">SUM(AJ216:AL216)</f>
        <v>0</v>
      </c>
      <c r="AN216" s="123"/>
      <c r="AO216" s="123"/>
      <c r="AP216" s="123"/>
      <c r="AQ216" s="122" t="n">
        <f aca="false">SUM(AN216:AP216)</f>
        <v>0</v>
      </c>
      <c r="AR216" s="123"/>
      <c r="AS216" s="123"/>
      <c r="AT216" s="123"/>
      <c r="AU216" s="122" t="n">
        <f aca="false">SUM(AR216:AT216)</f>
        <v>0</v>
      </c>
      <c r="AV216" s="123"/>
      <c r="AW216" s="123"/>
      <c r="AX216" s="123"/>
      <c r="AY216" s="122" t="n">
        <f aca="false">SUM(AV216:AX216)</f>
        <v>0</v>
      </c>
      <c r="AZ216" s="123"/>
      <c r="BA216" s="123"/>
      <c r="BB216" s="123"/>
      <c r="BC216" s="122" t="n">
        <f aca="false">SUM(AZ216:BB216)</f>
        <v>0</v>
      </c>
      <c r="BD216" s="123"/>
      <c r="BE216" s="123"/>
      <c r="BF216" s="123"/>
      <c r="BG216" s="123"/>
      <c r="BH216" s="123"/>
      <c r="BI216" s="122" t="n">
        <f aca="false">SUM(BE216:BH216)</f>
        <v>0</v>
      </c>
      <c r="BJ216" s="124" t="n">
        <f aca="false">AM216+AQ216+AU216+AY216+BC216+BD216+BI216</f>
        <v>0</v>
      </c>
      <c r="BK216" s="120"/>
      <c r="BL216" s="121"/>
      <c r="BM216" s="121"/>
      <c r="BN216" s="122" t="n">
        <f aca="false">SUM(BK216:BM216)</f>
        <v>0</v>
      </c>
      <c r="BO216" s="123"/>
      <c r="BP216" s="123"/>
      <c r="BQ216" s="123"/>
      <c r="BR216" s="122" t="n">
        <f aca="false">SUM(BO216:BQ216)</f>
        <v>0</v>
      </c>
      <c r="BS216" s="123"/>
      <c r="BT216" s="123"/>
      <c r="BU216" s="123"/>
      <c r="BV216" s="122" t="n">
        <f aca="false">SUM(BS216:BU216)</f>
        <v>0</v>
      </c>
      <c r="BW216" s="123"/>
      <c r="BX216" s="123"/>
      <c r="BY216" s="123"/>
      <c r="BZ216" s="122" t="n">
        <f aca="false">SUM(BW216:BY216)</f>
        <v>0</v>
      </c>
      <c r="CA216" s="123"/>
      <c r="CB216" s="123"/>
      <c r="CC216" s="123"/>
      <c r="CD216" s="122" t="n">
        <f aca="false">SUM(CA216:CC216)</f>
        <v>0</v>
      </c>
      <c r="CE216" s="123"/>
      <c r="CF216" s="123"/>
      <c r="CG216" s="123"/>
      <c r="CH216" s="123"/>
      <c r="CI216" s="123"/>
      <c r="CJ216" s="122" t="n">
        <f aca="false">SUM(CF216:CI216)</f>
        <v>0</v>
      </c>
      <c r="CK216" s="123" t="n">
        <f aca="false">BN216+BR216+BV216+BZ216+CD216+CE216+CJ216</f>
        <v>0</v>
      </c>
      <c r="CL216" s="125"/>
      <c r="CM216" s="126"/>
      <c r="CN216" s="32"/>
      <c r="CO216" s="32"/>
      <c r="CP216" s="32"/>
      <c r="CQ216" s="32"/>
      <c r="CR216" s="32"/>
      <c r="CS216" s="32"/>
      <c r="CT216" s="32"/>
    </row>
    <row r="217" customFormat="false" ht="24.75" hidden="false" customHeight="true" outlineLevel="0" collapsed="false">
      <c r="A217" s="32"/>
      <c r="B217" s="106" t="n">
        <f aca="false">B216+1</f>
        <v>207</v>
      </c>
      <c r="C217" s="117" t="n">
        <f aca="false">INDEX(_Rge_Projectdata_3rd,$B217,MATCH(C$10,_Rge_Headline_Projectdata,0))</f>
        <v>0</v>
      </c>
      <c r="D217" s="117" t="n">
        <f aca="false">INDEX(_Rge_Projectdata_3rd,$B217,MATCH(D$10,_Rge_Headline_Projectdata,0))</f>
        <v>0</v>
      </c>
      <c r="E217" s="118" t="str">
        <f aca="false" t="array" ref="E217:E217">IF(INDEX(_Rge_Projectdata_3rd,$B217,MATCH(E$10,_Rge_Headline_Projectdata,0))=0,"",INDEX(_Rge_Projectdata_3rd,$B217,MATCH(E$10,_Rge_Headline_Projectdata,0)))</f>
        <v/>
      </c>
      <c r="F217" s="119" t="str">
        <f aca="false">IF(OR(E217=0,E217&gt;_Reportdate),"Open","Closed")</f>
        <v>Open</v>
      </c>
      <c r="G217" s="120"/>
      <c r="H217" s="121"/>
      <c r="I217" s="121"/>
      <c r="J217" s="121"/>
      <c r="K217" s="122" t="n">
        <f aca="false">SUM(H217:J217)</f>
        <v>0</v>
      </c>
      <c r="L217" s="123"/>
      <c r="M217" s="123"/>
      <c r="N217" s="123"/>
      <c r="O217" s="122" t="n">
        <f aca="false">SUM(L217:N217)</f>
        <v>0</v>
      </c>
      <c r="P217" s="123"/>
      <c r="Q217" s="123"/>
      <c r="R217" s="123"/>
      <c r="S217" s="122" t="n">
        <f aca="false">SUM(P217:R217)</f>
        <v>0</v>
      </c>
      <c r="T217" s="123"/>
      <c r="U217" s="123"/>
      <c r="V217" s="123"/>
      <c r="W217" s="122" t="n">
        <f aca="false">SUM(T217:V217)</f>
        <v>0</v>
      </c>
      <c r="X217" s="123"/>
      <c r="Y217" s="123"/>
      <c r="Z217" s="123"/>
      <c r="AA217" s="122" t="n">
        <f aca="false">SUM(X217:Z217)</f>
        <v>0</v>
      </c>
      <c r="AB217" s="123"/>
      <c r="AC217" s="123"/>
      <c r="AD217" s="123"/>
      <c r="AE217" s="123"/>
      <c r="AF217" s="123"/>
      <c r="AG217" s="122" t="n">
        <f aca="false">SUM(AC217:AF217)</f>
        <v>0</v>
      </c>
      <c r="AH217" s="124" t="n">
        <f aca="false">K217+O217+S217+W217+AA217+AB217+AG217</f>
        <v>0</v>
      </c>
      <c r="AI217" s="120"/>
      <c r="AJ217" s="121"/>
      <c r="AK217" s="121"/>
      <c r="AL217" s="121"/>
      <c r="AM217" s="122" t="n">
        <f aca="false">SUM(AJ217:AL217)</f>
        <v>0</v>
      </c>
      <c r="AN217" s="123"/>
      <c r="AO217" s="123"/>
      <c r="AP217" s="123"/>
      <c r="AQ217" s="122" t="n">
        <f aca="false">SUM(AN217:AP217)</f>
        <v>0</v>
      </c>
      <c r="AR217" s="123"/>
      <c r="AS217" s="123"/>
      <c r="AT217" s="123"/>
      <c r="AU217" s="122" t="n">
        <f aca="false">SUM(AR217:AT217)</f>
        <v>0</v>
      </c>
      <c r="AV217" s="123"/>
      <c r="AW217" s="123"/>
      <c r="AX217" s="123"/>
      <c r="AY217" s="122" t="n">
        <f aca="false">SUM(AV217:AX217)</f>
        <v>0</v>
      </c>
      <c r="AZ217" s="123"/>
      <c r="BA217" s="123"/>
      <c r="BB217" s="123"/>
      <c r="BC217" s="122" t="n">
        <f aca="false">SUM(AZ217:BB217)</f>
        <v>0</v>
      </c>
      <c r="BD217" s="123"/>
      <c r="BE217" s="123"/>
      <c r="BF217" s="123"/>
      <c r="BG217" s="123"/>
      <c r="BH217" s="123"/>
      <c r="BI217" s="122" t="n">
        <f aca="false">SUM(BE217:BH217)</f>
        <v>0</v>
      </c>
      <c r="BJ217" s="124" t="n">
        <f aca="false">AM217+AQ217+AU217+AY217+BC217+BD217+BI217</f>
        <v>0</v>
      </c>
      <c r="BK217" s="120"/>
      <c r="BL217" s="121"/>
      <c r="BM217" s="121"/>
      <c r="BN217" s="122" t="n">
        <f aca="false">SUM(BK217:BM217)</f>
        <v>0</v>
      </c>
      <c r="BO217" s="123"/>
      <c r="BP217" s="123"/>
      <c r="BQ217" s="123"/>
      <c r="BR217" s="122" t="n">
        <f aca="false">SUM(BO217:BQ217)</f>
        <v>0</v>
      </c>
      <c r="BS217" s="123"/>
      <c r="BT217" s="123"/>
      <c r="BU217" s="123"/>
      <c r="BV217" s="122" t="n">
        <f aca="false">SUM(BS217:BU217)</f>
        <v>0</v>
      </c>
      <c r="BW217" s="123"/>
      <c r="BX217" s="123"/>
      <c r="BY217" s="123"/>
      <c r="BZ217" s="122" t="n">
        <f aca="false">SUM(BW217:BY217)</f>
        <v>0</v>
      </c>
      <c r="CA217" s="123"/>
      <c r="CB217" s="123"/>
      <c r="CC217" s="123"/>
      <c r="CD217" s="122" t="n">
        <f aca="false">SUM(CA217:CC217)</f>
        <v>0</v>
      </c>
      <c r="CE217" s="123"/>
      <c r="CF217" s="123"/>
      <c r="CG217" s="123"/>
      <c r="CH217" s="123"/>
      <c r="CI217" s="123"/>
      <c r="CJ217" s="122" t="n">
        <f aca="false">SUM(CF217:CI217)</f>
        <v>0</v>
      </c>
      <c r="CK217" s="123" t="n">
        <f aca="false">BN217+BR217+BV217+BZ217+CD217+CE217+CJ217</f>
        <v>0</v>
      </c>
      <c r="CL217" s="125"/>
      <c r="CM217" s="126"/>
      <c r="CN217" s="32"/>
      <c r="CO217" s="32"/>
      <c r="CP217" s="32"/>
      <c r="CQ217" s="32"/>
      <c r="CR217" s="32"/>
      <c r="CS217" s="32"/>
      <c r="CT217" s="32"/>
    </row>
    <row r="218" customFormat="false" ht="24.75" hidden="false" customHeight="true" outlineLevel="0" collapsed="false">
      <c r="A218" s="32"/>
      <c r="B218" s="106" t="n">
        <f aca="false">B217+1</f>
        <v>208</v>
      </c>
      <c r="C218" s="117" t="n">
        <f aca="false">INDEX(_Rge_Projectdata_3rd,$B218,MATCH(C$10,_Rge_Headline_Projectdata,0))</f>
        <v>0</v>
      </c>
      <c r="D218" s="117" t="n">
        <f aca="false">INDEX(_Rge_Projectdata_3rd,$B218,MATCH(D$10,_Rge_Headline_Projectdata,0))</f>
        <v>0</v>
      </c>
      <c r="E218" s="118" t="str">
        <f aca="false" t="array" ref="E218:E218">IF(INDEX(_Rge_Projectdata_3rd,$B218,MATCH(E$10,_Rge_Headline_Projectdata,0))=0,"",INDEX(_Rge_Projectdata_3rd,$B218,MATCH(E$10,_Rge_Headline_Projectdata,0)))</f>
        <v/>
      </c>
      <c r="F218" s="119" t="str">
        <f aca="false">IF(OR(E218=0,E218&gt;_Reportdate),"Open","Closed")</f>
        <v>Open</v>
      </c>
      <c r="G218" s="120"/>
      <c r="H218" s="121"/>
      <c r="I218" s="121"/>
      <c r="J218" s="121"/>
      <c r="K218" s="122" t="n">
        <f aca="false">SUM(H218:J218)</f>
        <v>0</v>
      </c>
      <c r="L218" s="123"/>
      <c r="M218" s="123"/>
      <c r="N218" s="123"/>
      <c r="O218" s="122" t="n">
        <f aca="false">SUM(L218:N218)</f>
        <v>0</v>
      </c>
      <c r="P218" s="123"/>
      <c r="Q218" s="123"/>
      <c r="R218" s="123"/>
      <c r="S218" s="122" t="n">
        <f aca="false">SUM(P218:R218)</f>
        <v>0</v>
      </c>
      <c r="T218" s="123"/>
      <c r="U218" s="123"/>
      <c r="V218" s="123"/>
      <c r="W218" s="122" t="n">
        <f aca="false">SUM(T218:V218)</f>
        <v>0</v>
      </c>
      <c r="X218" s="123"/>
      <c r="Y218" s="123"/>
      <c r="Z218" s="123"/>
      <c r="AA218" s="122" t="n">
        <f aca="false">SUM(X218:Z218)</f>
        <v>0</v>
      </c>
      <c r="AB218" s="123"/>
      <c r="AC218" s="123"/>
      <c r="AD218" s="123"/>
      <c r="AE218" s="123"/>
      <c r="AF218" s="123"/>
      <c r="AG218" s="122" t="n">
        <f aca="false">SUM(AC218:AF218)</f>
        <v>0</v>
      </c>
      <c r="AH218" s="124" t="n">
        <f aca="false">K218+O218+S218+W218+AA218+AB218+AG218</f>
        <v>0</v>
      </c>
      <c r="AI218" s="120"/>
      <c r="AJ218" s="121"/>
      <c r="AK218" s="121"/>
      <c r="AL218" s="121"/>
      <c r="AM218" s="122" t="n">
        <f aca="false">SUM(AJ218:AL218)</f>
        <v>0</v>
      </c>
      <c r="AN218" s="123"/>
      <c r="AO218" s="123"/>
      <c r="AP218" s="123"/>
      <c r="AQ218" s="122" t="n">
        <f aca="false">SUM(AN218:AP218)</f>
        <v>0</v>
      </c>
      <c r="AR218" s="123"/>
      <c r="AS218" s="123"/>
      <c r="AT218" s="123"/>
      <c r="AU218" s="122" t="n">
        <f aca="false">SUM(AR218:AT218)</f>
        <v>0</v>
      </c>
      <c r="AV218" s="123"/>
      <c r="AW218" s="123"/>
      <c r="AX218" s="123"/>
      <c r="AY218" s="122" t="n">
        <f aca="false">SUM(AV218:AX218)</f>
        <v>0</v>
      </c>
      <c r="AZ218" s="123"/>
      <c r="BA218" s="123"/>
      <c r="BB218" s="123"/>
      <c r="BC218" s="122" t="n">
        <f aca="false">SUM(AZ218:BB218)</f>
        <v>0</v>
      </c>
      <c r="BD218" s="123"/>
      <c r="BE218" s="123"/>
      <c r="BF218" s="123"/>
      <c r="BG218" s="123"/>
      <c r="BH218" s="123"/>
      <c r="BI218" s="122" t="n">
        <f aca="false">SUM(BE218:BH218)</f>
        <v>0</v>
      </c>
      <c r="BJ218" s="124" t="n">
        <f aca="false">AM218+AQ218+AU218+AY218+BC218+BD218+BI218</f>
        <v>0</v>
      </c>
      <c r="BK218" s="120"/>
      <c r="BL218" s="121"/>
      <c r="BM218" s="121"/>
      <c r="BN218" s="122" t="n">
        <f aca="false">SUM(BK218:BM218)</f>
        <v>0</v>
      </c>
      <c r="BO218" s="123"/>
      <c r="BP218" s="123"/>
      <c r="BQ218" s="123"/>
      <c r="BR218" s="122" t="n">
        <f aca="false">SUM(BO218:BQ218)</f>
        <v>0</v>
      </c>
      <c r="BS218" s="123"/>
      <c r="BT218" s="123"/>
      <c r="BU218" s="123"/>
      <c r="BV218" s="122" t="n">
        <f aca="false">SUM(BS218:BU218)</f>
        <v>0</v>
      </c>
      <c r="BW218" s="123"/>
      <c r="BX218" s="123"/>
      <c r="BY218" s="123"/>
      <c r="BZ218" s="122" t="n">
        <f aca="false">SUM(BW218:BY218)</f>
        <v>0</v>
      </c>
      <c r="CA218" s="123"/>
      <c r="CB218" s="123"/>
      <c r="CC218" s="123"/>
      <c r="CD218" s="122" t="n">
        <f aca="false">SUM(CA218:CC218)</f>
        <v>0</v>
      </c>
      <c r="CE218" s="123"/>
      <c r="CF218" s="123"/>
      <c r="CG218" s="123"/>
      <c r="CH218" s="123"/>
      <c r="CI218" s="123"/>
      <c r="CJ218" s="122" t="n">
        <f aca="false">SUM(CF218:CI218)</f>
        <v>0</v>
      </c>
      <c r="CK218" s="123" t="n">
        <f aca="false">BN218+BR218+BV218+BZ218+CD218+CE218+CJ218</f>
        <v>0</v>
      </c>
      <c r="CL218" s="125"/>
      <c r="CM218" s="126"/>
      <c r="CN218" s="32"/>
      <c r="CO218" s="32"/>
      <c r="CP218" s="32"/>
      <c r="CQ218" s="32"/>
      <c r="CR218" s="32"/>
      <c r="CS218" s="32"/>
      <c r="CT218" s="32"/>
    </row>
    <row r="219" customFormat="false" ht="24.75" hidden="false" customHeight="true" outlineLevel="0" collapsed="false">
      <c r="A219" s="32"/>
      <c r="B219" s="106" t="n">
        <f aca="false">B218+1</f>
        <v>209</v>
      </c>
      <c r="C219" s="117" t="n">
        <f aca="false">INDEX(_Rge_Projectdata_3rd,$B219,MATCH(C$10,_Rge_Headline_Projectdata,0))</f>
        <v>0</v>
      </c>
      <c r="D219" s="117" t="n">
        <f aca="false">INDEX(_Rge_Projectdata_3rd,$B219,MATCH(D$10,_Rge_Headline_Projectdata,0))</f>
        <v>0</v>
      </c>
      <c r="E219" s="118" t="str">
        <f aca="false" t="array" ref="E219:E219">IF(INDEX(_Rge_Projectdata_3rd,$B219,MATCH(E$10,_Rge_Headline_Projectdata,0))=0,"",INDEX(_Rge_Projectdata_3rd,$B219,MATCH(E$10,_Rge_Headline_Projectdata,0)))</f>
        <v/>
      </c>
      <c r="F219" s="119" t="str">
        <f aca="false">IF(OR(E219=0,E219&gt;_Reportdate),"Open","Closed")</f>
        <v>Open</v>
      </c>
      <c r="G219" s="120"/>
      <c r="H219" s="121"/>
      <c r="I219" s="121"/>
      <c r="J219" s="121"/>
      <c r="K219" s="122" t="n">
        <f aca="false">SUM(H219:J219)</f>
        <v>0</v>
      </c>
      <c r="L219" s="123"/>
      <c r="M219" s="123"/>
      <c r="N219" s="123"/>
      <c r="O219" s="122" t="n">
        <f aca="false">SUM(L219:N219)</f>
        <v>0</v>
      </c>
      <c r="P219" s="123"/>
      <c r="Q219" s="123"/>
      <c r="R219" s="123"/>
      <c r="S219" s="122" t="n">
        <f aca="false">SUM(P219:R219)</f>
        <v>0</v>
      </c>
      <c r="T219" s="123"/>
      <c r="U219" s="123"/>
      <c r="V219" s="123"/>
      <c r="W219" s="122" t="n">
        <f aca="false">SUM(T219:V219)</f>
        <v>0</v>
      </c>
      <c r="X219" s="123"/>
      <c r="Y219" s="123"/>
      <c r="Z219" s="123"/>
      <c r="AA219" s="122" t="n">
        <f aca="false">SUM(X219:Z219)</f>
        <v>0</v>
      </c>
      <c r="AB219" s="123"/>
      <c r="AC219" s="123"/>
      <c r="AD219" s="123"/>
      <c r="AE219" s="123"/>
      <c r="AF219" s="123"/>
      <c r="AG219" s="122" t="n">
        <f aca="false">SUM(AC219:AF219)</f>
        <v>0</v>
      </c>
      <c r="AH219" s="124" t="n">
        <f aca="false">K219+O219+S219+W219+AA219+AB219+AG219</f>
        <v>0</v>
      </c>
      <c r="AI219" s="120"/>
      <c r="AJ219" s="121"/>
      <c r="AK219" s="121"/>
      <c r="AL219" s="121"/>
      <c r="AM219" s="122" t="n">
        <f aca="false">SUM(AJ219:AL219)</f>
        <v>0</v>
      </c>
      <c r="AN219" s="123"/>
      <c r="AO219" s="123"/>
      <c r="AP219" s="123"/>
      <c r="AQ219" s="122" t="n">
        <f aca="false">SUM(AN219:AP219)</f>
        <v>0</v>
      </c>
      <c r="AR219" s="123"/>
      <c r="AS219" s="123"/>
      <c r="AT219" s="123"/>
      <c r="AU219" s="122" t="n">
        <f aca="false">SUM(AR219:AT219)</f>
        <v>0</v>
      </c>
      <c r="AV219" s="123"/>
      <c r="AW219" s="123"/>
      <c r="AX219" s="123"/>
      <c r="AY219" s="122" t="n">
        <f aca="false">SUM(AV219:AX219)</f>
        <v>0</v>
      </c>
      <c r="AZ219" s="123"/>
      <c r="BA219" s="123"/>
      <c r="BB219" s="123"/>
      <c r="BC219" s="122" t="n">
        <f aca="false">SUM(AZ219:BB219)</f>
        <v>0</v>
      </c>
      <c r="BD219" s="123"/>
      <c r="BE219" s="123"/>
      <c r="BF219" s="123"/>
      <c r="BG219" s="123"/>
      <c r="BH219" s="123"/>
      <c r="BI219" s="122" t="n">
        <f aca="false">SUM(BE219:BH219)</f>
        <v>0</v>
      </c>
      <c r="BJ219" s="124" t="n">
        <f aca="false">AM219+AQ219+AU219+AY219+BC219+BD219+BI219</f>
        <v>0</v>
      </c>
      <c r="BK219" s="120"/>
      <c r="BL219" s="121"/>
      <c r="BM219" s="121"/>
      <c r="BN219" s="122" t="n">
        <f aca="false">SUM(BK219:BM219)</f>
        <v>0</v>
      </c>
      <c r="BO219" s="123"/>
      <c r="BP219" s="123"/>
      <c r="BQ219" s="123"/>
      <c r="BR219" s="122" t="n">
        <f aca="false">SUM(BO219:BQ219)</f>
        <v>0</v>
      </c>
      <c r="BS219" s="123"/>
      <c r="BT219" s="123"/>
      <c r="BU219" s="123"/>
      <c r="BV219" s="122" t="n">
        <f aca="false">SUM(BS219:BU219)</f>
        <v>0</v>
      </c>
      <c r="BW219" s="123"/>
      <c r="BX219" s="123"/>
      <c r="BY219" s="123"/>
      <c r="BZ219" s="122" t="n">
        <f aca="false">SUM(BW219:BY219)</f>
        <v>0</v>
      </c>
      <c r="CA219" s="123"/>
      <c r="CB219" s="123"/>
      <c r="CC219" s="123"/>
      <c r="CD219" s="122" t="n">
        <f aca="false">SUM(CA219:CC219)</f>
        <v>0</v>
      </c>
      <c r="CE219" s="123"/>
      <c r="CF219" s="123"/>
      <c r="CG219" s="123"/>
      <c r="CH219" s="123"/>
      <c r="CI219" s="123"/>
      <c r="CJ219" s="122" t="n">
        <f aca="false">SUM(CF219:CI219)</f>
        <v>0</v>
      </c>
      <c r="CK219" s="123" t="n">
        <f aca="false">BN219+BR219+BV219+BZ219+CD219+CE219+CJ219</f>
        <v>0</v>
      </c>
      <c r="CL219" s="125"/>
      <c r="CM219" s="126"/>
      <c r="CN219" s="32"/>
      <c r="CO219" s="32"/>
      <c r="CP219" s="32"/>
      <c r="CQ219" s="32"/>
      <c r="CR219" s="32"/>
      <c r="CS219" s="32"/>
      <c r="CT219" s="32"/>
    </row>
    <row r="220" customFormat="false" ht="24.75" hidden="false" customHeight="true" outlineLevel="0" collapsed="false">
      <c r="A220" s="32"/>
      <c r="B220" s="106" t="n">
        <f aca="false">B219+1</f>
        <v>210</v>
      </c>
      <c r="C220" s="117" t="n">
        <f aca="false">INDEX(_Rge_Projectdata_3rd,$B220,MATCH(C$10,_Rge_Headline_Projectdata,0))</f>
        <v>0</v>
      </c>
      <c r="D220" s="117" t="n">
        <f aca="false">INDEX(_Rge_Projectdata_3rd,$B220,MATCH(D$10,_Rge_Headline_Projectdata,0))</f>
        <v>0</v>
      </c>
      <c r="E220" s="118" t="str">
        <f aca="false" t="array" ref="E220:E220">IF(INDEX(_Rge_Projectdata_3rd,$B220,MATCH(E$10,_Rge_Headline_Projectdata,0))=0,"",INDEX(_Rge_Projectdata_3rd,$B220,MATCH(E$10,_Rge_Headline_Projectdata,0)))</f>
        <v/>
      </c>
      <c r="F220" s="119" t="str">
        <f aca="false">IF(OR(E220=0,E220&gt;_Reportdate),"Open","Closed")</f>
        <v>Open</v>
      </c>
      <c r="G220" s="120"/>
      <c r="H220" s="121"/>
      <c r="I220" s="121"/>
      <c r="J220" s="121"/>
      <c r="K220" s="122" t="n">
        <f aca="false">SUM(H220:J220)</f>
        <v>0</v>
      </c>
      <c r="L220" s="123"/>
      <c r="M220" s="123"/>
      <c r="N220" s="123"/>
      <c r="O220" s="122" t="n">
        <f aca="false">SUM(L220:N220)</f>
        <v>0</v>
      </c>
      <c r="P220" s="123"/>
      <c r="Q220" s="123"/>
      <c r="R220" s="123"/>
      <c r="S220" s="122" t="n">
        <f aca="false">SUM(P220:R220)</f>
        <v>0</v>
      </c>
      <c r="T220" s="123"/>
      <c r="U220" s="123"/>
      <c r="V220" s="123"/>
      <c r="W220" s="122" t="n">
        <f aca="false">SUM(T220:V220)</f>
        <v>0</v>
      </c>
      <c r="X220" s="123"/>
      <c r="Y220" s="123"/>
      <c r="Z220" s="123"/>
      <c r="AA220" s="122" t="n">
        <f aca="false">SUM(X220:Z220)</f>
        <v>0</v>
      </c>
      <c r="AB220" s="123"/>
      <c r="AC220" s="123"/>
      <c r="AD220" s="123"/>
      <c r="AE220" s="123"/>
      <c r="AF220" s="123"/>
      <c r="AG220" s="122" t="n">
        <f aca="false">SUM(AC220:AF220)</f>
        <v>0</v>
      </c>
      <c r="AH220" s="124" t="n">
        <f aca="false">K220+O220+S220+W220+AA220+AB220+AG220</f>
        <v>0</v>
      </c>
      <c r="AI220" s="120"/>
      <c r="AJ220" s="121"/>
      <c r="AK220" s="121"/>
      <c r="AL220" s="121"/>
      <c r="AM220" s="122" t="n">
        <f aca="false">SUM(AJ220:AL220)</f>
        <v>0</v>
      </c>
      <c r="AN220" s="123"/>
      <c r="AO220" s="123"/>
      <c r="AP220" s="123"/>
      <c r="AQ220" s="122" t="n">
        <f aca="false">SUM(AN220:AP220)</f>
        <v>0</v>
      </c>
      <c r="AR220" s="123"/>
      <c r="AS220" s="123"/>
      <c r="AT220" s="123"/>
      <c r="AU220" s="122" t="n">
        <f aca="false">SUM(AR220:AT220)</f>
        <v>0</v>
      </c>
      <c r="AV220" s="123"/>
      <c r="AW220" s="123"/>
      <c r="AX220" s="123"/>
      <c r="AY220" s="122" t="n">
        <f aca="false">SUM(AV220:AX220)</f>
        <v>0</v>
      </c>
      <c r="AZ220" s="123"/>
      <c r="BA220" s="123"/>
      <c r="BB220" s="123"/>
      <c r="BC220" s="122" t="n">
        <f aca="false">SUM(AZ220:BB220)</f>
        <v>0</v>
      </c>
      <c r="BD220" s="123"/>
      <c r="BE220" s="123"/>
      <c r="BF220" s="123"/>
      <c r="BG220" s="123"/>
      <c r="BH220" s="123"/>
      <c r="BI220" s="122" t="n">
        <f aca="false">SUM(BE220:BH220)</f>
        <v>0</v>
      </c>
      <c r="BJ220" s="124" t="n">
        <f aca="false">AM220+AQ220+AU220+AY220+BC220+BD220+BI220</f>
        <v>0</v>
      </c>
      <c r="BK220" s="120"/>
      <c r="BL220" s="121"/>
      <c r="BM220" s="121"/>
      <c r="BN220" s="122" t="n">
        <f aca="false">SUM(BK220:BM220)</f>
        <v>0</v>
      </c>
      <c r="BO220" s="123"/>
      <c r="BP220" s="123"/>
      <c r="BQ220" s="123"/>
      <c r="BR220" s="122" t="n">
        <f aca="false">SUM(BO220:BQ220)</f>
        <v>0</v>
      </c>
      <c r="BS220" s="123"/>
      <c r="BT220" s="123"/>
      <c r="BU220" s="123"/>
      <c r="BV220" s="122" t="n">
        <f aca="false">SUM(BS220:BU220)</f>
        <v>0</v>
      </c>
      <c r="BW220" s="123"/>
      <c r="BX220" s="123"/>
      <c r="BY220" s="123"/>
      <c r="BZ220" s="122" t="n">
        <f aca="false">SUM(BW220:BY220)</f>
        <v>0</v>
      </c>
      <c r="CA220" s="123"/>
      <c r="CB220" s="123"/>
      <c r="CC220" s="123"/>
      <c r="CD220" s="122" t="n">
        <f aca="false">SUM(CA220:CC220)</f>
        <v>0</v>
      </c>
      <c r="CE220" s="123"/>
      <c r="CF220" s="123"/>
      <c r="CG220" s="123"/>
      <c r="CH220" s="123"/>
      <c r="CI220" s="123"/>
      <c r="CJ220" s="122" t="n">
        <f aca="false">SUM(CF220:CI220)</f>
        <v>0</v>
      </c>
      <c r="CK220" s="123" t="n">
        <f aca="false">BN220+BR220+BV220+BZ220+CD220+CE220+CJ220</f>
        <v>0</v>
      </c>
      <c r="CL220" s="125"/>
      <c r="CM220" s="126"/>
      <c r="CN220" s="32"/>
      <c r="CO220" s="32"/>
      <c r="CP220" s="32"/>
      <c r="CQ220" s="32"/>
      <c r="CR220" s="32"/>
      <c r="CS220" s="32"/>
      <c r="CT220" s="32"/>
    </row>
    <row r="221" customFormat="false" ht="24.75" hidden="false" customHeight="true" outlineLevel="0" collapsed="false">
      <c r="A221" s="32"/>
      <c r="B221" s="106" t="n">
        <f aca="false">B220+1</f>
        <v>211</v>
      </c>
      <c r="C221" s="117" t="n">
        <f aca="false">INDEX(_Rge_Projectdata_3rd,$B221,MATCH(C$10,_Rge_Headline_Projectdata,0))</f>
        <v>0</v>
      </c>
      <c r="D221" s="117" t="n">
        <f aca="false">INDEX(_Rge_Projectdata_3rd,$B221,MATCH(D$10,_Rge_Headline_Projectdata,0))</f>
        <v>0</v>
      </c>
      <c r="E221" s="118" t="str">
        <f aca="false" t="array" ref="E221:E221">IF(INDEX(_Rge_Projectdata_3rd,$B221,MATCH(E$10,_Rge_Headline_Projectdata,0))=0,"",INDEX(_Rge_Projectdata_3rd,$B221,MATCH(E$10,_Rge_Headline_Projectdata,0)))</f>
        <v/>
      </c>
      <c r="F221" s="119" t="str">
        <f aca="false">IF(OR(E221=0,E221&gt;_Reportdate),"Open","Closed")</f>
        <v>Open</v>
      </c>
      <c r="G221" s="120"/>
      <c r="H221" s="121"/>
      <c r="I221" s="121"/>
      <c r="J221" s="121"/>
      <c r="K221" s="122" t="n">
        <f aca="false">SUM(H221:J221)</f>
        <v>0</v>
      </c>
      <c r="L221" s="123"/>
      <c r="M221" s="123"/>
      <c r="N221" s="123"/>
      <c r="O221" s="122" t="n">
        <f aca="false">SUM(L221:N221)</f>
        <v>0</v>
      </c>
      <c r="P221" s="123"/>
      <c r="Q221" s="123"/>
      <c r="R221" s="123"/>
      <c r="S221" s="122" t="n">
        <f aca="false">SUM(P221:R221)</f>
        <v>0</v>
      </c>
      <c r="T221" s="123"/>
      <c r="U221" s="123"/>
      <c r="V221" s="123"/>
      <c r="W221" s="122" t="n">
        <f aca="false">SUM(T221:V221)</f>
        <v>0</v>
      </c>
      <c r="X221" s="123"/>
      <c r="Y221" s="123"/>
      <c r="Z221" s="123"/>
      <c r="AA221" s="122" t="n">
        <f aca="false">SUM(X221:Z221)</f>
        <v>0</v>
      </c>
      <c r="AB221" s="123"/>
      <c r="AC221" s="123"/>
      <c r="AD221" s="123"/>
      <c r="AE221" s="123"/>
      <c r="AF221" s="123"/>
      <c r="AG221" s="122" t="n">
        <f aca="false">SUM(AC221:AF221)</f>
        <v>0</v>
      </c>
      <c r="AH221" s="124" t="n">
        <f aca="false">K221+O221+S221+W221+AA221+AB221+AG221</f>
        <v>0</v>
      </c>
      <c r="AI221" s="120"/>
      <c r="AJ221" s="121"/>
      <c r="AK221" s="121"/>
      <c r="AL221" s="121"/>
      <c r="AM221" s="122" t="n">
        <f aca="false">SUM(AJ221:AL221)</f>
        <v>0</v>
      </c>
      <c r="AN221" s="123"/>
      <c r="AO221" s="123"/>
      <c r="AP221" s="123"/>
      <c r="AQ221" s="122" t="n">
        <f aca="false">SUM(AN221:AP221)</f>
        <v>0</v>
      </c>
      <c r="AR221" s="123"/>
      <c r="AS221" s="123"/>
      <c r="AT221" s="123"/>
      <c r="AU221" s="122" t="n">
        <f aca="false">SUM(AR221:AT221)</f>
        <v>0</v>
      </c>
      <c r="AV221" s="123"/>
      <c r="AW221" s="123"/>
      <c r="AX221" s="123"/>
      <c r="AY221" s="122" t="n">
        <f aca="false">SUM(AV221:AX221)</f>
        <v>0</v>
      </c>
      <c r="AZ221" s="123"/>
      <c r="BA221" s="123"/>
      <c r="BB221" s="123"/>
      <c r="BC221" s="122" t="n">
        <f aca="false">SUM(AZ221:BB221)</f>
        <v>0</v>
      </c>
      <c r="BD221" s="123"/>
      <c r="BE221" s="123"/>
      <c r="BF221" s="123"/>
      <c r="BG221" s="123"/>
      <c r="BH221" s="123"/>
      <c r="BI221" s="122" t="n">
        <f aca="false">SUM(BE221:BH221)</f>
        <v>0</v>
      </c>
      <c r="BJ221" s="124" t="n">
        <f aca="false">AM221+AQ221+AU221+AY221+BC221+BD221+BI221</f>
        <v>0</v>
      </c>
      <c r="BK221" s="120"/>
      <c r="BL221" s="121"/>
      <c r="BM221" s="121"/>
      <c r="BN221" s="122" t="n">
        <f aca="false">SUM(BK221:BM221)</f>
        <v>0</v>
      </c>
      <c r="BO221" s="123"/>
      <c r="BP221" s="123"/>
      <c r="BQ221" s="123"/>
      <c r="BR221" s="122" t="n">
        <f aca="false">SUM(BO221:BQ221)</f>
        <v>0</v>
      </c>
      <c r="BS221" s="123"/>
      <c r="BT221" s="123"/>
      <c r="BU221" s="123"/>
      <c r="BV221" s="122" t="n">
        <f aca="false">SUM(BS221:BU221)</f>
        <v>0</v>
      </c>
      <c r="BW221" s="123"/>
      <c r="BX221" s="123"/>
      <c r="BY221" s="123"/>
      <c r="BZ221" s="122" t="n">
        <f aca="false">SUM(BW221:BY221)</f>
        <v>0</v>
      </c>
      <c r="CA221" s="123"/>
      <c r="CB221" s="123"/>
      <c r="CC221" s="123"/>
      <c r="CD221" s="122" t="n">
        <f aca="false">SUM(CA221:CC221)</f>
        <v>0</v>
      </c>
      <c r="CE221" s="123"/>
      <c r="CF221" s="123"/>
      <c r="CG221" s="123"/>
      <c r="CH221" s="123"/>
      <c r="CI221" s="123"/>
      <c r="CJ221" s="122" t="n">
        <f aca="false">SUM(CF221:CI221)</f>
        <v>0</v>
      </c>
      <c r="CK221" s="123" t="n">
        <f aca="false">BN221+BR221+BV221+BZ221+CD221+CE221+CJ221</f>
        <v>0</v>
      </c>
      <c r="CL221" s="125"/>
      <c r="CM221" s="126"/>
      <c r="CN221" s="32"/>
      <c r="CO221" s="32"/>
      <c r="CP221" s="32"/>
      <c r="CQ221" s="32"/>
      <c r="CR221" s="32"/>
      <c r="CS221" s="32"/>
      <c r="CT221" s="32"/>
    </row>
    <row r="222" customFormat="false" ht="24.75" hidden="false" customHeight="true" outlineLevel="0" collapsed="false">
      <c r="A222" s="32"/>
      <c r="B222" s="106" t="n">
        <f aca="false">B221+1</f>
        <v>212</v>
      </c>
      <c r="C222" s="117" t="n">
        <f aca="false">INDEX(_Rge_Projectdata_3rd,$B222,MATCH(C$10,_Rge_Headline_Projectdata,0))</f>
        <v>0</v>
      </c>
      <c r="D222" s="117" t="n">
        <f aca="false">INDEX(_Rge_Projectdata_3rd,$B222,MATCH(D$10,_Rge_Headline_Projectdata,0))</f>
        <v>0</v>
      </c>
      <c r="E222" s="118" t="str">
        <f aca="false" t="array" ref="E222:E222">IF(INDEX(_Rge_Projectdata_3rd,$B222,MATCH(E$10,_Rge_Headline_Projectdata,0))=0,"",INDEX(_Rge_Projectdata_3rd,$B222,MATCH(E$10,_Rge_Headline_Projectdata,0)))</f>
        <v/>
      </c>
      <c r="F222" s="119" t="str">
        <f aca="false">IF(OR(E222=0,E222&gt;_Reportdate),"Open","Closed")</f>
        <v>Open</v>
      </c>
      <c r="G222" s="120"/>
      <c r="H222" s="121"/>
      <c r="I222" s="121"/>
      <c r="J222" s="121"/>
      <c r="K222" s="122" t="n">
        <f aca="false">SUM(H222:J222)</f>
        <v>0</v>
      </c>
      <c r="L222" s="123"/>
      <c r="M222" s="123"/>
      <c r="N222" s="123"/>
      <c r="O222" s="122" t="n">
        <f aca="false">SUM(L222:N222)</f>
        <v>0</v>
      </c>
      <c r="P222" s="123"/>
      <c r="Q222" s="123"/>
      <c r="R222" s="123"/>
      <c r="S222" s="122" t="n">
        <f aca="false">SUM(P222:R222)</f>
        <v>0</v>
      </c>
      <c r="T222" s="123"/>
      <c r="U222" s="123"/>
      <c r="V222" s="123"/>
      <c r="W222" s="122" t="n">
        <f aca="false">SUM(T222:V222)</f>
        <v>0</v>
      </c>
      <c r="X222" s="123"/>
      <c r="Y222" s="123"/>
      <c r="Z222" s="123"/>
      <c r="AA222" s="122" t="n">
        <f aca="false">SUM(X222:Z222)</f>
        <v>0</v>
      </c>
      <c r="AB222" s="123"/>
      <c r="AC222" s="123"/>
      <c r="AD222" s="123"/>
      <c r="AE222" s="123"/>
      <c r="AF222" s="123"/>
      <c r="AG222" s="122" t="n">
        <f aca="false">SUM(AC222:AF222)</f>
        <v>0</v>
      </c>
      <c r="AH222" s="124" t="n">
        <f aca="false">K222+O222+S222+W222+AA222+AB222+AG222</f>
        <v>0</v>
      </c>
      <c r="AI222" s="120"/>
      <c r="AJ222" s="121"/>
      <c r="AK222" s="121"/>
      <c r="AL222" s="121"/>
      <c r="AM222" s="122" t="n">
        <f aca="false">SUM(AJ222:AL222)</f>
        <v>0</v>
      </c>
      <c r="AN222" s="123"/>
      <c r="AO222" s="123"/>
      <c r="AP222" s="123"/>
      <c r="AQ222" s="122" t="n">
        <f aca="false">SUM(AN222:AP222)</f>
        <v>0</v>
      </c>
      <c r="AR222" s="123"/>
      <c r="AS222" s="123"/>
      <c r="AT222" s="123"/>
      <c r="AU222" s="122" t="n">
        <f aca="false">SUM(AR222:AT222)</f>
        <v>0</v>
      </c>
      <c r="AV222" s="123"/>
      <c r="AW222" s="123"/>
      <c r="AX222" s="123"/>
      <c r="AY222" s="122" t="n">
        <f aca="false">SUM(AV222:AX222)</f>
        <v>0</v>
      </c>
      <c r="AZ222" s="123"/>
      <c r="BA222" s="123"/>
      <c r="BB222" s="123"/>
      <c r="BC222" s="122" t="n">
        <f aca="false">SUM(AZ222:BB222)</f>
        <v>0</v>
      </c>
      <c r="BD222" s="123"/>
      <c r="BE222" s="123"/>
      <c r="BF222" s="123"/>
      <c r="BG222" s="123"/>
      <c r="BH222" s="123"/>
      <c r="BI222" s="122" t="n">
        <f aca="false">SUM(BE222:BH222)</f>
        <v>0</v>
      </c>
      <c r="BJ222" s="124" t="n">
        <f aca="false">AM222+AQ222+AU222+AY222+BC222+BD222+BI222</f>
        <v>0</v>
      </c>
      <c r="BK222" s="120"/>
      <c r="BL222" s="121"/>
      <c r="BM222" s="121"/>
      <c r="BN222" s="122" t="n">
        <f aca="false">SUM(BK222:BM222)</f>
        <v>0</v>
      </c>
      <c r="BO222" s="123"/>
      <c r="BP222" s="123"/>
      <c r="BQ222" s="123"/>
      <c r="BR222" s="122" t="n">
        <f aca="false">SUM(BO222:BQ222)</f>
        <v>0</v>
      </c>
      <c r="BS222" s="123"/>
      <c r="BT222" s="123"/>
      <c r="BU222" s="123"/>
      <c r="BV222" s="122" t="n">
        <f aca="false">SUM(BS222:BU222)</f>
        <v>0</v>
      </c>
      <c r="BW222" s="123"/>
      <c r="BX222" s="123"/>
      <c r="BY222" s="123"/>
      <c r="BZ222" s="122" t="n">
        <f aca="false">SUM(BW222:BY222)</f>
        <v>0</v>
      </c>
      <c r="CA222" s="123"/>
      <c r="CB222" s="123"/>
      <c r="CC222" s="123"/>
      <c r="CD222" s="122" t="n">
        <f aca="false">SUM(CA222:CC222)</f>
        <v>0</v>
      </c>
      <c r="CE222" s="123"/>
      <c r="CF222" s="123"/>
      <c r="CG222" s="123"/>
      <c r="CH222" s="123"/>
      <c r="CI222" s="123"/>
      <c r="CJ222" s="122" t="n">
        <f aca="false">SUM(CF222:CI222)</f>
        <v>0</v>
      </c>
      <c r="CK222" s="123" t="n">
        <f aca="false">BN222+BR222+BV222+BZ222+CD222+CE222+CJ222</f>
        <v>0</v>
      </c>
      <c r="CL222" s="125"/>
      <c r="CM222" s="126"/>
      <c r="CN222" s="32"/>
      <c r="CO222" s="32"/>
      <c r="CP222" s="32"/>
      <c r="CQ222" s="32"/>
      <c r="CR222" s="32"/>
      <c r="CS222" s="32"/>
      <c r="CT222" s="32"/>
    </row>
    <row r="223" customFormat="false" ht="24.75" hidden="false" customHeight="true" outlineLevel="0" collapsed="false">
      <c r="A223" s="32"/>
      <c r="B223" s="106" t="n">
        <f aca="false">B222+1</f>
        <v>213</v>
      </c>
      <c r="C223" s="117" t="n">
        <f aca="false">INDEX(_Rge_Projectdata_3rd,$B223,MATCH(C$10,_Rge_Headline_Projectdata,0))</f>
        <v>0</v>
      </c>
      <c r="D223" s="117" t="n">
        <f aca="false">INDEX(_Rge_Projectdata_3rd,$B223,MATCH(D$10,_Rge_Headline_Projectdata,0))</f>
        <v>0</v>
      </c>
      <c r="E223" s="118" t="str">
        <f aca="false" t="array" ref="E223:E223">IF(INDEX(_Rge_Projectdata_3rd,$B223,MATCH(E$10,_Rge_Headline_Projectdata,0))=0,"",INDEX(_Rge_Projectdata_3rd,$B223,MATCH(E$10,_Rge_Headline_Projectdata,0)))</f>
        <v/>
      </c>
      <c r="F223" s="119" t="str">
        <f aca="false">IF(OR(E223=0,E223&gt;_Reportdate),"Open","Closed")</f>
        <v>Open</v>
      </c>
      <c r="G223" s="120"/>
      <c r="H223" s="121"/>
      <c r="I223" s="121"/>
      <c r="J223" s="121"/>
      <c r="K223" s="122" t="n">
        <f aca="false">SUM(H223:J223)</f>
        <v>0</v>
      </c>
      <c r="L223" s="123"/>
      <c r="M223" s="123"/>
      <c r="N223" s="123"/>
      <c r="O223" s="122" t="n">
        <f aca="false">SUM(L223:N223)</f>
        <v>0</v>
      </c>
      <c r="P223" s="123"/>
      <c r="Q223" s="123"/>
      <c r="R223" s="123"/>
      <c r="S223" s="122" t="n">
        <f aca="false">SUM(P223:R223)</f>
        <v>0</v>
      </c>
      <c r="T223" s="123"/>
      <c r="U223" s="123"/>
      <c r="V223" s="123"/>
      <c r="W223" s="122" t="n">
        <f aca="false">SUM(T223:V223)</f>
        <v>0</v>
      </c>
      <c r="X223" s="123"/>
      <c r="Y223" s="123"/>
      <c r="Z223" s="123"/>
      <c r="AA223" s="122" t="n">
        <f aca="false">SUM(X223:Z223)</f>
        <v>0</v>
      </c>
      <c r="AB223" s="123"/>
      <c r="AC223" s="123"/>
      <c r="AD223" s="123"/>
      <c r="AE223" s="123"/>
      <c r="AF223" s="123"/>
      <c r="AG223" s="122" t="n">
        <f aca="false">SUM(AC223:AF223)</f>
        <v>0</v>
      </c>
      <c r="AH223" s="124" t="n">
        <f aca="false">K223+O223+S223+W223+AA223+AB223+AG223</f>
        <v>0</v>
      </c>
      <c r="AI223" s="120"/>
      <c r="AJ223" s="121"/>
      <c r="AK223" s="121"/>
      <c r="AL223" s="121"/>
      <c r="AM223" s="122" t="n">
        <f aca="false">SUM(AJ223:AL223)</f>
        <v>0</v>
      </c>
      <c r="AN223" s="123"/>
      <c r="AO223" s="123"/>
      <c r="AP223" s="123"/>
      <c r="AQ223" s="122" t="n">
        <f aca="false">SUM(AN223:AP223)</f>
        <v>0</v>
      </c>
      <c r="AR223" s="123"/>
      <c r="AS223" s="123"/>
      <c r="AT223" s="123"/>
      <c r="AU223" s="122" t="n">
        <f aca="false">SUM(AR223:AT223)</f>
        <v>0</v>
      </c>
      <c r="AV223" s="123"/>
      <c r="AW223" s="123"/>
      <c r="AX223" s="123"/>
      <c r="AY223" s="122" t="n">
        <f aca="false">SUM(AV223:AX223)</f>
        <v>0</v>
      </c>
      <c r="AZ223" s="123"/>
      <c r="BA223" s="123"/>
      <c r="BB223" s="123"/>
      <c r="BC223" s="122" t="n">
        <f aca="false">SUM(AZ223:BB223)</f>
        <v>0</v>
      </c>
      <c r="BD223" s="123"/>
      <c r="BE223" s="123"/>
      <c r="BF223" s="123"/>
      <c r="BG223" s="123"/>
      <c r="BH223" s="123"/>
      <c r="BI223" s="122" t="n">
        <f aca="false">SUM(BE223:BH223)</f>
        <v>0</v>
      </c>
      <c r="BJ223" s="124" t="n">
        <f aca="false">AM223+AQ223+AU223+AY223+BC223+BD223+BI223</f>
        <v>0</v>
      </c>
      <c r="BK223" s="120"/>
      <c r="BL223" s="121"/>
      <c r="BM223" s="121"/>
      <c r="BN223" s="122" t="n">
        <f aca="false">SUM(BK223:BM223)</f>
        <v>0</v>
      </c>
      <c r="BO223" s="123"/>
      <c r="BP223" s="123"/>
      <c r="BQ223" s="123"/>
      <c r="BR223" s="122" t="n">
        <f aca="false">SUM(BO223:BQ223)</f>
        <v>0</v>
      </c>
      <c r="BS223" s="123"/>
      <c r="BT223" s="123"/>
      <c r="BU223" s="123"/>
      <c r="BV223" s="122" t="n">
        <f aca="false">SUM(BS223:BU223)</f>
        <v>0</v>
      </c>
      <c r="BW223" s="123"/>
      <c r="BX223" s="123"/>
      <c r="BY223" s="123"/>
      <c r="BZ223" s="122" t="n">
        <f aca="false">SUM(BW223:BY223)</f>
        <v>0</v>
      </c>
      <c r="CA223" s="123"/>
      <c r="CB223" s="123"/>
      <c r="CC223" s="123"/>
      <c r="CD223" s="122" t="n">
        <f aca="false">SUM(CA223:CC223)</f>
        <v>0</v>
      </c>
      <c r="CE223" s="123"/>
      <c r="CF223" s="123"/>
      <c r="CG223" s="123"/>
      <c r="CH223" s="123"/>
      <c r="CI223" s="123"/>
      <c r="CJ223" s="122" t="n">
        <f aca="false">SUM(CF223:CI223)</f>
        <v>0</v>
      </c>
      <c r="CK223" s="123" t="n">
        <f aca="false">BN223+BR223+BV223+BZ223+CD223+CE223+CJ223</f>
        <v>0</v>
      </c>
      <c r="CL223" s="125"/>
      <c r="CM223" s="126"/>
      <c r="CN223" s="32"/>
      <c r="CO223" s="32"/>
      <c r="CP223" s="32"/>
      <c r="CQ223" s="32"/>
      <c r="CR223" s="32"/>
      <c r="CS223" s="32"/>
      <c r="CT223" s="32"/>
    </row>
    <row r="224" customFormat="false" ht="24.75" hidden="false" customHeight="true" outlineLevel="0" collapsed="false">
      <c r="A224" s="32"/>
      <c r="B224" s="106" t="n">
        <f aca="false">B223+1</f>
        <v>214</v>
      </c>
      <c r="C224" s="117" t="n">
        <f aca="false">INDEX(_Rge_Projectdata_3rd,$B224,MATCH(C$10,_Rge_Headline_Projectdata,0))</f>
        <v>0</v>
      </c>
      <c r="D224" s="117" t="n">
        <f aca="false">INDEX(_Rge_Projectdata_3rd,$B224,MATCH(D$10,_Rge_Headline_Projectdata,0))</f>
        <v>0</v>
      </c>
      <c r="E224" s="118" t="str">
        <f aca="false" t="array" ref="E224:E224">IF(INDEX(_Rge_Projectdata_3rd,$B224,MATCH(E$10,_Rge_Headline_Projectdata,0))=0,"",INDEX(_Rge_Projectdata_3rd,$B224,MATCH(E$10,_Rge_Headline_Projectdata,0)))</f>
        <v/>
      </c>
      <c r="F224" s="119" t="str">
        <f aca="false">IF(OR(E224=0,E224&gt;_Reportdate),"Open","Closed")</f>
        <v>Open</v>
      </c>
      <c r="G224" s="120"/>
      <c r="H224" s="121"/>
      <c r="I224" s="121"/>
      <c r="J224" s="121"/>
      <c r="K224" s="122" t="n">
        <f aca="false">SUM(H224:J224)</f>
        <v>0</v>
      </c>
      <c r="L224" s="123"/>
      <c r="M224" s="123"/>
      <c r="N224" s="123"/>
      <c r="O224" s="122" t="n">
        <f aca="false">SUM(L224:N224)</f>
        <v>0</v>
      </c>
      <c r="P224" s="123"/>
      <c r="Q224" s="123"/>
      <c r="R224" s="123"/>
      <c r="S224" s="122" t="n">
        <f aca="false">SUM(P224:R224)</f>
        <v>0</v>
      </c>
      <c r="T224" s="123"/>
      <c r="U224" s="123"/>
      <c r="V224" s="123"/>
      <c r="W224" s="122" t="n">
        <f aca="false">SUM(T224:V224)</f>
        <v>0</v>
      </c>
      <c r="X224" s="123"/>
      <c r="Y224" s="123"/>
      <c r="Z224" s="123"/>
      <c r="AA224" s="122" t="n">
        <f aca="false">SUM(X224:Z224)</f>
        <v>0</v>
      </c>
      <c r="AB224" s="123"/>
      <c r="AC224" s="123"/>
      <c r="AD224" s="123"/>
      <c r="AE224" s="123"/>
      <c r="AF224" s="123"/>
      <c r="AG224" s="122" t="n">
        <f aca="false">SUM(AC224:AF224)</f>
        <v>0</v>
      </c>
      <c r="AH224" s="124" t="n">
        <f aca="false">K224+O224+S224+W224+AA224+AB224+AG224</f>
        <v>0</v>
      </c>
      <c r="AI224" s="120"/>
      <c r="AJ224" s="121"/>
      <c r="AK224" s="121"/>
      <c r="AL224" s="121"/>
      <c r="AM224" s="122" t="n">
        <f aca="false">SUM(AJ224:AL224)</f>
        <v>0</v>
      </c>
      <c r="AN224" s="123"/>
      <c r="AO224" s="123"/>
      <c r="AP224" s="123"/>
      <c r="AQ224" s="122" t="n">
        <f aca="false">SUM(AN224:AP224)</f>
        <v>0</v>
      </c>
      <c r="AR224" s="123"/>
      <c r="AS224" s="123"/>
      <c r="AT224" s="123"/>
      <c r="AU224" s="122" t="n">
        <f aca="false">SUM(AR224:AT224)</f>
        <v>0</v>
      </c>
      <c r="AV224" s="123"/>
      <c r="AW224" s="123"/>
      <c r="AX224" s="123"/>
      <c r="AY224" s="122" t="n">
        <f aca="false">SUM(AV224:AX224)</f>
        <v>0</v>
      </c>
      <c r="AZ224" s="123"/>
      <c r="BA224" s="123"/>
      <c r="BB224" s="123"/>
      <c r="BC224" s="122" t="n">
        <f aca="false">SUM(AZ224:BB224)</f>
        <v>0</v>
      </c>
      <c r="BD224" s="123"/>
      <c r="BE224" s="123"/>
      <c r="BF224" s="123"/>
      <c r="BG224" s="123"/>
      <c r="BH224" s="123"/>
      <c r="BI224" s="122" t="n">
        <f aca="false">SUM(BE224:BH224)</f>
        <v>0</v>
      </c>
      <c r="BJ224" s="124" t="n">
        <f aca="false">AM224+AQ224+AU224+AY224+BC224+BD224+BI224</f>
        <v>0</v>
      </c>
      <c r="BK224" s="120"/>
      <c r="BL224" s="121"/>
      <c r="BM224" s="121"/>
      <c r="BN224" s="122" t="n">
        <f aca="false">SUM(BK224:BM224)</f>
        <v>0</v>
      </c>
      <c r="BO224" s="123"/>
      <c r="BP224" s="123"/>
      <c r="BQ224" s="123"/>
      <c r="BR224" s="122" t="n">
        <f aca="false">SUM(BO224:BQ224)</f>
        <v>0</v>
      </c>
      <c r="BS224" s="123"/>
      <c r="BT224" s="123"/>
      <c r="BU224" s="123"/>
      <c r="BV224" s="122" t="n">
        <f aca="false">SUM(BS224:BU224)</f>
        <v>0</v>
      </c>
      <c r="BW224" s="123"/>
      <c r="BX224" s="123"/>
      <c r="BY224" s="123"/>
      <c r="BZ224" s="122" t="n">
        <f aca="false">SUM(BW224:BY224)</f>
        <v>0</v>
      </c>
      <c r="CA224" s="123"/>
      <c r="CB224" s="123"/>
      <c r="CC224" s="123"/>
      <c r="CD224" s="122" t="n">
        <f aca="false">SUM(CA224:CC224)</f>
        <v>0</v>
      </c>
      <c r="CE224" s="123"/>
      <c r="CF224" s="123"/>
      <c r="CG224" s="123"/>
      <c r="CH224" s="123"/>
      <c r="CI224" s="123"/>
      <c r="CJ224" s="122" t="n">
        <f aca="false">SUM(CF224:CI224)</f>
        <v>0</v>
      </c>
      <c r="CK224" s="123" t="n">
        <f aca="false">BN224+BR224+BV224+BZ224+CD224+CE224+CJ224</f>
        <v>0</v>
      </c>
      <c r="CL224" s="125"/>
      <c r="CM224" s="126"/>
      <c r="CN224" s="32"/>
      <c r="CO224" s="32"/>
      <c r="CP224" s="32"/>
      <c r="CQ224" s="32"/>
      <c r="CR224" s="32"/>
      <c r="CS224" s="32"/>
      <c r="CT224" s="32"/>
    </row>
    <row r="225" customFormat="false" ht="24.75" hidden="false" customHeight="true" outlineLevel="0" collapsed="false">
      <c r="A225" s="32"/>
      <c r="B225" s="106" t="n">
        <f aca="false">B224+1</f>
        <v>215</v>
      </c>
      <c r="C225" s="117" t="n">
        <f aca="false">INDEX(_Rge_Projectdata_3rd,$B225,MATCH(C$10,_Rge_Headline_Projectdata,0))</f>
        <v>0</v>
      </c>
      <c r="D225" s="117" t="n">
        <f aca="false">INDEX(_Rge_Projectdata_3rd,$B225,MATCH(D$10,_Rge_Headline_Projectdata,0))</f>
        <v>0</v>
      </c>
      <c r="E225" s="118" t="str">
        <f aca="false" t="array" ref="E225:E225">IF(INDEX(_Rge_Projectdata_3rd,$B225,MATCH(E$10,_Rge_Headline_Projectdata,0))=0,"",INDEX(_Rge_Projectdata_3rd,$B225,MATCH(E$10,_Rge_Headline_Projectdata,0)))</f>
        <v/>
      </c>
      <c r="F225" s="119" t="str">
        <f aca="false">IF(OR(E225=0,E225&gt;_Reportdate),"Open","Closed")</f>
        <v>Open</v>
      </c>
      <c r="G225" s="120"/>
      <c r="H225" s="121"/>
      <c r="I225" s="121"/>
      <c r="J225" s="121"/>
      <c r="K225" s="122" t="n">
        <f aca="false">SUM(H225:J225)</f>
        <v>0</v>
      </c>
      <c r="L225" s="123"/>
      <c r="M225" s="123"/>
      <c r="N225" s="123"/>
      <c r="O225" s="122" t="n">
        <f aca="false">SUM(L225:N225)</f>
        <v>0</v>
      </c>
      <c r="P225" s="123"/>
      <c r="Q225" s="123"/>
      <c r="R225" s="123"/>
      <c r="S225" s="122" t="n">
        <f aca="false">SUM(P225:R225)</f>
        <v>0</v>
      </c>
      <c r="T225" s="123"/>
      <c r="U225" s="123"/>
      <c r="V225" s="123"/>
      <c r="W225" s="122" t="n">
        <f aca="false">SUM(T225:V225)</f>
        <v>0</v>
      </c>
      <c r="X225" s="123"/>
      <c r="Y225" s="123"/>
      <c r="Z225" s="123"/>
      <c r="AA225" s="122" t="n">
        <f aca="false">SUM(X225:Z225)</f>
        <v>0</v>
      </c>
      <c r="AB225" s="123"/>
      <c r="AC225" s="123"/>
      <c r="AD225" s="123"/>
      <c r="AE225" s="123"/>
      <c r="AF225" s="123"/>
      <c r="AG225" s="122" t="n">
        <f aca="false">SUM(AC225:AF225)</f>
        <v>0</v>
      </c>
      <c r="AH225" s="124" t="n">
        <f aca="false">K225+O225+S225+W225+AA225+AB225+AG225</f>
        <v>0</v>
      </c>
      <c r="AI225" s="120"/>
      <c r="AJ225" s="121"/>
      <c r="AK225" s="121"/>
      <c r="AL225" s="121"/>
      <c r="AM225" s="122" t="n">
        <f aca="false">SUM(AJ225:AL225)</f>
        <v>0</v>
      </c>
      <c r="AN225" s="123"/>
      <c r="AO225" s="123"/>
      <c r="AP225" s="123"/>
      <c r="AQ225" s="122" t="n">
        <f aca="false">SUM(AN225:AP225)</f>
        <v>0</v>
      </c>
      <c r="AR225" s="123"/>
      <c r="AS225" s="123"/>
      <c r="AT225" s="123"/>
      <c r="AU225" s="122" t="n">
        <f aca="false">SUM(AR225:AT225)</f>
        <v>0</v>
      </c>
      <c r="AV225" s="123"/>
      <c r="AW225" s="123"/>
      <c r="AX225" s="123"/>
      <c r="AY225" s="122" t="n">
        <f aca="false">SUM(AV225:AX225)</f>
        <v>0</v>
      </c>
      <c r="AZ225" s="123"/>
      <c r="BA225" s="123"/>
      <c r="BB225" s="123"/>
      <c r="BC225" s="122" t="n">
        <f aca="false">SUM(AZ225:BB225)</f>
        <v>0</v>
      </c>
      <c r="BD225" s="123"/>
      <c r="BE225" s="123"/>
      <c r="BF225" s="123"/>
      <c r="BG225" s="123"/>
      <c r="BH225" s="123"/>
      <c r="BI225" s="122" t="n">
        <f aca="false">SUM(BE225:BH225)</f>
        <v>0</v>
      </c>
      <c r="BJ225" s="124" t="n">
        <f aca="false">AM225+AQ225+AU225+AY225+BC225+BD225+BI225</f>
        <v>0</v>
      </c>
      <c r="BK225" s="120"/>
      <c r="BL225" s="121"/>
      <c r="BM225" s="121"/>
      <c r="BN225" s="122" t="n">
        <f aca="false">SUM(BK225:BM225)</f>
        <v>0</v>
      </c>
      <c r="BO225" s="123"/>
      <c r="BP225" s="123"/>
      <c r="BQ225" s="123"/>
      <c r="BR225" s="122" t="n">
        <f aca="false">SUM(BO225:BQ225)</f>
        <v>0</v>
      </c>
      <c r="BS225" s="123"/>
      <c r="BT225" s="123"/>
      <c r="BU225" s="123"/>
      <c r="BV225" s="122" t="n">
        <f aca="false">SUM(BS225:BU225)</f>
        <v>0</v>
      </c>
      <c r="BW225" s="123"/>
      <c r="BX225" s="123"/>
      <c r="BY225" s="123"/>
      <c r="BZ225" s="122" t="n">
        <f aca="false">SUM(BW225:BY225)</f>
        <v>0</v>
      </c>
      <c r="CA225" s="123"/>
      <c r="CB225" s="123"/>
      <c r="CC225" s="123"/>
      <c r="CD225" s="122" t="n">
        <f aca="false">SUM(CA225:CC225)</f>
        <v>0</v>
      </c>
      <c r="CE225" s="123"/>
      <c r="CF225" s="123"/>
      <c r="CG225" s="123"/>
      <c r="CH225" s="123"/>
      <c r="CI225" s="123"/>
      <c r="CJ225" s="122" t="n">
        <f aca="false">SUM(CF225:CI225)</f>
        <v>0</v>
      </c>
      <c r="CK225" s="123" t="n">
        <f aca="false">BN225+BR225+BV225+BZ225+CD225+CE225+CJ225</f>
        <v>0</v>
      </c>
      <c r="CL225" s="125"/>
      <c r="CM225" s="126"/>
      <c r="CN225" s="32"/>
      <c r="CO225" s="32"/>
      <c r="CP225" s="32"/>
      <c r="CQ225" s="32"/>
      <c r="CR225" s="32"/>
      <c r="CS225" s="32"/>
      <c r="CT225" s="32"/>
    </row>
    <row r="226" customFormat="false" ht="24.75" hidden="false" customHeight="true" outlineLevel="0" collapsed="false">
      <c r="A226" s="32"/>
      <c r="B226" s="106" t="n">
        <f aca="false">B225+1</f>
        <v>216</v>
      </c>
      <c r="C226" s="117" t="n">
        <f aca="false">INDEX(_Rge_Projectdata_3rd,$B226,MATCH(C$10,_Rge_Headline_Projectdata,0))</f>
        <v>0</v>
      </c>
      <c r="D226" s="117" t="n">
        <f aca="false">INDEX(_Rge_Projectdata_3rd,$B226,MATCH(D$10,_Rge_Headline_Projectdata,0))</f>
        <v>0</v>
      </c>
      <c r="E226" s="118" t="str">
        <f aca="false" t="array" ref="E226:E226">IF(INDEX(_Rge_Projectdata_3rd,$B226,MATCH(E$10,_Rge_Headline_Projectdata,0))=0,"",INDEX(_Rge_Projectdata_3rd,$B226,MATCH(E$10,_Rge_Headline_Projectdata,0)))</f>
        <v/>
      </c>
      <c r="F226" s="119" t="str">
        <f aca="false">IF(OR(E226=0,E226&gt;_Reportdate),"Open","Closed")</f>
        <v>Open</v>
      </c>
      <c r="G226" s="120"/>
      <c r="H226" s="121"/>
      <c r="I226" s="121"/>
      <c r="J226" s="121"/>
      <c r="K226" s="122" t="n">
        <f aca="false">SUM(H226:J226)</f>
        <v>0</v>
      </c>
      <c r="L226" s="123"/>
      <c r="M226" s="123"/>
      <c r="N226" s="123"/>
      <c r="O226" s="122" t="n">
        <f aca="false">SUM(L226:N226)</f>
        <v>0</v>
      </c>
      <c r="P226" s="123"/>
      <c r="Q226" s="123"/>
      <c r="R226" s="123"/>
      <c r="S226" s="122" t="n">
        <f aca="false">SUM(P226:R226)</f>
        <v>0</v>
      </c>
      <c r="T226" s="123"/>
      <c r="U226" s="123"/>
      <c r="V226" s="123"/>
      <c r="W226" s="122" t="n">
        <f aca="false">SUM(T226:V226)</f>
        <v>0</v>
      </c>
      <c r="X226" s="123"/>
      <c r="Y226" s="123"/>
      <c r="Z226" s="123"/>
      <c r="AA226" s="122" t="n">
        <f aca="false">SUM(X226:Z226)</f>
        <v>0</v>
      </c>
      <c r="AB226" s="123"/>
      <c r="AC226" s="123"/>
      <c r="AD226" s="123"/>
      <c r="AE226" s="123"/>
      <c r="AF226" s="123"/>
      <c r="AG226" s="122" t="n">
        <f aca="false">SUM(AC226:AF226)</f>
        <v>0</v>
      </c>
      <c r="AH226" s="124" t="n">
        <f aca="false">K226+O226+S226+W226+AA226+AB226+AG226</f>
        <v>0</v>
      </c>
      <c r="AI226" s="120"/>
      <c r="AJ226" s="121"/>
      <c r="AK226" s="121"/>
      <c r="AL226" s="121"/>
      <c r="AM226" s="122" t="n">
        <f aca="false">SUM(AJ226:AL226)</f>
        <v>0</v>
      </c>
      <c r="AN226" s="123"/>
      <c r="AO226" s="123"/>
      <c r="AP226" s="123"/>
      <c r="AQ226" s="122" t="n">
        <f aca="false">SUM(AN226:AP226)</f>
        <v>0</v>
      </c>
      <c r="AR226" s="123"/>
      <c r="AS226" s="123"/>
      <c r="AT226" s="123"/>
      <c r="AU226" s="122" t="n">
        <f aca="false">SUM(AR226:AT226)</f>
        <v>0</v>
      </c>
      <c r="AV226" s="123"/>
      <c r="AW226" s="123"/>
      <c r="AX226" s="123"/>
      <c r="AY226" s="122" t="n">
        <f aca="false">SUM(AV226:AX226)</f>
        <v>0</v>
      </c>
      <c r="AZ226" s="123"/>
      <c r="BA226" s="123"/>
      <c r="BB226" s="123"/>
      <c r="BC226" s="122" t="n">
        <f aca="false">SUM(AZ226:BB226)</f>
        <v>0</v>
      </c>
      <c r="BD226" s="123"/>
      <c r="BE226" s="123"/>
      <c r="BF226" s="123"/>
      <c r="BG226" s="123"/>
      <c r="BH226" s="123"/>
      <c r="BI226" s="122" t="n">
        <f aca="false">SUM(BE226:BH226)</f>
        <v>0</v>
      </c>
      <c r="BJ226" s="124" t="n">
        <f aca="false">AM226+AQ226+AU226+AY226+BC226+BD226+BI226</f>
        <v>0</v>
      </c>
      <c r="BK226" s="120"/>
      <c r="BL226" s="121"/>
      <c r="BM226" s="121"/>
      <c r="BN226" s="122" t="n">
        <f aca="false">SUM(BK226:BM226)</f>
        <v>0</v>
      </c>
      <c r="BO226" s="123"/>
      <c r="BP226" s="123"/>
      <c r="BQ226" s="123"/>
      <c r="BR226" s="122" t="n">
        <f aca="false">SUM(BO226:BQ226)</f>
        <v>0</v>
      </c>
      <c r="BS226" s="123"/>
      <c r="BT226" s="123"/>
      <c r="BU226" s="123"/>
      <c r="BV226" s="122" t="n">
        <f aca="false">SUM(BS226:BU226)</f>
        <v>0</v>
      </c>
      <c r="BW226" s="123"/>
      <c r="BX226" s="123"/>
      <c r="BY226" s="123"/>
      <c r="BZ226" s="122" t="n">
        <f aca="false">SUM(BW226:BY226)</f>
        <v>0</v>
      </c>
      <c r="CA226" s="123"/>
      <c r="CB226" s="123"/>
      <c r="CC226" s="123"/>
      <c r="CD226" s="122" t="n">
        <f aca="false">SUM(CA226:CC226)</f>
        <v>0</v>
      </c>
      <c r="CE226" s="123"/>
      <c r="CF226" s="123"/>
      <c r="CG226" s="123"/>
      <c r="CH226" s="123"/>
      <c r="CI226" s="123"/>
      <c r="CJ226" s="122" t="n">
        <f aca="false">SUM(CF226:CI226)</f>
        <v>0</v>
      </c>
      <c r="CK226" s="123" t="n">
        <f aca="false">BN226+BR226+BV226+BZ226+CD226+CE226+CJ226</f>
        <v>0</v>
      </c>
      <c r="CL226" s="125"/>
      <c r="CM226" s="126"/>
      <c r="CN226" s="32"/>
      <c r="CO226" s="32"/>
      <c r="CP226" s="32"/>
      <c r="CQ226" s="32"/>
      <c r="CR226" s="32"/>
      <c r="CS226" s="32"/>
      <c r="CT226" s="32"/>
    </row>
    <row r="227" customFormat="false" ht="24.75" hidden="false" customHeight="true" outlineLevel="0" collapsed="false">
      <c r="A227" s="32"/>
      <c r="B227" s="106" t="n">
        <f aca="false">B226+1</f>
        <v>217</v>
      </c>
      <c r="C227" s="117" t="n">
        <f aca="false">INDEX(_Rge_Projectdata_3rd,$B227,MATCH(C$10,_Rge_Headline_Projectdata,0))</f>
        <v>0</v>
      </c>
      <c r="D227" s="117" t="n">
        <f aca="false">INDEX(_Rge_Projectdata_3rd,$B227,MATCH(D$10,_Rge_Headline_Projectdata,0))</f>
        <v>0</v>
      </c>
      <c r="E227" s="118" t="str">
        <f aca="false" t="array" ref="E227:E227">IF(INDEX(_Rge_Projectdata_3rd,$B227,MATCH(E$10,_Rge_Headline_Projectdata,0))=0,"",INDEX(_Rge_Projectdata_3rd,$B227,MATCH(E$10,_Rge_Headline_Projectdata,0)))</f>
        <v/>
      </c>
      <c r="F227" s="119" t="str">
        <f aca="false">IF(OR(E227=0,E227&gt;_Reportdate),"Open","Closed")</f>
        <v>Open</v>
      </c>
      <c r="G227" s="120"/>
      <c r="H227" s="121"/>
      <c r="I227" s="121"/>
      <c r="J227" s="121"/>
      <c r="K227" s="122" t="n">
        <f aca="false">SUM(H227:J227)</f>
        <v>0</v>
      </c>
      <c r="L227" s="123"/>
      <c r="M227" s="123"/>
      <c r="N227" s="123"/>
      <c r="O227" s="122" t="n">
        <f aca="false">SUM(L227:N227)</f>
        <v>0</v>
      </c>
      <c r="P227" s="123"/>
      <c r="Q227" s="123"/>
      <c r="R227" s="123"/>
      <c r="S227" s="122" t="n">
        <f aca="false">SUM(P227:R227)</f>
        <v>0</v>
      </c>
      <c r="T227" s="123"/>
      <c r="U227" s="123"/>
      <c r="V227" s="123"/>
      <c r="W227" s="122" t="n">
        <f aca="false">SUM(T227:V227)</f>
        <v>0</v>
      </c>
      <c r="X227" s="123"/>
      <c r="Y227" s="123"/>
      <c r="Z227" s="123"/>
      <c r="AA227" s="122" t="n">
        <f aca="false">SUM(X227:Z227)</f>
        <v>0</v>
      </c>
      <c r="AB227" s="123"/>
      <c r="AC227" s="123"/>
      <c r="AD227" s="123"/>
      <c r="AE227" s="123"/>
      <c r="AF227" s="123"/>
      <c r="AG227" s="122" t="n">
        <f aca="false">SUM(AC227:AF227)</f>
        <v>0</v>
      </c>
      <c r="AH227" s="124" t="n">
        <f aca="false">K227+O227+S227+W227+AA227+AB227+AG227</f>
        <v>0</v>
      </c>
      <c r="AI227" s="120"/>
      <c r="AJ227" s="121"/>
      <c r="AK227" s="121"/>
      <c r="AL227" s="121"/>
      <c r="AM227" s="122" t="n">
        <f aca="false">SUM(AJ227:AL227)</f>
        <v>0</v>
      </c>
      <c r="AN227" s="123"/>
      <c r="AO227" s="123"/>
      <c r="AP227" s="123"/>
      <c r="AQ227" s="122" t="n">
        <f aca="false">SUM(AN227:AP227)</f>
        <v>0</v>
      </c>
      <c r="AR227" s="123"/>
      <c r="AS227" s="123"/>
      <c r="AT227" s="123"/>
      <c r="AU227" s="122" t="n">
        <f aca="false">SUM(AR227:AT227)</f>
        <v>0</v>
      </c>
      <c r="AV227" s="123"/>
      <c r="AW227" s="123"/>
      <c r="AX227" s="123"/>
      <c r="AY227" s="122" t="n">
        <f aca="false">SUM(AV227:AX227)</f>
        <v>0</v>
      </c>
      <c r="AZ227" s="123"/>
      <c r="BA227" s="123"/>
      <c r="BB227" s="123"/>
      <c r="BC227" s="122" t="n">
        <f aca="false">SUM(AZ227:BB227)</f>
        <v>0</v>
      </c>
      <c r="BD227" s="123"/>
      <c r="BE227" s="123"/>
      <c r="BF227" s="123"/>
      <c r="BG227" s="123"/>
      <c r="BH227" s="123"/>
      <c r="BI227" s="122" t="n">
        <f aca="false">SUM(BE227:BH227)</f>
        <v>0</v>
      </c>
      <c r="BJ227" s="124" t="n">
        <f aca="false">AM227+AQ227+AU227+AY227+BC227+BD227+BI227</f>
        <v>0</v>
      </c>
      <c r="BK227" s="120"/>
      <c r="BL227" s="121"/>
      <c r="BM227" s="121"/>
      <c r="BN227" s="122" t="n">
        <f aca="false">SUM(BK227:BM227)</f>
        <v>0</v>
      </c>
      <c r="BO227" s="123"/>
      <c r="BP227" s="123"/>
      <c r="BQ227" s="123"/>
      <c r="BR227" s="122" t="n">
        <f aca="false">SUM(BO227:BQ227)</f>
        <v>0</v>
      </c>
      <c r="BS227" s="123"/>
      <c r="BT227" s="123"/>
      <c r="BU227" s="123"/>
      <c r="BV227" s="122" t="n">
        <f aca="false">SUM(BS227:BU227)</f>
        <v>0</v>
      </c>
      <c r="BW227" s="123"/>
      <c r="BX227" s="123"/>
      <c r="BY227" s="123"/>
      <c r="BZ227" s="122" t="n">
        <f aca="false">SUM(BW227:BY227)</f>
        <v>0</v>
      </c>
      <c r="CA227" s="123"/>
      <c r="CB227" s="123"/>
      <c r="CC227" s="123"/>
      <c r="CD227" s="122" t="n">
        <f aca="false">SUM(CA227:CC227)</f>
        <v>0</v>
      </c>
      <c r="CE227" s="123"/>
      <c r="CF227" s="123"/>
      <c r="CG227" s="123"/>
      <c r="CH227" s="123"/>
      <c r="CI227" s="123"/>
      <c r="CJ227" s="122" t="n">
        <f aca="false">SUM(CF227:CI227)</f>
        <v>0</v>
      </c>
      <c r="CK227" s="123" t="n">
        <f aca="false">BN227+BR227+BV227+BZ227+CD227+CE227+CJ227</f>
        <v>0</v>
      </c>
      <c r="CL227" s="125"/>
      <c r="CM227" s="126"/>
      <c r="CN227" s="32"/>
      <c r="CO227" s="32"/>
      <c r="CP227" s="32"/>
      <c r="CQ227" s="32"/>
      <c r="CR227" s="32"/>
      <c r="CS227" s="32"/>
      <c r="CT227" s="32"/>
    </row>
    <row r="228" customFormat="false" ht="24.75" hidden="false" customHeight="true" outlineLevel="0" collapsed="false">
      <c r="A228" s="32"/>
      <c r="B228" s="106" t="n">
        <f aca="false">B227+1</f>
        <v>218</v>
      </c>
      <c r="C228" s="117" t="n">
        <f aca="false">INDEX(_Rge_Projectdata_3rd,$B228,MATCH(C$10,_Rge_Headline_Projectdata,0))</f>
        <v>0</v>
      </c>
      <c r="D228" s="117" t="n">
        <f aca="false">INDEX(_Rge_Projectdata_3rd,$B228,MATCH(D$10,_Rge_Headline_Projectdata,0))</f>
        <v>0</v>
      </c>
      <c r="E228" s="118" t="str">
        <f aca="false" t="array" ref="E228:E228">IF(INDEX(_Rge_Projectdata_3rd,$B228,MATCH(E$10,_Rge_Headline_Projectdata,0))=0,"",INDEX(_Rge_Projectdata_3rd,$B228,MATCH(E$10,_Rge_Headline_Projectdata,0)))</f>
        <v/>
      </c>
      <c r="F228" s="119" t="str">
        <f aca="false">IF(OR(E228=0,E228&gt;_Reportdate),"Open","Closed")</f>
        <v>Open</v>
      </c>
      <c r="G228" s="120"/>
      <c r="H228" s="121"/>
      <c r="I228" s="121"/>
      <c r="J228" s="121"/>
      <c r="K228" s="122" t="n">
        <f aca="false">SUM(H228:J228)</f>
        <v>0</v>
      </c>
      <c r="L228" s="123"/>
      <c r="M228" s="123"/>
      <c r="N228" s="123"/>
      <c r="O228" s="122" t="n">
        <f aca="false">SUM(L228:N228)</f>
        <v>0</v>
      </c>
      <c r="P228" s="123"/>
      <c r="Q228" s="123"/>
      <c r="R228" s="123"/>
      <c r="S228" s="122" t="n">
        <f aca="false">SUM(P228:R228)</f>
        <v>0</v>
      </c>
      <c r="T228" s="123"/>
      <c r="U228" s="123"/>
      <c r="V228" s="123"/>
      <c r="W228" s="122" t="n">
        <f aca="false">SUM(T228:V228)</f>
        <v>0</v>
      </c>
      <c r="X228" s="123"/>
      <c r="Y228" s="123"/>
      <c r="Z228" s="123"/>
      <c r="AA228" s="122" t="n">
        <f aca="false">SUM(X228:Z228)</f>
        <v>0</v>
      </c>
      <c r="AB228" s="123"/>
      <c r="AC228" s="123"/>
      <c r="AD228" s="123"/>
      <c r="AE228" s="123"/>
      <c r="AF228" s="123"/>
      <c r="AG228" s="122" t="n">
        <f aca="false">SUM(AC228:AF228)</f>
        <v>0</v>
      </c>
      <c r="AH228" s="124" t="n">
        <f aca="false">K228+O228+S228+W228+AA228+AB228+AG228</f>
        <v>0</v>
      </c>
      <c r="AI228" s="120"/>
      <c r="AJ228" s="121"/>
      <c r="AK228" s="121"/>
      <c r="AL228" s="121"/>
      <c r="AM228" s="122" t="n">
        <f aca="false">SUM(AJ228:AL228)</f>
        <v>0</v>
      </c>
      <c r="AN228" s="123"/>
      <c r="AO228" s="123"/>
      <c r="AP228" s="123"/>
      <c r="AQ228" s="122" t="n">
        <f aca="false">SUM(AN228:AP228)</f>
        <v>0</v>
      </c>
      <c r="AR228" s="123"/>
      <c r="AS228" s="123"/>
      <c r="AT228" s="123"/>
      <c r="AU228" s="122" t="n">
        <f aca="false">SUM(AR228:AT228)</f>
        <v>0</v>
      </c>
      <c r="AV228" s="123"/>
      <c r="AW228" s="123"/>
      <c r="AX228" s="123"/>
      <c r="AY228" s="122" t="n">
        <f aca="false">SUM(AV228:AX228)</f>
        <v>0</v>
      </c>
      <c r="AZ228" s="123"/>
      <c r="BA228" s="123"/>
      <c r="BB228" s="123"/>
      <c r="BC228" s="122" t="n">
        <f aca="false">SUM(AZ228:BB228)</f>
        <v>0</v>
      </c>
      <c r="BD228" s="123"/>
      <c r="BE228" s="123"/>
      <c r="BF228" s="123"/>
      <c r="BG228" s="123"/>
      <c r="BH228" s="123"/>
      <c r="BI228" s="122" t="n">
        <f aca="false">SUM(BE228:BH228)</f>
        <v>0</v>
      </c>
      <c r="BJ228" s="124" t="n">
        <f aca="false">AM228+AQ228+AU228+AY228+BC228+BD228+BI228</f>
        <v>0</v>
      </c>
      <c r="BK228" s="120"/>
      <c r="BL228" s="121"/>
      <c r="BM228" s="121"/>
      <c r="BN228" s="122" t="n">
        <f aca="false">SUM(BK228:BM228)</f>
        <v>0</v>
      </c>
      <c r="BO228" s="123"/>
      <c r="BP228" s="123"/>
      <c r="BQ228" s="123"/>
      <c r="BR228" s="122" t="n">
        <f aca="false">SUM(BO228:BQ228)</f>
        <v>0</v>
      </c>
      <c r="BS228" s="123"/>
      <c r="BT228" s="123"/>
      <c r="BU228" s="123"/>
      <c r="BV228" s="122" t="n">
        <f aca="false">SUM(BS228:BU228)</f>
        <v>0</v>
      </c>
      <c r="BW228" s="123"/>
      <c r="BX228" s="123"/>
      <c r="BY228" s="123"/>
      <c r="BZ228" s="122" t="n">
        <f aca="false">SUM(BW228:BY228)</f>
        <v>0</v>
      </c>
      <c r="CA228" s="123"/>
      <c r="CB228" s="123"/>
      <c r="CC228" s="123"/>
      <c r="CD228" s="122" t="n">
        <f aca="false">SUM(CA228:CC228)</f>
        <v>0</v>
      </c>
      <c r="CE228" s="123"/>
      <c r="CF228" s="123"/>
      <c r="CG228" s="123"/>
      <c r="CH228" s="123"/>
      <c r="CI228" s="123"/>
      <c r="CJ228" s="122" t="n">
        <f aca="false">SUM(CF228:CI228)</f>
        <v>0</v>
      </c>
      <c r="CK228" s="123" t="n">
        <f aca="false">BN228+BR228+BV228+BZ228+CD228+CE228+CJ228</f>
        <v>0</v>
      </c>
      <c r="CL228" s="125"/>
      <c r="CM228" s="126"/>
      <c r="CN228" s="32"/>
      <c r="CO228" s="32"/>
      <c r="CP228" s="32"/>
      <c r="CQ228" s="32"/>
      <c r="CR228" s="32"/>
      <c r="CS228" s="32"/>
      <c r="CT228" s="32"/>
    </row>
    <row r="229" customFormat="false" ht="24.75" hidden="false" customHeight="true" outlineLevel="0" collapsed="false">
      <c r="A229" s="32"/>
      <c r="B229" s="106" t="n">
        <f aca="false">B228+1</f>
        <v>219</v>
      </c>
      <c r="C229" s="117" t="n">
        <f aca="false">INDEX(_Rge_Projectdata_3rd,$B229,MATCH(C$10,_Rge_Headline_Projectdata,0))</f>
        <v>0</v>
      </c>
      <c r="D229" s="117" t="n">
        <f aca="false">INDEX(_Rge_Projectdata_3rd,$B229,MATCH(D$10,_Rge_Headline_Projectdata,0))</f>
        <v>0</v>
      </c>
      <c r="E229" s="118" t="str">
        <f aca="false" t="array" ref="E229:E229">IF(INDEX(_Rge_Projectdata_3rd,$B229,MATCH(E$10,_Rge_Headline_Projectdata,0))=0,"",INDEX(_Rge_Projectdata_3rd,$B229,MATCH(E$10,_Rge_Headline_Projectdata,0)))</f>
        <v/>
      </c>
      <c r="F229" s="119" t="str">
        <f aca="false">IF(OR(E229=0,E229&gt;_Reportdate),"Open","Closed")</f>
        <v>Open</v>
      </c>
      <c r="G229" s="120"/>
      <c r="H229" s="121"/>
      <c r="I229" s="121"/>
      <c r="J229" s="121"/>
      <c r="K229" s="122" t="n">
        <f aca="false">SUM(H229:J229)</f>
        <v>0</v>
      </c>
      <c r="L229" s="123"/>
      <c r="M229" s="123"/>
      <c r="N229" s="123"/>
      <c r="O229" s="122" t="n">
        <f aca="false">SUM(L229:N229)</f>
        <v>0</v>
      </c>
      <c r="P229" s="123"/>
      <c r="Q229" s="123"/>
      <c r="R229" s="123"/>
      <c r="S229" s="122" t="n">
        <f aca="false">SUM(P229:R229)</f>
        <v>0</v>
      </c>
      <c r="T229" s="123"/>
      <c r="U229" s="123"/>
      <c r="V229" s="123"/>
      <c r="W229" s="122" t="n">
        <f aca="false">SUM(T229:V229)</f>
        <v>0</v>
      </c>
      <c r="X229" s="123"/>
      <c r="Y229" s="123"/>
      <c r="Z229" s="123"/>
      <c r="AA229" s="122" t="n">
        <f aca="false">SUM(X229:Z229)</f>
        <v>0</v>
      </c>
      <c r="AB229" s="123"/>
      <c r="AC229" s="123"/>
      <c r="AD229" s="123"/>
      <c r="AE229" s="123"/>
      <c r="AF229" s="123"/>
      <c r="AG229" s="122" t="n">
        <f aca="false">SUM(AC229:AF229)</f>
        <v>0</v>
      </c>
      <c r="AH229" s="124" t="n">
        <f aca="false">K229+O229+S229+W229+AA229+AB229+AG229</f>
        <v>0</v>
      </c>
      <c r="AI229" s="120"/>
      <c r="AJ229" s="121"/>
      <c r="AK229" s="121"/>
      <c r="AL229" s="121"/>
      <c r="AM229" s="122" t="n">
        <f aca="false">SUM(AJ229:AL229)</f>
        <v>0</v>
      </c>
      <c r="AN229" s="123"/>
      <c r="AO229" s="123"/>
      <c r="AP229" s="123"/>
      <c r="AQ229" s="122" t="n">
        <f aca="false">SUM(AN229:AP229)</f>
        <v>0</v>
      </c>
      <c r="AR229" s="123"/>
      <c r="AS229" s="123"/>
      <c r="AT229" s="123"/>
      <c r="AU229" s="122" t="n">
        <f aca="false">SUM(AR229:AT229)</f>
        <v>0</v>
      </c>
      <c r="AV229" s="123"/>
      <c r="AW229" s="123"/>
      <c r="AX229" s="123"/>
      <c r="AY229" s="122" t="n">
        <f aca="false">SUM(AV229:AX229)</f>
        <v>0</v>
      </c>
      <c r="AZ229" s="123"/>
      <c r="BA229" s="123"/>
      <c r="BB229" s="123"/>
      <c r="BC229" s="122" t="n">
        <f aca="false">SUM(AZ229:BB229)</f>
        <v>0</v>
      </c>
      <c r="BD229" s="123"/>
      <c r="BE229" s="123"/>
      <c r="BF229" s="123"/>
      <c r="BG229" s="123"/>
      <c r="BH229" s="123"/>
      <c r="BI229" s="122" t="n">
        <f aca="false">SUM(BE229:BH229)</f>
        <v>0</v>
      </c>
      <c r="BJ229" s="124" t="n">
        <f aca="false">AM229+AQ229+AU229+AY229+BC229+BD229+BI229</f>
        <v>0</v>
      </c>
      <c r="BK229" s="120"/>
      <c r="BL229" s="121"/>
      <c r="BM229" s="121"/>
      <c r="BN229" s="122" t="n">
        <f aca="false">SUM(BK229:BM229)</f>
        <v>0</v>
      </c>
      <c r="BO229" s="123"/>
      <c r="BP229" s="123"/>
      <c r="BQ229" s="123"/>
      <c r="BR229" s="122" t="n">
        <f aca="false">SUM(BO229:BQ229)</f>
        <v>0</v>
      </c>
      <c r="BS229" s="123"/>
      <c r="BT229" s="123"/>
      <c r="BU229" s="123"/>
      <c r="BV229" s="122" t="n">
        <f aca="false">SUM(BS229:BU229)</f>
        <v>0</v>
      </c>
      <c r="BW229" s="123"/>
      <c r="BX229" s="123"/>
      <c r="BY229" s="123"/>
      <c r="BZ229" s="122" t="n">
        <f aca="false">SUM(BW229:BY229)</f>
        <v>0</v>
      </c>
      <c r="CA229" s="123"/>
      <c r="CB229" s="123"/>
      <c r="CC229" s="123"/>
      <c r="CD229" s="122" t="n">
        <f aca="false">SUM(CA229:CC229)</f>
        <v>0</v>
      </c>
      <c r="CE229" s="123"/>
      <c r="CF229" s="123"/>
      <c r="CG229" s="123"/>
      <c r="CH229" s="123"/>
      <c r="CI229" s="123"/>
      <c r="CJ229" s="122" t="n">
        <f aca="false">SUM(CF229:CI229)</f>
        <v>0</v>
      </c>
      <c r="CK229" s="123" t="n">
        <f aca="false">BN229+BR229+BV229+BZ229+CD229+CE229+CJ229</f>
        <v>0</v>
      </c>
      <c r="CL229" s="125"/>
      <c r="CM229" s="126"/>
      <c r="CN229" s="32"/>
      <c r="CO229" s="32"/>
      <c r="CP229" s="32"/>
      <c r="CQ229" s="32"/>
      <c r="CR229" s="32"/>
      <c r="CS229" s="32"/>
      <c r="CT229" s="32"/>
    </row>
    <row r="230" customFormat="false" ht="24.75" hidden="false" customHeight="true" outlineLevel="0" collapsed="false">
      <c r="A230" s="32"/>
      <c r="B230" s="106" t="n">
        <f aca="false">B229+1</f>
        <v>220</v>
      </c>
      <c r="C230" s="117" t="n">
        <f aca="false">INDEX(_Rge_Projectdata_3rd,$B230,MATCH(C$10,_Rge_Headline_Projectdata,0))</f>
        <v>0</v>
      </c>
      <c r="D230" s="117" t="n">
        <f aca="false">INDEX(_Rge_Projectdata_3rd,$B230,MATCH(D$10,_Rge_Headline_Projectdata,0))</f>
        <v>0</v>
      </c>
      <c r="E230" s="118" t="str">
        <f aca="false" t="array" ref="E230:E230">IF(INDEX(_Rge_Projectdata_3rd,$B230,MATCH(E$10,_Rge_Headline_Projectdata,0))=0,"",INDEX(_Rge_Projectdata_3rd,$B230,MATCH(E$10,_Rge_Headline_Projectdata,0)))</f>
        <v/>
      </c>
      <c r="F230" s="119" t="str">
        <f aca="false">IF(OR(E230=0,E230&gt;_Reportdate),"Open","Closed")</f>
        <v>Open</v>
      </c>
      <c r="G230" s="120"/>
      <c r="H230" s="121"/>
      <c r="I230" s="121"/>
      <c r="J230" s="121"/>
      <c r="K230" s="122" t="n">
        <f aca="false">SUM(H230:J230)</f>
        <v>0</v>
      </c>
      <c r="L230" s="123"/>
      <c r="M230" s="123"/>
      <c r="N230" s="123"/>
      <c r="O230" s="122" t="n">
        <f aca="false">SUM(L230:N230)</f>
        <v>0</v>
      </c>
      <c r="P230" s="123"/>
      <c r="Q230" s="123"/>
      <c r="R230" s="123"/>
      <c r="S230" s="122" t="n">
        <f aca="false">SUM(P230:R230)</f>
        <v>0</v>
      </c>
      <c r="T230" s="123"/>
      <c r="U230" s="123"/>
      <c r="V230" s="123"/>
      <c r="W230" s="122" t="n">
        <f aca="false">SUM(T230:V230)</f>
        <v>0</v>
      </c>
      <c r="X230" s="123"/>
      <c r="Y230" s="123"/>
      <c r="Z230" s="123"/>
      <c r="AA230" s="122" t="n">
        <f aca="false">SUM(X230:Z230)</f>
        <v>0</v>
      </c>
      <c r="AB230" s="123"/>
      <c r="AC230" s="123"/>
      <c r="AD230" s="123"/>
      <c r="AE230" s="123"/>
      <c r="AF230" s="123"/>
      <c r="AG230" s="122" t="n">
        <f aca="false">SUM(AC230:AF230)</f>
        <v>0</v>
      </c>
      <c r="AH230" s="124" t="n">
        <f aca="false">K230+O230+S230+W230+AA230+AB230+AG230</f>
        <v>0</v>
      </c>
      <c r="AI230" s="120"/>
      <c r="AJ230" s="121"/>
      <c r="AK230" s="121"/>
      <c r="AL230" s="121"/>
      <c r="AM230" s="122" t="n">
        <f aca="false">SUM(AJ230:AL230)</f>
        <v>0</v>
      </c>
      <c r="AN230" s="123"/>
      <c r="AO230" s="123"/>
      <c r="AP230" s="123"/>
      <c r="AQ230" s="122" t="n">
        <f aca="false">SUM(AN230:AP230)</f>
        <v>0</v>
      </c>
      <c r="AR230" s="123"/>
      <c r="AS230" s="123"/>
      <c r="AT230" s="123"/>
      <c r="AU230" s="122" t="n">
        <f aca="false">SUM(AR230:AT230)</f>
        <v>0</v>
      </c>
      <c r="AV230" s="123"/>
      <c r="AW230" s="123"/>
      <c r="AX230" s="123"/>
      <c r="AY230" s="122" t="n">
        <f aca="false">SUM(AV230:AX230)</f>
        <v>0</v>
      </c>
      <c r="AZ230" s="123"/>
      <c r="BA230" s="123"/>
      <c r="BB230" s="123"/>
      <c r="BC230" s="122" t="n">
        <f aca="false">SUM(AZ230:BB230)</f>
        <v>0</v>
      </c>
      <c r="BD230" s="123"/>
      <c r="BE230" s="123"/>
      <c r="BF230" s="123"/>
      <c r="BG230" s="123"/>
      <c r="BH230" s="123"/>
      <c r="BI230" s="122" t="n">
        <f aca="false">SUM(BE230:BH230)</f>
        <v>0</v>
      </c>
      <c r="BJ230" s="124" t="n">
        <f aca="false">AM230+AQ230+AU230+AY230+BC230+BD230+BI230</f>
        <v>0</v>
      </c>
      <c r="BK230" s="120"/>
      <c r="BL230" s="121"/>
      <c r="BM230" s="121"/>
      <c r="BN230" s="122" t="n">
        <f aca="false">SUM(BK230:BM230)</f>
        <v>0</v>
      </c>
      <c r="BO230" s="123"/>
      <c r="BP230" s="123"/>
      <c r="BQ230" s="123"/>
      <c r="BR230" s="122" t="n">
        <f aca="false">SUM(BO230:BQ230)</f>
        <v>0</v>
      </c>
      <c r="BS230" s="123"/>
      <c r="BT230" s="123"/>
      <c r="BU230" s="123"/>
      <c r="BV230" s="122" t="n">
        <f aca="false">SUM(BS230:BU230)</f>
        <v>0</v>
      </c>
      <c r="BW230" s="123"/>
      <c r="BX230" s="123"/>
      <c r="BY230" s="123"/>
      <c r="BZ230" s="122" t="n">
        <f aca="false">SUM(BW230:BY230)</f>
        <v>0</v>
      </c>
      <c r="CA230" s="123"/>
      <c r="CB230" s="123"/>
      <c r="CC230" s="123"/>
      <c r="CD230" s="122" t="n">
        <f aca="false">SUM(CA230:CC230)</f>
        <v>0</v>
      </c>
      <c r="CE230" s="123"/>
      <c r="CF230" s="123"/>
      <c r="CG230" s="123"/>
      <c r="CH230" s="123"/>
      <c r="CI230" s="123"/>
      <c r="CJ230" s="122" t="n">
        <f aca="false">SUM(CF230:CI230)</f>
        <v>0</v>
      </c>
      <c r="CK230" s="123" t="n">
        <f aca="false">BN230+BR230+BV230+BZ230+CD230+CE230+CJ230</f>
        <v>0</v>
      </c>
      <c r="CL230" s="125"/>
      <c r="CM230" s="126"/>
      <c r="CN230" s="32"/>
      <c r="CO230" s="32"/>
      <c r="CP230" s="32"/>
      <c r="CQ230" s="32"/>
      <c r="CR230" s="32"/>
      <c r="CS230" s="32"/>
      <c r="CT230" s="32"/>
    </row>
    <row r="231" customFormat="false" ht="24.75" hidden="false" customHeight="true" outlineLevel="0" collapsed="false">
      <c r="A231" s="32"/>
      <c r="B231" s="106" t="n">
        <f aca="false">B230+1</f>
        <v>221</v>
      </c>
      <c r="C231" s="117" t="n">
        <f aca="false">INDEX(_Rge_Projectdata_3rd,$B231,MATCH(C$10,_Rge_Headline_Projectdata,0))</f>
        <v>0</v>
      </c>
      <c r="D231" s="117" t="n">
        <f aca="false">INDEX(_Rge_Projectdata_3rd,$B231,MATCH(D$10,_Rge_Headline_Projectdata,0))</f>
        <v>0</v>
      </c>
      <c r="E231" s="118" t="str">
        <f aca="false" t="array" ref="E231:E231">IF(INDEX(_Rge_Projectdata_3rd,$B231,MATCH(E$10,_Rge_Headline_Projectdata,0))=0,"",INDEX(_Rge_Projectdata_3rd,$B231,MATCH(E$10,_Rge_Headline_Projectdata,0)))</f>
        <v/>
      </c>
      <c r="F231" s="119" t="str">
        <f aca="false">IF(OR(E231=0,E231&gt;_Reportdate),"Open","Closed")</f>
        <v>Open</v>
      </c>
      <c r="G231" s="120"/>
      <c r="H231" s="121"/>
      <c r="I231" s="121"/>
      <c r="J231" s="121"/>
      <c r="K231" s="122" t="n">
        <f aca="false">SUM(H231:J231)</f>
        <v>0</v>
      </c>
      <c r="L231" s="123"/>
      <c r="M231" s="123"/>
      <c r="N231" s="123"/>
      <c r="O231" s="122" t="n">
        <f aca="false">SUM(L231:N231)</f>
        <v>0</v>
      </c>
      <c r="P231" s="123"/>
      <c r="Q231" s="123"/>
      <c r="R231" s="123"/>
      <c r="S231" s="122" t="n">
        <f aca="false">SUM(P231:R231)</f>
        <v>0</v>
      </c>
      <c r="T231" s="123"/>
      <c r="U231" s="123"/>
      <c r="V231" s="123"/>
      <c r="W231" s="122" t="n">
        <f aca="false">SUM(T231:V231)</f>
        <v>0</v>
      </c>
      <c r="X231" s="123"/>
      <c r="Y231" s="123"/>
      <c r="Z231" s="123"/>
      <c r="AA231" s="122" t="n">
        <f aca="false">SUM(X231:Z231)</f>
        <v>0</v>
      </c>
      <c r="AB231" s="123"/>
      <c r="AC231" s="123"/>
      <c r="AD231" s="123"/>
      <c r="AE231" s="123"/>
      <c r="AF231" s="123"/>
      <c r="AG231" s="122" t="n">
        <f aca="false">SUM(AC231:AF231)</f>
        <v>0</v>
      </c>
      <c r="AH231" s="124" t="n">
        <f aca="false">K231+O231+S231+W231+AA231+AB231+AG231</f>
        <v>0</v>
      </c>
      <c r="AI231" s="120"/>
      <c r="AJ231" s="121"/>
      <c r="AK231" s="121"/>
      <c r="AL231" s="121"/>
      <c r="AM231" s="122" t="n">
        <f aca="false">SUM(AJ231:AL231)</f>
        <v>0</v>
      </c>
      <c r="AN231" s="123"/>
      <c r="AO231" s="123"/>
      <c r="AP231" s="123"/>
      <c r="AQ231" s="122" t="n">
        <f aca="false">SUM(AN231:AP231)</f>
        <v>0</v>
      </c>
      <c r="AR231" s="123"/>
      <c r="AS231" s="123"/>
      <c r="AT231" s="123"/>
      <c r="AU231" s="122" t="n">
        <f aca="false">SUM(AR231:AT231)</f>
        <v>0</v>
      </c>
      <c r="AV231" s="123"/>
      <c r="AW231" s="123"/>
      <c r="AX231" s="123"/>
      <c r="AY231" s="122" t="n">
        <f aca="false">SUM(AV231:AX231)</f>
        <v>0</v>
      </c>
      <c r="AZ231" s="123"/>
      <c r="BA231" s="123"/>
      <c r="BB231" s="123"/>
      <c r="BC231" s="122" t="n">
        <f aca="false">SUM(AZ231:BB231)</f>
        <v>0</v>
      </c>
      <c r="BD231" s="123"/>
      <c r="BE231" s="123"/>
      <c r="BF231" s="123"/>
      <c r="BG231" s="123"/>
      <c r="BH231" s="123"/>
      <c r="BI231" s="122" t="n">
        <f aca="false">SUM(BE231:BH231)</f>
        <v>0</v>
      </c>
      <c r="BJ231" s="124" t="n">
        <f aca="false">AM231+AQ231+AU231+AY231+BC231+BD231+BI231</f>
        <v>0</v>
      </c>
      <c r="BK231" s="120"/>
      <c r="BL231" s="121"/>
      <c r="BM231" s="121"/>
      <c r="BN231" s="122" t="n">
        <f aca="false">SUM(BK231:BM231)</f>
        <v>0</v>
      </c>
      <c r="BO231" s="123"/>
      <c r="BP231" s="123"/>
      <c r="BQ231" s="123"/>
      <c r="BR231" s="122" t="n">
        <f aca="false">SUM(BO231:BQ231)</f>
        <v>0</v>
      </c>
      <c r="BS231" s="123"/>
      <c r="BT231" s="123"/>
      <c r="BU231" s="123"/>
      <c r="BV231" s="122" t="n">
        <f aca="false">SUM(BS231:BU231)</f>
        <v>0</v>
      </c>
      <c r="BW231" s="123"/>
      <c r="BX231" s="123"/>
      <c r="BY231" s="123"/>
      <c r="BZ231" s="122" t="n">
        <f aca="false">SUM(BW231:BY231)</f>
        <v>0</v>
      </c>
      <c r="CA231" s="123"/>
      <c r="CB231" s="123"/>
      <c r="CC231" s="123"/>
      <c r="CD231" s="122" t="n">
        <f aca="false">SUM(CA231:CC231)</f>
        <v>0</v>
      </c>
      <c r="CE231" s="123"/>
      <c r="CF231" s="123"/>
      <c r="CG231" s="123"/>
      <c r="CH231" s="123"/>
      <c r="CI231" s="123"/>
      <c r="CJ231" s="122" t="n">
        <f aca="false">SUM(CF231:CI231)</f>
        <v>0</v>
      </c>
      <c r="CK231" s="123" t="n">
        <f aca="false">BN231+BR231+BV231+BZ231+CD231+CE231+CJ231</f>
        <v>0</v>
      </c>
      <c r="CL231" s="125"/>
      <c r="CM231" s="126"/>
      <c r="CN231" s="32"/>
      <c r="CO231" s="32"/>
      <c r="CP231" s="32"/>
      <c r="CQ231" s="32"/>
      <c r="CR231" s="32"/>
      <c r="CS231" s="32"/>
      <c r="CT231" s="32"/>
    </row>
    <row r="232" customFormat="false" ht="24.75" hidden="false" customHeight="true" outlineLevel="0" collapsed="false">
      <c r="A232" s="32"/>
      <c r="B232" s="106" t="n">
        <f aca="false">B231+1</f>
        <v>222</v>
      </c>
      <c r="C232" s="117" t="n">
        <f aca="false">INDEX(_Rge_Projectdata_3rd,$B232,MATCH(C$10,_Rge_Headline_Projectdata,0))</f>
        <v>0</v>
      </c>
      <c r="D232" s="117" t="n">
        <f aca="false">INDEX(_Rge_Projectdata_3rd,$B232,MATCH(D$10,_Rge_Headline_Projectdata,0))</f>
        <v>0</v>
      </c>
      <c r="E232" s="118" t="str">
        <f aca="false" t="array" ref="E232:E232">IF(INDEX(_Rge_Projectdata_3rd,$B232,MATCH(E$10,_Rge_Headline_Projectdata,0))=0,"",INDEX(_Rge_Projectdata_3rd,$B232,MATCH(E$10,_Rge_Headline_Projectdata,0)))</f>
        <v/>
      </c>
      <c r="F232" s="119" t="str">
        <f aca="false">IF(OR(E232=0,E232&gt;_Reportdate),"Open","Closed")</f>
        <v>Open</v>
      </c>
      <c r="G232" s="120"/>
      <c r="H232" s="121"/>
      <c r="I232" s="121"/>
      <c r="J232" s="121"/>
      <c r="K232" s="122" t="n">
        <f aca="false">SUM(H232:J232)</f>
        <v>0</v>
      </c>
      <c r="L232" s="123"/>
      <c r="M232" s="123"/>
      <c r="N232" s="123"/>
      <c r="O232" s="122" t="n">
        <f aca="false">SUM(L232:N232)</f>
        <v>0</v>
      </c>
      <c r="P232" s="123"/>
      <c r="Q232" s="123"/>
      <c r="R232" s="123"/>
      <c r="S232" s="122" t="n">
        <f aca="false">SUM(P232:R232)</f>
        <v>0</v>
      </c>
      <c r="T232" s="123"/>
      <c r="U232" s="123"/>
      <c r="V232" s="123"/>
      <c r="W232" s="122" t="n">
        <f aca="false">SUM(T232:V232)</f>
        <v>0</v>
      </c>
      <c r="X232" s="123"/>
      <c r="Y232" s="123"/>
      <c r="Z232" s="123"/>
      <c r="AA232" s="122" t="n">
        <f aca="false">SUM(X232:Z232)</f>
        <v>0</v>
      </c>
      <c r="AB232" s="123"/>
      <c r="AC232" s="123"/>
      <c r="AD232" s="123"/>
      <c r="AE232" s="123"/>
      <c r="AF232" s="123"/>
      <c r="AG232" s="122" t="n">
        <f aca="false">SUM(AC232:AF232)</f>
        <v>0</v>
      </c>
      <c r="AH232" s="124" t="n">
        <f aca="false">K232+O232+S232+W232+AA232+AB232+AG232</f>
        <v>0</v>
      </c>
      <c r="AI232" s="120"/>
      <c r="AJ232" s="121"/>
      <c r="AK232" s="121"/>
      <c r="AL232" s="121"/>
      <c r="AM232" s="122" t="n">
        <f aca="false">SUM(AJ232:AL232)</f>
        <v>0</v>
      </c>
      <c r="AN232" s="123"/>
      <c r="AO232" s="123"/>
      <c r="AP232" s="123"/>
      <c r="AQ232" s="122" t="n">
        <f aca="false">SUM(AN232:AP232)</f>
        <v>0</v>
      </c>
      <c r="AR232" s="123"/>
      <c r="AS232" s="123"/>
      <c r="AT232" s="123"/>
      <c r="AU232" s="122" t="n">
        <f aca="false">SUM(AR232:AT232)</f>
        <v>0</v>
      </c>
      <c r="AV232" s="123"/>
      <c r="AW232" s="123"/>
      <c r="AX232" s="123"/>
      <c r="AY232" s="122" t="n">
        <f aca="false">SUM(AV232:AX232)</f>
        <v>0</v>
      </c>
      <c r="AZ232" s="123"/>
      <c r="BA232" s="123"/>
      <c r="BB232" s="123"/>
      <c r="BC232" s="122" t="n">
        <f aca="false">SUM(AZ232:BB232)</f>
        <v>0</v>
      </c>
      <c r="BD232" s="123"/>
      <c r="BE232" s="123"/>
      <c r="BF232" s="123"/>
      <c r="BG232" s="123"/>
      <c r="BH232" s="123"/>
      <c r="BI232" s="122" t="n">
        <f aca="false">SUM(BE232:BH232)</f>
        <v>0</v>
      </c>
      <c r="BJ232" s="124" t="n">
        <f aca="false">AM232+AQ232+AU232+AY232+BC232+BD232+BI232</f>
        <v>0</v>
      </c>
      <c r="BK232" s="120"/>
      <c r="BL232" s="121"/>
      <c r="BM232" s="121"/>
      <c r="BN232" s="122" t="n">
        <f aca="false">SUM(BK232:BM232)</f>
        <v>0</v>
      </c>
      <c r="BO232" s="123"/>
      <c r="BP232" s="123"/>
      <c r="BQ232" s="123"/>
      <c r="BR232" s="122" t="n">
        <f aca="false">SUM(BO232:BQ232)</f>
        <v>0</v>
      </c>
      <c r="BS232" s="123"/>
      <c r="BT232" s="123"/>
      <c r="BU232" s="123"/>
      <c r="BV232" s="122" t="n">
        <f aca="false">SUM(BS232:BU232)</f>
        <v>0</v>
      </c>
      <c r="BW232" s="123"/>
      <c r="BX232" s="123"/>
      <c r="BY232" s="123"/>
      <c r="BZ232" s="122" t="n">
        <f aca="false">SUM(BW232:BY232)</f>
        <v>0</v>
      </c>
      <c r="CA232" s="123"/>
      <c r="CB232" s="123"/>
      <c r="CC232" s="123"/>
      <c r="CD232" s="122" t="n">
        <f aca="false">SUM(CA232:CC232)</f>
        <v>0</v>
      </c>
      <c r="CE232" s="123"/>
      <c r="CF232" s="123"/>
      <c r="CG232" s="123"/>
      <c r="CH232" s="123"/>
      <c r="CI232" s="123"/>
      <c r="CJ232" s="122" t="n">
        <f aca="false">SUM(CF232:CI232)</f>
        <v>0</v>
      </c>
      <c r="CK232" s="123" t="n">
        <f aca="false">BN232+BR232+BV232+BZ232+CD232+CE232+CJ232</f>
        <v>0</v>
      </c>
      <c r="CL232" s="125"/>
      <c r="CM232" s="126"/>
      <c r="CN232" s="32"/>
      <c r="CO232" s="32"/>
      <c r="CP232" s="32"/>
      <c r="CQ232" s="32"/>
      <c r="CR232" s="32"/>
      <c r="CS232" s="32"/>
      <c r="CT232" s="32"/>
    </row>
    <row r="233" customFormat="false" ht="24.75" hidden="false" customHeight="true" outlineLevel="0" collapsed="false">
      <c r="A233" s="32"/>
      <c r="B233" s="106" t="n">
        <f aca="false">B232+1</f>
        <v>223</v>
      </c>
      <c r="C233" s="117" t="n">
        <f aca="false">INDEX(_Rge_Projectdata_3rd,$B233,MATCH(C$10,_Rge_Headline_Projectdata,0))</f>
        <v>0</v>
      </c>
      <c r="D233" s="117" t="n">
        <f aca="false">INDEX(_Rge_Projectdata_3rd,$B233,MATCH(D$10,_Rge_Headline_Projectdata,0))</f>
        <v>0</v>
      </c>
      <c r="E233" s="118" t="str">
        <f aca="false" t="array" ref="E233:E233">IF(INDEX(_Rge_Projectdata_3rd,$B233,MATCH(E$10,_Rge_Headline_Projectdata,0))=0,"",INDEX(_Rge_Projectdata_3rd,$B233,MATCH(E$10,_Rge_Headline_Projectdata,0)))</f>
        <v/>
      </c>
      <c r="F233" s="119" t="str">
        <f aca="false">IF(OR(E233=0,E233&gt;_Reportdate),"Open","Closed")</f>
        <v>Open</v>
      </c>
      <c r="G233" s="120"/>
      <c r="H233" s="121"/>
      <c r="I233" s="121"/>
      <c r="J233" s="121"/>
      <c r="K233" s="122" t="n">
        <f aca="false">SUM(H233:J233)</f>
        <v>0</v>
      </c>
      <c r="L233" s="123"/>
      <c r="M233" s="123"/>
      <c r="N233" s="123"/>
      <c r="O233" s="122" t="n">
        <f aca="false">SUM(L233:N233)</f>
        <v>0</v>
      </c>
      <c r="P233" s="123"/>
      <c r="Q233" s="123"/>
      <c r="R233" s="123"/>
      <c r="S233" s="122" t="n">
        <f aca="false">SUM(P233:R233)</f>
        <v>0</v>
      </c>
      <c r="T233" s="123"/>
      <c r="U233" s="123"/>
      <c r="V233" s="123"/>
      <c r="W233" s="122" t="n">
        <f aca="false">SUM(T233:V233)</f>
        <v>0</v>
      </c>
      <c r="X233" s="123"/>
      <c r="Y233" s="123"/>
      <c r="Z233" s="123"/>
      <c r="AA233" s="122" t="n">
        <f aca="false">SUM(X233:Z233)</f>
        <v>0</v>
      </c>
      <c r="AB233" s="123"/>
      <c r="AC233" s="123"/>
      <c r="AD233" s="123"/>
      <c r="AE233" s="123"/>
      <c r="AF233" s="123"/>
      <c r="AG233" s="122" t="n">
        <f aca="false">SUM(AC233:AF233)</f>
        <v>0</v>
      </c>
      <c r="AH233" s="124" t="n">
        <f aca="false">K233+O233+S233+W233+AA233+AB233+AG233</f>
        <v>0</v>
      </c>
      <c r="AI233" s="120"/>
      <c r="AJ233" s="121"/>
      <c r="AK233" s="121"/>
      <c r="AL233" s="121"/>
      <c r="AM233" s="122" t="n">
        <f aca="false">SUM(AJ233:AL233)</f>
        <v>0</v>
      </c>
      <c r="AN233" s="123"/>
      <c r="AO233" s="123"/>
      <c r="AP233" s="123"/>
      <c r="AQ233" s="122" t="n">
        <f aca="false">SUM(AN233:AP233)</f>
        <v>0</v>
      </c>
      <c r="AR233" s="123"/>
      <c r="AS233" s="123"/>
      <c r="AT233" s="123"/>
      <c r="AU233" s="122" t="n">
        <f aca="false">SUM(AR233:AT233)</f>
        <v>0</v>
      </c>
      <c r="AV233" s="123"/>
      <c r="AW233" s="123"/>
      <c r="AX233" s="123"/>
      <c r="AY233" s="122" t="n">
        <f aca="false">SUM(AV233:AX233)</f>
        <v>0</v>
      </c>
      <c r="AZ233" s="123"/>
      <c r="BA233" s="123"/>
      <c r="BB233" s="123"/>
      <c r="BC233" s="122" t="n">
        <f aca="false">SUM(AZ233:BB233)</f>
        <v>0</v>
      </c>
      <c r="BD233" s="123"/>
      <c r="BE233" s="123"/>
      <c r="BF233" s="123"/>
      <c r="BG233" s="123"/>
      <c r="BH233" s="123"/>
      <c r="BI233" s="122" t="n">
        <f aca="false">SUM(BE233:BH233)</f>
        <v>0</v>
      </c>
      <c r="BJ233" s="124" t="n">
        <f aca="false">AM233+AQ233+AU233+AY233+BC233+BD233+BI233</f>
        <v>0</v>
      </c>
      <c r="BK233" s="120"/>
      <c r="BL233" s="121"/>
      <c r="BM233" s="121"/>
      <c r="BN233" s="122" t="n">
        <f aca="false">SUM(BK233:BM233)</f>
        <v>0</v>
      </c>
      <c r="BO233" s="123"/>
      <c r="BP233" s="123"/>
      <c r="BQ233" s="123"/>
      <c r="BR233" s="122" t="n">
        <f aca="false">SUM(BO233:BQ233)</f>
        <v>0</v>
      </c>
      <c r="BS233" s="123"/>
      <c r="BT233" s="123"/>
      <c r="BU233" s="123"/>
      <c r="BV233" s="122" t="n">
        <f aca="false">SUM(BS233:BU233)</f>
        <v>0</v>
      </c>
      <c r="BW233" s="123"/>
      <c r="BX233" s="123"/>
      <c r="BY233" s="123"/>
      <c r="BZ233" s="122" t="n">
        <f aca="false">SUM(BW233:BY233)</f>
        <v>0</v>
      </c>
      <c r="CA233" s="123"/>
      <c r="CB233" s="123"/>
      <c r="CC233" s="123"/>
      <c r="CD233" s="122" t="n">
        <f aca="false">SUM(CA233:CC233)</f>
        <v>0</v>
      </c>
      <c r="CE233" s="123"/>
      <c r="CF233" s="123"/>
      <c r="CG233" s="123"/>
      <c r="CH233" s="123"/>
      <c r="CI233" s="123"/>
      <c r="CJ233" s="122" t="n">
        <f aca="false">SUM(CF233:CI233)</f>
        <v>0</v>
      </c>
      <c r="CK233" s="123" t="n">
        <f aca="false">BN233+BR233+BV233+BZ233+CD233+CE233+CJ233</f>
        <v>0</v>
      </c>
      <c r="CL233" s="125"/>
      <c r="CM233" s="126"/>
      <c r="CN233" s="32"/>
      <c r="CO233" s="32"/>
      <c r="CP233" s="32"/>
      <c r="CQ233" s="32"/>
      <c r="CR233" s="32"/>
      <c r="CS233" s="32"/>
      <c r="CT233" s="32"/>
    </row>
    <row r="234" customFormat="false" ht="24.75" hidden="false" customHeight="true" outlineLevel="0" collapsed="false">
      <c r="A234" s="32"/>
      <c r="B234" s="106" t="n">
        <f aca="false">B233+1</f>
        <v>224</v>
      </c>
      <c r="C234" s="117" t="n">
        <f aca="false">INDEX(_Rge_Projectdata_3rd,$B234,MATCH(C$10,_Rge_Headline_Projectdata,0))</f>
        <v>0</v>
      </c>
      <c r="D234" s="117" t="n">
        <f aca="false">INDEX(_Rge_Projectdata_3rd,$B234,MATCH(D$10,_Rge_Headline_Projectdata,0))</f>
        <v>0</v>
      </c>
      <c r="E234" s="118" t="str">
        <f aca="false" t="array" ref="E234:E234">IF(INDEX(_Rge_Projectdata_3rd,$B234,MATCH(E$10,_Rge_Headline_Projectdata,0))=0,"",INDEX(_Rge_Projectdata_3rd,$B234,MATCH(E$10,_Rge_Headline_Projectdata,0)))</f>
        <v/>
      </c>
      <c r="F234" s="119" t="str">
        <f aca="false">IF(OR(E234=0,E234&gt;_Reportdate),"Open","Closed")</f>
        <v>Open</v>
      </c>
      <c r="G234" s="120"/>
      <c r="H234" s="121"/>
      <c r="I234" s="121"/>
      <c r="J234" s="121"/>
      <c r="K234" s="122" t="n">
        <f aca="false">SUM(H234:J234)</f>
        <v>0</v>
      </c>
      <c r="L234" s="123"/>
      <c r="M234" s="123"/>
      <c r="N234" s="123"/>
      <c r="O234" s="122" t="n">
        <f aca="false">SUM(L234:N234)</f>
        <v>0</v>
      </c>
      <c r="P234" s="123"/>
      <c r="Q234" s="123"/>
      <c r="R234" s="123"/>
      <c r="S234" s="122" t="n">
        <f aca="false">SUM(P234:R234)</f>
        <v>0</v>
      </c>
      <c r="T234" s="123"/>
      <c r="U234" s="123"/>
      <c r="V234" s="123"/>
      <c r="W234" s="122" t="n">
        <f aca="false">SUM(T234:V234)</f>
        <v>0</v>
      </c>
      <c r="X234" s="123"/>
      <c r="Y234" s="123"/>
      <c r="Z234" s="123"/>
      <c r="AA234" s="122" t="n">
        <f aca="false">SUM(X234:Z234)</f>
        <v>0</v>
      </c>
      <c r="AB234" s="123"/>
      <c r="AC234" s="123"/>
      <c r="AD234" s="123"/>
      <c r="AE234" s="123"/>
      <c r="AF234" s="123"/>
      <c r="AG234" s="122" t="n">
        <f aca="false">SUM(AC234:AF234)</f>
        <v>0</v>
      </c>
      <c r="AH234" s="124" t="n">
        <f aca="false">K234+O234+S234+W234+AA234+AB234+AG234</f>
        <v>0</v>
      </c>
      <c r="AI234" s="120"/>
      <c r="AJ234" s="121"/>
      <c r="AK234" s="121"/>
      <c r="AL234" s="121"/>
      <c r="AM234" s="122" t="n">
        <f aca="false">SUM(AJ234:AL234)</f>
        <v>0</v>
      </c>
      <c r="AN234" s="123"/>
      <c r="AO234" s="123"/>
      <c r="AP234" s="123"/>
      <c r="AQ234" s="122" t="n">
        <f aca="false">SUM(AN234:AP234)</f>
        <v>0</v>
      </c>
      <c r="AR234" s="123"/>
      <c r="AS234" s="123"/>
      <c r="AT234" s="123"/>
      <c r="AU234" s="122" t="n">
        <f aca="false">SUM(AR234:AT234)</f>
        <v>0</v>
      </c>
      <c r="AV234" s="123"/>
      <c r="AW234" s="123"/>
      <c r="AX234" s="123"/>
      <c r="AY234" s="122" t="n">
        <f aca="false">SUM(AV234:AX234)</f>
        <v>0</v>
      </c>
      <c r="AZ234" s="123"/>
      <c r="BA234" s="123"/>
      <c r="BB234" s="123"/>
      <c r="BC234" s="122" t="n">
        <f aca="false">SUM(AZ234:BB234)</f>
        <v>0</v>
      </c>
      <c r="BD234" s="123"/>
      <c r="BE234" s="123"/>
      <c r="BF234" s="123"/>
      <c r="BG234" s="123"/>
      <c r="BH234" s="123"/>
      <c r="BI234" s="122" t="n">
        <f aca="false">SUM(BE234:BH234)</f>
        <v>0</v>
      </c>
      <c r="BJ234" s="124" t="n">
        <f aca="false">AM234+AQ234+AU234+AY234+BC234+BD234+BI234</f>
        <v>0</v>
      </c>
      <c r="BK234" s="120"/>
      <c r="BL234" s="121"/>
      <c r="BM234" s="121"/>
      <c r="BN234" s="122" t="n">
        <f aca="false">SUM(BK234:BM234)</f>
        <v>0</v>
      </c>
      <c r="BO234" s="123"/>
      <c r="BP234" s="123"/>
      <c r="BQ234" s="123"/>
      <c r="BR234" s="122" t="n">
        <f aca="false">SUM(BO234:BQ234)</f>
        <v>0</v>
      </c>
      <c r="BS234" s="123"/>
      <c r="BT234" s="123"/>
      <c r="BU234" s="123"/>
      <c r="BV234" s="122" t="n">
        <f aca="false">SUM(BS234:BU234)</f>
        <v>0</v>
      </c>
      <c r="BW234" s="123"/>
      <c r="BX234" s="123"/>
      <c r="BY234" s="123"/>
      <c r="BZ234" s="122" t="n">
        <f aca="false">SUM(BW234:BY234)</f>
        <v>0</v>
      </c>
      <c r="CA234" s="123"/>
      <c r="CB234" s="123"/>
      <c r="CC234" s="123"/>
      <c r="CD234" s="122" t="n">
        <f aca="false">SUM(CA234:CC234)</f>
        <v>0</v>
      </c>
      <c r="CE234" s="123"/>
      <c r="CF234" s="123"/>
      <c r="CG234" s="123"/>
      <c r="CH234" s="123"/>
      <c r="CI234" s="123"/>
      <c r="CJ234" s="122" t="n">
        <f aca="false">SUM(CF234:CI234)</f>
        <v>0</v>
      </c>
      <c r="CK234" s="123" t="n">
        <f aca="false">BN234+BR234+BV234+BZ234+CD234+CE234+CJ234</f>
        <v>0</v>
      </c>
      <c r="CL234" s="125"/>
      <c r="CM234" s="126"/>
      <c r="CN234" s="32"/>
      <c r="CO234" s="32"/>
      <c r="CP234" s="32"/>
      <c r="CQ234" s="32"/>
      <c r="CR234" s="32"/>
      <c r="CS234" s="32"/>
      <c r="CT234" s="32"/>
    </row>
    <row r="235" customFormat="false" ht="24.75" hidden="false" customHeight="true" outlineLevel="0" collapsed="false">
      <c r="A235" s="32"/>
      <c r="B235" s="106" t="n">
        <f aca="false">B234+1</f>
        <v>225</v>
      </c>
      <c r="C235" s="117" t="n">
        <f aca="false">INDEX(_Rge_Projectdata_3rd,$B235,MATCH(C$10,_Rge_Headline_Projectdata,0))</f>
        <v>0</v>
      </c>
      <c r="D235" s="117" t="n">
        <f aca="false">INDEX(_Rge_Projectdata_3rd,$B235,MATCH(D$10,_Rge_Headline_Projectdata,0))</f>
        <v>0</v>
      </c>
      <c r="E235" s="118" t="str">
        <f aca="false" t="array" ref="E235:E235">IF(INDEX(_Rge_Projectdata_3rd,$B235,MATCH(E$10,_Rge_Headline_Projectdata,0))=0,"",INDEX(_Rge_Projectdata_3rd,$B235,MATCH(E$10,_Rge_Headline_Projectdata,0)))</f>
        <v/>
      </c>
      <c r="F235" s="119" t="str">
        <f aca="false">IF(OR(E235=0,E235&gt;_Reportdate),"Open","Closed")</f>
        <v>Open</v>
      </c>
      <c r="G235" s="120"/>
      <c r="H235" s="121"/>
      <c r="I235" s="121"/>
      <c r="J235" s="121"/>
      <c r="K235" s="122" t="n">
        <f aca="false">SUM(H235:J235)</f>
        <v>0</v>
      </c>
      <c r="L235" s="123"/>
      <c r="M235" s="123"/>
      <c r="N235" s="123"/>
      <c r="O235" s="122" t="n">
        <f aca="false">SUM(L235:N235)</f>
        <v>0</v>
      </c>
      <c r="P235" s="123"/>
      <c r="Q235" s="123"/>
      <c r="R235" s="123"/>
      <c r="S235" s="122" t="n">
        <f aca="false">SUM(P235:R235)</f>
        <v>0</v>
      </c>
      <c r="T235" s="123"/>
      <c r="U235" s="123"/>
      <c r="V235" s="123"/>
      <c r="W235" s="122" t="n">
        <f aca="false">SUM(T235:V235)</f>
        <v>0</v>
      </c>
      <c r="X235" s="123"/>
      <c r="Y235" s="123"/>
      <c r="Z235" s="123"/>
      <c r="AA235" s="122" t="n">
        <f aca="false">SUM(X235:Z235)</f>
        <v>0</v>
      </c>
      <c r="AB235" s="123"/>
      <c r="AC235" s="123"/>
      <c r="AD235" s="123"/>
      <c r="AE235" s="123"/>
      <c r="AF235" s="123"/>
      <c r="AG235" s="122" t="n">
        <f aca="false">SUM(AC235:AF235)</f>
        <v>0</v>
      </c>
      <c r="AH235" s="124" t="n">
        <f aca="false">K235+O235+S235+W235+AA235+AB235+AG235</f>
        <v>0</v>
      </c>
      <c r="AI235" s="120"/>
      <c r="AJ235" s="121"/>
      <c r="AK235" s="121"/>
      <c r="AL235" s="121"/>
      <c r="AM235" s="122" t="n">
        <f aca="false">SUM(AJ235:AL235)</f>
        <v>0</v>
      </c>
      <c r="AN235" s="123"/>
      <c r="AO235" s="123"/>
      <c r="AP235" s="123"/>
      <c r="AQ235" s="122" t="n">
        <f aca="false">SUM(AN235:AP235)</f>
        <v>0</v>
      </c>
      <c r="AR235" s="123"/>
      <c r="AS235" s="123"/>
      <c r="AT235" s="123"/>
      <c r="AU235" s="122" t="n">
        <f aca="false">SUM(AR235:AT235)</f>
        <v>0</v>
      </c>
      <c r="AV235" s="123"/>
      <c r="AW235" s="123"/>
      <c r="AX235" s="123"/>
      <c r="AY235" s="122" t="n">
        <f aca="false">SUM(AV235:AX235)</f>
        <v>0</v>
      </c>
      <c r="AZ235" s="123"/>
      <c r="BA235" s="123"/>
      <c r="BB235" s="123"/>
      <c r="BC235" s="122" t="n">
        <f aca="false">SUM(AZ235:BB235)</f>
        <v>0</v>
      </c>
      <c r="BD235" s="123"/>
      <c r="BE235" s="123"/>
      <c r="BF235" s="123"/>
      <c r="BG235" s="123"/>
      <c r="BH235" s="123"/>
      <c r="BI235" s="122" t="n">
        <f aca="false">SUM(BE235:BH235)</f>
        <v>0</v>
      </c>
      <c r="BJ235" s="124" t="n">
        <f aca="false">AM235+AQ235+AU235+AY235+BC235+BD235+BI235</f>
        <v>0</v>
      </c>
      <c r="BK235" s="120"/>
      <c r="BL235" s="121"/>
      <c r="BM235" s="121"/>
      <c r="BN235" s="122" t="n">
        <f aca="false">SUM(BK235:BM235)</f>
        <v>0</v>
      </c>
      <c r="BO235" s="123"/>
      <c r="BP235" s="123"/>
      <c r="BQ235" s="123"/>
      <c r="BR235" s="122" t="n">
        <f aca="false">SUM(BO235:BQ235)</f>
        <v>0</v>
      </c>
      <c r="BS235" s="123"/>
      <c r="BT235" s="123"/>
      <c r="BU235" s="123"/>
      <c r="BV235" s="122" t="n">
        <f aca="false">SUM(BS235:BU235)</f>
        <v>0</v>
      </c>
      <c r="BW235" s="123"/>
      <c r="BX235" s="123"/>
      <c r="BY235" s="123"/>
      <c r="BZ235" s="122" t="n">
        <f aca="false">SUM(BW235:BY235)</f>
        <v>0</v>
      </c>
      <c r="CA235" s="123"/>
      <c r="CB235" s="123"/>
      <c r="CC235" s="123"/>
      <c r="CD235" s="122" t="n">
        <f aca="false">SUM(CA235:CC235)</f>
        <v>0</v>
      </c>
      <c r="CE235" s="123"/>
      <c r="CF235" s="123"/>
      <c r="CG235" s="123"/>
      <c r="CH235" s="123"/>
      <c r="CI235" s="123"/>
      <c r="CJ235" s="122" t="n">
        <f aca="false">SUM(CF235:CI235)</f>
        <v>0</v>
      </c>
      <c r="CK235" s="123" t="n">
        <f aca="false">BN235+BR235+BV235+BZ235+CD235+CE235+CJ235</f>
        <v>0</v>
      </c>
      <c r="CL235" s="125"/>
      <c r="CM235" s="126"/>
      <c r="CN235" s="32"/>
      <c r="CO235" s="32"/>
      <c r="CP235" s="32"/>
      <c r="CQ235" s="32"/>
      <c r="CR235" s="32"/>
      <c r="CS235" s="32"/>
      <c r="CT235" s="32"/>
    </row>
    <row r="236" customFormat="false" ht="24.75" hidden="false" customHeight="true" outlineLevel="0" collapsed="false">
      <c r="A236" s="32"/>
      <c r="B236" s="106" t="n">
        <f aca="false">B235+1</f>
        <v>226</v>
      </c>
      <c r="C236" s="117" t="n">
        <f aca="false">INDEX(_Rge_Projectdata_3rd,$B236,MATCH(C$10,_Rge_Headline_Projectdata,0))</f>
        <v>0</v>
      </c>
      <c r="D236" s="117" t="n">
        <f aca="false">INDEX(_Rge_Projectdata_3rd,$B236,MATCH(D$10,_Rge_Headline_Projectdata,0))</f>
        <v>0</v>
      </c>
      <c r="E236" s="118" t="str">
        <f aca="false" t="array" ref="E236:E236">IF(INDEX(_Rge_Projectdata_3rd,$B236,MATCH(E$10,_Rge_Headline_Projectdata,0))=0,"",INDEX(_Rge_Projectdata_3rd,$B236,MATCH(E$10,_Rge_Headline_Projectdata,0)))</f>
        <v/>
      </c>
      <c r="F236" s="119" t="str">
        <f aca="false">IF(OR(E236=0,E236&gt;_Reportdate),"Open","Closed")</f>
        <v>Open</v>
      </c>
      <c r="G236" s="120"/>
      <c r="H236" s="121"/>
      <c r="I236" s="121"/>
      <c r="J236" s="121"/>
      <c r="K236" s="122" t="n">
        <f aca="false">SUM(H236:J236)</f>
        <v>0</v>
      </c>
      <c r="L236" s="123"/>
      <c r="M236" s="123"/>
      <c r="N236" s="123"/>
      <c r="O236" s="122" t="n">
        <f aca="false">SUM(L236:N236)</f>
        <v>0</v>
      </c>
      <c r="P236" s="123"/>
      <c r="Q236" s="123"/>
      <c r="R236" s="123"/>
      <c r="S236" s="122" t="n">
        <f aca="false">SUM(P236:R236)</f>
        <v>0</v>
      </c>
      <c r="T236" s="123"/>
      <c r="U236" s="123"/>
      <c r="V236" s="123"/>
      <c r="W236" s="122" t="n">
        <f aca="false">SUM(T236:V236)</f>
        <v>0</v>
      </c>
      <c r="X236" s="123"/>
      <c r="Y236" s="123"/>
      <c r="Z236" s="123"/>
      <c r="AA236" s="122" t="n">
        <f aca="false">SUM(X236:Z236)</f>
        <v>0</v>
      </c>
      <c r="AB236" s="123"/>
      <c r="AC236" s="123"/>
      <c r="AD236" s="123"/>
      <c r="AE236" s="123"/>
      <c r="AF236" s="123"/>
      <c r="AG236" s="122" t="n">
        <f aca="false">SUM(AC236:AF236)</f>
        <v>0</v>
      </c>
      <c r="AH236" s="124" t="n">
        <f aca="false">K236+O236+S236+W236+AA236+AB236+AG236</f>
        <v>0</v>
      </c>
      <c r="AI236" s="120"/>
      <c r="AJ236" s="121"/>
      <c r="AK236" s="121"/>
      <c r="AL236" s="121"/>
      <c r="AM236" s="122" t="n">
        <f aca="false">SUM(AJ236:AL236)</f>
        <v>0</v>
      </c>
      <c r="AN236" s="123"/>
      <c r="AO236" s="123"/>
      <c r="AP236" s="123"/>
      <c r="AQ236" s="122" t="n">
        <f aca="false">SUM(AN236:AP236)</f>
        <v>0</v>
      </c>
      <c r="AR236" s="123"/>
      <c r="AS236" s="123"/>
      <c r="AT236" s="123"/>
      <c r="AU236" s="122" t="n">
        <f aca="false">SUM(AR236:AT236)</f>
        <v>0</v>
      </c>
      <c r="AV236" s="123"/>
      <c r="AW236" s="123"/>
      <c r="AX236" s="123"/>
      <c r="AY236" s="122" t="n">
        <f aca="false">SUM(AV236:AX236)</f>
        <v>0</v>
      </c>
      <c r="AZ236" s="123"/>
      <c r="BA236" s="123"/>
      <c r="BB236" s="123"/>
      <c r="BC236" s="122" t="n">
        <f aca="false">SUM(AZ236:BB236)</f>
        <v>0</v>
      </c>
      <c r="BD236" s="123"/>
      <c r="BE236" s="123"/>
      <c r="BF236" s="123"/>
      <c r="BG236" s="123"/>
      <c r="BH236" s="123"/>
      <c r="BI236" s="122" t="n">
        <f aca="false">SUM(BE236:BH236)</f>
        <v>0</v>
      </c>
      <c r="BJ236" s="124" t="n">
        <f aca="false">AM236+AQ236+AU236+AY236+BC236+BD236+BI236</f>
        <v>0</v>
      </c>
      <c r="BK236" s="120"/>
      <c r="BL236" s="121"/>
      <c r="BM236" s="121"/>
      <c r="BN236" s="122" t="n">
        <f aca="false">SUM(BK236:BM236)</f>
        <v>0</v>
      </c>
      <c r="BO236" s="123"/>
      <c r="BP236" s="123"/>
      <c r="BQ236" s="123"/>
      <c r="BR236" s="122" t="n">
        <f aca="false">SUM(BO236:BQ236)</f>
        <v>0</v>
      </c>
      <c r="BS236" s="123"/>
      <c r="BT236" s="123"/>
      <c r="BU236" s="123"/>
      <c r="BV236" s="122" t="n">
        <f aca="false">SUM(BS236:BU236)</f>
        <v>0</v>
      </c>
      <c r="BW236" s="123"/>
      <c r="BX236" s="123"/>
      <c r="BY236" s="123"/>
      <c r="BZ236" s="122" t="n">
        <f aca="false">SUM(BW236:BY236)</f>
        <v>0</v>
      </c>
      <c r="CA236" s="123"/>
      <c r="CB236" s="123"/>
      <c r="CC236" s="123"/>
      <c r="CD236" s="122" t="n">
        <f aca="false">SUM(CA236:CC236)</f>
        <v>0</v>
      </c>
      <c r="CE236" s="123"/>
      <c r="CF236" s="123"/>
      <c r="CG236" s="123"/>
      <c r="CH236" s="123"/>
      <c r="CI236" s="123"/>
      <c r="CJ236" s="122" t="n">
        <f aca="false">SUM(CF236:CI236)</f>
        <v>0</v>
      </c>
      <c r="CK236" s="123" t="n">
        <f aca="false">BN236+BR236+BV236+BZ236+CD236+CE236+CJ236</f>
        <v>0</v>
      </c>
      <c r="CL236" s="125"/>
      <c r="CM236" s="126"/>
      <c r="CN236" s="32"/>
      <c r="CO236" s="32"/>
      <c r="CP236" s="32"/>
      <c r="CQ236" s="32"/>
      <c r="CR236" s="32"/>
      <c r="CS236" s="32"/>
      <c r="CT236" s="32"/>
    </row>
    <row r="237" customFormat="false" ht="24.75" hidden="false" customHeight="true" outlineLevel="0" collapsed="false">
      <c r="A237" s="32"/>
      <c r="B237" s="106" t="n">
        <f aca="false">B236+1</f>
        <v>227</v>
      </c>
      <c r="C237" s="117" t="n">
        <f aca="false">INDEX(_Rge_Projectdata_3rd,$B237,MATCH(C$10,_Rge_Headline_Projectdata,0))</f>
        <v>0</v>
      </c>
      <c r="D237" s="117" t="n">
        <f aca="false">INDEX(_Rge_Projectdata_3rd,$B237,MATCH(D$10,_Rge_Headline_Projectdata,0))</f>
        <v>0</v>
      </c>
      <c r="E237" s="118" t="str">
        <f aca="false" t="array" ref="E237:E237">IF(INDEX(_Rge_Projectdata_3rd,$B237,MATCH(E$10,_Rge_Headline_Projectdata,0))=0,"",INDEX(_Rge_Projectdata_3rd,$B237,MATCH(E$10,_Rge_Headline_Projectdata,0)))</f>
        <v/>
      </c>
      <c r="F237" s="119" t="str">
        <f aca="false">IF(OR(E237=0,E237&gt;_Reportdate),"Open","Closed")</f>
        <v>Open</v>
      </c>
      <c r="G237" s="120"/>
      <c r="H237" s="121"/>
      <c r="I237" s="121"/>
      <c r="J237" s="121"/>
      <c r="K237" s="122" t="n">
        <f aca="false">SUM(H237:J237)</f>
        <v>0</v>
      </c>
      <c r="L237" s="123"/>
      <c r="M237" s="123"/>
      <c r="N237" s="123"/>
      <c r="O237" s="122" t="n">
        <f aca="false">SUM(L237:N237)</f>
        <v>0</v>
      </c>
      <c r="P237" s="123"/>
      <c r="Q237" s="123"/>
      <c r="R237" s="123"/>
      <c r="S237" s="122" t="n">
        <f aca="false">SUM(P237:R237)</f>
        <v>0</v>
      </c>
      <c r="T237" s="123"/>
      <c r="U237" s="123"/>
      <c r="V237" s="123"/>
      <c r="W237" s="122" t="n">
        <f aca="false">SUM(T237:V237)</f>
        <v>0</v>
      </c>
      <c r="X237" s="123"/>
      <c r="Y237" s="123"/>
      <c r="Z237" s="123"/>
      <c r="AA237" s="122" t="n">
        <f aca="false">SUM(X237:Z237)</f>
        <v>0</v>
      </c>
      <c r="AB237" s="123"/>
      <c r="AC237" s="123"/>
      <c r="AD237" s="123"/>
      <c r="AE237" s="123"/>
      <c r="AF237" s="123"/>
      <c r="AG237" s="122" t="n">
        <f aca="false">SUM(AC237:AF237)</f>
        <v>0</v>
      </c>
      <c r="AH237" s="124" t="n">
        <f aca="false">K237+O237+S237+W237+AA237+AB237+AG237</f>
        <v>0</v>
      </c>
      <c r="AI237" s="120"/>
      <c r="AJ237" s="121"/>
      <c r="AK237" s="121"/>
      <c r="AL237" s="121"/>
      <c r="AM237" s="122" t="n">
        <f aca="false">SUM(AJ237:AL237)</f>
        <v>0</v>
      </c>
      <c r="AN237" s="123"/>
      <c r="AO237" s="123"/>
      <c r="AP237" s="123"/>
      <c r="AQ237" s="122" t="n">
        <f aca="false">SUM(AN237:AP237)</f>
        <v>0</v>
      </c>
      <c r="AR237" s="123"/>
      <c r="AS237" s="123"/>
      <c r="AT237" s="123"/>
      <c r="AU237" s="122" t="n">
        <f aca="false">SUM(AR237:AT237)</f>
        <v>0</v>
      </c>
      <c r="AV237" s="123"/>
      <c r="AW237" s="123"/>
      <c r="AX237" s="123"/>
      <c r="AY237" s="122" t="n">
        <f aca="false">SUM(AV237:AX237)</f>
        <v>0</v>
      </c>
      <c r="AZ237" s="123"/>
      <c r="BA237" s="123"/>
      <c r="BB237" s="123"/>
      <c r="BC237" s="122" t="n">
        <f aca="false">SUM(AZ237:BB237)</f>
        <v>0</v>
      </c>
      <c r="BD237" s="123"/>
      <c r="BE237" s="123"/>
      <c r="BF237" s="123"/>
      <c r="BG237" s="123"/>
      <c r="BH237" s="123"/>
      <c r="BI237" s="122" t="n">
        <f aca="false">SUM(BE237:BH237)</f>
        <v>0</v>
      </c>
      <c r="BJ237" s="124" t="n">
        <f aca="false">AM237+AQ237+AU237+AY237+BC237+BD237+BI237</f>
        <v>0</v>
      </c>
      <c r="BK237" s="120"/>
      <c r="BL237" s="121"/>
      <c r="BM237" s="121"/>
      <c r="BN237" s="122" t="n">
        <f aca="false">SUM(BK237:BM237)</f>
        <v>0</v>
      </c>
      <c r="BO237" s="123"/>
      <c r="BP237" s="123"/>
      <c r="BQ237" s="123"/>
      <c r="BR237" s="122" t="n">
        <f aca="false">SUM(BO237:BQ237)</f>
        <v>0</v>
      </c>
      <c r="BS237" s="123"/>
      <c r="BT237" s="123"/>
      <c r="BU237" s="123"/>
      <c r="BV237" s="122" t="n">
        <f aca="false">SUM(BS237:BU237)</f>
        <v>0</v>
      </c>
      <c r="BW237" s="123"/>
      <c r="BX237" s="123"/>
      <c r="BY237" s="123"/>
      <c r="BZ237" s="122" t="n">
        <f aca="false">SUM(BW237:BY237)</f>
        <v>0</v>
      </c>
      <c r="CA237" s="123"/>
      <c r="CB237" s="123"/>
      <c r="CC237" s="123"/>
      <c r="CD237" s="122" t="n">
        <f aca="false">SUM(CA237:CC237)</f>
        <v>0</v>
      </c>
      <c r="CE237" s="123"/>
      <c r="CF237" s="123"/>
      <c r="CG237" s="123"/>
      <c r="CH237" s="123"/>
      <c r="CI237" s="123"/>
      <c r="CJ237" s="122" t="n">
        <f aca="false">SUM(CF237:CI237)</f>
        <v>0</v>
      </c>
      <c r="CK237" s="123" t="n">
        <f aca="false">BN237+BR237+BV237+BZ237+CD237+CE237+CJ237</f>
        <v>0</v>
      </c>
      <c r="CL237" s="125"/>
      <c r="CM237" s="126"/>
      <c r="CN237" s="32"/>
      <c r="CO237" s="32"/>
      <c r="CP237" s="32"/>
      <c r="CQ237" s="32"/>
      <c r="CR237" s="32"/>
      <c r="CS237" s="32"/>
      <c r="CT237" s="32"/>
    </row>
    <row r="238" customFormat="false" ht="24.75" hidden="false" customHeight="true" outlineLevel="0" collapsed="false">
      <c r="A238" s="32"/>
      <c r="B238" s="106" t="n">
        <f aca="false">B237+1</f>
        <v>228</v>
      </c>
      <c r="C238" s="117" t="n">
        <f aca="false">INDEX(_Rge_Projectdata_3rd,$B238,MATCH(C$10,_Rge_Headline_Projectdata,0))</f>
        <v>0</v>
      </c>
      <c r="D238" s="117" t="n">
        <f aca="false">INDEX(_Rge_Projectdata_3rd,$B238,MATCH(D$10,_Rge_Headline_Projectdata,0))</f>
        <v>0</v>
      </c>
      <c r="E238" s="118" t="str">
        <f aca="false" t="array" ref="E238:E238">IF(INDEX(_Rge_Projectdata_3rd,$B238,MATCH(E$10,_Rge_Headline_Projectdata,0))=0,"",INDEX(_Rge_Projectdata_3rd,$B238,MATCH(E$10,_Rge_Headline_Projectdata,0)))</f>
        <v/>
      </c>
      <c r="F238" s="119" t="str">
        <f aca="false">IF(OR(E238=0,E238&gt;_Reportdate),"Open","Closed")</f>
        <v>Open</v>
      </c>
      <c r="G238" s="120"/>
      <c r="H238" s="121"/>
      <c r="I238" s="121"/>
      <c r="J238" s="121"/>
      <c r="K238" s="122" t="n">
        <f aca="false">SUM(H238:J238)</f>
        <v>0</v>
      </c>
      <c r="L238" s="123"/>
      <c r="M238" s="123"/>
      <c r="N238" s="123"/>
      <c r="O238" s="122" t="n">
        <f aca="false">SUM(L238:N238)</f>
        <v>0</v>
      </c>
      <c r="P238" s="123"/>
      <c r="Q238" s="123"/>
      <c r="R238" s="123"/>
      <c r="S238" s="122" t="n">
        <f aca="false">SUM(P238:R238)</f>
        <v>0</v>
      </c>
      <c r="T238" s="123"/>
      <c r="U238" s="123"/>
      <c r="V238" s="123"/>
      <c r="W238" s="122" t="n">
        <f aca="false">SUM(T238:V238)</f>
        <v>0</v>
      </c>
      <c r="X238" s="123"/>
      <c r="Y238" s="123"/>
      <c r="Z238" s="123"/>
      <c r="AA238" s="122" t="n">
        <f aca="false">SUM(X238:Z238)</f>
        <v>0</v>
      </c>
      <c r="AB238" s="123"/>
      <c r="AC238" s="123"/>
      <c r="AD238" s="123"/>
      <c r="AE238" s="123"/>
      <c r="AF238" s="123"/>
      <c r="AG238" s="122" t="n">
        <f aca="false">SUM(AC238:AF238)</f>
        <v>0</v>
      </c>
      <c r="AH238" s="124" t="n">
        <f aca="false">K238+O238+S238+W238+AA238+AB238+AG238</f>
        <v>0</v>
      </c>
      <c r="AI238" s="120"/>
      <c r="AJ238" s="121"/>
      <c r="AK238" s="121"/>
      <c r="AL238" s="121"/>
      <c r="AM238" s="122" t="n">
        <f aca="false">SUM(AJ238:AL238)</f>
        <v>0</v>
      </c>
      <c r="AN238" s="123"/>
      <c r="AO238" s="123"/>
      <c r="AP238" s="123"/>
      <c r="AQ238" s="122" t="n">
        <f aca="false">SUM(AN238:AP238)</f>
        <v>0</v>
      </c>
      <c r="AR238" s="123"/>
      <c r="AS238" s="123"/>
      <c r="AT238" s="123"/>
      <c r="AU238" s="122" t="n">
        <f aca="false">SUM(AR238:AT238)</f>
        <v>0</v>
      </c>
      <c r="AV238" s="123"/>
      <c r="AW238" s="123"/>
      <c r="AX238" s="123"/>
      <c r="AY238" s="122" t="n">
        <f aca="false">SUM(AV238:AX238)</f>
        <v>0</v>
      </c>
      <c r="AZ238" s="123"/>
      <c r="BA238" s="123"/>
      <c r="BB238" s="123"/>
      <c r="BC238" s="122" t="n">
        <f aca="false">SUM(AZ238:BB238)</f>
        <v>0</v>
      </c>
      <c r="BD238" s="123"/>
      <c r="BE238" s="123"/>
      <c r="BF238" s="123"/>
      <c r="BG238" s="123"/>
      <c r="BH238" s="123"/>
      <c r="BI238" s="122" t="n">
        <f aca="false">SUM(BE238:BH238)</f>
        <v>0</v>
      </c>
      <c r="BJ238" s="124" t="n">
        <f aca="false">AM238+AQ238+AU238+AY238+BC238+BD238+BI238</f>
        <v>0</v>
      </c>
      <c r="BK238" s="120"/>
      <c r="BL238" s="121"/>
      <c r="BM238" s="121"/>
      <c r="BN238" s="122" t="n">
        <f aca="false">SUM(BK238:BM238)</f>
        <v>0</v>
      </c>
      <c r="BO238" s="123"/>
      <c r="BP238" s="123"/>
      <c r="BQ238" s="123"/>
      <c r="BR238" s="122" t="n">
        <f aca="false">SUM(BO238:BQ238)</f>
        <v>0</v>
      </c>
      <c r="BS238" s="123"/>
      <c r="BT238" s="123"/>
      <c r="BU238" s="123"/>
      <c r="BV238" s="122" t="n">
        <f aca="false">SUM(BS238:BU238)</f>
        <v>0</v>
      </c>
      <c r="BW238" s="123"/>
      <c r="BX238" s="123"/>
      <c r="BY238" s="123"/>
      <c r="BZ238" s="122" t="n">
        <f aca="false">SUM(BW238:BY238)</f>
        <v>0</v>
      </c>
      <c r="CA238" s="123"/>
      <c r="CB238" s="123"/>
      <c r="CC238" s="123"/>
      <c r="CD238" s="122" t="n">
        <f aca="false">SUM(CA238:CC238)</f>
        <v>0</v>
      </c>
      <c r="CE238" s="123"/>
      <c r="CF238" s="123"/>
      <c r="CG238" s="123"/>
      <c r="CH238" s="123"/>
      <c r="CI238" s="123"/>
      <c r="CJ238" s="122" t="n">
        <f aca="false">SUM(CF238:CI238)</f>
        <v>0</v>
      </c>
      <c r="CK238" s="123" t="n">
        <f aca="false">BN238+BR238+BV238+BZ238+CD238+CE238+CJ238</f>
        <v>0</v>
      </c>
      <c r="CL238" s="125"/>
      <c r="CM238" s="126"/>
      <c r="CN238" s="32"/>
      <c r="CO238" s="32"/>
      <c r="CP238" s="32"/>
      <c r="CQ238" s="32"/>
      <c r="CR238" s="32"/>
      <c r="CS238" s="32"/>
      <c r="CT238" s="32"/>
    </row>
    <row r="239" customFormat="false" ht="24.75" hidden="false" customHeight="true" outlineLevel="0" collapsed="false">
      <c r="A239" s="32"/>
      <c r="B239" s="106" t="n">
        <f aca="false">B238+1</f>
        <v>229</v>
      </c>
      <c r="C239" s="117" t="n">
        <f aca="false">INDEX(_Rge_Projectdata_3rd,$B239,MATCH(C$10,_Rge_Headline_Projectdata,0))</f>
        <v>0</v>
      </c>
      <c r="D239" s="117" t="n">
        <f aca="false">INDEX(_Rge_Projectdata_3rd,$B239,MATCH(D$10,_Rge_Headline_Projectdata,0))</f>
        <v>0</v>
      </c>
      <c r="E239" s="118" t="str">
        <f aca="false" t="array" ref="E239:E239">IF(INDEX(_Rge_Projectdata_3rd,$B239,MATCH(E$10,_Rge_Headline_Projectdata,0))=0,"",INDEX(_Rge_Projectdata_3rd,$B239,MATCH(E$10,_Rge_Headline_Projectdata,0)))</f>
        <v/>
      </c>
      <c r="F239" s="119" t="str">
        <f aca="false">IF(OR(E239=0,E239&gt;_Reportdate),"Open","Closed")</f>
        <v>Open</v>
      </c>
      <c r="G239" s="120"/>
      <c r="H239" s="121"/>
      <c r="I239" s="121"/>
      <c r="J239" s="121"/>
      <c r="K239" s="122" t="n">
        <f aca="false">SUM(H239:J239)</f>
        <v>0</v>
      </c>
      <c r="L239" s="123"/>
      <c r="M239" s="123"/>
      <c r="N239" s="123"/>
      <c r="O239" s="122" t="n">
        <f aca="false">SUM(L239:N239)</f>
        <v>0</v>
      </c>
      <c r="P239" s="123"/>
      <c r="Q239" s="123"/>
      <c r="R239" s="123"/>
      <c r="S239" s="122" t="n">
        <f aca="false">SUM(P239:R239)</f>
        <v>0</v>
      </c>
      <c r="T239" s="123"/>
      <c r="U239" s="123"/>
      <c r="V239" s="123"/>
      <c r="W239" s="122" t="n">
        <f aca="false">SUM(T239:V239)</f>
        <v>0</v>
      </c>
      <c r="X239" s="123"/>
      <c r="Y239" s="123"/>
      <c r="Z239" s="123"/>
      <c r="AA239" s="122" t="n">
        <f aca="false">SUM(X239:Z239)</f>
        <v>0</v>
      </c>
      <c r="AB239" s="123"/>
      <c r="AC239" s="123"/>
      <c r="AD239" s="123"/>
      <c r="AE239" s="123"/>
      <c r="AF239" s="123"/>
      <c r="AG239" s="122" t="n">
        <f aca="false">SUM(AC239:AF239)</f>
        <v>0</v>
      </c>
      <c r="AH239" s="124" t="n">
        <f aca="false">K239+O239+S239+W239+AA239+AB239+AG239</f>
        <v>0</v>
      </c>
      <c r="AI239" s="120"/>
      <c r="AJ239" s="121"/>
      <c r="AK239" s="121"/>
      <c r="AL239" s="121"/>
      <c r="AM239" s="122" t="n">
        <f aca="false">SUM(AJ239:AL239)</f>
        <v>0</v>
      </c>
      <c r="AN239" s="123"/>
      <c r="AO239" s="123"/>
      <c r="AP239" s="123"/>
      <c r="AQ239" s="122" t="n">
        <f aca="false">SUM(AN239:AP239)</f>
        <v>0</v>
      </c>
      <c r="AR239" s="123"/>
      <c r="AS239" s="123"/>
      <c r="AT239" s="123"/>
      <c r="AU239" s="122" t="n">
        <f aca="false">SUM(AR239:AT239)</f>
        <v>0</v>
      </c>
      <c r="AV239" s="123"/>
      <c r="AW239" s="123"/>
      <c r="AX239" s="123"/>
      <c r="AY239" s="122" t="n">
        <f aca="false">SUM(AV239:AX239)</f>
        <v>0</v>
      </c>
      <c r="AZ239" s="123"/>
      <c r="BA239" s="123"/>
      <c r="BB239" s="123"/>
      <c r="BC239" s="122" t="n">
        <f aca="false">SUM(AZ239:BB239)</f>
        <v>0</v>
      </c>
      <c r="BD239" s="123"/>
      <c r="BE239" s="123"/>
      <c r="BF239" s="123"/>
      <c r="BG239" s="123"/>
      <c r="BH239" s="123"/>
      <c r="BI239" s="122" t="n">
        <f aca="false">SUM(BE239:BH239)</f>
        <v>0</v>
      </c>
      <c r="BJ239" s="124" t="n">
        <f aca="false">AM239+AQ239+AU239+AY239+BC239+BD239+BI239</f>
        <v>0</v>
      </c>
      <c r="BK239" s="120"/>
      <c r="BL239" s="121"/>
      <c r="BM239" s="121"/>
      <c r="BN239" s="122" t="n">
        <f aca="false">SUM(BK239:BM239)</f>
        <v>0</v>
      </c>
      <c r="BO239" s="123"/>
      <c r="BP239" s="123"/>
      <c r="BQ239" s="123"/>
      <c r="BR239" s="122" t="n">
        <f aca="false">SUM(BO239:BQ239)</f>
        <v>0</v>
      </c>
      <c r="BS239" s="123"/>
      <c r="BT239" s="123"/>
      <c r="BU239" s="123"/>
      <c r="BV239" s="122" t="n">
        <f aca="false">SUM(BS239:BU239)</f>
        <v>0</v>
      </c>
      <c r="BW239" s="123"/>
      <c r="BX239" s="123"/>
      <c r="BY239" s="123"/>
      <c r="BZ239" s="122" t="n">
        <f aca="false">SUM(BW239:BY239)</f>
        <v>0</v>
      </c>
      <c r="CA239" s="123"/>
      <c r="CB239" s="123"/>
      <c r="CC239" s="123"/>
      <c r="CD239" s="122" t="n">
        <f aca="false">SUM(CA239:CC239)</f>
        <v>0</v>
      </c>
      <c r="CE239" s="123"/>
      <c r="CF239" s="123"/>
      <c r="CG239" s="123"/>
      <c r="CH239" s="123"/>
      <c r="CI239" s="123"/>
      <c r="CJ239" s="122" t="n">
        <f aca="false">SUM(CF239:CI239)</f>
        <v>0</v>
      </c>
      <c r="CK239" s="123" t="n">
        <f aca="false">BN239+BR239+BV239+BZ239+CD239+CE239+CJ239</f>
        <v>0</v>
      </c>
      <c r="CL239" s="125"/>
      <c r="CM239" s="126"/>
      <c r="CN239" s="32"/>
      <c r="CO239" s="32"/>
      <c r="CP239" s="32"/>
      <c r="CQ239" s="32"/>
      <c r="CR239" s="32"/>
      <c r="CS239" s="32"/>
      <c r="CT239" s="32"/>
    </row>
    <row r="240" customFormat="false" ht="24.75" hidden="false" customHeight="true" outlineLevel="0" collapsed="false">
      <c r="A240" s="32"/>
      <c r="B240" s="106" t="n">
        <f aca="false">B239+1</f>
        <v>230</v>
      </c>
      <c r="C240" s="117" t="n">
        <f aca="false">INDEX(_Rge_Projectdata_3rd,$B240,MATCH(C$10,_Rge_Headline_Projectdata,0))</f>
        <v>0</v>
      </c>
      <c r="D240" s="117" t="n">
        <f aca="false">INDEX(_Rge_Projectdata_3rd,$B240,MATCH(D$10,_Rge_Headline_Projectdata,0))</f>
        <v>0</v>
      </c>
      <c r="E240" s="118" t="str">
        <f aca="false" t="array" ref="E240:E240">IF(INDEX(_Rge_Projectdata_3rd,$B240,MATCH(E$10,_Rge_Headline_Projectdata,0))=0,"",INDEX(_Rge_Projectdata_3rd,$B240,MATCH(E$10,_Rge_Headline_Projectdata,0)))</f>
        <v/>
      </c>
      <c r="F240" s="119" t="str">
        <f aca="false">IF(OR(E240=0,E240&gt;_Reportdate),"Open","Closed")</f>
        <v>Open</v>
      </c>
      <c r="G240" s="120"/>
      <c r="H240" s="121"/>
      <c r="I240" s="121"/>
      <c r="J240" s="121"/>
      <c r="K240" s="122" t="n">
        <f aca="false">SUM(H240:J240)</f>
        <v>0</v>
      </c>
      <c r="L240" s="123"/>
      <c r="M240" s="123"/>
      <c r="N240" s="123"/>
      <c r="O240" s="122" t="n">
        <f aca="false">SUM(L240:N240)</f>
        <v>0</v>
      </c>
      <c r="P240" s="123"/>
      <c r="Q240" s="123"/>
      <c r="R240" s="123"/>
      <c r="S240" s="122" t="n">
        <f aca="false">SUM(P240:R240)</f>
        <v>0</v>
      </c>
      <c r="T240" s="123"/>
      <c r="U240" s="123"/>
      <c r="V240" s="123"/>
      <c r="W240" s="122" t="n">
        <f aca="false">SUM(T240:V240)</f>
        <v>0</v>
      </c>
      <c r="X240" s="123"/>
      <c r="Y240" s="123"/>
      <c r="Z240" s="123"/>
      <c r="AA240" s="122" t="n">
        <f aca="false">SUM(X240:Z240)</f>
        <v>0</v>
      </c>
      <c r="AB240" s="123"/>
      <c r="AC240" s="123"/>
      <c r="AD240" s="123"/>
      <c r="AE240" s="123"/>
      <c r="AF240" s="123"/>
      <c r="AG240" s="122" t="n">
        <f aca="false">SUM(AC240:AF240)</f>
        <v>0</v>
      </c>
      <c r="AH240" s="124" t="n">
        <f aca="false">K240+O240+S240+W240+AA240+AB240+AG240</f>
        <v>0</v>
      </c>
      <c r="AI240" s="120"/>
      <c r="AJ240" s="121"/>
      <c r="AK240" s="121"/>
      <c r="AL240" s="121"/>
      <c r="AM240" s="122" t="n">
        <f aca="false">SUM(AJ240:AL240)</f>
        <v>0</v>
      </c>
      <c r="AN240" s="123"/>
      <c r="AO240" s="123"/>
      <c r="AP240" s="123"/>
      <c r="AQ240" s="122" t="n">
        <f aca="false">SUM(AN240:AP240)</f>
        <v>0</v>
      </c>
      <c r="AR240" s="123"/>
      <c r="AS240" s="123"/>
      <c r="AT240" s="123"/>
      <c r="AU240" s="122" t="n">
        <f aca="false">SUM(AR240:AT240)</f>
        <v>0</v>
      </c>
      <c r="AV240" s="123"/>
      <c r="AW240" s="123"/>
      <c r="AX240" s="123"/>
      <c r="AY240" s="122" t="n">
        <f aca="false">SUM(AV240:AX240)</f>
        <v>0</v>
      </c>
      <c r="AZ240" s="123"/>
      <c r="BA240" s="123"/>
      <c r="BB240" s="123"/>
      <c r="BC240" s="122" t="n">
        <f aca="false">SUM(AZ240:BB240)</f>
        <v>0</v>
      </c>
      <c r="BD240" s="123"/>
      <c r="BE240" s="123"/>
      <c r="BF240" s="123"/>
      <c r="BG240" s="123"/>
      <c r="BH240" s="123"/>
      <c r="BI240" s="122" t="n">
        <f aca="false">SUM(BE240:BH240)</f>
        <v>0</v>
      </c>
      <c r="BJ240" s="124" t="n">
        <f aca="false">AM240+AQ240+AU240+AY240+BC240+BD240+BI240</f>
        <v>0</v>
      </c>
      <c r="BK240" s="120"/>
      <c r="BL240" s="121"/>
      <c r="BM240" s="121"/>
      <c r="BN240" s="122" t="n">
        <f aca="false">SUM(BK240:BM240)</f>
        <v>0</v>
      </c>
      <c r="BO240" s="123"/>
      <c r="BP240" s="123"/>
      <c r="BQ240" s="123"/>
      <c r="BR240" s="122" t="n">
        <f aca="false">SUM(BO240:BQ240)</f>
        <v>0</v>
      </c>
      <c r="BS240" s="123"/>
      <c r="BT240" s="123"/>
      <c r="BU240" s="123"/>
      <c r="BV240" s="122" t="n">
        <f aca="false">SUM(BS240:BU240)</f>
        <v>0</v>
      </c>
      <c r="BW240" s="123"/>
      <c r="BX240" s="123"/>
      <c r="BY240" s="123"/>
      <c r="BZ240" s="122" t="n">
        <f aca="false">SUM(BW240:BY240)</f>
        <v>0</v>
      </c>
      <c r="CA240" s="123"/>
      <c r="CB240" s="123"/>
      <c r="CC240" s="123"/>
      <c r="CD240" s="122" t="n">
        <f aca="false">SUM(CA240:CC240)</f>
        <v>0</v>
      </c>
      <c r="CE240" s="123"/>
      <c r="CF240" s="123"/>
      <c r="CG240" s="123"/>
      <c r="CH240" s="123"/>
      <c r="CI240" s="123"/>
      <c r="CJ240" s="122" t="n">
        <f aca="false">SUM(CF240:CI240)</f>
        <v>0</v>
      </c>
      <c r="CK240" s="123" t="n">
        <f aca="false">BN240+BR240+BV240+BZ240+CD240+CE240+CJ240</f>
        <v>0</v>
      </c>
      <c r="CL240" s="125"/>
      <c r="CM240" s="126"/>
      <c r="CN240" s="32"/>
      <c r="CO240" s="32"/>
      <c r="CP240" s="32"/>
      <c r="CQ240" s="32"/>
      <c r="CR240" s="32"/>
      <c r="CS240" s="32"/>
      <c r="CT240" s="32"/>
    </row>
    <row r="241" customFormat="false" ht="24.75" hidden="false" customHeight="true" outlineLevel="0" collapsed="false">
      <c r="A241" s="32"/>
      <c r="B241" s="106" t="n">
        <f aca="false">B240+1</f>
        <v>231</v>
      </c>
      <c r="C241" s="117" t="n">
        <f aca="false">INDEX(_Rge_Projectdata_3rd,$B241,MATCH(C$10,_Rge_Headline_Projectdata,0))</f>
        <v>0</v>
      </c>
      <c r="D241" s="117" t="n">
        <f aca="false">INDEX(_Rge_Projectdata_3rd,$B241,MATCH(D$10,_Rge_Headline_Projectdata,0))</f>
        <v>0</v>
      </c>
      <c r="E241" s="118" t="str">
        <f aca="false" t="array" ref="E241:E241">IF(INDEX(_Rge_Projectdata_3rd,$B241,MATCH(E$10,_Rge_Headline_Projectdata,0))=0,"",INDEX(_Rge_Projectdata_3rd,$B241,MATCH(E$10,_Rge_Headline_Projectdata,0)))</f>
        <v/>
      </c>
      <c r="F241" s="119" t="str">
        <f aca="false">IF(OR(E241=0,E241&gt;_Reportdate),"Open","Closed")</f>
        <v>Open</v>
      </c>
      <c r="G241" s="120"/>
      <c r="H241" s="121"/>
      <c r="I241" s="121"/>
      <c r="J241" s="121"/>
      <c r="K241" s="122" t="n">
        <f aca="false">SUM(H241:J241)</f>
        <v>0</v>
      </c>
      <c r="L241" s="123"/>
      <c r="M241" s="123"/>
      <c r="N241" s="123"/>
      <c r="O241" s="122" t="n">
        <f aca="false">SUM(L241:N241)</f>
        <v>0</v>
      </c>
      <c r="P241" s="123"/>
      <c r="Q241" s="123"/>
      <c r="R241" s="123"/>
      <c r="S241" s="122" t="n">
        <f aca="false">SUM(P241:R241)</f>
        <v>0</v>
      </c>
      <c r="T241" s="123"/>
      <c r="U241" s="123"/>
      <c r="V241" s="123"/>
      <c r="W241" s="122" t="n">
        <f aca="false">SUM(T241:V241)</f>
        <v>0</v>
      </c>
      <c r="X241" s="123"/>
      <c r="Y241" s="123"/>
      <c r="Z241" s="123"/>
      <c r="AA241" s="122" t="n">
        <f aca="false">SUM(X241:Z241)</f>
        <v>0</v>
      </c>
      <c r="AB241" s="123"/>
      <c r="AC241" s="123"/>
      <c r="AD241" s="123"/>
      <c r="AE241" s="123"/>
      <c r="AF241" s="123"/>
      <c r="AG241" s="122" t="n">
        <f aca="false">SUM(AC241:AF241)</f>
        <v>0</v>
      </c>
      <c r="AH241" s="124" t="n">
        <f aca="false">K241+O241+S241+W241+AA241+AB241+AG241</f>
        <v>0</v>
      </c>
      <c r="AI241" s="120"/>
      <c r="AJ241" s="121"/>
      <c r="AK241" s="121"/>
      <c r="AL241" s="121"/>
      <c r="AM241" s="122" t="n">
        <f aca="false">SUM(AJ241:AL241)</f>
        <v>0</v>
      </c>
      <c r="AN241" s="123"/>
      <c r="AO241" s="123"/>
      <c r="AP241" s="123"/>
      <c r="AQ241" s="122" t="n">
        <f aca="false">SUM(AN241:AP241)</f>
        <v>0</v>
      </c>
      <c r="AR241" s="123"/>
      <c r="AS241" s="123"/>
      <c r="AT241" s="123"/>
      <c r="AU241" s="122" t="n">
        <f aca="false">SUM(AR241:AT241)</f>
        <v>0</v>
      </c>
      <c r="AV241" s="123"/>
      <c r="AW241" s="123"/>
      <c r="AX241" s="123"/>
      <c r="AY241" s="122" t="n">
        <f aca="false">SUM(AV241:AX241)</f>
        <v>0</v>
      </c>
      <c r="AZ241" s="123"/>
      <c r="BA241" s="123"/>
      <c r="BB241" s="123"/>
      <c r="BC241" s="122" t="n">
        <f aca="false">SUM(AZ241:BB241)</f>
        <v>0</v>
      </c>
      <c r="BD241" s="123"/>
      <c r="BE241" s="123"/>
      <c r="BF241" s="123"/>
      <c r="BG241" s="123"/>
      <c r="BH241" s="123"/>
      <c r="BI241" s="122" t="n">
        <f aca="false">SUM(BE241:BH241)</f>
        <v>0</v>
      </c>
      <c r="BJ241" s="124" t="n">
        <f aca="false">AM241+AQ241+AU241+AY241+BC241+BD241+BI241</f>
        <v>0</v>
      </c>
      <c r="BK241" s="120"/>
      <c r="BL241" s="121"/>
      <c r="BM241" s="121"/>
      <c r="BN241" s="122" t="n">
        <f aca="false">SUM(BK241:BM241)</f>
        <v>0</v>
      </c>
      <c r="BO241" s="123"/>
      <c r="BP241" s="123"/>
      <c r="BQ241" s="123"/>
      <c r="BR241" s="122" t="n">
        <f aca="false">SUM(BO241:BQ241)</f>
        <v>0</v>
      </c>
      <c r="BS241" s="123"/>
      <c r="BT241" s="123"/>
      <c r="BU241" s="123"/>
      <c r="BV241" s="122" t="n">
        <f aca="false">SUM(BS241:BU241)</f>
        <v>0</v>
      </c>
      <c r="BW241" s="123"/>
      <c r="BX241" s="123"/>
      <c r="BY241" s="123"/>
      <c r="BZ241" s="122" t="n">
        <f aca="false">SUM(BW241:BY241)</f>
        <v>0</v>
      </c>
      <c r="CA241" s="123"/>
      <c r="CB241" s="123"/>
      <c r="CC241" s="123"/>
      <c r="CD241" s="122" t="n">
        <f aca="false">SUM(CA241:CC241)</f>
        <v>0</v>
      </c>
      <c r="CE241" s="123"/>
      <c r="CF241" s="123"/>
      <c r="CG241" s="123"/>
      <c r="CH241" s="123"/>
      <c r="CI241" s="123"/>
      <c r="CJ241" s="122" t="n">
        <f aca="false">SUM(CF241:CI241)</f>
        <v>0</v>
      </c>
      <c r="CK241" s="123" t="n">
        <f aca="false">BN241+BR241+BV241+BZ241+CD241+CE241+CJ241</f>
        <v>0</v>
      </c>
      <c r="CL241" s="125"/>
      <c r="CM241" s="126"/>
      <c r="CN241" s="32"/>
      <c r="CO241" s="32"/>
      <c r="CP241" s="32"/>
      <c r="CQ241" s="32"/>
      <c r="CR241" s="32"/>
      <c r="CS241" s="32"/>
      <c r="CT241" s="32"/>
    </row>
    <row r="242" customFormat="false" ht="24.75" hidden="false" customHeight="true" outlineLevel="0" collapsed="false">
      <c r="A242" s="32"/>
      <c r="B242" s="106" t="n">
        <f aca="false">B241+1</f>
        <v>232</v>
      </c>
      <c r="C242" s="117" t="n">
        <f aca="false">INDEX(_Rge_Projectdata_3rd,$B242,MATCH(C$10,_Rge_Headline_Projectdata,0))</f>
        <v>0</v>
      </c>
      <c r="D242" s="117" t="n">
        <f aca="false">INDEX(_Rge_Projectdata_3rd,$B242,MATCH(D$10,_Rge_Headline_Projectdata,0))</f>
        <v>0</v>
      </c>
      <c r="E242" s="118" t="str">
        <f aca="false" t="array" ref="E242:E242">IF(INDEX(_Rge_Projectdata_3rd,$B242,MATCH(E$10,_Rge_Headline_Projectdata,0))=0,"",INDEX(_Rge_Projectdata_3rd,$B242,MATCH(E$10,_Rge_Headline_Projectdata,0)))</f>
        <v/>
      </c>
      <c r="F242" s="119" t="str">
        <f aca="false">IF(OR(E242=0,E242&gt;_Reportdate),"Open","Closed")</f>
        <v>Open</v>
      </c>
      <c r="G242" s="120"/>
      <c r="H242" s="121"/>
      <c r="I242" s="121"/>
      <c r="J242" s="121"/>
      <c r="K242" s="122" t="n">
        <f aca="false">SUM(H242:J242)</f>
        <v>0</v>
      </c>
      <c r="L242" s="123"/>
      <c r="M242" s="123"/>
      <c r="N242" s="123"/>
      <c r="O242" s="122" t="n">
        <f aca="false">SUM(L242:N242)</f>
        <v>0</v>
      </c>
      <c r="P242" s="123"/>
      <c r="Q242" s="123"/>
      <c r="R242" s="123"/>
      <c r="S242" s="122" t="n">
        <f aca="false">SUM(P242:R242)</f>
        <v>0</v>
      </c>
      <c r="T242" s="123"/>
      <c r="U242" s="123"/>
      <c r="V242" s="123"/>
      <c r="W242" s="122" t="n">
        <f aca="false">SUM(T242:V242)</f>
        <v>0</v>
      </c>
      <c r="X242" s="123"/>
      <c r="Y242" s="123"/>
      <c r="Z242" s="123"/>
      <c r="AA242" s="122" t="n">
        <f aca="false">SUM(X242:Z242)</f>
        <v>0</v>
      </c>
      <c r="AB242" s="123"/>
      <c r="AC242" s="123"/>
      <c r="AD242" s="123"/>
      <c r="AE242" s="123"/>
      <c r="AF242" s="123"/>
      <c r="AG242" s="122" t="n">
        <f aca="false">SUM(AC242:AF242)</f>
        <v>0</v>
      </c>
      <c r="AH242" s="124" t="n">
        <f aca="false">K242+O242+S242+W242+AA242+AB242+AG242</f>
        <v>0</v>
      </c>
      <c r="AI242" s="120"/>
      <c r="AJ242" s="121"/>
      <c r="AK242" s="121"/>
      <c r="AL242" s="121"/>
      <c r="AM242" s="122" t="n">
        <f aca="false">SUM(AJ242:AL242)</f>
        <v>0</v>
      </c>
      <c r="AN242" s="123"/>
      <c r="AO242" s="123"/>
      <c r="AP242" s="123"/>
      <c r="AQ242" s="122" t="n">
        <f aca="false">SUM(AN242:AP242)</f>
        <v>0</v>
      </c>
      <c r="AR242" s="123"/>
      <c r="AS242" s="123"/>
      <c r="AT242" s="123"/>
      <c r="AU242" s="122" t="n">
        <f aca="false">SUM(AR242:AT242)</f>
        <v>0</v>
      </c>
      <c r="AV242" s="123"/>
      <c r="AW242" s="123"/>
      <c r="AX242" s="123"/>
      <c r="AY242" s="122" t="n">
        <f aca="false">SUM(AV242:AX242)</f>
        <v>0</v>
      </c>
      <c r="AZ242" s="123"/>
      <c r="BA242" s="123"/>
      <c r="BB242" s="123"/>
      <c r="BC242" s="122" t="n">
        <f aca="false">SUM(AZ242:BB242)</f>
        <v>0</v>
      </c>
      <c r="BD242" s="123"/>
      <c r="BE242" s="123"/>
      <c r="BF242" s="123"/>
      <c r="BG242" s="123"/>
      <c r="BH242" s="123"/>
      <c r="BI242" s="122" t="n">
        <f aca="false">SUM(BE242:BH242)</f>
        <v>0</v>
      </c>
      <c r="BJ242" s="124" t="n">
        <f aca="false">AM242+AQ242+AU242+AY242+BC242+BD242+BI242</f>
        <v>0</v>
      </c>
      <c r="BK242" s="120"/>
      <c r="BL242" s="121"/>
      <c r="BM242" s="121"/>
      <c r="BN242" s="122" t="n">
        <f aca="false">SUM(BK242:BM242)</f>
        <v>0</v>
      </c>
      <c r="BO242" s="123"/>
      <c r="BP242" s="123"/>
      <c r="BQ242" s="123"/>
      <c r="BR242" s="122" t="n">
        <f aca="false">SUM(BO242:BQ242)</f>
        <v>0</v>
      </c>
      <c r="BS242" s="123"/>
      <c r="BT242" s="123"/>
      <c r="BU242" s="123"/>
      <c r="BV242" s="122" t="n">
        <f aca="false">SUM(BS242:BU242)</f>
        <v>0</v>
      </c>
      <c r="BW242" s="123"/>
      <c r="BX242" s="123"/>
      <c r="BY242" s="123"/>
      <c r="BZ242" s="122" t="n">
        <f aca="false">SUM(BW242:BY242)</f>
        <v>0</v>
      </c>
      <c r="CA242" s="123"/>
      <c r="CB242" s="123"/>
      <c r="CC242" s="123"/>
      <c r="CD242" s="122" t="n">
        <f aca="false">SUM(CA242:CC242)</f>
        <v>0</v>
      </c>
      <c r="CE242" s="123"/>
      <c r="CF242" s="123"/>
      <c r="CG242" s="123"/>
      <c r="CH242" s="123"/>
      <c r="CI242" s="123"/>
      <c r="CJ242" s="122" t="n">
        <f aca="false">SUM(CF242:CI242)</f>
        <v>0</v>
      </c>
      <c r="CK242" s="123" t="n">
        <f aca="false">BN242+BR242+BV242+BZ242+CD242+CE242+CJ242</f>
        <v>0</v>
      </c>
      <c r="CL242" s="125"/>
      <c r="CM242" s="126"/>
      <c r="CN242" s="32"/>
      <c r="CO242" s="32"/>
      <c r="CP242" s="32"/>
      <c r="CQ242" s="32"/>
      <c r="CR242" s="32"/>
      <c r="CS242" s="32"/>
      <c r="CT242" s="32"/>
    </row>
    <row r="243" customFormat="false" ht="24.75" hidden="false" customHeight="true" outlineLevel="0" collapsed="false">
      <c r="A243" s="32"/>
      <c r="B243" s="106" t="n">
        <f aca="false">B242+1</f>
        <v>233</v>
      </c>
      <c r="C243" s="117" t="n">
        <f aca="false">INDEX(_Rge_Projectdata_3rd,$B243,MATCH(C$10,_Rge_Headline_Projectdata,0))</f>
        <v>0</v>
      </c>
      <c r="D243" s="117" t="n">
        <f aca="false">INDEX(_Rge_Projectdata_3rd,$B243,MATCH(D$10,_Rge_Headline_Projectdata,0))</f>
        <v>0</v>
      </c>
      <c r="E243" s="118" t="str">
        <f aca="false" t="array" ref="E243:E243">IF(INDEX(_Rge_Projectdata_3rd,$B243,MATCH(E$10,_Rge_Headline_Projectdata,0))=0,"",INDEX(_Rge_Projectdata_3rd,$B243,MATCH(E$10,_Rge_Headline_Projectdata,0)))</f>
        <v/>
      </c>
      <c r="F243" s="119" t="str">
        <f aca="false">IF(OR(E243=0,E243&gt;_Reportdate),"Open","Closed")</f>
        <v>Open</v>
      </c>
      <c r="G243" s="120"/>
      <c r="H243" s="121"/>
      <c r="I243" s="121"/>
      <c r="J243" s="121"/>
      <c r="K243" s="122" t="n">
        <f aca="false">SUM(H243:J243)</f>
        <v>0</v>
      </c>
      <c r="L243" s="123"/>
      <c r="M243" s="123"/>
      <c r="N243" s="123"/>
      <c r="O243" s="122" t="n">
        <f aca="false">SUM(L243:N243)</f>
        <v>0</v>
      </c>
      <c r="P243" s="123"/>
      <c r="Q243" s="123"/>
      <c r="R243" s="123"/>
      <c r="S243" s="122" t="n">
        <f aca="false">SUM(P243:R243)</f>
        <v>0</v>
      </c>
      <c r="T243" s="123"/>
      <c r="U243" s="123"/>
      <c r="V243" s="123"/>
      <c r="W243" s="122" t="n">
        <f aca="false">SUM(T243:V243)</f>
        <v>0</v>
      </c>
      <c r="X243" s="123"/>
      <c r="Y243" s="123"/>
      <c r="Z243" s="123"/>
      <c r="AA243" s="122" t="n">
        <f aca="false">SUM(X243:Z243)</f>
        <v>0</v>
      </c>
      <c r="AB243" s="123"/>
      <c r="AC243" s="123"/>
      <c r="AD243" s="123"/>
      <c r="AE243" s="123"/>
      <c r="AF243" s="123"/>
      <c r="AG243" s="122" t="n">
        <f aca="false">SUM(AC243:AF243)</f>
        <v>0</v>
      </c>
      <c r="AH243" s="124" t="n">
        <f aca="false">K243+O243+S243+W243+AA243+AB243+AG243</f>
        <v>0</v>
      </c>
      <c r="AI243" s="120"/>
      <c r="AJ243" s="121"/>
      <c r="AK243" s="121"/>
      <c r="AL243" s="121"/>
      <c r="AM243" s="122" t="n">
        <f aca="false">SUM(AJ243:AL243)</f>
        <v>0</v>
      </c>
      <c r="AN243" s="123"/>
      <c r="AO243" s="123"/>
      <c r="AP243" s="123"/>
      <c r="AQ243" s="122" t="n">
        <f aca="false">SUM(AN243:AP243)</f>
        <v>0</v>
      </c>
      <c r="AR243" s="123"/>
      <c r="AS243" s="123"/>
      <c r="AT243" s="123"/>
      <c r="AU243" s="122" t="n">
        <f aca="false">SUM(AR243:AT243)</f>
        <v>0</v>
      </c>
      <c r="AV243" s="123"/>
      <c r="AW243" s="123"/>
      <c r="AX243" s="123"/>
      <c r="AY243" s="122" t="n">
        <f aca="false">SUM(AV243:AX243)</f>
        <v>0</v>
      </c>
      <c r="AZ243" s="123"/>
      <c r="BA243" s="123"/>
      <c r="BB243" s="123"/>
      <c r="BC243" s="122" t="n">
        <f aca="false">SUM(AZ243:BB243)</f>
        <v>0</v>
      </c>
      <c r="BD243" s="123"/>
      <c r="BE243" s="123"/>
      <c r="BF243" s="123"/>
      <c r="BG243" s="123"/>
      <c r="BH243" s="123"/>
      <c r="BI243" s="122" t="n">
        <f aca="false">SUM(BE243:BH243)</f>
        <v>0</v>
      </c>
      <c r="BJ243" s="124" t="n">
        <f aca="false">AM243+AQ243+AU243+AY243+BC243+BD243+BI243</f>
        <v>0</v>
      </c>
      <c r="BK243" s="120"/>
      <c r="BL243" s="121"/>
      <c r="BM243" s="121"/>
      <c r="BN243" s="122" t="n">
        <f aca="false">SUM(BK243:BM243)</f>
        <v>0</v>
      </c>
      <c r="BO243" s="123"/>
      <c r="BP243" s="123"/>
      <c r="BQ243" s="123"/>
      <c r="BR243" s="122" t="n">
        <f aca="false">SUM(BO243:BQ243)</f>
        <v>0</v>
      </c>
      <c r="BS243" s="123"/>
      <c r="BT243" s="123"/>
      <c r="BU243" s="123"/>
      <c r="BV243" s="122" t="n">
        <f aca="false">SUM(BS243:BU243)</f>
        <v>0</v>
      </c>
      <c r="BW243" s="123"/>
      <c r="BX243" s="123"/>
      <c r="BY243" s="123"/>
      <c r="BZ243" s="122" t="n">
        <f aca="false">SUM(BW243:BY243)</f>
        <v>0</v>
      </c>
      <c r="CA243" s="123"/>
      <c r="CB243" s="123"/>
      <c r="CC243" s="123"/>
      <c r="CD243" s="122" t="n">
        <f aca="false">SUM(CA243:CC243)</f>
        <v>0</v>
      </c>
      <c r="CE243" s="123"/>
      <c r="CF243" s="123"/>
      <c r="CG243" s="123"/>
      <c r="CH243" s="123"/>
      <c r="CI243" s="123"/>
      <c r="CJ243" s="122" t="n">
        <f aca="false">SUM(CF243:CI243)</f>
        <v>0</v>
      </c>
      <c r="CK243" s="123" t="n">
        <f aca="false">BN243+BR243+BV243+BZ243+CD243+CE243+CJ243</f>
        <v>0</v>
      </c>
      <c r="CL243" s="125"/>
      <c r="CM243" s="126"/>
      <c r="CN243" s="32"/>
      <c r="CO243" s="32"/>
      <c r="CP243" s="32"/>
      <c r="CQ243" s="32"/>
      <c r="CR243" s="32"/>
      <c r="CS243" s="32"/>
      <c r="CT243" s="32"/>
    </row>
    <row r="244" customFormat="false" ht="24.75" hidden="false" customHeight="true" outlineLevel="0" collapsed="false">
      <c r="A244" s="32"/>
      <c r="B244" s="106" t="n">
        <f aca="false">B243+1</f>
        <v>234</v>
      </c>
      <c r="C244" s="117" t="n">
        <f aca="false">INDEX(_Rge_Projectdata_3rd,$B244,MATCH(C$10,_Rge_Headline_Projectdata,0))</f>
        <v>0</v>
      </c>
      <c r="D244" s="117" t="n">
        <f aca="false">INDEX(_Rge_Projectdata_3rd,$B244,MATCH(D$10,_Rge_Headline_Projectdata,0))</f>
        <v>0</v>
      </c>
      <c r="E244" s="118" t="str">
        <f aca="false" t="array" ref="E244:E244">IF(INDEX(_Rge_Projectdata_3rd,$B244,MATCH(E$10,_Rge_Headline_Projectdata,0))=0,"",INDEX(_Rge_Projectdata_3rd,$B244,MATCH(E$10,_Rge_Headline_Projectdata,0)))</f>
        <v/>
      </c>
      <c r="F244" s="119" t="str">
        <f aca="false">IF(OR(E244=0,E244&gt;_Reportdate),"Open","Closed")</f>
        <v>Open</v>
      </c>
      <c r="G244" s="120"/>
      <c r="H244" s="121"/>
      <c r="I244" s="121"/>
      <c r="J244" s="121"/>
      <c r="K244" s="122" t="n">
        <f aca="false">SUM(H244:J244)</f>
        <v>0</v>
      </c>
      <c r="L244" s="123"/>
      <c r="M244" s="123"/>
      <c r="N244" s="123"/>
      <c r="O244" s="122" t="n">
        <f aca="false">SUM(L244:N244)</f>
        <v>0</v>
      </c>
      <c r="P244" s="123"/>
      <c r="Q244" s="123"/>
      <c r="R244" s="123"/>
      <c r="S244" s="122" t="n">
        <f aca="false">SUM(P244:R244)</f>
        <v>0</v>
      </c>
      <c r="T244" s="123"/>
      <c r="U244" s="123"/>
      <c r="V244" s="123"/>
      <c r="W244" s="122" t="n">
        <f aca="false">SUM(T244:V244)</f>
        <v>0</v>
      </c>
      <c r="X244" s="123"/>
      <c r="Y244" s="123"/>
      <c r="Z244" s="123"/>
      <c r="AA244" s="122" t="n">
        <f aca="false">SUM(X244:Z244)</f>
        <v>0</v>
      </c>
      <c r="AB244" s="123"/>
      <c r="AC244" s="123"/>
      <c r="AD244" s="123"/>
      <c r="AE244" s="123"/>
      <c r="AF244" s="123"/>
      <c r="AG244" s="122" t="n">
        <f aca="false">SUM(AC244:AF244)</f>
        <v>0</v>
      </c>
      <c r="AH244" s="124" t="n">
        <f aca="false">K244+O244+S244+W244+AA244+AB244+AG244</f>
        <v>0</v>
      </c>
      <c r="AI244" s="120"/>
      <c r="AJ244" s="121"/>
      <c r="AK244" s="121"/>
      <c r="AL244" s="121"/>
      <c r="AM244" s="122" t="n">
        <f aca="false">SUM(AJ244:AL244)</f>
        <v>0</v>
      </c>
      <c r="AN244" s="123"/>
      <c r="AO244" s="123"/>
      <c r="AP244" s="123"/>
      <c r="AQ244" s="122" t="n">
        <f aca="false">SUM(AN244:AP244)</f>
        <v>0</v>
      </c>
      <c r="AR244" s="123"/>
      <c r="AS244" s="123"/>
      <c r="AT244" s="123"/>
      <c r="AU244" s="122" t="n">
        <f aca="false">SUM(AR244:AT244)</f>
        <v>0</v>
      </c>
      <c r="AV244" s="123"/>
      <c r="AW244" s="123"/>
      <c r="AX244" s="123"/>
      <c r="AY244" s="122" t="n">
        <f aca="false">SUM(AV244:AX244)</f>
        <v>0</v>
      </c>
      <c r="AZ244" s="123"/>
      <c r="BA244" s="123"/>
      <c r="BB244" s="123"/>
      <c r="BC244" s="122" t="n">
        <f aca="false">SUM(AZ244:BB244)</f>
        <v>0</v>
      </c>
      <c r="BD244" s="123"/>
      <c r="BE244" s="123"/>
      <c r="BF244" s="123"/>
      <c r="BG244" s="123"/>
      <c r="BH244" s="123"/>
      <c r="BI244" s="122" t="n">
        <f aca="false">SUM(BE244:BH244)</f>
        <v>0</v>
      </c>
      <c r="BJ244" s="124" t="n">
        <f aca="false">AM244+AQ244+AU244+AY244+BC244+BD244+BI244</f>
        <v>0</v>
      </c>
      <c r="BK244" s="120"/>
      <c r="BL244" s="121"/>
      <c r="BM244" s="121"/>
      <c r="BN244" s="122" t="n">
        <f aca="false">SUM(BK244:BM244)</f>
        <v>0</v>
      </c>
      <c r="BO244" s="123"/>
      <c r="BP244" s="123"/>
      <c r="BQ244" s="123"/>
      <c r="BR244" s="122" t="n">
        <f aca="false">SUM(BO244:BQ244)</f>
        <v>0</v>
      </c>
      <c r="BS244" s="123"/>
      <c r="BT244" s="123"/>
      <c r="BU244" s="123"/>
      <c r="BV244" s="122" t="n">
        <f aca="false">SUM(BS244:BU244)</f>
        <v>0</v>
      </c>
      <c r="BW244" s="123"/>
      <c r="BX244" s="123"/>
      <c r="BY244" s="123"/>
      <c r="BZ244" s="122" t="n">
        <f aca="false">SUM(BW244:BY244)</f>
        <v>0</v>
      </c>
      <c r="CA244" s="123"/>
      <c r="CB244" s="123"/>
      <c r="CC244" s="123"/>
      <c r="CD244" s="122" t="n">
        <f aca="false">SUM(CA244:CC244)</f>
        <v>0</v>
      </c>
      <c r="CE244" s="123"/>
      <c r="CF244" s="123"/>
      <c r="CG244" s="123"/>
      <c r="CH244" s="123"/>
      <c r="CI244" s="123"/>
      <c r="CJ244" s="122" t="n">
        <f aca="false">SUM(CF244:CI244)</f>
        <v>0</v>
      </c>
      <c r="CK244" s="123" t="n">
        <f aca="false">BN244+BR244+BV244+BZ244+CD244+CE244+CJ244</f>
        <v>0</v>
      </c>
      <c r="CL244" s="125"/>
      <c r="CM244" s="126"/>
      <c r="CN244" s="32"/>
      <c r="CO244" s="32"/>
      <c r="CP244" s="32"/>
      <c r="CQ244" s="32"/>
      <c r="CR244" s="32"/>
      <c r="CS244" s="32"/>
      <c r="CT244" s="32"/>
    </row>
    <row r="245" customFormat="false" ht="24.75" hidden="false" customHeight="true" outlineLevel="0" collapsed="false">
      <c r="A245" s="32"/>
      <c r="B245" s="106" t="n">
        <f aca="false">B244+1</f>
        <v>235</v>
      </c>
      <c r="C245" s="117" t="n">
        <f aca="false">INDEX(_Rge_Projectdata_3rd,$B245,MATCH(C$10,_Rge_Headline_Projectdata,0))</f>
        <v>0</v>
      </c>
      <c r="D245" s="117" t="n">
        <f aca="false">INDEX(_Rge_Projectdata_3rd,$B245,MATCH(D$10,_Rge_Headline_Projectdata,0))</f>
        <v>0</v>
      </c>
      <c r="E245" s="118" t="str">
        <f aca="false" t="array" ref="E245:E245">IF(INDEX(_Rge_Projectdata_3rd,$B245,MATCH(E$10,_Rge_Headline_Projectdata,0))=0,"",INDEX(_Rge_Projectdata_3rd,$B245,MATCH(E$10,_Rge_Headline_Projectdata,0)))</f>
        <v/>
      </c>
      <c r="F245" s="119" t="str">
        <f aca="false">IF(OR(E245=0,E245&gt;_Reportdate),"Open","Closed")</f>
        <v>Open</v>
      </c>
      <c r="G245" s="120"/>
      <c r="H245" s="121"/>
      <c r="I245" s="121"/>
      <c r="J245" s="121"/>
      <c r="K245" s="122" t="n">
        <f aca="false">SUM(H245:J245)</f>
        <v>0</v>
      </c>
      <c r="L245" s="123"/>
      <c r="M245" s="123"/>
      <c r="N245" s="123"/>
      <c r="O245" s="122" t="n">
        <f aca="false">SUM(L245:N245)</f>
        <v>0</v>
      </c>
      <c r="P245" s="123"/>
      <c r="Q245" s="123"/>
      <c r="R245" s="123"/>
      <c r="S245" s="122" t="n">
        <f aca="false">SUM(P245:R245)</f>
        <v>0</v>
      </c>
      <c r="T245" s="123"/>
      <c r="U245" s="123"/>
      <c r="V245" s="123"/>
      <c r="W245" s="122" t="n">
        <f aca="false">SUM(T245:V245)</f>
        <v>0</v>
      </c>
      <c r="X245" s="123"/>
      <c r="Y245" s="123"/>
      <c r="Z245" s="123"/>
      <c r="AA245" s="122" t="n">
        <f aca="false">SUM(X245:Z245)</f>
        <v>0</v>
      </c>
      <c r="AB245" s="123"/>
      <c r="AC245" s="123"/>
      <c r="AD245" s="123"/>
      <c r="AE245" s="123"/>
      <c r="AF245" s="123"/>
      <c r="AG245" s="122" t="n">
        <f aca="false">SUM(AC245:AF245)</f>
        <v>0</v>
      </c>
      <c r="AH245" s="124" t="n">
        <f aca="false">K245+O245+S245+W245+AA245+AB245+AG245</f>
        <v>0</v>
      </c>
      <c r="AI245" s="120"/>
      <c r="AJ245" s="121"/>
      <c r="AK245" s="121"/>
      <c r="AL245" s="121"/>
      <c r="AM245" s="122" t="n">
        <f aca="false">SUM(AJ245:AL245)</f>
        <v>0</v>
      </c>
      <c r="AN245" s="123"/>
      <c r="AO245" s="123"/>
      <c r="AP245" s="123"/>
      <c r="AQ245" s="122" t="n">
        <f aca="false">SUM(AN245:AP245)</f>
        <v>0</v>
      </c>
      <c r="AR245" s="123"/>
      <c r="AS245" s="123"/>
      <c r="AT245" s="123"/>
      <c r="AU245" s="122" t="n">
        <f aca="false">SUM(AR245:AT245)</f>
        <v>0</v>
      </c>
      <c r="AV245" s="123"/>
      <c r="AW245" s="123"/>
      <c r="AX245" s="123"/>
      <c r="AY245" s="122" t="n">
        <f aca="false">SUM(AV245:AX245)</f>
        <v>0</v>
      </c>
      <c r="AZ245" s="123"/>
      <c r="BA245" s="123"/>
      <c r="BB245" s="123"/>
      <c r="BC245" s="122" t="n">
        <f aca="false">SUM(AZ245:BB245)</f>
        <v>0</v>
      </c>
      <c r="BD245" s="123"/>
      <c r="BE245" s="123"/>
      <c r="BF245" s="123"/>
      <c r="BG245" s="123"/>
      <c r="BH245" s="123"/>
      <c r="BI245" s="122" t="n">
        <f aca="false">SUM(BE245:BH245)</f>
        <v>0</v>
      </c>
      <c r="BJ245" s="124" t="n">
        <f aca="false">AM245+AQ245+AU245+AY245+BC245+BD245+BI245</f>
        <v>0</v>
      </c>
      <c r="BK245" s="120"/>
      <c r="BL245" s="121"/>
      <c r="BM245" s="121"/>
      <c r="BN245" s="122" t="n">
        <f aca="false">SUM(BK245:BM245)</f>
        <v>0</v>
      </c>
      <c r="BO245" s="123"/>
      <c r="BP245" s="123"/>
      <c r="BQ245" s="123"/>
      <c r="BR245" s="122" t="n">
        <f aca="false">SUM(BO245:BQ245)</f>
        <v>0</v>
      </c>
      <c r="BS245" s="123"/>
      <c r="BT245" s="123"/>
      <c r="BU245" s="123"/>
      <c r="BV245" s="122" t="n">
        <f aca="false">SUM(BS245:BU245)</f>
        <v>0</v>
      </c>
      <c r="BW245" s="123"/>
      <c r="BX245" s="123"/>
      <c r="BY245" s="123"/>
      <c r="BZ245" s="122" t="n">
        <f aca="false">SUM(BW245:BY245)</f>
        <v>0</v>
      </c>
      <c r="CA245" s="123"/>
      <c r="CB245" s="123"/>
      <c r="CC245" s="123"/>
      <c r="CD245" s="122" t="n">
        <f aca="false">SUM(CA245:CC245)</f>
        <v>0</v>
      </c>
      <c r="CE245" s="123"/>
      <c r="CF245" s="123"/>
      <c r="CG245" s="123"/>
      <c r="CH245" s="123"/>
      <c r="CI245" s="123"/>
      <c r="CJ245" s="122" t="n">
        <f aca="false">SUM(CF245:CI245)</f>
        <v>0</v>
      </c>
      <c r="CK245" s="123" t="n">
        <f aca="false">BN245+BR245+BV245+BZ245+CD245+CE245+CJ245</f>
        <v>0</v>
      </c>
      <c r="CL245" s="125"/>
      <c r="CM245" s="126"/>
      <c r="CN245" s="32"/>
      <c r="CO245" s="32"/>
      <c r="CP245" s="32"/>
      <c r="CQ245" s="32"/>
      <c r="CR245" s="32"/>
      <c r="CS245" s="32"/>
      <c r="CT245" s="32"/>
    </row>
    <row r="246" customFormat="false" ht="24.75" hidden="false" customHeight="true" outlineLevel="0" collapsed="false">
      <c r="A246" s="32"/>
      <c r="B246" s="106" t="n">
        <f aca="false">B245+1</f>
        <v>236</v>
      </c>
      <c r="C246" s="117" t="n">
        <f aca="false">INDEX(_Rge_Projectdata_3rd,$B246,MATCH(C$10,_Rge_Headline_Projectdata,0))</f>
        <v>0</v>
      </c>
      <c r="D246" s="117" t="n">
        <f aca="false">INDEX(_Rge_Projectdata_3rd,$B246,MATCH(D$10,_Rge_Headline_Projectdata,0))</f>
        <v>0</v>
      </c>
      <c r="E246" s="118" t="str">
        <f aca="false" t="array" ref="E246:E246">IF(INDEX(_Rge_Projectdata_3rd,$B246,MATCH(E$10,_Rge_Headline_Projectdata,0))=0,"",INDEX(_Rge_Projectdata_3rd,$B246,MATCH(E$10,_Rge_Headline_Projectdata,0)))</f>
        <v/>
      </c>
      <c r="F246" s="119" t="str">
        <f aca="false">IF(OR(E246=0,E246&gt;_Reportdate),"Open","Closed")</f>
        <v>Open</v>
      </c>
      <c r="G246" s="120"/>
      <c r="H246" s="121"/>
      <c r="I246" s="121"/>
      <c r="J246" s="121"/>
      <c r="K246" s="122" t="n">
        <f aca="false">SUM(H246:J246)</f>
        <v>0</v>
      </c>
      <c r="L246" s="123"/>
      <c r="M246" s="123"/>
      <c r="N246" s="123"/>
      <c r="O246" s="122" t="n">
        <f aca="false">SUM(L246:N246)</f>
        <v>0</v>
      </c>
      <c r="P246" s="123"/>
      <c r="Q246" s="123"/>
      <c r="R246" s="123"/>
      <c r="S246" s="122" t="n">
        <f aca="false">SUM(P246:R246)</f>
        <v>0</v>
      </c>
      <c r="T246" s="123"/>
      <c r="U246" s="123"/>
      <c r="V246" s="123"/>
      <c r="W246" s="122" t="n">
        <f aca="false">SUM(T246:V246)</f>
        <v>0</v>
      </c>
      <c r="X246" s="123"/>
      <c r="Y246" s="123"/>
      <c r="Z246" s="123"/>
      <c r="AA246" s="122" t="n">
        <f aca="false">SUM(X246:Z246)</f>
        <v>0</v>
      </c>
      <c r="AB246" s="123"/>
      <c r="AC246" s="123"/>
      <c r="AD246" s="123"/>
      <c r="AE246" s="123"/>
      <c r="AF246" s="123"/>
      <c r="AG246" s="122" t="n">
        <f aca="false">SUM(AC246:AF246)</f>
        <v>0</v>
      </c>
      <c r="AH246" s="124" t="n">
        <f aca="false">K246+O246+S246+W246+AA246+AB246+AG246</f>
        <v>0</v>
      </c>
      <c r="AI246" s="120"/>
      <c r="AJ246" s="121"/>
      <c r="AK246" s="121"/>
      <c r="AL246" s="121"/>
      <c r="AM246" s="122" t="n">
        <f aca="false">SUM(AJ246:AL246)</f>
        <v>0</v>
      </c>
      <c r="AN246" s="123"/>
      <c r="AO246" s="123"/>
      <c r="AP246" s="123"/>
      <c r="AQ246" s="122" t="n">
        <f aca="false">SUM(AN246:AP246)</f>
        <v>0</v>
      </c>
      <c r="AR246" s="123"/>
      <c r="AS246" s="123"/>
      <c r="AT246" s="123"/>
      <c r="AU246" s="122" t="n">
        <f aca="false">SUM(AR246:AT246)</f>
        <v>0</v>
      </c>
      <c r="AV246" s="123"/>
      <c r="AW246" s="123"/>
      <c r="AX246" s="123"/>
      <c r="AY246" s="122" t="n">
        <f aca="false">SUM(AV246:AX246)</f>
        <v>0</v>
      </c>
      <c r="AZ246" s="123"/>
      <c r="BA246" s="123"/>
      <c r="BB246" s="123"/>
      <c r="BC246" s="122" t="n">
        <f aca="false">SUM(AZ246:BB246)</f>
        <v>0</v>
      </c>
      <c r="BD246" s="123"/>
      <c r="BE246" s="123"/>
      <c r="BF246" s="123"/>
      <c r="BG246" s="123"/>
      <c r="BH246" s="123"/>
      <c r="BI246" s="122" t="n">
        <f aca="false">SUM(BE246:BH246)</f>
        <v>0</v>
      </c>
      <c r="BJ246" s="124" t="n">
        <f aca="false">AM246+AQ246+AU246+AY246+BC246+BD246+BI246</f>
        <v>0</v>
      </c>
      <c r="BK246" s="120"/>
      <c r="BL246" s="121"/>
      <c r="BM246" s="121"/>
      <c r="BN246" s="122" t="n">
        <f aca="false">SUM(BK246:BM246)</f>
        <v>0</v>
      </c>
      <c r="BO246" s="123"/>
      <c r="BP246" s="123"/>
      <c r="BQ246" s="123"/>
      <c r="BR246" s="122" t="n">
        <f aca="false">SUM(BO246:BQ246)</f>
        <v>0</v>
      </c>
      <c r="BS246" s="123"/>
      <c r="BT246" s="123"/>
      <c r="BU246" s="123"/>
      <c r="BV246" s="122" t="n">
        <f aca="false">SUM(BS246:BU246)</f>
        <v>0</v>
      </c>
      <c r="BW246" s="123"/>
      <c r="BX246" s="123"/>
      <c r="BY246" s="123"/>
      <c r="BZ246" s="122" t="n">
        <f aca="false">SUM(BW246:BY246)</f>
        <v>0</v>
      </c>
      <c r="CA246" s="123"/>
      <c r="CB246" s="123"/>
      <c r="CC246" s="123"/>
      <c r="CD246" s="122" t="n">
        <f aca="false">SUM(CA246:CC246)</f>
        <v>0</v>
      </c>
      <c r="CE246" s="123"/>
      <c r="CF246" s="123"/>
      <c r="CG246" s="123"/>
      <c r="CH246" s="123"/>
      <c r="CI246" s="123"/>
      <c r="CJ246" s="122" t="n">
        <f aca="false">SUM(CF246:CI246)</f>
        <v>0</v>
      </c>
      <c r="CK246" s="123" t="n">
        <f aca="false">BN246+BR246+BV246+BZ246+CD246+CE246+CJ246</f>
        <v>0</v>
      </c>
      <c r="CL246" s="125"/>
      <c r="CM246" s="126"/>
      <c r="CN246" s="32"/>
      <c r="CO246" s="32"/>
      <c r="CP246" s="32"/>
      <c r="CQ246" s="32"/>
      <c r="CR246" s="32"/>
      <c r="CS246" s="32"/>
      <c r="CT246" s="32"/>
    </row>
    <row r="247" customFormat="false" ht="24.75" hidden="false" customHeight="true" outlineLevel="0" collapsed="false">
      <c r="A247" s="32"/>
      <c r="B247" s="106" t="n">
        <f aca="false">B246+1</f>
        <v>237</v>
      </c>
      <c r="C247" s="117" t="n">
        <f aca="false">INDEX(_Rge_Projectdata_3rd,$B247,MATCH(C$10,_Rge_Headline_Projectdata,0))</f>
        <v>0</v>
      </c>
      <c r="D247" s="117" t="n">
        <f aca="false">INDEX(_Rge_Projectdata_3rd,$B247,MATCH(D$10,_Rge_Headline_Projectdata,0))</f>
        <v>0</v>
      </c>
      <c r="E247" s="118" t="str">
        <f aca="false" t="array" ref="E247:E247">IF(INDEX(_Rge_Projectdata_3rd,$B247,MATCH(E$10,_Rge_Headline_Projectdata,0))=0,"",INDEX(_Rge_Projectdata_3rd,$B247,MATCH(E$10,_Rge_Headline_Projectdata,0)))</f>
        <v/>
      </c>
      <c r="F247" s="119" t="str">
        <f aca="false">IF(OR(E247=0,E247&gt;_Reportdate),"Open","Closed")</f>
        <v>Open</v>
      </c>
      <c r="G247" s="120"/>
      <c r="H247" s="121"/>
      <c r="I247" s="121"/>
      <c r="J247" s="121"/>
      <c r="K247" s="122" t="n">
        <f aca="false">SUM(H247:J247)</f>
        <v>0</v>
      </c>
      <c r="L247" s="123"/>
      <c r="M247" s="123"/>
      <c r="N247" s="123"/>
      <c r="O247" s="122" t="n">
        <f aca="false">SUM(L247:N247)</f>
        <v>0</v>
      </c>
      <c r="P247" s="123"/>
      <c r="Q247" s="123"/>
      <c r="R247" s="123"/>
      <c r="S247" s="122" t="n">
        <f aca="false">SUM(P247:R247)</f>
        <v>0</v>
      </c>
      <c r="T247" s="123"/>
      <c r="U247" s="123"/>
      <c r="V247" s="123"/>
      <c r="W247" s="122" t="n">
        <f aca="false">SUM(T247:V247)</f>
        <v>0</v>
      </c>
      <c r="X247" s="123"/>
      <c r="Y247" s="123"/>
      <c r="Z247" s="123"/>
      <c r="AA247" s="122" t="n">
        <f aca="false">SUM(X247:Z247)</f>
        <v>0</v>
      </c>
      <c r="AB247" s="123"/>
      <c r="AC247" s="123"/>
      <c r="AD247" s="123"/>
      <c r="AE247" s="123"/>
      <c r="AF247" s="123"/>
      <c r="AG247" s="122" t="n">
        <f aca="false">SUM(AC247:AF247)</f>
        <v>0</v>
      </c>
      <c r="AH247" s="124" t="n">
        <f aca="false">K247+O247+S247+W247+AA247+AB247+AG247</f>
        <v>0</v>
      </c>
      <c r="AI247" s="120"/>
      <c r="AJ247" s="121"/>
      <c r="AK247" s="121"/>
      <c r="AL247" s="121"/>
      <c r="AM247" s="122" t="n">
        <f aca="false">SUM(AJ247:AL247)</f>
        <v>0</v>
      </c>
      <c r="AN247" s="123"/>
      <c r="AO247" s="123"/>
      <c r="AP247" s="123"/>
      <c r="AQ247" s="122" t="n">
        <f aca="false">SUM(AN247:AP247)</f>
        <v>0</v>
      </c>
      <c r="AR247" s="123"/>
      <c r="AS247" s="123"/>
      <c r="AT247" s="123"/>
      <c r="AU247" s="122" t="n">
        <f aca="false">SUM(AR247:AT247)</f>
        <v>0</v>
      </c>
      <c r="AV247" s="123"/>
      <c r="AW247" s="123"/>
      <c r="AX247" s="123"/>
      <c r="AY247" s="122" t="n">
        <f aca="false">SUM(AV247:AX247)</f>
        <v>0</v>
      </c>
      <c r="AZ247" s="123"/>
      <c r="BA247" s="123"/>
      <c r="BB247" s="123"/>
      <c r="BC247" s="122" t="n">
        <f aca="false">SUM(AZ247:BB247)</f>
        <v>0</v>
      </c>
      <c r="BD247" s="123"/>
      <c r="BE247" s="123"/>
      <c r="BF247" s="123"/>
      <c r="BG247" s="123"/>
      <c r="BH247" s="123"/>
      <c r="BI247" s="122" t="n">
        <f aca="false">SUM(BE247:BH247)</f>
        <v>0</v>
      </c>
      <c r="BJ247" s="124" t="n">
        <f aca="false">AM247+AQ247+AU247+AY247+BC247+BD247+BI247</f>
        <v>0</v>
      </c>
      <c r="BK247" s="120"/>
      <c r="BL247" s="121"/>
      <c r="BM247" s="121"/>
      <c r="BN247" s="122" t="n">
        <f aca="false">SUM(BK247:BM247)</f>
        <v>0</v>
      </c>
      <c r="BO247" s="123"/>
      <c r="BP247" s="123"/>
      <c r="BQ247" s="123"/>
      <c r="BR247" s="122" t="n">
        <f aca="false">SUM(BO247:BQ247)</f>
        <v>0</v>
      </c>
      <c r="BS247" s="123"/>
      <c r="BT247" s="123"/>
      <c r="BU247" s="123"/>
      <c r="BV247" s="122" t="n">
        <f aca="false">SUM(BS247:BU247)</f>
        <v>0</v>
      </c>
      <c r="BW247" s="123"/>
      <c r="BX247" s="123"/>
      <c r="BY247" s="123"/>
      <c r="BZ247" s="122" t="n">
        <f aca="false">SUM(BW247:BY247)</f>
        <v>0</v>
      </c>
      <c r="CA247" s="123"/>
      <c r="CB247" s="123"/>
      <c r="CC247" s="123"/>
      <c r="CD247" s="122" t="n">
        <f aca="false">SUM(CA247:CC247)</f>
        <v>0</v>
      </c>
      <c r="CE247" s="123"/>
      <c r="CF247" s="123"/>
      <c r="CG247" s="123"/>
      <c r="CH247" s="123"/>
      <c r="CI247" s="123"/>
      <c r="CJ247" s="122" t="n">
        <f aca="false">SUM(CF247:CI247)</f>
        <v>0</v>
      </c>
      <c r="CK247" s="123" t="n">
        <f aca="false">BN247+BR247+BV247+BZ247+CD247+CE247+CJ247</f>
        <v>0</v>
      </c>
      <c r="CL247" s="125"/>
      <c r="CM247" s="126"/>
      <c r="CN247" s="32"/>
      <c r="CO247" s="32"/>
      <c r="CP247" s="32"/>
      <c r="CQ247" s="32"/>
      <c r="CR247" s="32"/>
      <c r="CS247" s="32"/>
      <c r="CT247" s="32"/>
    </row>
    <row r="248" customFormat="false" ht="24.75" hidden="false" customHeight="true" outlineLevel="0" collapsed="false">
      <c r="A248" s="32"/>
      <c r="B248" s="106" t="n">
        <f aca="false">B247+1</f>
        <v>238</v>
      </c>
      <c r="C248" s="117" t="n">
        <f aca="false">INDEX(_Rge_Projectdata_3rd,$B248,MATCH(C$10,_Rge_Headline_Projectdata,0))</f>
        <v>0</v>
      </c>
      <c r="D248" s="117" t="n">
        <f aca="false">INDEX(_Rge_Projectdata_3rd,$B248,MATCH(D$10,_Rge_Headline_Projectdata,0))</f>
        <v>0</v>
      </c>
      <c r="E248" s="118" t="str">
        <f aca="false" t="array" ref="E248:E248">IF(INDEX(_Rge_Projectdata_3rd,$B248,MATCH(E$10,_Rge_Headline_Projectdata,0))=0,"",INDEX(_Rge_Projectdata_3rd,$B248,MATCH(E$10,_Rge_Headline_Projectdata,0)))</f>
        <v/>
      </c>
      <c r="F248" s="119" t="str">
        <f aca="false">IF(OR(E248=0,E248&gt;_Reportdate),"Open","Closed")</f>
        <v>Open</v>
      </c>
      <c r="G248" s="120"/>
      <c r="H248" s="121"/>
      <c r="I248" s="121"/>
      <c r="J248" s="121"/>
      <c r="K248" s="122" t="n">
        <f aca="false">SUM(H248:J248)</f>
        <v>0</v>
      </c>
      <c r="L248" s="123"/>
      <c r="M248" s="123"/>
      <c r="N248" s="123"/>
      <c r="O248" s="122" t="n">
        <f aca="false">SUM(L248:N248)</f>
        <v>0</v>
      </c>
      <c r="P248" s="123"/>
      <c r="Q248" s="123"/>
      <c r="R248" s="123"/>
      <c r="S248" s="122" t="n">
        <f aca="false">SUM(P248:R248)</f>
        <v>0</v>
      </c>
      <c r="T248" s="123"/>
      <c r="U248" s="123"/>
      <c r="V248" s="123"/>
      <c r="W248" s="122" t="n">
        <f aca="false">SUM(T248:V248)</f>
        <v>0</v>
      </c>
      <c r="X248" s="123"/>
      <c r="Y248" s="123"/>
      <c r="Z248" s="123"/>
      <c r="AA248" s="122" t="n">
        <f aca="false">SUM(X248:Z248)</f>
        <v>0</v>
      </c>
      <c r="AB248" s="123"/>
      <c r="AC248" s="123"/>
      <c r="AD248" s="123"/>
      <c r="AE248" s="123"/>
      <c r="AF248" s="123"/>
      <c r="AG248" s="122" t="n">
        <f aca="false">SUM(AC248:AF248)</f>
        <v>0</v>
      </c>
      <c r="AH248" s="124" t="n">
        <f aca="false">K248+O248+S248+W248+AA248+AB248+AG248</f>
        <v>0</v>
      </c>
      <c r="AI248" s="120"/>
      <c r="AJ248" s="121"/>
      <c r="AK248" s="121"/>
      <c r="AL248" s="121"/>
      <c r="AM248" s="122" t="n">
        <f aca="false">SUM(AJ248:AL248)</f>
        <v>0</v>
      </c>
      <c r="AN248" s="123"/>
      <c r="AO248" s="123"/>
      <c r="AP248" s="123"/>
      <c r="AQ248" s="122" t="n">
        <f aca="false">SUM(AN248:AP248)</f>
        <v>0</v>
      </c>
      <c r="AR248" s="123"/>
      <c r="AS248" s="123"/>
      <c r="AT248" s="123"/>
      <c r="AU248" s="122" t="n">
        <f aca="false">SUM(AR248:AT248)</f>
        <v>0</v>
      </c>
      <c r="AV248" s="123"/>
      <c r="AW248" s="123"/>
      <c r="AX248" s="123"/>
      <c r="AY248" s="122" t="n">
        <f aca="false">SUM(AV248:AX248)</f>
        <v>0</v>
      </c>
      <c r="AZ248" s="123"/>
      <c r="BA248" s="123"/>
      <c r="BB248" s="123"/>
      <c r="BC248" s="122" t="n">
        <f aca="false">SUM(AZ248:BB248)</f>
        <v>0</v>
      </c>
      <c r="BD248" s="123"/>
      <c r="BE248" s="123"/>
      <c r="BF248" s="123"/>
      <c r="BG248" s="123"/>
      <c r="BH248" s="123"/>
      <c r="BI248" s="122" t="n">
        <f aca="false">SUM(BE248:BH248)</f>
        <v>0</v>
      </c>
      <c r="BJ248" s="124" t="n">
        <f aca="false">AM248+AQ248+AU248+AY248+BC248+BD248+BI248</f>
        <v>0</v>
      </c>
      <c r="BK248" s="120"/>
      <c r="BL248" s="121"/>
      <c r="BM248" s="121"/>
      <c r="BN248" s="122" t="n">
        <f aca="false">SUM(BK248:BM248)</f>
        <v>0</v>
      </c>
      <c r="BO248" s="123"/>
      <c r="BP248" s="123"/>
      <c r="BQ248" s="123"/>
      <c r="BR248" s="122" t="n">
        <f aca="false">SUM(BO248:BQ248)</f>
        <v>0</v>
      </c>
      <c r="BS248" s="123"/>
      <c r="BT248" s="123"/>
      <c r="BU248" s="123"/>
      <c r="BV248" s="122" t="n">
        <f aca="false">SUM(BS248:BU248)</f>
        <v>0</v>
      </c>
      <c r="BW248" s="123"/>
      <c r="BX248" s="123"/>
      <c r="BY248" s="123"/>
      <c r="BZ248" s="122" t="n">
        <f aca="false">SUM(BW248:BY248)</f>
        <v>0</v>
      </c>
      <c r="CA248" s="123"/>
      <c r="CB248" s="123"/>
      <c r="CC248" s="123"/>
      <c r="CD248" s="122" t="n">
        <f aca="false">SUM(CA248:CC248)</f>
        <v>0</v>
      </c>
      <c r="CE248" s="123"/>
      <c r="CF248" s="123"/>
      <c r="CG248" s="123"/>
      <c r="CH248" s="123"/>
      <c r="CI248" s="123"/>
      <c r="CJ248" s="122" t="n">
        <f aca="false">SUM(CF248:CI248)</f>
        <v>0</v>
      </c>
      <c r="CK248" s="123" t="n">
        <f aca="false">BN248+BR248+BV248+BZ248+CD248+CE248+CJ248</f>
        <v>0</v>
      </c>
      <c r="CL248" s="125"/>
      <c r="CM248" s="126"/>
      <c r="CN248" s="32"/>
      <c r="CO248" s="32"/>
      <c r="CP248" s="32"/>
      <c r="CQ248" s="32"/>
      <c r="CR248" s="32"/>
      <c r="CS248" s="32"/>
      <c r="CT248" s="32"/>
    </row>
    <row r="249" customFormat="false" ht="24.75" hidden="false" customHeight="true" outlineLevel="0" collapsed="false">
      <c r="A249" s="32"/>
      <c r="B249" s="106" t="n">
        <f aca="false">B248+1</f>
        <v>239</v>
      </c>
      <c r="C249" s="117" t="n">
        <f aca="false">INDEX(_Rge_Projectdata_3rd,$B249,MATCH(C$10,_Rge_Headline_Projectdata,0))</f>
        <v>0</v>
      </c>
      <c r="D249" s="117" t="n">
        <f aca="false">INDEX(_Rge_Projectdata_3rd,$B249,MATCH(D$10,_Rge_Headline_Projectdata,0))</f>
        <v>0</v>
      </c>
      <c r="E249" s="118" t="str">
        <f aca="false" t="array" ref="E249:E249">IF(INDEX(_Rge_Projectdata_3rd,$B249,MATCH(E$10,_Rge_Headline_Projectdata,0))=0,"",INDEX(_Rge_Projectdata_3rd,$B249,MATCH(E$10,_Rge_Headline_Projectdata,0)))</f>
        <v/>
      </c>
      <c r="F249" s="119" t="str">
        <f aca="false">IF(OR(E249=0,E249&gt;_Reportdate),"Open","Closed")</f>
        <v>Open</v>
      </c>
      <c r="G249" s="120"/>
      <c r="H249" s="121"/>
      <c r="I249" s="121"/>
      <c r="J249" s="121"/>
      <c r="K249" s="122" t="n">
        <f aca="false">SUM(H249:J249)</f>
        <v>0</v>
      </c>
      <c r="L249" s="123"/>
      <c r="M249" s="123"/>
      <c r="N249" s="123"/>
      <c r="O249" s="122" t="n">
        <f aca="false">SUM(L249:N249)</f>
        <v>0</v>
      </c>
      <c r="P249" s="123"/>
      <c r="Q249" s="123"/>
      <c r="R249" s="123"/>
      <c r="S249" s="122" t="n">
        <f aca="false">SUM(P249:R249)</f>
        <v>0</v>
      </c>
      <c r="T249" s="123"/>
      <c r="U249" s="123"/>
      <c r="V249" s="123"/>
      <c r="W249" s="122" t="n">
        <f aca="false">SUM(T249:V249)</f>
        <v>0</v>
      </c>
      <c r="X249" s="123"/>
      <c r="Y249" s="123"/>
      <c r="Z249" s="123"/>
      <c r="AA249" s="122" t="n">
        <f aca="false">SUM(X249:Z249)</f>
        <v>0</v>
      </c>
      <c r="AB249" s="123"/>
      <c r="AC249" s="123"/>
      <c r="AD249" s="123"/>
      <c r="AE249" s="123"/>
      <c r="AF249" s="123"/>
      <c r="AG249" s="122" t="n">
        <f aca="false">SUM(AC249:AF249)</f>
        <v>0</v>
      </c>
      <c r="AH249" s="124" t="n">
        <f aca="false">K249+O249+S249+W249+AA249+AB249+AG249</f>
        <v>0</v>
      </c>
      <c r="AI249" s="120"/>
      <c r="AJ249" s="121"/>
      <c r="AK249" s="121"/>
      <c r="AL249" s="121"/>
      <c r="AM249" s="122" t="n">
        <f aca="false">SUM(AJ249:AL249)</f>
        <v>0</v>
      </c>
      <c r="AN249" s="123"/>
      <c r="AO249" s="123"/>
      <c r="AP249" s="123"/>
      <c r="AQ249" s="122" t="n">
        <f aca="false">SUM(AN249:AP249)</f>
        <v>0</v>
      </c>
      <c r="AR249" s="123"/>
      <c r="AS249" s="123"/>
      <c r="AT249" s="123"/>
      <c r="AU249" s="122" t="n">
        <f aca="false">SUM(AR249:AT249)</f>
        <v>0</v>
      </c>
      <c r="AV249" s="123"/>
      <c r="AW249" s="123"/>
      <c r="AX249" s="123"/>
      <c r="AY249" s="122" t="n">
        <f aca="false">SUM(AV249:AX249)</f>
        <v>0</v>
      </c>
      <c r="AZ249" s="123"/>
      <c r="BA249" s="123"/>
      <c r="BB249" s="123"/>
      <c r="BC249" s="122" t="n">
        <f aca="false">SUM(AZ249:BB249)</f>
        <v>0</v>
      </c>
      <c r="BD249" s="123"/>
      <c r="BE249" s="123"/>
      <c r="BF249" s="123"/>
      <c r="BG249" s="123"/>
      <c r="BH249" s="123"/>
      <c r="BI249" s="122" t="n">
        <f aca="false">SUM(BE249:BH249)</f>
        <v>0</v>
      </c>
      <c r="BJ249" s="124" t="n">
        <f aca="false">AM249+AQ249+AU249+AY249+BC249+BD249+BI249</f>
        <v>0</v>
      </c>
      <c r="BK249" s="120"/>
      <c r="BL249" s="121"/>
      <c r="BM249" s="121"/>
      <c r="BN249" s="122" t="n">
        <f aca="false">SUM(BK249:BM249)</f>
        <v>0</v>
      </c>
      <c r="BO249" s="123"/>
      <c r="BP249" s="123"/>
      <c r="BQ249" s="123"/>
      <c r="BR249" s="122" t="n">
        <f aca="false">SUM(BO249:BQ249)</f>
        <v>0</v>
      </c>
      <c r="BS249" s="123"/>
      <c r="BT249" s="123"/>
      <c r="BU249" s="123"/>
      <c r="BV249" s="122" t="n">
        <f aca="false">SUM(BS249:BU249)</f>
        <v>0</v>
      </c>
      <c r="BW249" s="123"/>
      <c r="BX249" s="123"/>
      <c r="BY249" s="123"/>
      <c r="BZ249" s="122" t="n">
        <f aca="false">SUM(BW249:BY249)</f>
        <v>0</v>
      </c>
      <c r="CA249" s="123"/>
      <c r="CB249" s="123"/>
      <c r="CC249" s="123"/>
      <c r="CD249" s="122" t="n">
        <f aca="false">SUM(CA249:CC249)</f>
        <v>0</v>
      </c>
      <c r="CE249" s="123"/>
      <c r="CF249" s="123"/>
      <c r="CG249" s="123"/>
      <c r="CH249" s="123"/>
      <c r="CI249" s="123"/>
      <c r="CJ249" s="122" t="n">
        <f aca="false">SUM(CF249:CI249)</f>
        <v>0</v>
      </c>
      <c r="CK249" s="123" t="n">
        <f aca="false">BN249+BR249+BV249+BZ249+CD249+CE249+CJ249</f>
        <v>0</v>
      </c>
      <c r="CL249" s="125"/>
      <c r="CM249" s="126"/>
      <c r="CN249" s="32"/>
      <c r="CO249" s="32"/>
      <c r="CP249" s="32"/>
      <c r="CQ249" s="32"/>
      <c r="CR249" s="32"/>
      <c r="CS249" s="32"/>
      <c r="CT249" s="32"/>
    </row>
    <row r="250" customFormat="false" ht="24.75" hidden="false" customHeight="true" outlineLevel="0" collapsed="false">
      <c r="A250" s="32"/>
      <c r="B250" s="106" t="n">
        <f aca="false">B249+1</f>
        <v>240</v>
      </c>
      <c r="C250" s="117" t="n">
        <f aca="false">INDEX(_Rge_Projectdata_3rd,$B250,MATCH(C$10,_Rge_Headline_Projectdata,0))</f>
        <v>0</v>
      </c>
      <c r="D250" s="117" t="n">
        <f aca="false">INDEX(_Rge_Projectdata_3rd,$B250,MATCH(D$10,_Rge_Headline_Projectdata,0))</f>
        <v>0</v>
      </c>
      <c r="E250" s="118" t="str">
        <f aca="false" t="array" ref="E250:E250">IF(INDEX(_Rge_Projectdata_3rd,$B250,MATCH(E$10,_Rge_Headline_Projectdata,0))=0,"",INDEX(_Rge_Projectdata_3rd,$B250,MATCH(E$10,_Rge_Headline_Projectdata,0)))</f>
        <v/>
      </c>
      <c r="F250" s="119" t="str">
        <f aca="false">IF(OR(E250=0,E250&gt;_Reportdate),"Open","Closed")</f>
        <v>Open</v>
      </c>
      <c r="G250" s="120"/>
      <c r="H250" s="121"/>
      <c r="I250" s="121"/>
      <c r="J250" s="121"/>
      <c r="K250" s="122" t="n">
        <f aca="false">SUM(H250:J250)</f>
        <v>0</v>
      </c>
      <c r="L250" s="123"/>
      <c r="M250" s="123"/>
      <c r="N250" s="123"/>
      <c r="O250" s="122" t="n">
        <f aca="false">SUM(L250:N250)</f>
        <v>0</v>
      </c>
      <c r="P250" s="123"/>
      <c r="Q250" s="123"/>
      <c r="R250" s="123"/>
      <c r="S250" s="122" t="n">
        <f aca="false">SUM(P250:R250)</f>
        <v>0</v>
      </c>
      <c r="T250" s="123"/>
      <c r="U250" s="123"/>
      <c r="V250" s="123"/>
      <c r="W250" s="122" t="n">
        <f aca="false">SUM(T250:V250)</f>
        <v>0</v>
      </c>
      <c r="X250" s="123"/>
      <c r="Y250" s="123"/>
      <c r="Z250" s="123"/>
      <c r="AA250" s="122" t="n">
        <f aca="false">SUM(X250:Z250)</f>
        <v>0</v>
      </c>
      <c r="AB250" s="123"/>
      <c r="AC250" s="123"/>
      <c r="AD250" s="123"/>
      <c r="AE250" s="123"/>
      <c r="AF250" s="123"/>
      <c r="AG250" s="122" t="n">
        <f aca="false">SUM(AC250:AF250)</f>
        <v>0</v>
      </c>
      <c r="AH250" s="124" t="n">
        <f aca="false">K250+O250+S250+W250+AA250+AB250+AG250</f>
        <v>0</v>
      </c>
      <c r="AI250" s="120"/>
      <c r="AJ250" s="121"/>
      <c r="AK250" s="121"/>
      <c r="AL250" s="121"/>
      <c r="AM250" s="122" t="n">
        <f aca="false">SUM(AJ250:AL250)</f>
        <v>0</v>
      </c>
      <c r="AN250" s="123"/>
      <c r="AO250" s="123"/>
      <c r="AP250" s="123"/>
      <c r="AQ250" s="122" t="n">
        <f aca="false">SUM(AN250:AP250)</f>
        <v>0</v>
      </c>
      <c r="AR250" s="123"/>
      <c r="AS250" s="123"/>
      <c r="AT250" s="123"/>
      <c r="AU250" s="122" t="n">
        <f aca="false">SUM(AR250:AT250)</f>
        <v>0</v>
      </c>
      <c r="AV250" s="123"/>
      <c r="AW250" s="123"/>
      <c r="AX250" s="123"/>
      <c r="AY250" s="122" t="n">
        <f aca="false">SUM(AV250:AX250)</f>
        <v>0</v>
      </c>
      <c r="AZ250" s="123"/>
      <c r="BA250" s="123"/>
      <c r="BB250" s="123"/>
      <c r="BC250" s="122" t="n">
        <f aca="false">SUM(AZ250:BB250)</f>
        <v>0</v>
      </c>
      <c r="BD250" s="123"/>
      <c r="BE250" s="123"/>
      <c r="BF250" s="123"/>
      <c r="BG250" s="123"/>
      <c r="BH250" s="123"/>
      <c r="BI250" s="122" t="n">
        <f aca="false">SUM(BE250:BH250)</f>
        <v>0</v>
      </c>
      <c r="BJ250" s="124" t="n">
        <f aca="false">AM250+AQ250+AU250+AY250+BC250+BD250+BI250</f>
        <v>0</v>
      </c>
      <c r="BK250" s="120"/>
      <c r="BL250" s="121"/>
      <c r="BM250" s="121"/>
      <c r="BN250" s="122" t="n">
        <f aca="false">SUM(BK250:BM250)</f>
        <v>0</v>
      </c>
      <c r="BO250" s="123"/>
      <c r="BP250" s="123"/>
      <c r="BQ250" s="123"/>
      <c r="BR250" s="122" t="n">
        <f aca="false">SUM(BO250:BQ250)</f>
        <v>0</v>
      </c>
      <c r="BS250" s="123"/>
      <c r="BT250" s="123"/>
      <c r="BU250" s="123"/>
      <c r="BV250" s="122" t="n">
        <f aca="false">SUM(BS250:BU250)</f>
        <v>0</v>
      </c>
      <c r="BW250" s="123"/>
      <c r="BX250" s="123"/>
      <c r="BY250" s="123"/>
      <c r="BZ250" s="122" t="n">
        <f aca="false">SUM(BW250:BY250)</f>
        <v>0</v>
      </c>
      <c r="CA250" s="123"/>
      <c r="CB250" s="123"/>
      <c r="CC250" s="123"/>
      <c r="CD250" s="122" t="n">
        <f aca="false">SUM(CA250:CC250)</f>
        <v>0</v>
      </c>
      <c r="CE250" s="123"/>
      <c r="CF250" s="123"/>
      <c r="CG250" s="123"/>
      <c r="CH250" s="123"/>
      <c r="CI250" s="123"/>
      <c r="CJ250" s="122" t="n">
        <f aca="false">SUM(CF250:CI250)</f>
        <v>0</v>
      </c>
      <c r="CK250" s="123" t="n">
        <f aca="false">BN250+BR250+BV250+BZ250+CD250+CE250+CJ250</f>
        <v>0</v>
      </c>
      <c r="CL250" s="125"/>
      <c r="CM250" s="126"/>
      <c r="CN250" s="32"/>
      <c r="CO250" s="32"/>
      <c r="CP250" s="32"/>
      <c r="CQ250" s="32"/>
      <c r="CR250" s="32"/>
      <c r="CS250" s="32"/>
      <c r="CT250" s="32"/>
    </row>
    <row r="251" customFormat="false" ht="24.75" hidden="false" customHeight="true" outlineLevel="0" collapsed="false">
      <c r="A251" s="32"/>
      <c r="B251" s="106" t="n">
        <f aca="false">B250+1</f>
        <v>241</v>
      </c>
      <c r="C251" s="117" t="n">
        <f aca="false">INDEX(_Rge_Projectdata_3rd,$B251,MATCH(C$10,_Rge_Headline_Projectdata,0))</f>
        <v>0</v>
      </c>
      <c r="D251" s="117" t="n">
        <f aca="false">INDEX(_Rge_Projectdata_3rd,$B251,MATCH(D$10,_Rge_Headline_Projectdata,0))</f>
        <v>0</v>
      </c>
      <c r="E251" s="118" t="str">
        <f aca="false" t="array" ref="E251:E251">IF(INDEX(_Rge_Projectdata_3rd,$B251,MATCH(E$10,_Rge_Headline_Projectdata,0))=0,"",INDEX(_Rge_Projectdata_3rd,$B251,MATCH(E$10,_Rge_Headline_Projectdata,0)))</f>
        <v/>
      </c>
      <c r="F251" s="119" t="str">
        <f aca="false">IF(OR(E251=0,E251&gt;_Reportdate),"Open","Closed")</f>
        <v>Open</v>
      </c>
      <c r="G251" s="120"/>
      <c r="H251" s="121"/>
      <c r="I251" s="121"/>
      <c r="J251" s="121"/>
      <c r="K251" s="122" t="n">
        <f aca="false">SUM(H251:J251)</f>
        <v>0</v>
      </c>
      <c r="L251" s="123"/>
      <c r="M251" s="123"/>
      <c r="N251" s="123"/>
      <c r="O251" s="122" t="n">
        <f aca="false">SUM(L251:N251)</f>
        <v>0</v>
      </c>
      <c r="P251" s="123"/>
      <c r="Q251" s="123"/>
      <c r="R251" s="123"/>
      <c r="S251" s="122" t="n">
        <f aca="false">SUM(P251:R251)</f>
        <v>0</v>
      </c>
      <c r="T251" s="123"/>
      <c r="U251" s="123"/>
      <c r="V251" s="123"/>
      <c r="W251" s="122" t="n">
        <f aca="false">SUM(T251:V251)</f>
        <v>0</v>
      </c>
      <c r="X251" s="123"/>
      <c r="Y251" s="123"/>
      <c r="Z251" s="123"/>
      <c r="AA251" s="122" t="n">
        <f aca="false">SUM(X251:Z251)</f>
        <v>0</v>
      </c>
      <c r="AB251" s="123"/>
      <c r="AC251" s="123"/>
      <c r="AD251" s="123"/>
      <c r="AE251" s="123"/>
      <c r="AF251" s="123"/>
      <c r="AG251" s="122" t="n">
        <f aca="false">SUM(AC251:AF251)</f>
        <v>0</v>
      </c>
      <c r="AH251" s="124" t="n">
        <f aca="false">K251+O251+S251+W251+AA251+AB251+AG251</f>
        <v>0</v>
      </c>
      <c r="AI251" s="120"/>
      <c r="AJ251" s="121"/>
      <c r="AK251" s="121"/>
      <c r="AL251" s="121"/>
      <c r="AM251" s="122" t="n">
        <f aca="false">SUM(AJ251:AL251)</f>
        <v>0</v>
      </c>
      <c r="AN251" s="123"/>
      <c r="AO251" s="123"/>
      <c r="AP251" s="123"/>
      <c r="AQ251" s="122" t="n">
        <f aca="false">SUM(AN251:AP251)</f>
        <v>0</v>
      </c>
      <c r="AR251" s="123"/>
      <c r="AS251" s="123"/>
      <c r="AT251" s="123"/>
      <c r="AU251" s="122" t="n">
        <f aca="false">SUM(AR251:AT251)</f>
        <v>0</v>
      </c>
      <c r="AV251" s="123"/>
      <c r="AW251" s="123"/>
      <c r="AX251" s="123"/>
      <c r="AY251" s="122" t="n">
        <f aca="false">SUM(AV251:AX251)</f>
        <v>0</v>
      </c>
      <c r="AZ251" s="123"/>
      <c r="BA251" s="123"/>
      <c r="BB251" s="123"/>
      <c r="BC251" s="122" t="n">
        <f aca="false">SUM(AZ251:BB251)</f>
        <v>0</v>
      </c>
      <c r="BD251" s="123"/>
      <c r="BE251" s="123"/>
      <c r="BF251" s="123"/>
      <c r="BG251" s="123"/>
      <c r="BH251" s="123"/>
      <c r="BI251" s="122" t="n">
        <f aca="false">SUM(BE251:BH251)</f>
        <v>0</v>
      </c>
      <c r="BJ251" s="124" t="n">
        <f aca="false">AM251+AQ251+AU251+AY251+BC251+BD251+BI251</f>
        <v>0</v>
      </c>
      <c r="BK251" s="120"/>
      <c r="BL251" s="121"/>
      <c r="BM251" s="121"/>
      <c r="BN251" s="122" t="n">
        <f aca="false">SUM(BK251:BM251)</f>
        <v>0</v>
      </c>
      <c r="BO251" s="123"/>
      <c r="BP251" s="123"/>
      <c r="BQ251" s="123"/>
      <c r="BR251" s="122" t="n">
        <f aca="false">SUM(BO251:BQ251)</f>
        <v>0</v>
      </c>
      <c r="BS251" s="123"/>
      <c r="BT251" s="123"/>
      <c r="BU251" s="123"/>
      <c r="BV251" s="122" t="n">
        <f aca="false">SUM(BS251:BU251)</f>
        <v>0</v>
      </c>
      <c r="BW251" s="123"/>
      <c r="BX251" s="123"/>
      <c r="BY251" s="123"/>
      <c r="BZ251" s="122" t="n">
        <f aca="false">SUM(BW251:BY251)</f>
        <v>0</v>
      </c>
      <c r="CA251" s="123"/>
      <c r="CB251" s="123"/>
      <c r="CC251" s="123"/>
      <c r="CD251" s="122" t="n">
        <f aca="false">SUM(CA251:CC251)</f>
        <v>0</v>
      </c>
      <c r="CE251" s="123"/>
      <c r="CF251" s="123"/>
      <c r="CG251" s="123"/>
      <c r="CH251" s="123"/>
      <c r="CI251" s="123"/>
      <c r="CJ251" s="122" t="n">
        <f aca="false">SUM(CF251:CI251)</f>
        <v>0</v>
      </c>
      <c r="CK251" s="123" t="n">
        <f aca="false">BN251+BR251+BV251+BZ251+CD251+CE251+CJ251</f>
        <v>0</v>
      </c>
      <c r="CL251" s="125"/>
      <c r="CM251" s="126"/>
      <c r="CN251" s="32"/>
      <c r="CO251" s="32"/>
      <c r="CP251" s="32"/>
      <c r="CQ251" s="32"/>
      <c r="CR251" s="32"/>
      <c r="CS251" s="32"/>
      <c r="CT251" s="32"/>
    </row>
    <row r="252" customFormat="false" ht="24.75" hidden="false" customHeight="true" outlineLevel="0" collapsed="false">
      <c r="A252" s="32"/>
      <c r="B252" s="106" t="n">
        <f aca="false">B251+1</f>
        <v>242</v>
      </c>
      <c r="C252" s="117" t="n">
        <f aca="false">INDEX(_Rge_Projectdata_3rd,$B252,MATCH(C$10,_Rge_Headline_Projectdata,0))</f>
        <v>0</v>
      </c>
      <c r="D252" s="117" t="n">
        <f aca="false">INDEX(_Rge_Projectdata_3rd,$B252,MATCH(D$10,_Rge_Headline_Projectdata,0))</f>
        <v>0</v>
      </c>
      <c r="E252" s="118" t="str">
        <f aca="false" t="array" ref="E252:E252">IF(INDEX(_Rge_Projectdata_3rd,$B252,MATCH(E$10,_Rge_Headline_Projectdata,0))=0,"",INDEX(_Rge_Projectdata_3rd,$B252,MATCH(E$10,_Rge_Headline_Projectdata,0)))</f>
        <v/>
      </c>
      <c r="F252" s="119" t="str">
        <f aca="false">IF(OR(E252=0,E252&gt;_Reportdate),"Open","Closed")</f>
        <v>Open</v>
      </c>
      <c r="G252" s="120"/>
      <c r="H252" s="121"/>
      <c r="I252" s="121"/>
      <c r="J252" s="121"/>
      <c r="K252" s="122" t="n">
        <f aca="false">SUM(H252:J252)</f>
        <v>0</v>
      </c>
      <c r="L252" s="123"/>
      <c r="M252" s="123"/>
      <c r="N252" s="123"/>
      <c r="O252" s="122" t="n">
        <f aca="false">SUM(L252:N252)</f>
        <v>0</v>
      </c>
      <c r="P252" s="123"/>
      <c r="Q252" s="123"/>
      <c r="R252" s="123"/>
      <c r="S252" s="122" t="n">
        <f aca="false">SUM(P252:R252)</f>
        <v>0</v>
      </c>
      <c r="T252" s="123"/>
      <c r="U252" s="123"/>
      <c r="V252" s="123"/>
      <c r="W252" s="122" t="n">
        <f aca="false">SUM(T252:V252)</f>
        <v>0</v>
      </c>
      <c r="X252" s="123"/>
      <c r="Y252" s="123"/>
      <c r="Z252" s="123"/>
      <c r="AA252" s="122" t="n">
        <f aca="false">SUM(X252:Z252)</f>
        <v>0</v>
      </c>
      <c r="AB252" s="123"/>
      <c r="AC252" s="123"/>
      <c r="AD252" s="123"/>
      <c r="AE252" s="123"/>
      <c r="AF252" s="123"/>
      <c r="AG252" s="122" t="n">
        <f aca="false">SUM(AC252:AF252)</f>
        <v>0</v>
      </c>
      <c r="AH252" s="124" t="n">
        <f aca="false">K252+O252+S252+W252+AA252+AB252+AG252</f>
        <v>0</v>
      </c>
      <c r="AI252" s="120"/>
      <c r="AJ252" s="121"/>
      <c r="AK252" s="121"/>
      <c r="AL252" s="121"/>
      <c r="AM252" s="122" t="n">
        <f aca="false">SUM(AJ252:AL252)</f>
        <v>0</v>
      </c>
      <c r="AN252" s="123"/>
      <c r="AO252" s="123"/>
      <c r="AP252" s="123"/>
      <c r="AQ252" s="122" t="n">
        <f aca="false">SUM(AN252:AP252)</f>
        <v>0</v>
      </c>
      <c r="AR252" s="123"/>
      <c r="AS252" s="123"/>
      <c r="AT252" s="123"/>
      <c r="AU252" s="122" t="n">
        <f aca="false">SUM(AR252:AT252)</f>
        <v>0</v>
      </c>
      <c r="AV252" s="123"/>
      <c r="AW252" s="123"/>
      <c r="AX252" s="123"/>
      <c r="AY252" s="122" t="n">
        <f aca="false">SUM(AV252:AX252)</f>
        <v>0</v>
      </c>
      <c r="AZ252" s="123"/>
      <c r="BA252" s="123"/>
      <c r="BB252" s="123"/>
      <c r="BC252" s="122" t="n">
        <f aca="false">SUM(AZ252:BB252)</f>
        <v>0</v>
      </c>
      <c r="BD252" s="123"/>
      <c r="BE252" s="123"/>
      <c r="BF252" s="123"/>
      <c r="BG252" s="123"/>
      <c r="BH252" s="123"/>
      <c r="BI252" s="122" t="n">
        <f aca="false">SUM(BE252:BH252)</f>
        <v>0</v>
      </c>
      <c r="BJ252" s="124" t="n">
        <f aca="false">AM252+AQ252+AU252+AY252+BC252+BD252+BI252</f>
        <v>0</v>
      </c>
      <c r="BK252" s="120"/>
      <c r="BL252" s="121"/>
      <c r="BM252" s="121"/>
      <c r="BN252" s="122" t="n">
        <f aca="false">SUM(BK252:BM252)</f>
        <v>0</v>
      </c>
      <c r="BO252" s="123"/>
      <c r="BP252" s="123"/>
      <c r="BQ252" s="123"/>
      <c r="BR252" s="122" t="n">
        <f aca="false">SUM(BO252:BQ252)</f>
        <v>0</v>
      </c>
      <c r="BS252" s="123"/>
      <c r="BT252" s="123"/>
      <c r="BU252" s="123"/>
      <c r="BV252" s="122" t="n">
        <f aca="false">SUM(BS252:BU252)</f>
        <v>0</v>
      </c>
      <c r="BW252" s="123"/>
      <c r="BX252" s="123"/>
      <c r="BY252" s="123"/>
      <c r="BZ252" s="122" t="n">
        <f aca="false">SUM(BW252:BY252)</f>
        <v>0</v>
      </c>
      <c r="CA252" s="123"/>
      <c r="CB252" s="123"/>
      <c r="CC252" s="123"/>
      <c r="CD252" s="122" t="n">
        <f aca="false">SUM(CA252:CC252)</f>
        <v>0</v>
      </c>
      <c r="CE252" s="123"/>
      <c r="CF252" s="123"/>
      <c r="CG252" s="123"/>
      <c r="CH252" s="123"/>
      <c r="CI252" s="123"/>
      <c r="CJ252" s="122" t="n">
        <f aca="false">SUM(CF252:CI252)</f>
        <v>0</v>
      </c>
      <c r="CK252" s="123" t="n">
        <f aca="false">BN252+BR252+BV252+BZ252+CD252+CE252+CJ252</f>
        <v>0</v>
      </c>
      <c r="CL252" s="125"/>
      <c r="CM252" s="126"/>
      <c r="CN252" s="32"/>
      <c r="CO252" s="32"/>
      <c r="CP252" s="32"/>
      <c r="CQ252" s="32"/>
      <c r="CR252" s="32"/>
      <c r="CS252" s="32"/>
      <c r="CT252" s="32"/>
    </row>
    <row r="253" customFormat="false" ht="24.75" hidden="false" customHeight="true" outlineLevel="0" collapsed="false">
      <c r="A253" s="32"/>
      <c r="B253" s="106" t="n">
        <f aca="false">B252+1</f>
        <v>243</v>
      </c>
      <c r="C253" s="117" t="n">
        <f aca="false">INDEX(_Rge_Projectdata_3rd,$B253,MATCH(C$10,_Rge_Headline_Projectdata,0))</f>
        <v>0</v>
      </c>
      <c r="D253" s="117" t="n">
        <f aca="false">INDEX(_Rge_Projectdata_3rd,$B253,MATCH(D$10,_Rge_Headline_Projectdata,0))</f>
        <v>0</v>
      </c>
      <c r="E253" s="118" t="str">
        <f aca="false" t="array" ref="E253:E253">IF(INDEX(_Rge_Projectdata_3rd,$B253,MATCH(E$10,_Rge_Headline_Projectdata,0))=0,"",INDEX(_Rge_Projectdata_3rd,$B253,MATCH(E$10,_Rge_Headline_Projectdata,0)))</f>
        <v/>
      </c>
      <c r="F253" s="119" t="str">
        <f aca="false">IF(OR(E253=0,E253&gt;_Reportdate),"Open","Closed")</f>
        <v>Open</v>
      </c>
      <c r="G253" s="120"/>
      <c r="H253" s="121"/>
      <c r="I253" s="121"/>
      <c r="J253" s="121"/>
      <c r="K253" s="122" t="n">
        <f aca="false">SUM(H253:J253)</f>
        <v>0</v>
      </c>
      <c r="L253" s="123"/>
      <c r="M253" s="123"/>
      <c r="N253" s="123"/>
      <c r="O253" s="122" t="n">
        <f aca="false">SUM(L253:N253)</f>
        <v>0</v>
      </c>
      <c r="P253" s="123"/>
      <c r="Q253" s="123"/>
      <c r="R253" s="123"/>
      <c r="S253" s="122" t="n">
        <f aca="false">SUM(P253:R253)</f>
        <v>0</v>
      </c>
      <c r="T253" s="123"/>
      <c r="U253" s="123"/>
      <c r="V253" s="123"/>
      <c r="W253" s="122" t="n">
        <f aca="false">SUM(T253:V253)</f>
        <v>0</v>
      </c>
      <c r="X253" s="123"/>
      <c r="Y253" s="123"/>
      <c r="Z253" s="123"/>
      <c r="AA253" s="122" t="n">
        <f aca="false">SUM(X253:Z253)</f>
        <v>0</v>
      </c>
      <c r="AB253" s="123"/>
      <c r="AC253" s="123"/>
      <c r="AD253" s="123"/>
      <c r="AE253" s="123"/>
      <c r="AF253" s="123"/>
      <c r="AG253" s="122" t="n">
        <f aca="false">SUM(AC253:AF253)</f>
        <v>0</v>
      </c>
      <c r="AH253" s="124" t="n">
        <f aca="false">K253+O253+S253+W253+AA253+AB253+AG253</f>
        <v>0</v>
      </c>
      <c r="AI253" s="120"/>
      <c r="AJ253" s="121"/>
      <c r="AK253" s="121"/>
      <c r="AL253" s="121"/>
      <c r="AM253" s="122" t="n">
        <f aca="false">SUM(AJ253:AL253)</f>
        <v>0</v>
      </c>
      <c r="AN253" s="123"/>
      <c r="AO253" s="123"/>
      <c r="AP253" s="123"/>
      <c r="AQ253" s="122" t="n">
        <f aca="false">SUM(AN253:AP253)</f>
        <v>0</v>
      </c>
      <c r="AR253" s="123"/>
      <c r="AS253" s="123"/>
      <c r="AT253" s="123"/>
      <c r="AU253" s="122" t="n">
        <f aca="false">SUM(AR253:AT253)</f>
        <v>0</v>
      </c>
      <c r="AV253" s="123"/>
      <c r="AW253" s="123"/>
      <c r="AX253" s="123"/>
      <c r="AY253" s="122" t="n">
        <f aca="false">SUM(AV253:AX253)</f>
        <v>0</v>
      </c>
      <c r="AZ253" s="123"/>
      <c r="BA253" s="123"/>
      <c r="BB253" s="123"/>
      <c r="BC253" s="122" t="n">
        <f aca="false">SUM(AZ253:BB253)</f>
        <v>0</v>
      </c>
      <c r="BD253" s="123"/>
      <c r="BE253" s="123"/>
      <c r="BF253" s="123"/>
      <c r="BG253" s="123"/>
      <c r="BH253" s="123"/>
      <c r="BI253" s="122" t="n">
        <f aca="false">SUM(BE253:BH253)</f>
        <v>0</v>
      </c>
      <c r="BJ253" s="124" t="n">
        <f aca="false">AM253+AQ253+AU253+AY253+BC253+BD253+BI253</f>
        <v>0</v>
      </c>
      <c r="BK253" s="120"/>
      <c r="BL253" s="121"/>
      <c r="BM253" s="121"/>
      <c r="BN253" s="122" t="n">
        <f aca="false">SUM(BK253:BM253)</f>
        <v>0</v>
      </c>
      <c r="BO253" s="123"/>
      <c r="BP253" s="123"/>
      <c r="BQ253" s="123"/>
      <c r="BR253" s="122" t="n">
        <f aca="false">SUM(BO253:BQ253)</f>
        <v>0</v>
      </c>
      <c r="BS253" s="123"/>
      <c r="BT253" s="123"/>
      <c r="BU253" s="123"/>
      <c r="BV253" s="122" t="n">
        <f aca="false">SUM(BS253:BU253)</f>
        <v>0</v>
      </c>
      <c r="BW253" s="123"/>
      <c r="BX253" s="123"/>
      <c r="BY253" s="123"/>
      <c r="BZ253" s="122" t="n">
        <f aca="false">SUM(BW253:BY253)</f>
        <v>0</v>
      </c>
      <c r="CA253" s="123"/>
      <c r="CB253" s="123"/>
      <c r="CC253" s="123"/>
      <c r="CD253" s="122" t="n">
        <f aca="false">SUM(CA253:CC253)</f>
        <v>0</v>
      </c>
      <c r="CE253" s="123"/>
      <c r="CF253" s="123"/>
      <c r="CG253" s="123"/>
      <c r="CH253" s="123"/>
      <c r="CI253" s="123"/>
      <c r="CJ253" s="122" t="n">
        <f aca="false">SUM(CF253:CI253)</f>
        <v>0</v>
      </c>
      <c r="CK253" s="123" t="n">
        <f aca="false">BN253+BR253+BV253+BZ253+CD253+CE253+CJ253</f>
        <v>0</v>
      </c>
      <c r="CL253" s="125"/>
      <c r="CM253" s="126"/>
      <c r="CN253" s="32"/>
      <c r="CO253" s="32"/>
      <c r="CP253" s="32"/>
      <c r="CQ253" s="32"/>
      <c r="CR253" s="32"/>
      <c r="CS253" s="32"/>
      <c r="CT253" s="32"/>
    </row>
    <row r="254" customFormat="false" ht="24.75" hidden="false" customHeight="true" outlineLevel="0" collapsed="false">
      <c r="A254" s="32"/>
      <c r="B254" s="106" t="n">
        <f aca="false">B253+1</f>
        <v>244</v>
      </c>
      <c r="C254" s="117" t="n">
        <f aca="false">INDEX(_Rge_Projectdata_3rd,$B254,MATCH(C$10,_Rge_Headline_Projectdata,0))</f>
        <v>0</v>
      </c>
      <c r="D254" s="117" t="n">
        <f aca="false">INDEX(_Rge_Projectdata_3rd,$B254,MATCH(D$10,_Rge_Headline_Projectdata,0))</f>
        <v>0</v>
      </c>
      <c r="E254" s="118" t="str">
        <f aca="false" t="array" ref="E254:E254">IF(INDEX(_Rge_Projectdata_3rd,$B254,MATCH(E$10,_Rge_Headline_Projectdata,0))=0,"",INDEX(_Rge_Projectdata_3rd,$B254,MATCH(E$10,_Rge_Headline_Projectdata,0)))</f>
        <v/>
      </c>
      <c r="F254" s="119" t="str">
        <f aca="false">IF(OR(E254=0,E254&gt;_Reportdate),"Open","Closed")</f>
        <v>Open</v>
      </c>
      <c r="G254" s="120"/>
      <c r="H254" s="121"/>
      <c r="I254" s="121"/>
      <c r="J254" s="121"/>
      <c r="K254" s="122" t="n">
        <f aca="false">SUM(H254:J254)</f>
        <v>0</v>
      </c>
      <c r="L254" s="123"/>
      <c r="M254" s="123"/>
      <c r="N254" s="123"/>
      <c r="O254" s="122" t="n">
        <f aca="false">SUM(L254:N254)</f>
        <v>0</v>
      </c>
      <c r="P254" s="123"/>
      <c r="Q254" s="123"/>
      <c r="R254" s="123"/>
      <c r="S254" s="122" t="n">
        <f aca="false">SUM(P254:R254)</f>
        <v>0</v>
      </c>
      <c r="T254" s="123"/>
      <c r="U254" s="123"/>
      <c r="V254" s="123"/>
      <c r="W254" s="122" t="n">
        <f aca="false">SUM(T254:V254)</f>
        <v>0</v>
      </c>
      <c r="X254" s="123"/>
      <c r="Y254" s="123"/>
      <c r="Z254" s="123"/>
      <c r="AA254" s="122" t="n">
        <f aca="false">SUM(X254:Z254)</f>
        <v>0</v>
      </c>
      <c r="AB254" s="123"/>
      <c r="AC254" s="123"/>
      <c r="AD254" s="123"/>
      <c r="AE254" s="123"/>
      <c r="AF254" s="123"/>
      <c r="AG254" s="122" t="n">
        <f aca="false">SUM(AC254:AF254)</f>
        <v>0</v>
      </c>
      <c r="AH254" s="124" t="n">
        <f aca="false">K254+O254+S254+W254+AA254+AB254+AG254</f>
        <v>0</v>
      </c>
      <c r="AI254" s="120"/>
      <c r="AJ254" s="121"/>
      <c r="AK254" s="121"/>
      <c r="AL254" s="121"/>
      <c r="AM254" s="122" t="n">
        <f aca="false">SUM(AJ254:AL254)</f>
        <v>0</v>
      </c>
      <c r="AN254" s="123"/>
      <c r="AO254" s="123"/>
      <c r="AP254" s="123"/>
      <c r="AQ254" s="122" t="n">
        <f aca="false">SUM(AN254:AP254)</f>
        <v>0</v>
      </c>
      <c r="AR254" s="123"/>
      <c r="AS254" s="123"/>
      <c r="AT254" s="123"/>
      <c r="AU254" s="122" t="n">
        <f aca="false">SUM(AR254:AT254)</f>
        <v>0</v>
      </c>
      <c r="AV254" s="123"/>
      <c r="AW254" s="123"/>
      <c r="AX254" s="123"/>
      <c r="AY254" s="122" t="n">
        <f aca="false">SUM(AV254:AX254)</f>
        <v>0</v>
      </c>
      <c r="AZ254" s="123"/>
      <c r="BA254" s="123"/>
      <c r="BB254" s="123"/>
      <c r="BC254" s="122" t="n">
        <f aca="false">SUM(AZ254:BB254)</f>
        <v>0</v>
      </c>
      <c r="BD254" s="123"/>
      <c r="BE254" s="123"/>
      <c r="BF254" s="123"/>
      <c r="BG254" s="123"/>
      <c r="BH254" s="123"/>
      <c r="BI254" s="122" t="n">
        <f aca="false">SUM(BE254:BH254)</f>
        <v>0</v>
      </c>
      <c r="BJ254" s="124" t="n">
        <f aca="false">AM254+AQ254+AU254+AY254+BC254+BD254+BI254</f>
        <v>0</v>
      </c>
      <c r="BK254" s="120"/>
      <c r="BL254" s="121"/>
      <c r="BM254" s="121"/>
      <c r="BN254" s="122" t="n">
        <f aca="false">SUM(BK254:BM254)</f>
        <v>0</v>
      </c>
      <c r="BO254" s="123"/>
      <c r="BP254" s="123"/>
      <c r="BQ254" s="123"/>
      <c r="BR254" s="122" t="n">
        <f aca="false">SUM(BO254:BQ254)</f>
        <v>0</v>
      </c>
      <c r="BS254" s="123"/>
      <c r="BT254" s="123"/>
      <c r="BU254" s="123"/>
      <c r="BV254" s="122" t="n">
        <f aca="false">SUM(BS254:BU254)</f>
        <v>0</v>
      </c>
      <c r="BW254" s="123"/>
      <c r="BX254" s="123"/>
      <c r="BY254" s="123"/>
      <c r="BZ254" s="122" t="n">
        <f aca="false">SUM(BW254:BY254)</f>
        <v>0</v>
      </c>
      <c r="CA254" s="123"/>
      <c r="CB254" s="123"/>
      <c r="CC254" s="123"/>
      <c r="CD254" s="122" t="n">
        <f aca="false">SUM(CA254:CC254)</f>
        <v>0</v>
      </c>
      <c r="CE254" s="123"/>
      <c r="CF254" s="123"/>
      <c r="CG254" s="123"/>
      <c r="CH254" s="123"/>
      <c r="CI254" s="123"/>
      <c r="CJ254" s="122" t="n">
        <f aca="false">SUM(CF254:CI254)</f>
        <v>0</v>
      </c>
      <c r="CK254" s="123" t="n">
        <f aca="false">BN254+BR254+BV254+BZ254+CD254+CE254+CJ254</f>
        <v>0</v>
      </c>
      <c r="CL254" s="125"/>
      <c r="CM254" s="126"/>
      <c r="CN254" s="32"/>
      <c r="CO254" s="32"/>
      <c r="CP254" s="32"/>
      <c r="CQ254" s="32"/>
      <c r="CR254" s="32"/>
      <c r="CS254" s="32"/>
      <c r="CT254" s="32"/>
    </row>
    <row r="255" customFormat="false" ht="24.75" hidden="false" customHeight="true" outlineLevel="0" collapsed="false">
      <c r="A255" s="32"/>
      <c r="B255" s="106" t="n">
        <f aca="false">B254+1</f>
        <v>245</v>
      </c>
      <c r="C255" s="117" t="n">
        <f aca="false">INDEX(_Rge_Projectdata_3rd,$B255,MATCH(C$10,_Rge_Headline_Projectdata,0))</f>
        <v>0</v>
      </c>
      <c r="D255" s="117" t="n">
        <f aca="false">INDEX(_Rge_Projectdata_3rd,$B255,MATCH(D$10,_Rge_Headline_Projectdata,0))</f>
        <v>0</v>
      </c>
      <c r="E255" s="118" t="str">
        <f aca="false" t="array" ref="E255:E255">IF(INDEX(_Rge_Projectdata_3rd,$B255,MATCH(E$10,_Rge_Headline_Projectdata,0))=0,"",INDEX(_Rge_Projectdata_3rd,$B255,MATCH(E$10,_Rge_Headline_Projectdata,0)))</f>
        <v/>
      </c>
      <c r="F255" s="119" t="str">
        <f aca="false">IF(OR(E255=0,E255&gt;_Reportdate),"Open","Closed")</f>
        <v>Open</v>
      </c>
      <c r="G255" s="120"/>
      <c r="H255" s="121"/>
      <c r="I255" s="121"/>
      <c r="J255" s="121"/>
      <c r="K255" s="122" t="n">
        <f aca="false">SUM(H255:J255)</f>
        <v>0</v>
      </c>
      <c r="L255" s="123"/>
      <c r="M255" s="123"/>
      <c r="N255" s="123"/>
      <c r="O255" s="122" t="n">
        <f aca="false">SUM(L255:N255)</f>
        <v>0</v>
      </c>
      <c r="P255" s="123"/>
      <c r="Q255" s="123"/>
      <c r="R255" s="123"/>
      <c r="S255" s="122" t="n">
        <f aca="false">SUM(P255:R255)</f>
        <v>0</v>
      </c>
      <c r="T255" s="123"/>
      <c r="U255" s="123"/>
      <c r="V255" s="123"/>
      <c r="W255" s="122" t="n">
        <f aca="false">SUM(T255:V255)</f>
        <v>0</v>
      </c>
      <c r="X255" s="123"/>
      <c r="Y255" s="123"/>
      <c r="Z255" s="123"/>
      <c r="AA255" s="122" t="n">
        <f aca="false">SUM(X255:Z255)</f>
        <v>0</v>
      </c>
      <c r="AB255" s="123"/>
      <c r="AC255" s="123"/>
      <c r="AD255" s="123"/>
      <c r="AE255" s="123"/>
      <c r="AF255" s="123"/>
      <c r="AG255" s="122" t="n">
        <f aca="false">SUM(AC255:AF255)</f>
        <v>0</v>
      </c>
      <c r="AH255" s="124" t="n">
        <f aca="false">K255+O255+S255+W255+AA255+AB255+AG255</f>
        <v>0</v>
      </c>
      <c r="AI255" s="120"/>
      <c r="AJ255" s="121"/>
      <c r="AK255" s="121"/>
      <c r="AL255" s="121"/>
      <c r="AM255" s="122" t="n">
        <f aca="false">SUM(AJ255:AL255)</f>
        <v>0</v>
      </c>
      <c r="AN255" s="123"/>
      <c r="AO255" s="123"/>
      <c r="AP255" s="123"/>
      <c r="AQ255" s="122" t="n">
        <f aca="false">SUM(AN255:AP255)</f>
        <v>0</v>
      </c>
      <c r="AR255" s="123"/>
      <c r="AS255" s="123"/>
      <c r="AT255" s="123"/>
      <c r="AU255" s="122" t="n">
        <f aca="false">SUM(AR255:AT255)</f>
        <v>0</v>
      </c>
      <c r="AV255" s="123"/>
      <c r="AW255" s="123"/>
      <c r="AX255" s="123"/>
      <c r="AY255" s="122" t="n">
        <f aca="false">SUM(AV255:AX255)</f>
        <v>0</v>
      </c>
      <c r="AZ255" s="123"/>
      <c r="BA255" s="123"/>
      <c r="BB255" s="123"/>
      <c r="BC255" s="122" t="n">
        <f aca="false">SUM(AZ255:BB255)</f>
        <v>0</v>
      </c>
      <c r="BD255" s="123"/>
      <c r="BE255" s="123"/>
      <c r="BF255" s="123"/>
      <c r="BG255" s="123"/>
      <c r="BH255" s="123"/>
      <c r="BI255" s="122" t="n">
        <f aca="false">SUM(BE255:BH255)</f>
        <v>0</v>
      </c>
      <c r="BJ255" s="124" t="n">
        <f aca="false">AM255+AQ255+AU255+AY255+BC255+BD255+BI255</f>
        <v>0</v>
      </c>
      <c r="BK255" s="120"/>
      <c r="BL255" s="121"/>
      <c r="BM255" s="121"/>
      <c r="BN255" s="122" t="n">
        <f aca="false">SUM(BK255:BM255)</f>
        <v>0</v>
      </c>
      <c r="BO255" s="123"/>
      <c r="BP255" s="123"/>
      <c r="BQ255" s="123"/>
      <c r="BR255" s="122" t="n">
        <f aca="false">SUM(BO255:BQ255)</f>
        <v>0</v>
      </c>
      <c r="BS255" s="123"/>
      <c r="BT255" s="123"/>
      <c r="BU255" s="123"/>
      <c r="BV255" s="122" t="n">
        <f aca="false">SUM(BS255:BU255)</f>
        <v>0</v>
      </c>
      <c r="BW255" s="123"/>
      <c r="BX255" s="123"/>
      <c r="BY255" s="123"/>
      <c r="BZ255" s="122" t="n">
        <f aca="false">SUM(BW255:BY255)</f>
        <v>0</v>
      </c>
      <c r="CA255" s="123"/>
      <c r="CB255" s="123"/>
      <c r="CC255" s="123"/>
      <c r="CD255" s="122" t="n">
        <f aca="false">SUM(CA255:CC255)</f>
        <v>0</v>
      </c>
      <c r="CE255" s="123"/>
      <c r="CF255" s="123"/>
      <c r="CG255" s="123"/>
      <c r="CH255" s="123"/>
      <c r="CI255" s="123"/>
      <c r="CJ255" s="122" t="n">
        <f aca="false">SUM(CF255:CI255)</f>
        <v>0</v>
      </c>
      <c r="CK255" s="123" t="n">
        <f aca="false">BN255+BR255+BV255+BZ255+CD255+CE255+CJ255</f>
        <v>0</v>
      </c>
      <c r="CL255" s="125"/>
      <c r="CM255" s="126"/>
      <c r="CN255" s="32"/>
      <c r="CO255" s="32"/>
      <c r="CP255" s="32"/>
      <c r="CQ255" s="32"/>
      <c r="CR255" s="32"/>
      <c r="CS255" s="32"/>
      <c r="CT255" s="32"/>
    </row>
    <row r="256" customFormat="false" ht="24.75" hidden="false" customHeight="true" outlineLevel="0" collapsed="false">
      <c r="A256" s="32"/>
      <c r="B256" s="106" t="n">
        <f aca="false">B255+1</f>
        <v>246</v>
      </c>
      <c r="C256" s="117" t="n">
        <f aca="false">INDEX(_Rge_Projectdata_3rd,$B256,MATCH(C$10,_Rge_Headline_Projectdata,0))</f>
        <v>0</v>
      </c>
      <c r="D256" s="117" t="n">
        <f aca="false">INDEX(_Rge_Projectdata_3rd,$B256,MATCH(D$10,_Rge_Headline_Projectdata,0))</f>
        <v>0</v>
      </c>
      <c r="E256" s="118" t="str">
        <f aca="false" t="array" ref="E256:E256">IF(INDEX(_Rge_Projectdata_3rd,$B256,MATCH(E$10,_Rge_Headline_Projectdata,0))=0,"",INDEX(_Rge_Projectdata_3rd,$B256,MATCH(E$10,_Rge_Headline_Projectdata,0)))</f>
        <v/>
      </c>
      <c r="F256" s="119" t="str">
        <f aca="false">IF(OR(E256=0,E256&gt;_Reportdate),"Open","Closed")</f>
        <v>Open</v>
      </c>
      <c r="G256" s="120"/>
      <c r="H256" s="121"/>
      <c r="I256" s="121"/>
      <c r="J256" s="121"/>
      <c r="K256" s="122" t="n">
        <f aca="false">SUM(H256:J256)</f>
        <v>0</v>
      </c>
      <c r="L256" s="123"/>
      <c r="M256" s="123"/>
      <c r="N256" s="123"/>
      <c r="O256" s="122" t="n">
        <f aca="false">SUM(L256:N256)</f>
        <v>0</v>
      </c>
      <c r="P256" s="123"/>
      <c r="Q256" s="123"/>
      <c r="R256" s="123"/>
      <c r="S256" s="122" t="n">
        <f aca="false">SUM(P256:R256)</f>
        <v>0</v>
      </c>
      <c r="T256" s="123"/>
      <c r="U256" s="123"/>
      <c r="V256" s="123"/>
      <c r="W256" s="122" t="n">
        <f aca="false">SUM(T256:V256)</f>
        <v>0</v>
      </c>
      <c r="X256" s="123"/>
      <c r="Y256" s="123"/>
      <c r="Z256" s="123"/>
      <c r="AA256" s="122" t="n">
        <f aca="false">SUM(X256:Z256)</f>
        <v>0</v>
      </c>
      <c r="AB256" s="123"/>
      <c r="AC256" s="123"/>
      <c r="AD256" s="123"/>
      <c r="AE256" s="123"/>
      <c r="AF256" s="123"/>
      <c r="AG256" s="122" t="n">
        <f aca="false">SUM(AC256:AF256)</f>
        <v>0</v>
      </c>
      <c r="AH256" s="124" t="n">
        <f aca="false">K256+O256+S256+W256+AA256+AB256+AG256</f>
        <v>0</v>
      </c>
      <c r="AI256" s="120"/>
      <c r="AJ256" s="121"/>
      <c r="AK256" s="121"/>
      <c r="AL256" s="121"/>
      <c r="AM256" s="122" t="n">
        <f aca="false">SUM(AJ256:AL256)</f>
        <v>0</v>
      </c>
      <c r="AN256" s="123"/>
      <c r="AO256" s="123"/>
      <c r="AP256" s="123"/>
      <c r="AQ256" s="122" t="n">
        <f aca="false">SUM(AN256:AP256)</f>
        <v>0</v>
      </c>
      <c r="AR256" s="123"/>
      <c r="AS256" s="123"/>
      <c r="AT256" s="123"/>
      <c r="AU256" s="122" t="n">
        <f aca="false">SUM(AR256:AT256)</f>
        <v>0</v>
      </c>
      <c r="AV256" s="123"/>
      <c r="AW256" s="123"/>
      <c r="AX256" s="123"/>
      <c r="AY256" s="122" t="n">
        <f aca="false">SUM(AV256:AX256)</f>
        <v>0</v>
      </c>
      <c r="AZ256" s="123"/>
      <c r="BA256" s="123"/>
      <c r="BB256" s="123"/>
      <c r="BC256" s="122" t="n">
        <f aca="false">SUM(AZ256:BB256)</f>
        <v>0</v>
      </c>
      <c r="BD256" s="123"/>
      <c r="BE256" s="123"/>
      <c r="BF256" s="123"/>
      <c r="BG256" s="123"/>
      <c r="BH256" s="123"/>
      <c r="BI256" s="122" t="n">
        <f aca="false">SUM(BE256:BH256)</f>
        <v>0</v>
      </c>
      <c r="BJ256" s="124" t="n">
        <f aca="false">AM256+AQ256+AU256+AY256+BC256+BD256+BI256</f>
        <v>0</v>
      </c>
      <c r="BK256" s="120"/>
      <c r="BL256" s="121"/>
      <c r="BM256" s="121"/>
      <c r="BN256" s="122" t="n">
        <f aca="false">SUM(BK256:BM256)</f>
        <v>0</v>
      </c>
      <c r="BO256" s="123"/>
      <c r="BP256" s="123"/>
      <c r="BQ256" s="123"/>
      <c r="BR256" s="122" t="n">
        <f aca="false">SUM(BO256:BQ256)</f>
        <v>0</v>
      </c>
      <c r="BS256" s="123"/>
      <c r="BT256" s="123"/>
      <c r="BU256" s="123"/>
      <c r="BV256" s="122" t="n">
        <f aca="false">SUM(BS256:BU256)</f>
        <v>0</v>
      </c>
      <c r="BW256" s="123"/>
      <c r="BX256" s="123"/>
      <c r="BY256" s="123"/>
      <c r="BZ256" s="122" t="n">
        <f aca="false">SUM(BW256:BY256)</f>
        <v>0</v>
      </c>
      <c r="CA256" s="123"/>
      <c r="CB256" s="123"/>
      <c r="CC256" s="123"/>
      <c r="CD256" s="122" t="n">
        <f aca="false">SUM(CA256:CC256)</f>
        <v>0</v>
      </c>
      <c r="CE256" s="123"/>
      <c r="CF256" s="123"/>
      <c r="CG256" s="123"/>
      <c r="CH256" s="123"/>
      <c r="CI256" s="123"/>
      <c r="CJ256" s="122" t="n">
        <f aca="false">SUM(CF256:CI256)</f>
        <v>0</v>
      </c>
      <c r="CK256" s="123" t="n">
        <f aca="false">BN256+BR256+BV256+BZ256+CD256+CE256+CJ256</f>
        <v>0</v>
      </c>
      <c r="CL256" s="125"/>
      <c r="CM256" s="126"/>
      <c r="CN256" s="32"/>
      <c r="CO256" s="32"/>
      <c r="CP256" s="32"/>
      <c r="CQ256" s="32"/>
      <c r="CR256" s="32"/>
      <c r="CS256" s="32"/>
      <c r="CT256" s="32"/>
    </row>
    <row r="257" customFormat="false" ht="24.75" hidden="false" customHeight="true" outlineLevel="0" collapsed="false">
      <c r="A257" s="32"/>
      <c r="B257" s="106" t="n">
        <f aca="false">B256+1</f>
        <v>247</v>
      </c>
      <c r="C257" s="117" t="n">
        <f aca="false">INDEX(_Rge_Projectdata_3rd,$B257,MATCH(C$10,_Rge_Headline_Projectdata,0))</f>
        <v>0</v>
      </c>
      <c r="D257" s="117" t="n">
        <f aca="false">INDEX(_Rge_Projectdata_3rd,$B257,MATCH(D$10,_Rge_Headline_Projectdata,0))</f>
        <v>0</v>
      </c>
      <c r="E257" s="118" t="str">
        <f aca="false" t="array" ref="E257:E257">IF(INDEX(_Rge_Projectdata_3rd,$B257,MATCH(E$10,_Rge_Headline_Projectdata,0))=0,"",INDEX(_Rge_Projectdata_3rd,$B257,MATCH(E$10,_Rge_Headline_Projectdata,0)))</f>
        <v/>
      </c>
      <c r="F257" s="119" t="str">
        <f aca="false">IF(OR(E257=0,E257&gt;_Reportdate),"Open","Closed")</f>
        <v>Open</v>
      </c>
      <c r="G257" s="120"/>
      <c r="H257" s="121"/>
      <c r="I257" s="121"/>
      <c r="J257" s="121"/>
      <c r="K257" s="122" t="n">
        <f aca="false">SUM(H257:J257)</f>
        <v>0</v>
      </c>
      <c r="L257" s="123"/>
      <c r="M257" s="123"/>
      <c r="N257" s="123"/>
      <c r="O257" s="122" t="n">
        <f aca="false">SUM(L257:N257)</f>
        <v>0</v>
      </c>
      <c r="P257" s="123"/>
      <c r="Q257" s="123"/>
      <c r="R257" s="123"/>
      <c r="S257" s="122" t="n">
        <f aca="false">SUM(P257:R257)</f>
        <v>0</v>
      </c>
      <c r="T257" s="123"/>
      <c r="U257" s="123"/>
      <c r="V257" s="123"/>
      <c r="W257" s="122" t="n">
        <f aca="false">SUM(T257:V257)</f>
        <v>0</v>
      </c>
      <c r="X257" s="123"/>
      <c r="Y257" s="123"/>
      <c r="Z257" s="123"/>
      <c r="AA257" s="122" t="n">
        <f aca="false">SUM(X257:Z257)</f>
        <v>0</v>
      </c>
      <c r="AB257" s="123"/>
      <c r="AC257" s="123"/>
      <c r="AD257" s="123"/>
      <c r="AE257" s="123"/>
      <c r="AF257" s="123"/>
      <c r="AG257" s="122" t="n">
        <f aca="false">SUM(AC257:AF257)</f>
        <v>0</v>
      </c>
      <c r="AH257" s="124" t="n">
        <f aca="false">K257+O257+S257+W257+AA257+AB257+AG257</f>
        <v>0</v>
      </c>
      <c r="AI257" s="120"/>
      <c r="AJ257" s="121"/>
      <c r="AK257" s="121"/>
      <c r="AL257" s="121"/>
      <c r="AM257" s="122" t="n">
        <f aca="false">SUM(AJ257:AL257)</f>
        <v>0</v>
      </c>
      <c r="AN257" s="123"/>
      <c r="AO257" s="123"/>
      <c r="AP257" s="123"/>
      <c r="AQ257" s="122" t="n">
        <f aca="false">SUM(AN257:AP257)</f>
        <v>0</v>
      </c>
      <c r="AR257" s="123"/>
      <c r="AS257" s="123"/>
      <c r="AT257" s="123"/>
      <c r="AU257" s="122" t="n">
        <f aca="false">SUM(AR257:AT257)</f>
        <v>0</v>
      </c>
      <c r="AV257" s="123"/>
      <c r="AW257" s="123"/>
      <c r="AX257" s="123"/>
      <c r="AY257" s="122" t="n">
        <f aca="false">SUM(AV257:AX257)</f>
        <v>0</v>
      </c>
      <c r="AZ257" s="123"/>
      <c r="BA257" s="123"/>
      <c r="BB257" s="123"/>
      <c r="BC257" s="122" t="n">
        <f aca="false">SUM(AZ257:BB257)</f>
        <v>0</v>
      </c>
      <c r="BD257" s="123"/>
      <c r="BE257" s="123"/>
      <c r="BF257" s="123"/>
      <c r="BG257" s="123"/>
      <c r="BH257" s="123"/>
      <c r="BI257" s="122" t="n">
        <f aca="false">SUM(BE257:BH257)</f>
        <v>0</v>
      </c>
      <c r="BJ257" s="124" t="n">
        <f aca="false">AM257+AQ257+AU257+AY257+BC257+BD257+BI257</f>
        <v>0</v>
      </c>
      <c r="BK257" s="120"/>
      <c r="BL257" s="121"/>
      <c r="BM257" s="121"/>
      <c r="BN257" s="122" t="n">
        <f aca="false">SUM(BK257:BM257)</f>
        <v>0</v>
      </c>
      <c r="BO257" s="123"/>
      <c r="BP257" s="123"/>
      <c r="BQ257" s="123"/>
      <c r="BR257" s="122" t="n">
        <f aca="false">SUM(BO257:BQ257)</f>
        <v>0</v>
      </c>
      <c r="BS257" s="123"/>
      <c r="BT257" s="123"/>
      <c r="BU257" s="123"/>
      <c r="BV257" s="122" t="n">
        <f aca="false">SUM(BS257:BU257)</f>
        <v>0</v>
      </c>
      <c r="BW257" s="123"/>
      <c r="BX257" s="123"/>
      <c r="BY257" s="123"/>
      <c r="BZ257" s="122" t="n">
        <f aca="false">SUM(BW257:BY257)</f>
        <v>0</v>
      </c>
      <c r="CA257" s="123"/>
      <c r="CB257" s="123"/>
      <c r="CC257" s="123"/>
      <c r="CD257" s="122" t="n">
        <f aca="false">SUM(CA257:CC257)</f>
        <v>0</v>
      </c>
      <c r="CE257" s="123"/>
      <c r="CF257" s="123"/>
      <c r="CG257" s="123"/>
      <c r="CH257" s="123"/>
      <c r="CI257" s="123"/>
      <c r="CJ257" s="122" t="n">
        <f aca="false">SUM(CF257:CI257)</f>
        <v>0</v>
      </c>
      <c r="CK257" s="123" t="n">
        <f aca="false">BN257+BR257+BV257+BZ257+CD257+CE257+CJ257</f>
        <v>0</v>
      </c>
      <c r="CL257" s="125"/>
      <c r="CM257" s="126"/>
      <c r="CN257" s="32"/>
      <c r="CO257" s="32"/>
      <c r="CP257" s="32"/>
      <c r="CQ257" s="32"/>
      <c r="CR257" s="32"/>
      <c r="CS257" s="32"/>
      <c r="CT257" s="32"/>
    </row>
    <row r="258" customFormat="false" ht="24.75" hidden="false" customHeight="true" outlineLevel="0" collapsed="false">
      <c r="A258" s="32"/>
      <c r="B258" s="106" t="n">
        <f aca="false">B257+1</f>
        <v>248</v>
      </c>
      <c r="C258" s="117" t="n">
        <f aca="false">INDEX(_Rge_Projectdata_3rd,$B258,MATCH(C$10,_Rge_Headline_Projectdata,0))</f>
        <v>0</v>
      </c>
      <c r="D258" s="117" t="n">
        <f aca="false">INDEX(_Rge_Projectdata_3rd,$B258,MATCH(D$10,_Rge_Headline_Projectdata,0))</f>
        <v>0</v>
      </c>
      <c r="E258" s="118" t="str">
        <f aca="false" t="array" ref="E258:E258">IF(INDEX(_Rge_Projectdata_3rd,$B258,MATCH(E$10,_Rge_Headline_Projectdata,0))=0,"",INDEX(_Rge_Projectdata_3rd,$B258,MATCH(E$10,_Rge_Headline_Projectdata,0)))</f>
        <v/>
      </c>
      <c r="F258" s="119" t="str">
        <f aca="false">IF(OR(E258=0,E258&gt;_Reportdate),"Open","Closed")</f>
        <v>Open</v>
      </c>
      <c r="G258" s="120"/>
      <c r="H258" s="121"/>
      <c r="I258" s="121"/>
      <c r="J258" s="121"/>
      <c r="K258" s="122" t="n">
        <f aca="false">SUM(H258:J258)</f>
        <v>0</v>
      </c>
      <c r="L258" s="123"/>
      <c r="M258" s="123"/>
      <c r="N258" s="123"/>
      <c r="O258" s="122" t="n">
        <f aca="false">SUM(L258:N258)</f>
        <v>0</v>
      </c>
      <c r="P258" s="123"/>
      <c r="Q258" s="123"/>
      <c r="R258" s="123"/>
      <c r="S258" s="122" t="n">
        <f aca="false">SUM(P258:R258)</f>
        <v>0</v>
      </c>
      <c r="T258" s="123"/>
      <c r="U258" s="123"/>
      <c r="V258" s="123"/>
      <c r="W258" s="122" t="n">
        <f aca="false">SUM(T258:V258)</f>
        <v>0</v>
      </c>
      <c r="X258" s="123"/>
      <c r="Y258" s="123"/>
      <c r="Z258" s="123"/>
      <c r="AA258" s="122" t="n">
        <f aca="false">SUM(X258:Z258)</f>
        <v>0</v>
      </c>
      <c r="AB258" s="123"/>
      <c r="AC258" s="123"/>
      <c r="AD258" s="123"/>
      <c r="AE258" s="123"/>
      <c r="AF258" s="123"/>
      <c r="AG258" s="122" t="n">
        <f aca="false">SUM(AC258:AF258)</f>
        <v>0</v>
      </c>
      <c r="AH258" s="124" t="n">
        <f aca="false">K258+O258+S258+W258+AA258+AB258+AG258</f>
        <v>0</v>
      </c>
      <c r="AI258" s="120"/>
      <c r="AJ258" s="121"/>
      <c r="AK258" s="121"/>
      <c r="AL258" s="121"/>
      <c r="AM258" s="122" t="n">
        <f aca="false">SUM(AJ258:AL258)</f>
        <v>0</v>
      </c>
      <c r="AN258" s="123"/>
      <c r="AO258" s="123"/>
      <c r="AP258" s="123"/>
      <c r="AQ258" s="122" t="n">
        <f aca="false">SUM(AN258:AP258)</f>
        <v>0</v>
      </c>
      <c r="AR258" s="123"/>
      <c r="AS258" s="123"/>
      <c r="AT258" s="123"/>
      <c r="AU258" s="122" t="n">
        <f aca="false">SUM(AR258:AT258)</f>
        <v>0</v>
      </c>
      <c r="AV258" s="123"/>
      <c r="AW258" s="123"/>
      <c r="AX258" s="123"/>
      <c r="AY258" s="122" t="n">
        <f aca="false">SUM(AV258:AX258)</f>
        <v>0</v>
      </c>
      <c r="AZ258" s="123"/>
      <c r="BA258" s="123"/>
      <c r="BB258" s="123"/>
      <c r="BC258" s="122" t="n">
        <f aca="false">SUM(AZ258:BB258)</f>
        <v>0</v>
      </c>
      <c r="BD258" s="123"/>
      <c r="BE258" s="123"/>
      <c r="BF258" s="123"/>
      <c r="BG258" s="123"/>
      <c r="BH258" s="123"/>
      <c r="BI258" s="122" t="n">
        <f aca="false">SUM(BE258:BH258)</f>
        <v>0</v>
      </c>
      <c r="BJ258" s="124" t="n">
        <f aca="false">AM258+AQ258+AU258+AY258+BC258+BD258+BI258</f>
        <v>0</v>
      </c>
      <c r="BK258" s="120"/>
      <c r="BL258" s="121"/>
      <c r="BM258" s="121"/>
      <c r="BN258" s="122" t="n">
        <f aca="false">SUM(BK258:BM258)</f>
        <v>0</v>
      </c>
      <c r="BO258" s="123"/>
      <c r="BP258" s="123"/>
      <c r="BQ258" s="123"/>
      <c r="BR258" s="122" t="n">
        <f aca="false">SUM(BO258:BQ258)</f>
        <v>0</v>
      </c>
      <c r="BS258" s="123"/>
      <c r="BT258" s="123"/>
      <c r="BU258" s="123"/>
      <c r="BV258" s="122" t="n">
        <f aca="false">SUM(BS258:BU258)</f>
        <v>0</v>
      </c>
      <c r="BW258" s="123"/>
      <c r="BX258" s="123"/>
      <c r="BY258" s="123"/>
      <c r="BZ258" s="122" t="n">
        <f aca="false">SUM(BW258:BY258)</f>
        <v>0</v>
      </c>
      <c r="CA258" s="123"/>
      <c r="CB258" s="123"/>
      <c r="CC258" s="123"/>
      <c r="CD258" s="122" t="n">
        <f aca="false">SUM(CA258:CC258)</f>
        <v>0</v>
      </c>
      <c r="CE258" s="123"/>
      <c r="CF258" s="123"/>
      <c r="CG258" s="123"/>
      <c r="CH258" s="123"/>
      <c r="CI258" s="123"/>
      <c r="CJ258" s="122" t="n">
        <f aca="false">SUM(CF258:CI258)</f>
        <v>0</v>
      </c>
      <c r="CK258" s="123" t="n">
        <f aca="false">BN258+BR258+BV258+BZ258+CD258+CE258+CJ258</f>
        <v>0</v>
      </c>
      <c r="CL258" s="125"/>
      <c r="CM258" s="126"/>
      <c r="CN258" s="32"/>
      <c r="CO258" s="32"/>
      <c r="CP258" s="32"/>
      <c r="CQ258" s="32"/>
      <c r="CR258" s="32"/>
      <c r="CS258" s="32"/>
      <c r="CT258" s="32"/>
    </row>
    <row r="259" customFormat="false" ht="24.75" hidden="false" customHeight="true" outlineLevel="0" collapsed="false">
      <c r="A259" s="32"/>
      <c r="B259" s="106" t="n">
        <f aca="false">B258+1</f>
        <v>249</v>
      </c>
      <c r="C259" s="117" t="n">
        <f aca="false">INDEX(_Rge_Projectdata_3rd,$B259,MATCH(C$10,_Rge_Headline_Projectdata,0))</f>
        <v>0</v>
      </c>
      <c r="D259" s="117" t="n">
        <f aca="false">INDEX(_Rge_Projectdata_3rd,$B259,MATCH(D$10,_Rge_Headline_Projectdata,0))</f>
        <v>0</v>
      </c>
      <c r="E259" s="118" t="str">
        <f aca="false" t="array" ref="E259:E259">IF(INDEX(_Rge_Projectdata_3rd,$B259,MATCH(E$10,_Rge_Headline_Projectdata,0))=0,"",INDEX(_Rge_Projectdata_3rd,$B259,MATCH(E$10,_Rge_Headline_Projectdata,0)))</f>
        <v/>
      </c>
      <c r="F259" s="119" t="str">
        <f aca="false">IF(OR(E259=0,E259&gt;_Reportdate),"Open","Closed")</f>
        <v>Open</v>
      </c>
      <c r="G259" s="120"/>
      <c r="H259" s="121"/>
      <c r="I259" s="121"/>
      <c r="J259" s="121"/>
      <c r="K259" s="122" t="n">
        <f aca="false">SUM(H259:J259)</f>
        <v>0</v>
      </c>
      <c r="L259" s="123"/>
      <c r="M259" s="123"/>
      <c r="N259" s="123"/>
      <c r="O259" s="122" t="n">
        <f aca="false">SUM(L259:N259)</f>
        <v>0</v>
      </c>
      <c r="P259" s="123"/>
      <c r="Q259" s="123"/>
      <c r="R259" s="123"/>
      <c r="S259" s="122" t="n">
        <f aca="false">SUM(P259:R259)</f>
        <v>0</v>
      </c>
      <c r="T259" s="123"/>
      <c r="U259" s="123"/>
      <c r="V259" s="123"/>
      <c r="W259" s="122" t="n">
        <f aca="false">SUM(T259:V259)</f>
        <v>0</v>
      </c>
      <c r="X259" s="123"/>
      <c r="Y259" s="123"/>
      <c r="Z259" s="123"/>
      <c r="AA259" s="122" t="n">
        <f aca="false">SUM(X259:Z259)</f>
        <v>0</v>
      </c>
      <c r="AB259" s="123"/>
      <c r="AC259" s="123"/>
      <c r="AD259" s="123"/>
      <c r="AE259" s="123"/>
      <c r="AF259" s="123"/>
      <c r="AG259" s="122" t="n">
        <f aca="false">SUM(AC259:AF259)</f>
        <v>0</v>
      </c>
      <c r="AH259" s="124" t="n">
        <f aca="false">K259+O259+S259+W259+AA259+AB259+AG259</f>
        <v>0</v>
      </c>
      <c r="AI259" s="120"/>
      <c r="AJ259" s="121"/>
      <c r="AK259" s="121"/>
      <c r="AL259" s="121"/>
      <c r="AM259" s="122" t="n">
        <f aca="false">SUM(AJ259:AL259)</f>
        <v>0</v>
      </c>
      <c r="AN259" s="123"/>
      <c r="AO259" s="123"/>
      <c r="AP259" s="123"/>
      <c r="AQ259" s="122" t="n">
        <f aca="false">SUM(AN259:AP259)</f>
        <v>0</v>
      </c>
      <c r="AR259" s="123"/>
      <c r="AS259" s="123"/>
      <c r="AT259" s="123"/>
      <c r="AU259" s="122" t="n">
        <f aca="false">SUM(AR259:AT259)</f>
        <v>0</v>
      </c>
      <c r="AV259" s="123"/>
      <c r="AW259" s="123"/>
      <c r="AX259" s="123"/>
      <c r="AY259" s="122" t="n">
        <f aca="false">SUM(AV259:AX259)</f>
        <v>0</v>
      </c>
      <c r="AZ259" s="123"/>
      <c r="BA259" s="123"/>
      <c r="BB259" s="123"/>
      <c r="BC259" s="122" t="n">
        <f aca="false">SUM(AZ259:BB259)</f>
        <v>0</v>
      </c>
      <c r="BD259" s="123"/>
      <c r="BE259" s="123"/>
      <c r="BF259" s="123"/>
      <c r="BG259" s="123"/>
      <c r="BH259" s="123"/>
      <c r="BI259" s="122" t="n">
        <f aca="false">SUM(BE259:BH259)</f>
        <v>0</v>
      </c>
      <c r="BJ259" s="124" t="n">
        <f aca="false">AM259+AQ259+AU259+AY259+BC259+BD259+BI259</f>
        <v>0</v>
      </c>
      <c r="BK259" s="120"/>
      <c r="BL259" s="121"/>
      <c r="BM259" s="121"/>
      <c r="BN259" s="122" t="n">
        <f aca="false">SUM(BK259:BM259)</f>
        <v>0</v>
      </c>
      <c r="BO259" s="123"/>
      <c r="BP259" s="123"/>
      <c r="BQ259" s="123"/>
      <c r="BR259" s="122" t="n">
        <f aca="false">SUM(BO259:BQ259)</f>
        <v>0</v>
      </c>
      <c r="BS259" s="123"/>
      <c r="BT259" s="123"/>
      <c r="BU259" s="123"/>
      <c r="BV259" s="122" t="n">
        <f aca="false">SUM(BS259:BU259)</f>
        <v>0</v>
      </c>
      <c r="BW259" s="123"/>
      <c r="BX259" s="123"/>
      <c r="BY259" s="123"/>
      <c r="BZ259" s="122" t="n">
        <f aca="false">SUM(BW259:BY259)</f>
        <v>0</v>
      </c>
      <c r="CA259" s="123"/>
      <c r="CB259" s="123"/>
      <c r="CC259" s="123"/>
      <c r="CD259" s="122" t="n">
        <f aca="false">SUM(CA259:CC259)</f>
        <v>0</v>
      </c>
      <c r="CE259" s="123"/>
      <c r="CF259" s="123"/>
      <c r="CG259" s="123"/>
      <c r="CH259" s="123"/>
      <c r="CI259" s="123"/>
      <c r="CJ259" s="122" t="n">
        <f aca="false">SUM(CF259:CI259)</f>
        <v>0</v>
      </c>
      <c r="CK259" s="123" t="n">
        <f aca="false">BN259+BR259+BV259+BZ259+CD259+CE259+CJ259</f>
        <v>0</v>
      </c>
      <c r="CL259" s="125"/>
      <c r="CM259" s="126"/>
      <c r="CN259" s="32"/>
      <c r="CO259" s="32"/>
      <c r="CP259" s="32"/>
      <c r="CQ259" s="32"/>
      <c r="CR259" s="32"/>
      <c r="CS259" s="32"/>
      <c r="CT259" s="32"/>
    </row>
    <row r="260" customFormat="false" ht="24.75" hidden="false" customHeight="true" outlineLevel="0" collapsed="false">
      <c r="A260" s="32"/>
      <c r="B260" s="106" t="n">
        <f aca="false">B259+1</f>
        <v>250</v>
      </c>
      <c r="C260" s="117" t="n">
        <f aca="false">INDEX(_Rge_Projectdata_3rd,$B260,MATCH(C$10,_Rge_Headline_Projectdata,0))</f>
        <v>0</v>
      </c>
      <c r="D260" s="117" t="n">
        <f aca="false">INDEX(_Rge_Projectdata_3rd,$B260,MATCH(D$10,_Rge_Headline_Projectdata,0))</f>
        <v>0</v>
      </c>
      <c r="E260" s="118" t="str">
        <f aca="false" t="array" ref="E260:E260">IF(INDEX(_Rge_Projectdata_3rd,$B260,MATCH(E$10,_Rge_Headline_Projectdata,0))=0,"",INDEX(_Rge_Projectdata_3rd,$B260,MATCH(E$10,_Rge_Headline_Projectdata,0)))</f>
        <v/>
      </c>
      <c r="F260" s="119" t="str">
        <f aca="false">IF(OR(E260=0,E260&gt;_Reportdate),"Open","Closed")</f>
        <v>Open</v>
      </c>
      <c r="G260" s="120"/>
      <c r="H260" s="121"/>
      <c r="I260" s="121"/>
      <c r="J260" s="121"/>
      <c r="K260" s="122" t="n">
        <f aca="false">SUM(H260:J260)</f>
        <v>0</v>
      </c>
      <c r="L260" s="123"/>
      <c r="M260" s="123"/>
      <c r="N260" s="123"/>
      <c r="O260" s="122" t="n">
        <f aca="false">SUM(L260:N260)</f>
        <v>0</v>
      </c>
      <c r="P260" s="123"/>
      <c r="Q260" s="123"/>
      <c r="R260" s="123"/>
      <c r="S260" s="122" t="n">
        <f aca="false">SUM(P260:R260)</f>
        <v>0</v>
      </c>
      <c r="T260" s="123"/>
      <c r="U260" s="123"/>
      <c r="V260" s="123"/>
      <c r="W260" s="122" t="n">
        <f aca="false">SUM(T260:V260)</f>
        <v>0</v>
      </c>
      <c r="X260" s="123"/>
      <c r="Y260" s="123"/>
      <c r="Z260" s="123"/>
      <c r="AA260" s="122" t="n">
        <f aca="false">SUM(X260:Z260)</f>
        <v>0</v>
      </c>
      <c r="AB260" s="123"/>
      <c r="AC260" s="123"/>
      <c r="AD260" s="123"/>
      <c r="AE260" s="123"/>
      <c r="AF260" s="123"/>
      <c r="AG260" s="122" t="n">
        <f aca="false">SUM(AC260:AF260)</f>
        <v>0</v>
      </c>
      <c r="AH260" s="124" t="n">
        <f aca="false">K260+O260+S260+W260+AA260+AB260+AG260</f>
        <v>0</v>
      </c>
      <c r="AI260" s="120"/>
      <c r="AJ260" s="121"/>
      <c r="AK260" s="121"/>
      <c r="AL260" s="121"/>
      <c r="AM260" s="122" t="n">
        <f aca="false">SUM(AJ260:AL260)</f>
        <v>0</v>
      </c>
      <c r="AN260" s="123"/>
      <c r="AO260" s="123"/>
      <c r="AP260" s="123"/>
      <c r="AQ260" s="122" t="n">
        <f aca="false">SUM(AN260:AP260)</f>
        <v>0</v>
      </c>
      <c r="AR260" s="123"/>
      <c r="AS260" s="123"/>
      <c r="AT260" s="123"/>
      <c r="AU260" s="122" t="n">
        <f aca="false">SUM(AR260:AT260)</f>
        <v>0</v>
      </c>
      <c r="AV260" s="123"/>
      <c r="AW260" s="123"/>
      <c r="AX260" s="123"/>
      <c r="AY260" s="122" t="n">
        <f aca="false">SUM(AV260:AX260)</f>
        <v>0</v>
      </c>
      <c r="AZ260" s="123"/>
      <c r="BA260" s="123"/>
      <c r="BB260" s="123"/>
      <c r="BC260" s="122" t="n">
        <f aca="false">SUM(AZ260:BB260)</f>
        <v>0</v>
      </c>
      <c r="BD260" s="123"/>
      <c r="BE260" s="123"/>
      <c r="BF260" s="123"/>
      <c r="BG260" s="123"/>
      <c r="BH260" s="123"/>
      <c r="BI260" s="122" t="n">
        <f aca="false">SUM(BE260:BH260)</f>
        <v>0</v>
      </c>
      <c r="BJ260" s="124" t="n">
        <f aca="false">AM260+AQ260+AU260+AY260+BC260+BD260+BI260</f>
        <v>0</v>
      </c>
      <c r="BK260" s="120"/>
      <c r="BL260" s="121"/>
      <c r="BM260" s="121"/>
      <c r="BN260" s="122" t="n">
        <f aca="false">SUM(BK260:BM260)</f>
        <v>0</v>
      </c>
      <c r="BO260" s="123"/>
      <c r="BP260" s="123"/>
      <c r="BQ260" s="123"/>
      <c r="BR260" s="122" t="n">
        <f aca="false">SUM(BO260:BQ260)</f>
        <v>0</v>
      </c>
      <c r="BS260" s="123"/>
      <c r="BT260" s="123"/>
      <c r="BU260" s="123"/>
      <c r="BV260" s="122" t="n">
        <f aca="false">SUM(BS260:BU260)</f>
        <v>0</v>
      </c>
      <c r="BW260" s="123"/>
      <c r="BX260" s="123"/>
      <c r="BY260" s="123"/>
      <c r="BZ260" s="122" t="n">
        <f aca="false">SUM(BW260:BY260)</f>
        <v>0</v>
      </c>
      <c r="CA260" s="123"/>
      <c r="CB260" s="123"/>
      <c r="CC260" s="123"/>
      <c r="CD260" s="122" t="n">
        <f aca="false">SUM(CA260:CC260)</f>
        <v>0</v>
      </c>
      <c r="CE260" s="123"/>
      <c r="CF260" s="123"/>
      <c r="CG260" s="123"/>
      <c r="CH260" s="123"/>
      <c r="CI260" s="123"/>
      <c r="CJ260" s="122" t="n">
        <f aca="false">SUM(CF260:CI260)</f>
        <v>0</v>
      </c>
      <c r="CK260" s="123" t="n">
        <f aca="false">BN260+BR260+BV260+BZ260+CD260+CE260+CJ260</f>
        <v>0</v>
      </c>
      <c r="CL260" s="125"/>
      <c r="CM260" s="126"/>
      <c r="CN260" s="32"/>
      <c r="CO260" s="32"/>
      <c r="CP260" s="32"/>
      <c r="CQ260" s="32"/>
      <c r="CR260" s="32"/>
      <c r="CS260" s="32"/>
      <c r="CT260" s="32"/>
    </row>
    <row r="261" customFormat="false" ht="24.75" hidden="false" customHeight="true" outlineLevel="0" collapsed="false">
      <c r="A261" s="32"/>
      <c r="B261" s="106" t="n">
        <f aca="false">B260+1</f>
        <v>251</v>
      </c>
      <c r="C261" s="117" t="n">
        <f aca="false">INDEX(_Rge_Projectdata_3rd,$B261,MATCH(C$10,_Rge_Headline_Projectdata,0))</f>
        <v>0</v>
      </c>
      <c r="D261" s="117" t="n">
        <f aca="false">INDEX(_Rge_Projectdata_3rd,$B261,MATCH(D$10,_Rge_Headline_Projectdata,0))</f>
        <v>0</v>
      </c>
      <c r="E261" s="118" t="str">
        <f aca="false" t="array" ref="E261:E261">IF(INDEX(_Rge_Projectdata_3rd,$B261,MATCH(E$10,_Rge_Headline_Projectdata,0))=0,"",INDEX(_Rge_Projectdata_3rd,$B261,MATCH(E$10,_Rge_Headline_Projectdata,0)))</f>
        <v/>
      </c>
      <c r="F261" s="119" t="str">
        <f aca="false">IF(OR(E261=0,E261&gt;_Reportdate),"Open","Closed")</f>
        <v>Open</v>
      </c>
      <c r="G261" s="120"/>
      <c r="H261" s="121"/>
      <c r="I261" s="121"/>
      <c r="J261" s="121"/>
      <c r="K261" s="122" t="n">
        <f aca="false">SUM(H261:J261)</f>
        <v>0</v>
      </c>
      <c r="L261" s="123"/>
      <c r="M261" s="123"/>
      <c r="N261" s="123"/>
      <c r="O261" s="122" t="n">
        <f aca="false">SUM(L261:N261)</f>
        <v>0</v>
      </c>
      <c r="P261" s="123"/>
      <c r="Q261" s="123"/>
      <c r="R261" s="123"/>
      <c r="S261" s="122" t="n">
        <f aca="false">SUM(P261:R261)</f>
        <v>0</v>
      </c>
      <c r="T261" s="123"/>
      <c r="U261" s="123"/>
      <c r="V261" s="123"/>
      <c r="W261" s="122" t="n">
        <f aca="false">SUM(T261:V261)</f>
        <v>0</v>
      </c>
      <c r="X261" s="123"/>
      <c r="Y261" s="123"/>
      <c r="Z261" s="123"/>
      <c r="AA261" s="122" t="n">
        <f aca="false">SUM(X261:Z261)</f>
        <v>0</v>
      </c>
      <c r="AB261" s="123"/>
      <c r="AC261" s="123"/>
      <c r="AD261" s="123"/>
      <c r="AE261" s="123"/>
      <c r="AF261" s="123"/>
      <c r="AG261" s="122" t="n">
        <f aca="false">SUM(AC261:AF261)</f>
        <v>0</v>
      </c>
      <c r="AH261" s="124" t="n">
        <f aca="false">K261+O261+S261+W261+AA261+AB261+AG261</f>
        <v>0</v>
      </c>
      <c r="AI261" s="120"/>
      <c r="AJ261" s="121"/>
      <c r="AK261" s="121"/>
      <c r="AL261" s="121"/>
      <c r="AM261" s="122" t="n">
        <f aca="false">SUM(AJ261:AL261)</f>
        <v>0</v>
      </c>
      <c r="AN261" s="123"/>
      <c r="AO261" s="123"/>
      <c r="AP261" s="123"/>
      <c r="AQ261" s="122" t="n">
        <f aca="false">SUM(AN261:AP261)</f>
        <v>0</v>
      </c>
      <c r="AR261" s="123"/>
      <c r="AS261" s="123"/>
      <c r="AT261" s="123"/>
      <c r="AU261" s="122" t="n">
        <f aca="false">SUM(AR261:AT261)</f>
        <v>0</v>
      </c>
      <c r="AV261" s="123"/>
      <c r="AW261" s="123"/>
      <c r="AX261" s="123"/>
      <c r="AY261" s="122" t="n">
        <f aca="false">SUM(AV261:AX261)</f>
        <v>0</v>
      </c>
      <c r="AZ261" s="123"/>
      <c r="BA261" s="123"/>
      <c r="BB261" s="123"/>
      <c r="BC261" s="122" t="n">
        <f aca="false">SUM(AZ261:BB261)</f>
        <v>0</v>
      </c>
      <c r="BD261" s="123"/>
      <c r="BE261" s="123"/>
      <c r="BF261" s="123"/>
      <c r="BG261" s="123"/>
      <c r="BH261" s="123"/>
      <c r="BI261" s="122" t="n">
        <f aca="false">SUM(BE261:BH261)</f>
        <v>0</v>
      </c>
      <c r="BJ261" s="124" t="n">
        <f aca="false">AM261+AQ261+AU261+AY261+BC261+BD261+BI261</f>
        <v>0</v>
      </c>
      <c r="BK261" s="120"/>
      <c r="BL261" s="121"/>
      <c r="BM261" s="121"/>
      <c r="BN261" s="122" t="n">
        <f aca="false">SUM(BK261:BM261)</f>
        <v>0</v>
      </c>
      <c r="BO261" s="123"/>
      <c r="BP261" s="123"/>
      <c r="BQ261" s="123"/>
      <c r="BR261" s="122" t="n">
        <f aca="false">SUM(BO261:BQ261)</f>
        <v>0</v>
      </c>
      <c r="BS261" s="123"/>
      <c r="BT261" s="123"/>
      <c r="BU261" s="123"/>
      <c r="BV261" s="122" t="n">
        <f aca="false">SUM(BS261:BU261)</f>
        <v>0</v>
      </c>
      <c r="BW261" s="123"/>
      <c r="BX261" s="123"/>
      <c r="BY261" s="123"/>
      <c r="BZ261" s="122" t="n">
        <f aca="false">SUM(BW261:BY261)</f>
        <v>0</v>
      </c>
      <c r="CA261" s="123"/>
      <c r="CB261" s="123"/>
      <c r="CC261" s="123"/>
      <c r="CD261" s="122" t="n">
        <f aca="false">SUM(CA261:CC261)</f>
        <v>0</v>
      </c>
      <c r="CE261" s="123"/>
      <c r="CF261" s="123"/>
      <c r="CG261" s="123"/>
      <c r="CH261" s="123"/>
      <c r="CI261" s="123"/>
      <c r="CJ261" s="122" t="n">
        <f aca="false">SUM(CF261:CI261)</f>
        <v>0</v>
      </c>
      <c r="CK261" s="123" t="n">
        <f aca="false">BN261+BR261+BV261+BZ261+CD261+CE261+CJ261</f>
        <v>0</v>
      </c>
      <c r="CL261" s="125"/>
      <c r="CM261" s="126"/>
      <c r="CN261" s="32"/>
      <c r="CO261" s="32"/>
      <c r="CP261" s="32"/>
      <c r="CQ261" s="32"/>
      <c r="CR261" s="32"/>
      <c r="CS261" s="32"/>
      <c r="CT261" s="32"/>
    </row>
    <row r="262" customFormat="false" ht="24.75" hidden="false" customHeight="true" outlineLevel="0" collapsed="false">
      <c r="A262" s="32"/>
      <c r="B262" s="106" t="n">
        <f aca="false">B261+1</f>
        <v>252</v>
      </c>
      <c r="C262" s="117" t="n">
        <f aca="false">INDEX(_Rge_Projectdata_3rd,$B262,MATCH(C$10,_Rge_Headline_Projectdata,0))</f>
        <v>0</v>
      </c>
      <c r="D262" s="117" t="n">
        <f aca="false">INDEX(_Rge_Projectdata_3rd,$B262,MATCH(D$10,_Rge_Headline_Projectdata,0))</f>
        <v>0</v>
      </c>
      <c r="E262" s="118" t="str">
        <f aca="false" t="array" ref="E262:E262">IF(INDEX(_Rge_Projectdata_3rd,$B262,MATCH(E$10,_Rge_Headline_Projectdata,0))=0,"",INDEX(_Rge_Projectdata_3rd,$B262,MATCH(E$10,_Rge_Headline_Projectdata,0)))</f>
        <v/>
      </c>
      <c r="F262" s="119" t="str">
        <f aca="false">IF(OR(E262=0,E262&gt;_Reportdate),"Open","Closed")</f>
        <v>Open</v>
      </c>
      <c r="G262" s="120"/>
      <c r="H262" s="121"/>
      <c r="I262" s="121"/>
      <c r="J262" s="121"/>
      <c r="K262" s="122" t="n">
        <f aca="false">SUM(H262:J262)</f>
        <v>0</v>
      </c>
      <c r="L262" s="123"/>
      <c r="M262" s="123"/>
      <c r="N262" s="123"/>
      <c r="O262" s="122" t="n">
        <f aca="false">SUM(L262:N262)</f>
        <v>0</v>
      </c>
      <c r="P262" s="123"/>
      <c r="Q262" s="123"/>
      <c r="R262" s="123"/>
      <c r="S262" s="122" t="n">
        <f aca="false">SUM(P262:R262)</f>
        <v>0</v>
      </c>
      <c r="T262" s="123"/>
      <c r="U262" s="123"/>
      <c r="V262" s="123"/>
      <c r="W262" s="122" t="n">
        <f aca="false">SUM(T262:V262)</f>
        <v>0</v>
      </c>
      <c r="X262" s="123"/>
      <c r="Y262" s="123"/>
      <c r="Z262" s="123"/>
      <c r="AA262" s="122" t="n">
        <f aca="false">SUM(X262:Z262)</f>
        <v>0</v>
      </c>
      <c r="AB262" s="123"/>
      <c r="AC262" s="123"/>
      <c r="AD262" s="123"/>
      <c r="AE262" s="123"/>
      <c r="AF262" s="123"/>
      <c r="AG262" s="122" t="n">
        <f aca="false">SUM(AC262:AF262)</f>
        <v>0</v>
      </c>
      <c r="AH262" s="124" t="n">
        <f aca="false">K262+O262+S262+W262+AA262+AB262+AG262</f>
        <v>0</v>
      </c>
      <c r="AI262" s="120"/>
      <c r="AJ262" s="121"/>
      <c r="AK262" s="121"/>
      <c r="AL262" s="121"/>
      <c r="AM262" s="122" t="n">
        <f aca="false">SUM(AJ262:AL262)</f>
        <v>0</v>
      </c>
      <c r="AN262" s="123"/>
      <c r="AO262" s="123"/>
      <c r="AP262" s="123"/>
      <c r="AQ262" s="122" t="n">
        <f aca="false">SUM(AN262:AP262)</f>
        <v>0</v>
      </c>
      <c r="AR262" s="123"/>
      <c r="AS262" s="123"/>
      <c r="AT262" s="123"/>
      <c r="AU262" s="122" t="n">
        <f aca="false">SUM(AR262:AT262)</f>
        <v>0</v>
      </c>
      <c r="AV262" s="123"/>
      <c r="AW262" s="123"/>
      <c r="AX262" s="123"/>
      <c r="AY262" s="122" t="n">
        <f aca="false">SUM(AV262:AX262)</f>
        <v>0</v>
      </c>
      <c r="AZ262" s="123"/>
      <c r="BA262" s="123"/>
      <c r="BB262" s="123"/>
      <c r="BC262" s="122" t="n">
        <f aca="false">SUM(AZ262:BB262)</f>
        <v>0</v>
      </c>
      <c r="BD262" s="123"/>
      <c r="BE262" s="123"/>
      <c r="BF262" s="123"/>
      <c r="BG262" s="123"/>
      <c r="BH262" s="123"/>
      <c r="BI262" s="122" t="n">
        <f aca="false">SUM(BE262:BH262)</f>
        <v>0</v>
      </c>
      <c r="BJ262" s="124" t="n">
        <f aca="false">AM262+AQ262+AU262+AY262+BC262+BD262+BI262</f>
        <v>0</v>
      </c>
      <c r="BK262" s="120"/>
      <c r="BL262" s="121"/>
      <c r="BM262" s="121"/>
      <c r="BN262" s="122" t="n">
        <f aca="false">SUM(BK262:BM262)</f>
        <v>0</v>
      </c>
      <c r="BO262" s="123"/>
      <c r="BP262" s="123"/>
      <c r="BQ262" s="123"/>
      <c r="BR262" s="122" t="n">
        <f aca="false">SUM(BO262:BQ262)</f>
        <v>0</v>
      </c>
      <c r="BS262" s="123"/>
      <c r="BT262" s="123"/>
      <c r="BU262" s="123"/>
      <c r="BV262" s="122" t="n">
        <f aca="false">SUM(BS262:BU262)</f>
        <v>0</v>
      </c>
      <c r="BW262" s="123"/>
      <c r="BX262" s="123"/>
      <c r="BY262" s="123"/>
      <c r="BZ262" s="122" t="n">
        <f aca="false">SUM(BW262:BY262)</f>
        <v>0</v>
      </c>
      <c r="CA262" s="123"/>
      <c r="CB262" s="123"/>
      <c r="CC262" s="123"/>
      <c r="CD262" s="122" t="n">
        <f aca="false">SUM(CA262:CC262)</f>
        <v>0</v>
      </c>
      <c r="CE262" s="123"/>
      <c r="CF262" s="123"/>
      <c r="CG262" s="123"/>
      <c r="CH262" s="123"/>
      <c r="CI262" s="123"/>
      <c r="CJ262" s="122" t="n">
        <f aca="false">SUM(CF262:CI262)</f>
        <v>0</v>
      </c>
      <c r="CK262" s="123" t="n">
        <f aca="false">BN262+BR262+BV262+BZ262+CD262+CE262+CJ262</f>
        <v>0</v>
      </c>
      <c r="CL262" s="125"/>
      <c r="CM262" s="126"/>
      <c r="CN262" s="32"/>
      <c r="CO262" s="32"/>
      <c r="CP262" s="32"/>
      <c r="CQ262" s="32"/>
      <c r="CR262" s="32"/>
      <c r="CS262" s="32"/>
      <c r="CT262" s="32"/>
    </row>
    <row r="263" customFormat="false" ht="24.75" hidden="false" customHeight="true" outlineLevel="0" collapsed="false">
      <c r="A263" s="32"/>
      <c r="B263" s="106" t="n">
        <f aca="false">B262+1</f>
        <v>253</v>
      </c>
      <c r="C263" s="117" t="n">
        <f aca="false">INDEX(_Rge_Projectdata_3rd,$B263,MATCH(C$10,_Rge_Headline_Projectdata,0))</f>
        <v>0</v>
      </c>
      <c r="D263" s="117" t="n">
        <f aca="false">INDEX(_Rge_Projectdata_3rd,$B263,MATCH(D$10,_Rge_Headline_Projectdata,0))</f>
        <v>0</v>
      </c>
      <c r="E263" s="118" t="str">
        <f aca="false" t="array" ref="E263:E263">IF(INDEX(_Rge_Projectdata_3rd,$B263,MATCH(E$10,_Rge_Headline_Projectdata,0))=0,"",INDEX(_Rge_Projectdata_3rd,$B263,MATCH(E$10,_Rge_Headline_Projectdata,0)))</f>
        <v/>
      </c>
      <c r="F263" s="119" t="str">
        <f aca="false">IF(OR(E263=0,E263&gt;_Reportdate),"Open","Closed")</f>
        <v>Open</v>
      </c>
      <c r="G263" s="120"/>
      <c r="H263" s="121"/>
      <c r="I263" s="121"/>
      <c r="J263" s="121"/>
      <c r="K263" s="122" t="n">
        <f aca="false">SUM(H263:J263)</f>
        <v>0</v>
      </c>
      <c r="L263" s="123"/>
      <c r="M263" s="123"/>
      <c r="N263" s="123"/>
      <c r="O263" s="122" t="n">
        <f aca="false">SUM(L263:N263)</f>
        <v>0</v>
      </c>
      <c r="P263" s="123"/>
      <c r="Q263" s="123"/>
      <c r="R263" s="123"/>
      <c r="S263" s="122" t="n">
        <f aca="false">SUM(P263:R263)</f>
        <v>0</v>
      </c>
      <c r="T263" s="123"/>
      <c r="U263" s="123"/>
      <c r="V263" s="123"/>
      <c r="W263" s="122" t="n">
        <f aca="false">SUM(T263:V263)</f>
        <v>0</v>
      </c>
      <c r="X263" s="123"/>
      <c r="Y263" s="123"/>
      <c r="Z263" s="123"/>
      <c r="AA263" s="122" t="n">
        <f aca="false">SUM(X263:Z263)</f>
        <v>0</v>
      </c>
      <c r="AB263" s="123"/>
      <c r="AC263" s="123"/>
      <c r="AD263" s="123"/>
      <c r="AE263" s="123"/>
      <c r="AF263" s="123"/>
      <c r="AG263" s="122" t="n">
        <f aca="false">SUM(AC263:AF263)</f>
        <v>0</v>
      </c>
      <c r="AH263" s="124" t="n">
        <f aca="false">K263+O263+S263+W263+AA263+AB263+AG263</f>
        <v>0</v>
      </c>
      <c r="AI263" s="120"/>
      <c r="AJ263" s="121"/>
      <c r="AK263" s="121"/>
      <c r="AL263" s="121"/>
      <c r="AM263" s="122" t="n">
        <f aca="false">SUM(AJ263:AL263)</f>
        <v>0</v>
      </c>
      <c r="AN263" s="123"/>
      <c r="AO263" s="123"/>
      <c r="AP263" s="123"/>
      <c r="AQ263" s="122" t="n">
        <f aca="false">SUM(AN263:AP263)</f>
        <v>0</v>
      </c>
      <c r="AR263" s="123"/>
      <c r="AS263" s="123"/>
      <c r="AT263" s="123"/>
      <c r="AU263" s="122" t="n">
        <f aca="false">SUM(AR263:AT263)</f>
        <v>0</v>
      </c>
      <c r="AV263" s="123"/>
      <c r="AW263" s="123"/>
      <c r="AX263" s="123"/>
      <c r="AY263" s="122" t="n">
        <f aca="false">SUM(AV263:AX263)</f>
        <v>0</v>
      </c>
      <c r="AZ263" s="123"/>
      <c r="BA263" s="123"/>
      <c r="BB263" s="123"/>
      <c r="BC263" s="122" t="n">
        <f aca="false">SUM(AZ263:BB263)</f>
        <v>0</v>
      </c>
      <c r="BD263" s="123"/>
      <c r="BE263" s="123"/>
      <c r="BF263" s="123"/>
      <c r="BG263" s="123"/>
      <c r="BH263" s="123"/>
      <c r="BI263" s="122" t="n">
        <f aca="false">SUM(BE263:BH263)</f>
        <v>0</v>
      </c>
      <c r="BJ263" s="124" t="n">
        <f aca="false">AM263+AQ263+AU263+AY263+BC263+BD263+BI263</f>
        <v>0</v>
      </c>
      <c r="BK263" s="120"/>
      <c r="BL263" s="121"/>
      <c r="BM263" s="121"/>
      <c r="BN263" s="122" t="n">
        <f aca="false">SUM(BK263:BM263)</f>
        <v>0</v>
      </c>
      <c r="BO263" s="123"/>
      <c r="BP263" s="123"/>
      <c r="BQ263" s="123"/>
      <c r="BR263" s="122" t="n">
        <f aca="false">SUM(BO263:BQ263)</f>
        <v>0</v>
      </c>
      <c r="BS263" s="123"/>
      <c r="BT263" s="123"/>
      <c r="BU263" s="123"/>
      <c r="BV263" s="122" t="n">
        <f aca="false">SUM(BS263:BU263)</f>
        <v>0</v>
      </c>
      <c r="BW263" s="123"/>
      <c r="BX263" s="123"/>
      <c r="BY263" s="123"/>
      <c r="BZ263" s="122" t="n">
        <f aca="false">SUM(BW263:BY263)</f>
        <v>0</v>
      </c>
      <c r="CA263" s="123"/>
      <c r="CB263" s="123"/>
      <c r="CC263" s="123"/>
      <c r="CD263" s="122" t="n">
        <f aca="false">SUM(CA263:CC263)</f>
        <v>0</v>
      </c>
      <c r="CE263" s="123"/>
      <c r="CF263" s="123"/>
      <c r="CG263" s="123"/>
      <c r="CH263" s="123"/>
      <c r="CI263" s="123"/>
      <c r="CJ263" s="122" t="n">
        <f aca="false">SUM(CF263:CI263)</f>
        <v>0</v>
      </c>
      <c r="CK263" s="123" t="n">
        <f aca="false">BN263+BR263+BV263+BZ263+CD263+CE263+CJ263</f>
        <v>0</v>
      </c>
      <c r="CL263" s="125"/>
      <c r="CM263" s="126"/>
      <c r="CN263" s="32"/>
      <c r="CO263" s="32"/>
      <c r="CP263" s="32"/>
      <c r="CQ263" s="32"/>
      <c r="CR263" s="32"/>
      <c r="CS263" s="32"/>
      <c r="CT263" s="32"/>
    </row>
    <row r="264" customFormat="false" ht="24.75" hidden="false" customHeight="true" outlineLevel="0" collapsed="false">
      <c r="A264" s="32"/>
      <c r="B264" s="106" t="n">
        <f aca="false">B263+1</f>
        <v>254</v>
      </c>
      <c r="C264" s="117" t="n">
        <f aca="false">INDEX(_Rge_Projectdata_3rd,$B264,MATCH(C$10,_Rge_Headline_Projectdata,0))</f>
        <v>0</v>
      </c>
      <c r="D264" s="117" t="n">
        <f aca="false">INDEX(_Rge_Projectdata_3rd,$B264,MATCH(D$10,_Rge_Headline_Projectdata,0))</f>
        <v>0</v>
      </c>
      <c r="E264" s="118" t="str">
        <f aca="false" t="array" ref="E264:E264">IF(INDEX(_Rge_Projectdata_3rd,$B264,MATCH(E$10,_Rge_Headline_Projectdata,0))=0,"",INDEX(_Rge_Projectdata_3rd,$B264,MATCH(E$10,_Rge_Headline_Projectdata,0)))</f>
        <v/>
      </c>
      <c r="F264" s="119" t="str">
        <f aca="false">IF(OR(E264=0,E264&gt;_Reportdate),"Open","Closed")</f>
        <v>Open</v>
      </c>
      <c r="G264" s="120"/>
      <c r="H264" s="121"/>
      <c r="I264" s="121"/>
      <c r="J264" s="121"/>
      <c r="K264" s="122" t="n">
        <f aca="false">SUM(H264:J264)</f>
        <v>0</v>
      </c>
      <c r="L264" s="123"/>
      <c r="M264" s="123"/>
      <c r="N264" s="123"/>
      <c r="O264" s="122" t="n">
        <f aca="false">SUM(L264:N264)</f>
        <v>0</v>
      </c>
      <c r="P264" s="123"/>
      <c r="Q264" s="123"/>
      <c r="R264" s="123"/>
      <c r="S264" s="122" t="n">
        <f aca="false">SUM(P264:R264)</f>
        <v>0</v>
      </c>
      <c r="T264" s="123"/>
      <c r="U264" s="123"/>
      <c r="V264" s="123"/>
      <c r="W264" s="122" t="n">
        <f aca="false">SUM(T264:V264)</f>
        <v>0</v>
      </c>
      <c r="X264" s="123"/>
      <c r="Y264" s="123"/>
      <c r="Z264" s="123"/>
      <c r="AA264" s="122" t="n">
        <f aca="false">SUM(X264:Z264)</f>
        <v>0</v>
      </c>
      <c r="AB264" s="123"/>
      <c r="AC264" s="123"/>
      <c r="AD264" s="123"/>
      <c r="AE264" s="123"/>
      <c r="AF264" s="123"/>
      <c r="AG264" s="122" t="n">
        <f aca="false">SUM(AC264:AF264)</f>
        <v>0</v>
      </c>
      <c r="AH264" s="124" t="n">
        <f aca="false">K264+O264+S264+W264+AA264+AB264+AG264</f>
        <v>0</v>
      </c>
      <c r="AI264" s="120"/>
      <c r="AJ264" s="121"/>
      <c r="AK264" s="121"/>
      <c r="AL264" s="121"/>
      <c r="AM264" s="122" t="n">
        <f aca="false">SUM(AJ264:AL264)</f>
        <v>0</v>
      </c>
      <c r="AN264" s="123"/>
      <c r="AO264" s="123"/>
      <c r="AP264" s="123"/>
      <c r="AQ264" s="122" t="n">
        <f aca="false">SUM(AN264:AP264)</f>
        <v>0</v>
      </c>
      <c r="AR264" s="123"/>
      <c r="AS264" s="123"/>
      <c r="AT264" s="123"/>
      <c r="AU264" s="122" t="n">
        <f aca="false">SUM(AR264:AT264)</f>
        <v>0</v>
      </c>
      <c r="AV264" s="123"/>
      <c r="AW264" s="123"/>
      <c r="AX264" s="123"/>
      <c r="AY264" s="122" t="n">
        <f aca="false">SUM(AV264:AX264)</f>
        <v>0</v>
      </c>
      <c r="AZ264" s="123"/>
      <c r="BA264" s="123"/>
      <c r="BB264" s="123"/>
      <c r="BC264" s="122" t="n">
        <f aca="false">SUM(AZ264:BB264)</f>
        <v>0</v>
      </c>
      <c r="BD264" s="123"/>
      <c r="BE264" s="123"/>
      <c r="BF264" s="123"/>
      <c r="BG264" s="123"/>
      <c r="BH264" s="123"/>
      <c r="BI264" s="122" t="n">
        <f aca="false">SUM(BE264:BH264)</f>
        <v>0</v>
      </c>
      <c r="BJ264" s="124" t="n">
        <f aca="false">AM264+AQ264+AU264+AY264+BC264+BD264+BI264</f>
        <v>0</v>
      </c>
      <c r="BK264" s="120"/>
      <c r="BL264" s="121"/>
      <c r="BM264" s="121"/>
      <c r="BN264" s="122" t="n">
        <f aca="false">SUM(BK264:BM264)</f>
        <v>0</v>
      </c>
      <c r="BO264" s="123"/>
      <c r="BP264" s="123"/>
      <c r="BQ264" s="123"/>
      <c r="BR264" s="122" t="n">
        <f aca="false">SUM(BO264:BQ264)</f>
        <v>0</v>
      </c>
      <c r="BS264" s="123"/>
      <c r="BT264" s="123"/>
      <c r="BU264" s="123"/>
      <c r="BV264" s="122" t="n">
        <f aca="false">SUM(BS264:BU264)</f>
        <v>0</v>
      </c>
      <c r="BW264" s="123"/>
      <c r="BX264" s="123"/>
      <c r="BY264" s="123"/>
      <c r="BZ264" s="122" t="n">
        <f aca="false">SUM(BW264:BY264)</f>
        <v>0</v>
      </c>
      <c r="CA264" s="123"/>
      <c r="CB264" s="123"/>
      <c r="CC264" s="123"/>
      <c r="CD264" s="122" t="n">
        <f aca="false">SUM(CA264:CC264)</f>
        <v>0</v>
      </c>
      <c r="CE264" s="123"/>
      <c r="CF264" s="123"/>
      <c r="CG264" s="123"/>
      <c r="CH264" s="123"/>
      <c r="CI264" s="123"/>
      <c r="CJ264" s="122" t="n">
        <f aca="false">SUM(CF264:CI264)</f>
        <v>0</v>
      </c>
      <c r="CK264" s="123" t="n">
        <f aca="false">BN264+BR264+BV264+BZ264+CD264+CE264+CJ264</f>
        <v>0</v>
      </c>
      <c r="CL264" s="125"/>
      <c r="CM264" s="126"/>
      <c r="CN264" s="32"/>
      <c r="CO264" s="32"/>
      <c r="CP264" s="32"/>
      <c r="CQ264" s="32"/>
      <c r="CR264" s="32"/>
      <c r="CS264" s="32"/>
      <c r="CT264" s="32"/>
    </row>
    <row r="265" customFormat="false" ht="24.75" hidden="false" customHeight="true" outlineLevel="0" collapsed="false">
      <c r="A265" s="32"/>
      <c r="B265" s="106" t="n">
        <f aca="false">B264+1</f>
        <v>255</v>
      </c>
      <c r="C265" s="117" t="n">
        <f aca="false">INDEX(_Rge_Projectdata_3rd,$B265,MATCH(C$10,_Rge_Headline_Projectdata,0))</f>
        <v>0</v>
      </c>
      <c r="D265" s="117" t="n">
        <f aca="false">INDEX(_Rge_Projectdata_3rd,$B265,MATCH(D$10,_Rge_Headline_Projectdata,0))</f>
        <v>0</v>
      </c>
      <c r="E265" s="118" t="str">
        <f aca="false" t="array" ref="E265:E265">IF(INDEX(_Rge_Projectdata_3rd,$B265,MATCH(E$10,_Rge_Headline_Projectdata,0))=0,"",INDEX(_Rge_Projectdata_3rd,$B265,MATCH(E$10,_Rge_Headline_Projectdata,0)))</f>
        <v/>
      </c>
      <c r="F265" s="119" t="str">
        <f aca="false">IF(OR(E265=0,E265&gt;_Reportdate),"Open","Closed")</f>
        <v>Open</v>
      </c>
      <c r="G265" s="120"/>
      <c r="H265" s="121"/>
      <c r="I265" s="121"/>
      <c r="J265" s="121"/>
      <c r="K265" s="122" t="n">
        <f aca="false">SUM(H265:J265)</f>
        <v>0</v>
      </c>
      <c r="L265" s="123"/>
      <c r="M265" s="123"/>
      <c r="N265" s="123"/>
      <c r="O265" s="122" t="n">
        <f aca="false">SUM(L265:N265)</f>
        <v>0</v>
      </c>
      <c r="P265" s="123"/>
      <c r="Q265" s="123"/>
      <c r="R265" s="123"/>
      <c r="S265" s="122" t="n">
        <f aca="false">SUM(P265:R265)</f>
        <v>0</v>
      </c>
      <c r="T265" s="123"/>
      <c r="U265" s="123"/>
      <c r="V265" s="123"/>
      <c r="W265" s="122" t="n">
        <f aca="false">SUM(T265:V265)</f>
        <v>0</v>
      </c>
      <c r="X265" s="123"/>
      <c r="Y265" s="123"/>
      <c r="Z265" s="123"/>
      <c r="AA265" s="122" t="n">
        <f aca="false">SUM(X265:Z265)</f>
        <v>0</v>
      </c>
      <c r="AB265" s="123"/>
      <c r="AC265" s="123"/>
      <c r="AD265" s="123"/>
      <c r="AE265" s="123"/>
      <c r="AF265" s="123"/>
      <c r="AG265" s="122" t="n">
        <f aca="false">SUM(AC265:AF265)</f>
        <v>0</v>
      </c>
      <c r="AH265" s="124" t="n">
        <f aca="false">K265+O265+S265+W265+AA265+AB265+AG265</f>
        <v>0</v>
      </c>
      <c r="AI265" s="120"/>
      <c r="AJ265" s="121"/>
      <c r="AK265" s="121"/>
      <c r="AL265" s="121"/>
      <c r="AM265" s="122" t="n">
        <f aca="false">SUM(AJ265:AL265)</f>
        <v>0</v>
      </c>
      <c r="AN265" s="123"/>
      <c r="AO265" s="123"/>
      <c r="AP265" s="123"/>
      <c r="AQ265" s="122" t="n">
        <f aca="false">SUM(AN265:AP265)</f>
        <v>0</v>
      </c>
      <c r="AR265" s="123"/>
      <c r="AS265" s="123"/>
      <c r="AT265" s="123"/>
      <c r="AU265" s="122" t="n">
        <f aca="false">SUM(AR265:AT265)</f>
        <v>0</v>
      </c>
      <c r="AV265" s="123"/>
      <c r="AW265" s="123"/>
      <c r="AX265" s="123"/>
      <c r="AY265" s="122" t="n">
        <f aca="false">SUM(AV265:AX265)</f>
        <v>0</v>
      </c>
      <c r="AZ265" s="123"/>
      <c r="BA265" s="123"/>
      <c r="BB265" s="123"/>
      <c r="BC265" s="122" t="n">
        <f aca="false">SUM(AZ265:BB265)</f>
        <v>0</v>
      </c>
      <c r="BD265" s="123"/>
      <c r="BE265" s="123"/>
      <c r="BF265" s="123"/>
      <c r="BG265" s="123"/>
      <c r="BH265" s="123"/>
      <c r="BI265" s="122" t="n">
        <f aca="false">SUM(BE265:BH265)</f>
        <v>0</v>
      </c>
      <c r="BJ265" s="124" t="n">
        <f aca="false">AM265+AQ265+AU265+AY265+BC265+BD265+BI265</f>
        <v>0</v>
      </c>
      <c r="BK265" s="120"/>
      <c r="BL265" s="121"/>
      <c r="BM265" s="121"/>
      <c r="BN265" s="122" t="n">
        <f aca="false">SUM(BK265:BM265)</f>
        <v>0</v>
      </c>
      <c r="BO265" s="123"/>
      <c r="BP265" s="123"/>
      <c r="BQ265" s="123"/>
      <c r="BR265" s="122" t="n">
        <f aca="false">SUM(BO265:BQ265)</f>
        <v>0</v>
      </c>
      <c r="BS265" s="123"/>
      <c r="BT265" s="123"/>
      <c r="BU265" s="123"/>
      <c r="BV265" s="122" t="n">
        <f aca="false">SUM(BS265:BU265)</f>
        <v>0</v>
      </c>
      <c r="BW265" s="123"/>
      <c r="BX265" s="123"/>
      <c r="BY265" s="123"/>
      <c r="BZ265" s="122" t="n">
        <f aca="false">SUM(BW265:BY265)</f>
        <v>0</v>
      </c>
      <c r="CA265" s="123"/>
      <c r="CB265" s="123"/>
      <c r="CC265" s="123"/>
      <c r="CD265" s="122" t="n">
        <f aca="false">SUM(CA265:CC265)</f>
        <v>0</v>
      </c>
      <c r="CE265" s="123"/>
      <c r="CF265" s="123"/>
      <c r="CG265" s="123"/>
      <c r="CH265" s="123"/>
      <c r="CI265" s="123"/>
      <c r="CJ265" s="122" t="n">
        <f aca="false">SUM(CF265:CI265)</f>
        <v>0</v>
      </c>
      <c r="CK265" s="123" t="n">
        <f aca="false">BN265+BR265+BV265+BZ265+CD265+CE265+CJ265</f>
        <v>0</v>
      </c>
      <c r="CL265" s="125"/>
      <c r="CM265" s="126"/>
      <c r="CN265" s="32"/>
      <c r="CO265" s="32"/>
      <c r="CP265" s="32"/>
      <c r="CQ265" s="32"/>
      <c r="CR265" s="32"/>
      <c r="CS265" s="32"/>
      <c r="CT265" s="32"/>
    </row>
    <row r="266" customFormat="false" ht="24.75" hidden="false" customHeight="true" outlineLevel="0" collapsed="false">
      <c r="A266" s="32"/>
      <c r="B266" s="106" t="n">
        <f aca="false">B265+1</f>
        <v>256</v>
      </c>
      <c r="C266" s="117" t="n">
        <f aca="false">INDEX(_Rge_Projectdata_3rd,$B266,MATCH(C$10,_Rge_Headline_Projectdata,0))</f>
        <v>0</v>
      </c>
      <c r="D266" s="117" t="n">
        <f aca="false">INDEX(_Rge_Projectdata_3rd,$B266,MATCH(D$10,_Rge_Headline_Projectdata,0))</f>
        <v>0</v>
      </c>
      <c r="E266" s="118" t="str">
        <f aca="false" t="array" ref="E266:E266">IF(INDEX(_Rge_Projectdata_3rd,$B266,MATCH(E$10,_Rge_Headline_Projectdata,0))=0,"",INDEX(_Rge_Projectdata_3rd,$B266,MATCH(E$10,_Rge_Headline_Projectdata,0)))</f>
        <v/>
      </c>
      <c r="F266" s="119" t="str">
        <f aca="false">IF(OR(E266=0,E266&gt;_Reportdate),"Open","Closed")</f>
        <v>Open</v>
      </c>
      <c r="G266" s="120"/>
      <c r="H266" s="121"/>
      <c r="I266" s="121"/>
      <c r="J266" s="121"/>
      <c r="K266" s="122" t="n">
        <f aca="false">SUM(H266:J266)</f>
        <v>0</v>
      </c>
      <c r="L266" s="123"/>
      <c r="M266" s="123"/>
      <c r="N266" s="123"/>
      <c r="O266" s="122" t="n">
        <f aca="false">SUM(L266:N266)</f>
        <v>0</v>
      </c>
      <c r="P266" s="123"/>
      <c r="Q266" s="123"/>
      <c r="R266" s="123"/>
      <c r="S266" s="122" t="n">
        <f aca="false">SUM(P266:R266)</f>
        <v>0</v>
      </c>
      <c r="T266" s="123"/>
      <c r="U266" s="123"/>
      <c r="V266" s="123"/>
      <c r="W266" s="122" t="n">
        <f aca="false">SUM(T266:V266)</f>
        <v>0</v>
      </c>
      <c r="X266" s="123"/>
      <c r="Y266" s="123"/>
      <c r="Z266" s="123"/>
      <c r="AA266" s="122" t="n">
        <f aca="false">SUM(X266:Z266)</f>
        <v>0</v>
      </c>
      <c r="AB266" s="123"/>
      <c r="AC266" s="123"/>
      <c r="AD266" s="123"/>
      <c r="AE266" s="123"/>
      <c r="AF266" s="123"/>
      <c r="AG266" s="122" t="n">
        <f aca="false">SUM(AC266:AF266)</f>
        <v>0</v>
      </c>
      <c r="AH266" s="124" t="n">
        <f aca="false">K266+O266+S266+W266+AA266+AB266+AG266</f>
        <v>0</v>
      </c>
      <c r="AI266" s="120"/>
      <c r="AJ266" s="121"/>
      <c r="AK266" s="121"/>
      <c r="AL266" s="121"/>
      <c r="AM266" s="122" t="n">
        <f aca="false">SUM(AJ266:AL266)</f>
        <v>0</v>
      </c>
      <c r="AN266" s="123"/>
      <c r="AO266" s="123"/>
      <c r="AP266" s="123"/>
      <c r="AQ266" s="122" t="n">
        <f aca="false">SUM(AN266:AP266)</f>
        <v>0</v>
      </c>
      <c r="AR266" s="123"/>
      <c r="AS266" s="123"/>
      <c r="AT266" s="123"/>
      <c r="AU266" s="122" t="n">
        <f aca="false">SUM(AR266:AT266)</f>
        <v>0</v>
      </c>
      <c r="AV266" s="123"/>
      <c r="AW266" s="123"/>
      <c r="AX266" s="123"/>
      <c r="AY266" s="122" t="n">
        <f aca="false">SUM(AV266:AX266)</f>
        <v>0</v>
      </c>
      <c r="AZ266" s="123"/>
      <c r="BA266" s="123"/>
      <c r="BB266" s="123"/>
      <c r="BC266" s="122" t="n">
        <f aca="false">SUM(AZ266:BB266)</f>
        <v>0</v>
      </c>
      <c r="BD266" s="123"/>
      <c r="BE266" s="123"/>
      <c r="BF266" s="123"/>
      <c r="BG266" s="123"/>
      <c r="BH266" s="123"/>
      <c r="BI266" s="122" t="n">
        <f aca="false">SUM(BE266:BH266)</f>
        <v>0</v>
      </c>
      <c r="BJ266" s="124" t="n">
        <f aca="false">AM266+AQ266+AU266+AY266+BC266+BD266+BI266</f>
        <v>0</v>
      </c>
      <c r="BK266" s="120"/>
      <c r="BL266" s="121"/>
      <c r="BM266" s="121"/>
      <c r="BN266" s="122" t="n">
        <f aca="false">SUM(BK266:BM266)</f>
        <v>0</v>
      </c>
      <c r="BO266" s="123"/>
      <c r="BP266" s="123"/>
      <c r="BQ266" s="123"/>
      <c r="BR266" s="122" t="n">
        <f aca="false">SUM(BO266:BQ266)</f>
        <v>0</v>
      </c>
      <c r="BS266" s="123"/>
      <c r="BT266" s="123"/>
      <c r="BU266" s="123"/>
      <c r="BV266" s="122" t="n">
        <f aca="false">SUM(BS266:BU266)</f>
        <v>0</v>
      </c>
      <c r="BW266" s="123"/>
      <c r="BX266" s="123"/>
      <c r="BY266" s="123"/>
      <c r="BZ266" s="122" t="n">
        <f aca="false">SUM(BW266:BY266)</f>
        <v>0</v>
      </c>
      <c r="CA266" s="123"/>
      <c r="CB266" s="123"/>
      <c r="CC266" s="123"/>
      <c r="CD266" s="122" t="n">
        <f aca="false">SUM(CA266:CC266)</f>
        <v>0</v>
      </c>
      <c r="CE266" s="123"/>
      <c r="CF266" s="123"/>
      <c r="CG266" s="123"/>
      <c r="CH266" s="123"/>
      <c r="CI266" s="123"/>
      <c r="CJ266" s="122" t="n">
        <f aca="false">SUM(CF266:CI266)</f>
        <v>0</v>
      </c>
      <c r="CK266" s="123" t="n">
        <f aca="false">BN266+BR266+BV266+BZ266+CD266+CE266+CJ266</f>
        <v>0</v>
      </c>
      <c r="CL266" s="125"/>
      <c r="CM266" s="126"/>
      <c r="CN266" s="32"/>
      <c r="CO266" s="32"/>
      <c r="CP266" s="32"/>
      <c r="CQ266" s="32"/>
      <c r="CR266" s="32"/>
      <c r="CS266" s="32"/>
      <c r="CT266" s="32"/>
    </row>
    <row r="267" customFormat="false" ht="24.75" hidden="false" customHeight="true" outlineLevel="0" collapsed="false">
      <c r="A267" s="32"/>
      <c r="B267" s="106" t="n">
        <f aca="false">B266+1</f>
        <v>257</v>
      </c>
      <c r="C267" s="117" t="n">
        <f aca="false">INDEX(_Rge_Projectdata_3rd,$B267,MATCH(C$10,_Rge_Headline_Projectdata,0))</f>
        <v>0</v>
      </c>
      <c r="D267" s="117" t="n">
        <f aca="false">INDEX(_Rge_Projectdata_3rd,$B267,MATCH(D$10,_Rge_Headline_Projectdata,0))</f>
        <v>0</v>
      </c>
      <c r="E267" s="118" t="str">
        <f aca="false" t="array" ref="E267:E267">IF(INDEX(_Rge_Projectdata_3rd,$B267,MATCH(E$10,_Rge_Headline_Projectdata,0))=0,"",INDEX(_Rge_Projectdata_3rd,$B267,MATCH(E$10,_Rge_Headline_Projectdata,0)))</f>
        <v/>
      </c>
      <c r="F267" s="119" t="str">
        <f aca="false">IF(OR(E267=0,E267&gt;_Reportdate),"Open","Closed")</f>
        <v>Open</v>
      </c>
      <c r="G267" s="120"/>
      <c r="H267" s="121"/>
      <c r="I267" s="121"/>
      <c r="J267" s="121"/>
      <c r="K267" s="122" t="n">
        <f aca="false">SUM(H267:J267)</f>
        <v>0</v>
      </c>
      <c r="L267" s="123"/>
      <c r="M267" s="123"/>
      <c r="N267" s="123"/>
      <c r="O267" s="122" t="n">
        <f aca="false">SUM(L267:N267)</f>
        <v>0</v>
      </c>
      <c r="P267" s="123"/>
      <c r="Q267" s="123"/>
      <c r="R267" s="123"/>
      <c r="S267" s="122" t="n">
        <f aca="false">SUM(P267:R267)</f>
        <v>0</v>
      </c>
      <c r="T267" s="123"/>
      <c r="U267" s="123"/>
      <c r="V267" s="123"/>
      <c r="W267" s="122" t="n">
        <f aca="false">SUM(T267:V267)</f>
        <v>0</v>
      </c>
      <c r="X267" s="123"/>
      <c r="Y267" s="123"/>
      <c r="Z267" s="123"/>
      <c r="AA267" s="122" t="n">
        <f aca="false">SUM(X267:Z267)</f>
        <v>0</v>
      </c>
      <c r="AB267" s="123"/>
      <c r="AC267" s="123"/>
      <c r="AD267" s="123"/>
      <c r="AE267" s="123"/>
      <c r="AF267" s="123"/>
      <c r="AG267" s="122" t="n">
        <f aca="false">SUM(AC267:AF267)</f>
        <v>0</v>
      </c>
      <c r="AH267" s="124" t="n">
        <f aca="false">K267+O267+S267+W267+AA267+AB267+AG267</f>
        <v>0</v>
      </c>
      <c r="AI267" s="120"/>
      <c r="AJ267" s="121"/>
      <c r="AK267" s="121"/>
      <c r="AL267" s="121"/>
      <c r="AM267" s="122" t="n">
        <f aca="false">SUM(AJ267:AL267)</f>
        <v>0</v>
      </c>
      <c r="AN267" s="123"/>
      <c r="AO267" s="123"/>
      <c r="AP267" s="123"/>
      <c r="AQ267" s="122" t="n">
        <f aca="false">SUM(AN267:AP267)</f>
        <v>0</v>
      </c>
      <c r="AR267" s="123"/>
      <c r="AS267" s="123"/>
      <c r="AT267" s="123"/>
      <c r="AU267" s="122" t="n">
        <f aca="false">SUM(AR267:AT267)</f>
        <v>0</v>
      </c>
      <c r="AV267" s="123"/>
      <c r="AW267" s="123"/>
      <c r="AX267" s="123"/>
      <c r="AY267" s="122" t="n">
        <f aca="false">SUM(AV267:AX267)</f>
        <v>0</v>
      </c>
      <c r="AZ267" s="123"/>
      <c r="BA267" s="123"/>
      <c r="BB267" s="123"/>
      <c r="BC267" s="122" t="n">
        <f aca="false">SUM(AZ267:BB267)</f>
        <v>0</v>
      </c>
      <c r="BD267" s="123"/>
      <c r="BE267" s="123"/>
      <c r="BF267" s="123"/>
      <c r="BG267" s="123"/>
      <c r="BH267" s="123"/>
      <c r="BI267" s="122" t="n">
        <f aca="false">SUM(BE267:BH267)</f>
        <v>0</v>
      </c>
      <c r="BJ267" s="124" t="n">
        <f aca="false">AM267+AQ267+AU267+AY267+BC267+BD267+BI267</f>
        <v>0</v>
      </c>
      <c r="BK267" s="120"/>
      <c r="BL267" s="121"/>
      <c r="BM267" s="121"/>
      <c r="BN267" s="122" t="n">
        <f aca="false">SUM(BK267:BM267)</f>
        <v>0</v>
      </c>
      <c r="BO267" s="123"/>
      <c r="BP267" s="123"/>
      <c r="BQ267" s="123"/>
      <c r="BR267" s="122" t="n">
        <f aca="false">SUM(BO267:BQ267)</f>
        <v>0</v>
      </c>
      <c r="BS267" s="123"/>
      <c r="BT267" s="123"/>
      <c r="BU267" s="123"/>
      <c r="BV267" s="122" t="n">
        <f aca="false">SUM(BS267:BU267)</f>
        <v>0</v>
      </c>
      <c r="BW267" s="123"/>
      <c r="BX267" s="123"/>
      <c r="BY267" s="123"/>
      <c r="BZ267" s="122" t="n">
        <f aca="false">SUM(BW267:BY267)</f>
        <v>0</v>
      </c>
      <c r="CA267" s="123"/>
      <c r="CB267" s="123"/>
      <c r="CC267" s="123"/>
      <c r="CD267" s="122" t="n">
        <f aca="false">SUM(CA267:CC267)</f>
        <v>0</v>
      </c>
      <c r="CE267" s="123"/>
      <c r="CF267" s="123"/>
      <c r="CG267" s="123"/>
      <c r="CH267" s="123"/>
      <c r="CI267" s="123"/>
      <c r="CJ267" s="122" t="n">
        <f aca="false">SUM(CF267:CI267)</f>
        <v>0</v>
      </c>
      <c r="CK267" s="123" t="n">
        <f aca="false">BN267+BR267+BV267+BZ267+CD267+CE267+CJ267</f>
        <v>0</v>
      </c>
      <c r="CL267" s="125"/>
      <c r="CM267" s="126"/>
      <c r="CN267" s="32"/>
      <c r="CO267" s="32"/>
      <c r="CP267" s="32"/>
      <c r="CQ267" s="32"/>
      <c r="CR267" s="32"/>
      <c r="CS267" s="32"/>
      <c r="CT267" s="32"/>
    </row>
    <row r="268" customFormat="false" ht="24.75" hidden="false" customHeight="true" outlineLevel="0" collapsed="false">
      <c r="A268" s="32"/>
      <c r="B268" s="106" t="n">
        <f aca="false">B267+1</f>
        <v>258</v>
      </c>
      <c r="C268" s="117" t="n">
        <f aca="false">INDEX(_Rge_Projectdata_3rd,$B268,MATCH(C$10,_Rge_Headline_Projectdata,0))</f>
        <v>0</v>
      </c>
      <c r="D268" s="117" t="n">
        <f aca="false">INDEX(_Rge_Projectdata_3rd,$B268,MATCH(D$10,_Rge_Headline_Projectdata,0))</f>
        <v>0</v>
      </c>
      <c r="E268" s="118" t="str">
        <f aca="false" t="array" ref="E268:E268">IF(INDEX(_Rge_Projectdata_3rd,$B268,MATCH(E$10,_Rge_Headline_Projectdata,0))=0,"",INDEX(_Rge_Projectdata_3rd,$B268,MATCH(E$10,_Rge_Headline_Projectdata,0)))</f>
        <v/>
      </c>
      <c r="F268" s="119" t="str">
        <f aca="false">IF(OR(E268=0,E268&gt;_Reportdate),"Open","Closed")</f>
        <v>Open</v>
      </c>
      <c r="G268" s="120"/>
      <c r="H268" s="121"/>
      <c r="I268" s="121"/>
      <c r="J268" s="121"/>
      <c r="K268" s="122" t="n">
        <f aca="false">SUM(H268:J268)</f>
        <v>0</v>
      </c>
      <c r="L268" s="123"/>
      <c r="M268" s="123"/>
      <c r="N268" s="123"/>
      <c r="O268" s="122" t="n">
        <f aca="false">SUM(L268:N268)</f>
        <v>0</v>
      </c>
      <c r="P268" s="123"/>
      <c r="Q268" s="123"/>
      <c r="R268" s="123"/>
      <c r="S268" s="122" t="n">
        <f aca="false">SUM(P268:R268)</f>
        <v>0</v>
      </c>
      <c r="T268" s="123"/>
      <c r="U268" s="123"/>
      <c r="V268" s="123"/>
      <c r="W268" s="122" t="n">
        <f aca="false">SUM(T268:V268)</f>
        <v>0</v>
      </c>
      <c r="X268" s="123"/>
      <c r="Y268" s="123"/>
      <c r="Z268" s="123"/>
      <c r="AA268" s="122" t="n">
        <f aca="false">SUM(X268:Z268)</f>
        <v>0</v>
      </c>
      <c r="AB268" s="123"/>
      <c r="AC268" s="123"/>
      <c r="AD268" s="123"/>
      <c r="AE268" s="123"/>
      <c r="AF268" s="123"/>
      <c r="AG268" s="122" t="n">
        <f aca="false">SUM(AC268:AF268)</f>
        <v>0</v>
      </c>
      <c r="AH268" s="124" t="n">
        <f aca="false">K268+O268+S268+W268+AA268+AB268+AG268</f>
        <v>0</v>
      </c>
      <c r="AI268" s="120"/>
      <c r="AJ268" s="121"/>
      <c r="AK268" s="121"/>
      <c r="AL268" s="121"/>
      <c r="AM268" s="122" t="n">
        <f aca="false">SUM(AJ268:AL268)</f>
        <v>0</v>
      </c>
      <c r="AN268" s="123"/>
      <c r="AO268" s="123"/>
      <c r="AP268" s="123"/>
      <c r="AQ268" s="122" t="n">
        <f aca="false">SUM(AN268:AP268)</f>
        <v>0</v>
      </c>
      <c r="AR268" s="123"/>
      <c r="AS268" s="123"/>
      <c r="AT268" s="123"/>
      <c r="AU268" s="122" t="n">
        <f aca="false">SUM(AR268:AT268)</f>
        <v>0</v>
      </c>
      <c r="AV268" s="123"/>
      <c r="AW268" s="123"/>
      <c r="AX268" s="123"/>
      <c r="AY268" s="122" t="n">
        <f aca="false">SUM(AV268:AX268)</f>
        <v>0</v>
      </c>
      <c r="AZ268" s="123"/>
      <c r="BA268" s="123"/>
      <c r="BB268" s="123"/>
      <c r="BC268" s="122" t="n">
        <f aca="false">SUM(AZ268:BB268)</f>
        <v>0</v>
      </c>
      <c r="BD268" s="123"/>
      <c r="BE268" s="123"/>
      <c r="BF268" s="123"/>
      <c r="BG268" s="123"/>
      <c r="BH268" s="123"/>
      <c r="BI268" s="122" t="n">
        <f aca="false">SUM(BE268:BH268)</f>
        <v>0</v>
      </c>
      <c r="BJ268" s="124" t="n">
        <f aca="false">AM268+AQ268+AU268+AY268+BC268+BD268+BI268</f>
        <v>0</v>
      </c>
      <c r="BK268" s="120"/>
      <c r="BL268" s="121"/>
      <c r="BM268" s="121"/>
      <c r="BN268" s="122" t="n">
        <f aca="false">SUM(BK268:BM268)</f>
        <v>0</v>
      </c>
      <c r="BO268" s="123"/>
      <c r="BP268" s="123"/>
      <c r="BQ268" s="123"/>
      <c r="BR268" s="122" t="n">
        <f aca="false">SUM(BO268:BQ268)</f>
        <v>0</v>
      </c>
      <c r="BS268" s="123"/>
      <c r="BT268" s="123"/>
      <c r="BU268" s="123"/>
      <c r="BV268" s="122" t="n">
        <f aca="false">SUM(BS268:BU268)</f>
        <v>0</v>
      </c>
      <c r="BW268" s="123"/>
      <c r="BX268" s="123"/>
      <c r="BY268" s="123"/>
      <c r="BZ268" s="122" t="n">
        <f aca="false">SUM(BW268:BY268)</f>
        <v>0</v>
      </c>
      <c r="CA268" s="123"/>
      <c r="CB268" s="123"/>
      <c r="CC268" s="123"/>
      <c r="CD268" s="122" t="n">
        <f aca="false">SUM(CA268:CC268)</f>
        <v>0</v>
      </c>
      <c r="CE268" s="123"/>
      <c r="CF268" s="123"/>
      <c r="CG268" s="123"/>
      <c r="CH268" s="123"/>
      <c r="CI268" s="123"/>
      <c r="CJ268" s="122" t="n">
        <f aca="false">SUM(CF268:CI268)</f>
        <v>0</v>
      </c>
      <c r="CK268" s="123" t="n">
        <f aca="false">BN268+BR268+BV268+BZ268+CD268+CE268+CJ268</f>
        <v>0</v>
      </c>
      <c r="CL268" s="125"/>
      <c r="CM268" s="126"/>
      <c r="CN268" s="32"/>
      <c r="CO268" s="32"/>
      <c r="CP268" s="32"/>
      <c r="CQ268" s="32"/>
      <c r="CR268" s="32"/>
      <c r="CS268" s="32"/>
      <c r="CT268" s="32"/>
    </row>
    <row r="269" customFormat="false" ht="24.75" hidden="false" customHeight="true" outlineLevel="0" collapsed="false">
      <c r="A269" s="32"/>
      <c r="B269" s="106" t="n">
        <f aca="false">B268+1</f>
        <v>259</v>
      </c>
      <c r="C269" s="117" t="n">
        <f aca="false">INDEX(_Rge_Projectdata_3rd,$B269,MATCH(C$10,_Rge_Headline_Projectdata,0))</f>
        <v>0</v>
      </c>
      <c r="D269" s="117" t="n">
        <f aca="false">INDEX(_Rge_Projectdata_3rd,$B269,MATCH(D$10,_Rge_Headline_Projectdata,0))</f>
        <v>0</v>
      </c>
      <c r="E269" s="118" t="str">
        <f aca="false" t="array" ref="E269:E269">IF(INDEX(_Rge_Projectdata_3rd,$B269,MATCH(E$10,_Rge_Headline_Projectdata,0))=0,"",INDEX(_Rge_Projectdata_3rd,$B269,MATCH(E$10,_Rge_Headline_Projectdata,0)))</f>
        <v/>
      </c>
      <c r="F269" s="119" t="str">
        <f aca="false">IF(OR(E269=0,E269&gt;_Reportdate),"Open","Closed")</f>
        <v>Open</v>
      </c>
      <c r="G269" s="120"/>
      <c r="H269" s="121"/>
      <c r="I269" s="121"/>
      <c r="J269" s="121"/>
      <c r="K269" s="122" t="n">
        <f aca="false">SUM(H269:J269)</f>
        <v>0</v>
      </c>
      <c r="L269" s="123"/>
      <c r="M269" s="123"/>
      <c r="N269" s="123"/>
      <c r="O269" s="122" t="n">
        <f aca="false">SUM(L269:N269)</f>
        <v>0</v>
      </c>
      <c r="P269" s="123"/>
      <c r="Q269" s="123"/>
      <c r="R269" s="123"/>
      <c r="S269" s="122" t="n">
        <f aca="false">SUM(P269:R269)</f>
        <v>0</v>
      </c>
      <c r="T269" s="123"/>
      <c r="U269" s="123"/>
      <c r="V269" s="123"/>
      <c r="W269" s="122" t="n">
        <f aca="false">SUM(T269:V269)</f>
        <v>0</v>
      </c>
      <c r="X269" s="123"/>
      <c r="Y269" s="123"/>
      <c r="Z269" s="123"/>
      <c r="AA269" s="122" t="n">
        <f aca="false">SUM(X269:Z269)</f>
        <v>0</v>
      </c>
      <c r="AB269" s="123"/>
      <c r="AC269" s="123"/>
      <c r="AD269" s="123"/>
      <c r="AE269" s="123"/>
      <c r="AF269" s="123"/>
      <c r="AG269" s="122" t="n">
        <f aca="false">SUM(AC269:AF269)</f>
        <v>0</v>
      </c>
      <c r="AH269" s="124" t="n">
        <f aca="false">K269+O269+S269+W269+AA269+AB269+AG269</f>
        <v>0</v>
      </c>
      <c r="AI269" s="120"/>
      <c r="AJ269" s="121"/>
      <c r="AK269" s="121"/>
      <c r="AL269" s="121"/>
      <c r="AM269" s="122" t="n">
        <f aca="false">SUM(AJ269:AL269)</f>
        <v>0</v>
      </c>
      <c r="AN269" s="123"/>
      <c r="AO269" s="123"/>
      <c r="AP269" s="123"/>
      <c r="AQ269" s="122" t="n">
        <f aca="false">SUM(AN269:AP269)</f>
        <v>0</v>
      </c>
      <c r="AR269" s="123"/>
      <c r="AS269" s="123"/>
      <c r="AT269" s="123"/>
      <c r="AU269" s="122" t="n">
        <f aca="false">SUM(AR269:AT269)</f>
        <v>0</v>
      </c>
      <c r="AV269" s="123"/>
      <c r="AW269" s="123"/>
      <c r="AX269" s="123"/>
      <c r="AY269" s="122" t="n">
        <f aca="false">SUM(AV269:AX269)</f>
        <v>0</v>
      </c>
      <c r="AZ269" s="123"/>
      <c r="BA269" s="123"/>
      <c r="BB269" s="123"/>
      <c r="BC269" s="122" t="n">
        <f aca="false">SUM(AZ269:BB269)</f>
        <v>0</v>
      </c>
      <c r="BD269" s="123"/>
      <c r="BE269" s="123"/>
      <c r="BF269" s="123"/>
      <c r="BG269" s="123"/>
      <c r="BH269" s="123"/>
      <c r="BI269" s="122" t="n">
        <f aca="false">SUM(BE269:BH269)</f>
        <v>0</v>
      </c>
      <c r="BJ269" s="124" t="n">
        <f aca="false">AM269+AQ269+AU269+AY269+BC269+BD269+BI269</f>
        <v>0</v>
      </c>
      <c r="BK269" s="120"/>
      <c r="BL269" s="121"/>
      <c r="BM269" s="121"/>
      <c r="BN269" s="122" t="n">
        <f aca="false">SUM(BK269:BM269)</f>
        <v>0</v>
      </c>
      <c r="BO269" s="123"/>
      <c r="BP269" s="123"/>
      <c r="BQ269" s="123"/>
      <c r="BR269" s="122" t="n">
        <f aca="false">SUM(BO269:BQ269)</f>
        <v>0</v>
      </c>
      <c r="BS269" s="123"/>
      <c r="BT269" s="123"/>
      <c r="BU269" s="123"/>
      <c r="BV269" s="122" t="n">
        <f aca="false">SUM(BS269:BU269)</f>
        <v>0</v>
      </c>
      <c r="BW269" s="123"/>
      <c r="BX269" s="123"/>
      <c r="BY269" s="123"/>
      <c r="BZ269" s="122" t="n">
        <f aca="false">SUM(BW269:BY269)</f>
        <v>0</v>
      </c>
      <c r="CA269" s="123"/>
      <c r="CB269" s="123"/>
      <c r="CC269" s="123"/>
      <c r="CD269" s="122" t="n">
        <f aca="false">SUM(CA269:CC269)</f>
        <v>0</v>
      </c>
      <c r="CE269" s="123"/>
      <c r="CF269" s="123"/>
      <c r="CG269" s="123"/>
      <c r="CH269" s="123"/>
      <c r="CI269" s="123"/>
      <c r="CJ269" s="122" t="n">
        <f aca="false">SUM(CF269:CI269)</f>
        <v>0</v>
      </c>
      <c r="CK269" s="123" t="n">
        <f aca="false">BN269+BR269+BV269+BZ269+CD269+CE269+CJ269</f>
        <v>0</v>
      </c>
      <c r="CL269" s="125"/>
      <c r="CM269" s="126"/>
      <c r="CN269" s="32"/>
      <c r="CO269" s="32"/>
      <c r="CP269" s="32"/>
      <c r="CQ269" s="32"/>
      <c r="CR269" s="32"/>
      <c r="CS269" s="32"/>
      <c r="CT269" s="32"/>
    </row>
    <row r="270" customFormat="false" ht="24.75" hidden="false" customHeight="true" outlineLevel="0" collapsed="false">
      <c r="A270" s="32"/>
      <c r="B270" s="106" t="n">
        <f aca="false">B269+1</f>
        <v>260</v>
      </c>
      <c r="C270" s="117" t="n">
        <f aca="false">INDEX(_Rge_Projectdata_3rd,$B270,MATCH(C$10,_Rge_Headline_Projectdata,0))</f>
        <v>0</v>
      </c>
      <c r="D270" s="117" t="n">
        <f aca="false">INDEX(_Rge_Projectdata_3rd,$B270,MATCH(D$10,_Rge_Headline_Projectdata,0))</f>
        <v>0</v>
      </c>
      <c r="E270" s="118" t="str">
        <f aca="false" t="array" ref="E270:E270">IF(INDEX(_Rge_Projectdata_3rd,$B270,MATCH(E$10,_Rge_Headline_Projectdata,0))=0,"",INDEX(_Rge_Projectdata_3rd,$B270,MATCH(E$10,_Rge_Headline_Projectdata,0)))</f>
        <v/>
      </c>
      <c r="F270" s="119" t="str">
        <f aca="false">IF(OR(E270=0,E270&gt;_Reportdate),"Open","Closed")</f>
        <v>Open</v>
      </c>
      <c r="G270" s="120"/>
      <c r="H270" s="121"/>
      <c r="I270" s="121"/>
      <c r="J270" s="121"/>
      <c r="K270" s="122" t="n">
        <f aca="false">SUM(H270:J270)</f>
        <v>0</v>
      </c>
      <c r="L270" s="123"/>
      <c r="M270" s="123"/>
      <c r="N270" s="123"/>
      <c r="O270" s="122" t="n">
        <f aca="false">SUM(L270:N270)</f>
        <v>0</v>
      </c>
      <c r="P270" s="123"/>
      <c r="Q270" s="123"/>
      <c r="R270" s="123"/>
      <c r="S270" s="122" t="n">
        <f aca="false">SUM(P270:R270)</f>
        <v>0</v>
      </c>
      <c r="T270" s="123"/>
      <c r="U270" s="123"/>
      <c r="V270" s="123"/>
      <c r="W270" s="122" t="n">
        <f aca="false">SUM(T270:V270)</f>
        <v>0</v>
      </c>
      <c r="X270" s="123"/>
      <c r="Y270" s="123"/>
      <c r="Z270" s="123"/>
      <c r="AA270" s="122" t="n">
        <f aca="false">SUM(X270:Z270)</f>
        <v>0</v>
      </c>
      <c r="AB270" s="123"/>
      <c r="AC270" s="123"/>
      <c r="AD270" s="123"/>
      <c r="AE270" s="123"/>
      <c r="AF270" s="123"/>
      <c r="AG270" s="122" t="n">
        <f aca="false">SUM(AC270:AF270)</f>
        <v>0</v>
      </c>
      <c r="AH270" s="124" t="n">
        <f aca="false">K270+O270+S270+W270+AA270+AB270+AG270</f>
        <v>0</v>
      </c>
      <c r="AI270" s="120"/>
      <c r="AJ270" s="121"/>
      <c r="AK270" s="121"/>
      <c r="AL270" s="121"/>
      <c r="AM270" s="122" t="n">
        <f aca="false">SUM(AJ270:AL270)</f>
        <v>0</v>
      </c>
      <c r="AN270" s="123"/>
      <c r="AO270" s="123"/>
      <c r="AP270" s="123"/>
      <c r="AQ270" s="122" t="n">
        <f aca="false">SUM(AN270:AP270)</f>
        <v>0</v>
      </c>
      <c r="AR270" s="123"/>
      <c r="AS270" s="123"/>
      <c r="AT270" s="123"/>
      <c r="AU270" s="122" t="n">
        <f aca="false">SUM(AR270:AT270)</f>
        <v>0</v>
      </c>
      <c r="AV270" s="123"/>
      <c r="AW270" s="123"/>
      <c r="AX270" s="123"/>
      <c r="AY270" s="122" t="n">
        <f aca="false">SUM(AV270:AX270)</f>
        <v>0</v>
      </c>
      <c r="AZ270" s="123"/>
      <c r="BA270" s="123"/>
      <c r="BB270" s="123"/>
      <c r="BC270" s="122" t="n">
        <f aca="false">SUM(AZ270:BB270)</f>
        <v>0</v>
      </c>
      <c r="BD270" s="123"/>
      <c r="BE270" s="123"/>
      <c r="BF270" s="123"/>
      <c r="BG270" s="123"/>
      <c r="BH270" s="123"/>
      <c r="BI270" s="122" t="n">
        <f aca="false">SUM(BE270:BH270)</f>
        <v>0</v>
      </c>
      <c r="BJ270" s="124" t="n">
        <f aca="false">AM270+AQ270+AU270+AY270+BC270+BD270+BI270</f>
        <v>0</v>
      </c>
      <c r="BK270" s="120"/>
      <c r="BL270" s="121"/>
      <c r="BM270" s="121"/>
      <c r="BN270" s="122" t="n">
        <f aca="false">SUM(BK270:BM270)</f>
        <v>0</v>
      </c>
      <c r="BO270" s="123"/>
      <c r="BP270" s="123"/>
      <c r="BQ270" s="123"/>
      <c r="BR270" s="122" t="n">
        <f aca="false">SUM(BO270:BQ270)</f>
        <v>0</v>
      </c>
      <c r="BS270" s="123"/>
      <c r="BT270" s="123"/>
      <c r="BU270" s="123"/>
      <c r="BV270" s="122" t="n">
        <f aca="false">SUM(BS270:BU270)</f>
        <v>0</v>
      </c>
      <c r="BW270" s="123"/>
      <c r="BX270" s="123"/>
      <c r="BY270" s="123"/>
      <c r="BZ270" s="122" t="n">
        <f aca="false">SUM(BW270:BY270)</f>
        <v>0</v>
      </c>
      <c r="CA270" s="123"/>
      <c r="CB270" s="123"/>
      <c r="CC270" s="123"/>
      <c r="CD270" s="122" t="n">
        <f aca="false">SUM(CA270:CC270)</f>
        <v>0</v>
      </c>
      <c r="CE270" s="123"/>
      <c r="CF270" s="123"/>
      <c r="CG270" s="123"/>
      <c r="CH270" s="123"/>
      <c r="CI270" s="123"/>
      <c r="CJ270" s="122" t="n">
        <f aca="false">SUM(CF270:CI270)</f>
        <v>0</v>
      </c>
      <c r="CK270" s="123" t="n">
        <f aca="false">BN270+BR270+BV270+BZ270+CD270+CE270+CJ270</f>
        <v>0</v>
      </c>
      <c r="CL270" s="125"/>
      <c r="CM270" s="126"/>
      <c r="CN270" s="32"/>
      <c r="CO270" s="32"/>
      <c r="CP270" s="32"/>
      <c r="CQ270" s="32"/>
      <c r="CR270" s="32"/>
      <c r="CS270" s="32"/>
      <c r="CT270" s="32"/>
    </row>
    <row r="271" customFormat="false" ht="24.75" hidden="false" customHeight="true" outlineLevel="0" collapsed="false">
      <c r="A271" s="32"/>
      <c r="B271" s="106" t="n">
        <f aca="false">B270+1</f>
        <v>261</v>
      </c>
      <c r="C271" s="117" t="n">
        <f aca="false">INDEX(_Rge_Projectdata_3rd,$B271,MATCH(C$10,_Rge_Headline_Projectdata,0))</f>
        <v>0</v>
      </c>
      <c r="D271" s="117" t="n">
        <f aca="false">INDEX(_Rge_Projectdata_3rd,$B271,MATCH(D$10,_Rge_Headline_Projectdata,0))</f>
        <v>0</v>
      </c>
      <c r="E271" s="118" t="str">
        <f aca="false" t="array" ref="E271:E271">IF(INDEX(_Rge_Projectdata_3rd,$B271,MATCH(E$10,_Rge_Headline_Projectdata,0))=0,"",INDEX(_Rge_Projectdata_3rd,$B271,MATCH(E$10,_Rge_Headline_Projectdata,0)))</f>
        <v/>
      </c>
      <c r="F271" s="119" t="str">
        <f aca="false">IF(OR(E271=0,E271&gt;_Reportdate),"Open","Closed")</f>
        <v>Open</v>
      </c>
      <c r="G271" s="120"/>
      <c r="H271" s="121"/>
      <c r="I271" s="121"/>
      <c r="J271" s="121"/>
      <c r="K271" s="122" t="n">
        <f aca="false">SUM(H271:J271)</f>
        <v>0</v>
      </c>
      <c r="L271" s="123"/>
      <c r="M271" s="123"/>
      <c r="N271" s="123"/>
      <c r="O271" s="122" t="n">
        <f aca="false">SUM(L271:N271)</f>
        <v>0</v>
      </c>
      <c r="P271" s="123"/>
      <c r="Q271" s="123"/>
      <c r="R271" s="123"/>
      <c r="S271" s="122" t="n">
        <f aca="false">SUM(P271:R271)</f>
        <v>0</v>
      </c>
      <c r="T271" s="123"/>
      <c r="U271" s="123"/>
      <c r="V271" s="123"/>
      <c r="W271" s="122" t="n">
        <f aca="false">SUM(T271:V271)</f>
        <v>0</v>
      </c>
      <c r="X271" s="123"/>
      <c r="Y271" s="123"/>
      <c r="Z271" s="123"/>
      <c r="AA271" s="122" t="n">
        <f aca="false">SUM(X271:Z271)</f>
        <v>0</v>
      </c>
      <c r="AB271" s="123"/>
      <c r="AC271" s="123"/>
      <c r="AD271" s="123"/>
      <c r="AE271" s="123"/>
      <c r="AF271" s="123"/>
      <c r="AG271" s="122" t="n">
        <f aca="false">SUM(AC271:AF271)</f>
        <v>0</v>
      </c>
      <c r="AH271" s="124" t="n">
        <f aca="false">K271+O271+S271+W271+AA271+AB271+AG271</f>
        <v>0</v>
      </c>
      <c r="AI271" s="120"/>
      <c r="AJ271" s="121"/>
      <c r="AK271" s="121"/>
      <c r="AL271" s="121"/>
      <c r="AM271" s="122" t="n">
        <f aca="false">SUM(AJ271:AL271)</f>
        <v>0</v>
      </c>
      <c r="AN271" s="123"/>
      <c r="AO271" s="123"/>
      <c r="AP271" s="123"/>
      <c r="AQ271" s="122" t="n">
        <f aca="false">SUM(AN271:AP271)</f>
        <v>0</v>
      </c>
      <c r="AR271" s="123"/>
      <c r="AS271" s="123"/>
      <c r="AT271" s="123"/>
      <c r="AU271" s="122" t="n">
        <f aca="false">SUM(AR271:AT271)</f>
        <v>0</v>
      </c>
      <c r="AV271" s="123"/>
      <c r="AW271" s="123"/>
      <c r="AX271" s="123"/>
      <c r="AY271" s="122" t="n">
        <f aca="false">SUM(AV271:AX271)</f>
        <v>0</v>
      </c>
      <c r="AZ271" s="123"/>
      <c r="BA271" s="123"/>
      <c r="BB271" s="123"/>
      <c r="BC271" s="122" t="n">
        <f aca="false">SUM(AZ271:BB271)</f>
        <v>0</v>
      </c>
      <c r="BD271" s="123"/>
      <c r="BE271" s="123"/>
      <c r="BF271" s="123"/>
      <c r="BG271" s="123"/>
      <c r="BH271" s="123"/>
      <c r="BI271" s="122" t="n">
        <f aca="false">SUM(BE271:BH271)</f>
        <v>0</v>
      </c>
      <c r="BJ271" s="124" t="n">
        <f aca="false">AM271+AQ271+AU271+AY271+BC271+BD271+BI271</f>
        <v>0</v>
      </c>
      <c r="BK271" s="120"/>
      <c r="BL271" s="121"/>
      <c r="BM271" s="121"/>
      <c r="BN271" s="122" t="n">
        <f aca="false">SUM(BK271:BM271)</f>
        <v>0</v>
      </c>
      <c r="BO271" s="123"/>
      <c r="BP271" s="123"/>
      <c r="BQ271" s="123"/>
      <c r="BR271" s="122" t="n">
        <f aca="false">SUM(BO271:BQ271)</f>
        <v>0</v>
      </c>
      <c r="BS271" s="123"/>
      <c r="BT271" s="123"/>
      <c r="BU271" s="123"/>
      <c r="BV271" s="122" t="n">
        <f aca="false">SUM(BS271:BU271)</f>
        <v>0</v>
      </c>
      <c r="BW271" s="123"/>
      <c r="BX271" s="123"/>
      <c r="BY271" s="123"/>
      <c r="BZ271" s="122" t="n">
        <f aca="false">SUM(BW271:BY271)</f>
        <v>0</v>
      </c>
      <c r="CA271" s="123"/>
      <c r="CB271" s="123"/>
      <c r="CC271" s="123"/>
      <c r="CD271" s="122" t="n">
        <f aca="false">SUM(CA271:CC271)</f>
        <v>0</v>
      </c>
      <c r="CE271" s="123"/>
      <c r="CF271" s="123"/>
      <c r="CG271" s="123"/>
      <c r="CH271" s="123"/>
      <c r="CI271" s="123"/>
      <c r="CJ271" s="122" t="n">
        <f aca="false">SUM(CF271:CI271)</f>
        <v>0</v>
      </c>
      <c r="CK271" s="123" t="n">
        <f aca="false">BN271+BR271+BV271+BZ271+CD271+CE271+CJ271</f>
        <v>0</v>
      </c>
      <c r="CL271" s="125"/>
      <c r="CM271" s="126"/>
      <c r="CN271" s="32"/>
      <c r="CO271" s="32"/>
      <c r="CP271" s="32"/>
      <c r="CQ271" s="32"/>
      <c r="CR271" s="32"/>
      <c r="CS271" s="32"/>
      <c r="CT271" s="32"/>
    </row>
    <row r="272" customFormat="false" ht="24.75" hidden="false" customHeight="true" outlineLevel="0" collapsed="false">
      <c r="A272" s="32"/>
      <c r="B272" s="106" t="n">
        <f aca="false">B271+1</f>
        <v>262</v>
      </c>
      <c r="C272" s="117" t="n">
        <f aca="false">INDEX(_Rge_Projectdata_3rd,$B272,MATCH(C$10,_Rge_Headline_Projectdata,0))</f>
        <v>0</v>
      </c>
      <c r="D272" s="117" t="n">
        <f aca="false">INDEX(_Rge_Projectdata_3rd,$B272,MATCH(D$10,_Rge_Headline_Projectdata,0))</f>
        <v>0</v>
      </c>
      <c r="E272" s="118" t="str">
        <f aca="false" t="array" ref="E272:E272">IF(INDEX(_Rge_Projectdata_3rd,$B272,MATCH(E$10,_Rge_Headline_Projectdata,0))=0,"",INDEX(_Rge_Projectdata_3rd,$B272,MATCH(E$10,_Rge_Headline_Projectdata,0)))</f>
        <v/>
      </c>
      <c r="F272" s="119" t="str">
        <f aca="false">IF(OR(E272=0,E272&gt;_Reportdate),"Open","Closed")</f>
        <v>Open</v>
      </c>
      <c r="G272" s="120"/>
      <c r="H272" s="121"/>
      <c r="I272" s="121"/>
      <c r="J272" s="121"/>
      <c r="K272" s="122" t="n">
        <f aca="false">SUM(H272:J272)</f>
        <v>0</v>
      </c>
      <c r="L272" s="123"/>
      <c r="M272" s="123"/>
      <c r="N272" s="123"/>
      <c r="O272" s="122" t="n">
        <f aca="false">SUM(L272:N272)</f>
        <v>0</v>
      </c>
      <c r="P272" s="123"/>
      <c r="Q272" s="123"/>
      <c r="R272" s="123"/>
      <c r="S272" s="122" t="n">
        <f aca="false">SUM(P272:R272)</f>
        <v>0</v>
      </c>
      <c r="T272" s="123"/>
      <c r="U272" s="123"/>
      <c r="V272" s="123"/>
      <c r="W272" s="122" t="n">
        <f aca="false">SUM(T272:V272)</f>
        <v>0</v>
      </c>
      <c r="X272" s="123"/>
      <c r="Y272" s="123"/>
      <c r="Z272" s="123"/>
      <c r="AA272" s="122" t="n">
        <f aca="false">SUM(X272:Z272)</f>
        <v>0</v>
      </c>
      <c r="AB272" s="123"/>
      <c r="AC272" s="123"/>
      <c r="AD272" s="123"/>
      <c r="AE272" s="123"/>
      <c r="AF272" s="123"/>
      <c r="AG272" s="122" t="n">
        <f aca="false">SUM(AC272:AF272)</f>
        <v>0</v>
      </c>
      <c r="AH272" s="124" t="n">
        <f aca="false">K272+O272+S272+W272+AA272+AB272+AG272</f>
        <v>0</v>
      </c>
      <c r="AI272" s="120"/>
      <c r="AJ272" s="121"/>
      <c r="AK272" s="121"/>
      <c r="AL272" s="121"/>
      <c r="AM272" s="122" t="n">
        <f aca="false">SUM(AJ272:AL272)</f>
        <v>0</v>
      </c>
      <c r="AN272" s="123"/>
      <c r="AO272" s="123"/>
      <c r="AP272" s="123"/>
      <c r="AQ272" s="122" t="n">
        <f aca="false">SUM(AN272:AP272)</f>
        <v>0</v>
      </c>
      <c r="AR272" s="123"/>
      <c r="AS272" s="123"/>
      <c r="AT272" s="123"/>
      <c r="AU272" s="122" t="n">
        <f aca="false">SUM(AR272:AT272)</f>
        <v>0</v>
      </c>
      <c r="AV272" s="123"/>
      <c r="AW272" s="123"/>
      <c r="AX272" s="123"/>
      <c r="AY272" s="122" t="n">
        <f aca="false">SUM(AV272:AX272)</f>
        <v>0</v>
      </c>
      <c r="AZ272" s="123"/>
      <c r="BA272" s="123"/>
      <c r="BB272" s="123"/>
      <c r="BC272" s="122" t="n">
        <f aca="false">SUM(AZ272:BB272)</f>
        <v>0</v>
      </c>
      <c r="BD272" s="123"/>
      <c r="BE272" s="123"/>
      <c r="BF272" s="123"/>
      <c r="BG272" s="123"/>
      <c r="BH272" s="123"/>
      <c r="BI272" s="122" t="n">
        <f aca="false">SUM(BE272:BH272)</f>
        <v>0</v>
      </c>
      <c r="BJ272" s="124" t="n">
        <f aca="false">AM272+AQ272+AU272+AY272+BC272+BD272+BI272</f>
        <v>0</v>
      </c>
      <c r="BK272" s="120"/>
      <c r="BL272" s="121"/>
      <c r="BM272" s="121"/>
      <c r="BN272" s="122" t="n">
        <f aca="false">SUM(BK272:BM272)</f>
        <v>0</v>
      </c>
      <c r="BO272" s="123"/>
      <c r="BP272" s="123"/>
      <c r="BQ272" s="123"/>
      <c r="BR272" s="122" t="n">
        <f aca="false">SUM(BO272:BQ272)</f>
        <v>0</v>
      </c>
      <c r="BS272" s="123"/>
      <c r="BT272" s="123"/>
      <c r="BU272" s="123"/>
      <c r="BV272" s="122" t="n">
        <f aca="false">SUM(BS272:BU272)</f>
        <v>0</v>
      </c>
      <c r="BW272" s="123"/>
      <c r="BX272" s="123"/>
      <c r="BY272" s="123"/>
      <c r="BZ272" s="122" t="n">
        <f aca="false">SUM(BW272:BY272)</f>
        <v>0</v>
      </c>
      <c r="CA272" s="123"/>
      <c r="CB272" s="123"/>
      <c r="CC272" s="123"/>
      <c r="CD272" s="122" t="n">
        <f aca="false">SUM(CA272:CC272)</f>
        <v>0</v>
      </c>
      <c r="CE272" s="123"/>
      <c r="CF272" s="123"/>
      <c r="CG272" s="123"/>
      <c r="CH272" s="123"/>
      <c r="CI272" s="123"/>
      <c r="CJ272" s="122" t="n">
        <f aca="false">SUM(CF272:CI272)</f>
        <v>0</v>
      </c>
      <c r="CK272" s="123" t="n">
        <f aca="false">BN272+BR272+BV272+BZ272+CD272+CE272+CJ272</f>
        <v>0</v>
      </c>
      <c r="CL272" s="125"/>
      <c r="CM272" s="126"/>
      <c r="CN272" s="32"/>
      <c r="CO272" s="32"/>
      <c r="CP272" s="32"/>
      <c r="CQ272" s="32"/>
      <c r="CR272" s="32"/>
      <c r="CS272" s="32"/>
      <c r="CT272" s="32"/>
    </row>
    <row r="273" customFormat="false" ht="24.75" hidden="false" customHeight="true" outlineLevel="0" collapsed="false">
      <c r="A273" s="32"/>
      <c r="B273" s="106" t="n">
        <f aca="false">B272+1</f>
        <v>263</v>
      </c>
      <c r="C273" s="117" t="n">
        <f aca="false">INDEX(_Rge_Projectdata_3rd,$B273,MATCH(C$10,_Rge_Headline_Projectdata,0))</f>
        <v>0</v>
      </c>
      <c r="D273" s="117" t="n">
        <f aca="false">INDEX(_Rge_Projectdata_3rd,$B273,MATCH(D$10,_Rge_Headline_Projectdata,0))</f>
        <v>0</v>
      </c>
      <c r="E273" s="118" t="str">
        <f aca="false" t="array" ref="E273:E273">IF(INDEX(_Rge_Projectdata_3rd,$B273,MATCH(E$10,_Rge_Headline_Projectdata,0))=0,"",INDEX(_Rge_Projectdata_3rd,$B273,MATCH(E$10,_Rge_Headline_Projectdata,0)))</f>
        <v/>
      </c>
      <c r="F273" s="119" t="str">
        <f aca="false">IF(OR(E273=0,E273&gt;_Reportdate),"Open","Closed")</f>
        <v>Open</v>
      </c>
      <c r="G273" s="120"/>
      <c r="H273" s="121"/>
      <c r="I273" s="121"/>
      <c r="J273" s="121"/>
      <c r="K273" s="122" t="n">
        <f aca="false">SUM(H273:J273)</f>
        <v>0</v>
      </c>
      <c r="L273" s="123"/>
      <c r="M273" s="123"/>
      <c r="N273" s="123"/>
      <c r="O273" s="122" t="n">
        <f aca="false">SUM(L273:N273)</f>
        <v>0</v>
      </c>
      <c r="P273" s="123"/>
      <c r="Q273" s="123"/>
      <c r="R273" s="123"/>
      <c r="S273" s="122" t="n">
        <f aca="false">SUM(P273:R273)</f>
        <v>0</v>
      </c>
      <c r="T273" s="123"/>
      <c r="U273" s="123"/>
      <c r="V273" s="123"/>
      <c r="W273" s="122" t="n">
        <f aca="false">SUM(T273:V273)</f>
        <v>0</v>
      </c>
      <c r="X273" s="123"/>
      <c r="Y273" s="123"/>
      <c r="Z273" s="123"/>
      <c r="AA273" s="122" t="n">
        <f aca="false">SUM(X273:Z273)</f>
        <v>0</v>
      </c>
      <c r="AB273" s="123"/>
      <c r="AC273" s="123"/>
      <c r="AD273" s="123"/>
      <c r="AE273" s="123"/>
      <c r="AF273" s="123"/>
      <c r="AG273" s="122" t="n">
        <f aca="false">SUM(AC273:AF273)</f>
        <v>0</v>
      </c>
      <c r="AH273" s="124" t="n">
        <f aca="false">K273+O273+S273+W273+AA273+AB273+AG273</f>
        <v>0</v>
      </c>
      <c r="AI273" s="120"/>
      <c r="AJ273" s="121"/>
      <c r="AK273" s="121"/>
      <c r="AL273" s="121"/>
      <c r="AM273" s="122" t="n">
        <f aca="false">SUM(AJ273:AL273)</f>
        <v>0</v>
      </c>
      <c r="AN273" s="123"/>
      <c r="AO273" s="123"/>
      <c r="AP273" s="123"/>
      <c r="AQ273" s="122" t="n">
        <f aca="false">SUM(AN273:AP273)</f>
        <v>0</v>
      </c>
      <c r="AR273" s="123"/>
      <c r="AS273" s="123"/>
      <c r="AT273" s="123"/>
      <c r="AU273" s="122" t="n">
        <f aca="false">SUM(AR273:AT273)</f>
        <v>0</v>
      </c>
      <c r="AV273" s="123"/>
      <c r="AW273" s="123"/>
      <c r="AX273" s="123"/>
      <c r="AY273" s="122" t="n">
        <f aca="false">SUM(AV273:AX273)</f>
        <v>0</v>
      </c>
      <c r="AZ273" s="123"/>
      <c r="BA273" s="123"/>
      <c r="BB273" s="123"/>
      <c r="BC273" s="122" t="n">
        <f aca="false">SUM(AZ273:BB273)</f>
        <v>0</v>
      </c>
      <c r="BD273" s="123"/>
      <c r="BE273" s="123"/>
      <c r="BF273" s="123"/>
      <c r="BG273" s="123"/>
      <c r="BH273" s="123"/>
      <c r="BI273" s="122" t="n">
        <f aca="false">SUM(BE273:BH273)</f>
        <v>0</v>
      </c>
      <c r="BJ273" s="124" t="n">
        <f aca="false">AM273+AQ273+AU273+AY273+BC273+BD273+BI273</f>
        <v>0</v>
      </c>
      <c r="BK273" s="120"/>
      <c r="BL273" s="121"/>
      <c r="BM273" s="121"/>
      <c r="BN273" s="122" t="n">
        <f aca="false">SUM(BK273:BM273)</f>
        <v>0</v>
      </c>
      <c r="BO273" s="123"/>
      <c r="BP273" s="123"/>
      <c r="BQ273" s="123"/>
      <c r="BR273" s="122" t="n">
        <f aca="false">SUM(BO273:BQ273)</f>
        <v>0</v>
      </c>
      <c r="BS273" s="123"/>
      <c r="BT273" s="123"/>
      <c r="BU273" s="123"/>
      <c r="BV273" s="122" t="n">
        <f aca="false">SUM(BS273:BU273)</f>
        <v>0</v>
      </c>
      <c r="BW273" s="123"/>
      <c r="BX273" s="123"/>
      <c r="BY273" s="123"/>
      <c r="BZ273" s="122" t="n">
        <f aca="false">SUM(BW273:BY273)</f>
        <v>0</v>
      </c>
      <c r="CA273" s="123"/>
      <c r="CB273" s="123"/>
      <c r="CC273" s="123"/>
      <c r="CD273" s="122" t="n">
        <f aca="false">SUM(CA273:CC273)</f>
        <v>0</v>
      </c>
      <c r="CE273" s="123"/>
      <c r="CF273" s="123"/>
      <c r="CG273" s="123"/>
      <c r="CH273" s="123"/>
      <c r="CI273" s="123"/>
      <c r="CJ273" s="122" t="n">
        <f aca="false">SUM(CF273:CI273)</f>
        <v>0</v>
      </c>
      <c r="CK273" s="123" t="n">
        <f aca="false">BN273+BR273+BV273+BZ273+CD273+CE273+CJ273</f>
        <v>0</v>
      </c>
      <c r="CL273" s="125"/>
      <c r="CM273" s="126"/>
      <c r="CN273" s="32"/>
      <c r="CO273" s="32"/>
      <c r="CP273" s="32"/>
      <c r="CQ273" s="32"/>
      <c r="CR273" s="32"/>
      <c r="CS273" s="32"/>
      <c r="CT273" s="32"/>
    </row>
    <row r="274" customFormat="false" ht="24.75" hidden="false" customHeight="true" outlineLevel="0" collapsed="false">
      <c r="A274" s="32"/>
      <c r="B274" s="106" t="n">
        <f aca="false">B273+1</f>
        <v>264</v>
      </c>
      <c r="C274" s="117" t="n">
        <f aca="false">INDEX(_Rge_Projectdata_3rd,$B274,MATCH(C$10,_Rge_Headline_Projectdata,0))</f>
        <v>0</v>
      </c>
      <c r="D274" s="117" t="n">
        <f aca="false">INDEX(_Rge_Projectdata_3rd,$B274,MATCH(D$10,_Rge_Headline_Projectdata,0))</f>
        <v>0</v>
      </c>
      <c r="E274" s="118" t="str">
        <f aca="false" t="array" ref="E274:E274">IF(INDEX(_Rge_Projectdata_3rd,$B274,MATCH(E$10,_Rge_Headline_Projectdata,0))=0,"",INDEX(_Rge_Projectdata_3rd,$B274,MATCH(E$10,_Rge_Headline_Projectdata,0)))</f>
        <v/>
      </c>
      <c r="F274" s="119" t="str">
        <f aca="false">IF(OR(E274=0,E274&gt;_Reportdate),"Open","Closed")</f>
        <v>Open</v>
      </c>
      <c r="G274" s="120"/>
      <c r="H274" s="121"/>
      <c r="I274" s="121"/>
      <c r="J274" s="121"/>
      <c r="K274" s="122" t="n">
        <f aca="false">SUM(H274:J274)</f>
        <v>0</v>
      </c>
      <c r="L274" s="123"/>
      <c r="M274" s="123"/>
      <c r="N274" s="123"/>
      <c r="O274" s="122" t="n">
        <f aca="false">SUM(L274:N274)</f>
        <v>0</v>
      </c>
      <c r="P274" s="123"/>
      <c r="Q274" s="123"/>
      <c r="R274" s="123"/>
      <c r="S274" s="122" t="n">
        <f aca="false">SUM(P274:R274)</f>
        <v>0</v>
      </c>
      <c r="T274" s="123"/>
      <c r="U274" s="123"/>
      <c r="V274" s="123"/>
      <c r="W274" s="122" t="n">
        <f aca="false">SUM(T274:V274)</f>
        <v>0</v>
      </c>
      <c r="X274" s="123"/>
      <c r="Y274" s="123"/>
      <c r="Z274" s="123"/>
      <c r="AA274" s="122" t="n">
        <f aca="false">SUM(X274:Z274)</f>
        <v>0</v>
      </c>
      <c r="AB274" s="123"/>
      <c r="AC274" s="123"/>
      <c r="AD274" s="123"/>
      <c r="AE274" s="123"/>
      <c r="AF274" s="123"/>
      <c r="AG274" s="122" t="n">
        <f aca="false">SUM(AC274:AF274)</f>
        <v>0</v>
      </c>
      <c r="AH274" s="124" t="n">
        <f aca="false">K274+O274+S274+W274+AA274+AB274+AG274</f>
        <v>0</v>
      </c>
      <c r="AI274" s="120"/>
      <c r="AJ274" s="121"/>
      <c r="AK274" s="121"/>
      <c r="AL274" s="121"/>
      <c r="AM274" s="122" t="n">
        <f aca="false">SUM(AJ274:AL274)</f>
        <v>0</v>
      </c>
      <c r="AN274" s="123"/>
      <c r="AO274" s="123"/>
      <c r="AP274" s="123"/>
      <c r="AQ274" s="122" t="n">
        <f aca="false">SUM(AN274:AP274)</f>
        <v>0</v>
      </c>
      <c r="AR274" s="123"/>
      <c r="AS274" s="123"/>
      <c r="AT274" s="123"/>
      <c r="AU274" s="122" t="n">
        <f aca="false">SUM(AR274:AT274)</f>
        <v>0</v>
      </c>
      <c r="AV274" s="123"/>
      <c r="AW274" s="123"/>
      <c r="AX274" s="123"/>
      <c r="AY274" s="122" t="n">
        <f aca="false">SUM(AV274:AX274)</f>
        <v>0</v>
      </c>
      <c r="AZ274" s="123"/>
      <c r="BA274" s="123"/>
      <c r="BB274" s="123"/>
      <c r="BC274" s="122" t="n">
        <f aca="false">SUM(AZ274:BB274)</f>
        <v>0</v>
      </c>
      <c r="BD274" s="123"/>
      <c r="BE274" s="123"/>
      <c r="BF274" s="123"/>
      <c r="BG274" s="123"/>
      <c r="BH274" s="123"/>
      <c r="BI274" s="122" t="n">
        <f aca="false">SUM(BE274:BH274)</f>
        <v>0</v>
      </c>
      <c r="BJ274" s="124" t="n">
        <f aca="false">AM274+AQ274+AU274+AY274+BC274+BD274+BI274</f>
        <v>0</v>
      </c>
      <c r="BK274" s="120"/>
      <c r="BL274" s="121"/>
      <c r="BM274" s="121"/>
      <c r="BN274" s="122" t="n">
        <f aca="false">SUM(BK274:BM274)</f>
        <v>0</v>
      </c>
      <c r="BO274" s="123"/>
      <c r="BP274" s="123"/>
      <c r="BQ274" s="123"/>
      <c r="BR274" s="122" t="n">
        <f aca="false">SUM(BO274:BQ274)</f>
        <v>0</v>
      </c>
      <c r="BS274" s="123"/>
      <c r="BT274" s="123"/>
      <c r="BU274" s="123"/>
      <c r="BV274" s="122" t="n">
        <f aca="false">SUM(BS274:BU274)</f>
        <v>0</v>
      </c>
      <c r="BW274" s="123"/>
      <c r="BX274" s="123"/>
      <c r="BY274" s="123"/>
      <c r="BZ274" s="122" t="n">
        <f aca="false">SUM(BW274:BY274)</f>
        <v>0</v>
      </c>
      <c r="CA274" s="123"/>
      <c r="CB274" s="123"/>
      <c r="CC274" s="123"/>
      <c r="CD274" s="122" t="n">
        <f aca="false">SUM(CA274:CC274)</f>
        <v>0</v>
      </c>
      <c r="CE274" s="123"/>
      <c r="CF274" s="123"/>
      <c r="CG274" s="123"/>
      <c r="CH274" s="123"/>
      <c r="CI274" s="123"/>
      <c r="CJ274" s="122" t="n">
        <f aca="false">SUM(CF274:CI274)</f>
        <v>0</v>
      </c>
      <c r="CK274" s="123" t="n">
        <f aca="false">BN274+BR274+BV274+BZ274+CD274+CE274+CJ274</f>
        <v>0</v>
      </c>
      <c r="CL274" s="125"/>
      <c r="CM274" s="126"/>
      <c r="CN274" s="32"/>
      <c r="CO274" s="32"/>
      <c r="CP274" s="32"/>
      <c r="CQ274" s="32"/>
      <c r="CR274" s="32"/>
      <c r="CS274" s="32"/>
      <c r="CT274" s="32"/>
    </row>
    <row r="275" customFormat="false" ht="24.75" hidden="false" customHeight="true" outlineLevel="0" collapsed="false">
      <c r="A275" s="32"/>
      <c r="B275" s="106" t="n">
        <f aca="false">B274+1</f>
        <v>265</v>
      </c>
      <c r="C275" s="117" t="n">
        <f aca="false">INDEX(_Rge_Projectdata_3rd,$B275,MATCH(C$10,_Rge_Headline_Projectdata,0))</f>
        <v>0</v>
      </c>
      <c r="D275" s="117" t="n">
        <f aca="false">INDEX(_Rge_Projectdata_3rd,$B275,MATCH(D$10,_Rge_Headline_Projectdata,0))</f>
        <v>0</v>
      </c>
      <c r="E275" s="118" t="str">
        <f aca="false" t="array" ref="E275:E275">IF(INDEX(_Rge_Projectdata_3rd,$B275,MATCH(E$10,_Rge_Headline_Projectdata,0))=0,"",INDEX(_Rge_Projectdata_3rd,$B275,MATCH(E$10,_Rge_Headline_Projectdata,0)))</f>
        <v/>
      </c>
      <c r="F275" s="119" t="str">
        <f aca="false">IF(OR(E275=0,E275&gt;_Reportdate),"Open","Closed")</f>
        <v>Open</v>
      </c>
      <c r="G275" s="120"/>
      <c r="H275" s="121"/>
      <c r="I275" s="121"/>
      <c r="J275" s="121"/>
      <c r="K275" s="122" t="n">
        <f aca="false">SUM(H275:J275)</f>
        <v>0</v>
      </c>
      <c r="L275" s="123"/>
      <c r="M275" s="123"/>
      <c r="N275" s="123"/>
      <c r="O275" s="122" t="n">
        <f aca="false">SUM(L275:N275)</f>
        <v>0</v>
      </c>
      <c r="P275" s="123"/>
      <c r="Q275" s="123"/>
      <c r="R275" s="123"/>
      <c r="S275" s="122" t="n">
        <f aca="false">SUM(P275:R275)</f>
        <v>0</v>
      </c>
      <c r="T275" s="123"/>
      <c r="U275" s="123"/>
      <c r="V275" s="123"/>
      <c r="W275" s="122" t="n">
        <f aca="false">SUM(T275:V275)</f>
        <v>0</v>
      </c>
      <c r="X275" s="123"/>
      <c r="Y275" s="123"/>
      <c r="Z275" s="123"/>
      <c r="AA275" s="122" t="n">
        <f aca="false">SUM(X275:Z275)</f>
        <v>0</v>
      </c>
      <c r="AB275" s="123"/>
      <c r="AC275" s="123"/>
      <c r="AD275" s="123"/>
      <c r="AE275" s="123"/>
      <c r="AF275" s="123"/>
      <c r="AG275" s="122" t="n">
        <f aca="false">SUM(AC275:AF275)</f>
        <v>0</v>
      </c>
      <c r="AH275" s="124" t="n">
        <f aca="false">K275+O275+S275+W275+AA275+AB275+AG275</f>
        <v>0</v>
      </c>
      <c r="AI275" s="120"/>
      <c r="AJ275" s="121"/>
      <c r="AK275" s="121"/>
      <c r="AL275" s="121"/>
      <c r="AM275" s="122" t="n">
        <f aca="false">SUM(AJ275:AL275)</f>
        <v>0</v>
      </c>
      <c r="AN275" s="123"/>
      <c r="AO275" s="123"/>
      <c r="AP275" s="123"/>
      <c r="AQ275" s="122" t="n">
        <f aca="false">SUM(AN275:AP275)</f>
        <v>0</v>
      </c>
      <c r="AR275" s="123"/>
      <c r="AS275" s="123"/>
      <c r="AT275" s="123"/>
      <c r="AU275" s="122" t="n">
        <f aca="false">SUM(AR275:AT275)</f>
        <v>0</v>
      </c>
      <c r="AV275" s="123"/>
      <c r="AW275" s="123"/>
      <c r="AX275" s="123"/>
      <c r="AY275" s="122" t="n">
        <f aca="false">SUM(AV275:AX275)</f>
        <v>0</v>
      </c>
      <c r="AZ275" s="123"/>
      <c r="BA275" s="123"/>
      <c r="BB275" s="123"/>
      <c r="BC275" s="122" t="n">
        <f aca="false">SUM(AZ275:BB275)</f>
        <v>0</v>
      </c>
      <c r="BD275" s="123"/>
      <c r="BE275" s="123"/>
      <c r="BF275" s="123"/>
      <c r="BG275" s="123"/>
      <c r="BH275" s="123"/>
      <c r="BI275" s="122" t="n">
        <f aca="false">SUM(BE275:BH275)</f>
        <v>0</v>
      </c>
      <c r="BJ275" s="124" t="n">
        <f aca="false">AM275+AQ275+AU275+AY275+BC275+BD275+BI275</f>
        <v>0</v>
      </c>
      <c r="BK275" s="120"/>
      <c r="BL275" s="121"/>
      <c r="BM275" s="121"/>
      <c r="BN275" s="122" t="n">
        <f aca="false">SUM(BK275:BM275)</f>
        <v>0</v>
      </c>
      <c r="BO275" s="123"/>
      <c r="BP275" s="123"/>
      <c r="BQ275" s="123"/>
      <c r="BR275" s="122" t="n">
        <f aca="false">SUM(BO275:BQ275)</f>
        <v>0</v>
      </c>
      <c r="BS275" s="123"/>
      <c r="BT275" s="123"/>
      <c r="BU275" s="123"/>
      <c r="BV275" s="122" t="n">
        <f aca="false">SUM(BS275:BU275)</f>
        <v>0</v>
      </c>
      <c r="BW275" s="123"/>
      <c r="BX275" s="123"/>
      <c r="BY275" s="123"/>
      <c r="BZ275" s="122" t="n">
        <f aca="false">SUM(BW275:BY275)</f>
        <v>0</v>
      </c>
      <c r="CA275" s="123"/>
      <c r="CB275" s="123"/>
      <c r="CC275" s="123"/>
      <c r="CD275" s="122" t="n">
        <f aca="false">SUM(CA275:CC275)</f>
        <v>0</v>
      </c>
      <c r="CE275" s="123"/>
      <c r="CF275" s="123"/>
      <c r="CG275" s="123"/>
      <c r="CH275" s="123"/>
      <c r="CI275" s="123"/>
      <c r="CJ275" s="122" t="n">
        <f aca="false">SUM(CF275:CI275)</f>
        <v>0</v>
      </c>
      <c r="CK275" s="123" t="n">
        <f aca="false">BN275+BR275+BV275+BZ275+CD275+CE275+CJ275</f>
        <v>0</v>
      </c>
      <c r="CL275" s="125"/>
      <c r="CM275" s="126"/>
      <c r="CN275" s="32"/>
      <c r="CO275" s="32"/>
      <c r="CP275" s="32"/>
      <c r="CQ275" s="32"/>
      <c r="CR275" s="32"/>
      <c r="CS275" s="32"/>
      <c r="CT275" s="32"/>
    </row>
    <row r="276" customFormat="false" ht="24.75" hidden="false" customHeight="true" outlineLevel="0" collapsed="false">
      <c r="A276" s="32"/>
      <c r="B276" s="106" t="n">
        <f aca="false">B275+1</f>
        <v>266</v>
      </c>
      <c r="C276" s="117" t="n">
        <f aca="false">INDEX(_Rge_Projectdata_3rd,$B276,MATCH(C$10,_Rge_Headline_Projectdata,0))</f>
        <v>0</v>
      </c>
      <c r="D276" s="117" t="n">
        <f aca="false">INDEX(_Rge_Projectdata_3rd,$B276,MATCH(D$10,_Rge_Headline_Projectdata,0))</f>
        <v>0</v>
      </c>
      <c r="E276" s="118" t="str">
        <f aca="false" t="array" ref="E276:E276">IF(INDEX(_Rge_Projectdata_3rd,$B276,MATCH(E$10,_Rge_Headline_Projectdata,0))=0,"",INDEX(_Rge_Projectdata_3rd,$B276,MATCH(E$10,_Rge_Headline_Projectdata,0)))</f>
        <v/>
      </c>
      <c r="F276" s="119" t="str">
        <f aca="false">IF(OR(E276=0,E276&gt;_Reportdate),"Open","Closed")</f>
        <v>Open</v>
      </c>
      <c r="G276" s="120"/>
      <c r="H276" s="121"/>
      <c r="I276" s="121"/>
      <c r="J276" s="121"/>
      <c r="K276" s="122" t="n">
        <f aca="false">SUM(H276:J276)</f>
        <v>0</v>
      </c>
      <c r="L276" s="123"/>
      <c r="M276" s="123"/>
      <c r="N276" s="123"/>
      <c r="O276" s="122" t="n">
        <f aca="false">SUM(L276:N276)</f>
        <v>0</v>
      </c>
      <c r="P276" s="123"/>
      <c r="Q276" s="123"/>
      <c r="R276" s="123"/>
      <c r="S276" s="122" t="n">
        <f aca="false">SUM(P276:R276)</f>
        <v>0</v>
      </c>
      <c r="T276" s="123"/>
      <c r="U276" s="123"/>
      <c r="V276" s="123"/>
      <c r="W276" s="122" t="n">
        <f aca="false">SUM(T276:V276)</f>
        <v>0</v>
      </c>
      <c r="X276" s="123"/>
      <c r="Y276" s="123"/>
      <c r="Z276" s="123"/>
      <c r="AA276" s="122" t="n">
        <f aca="false">SUM(X276:Z276)</f>
        <v>0</v>
      </c>
      <c r="AB276" s="123"/>
      <c r="AC276" s="123"/>
      <c r="AD276" s="123"/>
      <c r="AE276" s="123"/>
      <c r="AF276" s="123"/>
      <c r="AG276" s="122" t="n">
        <f aca="false">SUM(AC276:AF276)</f>
        <v>0</v>
      </c>
      <c r="AH276" s="124" t="n">
        <f aca="false">K276+O276+S276+W276+AA276+AB276+AG276</f>
        <v>0</v>
      </c>
      <c r="AI276" s="120"/>
      <c r="AJ276" s="121"/>
      <c r="AK276" s="121"/>
      <c r="AL276" s="121"/>
      <c r="AM276" s="122" t="n">
        <f aca="false">SUM(AJ276:AL276)</f>
        <v>0</v>
      </c>
      <c r="AN276" s="123"/>
      <c r="AO276" s="123"/>
      <c r="AP276" s="123"/>
      <c r="AQ276" s="122" t="n">
        <f aca="false">SUM(AN276:AP276)</f>
        <v>0</v>
      </c>
      <c r="AR276" s="123"/>
      <c r="AS276" s="123"/>
      <c r="AT276" s="123"/>
      <c r="AU276" s="122" t="n">
        <f aca="false">SUM(AR276:AT276)</f>
        <v>0</v>
      </c>
      <c r="AV276" s="123"/>
      <c r="AW276" s="123"/>
      <c r="AX276" s="123"/>
      <c r="AY276" s="122" t="n">
        <f aca="false">SUM(AV276:AX276)</f>
        <v>0</v>
      </c>
      <c r="AZ276" s="123"/>
      <c r="BA276" s="123"/>
      <c r="BB276" s="123"/>
      <c r="BC276" s="122" t="n">
        <f aca="false">SUM(AZ276:BB276)</f>
        <v>0</v>
      </c>
      <c r="BD276" s="123"/>
      <c r="BE276" s="123"/>
      <c r="BF276" s="123"/>
      <c r="BG276" s="123"/>
      <c r="BH276" s="123"/>
      <c r="BI276" s="122" t="n">
        <f aca="false">SUM(BE276:BH276)</f>
        <v>0</v>
      </c>
      <c r="BJ276" s="124" t="n">
        <f aca="false">AM276+AQ276+AU276+AY276+BC276+BD276+BI276</f>
        <v>0</v>
      </c>
      <c r="BK276" s="120"/>
      <c r="BL276" s="121"/>
      <c r="BM276" s="121"/>
      <c r="BN276" s="122" t="n">
        <f aca="false">SUM(BK276:BM276)</f>
        <v>0</v>
      </c>
      <c r="BO276" s="123"/>
      <c r="BP276" s="123"/>
      <c r="BQ276" s="123"/>
      <c r="BR276" s="122" t="n">
        <f aca="false">SUM(BO276:BQ276)</f>
        <v>0</v>
      </c>
      <c r="BS276" s="123"/>
      <c r="BT276" s="123"/>
      <c r="BU276" s="123"/>
      <c r="BV276" s="122" t="n">
        <f aca="false">SUM(BS276:BU276)</f>
        <v>0</v>
      </c>
      <c r="BW276" s="123"/>
      <c r="BX276" s="123"/>
      <c r="BY276" s="123"/>
      <c r="BZ276" s="122" t="n">
        <f aca="false">SUM(BW276:BY276)</f>
        <v>0</v>
      </c>
      <c r="CA276" s="123"/>
      <c r="CB276" s="123"/>
      <c r="CC276" s="123"/>
      <c r="CD276" s="122" t="n">
        <f aca="false">SUM(CA276:CC276)</f>
        <v>0</v>
      </c>
      <c r="CE276" s="123"/>
      <c r="CF276" s="123"/>
      <c r="CG276" s="123"/>
      <c r="CH276" s="123"/>
      <c r="CI276" s="123"/>
      <c r="CJ276" s="122" t="n">
        <f aca="false">SUM(CF276:CI276)</f>
        <v>0</v>
      </c>
      <c r="CK276" s="123" t="n">
        <f aca="false">BN276+BR276+BV276+BZ276+CD276+CE276+CJ276</f>
        <v>0</v>
      </c>
      <c r="CL276" s="125"/>
      <c r="CM276" s="126"/>
      <c r="CN276" s="32"/>
      <c r="CO276" s="32"/>
      <c r="CP276" s="32"/>
      <c r="CQ276" s="32"/>
      <c r="CR276" s="32"/>
      <c r="CS276" s="32"/>
      <c r="CT276" s="32"/>
    </row>
    <row r="277" customFormat="false" ht="24.75" hidden="false" customHeight="true" outlineLevel="0" collapsed="false">
      <c r="A277" s="32"/>
      <c r="B277" s="106" t="n">
        <f aca="false">B276+1</f>
        <v>267</v>
      </c>
      <c r="C277" s="117" t="n">
        <f aca="false">INDEX(_Rge_Projectdata_3rd,$B277,MATCH(C$10,_Rge_Headline_Projectdata,0))</f>
        <v>0</v>
      </c>
      <c r="D277" s="117" t="n">
        <f aca="false">INDEX(_Rge_Projectdata_3rd,$B277,MATCH(D$10,_Rge_Headline_Projectdata,0))</f>
        <v>0</v>
      </c>
      <c r="E277" s="118" t="str">
        <f aca="false" t="array" ref="E277:E277">IF(INDEX(_Rge_Projectdata_3rd,$B277,MATCH(E$10,_Rge_Headline_Projectdata,0))=0,"",INDEX(_Rge_Projectdata_3rd,$B277,MATCH(E$10,_Rge_Headline_Projectdata,0)))</f>
        <v/>
      </c>
      <c r="F277" s="119" t="str">
        <f aca="false">IF(OR(E277=0,E277&gt;_Reportdate),"Open","Closed")</f>
        <v>Open</v>
      </c>
      <c r="G277" s="120"/>
      <c r="H277" s="121"/>
      <c r="I277" s="121"/>
      <c r="J277" s="121"/>
      <c r="K277" s="122" t="n">
        <f aca="false">SUM(H277:J277)</f>
        <v>0</v>
      </c>
      <c r="L277" s="123"/>
      <c r="M277" s="123"/>
      <c r="N277" s="123"/>
      <c r="O277" s="122" t="n">
        <f aca="false">SUM(L277:N277)</f>
        <v>0</v>
      </c>
      <c r="P277" s="123"/>
      <c r="Q277" s="123"/>
      <c r="R277" s="123"/>
      <c r="S277" s="122" t="n">
        <f aca="false">SUM(P277:R277)</f>
        <v>0</v>
      </c>
      <c r="T277" s="123"/>
      <c r="U277" s="123"/>
      <c r="V277" s="123"/>
      <c r="W277" s="122" t="n">
        <f aca="false">SUM(T277:V277)</f>
        <v>0</v>
      </c>
      <c r="X277" s="123"/>
      <c r="Y277" s="123"/>
      <c r="Z277" s="123"/>
      <c r="AA277" s="122" t="n">
        <f aca="false">SUM(X277:Z277)</f>
        <v>0</v>
      </c>
      <c r="AB277" s="123"/>
      <c r="AC277" s="123"/>
      <c r="AD277" s="123"/>
      <c r="AE277" s="123"/>
      <c r="AF277" s="123"/>
      <c r="AG277" s="122" t="n">
        <f aca="false">SUM(AC277:AF277)</f>
        <v>0</v>
      </c>
      <c r="AH277" s="124" t="n">
        <f aca="false">K277+O277+S277+W277+AA277+AB277+AG277</f>
        <v>0</v>
      </c>
      <c r="AI277" s="120"/>
      <c r="AJ277" s="121"/>
      <c r="AK277" s="121"/>
      <c r="AL277" s="121"/>
      <c r="AM277" s="122" t="n">
        <f aca="false">SUM(AJ277:AL277)</f>
        <v>0</v>
      </c>
      <c r="AN277" s="123"/>
      <c r="AO277" s="123"/>
      <c r="AP277" s="123"/>
      <c r="AQ277" s="122" t="n">
        <f aca="false">SUM(AN277:AP277)</f>
        <v>0</v>
      </c>
      <c r="AR277" s="123"/>
      <c r="AS277" s="123"/>
      <c r="AT277" s="123"/>
      <c r="AU277" s="122" t="n">
        <f aca="false">SUM(AR277:AT277)</f>
        <v>0</v>
      </c>
      <c r="AV277" s="123"/>
      <c r="AW277" s="123"/>
      <c r="AX277" s="123"/>
      <c r="AY277" s="122" t="n">
        <f aca="false">SUM(AV277:AX277)</f>
        <v>0</v>
      </c>
      <c r="AZ277" s="123"/>
      <c r="BA277" s="123"/>
      <c r="BB277" s="123"/>
      <c r="BC277" s="122" t="n">
        <f aca="false">SUM(AZ277:BB277)</f>
        <v>0</v>
      </c>
      <c r="BD277" s="123"/>
      <c r="BE277" s="123"/>
      <c r="BF277" s="123"/>
      <c r="BG277" s="123"/>
      <c r="BH277" s="123"/>
      <c r="BI277" s="122" t="n">
        <f aca="false">SUM(BE277:BH277)</f>
        <v>0</v>
      </c>
      <c r="BJ277" s="124" t="n">
        <f aca="false">AM277+AQ277+AU277+AY277+BC277+BD277+BI277</f>
        <v>0</v>
      </c>
      <c r="BK277" s="120"/>
      <c r="BL277" s="121"/>
      <c r="BM277" s="121"/>
      <c r="BN277" s="122" t="n">
        <f aca="false">SUM(BK277:BM277)</f>
        <v>0</v>
      </c>
      <c r="BO277" s="123"/>
      <c r="BP277" s="123"/>
      <c r="BQ277" s="123"/>
      <c r="BR277" s="122" t="n">
        <f aca="false">SUM(BO277:BQ277)</f>
        <v>0</v>
      </c>
      <c r="BS277" s="123"/>
      <c r="BT277" s="123"/>
      <c r="BU277" s="123"/>
      <c r="BV277" s="122" t="n">
        <f aca="false">SUM(BS277:BU277)</f>
        <v>0</v>
      </c>
      <c r="BW277" s="123"/>
      <c r="BX277" s="123"/>
      <c r="BY277" s="123"/>
      <c r="BZ277" s="122" t="n">
        <f aca="false">SUM(BW277:BY277)</f>
        <v>0</v>
      </c>
      <c r="CA277" s="123"/>
      <c r="CB277" s="123"/>
      <c r="CC277" s="123"/>
      <c r="CD277" s="122" t="n">
        <f aca="false">SUM(CA277:CC277)</f>
        <v>0</v>
      </c>
      <c r="CE277" s="123"/>
      <c r="CF277" s="123"/>
      <c r="CG277" s="123"/>
      <c r="CH277" s="123"/>
      <c r="CI277" s="123"/>
      <c r="CJ277" s="122" t="n">
        <f aca="false">SUM(CF277:CI277)</f>
        <v>0</v>
      </c>
      <c r="CK277" s="123" t="n">
        <f aca="false">BN277+BR277+BV277+BZ277+CD277+CE277+CJ277</f>
        <v>0</v>
      </c>
      <c r="CL277" s="125"/>
      <c r="CM277" s="126"/>
      <c r="CN277" s="32"/>
      <c r="CO277" s="32"/>
      <c r="CP277" s="32"/>
      <c r="CQ277" s="32"/>
      <c r="CR277" s="32"/>
      <c r="CS277" s="32"/>
      <c r="CT277" s="32"/>
    </row>
    <row r="278" customFormat="false" ht="24.75" hidden="false" customHeight="true" outlineLevel="0" collapsed="false">
      <c r="A278" s="32"/>
      <c r="B278" s="106" t="n">
        <f aca="false">B277+1</f>
        <v>268</v>
      </c>
      <c r="C278" s="117" t="n">
        <f aca="false">INDEX(_Rge_Projectdata_3rd,$B278,MATCH(C$10,_Rge_Headline_Projectdata,0))</f>
        <v>0</v>
      </c>
      <c r="D278" s="117" t="n">
        <f aca="false">INDEX(_Rge_Projectdata_3rd,$B278,MATCH(D$10,_Rge_Headline_Projectdata,0))</f>
        <v>0</v>
      </c>
      <c r="E278" s="118" t="str">
        <f aca="false" t="array" ref="E278:E278">IF(INDEX(_Rge_Projectdata_3rd,$B278,MATCH(E$10,_Rge_Headline_Projectdata,0))=0,"",INDEX(_Rge_Projectdata_3rd,$B278,MATCH(E$10,_Rge_Headline_Projectdata,0)))</f>
        <v/>
      </c>
      <c r="F278" s="119" t="str">
        <f aca="false">IF(OR(E278=0,E278&gt;_Reportdate),"Open","Closed")</f>
        <v>Open</v>
      </c>
      <c r="G278" s="120"/>
      <c r="H278" s="121"/>
      <c r="I278" s="121"/>
      <c r="J278" s="121"/>
      <c r="K278" s="122" t="n">
        <f aca="false">SUM(H278:J278)</f>
        <v>0</v>
      </c>
      <c r="L278" s="123"/>
      <c r="M278" s="123"/>
      <c r="N278" s="123"/>
      <c r="O278" s="122" t="n">
        <f aca="false">SUM(L278:N278)</f>
        <v>0</v>
      </c>
      <c r="P278" s="123"/>
      <c r="Q278" s="123"/>
      <c r="R278" s="123"/>
      <c r="S278" s="122" t="n">
        <f aca="false">SUM(P278:R278)</f>
        <v>0</v>
      </c>
      <c r="T278" s="123"/>
      <c r="U278" s="123"/>
      <c r="V278" s="123"/>
      <c r="W278" s="122" t="n">
        <f aca="false">SUM(T278:V278)</f>
        <v>0</v>
      </c>
      <c r="X278" s="123"/>
      <c r="Y278" s="123"/>
      <c r="Z278" s="123"/>
      <c r="AA278" s="122" t="n">
        <f aca="false">SUM(X278:Z278)</f>
        <v>0</v>
      </c>
      <c r="AB278" s="123"/>
      <c r="AC278" s="123"/>
      <c r="AD278" s="123"/>
      <c r="AE278" s="123"/>
      <c r="AF278" s="123"/>
      <c r="AG278" s="122" t="n">
        <f aca="false">SUM(AC278:AF278)</f>
        <v>0</v>
      </c>
      <c r="AH278" s="124" t="n">
        <f aca="false">K278+O278+S278+W278+AA278+AB278+AG278</f>
        <v>0</v>
      </c>
      <c r="AI278" s="120"/>
      <c r="AJ278" s="121"/>
      <c r="AK278" s="121"/>
      <c r="AL278" s="121"/>
      <c r="AM278" s="122" t="n">
        <f aca="false">SUM(AJ278:AL278)</f>
        <v>0</v>
      </c>
      <c r="AN278" s="123"/>
      <c r="AO278" s="123"/>
      <c r="AP278" s="123"/>
      <c r="AQ278" s="122" t="n">
        <f aca="false">SUM(AN278:AP278)</f>
        <v>0</v>
      </c>
      <c r="AR278" s="123"/>
      <c r="AS278" s="123"/>
      <c r="AT278" s="123"/>
      <c r="AU278" s="122" t="n">
        <f aca="false">SUM(AR278:AT278)</f>
        <v>0</v>
      </c>
      <c r="AV278" s="123"/>
      <c r="AW278" s="123"/>
      <c r="AX278" s="123"/>
      <c r="AY278" s="122" t="n">
        <f aca="false">SUM(AV278:AX278)</f>
        <v>0</v>
      </c>
      <c r="AZ278" s="123"/>
      <c r="BA278" s="123"/>
      <c r="BB278" s="123"/>
      <c r="BC278" s="122" t="n">
        <f aca="false">SUM(AZ278:BB278)</f>
        <v>0</v>
      </c>
      <c r="BD278" s="123"/>
      <c r="BE278" s="123"/>
      <c r="BF278" s="123"/>
      <c r="BG278" s="123"/>
      <c r="BH278" s="123"/>
      <c r="BI278" s="122" t="n">
        <f aca="false">SUM(BE278:BH278)</f>
        <v>0</v>
      </c>
      <c r="BJ278" s="124" t="n">
        <f aca="false">AM278+AQ278+AU278+AY278+BC278+BD278+BI278</f>
        <v>0</v>
      </c>
      <c r="BK278" s="120"/>
      <c r="BL278" s="121"/>
      <c r="BM278" s="121"/>
      <c r="BN278" s="122" t="n">
        <f aca="false">SUM(BK278:BM278)</f>
        <v>0</v>
      </c>
      <c r="BO278" s="123"/>
      <c r="BP278" s="123"/>
      <c r="BQ278" s="123"/>
      <c r="BR278" s="122" t="n">
        <f aca="false">SUM(BO278:BQ278)</f>
        <v>0</v>
      </c>
      <c r="BS278" s="123"/>
      <c r="BT278" s="123"/>
      <c r="BU278" s="123"/>
      <c r="BV278" s="122" t="n">
        <f aca="false">SUM(BS278:BU278)</f>
        <v>0</v>
      </c>
      <c r="BW278" s="123"/>
      <c r="BX278" s="123"/>
      <c r="BY278" s="123"/>
      <c r="BZ278" s="122" t="n">
        <f aca="false">SUM(BW278:BY278)</f>
        <v>0</v>
      </c>
      <c r="CA278" s="123"/>
      <c r="CB278" s="123"/>
      <c r="CC278" s="123"/>
      <c r="CD278" s="122" t="n">
        <f aca="false">SUM(CA278:CC278)</f>
        <v>0</v>
      </c>
      <c r="CE278" s="123"/>
      <c r="CF278" s="123"/>
      <c r="CG278" s="123"/>
      <c r="CH278" s="123"/>
      <c r="CI278" s="123"/>
      <c r="CJ278" s="122" t="n">
        <f aca="false">SUM(CF278:CI278)</f>
        <v>0</v>
      </c>
      <c r="CK278" s="123" t="n">
        <f aca="false">BN278+BR278+BV278+BZ278+CD278+CE278+CJ278</f>
        <v>0</v>
      </c>
      <c r="CL278" s="125"/>
      <c r="CM278" s="126"/>
      <c r="CN278" s="32"/>
      <c r="CO278" s="32"/>
      <c r="CP278" s="32"/>
      <c r="CQ278" s="32"/>
      <c r="CR278" s="32"/>
      <c r="CS278" s="32"/>
      <c r="CT278" s="32"/>
    </row>
    <row r="279" customFormat="false" ht="24.75" hidden="false" customHeight="true" outlineLevel="0" collapsed="false">
      <c r="A279" s="32"/>
      <c r="B279" s="106" t="n">
        <f aca="false">B278+1</f>
        <v>269</v>
      </c>
      <c r="C279" s="117" t="n">
        <f aca="false">INDEX(_Rge_Projectdata_3rd,$B279,MATCH(C$10,_Rge_Headline_Projectdata,0))</f>
        <v>0</v>
      </c>
      <c r="D279" s="117" t="n">
        <f aca="false">INDEX(_Rge_Projectdata_3rd,$B279,MATCH(D$10,_Rge_Headline_Projectdata,0))</f>
        <v>0</v>
      </c>
      <c r="E279" s="118" t="str">
        <f aca="false" t="array" ref="E279:E279">IF(INDEX(_Rge_Projectdata_3rd,$B279,MATCH(E$10,_Rge_Headline_Projectdata,0))=0,"",INDEX(_Rge_Projectdata_3rd,$B279,MATCH(E$10,_Rge_Headline_Projectdata,0)))</f>
        <v/>
      </c>
      <c r="F279" s="119" t="str">
        <f aca="false">IF(OR(E279=0,E279&gt;_Reportdate),"Open","Closed")</f>
        <v>Open</v>
      </c>
      <c r="G279" s="120"/>
      <c r="H279" s="121"/>
      <c r="I279" s="121"/>
      <c r="J279" s="121"/>
      <c r="K279" s="122" t="n">
        <f aca="false">SUM(H279:J279)</f>
        <v>0</v>
      </c>
      <c r="L279" s="123"/>
      <c r="M279" s="123"/>
      <c r="N279" s="123"/>
      <c r="O279" s="122" t="n">
        <f aca="false">SUM(L279:N279)</f>
        <v>0</v>
      </c>
      <c r="P279" s="123"/>
      <c r="Q279" s="123"/>
      <c r="R279" s="123"/>
      <c r="S279" s="122" t="n">
        <f aca="false">SUM(P279:R279)</f>
        <v>0</v>
      </c>
      <c r="T279" s="123"/>
      <c r="U279" s="123"/>
      <c r="V279" s="123"/>
      <c r="W279" s="122" t="n">
        <f aca="false">SUM(T279:V279)</f>
        <v>0</v>
      </c>
      <c r="X279" s="123"/>
      <c r="Y279" s="123"/>
      <c r="Z279" s="123"/>
      <c r="AA279" s="122" t="n">
        <f aca="false">SUM(X279:Z279)</f>
        <v>0</v>
      </c>
      <c r="AB279" s="123"/>
      <c r="AC279" s="123"/>
      <c r="AD279" s="123"/>
      <c r="AE279" s="123"/>
      <c r="AF279" s="123"/>
      <c r="AG279" s="122" t="n">
        <f aca="false">SUM(AC279:AF279)</f>
        <v>0</v>
      </c>
      <c r="AH279" s="124" t="n">
        <f aca="false">K279+O279+S279+W279+AA279+AB279+AG279</f>
        <v>0</v>
      </c>
      <c r="AI279" s="120"/>
      <c r="AJ279" s="121"/>
      <c r="AK279" s="121"/>
      <c r="AL279" s="121"/>
      <c r="AM279" s="122" t="n">
        <f aca="false">SUM(AJ279:AL279)</f>
        <v>0</v>
      </c>
      <c r="AN279" s="123"/>
      <c r="AO279" s="123"/>
      <c r="AP279" s="123"/>
      <c r="AQ279" s="122" t="n">
        <f aca="false">SUM(AN279:AP279)</f>
        <v>0</v>
      </c>
      <c r="AR279" s="123"/>
      <c r="AS279" s="123"/>
      <c r="AT279" s="123"/>
      <c r="AU279" s="122" t="n">
        <f aca="false">SUM(AR279:AT279)</f>
        <v>0</v>
      </c>
      <c r="AV279" s="123"/>
      <c r="AW279" s="123"/>
      <c r="AX279" s="123"/>
      <c r="AY279" s="122" t="n">
        <f aca="false">SUM(AV279:AX279)</f>
        <v>0</v>
      </c>
      <c r="AZ279" s="123"/>
      <c r="BA279" s="123"/>
      <c r="BB279" s="123"/>
      <c r="BC279" s="122" t="n">
        <f aca="false">SUM(AZ279:BB279)</f>
        <v>0</v>
      </c>
      <c r="BD279" s="123"/>
      <c r="BE279" s="123"/>
      <c r="BF279" s="123"/>
      <c r="BG279" s="123"/>
      <c r="BH279" s="123"/>
      <c r="BI279" s="122" t="n">
        <f aca="false">SUM(BE279:BH279)</f>
        <v>0</v>
      </c>
      <c r="BJ279" s="124" t="n">
        <f aca="false">AM279+AQ279+AU279+AY279+BC279+BD279+BI279</f>
        <v>0</v>
      </c>
      <c r="BK279" s="120"/>
      <c r="BL279" s="121"/>
      <c r="BM279" s="121"/>
      <c r="BN279" s="122" t="n">
        <f aca="false">SUM(BK279:BM279)</f>
        <v>0</v>
      </c>
      <c r="BO279" s="123"/>
      <c r="BP279" s="123"/>
      <c r="BQ279" s="123"/>
      <c r="BR279" s="122" t="n">
        <f aca="false">SUM(BO279:BQ279)</f>
        <v>0</v>
      </c>
      <c r="BS279" s="123"/>
      <c r="BT279" s="123"/>
      <c r="BU279" s="123"/>
      <c r="BV279" s="122" t="n">
        <f aca="false">SUM(BS279:BU279)</f>
        <v>0</v>
      </c>
      <c r="BW279" s="123"/>
      <c r="BX279" s="123"/>
      <c r="BY279" s="123"/>
      <c r="BZ279" s="122" t="n">
        <f aca="false">SUM(BW279:BY279)</f>
        <v>0</v>
      </c>
      <c r="CA279" s="123"/>
      <c r="CB279" s="123"/>
      <c r="CC279" s="123"/>
      <c r="CD279" s="122" t="n">
        <f aca="false">SUM(CA279:CC279)</f>
        <v>0</v>
      </c>
      <c r="CE279" s="123"/>
      <c r="CF279" s="123"/>
      <c r="CG279" s="123"/>
      <c r="CH279" s="123"/>
      <c r="CI279" s="123"/>
      <c r="CJ279" s="122" t="n">
        <f aca="false">SUM(CF279:CI279)</f>
        <v>0</v>
      </c>
      <c r="CK279" s="123" t="n">
        <f aca="false">BN279+BR279+BV279+BZ279+CD279+CE279+CJ279</f>
        <v>0</v>
      </c>
      <c r="CL279" s="125"/>
      <c r="CM279" s="126"/>
      <c r="CN279" s="32"/>
      <c r="CO279" s="32"/>
      <c r="CP279" s="32"/>
      <c r="CQ279" s="32"/>
      <c r="CR279" s="32"/>
      <c r="CS279" s="32"/>
      <c r="CT279" s="32"/>
    </row>
    <row r="280" customFormat="false" ht="24.75" hidden="false" customHeight="true" outlineLevel="0" collapsed="false">
      <c r="A280" s="32"/>
      <c r="B280" s="106" t="n">
        <f aca="false">B279+1</f>
        <v>270</v>
      </c>
      <c r="C280" s="117" t="n">
        <f aca="false">INDEX(_Rge_Projectdata_3rd,$B280,MATCH(C$10,_Rge_Headline_Projectdata,0))</f>
        <v>0</v>
      </c>
      <c r="D280" s="117" t="n">
        <f aca="false">INDEX(_Rge_Projectdata_3rd,$B280,MATCH(D$10,_Rge_Headline_Projectdata,0))</f>
        <v>0</v>
      </c>
      <c r="E280" s="118" t="str">
        <f aca="false" t="array" ref="E280:E280">IF(INDEX(_Rge_Projectdata_3rd,$B280,MATCH(E$10,_Rge_Headline_Projectdata,0))=0,"",INDEX(_Rge_Projectdata_3rd,$B280,MATCH(E$10,_Rge_Headline_Projectdata,0)))</f>
        <v/>
      </c>
      <c r="F280" s="119" t="str">
        <f aca="false">IF(OR(E280=0,E280&gt;_Reportdate),"Open","Closed")</f>
        <v>Open</v>
      </c>
      <c r="G280" s="120"/>
      <c r="H280" s="121"/>
      <c r="I280" s="121"/>
      <c r="J280" s="121"/>
      <c r="K280" s="122" t="n">
        <f aca="false">SUM(H280:J280)</f>
        <v>0</v>
      </c>
      <c r="L280" s="123"/>
      <c r="M280" s="123"/>
      <c r="N280" s="123"/>
      <c r="O280" s="122" t="n">
        <f aca="false">SUM(L280:N280)</f>
        <v>0</v>
      </c>
      <c r="P280" s="123"/>
      <c r="Q280" s="123"/>
      <c r="R280" s="123"/>
      <c r="S280" s="122" t="n">
        <f aca="false">SUM(P280:R280)</f>
        <v>0</v>
      </c>
      <c r="T280" s="123"/>
      <c r="U280" s="123"/>
      <c r="V280" s="123"/>
      <c r="W280" s="122" t="n">
        <f aca="false">SUM(T280:V280)</f>
        <v>0</v>
      </c>
      <c r="X280" s="123"/>
      <c r="Y280" s="123"/>
      <c r="Z280" s="123"/>
      <c r="AA280" s="122" t="n">
        <f aca="false">SUM(X280:Z280)</f>
        <v>0</v>
      </c>
      <c r="AB280" s="123"/>
      <c r="AC280" s="123"/>
      <c r="AD280" s="123"/>
      <c r="AE280" s="123"/>
      <c r="AF280" s="123"/>
      <c r="AG280" s="122" t="n">
        <f aca="false">SUM(AC280:AF280)</f>
        <v>0</v>
      </c>
      <c r="AH280" s="124" t="n">
        <f aca="false">K280+O280+S280+W280+AA280+AB280+AG280</f>
        <v>0</v>
      </c>
      <c r="AI280" s="120"/>
      <c r="AJ280" s="121"/>
      <c r="AK280" s="121"/>
      <c r="AL280" s="121"/>
      <c r="AM280" s="122" t="n">
        <f aca="false">SUM(AJ280:AL280)</f>
        <v>0</v>
      </c>
      <c r="AN280" s="123"/>
      <c r="AO280" s="123"/>
      <c r="AP280" s="123"/>
      <c r="AQ280" s="122" t="n">
        <f aca="false">SUM(AN280:AP280)</f>
        <v>0</v>
      </c>
      <c r="AR280" s="123"/>
      <c r="AS280" s="123"/>
      <c r="AT280" s="123"/>
      <c r="AU280" s="122" t="n">
        <f aca="false">SUM(AR280:AT280)</f>
        <v>0</v>
      </c>
      <c r="AV280" s="123"/>
      <c r="AW280" s="123"/>
      <c r="AX280" s="123"/>
      <c r="AY280" s="122" t="n">
        <f aca="false">SUM(AV280:AX280)</f>
        <v>0</v>
      </c>
      <c r="AZ280" s="123"/>
      <c r="BA280" s="123"/>
      <c r="BB280" s="123"/>
      <c r="BC280" s="122" t="n">
        <f aca="false">SUM(AZ280:BB280)</f>
        <v>0</v>
      </c>
      <c r="BD280" s="123"/>
      <c r="BE280" s="123"/>
      <c r="BF280" s="123"/>
      <c r="BG280" s="123"/>
      <c r="BH280" s="123"/>
      <c r="BI280" s="122" t="n">
        <f aca="false">SUM(BE280:BH280)</f>
        <v>0</v>
      </c>
      <c r="BJ280" s="124" t="n">
        <f aca="false">AM280+AQ280+AU280+AY280+BC280+BD280+BI280</f>
        <v>0</v>
      </c>
      <c r="BK280" s="120"/>
      <c r="BL280" s="121"/>
      <c r="BM280" s="121"/>
      <c r="BN280" s="122" t="n">
        <f aca="false">SUM(BK280:BM280)</f>
        <v>0</v>
      </c>
      <c r="BO280" s="123"/>
      <c r="BP280" s="123"/>
      <c r="BQ280" s="123"/>
      <c r="BR280" s="122" t="n">
        <f aca="false">SUM(BO280:BQ280)</f>
        <v>0</v>
      </c>
      <c r="BS280" s="123"/>
      <c r="BT280" s="123"/>
      <c r="BU280" s="123"/>
      <c r="BV280" s="122" t="n">
        <f aca="false">SUM(BS280:BU280)</f>
        <v>0</v>
      </c>
      <c r="BW280" s="123"/>
      <c r="BX280" s="123"/>
      <c r="BY280" s="123"/>
      <c r="BZ280" s="122" t="n">
        <f aca="false">SUM(BW280:BY280)</f>
        <v>0</v>
      </c>
      <c r="CA280" s="123"/>
      <c r="CB280" s="123"/>
      <c r="CC280" s="123"/>
      <c r="CD280" s="122" t="n">
        <f aca="false">SUM(CA280:CC280)</f>
        <v>0</v>
      </c>
      <c r="CE280" s="123"/>
      <c r="CF280" s="123"/>
      <c r="CG280" s="123"/>
      <c r="CH280" s="123"/>
      <c r="CI280" s="123"/>
      <c r="CJ280" s="122" t="n">
        <f aca="false">SUM(CF280:CI280)</f>
        <v>0</v>
      </c>
      <c r="CK280" s="123" t="n">
        <f aca="false">BN280+BR280+BV280+BZ280+CD280+CE280+CJ280</f>
        <v>0</v>
      </c>
      <c r="CL280" s="125"/>
      <c r="CM280" s="126"/>
      <c r="CN280" s="32"/>
      <c r="CO280" s="32"/>
      <c r="CP280" s="32"/>
      <c r="CQ280" s="32"/>
      <c r="CR280" s="32"/>
      <c r="CS280" s="32"/>
      <c r="CT280" s="32"/>
    </row>
    <row r="281" customFormat="false" ht="24.75" hidden="false" customHeight="true" outlineLevel="0" collapsed="false">
      <c r="A281" s="32"/>
      <c r="B281" s="106" t="n">
        <f aca="false">B280+1</f>
        <v>271</v>
      </c>
      <c r="C281" s="117" t="n">
        <f aca="false">INDEX(_Rge_Projectdata_3rd,$B281,MATCH(C$10,_Rge_Headline_Projectdata,0))</f>
        <v>0</v>
      </c>
      <c r="D281" s="117" t="n">
        <f aca="false">INDEX(_Rge_Projectdata_3rd,$B281,MATCH(D$10,_Rge_Headline_Projectdata,0))</f>
        <v>0</v>
      </c>
      <c r="E281" s="118" t="str">
        <f aca="false" t="array" ref="E281:E281">IF(INDEX(_Rge_Projectdata_3rd,$B281,MATCH(E$10,_Rge_Headline_Projectdata,0))=0,"",INDEX(_Rge_Projectdata_3rd,$B281,MATCH(E$10,_Rge_Headline_Projectdata,0)))</f>
        <v/>
      </c>
      <c r="F281" s="119" t="str">
        <f aca="false">IF(OR(E281=0,E281&gt;_Reportdate),"Open","Closed")</f>
        <v>Open</v>
      </c>
      <c r="G281" s="120"/>
      <c r="H281" s="121"/>
      <c r="I281" s="121"/>
      <c r="J281" s="121"/>
      <c r="K281" s="122" t="n">
        <f aca="false">SUM(H281:J281)</f>
        <v>0</v>
      </c>
      <c r="L281" s="123"/>
      <c r="M281" s="123"/>
      <c r="N281" s="123"/>
      <c r="O281" s="122" t="n">
        <f aca="false">SUM(L281:N281)</f>
        <v>0</v>
      </c>
      <c r="P281" s="123"/>
      <c r="Q281" s="123"/>
      <c r="R281" s="123"/>
      <c r="S281" s="122" t="n">
        <f aca="false">SUM(P281:R281)</f>
        <v>0</v>
      </c>
      <c r="T281" s="123"/>
      <c r="U281" s="123"/>
      <c r="V281" s="123"/>
      <c r="W281" s="122" t="n">
        <f aca="false">SUM(T281:V281)</f>
        <v>0</v>
      </c>
      <c r="X281" s="123"/>
      <c r="Y281" s="123"/>
      <c r="Z281" s="123"/>
      <c r="AA281" s="122" t="n">
        <f aca="false">SUM(X281:Z281)</f>
        <v>0</v>
      </c>
      <c r="AB281" s="123"/>
      <c r="AC281" s="123"/>
      <c r="AD281" s="123"/>
      <c r="AE281" s="123"/>
      <c r="AF281" s="123"/>
      <c r="AG281" s="122" t="n">
        <f aca="false">SUM(AC281:AF281)</f>
        <v>0</v>
      </c>
      <c r="AH281" s="124" t="n">
        <f aca="false">K281+O281+S281+W281+AA281+AB281+AG281</f>
        <v>0</v>
      </c>
      <c r="AI281" s="120"/>
      <c r="AJ281" s="121"/>
      <c r="AK281" s="121"/>
      <c r="AL281" s="121"/>
      <c r="AM281" s="122" t="n">
        <f aca="false">SUM(AJ281:AL281)</f>
        <v>0</v>
      </c>
      <c r="AN281" s="123"/>
      <c r="AO281" s="123"/>
      <c r="AP281" s="123"/>
      <c r="AQ281" s="122" t="n">
        <f aca="false">SUM(AN281:AP281)</f>
        <v>0</v>
      </c>
      <c r="AR281" s="123"/>
      <c r="AS281" s="123"/>
      <c r="AT281" s="123"/>
      <c r="AU281" s="122" t="n">
        <f aca="false">SUM(AR281:AT281)</f>
        <v>0</v>
      </c>
      <c r="AV281" s="123"/>
      <c r="AW281" s="123"/>
      <c r="AX281" s="123"/>
      <c r="AY281" s="122" t="n">
        <f aca="false">SUM(AV281:AX281)</f>
        <v>0</v>
      </c>
      <c r="AZ281" s="123"/>
      <c r="BA281" s="123"/>
      <c r="BB281" s="123"/>
      <c r="BC281" s="122" t="n">
        <f aca="false">SUM(AZ281:BB281)</f>
        <v>0</v>
      </c>
      <c r="BD281" s="123"/>
      <c r="BE281" s="123"/>
      <c r="BF281" s="123"/>
      <c r="BG281" s="123"/>
      <c r="BH281" s="123"/>
      <c r="BI281" s="122" t="n">
        <f aca="false">SUM(BE281:BH281)</f>
        <v>0</v>
      </c>
      <c r="BJ281" s="124" t="n">
        <f aca="false">AM281+AQ281+AU281+AY281+BC281+BD281+BI281</f>
        <v>0</v>
      </c>
      <c r="BK281" s="120"/>
      <c r="BL281" s="121"/>
      <c r="BM281" s="121"/>
      <c r="BN281" s="122" t="n">
        <f aca="false">SUM(BK281:BM281)</f>
        <v>0</v>
      </c>
      <c r="BO281" s="123"/>
      <c r="BP281" s="123"/>
      <c r="BQ281" s="123"/>
      <c r="BR281" s="122" t="n">
        <f aca="false">SUM(BO281:BQ281)</f>
        <v>0</v>
      </c>
      <c r="BS281" s="123"/>
      <c r="BT281" s="123"/>
      <c r="BU281" s="123"/>
      <c r="BV281" s="122" t="n">
        <f aca="false">SUM(BS281:BU281)</f>
        <v>0</v>
      </c>
      <c r="BW281" s="123"/>
      <c r="BX281" s="123"/>
      <c r="BY281" s="123"/>
      <c r="BZ281" s="122" t="n">
        <f aca="false">SUM(BW281:BY281)</f>
        <v>0</v>
      </c>
      <c r="CA281" s="123"/>
      <c r="CB281" s="123"/>
      <c r="CC281" s="123"/>
      <c r="CD281" s="122" t="n">
        <f aca="false">SUM(CA281:CC281)</f>
        <v>0</v>
      </c>
      <c r="CE281" s="123"/>
      <c r="CF281" s="123"/>
      <c r="CG281" s="123"/>
      <c r="CH281" s="123"/>
      <c r="CI281" s="123"/>
      <c r="CJ281" s="122" t="n">
        <f aca="false">SUM(CF281:CI281)</f>
        <v>0</v>
      </c>
      <c r="CK281" s="123" t="n">
        <f aca="false">BN281+BR281+BV281+BZ281+CD281+CE281+CJ281</f>
        <v>0</v>
      </c>
      <c r="CL281" s="125"/>
      <c r="CM281" s="126"/>
      <c r="CN281" s="32"/>
      <c r="CO281" s="32"/>
      <c r="CP281" s="32"/>
      <c r="CQ281" s="32"/>
      <c r="CR281" s="32"/>
      <c r="CS281" s="32"/>
      <c r="CT281" s="32"/>
    </row>
    <row r="282" customFormat="false" ht="24.75" hidden="false" customHeight="true" outlineLevel="0" collapsed="false">
      <c r="A282" s="32"/>
      <c r="B282" s="106" t="n">
        <f aca="false">B281+1</f>
        <v>272</v>
      </c>
      <c r="C282" s="117" t="n">
        <f aca="false">INDEX(_Rge_Projectdata_3rd,$B282,MATCH(C$10,_Rge_Headline_Projectdata,0))</f>
        <v>0</v>
      </c>
      <c r="D282" s="117" t="n">
        <f aca="false">INDEX(_Rge_Projectdata_3rd,$B282,MATCH(D$10,_Rge_Headline_Projectdata,0))</f>
        <v>0</v>
      </c>
      <c r="E282" s="118" t="str">
        <f aca="false" t="array" ref="E282:E282">IF(INDEX(_Rge_Projectdata_3rd,$B282,MATCH(E$10,_Rge_Headline_Projectdata,0))=0,"",INDEX(_Rge_Projectdata_3rd,$B282,MATCH(E$10,_Rge_Headline_Projectdata,0)))</f>
        <v/>
      </c>
      <c r="F282" s="119" t="str">
        <f aca="false">IF(OR(E282=0,E282&gt;_Reportdate),"Open","Closed")</f>
        <v>Open</v>
      </c>
      <c r="G282" s="120"/>
      <c r="H282" s="121"/>
      <c r="I282" s="121"/>
      <c r="J282" s="121"/>
      <c r="K282" s="122" t="n">
        <f aca="false">SUM(H282:J282)</f>
        <v>0</v>
      </c>
      <c r="L282" s="123"/>
      <c r="M282" s="123"/>
      <c r="N282" s="123"/>
      <c r="O282" s="122" t="n">
        <f aca="false">SUM(L282:N282)</f>
        <v>0</v>
      </c>
      <c r="P282" s="123"/>
      <c r="Q282" s="123"/>
      <c r="R282" s="123"/>
      <c r="S282" s="122" t="n">
        <f aca="false">SUM(P282:R282)</f>
        <v>0</v>
      </c>
      <c r="T282" s="123"/>
      <c r="U282" s="123"/>
      <c r="V282" s="123"/>
      <c r="W282" s="122" t="n">
        <f aca="false">SUM(T282:V282)</f>
        <v>0</v>
      </c>
      <c r="X282" s="123"/>
      <c r="Y282" s="123"/>
      <c r="Z282" s="123"/>
      <c r="AA282" s="122" t="n">
        <f aca="false">SUM(X282:Z282)</f>
        <v>0</v>
      </c>
      <c r="AB282" s="123"/>
      <c r="AC282" s="123"/>
      <c r="AD282" s="123"/>
      <c r="AE282" s="123"/>
      <c r="AF282" s="123"/>
      <c r="AG282" s="122" t="n">
        <f aca="false">SUM(AC282:AF282)</f>
        <v>0</v>
      </c>
      <c r="AH282" s="124" t="n">
        <f aca="false">K282+O282+S282+W282+AA282+AB282+AG282</f>
        <v>0</v>
      </c>
      <c r="AI282" s="120"/>
      <c r="AJ282" s="121"/>
      <c r="AK282" s="121"/>
      <c r="AL282" s="121"/>
      <c r="AM282" s="122" t="n">
        <f aca="false">SUM(AJ282:AL282)</f>
        <v>0</v>
      </c>
      <c r="AN282" s="123"/>
      <c r="AO282" s="123"/>
      <c r="AP282" s="123"/>
      <c r="AQ282" s="122" t="n">
        <f aca="false">SUM(AN282:AP282)</f>
        <v>0</v>
      </c>
      <c r="AR282" s="123"/>
      <c r="AS282" s="123"/>
      <c r="AT282" s="123"/>
      <c r="AU282" s="122" t="n">
        <f aca="false">SUM(AR282:AT282)</f>
        <v>0</v>
      </c>
      <c r="AV282" s="123"/>
      <c r="AW282" s="123"/>
      <c r="AX282" s="123"/>
      <c r="AY282" s="122" t="n">
        <f aca="false">SUM(AV282:AX282)</f>
        <v>0</v>
      </c>
      <c r="AZ282" s="123"/>
      <c r="BA282" s="123"/>
      <c r="BB282" s="123"/>
      <c r="BC282" s="122" t="n">
        <f aca="false">SUM(AZ282:BB282)</f>
        <v>0</v>
      </c>
      <c r="BD282" s="123"/>
      <c r="BE282" s="123"/>
      <c r="BF282" s="123"/>
      <c r="BG282" s="123"/>
      <c r="BH282" s="123"/>
      <c r="BI282" s="122" t="n">
        <f aca="false">SUM(BE282:BH282)</f>
        <v>0</v>
      </c>
      <c r="BJ282" s="124" t="n">
        <f aca="false">AM282+AQ282+AU282+AY282+BC282+BD282+BI282</f>
        <v>0</v>
      </c>
      <c r="BK282" s="120"/>
      <c r="BL282" s="121"/>
      <c r="BM282" s="121"/>
      <c r="BN282" s="122" t="n">
        <f aca="false">SUM(BK282:BM282)</f>
        <v>0</v>
      </c>
      <c r="BO282" s="123"/>
      <c r="BP282" s="123"/>
      <c r="BQ282" s="123"/>
      <c r="BR282" s="122" t="n">
        <f aca="false">SUM(BO282:BQ282)</f>
        <v>0</v>
      </c>
      <c r="BS282" s="123"/>
      <c r="BT282" s="123"/>
      <c r="BU282" s="123"/>
      <c r="BV282" s="122" t="n">
        <f aca="false">SUM(BS282:BU282)</f>
        <v>0</v>
      </c>
      <c r="BW282" s="123"/>
      <c r="BX282" s="123"/>
      <c r="BY282" s="123"/>
      <c r="BZ282" s="122" t="n">
        <f aca="false">SUM(BW282:BY282)</f>
        <v>0</v>
      </c>
      <c r="CA282" s="123"/>
      <c r="CB282" s="123"/>
      <c r="CC282" s="123"/>
      <c r="CD282" s="122" t="n">
        <f aca="false">SUM(CA282:CC282)</f>
        <v>0</v>
      </c>
      <c r="CE282" s="123"/>
      <c r="CF282" s="123"/>
      <c r="CG282" s="123"/>
      <c r="CH282" s="123"/>
      <c r="CI282" s="123"/>
      <c r="CJ282" s="122" t="n">
        <f aca="false">SUM(CF282:CI282)</f>
        <v>0</v>
      </c>
      <c r="CK282" s="123" t="n">
        <f aca="false">BN282+BR282+BV282+BZ282+CD282+CE282+CJ282</f>
        <v>0</v>
      </c>
      <c r="CL282" s="125"/>
      <c r="CM282" s="126"/>
      <c r="CN282" s="32"/>
      <c r="CO282" s="32"/>
      <c r="CP282" s="32"/>
      <c r="CQ282" s="32"/>
      <c r="CR282" s="32"/>
      <c r="CS282" s="32"/>
      <c r="CT282" s="32"/>
    </row>
    <row r="283" customFormat="false" ht="24.75" hidden="false" customHeight="true" outlineLevel="0" collapsed="false">
      <c r="A283" s="32"/>
      <c r="B283" s="106" t="n">
        <f aca="false">B282+1</f>
        <v>273</v>
      </c>
      <c r="C283" s="117" t="n">
        <f aca="false">INDEX(_Rge_Projectdata_3rd,$B283,MATCH(C$10,_Rge_Headline_Projectdata,0))</f>
        <v>0</v>
      </c>
      <c r="D283" s="117" t="n">
        <f aca="false">INDEX(_Rge_Projectdata_3rd,$B283,MATCH(D$10,_Rge_Headline_Projectdata,0))</f>
        <v>0</v>
      </c>
      <c r="E283" s="118" t="str">
        <f aca="false" t="array" ref="E283:E283">IF(INDEX(_Rge_Projectdata_3rd,$B283,MATCH(E$10,_Rge_Headline_Projectdata,0))=0,"",INDEX(_Rge_Projectdata_3rd,$B283,MATCH(E$10,_Rge_Headline_Projectdata,0)))</f>
        <v/>
      </c>
      <c r="F283" s="119" t="str">
        <f aca="false">IF(OR(E283=0,E283&gt;_Reportdate),"Open","Closed")</f>
        <v>Open</v>
      </c>
      <c r="G283" s="120"/>
      <c r="H283" s="121"/>
      <c r="I283" s="121"/>
      <c r="J283" s="121"/>
      <c r="K283" s="122" t="n">
        <f aca="false">SUM(H283:J283)</f>
        <v>0</v>
      </c>
      <c r="L283" s="123"/>
      <c r="M283" s="123"/>
      <c r="N283" s="123"/>
      <c r="O283" s="122" t="n">
        <f aca="false">SUM(L283:N283)</f>
        <v>0</v>
      </c>
      <c r="P283" s="123"/>
      <c r="Q283" s="123"/>
      <c r="R283" s="123"/>
      <c r="S283" s="122" t="n">
        <f aca="false">SUM(P283:R283)</f>
        <v>0</v>
      </c>
      <c r="T283" s="123"/>
      <c r="U283" s="123"/>
      <c r="V283" s="123"/>
      <c r="W283" s="122" t="n">
        <f aca="false">SUM(T283:V283)</f>
        <v>0</v>
      </c>
      <c r="X283" s="123"/>
      <c r="Y283" s="123"/>
      <c r="Z283" s="123"/>
      <c r="AA283" s="122" t="n">
        <f aca="false">SUM(X283:Z283)</f>
        <v>0</v>
      </c>
      <c r="AB283" s="123"/>
      <c r="AC283" s="123"/>
      <c r="AD283" s="123"/>
      <c r="AE283" s="123"/>
      <c r="AF283" s="123"/>
      <c r="AG283" s="122" t="n">
        <f aca="false">SUM(AC283:AF283)</f>
        <v>0</v>
      </c>
      <c r="AH283" s="124" t="n">
        <f aca="false">K283+O283+S283+W283+AA283+AB283+AG283</f>
        <v>0</v>
      </c>
      <c r="AI283" s="120"/>
      <c r="AJ283" s="121"/>
      <c r="AK283" s="121"/>
      <c r="AL283" s="121"/>
      <c r="AM283" s="122" t="n">
        <f aca="false">SUM(AJ283:AL283)</f>
        <v>0</v>
      </c>
      <c r="AN283" s="123"/>
      <c r="AO283" s="123"/>
      <c r="AP283" s="123"/>
      <c r="AQ283" s="122" t="n">
        <f aca="false">SUM(AN283:AP283)</f>
        <v>0</v>
      </c>
      <c r="AR283" s="123"/>
      <c r="AS283" s="123"/>
      <c r="AT283" s="123"/>
      <c r="AU283" s="122" t="n">
        <f aca="false">SUM(AR283:AT283)</f>
        <v>0</v>
      </c>
      <c r="AV283" s="123"/>
      <c r="AW283" s="123"/>
      <c r="AX283" s="123"/>
      <c r="AY283" s="122" t="n">
        <f aca="false">SUM(AV283:AX283)</f>
        <v>0</v>
      </c>
      <c r="AZ283" s="123"/>
      <c r="BA283" s="123"/>
      <c r="BB283" s="123"/>
      <c r="BC283" s="122" t="n">
        <f aca="false">SUM(AZ283:BB283)</f>
        <v>0</v>
      </c>
      <c r="BD283" s="123"/>
      <c r="BE283" s="123"/>
      <c r="BF283" s="123"/>
      <c r="BG283" s="123"/>
      <c r="BH283" s="123"/>
      <c r="BI283" s="122" t="n">
        <f aca="false">SUM(BE283:BH283)</f>
        <v>0</v>
      </c>
      <c r="BJ283" s="124" t="n">
        <f aca="false">AM283+AQ283+AU283+AY283+BC283+BD283+BI283</f>
        <v>0</v>
      </c>
      <c r="BK283" s="120"/>
      <c r="BL283" s="121"/>
      <c r="BM283" s="121"/>
      <c r="BN283" s="122" t="n">
        <f aca="false">SUM(BK283:BM283)</f>
        <v>0</v>
      </c>
      <c r="BO283" s="123"/>
      <c r="BP283" s="123"/>
      <c r="BQ283" s="123"/>
      <c r="BR283" s="122" t="n">
        <f aca="false">SUM(BO283:BQ283)</f>
        <v>0</v>
      </c>
      <c r="BS283" s="123"/>
      <c r="BT283" s="123"/>
      <c r="BU283" s="123"/>
      <c r="BV283" s="122" t="n">
        <f aca="false">SUM(BS283:BU283)</f>
        <v>0</v>
      </c>
      <c r="BW283" s="123"/>
      <c r="BX283" s="123"/>
      <c r="BY283" s="123"/>
      <c r="BZ283" s="122" t="n">
        <f aca="false">SUM(BW283:BY283)</f>
        <v>0</v>
      </c>
      <c r="CA283" s="123"/>
      <c r="CB283" s="123"/>
      <c r="CC283" s="123"/>
      <c r="CD283" s="122" t="n">
        <f aca="false">SUM(CA283:CC283)</f>
        <v>0</v>
      </c>
      <c r="CE283" s="123"/>
      <c r="CF283" s="123"/>
      <c r="CG283" s="123"/>
      <c r="CH283" s="123"/>
      <c r="CI283" s="123"/>
      <c r="CJ283" s="122" t="n">
        <f aca="false">SUM(CF283:CI283)</f>
        <v>0</v>
      </c>
      <c r="CK283" s="123" t="n">
        <f aca="false">BN283+BR283+BV283+BZ283+CD283+CE283+CJ283</f>
        <v>0</v>
      </c>
      <c r="CL283" s="125"/>
      <c r="CM283" s="126"/>
      <c r="CN283" s="32"/>
      <c r="CO283" s="32"/>
      <c r="CP283" s="32"/>
      <c r="CQ283" s="32"/>
      <c r="CR283" s="32"/>
      <c r="CS283" s="32"/>
      <c r="CT283" s="32"/>
    </row>
    <row r="284" customFormat="false" ht="24.75" hidden="false" customHeight="true" outlineLevel="0" collapsed="false">
      <c r="A284" s="32"/>
      <c r="B284" s="106" t="n">
        <f aca="false">B283+1</f>
        <v>274</v>
      </c>
      <c r="C284" s="117" t="n">
        <f aca="false">INDEX(_Rge_Projectdata_3rd,$B284,MATCH(C$10,_Rge_Headline_Projectdata,0))</f>
        <v>0</v>
      </c>
      <c r="D284" s="117" t="n">
        <f aca="false">INDEX(_Rge_Projectdata_3rd,$B284,MATCH(D$10,_Rge_Headline_Projectdata,0))</f>
        <v>0</v>
      </c>
      <c r="E284" s="118" t="str">
        <f aca="false" t="array" ref="E284:E284">IF(INDEX(_Rge_Projectdata_3rd,$B284,MATCH(E$10,_Rge_Headline_Projectdata,0))=0,"",INDEX(_Rge_Projectdata_3rd,$B284,MATCH(E$10,_Rge_Headline_Projectdata,0)))</f>
        <v/>
      </c>
      <c r="F284" s="119" t="str">
        <f aca="false">IF(OR(E284=0,E284&gt;_Reportdate),"Open","Closed")</f>
        <v>Open</v>
      </c>
      <c r="G284" s="120"/>
      <c r="H284" s="121"/>
      <c r="I284" s="121"/>
      <c r="J284" s="121"/>
      <c r="K284" s="122" t="n">
        <f aca="false">SUM(H284:J284)</f>
        <v>0</v>
      </c>
      <c r="L284" s="123"/>
      <c r="M284" s="123"/>
      <c r="N284" s="123"/>
      <c r="O284" s="122" t="n">
        <f aca="false">SUM(L284:N284)</f>
        <v>0</v>
      </c>
      <c r="P284" s="123"/>
      <c r="Q284" s="123"/>
      <c r="R284" s="123"/>
      <c r="S284" s="122" t="n">
        <f aca="false">SUM(P284:R284)</f>
        <v>0</v>
      </c>
      <c r="T284" s="123"/>
      <c r="U284" s="123"/>
      <c r="V284" s="123"/>
      <c r="W284" s="122" t="n">
        <f aca="false">SUM(T284:V284)</f>
        <v>0</v>
      </c>
      <c r="X284" s="123"/>
      <c r="Y284" s="123"/>
      <c r="Z284" s="123"/>
      <c r="AA284" s="122" t="n">
        <f aca="false">SUM(X284:Z284)</f>
        <v>0</v>
      </c>
      <c r="AB284" s="123"/>
      <c r="AC284" s="123"/>
      <c r="AD284" s="123"/>
      <c r="AE284" s="123"/>
      <c r="AF284" s="123"/>
      <c r="AG284" s="122" t="n">
        <f aca="false">SUM(AC284:AF284)</f>
        <v>0</v>
      </c>
      <c r="AH284" s="124" t="n">
        <f aca="false">K284+O284+S284+W284+AA284+AB284+AG284</f>
        <v>0</v>
      </c>
      <c r="AI284" s="120"/>
      <c r="AJ284" s="121"/>
      <c r="AK284" s="121"/>
      <c r="AL284" s="121"/>
      <c r="AM284" s="122" t="n">
        <f aca="false">SUM(AJ284:AL284)</f>
        <v>0</v>
      </c>
      <c r="AN284" s="123"/>
      <c r="AO284" s="123"/>
      <c r="AP284" s="123"/>
      <c r="AQ284" s="122" t="n">
        <f aca="false">SUM(AN284:AP284)</f>
        <v>0</v>
      </c>
      <c r="AR284" s="123"/>
      <c r="AS284" s="123"/>
      <c r="AT284" s="123"/>
      <c r="AU284" s="122" t="n">
        <f aca="false">SUM(AR284:AT284)</f>
        <v>0</v>
      </c>
      <c r="AV284" s="123"/>
      <c r="AW284" s="123"/>
      <c r="AX284" s="123"/>
      <c r="AY284" s="122" t="n">
        <f aca="false">SUM(AV284:AX284)</f>
        <v>0</v>
      </c>
      <c r="AZ284" s="123"/>
      <c r="BA284" s="123"/>
      <c r="BB284" s="123"/>
      <c r="BC284" s="122" t="n">
        <f aca="false">SUM(AZ284:BB284)</f>
        <v>0</v>
      </c>
      <c r="BD284" s="123"/>
      <c r="BE284" s="123"/>
      <c r="BF284" s="123"/>
      <c r="BG284" s="123"/>
      <c r="BH284" s="123"/>
      <c r="BI284" s="122" t="n">
        <f aca="false">SUM(BE284:BH284)</f>
        <v>0</v>
      </c>
      <c r="BJ284" s="124" t="n">
        <f aca="false">AM284+AQ284+AU284+AY284+BC284+BD284+BI284</f>
        <v>0</v>
      </c>
      <c r="BK284" s="120"/>
      <c r="BL284" s="121"/>
      <c r="BM284" s="121"/>
      <c r="BN284" s="122" t="n">
        <f aca="false">SUM(BK284:BM284)</f>
        <v>0</v>
      </c>
      <c r="BO284" s="123"/>
      <c r="BP284" s="123"/>
      <c r="BQ284" s="123"/>
      <c r="BR284" s="122" t="n">
        <f aca="false">SUM(BO284:BQ284)</f>
        <v>0</v>
      </c>
      <c r="BS284" s="123"/>
      <c r="BT284" s="123"/>
      <c r="BU284" s="123"/>
      <c r="BV284" s="122" t="n">
        <f aca="false">SUM(BS284:BU284)</f>
        <v>0</v>
      </c>
      <c r="BW284" s="123"/>
      <c r="BX284" s="123"/>
      <c r="BY284" s="123"/>
      <c r="BZ284" s="122" t="n">
        <f aca="false">SUM(BW284:BY284)</f>
        <v>0</v>
      </c>
      <c r="CA284" s="123"/>
      <c r="CB284" s="123"/>
      <c r="CC284" s="123"/>
      <c r="CD284" s="122" t="n">
        <f aca="false">SUM(CA284:CC284)</f>
        <v>0</v>
      </c>
      <c r="CE284" s="123"/>
      <c r="CF284" s="123"/>
      <c r="CG284" s="123"/>
      <c r="CH284" s="123"/>
      <c r="CI284" s="123"/>
      <c r="CJ284" s="122" t="n">
        <f aca="false">SUM(CF284:CI284)</f>
        <v>0</v>
      </c>
      <c r="CK284" s="123" t="n">
        <f aca="false">BN284+BR284+BV284+BZ284+CD284+CE284+CJ284</f>
        <v>0</v>
      </c>
      <c r="CL284" s="125"/>
      <c r="CM284" s="126"/>
      <c r="CN284" s="32"/>
      <c r="CO284" s="32"/>
      <c r="CP284" s="32"/>
      <c r="CQ284" s="32"/>
      <c r="CR284" s="32"/>
      <c r="CS284" s="32"/>
      <c r="CT284" s="32"/>
    </row>
    <row r="285" customFormat="false" ht="24.75" hidden="false" customHeight="true" outlineLevel="0" collapsed="false">
      <c r="A285" s="32"/>
      <c r="B285" s="106" t="n">
        <f aca="false">B284+1</f>
        <v>275</v>
      </c>
      <c r="C285" s="117" t="n">
        <f aca="false">INDEX(_Rge_Projectdata_3rd,$B285,MATCH(C$10,_Rge_Headline_Projectdata,0))</f>
        <v>0</v>
      </c>
      <c r="D285" s="117" t="n">
        <f aca="false">INDEX(_Rge_Projectdata_3rd,$B285,MATCH(D$10,_Rge_Headline_Projectdata,0))</f>
        <v>0</v>
      </c>
      <c r="E285" s="118" t="str">
        <f aca="false" t="array" ref="E285:E285">IF(INDEX(_Rge_Projectdata_3rd,$B285,MATCH(E$10,_Rge_Headline_Projectdata,0))=0,"",INDEX(_Rge_Projectdata_3rd,$B285,MATCH(E$10,_Rge_Headline_Projectdata,0)))</f>
        <v/>
      </c>
      <c r="F285" s="119" t="str">
        <f aca="false">IF(OR(E285=0,E285&gt;_Reportdate),"Open","Closed")</f>
        <v>Open</v>
      </c>
      <c r="G285" s="120"/>
      <c r="H285" s="121"/>
      <c r="I285" s="121"/>
      <c r="J285" s="121"/>
      <c r="K285" s="122" t="n">
        <f aca="false">SUM(H285:J285)</f>
        <v>0</v>
      </c>
      <c r="L285" s="123"/>
      <c r="M285" s="123"/>
      <c r="N285" s="123"/>
      <c r="O285" s="122" t="n">
        <f aca="false">SUM(L285:N285)</f>
        <v>0</v>
      </c>
      <c r="P285" s="123"/>
      <c r="Q285" s="123"/>
      <c r="R285" s="123"/>
      <c r="S285" s="122" t="n">
        <f aca="false">SUM(P285:R285)</f>
        <v>0</v>
      </c>
      <c r="T285" s="123"/>
      <c r="U285" s="123"/>
      <c r="V285" s="123"/>
      <c r="W285" s="122" t="n">
        <f aca="false">SUM(T285:V285)</f>
        <v>0</v>
      </c>
      <c r="X285" s="123"/>
      <c r="Y285" s="123"/>
      <c r="Z285" s="123"/>
      <c r="AA285" s="122" t="n">
        <f aca="false">SUM(X285:Z285)</f>
        <v>0</v>
      </c>
      <c r="AB285" s="123"/>
      <c r="AC285" s="123"/>
      <c r="AD285" s="123"/>
      <c r="AE285" s="123"/>
      <c r="AF285" s="123"/>
      <c r="AG285" s="122" t="n">
        <f aca="false">SUM(AC285:AF285)</f>
        <v>0</v>
      </c>
      <c r="AH285" s="124" t="n">
        <f aca="false">K285+O285+S285+W285+AA285+AB285+AG285</f>
        <v>0</v>
      </c>
      <c r="AI285" s="120"/>
      <c r="AJ285" s="121"/>
      <c r="AK285" s="121"/>
      <c r="AL285" s="121"/>
      <c r="AM285" s="122" t="n">
        <f aca="false">SUM(AJ285:AL285)</f>
        <v>0</v>
      </c>
      <c r="AN285" s="123"/>
      <c r="AO285" s="123"/>
      <c r="AP285" s="123"/>
      <c r="AQ285" s="122" t="n">
        <f aca="false">SUM(AN285:AP285)</f>
        <v>0</v>
      </c>
      <c r="AR285" s="123"/>
      <c r="AS285" s="123"/>
      <c r="AT285" s="123"/>
      <c r="AU285" s="122" t="n">
        <f aca="false">SUM(AR285:AT285)</f>
        <v>0</v>
      </c>
      <c r="AV285" s="123"/>
      <c r="AW285" s="123"/>
      <c r="AX285" s="123"/>
      <c r="AY285" s="122" t="n">
        <f aca="false">SUM(AV285:AX285)</f>
        <v>0</v>
      </c>
      <c r="AZ285" s="123"/>
      <c r="BA285" s="123"/>
      <c r="BB285" s="123"/>
      <c r="BC285" s="122" t="n">
        <f aca="false">SUM(AZ285:BB285)</f>
        <v>0</v>
      </c>
      <c r="BD285" s="123"/>
      <c r="BE285" s="123"/>
      <c r="BF285" s="123"/>
      <c r="BG285" s="123"/>
      <c r="BH285" s="123"/>
      <c r="BI285" s="122" t="n">
        <f aca="false">SUM(BE285:BH285)</f>
        <v>0</v>
      </c>
      <c r="BJ285" s="124" t="n">
        <f aca="false">AM285+AQ285+AU285+AY285+BC285+BD285+BI285</f>
        <v>0</v>
      </c>
      <c r="BK285" s="120"/>
      <c r="BL285" s="121"/>
      <c r="BM285" s="121"/>
      <c r="BN285" s="122" t="n">
        <f aca="false">SUM(BK285:BM285)</f>
        <v>0</v>
      </c>
      <c r="BO285" s="123"/>
      <c r="BP285" s="123"/>
      <c r="BQ285" s="123"/>
      <c r="BR285" s="122" t="n">
        <f aca="false">SUM(BO285:BQ285)</f>
        <v>0</v>
      </c>
      <c r="BS285" s="123"/>
      <c r="BT285" s="123"/>
      <c r="BU285" s="123"/>
      <c r="BV285" s="122" t="n">
        <f aca="false">SUM(BS285:BU285)</f>
        <v>0</v>
      </c>
      <c r="BW285" s="123"/>
      <c r="BX285" s="123"/>
      <c r="BY285" s="123"/>
      <c r="BZ285" s="122" t="n">
        <f aca="false">SUM(BW285:BY285)</f>
        <v>0</v>
      </c>
      <c r="CA285" s="123"/>
      <c r="CB285" s="123"/>
      <c r="CC285" s="123"/>
      <c r="CD285" s="122" t="n">
        <f aca="false">SUM(CA285:CC285)</f>
        <v>0</v>
      </c>
      <c r="CE285" s="123"/>
      <c r="CF285" s="123"/>
      <c r="CG285" s="123"/>
      <c r="CH285" s="123"/>
      <c r="CI285" s="123"/>
      <c r="CJ285" s="122" t="n">
        <f aca="false">SUM(CF285:CI285)</f>
        <v>0</v>
      </c>
      <c r="CK285" s="123" t="n">
        <f aca="false">BN285+BR285+BV285+BZ285+CD285+CE285+CJ285</f>
        <v>0</v>
      </c>
      <c r="CL285" s="125"/>
      <c r="CM285" s="126"/>
      <c r="CN285" s="32"/>
      <c r="CO285" s="32"/>
      <c r="CP285" s="32"/>
      <c r="CQ285" s="32"/>
      <c r="CR285" s="32"/>
      <c r="CS285" s="32"/>
      <c r="CT285" s="32"/>
    </row>
    <row r="286" customFormat="false" ht="24.75" hidden="false" customHeight="true" outlineLevel="0" collapsed="false">
      <c r="A286" s="32"/>
      <c r="B286" s="106" t="n">
        <f aca="false">B285+1</f>
        <v>276</v>
      </c>
      <c r="C286" s="117" t="n">
        <f aca="false">INDEX(_Rge_Projectdata_3rd,$B286,MATCH(C$10,_Rge_Headline_Projectdata,0))</f>
        <v>0</v>
      </c>
      <c r="D286" s="117" t="n">
        <f aca="false">INDEX(_Rge_Projectdata_3rd,$B286,MATCH(D$10,_Rge_Headline_Projectdata,0))</f>
        <v>0</v>
      </c>
      <c r="E286" s="118" t="str">
        <f aca="false" t="array" ref="E286:E286">IF(INDEX(_Rge_Projectdata_3rd,$B286,MATCH(E$10,_Rge_Headline_Projectdata,0))=0,"",INDEX(_Rge_Projectdata_3rd,$B286,MATCH(E$10,_Rge_Headline_Projectdata,0)))</f>
        <v/>
      </c>
      <c r="F286" s="119" t="str">
        <f aca="false">IF(OR(E286=0,E286&gt;_Reportdate),"Open","Closed")</f>
        <v>Open</v>
      </c>
      <c r="G286" s="120"/>
      <c r="H286" s="121"/>
      <c r="I286" s="121"/>
      <c r="J286" s="121"/>
      <c r="K286" s="122" t="n">
        <f aca="false">SUM(H286:J286)</f>
        <v>0</v>
      </c>
      <c r="L286" s="123"/>
      <c r="M286" s="123"/>
      <c r="N286" s="123"/>
      <c r="O286" s="122" t="n">
        <f aca="false">SUM(L286:N286)</f>
        <v>0</v>
      </c>
      <c r="P286" s="123"/>
      <c r="Q286" s="123"/>
      <c r="R286" s="123"/>
      <c r="S286" s="122" t="n">
        <f aca="false">SUM(P286:R286)</f>
        <v>0</v>
      </c>
      <c r="T286" s="123"/>
      <c r="U286" s="123"/>
      <c r="V286" s="123"/>
      <c r="W286" s="122" t="n">
        <f aca="false">SUM(T286:V286)</f>
        <v>0</v>
      </c>
      <c r="X286" s="123"/>
      <c r="Y286" s="123"/>
      <c r="Z286" s="123"/>
      <c r="AA286" s="122" t="n">
        <f aca="false">SUM(X286:Z286)</f>
        <v>0</v>
      </c>
      <c r="AB286" s="123"/>
      <c r="AC286" s="123"/>
      <c r="AD286" s="123"/>
      <c r="AE286" s="123"/>
      <c r="AF286" s="123"/>
      <c r="AG286" s="122" t="n">
        <f aca="false">SUM(AC286:AF286)</f>
        <v>0</v>
      </c>
      <c r="AH286" s="124" t="n">
        <f aca="false">K286+O286+S286+W286+AA286+AB286+AG286</f>
        <v>0</v>
      </c>
      <c r="AI286" s="120"/>
      <c r="AJ286" s="121"/>
      <c r="AK286" s="121"/>
      <c r="AL286" s="121"/>
      <c r="AM286" s="122" t="n">
        <f aca="false">SUM(AJ286:AL286)</f>
        <v>0</v>
      </c>
      <c r="AN286" s="123"/>
      <c r="AO286" s="123"/>
      <c r="AP286" s="123"/>
      <c r="AQ286" s="122" t="n">
        <f aca="false">SUM(AN286:AP286)</f>
        <v>0</v>
      </c>
      <c r="AR286" s="123"/>
      <c r="AS286" s="123"/>
      <c r="AT286" s="123"/>
      <c r="AU286" s="122" t="n">
        <f aca="false">SUM(AR286:AT286)</f>
        <v>0</v>
      </c>
      <c r="AV286" s="123"/>
      <c r="AW286" s="123"/>
      <c r="AX286" s="123"/>
      <c r="AY286" s="122" t="n">
        <f aca="false">SUM(AV286:AX286)</f>
        <v>0</v>
      </c>
      <c r="AZ286" s="123"/>
      <c r="BA286" s="123"/>
      <c r="BB286" s="123"/>
      <c r="BC286" s="122" t="n">
        <f aca="false">SUM(AZ286:BB286)</f>
        <v>0</v>
      </c>
      <c r="BD286" s="123"/>
      <c r="BE286" s="123"/>
      <c r="BF286" s="123"/>
      <c r="BG286" s="123"/>
      <c r="BH286" s="123"/>
      <c r="BI286" s="122" t="n">
        <f aca="false">SUM(BE286:BH286)</f>
        <v>0</v>
      </c>
      <c r="BJ286" s="124" t="n">
        <f aca="false">AM286+AQ286+AU286+AY286+BC286+BD286+BI286</f>
        <v>0</v>
      </c>
      <c r="BK286" s="120"/>
      <c r="BL286" s="121"/>
      <c r="BM286" s="121"/>
      <c r="BN286" s="122" t="n">
        <f aca="false">SUM(BK286:BM286)</f>
        <v>0</v>
      </c>
      <c r="BO286" s="123"/>
      <c r="BP286" s="123"/>
      <c r="BQ286" s="123"/>
      <c r="BR286" s="122" t="n">
        <f aca="false">SUM(BO286:BQ286)</f>
        <v>0</v>
      </c>
      <c r="BS286" s="123"/>
      <c r="BT286" s="123"/>
      <c r="BU286" s="123"/>
      <c r="BV286" s="122" t="n">
        <f aca="false">SUM(BS286:BU286)</f>
        <v>0</v>
      </c>
      <c r="BW286" s="123"/>
      <c r="BX286" s="123"/>
      <c r="BY286" s="123"/>
      <c r="BZ286" s="122" t="n">
        <f aca="false">SUM(BW286:BY286)</f>
        <v>0</v>
      </c>
      <c r="CA286" s="123"/>
      <c r="CB286" s="123"/>
      <c r="CC286" s="123"/>
      <c r="CD286" s="122" t="n">
        <f aca="false">SUM(CA286:CC286)</f>
        <v>0</v>
      </c>
      <c r="CE286" s="123"/>
      <c r="CF286" s="123"/>
      <c r="CG286" s="123"/>
      <c r="CH286" s="123"/>
      <c r="CI286" s="123"/>
      <c r="CJ286" s="122" t="n">
        <f aca="false">SUM(CF286:CI286)</f>
        <v>0</v>
      </c>
      <c r="CK286" s="123" t="n">
        <f aca="false">BN286+BR286+BV286+BZ286+CD286+CE286+CJ286</f>
        <v>0</v>
      </c>
      <c r="CL286" s="125"/>
      <c r="CM286" s="126"/>
      <c r="CN286" s="32"/>
      <c r="CO286" s="32"/>
      <c r="CP286" s="32"/>
      <c r="CQ286" s="32"/>
      <c r="CR286" s="32"/>
      <c r="CS286" s="32"/>
      <c r="CT286" s="32"/>
    </row>
    <row r="287" customFormat="false" ht="24.75" hidden="false" customHeight="true" outlineLevel="0" collapsed="false">
      <c r="A287" s="32"/>
      <c r="B287" s="106" t="n">
        <f aca="false">B286+1</f>
        <v>277</v>
      </c>
      <c r="C287" s="117" t="n">
        <f aca="false">INDEX(_Rge_Projectdata_3rd,$B287,MATCH(C$10,_Rge_Headline_Projectdata,0))</f>
        <v>0</v>
      </c>
      <c r="D287" s="117" t="n">
        <f aca="false">INDEX(_Rge_Projectdata_3rd,$B287,MATCH(D$10,_Rge_Headline_Projectdata,0))</f>
        <v>0</v>
      </c>
      <c r="E287" s="118" t="str">
        <f aca="false" t="array" ref="E287:E287">IF(INDEX(_Rge_Projectdata_3rd,$B287,MATCH(E$10,_Rge_Headline_Projectdata,0))=0,"",INDEX(_Rge_Projectdata_3rd,$B287,MATCH(E$10,_Rge_Headline_Projectdata,0)))</f>
        <v/>
      </c>
      <c r="F287" s="119" t="str">
        <f aca="false">IF(OR(E287=0,E287&gt;_Reportdate),"Open","Closed")</f>
        <v>Open</v>
      </c>
      <c r="G287" s="120"/>
      <c r="H287" s="121"/>
      <c r="I287" s="121"/>
      <c r="J287" s="121"/>
      <c r="K287" s="122" t="n">
        <f aca="false">SUM(H287:J287)</f>
        <v>0</v>
      </c>
      <c r="L287" s="123"/>
      <c r="M287" s="123"/>
      <c r="N287" s="123"/>
      <c r="O287" s="122" t="n">
        <f aca="false">SUM(L287:N287)</f>
        <v>0</v>
      </c>
      <c r="P287" s="123"/>
      <c r="Q287" s="123"/>
      <c r="R287" s="123"/>
      <c r="S287" s="122" t="n">
        <f aca="false">SUM(P287:R287)</f>
        <v>0</v>
      </c>
      <c r="T287" s="123"/>
      <c r="U287" s="123"/>
      <c r="V287" s="123"/>
      <c r="W287" s="122" t="n">
        <f aca="false">SUM(T287:V287)</f>
        <v>0</v>
      </c>
      <c r="X287" s="123"/>
      <c r="Y287" s="123"/>
      <c r="Z287" s="123"/>
      <c r="AA287" s="122" t="n">
        <f aca="false">SUM(X287:Z287)</f>
        <v>0</v>
      </c>
      <c r="AB287" s="123"/>
      <c r="AC287" s="123"/>
      <c r="AD287" s="123"/>
      <c r="AE287" s="123"/>
      <c r="AF287" s="123"/>
      <c r="AG287" s="122" t="n">
        <f aca="false">SUM(AC287:AF287)</f>
        <v>0</v>
      </c>
      <c r="AH287" s="124" t="n">
        <f aca="false">K287+O287+S287+W287+AA287+AB287+AG287</f>
        <v>0</v>
      </c>
      <c r="AI287" s="120"/>
      <c r="AJ287" s="121"/>
      <c r="AK287" s="121"/>
      <c r="AL287" s="121"/>
      <c r="AM287" s="122" t="n">
        <f aca="false">SUM(AJ287:AL287)</f>
        <v>0</v>
      </c>
      <c r="AN287" s="123"/>
      <c r="AO287" s="123"/>
      <c r="AP287" s="123"/>
      <c r="AQ287" s="122" t="n">
        <f aca="false">SUM(AN287:AP287)</f>
        <v>0</v>
      </c>
      <c r="AR287" s="123"/>
      <c r="AS287" s="123"/>
      <c r="AT287" s="123"/>
      <c r="AU287" s="122" t="n">
        <f aca="false">SUM(AR287:AT287)</f>
        <v>0</v>
      </c>
      <c r="AV287" s="123"/>
      <c r="AW287" s="123"/>
      <c r="AX287" s="123"/>
      <c r="AY287" s="122" t="n">
        <f aca="false">SUM(AV287:AX287)</f>
        <v>0</v>
      </c>
      <c r="AZ287" s="123"/>
      <c r="BA287" s="123"/>
      <c r="BB287" s="123"/>
      <c r="BC287" s="122" t="n">
        <f aca="false">SUM(AZ287:BB287)</f>
        <v>0</v>
      </c>
      <c r="BD287" s="123"/>
      <c r="BE287" s="123"/>
      <c r="BF287" s="123"/>
      <c r="BG287" s="123"/>
      <c r="BH287" s="123"/>
      <c r="BI287" s="122" t="n">
        <f aca="false">SUM(BE287:BH287)</f>
        <v>0</v>
      </c>
      <c r="BJ287" s="124" t="n">
        <f aca="false">AM287+AQ287+AU287+AY287+BC287+BD287+BI287</f>
        <v>0</v>
      </c>
      <c r="BK287" s="120"/>
      <c r="BL287" s="121"/>
      <c r="BM287" s="121"/>
      <c r="BN287" s="122" t="n">
        <f aca="false">SUM(BK287:BM287)</f>
        <v>0</v>
      </c>
      <c r="BO287" s="123"/>
      <c r="BP287" s="123"/>
      <c r="BQ287" s="123"/>
      <c r="BR287" s="122" t="n">
        <f aca="false">SUM(BO287:BQ287)</f>
        <v>0</v>
      </c>
      <c r="BS287" s="123"/>
      <c r="BT287" s="123"/>
      <c r="BU287" s="123"/>
      <c r="BV287" s="122" t="n">
        <f aca="false">SUM(BS287:BU287)</f>
        <v>0</v>
      </c>
      <c r="BW287" s="123"/>
      <c r="BX287" s="123"/>
      <c r="BY287" s="123"/>
      <c r="BZ287" s="122" t="n">
        <f aca="false">SUM(BW287:BY287)</f>
        <v>0</v>
      </c>
      <c r="CA287" s="123"/>
      <c r="CB287" s="123"/>
      <c r="CC287" s="123"/>
      <c r="CD287" s="122" t="n">
        <f aca="false">SUM(CA287:CC287)</f>
        <v>0</v>
      </c>
      <c r="CE287" s="123"/>
      <c r="CF287" s="123"/>
      <c r="CG287" s="123"/>
      <c r="CH287" s="123"/>
      <c r="CI287" s="123"/>
      <c r="CJ287" s="122" t="n">
        <f aca="false">SUM(CF287:CI287)</f>
        <v>0</v>
      </c>
      <c r="CK287" s="123" t="n">
        <f aca="false">BN287+BR287+BV287+BZ287+CD287+CE287+CJ287</f>
        <v>0</v>
      </c>
      <c r="CL287" s="125"/>
      <c r="CM287" s="126"/>
      <c r="CN287" s="32"/>
      <c r="CO287" s="32"/>
      <c r="CP287" s="32"/>
      <c r="CQ287" s="32"/>
      <c r="CR287" s="32"/>
      <c r="CS287" s="32"/>
      <c r="CT287" s="32"/>
    </row>
    <row r="288" customFormat="false" ht="24.75" hidden="false" customHeight="true" outlineLevel="0" collapsed="false">
      <c r="A288" s="32"/>
      <c r="B288" s="106" t="n">
        <f aca="false">B287+1</f>
        <v>278</v>
      </c>
      <c r="C288" s="117" t="n">
        <f aca="false">INDEX(_Rge_Projectdata_3rd,$B288,MATCH(C$10,_Rge_Headline_Projectdata,0))</f>
        <v>0</v>
      </c>
      <c r="D288" s="117" t="n">
        <f aca="false">INDEX(_Rge_Projectdata_3rd,$B288,MATCH(D$10,_Rge_Headline_Projectdata,0))</f>
        <v>0</v>
      </c>
      <c r="E288" s="118" t="str">
        <f aca="false" t="array" ref="E288:E288">IF(INDEX(_Rge_Projectdata_3rd,$B288,MATCH(E$10,_Rge_Headline_Projectdata,0))=0,"",INDEX(_Rge_Projectdata_3rd,$B288,MATCH(E$10,_Rge_Headline_Projectdata,0)))</f>
        <v/>
      </c>
      <c r="F288" s="119" t="str">
        <f aca="false">IF(OR(E288=0,E288&gt;_Reportdate),"Open","Closed")</f>
        <v>Open</v>
      </c>
      <c r="G288" s="120"/>
      <c r="H288" s="121"/>
      <c r="I288" s="121"/>
      <c r="J288" s="121"/>
      <c r="K288" s="122" t="n">
        <f aca="false">SUM(H288:J288)</f>
        <v>0</v>
      </c>
      <c r="L288" s="123"/>
      <c r="M288" s="123"/>
      <c r="N288" s="123"/>
      <c r="O288" s="122" t="n">
        <f aca="false">SUM(L288:N288)</f>
        <v>0</v>
      </c>
      <c r="P288" s="123"/>
      <c r="Q288" s="123"/>
      <c r="R288" s="123"/>
      <c r="S288" s="122" t="n">
        <f aca="false">SUM(P288:R288)</f>
        <v>0</v>
      </c>
      <c r="T288" s="123"/>
      <c r="U288" s="123"/>
      <c r="V288" s="123"/>
      <c r="W288" s="122" t="n">
        <f aca="false">SUM(T288:V288)</f>
        <v>0</v>
      </c>
      <c r="X288" s="123"/>
      <c r="Y288" s="123"/>
      <c r="Z288" s="123"/>
      <c r="AA288" s="122" t="n">
        <f aca="false">SUM(X288:Z288)</f>
        <v>0</v>
      </c>
      <c r="AB288" s="123"/>
      <c r="AC288" s="123"/>
      <c r="AD288" s="123"/>
      <c r="AE288" s="123"/>
      <c r="AF288" s="123"/>
      <c r="AG288" s="122" t="n">
        <f aca="false">SUM(AC288:AF288)</f>
        <v>0</v>
      </c>
      <c r="AH288" s="124" t="n">
        <f aca="false">K288+O288+S288+W288+AA288+AB288+AG288</f>
        <v>0</v>
      </c>
      <c r="AI288" s="120"/>
      <c r="AJ288" s="121"/>
      <c r="AK288" s="121"/>
      <c r="AL288" s="121"/>
      <c r="AM288" s="122" t="n">
        <f aca="false">SUM(AJ288:AL288)</f>
        <v>0</v>
      </c>
      <c r="AN288" s="123"/>
      <c r="AO288" s="123"/>
      <c r="AP288" s="123"/>
      <c r="AQ288" s="122" t="n">
        <f aca="false">SUM(AN288:AP288)</f>
        <v>0</v>
      </c>
      <c r="AR288" s="123"/>
      <c r="AS288" s="123"/>
      <c r="AT288" s="123"/>
      <c r="AU288" s="122" t="n">
        <f aca="false">SUM(AR288:AT288)</f>
        <v>0</v>
      </c>
      <c r="AV288" s="123"/>
      <c r="AW288" s="123"/>
      <c r="AX288" s="123"/>
      <c r="AY288" s="122" t="n">
        <f aca="false">SUM(AV288:AX288)</f>
        <v>0</v>
      </c>
      <c r="AZ288" s="123"/>
      <c r="BA288" s="123"/>
      <c r="BB288" s="123"/>
      <c r="BC288" s="122" t="n">
        <f aca="false">SUM(AZ288:BB288)</f>
        <v>0</v>
      </c>
      <c r="BD288" s="123"/>
      <c r="BE288" s="123"/>
      <c r="BF288" s="123"/>
      <c r="BG288" s="123"/>
      <c r="BH288" s="123"/>
      <c r="BI288" s="122" t="n">
        <f aca="false">SUM(BE288:BH288)</f>
        <v>0</v>
      </c>
      <c r="BJ288" s="124" t="n">
        <f aca="false">AM288+AQ288+AU288+AY288+BC288+BD288+BI288</f>
        <v>0</v>
      </c>
      <c r="BK288" s="120"/>
      <c r="BL288" s="121"/>
      <c r="BM288" s="121"/>
      <c r="BN288" s="122" t="n">
        <f aca="false">SUM(BK288:BM288)</f>
        <v>0</v>
      </c>
      <c r="BO288" s="123"/>
      <c r="BP288" s="123"/>
      <c r="BQ288" s="123"/>
      <c r="BR288" s="122" t="n">
        <f aca="false">SUM(BO288:BQ288)</f>
        <v>0</v>
      </c>
      <c r="BS288" s="123"/>
      <c r="BT288" s="123"/>
      <c r="BU288" s="123"/>
      <c r="BV288" s="122" t="n">
        <f aca="false">SUM(BS288:BU288)</f>
        <v>0</v>
      </c>
      <c r="BW288" s="123"/>
      <c r="BX288" s="123"/>
      <c r="BY288" s="123"/>
      <c r="BZ288" s="122" t="n">
        <f aca="false">SUM(BW288:BY288)</f>
        <v>0</v>
      </c>
      <c r="CA288" s="123"/>
      <c r="CB288" s="123"/>
      <c r="CC288" s="123"/>
      <c r="CD288" s="122" t="n">
        <f aca="false">SUM(CA288:CC288)</f>
        <v>0</v>
      </c>
      <c r="CE288" s="123"/>
      <c r="CF288" s="123"/>
      <c r="CG288" s="123"/>
      <c r="CH288" s="123"/>
      <c r="CI288" s="123"/>
      <c r="CJ288" s="122" t="n">
        <f aca="false">SUM(CF288:CI288)</f>
        <v>0</v>
      </c>
      <c r="CK288" s="123" t="n">
        <f aca="false">BN288+BR288+BV288+BZ288+CD288+CE288+CJ288</f>
        <v>0</v>
      </c>
      <c r="CL288" s="125"/>
      <c r="CM288" s="126"/>
      <c r="CN288" s="32"/>
      <c r="CO288" s="32"/>
      <c r="CP288" s="32"/>
      <c r="CQ288" s="32"/>
      <c r="CR288" s="32"/>
      <c r="CS288" s="32"/>
      <c r="CT288" s="32"/>
    </row>
    <row r="289" customFormat="false" ht="24.75" hidden="false" customHeight="true" outlineLevel="0" collapsed="false">
      <c r="A289" s="32"/>
      <c r="B289" s="106" t="n">
        <f aca="false">B288+1</f>
        <v>279</v>
      </c>
      <c r="C289" s="117" t="n">
        <f aca="false">INDEX(_Rge_Projectdata_3rd,$B289,MATCH(C$10,_Rge_Headline_Projectdata,0))</f>
        <v>0</v>
      </c>
      <c r="D289" s="117" t="n">
        <f aca="false">INDEX(_Rge_Projectdata_3rd,$B289,MATCH(D$10,_Rge_Headline_Projectdata,0))</f>
        <v>0</v>
      </c>
      <c r="E289" s="118" t="str">
        <f aca="false" t="array" ref="E289:E289">IF(INDEX(_Rge_Projectdata_3rd,$B289,MATCH(E$10,_Rge_Headline_Projectdata,0))=0,"",INDEX(_Rge_Projectdata_3rd,$B289,MATCH(E$10,_Rge_Headline_Projectdata,0)))</f>
        <v/>
      </c>
      <c r="F289" s="119" t="str">
        <f aca="false">IF(OR(E289=0,E289&gt;_Reportdate),"Open","Closed")</f>
        <v>Open</v>
      </c>
      <c r="G289" s="120"/>
      <c r="H289" s="121"/>
      <c r="I289" s="121"/>
      <c r="J289" s="121"/>
      <c r="K289" s="122" t="n">
        <f aca="false">SUM(H289:J289)</f>
        <v>0</v>
      </c>
      <c r="L289" s="123"/>
      <c r="M289" s="123"/>
      <c r="N289" s="123"/>
      <c r="O289" s="122" t="n">
        <f aca="false">SUM(L289:N289)</f>
        <v>0</v>
      </c>
      <c r="P289" s="123"/>
      <c r="Q289" s="123"/>
      <c r="R289" s="123"/>
      <c r="S289" s="122" t="n">
        <f aca="false">SUM(P289:R289)</f>
        <v>0</v>
      </c>
      <c r="T289" s="123"/>
      <c r="U289" s="123"/>
      <c r="V289" s="123"/>
      <c r="W289" s="122" t="n">
        <f aca="false">SUM(T289:V289)</f>
        <v>0</v>
      </c>
      <c r="X289" s="123"/>
      <c r="Y289" s="123"/>
      <c r="Z289" s="123"/>
      <c r="AA289" s="122" t="n">
        <f aca="false">SUM(X289:Z289)</f>
        <v>0</v>
      </c>
      <c r="AB289" s="123"/>
      <c r="AC289" s="123"/>
      <c r="AD289" s="123"/>
      <c r="AE289" s="123"/>
      <c r="AF289" s="123"/>
      <c r="AG289" s="122" t="n">
        <f aca="false">SUM(AC289:AF289)</f>
        <v>0</v>
      </c>
      <c r="AH289" s="124" t="n">
        <f aca="false">K289+O289+S289+W289+AA289+AB289+AG289</f>
        <v>0</v>
      </c>
      <c r="AI289" s="120"/>
      <c r="AJ289" s="121"/>
      <c r="AK289" s="121"/>
      <c r="AL289" s="121"/>
      <c r="AM289" s="122" t="n">
        <f aca="false">SUM(AJ289:AL289)</f>
        <v>0</v>
      </c>
      <c r="AN289" s="123"/>
      <c r="AO289" s="123"/>
      <c r="AP289" s="123"/>
      <c r="AQ289" s="122" t="n">
        <f aca="false">SUM(AN289:AP289)</f>
        <v>0</v>
      </c>
      <c r="AR289" s="123"/>
      <c r="AS289" s="123"/>
      <c r="AT289" s="123"/>
      <c r="AU289" s="122" t="n">
        <f aca="false">SUM(AR289:AT289)</f>
        <v>0</v>
      </c>
      <c r="AV289" s="123"/>
      <c r="AW289" s="123"/>
      <c r="AX289" s="123"/>
      <c r="AY289" s="122" t="n">
        <f aca="false">SUM(AV289:AX289)</f>
        <v>0</v>
      </c>
      <c r="AZ289" s="123"/>
      <c r="BA289" s="123"/>
      <c r="BB289" s="123"/>
      <c r="BC289" s="122" t="n">
        <f aca="false">SUM(AZ289:BB289)</f>
        <v>0</v>
      </c>
      <c r="BD289" s="123"/>
      <c r="BE289" s="123"/>
      <c r="BF289" s="123"/>
      <c r="BG289" s="123"/>
      <c r="BH289" s="123"/>
      <c r="BI289" s="122" t="n">
        <f aca="false">SUM(BE289:BH289)</f>
        <v>0</v>
      </c>
      <c r="BJ289" s="124" t="n">
        <f aca="false">AM289+AQ289+AU289+AY289+BC289+BD289+BI289</f>
        <v>0</v>
      </c>
      <c r="BK289" s="120"/>
      <c r="BL289" s="121"/>
      <c r="BM289" s="121"/>
      <c r="BN289" s="122" t="n">
        <f aca="false">SUM(BK289:BM289)</f>
        <v>0</v>
      </c>
      <c r="BO289" s="123"/>
      <c r="BP289" s="123"/>
      <c r="BQ289" s="123"/>
      <c r="BR289" s="122" t="n">
        <f aca="false">SUM(BO289:BQ289)</f>
        <v>0</v>
      </c>
      <c r="BS289" s="123"/>
      <c r="BT289" s="123"/>
      <c r="BU289" s="123"/>
      <c r="BV289" s="122" t="n">
        <f aca="false">SUM(BS289:BU289)</f>
        <v>0</v>
      </c>
      <c r="BW289" s="123"/>
      <c r="BX289" s="123"/>
      <c r="BY289" s="123"/>
      <c r="BZ289" s="122" t="n">
        <f aca="false">SUM(BW289:BY289)</f>
        <v>0</v>
      </c>
      <c r="CA289" s="123"/>
      <c r="CB289" s="123"/>
      <c r="CC289" s="123"/>
      <c r="CD289" s="122" t="n">
        <f aca="false">SUM(CA289:CC289)</f>
        <v>0</v>
      </c>
      <c r="CE289" s="123"/>
      <c r="CF289" s="123"/>
      <c r="CG289" s="123"/>
      <c r="CH289" s="123"/>
      <c r="CI289" s="123"/>
      <c r="CJ289" s="122" t="n">
        <f aca="false">SUM(CF289:CI289)</f>
        <v>0</v>
      </c>
      <c r="CK289" s="123" t="n">
        <f aca="false">BN289+BR289+BV289+BZ289+CD289+CE289+CJ289</f>
        <v>0</v>
      </c>
      <c r="CL289" s="125"/>
      <c r="CM289" s="126"/>
      <c r="CN289" s="32"/>
      <c r="CO289" s="32"/>
      <c r="CP289" s="32"/>
      <c r="CQ289" s="32"/>
      <c r="CR289" s="32"/>
      <c r="CS289" s="32"/>
      <c r="CT289" s="32"/>
    </row>
    <row r="290" customFormat="false" ht="24.75" hidden="false" customHeight="true" outlineLevel="0" collapsed="false">
      <c r="A290" s="32"/>
      <c r="B290" s="106" t="n">
        <f aca="false">B289+1</f>
        <v>280</v>
      </c>
      <c r="C290" s="117" t="n">
        <f aca="false">INDEX(_Rge_Projectdata_3rd,$B290,MATCH(C$10,_Rge_Headline_Projectdata,0))</f>
        <v>0</v>
      </c>
      <c r="D290" s="117" t="n">
        <f aca="false">INDEX(_Rge_Projectdata_3rd,$B290,MATCH(D$10,_Rge_Headline_Projectdata,0))</f>
        <v>0</v>
      </c>
      <c r="E290" s="118" t="str">
        <f aca="false" t="array" ref="E290:E290">IF(INDEX(_Rge_Projectdata_3rd,$B290,MATCH(E$10,_Rge_Headline_Projectdata,0))=0,"",INDEX(_Rge_Projectdata_3rd,$B290,MATCH(E$10,_Rge_Headline_Projectdata,0)))</f>
        <v/>
      </c>
      <c r="F290" s="119" t="str">
        <f aca="false">IF(OR(E290=0,E290&gt;_Reportdate),"Open","Closed")</f>
        <v>Open</v>
      </c>
      <c r="G290" s="120"/>
      <c r="H290" s="121"/>
      <c r="I290" s="121"/>
      <c r="J290" s="121"/>
      <c r="K290" s="122" t="n">
        <f aca="false">SUM(H290:J290)</f>
        <v>0</v>
      </c>
      <c r="L290" s="123"/>
      <c r="M290" s="123"/>
      <c r="N290" s="123"/>
      <c r="O290" s="122" t="n">
        <f aca="false">SUM(L290:N290)</f>
        <v>0</v>
      </c>
      <c r="P290" s="123"/>
      <c r="Q290" s="123"/>
      <c r="R290" s="123"/>
      <c r="S290" s="122" t="n">
        <f aca="false">SUM(P290:R290)</f>
        <v>0</v>
      </c>
      <c r="T290" s="123"/>
      <c r="U290" s="123"/>
      <c r="V290" s="123"/>
      <c r="W290" s="122" t="n">
        <f aca="false">SUM(T290:V290)</f>
        <v>0</v>
      </c>
      <c r="X290" s="123"/>
      <c r="Y290" s="123"/>
      <c r="Z290" s="123"/>
      <c r="AA290" s="122" t="n">
        <f aca="false">SUM(X290:Z290)</f>
        <v>0</v>
      </c>
      <c r="AB290" s="123"/>
      <c r="AC290" s="123"/>
      <c r="AD290" s="123"/>
      <c r="AE290" s="123"/>
      <c r="AF290" s="123"/>
      <c r="AG290" s="122" t="n">
        <f aca="false">SUM(AC290:AF290)</f>
        <v>0</v>
      </c>
      <c r="AH290" s="124" t="n">
        <f aca="false">K290+O290+S290+W290+AA290+AB290+AG290</f>
        <v>0</v>
      </c>
      <c r="AI290" s="120"/>
      <c r="AJ290" s="121"/>
      <c r="AK290" s="121"/>
      <c r="AL290" s="121"/>
      <c r="AM290" s="122" t="n">
        <f aca="false">SUM(AJ290:AL290)</f>
        <v>0</v>
      </c>
      <c r="AN290" s="123"/>
      <c r="AO290" s="123"/>
      <c r="AP290" s="123"/>
      <c r="AQ290" s="122" t="n">
        <f aca="false">SUM(AN290:AP290)</f>
        <v>0</v>
      </c>
      <c r="AR290" s="123"/>
      <c r="AS290" s="123"/>
      <c r="AT290" s="123"/>
      <c r="AU290" s="122" t="n">
        <f aca="false">SUM(AR290:AT290)</f>
        <v>0</v>
      </c>
      <c r="AV290" s="123"/>
      <c r="AW290" s="123"/>
      <c r="AX290" s="123"/>
      <c r="AY290" s="122" t="n">
        <f aca="false">SUM(AV290:AX290)</f>
        <v>0</v>
      </c>
      <c r="AZ290" s="123"/>
      <c r="BA290" s="123"/>
      <c r="BB290" s="123"/>
      <c r="BC290" s="122" t="n">
        <f aca="false">SUM(AZ290:BB290)</f>
        <v>0</v>
      </c>
      <c r="BD290" s="123"/>
      <c r="BE290" s="123"/>
      <c r="BF290" s="123"/>
      <c r="BG290" s="123"/>
      <c r="BH290" s="123"/>
      <c r="BI290" s="122" t="n">
        <f aca="false">SUM(BE290:BH290)</f>
        <v>0</v>
      </c>
      <c r="BJ290" s="124" t="n">
        <f aca="false">AM290+AQ290+AU290+AY290+BC290+BD290+BI290</f>
        <v>0</v>
      </c>
      <c r="BK290" s="120"/>
      <c r="BL290" s="121"/>
      <c r="BM290" s="121"/>
      <c r="BN290" s="122" t="n">
        <f aca="false">SUM(BK290:BM290)</f>
        <v>0</v>
      </c>
      <c r="BO290" s="123"/>
      <c r="BP290" s="123"/>
      <c r="BQ290" s="123"/>
      <c r="BR290" s="122" t="n">
        <f aca="false">SUM(BO290:BQ290)</f>
        <v>0</v>
      </c>
      <c r="BS290" s="123"/>
      <c r="BT290" s="123"/>
      <c r="BU290" s="123"/>
      <c r="BV290" s="122" t="n">
        <f aca="false">SUM(BS290:BU290)</f>
        <v>0</v>
      </c>
      <c r="BW290" s="123"/>
      <c r="BX290" s="123"/>
      <c r="BY290" s="123"/>
      <c r="BZ290" s="122" t="n">
        <f aca="false">SUM(BW290:BY290)</f>
        <v>0</v>
      </c>
      <c r="CA290" s="123"/>
      <c r="CB290" s="123"/>
      <c r="CC290" s="123"/>
      <c r="CD290" s="122" t="n">
        <f aca="false">SUM(CA290:CC290)</f>
        <v>0</v>
      </c>
      <c r="CE290" s="123"/>
      <c r="CF290" s="123"/>
      <c r="CG290" s="123"/>
      <c r="CH290" s="123"/>
      <c r="CI290" s="123"/>
      <c r="CJ290" s="122" t="n">
        <f aca="false">SUM(CF290:CI290)</f>
        <v>0</v>
      </c>
      <c r="CK290" s="123" t="n">
        <f aca="false">BN290+BR290+BV290+BZ290+CD290+CE290+CJ290</f>
        <v>0</v>
      </c>
      <c r="CL290" s="125"/>
      <c r="CM290" s="126"/>
      <c r="CN290" s="32"/>
      <c r="CO290" s="32"/>
      <c r="CP290" s="32"/>
      <c r="CQ290" s="32"/>
      <c r="CR290" s="32"/>
      <c r="CS290" s="32"/>
      <c r="CT290" s="32"/>
    </row>
    <row r="291" customFormat="false" ht="24.75" hidden="false" customHeight="true" outlineLevel="0" collapsed="false">
      <c r="A291" s="32"/>
      <c r="B291" s="106" t="n">
        <f aca="false">B290+1</f>
        <v>281</v>
      </c>
      <c r="C291" s="117" t="n">
        <f aca="false">INDEX(_Rge_Projectdata_3rd,$B291,MATCH(C$10,_Rge_Headline_Projectdata,0))</f>
        <v>0</v>
      </c>
      <c r="D291" s="117" t="n">
        <f aca="false">INDEX(_Rge_Projectdata_3rd,$B291,MATCH(D$10,_Rge_Headline_Projectdata,0))</f>
        <v>0</v>
      </c>
      <c r="E291" s="118" t="str">
        <f aca="false" t="array" ref="E291:E291">IF(INDEX(_Rge_Projectdata_3rd,$B291,MATCH(E$10,_Rge_Headline_Projectdata,0))=0,"",INDEX(_Rge_Projectdata_3rd,$B291,MATCH(E$10,_Rge_Headline_Projectdata,0)))</f>
        <v/>
      </c>
      <c r="F291" s="119" t="str">
        <f aca="false">IF(OR(E291=0,E291&gt;_Reportdate),"Open","Closed")</f>
        <v>Open</v>
      </c>
      <c r="G291" s="120"/>
      <c r="H291" s="121"/>
      <c r="I291" s="121"/>
      <c r="J291" s="121"/>
      <c r="K291" s="122" t="n">
        <f aca="false">SUM(H291:J291)</f>
        <v>0</v>
      </c>
      <c r="L291" s="123"/>
      <c r="M291" s="123"/>
      <c r="N291" s="123"/>
      <c r="O291" s="122" t="n">
        <f aca="false">SUM(L291:N291)</f>
        <v>0</v>
      </c>
      <c r="P291" s="123"/>
      <c r="Q291" s="123"/>
      <c r="R291" s="123"/>
      <c r="S291" s="122" t="n">
        <f aca="false">SUM(P291:R291)</f>
        <v>0</v>
      </c>
      <c r="T291" s="123"/>
      <c r="U291" s="123"/>
      <c r="V291" s="123"/>
      <c r="W291" s="122" t="n">
        <f aca="false">SUM(T291:V291)</f>
        <v>0</v>
      </c>
      <c r="X291" s="123"/>
      <c r="Y291" s="123"/>
      <c r="Z291" s="123"/>
      <c r="AA291" s="122" t="n">
        <f aca="false">SUM(X291:Z291)</f>
        <v>0</v>
      </c>
      <c r="AB291" s="123"/>
      <c r="AC291" s="123"/>
      <c r="AD291" s="123"/>
      <c r="AE291" s="123"/>
      <c r="AF291" s="123"/>
      <c r="AG291" s="122" t="n">
        <f aca="false">SUM(AC291:AF291)</f>
        <v>0</v>
      </c>
      <c r="AH291" s="124" t="n">
        <f aca="false">K291+O291+S291+W291+AA291+AB291+AG291</f>
        <v>0</v>
      </c>
      <c r="AI291" s="120"/>
      <c r="AJ291" s="121"/>
      <c r="AK291" s="121"/>
      <c r="AL291" s="121"/>
      <c r="AM291" s="122" t="n">
        <f aca="false">SUM(AJ291:AL291)</f>
        <v>0</v>
      </c>
      <c r="AN291" s="123"/>
      <c r="AO291" s="123"/>
      <c r="AP291" s="123"/>
      <c r="AQ291" s="122" t="n">
        <f aca="false">SUM(AN291:AP291)</f>
        <v>0</v>
      </c>
      <c r="AR291" s="123"/>
      <c r="AS291" s="123"/>
      <c r="AT291" s="123"/>
      <c r="AU291" s="122" t="n">
        <f aca="false">SUM(AR291:AT291)</f>
        <v>0</v>
      </c>
      <c r="AV291" s="123"/>
      <c r="AW291" s="123"/>
      <c r="AX291" s="123"/>
      <c r="AY291" s="122" t="n">
        <f aca="false">SUM(AV291:AX291)</f>
        <v>0</v>
      </c>
      <c r="AZ291" s="123"/>
      <c r="BA291" s="123"/>
      <c r="BB291" s="123"/>
      <c r="BC291" s="122" t="n">
        <f aca="false">SUM(AZ291:BB291)</f>
        <v>0</v>
      </c>
      <c r="BD291" s="123"/>
      <c r="BE291" s="123"/>
      <c r="BF291" s="123"/>
      <c r="BG291" s="123"/>
      <c r="BH291" s="123"/>
      <c r="BI291" s="122" t="n">
        <f aca="false">SUM(BE291:BH291)</f>
        <v>0</v>
      </c>
      <c r="BJ291" s="124" t="n">
        <f aca="false">AM291+AQ291+AU291+AY291+BC291+BD291+BI291</f>
        <v>0</v>
      </c>
      <c r="BK291" s="120"/>
      <c r="BL291" s="121"/>
      <c r="BM291" s="121"/>
      <c r="BN291" s="122" t="n">
        <f aca="false">SUM(BK291:BM291)</f>
        <v>0</v>
      </c>
      <c r="BO291" s="123"/>
      <c r="BP291" s="123"/>
      <c r="BQ291" s="123"/>
      <c r="BR291" s="122" t="n">
        <f aca="false">SUM(BO291:BQ291)</f>
        <v>0</v>
      </c>
      <c r="BS291" s="123"/>
      <c r="BT291" s="123"/>
      <c r="BU291" s="123"/>
      <c r="BV291" s="122" t="n">
        <f aca="false">SUM(BS291:BU291)</f>
        <v>0</v>
      </c>
      <c r="BW291" s="123"/>
      <c r="BX291" s="123"/>
      <c r="BY291" s="123"/>
      <c r="BZ291" s="122" t="n">
        <f aca="false">SUM(BW291:BY291)</f>
        <v>0</v>
      </c>
      <c r="CA291" s="123"/>
      <c r="CB291" s="123"/>
      <c r="CC291" s="123"/>
      <c r="CD291" s="122" t="n">
        <f aca="false">SUM(CA291:CC291)</f>
        <v>0</v>
      </c>
      <c r="CE291" s="123"/>
      <c r="CF291" s="123"/>
      <c r="CG291" s="123"/>
      <c r="CH291" s="123"/>
      <c r="CI291" s="123"/>
      <c r="CJ291" s="122" t="n">
        <f aca="false">SUM(CF291:CI291)</f>
        <v>0</v>
      </c>
      <c r="CK291" s="123" t="n">
        <f aca="false">BN291+BR291+BV291+BZ291+CD291+CE291+CJ291</f>
        <v>0</v>
      </c>
      <c r="CL291" s="125"/>
      <c r="CM291" s="126"/>
      <c r="CN291" s="32"/>
      <c r="CO291" s="32"/>
      <c r="CP291" s="32"/>
      <c r="CQ291" s="32"/>
      <c r="CR291" s="32"/>
      <c r="CS291" s="32"/>
      <c r="CT291" s="32"/>
    </row>
    <row r="292" customFormat="false" ht="24.75" hidden="false" customHeight="true" outlineLevel="0" collapsed="false">
      <c r="A292" s="32"/>
      <c r="B292" s="106" t="n">
        <f aca="false">B291+1</f>
        <v>282</v>
      </c>
      <c r="C292" s="117" t="n">
        <f aca="false">INDEX(_Rge_Projectdata_3rd,$B292,MATCH(C$10,_Rge_Headline_Projectdata,0))</f>
        <v>0</v>
      </c>
      <c r="D292" s="117" t="n">
        <f aca="false">INDEX(_Rge_Projectdata_3rd,$B292,MATCH(D$10,_Rge_Headline_Projectdata,0))</f>
        <v>0</v>
      </c>
      <c r="E292" s="118" t="str">
        <f aca="false" t="array" ref="E292:E292">IF(INDEX(_Rge_Projectdata_3rd,$B292,MATCH(E$10,_Rge_Headline_Projectdata,0))=0,"",INDEX(_Rge_Projectdata_3rd,$B292,MATCH(E$10,_Rge_Headline_Projectdata,0)))</f>
        <v/>
      </c>
      <c r="F292" s="119" t="str">
        <f aca="false">IF(OR(E292=0,E292&gt;_Reportdate),"Open","Closed")</f>
        <v>Open</v>
      </c>
      <c r="G292" s="120"/>
      <c r="H292" s="121"/>
      <c r="I292" s="121"/>
      <c r="J292" s="121"/>
      <c r="K292" s="122" t="n">
        <f aca="false">SUM(H292:J292)</f>
        <v>0</v>
      </c>
      <c r="L292" s="123"/>
      <c r="M292" s="123"/>
      <c r="N292" s="123"/>
      <c r="O292" s="122" t="n">
        <f aca="false">SUM(L292:N292)</f>
        <v>0</v>
      </c>
      <c r="P292" s="123"/>
      <c r="Q292" s="123"/>
      <c r="R292" s="123"/>
      <c r="S292" s="122" t="n">
        <f aca="false">SUM(P292:R292)</f>
        <v>0</v>
      </c>
      <c r="T292" s="123"/>
      <c r="U292" s="123"/>
      <c r="V292" s="123"/>
      <c r="W292" s="122" t="n">
        <f aca="false">SUM(T292:V292)</f>
        <v>0</v>
      </c>
      <c r="X292" s="123"/>
      <c r="Y292" s="123"/>
      <c r="Z292" s="123"/>
      <c r="AA292" s="122" t="n">
        <f aca="false">SUM(X292:Z292)</f>
        <v>0</v>
      </c>
      <c r="AB292" s="123"/>
      <c r="AC292" s="123"/>
      <c r="AD292" s="123"/>
      <c r="AE292" s="123"/>
      <c r="AF292" s="123"/>
      <c r="AG292" s="122" t="n">
        <f aca="false">SUM(AC292:AF292)</f>
        <v>0</v>
      </c>
      <c r="AH292" s="124" t="n">
        <f aca="false">K292+O292+S292+W292+AA292+AB292+AG292</f>
        <v>0</v>
      </c>
      <c r="AI292" s="120"/>
      <c r="AJ292" s="121"/>
      <c r="AK292" s="121"/>
      <c r="AL292" s="121"/>
      <c r="AM292" s="122" t="n">
        <f aca="false">SUM(AJ292:AL292)</f>
        <v>0</v>
      </c>
      <c r="AN292" s="123"/>
      <c r="AO292" s="123"/>
      <c r="AP292" s="123"/>
      <c r="AQ292" s="122" t="n">
        <f aca="false">SUM(AN292:AP292)</f>
        <v>0</v>
      </c>
      <c r="AR292" s="123"/>
      <c r="AS292" s="123"/>
      <c r="AT292" s="123"/>
      <c r="AU292" s="122" t="n">
        <f aca="false">SUM(AR292:AT292)</f>
        <v>0</v>
      </c>
      <c r="AV292" s="123"/>
      <c r="AW292" s="123"/>
      <c r="AX292" s="123"/>
      <c r="AY292" s="122" t="n">
        <f aca="false">SUM(AV292:AX292)</f>
        <v>0</v>
      </c>
      <c r="AZ292" s="123"/>
      <c r="BA292" s="123"/>
      <c r="BB292" s="123"/>
      <c r="BC292" s="122" t="n">
        <f aca="false">SUM(AZ292:BB292)</f>
        <v>0</v>
      </c>
      <c r="BD292" s="123"/>
      <c r="BE292" s="123"/>
      <c r="BF292" s="123"/>
      <c r="BG292" s="123"/>
      <c r="BH292" s="123"/>
      <c r="BI292" s="122" t="n">
        <f aca="false">SUM(BE292:BH292)</f>
        <v>0</v>
      </c>
      <c r="BJ292" s="124" t="n">
        <f aca="false">AM292+AQ292+AU292+AY292+BC292+BD292+BI292</f>
        <v>0</v>
      </c>
      <c r="BK292" s="120"/>
      <c r="BL292" s="121"/>
      <c r="BM292" s="121"/>
      <c r="BN292" s="122" t="n">
        <f aca="false">SUM(BK292:BM292)</f>
        <v>0</v>
      </c>
      <c r="BO292" s="123"/>
      <c r="BP292" s="123"/>
      <c r="BQ292" s="123"/>
      <c r="BR292" s="122" t="n">
        <f aca="false">SUM(BO292:BQ292)</f>
        <v>0</v>
      </c>
      <c r="BS292" s="123"/>
      <c r="BT292" s="123"/>
      <c r="BU292" s="123"/>
      <c r="BV292" s="122" t="n">
        <f aca="false">SUM(BS292:BU292)</f>
        <v>0</v>
      </c>
      <c r="BW292" s="123"/>
      <c r="BX292" s="123"/>
      <c r="BY292" s="123"/>
      <c r="BZ292" s="122" t="n">
        <f aca="false">SUM(BW292:BY292)</f>
        <v>0</v>
      </c>
      <c r="CA292" s="123"/>
      <c r="CB292" s="123"/>
      <c r="CC292" s="123"/>
      <c r="CD292" s="122" t="n">
        <f aca="false">SUM(CA292:CC292)</f>
        <v>0</v>
      </c>
      <c r="CE292" s="123"/>
      <c r="CF292" s="123"/>
      <c r="CG292" s="123"/>
      <c r="CH292" s="123"/>
      <c r="CI292" s="123"/>
      <c r="CJ292" s="122" t="n">
        <f aca="false">SUM(CF292:CI292)</f>
        <v>0</v>
      </c>
      <c r="CK292" s="123" t="n">
        <f aca="false">BN292+BR292+BV292+BZ292+CD292+CE292+CJ292</f>
        <v>0</v>
      </c>
      <c r="CL292" s="125"/>
      <c r="CM292" s="126"/>
      <c r="CN292" s="32"/>
      <c r="CO292" s="32"/>
      <c r="CP292" s="32"/>
      <c r="CQ292" s="32"/>
      <c r="CR292" s="32"/>
      <c r="CS292" s="32"/>
      <c r="CT292" s="32"/>
    </row>
    <row r="293" customFormat="false" ht="24.75" hidden="false" customHeight="true" outlineLevel="0" collapsed="false">
      <c r="A293" s="32"/>
      <c r="B293" s="106" t="n">
        <f aca="false">B292+1</f>
        <v>283</v>
      </c>
      <c r="C293" s="117" t="n">
        <f aca="false">INDEX(_Rge_Projectdata_3rd,$B293,MATCH(C$10,_Rge_Headline_Projectdata,0))</f>
        <v>0</v>
      </c>
      <c r="D293" s="117" t="n">
        <f aca="false">INDEX(_Rge_Projectdata_3rd,$B293,MATCH(D$10,_Rge_Headline_Projectdata,0))</f>
        <v>0</v>
      </c>
      <c r="E293" s="118" t="str">
        <f aca="false" t="array" ref="E293:E293">IF(INDEX(_Rge_Projectdata_3rd,$B293,MATCH(E$10,_Rge_Headline_Projectdata,0))=0,"",INDEX(_Rge_Projectdata_3rd,$B293,MATCH(E$10,_Rge_Headline_Projectdata,0)))</f>
        <v/>
      </c>
      <c r="F293" s="119" t="str">
        <f aca="false">IF(OR(E293=0,E293&gt;_Reportdate),"Open","Closed")</f>
        <v>Open</v>
      </c>
      <c r="G293" s="120"/>
      <c r="H293" s="121"/>
      <c r="I293" s="121"/>
      <c r="J293" s="121"/>
      <c r="K293" s="122" t="n">
        <f aca="false">SUM(H293:J293)</f>
        <v>0</v>
      </c>
      <c r="L293" s="123"/>
      <c r="M293" s="123"/>
      <c r="N293" s="123"/>
      <c r="O293" s="122" t="n">
        <f aca="false">SUM(L293:N293)</f>
        <v>0</v>
      </c>
      <c r="P293" s="123"/>
      <c r="Q293" s="123"/>
      <c r="R293" s="123"/>
      <c r="S293" s="122" t="n">
        <f aca="false">SUM(P293:R293)</f>
        <v>0</v>
      </c>
      <c r="T293" s="123"/>
      <c r="U293" s="123"/>
      <c r="V293" s="123"/>
      <c r="W293" s="122" t="n">
        <f aca="false">SUM(T293:V293)</f>
        <v>0</v>
      </c>
      <c r="X293" s="123"/>
      <c r="Y293" s="123"/>
      <c r="Z293" s="123"/>
      <c r="AA293" s="122" t="n">
        <f aca="false">SUM(X293:Z293)</f>
        <v>0</v>
      </c>
      <c r="AB293" s="123"/>
      <c r="AC293" s="123"/>
      <c r="AD293" s="123"/>
      <c r="AE293" s="123"/>
      <c r="AF293" s="123"/>
      <c r="AG293" s="122" t="n">
        <f aca="false">SUM(AC293:AF293)</f>
        <v>0</v>
      </c>
      <c r="AH293" s="124" t="n">
        <f aca="false">K293+O293+S293+W293+AA293+AB293+AG293</f>
        <v>0</v>
      </c>
      <c r="AI293" s="120"/>
      <c r="AJ293" s="121"/>
      <c r="AK293" s="121"/>
      <c r="AL293" s="121"/>
      <c r="AM293" s="122" t="n">
        <f aca="false">SUM(AJ293:AL293)</f>
        <v>0</v>
      </c>
      <c r="AN293" s="123"/>
      <c r="AO293" s="123"/>
      <c r="AP293" s="123"/>
      <c r="AQ293" s="122" t="n">
        <f aca="false">SUM(AN293:AP293)</f>
        <v>0</v>
      </c>
      <c r="AR293" s="123"/>
      <c r="AS293" s="123"/>
      <c r="AT293" s="123"/>
      <c r="AU293" s="122" t="n">
        <f aca="false">SUM(AR293:AT293)</f>
        <v>0</v>
      </c>
      <c r="AV293" s="123"/>
      <c r="AW293" s="123"/>
      <c r="AX293" s="123"/>
      <c r="AY293" s="122" t="n">
        <f aca="false">SUM(AV293:AX293)</f>
        <v>0</v>
      </c>
      <c r="AZ293" s="123"/>
      <c r="BA293" s="123"/>
      <c r="BB293" s="123"/>
      <c r="BC293" s="122" t="n">
        <f aca="false">SUM(AZ293:BB293)</f>
        <v>0</v>
      </c>
      <c r="BD293" s="123"/>
      <c r="BE293" s="123"/>
      <c r="BF293" s="123"/>
      <c r="BG293" s="123"/>
      <c r="BH293" s="123"/>
      <c r="BI293" s="122" t="n">
        <f aca="false">SUM(BE293:BH293)</f>
        <v>0</v>
      </c>
      <c r="BJ293" s="124" t="n">
        <f aca="false">AM293+AQ293+AU293+AY293+BC293+BD293+BI293</f>
        <v>0</v>
      </c>
      <c r="BK293" s="120"/>
      <c r="BL293" s="121"/>
      <c r="BM293" s="121"/>
      <c r="BN293" s="122" t="n">
        <f aca="false">SUM(BK293:BM293)</f>
        <v>0</v>
      </c>
      <c r="BO293" s="123"/>
      <c r="BP293" s="123"/>
      <c r="BQ293" s="123"/>
      <c r="BR293" s="122" t="n">
        <f aca="false">SUM(BO293:BQ293)</f>
        <v>0</v>
      </c>
      <c r="BS293" s="123"/>
      <c r="BT293" s="123"/>
      <c r="BU293" s="123"/>
      <c r="BV293" s="122" t="n">
        <f aca="false">SUM(BS293:BU293)</f>
        <v>0</v>
      </c>
      <c r="BW293" s="123"/>
      <c r="BX293" s="123"/>
      <c r="BY293" s="123"/>
      <c r="BZ293" s="122" t="n">
        <f aca="false">SUM(BW293:BY293)</f>
        <v>0</v>
      </c>
      <c r="CA293" s="123"/>
      <c r="CB293" s="123"/>
      <c r="CC293" s="123"/>
      <c r="CD293" s="122" t="n">
        <f aca="false">SUM(CA293:CC293)</f>
        <v>0</v>
      </c>
      <c r="CE293" s="123"/>
      <c r="CF293" s="123"/>
      <c r="CG293" s="123"/>
      <c r="CH293" s="123"/>
      <c r="CI293" s="123"/>
      <c r="CJ293" s="122" t="n">
        <f aca="false">SUM(CF293:CI293)</f>
        <v>0</v>
      </c>
      <c r="CK293" s="123" t="n">
        <f aca="false">BN293+BR293+BV293+BZ293+CD293+CE293+CJ293</f>
        <v>0</v>
      </c>
      <c r="CL293" s="125"/>
      <c r="CM293" s="126"/>
      <c r="CN293" s="32"/>
      <c r="CO293" s="32"/>
      <c r="CP293" s="32"/>
      <c r="CQ293" s="32"/>
      <c r="CR293" s="32"/>
      <c r="CS293" s="32"/>
      <c r="CT293" s="32"/>
    </row>
    <row r="294" customFormat="false" ht="24.75" hidden="false" customHeight="true" outlineLevel="0" collapsed="false">
      <c r="A294" s="32"/>
      <c r="B294" s="106" t="n">
        <f aca="false">B293+1</f>
        <v>284</v>
      </c>
      <c r="C294" s="117" t="n">
        <f aca="false">INDEX(_Rge_Projectdata_3rd,$B294,MATCH(C$10,_Rge_Headline_Projectdata,0))</f>
        <v>0</v>
      </c>
      <c r="D294" s="117" t="n">
        <f aca="false">INDEX(_Rge_Projectdata_3rd,$B294,MATCH(D$10,_Rge_Headline_Projectdata,0))</f>
        <v>0</v>
      </c>
      <c r="E294" s="118" t="str">
        <f aca="false" t="array" ref="E294:E294">IF(INDEX(_Rge_Projectdata_3rd,$B294,MATCH(E$10,_Rge_Headline_Projectdata,0))=0,"",INDEX(_Rge_Projectdata_3rd,$B294,MATCH(E$10,_Rge_Headline_Projectdata,0)))</f>
        <v/>
      </c>
      <c r="F294" s="119" t="str">
        <f aca="false">IF(OR(E294=0,E294&gt;_Reportdate),"Open","Closed")</f>
        <v>Open</v>
      </c>
      <c r="G294" s="120"/>
      <c r="H294" s="121"/>
      <c r="I294" s="121"/>
      <c r="J294" s="121"/>
      <c r="K294" s="122" t="n">
        <f aca="false">SUM(H294:J294)</f>
        <v>0</v>
      </c>
      <c r="L294" s="123"/>
      <c r="M294" s="123"/>
      <c r="N294" s="123"/>
      <c r="O294" s="122" t="n">
        <f aca="false">SUM(L294:N294)</f>
        <v>0</v>
      </c>
      <c r="P294" s="123"/>
      <c r="Q294" s="123"/>
      <c r="R294" s="123"/>
      <c r="S294" s="122" t="n">
        <f aca="false">SUM(P294:R294)</f>
        <v>0</v>
      </c>
      <c r="T294" s="123"/>
      <c r="U294" s="123"/>
      <c r="V294" s="123"/>
      <c r="W294" s="122" t="n">
        <f aca="false">SUM(T294:V294)</f>
        <v>0</v>
      </c>
      <c r="X294" s="123"/>
      <c r="Y294" s="123"/>
      <c r="Z294" s="123"/>
      <c r="AA294" s="122" t="n">
        <f aca="false">SUM(X294:Z294)</f>
        <v>0</v>
      </c>
      <c r="AB294" s="123"/>
      <c r="AC294" s="123"/>
      <c r="AD294" s="123"/>
      <c r="AE294" s="123"/>
      <c r="AF294" s="123"/>
      <c r="AG294" s="122" t="n">
        <f aca="false">SUM(AC294:AF294)</f>
        <v>0</v>
      </c>
      <c r="AH294" s="124" t="n">
        <f aca="false">K294+O294+S294+W294+AA294+AB294+AG294</f>
        <v>0</v>
      </c>
      <c r="AI294" s="120"/>
      <c r="AJ294" s="121"/>
      <c r="AK294" s="121"/>
      <c r="AL294" s="121"/>
      <c r="AM294" s="122" t="n">
        <f aca="false">SUM(AJ294:AL294)</f>
        <v>0</v>
      </c>
      <c r="AN294" s="123"/>
      <c r="AO294" s="123"/>
      <c r="AP294" s="123"/>
      <c r="AQ294" s="122" t="n">
        <f aca="false">SUM(AN294:AP294)</f>
        <v>0</v>
      </c>
      <c r="AR294" s="123"/>
      <c r="AS294" s="123"/>
      <c r="AT294" s="123"/>
      <c r="AU294" s="122" t="n">
        <f aca="false">SUM(AR294:AT294)</f>
        <v>0</v>
      </c>
      <c r="AV294" s="123"/>
      <c r="AW294" s="123"/>
      <c r="AX294" s="123"/>
      <c r="AY294" s="122" t="n">
        <f aca="false">SUM(AV294:AX294)</f>
        <v>0</v>
      </c>
      <c r="AZ294" s="123"/>
      <c r="BA294" s="123"/>
      <c r="BB294" s="123"/>
      <c r="BC294" s="122" t="n">
        <f aca="false">SUM(AZ294:BB294)</f>
        <v>0</v>
      </c>
      <c r="BD294" s="123"/>
      <c r="BE294" s="123"/>
      <c r="BF294" s="123"/>
      <c r="BG294" s="123"/>
      <c r="BH294" s="123"/>
      <c r="BI294" s="122" t="n">
        <f aca="false">SUM(BE294:BH294)</f>
        <v>0</v>
      </c>
      <c r="BJ294" s="124" t="n">
        <f aca="false">AM294+AQ294+AU294+AY294+BC294+BD294+BI294</f>
        <v>0</v>
      </c>
      <c r="BK294" s="120"/>
      <c r="BL294" s="121"/>
      <c r="BM294" s="121"/>
      <c r="BN294" s="122" t="n">
        <f aca="false">SUM(BK294:BM294)</f>
        <v>0</v>
      </c>
      <c r="BO294" s="123"/>
      <c r="BP294" s="123"/>
      <c r="BQ294" s="123"/>
      <c r="BR294" s="122" t="n">
        <f aca="false">SUM(BO294:BQ294)</f>
        <v>0</v>
      </c>
      <c r="BS294" s="123"/>
      <c r="BT294" s="123"/>
      <c r="BU294" s="123"/>
      <c r="BV294" s="122" t="n">
        <f aca="false">SUM(BS294:BU294)</f>
        <v>0</v>
      </c>
      <c r="BW294" s="123"/>
      <c r="BX294" s="123"/>
      <c r="BY294" s="123"/>
      <c r="BZ294" s="122" t="n">
        <f aca="false">SUM(BW294:BY294)</f>
        <v>0</v>
      </c>
      <c r="CA294" s="123"/>
      <c r="CB294" s="123"/>
      <c r="CC294" s="123"/>
      <c r="CD294" s="122" t="n">
        <f aca="false">SUM(CA294:CC294)</f>
        <v>0</v>
      </c>
      <c r="CE294" s="123"/>
      <c r="CF294" s="123"/>
      <c r="CG294" s="123"/>
      <c r="CH294" s="123"/>
      <c r="CI294" s="123"/>
      <c r="CJ294" s="122" t="n">
        <f aca="false">SUM(CF294:CI294)</f>
        <v>0</v>
      </c>
      <c r="CK294" s="123" t="n">
        <f aca="false">BN294+BR294+BV294+BZ294+CD294+CE294+CJ294</f>
        <v>0</v>
      </c>
      <c r="CL294" s="125"/>
      <c r="CM294" s="126"/>
      <c r="CN294" s="32"/>
      <c r="CO294" s="32"/>
      <c r="CP294" s="32"/>
      <c r="CQ294" s="32"/>
      <c r="CR294" s="32"/>
      <c r="CS294" s="32"/>
      <c r="CT294" s="32"/>
    </row>
    <row r="295" customFormat="false" ht="24.75" hidden="false" customHeight="true" outlineLevel="0" collapsed="false">
      <c r="A295" s="32"/>
      <c r="B295" s="106" t="n">
        <f aca="false">B294+1</f>
        <v>285</v>
      </c>
      <c r="C295" s="117" t="n">
        <f aca="false">INDEX(_Rge_Projectdata_3rd,$B295,MATCH(C$10,_Rge_Headline_Projectdata,0))</f>
        <v>0</v>
      </c>
      <c r="D295" s="117" t="n">
        <f aca="false">INDEX(_Rge_Projectdata_3rd,$B295,MATCH(D$10,_Rge_Headline_Projectdata,0))</f>
        <v>0</v>
      </c>
      <c r="E295" s="118" t="str">
        <f aca="false" t="array" ref="E295:E295">IF(INDEX(_Rge_Projectdata_3rd,$B295,MATCH(E$10,_Rge_Headline_Projectdata,0))=0,"",INDEX(_Rge_Projectdata_3rd,$B295,MATCH(E$10,_Rge_Headline_Projectdata,0)))</f>
        <v/>
      </c>
      <c r="F295" s="119" t="str">
        <f aca="false">IF(OR(E295=0,E295&gt;_Reportdate),"Open","Closed")</f>
        <v>Open</v>
      </c>
      <c r="G295" s="120"/>
      <c r="H295" s="121"/>
      <c r="I295" s="121"/>
      <c r="J295" s="121"/>
      <c r="K295" s="122" t="n">
        <f aca="false">SUM(H295:J295)</f>
        <v>0</v>
      </c>
      <c r="L295" s="123"/>
      <c r="M295" s="123"/>
      <c r="N295" s="123"/>
      <c r="O295" s="122" t="n">
        <f aca="false">SUM(L295:N295)</f>
        <v>0</v>
      </c>
      <c r="P295" s="123"/>
      <c r="Q295" s="123"/>
      <c r="R295" s="123"/>
      <c r="S295" s="122" t="n">
        <f aca="false">SUM(P295:R295)</f>
        <v>0</v>
      </c>
      <c r="T295" s="123"/>
      <c r="U295" s="123"/>
      <c r="V295" s="123"/>
      <c r="W295" s="122" t="n">
        <f aca="false">SUM(T295:V295)</f>
        <v>0</v>
      </c>
      <c r="X295" s="123"/>
      <c r="Y295" s="123"/>
      <c r="Z295" s="123"/>
      <c r="AA295" s="122" t="n">
        <f aca="false">SUM(X295:Z295)</f>
        <v>0</v>
      </c>
      <c r="AB295" s="123"/>
      <c r="AC295" s="123"/>
      <c r="AD295" s="123"/>
      <c r="AE295" s="123"/>
      <c r="AF295" s="123"/>
      <c r="AG295" s="122" t="n">
        <f aca="false">SUM(AC295:AF295)</f>
        <v>0</v>
      </c>
      <c r="AH295" s="124" t="n">
        <f aca="false">K295+O295+S295+W295+AA295+AB295+AG295</f>
        <v>0</v>
      </c>
      <c r="AI295" s="120"/>
      <c r="AJ295" s="121"/>
      <c r="AK295" s="121"/>
      <c r="AL295" s="121"/>
      <c r="AM295" s="122" t="n">
        <f aca="false">SUM(AJ295:AL295)</f>
        <v>0</v>
      </c>
      <c r="AN295" s="123"/>
      <c r="AO295" s="123"/>
      <c r="AP295" s="123"/>
      <c r="AQ295" s="122" t="n">
        <f aca="false">SUM(AN295:AP295)</f>
        <v>0</v>
      </c>
      <c r="AR295" s="123"/>
      <c r="AS295" s="123"/>
      <c r="AT295" s="123"/>
      <c r="AU295" s="122" t="n">
        <f aca="false">SUM(AR295:AT295)</f>
        <v>0</v>
      </c>
      <c r="AV295" s="123"/>
      <c r="AW295" s="123"/>
      <c r="AX295" s="123"/>
      <c r="AY295" s="122" t="n">
        <f aca="false">SUM(AV295:AX295)</f>
        <v>0</v>
      </c>
      <c r="AZ295" s="123"/>
      <c r="BA295" s="123"/>
      <c r="BB295" s="123"/>
      <c r="BC295" s="122" t="n">
        <f aca="false">SUM(AZ295:BB295)</f>
        <v>0</v>
      </c>
      <c r="BD295" s="123"/>
      <c r="BE295" s="123"/>
      <c r="BF295" s="123"/>
      <c r="BG295" s="123"/>
      <c r="BH295" s="123"/>
      <c r="BI295" s="122" t="n">
        <f aca="false">SUM(BE295:BH295)</f>
        <v>0</v>
      </c>
      <c r="BJ295" s="124" t="n">
        <f aca="false">AM295+AQ295+AU295+AY295+BC295+BD295+BI295</f>
        <v>0</v>
      </c>
      <c r="BK295" s="120"/>
      <c r="BL295" s="121"/>
      <c r="BM295" s="121"/>
      <c r="BN295" s="122" t="n">
        <f aca="false">SUM(BK295:BM295)</f>
        <v>0</v>
      </c>
      <c r="BO295" s="123"/>
      <c r="BP295" s="123"/>
      <c r="BQ295" s="123"/>
      <c r="BR295" s="122" t="n">
        <f aca="false">SUM(BO295:BQ295)</f>
        <v>0</v>
      </c>
      <c r="BS295" s="123"/>
      <c r="BT295" s="123"/>
      <c r="BU295" s="123"/>
      <c r="BV295" s="122" t="n">
        <f aca="false">SUM(BS295:BU295)</f>
        <v>0</v>
      </c>
      <c r="BW295" s="123"/>
      <c r="BX295" s="123"/>
      <c r="BY295" s="123"/>
      <c r="BZ295" s="122" t="n">
        <f aca="false">SUM(BW295:BY295)</f>
        <v>0</v>
      </c>
      <c r="CA295" s="123"/>
      <c r="CB295" s="123"/>
      <c r="CC295" s="123"/>
      <c r="CD295" s="122" t="n">
        <f aca="false">SUM(CA295:CC295)</f>
        <v>0</v>
      </c>
      <c r="CE295" s="123"/>
      <c r="CF295" s="123"/>
      <c r="CG295" s="123"/>
      <c r="CH295" s="123"/>
      <c r="CI295" s="123"/>
      <c r="CJ295" s="122" t="n">
        <f aca="false">SUM(CF295:CI295)</f>
        <v>0</v>
      </c>
      <c r="CK295" s="123" t="n">
        <f aca="false">BN295+BR295+BV295+BZ295+CD295+CE295+CJ295</f>
        <v>0</v>
      </c>
      <c r="CL295" s="125"/>
      <c r="CM295" s="126"/>
      <c r="CN295" s="32"/>
      <c r="CO295" s="32"/>
      <c r="CP295" s="32"/>
      <c r="CQ295" s="32"/>
      <c r="CR295" s="32"/>
      <c r="CS295" s="32"/>
      <c r="CT295" s="32"/>
    </row>
    <row r="296" customFormat="false" ht="24.75" hidden="false" customHeight="true" outlineLevel="0" collapsed="false">
      <c r="A296" s="32"/>
      <c r="B296" s="106" t="n">
        <f aca="false">B295+1</f>
        <v>286</v>
      </c>
      <c r="C296" s="117" t="n">
        <f aca="false">INDEX(_Rge_Projectdata_3rd,$B296,MATCH(C$10,_Rge_Headline_Projectdata,0))</f>
        <v>0</v>
      </c>
      <c r="D296" s="117" t="n">
        <f aca="false">INDEX(_Rge_Projectdata_3rd,$B296,MATCH(D$10,_Rge_Headline_Projectdata,0))</f>
        <v>0</v>
      </c>
      <c r="E296" s="118" t="str">
        <f aca="false" t="array" ref="E296:E296">IF(INDEX(_Rge_Projectdata_3rd,$B296,MATCH(E$10,_Rge_Headline_Projectdata,0))=0,"",INDEX(_Rge_Projectdata_3rd,$B296,MATCH(E$10,_Rge_Headline_Projectdata,0)))</f>
        <v/>
      </c>
      <c r="F296" s="119" t="str">
        <f aca="false">IF(OR(E296=0,E296&gt;_Reportdate),"Open","Closed")</f>
        <v>Open</v>
      </c>
      <c r="G296" s="120"/>
      <c r="H296" s="121"/>
      <c r="I296" s="121"/>
      <c r="J296" s="121"/>
      <c r="K296" s="122" t="n">
        <f aca="false">SUM(H296:J296)</f>
        <v>0</v>
      </c>
      <c r="L296" s="123"/>
      <c r="M296" s="123"/>
      <c r="N296" s="123"/>
      <c r="O296" s="122" t="n">
        <f aca="false">SUM(L296:N296)</f>
        <v>0</v>
      </c>
      <c r="P296" s="123"/>
      <c r="Q296" s="123"/>
      <c r="R296" s="123"/>
      <c r="S296" s="122" t="n">
        <f aca="false">SUM(P296:R296)</f>
        <v>0</v>
      </c>
      <c r="T296" s="123"/>
      <c r="U296" s="123"/>
      <c r="V296" s="123"/>
      <c r="W296" s="122" t="n">
        <f aca="false">SUM(T296:V296)</f>
        <v>0</v>
      </c>
      <c r="X296" s="123"/>
      <c r="Y296" s="123"/>
      <c r="Z296" s="123"/>
      <c r="AA296" s="122" t="n">
        <f aca="false">SUM(X296:Z296)</f>
        <v>0</v>
      </c>
      <c r="AB296" s="123"/>
      <c r="AC296" s="123"/>
      <c r="AD296" s="123"/>
      <c r="AE296" s="123"/>
      <c r="AF296" s="123"/>
      <c r="AG296" s="122" t="n">
        <f aca="false">SUM(AC296:AF296)</f>
        <v>0</v>
      </c>
      <c r="AH296" s="124" t="n">
        <f aca="false">K296+O296+S296+W296+AA296+AB296+AG296</f>
        <v>0</v>
      </c>
      <c r="AI296" s="120"/>
      <c r="AJ296" s="121"/>
      <c r="AK296" s="121"/>
      <c r="AL296" s="121"/>
      <c r="AM296" s="122" t="n">
        <f aca="false">SUM(AJ296:AL296)</f>
        <v>0</v>
      </c>
      <c r="AN296" s="123"/>
      <c r="AO296" s="123"/>
      <c r="AP296" s="123"/>
      <c r="AQ296" s="122" t="n">
        <f aca="false">SUM(AN296:AP296)</f>
        <v>0</v>
      </c>
      <c r="AR296" s="123"/>
      <c r="AS296" s="123"/>
      <c r="AT296" s="123"/>
      <c r="AU296" s="122" t="n">
        <f aca="false">SUM(AR296:AT296)</f>
        <v>0</v>
      </c>
      <c r="AV296" s="123"/>
      <c r="AW296" s="123"/>
      <c r="AX296" s="123"/>
      <c r="AY296" s="122" t="n">
        <f aca="false">SUM(AV296:AX296)</f>
        <v>0</v>
      </c>
      <c r="AZ296" s="123"/>
      <c r="BA296" s="123"/>
      <c r="BB296" s="123"/>
      <c r="BC296" s="122" t="n">
        <f aca="false">SUM(AZ296:BB296)</f>
        <v>0</v>
      </c>
      <c r="BD296" s="123"/>
      <c r="BE296" s="123"/>
      <c r="BF296" s="123"/>
      <c r="BG296" s="123"/>
      <c r="BH296" s="123"/>
      <c r="BI296" s="122" t="n">
        <f aca="false">SUM(BE296:BH296)</f>
        <v>0</v>
      </c>
      <c r="BJ296" s="124" t="n">
        <f aca="false">AM296+AQ296+AU296+AY296+BC296+BD296+BI296</f>
        <v>0</v>
      </c>
      <c r="BK296" s="120"/>
      <c r="BL296" s="121"/>
      <c r="BM296" s="121"/>
      <c r="BN296" s="122" t="n">
        <f aca="false">SUM(BK296:BM296)</f>
        <v>0</v>
      </c>
      <c r="BO296" s="123"/>
      <c r="BP296" s="123"/>
      <c r="BQ296" s="123"/>
      <c r="BR296" s="122" t="n">
        <f aca="false">SUM(BO296:BQ296)</f>
        <v>0</v>
      </c>
      <c r="BS296" s="123"/>
      <c r="BT296" s="123"/>
      <c r="BU296" s="123"/>
      <c r="BV296" s="122" t="n">
        <f aca="false">SUM(BS296:BU296)</f>
        <v>0</v>
      </c>
      <c r="BW296" s="123"/>
      <c r="BX296" s="123"/>
      <c r="BY296" s="123"/>
      <c r="BZ296" s="122" t="n">
        <f aca="false">SUM(BW296:BY296)</f>
        <v>0</v>
      </c>
      <c r="CA296" s="123"/>
      <c r="CB296" s="123"/>
      <c r="CC296" s="123"/>
      <c r="CD296" s="122" t="n">
        <f aca="false">SUM(CA296:CC296)</f>
        <v>0</v>
      </c>
      <c r="CE296" s="123"/>
      <c r="CF296" s="123"/>
      <c r="CG296" s="123"/>
      <c r="CH296" s="123"/>
      <c r="CI296" s="123"/>
      <c r="CJ296" s="122" t="n">
        <f aca="false">SUM(CF296:CI296)</f>
        <v>0</v>
      </c>
      <c r="CK296" s="123" t="n">
        <f aca="false">BN296+BR296+BV296+BZ296+CD296+CE296+CJ296</f>
        <v>0</v>
      </c>
      <c r="CL296" s="125"/>
      <c r="CM296" s="126"/>
      <c r="CN296" s="32"/>
      <c r="CO296" s="32"/>
      <c r="CP296" s="32"/>
      <c r="CQ296" s="32"/>
      <c r="CR296" s="32"/>
      <c r="CS296" s="32"/>
      <c r="CT296" s="32"/>
    </row>
    <row r="297" customFormat="false" ht="24.75" hidden="false" customHeight="true" outlineLevel="0" collapsed="false">
      <c r="A297" s="32"/>
      <c r="B297" s="106" t="n">
        <f aca="false">B296+1</f>
        <v>287</v>
      </c>
      <c r="C297" s="117" t="n">
        <f aca="false">INDEX(_Rge_Projectdata_3rd,$B297,MATCH(C$10,_Rge_Headline_Projectdata,0))</f>
        <v>0</v>
      </c>
      <c r="D297" s="117" t="n">
        <f aca="false">INDEX(_Rge_Projectdata_3rd,$B297,MATCH(D$10,_Rge_Headline_Projectdata,0))</f>
        <v>0</v>
      </c>
      <c r="E297" s="118" t="str">
        <f aca="false" t="array" ref="E297:E297">IF(INDEX(_Rge_Projectdata_3rd,$B297,MATCH(E$10,_Rge_Headline_Projectdata,0))=0,"",INDEX(_Rge_Projectdata_3rd,$B297,MATCH(E$10,_Rge_Headline_Projectdata,0)))</f>
        <v/>
      </c>
      <c r="F297" s="119" t="str">
        <f aca="false">IF(OR(E297=0,E297&gt;_Reportdate),"Open","Closed")</f>
        <v>Open</v>
      </c>
      <c r="G297" s="120"/>
      <c r="H297" s="121"/>
      <c r="I297" s="121"/>
      <c r="J297" s="121"/>
      <c r="K297" s="122" t="n">
        <f aca="false">SUM(H297:J297)</f>
        <v>0</v>
      </c>
      <c r="L297" s="123"/>
      <c r="M297" s="123"/>
      <c r="N297" s="123"/>
      <c r="O297" s="122" t="n">
        <f aca="false">SUM(L297:N297)</f>
        <v>0</v>
      </c>
      <c r="P297" s="123"/>
      <c r="Q297" s="123"/>
      <c r="R297" s="123"/>
      <c r="S297" s="122" t="n">
        <f aca="false">SUM(P297:R297)</f>
        <v>0</v>
      </c>
      <c r="T297" s="123"/>
      <c r="U297" s="123"/>
      <c r="V297" s="123"/>
      <c r="W297" s="122" t="n">
        <f aca="false">SUM(T297:V297)</f>
        <v>0</v>
      </c>
      <c r="X297" s="123"/>
      <c r="Y297" s="123"/>
      <c r="Z297" s="123"/>
      <c r="AA297" s="122" t="n">
        <f aca="false">SUM(X297:Z297)</f>
        <v>0</v>
      </c>
      <c r="AB297" s="123"/>
      <c r="AC297" s="123"/>
      <c r="AD297" s="123"/>
      <c r="AE297" s="123"/>
      <c r="AF297" s="123"/>
      <c r="AG297" s="122" t="n">
        <f aca="false">SUM(AC297:AF297)</f>
        <v>0</v>
      </c>
      <c r="AH297" s="124" t="n">
        <f aca="false">K297+O297+S297+W297+AA297+AB297+AG297</f>
        <v>0</v>
      </c>
      <c r="AI297" s="120"/>
      <c r="AJ297" s="121"/>
      <c r="AK297" s="121"/>
      <c r="AL297" s="121"/>
      <c r="AM297" s="122" t="n">
        <f aca="false">SUM(AJ297:AL297)</f>
        <v>0</v>
      </c>
      <c r="AN297" s="123"/>
      <c r="AO297" s="123"/>
      <c r="AP297" s="123"/>
      <c r="AQ297" s="122" t="n">
        <f aca="false">SUM(AN297:AP297)</f>
        <v>0</v>
      </c>
      <c r="AR297" s="123"/>
      <c r="AS297" s="123"/>
      <c r="AT297" s="123"/>
      <c r="AU297" s="122" t="n">
        <f aca="false">SUM(AR297:AT297)</f>
        <v>0</v>
      </c>
      <c r="AV297" s="123"/>
      <c r="AW297" s="123"/>
      <c r="AX297" s="123"/>
      <c r="AY297" s="122" t="n">
        <f aca="false">SUM(AV297:AX297)</f>
        <v>0</v>
      </c>
      <c r="AZ297" s="123"/>
      <c r="BA297" s="123"/>
      <c r="BB297" s="123"/>
      <c r="BC297" s="122" t="n">
        <f aca="false">SUM(AZ297:BB297)</f>
        <v>0</v>
      </c>
      <c r="BD297" s="123"/>
      <c r="BE297" s="123"/>
      <c r="BF297" s="123"/>
      <c r="BG297" s="123"/>
      <c r="BH297" s="123"/>
      <c r="BI297" s="122" t="n">
        <f aca="false">SUM(BE297:BH297)</f>
        <v>0</v>
      </c>
      <c r="BJ297" s="124" t="n">
        <f aca="false">AM297+AQ297+AU297+AY297+BC297+BD297+BI297</f>
        <v>0</v>
      </c>
      <c r="BK297" s="120"/>
      <c r="BL297" s="121"/>
      <c r="BM297" s="121"/>
      <c r="BN297" s="122" t="n">
        <f aca="false">SUM(BK297:BM297)</f>
        <v>0</v>
      </c>
      <c r="BO297" s="123"/>
      <c r="BP297" s="123"/>
      <c r="BQ297" s="123"/>
      <c r="BR297" s="122" t="n">
        <f aca="false">SUM(BO297:BQ297)</f>
        <v>0</v>
      </c>
      <c r="BS297" s="123"/>
      <c r="BT297" s="123"/>
      <c r="BU297" s="123"/>
      <c r="BV297" s="122" t="n">
        <f aca="false">SUM(BS297:BU297)</f>
        <v>0</v>
      </c>
      <c r="BW297" s="123"/>
      <c r="BX297" s="123"/>
      <c r="BY297" s="123"/>
      <c r="BZ297" s="122" t="n">
        <f aca="false">SUM(BW297:BY297)</f>
        <v>0</v>
      </c>
      <c r="CA297" s="123"/>
      <c r="CB297" s="123"/>
      <c r="CC297" s="123"/>
      <c r="CD297" s="122" t="n">
        <f aca="false">SUM(CA297:CC297)</f>
        <v>0</v>
      </c>
      <c r="CE297" s="123"/>
      <c r="CF297" s="123"/>
      <c r="CG297" s="123"/>
      <c r="CH297" s="123"/>
      <c r="CI297" s="123"/>
      <c r="CJ297" s="122" t="n">
        <f aca="false">SUM(CF297:CI297)</f>
        <v>0</v>
      </c>
      <c r="CK297" s="123" t="n">
        <f aca="false">BN297+BR297+BV297+BZ297+CD297+CE297+CJ297</f>
        <v>0</v>
      </c>
      <c r="CL297" s="125"/>
      <c r="CM297" s="126"/>
      <c r="CN297" s="32"/>
      <c r="CO297" s="32"/>
      <c r="CP297" s="32"/>
      <c r="CQ297" s="32"/>
      <c r="CR297" s="32"/>
      <c r="CS297" s="32"/>
      <c r="CT297" s="32"/>
    </row>
    <row r="298" customFormat="false" ht="24.75" hidden="false" customHeight="true" outlineLevel="0" collapsed="false">
      <c r="A298" s="32"/>
      <c r="B298" s="106" t="n">
        <f aca="false">B297+1</f>
        <v>288</v>
      </c>
      <c r="C298" s="117" t="n">
        <f aca="false">INDEX(_Rge_Projectdata_3rd,$B298,MATCH(C$10,_Rge_Headline_Projectdata,0))</f>
        <v>0</v>
      </c>
      <c r="D298" s="117" t="n">
        <f aca="false">INDEX(_Rge_Projectdata_3rd,$B298,MATCH(D$10,_Rge_Headline_Projectdata,0))</f>
        <v>0</v>
      </c>
      <c r="E298" s="118" t="str">
        <f aca="false" t="array" ref="E298:E298">IF(INDEX(_Rge_Projectdata_3rd,$B298,MATCH(E$10,_Rge_Headline_Projectdata,0))=0,"",INDEX(_Rge_Projectdata_3rd,$B298,MATCH(E$10,_Rge_Headline_Projectdata,0)))</f>
        <v/>
      </c>
      <c r="F298" s="119" t="str">
        <f aca="false">IF(OR(E298=0,E298&gt;_Reportdate),"Open","Closed")</f>
        <v>Open</v>
      </c>
      <c r="G298" s="120"/>
      <c r="H298" s="121"/>
      <c r="I298" s="121"/>
      <c r="J298" s="121"/>
      <c r="K298" s="122" t="n">
        <f aca="false">SUM(H298:J298)</f>
        <v>0</v>
      </c>
      <c r="L298" s="123"/>
      <c r="M298" s="123"/>
      <c r="N298" s="123"/>
      <c r="O298" s="122" t="n">
        <f aca="false">SUM(L298:N298)</f>
        <v>0</v>
      </c>
      <c r="P298" s="123"/>
      <c r="Q298" s="123"/>
      <c r="R298" s="123"/>
      <c r="S298" s="122" t="n">
        <f aca="false">SUM(P298:R298)</f>
        <v>0</v>
      </c>
      <c r="T298" s="123"/>
      <c r="U298" s="123"/>
      <c r="V298" s="123"/>
      <c r="W298" s="122" t="n">
        <f aca="false">SUM(T298:V298)</f>
        <v>0</v>
      </c>
      <c r="X298" s="123"/>
      <c r="Y298" s="123"/>
      <c r="Z298" s="123"/>
      <c r="AA298" s="122" t="n">
        <f aca="false">SUM(X298:Z298)</f>
        <v>0</v>
      </c>
      <c r="AB298" s="123"/>
      <c r="AC298" s="123"/>
      <c r="AD298" s="123"/>
      <c r="AE298" s="123"/>
      <c r="AF298" s="123"/>
      <c r="AG298" s="122" t="n">
        <f aca="false">SUM(AC298:AF298)</f>
        <v>0</v>
      </c>
      <c r="AH298" s="124" t="n">
        <f aca="false">K298+O298+S298+W298+AA298+AB298+AG298</f>
        <v>0</v>
      </c>
      <c r="AI298" s="120"/>
      <c r="AJ298" s="121"/>
      <c r="AK298" s="121"/>
      <c r="AL298" s="121"/>
      <c r="AM298" s="122" t="n">
        <f aca="false">SUM(AJ298:AL298)</f>
        <v>0</v>
      </c>
      <c r="AN298" s="123"/>
      <c r="AO298" s="123"/>
      <c r="AP298" s="123"/>
      <c r="AQ298" s="122" t="n">
        <f aca="false">SUM(AN298:AP298)</f>
        <v>0</v>
      </c>
      <c r="AR298" s="123"/>
      <c r="AS298" s="123"/>
      <c r="AT298" s="123"/>
      <c r="AU298" s="122" t="n">
        <f aca="false">SUM(AR298:AT298)</f>
        <v>0</v>
      </c>
      <c r="AV298" s="123"/>
      <c r="AW298" s="123"/>
      <c r="AX298" s="123"/>
      <c r="AY298" s="122" t="n">
        <f aca="false">SUM(AV298:AX298)</f>
        <v>0</v>
      </c>
      <c r="AZ298" s="123"/>
      <c r="BA298" s="123"/>
      <c r="BB298" s="123"/>
      <c r="BC298" s="122" t="n">
        <f aca="false">SUM(AZ298:BB298)</f>
        <v>0</v>
      </c>
      <c r="BD298" s="123"/>
      <c r="BE298" s="123"/>
      <c r="BF298" s="123"/>
      <c r="BG298" s="123"/>
      <c r="BH298" s="123"/>
      <c r="BI298" s="122" t="n">
        <f aca="false">SUM(BE298:BH298)</f>
        <v>0</v>
      </c>
      <c r="BJ298" s="124" t="n">
        <f aca="false">AM298+AQ298+AU298+AY298+BC298+BD298+BI298</f>
        <v>0</v>
      </c>
      <c r="BK298" s="120"/>
      <c r="BL298" s="121"/>
      <c r="BM298" s="121"/>
      <c r="BN298" s="122" t="n">
        <f aca="false">SUM(BK298:BM298)</f>
        <v>0</v>
      </c>
      <c r="BO298" s="123"/>
      <c r="BP298" s="123"/>
      <c r="BQ298" s="123"/>
      <c r="BR298" s="122" t="n">
        <f aca="false">SUM(BO298:BQ298)</f>
        <v>0</v>
      </c>
      <c r="BS298" s="123"/>
      <c r="BT298" s="123"/>
      <c r="BU298" s="123"/>
      <c r="BV298" s="122" t="n">
        <f aca="false">SUM(BS298:BU298)</f>
        <v>0</v>
      </c>
      <c r="BW298" s="123"/>
      <c r="BX298" s="123"/>
      <c r="BY298" s="123"/>
      <c r="BZ298" s="122" t="n">
        <f aca="false">SUM(BW298:BY298)</f>
        <v>0</v>
      </c>
      <c r="CA298" s="123"/>
      <c r="CB298" s="123"/>
      <c r="CC298" s="123"/>
      <c r="CD298" s="122" t="n">
        <f aca="false">SUM(CA298:CC298)</f>
        <v>0</v>
      </c>
      <c r="CE298" s="123"/>
      <c r="CF298" s="123"/>
      <c r="CG298" s="123"/>
      <c r="CH298" s="123"/>
      <c r="CI298" s="123"/>
      <c r="CJ298" s="122" t="n">
        <f aca="false">SUM(CF298:CI298)</f>
        <v>0</v>
      </c>
      <c r="CK298" s="123" t="n">
        <f aca="false">BN298+BR298+BV298+BZ298+CD298+CE298+CJ298</f>
        <v>0</v>
      </c>
      <c r="CL298" s="125"/>
      <c r="CM298" s="126"/>
      <c r="CN298" s="32"/>
      <c r="CO298" s="32"/>
      <c r="CP298" s="32"/>
      <c r="CQ298" s="32"/>
      <c r="CR298" s="32"/>
      <c r="CS298" s="32"/>
      <c r="CT298" s="32"/>
    </row>
    <row r="299" customFormat="false" ht="24.75" hidden="false" customHeight="true" outlineLevel="0" collapsed="false">
      <c r="A299" s="32"/>
      <c r="B299" s="106" t="n">
        <f aca="false">B298+1</f>
        <v>289</v>
      </c>
      <c r="C299" s="117" t="n">
        <f aca="false">INDEX(_Rge_Projectdata_3rd,$B299,MATCH(C$10,_Rge_Headline_Projectdata,0))</f>
        <v>0</v>
      </c>
      <c r="D299" s="117" t="n">
        <f aca="false">INDEX(_Rge_Projectdata_3rd,$B299,MATCH(D$10,_Rge_Headline_Projectdata,0))</f>
        <v>0</v>
      </c>
      <c r="E299" s="118" t="str">
        <f aca="false" t="array" ref="E299:E299">IF(INDEX(_Rge_Projectdata_3rd,$B299,MATCH(E$10,_Rge_Headline_Projectdata,0))=0,"",INDEX(_Rge_Projectdata_3rd,$B299,MATCH(E$10,_Rge_Headline_Projectdata,0)))</f>
        <v/>
      </c>
      <c r="F299" s="119" t="str">
        <f aca="false">IF(OR(E299=0,E299&gt;_Reportdate),"Open","Closed")</f>
        <v>Open</v>
      </c>
      <c r="G299" s="120"/>
      <c r="H299" s="121"/>
      <c r="I299" s="121"/>
      <c r="J299" s="121"/>
      <c r="K299" s="122" t="n">
        <f aca="false">SUM(H299:J299)</f>
        <v>0</v>
      </c>
      <c r="L299" s="123"/>
      <c r="M299" s="123"/>
      <c r="N299" s="123"/>
      <c r="O299" s="122" t="n">
        <f aca="false">SUM(L299:N299)</f>
        <v>0</v>
      </c>
      <c r="P299" s="123"/>
      <c r="Q299" s="123"/>
      <c r="R299" s="123"/>
      <c r="S299" s="122" t="n">
        <f aca="false">SUM(P299:R299)</f>
        <v>0</v>
      </c>
      <c r="T299" s="123"/>
      <c r="U299" s="123"/>
      <c r="V299" s="123"/>
      <c r="W299" s="122" t="n">
        <f aca="false">SUM(T299:V299)</f>
        <v>0</v>
      </c>
      <c r="X299" s="123"/>
      <c r="Y299" s="123"/>
      <c r="Z299" s="123"/>
      <c r="AA299" s="122" t="n">
        <f aca="false">SUM(X299:Z299)</f>
        <v>0</v>
      </c>
      <c r="AB299" s="123"/>
      <c r="AC299" s="123"/>
      <c r="AD299" s="123"/>
      <c r="AE299" s="123"/>
      <c r="AF299" s="123"/>
      <c r="AG299" s="122" t="n">
        <f aca="false">SUM(AC299:AF299)</f>
        <v>0</v>
      </c>
      <c r="AH299" s="124" t="n">
        <f aca="false">K299+O299+S299+W299+AA299+AB299+AG299</f>
        <v>0</v>
      </c>
      <c r="AI299" s="120"/>
      <c r="AJ299" s="121"/>
      <c r="AK299" s="121"/>
      <c r="AL299" s="121"/>
      <c r="AM299" s="122" t="n">
        <f aca="false">SUM(AJ299:AL299)</f>
        <v>0</v>
      </c>
      <c r="AN299" s="123"/>
      <c r="AO299" s="123"/>
      <c r="AP299" s="123"/>
      <c r="AQ299" s="122" t="n">
        <f aca="false">SUM(AN299:AP299)</f>
        <v>0</v>
      </c>
      <c r="AR299" s="123"/>
      <c r="AS299" s="123"/>
      <c r="AT299" s="123"/>
      <c r="AU299" s="122" t="n">
        <f aca="false">SUM(AR299:AT299)</f>
        <v>0</v>
      </c>
      <c r="AV299" s="123"/>
      <c r="AW299" s="123"/>
      <c r="AX299" s="123"/>
      <c r="AY299" s="122" t="n">
        <f aca="false">SUM(AV299:AX299)</f>
        <v>0</v>
      </c>
      <c r="AZ299" s="123"/>
      <c r="BA299" s="123"/>
      <c r="BB299" s="123"/>
      <c r="BC299" s="122" t="n">
        <f aca="false">SUM(AZ299:BB299)</f>
        <v>0</v>
      </c>
      <c r="BD299" s="123"/>
      <c r="BE299" s="123"/>
      <c r="BF299" s="123"/>
      <c r="BG299" s="123"/>
      <c r="BH299" s="123"/>
      <c r="BI299" s="122" t="n">
        <f aca="false">SUM(BE299:BH299)</f>
        <v>0</v>
      </c>
      <c r="BJ299" s="124" t="n">
        <f aca="false">AM299+AQ299+AU299+AY299+BC299+BD299+BI299</f>
        <v>0</v>
      </c>
      <c r="BK299" s="120"/>
      <c r="BL299" s="121"/>
      <c r="BM299" s="121"/>
      <c r="BN299" s="122" t="n">
        <f aca="false">SUM(BK299:BM299)</f>
        <v>0</v>
      </c>
      <c r="BO299" s="123"/>
      <c r="BP299" s="123"/>
      <c r="BQ299" s="123"/>
      <c r="BR299" s="122" t="n">
        <f aca="false">SUM(BO299:BQ299)</f>
        <v>0</v>
      </c>
      <c r="BS299" s="123"/>
      <c r="BT299" s="123"/>
      <c r="BU299" s="123"/>
      <c r="BV299" s="122" t="n">
        <f aca="false">SUM(BS299:BU299)</f>
        <v>0</v>
      </c>
      <c r="BW299" s="123"/>
      <c r="BX299" s="123"/>
      <c r="BY299" s="123"/>
      <c r="BZ299" s="122" t="n">
        <f aca="false">SUM(BW299:BY299)</f>
        <v>0</v>
      </c>
      <c r="CA299" s="123"/>
      <c r="CB299" s="123"/>
      <c r="CC299" s="123"/>
      <c r="CD299" s="122" t="n">
        <f aca="false">SUM(CA299:CC299)</f>
        <v>0</v>
      </c>
      <c r="CE299" s="123"/>
      <c r="CF299" s="123"/>
      <c r="CG299" s="123"/>
      <c r="CH299" s="123"/>
      <c r="CI299" s="123"/>
      <c r="CJ299" s="122" t="n">
        <f aca="false">SUM(CF299:CI299)</f>
        <v>0</v>
      </c>
      <c r="CK299" s="123" t="n">
        <f aca="false">BN299+BR299+BV299+BZ299+CD299+CE299+CJ299</f>
        <v>0</v>
      </c>
      <c r="CL299" s="125"/>
      <c r="CM299" s="126"/>
      <c r="CN299" s="32"/>
      <c r="CO299" s="32"/>
      <c r="CP299" s="32"/>
      <c r="CQ299" s="32"/>
      <c r="CR299" s="32"/>
      <c r="CS299" s="32"/>
      <c r="CT299" s="32"/>
    </row>
    <row r="300" customFormat="false" ht="24.75" hidden="false" customHeight="true" outlineLevel="0" collapsed="false">
      <c r="A300" s="32"/>
      <c r="B300" s="106" t="n">
        <f aca="false">B299+1</f>
        <v>290</v>
      </c>
      <c r="C300" s="117" t="n">
        <f aca="false">INDEX(_Rge_Projectdata_3rd,$B300,MATCH(C$10,_Rge_Headline_Projectdata,0))</f>
        <v>0</v>
      </c>
      <c r="D300" s="117" t="n">
        <f aca="false">INDEX(_Rge_Projectdata_3rd,$B300,MATCH(D$10,_Rge_Headline_Projectdata,0))</f>
        <v>0</v>
      </c>
      <c r="E300" s="118" t="str">
        <f aca="false" t="array" ref="E300:E300">IF(INDEX(_Rge_Projectdata_3rd,$B300,MATCH(E$10,_Rge_Headline_Projectdata,0))=0,"",INDEX(_Rge_Projectdata_3rd,$B300,MATCH(E$10,_Rge_Headline_Projectdata,0)))</f>
        <v/>
      </c>
      <c r="F300" s="119" t="str">
        <f aca="false">IF(OR(E300=0,E300&gt;_Reportdate),"Open","Closed")</f>
        <v>Open</v>
      </c>
      <c r="G300" s="120"/>
      <c r="H300" s="121"/>
      <c r="I300" s="121"/>
      <c r="J300" s="121"/>
      <c r="K300" s="122" t="n">
        <f aca="false">SUM(H300:J300)</f>
        <v>0</v>
      </c>
      <c r="L300" s="123"/>
      <c r="M300" s="123"/>
      <c r="N300" s="123"/>
      <c r="O300" s="122" t="n">
        <f aca="false">SUM(L300:N300)</f>
        <v>0</v>
      </c>
      <c r="P300" s="123"/>
      <c r="Q300" s="123"/>
      <c r="R300" s="123"/>
      <c r="S300" s="122" t="n">
        <f aca="false">SUM(P300:R300)</f>
        <v>0</v>
      </c>
      <c r="T300" s="123"/>
      <c r="U300" s="123"/>
      <c r="V300" s="123"/>
      <c r="W300" s="122" t="n">
        <f aca="false">SUM(T300:V300)</f>
        <v>0</v>
      </c>
      <c r="X300" s="123"/>
      <c r="Y300" s="123"/>
      <c r="Z300" s="123"/>
      <c r="AA300" s="122" t="n">
        <f aca="false">SUM(X300:Z300)</f>
        <v>0</v>
      </c>
      <c r="AB300" s="123"/>
      <c r="AC300" s="123"/>
      <c r="AD300" s="123"/>
      <c r="AE300" s="123"/>
      <c r="AF300" s="123"/>
      <c r="AG300" s="122" t="n">
        <f aca="false">SUM(AC300:AF300)</f>
        <v>0</v>
      </c>
      <c r="AH300" s="124" t="n">
        <f aca="false">K300+O300+S300+W300+AA300+AB300+AG300</f>
        <v>0</v>
      </c>
      <c r="AI300" s="120"/>
      <c r="AJ300" s="121"/>
      <c r="AK300" s="121"/>
      <c r="AL300" s="121"/>
      <c r="AM300" s="122" t="n">
        <f aca="false">SUM(AJ300:AL300)</f>
        <v>0</v>
      </c>
      <c r="AN300" s="123"/>
      <c r="AO300" s="123"/>
      <c r="AP300" s="123"/>
      <c r="AQ300" s="122" t="n">
        <f aca="false">SUM(AN300:AP300)</f>
        <v>0</v>
      </c>
      <c r="AR300" s="123"/>
      <c r="AS300" s="123"/>
      <c r="AT300" s="123"/>
      <c r="AU300" s="122" t="n">
        <f aca="false">SUM(AR300:AT300)</f>
        <v>0</v>
      </c>
      <c r="AV300" s="123"/>
      <c r="AW300" s="123"/>
      <c r="AX300" s="123"/>
      <c r="AY300" s="122" t="n">
        <f aca="false">SUM(AV300:AX300)</f>
        <v>0</v>
      </c>
      <c r="AZ300" s="123"/>
      <c r="BA300" s="123"/>
      <c r="BB300" s="123"/>
      <c r="BC300" s="122" t="n">
        <f aca="false">SUM(AZ300:BB300)</f>
        <v>0</v>
      </c>
      <c r="BD300" s="123"/>
      <c r="BE300" s="123"/>
      <c r="BF300" s="123"/>
      <c r="BG300" s="123"/>
      <c r="BH300" s="123"/>
      <c r="BI300" s="122" t="n">
        <f aca="false">SUM(BE300:BH300)</f>
        <v>0</v>
      </c>
      <c r="BJ300" s="124" t="n">
        <f aca="false">AM300+AQ300+AU300+AY300+BC300+BD300+BI300</f>
        <v>0</v>
      </c>
      <c r="BK300" s="120"/>
      <c r="BL300" s="121"/>
      <c r="BM300" s="121"/>
      <c r="BN300" s="122" t="n">
        <f aca="false">SUM(BK300:BM300)</f>
        <v>0</v>
      </c>
      <c r="BO300" s="123"/>
      <c r="BP300" s="123"/>
      <c r="BQ300" s="123"/>
      <c r="BR300" s="122" t="n">
        <f aca="false">SUM(BO300:BQ300)</f>
        <v>0</v>
      </c>
      <c r="BS300" s="123"/>
      <c r="BT300" s="123"/>
      <c r="BU300" s="123"/>
      <c r="BV300" s="122" t="n">
        <f aca="false">SUM(BS300:BU300)</f>
        <v>0</v>
      </c>
      <c r="BW300" s="123"/>
      <c r="BX300" s="123"/>
      <c r="BY300" s="123"/>
      <c r="BZ300" s="122" t="n">
        <f aca="false">SUM(BW300:BY300)</f>
        <v>0</v>
      </c>
      <c r="CA300" s="123"/>
      <c r="CB300" s="123"/>
      <c r="CC300" s="123"/>
      <c r="CD300" s="122" t="n">
        <f aca="false">SUM(CA300:CC300)</f>
        <v>0</v>
      </c>
      <c r="CE300" s="123"/>
      <c r="CF300" s="123"/>
      <c r="CG300" s="123"/>
      <c r="CH300" s="123"/>
      <c r="CI300" s="123"/>
      <c r="CJ300" s="122" t="n">
        <f aca="false">SUM(CF300:CI300)</f>
        <v>0</v>
      </c>
      <c r="CK300" s="123" t="n">
        <f aca="false">BN300+BR300+BV300+BZ300+CD300+CE300+CJ300</f>
        <v>0</v>
      </c>
      <c r="CL300" s="125"/>
      <c r="CM300" s="126"/>
      <c r="CN300" s="32"/>
      <c r="CO300" s="32"/>
      <c r="CP300" s="32"/>
      <c r="CQ300" s="32"/>
      <c r="CR300" s="32"/>
      <c r="CS300" s="32"/>
      <c r="CT300" s="32"/>
    </row>
    <row r="301" customFormat="false" ht="24.75" hidden="false" customHeight="true" outlineLevel="0" collapsed="false">
      <c r="A301" s="32"/>
      <c r="B301" s="106" t="n">
        <f aca="false">B300+1</f>
        <v>291</v>
      </c>
      <c r="C301" s="117" t="n">
        <f aca="false">INDEX(_Rge_Projectdata_3rd,$B301,MATCH(C$10,_Rge_Headline_Projectdata,0))</f>
        <v>0</v>
      </c>
      <c r="D301" s="117" t="n">
        <f aca="false">INDEX(_Rge_Projectdata_3rd,$B301,MATCH(D$10,_Rge_Headline_Projectdata,0))</f>
        <v>0</v>
      </c>
      <c r="E301" s="118" t="str">
        <f aca="false" t="array" ref="E301:E301">IF(INDEX(_Rge_Projectdata_3rd,$B301,MATCH(E$10,_Rge_Headline_Projectdata,0))=0,"",INDEX(_Rge_Projectdata_3rd,$B301,MATCH(E$10,_Rge_Headline_Projectdata,0)))</f>
        <v/>
      </c>
      <c r="F301" s="119" t="str">
        <f aca="false">IF(OR(E301=0,E301&gt;_Reportdate),"Open","Closed")</f>
        <v>Open</v>
      </c>
      <c r="G301" s="120"/>
      <c r="H301" s="121"/>
      <c r="I301" s="121"/>
      <c r="J301" s="121"/>
      <c r="K301" s="122" t="n">
        <f aca="false">SUM(H301:J301)</f>
        <v>0</v>
      </c>
      <c r="L301" s="123"/>
      <c r="M301" s="123"/>
      <c r="N301" s="123"/>
      <c r="O301" s="122" t="n">
        <f aca="false">SUM(L301:N301)</f>
        <v>0</v>
      </c>
      <c r="P301" s="123"/>
      <c r="Q301" s="123"/>
      <c r="R301" s="123"/>
      <c r="S301" s="122" t="n">
        <f aca="false">SUM(P301:R301)</f>
        <v>0</v>
      </c>
      <c r="T301" s="123"/>
      <c r="U301" s="123"/>
      <c r="V301" s="123"/>
      <c r="W301" s="122" t="n">
        <f aca="false">SUM(T301:V301)</f>
        <v>0</v>
      </c>
      <c r="X301" s="123"/>
      <c r="Y301" s="123"/>
      <c r="Z301" s="123"/>
      <c r="AA301" s="122" t="n">
        <f aca="false">SUM(X301:Z301)</f>
        <v>0</v>
      </c>
      <c r="AB301" s="123"/>
      <c r="AC301" s="123"/>
      <c r="AD301" s="123"/>
      <c r="AE301" s="123"/>
      <c r="AF301" s="123"/>
      <c r="AG301" s="122" t="n">
        <f aca="false">SUM(AC301:AF301)</f>
        <v>0</v>
      </c>
      <c r="AH301" s="124" t="n">
        <f aca="false">K301+O301+S301+W301+AA301+AB301+AG301</f>
        <v>0</v>
      </c>
      <c r="AI301" s="120"/>
      <c r="AJ301" s="121"/>
      <c r="AK301" s="121"/>
      <c r="AL301" s="121"/>
      <c r="AM301" s="122" t="n">
        <f aca="false">SUM(AJ301:AL301)</f>
        <v>0</v>
      </c>
      <c r="AN301" s="123"/>
      <c r="AO301" s="123"/>
      <c r="AP301" s="123"/>
      <c r="AQ301" s="122" t="n">
        <f aca="false">SUM(AN301:AP301)</f>
        <v>0</v>
      </c>
      <c r="AR301" s="123"/>
      <c r="AS301" s="123"/>
      <c r="AT301" s="123"/>
      <c r="AU301" s="122" t="n">
        <f aca="false">SUM(AR301:AT301)</f>
        <v>0</v>
      </c>
      <c r="AV301" s="123"/>
      <c r="AW301" s="123"/>
      <c r="AX301" s="123"/>
      <c r="AY301" s="122" t="n">
        <f aca="false">SUM(AV301:AX301)</f>
        <v>0</v>
      </c>
      <c r="AZ301" s="123"/>
      <c r="BA301" s="123"/>
      <c r="BB301" s="123"/>
      <c r="BC301" s="122" t="n">
        <f aca="false">SUM(AZ301:BB301)</f>
        <v>0</v>
      </c>
      <c r="BD301" s="123"/>
      <c r="BE301" s="123"/>
      <c r="BF301" s="123"/>
      <c r="BG301" s="123"/>
      <c r="BH301" s="123"/>
      <c r="BI301" s="122" t="n">
        <f aca="false">SUM(BE301:BH301)</f>
        <v>0</v>
      </c>
      <c r="BJ301" s="124" t="n">
        <f aca="false">AM301+AQ301+AU301+AY301+BC301+BD301+BI301</f>
        <v>0</v>
      </c>
      <c r="BK301" s="120"/>
      <c r="BL301" s="121"/>
      <c r="BM301" s="121"/>
      <c r="BN301" s="122" t="n">
        <f aca="false">SUM(BK301:BM301)</f>
        <v>0</v>
      </c>
      <c r="BO301" s="123"/>
      <c r="BP301" s="123"/>
      <c r="BQ301" s="123"/>
      <c r="BR301" s="122" t="n">
        <f aca="false">SUM(BO301:BQ301)</f>
        <v>0</v>
      </c>
      <c r="BS301" s="123"/>
      <c r="BT301" s="123"/>
      <c r="BU301" s="123"/>
      <c r="BV301" s="122" t="n">
        <f aca="false">SUM(BS301:BU301)</f>
        <v>0</v>
      </c>
      <c r="BW301" s="123"/>
      <c r="BX301" s="123"/>
      <c r="BY301" s="123"/>
      <c r="BZ301" s="122" t="n">
        <f aca="false">SUM(BW301:BY301)</f>
        <v>0</v>
      </c>
      <c r="CA301" s="123"/>
      <c r="CB301" s="123"/>
      <c r="CC301" s="123"/>
      <c r="CD301" s="122" t="n">
        <f aca="false">SUM(CA301:CC301)</f>
        <v>0</v>
      </c>
      <c r="CE301" s="123"/>
      <c r="CF301" s="123"/>
      <c r="CG301" s="123"/>
      <c r="CH301" s="123"/>
      <c r="CI301" s="123"/>
      <c r="CJ301" s="122" t="n">
        <f aca="false">SUM(CF301:CI301)</f>
        <v>0</v>
      </c>
      <c r="CK301" s="123" t="n">
        <f aca="false">BN301+BR301+BV301+BZ301+CD301+CE301+CJ301</f>
        <v>0</v>
      </c>
      <c r="CL301" s="125"/>
      <c r="CM301" s="126"/>
      <c r="CN301" s="32"/>
      <c r="CO301" s="32"/>
      <c r="CP301" s="32"/>
      <c r="CQ301" s="32"/>
      <c r="CR301" s="32"/>
      <c r="CS301" s="32"/>
      <c r="CT301" s="32"/>
    </row>
    <row r="302" customFormat="false" ht="24.75" hidden="false" customHeight="true" outlineLevel="0" collapsed="false">
      <c r="A302" s="32"/>
      <c r="B302" s="106" t="n">
        <f aca="false">B301+1</f>
        <v>292</v>
      </c>
      <c r="C302" s="117" t="n">
        <f aca="false">INDEX(_Rge_Projectdata_3rd,$B302,MATCH(C$10,_Rge_Headline_Projectdata,0))</f>
        <v>0</v>
      </c>
      <c r="D302" s="117" t="n">
        <f aca="false">INDEX(_Rge_Projectdata_3rd,$B302,MATCH(D$10,_Rge_Headline_Projectdata,0))</f>
        <v>0</v>
      </c>
      <c r="E302" s="118" t="str">
        <f aca="false" t="array" ref="E302:E302">IF(INDEX(_Rge_Projectdata_3rd,$B302,MATCH(E$10,_Rge_Headline_Projectdata,0))=0,"",INDEX(_Rge_Projectdata_3rd,$B302,MATCH(E$10,_Rge_Headline_Projectdata,0)))</f>
        <v/>
      </c>
      <c r="F302" s="119" t="str">
        <f aca="false">IF(OR(E302=0,E302&gt;_Reportdate),"Open","Closed")</f>
        <v>Open</v>
      </c>
      <c r="G302" s="120"/>
      <c r="H302" s="121"/>
      <c r="I302" s="121"/>
      <c r="J302" s="121"/>
      <c r="K302" s="122" t="n">
        <f aca="false">SUM(H302:J302)</f>
        <v>0</v>
      </c>
      <c r="L302" s="123"/>
      <c r="M302" s="123"/>
      <c r="N302" s="123"/>
      <c r="O302" s="122" t="n">
        <f aca="false">SUM(L302:N302)</f>
        <v>0</v>
      </c>
      <c r="P302" s="123"/>
      <c r="Q302" s="123"/>
      <c r="R302" s="123"/>
      <c r="S302" s="122" t="n">
        <f aca="false">SUM(P302:R302)</f>
        <v>0</v>
      </c>
      <c r="T302" s="123"/>
      <c r="U302" s="123"/>
      <c r="V302" s="123"/>
      <c r="W302" s="122" t="n">
        <f aca="false">SUM(T302:V302)</f>
        <v>0</v>
      </c>
      <c r="X302" s="123"/>
      <c r="Y302" s="123"/>
      <c r="Z302" s="123"/>
      <c r="AA302" s="122" t="n">
        <f aca="false">SUM(X302:Z302)</f>
        <v>0</v>
      </c>
      <c r="AB302" s="123"/>
      <c r="AC302" s="123"/>
      <c r="AD302" s="123"/>
      <c r="AE302" s="123"/>
      <c r="AF302" s="123"/>
      <c r="AG302" s="122" t="n">
        <f aca="false">SUM(AC302:AF302)</f>
        <v>0</v>
      </c>
      <c r="AH302" s="124" t="n">
        <f aca="false">K302+O302+S302+W302+AA302+AB302+AG302</f>
        <v>0</v>
      </c>
      <c r="AI302" s="120"/>
      <c r="AJ302" s="121"/>
      <c r="AK302" s="121"/>
      <c r="AL302" s="121"/>
      <c r="AM302" s="122" t="n">
        <f aca="false">SUM(AJ302:AL302)</f>
        <v>0</v>
      </c>
      <c r="AN302" s="123"/>
      <c r="AO302" s="123"/>
      <c r="AP302" s="123"/>
      <c r="AQ302" s="122" t="n">
        <f aca="false">SUM(AN302:AP302)</f>
        <v>0</v>
      </c>
      <c r="AR302" s="123"/>
      <c r="AS302" s="123"/>
      <c r="AT302" s="123"/>
      <c r="AU302" s="122" t="n">
        <f aca="false">SUM(AR302:AT302)</f>
        <v>0</v>
      </c>
      <c r="AV302" s="123"/>
      <c r="AW302" s="123"/>
      <c r="AX302" s="123"/>
      <c r="AY302" s="122" t="n">
        <f aca="false">SUM(AV302:AX302)</f>
        <v>0</v>
      </c>
      <c r="AZ302" s="123"/>
      <c r="BA302" s="123"/>
      <c r="BB302" s="123"/>
      <c r="BC302" s="122" t="n">
        <f aca="false">SUM(AZ302:BB302)</f>
        <v>0</v>
      </c>
      <c r="BD302" s="123"/>
      <c r="BE302" s="123"/>
      <c r="BF302" s="123"/>
      <c r="BG302" s="123"/>
      <c r="BH302" s="123"/>
      <c r="BI302" s="122" t="n">
        <f aca="false">SUM(BE302:BH302)</f>
        <v>0</v>
      </c>
      <c r="BJ302" s="124" t="n">
        <f aca="false">AM302+AQ302+AU302+AY302+BC302+BD302+BI302</f>
        <v>0</v>
      </c>
      <c r="BK302" s="120"/>
      <c r="BL302" s="121"/>
      <c r="BM302" s="121"/>
      <c r="BN302" s="122" t="n">
        <f aca="false">SUM(BK302:BM302)</f>
        <v>0</v>
      </c>
      <c r="BO302" s="123"/>
      <c r="BP302" s="123"/>
      <c r="BQ302" s="123"/>
      <c r="BR302" s="122" t="n">
        <f aca="false">SUM(BO302:BQ302)</f>
        <v>0</v>
      </c>
      <c r="BS302" s="123"/>
      <c r="BT302" s="123"/>
      <c r="BU302" s="123"/>
      <c r="BV302" s="122" t="n">
        <f aca="false">SUM(BS302:BU302)</f>
        <v>0</v>
      </c>
      <c r="BW302" s="123"/>
      <c r="BX302" s="123"/>
      <c r="BY302" s="123"/>
      <c r="BZ302" s="122" t="n">
        <f aca="false">SUM(BW302:BY302)</f>
        <v>0</v>
      </c>
      <c r="CA302" s="123"/>
      <c r="CB302" s="123"/>
      <c r="CC302" s="123"/>
      <c r="CD302" s="122" t="n">
        <f aca="false">SUM(CA302:CC302)</f>
        <v>0</v>
      </c>
      <c r="CE302" s="123"/>
      <c r="CF302" s="123"/>
      <c r="CG302" s="123"/>
      <c r="CH302" s="123"/>
      <c r="CI302" s="123"/>
      <c r="CJ302" s="122" t="n">
        <f aca="false">SUM(CF302:CI302)</f>
        <v>0</v>
      </c>
      <c r="CK302" s="123" t="n">
        <f aca="false">BN302+BR302+BV302+BZ302+CD302+CE302+CJ302</f>
        <v>0</v>
      </c>
      <c r="CL302" s="125"/>
      <c r="CM302" s="126"/>
      <c r="CN302" s="32"/>
      <c r="CO302" s="32"/>
      <c r="CP302" s="32"/>
      <c r="CQ302" s="32"/>
      <c r="CR302" s="32"/>
      <c r="CS302" s="32"/>
      <c r="CT302" s="32"/>
    </row>
    <row r="303" customFormat="false" ht="24.75" hidden="false" customHeight="true" outlineLevel="0" collapsed="false">
      <c r="A303" s="32"/>
      <c r="B303" s="106" t="n">
        <f aca="false">B302+1</f>
        <v>293</v>
      </c>
      <c r="C303" s="117" t="n">
        <f aca="false">INDEX(_Rge_Projectdata_3rd,$B303,MATCH(C$10,_Rge_Headline_Projectdata,0))</f>
        <v>0</v>
      </c>
      <c r="D303" s="117" t="n">
        <f aca="false">INDEX(_Rge_Projectdata_3rd,$B303,MATCH(D$10,_Rge_Headline_Projectdata,0))</f>
        <v>0</v>
      </c>
      <c r="E303" s="118" t="str">
        <f aca="false" t="array" ref="E303:E303">IF(INDEX(_Rge_Projectdata_3rd,$B303,MATCH(E$10,_Rge_Headline_Projectdata,0))=0,"",INDEX(_Rge_Projectdata_3rd,$B303,MATCH(E$10,_Rge_Headline_Projectdata,0)))</f>
        <v/>
      </c>
      <c r="F303" s="119" t="str">
        <f aca="false">IF(OR(E303=0,E303&gt;_Reportdate),"Open","Closed")</f>
        <v>Open</v>
      </c>
      <c r="G303" s="120"/>
      <c r="H303" s="121"/>
      <c r="I303" s="121"/>
      <c r="J303" s="121"/>
      <c r="K303" s="122" t="n">
        <f aca="false">SUM(H303:J303)</f>
        <v>0</v>
      </c>
      <c r="L303" s="123"/>
      <c r="M303" s="123"/>
      <c r="N303" s="123"/>
      <c r="O303" s="122" t="n">
        <f aca="false">SUM(L303:N303)</f>
        <v>0</v>
      </c>
      <c r="P303" s="123"/>
      <c r="Q303" s="123"/>
      <c r="R303" s="123"/>
      <c r="S303" s="122" t="n">
        <f aca="false">SUM(P303:R303)</f>
        <v>0</v>
      </c>
      <c r="T303" s="123"/>
      <c r="U303" s="123"/>
      <c r="V303" s="123"/>
      <c r="W303" s="122" t="n">
        <f aca="false">SUM(T303:V303)</f>
        <v>0</v>
      </c>
      <c r="X303" s="123"/>
      <c r="Y303" s="123"/>
      <c r="Z303" s="123"/>
      <c r="AA303" s="122" t="n">
        <f aca="false">SUM(X303:Z303)</f>
        <v>0</v>
      </c>
      <c r="AB303" s="123"/>
      <c r="AC303" s="123"/>
      <c r="AD303" s="123"/>
      <c r="AE303" s="123"/>
      <c r="AF303" s="123"/>
      <c r="AG303" s="122" t="n">
        <f aca="false">SUM(AC303:AF303)</f>
        <v>0</v>
      </c>
      <c r="AH303" s="124" t="n">
        <f aca="false">K303+O303+S303+W303+AA303+AB303+AG303</f>
        <v>0</v>
      </c>
      <c r="AI303" s="120"/>
      <c r="AJ303" s="121"/>
      <c r="AK303" s="121"/>
      <c r="AL303" s="121"/>
      <c r="AM303" s="122" t="n">
        <f aca="false">SUM(AJ303:AL303)</f>
        <v>0</v>
      </c>
      <c r="AN303" s="123"/>
      <c r="AO303" s="123"/>
      <c r="AP303" s="123"/>
      <c r="AQ303" s="122" t="n">
        <f aca="false">SUM(AN303:AP303)</f>
        <v>0</v>
      </c>
      <c r="AR303" s="123"/>
      <c r="AS303" s="123"/>
      <c r="AT303" s="123"/>
      <c r="AU303" s="122" t="n">
        <f aca="false">SUM(AR303:AT303)</f>
        <v>0</v>
      </c>
      <c r="AV303" s="123"/>
      <c r="AW303" s="123"/>
      <c r="AX303" s="123"/>
      <c r="AY303" s="122" t="n">
        <f aca="false">SUM(AV303:AX303)</f>
        <v>0</v>
      </c>
      <c r="AZ303" s="123"/>
      <c r="BA303" s="123"/>
      <c r="BB303" s="123"/>
      <c r="BC303" s="122" t="n">
        <f aca="false">SUM(AZ303:BB303)</f>
        <v>0</v>
      </c>
      <c r="BD303" s="123"/>
      <c r="BE303" s="123"/>
      <c r="BF303" s="123"/>
      <c r="BG303" s="123"/>
      <c r="BH303" s="123"/>
      <c r="BI303" s="122" t="n">
        <f aca="false">SUM(BE303:BH303)</f>
        <v>0</v>
      </c>
      <c r="BJ303" s="124" t="n">
        <f aca="false">AM303+AQ303+AU303+AY303+BC303+BD303+BI303</f>
        <v>0</v>
      </c>
      <c r="BK303" s="120"/>
      <c r="BL303" s="121"/>
      <c r="BM303" s="121"/>
      <c r="BN303" s="122" t="n">
        <f aca="false">SUM(BK303:BM303)</f>
        <v>0</v>
      </c>
      <c r="BO303" s="123"/>
      <c r="BP303" s="123"/>
      <c r="BQ303" s="123"/>
      <c r="BR303" s="122" t="n">
        <f aca="false">SUM(BO303:BQ303)</f>
        <v>0</v>
      </c>
      <c r="BS303" s="123"/>
      <c r="BT303" s="123"/>
      <c r="BU303" s="123"/>
      <c r="BV303" s="122" t="n">
        <f aca="false">SUM(BS303:BU303)</f>
        <v>0</v>
      </c>
      <c r="BW303" s="123"/>
      <c r="BX303" s="123"/>
      <c r="BY303" s="123"/>
      <c r="BZ303" s="122" t="n">
        <f aca="false">SUM(BW303:BY303)</f>
        <v>0</v>
      </c>
      <c r="CA303" s="123"/>
      <c r="CB303" s="123"/>
      <c r="CC303" s="123"/>
      <c r="CD303" s="122" t="n">
        <f aca="false">SUM(CA303:CC303)</f>
        <v>0</v>
      </c>
      <c r="CE303" s="123"/>
      <c r="CF303" s="123"/>
      <c r="CG303" s="123"/>
      <c r="CH303" s="123"/>
      <c r="CI303" s="123"/>
      <c r="CJ303" s="122" t="n">
        <f aca="false">SUM(CF303:CI303)</f>
        <v>0</v>
      </c>
      <c r="CK303" s="123" t="n">
        <f aca="false">BN303+BR303+BV303+BZ303+CD303+CE303+CJ303</f>
        <v>0</v>
      </c>
      <c r="CL303" s="125"/>
      <c r="CM303" s="126"/>
      <c r="CN303" s="32"/>
      <c r="CO303" s="32"/>
      <c r="CP303" s="32"/>
      <c r="CQ303" s="32"/>
      <c r="CR303" s="32"/>
      <c r="CS303" s="32"/>
      <c r="CT303" s="32"/>
    </row>
    <row r="304" customFormat="false" ht="24.75" hidden="false" customHeight="true" outlineLevel="0" collapsed="false">
      <c r="A304" s="32"/>
      <c r="B304" s="106" t="n">
        <f aca="false">B303+1</f>
        <v>294</v>
      </c>
      <c r="C304" s="117" t="n">
        <f aca="false">INDEX(_Rge_Projectdata_3rd,$B304,MATCH(C$10,_Rge_Headline_Projectdata,0))</f>
        <v>0</v>
      </c>
      <c r="D304" s="117" t="n">
        <f aca="false">INDEX(_Rge_Projectdata_3rd,$B304,MATCH(D$10,_Rge_Headline_Projectdata,0))</f>
        <v>0</v>
      </c>
      <c r="E304" s="118" t="str">
        <f aca="false" t="array" ref="E304:E304">IF(INDEX(_Rge_Projectdata_3rd,$B304,MATCH(E$10,_Rge_Headline_Projectdata,0))=0,"",INDEX(_Rge_Projectdata_3rd,$B304,MATCH(E$10,_Rge_Headline_Projectdata,0)))</f>
        <v/>
      </c>
      <c r="F304" s="119" t="str">
        <f aca="false">IF(OR(E304=0,E304&gt;_Reportdate),"Open","Closed")</f>
        <v>Open</v>
      </c>
      <c r="G304" s="120"/>
      <c r="H304" s="121"/>
      <c r="I304" s="121"/>
      <c r="J304" s="121"/>
      <c r="K304" s="122" t="n">
        <f aca="false">SUM(H304:J304)</f>
        <v>0</v>
      </c>
      <c r="L304" s="123"/>
      <c r="M304" s="123"/>
      <c r="N304" s="123"/>
      <c r="O304" s="122" t="n">
        <f aca="false">SUM(L304:N304)</f>
        <v>0</v>
      </c>
      <c r="P304" s="123"/>
      <c r="Q304" s="123"/>
      <c r="R304" s="123"/>
      <c r="S304" s="122" t="n">
        <f aca="false">SUM(P304:R304)</f>
        <v>0</v>
      </c>
      <c r="T304" s="123"/>
      <c r="U304" s="123"/>
      <c r="V304" s="123"/>
      <c r="W304" s="122" t="n">
        <f aca="false">SUM(T304:V304)</f>
        <v>0</v>
      </c>
      <c r="X304" s="123"/>
      <c r="Y304" s="123"/>
      <c r="Z304" s="123"/>
      <c r="AA304" s="122" t="n">
        <f aca="false">SUM(X304:Z304)</f>
        <v>0</v>
      </c>
      <c r="AB304" s="123"/>
      <c r="AC304" s="123"/>
      <c r="AD304" s="123"/>
      <c r="AE304" s="123"/>
      <c r="AF304" s="123"/>
      <c r="AG304" s="122" t="n">
        <f aca="false">SUM(AC304:AF304)</f>
        <v>0</v>
      </c>
      <c r="AH304" s="124" t="n">
        <f aca="false">K304+O304+S304+W304+AA304+AB304+AG304</f>
        <v>0</v>
      </c>
      <c r="AI304" s="120"/>
      <c r="AJ304" s="121"/>
      <c r="AK304" s="121"/>
      <c r="AL304" s="121"/>
      <c r="AM304" s="122" t="n">
        <f aca="false">SUM(AJ304:AL304)</f>
        <v>0</v>
      </c>
      <c r="AN304" s="123"/>
      <c r="AO304" s="123"/>
      <c r="AP304" s="123"/>
      <c r="AQ304" s="122" t="n">
        <f aca="false">SUM(AN304:AP304)</f>
        <v>0</v>
      </c>
      <c r="AR304" s="123"/>
      <c r="AS304" s="123"/>
      <c r="AT304" s="123"/>
      <c r="AU304" s="122" t="n">
        <f aca="false">SUM(AR304:AT304)</f>
        <v>0</v>
      </c>
      <c r="AV304" s="123"/>
      <c r="AW304" s="123"/>
      <c r="AX304" s="123"/>
      <c r="AY304" s="122" t="n">
        <f aca="false">SUM(AV304:AX304)</f>
        <v>0</v>
      </c>
      <c r="AZ304" s="123"/>
      <c r="BA304" s="123"/>
      <c r="BB304" s="123"/>
      <c r="BC304" s="122" t="n">
        <f aca="false">SUM(AZ304:BB304)</f>
        <v>0</v>
      </c>
      <c r="BD304" s="123"/>
      <c r="BE304" s="123"/>
      <c r="BF304" s="123"/>
      <c r="BG304" s="123"/>
      <c r="BH304" s="123"/>
      <c r="BI304" s="122" t="n">
        <f aca="false">SUM(BE304:BH304)</f>
        <v>0</v>
      </c>
      <c r="BJ304" s="124" t="n">
        <f aca="false">AM304+AQ304+AU304+AY304+BC304+BD304+BI304</f>
        <v>0</v>
      </c>
      <c r="BK304" s="120"/>
      <c r="BL304" s="121"/>
      <c r="BM304" s="121"/>
      <c r="BN304" s="122" t="n">
        <f aca="false">SUM(BK304:BM304)</f>
        <v>0</v>
      </c>
      <c r="BO304" s="123"/>
      <c r="BP304" s="123"/>
      <c r="BQ304" s="123"/>
      <c r="BR304" s="122" t="n">
        <f aca="false">SUM(BO304:BQ304)</f>
        <v>0</v>
      </c>
      <c r="BS304" s="123"/>
      <c r="BT304" s="123"/>
      <c r="BU304" s="123"/>
      <c r="BV304" s="122" t="n">
        <f aca="false">SUM(BS304:BU304)</f>
        <v>0</v>
      </c>
      <c r="BW304" s="123"/>
      <c r="BX304" s="123"/>
      <c r="BY304" s="123"/>
      <c r="BZ304" s="122" t="n">
        <f aca="false">SUM(BW304:BY304)</f>
        <v>0</v>
      </c>
      <c r="CA304" s="123"/>
      <c r="CB304" s="123"/>
      <c r="CC304" s="123"/>
      <c r="CD304" s="122" t="n">
        <f aca="false">SUM(CA304:CC304)</f>
        <v>0</v>
      </c>
      <c r="CE304" s="123"/>
      <c r="CF304" s="123"/>
      <c r="CG304" s="123"/>
      <c r="CH304" s="123"/>
      <c r="CI304" s="123"/>
      <c r="CJ304" s="122" t="n">
        <f aca="false">SUM(CF304:CI304)</f>
        <v>0</v>
      </c>
      <c r="CK304" s="123" t="n">
        <f aca="false">BN304+BR304+BV304+BZ304+CD304+CE304+CJ304</f>
        <v>0</v>
      </c>
      <c r="CL304" s="125"/>
      <c r="CM304" s="126"/>
      <c r="CN304" s="32"/>
      <c r="CO304" s="32"/>
      <c r="CP304" s="32"/>
      <c r="CQ304" s="32"/>
      <c r="CR304" s="32"/>
      <c r="CS304" s="32"/>
      <c r="CT304" s="32"/>
    </row>
    <row r="305" customFormat="false" ht="24.75" hidden="false" customHeight="true" outlineLevel="0" collapsed="false">
      <c r="A305" s="32"/>
      <c r="B305" s="106" t="n">
        <f aca="false">B304+1</f>
        <v>295</v>
      </c>
      <c r="C305" s="117" t="n">
        <f aca="false">INDEX(_Rge_Projectdata_3rd,$B305,MATCH(C$10,_Rge_Headline_Projectdata,0))</f>
        <v>0</v>
      </c>
      <c r="D305" s="117" t="n">
        <f aca="false">INDEX(_Rge_Projectdata_3rd,$B305,MATCH(D$10,_Rge_Headline_Projectdata,0))</f>
        <v>0</v>
      </c>
      <c r="E305" s="118" t="str">
        <f aca="false" t="array" ref="E305:E305">IF(INDEX(_Rge_Projectdata_3rd,$B305,MATCH(E$10,_Rge_Headline_Projectdata,0))=0,"",INDEX(_Rge_Projectdata_3rd,$B305,MATCH(E$10,_Rge_Headline_Projectdata,0)))</f>
        <v/>
      </c>
      <c r="F305" s="119" t="str">
        <f aca="false">IF(OR(E305=0,E305&gt;_Reportdate),"Open","Closed")</f>
        <v>Open</v>
      </c>
      <c r="G305" s="120"/>
      <c r="H305" s="121"/>
      <c r="I305" s="121"/>
      <c r="J305" s="121"/>
      <c r="K305" s="122" t="n">
        <f aca="false">SUM(H305:J305)</f>
        <v>0</v>
      </c>
      <c r="L305" s="123"/>
      <c r="M305" s="123"/>
      <c r="N305" s="123"/>
      <c r="O305" s="122" t="n">
        <f aca="false">SUM(L305:N305)</f>
        <v>0</v>
      </c>
      <c r="P305" s="123"/>
      <c r="Q305" s="123"/>
      <c r="R305" s="123"/>
      <c r="S305" s="122" t="n">
        <f aca="false">SUM(P305:R305)</f>
        <v>0</v>
      </c>
      <c r="T305" s="123"/>
      <c r="U305" s="123"/>
      <c r="V305" s="123"/>
      <c r="W305" s="122" t="n">
        <f aca="false">SUM(T305:V305)</f>
        <v>0</v>
      </c>
      <c r="X305" s="123"/>
      <c r="Y305" s="123"/>
      <c r="Z305" s="123"/>
      <c r="AA305" s="122" t="n">
        <f aca="false">SUM(X305:Z305)</f>
        <v>0</v>
      </c>
      <c r="AB305" s="123"/>
      <c r="AC305" s="123"/>
      <c r="AD305" s="123"/>
      <c r="AE305" s="123"/>
      <c r="AF305" s="123"/>
      <c r="AG305" s="122" t="n">
        <f aca="false">SUM(AC305:AF305)</f>
        <v>0</v>
      </c>
      <c r="AH305" s="124" t="n">
        <f aca="false">K305+O305+S305+W305+AA305+AB305+AG305</f>
        <v>0</v>
      </c>
      <c r="AI305" s="120"/>
      <c r="AJ305" s="121"/>
      <c r="AK305" s="121"/>
      <c r="AL305" s="121"/>
      <c r="AM305" s="122" t="n">
        <f aca="false">SUM(AJ305:AL305)</f>
        <v>0</v>
      </c>
      <c r="AN305" s="123"/>
      <c r="AO305" s="123"/>
      <c r="AP305" s="123"/>
      <c r="AQ305" s="122" t="n">
        <f aca="false">SUM(AN305:AP305)</f>
        <v>0</v>
      </c>
      <c r="AR305" s="123"/>
      <c r="AS305" s="123"/>
      <c r="AT305" s="123"/>
      <c r="AU305" s="122" t="n">
        <f aca="false">SUM(AR305:AT305)</f>
        <v>0</v>
      </c>
      <c r="AV305" s="123"/>
      <c r="AW305" s="123"/>
      <c r="AX305" s="123"/>
      <c r="AY305" s="122" t="n">
        <f aca="false">SUM(AV305:AX305)</f>
        <v>0</v>
      </c>
      <c r="AZ305" s="123"/>
      <c r="BA305" s="123"/>
      <c r="BB305" s="123"/>
      <c r="BC305" s="122" t="n">
        <f aca="false">SUM(AZ305:BB305)</f>
        <v>0</v>
      </c>
      <c r="BD305" s="123"/>
      <c r="BE305" s="123"/>
      <c r="BF305" s="123"/>
      <c r="BG305" s="123"/>
      <c r="BH305" s="123"/>
      <c r="BI305" s="122" t="n">
        <f aca="false">SUM(BE305:BH305)</f>
        <v>0</v>
      </c>
      <c r="BJ305" s="124" t="n">
        <f aca="false">AM305+AQ305+AU305+AY305+BC305+BD305+BI305</f>
        <v>0</v>
      </c>
      <c r="BK305" s="120"/>
      <c r="BL305" s="121"/>
      <c r="BM305" s="121"/>
      <c r="BN305" s="122" t="n">
        <f aca="false">SUM(BK305:BM305)</f>
        <v>0</v>
      </c>
      <c r="BO305" s="123"/>
      <c r="BP305" s="123"/>
      <c r="BQ305" s="123"/>
      <c r="BR305" s="122" t="n">
        <f aca="false">SUM(BO305:BQ305)</f>
        <v>0</v>
      </c>
      <c r="BS305" s="123"/>
      <c r="BT305" s="123"/>
      <c r="BU305" s="123"/>
      <c r="BV305" s="122" t="n">
        <f aca="false">SUM(BS305:BU305)</f>
        <v>0</v>
      </c>
      <c r="BW305" s="123"/>
      <c r="BX305" s="123"/>
      <c r="BY305" s="123"/>
      <c r="BZ305" s="122" t="n">
        <f aca="false">SUM(BW305:BY305)</f>
        <v>0</v>
      </c>
      <c r="CA305" s="123"/>
      <c r="CB305" s="123"/>
      <c r="CC305" s="123"/>
      <c r="CD305" s="122" t="n">
        <f aca="false">SUM(CA305:CC305)</f>
        <v>0</v>
      </c>
      <c r="CE305" s="123"/>
      <c r="CF305" s="123"/>
      <c r="CG305" s="123"/>
      <c r="CH305" s="123"/>
      <c r="CI305" s="123"/>
      <c r="CJ305" s="122" t="n">
        <f aca="false">SUM(CF305:CI305)</f>
        <v>0</v>
      </c>
      <c r="CK305" s="123" t="n">
        <f aca="false">BN305+BR305+BV305+BZ305+CD305+CE305+CJ305</f>
        <v>0</v>
      </c>
      <c r="CL305" s="125"/>
      <c r="CM305" s="126"/>
      <c r="CN305" s="32"/>
      <c r="CO305" s="32"/>
      <c r="CP305" s="32"/>
      <c r="CQ305" s="32"/>
      <c r="CR305" s="32"/>
      <c r="CS305" s="32"/>
      <c r="CT305" s="32"/>
    </row>
    <row r="306" customFormat="false" ht="24.75" hidden="false" customHeight="true" outlineLevel="0" collapsed="false">
      <c r="A306" s="32"/>
      <c r="B306" s="106" t="n">
        <f aca="false">B305+1</f>
        <v>296</v>
      </c>
      <c r="C306" s="117" t="n">
        <f aca="false">INDEX(_Rge_Projectdata_3rd,$B306,MATCH(C$10,_Rge_Headline_Projectdata,0))</f>
        <v>0</v>
      </c>
      <c r="D306" s="117" t="n">
        <f aca="false">INDEX(_Rge_Projectdata_3rd,$B306,MATCH(D$10,_Rge_Headline_Projectdata,0))</f>
        <v>0</v>
      </c>
      <c r="E306" s="118" t="str">
        <f aca="false" t="array" ref="E306:E306">IF(INDEX(_Rge_Projectdata_3rd,$B306,MATCH(E$10,_Rge_Headline_Projectdata,0))=0,"",INDEX(_Rge_Projectdata_3rd,$B306,MATCH(E$10,_Rge_Headline_Projectdata,0)))</f>
        <v/>
      </c>
      <c r="F306" s="119" t="str">
        <f aca="false">IF(OR(E306=0,E306&gt;_Reportdate),"Open","Closed")</f>
        <v>Open</v>
      </c>
      <c r="G306" s="120"/>
      <c r="H306" s="121"/>
      <c r="I306" s="121"/>
      <c r="J306" s="121"/>
      <c r="K306" s="122" t="n">
        <f aca="false">SUM(H306:J306)</f>
        <v>0</v>
      </c>
      <c r="L306" s="123"/>
      <c r="M306" s="123"/>
      <c r="N306" s="123"/>
      <c r="O306" s="122" t="n">
        <f aca="false">SUM(L306:N306)</f>
        <v>0</v>
      </c>
      <c r="P306" s="123"/>
      <c r="Q306" s="123"/>
      <c r="R306" s="123"/>
      <c r="S306" s="122" t="n">
        <f aca="false">SUM(P306:R306)</f>
        <v>0</v>
      </c>
      <c r="T306" s="123"/>
      <c r="U306" s="123"/>
      <c r="V306" s="123"/>
      <c r="W306" s="122" t="n">
        <f aca="false">SUM(T306:V306)</f>
        <v>0</v>
      </c>
      <c r="X306" s="123"/>
      <c r="Y306" s="123"/>
      <c r="Z306" s="123"/>
      <c r="AA306" s="122" t="n">
        <f aca="false">SUM(X306:Z306)</f>
        <v>0</v>
      </c>
      <c r="AB306" s="123"/>
      <c r="AC306" s="123"/>
      <c r="AD306" s="123"/>
      <c r="AE306" s="123"/>
      <c r="AF306" s="123"/>
      <c r="AG306" s="122" t="n">
        <f aca="false">SUM(AC306:AF306)</f>
        <v>0</v>
      </c>
      <c r="AH306" s="124" t="n">
        <f aca="false">K306+O306+S306+W306+AA306+AB306+AG306</f>
        <v>0</v>
      </c>
      <c r="AI306" s="120"/>
      <c r="AJ306" s="121"/>
      <c r="AK306" s="121"/>
      <c r="AL306" s="121"/>
      <c r="AM306" s="122" t="n">
        <f aca="false">SUM(AJ306:AL306)</f>
        <v>0</v>
      </c>
      <c r="AN306" s="123"/>
      <c r="AO306" s="123"/>
      <c r="AP306" s="123"/>
      <c r="AQ306" s="122" t="n">
        <f aca="false">SUM(AN306:AP306)</f>
        <v>0</v>
      </c>
      <c r="AR306" s="123"/>
      <c r="AS306" s="123"/>
      <c r="AT306" s="123"/>
      <c r="AU306" s="122" t="n">
        <f aca="false">SUM(AR306:AT306)</f>
        <v>0</v>
      </c>
      <c r="AV306" s="123"/>
      <c r="AW306" s="123"/>
      <c r="AX306" s="123"/>
      <c r="AY306" s="122" t="n">
        <f aca="false">SUM(AV306:AX306)</f>
        <v>0</v>
      </c>
      <c r="AZ306" s="123"/>
      <c r="BA306" s="123"/>
      <c r="BB306" s="123"/>
      <c r="BC306" s="122" t="n">
        <f aca="false">SUM(AZ306:BB306)</f>
        <v>0</v>
      </c>
      <c r="BD306" s="123"/>
      <c r="BE306" s="123"/>
      <c r="BF306" s="123"/>
      <c r="BG306" s="123"/>
      <c r="BH306" s="123"/>
      <c r="BI306" s="122" t="n">
        <f aca="false">SUM(BE306:BH306)</f>
        <v>0</v>
      </c>
      <c r="BJ306" s="124" t="n">
        <f aca="false">AM306+AQ306+AU306+AY306+BC306+BD306+BI306</f>
        <v>0</v>
      </c>
      <c r="BK306" s="120"/>
      <c r="BL306" s="121"/>
      <c r="BM306" s="121"/>
      <c r="BN306" s="122" t="n">
        <f aca="false">SUM(BK306:BM306)</f>
        <v>0</v>
      </c>
      <c r="BO306" s="123"/>
      <c r="BP306" s="123"/>
      <c r="BQ306" s="123"/>
      <c r="BR306" s="122" t="n">
        <f aca="false">SUM(BO306:BQ306)</f>
        <v>0</v>
      </c>
      <c r="BS306" s="123"/>
      <c r="BT306" s="123"/>
      <c r="BU306" s="123"/>
      <c r="BV306" s="122" t="n">
        <f aca="false">SUM(BS306:BU306)</f>
        <v>0</v>
      </c>
      <c r="BW306" s="123"/>
      <c r="BX306" s="123"/>
      <c r="BY306" s="123"/>
      <c r="BZ306" s="122" t="n">
        <f aca="false">SUM(BW306:BY306)</f>
        <v>0</v>
      </c>
      <c r="CA306" s="123"/>
      <c r="CB306" s="123"/>
      <c r="CC306" s="123"/>
      <c r="CD306" s="122" t="n">
        <f aca="false">SUM(CA306:CC306)</f>
        <v>0</v>
      </c>
      <c r="CE306" s="123"/>
      <c r="CF306" s="123"/>
      <c r="CG306" s="123"/>
      <c r="CH306" s="123"/>
      <c r="CI306" s="123"/>
      <c r="CJ306" s="122" t="n">
        <f aca="false">SUM(CF306:CI306)</f>
        <v>0</v>
      </c>
      <c r="CK306" s="123" t="n">
        <f aca="false">BN306+BR306+BV306+BZ306+CD306+CE306+CJ306</f>
        <v>0</v>
      </c>
      <c r="CL306" s="125"/>
      <c r="CM306" s="126"/>
      <c r="CN306" s="32"/>
      <c r="CO306" s="32"/>
      <c r="CP306" s="32"/>
      <c r="CQ306" s="32"/>
      <c r="CR306" s="32"/>
      <c r="CS306" s="32"/>
      <c r="CT306" s="32"/>
    </row>
    <row r="307" customFormat="false" ht="24.75" hidden="false" customHeight="true" outlineLevel="0" collapsed="false">
      <c r="A307" s="32"/>
      <c r="B307" s="106" t="n">
        <f aca="false">B306+1</f>
        <v>297</v>
      </c>
      <c r="C307" s="117" t="n">
        <f aca="false">INDEX(_Rge_Projectdata_3rd,$B307,MATCH(C$10,_Rge_Headline_Projectdata,0))</f>
        <v>0</v>
      </c>
      <c r="D307" s="117" t="n">
        <f aca="false">INDEX(_Rge_Projectdata_3rd,$B307,MATCH(D$10,_Rge_Headline_Projectdata,0))</f>
        <v>0</v>
      </c>
      <c r="E307" s="118" t="str">
        <f aca="false" t="array" ref="E307:E307">IF(INDEX(_Rge_Projectdata_3rd,$B307,MATCH(E$10,_Rge_Headline_Projectdata,0))=0,"",INDEX(_Rge_Projectdata_3rd,$B307,MATCH(E$10,_Rge_Headline_Projectdata,0)))</f>
        <v/>
      </c>
      <c r="F307" s="119" t="str">
        <f aca="false">IF(OR(E307=0,E307&gt;_Reportdate),"Open","Closed")</f>
        <v>Open</v>
      </c>
      <c r="G307" s="120"/>
      <c r="H307" s="121"/>
      <c r="I307" s="121"/>
      <c r="J307" s="121"/>
      <c r="K307" s="122" t="n">
        <f aca="false">SUM(H307:J307)</f>
        <v>0</v>
      </c>
      <c r="L307" s="123"/>
      <c r="M307" s="123"/>
      <c r="N307" s="123"/>
      <c r="O307" s="122" t="n">
        <f aca="false">SUM(L307:N307)</f>
        <v>0</v>
      </c>
      <c r="P307" s="123"/>
      <c r="Q307" s="123"/>
      <c r="R307" s="123"/>
      <c r="S307" s="122" t="n">
        <f aca="false">SUM(P307:R307)</f>
        <v>0</v>
      </c>
      <c r="T307" s="123"/>
      <c r="U307" s="123"/>
      <c r="V307" s="123"/>
      <c r="W307" s="122" t="n">
        <f aca="false">SUM(T307:V307)</f>
        <v>0</v>
      </c>
      <c r="X307" s="123"/>
      <c r="Y307" s="123"/>
      <c r="Z307" s="123"/>
      <c r="AA307" s="122" t="n">
        <f aca="false">SUM(X307:Z307)</f>
        <v>0</v>
      </c>
      <c r="AB307" s="123"/>
      <c r="AC307" s="123"/>
      <c r="AD307" s="123"/>
      <c r="AE307" s="123"/>
      <c r="AF307" s="123"/>
      <c r="AG307" s="122" t="n">
        <f aca="false">SUM(AC307:AF307)</f>
        <v>0</v>
      </c>
      <c r="AH307" s="124" t="n">
        <f aca="false">K307+O307+S307+W307+AA307+AB307+AG307</f>
        <v>0</v>
      </c>
      <c r="AI307" s="120"/>
      <c r="AJ307" s="121"/>
      <c r="AK307" s="121"/>
      <c r="AL307" s="121"/>
      <c r="AM307" s="122" t="n">
        <f aca="false">SUM(AJ307:AL307)</f>
        <v>0</v>
      </c>
      <c r="AN307" s="123"/>
      <c r="AO307" s="123"/>
      <c r="AP307" s="123"/>
      <c r="AQ307" s="122" t="n">
        <f aca="false">SUM(AN307:AP307)</f>
        <v>0</v>
      </c>
      <c r="AR307" s="123"/>
      <c r="AS307" s="123"/>
      <c r="AT307" s="123"/>
      <c r="AU307" s="122" t="n">
        <f aca="false">SUM(AR307:AT307)</f>
        <v>0</v>
      </c>
      <c r="AV307" s="123"/>
      <c r="AW307" s="123"/>
      <c r="AX307" s="123"/>
      <c r="AY307" s="122" t="n">
        <f aca="false">SUM(AV307:AX307)</f>
        <v>0</v>
      </c>
      <c r="AZ307" s="123"/>
      <c r="BA307" s="123"/>
      <c r="BB307" s="123"/>
      <c r="BC307" s="122" t="n">
        <f aca="false">SUM(AZ307:BB307)</f>
        <v>0</v>
      </c>
      <c r="BD307" s="123"/>
      <c r="BE307" s="123"/>
      <c r="BF307" s="123"/>
      <c r="BG307" s="123"/>
      <c r="BH307" s="123"/>
      <c r="BI307" s="122" t="n">
        <f aca="false">SUM(BE307:BH307)</f>
        <v>0</v>
      </c>
      <c r="BJ307" s="124" t="n">
        <f aca="false">AM307+AQ307+AU307+AY307+BC307+BD307+BI307</f>
        <v>0</v>
      </c>
      <c r="BK307" s="120"/>
      <c r="BL307" s="121"/>
      <c r="BM307" s="121"/>
      <c r="BN307" s="122" t="n">
        <f aca="false">SUM(BK307:BM307)</f>
        <v>0</v>
      </c>
      <c r="BO307" s="123"/>
      <c r="BP307" s="123"/>
      <c r="BQ307" s="123"/>
      <c r="BR307" s="122" t="n">
        <f aca="false">SUM(BO307:BQ307)</f>
        <v>0</v>
      </c>
      <c r="BS307" s="123"/>
      <c r="BT307" s="123"/>
      <c r="BU307" s="123"/>
      <c r="BV307" s="122" t="n">
        <f aca="false">SUM(BS307:BU307)</f>
        <v>0</v>
      </c>
      <c r="BW307" s="123"/>
      <c r="BX307" s="123"/>
      <c r="BY307" s="123"/>
      <c r="BZ307" s="122" t="n">
        <f aca="false">SUM(BW307:BY307)</f>
        <v>0</v>
      </c>
      <c r="CA307" s="123"/>
      <c r="CB307" s="123"/>
      <c r="CC307" s="123"/>
      <c r="CD307" s="122" t="n">
        <f aca="false">SUM(CA307:CC307)</f>
        <v>0</v>
      </c>
      <c r="CE307" s="123"/>
      <c r="CF307" s="123"/>
      <c r="CG307" s="123"/>
      <c r="CH307" s="123"/>
      <c r="CI307" s="123"/>
      <c r="CJ307" s="122" t="n">
        <f aca="false">SUM(CF307:CI307)</f>
        <v>0</v>
      </c>
      <c r="CK307" s="123" t="n">
        <f aca="false">BN307+BR307+BV307+BZ307+CD307+CE307+CJ307</f>
        <v>0</v>
      </c>
      <c r="CL307" s="125"/>
      <c r="CM307" s="126"/>
      <c r="CN307" s="32"/>
      <c r="CO307" s="32"/>
      <c r="CP307" s="32"/>
      <c r="CQ307" s="32"/>
      <c r="CR307" s="32"/>
      <c r="CS307" s="32"/>
      <c r="CT307" s="32"/>
    </row>
    <row r="308" customFormat="false" ht="24.75" hidden="false" customHeight="true" outlineLevel="0" collapsed="false">
      <c r="A308" s="32"/>
      <c r="B308" s="106" t="n">
        <f aca="false">B307+1</f>
        <v>298</v>
      </c>
      <c r="C308" s="117" t="n">
        <f aca="false">INDEX(_Rge_Projectdata_3rd,$B308,MATCH(C$10,_Rge_Headline_Projectdata,0))</f>
        <v>0</v>
      </c>
      <c r="D308" s="117" t="n">
        <f aca="false">INDEX(_Rge_Projectdata_3rd,$B308,MATCH(D$10,_Rge_Headline_Projectdata,0))</f>
        <v>0</v>
      </c>
      <c r="E308" s="118" t="str">
        <f aca="false" t="array" ref="E308:E308">IF(INDEX(_Rge_Projectdata_3rd,$B308,MATCH(E$10,_Rge_Headline_Projectdata,0))=0,"",INDEX(_Rge_Projectdata_3rd,$B308,MATCH(E$10,_Rge_Headline_Projectdata,0)))</f>
        <v/>
      </c>
      <c r="F308" s="119" t="str">
        <f aca="false">IF(OR(E308=0,E308&gt;_Reportdate),"Open","Closed")</f>
        <v>Open</v>
      </c>
      <c r="G308" s="120"/>
      <c r="H308" s="121"/>
      <c r="I308" s="121"/>
      <c r="J308" s="121"/>
      <c r="K308" s="122" t="n">
        <f aca="false">SUM(H308:J308)</f>
        <v>0</v>
      </c>
      <c r="L308" s="123"/>
      <c r="M308" s="123"/>
      <c r="N308" s="123"/>
      <c r="O308" s="122" t="n">
        <f aca="false">SUM(L308:N308)</f>
        <v>0</v>
      </c>
      <c r="P308" s="123"/>
      <c r="Q308" s="123"/>
      <c r="R308" s="123"/>
      <c r="S308" s="122" t="n">
        <f aca="false">SUM(P308:R308)</f>
        <v>0</v>
      </c>
      <c r="T308" s="123"/>
      <c r="U308" s="123"/>
      <c r="V308" s="123"/>
      <c r="W308" s="122" t="n">
        <f aca="false">SUM(T308:V308)</f>
        <v>0</v>
      </c>
      <c r="X308" s="123"/>
      <c r="Y308" s="123"/>
      <c r="Z308" s="123"/>
      <c r="AA308" s="122" t="n">
        <f aca="false">SUM(X308:Z308)</f>
        <v>0</v>
      </c>
      <c r="AB308" s="123"/>
      <c r="AC308" s="123"/>
      <c r="AD308" s="123"/>
      <c r="AE308" s="123"/>
      <c r="AF308" s="123"/>
      <c r="AG308" s="122" t="n">
        <f aca="false">SUM(AC308:AF308)</f>
        <v>0</v>
      </c>
      <c r="AH308" s="124" t="n">
        <f aca="false">K308+O308+S308+W308+AA308+AB308+AG308</f>
        <v>0</v>
      </c>
      <c r="AI308" s="120"/>
      <c r="AJ308" s="121"/>
      <c r="AK308" s="121"/>
      <c r="AL308" s="121"/>
      <c r="AM308" s="122" t="n">
        <f aca="false">SUM(AJ308:AL308)</f>
        <v>0</v>
      </c>
      <c r="AN308" s="123"/>
      <c r="AO308" s="123"/>
      <c r="AP308" s="123"/>
      <c r="AQ308" s="122" t="n">
        <f aca="false">SUM(AN308:AP308)</f>
        <v>0</v>
      </c>
      <c r="AR308" s="123"/>
      <c r="AS308" s="123"/>
      <c r="AT308" s="123"/>
      <c r="AU308" s="122" t="n">
        <f aca="false">SUM(AR308:AT308)</f>
        <v>0</v>
      </c>
      <c r="AV308" s="123"/>
      <c r="AW308" s="123"/>
      <c r="AX308" s="123"/>
      <c r="AY308" s="122" t="n">
        <f aca="false">SUM(AV308:AX308)</f>
        <v>0</v>
      </c>
      <c r="AZ308" s="123"/>
      <c r="BA308" s="123"/>
      <c r="BB308" s="123"/>
      <c r="BC308" s="122" t="n">
        <f aca="false">SUM(AZ308:BB308)</f>
        <v>0</v>
      </c>
      <c r="BD308" s="123"/>
      <c r="BE308" s="123"/>
      <c r="BF308" s="123"/>
      <c r="BG308" s="123"/>
      <c r="BH308" s="123"/>
      <c r="BI308" s="122" t="n">
        <f aca="false">SUM(BE308:BH308)</f>
        <v>0</v>
      </c>
      <c r="BJ308" s="124" t="n">
        <f aca="false">AM308+AQ308+AU308+AY308+BC308+BD308+BI308</f>
        <v>0</v>
      </c>
      <c r="BK308" s="120"/>
      <c r="BL308" s="121"/>
      <c r="BM308" s="121"/>
      <c r="BN308" s="122" t="n">
        <f aca="false">SUM(BK308:BM308)</f>
        <v>0</v>
      </c>
      <c r="BO308" s="123"/>
      <c r="BP308" s="123"/>
      <c r="BQ308" s="123"/>
      <c r="BR308" s="122" t="n">
        <f aca="false">SUM(BO308:BQ308)</f>
        <v>0</v>
      </c>
      <c r="BS308" s="123"/>
      <c r="BT308" s="123"/>
      <c r="BU308" s="123"/>
      <c r="BV308" s="122" t="n">
        <f aca="false">SUM(BS308:BU308)</f>
        <v>0</v>
      </c>
      <c r="BW308" s="123"/>
      <c r="BX308" s="123"/>
      <c r="BY308" s="123"/>
      <c r="BZ308" s="122" t="n">
        <f aca="false">SUM(BW308:BY308)</f>
        <v>0</v>
      </c>
      <c r="CA308" s="123"/>
      <c r="CB308" s="123"/>
      <c r="CC308" s="123"/>
      <c r="CD308" s="122" t="n">
        <f aca="false">SUM(CA308:CC308)</f>
        <v>0</v>
      </c>
      <c r="CE308" s="123"/>
      <c r="CF308" s="123"/>
      <c r="CG308" s="123"/>
      <c r="CH308" s="123"/>
      <c r="CI308" s="123"/>
      <c r="CJ308" s="122" t="n">
        <f aca="false">SUM(CF308:CI308)</f>
        <v>0</v>
      </c>
      <c r="CK308" s="123" t="n">
        <f aca="false">BN308+BR308+BV308+BZ308+CD308+CE308+CJ308</f>
        <v>0</v>
      </c>
      <c r="CL308" s="125"/>
      <c r="CM308" s="126"/>
      <c r="CN308" s="32"/>
      <c r="CO308" s="32"/>
      <c r="CP308" s="32"/>
      <c r="CQ308" s="32"/>
      <c r="CR308" s="32"/>
      <c r="CS308" s="32"/>
      <c r="CT308" s="32"/>
    </row>
    <row r="309" customFormat="false" ht="24.75" hidden="false" customHeight="true" outlineLevel="0" collapsed="false">
      <c r="A309" s="32"/>
      <c r="B309" s="106" t="n">
        <f aca="false">B308+1</f>
        <v>299</v>
      </c>
      <c r="C309" s="117" t="n">
        <f aca="false">INDEX(_Rge_Projectdata_3rd,$B309,MATCH(C$10,_Rge_Headline_Projectdata,0))</f>
        <v>0</v>
      </c>
      <c r="D309" s="117" t="n">
        <f aca="false">INDEX(_Rge_Projectdata_3rd,$B309,MATCH(D$10,_Rge_Headline_Projectdata,0))</f>
        <v>0</v>
      </c>
      <c r="E309" s="118" t="str">
        <f aca="false" t="array" ref="E309:E309">IF(INDEX(_Rge_Projectdata_3rd,$B309,MATCH(E$10,_Rge_Headline_Projectdata,0))=0,"",INDEX(_Rge_Projectdata_3rd,$B309,MATCH(E$10,_Rge_Headline_Projectdata,0)))</f>
        <v/>
      </c>
      <c r="F309" s="119" t="str">
        <f aca="false">IF(OR(E309=0,E309&gt;_Reportdate),"Open","Closed")</f>
        <v>Open</v>
      </c>
      <c r="G309" s="120"/>
      <c r="H309" s="121"/>
      <c r="I309" s="121"/>
      <c r="J309" s="121"/>
      <c r="K309" s="122" t="n">
        <f aca="false">SUM(H309:J309)</f>
        <v>0</v>
      </c>
      <c r="L309" s="123"/>
      <c r="M309" s="123"/>
      <c r="N309" s="123"/>
      <c r="O309" s="122" t="n">
        <f aca="false">SUM(L309:N309)</f>
        <v>0</v>
      </c>
      <c r="P309" s="123"/>
      <c r="Q309" s="123"/>
      <c r="R309" s="123"/>
      <c r="S309" s="122" t="n">
        <f aca="false">SUM(P309:R309)</f>
        <v>0</v>
      </c>
      <c r="T309" s="123"/>
      <c r="U309" s="123"/>
      <c r="V309" s="123"/>
      <c r="W309" s="122" t="n">
        <f aca="false">SUM(T309:V309)</f>
        <v>0</v>
      </c>
      <c r="X309" s="123"/>
      <c r="Y309" s="123"/>
      <c r="Z309" s="123"/>
      <c r="AA309" s="122" t="n">
        <f aca="false">SUM(X309:Z309)</f>
        <v>0</v>
      </c>
      <c r="AB309" s="123"/>
      <c r="AC309" s="123"/>
      <c r="AD309" s="123"/>
      <c r="AE309" s="123"/>
      <c r="AF309" s="123"/>
      <c r="AG309" s="122" t="n">
        <f aca="false">SUM(AC309:AF309)</f>
        <v>0</v>
      </c>
      <c r="AH309" s="124" t="n">
        <f aca="false">K309+O309+S309+W309+AA309+AB309+AG309</f>
        <v>0</v>
      </c>
      <c r="AI309" s="120"/>
      <c r="AJ309" s="121"/>
      <c r="AK309" s="121"/>
      <c r="AL309" s="121"/>
      <c r="AM309" s="122" t="n">
        <f aca="false">SUM(AJ309:AL309)</f>
        <v>0</v>
      </c>
      <c r="AN309" s="123"/>
      <c r="AO309" s="123"/>
      <c r="AP309" s="123"/>
      <c r="AQ309" s="122" t="n">
        <f aca="false">SUM(AN309:AP309)</f>
        <v>0</v>
      </c>
      <c r="AR309" s="123"/>
      <c r="AS309" s="123"/>
      <c r="AT309" s="123"/>
      <c r="AU309" s="122" t="n">
        <f aca="false">SUM(AR309:AT309)</f>
        <v>0</v>
      </c>
      <c r="AV309" s="123"/>
      <c r="AW309" s="123"/>
      <c r="AX309" s="123"/>
      <c r="AY309" s="122" t="n">
        <f aca="false">SUM(AV309:AX309)</f>
        <v>0</v>
      </c>
      <c r="AZ309" s="123"/>
      <c r="BA309" s="123"/>
      <c r="BB309" s="123"/>
      <c r="BC309" s="122" t="n">
        <f aca="false">SUM(AZ309:BB309)</f>
        <v>0</v>
      </c>
      <c r="BD309" s="123"/>
      <c r="BE309" s="123"/>
      <c r="BF309" s="123"/>
      <c r="BG309" s="123"/>
      <c r="BH309" s="123"/>
      <c r="BI309" s="122" t="n">
        <f aca="false">SUM(BE309:BH309)</f>
        <v>0</v>
      </c>
      <c r="BJ309" s="124" t="n">
        <f aca="false">AM309+AQ309+AU309+AY309+BC309+BD309+BI309</f>
        <v>0</v>
      </c>
      <c r="BK309" s="120"/>
      <c r="BL309" s="121"/>
      <c r="BM309" s="121"/>
      <c r="BN309" s="122" t="n">
        <f aca="false">SUM(BK309:BM309)</f>
        <v>0</v>
      </c>
      <c r="BO309" s="123"/>
      <c r="BP309" s="123"/>
      <c r="BQ309" s="123"/>
      <c r="BR309" s="122" t="n">
        <f aca="false">SUM(BO309:BQ309)</f>
        <v>0</v>
      </c>
      <c r="BS309" s="123"/>
      <c r="BT309" s="123"/>
      <c r="BU309" s="123"/>
      <c r="BV309" s="122" t="n">
        <f aca="false">SUM(BS309:BU309)</f>
        <v>0</v>
      </c>
      <c r="BW309" s="123"/>
      <c r="BX309" s="123"/>
      <c r="BY309" s="123"/>
      <c r="BZ309" s="122" t="n">
        <f aca="false">SUM(BW309:BY309)</f>
        <v>0</v>
      </c>
      <c r="CA309" s="123"/>
      <c r="CB309" s="123"/>
      <c r="CC309" s="123"/>
      <c r="CD309" s="122" t="n">
        <f aca="false">SUM(CA309:CC309)</f>
        <v>0</v>
      </c>
      <c r="CE309" s="123"/>
      <c r="CF309" s="123"/>
      <c r="CG309" s="123"/>
      <c r="CH309" s="123"/>
      <c r="CI309" s="123"/>
      <c r="CJ309" s="122" t="n">
        <f aca="false">SUM(CF309:CI309)</f>
        <v>0</v>
      </c>
      <c r="CK309" s="123" t="n">
        <f aca="false">BN309+BR309+BV309+BZ309+CD309+CE309+CJ309</f>
        <v>0</v>
      </c>
      <c r="CL309" s="125"/>
      <c r="CM309" s="126"/>
      <c r="CN309" s="32"/>
      <c r="CO309" s="32"/>
      <c r="CP309" s="32"/>
      <c r="CQ309" s="32"/>
      <c r="CR309" s="32"/>
      <c r="CS309" s="32"/>
      <c r="CT309" s="32"/>
    </row>
    <row r="310" customFormat="false" ht="24.75" hidden="false" customHeight="true" outlineLevel="0" collapsed="false">
      <c r="A310" s="32"/>
      <c r="B310" s="106" t="n">
        <f aca="false">B309+1</f>
        <v>300</v>
      </c>
      <c r="C310" s="117" t="n">
        <f aca="false">INDEX(_Rge_Projectdata_3rd,$B310,MATCH(C$10,_Rge_Headline_Projectdata,0))</f>
        <v>0</v>
      </c>
      <c r="D310" s="117" t="n">
        <f aca="false">INDEX(_Rge_Projectdata_3rd,$B310,MATCH(D$10,_Rge_Headline_Projectdata,0))</f>
        <v>0</v>
      </c>
      <c r="E310" s="118" t="str">
        <f aca="false" t="array" ref="E310:E310">IF(INDEX(_Rge_Projectdata_3rd,$B310,MATCH(E$10,_Rge_Headline_Projectdata,0))=0,"",INDEX(_Rge_Projectdata_3rd,$B310,MATCH(E$10,_Rge_Headline_Projectdata,0)))</f>
        <v/>
      </c>
      <c r="F310" s="119" t="str">
        <f aca="false">IF(OR(E310=0,E310&gt;_Reportdate),"Open","Closed")</f>
        <v>Open</v>
      </c>
      <c r="G310" s="120"/>
      <c r="H310" s="121"/>
      <c r="I310" s="121"/>
      <c r="J310" s="121"/>
      <c r="K310" s="122" t="n">
        <f aca="false">SUM(H310:J310)</f>
        <v>0</v>
      </c>
      <c r="L310" s="123"/>
      <c r="M310" s="123"/>
      <c r="N310" s="123"/>
      <c r="O310" s="122" t="n">
        <f aca="false">SUM(L310:N310)</f>
        <v>0</v>
      </c>
      <c r="P310" s="123"/>
      <c r="Q310" s="123"/>
      <c r="R310" s="123"/>
      <c r="S310" s="122" t="n">
        <f aca="false">SUM(P310:R310)</f>
        <v>0</v>
      </c>
      <c r="T310" s="123"/>
      <c r="U310" s="123"/>
      <c r="V310" s="123"/>
      <c r="W310" s="122" t="n">
        <f aca="false">SUM(T310:V310)</f>
        <v>0</v>
      </c>
      <c r="X310" s="123"/>
      <c r="Y310" s="123"/>
      <c r="Z310" s="123"/>
      <c r="AA310" s="122" t="n">
        <f aca="false">SUM(X310:Z310)</f>
        <v>0</v>
      </c>
      <c r="AB310" s="123"/>
      <c r="AC310" s="123"/>
      <c r="AD310" s="123"/>
      <c r="AE310" s="123"/>
      <c r="AF310" s="123"/>
      <c r="AG310" s="122" t="n">
        <f aca="false">SUM(AC310:AF310)</f>
        <v>0</v>
      </c>
      <c r="AH310" s="124" t="n">
        <f aca="false">K310+O310+S310+W310+AA310+AB310+AG310</f>
        <v>0</v>
      </c>
      <c r="AI310" s="120"/>
      <c r="AJ310" s="121"/>
      <c r="AK310" s="121"/>
      <c r="AL310" s="121"/>
      <c r="AM310" s="122" t="n">
        <f aca="false">SUM(AJ310:AL310)</f>
        <v>0</v>
      </c>
      <c r="AN310" s="123"/>
      <c r="AO310" s="123"/>
      <c r="AP310" s="123"/>
      <c r="AQ310" s="122" t="n">
        <f aca="false">SUM(AN310:AP310)</f>
        <v>0</v>
      </c>
      <c r="AR310" s="123"/>
      <c r="AS310" s="123"/>
      <c r="AT310" s="123"/>
      <c r="AU310" s="122" t="n">
        <f aca="false">SUM(AR310:AT310)</f>
        <v>0</v>
      </c>
      <c r="AV310" s="123"/>
      <c r="AW310" s="123"/>
      <c r="AX310" s="123"/>
      <c r="AY310" s="122" t="n">
        <f aca="false">SUM(AV310:AX310)</f>
        <v>0</v>
      </c>
      <c r="AZ310" s="123"/>
      <c r="BA310" s="123"/>
      <c r="BB310" s="123"/>
      <c r="BC310" s="122" t="n">
        <f aca="false">SUM(AZ310:BB310)</f>
        <v>0</v>
      </c>
      <c r="BD310" s="123"/>
      <c r="BE310" s="123"/>
      <c r="BF310" s="123"/>
      <c r="BG310" s="123"/>
      <c r="BH310" s="123"/>
      <c r="BI310" s="122" t="n">
        <f aca="false">SUM(BE310:BH310)</f>
        <v>0</v>
      </c>
      <c r="BJ310" s="124" t="n">
        <f aca="false">AM310+AQ310+AU310+AY310+BC310+BD310+BI310</f>
        <v>0</v>
      </c>
      <c r="BK310" s="120"/>
      <c r="BL310" s="121"/>
      <c r="BM310" s="121"/>
      <c r="BN310" s="122" t="n">
        <f aca="false">SUM(BK310:BM310)</f>
        <v>0</v>
      </c>
      <c r="BO310" s="123"/>
      <c r="BP310" s="123"/>
      <c r="BQ310" s="123"/>
      <c r="BR310" s="122" t="n">
        <f aca="false">SUM(BO310:BQ310)</f>
        <v>0</v>
      </c>
      <c r="BS310" s="123"/>
      <c r="BT310" s="123"/>
      <c r="BU310" s="123"/>
      <c r="BV310" s="122" t="n">
        <f aca="false">SUM(BS310:BU310)</f>
        <v>0</v>
      </c>
      <c r="BW310" s="123"/>
      <c r="BX310" s="123"/>
      <c r="BY310" s="123"/>
      <c r="BZ310" s="122" t="n">
        <f aca="false">SUM(BW310:BY310)</f>
        <v>0</v>
      </c>
      <c r="CA310" s="123"/>
      <c r="CB310" s="123"/>
      <c r="CC310" s="123"/>
      <c r="CD310" s="122" t="n">
        <f aca="false">SUM(CA310:CC310)</f>
        <v>0</v>
      </c>
      <c r="CE310" s="123"/>
      <c r="CF310" s="123"/>
      <c r="CG310" s="123"/>
      <c r="CH310" s="123"/>
      <c r="CI310" s="123"/>
      <c r="CJ310" s="122" t="n">
        <f aca="false">SUM(CF310:CI310)</f>
        <v>0</v>
      </c>
      <c r="CK310" s="123" t="n">
        <f aca="false">BN310+BR310+BV310+BZ310+CD310+CE310+CJ310</f>
        <v>0</v>
      </c>
      <c r="CL310" s="125"/>
      <c r="CM310" s="126"/>
      <c r="CN310" s="32"/>
      <c r="CO310" s="32"/>
      <c r="CP310" s="32"/>
      <c r="CQ310" s="32"/>
      <c r="CR310" s="32"/>
      <c r="CS310" s="32"/>
      <c r="CT310" s="32"/>
    </row>
    <row r="311" customFormat="false" ht="24.75" hidden="false" customHeight="true" outlineLevel="0" collapsed="false">
      <c r="A311" s="32"/>
      <c r="B311" s="106" t="n">
        <f aca="false">B310+1</f>
        <v>301</v>
      </c>
      <c r="C311" s="117" t="n">
        <f aca="false">INDEX(_Rge_Projectdata_3rd,$B311,MATCH(C$10,_Rge_Headline_Projectdata,0))</f>
        <v>0</v>
      </c>
      <c r="D311" s="117" t="n">
        <f aca="false">INDEX(_Rge_Projectdata_3rd,$B311,MATCH(D$10,_Rge_Headline_Projectdata,0))</f>
        <v>0</v>
      </c>
      <c r="E311" s="118" t="str">
        <f aca="false" t="array" ref="E311:E311">IF(INDEX(_Rge_Projectdata_3rd,$B311,MATCH(E$10,_Rge_Headline_Projectdata,0))=0,"",INDEX(_Rge_Projectdata_3rd,$B311,MATCH(E$10,_Rge_Headline_Projectdata,0)))</f>
        <v/>
      </c>
      <c r="F311" s="119" t="str">
        <f aca="false">IF(OR(E311=0,E311&gt;_Reportdate),"Open","Closed")</f>
        <v>Open</v>
      </c>
      <c r="G311" s="120"/>
      <c r="H311" s="121"/>
      <c r="I311" s="121"/>
      <c r="J311" s="121"/>
      <c r="K311" s="122" t="n">
        <f aca="false">SUM(H311:J311)</f>
        <v>0</v>
      </c>
      <c r="L311" s="123"/>
      <c r="M311" s="123"/>
      <c r="N311" s="123"/>
      <c r="O311" s="122" t="n">
        <f aca="false">SUM(L311:N311)</f>
        <v>0</v>
      </c>
      <c r="P311" s="123"/>
      <c r="Q311" s="123"/>
      <c r="R311" s="123"/>
      <c r="S311" s="122" t="n">
        <f aca="false">SUM(P311:R311)</f>
        <v>0</v>
      </c>
      <c r="T311" s="123"/>
      <c r="U311" s="123"/>
      <c r="V311" s="123"/>
      <c r="W311" s="122" t="n">
        <f aca="false">SUM(T311:V311)</f>
        <v>0</v>
      </c>
      <c r="X311" s="123"/>
      <c r="Y311" s="123"/>
      <c r="Z311" s="123"/>
      <c r="AA311" s="122" t="n">
        <f aca="false">SUM(X311:Z311)</f>
        <v>0</v>
      </c>
      <c r="AB311" s="123"/>
      <c r="AC311" s="123"/>
      <c r="AD311" s="123"/>
      <c r="AE311" s="123"/>
      <c r="AF311" s="123"/>
      <c r="AG311" s="122" t="n">
        <f aca="false">SUM(AC311:AF311)</f>
        <v>0</v>
      </c>
      <c r="AH311" s="124" t="n">
        <f aca="false">K311+O311+S311+W311+AA311+AB311+AG311</f>
        <v>0</v>
      </c>
      <c r="AI311" s="120"/>
      <c r="AJ311" s="121"/>
      <c r="AK311" s="121"/>
      <c r="AL311" s="121"/>
      <c r="AM311" s="122" t="n">
        <f aca="false">SUM(AJ311:AL311)</f>
        <v>0</v>
      </c>
      <c r="AN311" s="123"/>
      <c r="AO311" s="123"/>
      <c r="AP311" s="123"/>
      <c r="AQ311" s="122" t="n">
        <f aca="false">SUM(AN311:AP311)</f>
        <v>0</v>
      </c>
      <c r="AR311" s="123"/>
      <c r="AS311" s="123"/>
      <c r="AT311" s="123"/>
      <c r="AU311" s="122" t="n">
        <f aca="false">SUM(AR311:AT311)</f>
        <v>0</v>
      </c>
      <c r="AV311" s="123"/>
      <c r="AW311" s="123"/>
      <c r="AX311" s="123"/>
      <c r="AY311" s="122" t="n">
        <f aca="false">SUM(AV311:AX311)</f>
        <v>0</v>
      </c>
      <c r="AZ311" s="123"/>
      <c r="BA311" s="123"/>
      <c r="BB311" s="123"/>
      <c r="BC311" s="122" t="n">
        <f aca="false">SUM(AZ311:BB311)</f>
        <v>0</v>
      </c>
      <c r="BD311" s="123"/>
      <c r="BE311" s="123"/>
      <c r="BF311" s="123"/>
      <c r="BG311" s="123"/>
      <c r="BH311" s="123"/>
      <c r="BI311" s="122" t="n">
        <f aca="false">SUM(BE311:BH311)</f>
        <v>0</v>
      </c>
      <c r="BJ311" s="124" t="n">
        <f aca="false">AM311+AQ311+AU311+AY311+BC311+BD311+BI311</f>
        <v>0</v>
      </c>
      <c r="BK311" s="120"/>
      <c r="BL311" s="121"/>
      <c r="BM311" s="121"/>
      <c r="BN311" s="122" t="n">
        <f aca="false">SUM(BK311:BM311)</f>
        <v>0</v>
      </c>
      <c r="BO311" s="123"/>
      <c r="BP311" s="123"/>
      <c r="BQ311" s="123"/>
      <c r="BR311" s="122" t="n">
        <f aca="false">SUM(BO311:BQ311)</f>
        <v>0</v>
      </c>
      <c r="BS311" s="123"/>
      <c r="BT311" s="123"/>
      <c r="BU311" s="123"/>
      <c r="BV311" s="122" t="n">
        <f aca="false">SUM(BS311:BU311)</f>
        <v>0</v>
      </c>
      <c r="BW311" s="123"/>
      <c r="BX311" s="123"/>
      <c r="BY311" s="123"/>
      <c r="BZ311" s="122" t="n">
        <f aca="false">SUM(BW311:BY311)</f>
        <v>0</v>
      </c>
      <c r="CA311" s="123"/>
      <c r="CB311" s="123"/>
      <c r="CC311" s="123"/>
      <c r="CD311" s="122" t="n">
        <f aca="false">SUM(CA311:CC311)</f>
        <v>0</v>
      </c>
      <c r="CE311" s="123"/>
      <c r="CF311" s="123"/>
      <c r="CG311" s="123"/>
      <c r="CH311" s="123"/>
      <c r="CI311" s="123"/>
      <c r="CJ311" s="122" t="n">
        <f aca="false">SUM(CF311:CI311)</f>
        <v>0</v>
      </c>
      <c r="CK311" s="123" t="n">
        <f aca="false">BN311+BR311+BV311+BZ311+CD311+CE311+CJ311</f>
        <v>0</v>
      </c>
      <c r="CL311" s="125"/>
      <c r="CM311" s="126"/>
      <c r="CN311" s="32"/>
      <c r="CO311" s="32"/>
      <c r="CP311" s="32"/>
      <c r="CQ311" s="32"/>
      <c r="CR311" s="32"/>
      <c r="CS311" s="32"/>
      <c r="CT311" s="32"/>
    </row>
    <row r="312" customFormat="false" ht="24.75" hidden="false" customHeight="true" outlineLevel="0" collapsed="false">
      <c r="A312" s="32"/>
      <c r="B312" s="106" t="n">
        <f aca="false">B311+1</f>
        <v>302</v>
      </c>
      <c r="C312" s="117" t="n">
        <f aca="false">INDEX(_Rge_Projectdata_3rd,$B312,MATCH(C$10,_Rge_Headline_Projectdata,0))</f>
        <v>0</v>
      </c>
      <c r="D312" s="117" t="n">
        <f aca="false">INDEX(_Rge_Projectdata_3rd,$B312,MATCH(D$10,_Rge_Headline_Projectdata,0))</f>
        <v>0</v>
      </c>
      <c r="E312" s="118" t="str">
        <f aca="false" t="array" ref="E312:E312">IF(INDEX(_Rge_Projectdata_3rd,$B312,MATCH(E$10,_Rge_Headline_Projectdata,0))=0,"",INDEX(_Rge_Projectdata_3rd,$B312,MATCH(E$10,_Rge_Headline_Projectdata,0)))</f>
        <v/>
      </c>
      <c r="F312" s="119" t="str">
        <f aca="false">IF(OR(E312=0,E312&gt;_Reportdate),"Open","Closed")</f>
        <v>Open</v>
      </c>
      <c r="G312" s="120"/>
      <c r="H312" s="121"/>
      <c r="I312" s="121"/>
      <c r="J312" s="121"/>
      <c r="K312" s="122" t="n">
        <f aca="false">SUM(H312:J312)</f>
        <v>0</v>
      </c>
      <c r="L312" s="123"/>
      <c r="M312" s="123"/>
      <c r="N312" s="123"/>
      <c r="O312" s="122" t="n">
        <f aca="false">SUM(L312:N312)</f>
        <v>0</v>
      </c>
      <c r="P312" s="123"/>
      <c r="Q312" s="123"/>
      <c r="R312" s="123"/>
      <c r="S312" s="122" t="n">
        <f aca="false">SUM(P312:R312)</f>
        <v>0</v>
      </c>
      <c r="T312" s="123"/>
      <c r="U312" s="123"/>
      <c r="V312" s="123"/>
      <c r="W312" s="122" t="n">
        <f aca="false">SUM(T312:V312)</f>
        <v>0</v>
      </c>
      <c r="X312" s="123"/>
      <c r="Y312" s="123"/>
      <c r="Z312" s="123"/>
      <c r="AA312" s="122" t="n">
        <f aca="false">SUM(X312:Z312)</f>
        <v>0</v>
      </c>
      <c r="AB312" s="123"/>
      <c r="AC312" s="123"/>
      <c r="AD312" s="123"/>
      <c r="AE312" s="123"/>
      <c r="AF312" s="123"/>
      <c r="AG312" s="122" t="n">
        <f aca="false">SUM(AC312:AF312)</f>
        <v>0</v>
      </c>
      <c r="AH312" s="124" t="n">
        <f aca="false">K312+O312+S312+W312+AA312+AB312+AG312</f>
        <v>0</v>
      </c>
      <c r="AI312" s="120"/>
      <c r="AJ312" s="121"/>
      <c r="AK312" s="121"/>
      <c r="AL312" s="121"/>
      <c r="AM312" s="122" t="n">
        <f aca="false">SUM(AJ312:AL312)</f>
        <v>0</v>
      </c>
      <c r="AN312" s="123"/>
      <c r="AO312" s="123"/>
      <c r="AP312" s="123"/>
      <c r="AQ312" s="122" t="n">
        <f aca="false">SUM(AN312:AP312)</f>
        <v>0</v>
      </c>
      <c r="AR312" s="123"/>
      <c r="AS312" s="123"/>
      <c r="AT312" s="123"/>
      <c r="AU312" s="122" t="n">
        <f aca="false">SUM(AR312:AT312)</f>
        <v>0</v>
      </c>
      <c r="AV312" s="123"/>
      <c r="AW312" s="123"/>
      <c r="AX312" s="123"/>
      <c r="AY312" s="122" t="n">
        <f aca="false">SUM(AV312:AX312)</f>
        <v>0</v>
      </c>
      <c r="AZ312" s="123"/>
      <c r="BA312" s="123"/>
      <c r="BB312" s="123"/>
      <c r="BC312" s="122" t="n">
        <f aca="false">SUM(AZ312:BB312)</f>
        <v>0</v>
      </c>
      <c r="BD312" s="123"/>
      <c r="BE312" s="123"/>
      <c r="BF312" s="123"/>
      <c r="BG312" s="123"/>
      <c r="BH312" s="123"/>
      <c r="BI312" s="122" t="n">
        <f aca="false">SUM(BE312:BH312)</f>
        <v>0</v>
      </c>
      <c r="BJ312" s="124" t="n">
        <f aca="false">AM312+AQ312+AU312+AY312+BC312+BD312+BI312</f>
        <v>0</v>
      </c>
      <c r="BK312" s="120"/>
      <c r="BL312" s="121"/>
      <c r="BM312" s="121"/>
      <c r="BN312" s="122" t="n">
        <f aca="false">SUM(BK312:BM312)</f>
        <v>0</v>
      </c>
      <c r="BO312" s="123"/>
      <c r="BP312" s="123"/>
      <c r="BQ312" s="123"/>
      <c r="BR312" s="122" t="n">
        <f aca="false">SUM(BO312:BQ312)</f>
        <v>0</v>
      </c>
      <c r="BS312" s="123"/>
      <c r="BT312" s="123"/>
      <c r="BU312" s="123"/>
      <c r="BV312" s="122" t="n">
        <f aca="false">SUM(BS312:BU312)</f>
        <v>0</v>
      </c>
      <c r="BW312" s="123"/>
      <c r="BX312" s="123"/>
      <c r="BY312" s="123"/>
      <c r="BZ312" s="122" t="n">
        <f aca="false">SUM(BW312:BY312)</f>
        <v>0</v>
      </c>
      <c r="CA312" s="123"/>
      <c r="CB312" s="123"/>
      <c r="CC312" s="123"/>
      <c r="CD312" s="122" t="n">
        <f aca="false">SUM(CA312:CC312)</f>
        <v>0</v>
      </c>
      <c r="CE312" s="123"/>
      <c r="CF312" s="123"/>
      <c r="CG312" s="123"/>
      <c r="CH312" s="123"/>
      <c r="CI312" s="123"/>
      <c r="CJ312" s="122" t="n">
        <f aca="false">SUM(CF312:CI312)</f>
        <v>0</v>
      </c>
      <c r="CK312" s="123" t="n">
        <f aca="false">BN312+BR312+BV312+BZ312+CD312+CE312+CJ312</f>
        <v>0</v>
      </c>
      <c r="CL312" s="125"/>
      <c r="CM312" s="126"/>
      <c r="CN312" s="32"/>
      <c r="CO312" s="32"/>
      <c r="CP312" s="32"/>
      <c r="CQ312" s="32"/>
      <c r="CR312" s="32"/>
      <c r="CS312" s="32"/>
      <c r="CT312" s="32"/>
    </row>
    <row r="313" customFormat="false" ht="24.75" hidden="false" customHeight="true" outlineLevel="0" collapsed="false">
      <c r="A313" s="32"/>
      <c r="B313" s="106" t="n">
        <f aca="false">B312+1</f>
        <v>303</v>
      </c>
      <c r="C313" s="117" t="n">
        <f aca="false">INDEX(_Rge_Projectdata_3rd,$B313,MATCH(C$10,_Rge_Headline_Projectdata,0))</f>
        <v>0</v>
      </c>
      <c r="D313" s="117" t="n">
        <f aca="false">INDEX(_Rge_Projectdata_3rd,$B313,MATCH(D$10,_Rge_Headline_Projectdata,0))</f>
        <v>0</v>
      </c>
      <c r="E313" s="118" t="str">
        <f aca="false" t="array" ref="E313:E313">IF(INDEX(_Rge_Projectdata_3rd,$B313,MATCH(E$10,_Rge_Headline_Projectdata,0))=0,"",INDEX(_Rge_Projectdata_3rd,$B313,MATCH(E$10,_Rge_Headline_Projectdata,0)))</f>
        <v/>
      </c>
      <c r="F313" s="119" t="str">
        <f aca="false">IF(OR(E313=0,E313&gt;_Reportdate),"Open","Closed")</f>
        <v>Open</v>
      </c>
      <c r="G313" s="120"/>
      <c r="H313" s="121"/>
      <c r="I313" s="121"/>
      <c r="J313" s="121"/>
      <c r="K313" s="122" t="n">
        <f aca="false">SUM(H313:J313)</f>
        <v>0</v>
      </c>
      <c r="L313" s="123"/>
      <c r="M313" s="123"/>
      <c r="N313" s="123"/>
      <c r="O313" s="122" t="n">
        <f aca="false">SUM(L313:N313)</f>
        <v>0</v>
      </c>
      <c r="P313" s="123"/>
      <c r="Q313" s="123"/>
      <c r="R313" s="123"/>
      <c r="S313" s="122" t="n">
        <f aca="false">SUM(P313:R313)</f>
        <v>0</v>
      </c>
      <c r="T313" s="123"/>
      <c r="U313" s="123"/>
      <c r="V313" s="123"/>
      <c r="W313" s="122" t="n">
        <f aca="false">SUM(T313:V313)</f>
        <v>0</v>
      </c>
      <c r="X313" s="123"/>
      <c r="Y313" s="123"/>
      <c r="Z313" s="123"/>
      <c r="AA313" s="122" t="n">
        <f aca="false">SUM(X313:Z313)</f>
        <v>0</v>
      </c>
      <c r="AB313" s="123"/>
      <c r="AC313" s="123"/>
      <c r="AD313" s="123"/>
      <c r="AE313" s="123"/>
      <c r="AF313" s="123"/>
      <c r="AG313" s="122" t="n">
        <f aca="false">SUM(AC313:AF313)</f>
        <v>0</v>
      </c>
      <c r="AH313" s="124" t="n">
        <f aca="false">K313+O313+S313+W313+AA313+AB313+AG313</f>
        <v>0</v>
      </c>
      <c r="AI313" s="120"/>
      <c r="AJ313" s="121"/>
      <c r="AK313" s="121"/>
      <c r="AL313" s="121"/>
      <c r="AM313" s="122" t="n">
        <f aca="false">SUM(AJ313:AL313)</f>
        <v>0</v>
      </c>
      <c r="AN313" s="123"/>
      <c r="AO313" s="123"/>
      <c r="AP313" s="123"/>
      <c r="AQ313" s="122" t="n">
        <f aca="false">SUM(AN313:AP313)</f>
        <v>0</v>
      </c>
      <c r="AR313" s="123"/>
      <c r="AS313" s="123"/>
      <c r="AT313" s="123"/>
      <c r="AU313" s="122" t="n">
        <f aca="false">SUM(AR313:AT313)</f>
        <v>0</v>
      </c>
      <c r="AV313" s="123"/>
      <c r="AW313" s="123"/>
      <c r="AX313" s="123"/>
      <c r="AY313" s="122" t="n">
        <f aca="false">SUM(AV313:AX313)</f>
        <v>0</v>
      </c>
      <c r="AZ313" s="123"/>
      <c r="BA313" s="123"/>
      <c r="BB313" s="123"/>
      <c r="BC313" s="122" t="n">
        <f aca="false">SUM(AZ313:BB313)</f>
        <v>0</v>
      </c>
      <c r="BD313" s="123"/>
      <c r="BE313" s="123"/>
      <c r="BF313" s="123"/>
      <c r="BG313" s="123"/>
      <c r="BH313" s="123"/>
      <c r="BI313" s="122" t="n">
        <f aca="false">SUM(BE313:BH313)</f>
        <v>0</v>
      </c>
      <c r="BJ313" s="124" t="n">
        <f aca="false">AM313+AQ313+AU313+AY313+BC313+BD313+BI313</f>
        <v>0</v>
      </c>
      <c r="BK313" s="120"/>
      <c r="BL313" s="121"/>
      <c r="BM313" s="121"/>
      <c r="BN313" s="122" t="n">
        <f aca="false">SUM(BK313:BM313)</f>
        <v>0</v>
      </c>
      <c r="BO313" s="123"/>
      <c r="BP313" s="123"/>
      <c r="BQ313" s="123"/>
      <c r="BR313" s="122" t="n">
        <f aca="false">SUM(BO313:BQ313)</f>
        <v>0</v>
      </c>
      <c r="BS313" s="123"/>
      <c r="BT313" s="123"/>
      <c r="BU313" s="123"/>
      <c r="BV313" s="122" t="n">
        <f aca="false">SUM(BS313:BU313)</f>
        <v>0</v>
      </c>
      <c r="BW313" s="123"/>
      <c r="BX313" s="123"/>
      <c r="BY313" s="123"/>
      <c r="BZ313" s="122" t="n">
        <f aca="false">SUM(BW313:BY313)</f>
        <v>0</v>
      </c>
      <c r="CA313" s="123"/>
      <c r="CB313" s="123"/>
      <c r="CC313" s="123"/>
      <c r="CD313" s="122" t="n">
        <f aca="false">SUM(CA313:CC313)</f>
        <v>0</v>
      </c>
      <c r="CE313" s="123"/>
      <c r="CF313" s="123"/>
      <c r="CG313" s="123"/>
      <c r="CH313" s="123"/>
      <c r="CI313" s="123"/>
      <c r="CJ313" s="122" t="n">
        <f aca="false">SUM(CF313:CI313)</f>
        <v>0</v>
      </c>
      <c r="CK313" s="123" t="n">
        <f aca="false">BN313+BR313+BV313+BZ313+CD313+CE313+CJ313</f>
        <v>0</v>
      </c>
      <c r="CL313" s="125"/>
      <c r="CM313" s="126"/>
      <c r="CN313" s="32"/>
      <c r="CO313" s="32"/>
      <c r="CP313" s="32"/>
      <c r="CQ313" s="32"/>
      <c r="CR313" s="32"/>
      <c r="CS313" s="32"/>
      <c r="CT313" s="32"/>
    </row>
    <row r="314" customFormat="false" ht="24.75" hidden="false" customHeight="true" outlineLevel="0" collapsed="false">
      <c r="A314" s="32"/>
      <c r="B314" s="106" t="n">
        <f aca="false">B313+1</f>
        <v>304</v>
      </c>
      <c r="C314" s="117" t="n">
        <f aca="false">INDEX(_Rge_Projectdata_3rd,$B314,MATCH(C$10,_Rge_Headline_Projectdata,0))</f>
        <v>0</v>
      </c>
      <c r="D314" s="117" t="n">
        <f aca="false">INDEX(_Rge_Projectdata_3rd,$B314,MATCH(D$10,_Rge_Headline_Projectdata,0))</f>
        <v>0</v>
      </c>
      <c r="E314" s="118" t="str">
        <f aca="false" t="array" ref="E314:E314">IF(INDEX(_Rge_Projectdata_3rd,$B314,MATCH(E$10,_Rge_Headline_Projectdata,0))=0,"",INDEX(_Rge_Projectdata_3rd,$B314,MATCH(E$10,_Rge_Headline_Projectdata,0)))</f>
        <v/>
      </c>
      <c r="F314" s="119" t="str">
        <f aca="false">IF(OR(E314=0,E314&gt;_Reportdate),"Open","Closed")</f>
        <v>Open</v>
      </c>
      <c r="G314" s="120"/>
      <c r="H314" s="121"/>
      <c r="I314" s="121"/>
      <c r="J314" s="121"/>
      <c r="K314" s="122" t="n">
        <f aca="false">SUM(H314:J314)</f>
        <v>0</v>
      </c>
      <c r="L314" s="123"/>
      <c r="M314" s="123"/>
      <c r="N314" s="123"/>
      <c r="O314" s="122" t="n">
        <f aca="false">SUM(L314:N314)</f>
        <v>0</v>
      </c>
      <c r="P314" s="123"/>
      <c r="Q314" s="123"/>
      <c r="R314" s="123"/>
      <c r="S314" s="122" t="n">
        <f aca="false">SUM(P314:R314)</f>
        <v>0</v>
      </c>
      <c r="T314" s="123"/>
      <c r="U314" s="123"/>
      <c r="V314" s="123"/>
      <c r="W314" s="122" t="n">
        <f aca="false">SUM(T314:V314)</f>
        <v>0</v>
      </c>
      <c r="X314" s="123"/>
      <c r="Y314" s="123"/>
      <c r="Z314" s="123"/>
      <c r="AA314" s="122" t="n">
        <f aca="false">SUM(X314:Z314)</f>
        <v>0</v>
      </c>
      <c r="AB314" s="123"/>
      <c r="AC314" s="123"/>
      <c r="AD314" s="123"/>
      <c r="AE314" s="123"/>
      <c r="AF314" s="123"/>
      <c r="AG314" s="122" t="n">
        <f aca="false">SUM(AC314:AF314)</f>
        <v>0</v>
      </c>
      <c r="AH314" s="124" t="n">
        <f aca="false">K314+O314+S314+W314+AA314+AB314+AG314</f>
        <v>0</v>
      </c>
      <c r="AI314" s="120"/>
      <c r="AJ314" s="121"/>
      <c r="AK314" s="121"/>
      <c r="AL314" s="121"/>
      <c r="AM314" s="122" t="n">
        <f aca="false">SUM(AJ314:AL314)</f>
        <v>0</v>
      </c>
      <c r="AN314" s="123"/>
      <c r="AO314" s="123"/>
      <c r="AP314" s="123"/>
      <c r="AQ314" s="122" t="n">
        <f aca="false">SUM(AN314:AP314)</f>
        <v>0</v>
      </c>
      <c r="AR314" s="123"/>
      <c r="AS314" s="123"/>
      <c r="AT314" s="123"/>
      <c r="AU314" s="122" t="n">
        <f aca="false">SUM(AR314:AT314)</f>
        <v>0</v>
      </c>
      <c r="AV314" s="123"/>
      <c r="AW314" s="123"/>
      <c r="AX314" s="123"/>
      <c r="AY314" s="122" t="n">
        <f aca="false">SUM(AV314:AX314)</f>
        <v>0</v>
      </c>
      <c r="AZ314" s="123"/>
      <c r="BA314" s="123"/>
      <c r="BB314" s="123"/>
      <c r="BC314" s="122" t="n">
        <f aca="false">SUM(AZ314:BB314)</f>
        <v>0</v>
      </c>
      <c r="BD314" s="123"/>
      <c r="BE314" s="123"/>
      <c r="BF314" s="123"/>
      <c r="BG314" s="123"/>
      <c r="BH314" s="123"/>
      <c r="BI314" s="122" t="n">
        <f aca="false">SUM(BE314:BH314)</f>
        <v>0</v>
      </c>
      <c r="BJ314" s="124" t="n">
        <f aca="false">AM314+AQ314+AU314+AY314+BC314+BD314+BI314</f>
        <v>0</v>
      </c>
      <c r="BK314" s="120"/>
      <c r="BL314" s="121"/>
      <c r="BM314" s="121"/>
      <c r="BN314" s="122" t="n">
        <f aca="false">SUM(BK314:BM314)</f>
        <v>0</v>
      </c>
      <c r="BO314" s="123"/>
      <c r="BP314" s="123"/>
      <c r="BQ314" s="123"/>
      <c r="BR314" s="122" t="n">
        <f aca="false">SUM(BO314:BQ314)</f>
        <v>0</v>
      </c>
      <c r="BS314" s="123"/>
      <c r="BT314" s="123"/>
      <c r="BU314" s="123"/>
      <c r="BV314" s="122" t="n">
        <f aca="false">SUM(BS314:BU314)</f>
        <v>0</v>
      </c>
      <c r="BW314" s="123"/>
      <c r="BX314" s="123"/>
      <c r="BY314" s="123"/>
      <c r="BZ314" s="122" t="n">
        <f aca="false">SUM(BW314:BY314)</f>
        <v>0</v>
      </c>
      <c r="CA314" s="123"/>
      <c r="CB314" s="123"/>
      <c r="CC314" s="123"/>
      <c r="CD314" s="122" t="n">
        <f aca="false">SUM(CA314:CC314)</f>
        <v>0</v>
      </c>
      <c r="CE314" s="123"/>
      <c r="CF314" s="123"/>
      <c r="CG314" s="123"/>
      <c r="CH314" s="123"/>
      <c r="CI314" s="123"/>
      <c r="CJ314" s="122" t="n">
        <f aca="false">SUM(CF314:CI314)</f>
        <v>0</v>
      </c>
      <c r="CK314" s="123" t="n">
        <f aca="false">BN314+BR314+BV314+BZ314+CD314+CE314+CJ314</f>
        <v>0</v>
      </c>
      <c r="CL314" s="125"/>
      <c r="CM314" s="126"/>
      <c r="CN314" s="32"/>
      <c r="CO314" s="32"/>
      <c r="CP314" s="32"/>
      <c r="CQ314" s="32"/>
      <c r="CR314" s="32"/>
      <c r="CS314" s="32"/>
      <c r="CT314" s="32"/>
    </row>
    <row r="315" customFormat="false" ht="24.75" hidden="false" customHeight="true" outlineLevel="0" collapsed="false">
      <c r="A315" s="32"/>
      <c r="B315" s="106" t="n">
        <f aca="false">B314+1</f>
        <v>305</v>
      </c>
      <c r="C315" s="117" t="n">
        <f aca="false">INDEX(_Rge_Projectdata_3rd,$B315,MATCH(C$10,_Rge_Headline_Projectdata,0))</f>
        <v>0</v>
      </c>
      <c r="D315" s="117" t="n">
        <f aca="false">INDEX(_Rge_Projectdata_3rd,$B315,MATCH(D$10,_Rge_Headline_Projectdata,0))</f>
        <v>0</v>
      </c>
      <c r="E315" s="118" t="str">
        <f aca="false" t="array" ref="E315:E315">IF(INDEX(_Rge_Projectdata_3rd,$B315,MATCH(E$10,_Rge_Headline_Projectdata,0))=0,"",INDEX(_Rge_Projectdata_3rd,$B315,MATCH(E$10,_Rge_Headline_Projectdata,0)))</f>
        <v/>
      </c>
      <c r="F315" s="119" t="str">
        <f aca="false">IF(OR(E315=0,E315&gt;_Reportdate),"Open","Closed")</f>
        <v>Open</v>
      </c>
      <c r="G315" s="120"/>
      <c r="H315" s="121"/>
      <c r="I315" s="121"/>
      <c r="J315" s="121"/>
      <c r="K315" s="122" t="n">
        <f aca="false">SUM(H315:J315)</f>
        <v>0</v>
      </c>
      <c r="L315" s="123"/>
      <c r="M315" s="123"/>
      <c r="N315" s="123"/>
      <c r="O315" s="122" t="n">
        <f aca="false">SUM(L315:N315)</f>
        <v>0</v>
      </c>
      <c r="P315" s="123"/>
      <c r="Q315" s="123"/>
      <c r="R315" s="123"/>
      <c r="S315" s="122" t="n">
        <f aca="false">SUM(P315:R315)</f>
        <v>0</v>
      </c>
      <c r="T315" s="123"/>
      <c r="U315" s="123"/>
      <c r="V315" s="123"/>
      <c r="W315" s="122" t="n">
        <f aca="false">SUM(T315:V315)</f>
        <v>0</v>
      </c>
      <c r="X315" s="123"/>
      <c r="Y315" s="123"/>
      <c r="Z315" s="123"/>
      <c r="AA315" s="122" t="n">
        <f aca="false">SUM(X315:Z315)</f>
        <v>0</v>
      </c>
      <c r="AB315" s="123"/>
      <c r="AC315" s="123"/>
      <c r="AD315" s="123"/>
      <c r="AE315" s="123"/>
      <c r="AF315" s="123"/>
      <c r="AG315" s="122" t="n">
        <f aca="false">SUM(AC315:AF315)</f>
        <v>0</v>
      </c>
      <c r="AH315" s="124" t="n">
        <f aca="false">K315+O315+S315+W315+AA315+AB315+AG315</f>
        <v>0</v>
      </c>
      <c r="AI315" s="120"/>
      <c r="AJ315" s="121"/>
      <c r="AK315" s="121"/>
      <c r="AL315" s="121"/>
      <c r="AM315" s="122" t="n">
        <f aca="false">SUM(AJ315:AL315)</f>
        <v>0</v>
      </c>
      <c r="AN315" s="123"/>
      <c r="AO315" s="123"/>
      <c r="AP315" s="123"/>
      <c r="AQ315" s="122" t="n">
        <f aca="false">SUM(AN315:AP315)</f>
        <v>0</v>
      </c>
      <c r="AR315" s="123"/>
      <c r="AS315" s="123"/>
      <c r="AT315" s="123"/>
      <c r="AU315" s="122" t="n">
        <f aca="false">SUM(AR315:AT315)</f>
        <v>0</v>
      </c>
      <c r="AV315" s="123"/>
      <c r="AW315" s="123"/>
      <c r="AX315" s="123"/>
      <c r="AY315" s="122" t="n">
        <f aca="false">SUM(AV315:AX315)</f>
        <v>0</v>
      </c>
      <c r="AZ315" s="123"/>
      <c r="BA315" s="123"/>
      <c r="BB315" s="123"/>
      <c r="BC315" s="122" t="n">
        <f aca="false">SUM(AZ315:BB315)</f>
        <v>0</v>
      </c>
      <c r="BD315" s="123"/>
      <c r="BE315" s="123"/>
      <c r="BF315" s="123"/>
      <c r="BG315" s="123"/>
      <c r="BH315" s="123"/>
      <c r="BI315" s="122" t="n">
        <f aca="false">SUM(BE315:BH315)</f>
        <v>0</v>
      </c>
      <c r="BJ315" s="124" t="n">
        <f aca="false">AM315+AQ315+AU315+AY315+BC315+BD315+BI315</f>
        <v>0</v>
      </c>
      <c r="BK315" s="120"/>
      <c r="BL315" s="121"/>
      <c r="BM315" s="121"/>
      <c r="BN315" s="122" t="n">
        <f aca="false">SUM(BK315:BM315)</f>
        <v>0</v>
      </c>
      <c r="BO315" s="123"/>
      <c r="BP315" s="123"/>
      <c r="BQ315" s="123"/>
      <c r="BR315" s="122" t="n">
        <f aca="false">SUM(BO315:BQ315)</f>
        <v>0</v>
      </c>
      <c r="BS315" s="123"/>
      <c r="BT315" s="123"/>
      <c r="BU315" s="123"/>
      <c r="BV315" s="122" t="n">
        <f aca="false">SUM(BS315:BU315)</f>
        <v>0</v>
      </c>
      <c r="BW315" s="123"/>
      <c r="BX315" s="123"/>
      <c r="BY315" s="123"/>
      <c r="BZ315" s="122" t="n">
        <f aca="false">SUM(BW315:BY315)</f>
        <v>0</v>
      </c>
      <c r="CA315" s="123"/>
      <c r="CB315" s="123"/>
      <c r="CC315" s="123"/>
      <c r="CD315" s="122" t="n">
        <f aca="false">SUM(CA315:CC315)</f>
        <v>0</v>
      </c>
      <c r="CE315" s="123"/>
      <c r="CF315" s="123"/>
      <c r="CG315" s="123"/>
      <c r="CH315" s="123"/>
      <c r="CI315" s="123"/>
      <c r="CJ315" s="122" t="n">
        <f aca="false">SUM(CF315:CI315)</f>
        <v>0</v>
      </c>
      <c r="CK315" s="123" t="n">
        <f aca="false">BN315+BR315+BV315+BZ315+CD315+CE315+CJ315</f>
        <v>0</v>
      </c>
      <c r="CL315" s="125"/>
      <c r="CM315" s="126"/>
      <c r="CN315" s="32"/>
      <c r="CO315" s="32"/>
      <c r="CP315" s="32"/>
      <c r="CQ315" s="32"/>
      <c r="CR315" s="32"/>
      <c r="CS315" s="32"/>
      <c r="CT315" s="32"/>
    </row>
    <row r="316" customFormat="false" ht="24.75" hidden="false" customHeight="true" outlineLevel="0" collapsed="false">
      <c r="A316" s="32"/>
      <c r="B316" s="106" t="n">
        <f aca="false">B315+1</f>
        <v>306</v>
      </c>
      <c r="C316" s="117" t="n">
        <f aca="false">INDEX(_Rge_Projectdata_3rd,$B316,MATCH(C$10,_Rge_Headline_Projectdata,0))</f>
        <v>0</v>
      </c>
      <c r="D316" s="117" t="n">
        <f aca="false">INDEX(_Rge_Projectdata_3rd,$B316,MATCH(D$10,_Rge_Headline_Projectdata,0))</f>
        <v>0</v>
      </c>
      <c r="E316" s="118" t="str">
        <f aca="false" t="array" ref="E316:E316">IF(INDEX(_Rge_Projectdata_3rd,$B316,MATCH(E$10,_Rge_Headline_Projectdata,0))=0,"",INDEX(_Rge_Projectdata_3rd,$B316,MATCH(E$10,_Rge_Headline_Projectdata,0)))</f>
        <v/>
      </c>
      <c r="F316" s="119" t="str">
        <f aca="false">IF(OR(E316=0,E316&gt;_Reportdate),"Open","Closed")</f>
        <v>Open</v>
      </c>
      <c r="G316" s="120"/>
      <c r="H316" s="121"/>
      <c r="I316" s="121"/>
      <c r="J316" s="121"/>
      <c r="K316" s="122" t="n">
        <f aca="false">SUM(H316:J316)</f>
        <v>0</v>
      </c>
      <c r="L316" s="123"/>
      <c r="M316" s="123"/>
      <c r="N316" s="123"/>
      <c r="O316" s="122" t="n">
        <f aca="false">SUM(L316:N316)</f>
        <v>0</v>
      </c>
      <c r="P316" s="123"/>
      <c r="Q316" s="123"/>
      <c r="R316" s="123"/>
      <c r="S316" s="122" t="n">
        <f aca="false">SUM(P316:R316)</f>
        <v>0</v>
      </c>
      <c r="T316" s="123"/>
      <c r="U316" s="123"/>
      <c r="V316" s="123"/>
      <c r="W316" s="122" t="n">
        <f aca="false">SUM(T316:V316)</f>
        <v>0</v>
      </c>
      <c r="X316" s="123"/>
      <c r="Y316" s="123"/>
      <c r="Z316" s="123"/>
      <c r="AA316" s="122" t="n">
        <f aca="false">SUM(X316:Z316)</f>
        <v>0</v>
      </c>
      <c r="AB316" s="123"/>
      <c r="AC316" s="123"/>
      <c r="AD316" s="123"/>
      <c r="AE316" s="123"/>
      <c r="AF316" s="123"/>
      <c r="AG316" s="122" t="n">
        <f aca="false">SUM(AC316:AF316)</f>
        <v>0</v>
      </c>
      <c r="AH316" s="124" t="n">
        <f aca="false">K316+O316+S316+W316+AA316+AB316+AG316</f>
        <v>0</v>
      </c>
      <c r="AI316" s="120"/>
      <c r="AJ316" s="121"/>
      <c r="AK316" s="121"/>
      <c r="AL316" s="121"/>
      <c r="AM316" s="122" t="n">
        <f aca="false">SUM(AJ316:AL316)</f>
        <v>0</v>
      </c>
      <c r="AN316" s="123"/>
      <c r="AO316" s="123"/>
      <c r="AP316" s="123"/>
      <c r="AQ316" s="122" t="n">
        <f aca="false">SUM(AN316:AP316)</f>
        <v>0</v>
      </c>
      <c r="AR316" s="123"/>
      <c r="AS316" s="123"/>
      <c r="AT316" s="123"/>
      <c r="AU316" s="122" t="n">
        <f aca="false">SUM(AR316:AT316)</f>
        <v>0</v>
      </c>
      <c r="AV316" s="123"/>
      <c r="AW316" s="123"/>
      <c r="AX316" s="123"/>
      <c r="AY316" s="122" t="n">
        <f aca="false">SUM(AV316:AX316)</f>
        <v>0</v>
      </c>
      <c r="AZ316" s="123"/>
      <c r="BA316" s="123"/>
      <c r="BB316" s="123"/>
      <c r="BC316" s="122" t="n">
        <f aca="false">SUM(AZ316:BB316)</f>
        <v>0</v>
      </c>
      <c r="BD316" s="123"/>
      <c r="BE316" s="123"/>
      <c r="BF316" s="123"/>
      <c r="BG316" s="123"/>
      <c r="BH316" s="123"/>
      <c r="BI316" s="122" t="n">
        <f aca="false">SUM(BE316:BH316)</f>
        <v>0</v>
      </c>
      <c r="BJ316" s="124" t="n">
        <f aca="false">AM316+AQ316+AU316+AY316+BC316+BD316+BI316</f>
        <v>0</v>
      </c>
      <c r="BK316" s="120"/>
      <c r="BL316" s="121"/>
      <c r="BM316" s="121"/>
      <c r="BN316" s="122" t="n">
        <f aca="false">SUM(BK316:BM316)</f>
        <v>0</v>
      </c>
      <c r="BO316" s="123"/>
      <c r="BP316" s="123"/>
      <c r="BQ316" s="123"/>
      <c r="BR316" s="122" t="n">
        <f aca="false">SUM(BO316:BQ316)</f>
        <v>0</v>
      </c>
      <c r="BS316" s="123"/>
      <c r="BT316" s="123"/>
      <c r="BU316" s="123"/>
      <c r="BV316" s="122" t="n">
        <f aca="false">SUM(BS316:BU316)</f>
        <v>0</v>
      </c>
      <c r="BW316" s="123"/>
      <c r="BX316" s="123"/>
      <c r="BY316" s="123"/>
      <c r="BZ316" s="122" t="n">
        <f aca="false">SUM(BW316:BY316)</f>
        <v>0</v>
      </c>
      <c r="CA316" s="123"/>
      <c r="CB316" s="123"/>
      <c r="CC316" s="123"/>
      <c r="CD316" s="122" t="n">
        <f aca="false">SUM(CA316:CC316)</f>
        <v>0</v>
      </c>
      <c r="CE316" s="123"/>
      <c r="CF316" s="123"/>
      <c r="CG316" s="123"/>
      <c r="CH316" s="123"/>
      <c r="CI316" s="123"/>
      <c r="CJ316" s="122" t="n">
        <f aca="false">SUM(CF316:CI316)</f>
        <v>0</v>
      </c>
      <c r="CK316" s="123" t="n">
        <f aca="false">BN316+BR316+BV316+BZ316+CD316+CE316+CJ316</f>
        <v>0</v>
      </c>
      <c r="CL316" s="125"/>
      <c r="CM316" s="126"/>
      <c r="CN316" s="32"/>
      <c r="CO316" s="32"/>
      <c r="CP316" s="32"/>
      <c r="CQ316" s="32"/>
      <c r="CR316" s="32"/>
      <c r="CS316" s="32"/>
      <c r="CT316" s="32"/>
    </row>
    <row r="317" customFormat="false" ht="24.75" hidden="false" customHeight="true" outlineLevel="0" collapsed="false">
      <c r="A317" s="32"/>
      <c r="B317" s="106" t="n">
        <f aca="false">B316+1</f>
        <v>307</v>
      </c>
      <c r="C317" s="117" t="n">
        <f aca="false">INDEX(_Rge_Projectdata_3rd,$B317,MATCH(C$10,_Rge_Headline_Projectdata,0))</f>
        <v>0</v>
      </c>
      <c r="D317" s="117" t="n">
        <f aca="false">INDEX(_Rge_Projectdata_3rd,$B317,MATCH(D$10,_Rge_Headline_Projectdata,0))</f>
        <v>0</v>
      </c>
      <c r="E317" s="118" t="str">
        <f aca="false" t="array" ref="E317:E317">IF(INDEX(_Rge_Projectdata_3rd,$B317,MATCH(E$10,_Rge_Headline_Projectdata,0))=0,"",INDEX(_Rge_Projectdata_3rd,$B317,MATCH(E$10,_Rge_Headline_Projectdata,0)))</f>
        <v/>
      </c>
      <c r="F317" s="119" t="str">
        <f aca="false">IF(OR(E317=0,E317&gt;_Reportdate),"Open","Closed")</f>
        <v>Open</v>
      </c>
      <c r="G317" s="120"/>
      <c r="H317" s="121"/>
      <c r="I317" s="121"/>
      <c r="J317" s="121"/>
      <c r="K317" s="122" t="n">
        <f aca="false">SUM(H317:J317)</f>
        <v>0</v>
      </c>
      <c r="L317" s="123"/>
      <c r="M317" s="123"/>
      <c r="N317" s="123"/>
      <c r="O317" s="122" t="n">
        <f aca="false">SUM(L317:N317)</f>
        <v>0</v>
      </c>
      <c r="P317" s="123"/>
      <c r="Q317" s="123"/>
      <c r="R317" s="123"/>
      <c r="S317" s="122" t="n">
        <f aca="false">SUM(P317:R317)</f>
        <v>0</v>
      </c>
      <c r="T317" s="123"/>
      <c r="U317" s="123"/>
      <c r="V317" s="123"/>
      <c r="W317" s="122" t="n">
        <f aca="false">SUM(T317:V317)</f>
        <v>0</v>
      </c>
      <c r="X317" s="123"/>
      <c r="Y317" s="123"/>
      <c r="Z317" s="123"/>
      <c r="AA317" s="122" t="n">
        <f aca="false">SUM(X317:Z317)</f>
        <v>0</v>
      </c>
      <c r="AB317" s="123"/>
      <c r="AC317" s="123"/>
      <c r="AD317" s="123"/>
      <c r="AE317" s="123"/>
      <c r="AF317" s="123"/>
      <c r="AG317" s="122" t="n">
        <f aca="false">SUM(AC317:AF317)</f>
        <v>0</v>
      </c>
      <c r="AH317" s="124" t="n">
        <f aca="false">K317+O317+S317+W317+AA317+AB317+AG317</f>
        <v>0</v>
      </c>
      <c r="AI317" s="120"/>
      <c r="AJ317" s="121"/>
      <c r="AK317" s="121"/>
      <c r="AL317" s="121"/>
      <c r="AM317" s="122" t="n">
        <f aca="false">SUM(AJ317:AL317)</f>
        <v>0</v>
      </c>
      <c r="AN317" s="123"/>
      <c r="AO317" s="123"/>
      <c r="AP317" s="123"/>
      <c r="AQ317" s="122" t="n">
        <f aca="false">SUM(AN317:AP317)</f>
        <v>0</v>
      </c>
      <c r="AR317" s="123"/>
      <c r="AS317" s="123"/>
      <c r="AT317" s="123"/>
      <c r="AU317" s="122" t="n">
        <f aca="false">SUM(AR317:AT317)</f>
        <v>0</v>
      </c>
      <c r="AV317" s="123"/>
      <c r="AW317" s="123"/>
      <c r="AX317" s="123"/>
      <c r="AY317" s="122" t="n">
        <f aca="false">SUM(AV317:AX317)</f>
        <v>0</v>
      </c>
      <c r="AZ317" s="123"/>
      <c r="BA317" s="123"/>
      <c r="BB317" s="123"/>
      <c r="BC317" s="122" t="n">
        <f aca="false">SUM(AZ317:BB317)</f>
        <v>0</v>
      </c>
      <c r="BD317" s="123"/>
      <c r="BE317" s="123"/>
      <c r="BF317" s="123"/>
      <c r="BG317" s="123"/>
      <c r="BH317" s="123"/>
      <c r="BI317" s="122" t="n">
        <f aca="false">SUM(BE317:BH317)</f>
        <v>0</v>
      </c>
      <c r="BJ317" s="124" t="n">
        <f aca="false">AM317+AQ317+AU317+AY317+BC317+BD317+BI317</f>
        <v>0</v>
      </c>
      <c r="BK317" s="120"/>
      <c r="BL317" s="121"/>
      <c r="BM317" s="121"/>
      <c r="BN317" s="122" t="n">
        <f aca="false">SUM(BK317:BM317)</f>
        <v>0</v>
      </c>
      <c r="BO317" s="123"/>
      <c r="BP317" s="123"/>
      <c r="BQ317" s="123"/>
      <c r="BR317" s="122" t="n">
        <f aca="false">SUM(BO317:BQ317)</f>
        <v>0</v>
      </c>
      <c r="BS317" s="123"/>
      <c r="BT317" s="123"/>
      <c r="BU317" s="123"/>
      <c r="BV317" s="122" t="n">
        <f aca="false">SUM(BS317:BU317)</f>
        <v>0</v>
      </c>
      <c r="BW317" s="123"/>
      <c r="BX317" s="123"/>
      <c r="BY317" s="123"/>
      <c r="BZ317" s="122" t="n">
        <f aca="false">SUM(BW317:BY317)</f>
        <v>0</v>
      </c>
      <c r="CA317" s="123"/>
      <c r="CB317" s="123"/>
      <c r="CC317" s="123"/>
      <c r="CD317" s="122" t="n">
        <f aca="false">SUM(CA317:CC317)</f>
        <v>0</v>
      </c>
      <c r="CE317" s="123"/>
      <c r="CF317" s="123"/>
      <c r="CG317" s="123"/>
      <c r="CH317" s="123"/>
      <c r="CI317" s="123"/>
      <c r="CJ317" s="122" t="n">
        <f aca="false">SUM(CF317:CI317)</f>
        <v>0</v>
      </c>
      <c r="CK317" s="123" t="n">
        <f aca="false">BN317+BR317+BV317+BZ317+CD317+CE317+CJ317</f>
        <v>0</v>
      </c>
      <c r="CL317" s="125"/>
      <c r="CM317" s="126"/>
      <c r="CN317" s="32"/>
      <c r="CO317" s="32"/>
      <c r="CP317" s="32"/>
      <c r="CQ317" s="32"/>
      <c r="CR317" s="32"/>
      <c r="CS317" s="32"/>
      <c r="CT317" s="32"/>
    </row>
    <row r="318" customFormat="false" ht="24.75" hidden="false" customHeight="true" outlineLevel="0" collapsed="false">
      <c r="A318" s="32"/>
      <c r="B318" s="106" t="n">
        <f aca="false">B317+1</f>
        <v>308</v>
      </c>
      <c r="C318" s="117" t="n">
        <f aca="false">INDEX(_Rge_Projectdata_3rd,$B318,MATCH(C$10,_Rge_Headline_Projectdata,0))</f>
        <v>0</v>
      </c>
      <c r="D318" s="117" t="n">
        <f aca="false">INDEX(_Rge_Projectdata_3rd,$B318,MATCH(D$10,_Rge_Headline_Projectdata,0))</f>
        <v>0</v>
      </c>
      <c r="E318" s="118" t="str">
        <f aca="false" t="array" ref="E318:E318">IF(INDEX(_Rge_Projectdata_3rd,$B318,MATCH(E$10,_Rge_Headline_Projectdata,0))=0,"",INDEX(_Rge_Projectdata_3rd,$B318,MATCH(E$10,_Rge_Headline_Projectdata,0)))</f>
        <v/>
      </c>
      <c r="F318" s="119" t="str">
        <f aca="false">IF(OR(E318=0,E318&gt;_Reportdate),"Open","Closed")</f>
        <v>Open</v>
      </c>
      <c r="G318" s="120"/>
      <c r="H318" s="121"/>
      <c r="I318" s="121"/>
      <c r="J318" s="121"/>
      <c r="K318" s="122" t="n">
        <f aca="false">SUM(H318:J318)</f>
        <v>0</v>
      </c>
      <c r="L318" s="123"/>
      <c r="M318" s="123"/>
      <c r="N318" s="123"/>
      <c r="O318" s="122" t="n">
        <f aca="false">SUM(L318:N318)</f>
        <v>0</v>
      </c>
      <c r="P318" s="123"/>
      <c r="Q318" s="123"/>
      <c r="R318" s="123"/>
      <c r="S318" s="122" t="n">
        <f aca="false">SUM(P318:R318)</f>
        <v>0</v>
      </c>
      <c r="T318" s="123"/>
      <c r="U318" s="123"/>
      <c r="V318" s="123"/>
      <c r="W318" s="122" t="n">
        <f aca="false">SUM(T318:V318)</f>
        <v>0</v>
      </c>
      <c r="X318" s="123"/>
      <c r="Y318" s="123"/>
      <c r="Z318" s="123"/>
      <c r="AA318" s="122" t="n">
        <f aca="false">SUM(X318:Z318)</f>
        <v>0</v>
      </c>
      <c r="AB318" s="123"/>
      <c r="AC318" s="123"/>
      <c r="AD318" s="123"/>
      <c r="AE318" s="123"/>
      <c r="AF318" s="123"/>
      <c r="AG318" s="122" t="n">
        <f aca="false">SUM(AC318:AF318)</f>
        <v>0</v>
      </c>
      <c r="AH318" s="124" t="n">
        <f aca="false">K318+O318+S318+W318+AA318+AB318+AG318</f>
        <v>0</v>
      </c>
      <c r="AI318" s="120"/>
      <c r="AJ318" s="121"/>
      <c r="AK318" s="121"/>
      <c r="AL318" s="121"/>
      <c r="AM318" s="122" t="n">
        <f aca="false">SUM(AJ318:AL318)</f>
        <v>0</v>
      </c>
      <c r="AN318" s="123"/>
      <c r="AO318" s="123"/>
      <c r="AP318" s="123"/>
      <c r="AQ318" s="122" t="n">
        <f aca="false">SUM(AN318:AP318)</f>
        <v>0</v>
      </c>
      <c r="AR318" s="123"/>
      <c r="AS318" s="123"/>
      <c r="AT318" s="123"/>
      <c r="AU318" s="122" t="n">
        <f aca="false">SUM(AR318:AT318)</f>
        <v>0</v>
      </c>
      <c r="AV318" s="123"/>
      <c r="AW318" s="123"/>
      <c r="AX318" s="123"/>
      <c r="AY318" s="122" t="n">
        <f aca="false">SUM(AV318:AX318)</f>
        <v>0</v>
      </c>
      <c r="AZ318" s="123"/>
      <c r="BA318" s="123"/>
      <c r="BB318" s="123"/>
      <c r="BC318" s="122" t="n">
        <f aca="false">SUM(AZ318:BB318)</f>
        <v>0</v>
      </c>
      <c r="BD318" s="123"/>
      <c r="BE318" s="123"/>
      <c r="BF318" s="123"/>
      <c r="BG318" s="123"/>
      <c r="BH318" s="123"/>
      <c r="BI318" s="122" t="n">
        <f aca="false">SUM(BE318:BH318)</f>
        <v>0</v>
      </c>
      <c r="BJ318" s="124" t="n">
        <f aca="false">AM318+AQ318+AU318+AY318+BC318+BD318+BI318</f>
        <v>0</v>
      </c>
      <c r="BK318" s="120"/>
      <c r="BL318" s="121"/>
      <c r="BM318" s="121"/>
      <c r="BN318" s="122" t="n">
        <f aca="false">SUM(BK318:BM318)</f>
        <v>0</v>
      </c>
      <c r="BO318" s="123"/>
      <c r="BP318" s="123"/>
      <c r="BQ318" s="123"/>
      <c r="BR318" s="122" t="n">
        <f aca="false">SUM(BO318:BQ318)</f>
        <v>0</v>
      </c>
      <c r="BS318" s="123"/>
      <c r="BT318" s="123"/>
      <c r="BU318" s="123"/>
      <c r="BV318" s="122" t="n">
        <f aca="false">SUM(BS318:BU318)</f>
        <v>0</v>
      </c>
      <c r="BW318" s="123"/>
      <c r="BX318" s="123"/>
      <c r="BY318" s="123"/>
      <c r="BZ318" s="122" t="n">
        <f aca="false">SUM(BW318:BY318)</f>
        <v>0</v>
      </c>
      <c r="CA318" s="123"/>
      <c r="CB318" s="123"/>
      <c r="CC318" s="123"/>
      <c r="CD318" s="122" t="n">
        <f aca="false">SUM(CA318:CC318)</f>
        <v>0</v>
      </c>
      <c r="CE318" s="123"/>
      <c r="CF318" s="123"/>
      <c r="CG318" s="123"/>
      <c r="CH318" s="123"/>
      <c r="CI318" s="123"/>
      <c r="CJ318" s="122" t="n">
        <f aca="false">SUM(CF318:CI318)</f>
        <v>0</v>
      </c>
      <c r="CK318" s="123" t="n">
        <f aca="false">BN318+BR318+BV318+BZ318+CD318+CE318+CJ318</f>
        <v>0</v>
      </c>
      <c r="CL318" s="125"/>
      <c r="CM318" s="126"/>
      <c r="CN318" s="32"/>
      <c r="CO318" s="32"/>
      <c r="CP318" s="32"/>
      <c r="CQ318" s="32"/>
      <c r="CR318" s="32"/>
      <c r="CS318" s="32"/>
      <c r="CT318" s="32"/>
    </row>
    <row r="319" customFormat="false" ht="24.75" hidden="false" customHeight="true" outlineLevel="0" collapsed="false">
      <c r="A319" s="32"/>
      <c r="B319" s="106" t="n">
        <f aca="false">B318+1</f>
        <v>309</v>
      </c>
      <c r="C319" s="117" t="n">
        <f aca="false">INDEX(_Rge_Projectdata_3rd,$B319,MATCH(C$10,_Rge_Headline_Projectdata,0))</f>
        <v>0</v>
      </c>
      <c r="D319" s="117" t="n">
        <f aca="false">INDEX(_Rge_Projectdata_3rd,$B319,MATCH(D$10,_Rge_Headline_Projectdata,0))</f>
        <v>0</v>
      </c>
      <c r="E319" s="118" t="str">
        <f aca="false" t="array" ref="E319:E319">IF(INDEX(_Rge_Projectdata_3rd,$B319,MATCH(E$10,_Rge_Headline_Projectdata,0))=0,"",INDEX(_Rge_Projectdata_3rd,$B319,MATCH(E$10,_Rge_Headline_Projectdata,0)))</f>
        <v/>
      </c>
      <c r="F319" s="119" t="str">
        <f aca="false">IF(OR(E319=0,E319&gt;_Reportdate),"Open","Closed")</f>
        <v>Open</v>
      </c>
      <c r="G319" s="120"/>
      <c r="H319" s="121"/>
      <c r="I319" s="121"/>
      <c r="J319" s="121"/>
      <c r="K319" s="122" t="n">
        <f aca="false">SUM(H319:J319)</f>
        <v>0</v>
      </c>
      <c r="L319" s="123"/>
      <c r="M319" s="123"/>
      <c r="N319" s="123"/>
      <c r="O319" s="122" t="n">
        <f aca="false">SUM(L319:N319)</f>
        <v>0</v>
      </c>
      <c r="P319" s="123"/>
      <c r="Q319" s="123"/>
      <c r="R319" s="123"/>
      <c r="S319" s="122" t="n">
        <f aca="false">SUM(P319:R319)</f>
        <v>0</v>
      </c>
      <c r="T319" s="123"/>
      <c r="U319" s="123"/>
      <c r="V319" s="123"/>
      <c r="W319" s="122" t="n">
        <f aca="false">SUM(T319:V319)</f>
        <v>0</v>
      </c>
      <c r="X319" s="123"/>
      <c r="Y319" s="123"/>
      <c r="Z319" s="123"/>
      <c r="AA319" s="122" t="n">
        <f aca="false">SUM(X319:Z319)</f>
        <v>0</v>
      </c>
      <c r="AB319" s="123"/>
      <c r="AC319" s="123"/>
      <c r="AD319" s="123"/>
      <c r="AE319" s="123"/>
      <c r="AF319" s="123"/>
      <c r="AG319" s="122" t="n">
        <f aca="false">SUM(AC319:AF319)</f>
        <v>0</v>
      </c>
      <c r="AH319" s="124" t="n">
        <f aca="false">K319+O319+S319+W319+AA319+AB319+AG319</f>
        <v>0</v>
      </c>
      <c r="AI319" s="120"/>
      <c r="AJ319" s="121"/>
      <c r="AK319" s="121"/>
      <c r="AL319" s="121"/>
      <c r="AM319" s="122" t="n">
        <f aca="false">SUM(AJ319:AL319)</f>
        <v>0</v>
      </c>
      <c r="AN319" s="123"/>
      <c r="AO319" s="123"/>
      <c r="AP319" s="123"/>
      <c r="AQ319" s="122" t="n">
        <f aca="false">SUM(AN319:AP319)</f>
        <v>0</v>
      </c>
      <c r="AR319" s="123"/>
      <c r="AS319" s="123"/>
      <c r="AT319" s="123"/>
      <c r="AU319" s="122" t="n">
        <f aca="false">SUM(AR319:AT319)</f>
        <v>0</v>
      </c>
      <c r="AV319" s="123"/>
      <c r="AW319" s="123"/>
      <c r="AX319" s="123"/>
      <c r="AY319" s="122" t="n">
        <f aca="false">SUM(AV319:AX319)</f>
        <v>0</v>
      </c>
      <c r="AZ319" s="123"/>
      <c r="BA319" s="123"/>
      <c r="BB319" s="123"/>
      <c r="BC319" s="122" t="n">
        <f aca="false">SUM(AZ319:BB319)</f>
        <v>0</v>
      </c>
      <c r="BD319" s="123"/>
      <c r="BE319" s="123"/>
      <c r="BF319" s="123"/>
      <c r="BG319" s="123"/>
      <c r="BH319" s="123"/>
      <c r="BI319" s="122" t="n">
        <f aca="false">SUM(BE319:BH319)</f>
        <v>0</v>
      </c>
      <c r="BJ319" s="124" t="n">
        <f aca="false">AM319+AQ319+AU319+AY319+BC319+BD319+BI319</f>
        <v>0</v>
      </c>
      <c r="BK319" s="120"/>
      <c r="BL319" s="121"/>
      <c r="BM319" s="121"/>
      <c r="BN319" s="122" t="n">
        <f aca="false">SUM(BK319:BM319)</f>
        <v>0</v>
      </c>
      <c r="BO319" s="123"/>
      <c r="BP319" s="123"/>
      <c r="BQ319" s="123"/>
      <c r="BR319" s="122" t="n">
        <f aca="false">SUM(BO319:BQ319)</f>
        <v>0</v>
      </c>
      <c r="BS319" s="123"/>
      <c r="BT319" s="123"/>
      <c r="BU319" s="123"/>
      <c r="BV319" s="122" t="n">
        <f aca="false">SUM(BS319:BU319)</f>
        <v>0</v>
      </c>
      <c r="BW319" s="123"/>
      <c r="BX319" s="123"/>
      <c r="BY319" s="123"/>
      <c r="BZ319" s="122" t="n">
        <f aca="false">SUM(BW319:BY319)</f>
        <v>0</v>
      </c>
      <c r="CA319" s="123"/>
      <c r="CB319" s="123"/>
      <c r="CC319" s="123"/>
      <c r="CD319" s="122" t="n">
        <f aca="false">SUM(CA319:CC319)</f>
        <v>0</v>
      </c>
      <c r="CE319" s="123"/>
      <c r="CF319" s="123"/>
      <c r="CG319" s="123"/>
      <c r="CH319" s="123"/>
      <c r="CI319" s="123"/>
      <c r="CJ319" s="122" t="n">
        <f aca="false">SUM(CF319:CI319)</f>
        <v>0</v>
      </c>
      <c r="CK319" s="123" t="n">
        <f aca="false">BN319+BR319+BV319+BZ319+CD319+CE319+CJ319</f>
        <v>0</v>
      </c>
      <c r="CL319" s="125"/>
      <c r="CM319" s="126"/>
      <c r="CN319" s="32"/>
      <c r="CO319" s="32"/>
      <c r="CP319" s="32"/>
      <c r="CQ319" s="32"/>
      <c r="CR319" s="32"/>
      <c r="CS319" s="32"/>
      <c r="CT319" s="32"/>
    </row>
    <row r="320" customFormat="false" ht="24.75" hidden="false" customHeight="true" outlineLevel="0" collapsed="false">
      <c r="A320" s="32"/>
      <c r="B320" s="106" t="n">
        <f aca="false">B319+1</f>
        <v>310</v>
      </c>
      <c r="C320" s="117" t="n">
        <f aca="false">INDEX(_Rge_Projectdata_3rd,$B320,MATCH(C$10,_Rge_Headline_Projectdata,0))</f>
        <v>0</v>
      </c>
      <c r="D320" s="117" t="n">
        <f aca="false">INDEX(_Rge_Projectdata_3rd,$B320,MATCH(D$10,_Rge_Headline_Projectdata,0))</f>
        <v>0</v>
      </c>
      <c r="E320" s="118" t="str">
        <f aca="false" t="array" ref="E320:E320">IF(INDEX(_Rge_Projectdata_3rd,$B320,MATCH(E$10,_Rge_Headline_Projectdata,0))=0,"",INDEX(_Rge_Projectdata_3rd,$B320,MATCH(E$10,_Rge_Headline_Projectdata,0)))</f>
        <v/>
      </c>
      <c r="F320" s="119" t="str">
        <f aca="false">IF(OR(E320=0,E320&gt;_Reportdate),"Open","Closed")</f>
        <v>Open</v>
      </c>
      <c r="G320" s="120"/>
      <c r="H320" s="121"/>
      <c r="I320" s="121"/>
      <c r="J320" s="121"/>
      <c r="K320" s="122" t="n">
        <f aca="false">SUM(H320:J320)</f>
        <v>0</v>
      </c>
      <c r="L320" s="123"/>
      <c r="M320" s="123"/>
      <c r="N320" s="123"/>
      <c r="O320" s="122" t="n">
        <f aca="false">SUM(L320:N320)</f>
        <v>0</v>
      </c>
      <c r="P320" s="123"/>
      <c r="Q320" s="123"/>
      <c r="R320" s="123"/>
      <c r="S320" s="122" t="n">
        <f aca="false">SUM(P320:R320)</f>
        <v>0</v>
      </c>
      <c r="T320" s="123"/>
      <c r="U320" s="123"/>
      <c r="V320" s="123"/>
      <c r="W320" s="122" t="n">
        <f aca="false">SUM(T320:V320)</f>
        <v>0</v>
      </c>
      <c r="X320" s="123"/>
      <c r="Y320" s="123"/>
      <c r="Z320" s="123"/>
      <c r="AA320" s="122" t="n">
        <f aca="false">SUM(X320:Z320)</f>
        <v>0</v>
      </c>
      <c r="AB320" s="123"/>
      <c r="AC320" s="123"/>
      <c r="AD320" s="123"/>
      <c r="AE320" s="123"/>
      <c r="AF320" s="123"/>
      <c r="AG320" s="122" t="n">
        <f aca="false">SUM(AC320:AF320)</f>
        <v>0</v>
      </c>
      <c r="AH320" s="124" t="n">
        <f aca="false">K320+O320+S320+W320+AA320+AB320+AG320</f>
        <v>0</v>
      </c>
      <c r="AI320" s="120"/>
      <c r="AJ320" s="121"/>
      <c r="AK320" s="121"/>
      <c r="AL320" s="121"/>
      <c r="AM320" s="122" t="n">
        <f aca="false">SUM(AJ320:AL320)</f>
        <v>0</v>
      </c>
      <c r="AN320" s="123"/>
      <c r="AO320" s="123"/>
      <c r="AP320" s="123"/>
      <c r="AQ320" s="122" t="n">
        <f aca="false">SUM(AN320:AP320)</f>
        <v>0</v>
      </c>
      <c r="AR320" s="123"/>
      <c r="AS320" s="123"/>
      <c r="AT320" s="123"/>
      <c r="AU320" s="122" t="n">
        <f aca="false">SUM(AR320:AT320)</f>
        <v>0</v>
      </c>
      <c r="AV320" s="123"/>
      <c r="AW320" s="123"/>
      <c r="AX320" s="123"/>
      <c r="AY320" s="122" t="n">
        <f aca="false">SUM(AV320:AX320)</f>
        <v>0</v>
      </c>
      <c r="AZ320" s="123"/>
      <c r="BA320" s="123"/>
      <c r="BB320" s="123"/>
      <c r="BC320" s="122" t="n">
        <f aca="false">SUM(AZ320:BB320)</f>
        <v>0</v>
      </c>
      <c r="BD320" s="123"/>
      <c r="BE320" s="123"/>
      <c r="BF320" s="123"/>
      <c r="BG320" s="123"/>
      <c r="BH320" s="123"/>
      <c r="BI320" s="122" t="n">
        <f aca="false">SUM(BE320:BH320)</f>
        <v>0</v>
      </c>
      <c r="BJ320" s="124" t="n">
        <f aca="false">AM320+AQ320+AU320+AY320+BC320+BD320+BI320</f>
        <v>0</v>
      </c>
      <c r="BK320" s="120"/>
      <c r="BL320" s="121"/>
      <c r="BM320" s="121"/>
      <c r="BN320" s="122" t="n">
        <f aca="false">SUM(BK320:BM320)</f>
        <v>0</v>
      </c>
      <c r="BO320" s="123"/>
      <c r="BP320" s="123"/>
      <c r="BQ320" s="123"/>
      <c r="BR320" s="122" t="n">
        <f aca="false">SUM(BO320:BQ320)</f>
        <v>0</v>
      </c>
      <c r="BS320" s="123"/>
      <c r="BT320" s="123"/>
      <c r="BU320" s="123"/>
      <c r="BV320" s="122" t="n">
        <f aca="false">SUM(BS320:BU320)</f>
        <v>0</v>
      </c>
      <c r="BW320" s="123"/>
      <c r="BX320" s="123"/>
      <c r="BY320" s="123"/>
      <c r="BZ320" s="122" t="n">
        <f aca="false">SUM(BW320:BY320)</f>
        <v>0</v>
      </c>
      <c r="CA320" s="123"/>
      <c r="CB320" s="123"/>
      <c r="CC320" s="123"/>
      <c r="CD320" s="122" t="n">
        <f aca="false">SUM(CA320:CC320)</f>
        <v>0</v>
      </c>
      <c r="CE320" s="123"/>
      <c r="CF320" s="123"/>
      <c r="CG320" s="123"/>
      <c r="CH320" s="123"/>
      <c r="CI320" s="123"/>
      <c r="CJ320" s="122" t="n">
        <f aca="false">SUM(CF320:CI320)</f>
        <v>0</v>
      </c>
      <c r="CK320" s="123" t="n">
        <f aca="false">BN320+BR320+BV320+BZ320+CD320+CE320+CJ320</f>
        <v>0</v>
      </c>
      <c r="CL320" s="125"/>
      <c r="CM320" s="126"/>
      <c r="CN320" s="32"/>
      <c r="CO320" s="32"/>
      <c r="CP320" s="32"/>
      <c r="CQ320" s="32"/>
      <c r="CR320" s="32"/>
      <c r="CS320" s="32"/>
      <c r="CT320" s="32"/>
    </row>
    <row r="321" customFormat="false" ht="24.75" hidden="false" customHeight="true" outlineLevel="0" collapsed="false">
      <c r="A321" s="32"/>
      <c r="B321" s="106" t="n">
        <f aca="false">B320+1</f>
        <v>311</v>
      </c>
      <c r="C321" s="117" t="n">
        <f aca="false">INDEX(_Rge_Projectdata_3rd,$B321,MATCH(C$10,_Rge_Headline_Projectdata,0))</f>
        <v>0</v>
      </c>
      <c r="D321" s="117" t="n">
        <f aca="false">INDEX(_Rge_Projectdata_3rd,$B321,MATCH(D$10,_Rge_Headline_Projectdata,0))</f>
        <v>0</v>
      </c>
      <c r="E321" s="118" t="str">
        <f aca="false" t="array" ref="E321:E321">IF(INDEX(_Rge_Projectdata_3rd,$B321,MATCH(E$10,_Rge_Headline_Projectdata,0))=0,"",INDEX(_Rge_Projectdata_3rd,$B321,MATCH(E$10,_Rge_Headline_Projectdata,0)))</f>
        <v/>
      </c>
      <c r="F321" s="119" t="str">
        <f aca="false">IF(OR(E321=0,E321&gt;_Reportdate),"Open","Closed")</f>
        <v>Open</v>
      </c>
      <c r="G321" s="120"/>
      <c r="H321" s="121"/>
      <c r="I321" s="121"/>
      <c r="J321" s="121"/>
      <c r="K321" s="122" t="n">
        <f aca="false">SUM(H321:J321)</f>
        <v>0</v>
      </c>
      <c r="L321" s="123"/>
      <c r="M321" s="123"/>
      <c r="N321" s="123"/>
      <c r="O321" s="122" t="n">
        <f aca="false">SUM(L321:N321)</f>
        <v>0</v>
      </c>
      <c r="P321" s="123"/>
      <c r="Q321" s="123"/>
      <c r="R321" s="123"/>
      <c r="S321" s="122" t="n">
        <f aca="false">SUM(P321:R321)</f>
        <v>0</v>
      </c>
      <c r="T321" s="123"/>
      <c r="U321" s="123"/>
      <c r="V321" s="123"/>
      <c r="W321" s="122" t="n">
        <f aca="false">SUM(T321:V321)</f>
        <v>0</v>
      </c>
      <c r="X321" s="123"/>
      <c r="Y321" s="123"/>
      <c r="Z321" s="123"/>
      <c r="AA321" s="122" t="n">
        <f aca="false">SUM(X321:Z321)</f>
        <v>0</v>
      </c>
      <c r="AB321" s="123"/>
      <c r="AC321" s="123"/>
      <c r="AD321" s="123"/>
      <c r="AE321" s="123"/>
      <c r="AF321" s="123"/>
      <c r="AG321" s="122" t="n">
        <f aca="false">SUM(AC321:AF321)</f>
        <v>0</v>
      </c>
      <c r="AH321" s="124" t="n">
        <f aca="false">K321+O321+S321+W321+AA321+AB321+AG321</f>
        <v>0</v>
      </c>
      <c r="AI321" s="120"/>
      <c r="AJ321" s="121"/>
      <c r="AK321" s="121"/>
      <c r="AL321" s="121"/>
      <c r="AM321" s="122" t="n">
        <f aca="false">SUM(AJ321:AL321)</f>
        <v>0</v>
      </c>
      <c r="AN321" s="123"/>
      <c r="AO321" s="123"/>
      <c r="AP321" s="123"/>
      <c r="AQ321" s="122" t="n">
        <f aca="false">SUM(AN321:AP321)</f>
        <v>0</v>
      </c>
      <c r="AR321" s="123"/>
      <c r="AS321" s="123"/>
      <c r="AT321" s="123"/>
      <c r="AU321" s="122" t="n">
        <f aca="false">SUM(AR321:AT321)</f>
        <v>0</v>
      </c>
      <c r="AV321" s="123"/>
      <c r="AW321" s="123"/>
      <c r="AX321" s="123"/>
      <c r="AY321" s="122" t="n">
        <f aca="false">SUM(AV321:AX321)</f>
        <v>0</v>
      </c>
      <c r="AZ321" s="123"/>
      <c r="BA321" s="123"/>
      <c r="BB321" s="123"/>
      <c r="BC321" s="122" t="n">
        <f aca="false">SUM(AZ321:BB321)</f>
        <v>0</v>
      </c>
      <c r="BD321" s="123"/>
      <c r="BE321" s="123"/>
      <c r="BF321" s="123"/>
      <c r="BG321" s="123"/>
      <c r="BH321" s="123"/>
      <c r="BI321" s="122" t="n">
        <f aca="false">SUM(BE321:BH321)</f>
        <v>0</v>
      </c>
      <c r="BJ321" s="124" t="n">
        <f aca="false">AM321+AQ321+AU321+AY321+BC321+BD321+BI321</f>
        <v>0</v>
      </c>
      <c r="BK321" s="120"/>
      <c r="BL321" s="121"/>
      <c r="BM321" s="121"/>
      <c r="BN321" s="122" t="n">
        <f aca="false">SUM(BK321:BM321)</f>
        <v>0</v>
      </c>
      <c r="BO321" s="123"/>
      <c r="BP321" s="123"/>
      <c r="BQ321" s="123"/>
      <c r="BR321" s="122" t="n">
        <f aca="false">SUM(BO321:BQ321)</f>
        <v>0</v>
      </c>
      <c r="BS321" s="123"/>
      <c r="BT321" s="123"/>
      <c r="BU321" s="123"/>
      <c r="BV321" s="122" t="n">
        <f aca="false">SUM(BS321:BU321)</f>
        <v>0</v>
      </c>
      <c r="BW321" s="123"/>
      <c r="BX321" s="123"/>
      <c r="BY321" s="123"/>
      <c r="BZ321" s="122" t="n">
        <f aca="false">SUM(BW321:BY321)</f>
        <v>0</v>
      </c>
      <c r="CA321" s="123"/>
      <c r="CB321" s="123"/>
      <c r="CC321" s="123"/>
      <c r="CD321" s="122" t="n">
        <f aca="false">SUM(CA321:CC321)</f>
        <v>0</v>
      </c>
      <c r="CE321" s="123"/>
      <c r="CF321" s="123"/>
      <c r="CG321" s="123"/>
      <c r="CH321" s="123"/>
      <c r="CI321" s="123"/>
      <c r="CJ321" s="122" t="n">
        <f aca="false">SUM(CF321:CI321)</f>
        <v>0</v>
      </c>
      <c r="CK321" s="123" t="n">
        <f aca="false">BN321+BR321+BV321+BZ321+CD321+CE321+CJ321</f>
        <v>0</v>
      </c>
      <c r="CL321" s="125"/>
      <c r="CM321" s="126"/>
      <c r="CN321" s="32"/>
      <c r="CO321" s="32"/>
      <c r="CP321" s="32"/>
      <c r="CQ321" s="32"/>
      <c r="CR321" s="32"/>
      <c r="CS321" s="32"/>
      <c r="CT321" s="32"/>
    </row>
    <row r="322" customFormat="false" ht="24.75" hidden="false" customHeight="true" outlineLevel="0" collapsed="false">
      <c r="A322" s="32"/>
      <c r="B322" s="106" t="n">
        <f aca="false">B321+1</f>
        <v>312</v>
      </c>
      <c r="C322" s="117" t="n">
        <f aca="false">INDEX(_Rge_Projectdata_3rd,$B322,MATCH(C$10,_Rge_Headline_Projectdata,0))</f>
        <v>0</v>
      </c>
      <c r="D322" s="117" t="n">
        <f aca="false">INDEX(_Rge_Projectdata_3rd,$B322,MATCH(D$10,_Rge_Headline_Projectdata,0))</f>
        <v>0</v>
      </c>
      <c r="E322" s="118" t="str">
        <f aca="false" t="array" ref="E322:E322">IF(INDEX(_Rge_Projectdata_3rd,$B322,MATCH(E$10,_Rge_Headline_Projectdata,0))=0,"",INDEX(_Rge_Projectdata_3rd,$B322,MATCH(E$10,_Rge_Headline_Projectdata,0)))</f>
        <v/>
      </c>
      <c r="F322" s="119" t="str">
        <f aca="false">IF(OR(E322=0,E322&gt;_Reportdate),"Open","Closed")</f>
        <v>Open</v>
      </c>
      <c r="G322" s="120"/>
      <c r="H322" s="121"/>
      <c r="I322" s="121"/>
      <c r="J322" s="121"/>
      <c r="K322" s="122" t="n">
        <f aca="false">SUM(H322:J322)</f>
        <v>0</v>
      </c>
      <c r="L322" s="123"/>
      <c r="M322" s="123"/>
      <c r="N322" s="123"/>
      <c r="O322" s="122" t="n">
        <f aca="false">SUM(L322:N322)</f>
        <v>0</v>
      </c>
      <c r="P322" s="123"/>
      <c r="Q322" s="123"/>
      <c r="R322" s="123"/>
      <c r="S322" s="122" t="n">
        <f aca="false">SUM(P322:R322)</f>
        <v>0</v>
      </c>
      <c r="T322" s="123"/>
      <c r="U322" s="123"/>
      <c r="V322" s="123"/>
      <c r="W322" s="122" t="n">
        <f aca="false">SUM(T322:V322)</f>
        <v>0</v>
      </c>
      <c r="X322" s="123"/>
      <c r="Y322" s="123"/>
      <c r="Z322" s="123"/>
      <c r="AA322" s="122" t="n">
        <f aca="false">SUM(X322:Z322)</f>
        <v>0</v>
      </c>
      <c r="AB322" s="123"/>
      <c r="AC322" s="123"/>
      <c r="AD322" s="123"/>
      <c r="AE322" s="123"/>
      <c r="AF322" s="123"/>
      <c r="AG322" s="122" t="n">
        <f aca="false">SUM(AC322:AF322)</f>
        <v>0</v>
      </c>
      <c r="AH322" s="124" t="n">
        <f aca="false">K322+O322+S322+W322+AA322+AB322+AG322</f>
        <v>0</v>
      </c>
      <c r="AI322" s="120"/>
      <c r="AJ322" s="121"/>
      <c r="AK322" s="121"/>
      <c r="AL322" s="121"/>
      <c r="AM322" s="122" t="n">
        <f aca="false">SUM(AJ322:AL322)</f>
        <v>0</v>
      </c>
      <c r="AN322" s="123"/>
      <c r="AO322" s="123"/>
      <c r="AP322" s="123"/>
      <c r="AQ322" s="122" t="n">
        <f aca="false">SUM(AN322:AP322)</f>
        <v>0</v>
      </c>
      <c r="AR322" s="123"/>
      <c r="AS322" s="123"/>
      <c r="AT322" s="123"/>
      <c r="AU322" s="122" t="n">
        <f aca="false">SUM(AR322:AT322)</f>
        <v>0</v>
      </c>
      <c r="AV322" s="123"/>
      <c r="AW322" s="123"/>
      <c r="AX322" s="123"/>
      <c r="AY322" s="122" t="n">
        <f aca="false">SUM(AV322:AX322)</f>
        <v>0</v>
      </c>
      <c r="AZ322" s="123"/>
      <c r="BA322" s="123"/>
      <c r="BB322" s="123"/>
      <c r="BC322" s="122" t="n">
        <f aca="false">SUM(AZ322:BB322)</f>
        <v>0</v>
      </c>
      <c r="BD322" s="123"/>
      <c r="BE322" s="123"/>
      <c r="BF322" s="123"/>
      <c r="BG322" s="123"/>
      <c r="BH322" s="123"/>
      <c r="BI322" s="122" t="n">
        <f aca="false">SUM(BE322:BH322)</f>
        <v>0</v>
      </c>
      <c r="BJ322" s="124" t="n">
        <f aca="false">AM322+AQ322+AU322+AY322+BC322+BD322+BI322</f>
        <v>0</v>
      </c>
      <c r="BK322" s="120"/>
      <c r="BL322" s="121"/>
      <c r="BM322" s="121"/>
      <c r="BN322" s="122" t="n">
        <f aca="false">SUM(BK322:BM322)</f>
        <v>0</v>
      </c>
      <c r="BO322" s="123"/>
      <c r="BP322" s="123"/>
      <c r="BQ322" s="123"/>
      <c r="BR322" s="122" t="n">
        <f aca="false">SUM(BO322:BQ322)</f>
        <v>0</v>
      </c>
      <c r="BS322" s="123"/>
      <c r="BT322" s="123"/>
      <c r="BU322" s="123"/>
      <c r="BV322" s="122" t="n">
        <f aca="false">SUM(BS322:BU322)</f>
        <v>0</v>
      </c>
      <c r="BW322" s="123"/>
      <c r="BX322" s="123"/>
      <c r="BY322" s="123"/>
      <c r="BZ322" s="122" t="n">
        <f aca="false">SUM(BW322:BY322)</f>
        <v>0</v>
      </c>
      <c r="CA322" s="123"/>
      <c r="CB322" s="123"/>
      <c r="CC322" s="123"/>
      <c r="CD322" s="122" t="n">
        <f aca="false">SUM(CA322:CC322)</f>
        <v>0</v>
      </c>
      <c r="CE322" s="123"/>
      <c r="CF322" s="123"/>
      <c r="CG322" s="123"/>
      <c r="CH322" s="123"/>
      <c r="CI322" s="123"/>
      <c r="CJ322" s="122" t="n">
        <f aca="false">SUM(CF322:CI322)</f>
        <v>0</v>
      </c>
      <c r="CK322" s="123" t="n">
        <f aca="false">BN322+BR322+BV322+BZ322+CD322+CE322+CJ322</f>
        <v>0</v>
      </c>
      <c r="CL322" s="125"/>
      <c r="CM322" s="126"/>
      <c r="CN322" s="32"/>
      <c r="CO322" s="32"/>
      <c r="CP322" s="32"/>
      <c r="CQ322" s="32"/>
      <c r="CR322" s="32"/>
      <c r="CS322" s="32"/>
      <c r="CT322" s="32"/>
    </row>
    <row r="323" customFormat="false" ht="24.75" hidden="false" customHeight="true" outlineLevel="0" collapsed="false">
      <c r="A323" s="32"/>
      <c r="B323" s="106" t="n">
        <f aca="false">B322+1</f>
        <v>313</v>
      </c>
      <c r="C323" s="117" t="n">
        <f aca="false">INDEX(_Rge_Projectdata_3rd,$B323,MATCH(C$10,_Rge_Headline_Projectdata,0))</f>
        <v>0</v>
      </c>
      <c r="D323" s="117" t="n">
        <f aca="false">INDEX(_Rge_Projectdata_3rd,$B323,MATCH(D$10,_Rge_Headline_Projectdata,0))</f>
        <v>0</v>
      </c>
      <c r="E323" s="118" t="str">
        <f aca="false" t="array" ref="E323:E323">IF(INDEX(_Rge_Projectdata_3rd,$B323,MATCH(E$10,_Rge_Headline_Projectdata,0))=0,"",INDEX(_Rge_Projectdata_3rd,$B323,MATCH(E$10,_Rge_Headline_Projectdata,0)))</f>
        <v/>
      </c>
      <c r="F323" s="119" t="str">
        <f aca="false">IF(OR(E323=0,E323&gt;_Reportdate),"Open","Closed")</f>
        <v>Open</v>
      </c>
      <c r="G323" s="120"/>
      <c r="H323" s="121"/>
      <c r="I323" s="121"/>
      <c r="J323" s="121"/>
      <c r="K323" s="122" t="n">
        <f aca="false">SUM(H323:J323)</f>
        <v>0</v>
      </c>
      <c r="L323" s="123"/>
      <c r="M323" s="123"/>
      <c r="N323" s="123"/>
      <c r="O323" s="122" t="n">
        <f aca="false">SUM(L323:N323)</f>
        <v>0</v>
      </c>
      <c r="P323" s="123"/>
      <c r="Q323" s="123"/>
      <c r="R323" s="123"/>
      <c r="S323" s="122" t="n">
        <f aca="false">SUM(P323:R323)</f>
        <v>0</v>
      </c>
      <c r="T323" s="123"/>
      <c r="U323" s="123"/>
      <c r="V323" s="123"/>
      <c r="W323" s="122" t="n">
        <f aca="false">SUM(T323:V323)</f>
        <v>0</v>
      </c>
      <c r="X323" s="123"/>
      <c r="Y323" s="123"/>
      <c r="Z323" s="123"/>
      <c r="AA323" s="122" t="n">
        <f aca="false">SUM(X323:Z323)</f>
        <v>0</v>
      </c>
      <c r="AB323" s="123"/>
      <c r="AC323" s="123"/>
      <c r="AD323" s="123"/>
      <c r="AE323" s="123"/>
      <c r="AF323" s="123"/>
      <c r="AG323" s="122" t="n">
        <f aca="false">SUM(AC323:AF323)</f>
        <v>0</v>
      </c>
      <c r="AH323" s="124" t="n">
        <f aca="false">K323+O323+S323+W323+AA323+AB323+AG323</f>
        <v>0</v>
      </c>
      <c r="AI323" s="120"/>
      <c r="AJ323" s="121"/>
      <c r="AK323" s="121"/>
      <c r="AL323" s="121"/>
      <c r="AM323" s="122" t="n">
        <f aca="false">SUM(AJ323:AL323)</f>
        <v>0</v>
      </c>
      <c r="AN323" s="123"/>
      <c r="AO323" s="123"/>
      <c r="AP323" s="123"/>
      <c r="AQ323" s="122" t="n">
        <f aca="false">SUM(AN323:AP323)</f>
        <v>0</v>
      </c>
      <c r="AR323" s="123"/>
      <c r="AS323" s="123"/>
      <c r="AT323" s="123"/>
      <c r="AU323" s="122" t="n">
        <f aca="false">SUM(AR323:AT323)</f>
        <v>0</v>
      </c>
      <c r="AV323" s="123"/>
      <c r="AW323" s="123"/>
      <c r="AX323" s="123"/>
      <c r="AY323" s="122" t="n">
        <f aca="false">SUM(AV323:AX323)</f>
        <v>0</v>
      </c>
      <c r="AZ323" s="123"/>
      <c r="BA323" s="123"/>
      <c r="BB323" s="123"/>
      <c r="BC323" s="122" t="n">
        <f aca="false">SUM(AZ323:BB323)</f>
        <v>0</v>
      </c>
      <c r="BD323" s="123"/>
      <c r="BE323" s="123"/>
      <c r="BF323" s="123"/>
      <c r="BG323" s="123"/>
      <c r="BH323" s="123"/>
      <c r="BI323" s="122" t="n">
        <f aca="false">SUM(BE323:BH323)</f>
        <v>0</v>
      </c>
      <c r="BJ323" s="124" t="n">
        <f aca="false">AM323+AQ323+AU323+AY323+BC323+BD323+BI323</f>
        <v>0</v>
      </c>
      <c r="BK323" s="120"/>
      <c r="BL323" s="121"/>
      <c r="BM323" s="121"/>
      <c r="BN323" s="122" t="n">
        <f aca="false">SUM(BK323:BM323)</f>
        <v>0</v>
      </c>
      <c r="BO323" s="123"/>
      <c r="BP323" s="123"/>
      <c r="BQ323" s="123"/>
      <c r="BR323" s="122" t="n">
        <f aca="false">SUM(BO323:BQ323)</f>
        <v>0</v>
      </c>
      <c r="BS323" s="123"/>
      <c r="BT323" s="123"/>
      <c r="BU323" s="123"/>
      <c r="BV323" s="122" t="n">
        <f aca="false">SUM(BS323:BU323)</f>
        <v>0</v>
      </c>
      <c r="BW323" s="123"/>
      <c r="BX323" s="123"/>
      <c r="BY323" s="123"/>
      <c r="BZ323" s="122" t="n">
        <f aca="false">SUM(BW323:BY323)</f>
        <v>0</v>
      </c>
      <c r="CA323" s="123"/>
      <c r="CB323" s="123"/>
      <c r="CC323" s="123"/>
      <c r="CD323" s="122" t="n">
        <f aca="false">SUM(CA323:CC323)</f>
        <v>0</v>
      </c>
      <c r="CE323" s="123"/>
      <c r="CF323" s="123"/>
      <c r="CG323" s="123"/>
      <c r="CH323" s="123"/>
      <c r="CI323" s="123"/>
      <c r="CJ323" s="122" t="n">
        <f aca="false">SUM(CF323:CI323)</f>
        <v>0</v>
      </c>
      <c r="CK323" s="123" t="n">
        <f aca="false">BN323+BR323+BV323+BZ323+CD323+CE323+CJ323</f>
        <v>0</v>
      </c>
      <c r="CL323" s="125"/>
      <c r="CM323" s="126"/>
      <c r="CN323" s="32"/>
      <c r="CO323" s="32"/>
      <c r="CP323" s="32"/>
      <c r="CQ323" s="32"/>
      <c r="CR323" s="32"/>
      <c r="CS323" s="32"/>
      <c r="CT323" s="32"/>
    </row>
    <row r="324" customFormat="false" ht="24.75" hidden="false" customHeight="true" outlineLevel="0" collapsed="false">
      <c r="A324" s="32"/>
      <c r="B324" s="106" t="n">
        <f aca="false">B323+1</f>
        <v>314</v>
      </c>
      <c r="C324" s="117" t="n">
        <f aca="false">INDEX(_Rge_Projectdata_3rd,$B324,MATCH(C$10,_Rge_Headline_Projectdata,0))</f>
        <v>0</v>
      </c>
      <c r="D324" s="117" t="n">
        <f aca="false">INDEX(_Rge_Projectdata_3rd,$B324,MATCH(D$10,_Rge_Headline_Projectdata,0))</f>
        <v>0</v>
      </c>
      <c r="E324" s="118" t="str">
        <f aca="false" t="array" ref="E324:E324">IF(INDEX(_Rge_Projectdata_3rd,$B324,MATCH(E$10,_Rge_Headline_Projectdata,0))=0,"",INDEX(_Rge_Projectdata_3rd,$B324,MATCH(E$10,_Rge_Headline_Projectdata,0)))</f>
        <v/>
      </c>
      <c r="F324" s="119" t="str">
        <f aca="false">IF(OR(E324=0,E324&gt;_Reportdate),"Open","Closed")</f>
        <v>Open</v>
      </c>
      <c r="G324" s="120"/>
      <c r="H324" s="121"/>
      <c r="I324" s="121"/>
      <c r="J324" s="121"/>
      <c r="K324" s="122" t="n">
        <f aca="false">SUM(H324:J324)</f>
        <v>0</v>
      </c>
      <c r="L324" s="123"/>
      <c r="M324" s="123"/>
      <c r="N324" s="123"/>
      <c r="O324" s="122" t="n">
        <f aca="false">SUM(L324:N324)</f>
        <v>0</v>
      </c>
      <c r="P324" s="123"/>
      <c r="Q324" s="123"/>
      <c r="R324" s="123"/>
      <c r="S324" s="122" t="n">
        <f aca="false">SUM(P324:R324)</f>
        <v>0</v>
      </c>
      <c r="T324" s="123"/>
      <c r="U324" s="123"/>
      <c r="V324" s="123"/>
      <c r="W324" s="122" t="n">
        <f aca="false">SUM(T324:V324)</f>
        <v>0</v>
      </c>
      <c r="X324" s="123"/>
      <c r="Y324" s="123"/>
      <c r="Z324" s="123"/>
      <c r="AA324" s="122" t="n">
        <f aca="false">SUM(X324:Z324)</f>
        <v>0</v>
      </c>
      <c r="AB324" s="123"/>
      <c r="AC324" s="123"/>
      <c r="AD324" s="123"/>
      <c r="AE324" s="123"/>
      <c r="AF324" s="123"/>
      <c r="AG324" s="122" t="n">
        <f aca="false">SUM(AC324:AF324)</f>
        <v>0</v>
      </c>
      <c r="AH324" s="124" t="n">
        <f aca="false">K324+O324+S324+W324+AA324+AB324+AG324</f>
        <v>0</v>
      </c>
      <c r="AI324" s="120"/>
      <c r="AJ324" s="121"/>
      <c r="AK324" s="121"/>
      <c r="AL324" s="121"/>
      <c r="AM324" s="122" t="n">
        <f aca="false">SUM(AJ324:AL324)</f>
        <v>0</v>
      </c>
      <c r="AN324" s="123"/>
      <c r="AO324" s="123"/>
      <c r="AP324" s="123"/>
      <c r="AQ324" s="122" t="n">
        <f aca="false">SUM(AN324:AP324)</f>
        <v>0</v>
      </c>
      <c r="AR324" s="123"/>
      <c r="AS324" s="123"/>
      <c r="AT324" s="123"/>
      <c r="AU324" s="122" t="n">
        <f aca="false">SUM(AR324:AT324)</f>
        <v>0</v>
      </c>
      <c r="AV324" s="123"/>
      <c r="AW324" s="123"/>
      <c r="AX324" s="123"/>
      <c r="AY324" s="122" t="n">
        <f aca="false">SUM(AV324:AX324)</f>
        <v>0</v>
      </c>
      <c r="AZ324" s="123"/>
      <c r="BA324" s="123"/>
      <c r="BB324" s="123"/>
      <c r="BC324" s="122" t="n">
        <f aca="false">SUM(AZ324:BB324)</f>
        <v>0</v>
      </c>
      <c r="BD324" s="123"/>
      <c r="BE324" s="123"/>
      <c r="BF324" s="123"/>
      <c r="BG324" s="123"/>
      <c r="BH324" s="123"/>
      <c r="BI324" s="122" t="n">
        <f aca="false">SUM(BE324:BH324)</f>
        <v>0</v>
      </c>
      <c r="BJ324" s="124" t="n">
        <f aca="false">AM324+AQ324+AU324+AY324+BC324+BD324+BI324</f>
        <v>0</v>
      </c>
      <c r="BK324" s="120"/>
      <c r="BL324" s="121"/>
      <c r="BM324" s="121"/>
      <c r="BN324" s="122" t="n">
        <f aca="false">SUM(BK324:BM324)</f>
        <v>0</v>
      </c>
      <c r="BO324" s="123"/>
      <c r="BP324" s="123"/>
      <c r="BQ324" s="123"/>
      <c r="BR324" s="122" t="n">
        <f aca="false">SUM(BO324:BQ324)</f>
        <v>0</v>
      </c>
      <c r="BS324" s="123"/>
      <c r="BT324" s="123"/>
      <c r="BU324" s="123"/>
      <c r="BV324" s="122" t="n">
        <f aca="false">SUM(BS324:BU324)</f>
        <v>0</v>
      </c>
      <c r="BW324" s="123"/>
      <c r="BX324" s="123"/>
      <c r="BY324" s="123"/>
      <c r="BZ324" s="122" t="n">
        <f aca="false">SUM(BW324:BY324)</f>
        <v>0</v>
      </c>
      <c r="CA324" s="123"/>
      <c r="CB324" s="123"/>
      <c r="CC324" s="123"/>
      <c r="CD324" s="122" t="n">
        <f aca="false">SUM(CA324:CC324)</f>
        <v>0</v>
      </c>
      <c r="CE324" s="123"/>
      <c r="CF324" s="123"/>
      <c r="CG324" s="123"/>
      <c r="CH324" s="123"/>
      <c r="CI324" s="123"/>
      <c r="CJ324" s="122" t="n">
        <f aca="false">SUM(CF324:CI324)</f>
        <v>0</v>
      </c>
      <c r="CK324" s="123" t="n">
        <f aca="false">BN324+BR324+BV324+BZ324+CD324+CE324+CJ324</f>
        <v>0</v>
      </c>
      <c r="CL324" s="125"/>
      <c r="CM324" s="126"/>
      <c r="CN324" s="32"/>
      <c r="CO324" s="32"/>
      <c r="CP324" s="32"/>
      <c r="CQ324" s="32"/>
      <c r="CR324" s="32"/>
      <c r="CS324" s="32"/>
      <c r="CT324" s="32"/>
    </row>
    <row r="325" customFormat="false" ht="24.75" hidden="false" customHeight="true" outlineLevel="0" collapsed="false">
      <c r="A325" s="32"/>
      <c r="B325" s="106" t="n">
        <f aca="false">B324+1</f>
        <v>315</v>
      </c>
      <c r="C325" s="117" t="n">
        <f aca="false">INDEX(_Rge_Projectdata_3rd,$B325,MATCH(C$10,_Rge_Headline_Projectdata,0))</f>
        <v>0</v>
      </c>
      <c r="D325" s="117" t="n">
        <f aca="false">INDEX(_Rge_Projectdata_3rd,$B325,MATCH(D$10,_Rge_Headline_Projectdata,0))</f>
        <v>0</v>
      </c>
      <c r="E325" s="118" t="str">
        <f aca="false" t="array" ref="E325:E325">IF(INDEX(_Rge_Projectdata_3rd,$B325,MATCH(E$10,_Rge_Headline_Projectdata,0))=0,"",INDEX(_Rge_Projectdata_3rd,$B325,MATCH(E$10,_Rge_Headline_Projectdata,0)))</f>
        <v/>
      </c>
      <c r="F325" s="119" t="str">
        <f aca="false">IF(OR(E325=0,E325&gt;_Reportdate),"Open","Closed")</f>
        <v>Open</v>
      </c>
      <c r="G325" s="120"/>
      <c r="H325" s="121"/>
      <c r="I325" s="121"/>
      <c r="J325" s="121"/>
      <c r="K325" s="122" t="n">
        <f aca="false">SUM(H325:J325)</f>
        <v>0</v>
      </c>
      <c r="L325" s="123"/>
      <c r="M325" s="123"/>
      <c r="N325" s="123"/>
      <c r="O325" s="122" t="n">
        <f aca="false">SUM(L325:N325)</f>
        <v>0</v>
      </c>
      <c r="P325" s="123"/>
      <c r="Q325" s="123"/>
      <c r="R325" s="123"/>
      <c r="S325" s="122" t="n">
        <f aca="false">SUM(P325:R325)</f>
        <v>0</v>
      </c>
      <c r="T325" s="123"/>
      <c r="U325" s="123"/>
      <c r="V325" s="123"/>
      <c r="W325" s="122" t="n">
        <f aca="false">SUM(T325:V325)</f>
        <v>0</v>
      </c>
      <c r="X325" s="123"/>
      <c r="Y325" s="123"/>
      <c r="Z325" s="123"/>
      <c r="AA325" s="122" t="n">
        <f aca="false">SUM(X325:Z325)</f>
        <v>0</v>
      </c>
      <c r="AB325" s="123"/>
      <c r="AC325" s="123"/>
      <c r="AD325" s="123"/>
      <c r="AE325" s="123"/>
      <c r="AF325" s="123"/>
      <c r="AG325" s="122" t="n">
        <f aca="false">SUM(AC325:AF325)</f>
        <v>0</v>
      </c>
      <c r="AH325" s="124" t="n">
        <f aca="false">K325+O325+S325+W325+AA325+AB325+AG325</f>
        <v>0</v>
      </c>
      <c r="AI325" s="120"/>
      <c r="AJ325" s="121"/>
      <c r="AK325" s="121"/>
      <c r="AL325" s="121"/>
      <c r="AM325" s="122" t="n">
        <f aca="false">SUM(AJ325:AL325)</f>
        <v>0</v>
      </c>
      <c r="AN325" s="123"/>
      <c r="AO325" s="123"/>
      <c r="AP325" s="123"/>
      <c r="AQ325" s="122" t="n">
        <f aca="false">SUM(AN325:AP325)</f>
        <v>0</v>
      </c>
      <c r="AR325" s="123"/>
      <c r="AS325" s="123"/>
      <c r="AT325" s="123"/>
      <c r="AU325" s="122" t="n">
        <f aca="false">SUM(AR325:AT325)</f>
        <v>0</v>
      </c>
      <c r="AV325" s="123"/>
      <c r="AW325" s="123"/>
      <c r="AX325" s="123"/>
      <c r="AY325" s="122" t="n">
        <f aca="false">SUM(AV325:AX325)</f>
        <v>0</v>
      </c>
      <c r="AZ325" s="123"/>
      <c r="BA325" s="123"/>
      <c r="BB325" s="123"/>
      <c r="BC325" s="122" t="n">
        <f aca="false">SUM(AZ325:BB325)</f>
        <v>0</v>
      </c>
      <c r="BD325" s="123"/>
      <c r="BE325" s="123"/>
      <c r="BF325" s="123"/>
      <c r="BG325" s="123"/>
      <c r="BH325" s="123"/>
      <c r="BI325" s="122" t="n">
        <f aca="false">SUM(BE325:BH325)</f>
        <v>0</v>
      </c>
      <c r="BJ325" s="124" t="n">
        <f aca="false">AM325+AQ325+AU325+AY325+BC325+BD325+BI325</f>
        <v>0</v>
      </c>
      <c r="BK325" s="120"/>
      <c r="BL325" s="121"/>
      <c r="BM325" s="121"/>
      <c r="BN325" s="122" t="n">
        <f aca="false">SUM(BK325:BM325)</f>
        <v>0</v>
      </c>
      <c r="BO325" s="123"/>
      <c r="BP325" s="123"/>
      <c r="BQ325" s="123"/>
      <c r="BR325" s="122" t="n">
        <f aca="false">SUM(BO325:BQ325)</f>
        <v>0</v>
      </c>
      <c r="BS325" s="123"/>
      <c r="BT325" s="123"/>
      <c r="BU325" s="123"/>
      <c r="BV325" s="122" t="n">
        <f aca="false">SUM(BS325:BU325)</f>
        <v>0</v>
      </c>
      <c r="BW325" s="123"/>
      <c r="BX325" s="123"/>
      <c r="BY325" s="123"/>
      <c r="BZ325" s="122" t="n">
        <f aca="false">SUM(BW325:BY325)</f>
        <v>0</v>
      </c>
      <c r="CA325" s="123"/>
      <c r="CB325" s="123"/>
      <c r="CC325" s="123"/>
      <c r="CD325" s="122" t="n">
        <f aca="false">SUM(CA325:CC325)</f>
        <v>0</v>
      </c>
      <c r="CE325" s="123"/>
      <c r="CF325" s="123"/>
      <c r="CG325" s="123"/>
      <c r="CH325" s="123"/>
      <c r="CI325" s="123"/>
      <c r="CJ325" s="122" t="n">
        <f aca="false">SUM(CF325:CI325)</f>
        <v>0</v>
      </c>
      <c r="CK325" s="123" t="n">
        <f aca="false">BN325+BR325+BV325+BZ325+CD325+CE325+CJ325</f>
        <v>0</v>
      </c>
      <c r="CL325" s="125"/>
      <c r="CM325" s="126"/>
      <c r="CN325" s="32"/>
      <c r="CO325" s="32"/>
      <c r="CP325" s="32"/>
      <c r="CQ325" s="32"/>
      <c r="CR325" s="32"/>
      <c r="CS325" s="32"/>
      <c r="CT325" s="32"/>
    </row>
    <row r="326" customFormat="false" ht="24.75" hidden="false" customHeight="true" outlineLevel="0" collapsed="false">
      <c r="A326" s="32"/>
      <c r="B326" s="106" t="n">
        <f aca="false">B325+1</f>
        <v>316</v>
      </c>
      <c r="C326" s="117" t="n">
        <f aca="false">INDEX(_Rge_Projectdata_3rd,$B326,MATCH(C$10,_Rge_Headline_Projectdata,0))</f>
        <v>0</v>
      </c>
      <c r="D326" s="117" t="n">
        <f aca="false">INDEX(_Rge_Projectdata_3rd,$B326,MATCH(D$10,_Rge_Headline_Projectdata,0))</f>
        <v>0</v>
      </c>
      <c r="E326" s="118" t="str">
        <f aca="false" t="array" ref="E326:E326">IF(INDEX(_Rge_Projectdata_3rd,$B326,MATCH(E$10,_Rge_Headline_Projectdata,0))=0,"",INDEX(_Rge_Projectdata_3rd,$B326,MATCH(E$10,_Rge_Headline_Projectdata,0)))</f>
        <v/>
      </c>
      <c r="F326" s="119" t="str">
        <f aca="false">IF(OR(E326=0,E326&gt;_Reportdate),"Open","Closed")</f>
        <v>Open</v>
      </c>
      <c r="G326" s="120"/>
      <c r="H326" s="121"/>
      <c r="I326" s="121"/>
      <c r="J326" s="121"/>
      <c r="K326" s="122" t="n">
        <f aca="false">SUM(H326:J326)</f>
        <v>0</v>
      </c>
      <c r="L326" s="123"/>
      <c r="M326" s="123"/>
      <c r="N326" s="123"/>
      <c r="O326" s="122" t="n">
        <f aca="false">SUM(L326:N326)</f>
        <v>0</v>
      </c>
      <c r="P326" s="123"/>
      <c r="Q326" s="123"/>
      <c r="R326" s="123"/>
      <c r="S326" s="122" t="n">
        <f aca="false">SUM(P326:R326)</f>
        <v>0</v>
      </c>
      <c r="T326" s="123"/>
      <c r="U326" s="123"/>
      <c r="V326" s="123"/>
      <c r="W326" s="122" t="n">
        <f aca="false">SUM(T326:V326)</f>
        <v>0</v>
      </c>
      <c r="X326" s="123"/>
      <c r="Y326" s="123"/>
      <c r="Z326" s="123"/>
      <c r="AA326" s="122" t="n">
        <f aca="false">SUM(X326:Z326)</f>
        <v>0</v>
      </c>
      <c r="AB326" s="123"/>
      <c r="AC326" s="123"/>
      <c r="AD326" s="123"/>
      <c r="AE326" s="123"/>
      <c r="AF326" s="123"/>
      <c r="AG326" s="122" t="n">
        <f aca="false">SUM(AC326:AF326)</f>
        <v>0</v>
      </c>
      <c r="AH326" s="124" t="n">
        <f aca="false">K326+O326+S326+W326+AA326+AB326+AG326</f>
        <v>0</v>
      </c>
      <c r="AI326" s="120"/>
      <c r="AJ326" s="121"/>
      <c r="AK326" s="121"/>
      <c r="AL326" s="121"/>
      <c r="AM326" s="122" t="n">
        <f aca="false">SUM(AJ326:AL326)</f>
        <v>0</v>
      </c>
      <c r="AN326" s="123"/>
      <c r="AO326" s="123"/>
      <c r="AP326" s="123"/>
      <c r="AQ326" s="122" t="n">
        <f aca="false">SUM(AN326:AP326)</f>
        <v>0</v>
      </c>
      <c r="AR326" s="123"/>
      <c r="AS326" s="123"/>
      <c r="AT326" s="123"/>
      <c r="AU326" s="122" t="n">
        <f aca="false">SUM(AR326:AT326)</f>
        <v>0</v>
      </c>
      <c r="AV326" s="123"/>
      <c r="AW326" s="123"/>
      <c r="AX326" s="123"/>
      <c r="AY326" s="122" t="n">
        <f aca="false">SUM(AV326:AX326)</f>
        <v>0</v>
      </c>
      <c r="AZ326" s="123"/>
      <c r="BA326" s="123"/>
      <c r="BB326" s="123"/>
      <c r="BC326" s="122" t="n">
        <f aca="false">SUM(AZ326:BB326)</f>
        <v>0</v>
      </c>
      <c r="BD326" s="123"/>
      <c r="BE326" s="123"/>
      <c r="BF326" s="123"/>
      <c r="BG326" s="123"/>
      <c r="BH326" s="123"/>
      <c r="BI326" s="122" t="n">
        <f aca="false">SUM(BE326:BH326)</f>
        <v>0</v>
      </c>
      <c r="BJ326" s="124" t="n">
        <f aca="false">AM326+AQ326+AU326+AY326+BC326+BD326+BI326</f>
        <v>0</v>
      </c>
      <c r="BK326" s="120"/>
      <c r="BL326" s="121"/>
      <c r="BM326" s="121"/>
      <c r="BN326" s="122" t="n">
        <f aca="false">SUM(BK326:BM326)</f>
        <v>0</v>
      </c>
      <c r="BO326" s="123"/>
      <c r="BP326" s="123"/>
      <c r="BQ326" s="123"/>
      <c r="BR326" s="122" t="n">
        <f aca="false">SUM(BO326:BQ326)</f>
        <v>0</v>
      </c>
      <c r="BS326" s="123"/>
      <c r="BT326" s="123"/>
      <c r="BU326" s="123"/>
      <c r="BV326" s="122" t="n">
        <f aca="false">SUM(BS326:BU326)</f>
        <v>0</v>
      </c>
      <c r="BW326" s="123"/>
      <c r="BX326" s="123"/>
      <c r="BY326" s="123"/>
      <c r="BZ326" s="122" t="n">
        <f aca="false">SUM(BW326:BY326)</f>
        <v>0</v>
      </c>
      <c r="CA326" s="123"/>
      <c r="CB326" s="123"/>
      <c r="CC326" s="123"/>
      <c r="CD326" s="122" t="n">
        <f aca="false">SUM(CA326:CC326)</f>
        <v>0</v>
      </c>
      <c r="CE326" s="123"/>
      <c r="CF326" s="123"/>
      <c r="CG326" s="123"/>
      <c r="CH326" s="123"/>
      <c r="CI326" s="123"/>
      <c r="CJ326" s="122" t="n">
        <f aca="false">SUM(CF326:CI326)</f>
        <v>0</v>
      </c>
      <c r="CK326" s="123" t="n">
        <f aca="false">BN326+BR326+BV326+BZ326+CD326+CE326+CJ326</f>
        <v>0</v>
      </c>
      <c r="CL326" s="125"/>
      <c r="CM326" s="126"/>
      <c r="CN326" s="32"/>
      <c r="CO326" s="32"/>
      <c r="CP326" s="32"/>
      <c r="CQ326" s="32"/>
      <c r="CR326" s="32"/>
      <c r="CS326" s="32"/>
      <c r="CT326" s="32"/>
    </row>
    <row r="327" customFormat="false" ht="24.75" hidden="false" customHeight="true" outlineLevel="0" collapsed="false">
      <c r="A327" s="32"/>
      <c r="B327" s="106" t="n">
        <f aca="false">B326+1</f>
        <v>317</v>
      </c>
      <c r="C327" s="117" t="n">
        <f aca="false">INDEX(_Rge_Projectdata_3rd,$B327,MATCH(C$10,_Rge_Headline_Projectdata,0))</f>
        <v>0</v>
      </c>
      <c r="D327" s="117" t="n">
        <f aca="false">INDEX(_Rge_Projectdata_3rd,$B327,MATCH(D$10,_Rge_Headline_Projectdata,0))</f>
        <v>0</v>
      </c>
      <c r="E327" s="118" t="str">
        <f aca="false" t="array" ref="E327:E327">IF(INDEX(_Rge_Projectdata_3rd,$B327,MATCH(E$10,_Rge_Headline_Projectdata,0))=0,"",INDEX(_Rge_Projectdata_3rd,$B327,MATCH(E$10,_Rge_Headline_Projectdata,0)))</f>
        <v/>
      </c>
      <c r="F327" s="119" t="str">
        <f aca="false">IF(OR(E327=0,E327&gt;_Reportdate),"Open","Closed")</f>
        <v>Open</v>
      </c>
      <c r="G327" s="120"/>
      <c r="H327" s="121"/>
      <c r="I327" s="121"/>
      <c r="J327" s="121"/>
      <c r="K327" s="122" t="n">
        <f aca="false">SUM(H327:J327)</f>
        <v>0</v>
      </c>
      <c r="L327" s="123"/>
      <c r="M327" s="123"/>
      <c r="N327" s="123"/>
      <c r="O327" s="122" t="n">
        <f aca="false">SUM(L327:N327)</f>
        <v>0</v>
      </c>
      <c r="P327" s="123"/>
      <c r="Q327" s="123"/>
      <c r="R327" s="123"/>
      <c r="S327" s="122" t="n">
        <f aca="false">SUM(P327:R327)</f>
        <v>0</v>
      </c>
      <c r="T327" s="123"/>
      <c r="U327" s="123"/>
      <c r="V327" s="123"/>
      <c r="W327" s="122" t="n">
        <f aca="false">SUM(T327:V327)</f>
        <v>0</v>
      </c>
      <c r="X327" s="123"/>
      <c r="Y327" s="123"/>
      <c r="Z327" s="123"/>
      <c r="AA327" s="122" t="n">
        <f aca="false">SUM(X327:Z327)</f>
        <v>0</v>
      </c>
      <c r="AB327" s="123"/>
      <c r="AC327" s="123"/>
      <c r="AD327" s="123"/>
      <c r="AE327" s="123"/>
      <c r="AF327" s="123"/>
      <c r="AG327" s="122" t="n">
        <f aca="false">SUM(AC327:AF327)</f>
        <v>0</v>
      </c>
      <c r="AH327" s="124" t="n">
        <f aca="false">K327+O327+S327+W327+AA327+AB327+AG327</f>
        <v>0</v>
      </c>
      <c r="AI327" s="120"/>
      <c r="AJ327" s="121"/>
      <c r="AK327" s="121"/>
      <c r="AL327" s="121"/>
      <c r="AM327" s="122" t="n">
        <f aca="false">SUM(AJ327:AL327)</f>
        <v>0</v>
      </c>
      <c r="AN327" s="123"/>
      <c r="AO327" s="123"/>
      <c r="AP327" s="123"/>
      <c r="AQ327" s="122" t="n">
        <f aca="false">SUM(AN327:AP327)</f>
        <v>0</v>
      </c>
      <c r="AR327" s="123"/>
      <c r="AS327" s="123"/>
      <c r="AT327" s="123"/>
      <c r="AU327" s="122" t="n">
        <f aca="false">SUM(AR327:AT327)</f>
        <v>0</v>
      </c>
      <c r="AV327" s="123"/>
      <c r="AW327" s="123"/>
      <c r="AX327" s="123"/>
      <c r="AY327" s="122" t="n">
        <f aca="false">SUM(AV327:AX327)</f>
        <v>0</v>
      </c>
      <c r="AZ327" s="123"/>
      <c r="BA327" s="123"/>
      <c r="BB327" s="123"/>
      <c r="BC327" s="122" t="n">
        <f aca="false">SUM(AZ327:BB327)</f>
        <v>0</v>
      </c>
      <c r="BD327" s="123"/>
      <c r="BE327" s="123"/>
      <c r="BF327" s="123"/>
      <c r="BG327" s="123"/>
      <c r="BH327" s="123"/>
      <c r="BI327" s="122" t="n">
        <f aca="false">SUM(BE327:BH327)</f>
        <v>0</v>
      </c>
      <c r="BJ327" s="124" t="n">
        <f aca="false">AM327+AQ327+AU327+AY327+BC327+BD327+BI327</f>
        <v>0</v>
      </c>
      <c r="BK327" s="120"/>
      <c r="BL327" s="121"/>
      <c r="BM327" s="121"/>
      <c r="BN327" s="122" t="n">
        <f aca="false">SUM(BK327:BM327)</f>
        <v>0</v>
      </c>
      <c r="BO327" s="123"/>
      <c r="BP327" s="123"/>
      <c r="BQ327" s="123"/>
      <c r="BR327" s="122" t="n">
        <f aca="false">SUM(BO327:BQ327)</f>
        <v>0</v>
      </c>
      <c r="BS327" s="123"/>
      <c r="BT327" s="123"/>
      <c r="BU327" s="123"/>
      <c r="BV327" s="122" t="n">
        <f aca="false">SUM(BS327:BU327)</f>
        <v>0</v>
      </c>
      <c r="BW327" s="123"/>
      <c r="BX327" s="123"/>
      <c r="BY327" s="123"/>
      <c r="BZ327" s="122" t="n">
        <f aca="false">SUM(BW327:BY327)</f>
        <v>0</v>
      </c>
      <c r="CA327" s="123"/>
      <c r="CB327" s="123"/>
      <c r="CC327" s="123"/>
      <c r="CD327" s="122" t="n">
        <f aca="false">SUM(CA327:CC327)</f>
        <v>0</v>
      </c>
      <c r="CE327" s="123"/>
      <c r="CF327" s="123"/>
      <c r="CG327" s="123"/>
      <c r="CH327" s="123"/>
      <c r="CI327" s="123"/>
      <c r="CJ327" s="122" t="n">
        <f aca="false">SUM(CF327:CI327)</f>
        <v>0</v>
      </c>
      <c r="CK327" s="123" t="n">
        <f aca="false">BN327+BR327+BV327+BZ327+CD327+CE327+CJ327</f>
        <v>0</v>
      </c>
      <c r="CL327" s="125"/>
      <c r="CM327" s="126"/>
      <c r="CN327" s="32"/>
      <c r="CO327" s="32"/>
      <c r="CP327" s="32"/>
      <c r="CQ327" s="32"/>
      <c r="CR327" s="32"/>
      <c r="CS327" s="32"/>
      <c r="CT327" s="32"/>
    </row>
    <row r="328" customFormat="false" ht="24.75" hidden="false" customHeight="true" outlineLevel="0" collapsed="false">
      <c r="A328" s="32"/>
      <c r="B328" s="106" t="n">
        <f aca="false">B327+1</f>
        <v>318</v>
      </c>
      <c r="C328" s="117" t="n">
        <f aca="false">INDEX(_Rge_Projectdata_3rd,$B328,MATCH(C$10,_Rge_Headline_Projectdata,0))</f>
        <v>0</v>
      </c>
      <c r="D328" s="117" t="n">
        <f aca="false">INDEX(_Rge_Projectdata_3rd,$B328,MATCH(D$10,_Rge_Headline_Projectdata,0))</f>
        <v>0</v>
      </c>
      <c r="E328" s="118" t="str">
        <f aca="false" t="array" ref="E328:E328">IF(INDEX(_Rge_Projectdata_3rd,$B328,MATCH(E$10,_Rge_Headline_Projectdata,0))=0,"",INDEX(_Rge_Projectdata_3rd,$B328,MATCH(E$10,_Rge_Headline_Projectdata,0)))</f>
        <v/>
      </c>
      <c r="F328" s="119" t="str">
        <f aca="false">IF(OR(E328=0,E328&gt;_Reportdate),"Open","Closed")</f>
        <v>Open</v>
      </c>
      <c r="G328" s="120"/>
      <c r="H328" s="121"/>
      <c r="I328" s="121"/>
      <c r="J328" s="121"/>
      <c r="K328" s="122" t="n">
        <f aca="false">SUM(H328:J328)</f>
        <v>0</v>
      </c>
      <c r="L328" s="123"/>
      <c r="M328" s="123"/>
      <c r="N328" s="123"/>
      <c r="O328" s="122" t="n">
        <f aca="false">SUM(L328:N328)</f>
        <v>0</v>
      </c>
      <c r="P328" s="123"/>
      <c r="Q328" s="123"/>
      <c r="R328" s="123"/>
      <c r="S328" s="122" t="n">
        <f aca="false">SUM(P328:R328)</f>
        <v>0</v>
      </c>
      <c r="T328" s="123"/>
      <c r="U328" s="123"/>
      <c r="V328" s="123"/>
      <c r="W328" s="122" t="n">
        <f aca="false">SUM(T328:V328)</f>
        <v>0</v>
      </c>
      <c r="X328" s="123"/>
      <c r="Y328" s="123"/>
      <c r="Z328" s="123"/>
      <c r="AA328" s="122" t="n">
        <f aca="false">SUM(X328:Z328)</f>
        <v>0</v>
      </c>
      <c r="AB328" s="123"/>
      <c r="AC328" s="123"/>
      <c r="AD328" s="123"/>
      <c r="AE328" s="123"/>
      <c r="AF328" s="123"/>
      <c r="AG328" s="122" t="n">
        <f aca="false">SUM(AC328:AF328)</f>
        <v>0</v>
      </c>
      <c r="AH328" s="124" t="n">
        <f aca="false">K328+O328+S328+W328+AA328+AB328+AG328</f>
        <v>0</v>
      </c>
      <c r="AI328" s="120"/>
      <c r="AJ328" s="121"/>
      <c r="AK328" s="121"/>
      <c r="AL328" s="121"/>
      <c r="AM328" s="122" t="n">
        <f aca="false">SUM(AJ328:AL328)</f>
        <v>0</v>
      </c>
      <c r="AN328" s="123"/>
      <c r="AO328" s="123"/>
      <c r="AP328" s="123"/>
      <c r="AQ328" s="122" t="n">
        <f aca="false">SUM(AN328:AP328)</f>
        <v>0</v>
      </c>
      <c r="AR328" s="123"/>
      <c r="AS328" s="123"/>
      <c r="AT328" s="123"/>
      <c r="AU328" s="122" t="n">
        <f aca="false">SUM(AR328:AT328)</f>
        <v>0</v>
      </c>
      <c r="AV328" s="123"/>
      <c r="AW328" s="123"/>
      <c r="AX328" s="123"/>
      <c r="AY328" s="122" t="n">
        <f aca="false">SUM(AV328:AX328)</f>
        <v>0</v>
      </c>
      <c r="AZ328" s="123"/>
      <c r="BA328" s="123"/>
      <c r="BB328" s="123"/>
      <c r="BC328" s="122" t="n">
        <f aca="false">SUM(AZ328:BB328)</f>
        <v>0</v>
      </c>
      <c r="BD328" s="123"/>
      <c r="BE328" s="123"/>
      <c r="BF328" s="123"/>
      <c r="BG328" s="123"/>
      <c r="BH328" s="123"/>
      <c r="BI328" s="122" t="n">
        <f aca="false">SUM(BE328:BH328)</f>
        <v>0</v>
      </c>
      <c r="BJ328" s="124" t="n">
        <f aca="false">AM328+AQ328+AU328+AY328+BC328+BD328+BI328</f>
        <v>0</v>
      </c>
      <c r="BK328" s="120"/>
      <c r="BL328" s="121"/>
      <c r="BM328" s="121"/>
      <c r="BN328" s="122" t="n">
        <f aca="false">SUM(BK328:BM328)</f>
        <v>0</v>
      </c>
      <c r="BO328" s="123"/>
      <c r="BP328" s="123"/>
      <c r="BQ328" s="123"/>
      <c r="BR328" s="122" t="n">
        <f aca="false">SUM(BO328:BQ328)</f>
        <v>0</v>
      </c>
      <c r="BS328" s="123"/>
      <c r="BT328" s="123"/>
      <c r="BU328" s="123"/>
      <c r="BV328" s="122" t="n">
        <f aca="false">SUM(BS328:BU328)</f>
        <v>0</v>
      </c>
      <c r="BW328" s="123"/>
      <c r="BX328" s="123"/>
      <c r="BY328" s="123"/>
      <c r="BZ328" s="122" t="n">
        <f aca="false">SUM(BW328:BY328)</f>
        <v>0</v>
      </c>
      <c r="CA328" s="123"/>
      <c r="CB328" s="123"/>
      <c r="CC328" s="123"/>
      <c r="CD328" s="122" t="n">
        <f aca="false">SUM(CA328:CC328)</f>
        <v>0</v>
      </c>
      <c r="CE328" s="123"/>
      <c r="CF328" s="123"/>
      <c r="CG328" s="123"/>
      <c r="CH328" s="123"/>
      <c r="CI328" s="123"/>
      <c r="CJ328" s="122" t="n">
        <f aca="false">SUM(CF328:CI328)</f>
        <v>0</v>
      </c>
      <c r="CK328" s="123" t="n">
        <f aca="false">BN328+BR328+BV328+BZ328+CD328+CE328+CJ328</f>
        <v>0</v>
      </c>
      <c r="CL328" s="125"/>
      <c r="CM328" s="126"/>
      <c r="CN328" s="32"/>
      <c r="CO328" s="32"/>
      <c r="CP328" s="32"/>
      <c r="CQ328" s="32"/>
      <c r="CR328" s="32"/>
      <c r="CS328" s="32"/>
      <c r="CT328" s="32"/>
    </row>
    <row r="329" customFormat="false" ht="24.75" hidden="false" customHeight="true" outlineLevel="0" collapsed="false">
      <c r="A329" s="32"/>
      <c r="B329" s="106" t="n">
        <f aca="false">B328+1</f>
        <v>319</v>
      </c>
      <c r="C329" s="117" t="n">
        <f aca="false">INDEX(_Rge_Projectdata_3rd,$B329,MATCH(C$10,_Rge_Headline_Projectdata,0))</f>
        <v>0</v>
      </c>
      <c r="D329" s="117" t="n">
        <f aca="false">INDEX(_Rge_Projectdata_3rd,$B329,MATCH(D$10,_Rge_Headline_Projectdata,0))</f>
        <v>0</v>
      </c>
      <c r="E329" s="118" t="str">
        <f aca="false" t="array" ref="E329:E329">IF(INDEX(_Rge_Projectdata_3rd,$B329,MATCH(E$10,_Rge_Headline_Projectdata,0))=0,"",INDEX(_Rge_Projectdata_3rd,$B329,MATCH(E$10,_Rge_Headline_Projectdata,0)))</f>
        <v/>
      </c>
      <c r="F329" s="119" t="str">
        <f aca="false">IF(OR(E329=0,E329&gt;_Reportdate),"Open","Closed")</f>
        <v>Open</v>
      </c>
      <c r="G329" s="120"/>
      <c r="H329" s="121"/>
      <c r="I329" s="121"/>
      <c r="J329" s="121"/>
      <c r="K329" s="122" t="n">
        <f aca="false">SUM(H329:J329)</f>
        <v>0</v>
      </c>
      <c r="L329" s="123"/>
      <c r="M329" s="123"/>
      <c r="N329" s="123"/>
      <c r="O329" s="122" t="n">
        <f aca="false">SUM(L329:N329)</f>
        <v>0</v>
      </c>
      <c r="P329" s="123"/>
      <c r="Q329" s="123"/>
      <c r="R329" s="123"/>
      <c r="S329" s="122" t="n">
        <f aca="false">SUM(P329:R329)</f>
        <v>0</v>
      </c>
      <c r="T329" s="123"/>
      <c r="U329" s="123"/>
      <c r="V329" s="123"/>
      <c r="W329" s="122" t="n">
        <f aca="false">SUM(T329:V329)</f>
        <v>0</v>
      </c>
      <c r="X329" s="123"/>
      <c r="Y329" s="123"/>
      <c r="Z329" s="123"/>
      <c r="AA329" s="122" t="n">
        <f aca="false">SUM(X329:Z329)</f>
        <v>0</v>
      </c>
      <c r="AB329" s="123"/>
      <c r="AC329" s="123"/>
      <c r="AD329" s="123"/>
      <c r="AE329" s="123"/>
      <c r="AF329" s="123"/>
      <c r="AG329" s="122" t="n">
        <f aca="false">SUM(AC329:AF329)</f>
        <v>0</v>
      </c>
      <c r="AH329" s="124" t="n">
        <f aca="false">K329+O329+S329+W329+AA329+AB329+AG329</f>
        <v>0</v>
      </c>
      <c r="AI329" s="120"/>
      <c r="AJ329" s="121"/>
      <c r="AK329" s="121"/>
      <c r="AL329" s="121"/>
      <c r="AM329" s="122" t="n">
        <f aca="false">SUM(AJ329:AL329)</f>
        <v>0</v>
      </c>
      <c r="AN329" s="123"/>
      <c r="AO329" s="123"/>
      <c r="AP329" s="123"/>
      <c r="AQ329" s="122" t="n">
        <f aca="false">SUM(AN329:AP329)</f>
        <v>0</v>
      </c>
      <c r="AR329" s="123"/>
      <c r="AS329" s="123"/>
      <c r="AT329" s="123"/>
      <c r="AU329" s="122" t="n">
        <f aca="false">SUM(AR329:AT329)</f>
        <v>0</v>
      </c>
      <c r="AV329" s="123"/>
      <c r="AW329" s="123"/>
      <c r="AX329" s="123"/>
      <c r="AY329" s="122" t="n">
        <f aca="false">SUM(AV329:AX329)</f>
        <v>0</v>
      </c>
      <c r="AZ329" s="123"/>
      <c r="BA329" s="123"/>
      <c r="BB329" s="123"/>
      <c r="BC329" s="122" t="n">
        <f aca="false">SUM(AZ329:BB329)</f>
        <v>0</v>
      </c>
      <c r="BD329" s="123"/>
      <c r="BE329" s="123"/>
      <c r="BF329" s="123"/>
      <c r="BG329" s="123"/>
      <c r="BH329" s="123"/>
      <c r="BI329" s="122" t="n">
        <f aca="false">SUM(BE329:BH329)</f>
        <v>0</v>
      </c>
      <c r="BJ329" s="124" t="n">
        <f aca="false">AM329+AQ329+AU329+AY329+BC329+BD329+BI329</f>
        <v>0</v>
      </c>
      <c r="BK329" s="120"/>
      <c r="BL329" s="121"/>
      <c r="BM329" s="121"/>
      <c r="BN329" s="122" t="n">
        <f aca="false">SUM(BK329:BM329)</f>
        <v>0</v>
      </c>
      <c r="BO329" s="123"/>
      <c r="BP329" s="123"/>
      <c r="BQ329" s="123"/>
      <c r="BR329" s="122" t="n">
        <f aca="false">SUM(BO329:BQ329)</f>
        <v>0</v>
      </c>
      <c r="BS329" s="123"/>
      <c r="BT329" s="123"/>
      <c r="BU329" s="123"/>
      <c r="BV329" s="122" t="n">
        <f aca="false">SUM(BS329:BU329)</f>
        <v>0</v>
      </c>
      <c r="BW329" s="123"/>
      <c r="BX329" s="123"/>
      <c r="BY329" s="123"/>
      <c r="BZ329" s="122" t="n">
        <f aca="false">SUM(BW329:BY329)</f>
        <v>0</v>
      </c>
      <c r="CA329" s="123"/>
      <c r="CB329" s="123"/>
      <c r="CC329" s="123"/>
      <c r="CD329" s="122" t="n">
        <f aca="false">SUM(CA329:CC329)</f>
        <v>0</v>
      </c>
      <c r="CE329" s="123"/>
      <c r="CF329" s="123"/>
      <c r="CG329" s="123"/>
      <c r="CH329" s="123"/>
      <c r="CI329" s="123"/>
      <c r="CJ329" s="122" t="n">
        <f aca="false">SUM(CF329:CI329)</f>
        <v>0</v>
      </c>
      <c r="CK329" s="123" t="n">
        <f aca="false">BN329+BR329+BV329+BZ329+CD329+CE329+CJ329</f>
        <v>0</v>
      </c>
      <c r="CL329" s="125"/>
      <c r="CM329" s="126"/>
      <c r="CN329" s="32"/>
      <c r="CO329" s="32"/>
      <c r="CP329" s="32"/>
      <c r="CQ329" s="32"/>
      <c r="CR329" s="32"/>
      <c r="CS329" s="32"/>
      <c r="CT329" s="32"/>
    </row>
    <row r="330" customFormat="false" ht="24.75" hidden="false" customHeight="true" outlineLevel="0" collapsed="false">
      <c r="A330" s="32"/>
      <c r="B330" s="106" t="n">
        <f aca="false">B329+1</f>
        <v>320</v>
      </c>
      <c r="C330" s="117" t="n">
        <f aca="false">INDEX(_Rge_Projectdata_3rd,$B330,MATCH(C$10,_Rge_Headline_Projectdata,0))</f>
        <v>0</v>
      </c>
      <c r="D330" s="117" t="n">
        <f aca="false">INDEX(_Rge_Projectdata_3rd,$B330,MATCH(D$10,_Rge_Headline_Projectdata,0))</f>
        <v>0</v>
      </c>
      <c r="E330" s="118" t="str">
        <f aca="false" t="array" ref="E330:E330">IF(INDEX(_Rge_Projectdata_3rd,$B330,MATCH(E$10,_Rge_Headline_Projectdata,0))=0,"",INDEX(_Rge_Projectdata_3rd,$B330,MATCH(E$10,_Rge_Headline_Projectdata,0)))</f>
        <v/>
      </c>
      <c r="F330" s="119" t="str">
        <f aca="false">IF(OR(E330=0,E330&gt;_Reportdate),"Open","Closed")</f>
        <v>Open</v>
      </c>
      <c r="G330" s="120"/>
      <c r="H330" s="121"/>
      <c r="I330" s="121"/>
      <c r="J330" s="121"/>
      <c r="K330" s="122" t="n">
        <f aca="false">SUM(H330:J330)</f>
        <v>0</v>
      </c>
      <c r="L330" s="123"/>
      <c r="M330" s="123"/>
      <c r="N330" s="123"/>
      <c r="O330" s="122" t="n">
        <f aca="false">SUM(L330:N330)</f>
        <v>0</v>
      </c>
      <c r="P330" s="123"/>
      <c r="Q330" s="123"/>
      <c r="R330" s="123"/>
      <c r="S330" s="122" t="n">
        <f aca="false">SUM(P330:R330)</f>
        <v>0</v>
      </c>
      <c r="T330" s="123"/>
      <c r="U330" s="123"/>
      <c r="V330" s="123"/>
      <c r="W330" s="122" t="n">
        <f aca="false">SUM(T330:V330)</f>
        <v>0</v>
      </c>
      <c r="X330" s="123"/>
      <c r="Y330" s="123"/>
      <c r="Z330" s="123"/>
      <c r="AA330" s="122" t="n">
        <f aca="false">SUM(X330:Z330)</f>
        <v>0</v>
      </c>
      <c r="AB330" s="123"/>
      <c r="AC330" s="123"/>
      <c r="AD330" s="123"/>
      <c r="AE330" s="123"/>
      <c r="AF330" s="123"/>
      <c r="AG330" s="122" t="n">
        <f aca="false">SUM(AC330:AF330)</f>
        <v>0</v>
      </c>
      <c r="AH330" s="124" t="n">
        <f aca="false">K330+O330+S330+W330+AA330+AB330+AG330</f>
        <v>0</v>
      </c>
      <c r="AI330" s="120"/>
      <c r="AJ330" s="121"/>
      <c r="AK330" s="121"/>
      <c r="AL330" s="121"/>
      <c r="AM330" s="122" t="n">
        <f aca="false">SUM(AJ330:AL330)</f>
        <v>0</v>
      </c>
      <c r="AN330" s="123"/>
      <c r="AO330" s="123"/>
      <c r="AP330" s="123"/>
      <c r="AQ330" s="122" t="n">
        <f aca="false">SUM(AN330:AP330)</f>
        <v>0</v>
      </c>
      <c r="AR330" s="123"/>
      <c r="AS330" s="123"/>
      <c r="AT330" s="123"/>
      <c r="AU330" s="122" t="n">
        <f aca="false">SUM(AR330:AT330)</f>
        <v>0</v>
      </c>
      <c r="AV330" s="123"/>
      <c r="AW330" s="123"/>
      <c r="AX330" s="123"/>
      <c r="AY330" s="122" t="n">
        <f aca="false">SUM(AV330:AX330)</f>
        <v>0</v>
      </c>
      <c r="AZ330" s="123"/>
      <c r="BA330" s="123"/>
      <c r="BB330" s="123"/>
      <c r="BC330" s="122" t="n">
        <f aca="false">SUM(AZ330:BB330)</f>
        <v>0</v>
      </c>
      <c r="BD330" s="123"/>
      <c r="BE330" s="123"/>
      <c r="BF330" s="123"/>
      <c r="BG330" s="123"/>
      <c r="BH330" s="123"/>
      <c r="BI330" s="122" t="n">
        <f aca="false">SUM(BE330:BH330)</f>
        <v>0</v>
      </c>
      <c r="BJ330" s="124" t="n">
        <f aca="false">AM330+AQ330+AU330+AY330+BC330+BD330+BI330</f>
        <v>0</v>
      </c>
      <c r="BK330" s="120"/>
      <c r="BL330" s="121"/>
      <c r="BM330" s="121"/>
      <c r="BN330" s="122" t="n">
        <f aca="false">SUM(BK330:BM330)</f>
        <v>0</v>
      </c>
      <c r="BO330" s="123"/>
      <c r="BP330" s="123"/>
      <c r="BQ330" s="123"/>
      <c r="BR330" s="122" t="n">
        <f aca="false">SUM(BO330:BQ330)</f>
        <v>0</v>
      </c>
      <c r="BS330" s="123"/>
      <c r="BT330" s="123"/>
      <c r="BU330" s="123"/>
      <c r="BV330" s="122" t="n">
        <f aca="false">SUM(BS330:BU330)</f>
        <v>0</v>
      </c>
      <c r="BW330" s="123"/>
      <c r="BX330" s="123"/>
      <c r="BY330" s="123"/>
      <c r="BZ330" s="122" t="n">
        <f aca="false">SUM(BW330:BY330)</f>
        <v>0</v>
      </c>
      <c r="CA330" s="123"/>
      <c r="CB330" s="123"/>
      <c r="CC330" s="123"/>
      <c r="CD330" s="122" t="n">
        <f aca="false">SUM(CA330:CC330)</f>
        <v>0</v>
      </c>
      <c r="CE330" s="123"/>
      <c r="CF330" s="123"/>
      <c r="CG330" s="123"/>
      <c r="CH330" s="123"/>
      <c r="CI330" s="123"/>
      <c r="CJ330" s="122" t="n">
        <f aca="false">SUM(CF330:CI330)</f>
        <v>0</v>
      </c>
      <c r="CK330" s="123" t="n">
        <f aca="false">BN330+BR330+BV330+BZ330+CD330+CE330+CJ330</f>
        <v>0</v>
      </c>
      <c r="CL330" s="125"/>
      <c r="CM330" s="126"/>
      <c r="CN330" s="32"/>
      <c r="CO330" s="32"/>
      <c r="CP330" s="32"/>
      <c r="CQ330" s="32"/>
      <c r="CR330" s="32"/>
      <c r="CS330" s="32"/>
      <c r="CT330" s="32"/>
    </row>
    <row r="331" customFormat="false" ht="24.75" hidden="false" customHeight="true" outlineLevel="0" collapsed="false">
      <c r="A331" s="32"/>
      <c r="B331" s="106" t="n">
        <f aca="false">B330+1</f>
        <v>321</v>
      </c>
      <c r="C331" s="117" t="n">
        <f aca="false">INDEX(_Rge_Projectdata_3rd,$B331,MATCH(C$10,_Rge_Headline_Projectdata,0))</f>
        <v>0</v>
      </c>
      <c r="D331" s="117" t="n">
        <f aca="false">INDEX(_Rge_Projectdata_3rd,$B331,MATCH(D$10,_Rge_Headline_Projectdata,0))</f>
        <v>0</v>
      </c>
      <c r="E331" s="118" t="str">
        <f aca="false" t="array" ref="E331:E331">IF(INDEX(_Rge_Projectdata_3rd,$B331,MATCH(E$10,_Rge_Headline_Projectdata,0))=0,"",INDEX(_Rge_Projectdata_3rd,$B331,MATCH(E$10,_Rge_Headline_Projectdata,0)))</f>
        <v/>
      </c>
      <c r="F331" s="119" t="str">
        <f aca="false">IF(OR(E331=0,E331&gt;_Reportdate),"Open","Closed")</f>
        <v>Open</v>
      </c>
      <c r="G331" s="120"/>
      <c r="H331" s="121"/>
      <c r="I331" s="121"/>
      <c r="J331" s="121"/>
      <c r="K331" s="122" t="n">
        <f aca="false">SUM(H331:J331)</f>
        <v>0</v>
      </c>
      <c r="L331" s="123"/>
      <c r="M331" s="123"/>
      <c r="N331" s="123"/>
      <c r="O331" s="122" t="n">
        <f aca="false">SUM(L331:N331)</f>
        <v>0</v>
      </c>
      <c r="P331" s="123"/>
      <c r="Q331" s="123"/>
      <c r="R331" s="123"/>
      <c r="S331" s="122" t="n">
        <f aca="false">SUM(P331:R331)</f>
        <v>0</v>
      </c>
      <c r="T331" s="123"/>
      <c r="U331" s="123"/>
      <c r="V331" s="123"/>
      <c r="W331" s="122" t="n">
        <f aca="false">SUM(T331:V331)</f>
        <v>0</v>
      </c>
      <c r="X331" s="123"/>
      <c r="Y331" s="123"/>
      <c r="Z331" s="123"/>
      <c r="AA331" s="122" t="n">
        <f aca="false">SUM(X331:Z331)</f>
        <v>0</v>
      </c>
      <c r="AB331" s="123"/>
      <c r="AC331" s="123"/>
      <c r="AD331" s="123"/>
      <c r="AE331" s="123"/>
      <c r="AF331" s="123"/>
      <c r="AG331" s="122" t="n">
        <f aca="false">SUM(AC331:AF331)</f>
        <v>0</v>
      </c>
      <c r="AH331" s="124" t="n">
        <f aca="false">K331+O331+S331+W331+AA331+AB331+AG331</f>
        <v>0</v>
      </c>
      <c r="AI331" s="120"/>
      <c r="AJ331" s="121"/>
      <c r="AK331" s="121"/>
      <c r="AL331" s="121"/>
      <c r="AM331" s="122" t="n">
        <f aca="false">SUM(AJ331:AL331)</f>
        <v>0</v>
      </c>
      <c r="AN331" s="123"/>
      <c r="AO331" s="123"/>
      <c r="AP331" s="123"/>
      <c r="AQ331" s="122" t="n">
        <f aca="false">SUM(AN331:AP331)</f>
        <v>0</v>
      </c>
      <c r="AR331" s="123"/>
      <c r="AS331" s="123"/>
      <c r="AT331" s="123"/>
      <c r="AU331" s="122" t="n">
        <f aca="false">SUM(AR331:AT331)</f>
        <v>0</v>
      </c>
      <c r="AV331" s="123"/>
      <c r="AW331" s="123"/>
      <c r="AX331" s="123"/>
      <c r="AY331" s="122" t="n">
        <f aca="false">SUM(AV331:AX331)</f>
        <v>0</v>
      </c>
      <c r="AZ331" s="123"/>
      <c r="BA331" s="123"/>
      <c r="BB331" s="123"/>
      <c r="BC331" s="122" t="n">
        <f aca="false">SUM(AZ331:BB331)</f>
        <v>0</v>
      </c>
      <c r="BD331" s="123"/>
      <c r="BE331" s="123"/>
      <c r="BF331" s="123"/>
      <c r="BG331" s="123"/>
      <c r="BH331" s="123"/>
      <c r="BI331" s="122" t="n">
        <f aca="false">SUM(BE331:BH331)</f>
        <v>0</v>
      </c>
      <c r="BJ331" s="124" t="n">
        <f aca="false">AM331+AQ331+AU331+AY331+BC331+BD331+BI331</f>
        <v>0</v>
      </c>
      <c r="BK331" s="120"/>
      <c r="BL331" s="121"/>
      <c r="BM331" s="121"/>
      <c r="BN331" s="122" t="n">
        <f aca="false">SUM(BK331:BM331)</f>
        <v>0</v>
      </c>
      <c r="BO331" s="123"/>
      <c r="BP331" s="123"/>
      <c r="BQ331" s="123"/>
      <c r="BR331" s="122" t="n">
        <f aca="false">SUM(BO331:BQ331)</f>
        <v>0</v>
      </c>
      <c r="BS331" s="123"/>
      <c r="BT331" s="123"/>
      <c r="BU331" s="123"/>
      <c r="BV331" s="122" t="n">
        <f aca="false">SUM(BS331:BU331)</f>
        <v>0</v>
      </c>
      <c r="BW331" s="123"/>
      <c r="BX331" s="123"/>
      <c r="BY331" s="123"/>
      <c r="BZ331" s="122" t="n">
        <f aca="false">SUM(BW331:BY331)</f>
        <v>0</v>
      </c>
      <c r="CA331" s="123"/>
      <c r="CB331" s="123"/>
      <c r="CC331" s="123"/>
      <c r="CD331" s="122" t="n">
        <f aca="false">SUM(CA331:CC331)</f>
        <v>0</v>
      </c>
      <c r="CE331" s="123"/>
      <c r="CF331" s="123"/>
      <c r="CG331" s="123"/>
      <c r="CH331" s="123"/>
      <c r="CI331" s="123"/>
      <c r="CJ331" s="122" t="n">
        <f aca="false">SUM(CF331:CI331)</f>
        <v>0</v>
      </c>
      <c r="CK331" s="123" t="n">
        <f aca="false">BN331+BR331+BV331+BZ331+CD331+CE331+CJ331</f>
        <v>0</v>
      </c>
      <c r="CL331" s="125"/>
      <c r="CM331" s="126"/>
      <c r="CN331" s="32"/>
      <c r="CO331" s="32"/>
      <c r="CP331" s="32"/>
      <c r="CQ331" s="32"/>
      <c r="CR331" s="32"/>
      <c r="CS331" s="32"/>
      <c r="CT331" s="32"/>
    </row>
    <row r="332" customFormat="false" ht="24.75" hidden="false" customHeight="true" outlineLevel="0" collapsed="false">
      <c r="A332" s="32"/>
      <c r="B332" s="106" t="n">
        <f aca="false">B331+1</f>
        <v>322</v>
      </c>
      <c r="C332" s="117" t="n">
        <f aca="false">INDEX(_Rge_Projectdata_3rd,$B332,MATCH(C$10,_Rge_Headline_Projectdata,0))</f>
        <v>0</v>
      </c>
      <c r="D332" s="117" t="n">
        <f aca="false">INDEX(_Rge_Projectdata_3rd,$B332,MATCH(D$10,_Rge_Headline_Projectdata,0))</f>
        <v>0</v>
      </c>
      <c r="E332" s="118" t="str">
        <f aca="false" t="array" ref="E332:E332">IF(INDEX(_Rge_Projectdata_3rd,$B332,MATCH(E$10,_Rge_Headline_Projectdata,0))=0,"",INDEX(_Rge_Projectdata_3rd,$B332,MATCH(E$10,_Rge_Headline_Projectdata,0)))</f>
        <v/>
      </c>
      <c r="F332" s="119" t="str">
        <f aca="false">IF(OR(E332=0,E332&gt;_Reportdate),"Open","Closed")</f>
        <v>Open</v>
      </c>
      <c r="G332" s="120"/>
      <c r="H332" s="121"/>
      <c r="I332" s="121"/>
      <c r="J332" s="121"/>
      <c r="K332" s="122" t="n">
        <f aca="false">SUM(H332:J332)</f>
        <v>0</v>
      </c>
      <c r="L332" s="123"/>
      <c r="M332" s="123"/>
      <c r="N332" s="123"/>
      <c r="O332" s="122" t="n">
        <f aca="false">SUM(L332:N332)</f>
        <v>0</v>
      </c>
      <c r="P332" s="123"/>
      <c r="Q332" s="123"/>
      <c r="R332" s="123"/>
      <c r="S332" s="122" t="n">
        <f aca="false">SUM(P332:R332)</f>
        <v>0</v>
      </c>
      <c r="T332" s="123"/>
      <c r="U332" s="123"/>
      <c r="V332" s="123"/>
      <c r="W332" s="122" t="n">
        <f aca="false">SUM(T332:V332)</f>
        <v>0</v>
      </c>
      <c r="X332" s="123"/>
      <c r="Y332" s="123"/>
      <c r="Z332" s="123"/>
      <c r="AA332" s="122" t="n">
        <f aca="false">SUM(X332:Z332)</f>
        <v>0</v>
      </c>
      <c r="AB332" s="123"/>
      <c r="AC332" s="123"/>
      <c r="AD332" s="123"/>
      <c r="AE332" s="123"/>
      <c r="AF332" s="123"/>
      <c r="AG332" s="122" t="n">
        <f aca="false">SUM(AC332:AF332)</f>
        <v>0</v>
      </c>
      <c r="AH332" s="124" t="n">
        <f aca="false">K332+O332+S332+W332+AA332+AB332+AG332</f>
        <v>0</v>
      </c>
      <c r="AI332" s="120"/>
      <c r="AJ332" s="121"/>
      <c r="AK332" s="121"/>
      <c r="AL332" s="121"/>
      <c r="AM332" s="122" t="n">
        <f aca="false">SUM(AJ332:AL332)</f>
        <v>0</v>
      </c>
      <c r="AN332" s="123"/>
      <c r="AO332" s="123"/>
      <c r="AP332" s="123"/>
      <c r="AQ332" s="122" t="n">
        <f aca="false">SUM(AN332:AP332)</f>
        <v>0</v>
      </c>
      <c r="AR332" s="123"/>
      <c r="AS332" s="123"/>
      <c r="AT332" s="123"/>
      <c r="AU332" s="122" t="n">
        <f aca="false">SUM(AR332:AT332)</f>
        <v>0</v>
      </c>
      <c r="AV332" s="123"/>
      <c r="AW332" s="123"/>
      <c r="AX332" s="123"/>
      <c r="AY332" s="122" t="n">
        <f aca="false">SUM(AV332:AX332)</f>
        <v>0</v>
      </c>
      <c r="AZ332" s="123"/>
      <c r="BA332" s="123"/>
      <c r="BB332" s="123"/>
      <c r="BC332" s="122" t="n">
        <f aca="false">SUM(AZ332:BB332)</f>
        <v>0</v>
      </c>
      <c r="BD332" s="123"/>
      <c r="BE332" s="123"/>
      <c r="BF332" s="123"/>
      <c r="BG332" s="123"/>
      <c r="BH332" s="123"/>
      <c r="BI332" s="122" t="n">
        <f aca="false">SUM(BE332:BH332)</f>
        <v>0</v>
      </c>
      <c r="BJ332" s="124" t="n">
        <f aca="false">AM332+AQ332+AU332+AY332+BC332+BD332+BI332</f>
        <v>0</v>
      </c>
      <c r="BK332" s="120"/>
      <c r="BL332" s="121"/>
      <c r="BM332" s="121"/>
      <c r="BN332" s="122" t="n">
        <f aca="false">SUM(BK332:BM332)</f>
        <v>0</v>
      </c>
      <c r="BO332" s="123"/>
      <c r="BP332" s="123"/>
      <c r="BQ332" s="123"/>
      <c r="BR332" s="122" t="n">
        <f aca="false">SUM(BO332:BQ332)</f>
        <v>0</v>
      </c>
      <c r="BS332" s="123"/>
      <c r="BT332" s="123"/>
      <c r="BU332" s="123"/>
      <c r="BV332" s="122" t="n">
        <f aca="false">SUM(BS332:BU332)</f>
        <v>0</v>
      </c>
      <c r="BW332" s="123"/>
      <c r="BX332" s="123"/>
      <c r="BY332" s="123"/>
      <c r="BZ332" s="122" t="n">
        <f aca="false">SUM(BW332:BY332)</f>
        <v>0</v>
      </c>
      <c r="CA332" s="123"/>
      <c r="CB332" s="123"/>
      <c r="CC332" s="123"/>
      <c r="CD332" s="122" t="n">
        <f aca="false">SUM(CA332:CC332)</f>
        <v>0</v>
      </c>
      <c r="CE332" s="123"/>
      <c r="CF332" s="123"/>
      <c r="CG332" s="123"/>
      <c r="CH332" s="123"/>
      <c r="CI332" s="123"/>
      <c r="CJ332" s="122" t="n">
        <f aca="false">SUM(CF332:CI332)</f>
        <v>0</v>
      </c>
      <c r="CK332" s="123" t="n">
        <f aca="false">BN332+BR332+BV332+BZ332+CD332+CE332+CJ332</f>
        <v>0</v>
      </c>
      <c r="CL332" s="125"/>
      <c r="CM332" s="126"/>
      <c r="CN332" s="32"/>
      <c r="CO332" s="32"/>
      <c r="CP332" s="32"/>
      <c r="CQ332" s="32"/>
      <c r="CR332" s="32"/>
      <c r="CS332" s="32"/>
      <c r="CT332" s="32"/>
    </row>
    <row r="333" customFormat="false" ht="24.75" hidden="false" customHeight="true" outlineLevel="0" collapsed="false">
      <c r="A333" s="32"/>
      <c r="B333" s="106" t="n">
        <f aca="false">B332+1</f>
        <v>323</v>
      </c>
      <c r="C333" s="117" t="n">
        <f aca="false">INDEX(_Rge_Projectdata_3rd,$B333,MATCH(C$10,_Rge_Headline_Projectdata,0))</f>
        <v>0</v>
      </c>
      <c r="D333" s="117" t="n">
        <f aca="false">INDEX(_Rge_Projectdata_3rd,$B333,MATCH(D$10,_Rge_Headline_Projectdata,0))</f>
        <v>0</v>
      </c>
      <c r="E333" s="118" t="str">
        <f aca="false" t="array" ref="E333:E333">IF(INDEX(_Rge_Projectdata_3rd,$B333,MATCH(E$10,_Rge_Headline_Projectdata,0))=0,"",INDEX(_Rge_Projectdata_3rd,$B333,MATCH(E$10,_Rge_Headline_Projectdata,0)))</f>
        <v/>
      </c>
      <c r="F333" s="119" t="str">
        <f aca="false">IF(OR(E333=0,E333&gt;_Reportdate),"Open","Closed")</f>
        <v>Open</v>
      </c>
      <c r="G333" s="120"/>
      <c r="H333" s="121"/>
      <c r="I333" s="121"/>
      <c r="J333" s="121"/>
      <c r="K333" s="122" t="n">
        <f aca="false">SUM(H333:J333)</f>
        <v>0</v>
      </c>
      <c r="L333" s="123"/>
      <c r="M333" s="123"/>
      <c r="N333" s="123"/>
      <c r="O333" s="122" t="n">
        <f aca="false">SUM(L333:N333)</f>
        <v>0</v>
      </c>
      <c r="P333" s="123"/>
      <c r="Q333" s="123"/>
      <c r="R333" s="123"/>
      <c r="S333" s="122" t="n">
        <f aca="false">SUM(P333:R333)</f>
        <v>0</v>
      </c>
      <c r="T333" s="123"/>
      <c r="U333" s="123"/>
      <c r="V333" s="123"/>
      <c r="W333" s="122" t="n">
        <f aca="false">SUM(T333:V333)</f>
        <v>0</v>
      </c>
      <c r="X333" s="123"/>
      <c r="Y333" s="123"/>
      <c r="Z333" s="123"/>
      <c r="AA333" s="122" t="n">
        <f aca="false">SUM(X333:Z333)</f>
        <v>0</v>
      </c>
      <c r="AB333" s="123"/>
      <c r="AC333" s="123"/>
      <c r="AD333" s="123"/>
      <c r="AE333" s="123"/>
      <c r="AF333" s="123"/>
      <c r="AG333" s="122" t="n">
        <f aca="false">SUM(AC333:AF333)</f>
        <v>0</v>
      </c>
      <c r="AH333" s="124" t="n">
        <f aca="false">K333+O333+S333+W333+AA333+AB333+AG333</f>
        <v>0</v>
      </c>
      <c r="AI333" s="120"/>
      <c r="AJ333" s="121"/>
      <c r="AK333" s="121"/>
      <c r="AL333" s="121"/>
      <c r="AM333" s="122" t="n">
        <f aca="false">SUM(AJ333:AL333)</f>
        <v>0</v>
      </c>
      <c r="AN333" s="123"/>
      <c r="AO333" s="123"/>
      <c r="AP333" s="123"/>
      <c r="AQ333" s="122" t="n">
        <f aca="false">SUM(AN333:AP333)</f>
        <v>0</v>
      </c>
      <c r="AR333" s="123"/>
      <c r="AS333" s="123"/>
      <c r="AT333" s="123"/>
      <c r="AU333" s="122" t="n">
        <f aca="false">SUM(AR333:AT333)</f>
        <v>0</v>
      </c>
      <c r="AV333" s="123"/>
      <c r="AW333" s="123"/>
      <c r="AX333" s="123"/>
      <c r="AY333" s="122" t="n">
        <f aca="false">SUM(AV333:AX333)</f>
        <v>0</v>
      </c>
      <c r="AZ333" s="123"/>
      <c r="BA333" s="123"/>
      <c r="BB333" s="123"/>
      <c r="BC333" s="122" t="n">
        <f aca="false">SUM(AZ333:BB333)</f>
        <v>0</v>
      </c>
      <c r="BD333" s="123"/>
      <c r="BE333" s="123"/>
      <c r="BF333" s="123"/>
      <c r="BG333" s="123"/>
      <c r="BH333" s="123"/>
      <c r="BI333" s="122" t="n">
        <f aca="false">SUM(BE333:BH333)</f>
        <v>0</v>
      </c>
      <c r="BJ333" s="124" t="n">
        <f aca="false">AM333+AQ333+AU333+AY333+BC333+BD333+BI333</f>
        <v>0</v>
      </c>
      <c r="BK333" s="120"/>
      <c r="BL333" s="121"/>
      <c r="BM333" s="121"/>
      <c r="BN333" s="122" t="n">
        <f aca="false">SUM(BK333:BM333)</f>
        <v>0</v>
      </c>
      <c r="BO333" s="123"/>
      <c r="BP333" s="123"/>
      <c r="BQ333" s="123"/>
      <c r="BR333" s="122" t="n">
        <f aca="false">SUM(BO333:BQ333)</f>
        <v>0</v>
      </c>
      <c r="BS333" s="123"/>
      <c r="BT333" s="123"/>
      <c r="BU333" s="123"/>
      <c r="BV333" s="122" t="n">
        <f aca="false">SUM(BS333:BU333)</f>
        <v>0</v>
      </c>
      <c r="BW333" s="123"/>
      <c r="BX333" s="123"/>
      <c r="BY333" s="123"/>
      <c r="BZ333" s="122" t="n">
        <f aca="false">SUM(BW333:BY333)</f>
        <v>0</v>
      </c>
      <c r="CA333" s="123"/>
      <c r="CB333" s="123"/>
      <c r="CC333" s="123"/>
      <c r="CD333" s="122" t="n">
        <f aca="false">SUM(CA333:CC333)</f>
        <v>0</v>
      </c>
      <c r="CE333" s="123"/>
      <c r="CF333" s="123"/>
      <c r="CG333" s="123"/>
      <c r="CH333" s="123"/>
      <c r="CI333" s="123"/>
      <c r="CJ333" s="122" t="n">
        <f aca="false">SUM(CF333:CI333)</f>
        <v>0</v>
      </c>
      <c r="CK333" s="123" t="n">
        <f aca="false">BN333+BR333+BV333+BZ333+CD333+CE333+CJ333</f>
        <v>0</v>
      </c>
      <c r="CL333" s="125"/>
      <c r="CM333" s="126"/>
      <c r="CN333" s="32"/>
      <c r="CO333" s="32"/>
      <c r="CP333" s="32"/>
      <c r="CQ333" s="32"/>
      <c r="CR333" s="32"/>
      <c r="CS333" s="32"/>
      <c r="CT333" s="32"/>
    </row>
    <row r="334" customFormat="false" ht="24.75" hidden="false" customHeight="true" outlineLevel="0" collapsed="false">
      <c r="A334" s="32"/>
      <c r="B334" s="106" t="n">
        <f aca="false">B333+1</f>
        <v>324</v>
      </c>
      <c r="C334" s="117" t="n">
        <f aca="false">INDEX(_Rge_Projectdata_3rd,$B334,MATCH(C$10,_Rge_Headline_Projectdata,0))</f>
        <v>0</v>
      </c>
      <c r="D334" s="117" t="n">
        <f aca="false">INDEX(_Rge_Projectdata_3rd,$B334,MATCH(D$10,_Rge_Headline_Projectdata,0))</f>
        <v>0</v>
      </c>
      <c r="E334" s="118" t="str">
        <f aca="false" t="array" ref="E334:E334">IF(INDEX(_Rge_Projectdata_3rd,$B334,MATCH(E$10,_Rge_Headline_Projectdata,0))=0,"",INDEX(_Rge_Projectdata_3rd,$B334,MATCH(E$10,_Rge_Headline_Projectdata,0)))</f>
        <v/>
      </c>
      <c r="F334" s="119" t="str">
        <f aca="false">IF(OR(E334=0,E334&gt;_Reportdate),"Open","Closed")</f>
        <v>Open</v>
      </c>
      <c r="G334" s="120"/>
      <c r="H334" s="121"/>
      <c r="I334" s="121"/>
      <c r="J334" s="121"/>
      <c r="K334" s="122" t="n">
        <f aca="false">SUM(H334:J334)</f>
        <v>0</v>
      </c>
      <c r="L334" s="123"/>
      <c r="M334" s="123"/>
      <c r="N334" s="123"/>
      <c r="O334" s="122" t="n">
        <f aca="false">SUM(L334:N334)</f>
        <v>0</v>
      </c>
      <c r="P334" s="123"/>
      <c r="Q334" s="123"/>
      <c r="R334" s="123"/>
      <c r="S334" s="122" t="n">
        <f aca="false">SUM(P334:R334)</f>
        <v>0</v>
      </c>
      <c r="T334" s="123"/>
      <c r="U334" s="123"/>
      <c r="V334" s="123"/>
      <c r="W334" s="122" t="n">
        <f aca="false">SUM(T334:V334)</f>
        <v>0</v>
      </c>
      <c r="X334" s="123"/>
      <c r="Y334" s="123"/>
      <c r="Z334" s="123"/>
      <c r="AA334" s="122" t="n">
        <f aca="false">SUM(X334:Z334)</f>
        <v>0</v>
      </c>
      <c r="AB334" s="123"/>
      <c r="AC334" s="123"/>
      <c r="AD334" s="123"/>
      <c r="AE334" s="123"/>
      <c r="AF334" s="123"/>
      <c r="AG334" s="122" t="n">
        <f aca="false">SUM(AC334:AF334)</f>
        <v>0</v>
      </c>
      <c r="AH334" s="124" t="n">
        <f aca="false">K334+O334+S334+W334+AA334+AB334+AG334</f>
        <v>0</v>
      </c>
      <c r="AI334" s="120"/>
      <c r="AJ334" s="121"/>
      <c r="AK334" s="121"/>
      <c r="AL334" s="121"/>
      <c r="AM334" s="122" t="n">
        <f aca="false">SUM(AJ334:AL334)</f>
        <v>0</v>
      </c>
      <c r="AN334" s="123"/>
      <c r="AO334" s="123"/>
      <c r="AP334" s="123"/>
      <c r="AQ334" s="122" t="n">
        <f aca="false">SUM(AN334:AP334)</f>
        <v>0</v>
      </c>
      <c r="AR334" s="123"/>
      <c r="AS334" s="123"/>
      <c r="AT334" s="123"/>
      <c r="AU334" s="122" t="n">
        <f aca="false">SUM(AR334:AT334)</f>
        <v>0</v>
      </c>
      <c r="AV334" s="123"/>
      <c r="AW334" s="123"/>
      <c r="AX334" s="123"/>
      <c r="AY334" s="122" t="n">
        <f aca="false">SUM(AV334:AX334)</f>
        <v>0</v>
      </c>
      <c r="AZ334" s="123"/>
      <c r="BA334" s="123"/>
      <c r="BB334" s="123"/>
      <c r="BC334" s="122" t="n">
        <f aca="false">SUM(AZ334:BB334)</f>
        <v>0</v>
      </c>
      <c r="BD334" s="123"/>
      <c r="BE334" s="123"/>
      <c r="BF334" s="123"/>
      <c r="BG334" s="123"/>
      <c r="BH334" s="123"/>
      <c r="BI334" s="122" t="n">
        <f aca="false">SUM(BE334:BH334)</f>
        <v>0</v>
      </c>
      <c r="BJ334" s="124" t="n">
        <f aca="false">AM334+AQ334+AU334+AY334+BC334+BD334+BI334</f>
        <v>0</v>
      </c>
      <c r="BK334" s="120"/>
      <c r="BL334" s="121"/>
      <c r="BM334" s="121"/>
      <c r="BN334" s="122" t="n">
        <f aca="false">SUM(BK334:BM334)</f>
        <v>0</v>
      </c>
      <c r="BO334" s="123"/>
      <c r="BP334" s="123"/>
      <c r="BQ334" s="123"/>
      <c r="BR334" s="122" t="n">
        <f aca="false">SUM(BO334:BQ334)</f>
        <v>0</v>
      </c>
      <c r="BS334" s="123"/>
      <c r="BT334" s="123"/>
      <c r="BU334" s="123"/>
      <c r="BV334" s="122" t="n">
        <f aca="false">SUM(BS334:BU334)</f>
        <v>0</v>
      </c>
      <c r="BW334" s="123"/>
      <c r="BX334" s="123"/>
      <c r="BY334" s="123"/>
      <c r="BZ334" s="122" t="n">
        <f aca="false">SUM(BW334:BY334)</f>
        <v>0</v>
      </c>
      <c r="CA334" s="123"/>
      <c r="CB334" s="123"/>
      <c r="CC334" s="123"/>
      <c r="CD334" s="122" t="n">
        <f aca="false">SUM(CA334:CC334)</f>
        <v>0</v>
      </c>
      <c r="CE334" s="123"/>
      <c r="CF334" s="123"/>
      <c r="CG334" s="123"/>
      <c r="CH334" s="123"/>
      <c r="CI334" s="123"/>
      <c r="CJ334" s="122" t="n">
        <f aca="false">SUM(CF334:CI334)</f>
        <v>0</v>
      </c>
      <c r="CK334" s="123" t="n">
        <f aca="false">BN334+BR334+BV334+BZ334+CD334+CE334+CJ334</f>
        <v>0</v>
      </c>
      <c r="CL334" s="125"/>
      <c r="CM334" s="126"/>
      <c r="CN334" s="32"/>
      <c r="CO334" s="32"/>
      <c r="CP334" s="32"/>
      <c r="CQ334" s="32"/>
      <c r="CR334" s="32"/>
      <c r="CS334" s="32"/>
      <c r="CT334" s="32"/>
    </row>
    <row r="335" customFormat="false" ht="24.75" hidden="false" customHeight="true" outlineLevel="0" collapsed="false">
      <c r="A335" s="32"/>
      <c r="B335" s="106" t="n">
        <f aca="false">B334+1</f>
        <v>325</v>
      </c>
      <c r="C335" s="117" t="n">
        <f aca="false">INDEX(_Rge_Projectdata_3rd,$B335,MATCH(C$10,_Rge_Headline_Projectdata,0))</f>
        <v>0</v>
      </c>
      <c r="D335" s="117" t="n">
        <f aca="false">INDEX(_Rge_Projectdata_3rd,$B335,MATCH(D$10,_Rge_Headline_Projectdata,0))</f>
        <v>0</v>
      </c>
      <c r="E335" s="118" t="str">
        <f aca="false" t="array" ref="E335:E335">IF(INDEX(_Rge_Projectdata_3rd,$B335,MATCH(E$10,_Rge_Headline_Projectdata,0))=0,"",INDEX(_Rge_Projectdata_3rd,$B335,MATCH(E$10,_Rge_Headline_Projectdata,0)))</f>
        <v/>
      </c>
      <c r="F335" s="119" t="str">
        <f aca="false">IF(OR(E335=0,E335&gt;_Reportdate),"Open","Closed")</f>
        <v>Open</v>
      </c>
      <c r="G335" s="120"/>
      <c r="H335" s="121"/>
      <c r="I335" s="121"/>
      <c r="J335" s="121"/>
      <c r="K335" s="122" t="n">
        <f aca="false">SUM(H335:J335)</f>
        <v>0</v>
      </c>
      <c r="L335" s="123"/>
      <c r="M335" s="123"/>
      <c r="N335" s="123"/>
      <c r="O335" s="122" t="n">
        <f aca="false">SUM(L335:N335)</f>
        <v>0</v>
      </c>
      <c r="P335" s="123"/>
      <c r="Q335" s="123"/>
      <c r="R335" s="123"/>
      <c r="S335" s="122" t="n">
        <f aca="false">SUM(P335:R335)</f>
        <v>0</v>
      </c>
      <c r="T335" s="123"/>
      <c r="U335" s="123"/>
      <c r="V335" s="123"/>
      <c r="W335" s="122" t="n">
        <f aca="false">SUM(T335:V335)</f>
        <v>0</v>
      </c>
      <c r="X335" s="123"/>
      <c r="Y335" s="123"/>
      <c r="Z335" s="123"/>
      <c r="AA335" s="122" t="n">
        <f aca="false">SUM(X335:Z335)</f>
        <v>0</v>
      </c>
      <c r="AB335" s="123"/>
      <c r="AC335" s="123"/>
      <c r="AD335" s="123"/>
      <c r="AE335" s="123"/>
      <c r="AF335" s="123"/>
      <c r="AG335" s="122" t="n">
        <f aca="false">SUM(AC335:AF335)</f>
        <v>0</v>
      </c>
      <c r="AH335" s="124" t="n">
        <f aca="false">K335+O335+S335+W335+AA335+AB335+AG335</f>
        <v>0</v>
      </c>
      <c r="AI335" s="120"/>
      <c r="AJ335" s="121"/>
      <c r="AK335" s="121"/>
      <c r="AL335" s="121"/>
      <c r="AM335" s="122" t="n">
        <f aca="false">SUM(AJ335:AL335)</f>
        <v>0</v>
      </c>
      <c r="AN335" s="123"/>
      <c r="AO335" s="123"/>
      <c r="AP335" s="123"/>
      <c r="AQ335" s="122" t="n">
        <f aca="false">SUM(AN335:AP335)</f>
        <v>0</v>
      </c>
      <c r="AR335" s="123"/>
      <c r="AS335" s="123"/>
      <c r="AT335" s="123"/>
      <c r="AU335" s="122" t="n">
        <f aca="false">SUM(AR335:AT335)</f>
        <v>0</v>
      </c>
      <c r="AV335" s="123"/>
      <c r="AW335" s="123"/>
      <c r="AX335" s="123"/>
      <c r="AY335" s="122" t="n">
        <f aca="false">SUM(AV335:AX335)</f>
        <v>0</v>
      </c>
      <c r="AZ335" s="123"/>
      <c r="BA335" s="123"/>
      <c r="BB335" s="123"/>
      <c r="BC335" s="122" t="n">
        <f aca="false">SUM(AZ335:BB335)</f>
        <v>0</v>
      </c>
      <c r="BD335" s="123"/>
      <c r="BE335" s="123"/>
      <c r="BF335" s="123"/>
      <c r="BG335" s="123"/>
      <c r="BH335" s="123"/>
      <c r="BI335" s="122" t="n">
        <f aca="false">SUM(BE335:BH335)</f>
        <v>0</v>
      </c>
      <c r="BJ335" s="124" t="n">
        <f aca="false">AM335+AQ335+AU335+AY335+BC335+BD335+BI335</f>
        <v>0</v>
      </c>
      <c r="BK335" s="120"/>
      <c r="BL335" s="121"/>
      <c r="BM335" s="121"/>
      <c r="BN335" s="122" t="n">
        <f aca="false">SUM(BK335:BM335)</f>
        <v>0</v>
      </c>
      <c r="BO335" s="123"/>
      <c r="BP335" s="123"/>
      <c r="BQ335" s="123"/>
      <c r="BR335" s="122" t="n">
        <f aca="false">SUM(BO335:BQ335)</f>
        <v>0</v>
      </c>
      <c r="BS335" s="123"/>
      <c r="BT335" s="123"/>
      <c r="BU335" s="123"/>
      <c r="BV335" s="122" t="n">
        <f aca="false">SUM(BS335:BU335)</f>
        <v>0</v>
      </c>
      <c r="BW335" s="123"/>
      <c r="BX335" s="123"/>
      <c r="BY335" s="123"/>
      <c r="BZ335" s="122" t="n">
        <f aca="false">SUM(BW335:BY335)</f>
        <v>0</v>
      </c>
      <c r="CA335" s="123"/>
      <c r="CB335" s="123"/>
      <c r="CC335" s="123"/>
      <c r="CD335" s="122" t="n">
        <f aca="false">SUM(CA335:CC335)</f>
        <v>0</v>
      </c>
      <c r="CE335" s="123"/>
      <c r="CF335" s="123"/>
      <c r="CG335" s="123"/>
      <c r="CH335" s="123"/>
      <c r="CI335" s="123"/>
      <c r="CJ335" s="122" t="n">
        <f aca="false">SUM(CF335:CI335)</f>
        <v>0</v>
      </c>
      <c r="CK335" s="123" t="n">
        <f aca="false">BN335+BR335+BV335+BZ335+CD335+CE335+CJ335</f>
        <v>0</v>
      </c>
      <c r="CL335" s="125"/>
      <c r="CM335" s="126"/>
      <c r="CN335" s="32"/>
      <c r="CO335" s="32"/>
      <c r="CP335" s="32"/>
      <c r="CQ335" s="32"/>
      <c r="CR335" s="32"/>
      <c r="CS335" s="32"/>
      <c r="CT335" s="32"/>
    </row>
    <row r="336" customFormat="false" ht="24.75" hidden="false" customHeight="true" outlineLevel="0" collapsed="false">
      <c r="A336" s="32"/>
      <c r="B336" s="106" t="n">
        <f aca="false">B335+1</f>
        <v>326</v>
      </c>
      <c r="C336" s="117" t="n">
        <f aca="false">INDEX(_Rge_Projectdata_3rd,$B336,MATCH(C$10,_Rge_Headline_Projectdata,0))</f>
        <v>0</v>
      </c>
      <c r="D336" s="117" t="n">
        <f aca="false">INDEX(_Rge_Projectdata_3rd,$B336,MATCH(D$10,_Rge_Headline_Projectdata,0))</f>
        <v>0</v>
      </c>
      <c r="E336" s="118" t="str">
        <f aca="false" t="array" ref="E336:E336">IF(INDEX(_Rge_Projectdata_3rd,$B336,MATCH(E$10,_Rge_Headline_Projectdata,0))=0,"",INDEX(_Rge_Projectdata_3rd,$B336,MATCH(E$10,_Rge_Headline_Projectdata,0)))</f>
        <v/>
      </c>
      <c r="F336" s="119" t="str">
        <f aca="false">IF(OR(E336=0,E336&gt;_Reportdate),"Open","Closed")</f>
        <v>Open</v>
      </c>
      <c r="G336" s="120"/>
      <c r="H336" s="121"/>
      <c r="I336" s="121"/>
      <c r="J336" s="121"/>
      <c r="K336" s="122" t="n">
        <f aca="false">SUM(H336:J336)</f>
        <v>0</v>
      </c>
      <c r="L336" s="123"/>
      <c r="M336" s="123"/>
      <c r="N336" s="123"/>
      <c r="O336" s="122" t="n">
        <f aca="false">SUM(L336:N336)</f>
        <v>0</v>
      </c>
      <c r="P336" s="123"/>
      <c r="Q336" s="123"/>
      <c r="R336" s="123"/>
      <c r="S336" s="122" t="n">
        <f aca="false">SUM(P336:R336)</f>
        <v>0</v>
      </c>
      <c r="T336" s="123"/>
      <c r="U336" s="123"/>
      <c r="V336" s="123"/>
      <c r="W336" s="122" t="n">
        <f aca="false">SUM(T336:V336)</f>
        <v>0</v>
      </c>
      <c r="X336" s="123"/>
      <c r="Y336" s="123"/>
      <c r="Z336" s="123"/>
      <c r="AA336" s="122" t="n">
        <f aca="false">SUM(X336:Z336)</f>
        <v>0</v>
      </c>
      <c r="AB336" s="123"/>
      <c r="AC336" s="123"/>
      <c r="AD336" s="123"/>
      <c r="AE336" s="123"/>
      <c r="AF336" s="123"/>
      <c r="AG336" s="122" t="n">
        <f aca="false">SUM(AC336:AF336)</f>
        <v>0</v>
      </c>
      <c r="AH336" s="124" t="n">
        <f aca="false">K336+O336+S336+W336+AA336+AB336+AG336</f>
        <v>0</v>
      </c>
      <c r="AI336" s="120"/>
      <c r="AJ336" s="121"/>
      <c r="AK336" s="121"/>
      <c r="AL336" s="121"/>
      <c r="AM336" s="122" t="n">
        <f aca="false">SUM(AJ336:AL336)</f>
        <v>0</v>
      </c>
      <c r="AN336" s="123"/>
      <c r="AO336" s="123"/>
      <c r="AP336" s="123"/>
      <c r="AQ336" s="122" t="n">
        <f aca="false">SUM(AN336:AP336)</f>
        <v>0</v>
      </c>
      <c r="AR336" s="123"/>
      <c r="AS336" s="123"/>
      <c r="AT336" s="123"/>
      <c r="AU336" s="122" t="n">
        <f aca="false">SUM(AR336:AT336)</f>
        <v>0</v>
      </c>
      <c r="AV336" s="123"/>
      <c r="AW336" s="123"/>
      <c r="AX336" s="123"/>
      <c r="AY336" s="122" t="n">
        <f aca="false">SUM(AV336:AX336)</f>
        <v>0</v>
      </c>
      <c r="AZ336" s="123"/>
      <c r="BA336" s="123"/>
      <c r="BB336" s="123"/>
      <c r="BC336" s="122" t="n">
        <f aca="false">SUM(AZ336:BB336)</f>
        <v>0</v>
      </c>
      <c r="BD336" s="123"/>
      <c r="BE336" s="123"/>
      <c r="BF336" s="123"/>
      <c r="BG336" s="123"/>
      <c r="BH336" s="123"/>
      <c r="BI336" s="122" t="n">
        <f aca="false">SUM(BE336:BH336)</f>
        <v>0</v>
      </c>
      <c r="BJ336" s="124" t="n">
        <f aca="false">AM336+AQ336+AU336+AY336+BC336+BD336+BI336</f>
        <v>0</v>
      </c>
      <c r="BK336" s="120"/>
      <c r="BL336" s="121"/>
      <c r="BM336" s="121"/>
      <c r="BN336" s="122" t="n">
        <f aca="false">SUM(BK336:BM336)</f>
        <v>0</v>
      </c>
      <c r="BO336" s="123"/>
      <c r="BP336" s="123"/>
      <c r="BQ336" s="123"/>
      <c r="BR336" s="122" t="n">
        <f aca="false">SUM(BO336:BQ336)</f>
        <v>0</v>
      </c>
      <c r="BS336" s="123"/>
      <c r="BT336" s="123"/>
      <c r="BU336" s="123"/>
      <c r="BV336" s="122" t="n">
        <f aca="false">SUM(BS336:BU336)</f>
        <v>0</v>
      </c>
      <c r="BW336" s="123"/>
      <c r="BX336" s="123"/>
      <c r="BY336" s="123"/>
      <c r="BZ336" s="122" t="n">
        <f aca="false">SUM(BW336:BY336)</f>
        <v>0</v>
      </c>
      <c r="CA336" s="123"/>
      <c r="CB336" s="123"/>
      <c r="CC336" s="123"/>
      <c r="CD336" s="122" t="n">
        <f aca="false">SUM(CA336:CC336)</f>
        <v>0</v>
      </c>
      <c r="CE336" s="123"/>
      <c r="CF336" s="123"/>
      <c r="CG336" s="123"/>
      <c r="CH336" s="123"/>
      <c r="CI336" s="123"/>
      <c r="CJ336" s="122" t="n">
        <f aca="false">SUM(CF336:CI336)</f>
        <v>0</v>
      </c>
      <c r="CK336" s="123" t="n">
        <f aca="false">BN336+BR336+BV336+BZ336+CD336+CE336+CJ336</f>
        <v>0</v>
      </c>
      <c r="CL336" s="125"/>
      <c r="CM336" s="126"/>
      <c r="CN336" s="32"/>
      <c r="CO336" s="32"/>
      <c r="CP336" s="32"/>
      <c r="CQ336" s="32"/>
      <c r="CR336" s="32"/>
      <c r="CS336" s="32"/>
      <c r="CT336" s="32"/>
    </row>
    <row r="337" customFormat="false" ht="24.75" hidden="false" customHeight="true" outlineLevel="0" collapsed="false">
      <c r="A337" s="32"/>
      <c r="B337" s="106" t="n">
        <f aca="false">B336+1</f>
        <v>327</v>
      </c>
      <c r="C337" s="117" t="n">
        <f aca="false">INDEX(_Rge_Projectdata_3rd,$B337,MATCH(C$10,_Rge_Headline_Projectdata,0))</f>
        <v>0</v>
      </c>
      <c r="D337" s="117" t="n">
        <f aca="false">INDEX(_Rge_Projectdata_3rd,$B337,MATCH(D$10,_Rge_Headline_Projectdata,0))</f>
        <v>0</v>
      </c>
      <c r="E337" s="118" t="str">
        <f aca="false" t="array" ref="E337:E337">IF(INDEX(_Rge_Projectdata_3rd,$B337,MATCH(E$10,_Rge_Headline_Projectdata,0))=0,"",INDEX(_Rge_Projectdata_3rd,$B337,MATCH(E$10,_Rge_Headline_Projectdata,0)))</f>
        <v/>
      </c>
      <c r="F337" s="119" t="str">
        <f aca="false">IF(OR(E337=0,E337&gt;_Reportdate),"Open","Closed")</f>
        <v>Open</v>
      </c>
      <c r="G337" s="120"/>
      <c r="H337" s="121"/>
      <c r="I337" s="121"/>
      <c r="J337" s="121"/>
      <c r="K337" s="122" t="n">
        <f aca="false">SUM(H337:J337)</f>
        <v>0</v>
      </c>
      <c r="L337" s="123"/>
      <c r="M337" s="123"/>
      <c r="N337" s="123"/>
      <c r="O337" s="122" t="n">
        <f aca="false">SUM(L337:N337)</f>
        <v>0</v>
      </c>
      <c r="P337" s="123"/>
      <c r="Q337" s="123"/>
      <c r="R337" s="123"/>
      <c r="S337" s="122" t="n">
        <f aca="false">SUM(P337:R337)</f>
        <v>0</v>
      </c>
      <c r="T337" s="123"/>
      <c r="U337" s="123"/>
      <c r="V337" s="123"/>
      <c r="W337" s="122" t="n">
        <f aca="false">SUM(T337:V337)</f>
        <v>0</v>
      </c>
      <c r="X337" s="123"/>
      <c r="Y337" s="123"/>
      <c r="Z337" s="123"/>
      <c r="AA337" s="122" t="n">
        <f aca="false">SUM(X337:Z337)</f>
        <v>0</v>
      </c>
      <c r="AB337" s="123"/>
      <c r="AC337" s="123"/>
      <c r="AD337" s="123"/>
      <c r="AE337" s="123"/>
      <c r="AF337" s="123"/>
      <c r="AG337" s="122" t="n">
        <f aca="false">SUM(AC337:AF337)</f>
        <v>0</v>
      </c>
      <c r="AH337" s="124" t="n">
        <f aca="false">K337+O337+S337+W337+AA337+AB337+AG337</f>
        <v>0</v>
      </c>
      <c r="AI337" s="120"/>
      <c r="AJ337" s="121"/>
      <c r="AK337" s="121"/>
      <c r="AL337" s="121"/>
      <c r="AM337" s="122" t="n">
        <f aca="false">SUM(AJ337:AL337)</f>
        <v>0</v>
      </c>
      <c r="AN337" s="123"/>
      <c r="AO337" s="123"/>
      <c r="AP337" s="123"/>
      <c r="AQ337" s="122" t="n">
        <f aca="false">SUM(AN337:AP337)</f>
        <v>0</v>
      </c>
      <c r="AR337" s="123"/>
      <c r="AS337" s="123"/>
      <c r="AT337" s="123"/>
      <c r="AU337" s="122" t="n">
        <f aca="false">SUM(AR337:AT337)</f>
        <v>0</v>
      </c>
      <c r="AV337" s="123"/>
      <c r="AW337" s="123"/>
      <c r="AX337" s="123"/>
      <c r="AY337" s="122" t="n">
        <f aca="false">SUM(AV337:AX337)</f>
        <v>0</v>
      </c>
      <c r="AZ337" s="123"/>
      <c r="BA337" s="123"/>
      <c r="BB337" s="123"/>
      <c r="BC337" s="122" t="n">
        <f aca="false">SUM(AZ337:BB337)</f>
        <v>0</v>
      </c>
      <c r="BD337" s="123"/>
      <c r="BE337" s="123"/>
      <c r="BF337" s="123"/>
      <c r="BG337" s="123"/>
      <c r="BH337" s="123"/>
      <c r="BI337" s="122" t="n">
        <f aca="false">SUM(BE337:BH337)</f>
        <v>0</v>
      </c>
      <c r="BJ337" s="124" t="n">
        <f aca="false">AM337+AQ337+AU337+AY337+BC337+BD337+BI337</f>
        <v>0</v>
      </c>
      <c r="BK337" s="120"/>
      <c r="BL337" s="121"/>
      <c r="BM337" s="121"/>
      <c r="BN337" s="122" t="n">
        <f aca="false">SUM(BK337:BM337)</f>
        <v>0</v>
      </c>
      <c r="BO337" s="123"/>
      <c r="BP337" s="123"/>
      <c r="BQ337" s="123"/>
      <c r="BR337" s="122" t="n">
        <f aca="false">SUM(BO337:BQ337)</f>
        <v>0</v>
      </c>
      <c r="BS337" s="123"/>
      <c r="BT337" s="123"/>
      <c r="BU337" s="123"/>
      <c r="BV337" s="122" t="n">
        <f aca="false">SUM(BS337:BU337)</f>
        <v>0</v>
      </c>
      <c r="BW337" s="123"/>
      <c r="BX337" s="123"/>
      <c r="BY337" s="123"/>
      <c r="BZ337" s="122" t="n">
        <f aca="false">SUM(BW337:BY337)</f>
        <v>0</v>
      </c>
      <c r="CA337" s="123"/>
      <c r="CB337" s="123"/>
      <c r="CC337" s="123"/>
      <c r="CD337" s="122" t="n">
        <f aca="false">SUM(CA337:CC337)</f>
        <v>0</v>
      </c>
      <c r="CE337" s="123"/>
      <c r="CF337" s="123"/>
      <c r="CG337" s="123"/>
      <c r="CH337" s="123"/>
      <c r="CI337" s="123"/>
      <c r="CJ337" s="122" t="n">
        <f aca="false">SUM(CF337:CI337)</f>
        <v>0</v>
      </c>
      <c r="CK337" s="123" t="n">
        <f aca="false">BN337+BR337+BV337+BZ337+CD337+CE337+CJ337</f>
        <v>0</v>
      </c>
      <c r="CL337" s="125"/>
      <c r="CM337" s="126"/>
      <c r="CN337" s="32"/>
      <c r="CO337" s="32"/>
      <c r="CP337" s="32"/>
      <c r="CQ337" s="32"/>
      <c r="CR337" s="32"/>
      <c r="CS337" s="32"/>
      <c r="CT337" s="32"/>
    </row>
    <row r="338" customFormat="false" ht="24.75" hidden="false" customHeight="true" outlineLevel="0" collapsed="false">
      <c r="A338" s="32"/>
      <c r="B338" s="106" t="n">
        <f aca="false">B337+1</f>
        <v>328</v>
      </c>
      <c r="C338" s="117" t="n">
        <f aca="false">INDEX(_Rge_Projectdata_3rd,$B338,MATCH(C$10,_Rge_Headline_Projectdata,0))</f>
        <v>0</v>
      </c>
      <c r="D338" s="117" t="n">
        <f aca="false">INDEX(_Rge_Projectdata_3rd,$B338,MATCH(D$10,_Rge_Headline_Projectdata,0))</f>
        <v>0</v>
      </c>
      <c r="E338" s="118" t="str">
        <f aca="false" t="array" ref="E338:E338">IF(INDEX(_Rge_Projectdata_3rd,$B338,MATCH(E$10,_Rge_Headline_Projectdata,0))=0,"",INDEX(_Rge_Projectdata_3rd,$B338,MATCH(E$10,_Rge_Headline_Projectdata,0)))</f>
        <v/>
      </c>
      <c r="F338" s="119" t="str">
        <f aca="false">IF(OR(E338=0,E338&gt;_Reportdate),"Open","Closed")</f>
        <v>Open</v>
      </c>
      <c r="G338" s="120"/>
      <c r="H338" s="121"/>
      <c r="I338" s="121"/>
      <c r="J338" s="121"/>
      <c r="K338" s="122" t="n">
        <f aca="false">SUM(H338:J338)</f>
        <v>0</v>
      </c>
      <c r="L338" s="123"/>
      <c r="M338" s="123"/>
      <c r="N338" s="123"/>
      <c r="O338" s="122" t="n">
        <f aca="false">SUM(L338:N338)</f>
        <v>0</v>
      </c>
      <c r="P338" s="123"/>
      <c r="Q338" s="123"/>
      <c r="R338" s="123"/>
      <c r="S338" s="122" t="n">
        <f aca="false">SUM(P338:R338)</f>
        <v>0</v>
      </c>
      <c r="T338" s="123"/>
      <c r="U338" s="123"/>
      <c r="V338" s="123"/>
      <c r="W338" s="122" t="n">
        <f aca="false">SUM(T338:V338)</f>
        <v>0</v>
      </c>
      <c r="X338" s="123"/>
      <c r="Y338" s="123"/>
      <c r="Z338" s="123"/>
      <c r="AA338" s="122" t="n">
        <f aca="false">SUM(X338:Z338)</f>
        <v>0</v>
      </c>
      <c r="AB338" s="123"/>
      <c r="AC338" s="123"/>
      <c r="AD338" s="123"/>
      <c r="AE338" s="123"/>
      <c r="AF338" s="123"/>
      <c r="AG338" s="122" t="n">
        <f aca="false">SUM(AC338:AF338)</f>
        <v>0</v>
      </c>
      <c r="AH338" s="124" t="n">
        <f aca="false">K338+O338+S338+W338+AA338+AB338+AG338</f>
        <v>0</v>
      </c>
      <c r="AI338" s="120"/>
      <c r="AJ338" s="121"/>
      <c r="AK338" s="121"/>
      <c r="AL338" s="121"/>
      <c r="AM338" s="122" t="n">
        <f aca="false">SUM(AJ338:AL338)</f>
        <v>0</v>
      </c>
      <c r="AN338" s="123"/>
      <c r="AO338" s="123"/>
      <c r="AP338" s="123"/>
      <c r="AQ338" s="122" t="n">
        <f aca="false">SUM(AN338:AP338)</f>
        <v>0</v>
      </c>
      <c r="AR338" s="123"/>
      <c r="AS338" s="123"/>
      <c r="AT338" s="123"/>
      <c r="AU338" s="122" t="n">
        <f aca="false">SUM(AR338:AT338)</f>
        <v>0</v>
      </c>
      <c r="AV338" s="123"/>
      <c r="AW338" s="123"/>
      <c r="AX338" s="123"/>
      <c r="AY338" s="122" t="n">
        <f aca="false">SUM(AV338:AX338)</f>
        <v>0</v>
      </c>
      <c r="AZ338" s="123"/>
      <c r="BA338" s="123"/>
      <c r="BB338" s="123"/>
      <c r="BC338" s="122" t="n">
        <f aca="false">SUM(AZ338:BB338)</f>
        <v>0</v>
      </c>
      <c r="BD338" s="123"/>
      <c r="BE338" s="123"/>
      <c r="BF338" s="123"/>
      <c r="BG338" s="123"/>
      <c r="BH338" s="123"/>
      <c r="BI338" s="122" t="n">
        <f aca="false">SUM(BE338:BH338)</f>
        <v>0</v>
      </c>
      <c r="BJ338" s="124" t="n">
        <f aca="false">AM338+AQ338+AU338+AY338+BC338+BD338+BI338</f>
        <v>0</v>
      </c>
      <c r="BK338" s="120"/>
      <c r="BL338" s="121"/>
      <c r="BM338" s="121"/>
      <c r="BN338" s="122" t="n">
        <f aca="false">SUM(BK338:BM338)</f>
        <v>0</v>
      </c>
      <c r="BO338" s="123"/>
      <c r="BP338" s="123"/>
      <c r="BQ338" s="123"/>
      <c r="BR338" s="122" t="n">
        <f aca="false">SUM(BO338:BQ338)</f>
        <v>0</v>
      </c>
      <c r="BS338" s="123"/>
      <c r="BT338" s="123"/>
      <c r="BU338" s="123"/>
      <c r="BV338" s="122" t="n">
        <f aca="false">SUM(BS338:BU338)</f>
        <v>0</v>
      </c>
      <c r="BW338" s="123"/>
      <c r="BX338" s="123"/>
      <c r="BY338" s="123"/>
      <c r="BZ338" s="122" t="n">
        <f aca="false">SUM(BW338:BY338)</f>
        <v>0</v>
      </c>
      <c r="CA338" s="123"/>
      <c r="CB338" s="123"/>
      <c r="CC338" s="123"/>
      <c r="CD338" s="122" t="n">
        <f aca="false">SUM(CA338:CC338)</f>
        <v>0</v>
      </c>
      <c r="CE338" s="123"/>
      <c r="CF338" s="123"/>
      <c r="CG338" s="123"/>
      <c r="CH338" s="123"/>
      <c r="CI338" s="123"/>
      <c r="CJ338" s="122" t="n">
        <f aca="false">SUM(CF338:CI338)</f>
        <v>0</v>
      </c>
      <c r="CK338" s="123" t="n">
        <f aca="false">BN338+BR338+BV338+BZ338+CD338+CE338+CJ338</f>
        <v>0</v>
      </c>
      <c r="CL338" s="125"/>
      <c r="CM338" s="126"/>
      <c r="CN338" s="32"/>
      <c r="CO338" s="32"/>
      <c r="CP338" s="32"/>
      <c r="CQ338" s="32"/>
      <c r="CR338" s="32"/>
      <c r="CS338" s="32"/>
      <c r="CT338" s="32"/>
    </row>
    <row r="339" customFormat="false" ht="24.75" hidden="false" customHeight="true" outlineLevel="0" collapsed="false">
      <c r="A339" s="32"/>
      <c r="B339" s="106" t="n">
        <f aca="false">B338+1</f>
        <v>329</v>
      </c>
      <c r="C339" s="117" t="n">
        <f aca="false">INDEX(_Rge_Projectdata_3rd,$B339,MATCH(C$10,_Rge_Headline_Projectdata,0))</f>
        <v>0</v>
      </c>
      <c r="D339" s="117" t="n">
        <f aca="false">INDEX(_Rge_Projectdata_3rd,$B339,MATCH(D$10,_Rge_Headline_Projectdata,0))</f>
        <v>0</v>
      </c>
      <c r="E339" s="118" t="str">
        <f aca="false" t="array" ref="E339:E339">IF(INDEX(_Rge_Projectdata_3rd,$B339,MATCH(E$10,_Rge_Headline_Projectdata,0))=0,"",INDEX(_Rge_Projectdata_3rd,$B339,MATCH(E$10,_Rge_Headline_Projectdata,0)))</f>
        <v/>
      </c>
      <c r="F339" s="119" t="str">
        <f aca="false">IF(OR(E339=0,E339&gt;_Reportdate),"Open","Closed")</f>
        <v>Open</v>
      </c>
      <c r="G339" s="120"/>
      <c r="H339" s="121"/>
      <c r="I339" s="121"/>
      <c r="J339" s="121"/>
      <c r="K339" s="122" t="n">
        <f aca="false">SUM(H339:J339)</f>
        <v>0</v>
      </c>
      <c r="L339" s="123"/>
      <c r="M339" s="123"/>
      <c r="N339" s="123"/>
      <c r="O339" s="122" t="n">
        <f aca="false">SUM(L339:N339)</f>
        <v>0</v>
      </c>
      <c r="P339" s="123"/>
      <c r="Q339" s="123"/>
      <c r="R339" s="123"/>
      <c r="S339" s="122" t="n">
        <f aca="false">SUM(P339:R339)</f>
        <v>0</v>
      </c>
      <c r="T339" s="123"/>
      <c r="U339" s="123"/>
      <c r="V339" s="123"/>
      <c r="W339" s="122" t="n">
        <f aca="false">SUM(T339:V339)</f>
        <v>0</v>
      </c>
      <c r="X339" s="123"/>
      <c r="Y339" s="123"/>
      <c r="Z339" s="123"/>
      <c r="AA339" s="122" t="n">
        <f aca="false">SUM(X339:Z339)</f>
        <v>0</v>
      </c>
      <c r="AB339" s="123"/>
      <c r="AC339" s="123"/>
      <c r="AD339" s="123"/>
      <c r="AE339" s="123"/>
      <c r="AF339" s="123"/>
      <c r="AG339" s="122" t="n">
        <f aca="false">SUM(AC339:AF339)</f>
        <v>0</v>
      </c>
      <c r="AH339" s="124" t="n">
        <f aca="false">K339+O339+S339+W339+AA339+AB339+AG339</f>
        <v>0</v>
      </c>
      <c r="AI339" s="120"/>
      <c r="AJ339" s="121"/>
      <c r="AK339" s="121"/>
      <c r="AL339" s="121"/>
      <c r="AM339" s="122" t="n">
        <f aca="false">SUM(AJ339:AL339)</f>
        <v>0</v>
      </c>
      <c r="AN339" s="123"/>
      <c r="AO339" s="123"/>
      <c r="AP339" s="123"/>
      <c r="AQ339" s="122" t="n">
        <f aca="false">SUM(AN339:AP339)</f>
        <v>0</v>
      </c>
      <c r="AR339" s="123"/>
      <c r="AS339" s="123"/>
      <c r="AT339" s="123"/>
      <c r="AU339" s="122" t="n">
        <f aca="false">SUM(AR339:AT339)</f>
        <v>0</v>
      </c>
      <c r="AV339" s="123"/>
      <c r="AW339" s="123"/>
      <c r="AX339" s="123"/>
      <c r="AY339" s="122" t="n">
        <f aca="false">SUM(AV339:AX339)</f>
        <v>0</v>
      </c>
      <c r="AZ339" s="123"/>
      <c r="BA339" s="123"/>
      <c r="BB339" s="123"/>
      <c r="BC339" s="122" t="n">
        <f aca="false">SUM(AZ339:BB339)</f>
        <v>0</v>
      </c>
      <c r="BD339" s="123"/>
      <c r="BE339" s="123"/>
      <c r="BF339" s="123"/>
      <c r="BG339" s="123"/>
      <c r="BH339" s="123"/>
      <c r="BI339" s="122" t="n">
        <f aca="false">SUM(BE339:BH339)</f>
        <v>0</v>
      </c>
      <c r="BJ339" s="124" t="n">
        <f aca="false">AM339+AQ339+AU339+AY339+BC339+BD339+BI339</f>
        <v>0</v>
      </c>
      <c r="BK339" s="120"/>
      <c r="BL339" s="121"/>
      <c r="BM339" s="121"/>
      <c r="BN339" s="122" t="n">
        <f aca="false">SUM(BK339:BM339)</f>
        <v>0</v>
      </c>
      <c r="BO339" s="123"/>
      <c r="BP339" s="123"/>
      <c r="BQ339" s="123"/>
      <c r="BR339" s="122" t="n">
        <f aca="false">SUM(BO339:BQ339)</f>
        <v>0</v>
      </c>
      <c r="BS339" s="123"/>
      <c r="BT339" s="123"/>
      <c r="BU339" s="123"/>
      <c r="BV339" s="122" t="n">
        <f aca="false">SUM(BS339:BU339)</f>
        <v>0</v>
      </c>
      <c r="BW339" s="123"/>
      <c r="BX339" s="123"/>
      <c r="BY339" s="123"/>
      <c r="BZ339" s="122" t="n">
        <f aca="false">SUM(BW339:BY339)</f>
        <v>0</v>
      </c>
      <c r="CA339" s="123"/>
      <c r="CB339" s="123"/>
      <c r="CC339" s="123"/>
      <c r="CD339" s="122" t="n">
        <f aca="false">SUM(CA339:CC339)</f>
        <v>0</v>
      </c>
      <c r="CE339" s="123"/>
      <c r="CF339" s="123"/>
      <c r="CG339" s="123"/>
      <c r="CH339" s="123"/>
      <c r="CI339" s="123"/>
      <c r="CJ339" s="122" t="n">
        <f aca="false">SUM(CF339:CI339)</f>
        <v>0</v>
      </c>
      <c r="CK339" s="123" t="n">
        <f aca="false">BN339+BR339+BV339+BZ339+CD339+CE339+CJ339</f>
        <v>0</v>
      </c>
      <c r="CL339" s="125"/>
      <c r="CM339" s="126"/>
      <c r="CN339" s="32"/>
      <c r="CO339" s="32"/>
      <c r="CP339" s="32"/>
      <c r="CQ339" s="32"/>
      <c r="CR339" s="32"/>
      <c r="CS339" s="32"/>
      <c r="CT339" s="32"/>
    </row>
    <row r="340" customFormat="false" ht="24.75" hidden="false" customHeight="true" outlineLevel="0" collapsed="false">
      <c r="A340" s="32"/>
      <c r="B340" s="106" t="n">
        <f aca="false">B339+1</f>
        <v>330</v>
      </c>
      <c r="C340" s="117" t="n">
        <f aca="false">INDEX(_Rge_Projectdata_3rd,$B340,MATCH(C$10,_Rge_Headline_Projectdata,0))</f>
        <v>0</v>
      </c>
      <c r="D340" s="117" t="n">
        <f aca="false">INDEX(_Rge_Projectdata_3rd,$B340,MATCH(D$10,_Rge_Headline_Projectdata,0))</f>
        <v>0</v>
      </c>
      <c r="E340" s="118" t="str">
        <f aca="false" t="array" ref="E340:E340">IF(INDEX(_Rge_Projectdata_3rd,$B340,MATCH(E$10,_Rge_Headline_Projectdata,0))=0,"",INDEX(_Rge_Projectdata_3rd,$B340,MATCH(E$10,_Rge_Headline_Projectdata,0)))</f>
        <v/>
      </c>
      <c r="F340" s="119" t="str">
        <f aca="false">IF(OR(E340=0,E340&gt;_Reportdate),"Open","Closed")</f>
        <v>Open</v>
      </c>
      <c r="G340" s="120"/>
      <c r="H340" s="121"/>
      <c r="I340" s="121"/>
      <c r="J340" s="121"/>
      <c r="K340" s="122" t="n">
        <f aca="false">SUM(H340:J340)</f>
        <v>0</v>
      </c>
      <c r="L340" s="123"/>
      <c r="M340" s="123"/>
      <c r="N340" s="123"/>
      <c r="O340" s="122" t="n">
        <f aca="false">SUM(L340:N340)</f>
        <v>0</v>
      </c>
      <c r="P340" s="123"/>
      <c r="Q340" s="123"/>
      <c r="R340" s="123"/>
      <c r="S340" s="122" t="n">
        <f aca="false">SUM(P340:R340)</f>
        <v>0</v>
      </c>
      <c r="T340" s="123"/>
      <c r="U340" s="123"/>
      <c r="V340" s="123"/>
      <c r="W340" s="122" t="n">
        <f aca="false">SUM(T340:V340)</f>
        <v>0</v>
      </c>
      <c r="X340" s="123"/>
      <c r="Y340" s="123"/>
      <c r="Z340" s="123"/>
      <c r="AA340" s="122" t="n">
        <f aca="false">SUM(X340:Z340)</f>
        <v>0</v>
      </c>
      <c r="AB340" s="123"/>
      <c r="AC340" s="123"/>
      <c r="AD340" s="123"/>
      <c r="AE340" s="123"/>
      <c r="AF340" s="123"/>
      <c r="AG340" s="122" t="n">
        <f aca="false">SUM(AC340:AF340)</f>
        <v>0</v>
      </c>
      <c r="AH340" s="124" t="n">
        <f aca="false">K340+O340+S340+W340+AA340+AB340+AG340</f>
        <v>0</v>
      </c>
      <c r="AI340" s="120"/>
      <c r="AJ340" s="121"/>
      <c r="AK340" s="121"/>
      <c r="AL340" s="121"/>
      <c r="AM340" s="122" t="n">
        <f aca="false">SUM(AJ340:AL340)</f>
        <v>0</v>
      </c>
      <c r="AN340" s="123"/>
      <c r="AO340" s="123"/>
      <c r="AP340" s="123"/>
      <c r="AQ340" s="122" t="n">
        <f aca="false">SUM(AN340:AP340)</f>
        <v>0</v>
      </c>
      <c r="AR340" s="123"/>
      <c r="AS340" s="123"/>
      <c r="AT340" s="123"/>
      <c r="AU340" s="122" t="n">
        <f aca="false">SUM(AR340:AT340)</f>
        <v>0</v>
      </c>
      <c r="AV340" s="123"/>
      <c r="AW340" s="123"/>
      <c r="AX340" s="123"/>
      <c r="AY340" s="122" t="n">
        <f aca="false">SUM(AV340:AX340)</f>
        <v>0</v>
      </c>
      <c r="AZ340" s="123"/>
      <c r="BA340" s="123"/>
      <c r="BB340" s="123"/>
      <c r="BC340" s="122" t="n">
        <f aca="false">SUM(AZ340:BB340)</f>
        <v>0</v>
      </c>
      <c r="BD340" s="123"/>
      <c r="BE340" s="123"/>
      <c r="BF340" s="123"/>
      <c r="BG340" s="123"/>
      <c r="BH340" s="123"/>
      <c r="BI340" s="122" t="n">
        <f aca="false">SUM(BE340:BH340)</f>
        <v>0</v>
      </c>
      <c r="BJ340" s="124" t="n">
        <f aca="false">AM340+AQ340+AU340+AY340+BC340+BD340+BI340</f>
        <v>0</v>
      </c>
      <c r="BK340" s="120"/>
      <c r="BL340" s="121"/>
      <c r="BM340" s="121"/>
      <c r="BN340" s="122" t="n">
        <f aca="false">SUM(BK340:BM340)</f>
        <v>0</v>
      </c>
      <c r="BO340" s="123"/>
      <c r="BP340" s="123"/>
      <c r="BQ340" s="123"/>
      <c r="BR340" s="122" t="n">
        <f aca="false">SUM(BO340:BQ340)</f>
        <v>0</v>
      </c>
      <c r="BS340" s="123"/>
      <c r="BT340" s="123"/>
      <c r="BU340" s="123"/>
      <c r="BV340" s="122" t="n">
        <f aca="false">SUM(BS340:BU340)</f>
        <v>0</v>
      </c>
      <c r="BW340" s="123"/>
      <c r="BX340" s="123"/>
      <c r="BY340" s="123"/>
      <c r="BZ340" s="122" t="n">
        <f aca="false">SUM(BW340:BY340)</f>
        <v>0</v>
      </c>
      <c r="CA340" s="123"/>
      <c r="CB340" s="123"/>
      <c r="CC340" s="123"/>
      <c r="CD340" s="122" t="n">
        <f aca="false">SUM(CA340:CC340)</f>
        <v>0</v>
      </c>
      <c r="CE340" s="123"/>
      <c r="CF340" s="123"/>
      <c r="CG340" s="123"/>
      <c r="CH340" s="123"/>
      <c r="CI340" s="123"/>
      <c r="CJ340" s="122" t="n">
        <f aca="false">SUM(CF340:CI340)</f>
        <v>0</v>
      </c>
      <c r="CK340" s="123" t="n">
        <f aca="false">BN340+BR340+BV340+BZ340+CD340+CE340+CJ340</f>
        <v>0</v>
      </c>
      <c r="CL340" s="125"/>
      <c r="CM340" s="126"/>
      <c r="CN340" s="32"/>
      <c r="CO340" s="32"/>
      <c r="CP340" s="32"/>
      <c r="CQ340" s="32"/>
      <c r="CR340" s="32"/>
      <c r="CS340" s="32"/>
      <c r="CT340" s="32"/>
    </row>
    <row r="341" customFormat="false" ht="24.75" hidden="false" customHeight="true" outlineLevel="0" collapsed="false">
      <c r="A341" s="32"/>
      <c r="B341" s="106" t="n">
        <f aca="false">B340+1</f>
        <v>331</v>
      </c>
      <c r="C341" s="117" t="n">
        <f aca="false">INDEX(_Rge_Projectdata_3rd,$B341,MATCH(C$10,_Rge_Headline_Projectdata,0))</f>
        <v>0</v>
      </c>
      <c r="D341" s="117" t="n">
        <f aca="false">INDEX(_Rge_Projectdata_3rd,$B341,MATCH(D$10,_Rge_Headline_Projectdata,0))</f>
        <v>0</v>
      </c>
      <c r="E341" s="118" t="str">
        <f aca="false" t="array" ref="E341:E341">IF(INDEX(_Rge_Projectdata_3rd,$B341,MATCH(E$10,_Rge_Headline_Projectdata,0))=0,"",INDEX(_Rge_Projectdata_3rd,$B341,MATCH(E$10,_Rge_Headline_Projectdata,0)))</f>
        <v/>
      </c>
      <c r="F341" s="119" t="str">
        <f aca="false">IF(OR(E341=0,E341&gt;_Reportdate),"Open","Closed")</f>
        <v>Open</v>
      </c>
      <c r="G341" s="120"/>
      <c r="H341" s="121"/>
      <c r="I341" s="121"/>
      <c r="J341" s="121"/>
      <c r="K341" s="122" t="n">
        <f aca="false">SUM(H341:J341)</f>
        <v>0</v>
      </c>
      <c r="L341" s="123"/>
      <c r="M341" s="123"/>
      <c r="N341" s="123"/>
      <c r="O341" s="122" t="n">
        <f aca="false">SUM(L341:N341)</f>
        <v>0</v>
      </c>
      <c r="P341" s="123"/>
      <c r="Q341" s="123"/>
      <c r="R341" s="123"/>
      <c r="S341" s="122" t="n">
        <f aca="false">SUM(P341:R341)</f>
        <v>0</v>
      </c>
      <c r="T341" s="123"/>
      <c r="U341" s="123"/>
      <c r="V341" s="123"/>
      <c r="W341" s="122" t="n">
        <f aca="false">SUM(T341:V341)</f>
        <v>0</v>
      </c>
      <c r="X341" s="123"/>
      <c r="Y341" s="123"/>
      <c r="Z341" s="123"/>
      <c r="AA341" s="122" t="n">
        <f aca="false">SUM(X341:Z341)</f>
        <v>0</v>
      </c>
      <c r="AB341" s="123"/>
      <c r="AC341" s="123"/>
      <c r="AD341" s="123"/>
      <c r="AE341" s="123"/>
      <c r="AF341" s="123"/>
      <c r="AG341" s="122" t="n">
        <f aca="false">SUM(AC341:AF341)</f>
        <v>0</v>
      </c>
      <c r="AH341" s="124" t="n">
        <f aca="false">K341+O341+S341+W341+AA341+AB341+AG341</f>
        <v>0</v>
      </c>
      <c r="AI341" s="120"/>
      <c r="AJ341" s="121"/>
      <c r="AK341" s="121"/>
      <c r="AL341" s="121"/>
      <c r="AM341" s="122" t="n">
        <f aca="false">SUM(AJ341:AL341)</f>
        <v>0</v>
      </c>
      <c r="AN341" s="123"/>
      <c r="AO341" s="123"/>
      <c r="AP341" s="123"/>
      <c r="AQ341" s="122" t="n">
        <f aca="false">SUM(AN341:AP341)</f>
        <v>0</v>
      </c>
      <c r="AR341" s="123"/>
      <c r="AS341" s="123"/>
      <c r="AT341" s="123"/>
      <c r="AU341" s="122" t="n">
        <f aca="false">SUM(AR341:AT341)</f>
        <v>0</v>
      </c>
      <c r="AV341" s="123"/>
      <c r="AW341" s="123"/>
      <c r="AX341" s="123"/>
      <c r="AY341" s="122" t="n">
        <f aca="false">SUM(AV341:AX341)</f>
        <v>0</v>
      </c>
      <c r="AZ341" s="123"/>
      <c r="BA341" s="123"/>
      <c r="BB341" s="123"/>
      <c r="BC341" s="122" t="n">
        <f aca="false">SUM(AZ341:BB341)</f>
        <v>0</v>
      </c>
      <c r="BD341" s="123"/>
      <c r="BE341" s="123"/>
      <c r="BF341" s="123"/>
      <c r="BG341" s="123"/>
      <c r="BH341" s="123"/>
      <c r="BI341" s="122" t="n">
        <f aca="false">SUM(BE341:BH341)</f>
        <v>0</v>
      </c>
      <c r="BJ341" s="124" t="n">
        <f aca="false">AM341+AQ341+AU341+AY341+BC341+BD341+BI341</f>
        <v>0</v>
      </c>
      <c r="BK341" s="120"/>
      <c r="BL341" s="121"/>
      <c r="BM341" s="121"/>
      <c r="BN341" s="122" t="n">
        <f aca="false">SUM(BK341:BM341)</f>
        <v>0</v>
      </c>
      <c r="BO341" s="123"/>
      <c r="BP341" s="123"/>
      <c r="BQ341" s="123"/>
      <c r="BR341" s="122" t="n">
        <f aca="false">SUM(BO341:BQ341)</f>
        <v>0</v>
      </c>
      <c r="BS341" s="123"/>
      <c r="BT341" s="123"/>
      <c r="BU341" s="123"/>
      <c r="BV341" s="122" t="n">
        <f aca="false">SUM(BS341:BU341)</f>
        <v>0</v>
      </c>
      <c r="BW341" s="123"/>
      <c r="BX341" s="123"/>
      <c r="BY341" s="123"/>
      <c r="BZ341" s="122" t="n">
        <f aca="false">SUM(BW341:BY341)</f>
        <v>0</v>
      </c>
      <c r="CA341" s="123"/>
      <c r="CB341" s="123"/>
      <c r="CC341" s="123"/>
      <c r="CD341" s="122" t="n">
        <f aca="false">SUM(CA341:CC341)</f>
        <v>0</v>
      </c>
      <c r="CE341" s="123"/>
      <c r="CF341" s="123"/>
      <c r="CG341" s="123"/>
      <c r="CH341" s="123"/>
      <c r="CI341" s="123"/>
      <c r="CJ341" s="122" t="n">
        <f aca="false">SUM(CF341:CI341)</f>
        <v>0</v>
      </c>
      <c r="CK341" s="123" t="n">
        <f aca="false">BN341+BR341+BV341+BZ341+CD341+CE341+CJ341</f>
        <v>0</v>
      </c>
      <c r="CL341" s="125"/>
      <c r="CM341" s="126"/>
      <c r="CN341" s="32"/>
      <c r="CO341" s="32"/>
      <c r="CP341" s="32"/>
      <c r="CQ341" s="32"/>
      <c r="CR341" s="32"/>
      <c r="CS341" s="32"/>
      <c r="CT341" s="32"/>
    </row>
    <row r="342" customFormat="false" ht="24.75" hidden="false" customHeight="true" outlineLevel="0" collapsed="false">
      <c r="A342" s="32"/>
      <c r="B342" s="106" t="n">
        <f aca="false">B341+1</f>
        <v>332</v>
      </c>
      <c r="C342" s="117" t="n">
        <f aca="false">INDEX(_Rge_Projectdata_3rd,$B342,MATCH(C$10,_Rge_Headline_Projectdata,0))</f>
        <v>0</v>
      </c>
      <c r="D342" s="117" t="n">
        <f aca="false">INDEX(_Rge_Projectdata_3rd,$B342,MATCH(D$10,_Rge_Headline_Projectdata,0))</f>
        <v>0</v>
      </c>
      <c r="E342" s="118" t="str">
        <f aca="false" t="array" ref="E342:E342">IF(INDEX(_Rge_Projectdata_3rd,$B342,MATCH(E$10,_Rge_Headline_Projectdata,0))=0,"",INDEX(_Rge_Projectdata_3rd,$B342,MATCH(E$10,_Rge_Headline_Projectdata,0)))</f>
        <v/>
      </c>
      <c r="F342" s="119" t="str">
        <f aca="false">IF(OR(E342=0,E342&gt;_Reportdate),"Open","Closed")</f>
        <v>Open</v>
      </c>
      <c r="G342" s="120"/>
      <c r="H342" s="121"/>
      <c r="I342" s="121"/>
      <c r="J342" s="121"/>
      <c r="K342" s="122" t="n">
        <f aca="false">SUM(H342:J342)</f>
        <v>0</v>
      </c>
      <c r="L342" s="123"/>
      <c r="M342" s="123"/>
      <c r="N342" s="123"/>
      <c r="O342" s="122" t="n">
        <f aca="false">SUM(L342:N342)</f>
        <v>0</v>
      </c>
      <c r="P342" s="123"/>
      <c r="Q342" s="123"/>
      <c r="R342" s="123"/>
      <c r="S342" s="122" t="n">
        <f aca="false">SUM(P342:R342)</f>
        <v>0</v>
      </c>
      <c r="T342" s="123"/>
      <c r="U342" s="123"/>
      <c r="V342" s="123"/>
      <c r="W342" s="122" t="n">
        <f aca="false">SUM(T342:V342)</f>
        <v>0</v>
      </c>
      <c r="X342" s="123"/>
      <c r="Y342" s="123"/>
      <c r="Z342" s="123"/>
      <c r="AA342" s="122" t="n">
        <f aca="false">SUM(X342:Z342)</f>
        <v>0</v>
      </c>
      <c r="AB342" s="123"/>
      <c r="AC342" s="123"/>
      <c r="AD342" s="123"/>
      <c r="AE342" s="123"/>
      <c r="AF342" s="123"/>
      <c r="AG342" s="122" t="n">
        <f aca="false">SUM(AC342:AF342)</f>
        <v>0</v>
      </c>
      <c r="AH342" s="124" t="n">
        <f aca="false">K342+O342+S342+W342+AA342+AB342+AG342</f>
        <v>0</v>
      </c>
      <c r="AI342" s="120"/>
      <c r="AJ342" s="121"/>
      <c r="AK342" s="121"/>
      <c r="AL342" s="121"/>
      <c r="AM342" s="122" t="n">
        <f aca="false">SUM(AJ342:AL342)</f>
        <v>0</v>
      </c>
      <c r="AN342" s="123"/>
      <c r="AO342" s="123"/>
      <c r="AP342" s="123"/>
      <c r="AQ342" s="122" t="n">
        <f aca="false">SUM(AN342:AP342)</f>
        <v>0</v>
      </c>
      <c r="AR342" s="123"/>
      <c r="AS342" s="123"/>
      <c r="AT342" s="123"/>
      <c r="AU342" s="122" t="n">
        <f aca="false">SUM(AR342:AT342)</f>
        <v>0</v>
      </c>
      <c r="AV342" s="123"/>
      <c r="AW342" s="123"/>
      <c r="AX342" s="123"/>
      <c r="AY342" s="122" t="n">
        <f aca="false">SUM(AV342:AX342)</f>
        <v>0</v>
      </c>
      <c r="AZ342" s="123"/>
      <c r="BA342" s="123"/>
      <c r="BB342" s="123"/>
      <c r="BC342" s="122" t="n">
        <f aca="false">SUM(AZ342:BB342)</f>
        <v>0</v>
      </c>
      <c r="BD342" s="123"/>
      <c r="BE342" s="123"/>
      <c r="BF342" s="123"/>
      <c r="BG342" s="123"/>
      <c r="BH342" s="123"/>
      <c r="BI342" s="122" t="n">
        <f aca="false">SUM(BE342:BH342)</f>
        <v>0</v>
      </c>
      <c r="BJ342" s="124" t="n">
        <f aca="false">AM342+AQ342+AU342+AY342+BC342+BD342+BI342</f>
        <v>0</v>
      </c>
      <c r="BK342" s="120"/>
      <c r="BL342" s="121"/>
      <c r="BM342" s="121"/>
      <c r="BN342" s="122" t="n">
        <f aca="false">SUM(BK342:BM342)</f>
        <v>0</v>
      </c>
      <c r="BO342" s="123"/>
      <c r="BP342" s="123"/>
      <c r="BQ342" s="123"/>
      <c r="BR342" s="122" t="n">
        <f aca="false">SUM(BO342:BQ342)</f>
        <v>0</v>
      </c>
      <c r="BS342" s="123"/>
      <c r="BT342" s="123"/>
      <c r="BU342" s="123"/>
      <c r="BV342" s="122" t="n">
        <f aca="false">SUM(BS342:BU342)</f>
        <v>0</v>
      </c>
      <c r="BW342" s="123"/>
      <c r="BX342" s="123"/>
      <c r="BY342" s="123"/>
      <c r="BZ342" s="122" t="n">
        <f aca="false">SUM(BW342:BY342)</f>
        <v>0</v>
      </c>
      <c r="CA342" s="123"/>
      <c r="CB342" s="123"/>
      <c r="CC342" s="123"/>
      <c r="CD342" s="122" t="n">
        <f aca="false">SUM(CA342:CC342)</f>
        <v>0</v>
      </c>
      <c r="CE342" s="123"/>
      <c r="CF342" s="123"/>
      <c r="CG342" s="123"/>
      <c r="CH342" s="123"/>
      <c r="CI342" s="123"/>
      <c r="CJ342" s="122" t="n">
        <f aca="false">SUM(CF342:CI342)</f>
        <v>0</v>
      </c>
      <c r="CK342" s="123" t="n">
        <f aca="false">BN342+BR342+BV342+BZ342+CD342+CE342+CJ342</f>
        <v>0</v>
      </c>
      <c r="CL342" s="125"/>
      <c r="CM342" s="126"/>
      <c r="CN342" s="32"/>
      <c r="CO342" s="32"/>
      <c r="CP342" s="32"/>
      <c r="CQ342" s="32"/>
      <c r="CR342" s="32"/>
      <c r="CS342" s="32"/>
      <c r="CT342" s="32"/>
    </row>
    <row r="343" customFormat="false" ht="24.75" hidden="false" customHeight="true" outlineLevel="0" collapsed="false">
      <c r="A343" s="32"/>
      <c r="B343" s="106" t="n">
        <f aca="false">B342+1</f>
        <v>333</v>
      </c>
      <c r="C343" s="117" t="n">
        <f aca="false">INDEX(_Rge_Projectdata_3rd,$B343,MATCH(C$10,_Rge_Headline_Projectdata,0))</f>
        <v>0</v>
      </c>
      <c r="D343" s="117" t="n">
        <f aca="false">INDEX(_Rge_Projectdata_3rd,$B343,MATCH(D$10,_Rge_Headline_Projectdata,0))</f>
        <v>0</v>
      </c>
      <c r="E343" s="118" t="str">
        <f aca="false" t="array" ref="E343:E343">IF(INDEX(_Rge_Projectdata_3rd,$B343,MATCH(E$10,_Rge_Headline_Projectdata,0))=0,"",INDEX(_Rge_Projectdata_3rd,$B343,MATCH(E$10,_Rge_Headline_Projectdata,0)))</f>
        <v/>
      </c>
      <c r="F343" s="119" t="str">
        <f aca="false">IF(OR(E343=0,E343&gt;_Reportdate),"Open","Closed")</f>
        <v>Open</v>
      </c>
      <c r="G343" s="120"/>
      <c r="H343" s="121"/>
      <c r="I343" s="121"/>
      <c r="J343" s="121"/>
      <c r="K343" s="122" t="n">
        <f aca="false">SUM(H343:J343)</f>
        <v>0</v>
      </c>
      <c r="L343" s="123"/>
      <c r="M343" s="123"/>
      <c r="N343" s="123"/>
      <c r="O343" s="122" t="n">
        <f aca="false">SUM(L343:N343)</f>
        <v>0</v>
      </c>
      <c r="P343" s="123"/>
      <c r="Q343" s="123"/>
      <c r="R343" s="123"/>
      <c r="S343" s="122" t="n">
        <f aca="false">SUM(P343:R343)</f>
        <v>0</v>
      </c>
      <c r="T343" s="123"/>
      <c r="U343" s="123"/>
      <c r="V343" s="123"/>
      <c r="W343" s="122" t="n">
        <f aca="false">SUM(T343:V343)</f>
        <v>0</v>
      </c>
      <c r="X343" s="123"/>
      <c r="Y343" s="123"/>
      <c r="Z343" s="123"/>
      <c r="AA343" s="122" t="n">
        <f aca="false">SUM(X343:Z343)</f>
        <v>0</v>
      </c>
      <c r="AB343" s="123"/>
      <c r="AC343" s="123"/>
      <c r="AD343" s="123"/>
      <c r="AE343" s="123"/>
      <c r="AF343" s="123"/>
      <c r="AG343" s="122" t="n">
        <f aca="false">SUM(AC343:AF343)</f>
        <v>0</v>
      </c>
      <c r="AH343" s="124" t="n">
        <f aca="false">K343+O343+S343+W343+AA343+AB343+AG343</f>
        <v>0</v>
      </c>
      <c r="AI343" s="120"/>
      <c r="AJ343" s="121"/>
      <c r="AK343" s="121"/>
      <c r="AL343" s="121"/>
      <c r="AM343" s="122" t="n">
        <f aca="false">SUM(AJ343:AL343)</f>
        <v>0</v>
      </c>
      <c r="AN343" s="123"/>
      <c r="AO343" s="123"/>
      <c r="AP343" s="123"/>
      <c r="AQ343" s="122" t="n">
        <f aca="false">SUM(AN343:AP343)</f>
        <v>0</v>
      </c>
      <c r="AR343" s="123"/>
      <c r="AS343" s="123"/>
      <c r="AT343" s="123"/>
      <c r="AU343" s="122" t="n">
        <f aca="false">SUM(AR343:AT343)</f>
        <v>0</v>
      </c>
      <c r="AV343" s="123"/>
      <c r="AW343" s="123"/>
      <c r="AX343" s="123"/>
      <c r="AY343" s="122" t="n">
        <f aca="false">SUM(AV343:AX343)</f>
        <v>0</v>
      </c>
      <c r="AZ343" s="123"/>
      <c r="BA343" s="123"/>
      <c r="BB343" s="123"/>
      <c r="BC343" s="122" t="n">
        <f aca="false">SUM(AZ343:BB343)</f>
        <v>0</v>
      </c>
      <c r="BD343" s="123"/>
      <c r="BE343" s="123"/>
      <c r="BF343" s="123"/>
      <c r="BG343" s="123"/>
      <c r="BH343" s="123"/>
      <c r="BI343" s="122" t="n">
        <f aca="false">SUM(BE343:BH343)</f>
        <v>0</v>
      </c>
      <c r="BJ343" s="124" t="n">
        <f aca="false">AM343+AQ343+AU343+AY343+BC343+BD343+BI343</f>
        <v>0</v>
      </c>
      <c r="BK343" s="120"/>
      <c r="BL343" s="121"/>
      <c r="BM343" s="121"/>
      <c r="BN343" s="122" t="n">
        <f aca="false">SUM(BK343:BM343)</f>
        <v>0</v>
      </c>
      <c r="BO343" s="123"/>
      <c r="BP343" s="123"/>
      <c r="BQ343" s="123"/>
      <c r="BR343" s="122" t="n">
        <f aca="false">SUM(BO343:BQ343)</f>
        <v>0</v>
      </c>
      <c r="BS343" s="123"/>
      <c r="BT343" s="123"/>
      <c r="BU343" s="123"/>
      <c r="BV343" s="122" t="n">
        <f aca="false">SUM(BS343:BU343)</f>
        <v>0</v>
      </c>
      <c r="BW343" s="123"/>
      <c r="BX343" s="123"/>
      <c r="BY343" s="123"/>
      <c r="BZ343" s="122" t="n">
        <f aca="false">SUM(BW343:BY343)</f>
        <v>0</v>
      </c>
      <c r="CA343" s="123"/>
      <c r="CB343" s="123"/>
      <c r="CC343" s="123"/>
      <c r="CD343" s="122" t="n">
        <f aca="false">SUM(CA343:CC343)</f>
        <v>0</v>
      </c>
      <c r="CE343" s="123"/>
      <c r="CF343" s="123"/>
      <c r="CG343" s="123"/>
      <c r="CH343" s="123"/>
      <c r="CI343" s="123"/>
      <c r="CJ343" s="122" t="n">
        <f aca="false">SUM(CF343:CI343)</f>
        <v>0</v>
      </c>
      <c r="CK343" s="123" t="n">
        <f aca="false">BN343+BR343+BV343+BZ343+CD343+CE343+CJ343</f>
        <v>0</v>
      </c>
      <c r="CL343" s="125"/>
      <c r="CM343" s="126"/>
      <c r="CN343" s="32"/>
      <c r="CO343" s="32"/>
      <c r="CP343" s="32"/>
      <c r="CQ343" s="32"/>
      <c r="CR343" s="32"/>
      <c r="CS343" s="32"/>
      <c r="CT343" s="32"/>
    </row>
    <row r="344" customFormat="false" ht="24.75" hidden="false" customHeight="true" outlineLevel="0" collapsed="false">
      <c r="A344" s="32"/>
      <c r="B344" s="106" t="n">
        <f aca="false">B343+1</f>
        <v>334</v>
      </c>
      <c r="C344" s="117" t="n">
        <f aca="false">INDEX(_Rge_Projectdata_3rd,$B344,MATCH(C$10,_Rge_Headline_Projectdata,0))</f>
        <v>0</v>
      </c>
      <c r="D344" s="117" t="n">
        <f aca="false">INDEX(_Rge_Projectdata_3rd,$B344,MATCH(D$10,_Rge_Headline_Projectdata,0))</f>
        <v>0</v>
      </c>
      <c r="E344" s="118" t="str">
        <f aca="false" t="array" ref="E344:E344">IF(INDEX(_Rge_Projectdata_3rd,$B344,MATCH(E$10,_Rge_Headline_Projectdata,0))=0,"",INDEX(_Rge_Projectdata_3rd,$B344,MATCH(E$10,_Rge_Headline_Projectdata,0)))</f>
        <v/>
      </c>
      <c r="F344" s="119" t="str">
        <f aca="false">IF(OR(E344=0,E344&gt;_Reportdate),"Open","Closed")</f>
        <v>Open</v>
      </c>
      <c r="G344" s="120"/>
      <c r="H344" s="121"/>
      <c r="I344" s="121"/>
      <c r="J344" s="121"/>
      <c r="K344" s="122" t="n">
        <f aca="false">SUM(H344:J344)</f>
        <v>0</v>
      </c>
      <c r="L344" s="123"/>
      <c r="M344" s="123"/>
      <c r="N344" s="123"/>
      <c r="O344" s="122" t="n">
        <f aca="false">SUM(L344:N344)</f>
        <v>0</v>
      </c>
      <c r="P344" s="123"/>
      <c r="Q344" s="123"/>
      <c r="R344" s="123"/>
      <c r="S344" s="122" t="n">
        <f aca="false">SUM(P344:R344)</f>
        <v>0</v>
      </c>
      <c r="T344" s="123"/>
      <c r="U344" s="123"/>
      <c r="V344" s="123"/>
      <c r="W344" s="122" t="n">
        <f aca="false">SUM(T344:V344)</f>
        <v>0</v>
      </c>
      <c r="X344" s="123"/>
      <c r="Y344" s="123"/>
      <c r="Z344" s="123"/>
      <c r="AA344" s="122" t="n">
        <f aca="false">SUM(X344:Z344)</f>
        <v>0</v>
      </c>
      <c r="AB344" s="123"/>
      <c r="AC344" s="123"/>
      <c r="AD344" s="123"/>
      <c r="AE344" s="123"/>
      <c r="AF344" s="123"/>
      <c r="AG344" s="122" t="n">
        <f aca="false">SUM(AC344:AF344)</f>
        <v>0</v>
      </c>
      <c r="AH344" s="124" t="n">
        <f aca="false">K344+O344+S344+W344+AA344+AB344+AG344</f>
        <v>0</v>
      </c>
      <c r="AI344" s="120"/>
      <c r="AJ344" s="121"/>
      <c r="AK344" s="121"/>
      <c r="AL344" s="121"/>
      <c r="AM344" s="122" t="n">
        <f aca="false">SUM(AJ344:AL344)</f>
        <v>0</v>
      </c>
      <c r="AN344" s="123"/>
      <c r="AO344" s="123"/>
      <c r="AP344" s="123"/>
      <c r="AQ344" s="122" t="n">
        <f aca="false">SUM(AN344:AP344)</f>
        <v>0</v>
      </c>
      <c r="AR344" s="123"/>
      <c r="AS344" s="123"/>
      <c r="AT344" s="123"/>
      <c r="AU344" s="122" t="n">
        <f aca="false">SUM(AR344:AT344)</f>
        <v>0</v>
      </c>
      <c r="AV344" s="123"/>
      <c r="AW344" s="123"/>
      <c r="AX344" s="123"/>
      <c r="AY344" s="122" t="n">
        <f aca="false">SUM(AV344:AX344)</f>
        <v>0</v>
      </c>
      <c r="AZ344" s="123"/>
      <c r="BA344" s="123"/>
      <c r="BB344" s="123"/>
      <c r="BC344" s="122" t="n">
        <f aca="false">SUM(AZ344:BB344)</f>
        <v>0</v>
      </c>
      <c r="BD344" s="123"/>
      <c r="BE344" s="123"/>
      <c r="BF344" s="123"/>
      <c r="BG344" s="123"/>
      <c r="BH344" s="123"/>
      <c r="BI344" s="122" t="n">
        <f aca="false">SUM(BE344:BH344)</f>
        <v>0</v>
      </c>
      <c r="BJ344" s="124" t="n">
        <f aca="false">AM344+AQ344+AU344+AY344+BC344+BD344+BI344</f>
        <v>0</v>
      </c>
      <c r="BK344" s="120"/>
      <c r="BL344" s="121"/>
      <c r="BM344" s="121"/>
      <c r="BN344" s="122" t="n">
        <f aca="false">SUM(BK344:BM344)</f>
        <v>0</v>
      </c>
      <c r="BO344" s="123"/>
      <c r="BP344" s="123"/>
      <c r="BQ344" s="123"/>
      <c r="BR344" s="122" t="n">
        <f aca="false">SUM(BO344:BQ344)</f>
        <v>0</v>
      </c>
      <c r="BS344" s="123"/>
      <c r="BT344" s="123"/>
      <c r="BU344" s="123"/>
      <c r="BV344" s="122" t="n">
        <f aca="false">SUM(BS344:BU344)</f>
        <v>0</v>
      </c>
      <c r="BW344" s="123"/>
      <c r="BX344" s="123"/>
      <c r="BY344" s="123"/>
      <c r="BZ344" s="122" t="n">
        <f aca="false">SUM(BW344:BY344)</f>
        <v>0</v>
      </c>
      <c r="CA344" s="123"/>
      <c r="CB344" s="123"/>
      <c r="CC344" s="123"/>
      <c r="CD344" s="122" t="n">
        <f aca="false">SUM(CA344:CC344)</f>
        <v>0</v>
      </c>
      <c r="CE344" s="123"/>
      <c r="CF344" s="123"/>
      <c r="CG344" s="123"/>
      <c r="CH344" s="123"/>
      <c r="CI344" s="123"/>
      <c r="CJ344" s="122" t="n">
        <f aca="false">SUM(CF344:CI344)</f>
        <v>0</v>
      </c>
      <c r="CK344" s="123" t="n">
        <f aca="false">BN344+BR344+BV344+BZ344+CD344+CE344+CJ344</f>
        <v>0</v>
      </c>
      <c r="CL344" s="125"/>
      <c r="CM344" s="126"/>
      <c r="CN344" s="32"/>
      <c r="CO344" s="32"/>
      <c r="CP344" s="32"/>
      <c r="CQ344" s="32"/>
      <c r="CR344" s="32"/>
      <c r="CS344" s="32"/>
      <c r="CT344" s="32"/>
    </row>
    <row r="345" customFormat="false" ht="24.75" hidden="false" customHeight="true" outlineLevel="0" collapsed="false">
      <c r="A345" s="32"/>
      <c r="B345" s="106" t="n">
        <f aca="false">B344+1</f>
        <v>335</v>
      </c>
      <c r="C345" s="117" t="n">
        <f aca="false">INDEX(_Rge_Projectdata_3rd,$B345,MATCH(C$10,_Rge_Headline_Projectdata,0))</f>
        <v>0</v>
      </c>
      <c r="D345" s="117" t="n">
        <f aca="false">INDEX(_Rge_Projectdata_3rd,$B345,MATCH(D$10,_Rge_Headline_Projectdata,0))</f>
        <v>0</v>
      </c>
      <c r="E345" s="118" t="str">
        <f aca="false" t="array" ref="E345:E345">IF(INDEX(_Rge_Projectdata_3rd,$B345,MATCH(E$10,_Rge_Headline_Projectdata,0))=0,"",INDEX(_Rge_Projectdata_3rd,$B345,MATCH(E$10,_Rge_Headline_Projectdata,0)))</f>
        <v/>
      </c>
      <c r="F345" s="119" t="str">
        <f aca="false">IF(OR(E345=0,E345&gt;_Reportdate),"Open","Closed")</f>
        <v>Open</v>
      </c>
      <c r="G345" s="120"/>
      <c r="H345" s="121"/>
      <c r="I345" s="121"/>
      <c r="J345" s="121"/>
      <c r="K345" s="122" t="n">
        <f aca="false">SUM(H345:J345)</f>
        <v>0</v>
      </c>
      <c r="L345" s="123"/>
      <c r="M345" s="123"/>
      <c r="N345" s="123"/>
      <c r="O345" s="122" t="n">
        <f aca="false">SUM(L345:N345)</f>
        <v>0</v>
      </c>
      <c r="P345" s="123"/>
      <c r="Q345" s="123"/>
      <c r="R345" s="123"/>
      <c r="S345" s="122" t="n">
        <f aca="false">SUM(P345:R345)</f>
        <v>0</v>
      </c>
      <c r="T345" s="123"/>
      <c r="U345" s="123"/>
      <c r="V345" s="123"/>
      <c r="W345" s="122" t="n">
        <f aca="false">SUM(T345:V345)</f>
        <v>0</v>
      </c>
      <c r="X345" s="123"/>
      <c r="Y345" s="123"/>
      <c r="Z345" s="123"/>
      <c r="AA345" s="122" t="n">
        <f aca="false">SUM(X345:Z345)</f>
        <v>0</v>
      </c>
      <c r="AB345" s="123"/>
      <c r="AC345" s="123"/>
      <c r="AD345" s="123"/>
      <c r="AE345" s="123"/>
      <c r="AF345" s="123"/>
      <c r="AG345" s="122" t="n">
        <f aca="false">SUM(AC345:AF345)</f>
        <v>0</v>
      </c>
      <c r="AH345" s="124" t="n">
        <f aca="false">K345+O345+S345+W345+AA345+AB345+AG345</f>
        <v>0</v>
      </c>
      <c r="AI345" s="120"/>
      <c r="AJ345" s="121"/>
      <c r="AK345" s="121"/>
      <c r="AL345" s="121"/>
      <c r="AM345" s="122" t="n">
        <f aca="false">SUM(AJ345:AL345)</f>
        <v>0</v>
      </c>
      <c r="AN345" s="123"/>
      <c r="AO345" s="123"/>
      <c r="AP345" s="123"/>
      <c r="AQ345" s="122" t="n">
        <f aca="false">SUM(AN345:AP345)</f>
        <v>0</v>
      </c>
      <c r="AR345" s="123"/>
      <c r="AS345" s="123"/>
      <c r="AT345" s="123"/>
      <c r="AU345" s="122" t="n">
        <f aca="false">SUM(AR345:AT345)</f>
        <v>0</v>
      </c>
      <c r="AV345" s="123"/>
      <c r="AW345" s="123"/>
      <c r="AX345" s="123"/>
      <c r="AY345" s="122" t="n">
        <f aca="false">SUM(AV345:AX345)</f>
        <v>0</v>
      </c>
      <c r="AZ345" s="123"/>
      <c r="BA345" s="123"/>
      <c r="BB345" s="123"/>
      <c r="BC345" s="122" t="n">
        <f aca="false">SUM(AZ345:BB345)</f>
        <v>0</v>
      </c>
      <c r="BD345" s="123"/>
      <c r="BE345" s="123"/>
      <c r="BF345" s="123"/>
      <c r="BG345" s="123"/>
      <c r="BH345" s="123"/>
      <c r="BI345" s="122" t="n">
        <f aca="false">SUM(BE345:BH345)</f>
        <v>0</v>
      </c>
      <c r="BJ345" s="124" t="n">
        <f aca="false">AM345+AQ345+AU345+AY345+BC345+BD345+BI345</f>
        <v>0</v>
      </c>
      <c r="BK345" s="120"/>
      <c r="BL345" s="121"/>
      <c r="BM345" s="121"/>
      <c r="BN345" s="122" t="n">
        <f aca="false">SUM(BK345:BM345)</f>
        <v>0</v>
      </c>
      <c r="BO345" s="123"/>
      <c r="BP345" s="123"/>
      <c r="BQ345" s="123"/>
      <c r="BR345" s="122" t="n">
        <f aca="false">SUM(BO345:BQ345)</f>
        <v>0</v>
      </c>
      <c r="BS345" s="123"/>
      <c r="BT345" s="123"/>
      <c r="BU345" s="123"/>
      <c r="BV345" s="122" t="n">
        <f aca="false">SUM(BS345:BU345)</f>
        <v>0</v>
      </c>
      <c r="BW345" s="123"/>
      <c r="BX345" s="123"/>
      <c r="BY345" s="123"/>
      <c r="BZ345" s="122" t="n">
        <f aca="false">SUM(BW345:BY345)</f>
        <v>0</v>
      </c>
      <c r="CA345" s="123"/>
      <c r="CB345" s="123"/>
      <c r="CC345" s="123"/>
      <c r="CD345" s="122" t="n">
        <f aca="false">SUM(CA345:CC345)</f>
        <v>0</v>
      </c>
      <c r="CE345" s="123"/>
      <c r="CF345" s="123"/>
      <c r="CG345" s="123"/>
      <c r="CH345" s="123"/>
      <c r="CI345" s="123"/>
      <c r="CJ345" s="122" t="n">
        <f aca="false">SUM(CF345:CI345)</f>
        <v>0</v>
      </c>
      <c r="CK345" s="123" t="n">
        <f aca="false">BN345+BR345+BV345+BZ345+CD345+CE345+CJ345</f>
        <v>0</v>
      </c>
      <c r="CL345" s="125"/>
      <c r="CM345" s="126"/>
      <c r="CN345" s="32"/>
      <c r="CO345" s="32"/>
      <c r="CP345" s="32"/>
      <c r="CQ345" s="32"/>
      <c r="CR345" s="32"/>
      <c r="CS345" s="32"/>
      <c r="CT345" s="32"/>
    </row>
    <row r="346" customFormat="false" ht="24.75" hidden="false" customHeight="true" outlineLevel="0" collapsed="false">
      <c r="A346" s="32"/>
      <c r="B346" s="106" t="n">
        <f aca="false">B345+1</f>
        <v>336</v>
      </c>
      <c r="C346" s="117" t="n">
        <f aca="false">INDEX(_Rge_Projectdata_3rd,$B346,MATCH(C$10,_Rge_Headline_Projectdata,0))</f>
        <v>0</v>
      </c>
      <c r="D346" s="117" t="n">
        <f aca="false">INDEX(_Rge_Projectdata_3rd,$B346,MATCH(D$10,_Rge_Headline_Projectdata,0))</f>
        <v>0</v>
      </c>
      <c r="E346" s="118" t="str">
        <f aca="false" t="array" ref="E346:E346">IF(INDEX(_Rge_Projectdata_3rd,$B346,MATCH(E$10,_Rge_Headline_Projectdata,0))=0,"",INDEX(_Rge_Projectdata_3rd,$B346,MATCH(E$10,_Rge_Headline_Projectdata,0)))</f>
        <v/>
      </c>
      <c r="F346" s="119" t="str">
        <f aca="false">IF(OR(E346=0,E346&gt;_Reportdate),"Open","Closed")</f>
        <v>Open</v>
      </c>
      <c r="G346" s="120"/>
      <c r="H346" s="121"/>
      <c r="I346" s="121"/>
      <c r="J346" s="121"/>
      <c r="K346" s="122" t="n">
        <f aca="false">SUM(H346:J346)</f>
        <v>0</v>
      </c>
      <c r="L346" s="123"/>
      <c r="M346" s="123"/>
      <c r="N346" s="123"/>
      <c r="O346" s="122" t="n">
        <f aca="false">SUM(L346:N346)</f>
        <v>0</v>
      </c>
      <c r="P346" s="123"/>
      <c r="Q346" s="123"/>
      <c r="R346" s="123"/>
      <c r="S346" s="122" t="n">
        <f aca="false">SUM(P346:R346)</f>
        <v>0</v>
      </c>
      <c r="T346" s="123"/>
      <c r="U346" s="123"/>
      <c r="V346" s="123"/>
      <c r="W346" s="122" t="n">
        <f aca="false">SUM(T346:V346)</f>
        <v>0</v>
      </c>
      <c r="X346" s="123"/>
      <c r="Y346" s="123"/>
      <c r="Z346" s="123"/>
      <c r="AA346" s="122" t="n">
        <f aca="false">SUM(X346:Z346)</f>
        <v>0</v>
      </c>
      <c r="AB346" s="123"/>
      <c r="AC346" s="123"/>
      <c r="AD346" s="123"/>
      <c r="AE346" s="123"/>
      <c r="AF346" s="123"/>
      <c r="AG346" s="122" t="n">
        <f aca="false">SUM(AC346:AF346)</f>
        <v>0</v>
      </c>
      <c r="AH346" s="124" t="n">
        <f aca="false">K346+O346+S346+W346+AA346+AB346+AG346</f>
        <v>0</v>
      </c>
      <c r="AI346" s="120"/>
      <c r="AJ346" s="121"/>
      <c r="AK346" s="121"/>
      <c r="AL346" s="121"/>
      <c r="AM346" s="122" t="n">
        <f aca="false">SUM(AJ346:AL346)</f>
        <v>0</v>
      </c>
      <c r="AN346" s="123"/>
      <c r="AO346" s="123"/>
      <c r="AP346" s="123"/>
      <c r="AQ346" s="122" t="n">
        <f aca="false">SUM(AN346:AP346)</f>
        <v>0</v>
      </c>
      <c r="AR346" s="123"/>
      <c r="AS346" s="123"/>
      <c r="AT346" s="123"/>
      <c r="AU346" s="122" t="n">
        <f aca="false">SUM(AR346:AT346)</f>
        <v>0</v>
      </c>
      <c r="AV346" s="123"/>
      <c r="AW346" s="123"/>
      <c r="AX346" s="123"/>
      <c r="AY346" s="122" t="n">
        <f aca="false">SUM(AV346:AX346)</f>
        <v>0</v>
      </c>
      <c r="AZ346" s="123"/>
      <c r="BA346" s="123"/>
      <c r="BB346" s="123"/>
      <c r="BC346" s="122" t="n">
        <f aca="false">SUM(AZ346:BB346)</f>
        <v>0</v>
      </c>
      <c r="BD346" s="123"/>
      <c r="BE346" s="123"/>
      <c r="BF346" s="123"/>
      <c r="BG346" s="123"/>
      <c r="BH346" s="123"/>
      <c r="BI346" s="122" t="n">
        <f aca="false">SUM(BE346:BH346)</f>
        <v>0</v>
      </c>
      <c r="BJ346" s="124" t="n">
        <f aca="false">AM346+AQ346+AU346+AY346+BC346+BD346+BI346</f>
        <v>0</v>
      </c>
      <c r="BK346" s="120"/>
      <c r="BL346" s="121"/>
      <c r="BM346" s="121"/>
      <c r="BN346" s="122" t="n">
        <f aca="false">SUM(BK346:BM346)</f>
        <v>0</v>
      </c>
      <c r="BO346" s="123"/>
      <c r="BP346" s="123"/>
      <c r="BQ346" s="123"/>
      <c r="BR346" s="122" t="n">
        <f aca="false">SUM(BO346:BQ346)</f>
        <v>0</v>
      </c>
      <c r="BS346" s="123"/>
      <c r="BT346" s="123"/>
      <c r="BU346" s="123"/>
      <c r="BV346" s="122" t="n">
        <f aca="false">SUM(BS346:BU346)</f>
        <v>0</v>
      </c>
      <c r="BW346" s="123"/>
      <c r="BX346" s="123"/>
      <c r="BY346" s="123"/>
      <c r="BZ346" s="122" t="n">
        <f aca="false">SUM(BW346:BY346)</f>
        <v>0</v>
      </c>
      <c r="CA346" s="123"/>
      <c r="CB346" s="123"/>
      <c r="CC346" s="123"/>
      <c r="CD346" s="122" t="n">
        <f aca="false">SUM(CA346:CC346)</f>
        <v>0</v>
      </c>
      <c r="CE346" s="123"/>
      <c r="CF346" s="123"/>
      <c r="CG346" s="123"/>
      <c r="CH346" s="123"/>
      <c r="CI346" s="123"/>
      <c r="CJ346" s="122" t="n">
        <f aca="false">SUM(CF346:CI346)</f>
        <v>0</v>
      </c>
      <c r="CK346" s="123" t="n">
        <f aca="false">BN346+BR346+BV346+BZ346+CD346+CE346+CJ346</f>
        <v>0</v>
      </c>
      <c r="CL346" s="125"/>
      <c r="CM346" s="126"/>
      <c r="CN346" s="32"/>
      <c r="CO346" s="32"/>
      <c r="CP346" s="32"/>
      <c r="CQ346" s="32"/>
      <c r="CR346" s="32"/>
      <c r="CS346" s="32"/>
      <c r="CT346" s="32"/>
    </row>
    <row r="347" customFormat="false" ht="24.75" hidden="false" customHeight="true" outlineLevel="0" collapsed="false">
      <c r="A347" s="32"/>
      <c r="B347" s="106" t="n">
        <f aca="false">B346+1</f>
        <v>337</v>
      </c>
      <c r="C347" s="117" t="n">
        <f aca="false">INDEX(_Rge_Projectdata_3rd,$B347,MATCH(C$10,_Rge_Headline_Projectdata,0))</f>
        <v>0</v>
      </c>
      <c r="D347" s="117" t="n">
        <f aca="false">INDEX(_Rge_Projectdata_3rd,$B347,MATCH(D$10,_Rge_Headline_Projectdata,0))</f>
        <v>0</v>
      </c>
      <c r="E347" s="118" t="str">
        <f aca="false" t="array" ref="E347:E347">IF(INDEX(_Rge_Projectdata_3rd,$B347,MATCH(E$10,_Rge_Headline_Projectdata,0))=0,"",INDEX(_Rge_Projectdata_3rd,$B347,MATCH(E$10,_Rge_Headline_Projectdata,0)))</f>
        <v/>
      </c>
      <c r="F347" s="119" t="str">
        <f aca="false">IF(OR(E347=0,E347&gt;_Reportdate),"Open","Closed")</f>
        <v>Open</v>
      </c>
      <c r="G347" s="120"/>
      <c r="H347" s="121"/>
      <c r="I347" s="121"/>
      <c r="J347" s="121"/>
      <c r="K347" s="122" t="n">
        <f aca="false">SUM(H347:J347)</f>
        <v>0</v>
      </c>
      <c r="L347" s="123"/>
      <c r="M347" s="123"/>
      <c r="N347" s="123"/>
      <c r="O347" s="122" t="n">
        <f aca="false">SUM(L347:N347)</f>
        <v>0</v>
      </c>
      <c r="P347" s="123"/>
      <c r="Q347" s="123"/>
      <c r="R347" s="123"/>
      <c r="S347" s="122" t="n">
        <f aca="false">SUM(P347:R347)</f>
        <v>0</v>
      </c>
      <c r="T347" s="123"/>
      <c r="U347" s="123"/>
      <c r="V347" s="123"/>
      <c r="W347" s="122" t="n">
        <f aca="false">SUM(T347:V347)</f>
        <v>0</v>
      </c>
      <c r="X347" s="123"/>
      <c r="Y347" s="123"/>
      <c r="Z347" s="123"/>
      <c r="AA347" s="122" t="n">
        <f aca="false">SUM(X347:Z347)</f>
        <v>0</v>
      </c>
      <c r="AB347" s="123"/>
      <c r="AC347" s="123"/>
      <c r="AD347" s="123"/>
      <c r="AE347" s="123"/>
      <c r="AF347" s="123"/>
      <c r="AG347" s="122" t="n">
        <f aca="false">SUM(AC347:AF347)</f>
        <v>0</v>
      </c>
      <c r="AH347" s="124" t="n">
        <f aca="false">K347+O347+S347+W347+AA347+AB347+AG347</f>
        <v>0</v>
      </c>
      <c r="AI347" s="120"/>
      <c r="AJ347" s="121"/>
      <c r="AK347" s="121"/>
      <c r="AL347" s="121"/>
      <c r="AM347" s="122" t="n">
        <f aca="false">SUM(AJ347:AL347)</f>
        <v>0</v>
      </c>
      <c r="AN347" s="123"/>
      <c r="AO347" s="123"/>
      <c r="AP347" s="123"/>
      <c r="AQ347" s="122" t="n">
        <f aca="false">SUM(AN347:AP347)</f>
        <v>0</v>
      </c>
      <c r="AR347" s="123"/>
      <c r="AS347" s="123"/>
      <c r="AT347" s="123"/>
      <c r="AU347" s="122" t="n">
        <f aca="false">SUM(AR347:AT347)</f>
        <v>0</v>
      </c>
      <c r="AV347" s="123"/>
      <c r="AW347" s="123"/>
      <c r="AX347" s="123"/>
      <c r="AY347" s="122" t="n">
        <f aca="false">SUM(AV347:AX347)</f>
        <v>0</v>
      </c>
      <c r="AZ347" s="123"/>
      <c r="BA347" s="123"/>
      <c r="BB347" s="123"/>
      <c r="BC347" s="122" t="n">
        <f aca="false">SUM(AZ347:BB347)</f>
        <v>0</v>
      </c>
      <c r="BD347" s="123"/>
      <c r="BE347" s="123"/>
      <c r="BF347" s="123"/>
      <c r="BG347" s="123"/>
      <c r="BH347" s="123"/>
      <c r="BI347" s="122" t="n">
        <f aca="false">SUM(BE347:BH347)</f>
        <v>0</v>
      </c>
      <c r="BJ347" s="124" t="n">
        <f aca="false">AM347+AQ347+AU347+AY347+BC347+BD347+BI347</f>
        <v>0</v>
      </c>
      <c r="BK347" s="120"/>
      <c r="BL347" s="121"/>
      <c r="BM347" s="121"/>
      <c r="BN347" s="122" t="n">
        <f aca="false">SUM(BK347:BM347)</f>
        <v>0</v>
      </c>
      <c r="BO347" s="123"/>
      <c r="BP347" s="123"/>
      <c r="BQ347" s="123"/>
      <c r="BR347" s="122" t="n">
        <f aca="false">SUM(BO347:BQ347)</f>
        <v>0</v>
      </c>
      <c r="BS347" s="123"/>
      <c r="BT347" s="123"/>
      <c r="BU347" s="123"/>
      <c r="BV347" s="122" t="n">
        <f aca="false">SUM(BS347:BU347)</f>
        <v>0</v>
      </c>
      <c r="BW347" s="123"/>
      <c r="BX347" s="123"/>
      <c r="BY347" s="123"/>
      <c r="BZ347" s="122" t="n">
        <f aca="false">SUM(BW347:BY347)</f>
        <v>0</v>
      </c>
      <c r="CA347" s="123"/>
      <c r="CB347" s="123"/>
      <c r="CC347" s="123"/>
      <c r="CD347" s="122" t="n">
        <f aca="false">SUM(CA347:CC347)</f>
        <v>0</v>
      </c>
      <c r="CE347" s="123"/>
      <c r="CF347" s="123"/>
      <c r="CG347" s="123"/>
      <c r="CH347" s="123"/>
      <c r="CI347" s="123"/>
      <c r="CJ347" s="122" t="n">
        <f aca="false">SUM(CF347:CI347)</f>
        <v>0</v>
      </c>
      <c r="CK347" s="123" t="n">
        <f aca="false">BN347+BR347+BV347+BZ347+CD347+CE347+CJ347</f>
        <v>0</v>
      </c>
      <c r="CL347" s="125"/>
      <c r="CM347" s="126"/>
      <c r="CN347" s="32"/>
      <c r="CO347" s="32"/>
      <c r="CP347" s="32"/>
      <c r="CQ347" s="32"/>
      <c r="CR347" s="32"/>
      <c r="CS347" s="32"/>
      <c r="CT347" s="32"/>
    </row>
    <row r="348" customFormat="false" ht="24.75" hidden="false" customHeight="true" outlineLevel="0" collapsed="false">
      <c r="A348" s="32"/>
      <c r="B348" s="106" t="n">
        <f aca="false">B347+1</f>
        <v>338</v>
      </c>
      <c r="C348" s="117" t="n">
        <f aca="false">INDEX(_Rge_Projectdata_3rd,$B348,MATCH(C$10,_Rge_Headline_Projectdata,0))</f>
        <v>0</v>
      </c>
      <c r="D348" s="117" t="n">
        <f aca="false">INDEX(_Rge_Projectdata_3rd,$B348,MATCH(D$10,_Rge_Headline_Projectdata,0))</f>
        <v>0</v>
      </c>
      <c r="E348" s="118" t="str">
        <f aca="false" t="array" ref="E348:E348">IF(INDEX(_Rge_Projectdata_3rd,$B348,MATCH(E$10,_Rge_Headline_Projectdata,0))=0,"",INDEX(_Rge_Projectdata_3rd,$B348,MATCH(E$10,_Rge_Headline_Projectdata,0)))</f>
        <v/>
      </c>
      <c r="F348" s="119" t="str">
        <f aca="false">IF(OR(E348=0,E348&gt;_Reportdate),"Open","Closed")</f>
        <v>Open</v>
      </c>
      <c r="G348" s="120"/>
      <c r="H348" s="121"/>
      <c r="I348" s="121"/>
      <c r="J348" s="121"/>
      <c r="K348" s="122" t="n">
        <f aca="false">SUM(H348:J348)</f>
        <v>0</v>
      </c>
      <c r="L348" s="123"/>
      <c r="M348" s="123"/>
      <c r="N348" s="123"/>
      <c r="O348" s="122" t="n">
        <f aca="false">SUM(L348:N348)</f>
        <v>0</v>
      </c>
      <c r="P348" s="123"/>
      <c r="Q348" s="123"/>
      <c r="R348" s="123"/>
      <c r="S348" s="122" t="n">
        <f aca="false">SUM(P348:R348)</f>
        <v>0</v>
      </c>
      <c r="T348" s="123"/>
      <c r="U348" s="123"/>
      <c r="V348" s="123"/>
      <c r="W348" s="122" t="n">
        <f aca="false">SUM(T348:V348)</f>
        <v>0</v>
      </c>
      <c r="X348" s="123"/>
      <c r="Y348" s="123"/>
      <c r="Z348" s="123"/>
      <c r="AA348" s="122" t="n">
        <f aca="false">SUM(X348:Z348)</f>
        <v>0</v>
      </c>
      <c r="AB348" s="123"/>
      <c r="AC348" s="123"/>
      <c r="AD348" s="123"/>
      <c r="AE348" s="123"/>
      <c r="AF348" s="123"/>
      <c r="AG348" s="122" t="n">
        <f aca="false">SUM(AC348:AF348)</f>
        <v>0</v>
      </c>
      <c r="AH348" s="124" t="n">
        <f aca="false">K348+O348+S348+W348+AA348+AB348+AG348</f>
        <v>0</v>
      </c>
      <c r="AI348" s="120"/>
      <c r="AJ348" s="121"/>
      <c r="AK348" s="121"/>
      <c r="AL348" s="121"/>
      <c r="AM348" s="122" t="n">
        <f aca="false">SUM(AJ348:AL348)</f>
        <v>0</v>
      </c>
      <c r="AN348" s="123"/>
      <c r="AO348" s="123"/>
      <c r="AP348" s="123"/>
      <c r="AQ348" s="122" t="n">
        <f aca="false">SUM(AN348:AP348)</f>
        <v>0</v>
      </c>
      <c r="AR348" s="123"/>
      <c r="AS348" s="123"/>
      <c r="AT348" s="123"/>
      <c r="AU348" s="122" t="n">
        <f aca="false">SUM(AR348:AT348)</f>
        <v>0</v>
      </c>
      <c r="AV348" s="123"/>
      <c r="AW348" s="123"/>
      <c r="AX348" s="123"/>
      <c r="AY348" s="122" t="n">
        <f aca="false">SUM(AV348:AX348)</f>
        <v>0</v>
      </c>
      <c r="AZ348" s="123"/>
      <c r="BA348" s="123"/>
      <c r="BB348" s="123"/>
      <c r="BC348" s="122" t="n">
        <f aca="false">SUM(AZ348:BB348)</f>
        <v>0</v>
      </c>
      <c r="BD348" s="123"/>
      <c r="BE348" s="123"/>
      <c r="BF348" s="123"/>
      <c r="BG348" s="123"/>
      <c r="BH348" s="123"/>
      <c r="BI348" s="122" t="n">
        <f aca="false">SUM(BE348:BH348)</f>
        <v>0</v>
      </c>
      <c r="BJ348" s="124" t="n">
        <f aca="false">AM348+AQ348+AU348+AY348+BC348+BD348+BI348</f>
        <v>0</v>
      </c>
      <c r="BK348" s="120"/>
      <c r="BL348" s="121"/>
      <c r="BM348" s="121"/>
      <c r="BN348" s="122" t="n">
        <f aca="false">SUM(BK348:BM348)</f>
        <v>0</v>
      </c>
      <c r="BO348" s="123"/>
      <c r="BP348" s="123"/>
      <c r="BQ348" s="123"/>
      <c r="BR348" s="122" t="n">
        <f aca="false">SUM(BO348:BQ348)</f>
        <v>0</v>
      </c>
      <c r="BS348" s="123"/>
      <c r="BT348" s="123"/>
      <c r="BU348" s="123"/>
      <c r="BV348" s="122" t="n">
        <f aca="false">SUM(BS348:BU348)</f>
        <v>0</v>
      </c>
      <c r="BW348" s="123"/>
      <c r="BX348" s="123"/>
      <c r="BY348" s="123"/>
      <c r="BZ348" s="122" t="n">
        <f aca="false">SUM(BW348:BY348)</f>
        <v>0</v>
      </c>
      <c r="CA348" s="123"/>
      <c r="CB348" s="123"/>
      <c r="CC348" s="123"/>
      <c r="CD348" s="122" t="n">
        <f aca="false">SUM(CA348:CC348)</f>
        <v>0</v>
      </c>
      <c r="CE348" s="123"/>
      <c r="CF348" s="123"/>
      <c r="CG348" s="123"/>
      <c r="CH348" s="123"/>
      <c r="CI348" s="123"/>
      <c r="CJ348" s="122" t="n">
        <f aca="false">SUM(CF348:CI348)</f>
        <v>0</v>
      </c>
      <c r="CK348" s="123" t="n">
        <f aca="false">BN348+BR348+BV348+BZ348+CD348+CE348+CJ348</f>
        <v>0</v>
      </c>
      <c r="CL348" s="125"/>
      <c r="CM348" s="126"/>
      <c r="CN348" s="32"/>
      <c r="CO348" s="32"/>
      <c r="CP348" s="32"/>
      <c r="CQ348" s="32"/>
      <c r="CR348" s="32"/>
      <c r="CS348" s="32"/>
      <c r="CT348" s="32"/>
    </row>
    <row r="349" customFormat="false" ht="24.75" hidden="false" customHeight="true" outlineLevel="0" collapsed="false">
      <c r="A349" s="32"/>
      <c r="B349" s="106" t="n">
        <f aca="false">B348+1</f>
        <v>339</v>
      </c>
      <c r="C349" s="117" t="n">
        <f aca="false">INDEX(_Rge_Projectdata_3rd,$B349,MATCH(C$10,_Rge_Headline_Projectdata,0))</f>
        <v>0</v>
      </c>
      <c r="D349" s="117" t="n">
        <f aca="false">INDEX(_Rge_Projectdata_3rd,$B349,MATCH(D$10,_Rge_Headline_Projectdata,0))</f>
        <v>0</v>
      </c>
      <c r="E349" s="118" t="str">
        <f aca="false" t="array" ref="E349:E349">IF(INDEX(_Rge_Projectdata_3rd,$B349,MATCH(E$10,_Rge_Headline_Projectdata,0))=0,"",INDEX(_Rge_Projectdata_3rd,$B349,MATCH(E$10,_Rge_Headline_Projectdata,0)))</f>
        <v/>
      </c>
      <c r="F349" s="119" t="str">
        <f aca="false">IF(OR(E349=0,E349&gt;_Reportdate),"Open","Closed")</f>
        <v>Open</v>
      </c>
      <c r="G349" s="120"/>
      <c r="H349" s="121"/>
      <c r="I349" s="121"/>
      <c r="J349" s="121"/>
      <c r="K349" s="122" t="n">
        <f aca="false">SUM(H349:J349)</f>
        <v>0</v>
      </c>
      <c r="L349" s="123"/>
      <c r="M349" s="123"/>
      <c r="N349" s="123"/>
      <c r="O349" s="122" t="n">
        <f aca="false">SUM(L349:N349)</f>
        <v>0</v>
      </c>
      <c r="P349" s="123"/>
      <c r="Q349" s="123"/>
      <c r="R349" s="123"/>
      <c r="S349" s="122" t="n">
        <f aca="false">SUM(P349:R349)</f>
        <v>0</v>
      </c>
      <c r="T349" s="123"/>
      <c r="U349" s="123"/>
      <c r="V349" s="123"/>
      <c r="W349" s="122" t="n">
        <f aca="false">SUM(T349:V349)</f>
        <v>0</v>
      </c>
      <c r="X349" s="123"/>
      <c r="Y349" s="123"/>
      <c r="Z349" s="123"/>
      <c r="AA349" s="122" t="n">
        <f aca="false">SUM(X349:Z349)</f>
        <v>0</v>
      </c>
      <c r="AB349" s="123"/>
      <c r="AC349" s="123"/>
      <c r="AD349" s="123"/>
      <c r="AE349" s="123"/>
      <c r="AF349" s="123"/>
      <c r="AG349" s="122" t="n">
        <f aca="false">SUM(AC349:AF349)</f>
        <v>0</v>
      </c>
      <c r="AH349" s="124" t="n">
        <f aca="false">K349+O349+S349+W349+AA349+AB349+AG349</f>
        <v>0</v>
      </c>
      <c r="AI349" s="120"/>
      <c r="AJ349" s="121"/>
      <c r="AK349" s="121"/>
      <c r="AL349" s="121"/>
      <c r="AM349" s="122" t="n">
        <f aca="false">SUM(AJ349:AL349)</f>
        <v>0</v>
      </c>
      <c r="AN349" s="123"/>
      <c r="AO349" s="123"/>
      <c r="AP349" s="123"/>
      <c r="AQ349" s="122" t="n">
        <f aca="false">SUM(AN349:AP349)</f>
        <v>0</v>
      </c>
      <c r="AR349" s="123"/>
      <c r="AS349" s="123"/>
      <c r="AT349" s="123"/>
      <c r="AU349" s="122" t="n">
        <f aca="false">SUM(AR349:AT349)</f>
        <v>0</v>
      </c>
      <c r="AV349" s="123"/>
      <c r="AW349" s="123"/>
      <c r="AX349" s="123"/>
      <c r="AY349" s="122" t="n">
        <f aca="false">SUM(AV349:AX349)</f>
        <v>0</v>
      </c>
      <c r="AZ349" s="123"/>
      <c r="BA349" s="123"/>
      <c r="BB349" s="123"/>
      <c r="BC349" s="122" t="n">
        <f aca="false">SUM(AZ349:BB349)</f>
        <v>0</v>
      </c>
      <c r="BD349" s="123"/>
      <c r="BE349" s="123"/>
      <c r="BF349" s="123"/>
      <c r="BG349" s="123"/>
      <c r="BH349" s="123"/>
      <c r="BI349" s="122" t="n">
        <f aca="false">SUM(BE349:BH349)</f>
        <v>0</v>
      </c>
      <c r="BJ349" s="124" t="n">
        <f aca="false">AM349+AQ349+AU349+AY349+BC349+BD349+BI349</f>
        <v>0</v>
      </c>
      <c r="BK349" s="120"/>
      <c r="BL349" s="121"/>
      <c r="BM349" s="121"/>
      <c r="BN349" s="122" t="n">
        <f aca="false">SUM(BK349:BM349)</f>
        <v>0</v>
      </c>
      <c r="BO349" s="123"/>
      <c r="BP349" s="123"/>
      <c r="BQ349" s="123"/>
      <c r="BR349" s="122" t="n">
        <f aca="false">SUM(BO349:BQ349)</f>
        <v>0</v>
      </c>
      <c r="BS349" s="123"/>
      <c r="BT349" s="123"/>
      <c r="BU349" s="123"/>
      <c r="BV349" s="122" t="n">
        <f aca="false">SUM(BS349:BU349)</f>
        <v>0</v>
      </c>
      <c r="BW349" s="123"/>
      <c r="BX349" s="123"/>
      <c r="BY349" s="123"/>
      <c r="BZ349" s="122" t="n">
        <f aca="false">SUM(BW349:BY349)</f>
        <v>0</v>
      </c>
      <c r="CA349" s="123"/>
      <c r="CB349" s="123"/>
      <c r="CC349" s="123"/>
      <c r="CD349" s="122" t="n">
        <f aca="false">SUM(CA349:CC349)</f>
        <v>0</v>
      </c>
      <c r="CE349" s="123"/>
      <c r="CF349" s="123"/>
      <c r="CG349" s="123"/>
      <c r="CH349" s="123"/>
      <c r="CI349" s="123"/>
      <c r="CJ349" s="122" t="n">
        <f aca="false">SUM(CF349:CI349)</f>
        <v>0</v>
      </c>
      <c r="CK349" s="123" t="n">
        <f aca="false">BN349+BR349+BV349+BZ349+CD349+CE349+CJ349</f>
        <v>0</v>
      </c>
      <c r="CL349" s="125"/>
      <c r="CM349" s="126"/>
      <c r="CN349" s="32"/>
      <c r="CO349" s="32"/>
      <c r="CP349" s="32"/>
      <c r="CQ349" s="32"/>
      <c r="CR349" s="32"/>
      <c r="CS349" s="32"/>
      <c r="CT349" s="32"/>
    </row>
    <row r="350" customFormat="false" ht="24.75" hidden="false" customHeight="true" outlineLevel="0" collapsed="false">
      <c r="A350" s="32"/>
      <c r="B350" s="106" t="n">
        <f aca="false">B349+1</f>
        <v>340</v>
      </c>
      <c r="C350" s="117" t="n">
        <f aca="false">INDEX(_Rge_Projectdata_3rd,$B350,MATCH(C$10,_Rge_Headline_Projectdata,0))</f>
        <v>0</v>
      </c>
      <c r="D350" s="117" t="n">
        <f aca="false">INDEX(_Rge_Projectdata_3rd,$B350,MATCH(D$10,_Rge_Headline_Projectdata,0))</f>
        <v>0</v>
      </c>
      <c r="E350" s="118" t="str">
        <f aca="false" t="array" ref="E350:E350">IF(INDEX(_Rge_Projectdata_3rd,$B350,MATCH(E$10,_Rge_Headline_Projectdata,0))=0,"",INDEX(_Rge_Projectdata_3rd,$B350,MATCH(E$10,_Rge_Headline_Projectdata,0)))</f>
        <v/>
      </c>
      <c r="F350" s="119" t="str">
        <f aca="false">IF(OR(E350=0,E350&gt;_Reportdate),"Open","Closed")</f>
        <v>Open</v>
      </c>
      <c r="G350" s="120"/>
      <c r="H350" s="121"/>
      <c r="I350" s="121"/>
      <c r="J350" s="121"/>
      <c r="K350" s="122" t="n">
        <f aca="false">SUM(H350:J350)</f>
        <v>0</v>
      </c>
      <c r="L350" s="123"/>
      <c r="M350" s="123"/>
      <c r="N350" s="123"/>
      <c r="O350" s="122" t="n">
        <f aca="false">SUM(L350:N350)</f>
        <v>0</v>
      </c>
      <c r="P350" s="123"/>
      <c r="Q350" s="123"/>
      <c r="R350" s="123"/>
      <c r="S350" s="122" t="n">
        <f aca="false">SUM(P350:R350)</f>
        <v>0</v>
      </c>
      <c r="T350" s="123"/>
      <c r="U350" s="123"/>
      <c r="V350" s="123"/>
      <c r="W350" s="122" t="n">
        <f aca="false">SUM(T350:V350)</f>
        <v>0</v>
      </c>
      <c r="X350" s="123"/>
      <c r="Y350" s="123"/>
      <c r="Z350" s="123"/>
      <c r="AA350" s="122" t="n">
        <f aca="false">SUM(X350:Z350)</f>
        <v>0</v>
      </c>
      <c r="AB350" s="123"/>
      <c r="AC350" s="123"/>
      <c r="AD350" s="123"/>
      <c r="AE350" s="123"/>
      <c r="AF350" s="123"/>
      <c r="AG350" s="122" t="n">
        <f aca="false">SUM(AC350:AF350)</f>
        <v>0</v>
      </c>
      <c r="AH350" s="124" t="n">
        <f aca="false">K350+O350+S350+W350+AA350+AB350+AG350</f>
        <v>0</v>
      </c>
      <c r="AI350" s="120"/>
      <c r="AJ350" s="121"/>
      <c r="AK350" s="121"/>
      <c r="AL350" s="121"/>
      <c r="AM350" s="122" t="n">
        <f aca="false">SUM(AJ350:AL350)</f>
        <v>0</v>
      </c>
      <c r="AN350" s="123"/>
      <c r="AO350" s="123"/>
      <c r="AP350" s="123"/>
      <c r="AQ350" s="122" t="n">
        <f aca="false">SUM(AN350:AP350)</f>
        <v>0</v>
      </c>
      <c r="AR350" s="123"/>
      <c r="AS350" s="123"/>
      <c r="AT350" s="123"/>
      <c r="AU350" s="122" t="n">
        <f aca="false">SUM(AR350:AT350)</f>
        <v>0</v>
      </c>
      <c r="AV350" s="123"/>
      <c r="AW350" s="123"/>
      <c r="AX350" s="123"/>
      <c r="AY350" s="122" t="n">
        <f aca="false">SUM(AV350:AX350)</f>
        <v>0</v>
      </c>
      <c r="AZ350" s="123"/>
      <c r="BA350" s="123"/>
      <c r="BB350" s="123"/>
      <c r="BC350" s="122" t="n">
        <f aca="false">SUM(AZ350:BB350)</f>
        <v>0</v>
      </c>
      <c r="BD350" s="123"/>
      <c r="BE350" s="123"/>
      <c r="BF350" s="123"/>
      <c r="BG350" s="123"/>
      <c r="BH350" s="123"/>
      <c r="BI350" s="122" t="n">
        <f aca="false">SUM(BE350:BH350)</f>
        <v>0</v>
      </c>
      <c r="BJ350" s="124" t="n">
        <f aca="false">AM350+AQ350+AU350+AY350+BC350+BD350+BI350</f>
        <v>0</v>
      </c>
      <c r="BK350" s="120"/>
      <c r="BL350" s="121"/>
      <c r="BM350" s="121"/>
      <c r="BN350" s="122" t="n">
        <f aca="false">SUM(BK350:BM350)</f>
        <v>0</v>
      </c>
      <c r="BO350" s="123"/>
      <c r="BP350" s="123"/>
      <c r="BQ350" s="123"/>
      <c r="BR350" s="122" t="n">
        <f aca="false">SUM(BO350:BQ350)</f>
        <v>0</v>
      </c>
      <c r="BS350" s="123"/>
      <c r="BT350" s="123"/>
      <c r="BU350" s="123"/>
      <c r="BV350" s="122" t="n">
        <f aca="false">SUM(BS350:BU350)</f>
        <v>0</v>
      </c>
      <c r="BW350" s="123"/>
      <c r="BX350" s="123"/>
      <c r="BY350" s="123"/>
      <c r="BZ350" s="122" t="n">
        <f aca="false">SUM(BW350:BY350)</f>
        <v>0</v>
      </c>
      <c r="CA350" s="123"/>
      <c r="CB350" s="123"/>
      <c r="CC350" s="123"/>
      <c r="CD350" s="122" t="n">
        <f aca="false">SUM(CA350:CC350)</f>
        <v>0</v>
      </c>
      <c r="CE350" s="123"/>
      <c r="CF350" s="123"/>
      <c r="CG350" s="123"/>
      <c r="CH350" s="123"/>
      <c r="CI350" s="123"/>
      <c r="CJ350" s="122" t="n">
        <f aca="false">SUM(CF350:CI350)</f>
        <v>0</v>
      </c>
      <c r="CK350" s="123" t="n">
        <f aca="false">BN350+BR350+BV350+BZ350+CD350+CE350+CJ350</f>
        <v>0</v>
      </c>
      <c r="CL350" s="125"/>
      <c r="CM350" s="126"/>
      <c r="CN350" s="32"/>
      <c r="CO350" s="32"/>
      <c r="CP350" s="32"/>
      <c r="CQ350" s="32"/>
      <c r="CR350" s="32"/>
      <c r="CS350" s="32"/>
      <c r="CT350" s="32"/>
    </row>
    <row r="351" customFormat="false" ht="24.75" hidden="false" customHeight="true" outlineLevel="0" collapsed="false">
      <c r="A351" s="32"/>
      <c r="B351" s="106" t="n">
        <f aca="false">B350+1</f>
        <v>341</v>
      </c>
      <c r="C351" s="117" t="n">
        <f aca="false">INDEX(_Rge_Projectdata_3rd,$B351,MATCH(C$10,_Rge_Headline_Projectdata,0))</f>
        <v>0</v>
      </c>
      <c r="D351" s="117" t="n">
        <f aca="false">INDEX(_Rge_Projectdata_3rd,$B351,MATCH(D$10,_Rge_Headline_Projectdata,0))</f>
        <v>0</v>
      </c>
      <c r="E351" s="118" t="str">
        <f aca="false" t="array" ref="E351:E351">IF(INDEX(_Rge_Projectdata_3rd,$B351,MATCH(E$10,_Rge_Headline_Projectdata,0))=0,"",INDEX(_Rge_Projectdata_3rd,$B351,MATCH(E$10,_Rge_Headline_Projectdata,0)))</f>
        <v/>
      </c>
      <c r="F351" s="119" t="str">
        <f aca="false">IF(OR(E351=0,E351&gt;_Reportdate),"Open","Closed")</f>
        <v>Open</v>
      </c>
      <c r="G351" s="120"/>
      <c r="H351" s="121"/>
      <c r="I351" s="121"/>
      <c r="J351" s="121"/>
      <c r="K351" s="122" t="n">
        <f aca="false">SUM(H351:J351)</f>
        <v>0</v>
      </c>
      <c r="L351" s="123"/>
      <c r="M351" s="123"/>
      <c r="N351" s="123"/>
      <c r="O351" s="122" t="n">
        <f aca="false">SUM(L351:N351)</f>
        <v>0</v>
      </c>
      <c r="P351" s="123"/>
      <c r="Q351" s="123"/>
      <c r="R351" s="123"/>
      <c r="S351" s="122" t="n">
        <f aca="false">SUM(P351:R351)</f>
        <v>0</v>
      </c>
      <c r="T351" s="123"/>
      <c r="U351" s="123"/>
      <c r="V351" s="123"/>
      <c r="W351" s="122" t="n">
        <f aca="false">SUM(T351:V351)</f>
        <v>0</v>
      </c>
      <c r="X351" s="123"/>
      <c r="Y351" s="123"/>
      <c r="Z351" s="123"/>
      <c r="AA351" s="122" t="n">
        <f aca="false">SUM(X351:Z351)</f>
        <v>0</v>
      </c>
      <c r="AB351" s="123"/>
      <c r="AC351" s="123"/>
      <c r="AD351" s="123"/>
      <c r="AE351" s="123"/>
      <c r="AF351" s="123"/>
      <c r="AG351" s="122" t="n">
        <f aca="false">SUM(AC351:AF351)</f>
        <v>0</v>
      </c>
      <c r="AH351" s="124" t="n">
        <f aca="false">K351+O351+S351+W351+AA351+AB351+AG351</f>
        <v>0</v>
      </c>
      <c r="AI351" s="120"/>
      <c r="AJ351" s="121"/>
      <c r="AK351" s="121"/>
      <c r="AL351" s="121"/>
      <c r="AM351" s="122" t="n">
        <f aca="false">SUM(AJ351:AL351)</f>
        <v>0</v>
      </c>
      <c r="AN351" s="123"/>
      <c r="AO351" s="123"/>
      <c r="AP351" s="123"/>
      <c r="AQ351" s="122" t="n">
        <f aca="false">SUM(AN351:AP351)</f>
        <v>0</v>
      </c>
      <c r="AR351" s="123"/>
      <c r="AS351" s="123"/>
      <c r="AT351" s="123"/>
      <c r="AU351" s="122" t="n">
        <f aca="false">SUM(AR351:AT351)</f>
        <v>0</v>
      </c>
      <c r="AV351" s="123"/>
      <c r="AW351" s="123"/>
      <c r="AX351" s="123"/>
      <c r="AY351" s="122" t="n">
        <f aca="false">SUM(AV351:AX351)</f>
        <v>0</v>
      </c>
      <c r="AZ351" s="123"/>
      <c r="BA351" s="123"/>
      <c r="BB351" s="123"/>
      <c r="BC351" s="122" t="n">
        <f aca="false">SUM(AZ351:BB351)</f>
        <v>0</v>
      </c>
      <c r="BD351" s="123"/>
      <c r="BE351" s="123"/>
      <c r="BF351" s="123"/>
      <c r="BG351" s="123"/>
      <c r="BH351" s="123"/>
      <c r="BI351" s="122" t="n">
        <f aca="false">SUM(BE351:BH351)</f>
        <v>0</v>
      </c>
      <c r="BJ351" s="124" t="n">
        <f aca="false">AM351+AQ351+AU351+AY351+BC351+BD351+BI351</f>
        <v>0</v>
      </c>
      <c r="BK351" s="120"/>
      <c r="BL351" s="121"/>
      <c r="BM351" s="121"/>
      <c r="BN351" s="122" t="n">
        <f aca="false">SUM(BK351:BM351)</f>
        <v>0</v>
      </c>
      <c r="BO351" s="123"/>
      <c r="BP351" s="123"/>
      <c r="BQ351" s="123"/>
      <c r="BR351" s="122" t="n">
        <f aca="false">SUM(BO351:BQ351)</f>
        <v>0</v>
      </c>
      <c r="BS351" s="123"/>
      <c r="BT351" s="123"/>
      <c r="BU351" s="123"/>
      <c r="BV351" s="122" t="n">
        <f aca="false">SUM(BS351:BU351)</f>
        <v>0</v>
      </c>
      <c r="BW351" s="123"/>
      <c r="BX351" s="123"/>
      <c r="BY351" s="123"/>
      <c r="BZ351" s="122" t="n">
        <f aca="false">SUM(BW351:BY351)</f>
        <v>0</v>
      </c>
      <c r="CA351" s="123"/>
      <c r="CB351" s="123"/>
      <c r="CC351" s="123"/>
      <c r="CD351" s="122" t="n">
        <f aca="false">SUM(CA351:CC351)</f>
        <v>0</v>
      </c>
      <c r="CE351" s="123"/>
      <c r="CF351" s="123"/>
      <c r="CG351" s="123"/>
      <c r="CH351" s="123"/>
      <c r="CI351" s="123"/>
      <c r="CJ351" s="122" t="n">
        <f aca="false">SUM(CF351:CI351)</f>
        <v>0</v>
      </c>
      <c r="CK351" s="123" t="n">
        <f aca="false">BN351+BR351+BV351+BZ351+CD351+CE351+CJ351</f>
        <v>0</v>
      </c>
      <c r="CL351" s="125"/>
      <c r="CM351" s="126"/>
      <c r="CN351" s="32"/>
      <c r="CO351" s="32"/>
      <c r="CP351" s="32"/>
      <c r="CQ351" s="32"/>
      <c r="CR351" s="32"/>
      <c r="CS351" s="32"/>
      <c r="CT351" s="32"/>
    </row>
    <row r="352" customFormat="false" ht="24.75" hidden="false" customHeight="true" outlineLevel="0" collapsed="false">
      <c r="A352" s="32"/>
      <c r="B352" s="106" t="n">
        <f aca="false">B351+1</f>
        <v>342</v>
      </c>
      <c r="C352" s="117" t="n">
        <f aca="false">INDEX(_Rge_Projectdata_3rd,$B352,MATCH(C$10,_Rge_Headline_Projectdata,0))</f>
        <v>0</v>
      </c>
      <c r="D352" s="117" t="n">
        <f aca="false">INDEX(_Rge_Projectdata_3rd,$B352,MATCH(D$10,_Rge_Headline_Projectdata,0))</f>
        <v>0</v>
      </c>
      <c r="E352" s="118" t="str">
        <f aca="false" t="array" ref="E352:E352">IF(INDEX(_Rge_Projectdata_3rd,$B352,MATCH(E$10,_Rge_Headline_Projectdata,0))=0,"",INDEX(_Rge_Projectdata_3rd,$B352,MATCH(E$10,_Rge_Headline_Projectdata,0)))</f>
        <v/>
      </c>
      <c r="F352" s="119" t="str">
        <f aca="false">IF(OR(E352=0,E352&gt;_Reportdate),"Open","Closed")</f>
        <v>Open</v>
      </c>
      <c r="G352" s="120"/>
      <c r="H352" s="121"/>
      <c r="I352" s="121"/>
      <c r="J352" s="121"/>
      <c r="K352" s="122" t="n">
        <f aca="false">SUM(H352:J352)</f>
        <v>0</v>
      </c>
      <c r="L352" s="123"/>
      <c r="M352" s="123"/>
      <c r="N352" s="123"/>
      <c r="O352" s="122" t="n">
        <f aca="false">SUM(L352:N352)</f>
        <v>0</v>
      </c>
      <c r="P352" s="123"/>
      <c r="Q352" s="123"/>
      <c r="R352" s="123"/>
      <c r="S352" s="122" t="n">
        <f aca="false">SUM(P352:R352)</f>
        <v>0</v>
      </c>
      <c r="T352" s="123"/>
      <c r="U352" s="123"/>
      <c r="V352" s="123"/>
      <c r="W352" s="122" t="n">
        <f aca="false">SUM(T352:V352)</f>
        <v>0</v>
      </c>
      <c r="X352" s="123"/>
      <c r="Y352" s="123"/>
      <c r="Z352" s="123"/>
      <c r="AA352" s="122" t="n">
        <f aca="false">SUM(X352:Z352)</f>
        <v>0</v>
      </c>
      <c r="AB352" s="123"/>
      <c r="AC352" s="123"/>
      <c r="AD352" s="123"/>
      <c r="AE352" s="123"/>
      <c r="AF352" s="123"/>
      <c r="AG352" s="122" t="n">
        <f aca="false">SUM(AC352:AF352)</f>
        <v>0</v>
      </c>
      <c r="AH352" s="124" t="n">
        <f aca="false">K352+O352+S352+W352+AA352+AB352+AG352</f>
        <v>0</v>
      </c>
      <c r="AI352" s="120"/>
      <c r="AJ352" s="121"/>
      <c r="AK352" s="121"/>
      <c r="AL352" s="121"/>
      <c r="AM352" s="122" t="n">
        <f aca="false">SUM(AJ352:AL352)</f>
        <v>0</v>
      </c>
      <c r="AN352" s="123"/>
      <c r="AO352" s="123"/>
      <c r="AP352" s="123"/>
      <c r="AQ352" s="122" t="n">
        <f aca="false">SUM(AN352:AP352)</f>
        <v>0</v>
      </c>
      <c r="AR352" s="123"/>
      <c r="AS352" s="123"/>
      <c r="AT352" s="123"/>
      <c r="AU352" s="122" t="n">
        <f aca="false">SUM(AR352:AT352)</f>
        <v>0</v>
      </c>
      <c r="AV352" s="123"/>
      <c r="AW352" s="123"/>
      <c r="AX352" s="123"/>
      <c r="AY352" s="122" t="n">
        <f aca="false">SUM(AV352:AX352)</f>
        <v>0</v>
      </c>
      <c r="AZ352" s="123"/>
      <c r="BA352" s="123"/>
      <c r="BB352" s="123"/>
      <c r="BC352" s="122" t="n">
        <f aca="false">SUM(AZ352:BB352)</f>
        <v>0</v>
      </c>
      <c r="BD352" s="123"/>
      <c r="BE352" s="123"/>
      <c r="BF352" s="123"/>
      <c r="BG352" s="123"/>
      <c r="BH352" s="123"/>
      <c r="BI352" s="122" t="n">
        <f aca="false">SUM(BE352:BH352)</f>
        <v>0</v>
      </c>
      <c r="BJ352" s="124" t="n">
        <f aca="false">AM352+AQ352+AU352+AY352+BC352+BD352+BI352</f>
        <v>0</v>
      </c>
      <c r="BK352" s="120"/>
      <c r="BL352" s="121"/>
      <c r="BM352" s="121"/>
      <c r="BN352" s="122" t="n">
        <f aca="false">SUM(BK352:BM352)</f>
        <v>0</v>
      </c>
      <c r="BO352" s="123"/>
      <c r="BP352" s="123"/>
      <c r="BQ352" s="123"/>
      <c r="BR352" s="122" t="n">
        <f aca="false">SUM(BO352:BQ352)</f>
        <v>0</v>
      </c>
      <c r="BS352" s="123"/>
      <c r="BT352" s="123"/>
      <c r="BU352" s="123"/>
      <c r="BV352" s="122" t="n">
        <f aca="false">SUM(BS352:BU352)</f>
        <v>0</v>
      </c>
      <c r="BW352" s="123"/>
      <c r="BX352" s="123"/>
      <c r="BY352" s="123"/>
      <c r="BZ352" s="122" t="n">
        <f aca="false">SUM(BW352:BY352)</f>
        <v>0</v>
      </c>
      <c r="CA352" s="123"/>
      <c r="CB352" s="123"/>
      <c r="CC352" s="123"/>
      <c r="CD352" s="122" t="n">
        <f aca="false">SUM(CA352:CC352)</f>
        <v>0</v>
      </c>
      <c r="CE352" s="123"/>
      <c r="CF352" s="123"/>
      <c r="CG352" s="123"/>
      <c r="CH352" s="123"/>
      <c r="CI352" s="123"/>
      <c r="CJ352" s="122" t="n">
        <f aca="false">SUM(CF352:CI352)</f>
        <v>0</v>
      </c>
      <c r="CK352" s="123" t="n">
        <f aca="false">BN352+BR352+BV352+BZ352+CD352+CE352+CJ352</f>
        <v>0</v>
      </c>
      <c r="CL352" s="125"/>
      <c r="CM352" s="126"/>
      <c r="CN352" s="32"/>
      <c r="CO352" s="32"/>
      <c r="CP352" s="32"/>
      <c r="CQ352" s="32"/>
      <c r="CR352" s="32"/>
      <c r="CS352" s="32"/>
      <c r="CT352" s="32"/>
    </row>
    <row r="353" customFormat="false" ht="24.75" hidden="false" customHeight="true" outlineLevel="0" collapsed="false">
      <c r="A353" s="32"/>
      <c r="B353" s="106" t="n">
        <f aca="false">B352+1</f>
        <v>343</v>
      </c>
      <c r="C353" s="117" t="n">
        <f aca="false">INDEX(_Rge_Projectdata_3rd,$B353,MATCH(C$10,_Rge_Headline_Projectdata,0))</f>
        <v>0</v>
      </c>
      <c r="D353" s="117" t="n">
        <f aca="false">INDEX(_Rge_Projectdata_3rd,$B353,MATCH(D$10,_Rge_Headline_Projectdata,0))</f>
        <v>0</v>
      </c>
      <c r="E353" s="118" t="str">
        <f aca="false" t="array" ref="E353:E353">IF(INDEX(_Rge_Projectdata_3rd,$B353,MATCH(E$10,_Rge_Headline_Projectdata,0))=0,"",INDEX(_Rge_Projectdata_3rd,$B353,MATCH(E$10,_Rge_Headline_Projectdata,0)))</f>
        <v/>
      </c>
      <c r="F353" s="119" t="str">
        <f aca="false">IF(OR(E353=0,E353&gt;_Reportdate),"Open","Closed")</f>
        <v>Open</v>
      </c>
      <c r="G353" s="120"/>
      <c r="H353" s="121"/>
      <c r="I353" s="121"/>
      <c r="J353" s="121"/>
      <c r="K353" s="122" t="n">
        <f aca="false">SUM(H353:J353)</f>
        <v>0</v>
      </c>
      <c r="L353" s="123"/>
      <c r="M353" s="123"/>
      <c r="N353" s="123"/>
      <c r="O353" s="122" t="n">
        <f aca="false">SUM(L353:N353)</f>
        <v>0</v>
      </c>
      <c r="P353" s="123"/>
      <c r="Q353" s="123"/>
      <c r="R353" s="123"/>
      <c r="S353" s="122" t="n">
        <f aca="false">SUM(P353:R353)</f>
        <v>0</v>
      </c>
      <c r="T353" s="123"/>
      <c r="U353" s="123"/>
      <c r="V353" s="123"/>
      <c r="W353" s="122" t="n">
        <f aca="false">SUM(T353:V353)</f>
        <v>0</v>
      </c>
      <c r="X353" s="123"/>
      <c r="Y353" s="123"/>
      <c r="Z353" s="123"/>
      <c r="AA353" s="122" t="n">
        <f aca="false">SUM(X353:Z353)</f>
        <v>0</v>
      </c>
      <c r="AB353" s="123"/>
      <c r="AC353" s="123"/>
      <c r="AD353" s="123"/>
      <c r="AE353" s="123"/>
      <c r="AF353" s="123"/>
      <c r="AG353" s="122" t="n">
        <f aca="false">SUM(AC353:AF353)</f>
        <v>0</v>
      </c>
      <c r="AH353" s="124" t="n">
        <f aca="false">K353+O353+S353+W353+AA353+AB353+AG353</f>
        <v>0</v>
      </c>
      <c r="AI353" s="120"/>
      <c r="AJ353" s="121"/>
      <c r="AK353" s="121"/>
      <c r="AL353" s="121"/>
      <c r="AM353" s="122" t="n">
        <f aca="false">SUM(AJ353:AL353)</f>
        <v>0</v>
      </c>
      <c r="AN353" s="123"/>
      <c r="AO353" s="123"/>
      <c r="AP353" s="123"/>
      <c r="AQ353" s="122" t="n">
        <f aca="false">SUM(AN353:AP353)</f>
        <v>0</v>
      </c>
      <c r="AR353" s="123"/>
      <c r="AS353" s="123"/>
      <c r="AT353" s="123"/>
      <c r="AU353" s="122" t="n">
        <f aca="false">SUM(AR353:AT353)</f>
        <v>0</v>
      </c>
      <c r="AV353" s="123"/>
      <c r="AW353" s="123"/>
      <c r="AX353" s="123"/>
      <c r="AY353" s="122" t="n">
        <f aca="false">SUM(AV353:AX353)</f>
        <v>0</v>
      </c>
      <c r="AZ353" s="123"/>
      <c r="BA353" s="123"/>
      <c r="BB353" s="123"/>
      <c r="BC353" s="122" t="n">
        <f aca="false">SUM(AZ353:BB353)</f>
        <v>0</v>
      </c>
      <c r="BD353" s="123"/>
      <c r="BE353" s="123"/>
      <c r="BF353" s="123"/>
      <c r="BG353" s="123"/>
      <c r="BH353" s="123"/>
      <c r="BI353" s="122" t="n">
        <f aca="false">SUM(BE353:BH353)</f>
        <v>0</v>
      </c>
      <c r="BJ353" s="124" t="n">
        <f aca="false">AM353+AQ353+AU353+AY353+BC353+BD353+BI353</f>
        <v>0</v>
      </c>
      <c r="BK353" s="120"/>
      <c r="BL353" s="121"/>
      <c r="BM353" s="121"/>
      <c r="BN353" s="122" t="n">
        <f aca="false">SUM(BK353:BM353)</f>
        <v>0</v>
      </c>
      <c r="BO353" s="123"/>
      <c r="BP353" s="123"/>
      <c r="BQ353" s="123"/>
      <c r="BR353" s="122" t="n">
        <f aca="false">SUM(BO353:BQ353)</f>
        <v>0</v>
      </c>
      <c r="BS353" s="123"/>
      <c r="BT353" s="123"/>
      <c r="BU353" s="123"/>
      <c r="BV353" s="122" t="n">
        <f aca="false">SUM(BS353:BU353)</f>
        <v>0</v>
      </c>
      <c r="BW353" s="123"/>
      <c r="BX353" s="123"/>
      <c r="BY353" s="123"/>
      <c r="BZ353" s="122" t="n">
        <f aca="false">SUM(BW353:BY353)</f>
        <v>0</v>
      </c>
      <c r="CA353" s="123"/>
      <c r="CB353" s="123"/>
      <c r="CC353" s="123"/>
      <c r="CD353" s="122" t="n">
        <f aca="false">SUM(CA353:CC353)</f>
        <v>0</v>
      </c>
      <c r="CE353" s="123"/>
      <c r="CF353" s="123"/>
      <c r="CG353" s="123"/>
      <c r="CH353" s="123"/>
      <c r="CI353" s="123"/>
      <c r="CJ353" s="122" t="n">
        <f aca="false">SUM(CF353:CI353)</f>
        <v>0</v>
      </c>
      <c r="CK353" s="123" t="n">
        <f aca="false">BN353+BR353+BV353+BZ353+CD353+CE353+CJ353</f>
        <v>0</v>
      </c>
      <c r="CL353" s="125"/>
      <c r="CM353" s="126"/>
      <c r="CN353" s="32"/>
      <c r="CO353" s="32"/>
      <c r="CP353" s="32"/>
      <c r="CQ353" s="32"/>
      <c r="CR353" s="32"/>
      <c r="CS353" s="32"/>
      <c r="CT353" s="32"/>
    </row>
    <row r="354" customFormat="false" ht="24.75" hidden="false" customHeight="true" outlineLevel="0" collapsed="false">
      <c r="A354" s="32"/>
      <c r="B354" s="106" t="n">
        <f aca="false">B353+1</f>
        <v>344</v>
      </c>
      <c r="C354" s="117" t="n">
        <f aca="false">INDEX(_Rge_Projectdata_3rd,$B354,MATCH(C$10,_Rge_Headline_Projectdata,0))</f>
        <v>0</v>
      </c>
      <c r="D354" s="117" t="n">
        <f aca="false">INDEX(_Rge_Projectdata_3rd,$B354,MATCH(D$10,_Rge_Headline_Projectdata,0))</f>
        <v>0</v>
      </c>
      <c r="E354" s="118" t="str">
        <f aca="false" t="array" ref="E354:E354">IF(INDEX(_Rge_Projectdata_3rd,$B354,MATCH(E$10,_Rge_Headline_Projectdata,0))=0,"",INDEX(_Rge_Projectdata_3rd,$B354,MATCH(E$10,_Rge_Headline_Projectdata,0)))</f>
        <v/>
      </c>
      <c r="F354" s="119" t="str">
        <f aca="false">IF(OR(E354=0,E354&gt;_Reportdate),"Open","Closed")</f>
        <v>Open</v>
      </c>
      <c r="G354" s="120"/>
      <c r="H354" s="121"/>
      <c r="I354" s="121"/>
      <c r="J354" s="121"/>
      <c r="K354" s="122" t="n">
        <f aca="false">SUM(H354:J354)</f>
        <v>0</v>
      </c>
      <c r="L354" s="123"/>
      <c r="M354" s="123"/>
      <c r="N354" s="123"/>
      <c r="O354" s="122" t="n">
        <f aca="false">SUM(L354:N354)</f>
        <v>0</v>
      </c>
      <c r="P354" s="123"/>
      <c r="Q354" s="123"/>
      <c r="R354" s="123"/>
      <c r="S354" s="122" t="n">
        <f aca="false">SUM(P354:R354)</f>
        <v>0</v>
      </c>
      <c r="T354" s="123"/>
      <c r="U354" s="123"/>
      <c r="V354" s="123"/>
      <c r="W354" s="122" t="n">
        <f aca="false">SUM(T354:V354)</f>
        <v>0</v>
      </c>
      <c r="X354" s="123"/>
      <c r="Y354" s="123"/>
      <c r="Z354" s="123"/>
      <c r="AA354" s="122" t="n">
        <f aca="false">SUM(X354:Z354)</f>
        <v>0</v>
      </c>
      <c r="AB354" s="123"/>
      <c r="AC354" s="123"/>
      <c r="AD354" s="123"/>
      <c r="AE354" s="123"/>
      <c r="AF354" s="123"/>
      <c r="AG354" s="122" t="n">
        <f aca="false">SUM(AC354:AF354)</f>
        <v>0</v>
      </c>
      <c r="AH354" s="124" t="n">
        <f aca="false">K354+O354+S354+W354+AA354+AB354+AG354</f>
        <v>0</v>
      </c>
      <c r="AI354" s="120"/>
      <c r="AJ354" s="121"/>
      <c r="AK354" s="121"/>
      <c r="AL354" s="121"/>
      <c r="AM354" s="122" t="n">
        <f aca="false">SUM(AJ354:AL354)</f>
        <v>0</v>
      </c>
      <c r="AN354" s="123"/>
      <c r="AO354" s="123"/>
      <c r="AP354" s="123"/>
      <c r="AQ354" s="122" t="n">
        <f aca="false">SUM(AN354:AP354)</f>
        <v>0</v>
      </c>
      <c r="AR354" s="123"/>
      <c r="AS354" s="123"/>
      <c r="AT354" s="123"/>
      <c r="AU354" s="122" t="n">
        <f aca="false">SUM(AR354:AT354)</f>
        <v>0</v>
      </c>
      <c r="AV354" s="123"/>
      <c r="AW354" s="123"/>
      <c r="AX354" s="123"/>
      <c r="AY354" s="122" t="n">
        <f aca="false">SUM(AV354:AX354)</f>
        <v>0</v>
      </c>
      <c r="AZ354" s="123"/>
      <c r="BA354" s="123"/>
      <c r="BB354" s="123"/>
      <c r="BC354" s="122" t="n">
        <f aca="false">SUM(AZ354:BB354)</f>
        <v>0</v>
      </c>
      <c r="BD354" s="123"/>
      <c r="BE354" s="123"/>
      <c r="BF354" s="123"/>
      <c r="BG354" s="123"/>
      <c r="BH354" s="123"/>
      <c r="BI354" s="122" t="n">
        <f aca="false">SUM(BE354:BH354)</f>
        <v>0</v>
      </c>
      <c r="BJ354" s="124" t="n">
        <f aca="false">AM354+AQ354+AU354+AY354+BC354+BD354+BI354</f>
        <v>0</v>
      </c>
      <c r="BK354" s="120"/>
      <c r="BL354" s="121"/>
      <c r="BM354" s="121"/>
      <c r="BN354" s="122" t="n">
        <f aca="false">SUM(BK354:BM354)</f>
        <v>0</v>
      </c>
      <c r="BO354" s="123"/>
      <c r="BP354" s="123"/>
      <c r="BQ354" s="123"/>
      <c r="BR354" s="122" t="n">
        <f aca="false">SUM(BO354:BQ354)</f>
        <v>0</v>
      </c>
      <c r="BS354" s="123"/>
      <c r="BT354" s="123"/>
      <c r="BU354" s="123"/>
      <c r="BV354" s="122" t="n">
        <f aca="false">SUM(BS354:BU354)</f>
        <v>0</v>
      </c>
      <c r="BW354" s="123"/>
      <c r="BX354" s="123"/>
      <c r="BY354" s="123"/>
      <c r="BZ354" s="122" t="n">
        <f aca="false">SUM(BW354:BY354)</f>
        <v>0</v>
      </c>
      <c r="CA354" s="123"/>
      <c r="CB354" s="123"/>
      <c r="CC354" s="123"/>
      <c r="CD354" s="122" t="n">
        <f aca="false">SUM(CA354:CC354)</f>
        <v>0</v>
      </c>
      <c r="CE354" s="123"/>
      <c r="CF354" s="123"/>
      <c r="CG354" s="123"/>
      <c r="CH354" s="123"/>
      <c r="CI354" s="123"/>
      <c r="CJ354" s="122" t="n">
        <f aca="false">SUM(CF354:CI354)</f>
        <v>0</v>
      </c>
      <c r="CK354" s="123" t="n">
        <f aca="false">BN354+BR354+BV354+BZ354+CD354+CE354+CJ354</f>
        <v>0</v>
      </c>
      <c r="CL354" s="125"/>
      <c r="CM354" s="126"/>
      <c r="CN354" s="32"/>
      <c r="CO354" s="32"/>
      <c r="CP354" s="32"/>
      <c r="CQ354" s="32"/>
      <c r="CR354" s="32"/>
      <c r="CS354" s="32"/>
      <c r="CT354" s="32"/>
    </row>
    <row r="355" customFormat="false" ht="24.75" hidden="false" customHeight="true" outlineLevel="0" collapsed="false">
      <c r="A355" s="32"/>
      <c r="B355" s="106" t="n">
        <f aca="false">B354+1</f>
        <v>345</v>
      </c>
      <c r="C355" s="117" t="n">
        <f aca="false">INDEX(_Rge_Projectdata_3rd,$B355,MATCH(C$10,_Rge_Headline_Projectdata,0))</f>
        <v>0</v>
      </c>
      <c r="D355" s="117" t="n">
        <f aca="false">INDEX(_Rge_Projectdata_3rd,$B355,MATCH(D$10,_Rge_Headline_Projectdata,0))</f>
        <v>0</v>
      </c>
      <c r="E355" s="118" t="str">
        <f aca="false" t="array" ref="E355:E355">IF(INDEX(_Rge_Projectdata_3rd,$B355,MATCH(E$10,_Rge_Headline_Projectdata,0))=0,"",INDEX(_Rge_Projectdata_3rd,$B355,MATCH(E$10,_Rge_Headline_Projectdata,0)))</f>
        <v/>
      </c>
      <c r="F355" s="119" t="str">
        <f aca="false">IF(OR(E355=0,E355&gt;_Reportdate),"Open","Closed")</f>
        <v>Open</v>
      </c>
      <c r="G355" s="120"/>
      <c r="H355" s="121"/>
      <c r="I355" s="121"/>
      <c r="J355" s="121"/>
      <c r="K355" s="122" t="n">
        <f aca="false">SUM(H355:J355)</f>
        <v>0</v>
      </c>
      <c r="L355" s="123"/>
      <c r="M355" s="123"/>
      <c r="N355" s="123"/>
      <c r="O355" s="122" t="n">
        <f aca="false">SUM(L355:N355)</f>
        <v>0</v>
      </c>
      <c r="P355" s="123"/>
      <c r="Q355" s="123"/>
      <c r="R355" s="123"/>
      <c r="S355" s="122" t="n">
        <f aca="false">SUM(P355:R355)</f>
        <v>0</v>
      </c>
      <c r="T355" s="123"/>
      <c r="U355" s="123"/>
      <c r="V355" s="123"/>
      <c r="W355" s="122" t="n">
        <f aca="false">SUM(T355:V355)</f>
        <v>0</v>
      </c>
      <c r="X355" s="123"/>
      <c r="Y355" s="123"/>
      <c r="Z355" s="123"/>
      <c r="AA355" s="122" t="n">
        <f aca="false">SUM(X355:Z355)</f>
        <v>0</v>
      </c>
      <c r="AB355" s="123"/>
      <c r="AC355" s="123"/>
      <c r="AD355" s="123"/>
      <c r="AE355" s="123"/>
      <c r="AF355" s="123"/>
      <c r="AG355" s="122" t="n">
        <f aca="false">SUM(AC355:AF355)</f>
        <v>0</v>
      </c>
      <c r="AH355" s="124" t="n">
        <f aca="false">K355+O355+S355+W355+AA355+AB355+AG355</f>
        <v>0</v>
      </c>
      <c r="AI355" s="120"/>
      <c r="AJ355" s="121"/>
      <c r="AK355" s="121"/>
      <c r="AL355" s="121"/>
      <c r="AM355" s="122" t="n">
        <f aca="false">SUM(AJ355:AL355)</f>
        <v>0</v>
      </c>
      <c r="AN355" s="123"/>
      <c r="AO355" s="123"/>
      <c r="AP355" s="123"/>
      <c r="AQ355" s="122" t="n">
        <f aca="false">SUM(AN355:AP355)</f>
        <v>0</v>
      </c>
      <c r="AR355" s="123"/>
      <c r="AS355" s="123"/>
      <c r="AT355" s="123"/>
      <c r="AU355" s="122" t="n">
        <f aca="false">SUM(AR355:AT355)</f>
        <v>0</v>
      </c>
      <c r="AV355" s="123"/>
      <c r="AW355" s="123"/>
      <c r="AX355" s="123"/>
      <c r="AY355" s="122" t="n">
        <f aca="false">SUM(AV355:AX355)</f>
        <v>0</v>
      </c>
      <c r="AZ355" s="123"/>
      <c r="BA355" s="123"/>
      <c r="BB355" s="123"/>
      <c r="BC355" s="122" t="n">
        <f aca="false">SUM(AZ355:BB355)</f>
        <v>0</v>
      </c>
      <c r="BD355" s="123"/>
      <c r="BE355" s="123"/>
      <c r="BF355" s="123"/>
      <c r="BG355" s="123"/>
      <c r="BH355" s="123"/>
      <c r="BI355" s="122" t="n">
        <f aca="false">SUM(BE355:BH355)</f>
        <v>0</v>
      </c>
      <c r="BJ355" s="124" t="n">
        <f aca="false">AM355+AQ355+AU355+AY355+BC355+BD355+BI355</f>
        <v>0</v>
      </c>
      <c r="BK355" s="120"/>
      <c r="BL355" s="121"/>
      <c r="BM355" s="121"/>
      <c r="BN355" s="122" t="n">
        <f aca="false">SUM(BK355:BM355)</f>
        <v>0</v>
      </c>
      <c r="BO355" s="123"/>
      <c r="BP355" s="123"/>
      <c r="BQ355" s="123"/>
      <c r="BR355" s="122" t="n">
        <f aca="false">SUM(BO355:BQ355)</f>
        <v>0</v>
      </c>
      <c r="BS355" s="123"/>
      <c r="BT355" s="123"/>
      <c r="BU355" s="123"/>
      <c r="BV355" s="122" t="n">
        <f aca="false">SUM(BS355:BU355)</f>
        <v>0</v>
      </c>
      <c r="BW355" s="123"/>
      <c r="BX355" s="123"/>
      <c r="BY355" s="123"/>
      <c r="BZ355" s="122" t="n">
        <f aca="false">SUM(BW355:BY355)</f>
        <v>0</v>
      </c>
      <c r="CA355" s="123"/>
      <c r="CB355" s="123"/>
      <c r="CC355" s="123"/>
      <c r="CD355" s="122" t="n">
        <f aca="false">SUM(CA355:CC355)</f>
        <v>0</v>
      </c>
      <c r="CE355" s="123"/>
      <c r="CF355" s="123"/>
      <c r="CG355" s="123"/>
      <c r="CH355" s="123"/>
      <c r="CI355" s="123"/>
      <c r="CJ355" s="122" t="n">
        <f aca="false">SUM(CF355:CI355)</f>
        <v>0</v>
      </c>
      <c r="CK355" s="123" t="n">
        <f aca="false">BN355+BR355+BV355+BZ355+CD355+CE355+CJ355</f>
        <v>0</v>
      </c>
      <c r="CL355" s="125"/>
      <c r="CM355" s="126"/>
      <c r="CN355" s="32"/>
      <c r="CO355" s="32"/>
      <c r="CP355" s="32"/>
      <c r="CQ355" s="32"/>
      <c r="CR355" s="32"/>
      <c r="CS355" s="32"/>
      <c r="CT355" s="32"/>
    </row>
    <row r="356" customFormat="false" ht="24.75" hidden="false" customHeight="true" outlineLevel="0" collapsed="false">
      <c r="A356" s="32"/>
      <c r="B356" s="106" t="n">
        <f aca="false">B355+1</f>
        <v>346</v>
      </c>
      <c r="C356" s="117" t="n">
        <f aca="false">INDEX(_Rge_Projectdata_3rd,$B356,MATCH(C$10,_Rge_Headline_Projectdata,0))</f>
        <v>0</v>
      </c>
      <c r="D356" s="117" t="n">
        <f aca="false">INDEX(_Rge_Projectdata_3rd,$B356,MATCH(D$10,_Rge_Headline_Projectdata,0))</f>
        <v>0</v>
      </c>
      <c r="E356" s="118" t="str">
        <f aca="false" t="array" ref="E356:E356">IF(INDEX(_Rge_Projectdata_3rd,$B356,MATCH(E$10,_Rge_Headline_Projectdata,0))=0,"",INDEX(_Rge_Projectdata_3rd,$B356,MATCH(E$10,_Rge_Headline_Projectdata,0)))</f>
        <v/>
      </c>
      <c r="F356" s="119" t="str">
        <f aca="false">IF(OR(E356=0,E356&gt;_Reportdate),"Open","Closed")</f>
        <v>Open</v>
      </c>
      <c r="G356" s="120"/>
      <c r="H356" s="121"/>
      <c r="I356" s="121"/>
      <c r="J356" s="121"/>
      <c r="K356" s="122" t="n">
        <f aca="false">SUM(H356:J356)</f>
        <v>0</v>
      </c>
      <c r="L356" s="123"/>
      <c r="M356" s="123"/>
      <c r="N356" s="123"/>
      <c r="O356" s="122" t="n">
        <f aca="false">SUM(L356:N356)</f>
        <v>0</v>
      </c>
      <c r="P356" s="123"/>
      <c r="Q356" s="123"/>
      <c r="R356" s="123"/>
      <c r="S356" s="122" t="n">
        <f aca="false">SUM(P356:R356)</f>
        <v>0</v>
      </c>
      <c r="T356" s="123"/>
      <c r="U356" s="123"/>
      <c r="V356" s="123"/>
      <c r="W356" s="122" t="n">
        <f aca="false">SUM(T356:V356)</f>
        <v>0</v>
      </c>
      <c r="X356" s="123"/>
      <c r="Y356" s="123"/>
      <c r="Z356" s="123"/>
      <c r="AA356" s="122" t="n">
        <f aca="false">SUM(X356:Z356)</f>
        <v>0</v>
      </c>
      <c r="AB356" s="123"/>
      <c r="AC356" s="123"/>
      <c r="AD356" s="123"/>
      <c r="AE356" s="123"/>
      <c r="AF356" s="123"/>
      <c r="AG356" s="122" t="n">
        <f aca="false">SUM(AC356:AF356)</f>
        <v>0</v>
      </c>
      <c r="AH356" s="124" t="n">
        <f aca="false">K356+O356+S356+W356+AA356+AB356+AG356</f>
        <v>0</v>
      </c>
      <c r="AI356" s="120"/>
      <c r="AJ356" s="121"/>
      <c r="AK356" s="121"/>
      <c r="AL356" s="121"/>
      <c r="AM356" s="122" t="n">
        <f aca="false">SUM(AJ356:AL356)</f>
        <v>0</v>
      </c>
      <c r="AN356" s="123"/>
      <c r="AO356" s="123"/>
      <c r="AP356" s="123"/>
      <c r="AQ356" s="122" t="n">
        <f aca="false">SUM(AN356:AP356)</f>
        <v>0</v>
      </c>
      <c r="AR356" s="123"/>
      <c r="AS356" s="123"/>
      <c r="AT356" s="123"/>
      <c r="AU356" s="122" t="n">
        <f aca="false">SUM(AR356:AT356)</f>
        <v>0</v>
      </c>
      <c r="AV356" s="123"/>
      <c r="AW356" s="123"/>
      <c r="AX356" s="123"/>
      <c r="AY356" s="122" t="n">
        <f aca="false">SUM(AV356:AX356)</f>
        <v>0</v>
      </c>
      <c r="AZ356" s="123"/>
      <c r="BA356" s="123"/>
      <c r="BB356" s="123"/>
      <c r="BC356" s="122" t="n">
        <f aca="false">SUM(AZ356:BB356)</f>
        <v>0</v>
      </c>
      <c r="BD356" s="123"/>
      <c r="BE356" s="123"/>
      <c r="BF356" s="123"/>
      <c r="BG356" s="123"/>
      <c r="BH356" s="123"/>
      <c r="BI356" s="122" t="n">
        <f aca="false">SUM(BE356:BH356)</f>
        <v>0</v>
      </c>
      <c r="BJ356" s="124" t="n">
        <f aca="false">AM356+AQ356+AU356+AY356+BC356+BD356+BI356</f>
        <v>0</v>
      </c>
      <c r="BK356" s="120"/>
      <c r="BL356" s="121"/>
      <c r="BM356" s="121"/>
      <c r="BN356" s="122" t="n">
        <f aca="false">SUM(BK356:BM356)</f>
        <v>0</v>
      </c>
      <c r="BO356" s="123"/>
      <c r="BP356" s="123"/>
      <c r="BQ356" s="123"/>
      <c r="BR356" s="122" t="n">
        <f aca="false">SUM(BO356:BQ356)</f>
        <v>0</v>
      </c>
      <c r="BS356" s="123"/>
      <c r="BT356" s="123"/>
      <c r="BU356" s="123"/>
      <c r="BV356" s="122" t="n">
        <f aca="false">SUM(BS356:BU356)</f>
        <v>0</v>
      </c>
      <c r="BW356" s="123"/>
      <c r="BX356" s="123"/>
      <c r="BY356" s="123"/>
      <c r="BZ356" s="122" t="n">
        <f aca="false">SUM(BW356:BY356)</f>
        <v>0</v>
      </c>
      <c r="CA356" s="123"/>
      <c r="CB356" s="123"/>
      <c r="CC356" s="123"/>
      <c r="CD356" s="122" t="n">
        <f aca="false">SUM(CA356:CC356)</f>
        <v>0</v>
      </c>
      <c r="CE356" s="123"/>
      <c r="CF356" s="123"/>
      <c r="CG356" s="123"/>
      <c r="CH356" s="123"/>
      <c r="CI356" s="123"/>
      <c r="CJ356" s="122" t="n">
        <f aca="false">SUM(CF356:CI356)</f>
        <v>0</v>
      </c>
      <c r="CK356" s="123" t="n">
        <f aca="false">BN356+BR356+BV356+BZ356+CD356+CE356+CJ356</f>
        <v>0</v>
      </c>
      <c r="CL356" s="125"/>
      <c r="CM356" s="126"/>
      <c r="CN356" s="32"/>
      <c r="CO356" s="32"/>
      <c r="CP356" s="32"/>
      <c r="CQ356" s="32"/>
      <c r="CR356" s="32"/>
      <c r="CS356" s="32"/>
      <c r="CT356" s="32"/>
    </row>
    <row r="357" customFormat="false" ht="24.75" hidden="false" customHeight="true" outlineLevel="0" collapsed="false">
      <c r="A357" s="32"/>
      <c r="B357" s="106" t="n">
        <f aca="false">B356+1</f>
        <v>347</v>
      </c>
      <c r="C357" s="117" t="n">
        <f aca="false">INDEX(_Rge_Projectdata_3rd,$B357,MATCH(C$10,_Rge_Headline_Projectdata,0))</f>
        <v>0</v>
      </c>
      <c r="D357" s="117" t="n">
        <f aca="false">INDEX(_Rge_Projectdata_3rd,$B357,MATCH(D$10,_Rge_Headline_Projectdata,0))</f>
        <v>0</v>
      </c>
      <c r="E357" s="118" t="str">
        <f aca="false" t="array" ref="E357:E357">IF(INDEX(_Rge_Projectdata_3rd,$B357,MATCH(E$10,_Rge_Headline_Projectdata,0))=0,"",INDEX(_Rge_Projectdata_3rd,$B357,MATCH(E$10,_Rge_Headline_Projectdata,0)))</f>
        <v/>
      </c>
      <c r="F357" s="119" t="str">
        <f aca="false">IF(OR(E357=0,E357&gt;_Reportdate),"Open","Closed")</f>
        <v>Open</v>
      </c>
      <c r="G357" s="120"/>
      <c r="H357" s="121"/>
      <c r="I357" s="121"/>
      <c r="J357" s="121"/>
      <c r="K357" s="122" t="n">
        <f aca="false">SUM(H357:J357)</f>
        <v>0</v>
      </c>
      <c r="L357" s="123"/>
      <c r="M357" s="123"/>
      <c r="N357" s="123"/>
      <c r="O357" s="122" t="n">
        <f aca="false">SUM(L357:N357)</f>
        <v>0</v>
      </c>
      <c r="P357" s="123"/>
      <c r="Q357" s="123"/>
      <c r="R357" s="123"/>
      <c r="S357" s="122" t="n">
        <f aca="false">SUM(P357:R357)</f>
        <v>0</v>
      </c>
      <c r="T357" s="123"/>
      <c r="U357" s="123"/>
      <c r="V357" s="123"/>
      <c r="W357" s="122" t="n">
        <f aca="false">SUM(T357:V357)</f>
        <v>0</v>
      </c>
      <c r="X357" s="123"/>
      <c r="Y357" s="123"/>
      <c r="Z357" s="123"/>
      <c r="AA357" s="122" t="n">
        <f aca="false">SUM(X357:Z357)</f>
        <v>0</v>
      </c>
      <c r="AB357" s="123"/>
      <c r="AC357" s="123"/>
      <c r="AD357" s="123"/>
      <c r="AE357" s="123"/>
      <c r="AF357" s="123"/>
      <c r="AG357" s="122" t="n">
        <f aca="false">SUM(AC357:AF357)</f>
        <v>0</v>
      </c>
      <c r="AH357" s="124" t="n">
        <f aca="false">K357+O357+S357+W357+AA357+AB357+AG357</f>
        <v>0</v>
      </c>
      <c r="AI357" s="120"/>
      <c r="AJ357" s="121"/>
      <c r="AK357" s="121"/>
      <c r="AL357" s="121"/>
      <c r="AM357" s="122" t="n">
        <f aca="false">SUM(AJ357:AL357)</f>
        <v>0</v>
      </c>
      <c r="AN357" s="123"/>
      <c r="AO357" s="123"/>
      <c r="AP357" s="123"/>
      <c r="AQ357" s="122" t="n">
        <f aca="false">SUM(AN357:AP357)</f>
        <v>0</v>
      </c>
      <c r="AR357" s="123"/>
      <c r="AS357" s="123"/>
      <c r="AT357" s="123"/>
      <c r="AU357" s="122" t="n">
        <f aca="false">SUM(AR357:AT357)</f>
        <v>0</v>
      </c>
      <c r="AV357" s="123"/>
      <c r="AW357" s="123"/>
      <c r="AX357" s="123"/>
      <c r="AY357" s="122" t="n">
        <f aca="false">SUM(AV357:AX357)</f>
        <v>0</v>
      </c>
      <c r="AZ357" s="123"/>
      <c r="BA357" s="123"/>
      <c r="BB357" s="123"/>
      <c r="BC357" s="122" t="n">
        <f aca="false">SUM(AZ357:BB357)</f>
        <v>0</v>
      </c>
      <c r="BD357" s="123"/>
      <c r="BE357" s="123"/>
      <c r="BF357" s="123"/>
      <c r="BG357" s="123"/>
      <c r="BH357" s="123"/>
      <c r="BI357" s="122" t="n">
        <f aca="false">SUM(BE357:BH357)</f>
        <v>0</v>
      </c>
      <c r="BJ357" s="124" t="n">
        <f aca="false">AM357+AQ357+AU357+AY357+BC357+BD357+BI357</f>
        <v>0</v>
      </c>
      <c r="BK357" s="120"/>
      <c r="BL357" s="121"/>
      <c r="BM357" s="121"/>
      <c r="BN357" s="122" t="n">
        <f aca="false">SUM(BK357:BM357)</f>
        <v>0</v>
      </c>
      <c r="BO357" s="123"/>
      <c r="BP357" s="123"/>
      <c r="BQ357" s="123"/>
      <c r="BR357" s="122" t="n">
        <f aca="false">SUM(BO357:BQ357)</f>
        <v>0</v>
      </c>
      <c r="BS357" s="123"/>
      <c r="BT357" s="123"/>
      <c r="BU357" s="123"/>
      <c r="BV357" s="122" t="n">
        <f aca="false">SUM(BS357:BU357)</f>
        <v>0</v>
      </c>
      <c r="BW357" s="123"/>
      <c r="BX357" s="123"/>
      <c r="BY357" s="123"/>
      <c r="BZ357" s="122" t="n">
        <f aca="false">SUM(BW357:BY357)</f>
        <v>0</v>
      </c>
      <c r="CA357" s="123"/>
      <c r="CB357" s="123"/>
      <c r="CC357" s="123"/>
      <c r="CD357" s="122" t="n">
        <f aca="false">SUM(CA357:CC357)</f>
        <v>0</v>
      </c>
      <c r="CE357" s="123"/>
      <c r="CF357" s="123"/>
      <c r="CG357" s="123"/>
      <c r="CH357" s="123"/>
      <c r="CI357" s="123"/>
      <c r="CJ357" s="122" t="n">
        <f aca="false">SUM(CF357:CI357)</f>
        <v>0</v>
      </c>
      <c r="CK357" s="123" t="n">
        <f aca="false">BN357+BR357+BV357+BZ357+CD357+CE357+CJ357</f>
        <v>0</v>
      </c>
      <c r="CL357" s="125"/>
      <c r="CM357" s="126"/>
      <c r="CN357" s="32"/>
      <c r="CO357" s="32"/>
      <c r="CP357" s="32"/>
      <c r="CQ357" s="32"/>
      <c r="CR357" s="32"/>
      <c r="CS357" s="32"/>
      <c r="CT357" s="32"/>
    </row>
    <row r="358" customFormat="false" ht="24.75" hidden="false" customHeight="true" outlineLevel="0" collapsed="false">
      <c r="A358" s="32"/>
      <c r="B358" s="106" t="n">
        <f aca="false">B357+1</f>
        <v>348</v>
      </c>
      <c r="C358" s="117" t="n">
        <f aca="false">INDEX(_Rge_Projectdata_3rd,$B358,MATCH(C$10,_Rge_Headline_Projectdata,0))</f>
        <v>0</v>
      </c>
      <c r="D358" s="117" t="n">
        <f aca="false">INDEX(_Rge_Projectdata_3rd,$B358,MATCH(D$10,_Rge_Headline_Projectdata,0))</f>
        <v>0</v>
      </c>
      <c r="E358" s="118" t="str">
        <f aca="false" t="array" ref="E358:E358">IF(INDEX(_Rge_Projectdata_3rd,$B358,MATCH(E$10,_Rge_Headline_Projectdata,0))=0,"",INDEX(_Rge_Projectdata_3rd,$B358,MATCH(E$10,_Rge_Headline_Projectdata,0)))</f>
        <v/>
      </c>
      <c r="F358" s="119" t="str">
        <f aca="false">IF(OR(E358=0,E358&gt;_Reportdate),"Open","Closed")</f>
        <v>Open</v>
      </c>
      <c r="G358" s="120"/>
      <c r="H358" s="121"/>
      <c r="I358" s="121"/>
      <c r="J358" s="121"/>
      <c r="K358" s="122" t="n">
        <f aca="false">SUM(H358:J358)</f>
        <v>0</v>
      </c>
      <c r="L358" s="123"/>
      <c r="M358" s="123"/>
      <c r="N358" s="123"/>
      <c r="O358" s="122" t="n">
        <f aca="false">SUM(L358:N358)</f>
        <v>0</v>
      </c>
      <c r="P358" s="123"/>
      <c r="Q358" s="123"/>
      <c r="R358" s="123"/>
      <c r="S358" s="122" t="n">
        <f aca="false">SUM(P358:R358)</f>
        <v>0</v>
      </c>
      <c r="T358" s="123"/>
      <c r="U358" s="123"/>
      <c r="V358" s="123"/>
      <c r="W358" s="122" t="n">
        <f aca="false">SUM(T358:V358)</f>
        <v>0</v>
      </c>
      <c r="X358" s="123"/>
      <c r="Y358" s="123"/>
      <c r="Z358" s="123"/>
      <c r="AA358" s="122" t="n">
        <f aca="false">SUM(X358:Z358)</f>
        <v>0</v>
      </c>
      <c r="AB358" s="123"/>
      <c r="AC358" s="123"/>
      <c r="AD358" s="123"/>
      <c r="AE358" s="123"/>
      <c r="AF358" s="123"/>
      <c r="AG358" s="122" t="n">
        <f aca="false">SUM(AC358:AF358)</f>
        <v>0</v>
      </c>
      <c r="AH358" s="124" t="n">
        <f aca="false">K358+O358+S358+W358+AA358+AB358+AG358</f>
        <v>0</v>
      </c>
      <c r="AI358" s="120"/>
      <c r="AJ358" s="121"/>
      <c r="AK358" s="121"/>
      <c r="AL358" s="121"/>
      <c r="AM358" s="122" t="n">
        <f aca="false">SUM(AJ358:AL358)</f>
        <v>0</v>
      </c>
      <c r="AN358" s="123"/>
      <c r="AO358" s="123"/>
      <c r="AP358" s="123"/>
      <c r="AQ358" s="122" t="n">
        <f aca="false">SUM(AN358:AP358)</f>
        <v>0</v>
      </c>
      <c r="AR358" s="123"/>
      <c r="AS358" s="123"/>
      <c r="AT358" s="123"/>
      <c r="AU358" s="122" t="n">
        <f aca="false">SUM(AR358:AT358)</f>
        <v>0</v>
      </c>
      <c r="AV358" s="123"/>
      <c r="AW358" s="123"/>
      <c r="AX358" s="123"/>
      <c r="AY358" s="122" t="n">
        <f aca="false">SUM(AV358:AX358)</f>
        <v>0</v>
      </c>
      <c r="AZ358" s="123"/>
      <c r="BA358" s="123"/>
      <c r="BB358" s="123"/>
      <c r="BC358" s="122" t="n">
        <f aca="false">SUM(AZ358:BB358)</f>
        <v>0</v>
      </c>
      <c r="BD358" s="123"/>
      <c r="BE358" s="123"/>
      <c r="BF358" s="123"/>
      <c r="BG358" s="123"/>
      <c r="BH358" s="123"/>
      <c r="BI358" s="122" t="n">
        <f aca="false">SUM(BE358:BH358)</f>
        <v>0</v>
      </c>
      <c r="BJ358" s="124" t="n">
        <f aca="false">AM358+AQ358+AU358+AY358+BC358+BD358+BI358</f>
        <v>0</v>
      </c>
      <c r="BK358" s="120"/>
      <c r="BL358" s="121"/>
      <c r="BM358" s="121"/>
      <c r="BN358" s="122" t="n">
        <f aca="false">SUM(BK358:BM358)</f>
        <v>0</v>
      </c>
      <c r="BO358" s="123"/>
      <c r="BP358" s="123"/>
      <c r="BQ358" s="123"/>
      <c r="BR358" s="122" t="n">
        <f aca="false">SUM(BO358:BQ358)</f>
        <v>0</v>
      </c>
      <c r="BS358" s="123"/>
      <c r="BT358" s="123"/>
      <c r="BU358" s="123"/>
      <c r="BV358" s="122" t="n">
        <f aca="false">SUM(BS358:BU358)</f>
        <v>0</v>
      </c>
      <c r="BW358" s="123"/>
      <c r="BX358" s="123"/>
      <c r="BY358" s="123"/>
      <c r="BZ358" s="122" t="n">
        <f aca="false">SUM(BW358:BY358)</f>
        <v>0</v>
      </c>
      <c r="CA358" s="123"/>
      <c r="CB358" s="123"/>
      <c r="CC358" s="123"/>
      <c r="CD358" s="122" t="n">
        <f aca="false">SUM(CA358:CC358)</f>
        <v>0</v>
      </c>
      <c r="CE358" s="123"/>
      <c r="CF358" s="123"/>
      <c r="CG358" s="123"/>
      <c r="CH358" s="123"/>
      <c r="CI358" s="123"/>
      <c r="CJ358" s="122" t="n">
        <f aca="false">SUM(CF358:CI358)</f>
        <v>0</v>
      </c>
      <c r="CK358" s="123" t="n">
        <f aca="false">BN358+BR358+BV358+BZ358+CD358+CE358+CJ358</f>
        <v>0</v>
      </c>
      <c r="CL358" s="125"/>
      <c r="CM358" s="126"/>
      <c r="CN358" s="32"/>
      <c r="CO358" s="32"/>
      <c r="CP358" s="32"/>
      <c r="CQ358" s="32"/>
      <c r="CR358" s="32"/>
      <c r="CS358" s="32"/>
      <c r="CT358" s="32"/>
    </row>
    <row r="359" customFormat="false" ht="24.75" hidden="false" customHeight="true" outlineLevel="0" collapsed="false">
      <c r="A359" s="32"/>
      <c r="B359" s="106" t="n">
        <f aca="false">B358+1</f>
        <v>349</v>
      </c>
      <c r="C359" s="117" t="n">
        <f aca="false">INDEX(_Rge_Projectdata_3rd,$B359,MATCH(C$10,_Rge_Headline_Projectdata,0))</f>
        <v>0</v>
      </c>
      <c r="D359" s="117" t="n">
        <f aca="false">INDEX(_Rge_Projectdata_3rd,$B359,MATCH(D$10,_Rge_Headline_Projectdata,0))</f>
        <v>0</v>
      </c>
      <c r="E359" s="118" t="str">
        <f aca="false" t="array" ref="E359:E359">IF(INDEX(_Rge_Projectdata_3rd,$B359,MATCH(E$10,_Rge_Headline_Projectdata,0))=0,"",INDEX(_Rge_Projectdata_3rd,$B359,MATCH(E$10,_Rge_Headline_Projectdata,0)))</f>
        <v/>
      </c>
      <c r="F359" s="119" t="str">
        <f aca="false">IF(OR(E359=0,E359&gt;_Reportdate),"Open","Closed")</f>
        <v>Open</v>
      </c>
      <c r="G359" s="120"/>
      <c r="H359" s="121"/>
      <c r="I359" s="121"/>
      <c r="J359" s="121"/>
      <c r="K359" s="122" t="n">
        <f aca="false">SUM(H359:J359)</f>
        <v>0</v>
      </c>
      <c r="L359" s="123"/>
      <c r="M359" s="123"/>
      <c r="N359" s="123"/>
      <c r="O359" s="122" t="n">
        <f aca="false">SUM(L359:N359)</f>
        <v>0</v>
      </c>
      <c r="P359" s="123"/>
      <c r="Q359" s="123"/>
      <c r="R359" s="123"/>
      <c r="S359" s="122" t="n">
        <f aca="false">SUM(P359:R359)</f>
        <v>0</v>
      </c>
      <c r="T359" s="123"/>
      <c r="U359" s="123"/>
      <c r="V359" s="123"/>
      <c r="W359" s="122" t="n">
        <f aca="false">SUM(T359:V359)</f>
        <v>0</v>
      </c>
      <c r="X359" s="123"/>
      <c r="Y359" s="123"/>
      <c r="Z359" s="123"/>
      <c r="AA359" s="122" t="n">
        <f aca="false">SUM(X359:Z359)</f>
        <v>0</v>
      </c>
      <c r="AB359" s="123"/>
      <c r="AC359" s="123"/>
      <c r="AD359" s="123"/>
      <c r="AE359" s="123"/>
      <c r="AF359" s="123"/>
      <c r="AG359" s="122" t="n">
        <f aca="false">SUM(AC359:AF359)</f>
        <v>0</v>
      </c>
      <c r="AH359" s="124" t="n">
        <f aca="false">K359+O359+S359+W359+AA359+AB359+AG359</f>
        <v>0</v>
      </c>
      <c r="AI359" s="120"/>
      <c r="AJ359" s="121"/>
      <c r="AK359" s="121"/>
      <c r="AL359" s="121"/>
      <c r="AM359" s="122" t="n">
        <f aca="false">SUM(AJ359:AL359)</f>
        <v>0</v>
      </c>
      <c r="AN359" s="123"/>
      <c r="AO359" s="123"/>
      <c r="AP359" s="123"/>
      <c r="AQ359" s="122" t="n">
        <f aca="false">SUM(AN359:AP359)</f>
        <v>0</v>
      </c>
      <c r="AR359" s="123"/>
      <c r="AS359" s="123"/>
      <c r="AT359" s="123"/>
      <c r="AU359" s="122" t="n">
        <f aca="false">SUM(AR359:AT359)</f>
        <v>0</v>
      </c>
      <c r="AV359" s="123"/>
      <c r="AW359" s="123"/>
      <c r="AX359" s="123"/>
      <c r="AY359" s="122" t="n">
        <f aca="false">SUM(AV359:AX359)</f>
        <v>0</v>
      </c>
      <c r="AZ359" s="123"/>
      <c r="BA359" s="123"/>
      <c r="BB359" s="123"/>
      <c r="BC359" s="122" t="n">
        <f aca="false">SUM(AZ359:BB359)</f>
        <v>0</v>
      </c>
      <c r="BD359" s="123"/>
      <c r="BE359" s="123"/>
      <c r="BF359" s="123"/>
      <c r="BG359" s="123"/>
      <c r="BH359" s="123"/>
      <c r="BI359" s="122" t="n">
        <f aca="false">SUM(BE359:BH359)</f>
        <v>0</v>
      </c>
      <c r="BJ359" s="124" t="n">
        <f aca="false">AM359+AQ359+AU359+AY359+BC359+BD359+BI359</f>
        <v>0</v>
      </c>
      <c r="BK359" s="120"/>
      <c r="BL359" s="121"/>
      <c r="BM359" s="121"/>
      <c r="BN359" s="122" t="n">
        <f aca="false">SUM(BK359:BM359)</f>
        <v>0</v>
      </c>
      <c r="BO359" s="123"/>
      <c r="BP359" s="123"/>
      <c r="BQ359" s="123"/>
      <c r="BR359" s="122" t="n">
        <f aca="false">SUM(BO359:BQ359)</f>
        <v>0</v>
      </c>
      <c r="BS359" s="123"/>
      <c r="BT359" s="123"/>
      <c r="BU359" s="123"/>
      <c r="BV359" s="122" t="n">
        <f aca="false">SUM(BS359:BU359)</f>
        <v>0</v>
      </c>
      <c r="BW359" s="123"/>
      <c r="BX359" s="123"/>
      <c r="BY359" s="123"/>
      <c r="BZ359" s="122" t="n">
        <f aca="false">SUM(BW359:BY359)</f>
        <v>0</v>
      </c>
      <c r="CA359" s="123"/>
      <c r="CB359" s="123"/>
      <c r="CC359" s="123"/>
      <c r="CD359" s="122" t="n">
        <f aca="false">SUM(CA359:CC359)</f>
        <v>0</v>
      </c>
      <c r="CE359" s="123"/>
      <c r="CF359" s="123"/>
      <c r="CG359" s="123"/>
      <c r="CH359" s="123"/>
      <c r="CI359" s="123"/>
      <c r="CJ359" s="122" t="n">
        <f aca="false">SUM(CF359:CI359)</f>
        <v>0</v>
      </c>
      <c r="CK359" s="123" t="n">
        <f aca="false">BN359+BR359+BV359+BZ359+CD359+CE359+CJ359</f>
        <v>0</v>
      </c>
      <c r="CL359" s="125"/>
      <c r="CM359" s="126"/>
      <c r="CN359" s="32"/>
      <c r="CO359" s="32"/>
      <c r="CP359" s="32"/>
      <c r="CQ359" s="32"/>
      <c r="CR359" s="32"/>
      <c r="CS359" s="32"/>
      <c r="CT359" s="32"/>
    </row>
    <row r="360" customFormat="false" ht="24.75" hidden="false" customHeight="true" outlineLevel="0" collapsed="false">
      <c r="A360" s="32"/>
      <c r="B360" s="106" t="n">
        <f aca="false">B359+1</f>
        <v>350</v>
      </c>
      <c r="C360" s="117" t="n">
        <f aca="false">INDEX(_Rge_Projectdata_3rd,$B360,MATCH(C$10,_Rge_Headline_Projectdata,0))</f>
        <v>0</v>
      </c>
      <c r="D360" s="117" t="n">
        <f aca="false">INDEX(_Rge_Projectdata_3rd,$B360,MATCH(D$10,_Rge_Headline_Projectdata,0))</f>
        <v>0</v>
      </c>
      <c r="E360" s="118" t="str">
        <f aca="false" t="array" ref="E360:E360">IF(INDEX(_Rge_Projectdata_3rd,$B360,MATCH(E$10,_Rge_Headline_Projectdata,0))=0,"",INDEX(_Rge_Projectdata_3rd,$B360,MATCH(E$10,_Rge_Headline_Projectdata,0)))</f>
        <v/>
      </c>
      <c r="F360" s="119" t="str">
        <f aca="false">IF(OR(E360=0,E360&gt;_Reportdate),"Open","Closed")</f>
        <v>Open</v>
      </c>
      <c r="G360" s="120"/>
      <c r="H360" s="121"/>
      <c r="I360" s="121"/>
      <c r="J360" s="121"/>
      <c r="K360" s="122" t="n">
        <f aca="false">SUM(H360:J360)</f>
        <v>0</v>
      </c>
      <c r="L360" s="123"/>
      <c r="M360" s="123"/>
      <c r="N360" s="123"/>
      <c r="O360" s="122" t="n">
        <f aca="false">SUM(L360:N360)</f>
        <v>0</v>
      </c>
      <c r="P360" s="123"/>
      <c r="Q360" s="123"/>
      <c r="R360" s="123"/>
      <c r="S360" s="122" t="n">
        <f aca="false">SUM(P360:R360)</f>
        <v>0</v>
      </c>
      <c r="T360" s="123"/>
      <c r="U360" s="123"/>
      <c r="V360" s="123"/>
      <c r="W360" s="122" t="n">
        <f aca="false">SUM(T360:V360)</f>
        <v>0</v>
      </c>
      <c r="X360" s="123"/>
      <c r="Y360" s="123"/>
      <c r="Z360" s="123"/>
      <c r="AA360" s="122" t="n">
        <f aca="false">SUM(X360:Z360)</f>
        <v>0</v>
      </c>
      <c r="AB360" s="123"/>
      <c r="AC360" s="123"/>
      <c r="AD360" s="123"/>
      <c r="AE360" s="123"/>
      <c r="AF360" s="123"/>
      <c r="AG360" s="122" t="n">
        <f aca="false">SUM(AC360:AF360)</f>
        <v>0</v>
      </c>
      <c r="AH360" s="124" t="n">
        <f aca="false">K360+O360+S360+W360+AA360+AB360+AG360</f>
        <v>0</v>
      </c>
      <c r="AI360" s="120"/>
      <c r="AJ360" s="121"/>
      <c r="AK360" s="121"/>
      <c r="AL360" s="121"/>
      <c r="AM360" s="122" t="n">
        <f aca="false">SUM(AJ360:AL360)</f>
        <v>0</v>
      </c>
      <c r="AN360" s="123"/>
      <c r="AO360" s="123"/>
      <c r="AP360" s="123"/>
      <c r="AQ360" s="122" t="n">
        <f aca="false">SUM(AN360:AP360)</f>
        <v>0</v>
      </c>
      <c r="AR360" s="123"/>
      <c r="AS360" s="123"/>
      <c r="AT360" s="123"/>
      <c r="AU360" s="122" t="n">
        <f aca="false">SUM(AR360:AT360)</f>
        <v>0</v>
      </c>
      <c r="AV360" s="123"/>
      <c r="AW360" s="123"/>
      <c r="AX360" s="123"/>
      <c r="AY360" s="122" t="n">
        <f aca="false">SUM(AV360:AX360)</f>
        <v>0</v>
      </c>
      <c r="AZ360" s="123"/>
      <c r="BA360" s="123"/>
      <c r="BB360" s="123"/>
      <c r="BC360" s="122" t="n">
        <f aca="false">SUM(AZ360:BB360)</f>
        <v>0</v>
      </c>
      <c r="BD360" s="123"/>
      <c r="BE360" s="123"/>
      <c r="BF360" s="123"/>
      <c r="BG360" s="123"/>
      <c r="BH360" s="123"/>
      <c r="BI360" s="122" t="n">
        <f aca="false">SUM(BE360:BH360)</f>
        <v>0</v>
      </c>
      <c r="BJ360" s="124" t="n">
        <f aca="false">AM360+AQ360+AU360+AY360+BC360+BD360+BI360</f>
        <v>0</v>
      </c>
      <c r="BK360" s="120"/>
      <c r="BL360" s="121"/>
      <c r="BM360" s="121"/>
      <c r="BN360" s="122" t="n">
        <f aca="false">SUM(BK360:BM360)</f>
        <v>0</v>
      </c>
      <c r="BO360" s="123"/>
      <c r="BP360" s="123"/>
      <c r="BQ360" s="123"/>
      <c r="BR360" s="122" t="n">
        <f aca="false">SUM(BO360:BQ360)</f>
        <v>0</v>
      </c>
      <c r="BS360" s="123"/>
      <c r="BT360" s="123"/>
      <c r="BU360" s="123"/>
      <c r="BV360" s="122" t="n">
        <f aca="false">SUM(BS360:BU360)</f>
        <v>0</v>
      </c>
      <c r="BW360" s="123"/>
      <c r="BX360" s="123"/>
      <c r="BY360" s="123"/>
      <c r="BZ360" s="122" t="n">
        <f aca="false">SUM(BW360:BY360)</f>
        <v>0</v>
      </c>
      <c r="CA360" s="123"/>
      <c r="CB360" s="123"/>
      <c r="CC360" s="123"/>
      <c r="CD360" s="122" t="n">
        <f aca="false">SUM(CA360:CC360)</f>
        <v>0</v>
      </c>
      <c r="CE360" s="123"/>
      <c r="CF360" s="123"/>
      <c r="CG360" s="123"/>
      <c r="CH360" s="123"/>
      <c r="CI360" s="123"/>
      <c r="CJ360" s="122" t="n">
        <f aca="false">SUM(CF360:CI360)</f>
        <v>0</v>
      </c>
      <c r="CK360" s="123" t="n">
        <f aca="false">BN360+BR360+BV360+BZ360+CD360+CE360+CJ360</f>
        <v>0</v>
      </c>
      <c r="CL360" s="125"/>
      <c r="CM360" s="126"/>
      <c r="CN360" s="32"/>
      <c r="CO360" s="32"/>
      <c r="CP360" s="32"/>
      <c r="CQ360" s="32"/>
      <c r="CR360" s="32"/>
      <c r="CS360" s="32"/>
      <c r="CT360" s="32"/>
    </row>
    <row r="361" customFormat="false" ht="24.75" hidden="false" customHeight="true" outlineLevel="0" collapsed="false">
      <c r="A361" s="32"/>
      <c r="B361" s="106" t="n">
        <f aca="false">B360+1</f>
        <v>351</v>
      </c>
      <c r="C361" s="117" t="n">
        <f aca="false">INDEX(_Rge_Projectdata_3rd,$B361,MATCH(C$10,_Rge_Headline_Projectdata,0))</f>
        <v>0</v>
      </c>
      <c r="D361" s="117" t="n">
        <f aca="false">INDEX(_Rge_Projectdata_3rd,$B361,MATCH(D$10,_Rge_Headline_Projectdata,0))</f>
        <v>0</v>
      </c>
      <c r="E361" s="118" t="str">
        <f aca="false" t="array" ref="E361:E361">IF(INDEX(_Rge_Projectdata_3rd,$B361,MATCH(E$10,_Rge_Headline_Projectdata,0))=0,"",INDEX(_Rge_Projectdata_3rd,$B361,MATCH(E$10,_Rge_Headline_Projectdata,0)))</f>
        <v/>
      </c>
      <c r="F361" s="119" t="str">
        <f aca="false">IF(OR(E361=0,E361&gt;_Reportdate),"Open","Closed")</f>
        <v>Open</v>
      </c>
      <c r="G361" s="120"/>
      <c r="H361" s="121"/>
      <c r="I361" s="121"/>
      <c r="J361" s="121"/>
      <c r="K361" s="122" t="n">
        <f aca="false">SUM(H361:J361)</f>
        <v>0</v>
      </c>
      <c r="L361" s="123"/>
      <c r="M361" s="123"/>
      <c r="N361" s="123"/>
      <c r="O361" s="122" t="n">
        <f aca="false">SUM(L361:N361)</f>
        <v>0</v>
      </c>
      <c r="P361" s="123"/>
      <c r="Q361" s="123"/>
      <c r="R361" s="123"/>
      <c r="S361" s="122" t="n">
        <f aca="false">SUM(P361:R361)</f>
        <v>0</v>
      </c>
      <c r="T361" s="123"/>
      <c r="U361" s="123"/>
      <c r="V361" s="123"/>
      <c r="W361" s="122" t="n">
        <f aca="false">SUM(T361:V361)</f>
        <v>0</v>
      </c>
      <c r="X361" s="123"/>
      <c r="Y361" s="123"/>
      <c r="Z361" s="123"/>
      <c r="AA361" s="122" t="n">
        <f aca="false">SUM(X361:Z361)</f>
        <v>0</v>
      </c>
      <c r="AB361" s="123"/>
      <c r="AC361" s="123"/>
      <c r="AD361" s="123"/>
      <c r="AE361" s="123"/>
      <c r="AF361" s="123"/>
      <c r="AG361" s="122" t="n">
        <f aca="false">SUM(AC361:AF361)</f>
        <v>0</v>
      </c>
      <c r="AH361" s="124" t="n">
        <f aca="false">K361+O361+S361+W361+AA361+AB361+AG361</f>
        <v>0</v>
      </c>
      <c r="AI361" s="120"/>
      <c r="AJ361" s="121"/>
      <c r="AK361" s="121"/>
      <c r="AL361" s="121"/>
      <c r="AM361" s="122" t="n">
        <f aca="false">SUM(AJ361:AL361)</f>
        <v>0</v>
      </c>
      <c r="AN361" s="123"/>
      <c r="AO361" s="123"/>
      <c r="AP361" s="123"/>
      <c r="AQ361" s="122" t="n">
        <f aca="false">SUM(AN361:AP361)</f>
        <v>0</v>
      </c>
      <c r="AR361" s="123"/>
      <c r="AS361" s="123"/>
      <c r="AT361" s="123"/>
      <c r="AU361" s="122" t="n">
        <f aca="false">SUM(AR361:AT361)</f>
        <v>0</v>
      </c>
      <c r="AV361" s="123"/>
      <c r="AW361" s="123"/>
      <c r="AX361" s="123"/>
      <c r="AY361" s="122" t="n">
        <f aca="false">SUM(AV361:AX361)</f>
        <v>0</v>
      </c>
      <c r="AZ361" s="123"/>
      <c r="BA361" s="123"/>
      <c r="BB361" s="123"/>
      <c r="BC361" s="122" t="n">
        <f aca="false">SUM(AZ361:BB361)</f>
        <v>0</v>
      </c>
      <c r="BD361" s="123"/>
      <c r="BE361" s="123"/>
      <c r="BF361" s="123"/>
      <c r="BG361" s="123"/>
      <c r="BH361" s="123"/>
      <c r="BI361" s="122" t="n">
        <f aca="false">SUM(BE361:BH361)</f>
        <v>0</v>
      </c>
      <c r="BJ361" s="124" t="n">
        <f aca="false">AM361+AQ361+AU361+AY361+BC361+BD361+BI361</f>
        <v>0</v>
      </c>
      <c r="BK361" s="120"/>
      <c r="BL361" s="121"/>
      <c r="BM361" s="121"/>
      <c r="BN361" s="122" t="n">
        <f aca="false">SUM(BK361:BM361)</f>
        <v>0</v>
      </c>
      <c r="BO361" s="123"/>
      <c r="BP361" s="123"/>
      <c r="BQ361" s="123"/>
      <c r="BR361" s="122" t="n">
        <f aca="false">SUM(BO361:BQ361)</f>
        <v>0</v>
      </c>
      <c r="BS361" s="123"/>
      <c r="BT361" s="123"/>
      <c r="BU361" s="123"/>
      <c r="BV361" s="122" t="n">
        <f aca="false">SUM(BS361:BU361)</f>
        <v>0</v>
      </c>
      <c r="BW361" s="123"/>
      <c r="BX361" s="123"/>
      <c r="BY361" s="123"/>
      <c r="BZ361" s="122" t="n">
        <f aca="false">SUM(BW361:BY361)</f>
        <v>0</v>
      </c>
      <c r="CA361" s="123"/>
      <c r="CB361" s="123"/>
      <c r="CC361" s="123"/>
      <c r="CD361" s="122" t="n">
        <f aca="false">SUM(CA361:CC361)</f>
        <v>0</v>
      </c>
      <c r="CE361" s="123"/>
      <c r="CF361" s="123"/>
      <c r="CG361" s="123"/>
      <c r="CH361" s="123"/>
      <c r="CI361" s="123"/>
      <c r="CJ361" s="122" t="n">
        <f aca="false">SUM(CF361:CI361)</f>
        <v>0</v>
      </c>
      <c r="CK361" s="123" t="n">
        <f aca="false">BN361+BR361+BV361+BZ361+CD361+CE361+CJ361</f>
        <v>0</v>
      </c>
      <c r="CL361" s="125"/>
      <c r="CM361" s="126"/>
      <c r="CN361" s="32"/>
      <c r="CO361" s="32"/>
      <c r="CP361" s="32"/>
      <c r="CQ361" s="32"/>
      <c r="CR361" s="32"/>
      <c r="CS361" s="32"/>
      <c r="CT361" s="32"/>
    </row>
    <row r="362" customFormat="false" ht="24.75" hidden="false" customHeight="true" outlineLevel="0" collapsed="false">
      <c r="A362" s="32"/>
      <c r="B362" s="106" t="n">
        <f aca="false">B361+1</f>
        <v>352</v>
      </c>
      <c r="C362" s="117" t="n">
        <f aca="false">INDEX(_Rge_Projectdata_3rd,$B362,MATCH(C$10,_Rge_Headline_Projectdata,0))</f>
        <v>0</v>
      </c>
      <c r="D362" s="117" t="n">
        <f aca="false">INDEX(_Rge_Projectdata_3rd,$B362,MATCH(D$10,_Rge_Headline_Projectdata,0))</f>
        <v>0</v>
      </c>
      <c r="E362" s="118" t="str">
        <f aca="false" t="array" ref="E362:E362">IF(INDEX(_Rge_Projectdata_3rd,$B362,MATCH(E$10,_Rge_Headline_Projectdata,0))=0,"",INDEX(_Rge_Projectdata_3rd,$B362,MATCH(E$10,_Rge_Headline_Projectdata,0)))</f>
        <v/>
      </c>
      <c r="F362" s="119" t="str">
        <f aca="false">IF(OR(E362=0,E362&gt;_Reportdate),"Open","Closed")</f>
        <v>Open</v>
      </c>
      <c r="G362" s="120"/>
      <c r="H362" s="121"/>
      <c r="I362" s="121"/>
      <c r="J362" s="121"/>
      <c r="K362" s="122" t="n">
        <f aca="false">SUM(H362:J362)</f>
        <v>0</v>
      </c>
      <c r="L362" s="123"/>
      <c r="M362" s="123"/>
      <c r="N362" s="123"/>
      <c r="O362" s="122" t="n">
        <f aca="false">SUM(L362:N362)</f>
        <v>0</v>
      </c>
      <c r="P362" s="123"/>
      <c r="Q362" s="123"/>
      <c r="R362" s="123"/>
      <c r="S362" s="122" t="n">
        <f aca="false">SUM(P362:R362)</f>
        <v>0</v>
      </c>
      <c r="T362" s="123"/>
      <c r="U362" s="123"/>
      <c r="V362" s="123"/>
      <c r="W362" s="122" t="n">
        <f aca="false">SUM(T362:V362)</f>
        <v>0</v>
      </c>
      <c r="X362" s="123"/>
      <c r="Y362" s="123"/>
      <c r="Z362" s="123"/>
      <c r="AA362" s="122" t="n">
        <f aca="false">SUM(X362:Z362)</f>
        <v>0</v>
      </c>
      <c r="AB362" s="123"/>
      <c r="AC362" s="123"/>
      <c r="AD362" s="123"/>
      <c r="AE362" s="123"/>
      <c r="AF362" s="123"/>
      <c r="AG362" s="122" t="n">
        <f aca="false">SUM(AC362:AF362)</f>
        <v>0</v>
      </c>
      <c r="AH362" s="124" t="n">
        <f aca="false">K362+O362+S362+W362+AA362+AB362+AG362</f>
        <v>0</v>
      </c>
      <c r="AI362" s="120"/>
      <c r="AJ362" s="121"/>
      <c r="AK362" s="121"/>
      <c r="AL362" s="121"/>
      <c r="AM362" s="122" t="n">
        <f aca="false">SUM(AJ362:AL362)</f>
        <v>0</v>
      </c>
      <c r="AN362" s="123"/>
      <c r="AO362" s="123"/>
      <c r="AP362" s="123"/>
      <c r="AQ362" s="122" t="n">
        <f aca="false">SUM(AN362:AP362)</f>
        <v>0</v>
      </c>
      <c r="AR362" s="123"/>
      <c r="AS362" s="123"/>
      <c r="AT362" s="123"/>
      <c r="AU362" s="122" t="n">
        <f aca="false">SUM(AR362:AT362)</f>
        <v>0</v>
      </c>
      <c r="AV362" s="123"/>
      <c r="AW362" s="123"/>
      <c r="AX362" s="123"/>
      <c r="AY362" s="122" t="n">
        <f aca="false">SUM(AV362:AX362)</f>
        <v>0</v>
      </c>
      <c r="AZ362" s="123"/>
      <c r="BA362" s="123"/>
      <c r="BB362" s="123"/>
      <c r="BC362" s="122" t="n">
        <f aca="false">SUM(AZ362:BB362)</f>
        <v>0</v>
      </c>
      <c r="BD362" s="123"/>
      <c r="BE362" s="123"/>
      <c r="BF362" s="123"/>
      <c r="BG362" s="123"/>
      <c r="BH362" s="123"/>
      <c r="BI362" s="122" t="n">
        <f aca="false">SUM(BE362:BH362)</f>
        <v>0</v>
      </c>
      <c r="BJ362" s="124" t="n">
        <f aca="false">AM362+AQ362+AU362+AY362+BC362+BD362+BI362</f>
        <v>0</v>
      </c>
      <c r="BK362" s="120"/>
      <c r="BL362" s="121"/>
      <c r="BM362" s="121"/>
      <c r="BN362" s="122" t="n">
        <f aca="false">SUM(BK362:BM362)</f>
        <v>0</v>
      </c>
      <c r="BO362" s="123"/>
      <c r="BP362" s="123"/>
      <c r="BQ362" s="123"/>
      <c r="BR362" s="122" t="n">
        <f aca="false">SUM(BO362:BQ362)</f>
        <v>0</v>
      </c>
      <c r="BS362" s="123"/>
      <c r="BT362" s="123"/>
      <c r="BU362" s="123"/>
      <c r="BV362" s="122" t="n">
        <f aca="false">SUM(BS362:BU362)</f>
        <v>0</v>
      </c>
      <c r="BW362" s="123"/>
      <c r="BX362" s="123"/>
      <c r="BY362" s="123"/>
      <c r="BZ362" s="122" t="n">
        <f aca="false">SUM(BW362:BY362)</f>
        <v>0</v>
      </c>
      <c r="CA362" s="123"/>
      <c r="CB362" s="123"/>
      <c r="CC362" s="123"/>
      <c r="CD362" s="122" t="n">
        <f aca="false">SUM(CA362:CC362)</f>
        <v>0</v>
      </c>
      <c r="CE362" s="123"/>
      <c r="CF362" s="123"/>
      <c r="CG362" s="123"/>
      <c r="CH362" s="123"/>
      <c r="CI362" s="123"/>
      <c r="CJ362" s="122" t="n">
        <f aca="false">SUM(CF362:CI362)</f>
        <v>0</v>
      </c>
      <c r="CK362" s="123" t="n">
        <f aca="false">BN362+BR362+BV362+BZ362+CD362+CE362+CJ362</f>
        <v>0</v>
      </c>
      <c r="CL362" s="125"/>
      <c r="CM362" s="126"/>
      <c r="CN362" s="32"/>
      <c r="CO362" s="32"/>
      <c r="CP362" s="32"/>
      <c r="CQ362" s="32"/>
      <c r="CR362" s="32"/>
      <c r="CS362" s="32"/>
      <c r="CT362" s="32"/>
    </row>
    <row r="363" customFormat="false" ht="24.75" hidden="false" customHeight="true" outlineLevel="0" collapsed="false">
      <c r="A363" s="32"/>
      <c r="B363" s="106" t="n">
        <f aca="false">B362+1</f>
        <v>353</v>
      </c>
      <c r="C363" s="117" t="n">
        <f aca="false">INDEX(_Rge_Projectdata_3rd,$B363,MATCH(C$10,_Rge_Headline_Projectdata,0))</f>
        <v>0</v>
      </c>
      <c r="D363" s="117" t="n">
        <f aca="false">INDEX(_Rge_Projectdata_3rd,$B363,MATCH(D$10,_Rge_Headline_Projectdata,0))</f>
        <v>0</v>
      </c>
      <c r="E363" s="118" t="str">
        <f aca="false" t="array" ref="E363:E363">IF(INDEX(_Rge_Projectdata_3rd,$B363,MATCH(E$10,_Rge_Headline_Projectdata,0))=0,"",INDEX(_Rge_Projectdata_3rd,$B363,MATCH(E$10,_Rge_Headline_Projectdata,0)))</f>
        <v/>
      </c>
      <c r="F363" s="119" t="str">
        <f aca="false">IF(OR(E363=0,E363&gt;_Reportdate),"Open","Closed")</f>
        <v>Open</v>
      </c>
      <c r="G363" s="120"/>
      <c r="H363" s="121"/>
      <c r="I363" s="121"/>
      <c r="J363" s="121"/>
      <c r="K363" s="122" t="n">
        <f aca="false">SUM(H363:J363)</f>
        <v>0</v>
      </c>
      <c r="L363" s="123"/>
      <c r="M363" s="123"/>
      <c r="N363" s="123"/>
      <c r="O363" s="122" t="n">
        <f aca="false">SUM(L363:N363)</f>
        <v>0</v>
      </c>
      <c r="P363" s="123"/>
      <c r="Q363" s="123"/>
      <c r="R363" s="123"/>
      <c r="S363" s="122" t="n">
        <f aca="false">SUM(P363:R363)</f>
        <v>0</v>
      </c>
      <c r="T363" s="123"/>
      <c r="U363" s="123"/>
      <c r="V363" s="123"/>
      <c r="W363" s="122" t="n">
        <f aca="false">SUM(T363:V363)</f>
        <v>0</v>
      </c>
      <c r="X363" s="123"/>
      <c r="Y363" s="123"/>
      <c r="Z363" s="123"/>
      <c r="AA363" s="122" t="n">
        <f aca="false">SUM(X363:Z363)</f>
        <v>0</v>
      </c>
      <c r="AB363" s="123"/>
      <c r="AC363" s="123"/>
      <c r="AD363" s="123"/>
      <c r="AE363" s="123"/>
      <c r="AF363" s="123"/>
      <c r="AG363" s="122" t="n">
        <f aca="false">SUM(AC363:AF363)</f>
        <v>0</v>
      </c>
      <c r="AH363" s="124" t="n">
        <f aca="false">K363+O363+S363+W363+AA363+AB363+AG363</f>
        <v>0</v>
      </c>
      <c r="AI363" s="120"/>
      <c r="AJ363" s="121"/>
      <c r="AK363" s="121"/>
      <c r="AL363" s="121"/>
      <c r="AM363" s="122" t="n">
        <f aca="false">SUM(AJ363:AL363)</f>
        <v>0</v>
      </c>
      <c r="AN363" s="123"/>
      <c r="AO363" s="123"/>
      <c r="AP363" s="123"/>
      <c r="AQ363" s="122" t="n">
        <f aca="false">SUM(AN363:AP363)</f>
        <v>0</v>
      </c>
      <c r="AR363" s="123"/>
      <c r="AS363" s="123"/>
      <c r="AT363" s="123"/>
      <c r="AU363" s="122" t="n">
        <f aca="false">SUM(AR363:AT363)</f>
        <v>0</v>
      </c>
      <c r="AV363" s="123"/>
      <c r="AW363" s="123"/>
      <c r="AX363" s="123"/>
      <c r="AY363" s="122" t="n">
        <f aca="false">SUM(AV363:AX363)</f>
        <v>0</v>
      </c>
      <c r="AZ363" s="123"/>
      <c r="BA363" s="123"/>
      <c r="BB363" s="123"/>
      <c r="BC363" s="122" t="n">
        <f aca="false">SUM(AZ363:BB363)</f>
        <v>0</v>
      </c>
      <c r="BD363" s="123"/>
      <c r="BE363" s="123"/>
      <c r="BF363" s="123"/>
      <c r="BG363" s="123"/>
      <c r="BH363" s="123"/>
      <c r="BI363" s="122" t="n">
        <f aca="false">SUM(BE363:BH363)</f>
        <v>0</v>
      </c>
      <c r="BJ363" s="124" t="n">
        <f aca="false">AM363+AQ363+AU363+AY363+BC363+BD363+BI363</f>
        <v>0</v>
      </c>
      <c r="BK363" s="120"/>
      <c r="BL363" s="121"/>
      <c r="BM363" s="121"/>
      <c r="BN363" s="122" t="n">
        <f aca="false">SUM(BK363:BM363)</f>
        <v>0</v>
      </c>
      <c r="BO363" s="123"/>
      <c r="BP363" s="123"/>
      <c r="BQ363" s="123"/>
      <c r="BR363" s="122" t="n">
        <f aca="false">SUM(BO363:BQ363)</f>
        <v>0</v>
      </c>
      <c r="BS363" s="123"/>
      <c r="BT363" s="123"/>
      <c r="BU363" s="123"/>
      <c r="BV363" s="122" t="n">
        <f aca="false">SUM(BS363:BU363)</f>
        <v>0</v>
      </c>
      <c r="BW363" s="123"/>
      <c r="BX363" s="123"/>
      <c r="BY363" s="123"/>
      <c r="BZ363" s="122" t="n">
        <f aca="false">SUM(BW363:BY363)</f>
        <v>0</v>
      </c>
      <c r="CA363" s="123"/>
      <c r="CB363" s="123"/>
      <c r="CC363" s="123"/>
      <c r="CD363" s="122" t="n">
        <f aca="false">SUM(CA363:CC363)</f>
        <v>0</v>
      </c>
      <c r="CE363" s="123"/>
      <c r="CF363" s="123"/>
      <c r="CG363" s="123"/>
      <c r="CH363" s="123"/>
      <c r="CI363" s="123"/>
      <c r="CJ363" s="122" t="n">
        <f aca="false">SUM(CF363:CI363)</f>
        <v>0</v>
      </c>
      <c r="CK363" s="123" t="n">
        <f aca="false">BN363+BR363+BV363+BZ363+CD363+CE363+CJ363</f>
        <v>0</v>
      </c>
      <c r="CL363" s="125"/>
      <c r="CM363" s="126"/>
      <c r="CN363" s="32"/>
      <c r="CO363" s="32"/>
      <c r="CP363" s="32"/>
      <c r="CQ363" s="32"/>
      <c r="CR363" s="32"/>
      <c r="CS363" s="32"/>
      <c r="CT363" s="32"/>
    </row>
    <row r="364" customFormat="false" ht="24.75" hidden="false" customHeight="true" outlineLevel="0" collapsed="false">
      <c r="A364" s="32"/>
      <c r="B364" s="106" t="n">
        <f aca="false">B363+1</f>
        <v>354</v>
      </c>
      <c r="C364" s="117" t="n">
        <f aca="false">INDEX(_Rge_Projectdata_3rd,$B364,MATCH(C$10,_Rge_Headline_Projectdata,0))</f>
        <v>0</v>
      </c>
      <c r="D364" s="117" t="n">
        <f aca="false">INDEX(_Rge_Projectdata_3rd,$B364,MATCH(D$10,_Rge_Headline_Projectdata,0))</f>
        <v>0</v>
      </c>
      <c r="E364" s="118" t="str">
        <f aca="false" t="array" ref="E364:E364">IF(INDEX(_Rge_Projectdata_3rd,$B364,MATCH(E$10,_Rge_Headline_Projectdata,0))=0,"",INDEX(_Rge_Projectdata_3rd,$B364,MATCH(E$10,_Rge_Headline_Projectdata,0)))</f>
        <v/>
      </c>
      <c r="F364" s="119" t="str">
        <f aca="false">IF(OR(E364=0,E364&gt;_Reportdate),"Open","Closed")</f>
        <v>Open</v>
      </c>
      <c r="G364" s="120"/>
      <c r="H364" s="121"/>
      <c r="I364" s="121"/>
      <c r="J364" s="121"/>
      <c r="K364" s="122" t="n">
        <f aca="false">SUM(H364:J364)</f>
        <v>0</v>
      </c>
      <c r="L364" s="123"/>
      <c r="M364" s="123"/>
      <c r="N364" s="123"/>
      <c r="O364" s="122" t="n">
        <f aca="false">SUM(L364:N364)</f>
        <v>0</v>
      </c>
      <c r="P364" s="123"/>
      <c r="Q364" s="123"/>
      <c r="R364" s="123"/>
      <c r="S364" s="122" t="n">
        <f aca="false">SUM(P364:R364)</f>
        <v>0</v>
      </c>
      <c r="T364" s="123"/>
      <c r="U364" s="123"/>
      <c r="V364" s="123"/>
      <c r="W364" s="122" t="n">
        <f aca="false">SUM(T364:V364)</f>
        <v>0</v>
      </c>
      <c r="X364" s="123"/>
      <c r="Y364" s="123"/>
      <c r="Z364" s="123"/>
      <c r="AA364" s="122" t="n">
        <f aca="false">SUM(X364:Z364)</f>
        <v>0</v>
      </c>
      <c r="AB364" s="123"/>
      <c r="AC364" s="123"/>
      <c r="AD364" s="123"/>
      <c r="AE364" s="123"/>
      <c r="AF364" s="123"/>
      <c r="AG364" s="122" t="n">
        <f aca="false">SUM(AC364:AF364)</f>
        <v>0</v>
      </c>
      <c r="AH364" s="124" t="n">
        <f aca="false">K364+O364+S364+W364+AA364+AB364+AG364</f>
        <v>0</v>
      </c>
      <c r="AI364" s="120"/>
      <c r="AJ364" s="121"/>
      <c r="AK364" s="121"/>
      <c r="AL364" s="121"/>
      <c r="AM364" s="122" t="n">
        <f aca="false">SUM(AJ364:AL364)</f>
        <v>0</v>
      </c>
      <c r="AN364" s="123"/>
      <c r="AO364" s="123"/>
      <c r="AP364" s="123"/>
      <c r="AQ364" s="122" t="n">
        <f aca="false">SUM(AN364:AP364)</f>
        <v>0</v>
      </c>
      <c r="AR364" s="123"/>
      <c r="AS364" s="123"/>
      <c r="AT364" s="123"/>
      <c r="AU364" s="122" t="n">
        <f aca="false">SUM(AR364:AT364)</f>
        <v>0</v>
      </c>
      <c r="AV364" s="123"/>
      <c r="AW364" s="123"/>
      <c r="AX364" s="123"/>
      <c r="AY364" s="122" t="n">
        <f aca="false">SUM(AV364:AX364)</f>
        <v>0</v>
      </c>
      <c r="AZ364" s="123"/>
      <c r="BA364" s="123"/>
      <c r="BB364" s="123"/>
      <c r="BC364" s="122" t="n">
        <f aca="false">SUM(AZ364:BB364)</f>
        <v>0</v>
      </c>
      <c r="BD364" s="123"/>
      <c r="BE364" s="123"/>
      <c r="BF364" s="123"/>
      <c r="BG364" s="123"/>
      <c r="BH364" s="123"/>
      <c r="BI364" s="122" t="n">
        <f aca="false">SUM(BE364:BH364)</f>
        <v>0</v>
      </c>
      <c r="BJ364" s="124" t="n">
        <f aca="false">AM364+AQ364+AU364+AY364+BC364+BD364+BI364</f>
        <v>0</v>
      </c>
      <c r="BK364" s="120"/>
      <c r="BL364" s="121"/>
      <c r="BM364" s="121"/>
      <c r="BN364" s="122" t="n">
        <f aca="false">SUM(BK364:BM364)</f>
        <v>0</v>
      </c>
      <c r="BO364" s="123"/>
      <c r="BP364" s="123"/>
      <c r="BQ364" s="123"/>
      <c r="BR364" s="122" t="n">
        <f aca="false">SUM(BO364:BQ364)</f>
        <v>0</v>
      </c>
      <c r="BS364" s="123"/>
      <c r="BT364" s="123"/>
      <c r="BU364" s="123"/>
      <c r="BV364" s="122" t="n">
        <f aca="false">SUM(BS364:BU364)</f>
        <v>0</v>
      </c>
      <c r="BW364" s="123"/>
      <c r="BX364" s="123"/>
      <c r="BY364" s="123"/>
      <c r="BZ364" s="122" t="n">
        <f aca="false">SUM(BW364:BY364)</f>
        <v>0</v>
      </c>
      <c r="CA364" s="123"/>
      <c r="CB364" s="123"/>
      <c r="CC364" s="123"/>
      <c r="CD364" s="122" t="n">
        <f aca="false">SUM(CA364:CC364)</f>
        <v>0</v>
      </c>
      <c r="CE364" s="123"/>
      <c r="CF364" s="123"/>
      <c r="CG364" s="123"/>
      <c r="CH364" s="123"/>
      <c r="CI364" s="123"/>
      <c r="CJ364" s="122" t="n">
        <f aca="false">SUM(CF364:CI364)</f>
        <v>0</v>
      </c>
      <c r="CK364" s="123" t="n">
        <f aca="false">BN364+BR364+BV364+BZ364+CD364+CE364+CJ364</f>
        <v>0</v>
      </c>
      <c r="CL364" s="125"/>
      <c r="CM364" s="126"/>
      <c r="CN364" s="32"/>
      <c r="CO364" s="32"/>
      <c r="CP364" s="32"/>
      <c r="CQ364" s="32"/>
      <c r="CR364" s="32"/>
      <c r="CS364" s="32"/>
      <c r="CT364" s="32"/>
    </row>
    <row r="365" customFormat="false" ht="24.75" hidden="false" customHeight="true" outlineLevel="0" collapsed="false">
      <c r="A365" s="32"/>
      <c r="B365" s="106" t="n">
        <f aca="false">B364+1</f>
        <v>355</v>
      </c>
      <c r="C365" s="117" t="n">
        <f aca="false">INDEX(_Rge_Projectdata_3rd,$B365,MATCH(C$10,_Rge_Headline_Projectdata,0))</f>
        <v>0</v>
      </c>
      <c r="D365" s="117" t="n">
        <f aca="false">INDEX(_Rge_Projectdata_3rd,$B365,MATCH(D$10,_Rge_Headline_Projectdata,0))</f>
        <v>0</v>
      </c>
      <c r="E365" s="118" t="str">
        <f aca="false" t="array" ref="E365:E365">IF(INDEX(_Rge_Projectdata_3rd,$B365,MATCH(E$10,_Rge_Headline_Projectdata,0))=0,"",INDEX(_Rge_Projectdata_3rd,$B365,MATCH(E$10,_Rge_Headline_Projectdata,0)))</f>
        <v/>
      </c>
      <c r="F365" s="119" t="str">
        <f aca="false">IF(OR(E365=0,E365&gt;_Reportdate),"Open","Closed")</f>
        <v>Open</v>
      </c>
      <c r="G365" s="120"/>
      <c r="H365" s="121"/>
      <c r="I365" s="121"/>
      <c r="J365" s="121"/>
      <c r="K365" s="122" t="n">
        <f aca="false">SUM(H365:J365)</f>
        <v>0</v>
      </c>
      <c r="L365" s="123"/>
      <c r="M365" s="123"/>
      <c r="N365" s="123"/>
      <c r="O365" s="122" t="n">
        <f aca="false">SUM(L365:N365)</f>
        <v>0</v>
      </c>
      <c r="P365" s="123"/>
      <c r="Q365" s="123"/>
      <c r="R365" s="123"/>
      <c r="S365" s="122" t="n">
        <f aca="false">SUM(P365:R365)</f>
        <v>0</v>
      </c>
      <c r="T365" s="123"/>
      <c r="U365" s="123"/>
      <c r="V365" s="123"/>
      <c r="W365" s="122" t="n">
        <f aca="false">SUM(T365:V365)</f>
        <v>0</v>
      </c>
      <c r="X365" s="123"/>
      <c r="Y365" s="123"/>
      <c r="Z365" s="123"/>
      <c r="AA365" s="122" t="n">
        <f aca="false">SUM(X365:Z365)</f>
        <v>0</v>
      </c>
      <c r="AB365" s="123"/>
      <c r="AC365" s="123"/>
      <c r="AD365" s="123"/>
      <c r="AE365" s="123"/>
      <c r="AF365" s="123"/>
      <c r="AG365" s="122" t="n">
        <f aca="false">SUM(AC365:AF365)</f>
        <v>0</v>
      </c>
      <c r="AH365" s="124" t="n">
        <f aca="false">K365+O365+S365+W365+AA365+AB365+AG365</f>
        <v>0</v>
      </c>
      <c r="AI365" s="120"/>
      <c r="AJ365" s="121"/>
      <c r="AK365" s="121"/>
      <c r="AL365" s="121"/>
      <c r="AM365" s="122" t="n">
        <f aca="false">SUM(AJ365:AL365)</f>
        <v>0</v>
      </c>
      <c r="AN365" s="123"/>
      <c r="AO365" s="123"/>
      <c r="AP365" s="123"/>
      <c r="AQ365" s="122" t="n">
        <f aca="false">SUM(AN365:AP365)</f>
        <v>0</v>
      </c>
      <c r="AR365" s="123"/>
      <c r="AS365" s="123"/>
      <c r="AT365" s="123"/>
      <c r="AU365" s="122" t="n">
        <f aca="false">SUM(AR365:AT365)</f>
        <v>0</v>
      </c>
      <c r="AV365" s="123"/>
      <c r="AW365" s="123"/>
      <c r="AX365" s="123"/>
      <c r="AY365" s="122" t="n">
        <f aca="false">SUM(AV365:AX365)</f>
        <v>0</v>
      </c>
      <c r="AZ365" s="123"/>
      <c r="BA365" s="123"/>
      <c r="BB365" s="123"/>
      <c r="BC365" s="122" t="n">
        <f aca="false">SUM(AZ365:BB365)</f>
        <v>0</v>
      </c>
      <c r="BD365" s="123"/>
      <c r="BE365" s="123"/>
      <c r="BF365" s="123"/>
      <c r="BG365" s="123"/>
      <c r="BH365" s="123"/>
      <c r="BI365" s="122" t="n">
        <f aca="false">SUM(BE365:BH365)</f>
        <v>0</v>
      </c>
      <c r="BJ365" s="124" t="n">
        <f aca="false">AM365+AQ365+AU365+AY365+BC365+BD365+BI365</f>
        <v>0</v>
      </c>
      <c r="BK365" s="120"/>
      <c r="BL365" s="121"/>
      <c r="BM365" s="121"/>
      <c r="BN365" s="122" t="n">
        <f aca="false">SUM(BK365:BM365)</f>
        <v>0</v>
      </c>
      <c r="BO365" s="123"/>
      <c r="BP365" s="123"/>
      <c r="BQ365" s="123"/>
      <c r="BR365" s="122" t="n">
        <f aca="false">SUM(BO365:BQ365)</f>
        <v>0</v>
      </c>
      <c r="BS365" s="123"/>
      <c r="BT365" s="123"/>
      <c r="BU365" s="123"/>
      <c r="BV365" s="122" t="n">
        <f aca="false">SUM(BS365:BU365)</f>
        <v>0</v>
      </c>
      <c r="BW365" s="123"/>
      <c r="BX365" s="123"/>
      <c r="BY365" s="123"/>
      <c r="BZ365" s="122" t="n">
        <f aca="false">SUM(BW365:BY365)</f>
        <v>0</v>
      </c>
      <c r="CA365" s="123"/>
      <c r="CB365" s="123"/>
      <c r="CC365" s="123"/>
      <c r="CD365" s="122" t="n">
        <f aca="false">SUM(CA365:CC365)</f>
        <v>0</v>
      </c>
      <c r="CE365" s="123"/>
      <c r="CF365" s="123"/>
      <c r="CG365" s="123"/>
      <c r="CH365" s="123"/>
      <c r="CI365" s="123"/>
      <c r="CJ365" s="122" t="n">
        <f aca="false">SUM(CF365:CI365)</f>
        <v>0</v>
      </c>
      <c r="CK365" s="123" t="n">
        <f aca="false">BN365+BR365+BV365+BZ365+CD365+CE365+CJ365</f>
        <v>0</v>
      </c>
      <c r="CL365" s="125"/>
      <c r="CM365" s="126"/>
      <c r="CN365" s="32"/>
      <c r="CO365" s="32"/>
      <c r="CP365" s="32"/>
      <c r="CQ365" s="32"/>
      <c r="CR365" s="32"/>
      <c r="CS365" s="32"/>
      <c r="CT365" s="32"/>
    </row>
    <row r="366" customFormat="false" ht="24.75" hidden="false" customHeight="true" outlineLevel="0" collapsed="false">
      <c r="A366" s="32"/>
      <c r="B366" s="106" t="n">
        <f aca="false">B365+1</f>
        <v>356</v>
      </c>
      <c r="C366" s="117" t="n">
        <f aca="false">INDEX(_Rge_Projectdata_3rd,$B366,MATCH(C$10,_Rge_Headline_Projectdata,0))</f>
        <v>0</v>
      </c>
      <c r="D366" s="117" t="n">
        <f aca="false">INDEX(_Rge_Projectdata_3rd,$B366,MATCH(D$10,_Rge_Headline_Projectdata,0))</f>
        <v>0</v>
      </c>
      <c r="E366" s="118" t="str">
        <f aca="false" t="array" ref="E366:E366">IF(INDEX(_Rge_Projectdata_3rd,$B366,MATCH(E$10,_Rge_Headline_Projectdata,0))=0,"",INDEX(_Rge_Projectdata_3rd,$B366,MATCH(E$10,_Rge_Headline_Projectdata,0)))</f>
        <v/>
      </c>
      <c r="F366" s="119" t="str">
        <f aca="false">IF(OR(E366=0,E366&gt;_Reportdate),"Open","Closed")</f>
        <v>Open</v>
      </c>
      <c r="G366" s="120"/>
      <c r="H366" s="121"/>
      <c r="I366" s="121"/>
      <c r="J366" s="121"/>
      <c r="K366" s="122" t="n">
        <f aca="false">SUM(H366:J366)</f>
        <v>0</v>
      </c>
      <c r="L366" s="123"/>
      <c r="M366" s="123"/>
      <c r="N366" s="123"/>
      <c r="O366" s="122" t="n">
        <f aca="false">SUM(L366:N366)</f>
        <v>0</v>
      </c>
      <c r="P366" s="123"/>
      <c r="Q366" s="123"/>
      <c r="R366" s="123"/>
      <c r="S366" s="122" t="n">
        <f aca="false">SUM(P366:R366)</f>
        <v>0</v>
      </c>
      <c r="T366" s="123"/>
      <c r="U366" s="123"/>
      <c r="V366" s="123"/>
      <c r="W366" s="122" t="n">
        <f aca="false">SUM(T366:V366)</f>
        <v>0</v>
      </c>
      <c r="X366" s="123"/>
      <c r="Y366" s="123"/>
      <c r="Z366" s="123"/>
      <c r="AA366" s="122" t="n">
        <f aca="false">SUM(X366:Z366)</f>
        <v>0</v>
      </c>
      <c r="AB366" s="123"/>
      <c r="AC366" s="123"/>
      <c r="AD366" s="123"/>
      <c r="AE366" s="123"/>
      <c r="AF366" s="123"/>
      <c r="AG366" s="122" t="n">
        <f aca="false">SUM(AC366:AF366)</f>
        <v>0</v>
      </c>
      <c r="AH366" s="124" t="n">
        <f aca="false">K366+O366+S366+W366+AA366+AB366+AG366</f>
        <v>0</v>
      </c>
      <c r="AI366" s="120"/>
      <c r="AJ366" s="121"/>
      <c r="AK366" s="121"/>
      <c r="AL366" s="121"/>
      <c r="AM366" s="122" t="n">
        <f aca="false">SUM(AJ366:AL366)</f>
        <v>0</v>
      </c>
      <c r="AN366" s="123"/>
      <c r="AO366" s="123"/>
      <c r="AP366" s="123"/>
      <c r="AQ366" s="122" t="n">
        <f aca="false">SUM(AN366:AP366)</f>
        <v>0</v>
      </c>
      <c r="AR366" s="123"/>
      <c r="AS366" s="123"/>
      <c r="AT366" s="123"/>
      <c r="AU366" s="122" t="n">
        <f aca="false">SUM(AR366:AT366)</f>
        <v>0</v>
      </c>
      <c r="AV366" s="123"/>
      <c r="AW366" s="123"/>
      <c r="AX366" s="123"/>
      <c r="AY366" s="122" t="n">
        <f aca="false">SUM(AV366:AX366)</f>
        <v>0</v>
      </c>
      <c r="AZ366" s="123"/>
      <c r="BA366" s="123"/>
      <c r="BB366" s="123"/>
      <c r="BC366" s="122" t="n">
        <f aca="false">SUM(AZ366:BB366)</f>
        <v>0</v>
      </c>
      <c r="BD366" s="123"/>
      <c r="BE366" s="123"/>
      <c r="BF366" s="123"/>
      <c r="BG366" s="123"/>
      <c r="BH366" s="123"/>
      <c r="BI366" s="122" t="n">
        <f aca="false">SUM(BE366:BH366)</f>
        <v>0</v>
      </c>
      <c r="BJ366" s="124" t="n">
        <f aca="false">AM366+AQ366+AU366+AY366+BC366+BD366+BI366</f>
        <v>0</v>
      </c>
      <c r="BK366" s="120"/>
      <c r="BL366" s="121"/>
      <c r="BM366" s="121"/>
      <c r="BN366" s="122" t="n">
        <f aca="false">SUM(BK366:BM366)</f>
        <v>0</v>
      </c>
      <c r="BO366" s="123"/>
      <c r="BP366" s="123"/>
      <c r="BQ366" s="123"/>
      <c r="BR366" s="122" t="n">
        <f aca="false">SUM(BO366:BQ366)</f>
        <v>0</v>
      </c>
      <c r="BS366" s="123"/>
      <c r="BT366" s="123"/>
      <c r="BU366" s="123"/>
      <c r="BV366" s="122" t="n">
        <f aca="false">SUM(BS366:BU366)</f>
        <v>0</v>
      </c>
      <c r="BW366" s="123"/>
      <c r="BX366" s="123"/>
      <c r="BY366" s="123"/>
      <c r="BZ366" s="122" t="n">
        <f aca="false">SUM(BW366:BY366)</f>
        <v>0</v>
      </c>
      <c r="CA366" s="123"/>
      <c r="CB366" s="123"/>
      <c r="CC366" s="123"/>
      <c r="CD366" s="122" t="n">
        <f aca="false">SUM(CA366:CC366)</f>
        <v>0</v>
      </c>
      <c r="CE366" s="123"/>
      <c r="CF366" s="123"/>
      <c r="CG366" s="123"/>
      <c r="CH366" s="123"/>
      <c r="CI366" s="123"/>
      <c r="CJ366" s="122" t="n">
        <f aca="false">SUM(CF366:CI366)</f>
        <v>0</v>
      </c>
      <c r="CK366" s="123" t="n">
        <f aca="false">BN366+BR366+BV366+BZ366+CD366+CE366+CJ366</f>
        <v>0</v>
      </c>
      <c r="CL366" s="125"/>
      <c r="CM366" s="126"/>
      <c r="CN366" s="32"/>
      <c r="CO366" s="32"/>
      <c r="CP366" s="32"/>
      <c r="CQ366" s="32"/>
      <c r="CR366" s="32"/>
      <c r="CS366" s="32"/>
      <c r="CT366" s="32"/>
    </row>
    <row r="367" customFormat="false" ht="24.75" hidden="false" customHeight="true" outlineLevel="0" collapsed="false">
      <c r="A367" s="32"/>
      <c r="B367" s="106" t="n">
        <f aca="false">B366+1</f>
        <v>357</v>
      </c>
      <c r="C367" s="117" t="n">
        <f aca="false">INDEX(_Rge_Projectdata_3rd,$B367,MATCH(C$10,_Rge_Headline_Projectdata,0))</f>
        <v>0</v>
      </c>
      <c r="D367" s="117" t="n">
        <f aca="false">INDEX(_Rge_Projectdata_3rd,$B367,MATCH(D$10,_Rge_Headline_Projectdata,0))</f>
        <v>0</v>
      </c>
      <c r="E367" s="118" t="str">
        <f aca="false" t="array" ref="E367:E367">IF(INDEX(_Rge_Projectdata_3rd,$B367,MATCH(E$10,_Rge_Headline_Projectdata,0))=0,"",INDEX(_Rge_Projectdata_3rd,$B367,MATCH(E$10,_Rge_Headline_Projectdata,0)))</f>
        <v/>
      </c>
      <c r="F367" s="119" t="str">
        <f aca="false">IF(OR(E367=0,E367&gt;_Reportdate),"Open","Closed")</f>
        <v>Open</v>
      </c>
      <c r="G367" s="120"/>
      <c r="H367" s="121"/>
      <c r="I367" s="121"/>
      <c r="J367" s="121"/>
      <c r="K367" s="122" t="n">
        <f aca="false">SUM(H367:J367)</f>
        <v>0</v>
      </c>
      <c r="L367" s="123"/>
      <c r="M367" s="123"/>
      <c r="N367" s="123"/>
      <c r="O367" s="122" t="n">
        <f aca="false">SUM(L367:N367)</f>
        <v>0</v>
      </c>
      <c r="P367" s="123"/>
      <c r="Q367" s="123"/>
      <c r="R367" s="123"/>
      <c r="S367" s="122" t="n">
        <f aca="false">SUM(P367:R367)</f>
        <v>0</v>
      </c>
      <c r="T367" s="123"/>
      <c r="U367" s="123"/>
      <c r="V367" s="123"/>
      <c r="W367" s="122" t="n">
        <f aca="false">SUM(T367:V367)</f>
        <v>0</v>
      </c>
      <c r="X367" s="123"/>
      <c r="Y367" s="123"/>
      <c r="Z367" s="123"/>
      <c r="AA367" s="122" t="n">
        <f aca="false">SUM(X367:Z367)</f>
        <v>0</v>
      </c>
      <c r="AB367" s="123"/>
      <c r="AC367" s="123"/>
      <c r="AD367" s="123"/>
      <c r="AE367" s="123"/>
      <c r="AF367" s="123"/>
      <c r="AG367" s="122" t="n">
        <f aca="false">SUM(AC367:AF367)</f>
        <v>0</v>
      </c>
      <c r="AH367" s="124" t="n">
        <f aca="false">K367+O367+S367+W367+AA367+AB367+AG367</f>
        <v>0</v>
      </c>
      <c r="AI367" s="120"/>
      <c r="AJ367" s="121"/>
      <c r="AK367" s="121"/>
      <c r="AL367" s="121"/>
      <c r="AM367" s="122" t="n">
        <f aca="false">SUM(AJ367:AL367)</f>
        <v>0</v>
      </c>
      <c r="AN367" s="123"/>
      <c r="AO367" s="123"/>
      <c r="AP367" s="123"/>
      <c r="AQ367" s="122" t="n">
        <f aca="false">SUM(AN367:AP367)</f>
        <v>0</v>
      </c>
      <c r="AR367" s="123"/>
      <c r="AS367" s="123"/>
      <c r="AT367" s="123"/>
      <c r="AU367" s="122" t="n">
        <f aca="false">SUM(AR367:AT367)</f>
        <v>0</v>
      </c>
      <c r="AV367" s="123"/>
      <c r="AW367" s="123"/>
      <c r="AX367" s="123"/>
      <c r="AY367" s="122" t="n">
        <f aca="false">SUM(AV367:AX367)</f>
        <v>0</v>
      </c>
      <c r="AZ367" s="123"/>
      <c r="BA367" s="123"/>
      <c r="BB367" s="123"/>
      <c r="BC367" s="122" t="n">
        <f aca="false">SUM(AZ367:BB367)</f>
        <v>0</v>
      </c>
      <c r="BD367" s="123"/>
      <c r="BE367" s="123"/>
      <c r="BF367" s="123"/>
      <c r="BG367" s="123"/>
      <c r="BH367" s="123"/>
      <c r="BI367" s="122" t="n">
        <f aca="false">SUM(BE367:BH367)</f>
        <v>0</v>
      </c>
      <c r="BJ367" s="124" t="n">
        <f aca="false">AM367+AQ367+AU367+AY367+BC367+BD367+BI367</f>
        <v>0</v>
      </c>
      <c r="BK367" s="120"/>
      <c r="BL367" s="121"/>
      <c r="BM367" s="121"/>
      <c r="BN367" s="122" t="n">
        <f aca="false">SUM(BK367:BM367)</f>
        <v>0</v>
      </c>
      <c r="BO367" s="123"/>
      <c r="BP367" s="123"/>
      <c r="BQ367" s="123"/>
      <c r="BR367" s="122" t="n">
        <f aca="false">SUM(BO367:BQ367)</f>
        <v>0</v>
      </c>
      <c r="BS367" s="123"/>
      <c r="BT367" s="123"/>
      <c r="BU367" s="123"/>
      <c r="BV367" s="122" t="n">
        <f aca="false">SUM(BS367:BU367)</f>
        <v>0</v>
      </c>
      <c r="BW367" s="123"/>
      <c r="BX367" s="123"/>
      <c r="BY367" s="123"/>
      <c r="BZ367" s="122" t="n">
        <f aca="false">SUM(BW367:BY367)</f>
        <v>0</v>
      </c>
      <c r="CA367" s="123"/>
      <c r="CB367" s="123"/>
      <c r="CC367" s="123"/>
      <c r="CD367" s="122" t="n">
        <f aca="false">SUM(CA367:CC367)</f>
        <v>0</v>
      </c>
      <c r="CE367" s="123"/>
      <c r="CF367" s="123"/>
      <c r="CG367" s="123"/>
      <c r="CH367" s="123"/>
      <c r="CI367" s="123"/>
      <c r="CJ367" s="122" t="n">
        <f aca="false">SUM(CF367:CI367)</f>
        <v>0</v>
      </c>
      <c r="CK367" s="123" t="n">
        <f aca="false">BN367+BR367+BV367+BZ367+CD367+CE367+CJ367</f>
        <v>0</v>
      </c>
      <c r="CL367" s="125"/>
      <c r="CM367" s="126"/>
      <c r="CN367" s="32"/>
      <c r="CO367" s="32"/>
      <c r="CP367" s="32"/>
      <c r="CQ367" s="32"/>
      <c r="CR367" s="32"/>
      <c r="CS367" s="32"/>
      <c r="CT367" s="32"/>
    </row>
    <row r="368" customFormat="false" ht="24.75" hidden="false" customHeight="true" outlineLevel="0" collapsed="false">
      <c r="A368" s="32"/>
      <c r="B368" s="106" t="n">
        <f aca="false">B367+1</f>
        <v>358</v>
      </c>
      <c r="C368" s="117" t="n">
        <f aca="false">INDEX(_Rge_Projectdata_3rd,$B368,MATCH(C$10,_Rge_Headline_Projectdata,0))</f>
        <v>0</v>
      </c>
      <c r="D368" s="117" t="n">
        <f aca="false">INDEX(_Rge_Projectdata_3rd,$B368,MATCH(D$10,_Rge_Headline_Projectdata,0))</f>
        <v>0</v>
      </c>
      <c r="E368" s="118" t="str">
        <f aca="false" t="array" ref="E368:E368">IF(INDEX(_Rge_Projectdata_3rd,$B368,MATCH(E$10,_Rge_Headline_Projectdata,0))=0,"",INDEX(_Rge_Projectdata_3rd,$B368,MATCH(E$10,_Rge_Headline_Projectdata,0)))</f>
        <v/>
      </c>
      <c r="F368" s="119" t="str">
        <f aca="false">IF(OR(E368=0,E368&gt;_Reportdate),"Open","Closed")</f>
        <v>Open</v>
      </c>
      <c r="G368" s="120"/>
      <c r="H368" s="121"/>
      <c r="I368" s="121"/>
      <c r="J368" s="121"/>
      <c r="K368" s="122" t="n">
        <f aca="false">SUM(H368:J368)</f>
        <v>0</v>
      </c>
      <c r="L368" s="123"/>
      <c r="M368" s="123"/>
      <c r="N368" s="123"/>
      <c r="O368" s="122" t="n">
        <f aca="false">SUM(L368:N368)</f>
        <v>0</v>
      </c>
      <c r="P368" s="123"/>
      <c r="Q368" s="123"/>
      <c r="R368" s="123"/>
      <c r="S368" s="122" t="n">
        <f aca="false">SUM(P368:R368)</f>
        <v>0</v>
      </c>
      <c r="T368" s="123"/>
      <c r="U368" s="123"/>
      <c r="V368" s="123"/>
      <c r="W368" s="122" t="n">
        <f aca="false">SUM(T368:V368)</f>
        <v>0</v>
      </c>
      <c r="X368" s="123"/>
      <c r="Y368" s="123"/>
      <c r="Z368" s="123"/>
      <c r="AA368" s="122" t="n">
        <f aca="false">SUM(X368:Z368)</f>
        <v>0</v>
      </c>
      <c r="AB368" s="123"/>
      <c r="AC368" s="123"/>
      <c r="AD368" s="123"/>
      <c r="AE368" s="123"/>
      <c r="AF368" s="123"/>
      <c r="AG368" s="122" t="n">
        <f aca="false">SUM(AC368:AF368)</f>
        <v>0</v>
      </c>
      <c r="AH368" s="124" t="n">
        <f aca="false">K368+O368+S368+W368+AA368+AB368+AG368</f>
        <v>0</v>
      </c>
      <c r="AI368" s="120"/>
      <c r="AJ368" s="121"/>
      <c r="AK368" s="121"/>
      <c r="AL368" s="121"/>
      <c r="AM368" s="122" t="n">
        <f aca="false">SUM(AJ368:AL368)</f>
        <v>0</v>
      </c>
      <c r="AN368" s="123"/>
      <c r="AO368" s="123"/>
      <c r="AP368" s="123"/>
      <c r="AQ368" s="122" t="n">
        <f aca="false">SUM(AN368:AP368)</f>
        <v>0</v>
      </c>
      <c r="AR368" s="123"/>
      <c r="AS368" s="123"/>
      <c r="AT368" s="123"/>
      <c r="AU368" s="122" t="n">
        <f aca="false">SUM(AR368:AT368)</f>
        <v>0</v>
      </c>
      <c r="AV368" s="123"/>
      <c r="AW368" s="123"/>
      <c r="AX368" s="123"/>
      <c r="AY368" s="122" t="n">
        <f aca="false">SUM(AV368:AX368)</f>
        <v>0</v>
      </c>
      <c r="AZ368" s="123"/>
      <c r="BA368" s="123"/>
      <c r="BB368" s="123"/>
      <c r="BC368" s="122" t="n">
        <f aca="false">SUM(AZ368:BB368)</f>
        <v>0</v>
      </c>
      <c r="BD368" s="123"/>
      <c r="BE368" s="123"/>
      <c r="BF368" s="123"/>
      <c r="BG368" s="123"/>
      <c r="BH368" s="123"/>
      <c r="BI368" s="122" t="n">
        <f aca="false">SUM(BE368:BH368)</f>
        <v>0</v>
      </c>
      <c r="BJ368" s="124" t="n">
        <f aca="false">AM368+AQ368+AU368+AY368+BC368+BD368+BI368</f>
        <v>0</v>
      </c>
      <c r="BK368" s="120"/>
      <c r="BL368" s="121"/>
      <c r="BM368" s="121"/>
      <c r="BN368" s="122" t="n">
        <f aca="false">SUM(BK368:BM368)</f>
        <v>0</v>
      </c>
      <c r="BO368" s="123"/>
      <c r="BP368" s="123"/>
      <c r="BQ368" s="123"/>
      <c r="BR368" s="122" t="n">
        <f aca="false">SUM(BO368:BQ368)</f>
        <v>0</v>
      </c>
      <c r="BS368" s="123"/>
      <c r="BT368" s="123"/>
      <c r="BU368" s="123"/>
      <c r="BV368" s="122" t="n">
        <f aca="false">SUM(BS368:BU368)</f>
        <v>0</v>
      </c>
      <c r="BW368" s="123"/>
      <c r="BX368" s="123"/>
      <c r="BY368" s="123"/>
      <c r="BZ368" s="122" t="n">
        <f aca="false">SUM(BW368:BY368)</f>
        <v>0</v>
      </c>
      <c r="CA368" s="123"/>
      <c r="CB368" s="123"/>
      <c r="CC368" s="123"/>
      <c r="CD368" s="122" t="n">
        <f aca="false">SUM(CA368:CC368)</f>
        <v>0</v>
      </c>
      <c r="CE368" s="123"/>
      <c r="CF368" s="123"/>
      <c r="CG368" s="123"/>
      <c r="CH368" s="123"/>
      <c r="CI368" s="123"/>
      <c r="CJ368" s="122" t="n">
        <f aca="false">SUM(CF368:CI368)</f>
        <v>0</v>
      </c>
      <c r="CK368" s="123" t="n">
        <f aca="false">BN368+BR368+BV368+BZ368+CD368+CE368+CJ368</f>
        <v>0</v>
      </c>
      <c r="CL368" s="125"/>
      <c r="CM368" s="126"/>
      <c r="CN368" s="32"/>
      <c r="CO368" s="32"/>
      <c r="CP368" s="32"/>
      <c r="CQ368" s="32"/>
      <c r="CR368" s="32"/>
      <c r="CS368" s="32"/>
      <c r="CT368" s="32"/>
    </row>
    <row r="369" customFormat="false" ht="24.75" hidden="false" customHeight="true" outlineLevel="0" collapsed="false">
      <c r="A369" s="32"/>
      <c r="B369" s="106" t="n">
        <f aca="false">B368+1</f>
        <v>359</v>
      </c>
      <c r="C369" s="117" t="n">
        <f aca="false">INDEX(_Rge_Projectdata_3rd,$B369,MATCH(C$10,_Rge_Headline_Projectdata,0))</f>
        <v>0</v>
      </c>
      <c r="D369" s="117" t="n">
        <f aca="false">INDEX(_Rge_Projectdata_3rd,$B369,MATCH(D$10,_Rge_Headline_Projectdata,0))</f>
        <v>0</v>
      </c>
      <c r="E369" s="118" t="str">
        <f aca="false" t="array" ref="E369:E369">IF(INDEX(_Rge_Projectdata_3rd,$B369,MATCH(E$10,_Rge_Headline_Projectdata,0))=0,"",INDEX(_Rge_Projectdata_3rd,$B369,MATCH(E$10,_Rge_Headline_Projectdata,0)))</f>
        <v/>
      </c>
      <c r="F369" s="119" t="str">
        <f aca="false">IF(OR(E369=0,E369&gt;_Reportdate),"Open","Closed")</f>
        <v>Open</v>
      </c>
      <c r="G369" s="120"/>
      <c r="H369" s="121"/>
      <c r="I369" s="121"/>
      <c r="J369" s="121"/>
      <c r="K369" s="122" t="n">
        <f aca="false">SUM(H369:J369)</f>
        <v>0</v>
      </c>
      <c r="L369" s="123"/>
      <c r="M369" s="123"/>
      <c r="N369" s="123"/>
      <c r="O369" s="122" t="n">
        <f aca="false">SUM(L369:N369)</f>
        <v>0</v>
      </c>
      <c r="P369" s="123"/>
      <c r="Q369" s="123"/>
      <c r="R369" s="123"/>
      <c r="S369" s="122" t="n">
        <f aca="false">SUM(P369:R369)</f>
        <v>0</v>
      </c>
      <c r="T369" s="123"/>
      <c r="U369" s="123"/>
      <c r="V369" s="123"/>
      <c r="W369" s="122" t="n">
        <f aca="false">SUM(T369:V369)</f>
        <v>0</v>
      </c>
      <c r="X369" s="123"/>
      <c r="Y369" s="123"/>
      <c r="Z369" s="123"/>
      <c r="AA369" s="122" t="n">
        <f aca="false">SUM(X369:Z369)</f>
        <v>0</v>
      </c>
      <c r="AB369" s="123"/>
      <c r="AC369" s="123"/>
      <c r="AD369" s="123"/>
      <c r="AE369" s="123"/>
      <c r="AF369" s="123"/>
      <c r="AG369" s="122" t="n">
        <f aca="false">SUM(AC369:AF369)</f>
        <v>0</v>
      </c>
      <c r="AH369" s="124" t="n">
        <f aca="false">K369+O369+S369+W369+AA369+AB369+AG369</f>
        <v>0</v>
      </c>
      <c r="AI369" s="120"/>
      <c r="AJ369" s="121"/>
      <c r="AK369" s="121"/>
      <c r="AL369" s="121"/>
      <c r="AM369" s="122" t="n">
        <f aca="false">SUM(AJ369:AL369)</f>
        <v>0</v>
      </c>
      <c r="AN369" s="123"/>
      <c r="AO369" s="123"/>
      <c r="AP369" s="123"/>
      <c r="AQ369" s="122" t="n">
        <f aca="false">SUM(AN369:AP369)</f>
        <v>0</v>
      </c>
      <c r="AR369" s="123"/>
      <c r="AS369" s="123"/>
      <c r="AT369" s="123"/>
      <c r="AU369" s="122" t="n">
        <f aca="false">SUM(AR369:AT369)</f>
        <v>0</v>
      </c>
      <c r="AV369" s="123"/>
      <c r="AW369" s="123"/>
      <c r="AX369" s="123"/>
      <c r="AY369" s="122" t="n">
        <f aca="false">SUM(AV369:AX369)</f>
        <v>0</v>
      </c>
      <c r="AZ369" s="123"/>
      <c r="BA369" s="123"/>
      <c r="BB369" s="123"/>
      <c r="BC369" s="122" t="n">
        <f aca="false">SUM(AZ369:BB369)</f>
        <v>0</v>
      </c>
      <c r="BD369" s="123"/>
      <c r="BE369" s="123"/>
      <c r="BF369" s="123"/>
      <c r="BG369" s="123"/>
      <c r="BH369" s="123"/>
      <c r="BI369" s="122" t="n">
        <f aca="false">SUM(BE369:BH369)</f>
        <v>0</v>
      </c>
      <c r="BJ369" s="124" t="n">
        <f aca="false">AM369+AQ369+AU369+AY369+BC369+BD369+BI369</f>
        <v>0</v>
      </c>
      <c r="BK369" s="120"/>
      <c r="BL369" s="121"/>
      <c r="BM369" s="121"/>
      <c r="BN369" s="122" t="n">
        <f aca="false">SUM(BK369:BM369)</f>
        <v>0</v>
      </c>
      <c r="BO369" s="123"/>
      <c r="BP369" s="123"/>
      <c r="BQ369" s="123"/>
      <c r="BR369" s="122" t="n">
        <f aca="false">SUM(BO369:BQ369)</f>
        <v>0</v>
      </c>
      <c r="BS369" s="123"/>
      <c r="BT369" s="123"/>
      <c r="BU369" s="123"/>
      <c r="BV369" s="122" t="n">
        <f aca="false">SUM(BS369:BU369)</f>
        <v>0</v>
      </c>
      <c r="BW369" s="123"/>
      <c r="BX369" s="123"/>
      <c r="BY369" s="123"/>
      <c r="BZ369" s="122" t="n">
        <f aca="false">SUM(BW369:BY369)</f>
        <v>0</v>
      </c>
      <c r="CA369" s="123"/>
      <c r="CB369" s="123"/>
      <c r="CC369" s="123"/>
      <c r="CD369" s="122" t="n">
        <f aca="false">SUM(CA369:CC369)</f>
        <v>0</v>
      </c>
      <c r="CE369" s="123"/>
      <c r="CF369" s="123"/>
      <c r="CG369" s="123"/>
      <c r="CH369" s="123"/>
      <c r="CI369" s="123"/>
      <c r="CJ369" s="122" t="n">
        <f aca="false">SUM(CF369:CI369)</f>
        <v>0</v>
      </c>
      <c r="CK369" s="123" t="n">
        <f aca="false">BN369+BR369+BV369+BZ369+CD369+CE369+CJ369</f>
        <v>0</v>
      </c>
      <c r="CL369" s="125"/>
      <c r="CM369" s="126"/>
      <c r="CN369" s="32"/>
      <c r="CO369" s="32"/>
      <c r="CP369" s="32"/>
      <c r="CQ369" s="32"/>
      <c r="CR369" s="32"/>
      <c r="CS369" s="32"/>
      <c r="CT369" s="32"/>
    </row>
    <row r="370" customFormat="false" ht="24.75" hidden="false" customHeight="true" outlineLevel="0" collapsed="false">
      <c r="A370" s="32"/>
      <c r="B370" s="106" t="n">
        <f aca="false">B369+1</f>
        <v>360</v>
      </c>
      <c r="C370" s="117" t="n">
        <f aca="false">INDEX(_Rge_Projectdata_3rd,$B370,MATCH(C$10,_Rge_Headline_Projectdata,0))</f>
        <v>0</v>
      </c>
      <c r="D370" s="117" t="n">
        <f aca="false">INDEX(_Rge_Projectdata_3rd,$B370,MATCH(D$10,_Rge_Headline_Projectdata,0))</f>
        <v>0</v>
      </c>
      <c r="E370" s="118" t="str">
        <f aca="false" t="array" ref="E370:E370">IF(INDEX(_Rge_Projectdata_3rd,$B370,MATCH(E$10,_Rge_Headline_Projectdata,0))=0,"",INDEX(_Rge_Projectdata_3rd,$B370,MATCH(E$10,_Rge_Headline_Projectdata,0)))</f>
        <v/>
      </c>
      <c r="F370" s="119" t="str">
        <f aca="false">IF(OR(E370=0,E370&gt;_Reportdate),"Open","Closed")</f>
        <v>Open</v>
      </c>
      <c r="G370" s="120"/>
      <c r="H370" s="121"/>
      <c r="I370" s="121"/>
      <c r="J370" s="121"/>
      <c r="K370" s="122" t="n">
        <f aca="false">SUM(H370:J370)</f>
        <v>0</v>
      </c>
      <c r="L370" s="123"/>
      <c r="M370" s="123"/>
      <c r="N370" s="123"/>
      <c r="O370" s="122" t="n">
        <f aca="false">SUM(L370:N370)</f>
        <v>0</v>
      </c>
      <c r="P370" s="123"/>
      <c r="Q370" s="123"/>
      <c r="R370" s="123"/>
      <c r="S370" s="122" t="n">
        <f aca="false">SUM(P370:R370)</f>
        <v>0</v>
      </c>
      <c r="T370" s="123"/>
      <c r="U370" s="123"/>
      <c r="V370" s="123"/>
      <c r="W370" s="122" t="n">
        <f aca="false">SUM(T370:V370)</f>
        <v>0</v>
      </c>
      <c r="X370" s="123"/>
      <c r="Y370" s="123"/>
      <c r="Z370" s="123"/>
      <c r="AA370" s="122" t="n">
        <f aca="false">SUM(X370:Z370)</f>
        <v>0</v>
      </c>
      <c r="AB370" s="123"/>
      <c r="AC370" s="123"/>
      <c r="AD370" s="123"/>
      <c r="AE370" s="123"/>
      <c r="AF370" s="123"/>
      <c r="AG370" s="122" t="n">
        <f aca="false">SUM(AC370:AF370)</f>
        <v>0</v>
      </c>
      <c r="AH370" s="124" t="n">
        <f aca="false">K370+O370+S370+W370+AA370+AB370+AG370</f>
        <v>0</v>
      </c>
      <c r="AI370" s="120"/>
      <c r="AJ370" s="121"/>
      <c r="AK370" s="121"/>
      <c r="AL370" s="121"/>
      <c r="AM370" s="122" t="n">
        <f aca="false">SUM(AJ370:AL370)</f>
        <v>0</v>
      </c>
      <c r="AN370" s="123"/>
      <c r="AO370" s="123"/>
      <c r="AP370" s="123"/>
      <c r="AQ370" s="122" t="n">
        <f aca="false">SUM(AN370:AP370)</f>
        <v>0</v>
      </c>
      <c r="AR370" s="123"/>
      <c r="AS370" s="123"/>
      <c r="AT370" s="123"/>
      <c r="AU370" s="122" t="n">
        <f aca="false">SUM(AR370:AT370)</f>
        <v>0</v>
      </c>
      <c r="AV370" s="123"/>
      <c r="AW370" s="123"/>
      <c r="AX370" s="123"/>
      <c r="AY370" s="122" t="n">
        <f aca="false">SUM(AV370:AX370)</f>
        <v>0</v>
      </c>
      <c r="AZ370" s="123"/>
      <c r="BA370" s="123"/>
      <c r="BB370" s="123"/>
      <c r="BC370" s="122" t="n">
        <f aca="false">SUM(AZ370:BB370)</f>
        <v>0</v>
      </c>
      <c r="BD370" s="123"/>
      <c r="BE370" s="123"/>
      <c r="BF370" s="123"/>
      <c r="BG370" s="123"/>
      <c r="BH370" s="123"/>
      <c r="BI370" s="122" t="n">
        <f aca="false">SUM(BE370:BH370)</f>
        <v>0</v>
      </c>
      <c r="BJ370" s="124" t="n">
        <f aca="false">AM370+AQ370+AU370+AY370+BC370+BD370+BI370</f>
        <v>0</v>
      </c>
      <c r="BK370" s="120"/>
      <c r="BL370" s="121"/>
      <c r="BM370" s="121"/>
      <c r="BN370" s="122" t="n">
        <f aca="false">SUM(BK370:BM370)</f>
        <v>0</v>
      </c>
      <c r="BO370" s="123"/>
      <c r="BP370" s="123"/>
      <c r="BQ370" s="123"/>
      <c r="BR370" s="122" t="n">
        <f aca="false">SUM(BO370:BQ370)</f>
        <v>0</v>
      </c>
      <c r="BS370" s="123"/>
      <c r="BT370" s="123"/>
      <c r="BU370" s="123"/>
      <c r="BV370" s="122" t="n">
        <f aca="false">SUM(BS370:BU370)</f>
        <v>0</v>
      </c>
      <c r="BW370" s="123"/>
      <c r="BX370" s="123"/>
      <c r="BY370" s="123"/>
      <c r="BZ370" s="122" t="n">
        <f aca="false">SUM(BW370:BY370)</f>
        <v>0</v>
      </c>
      <c r="CA370" s="123"/>
      <c r="CB370" s="123"/>
      <c r="CC370" s="123"/>
      <c r="CD370" s="122" t="n">
        <f aca="false">SUM(CA370:CC370)</f>
        <v>0</v>
      </c>
      <c r="CE370" s="123"/>
      <c r="CF370" s="123"/>
      <c r="CG370" s="123"/>
      <c r="CH370" s="123"/>
      <c r="CI370" s="123"/>
      <c r="CJ370" s="122" t="n">
        <f aca="false">SUM(CF370:CI370)</f>
        <v>0</v>
      </c>
      <c r="CK370" s="123" t="n">
        <f aca="false">BN370+BR370+BV370+BZ370+CD370+CE370+CJ370</f>
        <v>0</v>
      </c>
      <c r="CL370" s="125"/>
      <c r="CM370" s="126"/>
      <c r="CN370" s="32"/>
      <c r="CO370" s="32"/>
      <c r="CP370" s="32"/>
      <c r="CQ370" s="32"/>
      <c r="CR370" s="32"/>
      <c r="CS370" s="32"/>
      <c r="CT370" s="32"/>
    </row>
    <row r="371" customFormat="false" ht="24.75" hidden="false" customHeight="true" outlineLevel="0" collapsed="false">
      <c r="A371" s="32"/>
      <c r="B371" s="106" t="n">
        <f aca="false">B370+1</f>
        <v>361</v>
      </c>
      <c r="C371" s="117" t="n">
        <f aca="false">INDEX(_Rge_Projectdata_3rd,$B371,MATCH(C$10,_Rge_Headline_Projectdata,0))</f>
        <v>0</v>
      </c>
      <c r="D371" s="117" t="n">
        <f aca="false">INDEX(_Rge_Projectdata_3rd,$B371,MATCH(D$10,_Rge_Headline_Projectdata,0))</f>
        <v>0</v>
      </c>
      <c r="E371" s="118" t="str">
        <f aca="false" t="array" ref="E371:E371">IF(INDEX(_Rge_Projectdata_3rd,$B371,MATCH(E$10,_Rge_Headline_Projectdata,0))=0,"",INDEX(_Rge_Projectdata_3rd,$B371,MATCH(E$10,_Rge_Headline_Projectdata,0)))</f>
        <v/>
      </c>
      <c r="F371" s="119" t="str">
        <f aca="false">IF(OR(E371=0,E371&gt;_Reportdate),"Open","Closed")</f>
        <v>Open</v>
      </c>
      <c r="G371" s="120"/>
      <c r="H371" s="121"/>
      <c r="I371" s="121"/>
      <c r="J371" s="121"/>
      <c r="K371" s="122" t="n">
        <f aca="false">SUM(H371:J371)</f>
        <v>0</v>
      </c>
      <c r="L371" s="123"/>
      <c r="M371" s="123"/>
      <c r="N371" s="123"/>
      <c r="O371" s="122" t="n">
        <f aca="false">SUM(L371:N371)</f>
        <v>0</v>
      </c>
      <c r="P371" s="123"/>
      <c r="Q371" s="123"/>
      <c r="R371" s="123"/>
      <c r="S371" s="122" t="n">
        <f aca="false">SUM(P371:R371)</f>
        <v>0</v>
      </c>
      <c r="T371" s="123"/>
      <c r="U371" s="123"/>
      <c r="V371" s="123"/>
      <c r="W371" s="122" t="n">
        <f aca="false">SUM(T371:V371)</f>
        <v>0</v>
      </c>
      <c r="X371" s="123"/>
      <c r="Y371" s="123"/>
      <c r="Z371" s="123"/>
      <c r="AA371" s="122" t="n">
        <f aca="false">SUM(X371:Z371)</f>
        <v>0</v>
      </c>
      <c r="AB371" s="123"/>
      <c r="AC371" s="123"/>
      <c r="AD371" s="123"/>
      <c r="AE371" s="123"/>
      <c r="AF371" s="123"/>
      <c r="AG371" s="122" t="n">
        <f aca="false">SUM(AC371:AF371)</f>
        <v>0</v>
      </c>
      <c r="AH371" s="124" t="n">
        <f aca="false">K371+O371+S371+W371+AA371+AB371+AG371</f>
        <v>0</v>
      </c>
      <c r="AI371" s="120"/>
      <c r="AJ371" s="121"/>
      <c r="AK371" s="121"/>
      <c r="AL371" s="121"/>
      <c r="AM371" s="122" t="n">
        <f aca="false">SUM(AJ371:AL371)</f>
        <v>0</v>
      </c>
      <c r="AN371" s="123"/>
      <c r="AO371" s="123"/>
      <c r="AP371" s="123"/>
      <c r="AQ371" s="122" t="n">
        <f aca="false">SUM(AN371:AP371)</f>
        <v>0</v>
      </c>
      <c r="AR371" s="123"/>
      <c r="AS371" s="123"/>
      <c r="AT371" s="123"/>
      <c r="AU371" s="122" t="n">
        <f aca="false">SUM(AR371:AT371)</f>
        <v>0</v>
      </c>
      <c r="AV371" s="123"/>
      <c r="AW371" s="123"/>
      <c r="AX371" s="123"/>
      <c r="AY371" s="122" t="n">
        <f aca="false">SUM(AV371:AX371)</f>
        <v>0</v>
      </c>
      <c r="AZ371" s="123"/>
      <c r="BA371" s="123"/>
      <c r="BB371" s="123"/>
      <c r="BC371" s="122" t="n">
        <f aca="false">SUM(AZ371:BB371)</f>
        <v>0</v>
      </c>
      <c r="BD371" s="123"/>
      <c r="BE371" s="123"/>
      <c r="BF371" s="123"/>
      <c r="BG371" s="123"/>
      <c r="BH371" s="123"/>
      <c r="BI371" s="122" t="n">
        <f aca="false">SUM(BE371:BH371)</f>
        <v>0</v>
      </c>
      <c r="BJ371" s="124" t="n">
        <f aca="false">AM371+AQ371+AU371+AY371+BC371+BD371+BI371</f>
        <v>0</v>
      </c>
      <c r="BK371" s="120"/>
      <c r="BL371" s="121"/>
      <c r="BM371" s="121"/>
      <c r="BN371" s="122" t="n">
        <f aca="false">SUM(BK371:BM371)</f>
        <v>0</v>
      </c>
      <c r="BO371" s="123"/>
      <c r="BP371" s="123"/>
      <c r="BQ371" s="123"/>
      <c r="BR371" s="122" t="n">
        <f aca="false">SUM(BO371:BQ371)</f>
        <v>0</v>
      </c>
      <c r="BS371" s="123"/>
      <c r="BT371" s="123"/>
      <c r="BU371" s="123"/>
      <c r="BV371" s="122" t="n">
        <f aca="false">SUM(BS371:BU371)</f>
        <v>0</v>
      </c>
      <c r="BW371" s="123"/>
      <c r="BX371" s="123"/>
      <c r="BY371" s="123"/>
      <c r="BZ371" s="122" t="n">
        <f aca="false">SUM(BW371:BY371)</f>
        <v>0</v>
      </c>
      <c r="CA371" s="123"/>
      <c r="CB371" s="123"/>
      <c r="CC371" s="123"/>
      <c r="CD371" s="122" t="n">
        <f aca="false">SUM(CA371:CC371)</f>
        <v>0</v>
      </c>
      <c r="CE371" s="123"/>
      <c r="CF371" s="123"/>
      <c r="CG371" s="123"/>
      <c r="CH371" s="123"/>
      <c r="CI371" s="123"/>
      <c r="CJ371" s="122" t="n">
        <f aca="false">SUM(CF371:CI371)</f>
        <v>0</v>
      </c>
      <c r="CK371" s="123" t="n">
        <f aca="false">BN371+BR371+BV371+BZ371+CD371+CE371+CJ371</f>
        <v>0</v>
      </c>
      <c r="CL371" s="125"/>
      <c r="CM371" s="126"/>
      <c r="CN371" s="32"/>
      <c r="CO371" s="32"/>
      <c r="CP371" s="32"/>
      <c r="CQ371" s="32"/>
      <c r="CR371" s="32"/>
      <c r="CS371" s="32"/>
      <c r="CT371" s="32"/>
    </row>
    <row r="372" customFormat="false" ht="24.75" hidden="false" customHeight="true" outlineLevel="0" collapsed="false">
      <c r="A372" s="32"/>
      <c r="B372" s="106" t="n">
        <f aca="false">B371+1</f>
        <v>362</v>
      </c>
      <c r="C372" s="117" t="n">
        <f aca="false">INDEX(_Rge_Projectdata_3rd,$B372,MATCH(C$10,_Rge_Headline_Projectdata,0))</f>
        <v>0</v>
      </c>
      <c r="D372" s="117" t="n">
        <f aca="false">INDEX(_Rge_Projectdata_3rd,$B372,MATCH(D$10,_Rge_Headline_Projectdata,0))</f>
        <v>0</v>
      </c>
      <c r="E372" s="118" t="str">
        <f aca="false" t="array" ref="E372:E372">IF(INDEX(_Rge_Projectdata_3rd,$B372,MATCH(E$10,_Rge_Headline_Projectdata,0))=0,"",INDEX(_Rge_Projectdata_3rd,$B372,MATCH(E$10,_Rge_Headline_Projectdata,0)))</f>
        <v/>
      </c>
      <c r="F372" s="119" t="str">
        <f aca="false">IF(OR(E372=0,E372&gt;_Reportdate),"Open","Closed")</f>
        <v>Open</v>
      </c>
      <c r="G372" s="120"/>
      <c r="H372" s="121"/>
      <c r="I372" s="121"/>
      <c r="J372" s="121"/>
      <c r="K372" s="122" t="n">
        <f aca="false">SUM(H372:J372)</f>
        <v>0</v>
      </c>
      <c r="L372" s="123"/>
      <c r="M372" s="123"/>
      <c r="N372" s="123"/>
      <c r="O372" s="122" t="n">
        <f aca="false">SUM(L372:N372)</f>
        <v>0</v>
      </c>
      <c r="P372" s="123"/>
      <c r="Q372" s="123"/>
      <c r="R372" s="123"/>
      <c r="S372" s="122" t="n">
        <f aca="false">SUM(P372:R372)</f>
        <v>0</v>
      </c>
      <c r="T372" s="123"/>
      <c r="U372" s="123"/>
      <c r="V372" s="123"/>
      <c r="W372" s="122" t="n">
        <f aca="false">SUM(T372:V372)</f>
        <v>0</v>
      </c>
      <c r="X372" s="123"/>
      <c r="Y372" s="123"/>
      <c r="Z372" s="123"/>
      <c r="AA372" s="122" t="n">
        <f aca="false">SUM(X372:Z372)</f>
        <v>0</v>
      </c>
      <c r="AB372" s="123"/>
      <c r="AC372" s="123"/>
      <c r="AD372" s="123"/>
      <c r="AE372" s="123"/>
      <c r="AF372" s="123"/>
      <c r="AG372" s="122" t="n">
        <f aca="false">SUM(AC372:AF372)</f>
        <v>0</v>
      </c>
      <c r="AH372" s="124" t="n">
        <f aca="false">K372+O372+S372+W372+AA372+AB372+AG372</f>
        <v>0</v>
      </c>
      <c r="AI372" s="120"/>
      <c r="AJ372" s="121"/>
      <c r="AK372" s="121"/>
      <c r="AL372" s="121"/>
      <c r="AM372" s="122" t="n">
        <f aca="false">SUM(AJ372:AL372)</f>
        <v>0</v>
      </c>
      <c r="AN372" s="123"/>
      <c r="AO372" s="123"/>
      <c r="AP372" s="123"/>
      <c r="AQ372" s="122" t="n">
        <f aca="false">SUM(AN372:AP372)</f>
        <v>0</v>
      </c>
      <c r="AR372" s="123"/>
      <c r="AS372" s="123"/>
      <c r="AT372" s="123"/>
      <c r="AU372" s="122" t="n">
        <f aca="false">SUM(AR372:AT372)</f>
        <v>0</v>
      </c>
      <c r="AV372" s="123"/>
      <c r="AW372" s="123"/>
      <c r="AX372" s="123"/>
      <c r="AY372" s="122" t="n">
        <f aca="false">SUM(AV372:AX372)</f>
        <v>0</v>
      </c>
      <c r="AZ372" s="123"/>
      <c r="BA372" s="123"/>
      <c r="BB372" s="123"/>
      <c r="BC372" s="122" t="n">
        <f aca="false">SUM(AZ372:BB372)</f>
        <v>0</v>
      </c>
      <c r="BD372" s="123"/>
      <c r="BE372" s="123"/>
      <c r="BF372" s="123"/>
      <c r="BG372" s="123"/>
      <c r="BH372" s="123"/>
      <c r="BI372" s="122" t="n">
        <f aca="false">SUM(BE372:BH372)</f>
        <v>0</v>
      </c>
      <c r="BJ372" s="124" t="n">
        <f aca="false">AM372+AQ372+AU372+AY372+BC372+BD372+BI372</f>
        <v>0</v>
      </c>
      <c r="BK372" s="120"/>
      <c r="BL372" s="121"/>
      <c r="BM372" s="121"/>
      <c r="BN372" s="122" t="n">
        <f aca="false">SUM(BK372:BM372)</f>
        <v>0</v>
      </c>
      <c r="BO372" s="123"/>
      <c r="BP372" s="123"/>
      <c r="BQ372" s="123"/>
      <c r="BR372" s="122" t="n">
        <f aca="false">SUM(BO372:BQ372)</f>
        <v>0</v>
      </c>
      <c r="BS372" s="123"/>
      <c r="BT372" s="123"/>
      <c r="BU372" s="123"/>
      <c r="BV372" s="122" t="n">
        <f aca="false">SUM(BS372:BU372)</f>
        <v>0</v>
      </c>
      <c r="BW372" s="123"/>
      <c r="BX372" s="123"/>
      <c r="BY372" s="123"/>
      <c r="BZ372" s="122" t="n">
        <f aca="false">SUM(BW372:BY372)</f>
        <v>0</v>
      </c>
      <c r="CA372" s="123"/>
      <c r="CB372" s="123"/>
      <c r="CC372" s="123"/>
      <c r="CD372" s="122" t="n">
        <f aca="false">SUM(CA372:CC372)</f>
        <v>0</v>
      </c>
      <c r="CE372" s="123"/>
      <c r="CF372" s="123"/>
      <c r="CG372" s="123"/>
      <c r="CH372" s="123"/>
      <c r="CI372" s="123"/>
      <c r="CJ372" s="122" t="n">
        <f aca="false">SUM(CF372:CI372)</f>
        <v>0</v>
      </c>
      <c r="CK372" s="123" t="n">
        <f aca="false">BN372+BR372+BV372+BZ372+CD372+CE372+CJ372</f>
        <v>0</v>
      </c>
      <c r="CL372" s="125"/>
      <c r="CM372" s="126"/>
      <c r="CN372" s="32"/>
      <c r="CO372" s="32"/>
      <c r="CP372" s="32"/>
      <c r="CQ372" s="32"/>
      <c r="CR372" s="32"/>
      <c r="CS372" s="32"/>
      <c r="CT372" s="32"/>
    </row>
    <row r="373" customFormat="false" ht="24.75" hidden="false" customHeight="true" outlineLevel="0" collapsed="false">
      <c r="A373" s="32"/>
      <c r="B373" s="106" t="n">
        <f aca="false">B372+1</f>
        <v>363</v>
      </c>
      <c r="C373" s="117" t="n">
        <f aca="false">INDEX(_Rge_Projectdata_3rd,$B373,MATCH(C$10,_Rge_Headline_Projectdata,0))</f>
        <v>0</v>
      </c>
      <c r="D373" s="117" t="n">
        <f aca="false">INDEX(_Rge_Projectdata_3rd,$B373,MATCH(D$10,_Rge_Headline_Projectdata,0))</f>
        <v>0</v>
      </c>
      <c r="E373" s="118" t="str">
        <f aca="false" t="array" ref="E373:E373">IF(INDEX(_Rge_Projectdata_3rd,$B373,MATCH(E$10,_Rge_Headline_Projectdata,0))=0,"",INDEX(_Rge_Projectdata_3rd,$B373,MATCH(E$10,_Rge_Headline_Projectdata,0)))</f>
        <v/>
      </c>
      <c r="F373" s="119" t="str">
        <f aca="false">IF(OR(E373=0,E373&gt;_Reportdate),"Open","Closed")</f>
        <v>Open</v>
      </c>
      <c r="G373" s="120"/>
      <c r="H373" s="121"/>
      <c r="I373" s="121"/>
      <c r="J373" s="121"/>
      <c r="K373" s="122" t="n">
        <f aca="false">SUM(H373:J373)</f>
        <v>0</v>
      </c>
      <c r="L373" s="123"/>
      <c r="M373" s="123"/>
      <c r="N373" s="123"/>
      <c r="O373" s="122" t="n">
        <f aca="false">SUM(L373:N373)</f>
        <v>0</v>
      </c>
      <c r="P373" s="123"/>
      <c r="Q373" s="123"/>
      <c r="R373" s="123"/>
      <c r="S373" s="122" t="n">
        <f aca="false">SUM(P373:R373)</f>
        <v>0</v>
      </c>
      <c r="T373" s="123"/>
      <c r="U373" s="123"/>
      <c r="V373" s="123"/>
      <c r="W373" s="122" t="n">
        <f aca="false">SUM(T373:V373)</f>
        <v>0</v>
      </c>
      <c r="X373" s="123"/>
      <c r="Y373" s="123"/>
      <c r="Z373" s="123"/>
      <c r="AA373" s="122" t="n">
        <f aca="false">SUM(X373:Z373)</f>
        <v>0</v>
      </c>
      <c r="AB373" s="123"/>
      <c r="AC373" s="123"/>
      <c r="AD373" s="123"/>
      <c r="AE373" s="123"/>
      <c r="AF373" s="123"/>
      <c r="AG373" s="122" t="n">
        <f aca="false">SUM(AC373:AF373)</f>
        <v>0</v>
      </c>
      <c r="AH373" s="124" t="n">
        <f aca="false">K373+O373+S373+W373+AA373+AB373+AG373</f>
        <v>0</v>
      </c>
      <c r="AI373" s="120"/>
      <c r="AJ373" s="121"/>
      <c r="AK373" s="121"/>
      <c r="AL373" s="121"/>
      <c r="AM373" s="122" t="n">
        <f aca="false">SUM(AJ373:AL373)</f>
        <v>0</v>
      </c>
      <c r="AN373" s="123"/>
      <c r="AO373" s="123"/>
      <c r="AP373" s="123"/>
      <c r="AQ373" s="122" t="n">
        <f aca="false">SUM(AN373:AP373)</f>
        <v>0</v>
      </c>
      <c r="AR373" s="123"/>
      <c r="AS373" s="123"/>
      <c r="AT373" s="123"/>
      <c r="AU373" s="122" t="n">
        <f aca="false">SUM(AR373:AT373)</f>
        <v>0</v>
      </c>
      <c r="AV373" s="123"/>
      <c r="AW373" s="123"/>
      <c r="AX373" s="123"/>
      <c r="AY373" s="122" t="n">
        <f aca="false">SUM(AV373:AX373)</f>
        <v>0</v>
      </c>
      <c r="AZ373" s="123"/>
      <c r="BA373" s="123"/>
      <c r="BB373" s="123"/>
      <c r="BC373" s="122" t="n">
        <f aca="false">SUM(AZ373:BB373)</f>
        <v>0</v>
      </c>
      <c r="BD373" s="123"/>
      <c r="BE373" s="123"/>
      <c r="BF373" s="123"/>
      <c r="BG373" s="123"/>
      <c r="BH373" s="123"/>
      <c r="BI373" s="122" t="n">
        <f aca="false">SUM(BE373:BH373)</f>
        <v>0</v>
      </c>
      <c r="BJ373" s="124" t="n">
        <f aca="false">AM373+AQ373+AU373+AY373+BC373+BD373+BI373</f>
        <v>0</v>
      </c>
      <c r="BK373" s="120"/>
      <c r="BL373" s="121"/>
      <c r="BM373" s="121"/>
      <c r="BN373" s="122" t="n">
        <f aca="false">SUM(BK373:BM373)</f>
        <v>0</v>
      </c>
      <c r="BO373" s="123"/>
      <c r="BP373" s="123"/>
      <c r="BQ373" s="123"/>
      <c r="BR373" s="122" t="n">
        <f aca="false">SUM(BO373:BQ373)</f>
        <v>0</v>
      </c>
      <c r="BS373" s="123"/>
      <c r="BT373" s="123"/>
      <c r="BU373" s="123"/>
      <c r="BV373" s="122" t="n">
        <f aca="false">SUM(BS373:BU373)</f>
        <v>0</v>
      </c>
      <c r="BW373" s="123"/>
      <c r="BX373" s="123"/>
      <c r="BY373" s="123"/>
      <c r="BZ373" s="122" t="n">
        <f aca="false">SUM(BW373:BY373)</f>
        <v>0</v>
      </c>
      <c r="CA373" s="123"/>
      <c r="CB373" s="123"/>
      <c r="CC373" s="123"/>
      <c r="CD373" s="122" t="n">
        <f aca="false">SUM(CA373:CC373)</f>
        <v>0</v>
      </c>
      <c r="CE373" s="123"/>
      <c r="CF373" s="123"/>
      <c r="CG373" s="123"/>
      <c r="CH373" s="123"/>
      <c r="CI373" s="123"/>
      <c r="CJ373" s="122" t="n">
        <f aca="false">SUM(CF373:CI373)</f>
        <v>0</v>
      </c>
      <c r="CK373" s="123" t="n">
        <f aca="false">BN373+BR373+BV373+BZ373+CD373+CE373+CJ373</f>
        <v>0</v>
      </c>
      <c r="CL373" s="125"/>
      <c r="CM373" s="126"/>
      <c r="CN373" s="32"/>
      <c r="CO373" s="32"/>
      <c r="CP373" s="32"/>
      <c r="CQ373" s="32"/>
      <c r="CR373" s="32"/>
      <c r="CS373" s="32"/>
      <c r="CT373" s="32"/>
    </row>
    <row r="374" customFormat="false" ht="24.75" hidden="false" customHeight="true" outlineLevel="0" collapsed="false">
      <c r="A374" s="32"/>
      <c r="B374" s="106" t="n">
        <f aca="false">B373+1</f>
        <v>364</v>
      </c>
      <c r="C374" s="117" t="n">
        <f aca="false">INDEX(_Rge_Projectdata_3rd,$B374,MATCH(C$10,_Rge_Headline_Projectdata,0))</f>
        <v>0</v>
      </c>
      <c r="D374" s="117" t="n">
        <f aca="false">INDEX(_Rge_Projectdata_3rd,$B374,MATCH(D$10,_Rge_Headline_Projectdata,0))</f>
        <v>0</v>
      </c>
      <c r="E374" s="118" t="str">
        <f aca="false" t="array" ref="E374:E374">IF(INDEX(_Rge_Projectdata_3rd,$B374,MATCH(E$10,_Rge_Headline_Projectdata,0))=0,"",INDEX(_Rge_Projectdata_3rd,$B374,MATCH(E$10,_Rge_Headline_Projectdata,0)))</f>
        <v/>
      </c>
      <c r="F374" s="119" t="str">
        <f aca="false">IF(OR(E374=0,E374&gt;_Reportdate),"Open","Closed")</f>
        <v>Open</v>
      </c>
      <c r="G374" s="120"/>
      <c r="H374" s="121"/>
      <c r="I374" s="121"/>
      <c r="J374" s="121"/>
      <c r="K374" s="122" t="n">
        <f aca="false">SUM(H374:J374)</f>
        <v>0</v>
      </c>
      <c r="L374" s="123"/>
      <c r="M374" s="123"/>
      <c r="N374" s="123"/>
      <c r="O374" s="122" t="n">
        <f aca="false">SUM(L374:N374)</f>
        <v>0</v>
      </c>
      <c r="P374" s="123"/>
      <c r="Q374" s="123"/>
      <c r="R374" s="123"/>
      <c r="S374" s="122" t="n">
        <f aca="false">SUM(P374:R374)</f>
        <v>0</v>
      </c>
      <c r="T374" s="123"/>
      <c r="U374" s="123"/>
      <c r="V374" s="123"/>
      <c r="W374" s="122" t="n">
        <f aca="false">SUM(T374:V374)</f>
        <v>0</v>
      </c>
      <c r="X374" s="123"/>
      <c r="Y374" s="123"/>
      <c r="Z374" s="123"/>
      <c r="AA374" s="122" t="n">
        <f aca="false">SUM(X374:Z374)</f>
        <v>0</v>
      </c>
      <c r="AB374" s="123"/>
      <c r="AC374" s="123"/>
      <c r="AD374" s="123"/>
      <c r="AE374" s="123"/>
      <c r="AF374" s="123"/>
      <c r="AG374" s="122" t="n">
        <f aca="false">SUM(AC374:AF374)</f>
        <v>0</v>
      </c>
      <c r="AH374" s="124" t="n">
        <f aca="false">K374+O374+S374+W374+AA374+AB374+AG374</f>
        <v>0</v>
      </c>
      <c r="AI374" s="120"/>
      <c r="AJ374" s="121"/>
      <c r="AK374" s="121"/>
      <c r="AL374" s="121"/>
      <c r="AM374" s="122" t="n">
        <f aca="false">SUM(AJ374:AL374)</f>
        <v>0</v>
      </c>
      <c r="AN374" s="123"/>
      <c r="AO374" s="123"/>
      <c r="AP374" s="123"/>
      <c r="AQ374" s="122" t="n">
        <f aca="false">SUM(AN374:AP374)</f>
        <v>0</v>
      </c>
      <c r="AR374" s="123"/>
      <c r="AS374" s="123"/>
      <c r="AT374" s="123"/>
      <c r="AU374" s="122" t="n">
        <f aca="false">SUM(AR374:AT374)</f>
        <v>0</v>
      </c>
      <c r="AV374" s="123"/>
      <c r="AW374" s="123"/>
      <c r="AX374" s="123"/>
      <c r="AY374" s="122" t="n">
        <f aca="false">SUM(AV374:AX374)</f>
        <v>0</v>
      </c>
      <c r="AZ374" s="123"/>
      <c r="BA374" s="123"/>
      <c r="BB374" s="123"/>
      <c r="BC374" s="122" t="n">
        <f aca="false">SUM(AZ374:BB374)</f>
        <v>0</v>
      </c>
      <c r="BD374" s="123"/>
      <c r="BE374" s="123"/>
      <c r="BF374" s="123"/>
      <c r="BG374" s="123"/>
      <c r="BH374" s="123"/>
      <c r="BI374" s="122" t="n">
        <f aca="false">SUM(BE374:BH374)</f>
        <v>0</v>
      </c>
      <c r="BJ374" s="124" t="n">
        <f aca="false">AM374+AQ374+AU374+AY374+BC374+BD374+BI374</f>
        <v>0</v>
      </c>
      <c r="BK374" s="120"/>
      <c r="BL374" s="121"/>
      <c r="BM374" s="121"/>
      <c r="BN374" s="122" t="n">
        <f aca="false">SUM(BK374:BM374)</f>
        <v>0</v>
      </c>
      <c r="BO374" s="123"/>
      <c r="BP374" s="123"/>
      <c r="BQ374" s="123"/>
      <c r="BR374" s="122" t="n">
        <f aca="false">SUM(BO374:BQ374)</f>
        <v>0</v>
      </c>
      <c r="BS374" s="123"/>
      <c r="BT374" s="123"/>
      <c r="BU374" s="123"/>
      <c r="BV374" s="122" t="n">
        <f aca="false">SUM(BS374:BU374)</f>
        <v>0</v>
      </c>
      <c r="BW374" s="123"/>
      <c r="BX374" s="123"/>
      <c r="BY374" s="123"/>
      <c r="BZ374" s="122" t="n">
        <f aca="false">SUM(BW374:BY374)</f>
        <v>0</v>
      </c>
      <c r="CA374" s="123"/>
      <c r="CB374" s="123"/>
      <c r="CC374" s="123"/>
      <c r="CD374" s="122" t="n">
        <f aca="false">SUM(CA374:CC374)</f>
        <v>0</v>
      </c>
      <c r="CE374" s="123"/>
      <c r="CF374" s="123"/>
      <c r="CG374" s="123"/>
      <c r="CH374" s="123"/>
      <c r="CI374" s="123"/>
      <c r="CJ374" s="122" t="n">
        <f aca="false">SUM(CF374:CI374)</f>
        <v>0</v>
      </c>
      <c r="CK374" s="123" t="n">
        <f aca="false">BN374+BR374+BV374+BZ374+CD374+CE374+CJ374</f>
        <v>0</v>
      </c>
      <c r="CL374" s="125"/>
      <c r="CM374" s="126"/>
      <c r="CN374" s="32"/>
      <c r="CO374" s="32"/>
      <c r="CP374" s="32"/>
      <c r="CQ374" s="32"/>
      <c r="CR374" s="32"/>
      <c r="CS374" s="32"/>
      <c r="CT374" s="32"/>
    </row>
    <row r="375" customFormat="false" ht="24.75" hidden="false" customHeight="true" outlineLevel="0" collapsed="false">
      <c r="A375" s="32"/>
      <c r="B375" s="106" t="n">
        <f aca="false">B374+1</f>
        <v>365</v>
      </c>
      <c r="C375" s="117" t="n">
        <f aca="false">INDEX(_Rge_Projectdata_3rd,$B375,MATCH(C$10,_Rge_Headline_Projectdata,0))</f>
        <v>0</v>
      </c>
      <c r="D375" s="117" t="n">
        <f aca="false">INDEX(_Rge_Projectdata_3rd,$B375,MATCH(D$10,_Rge_Headline_Projectdata,0))</f>
        <v>0</v>
      </c>
      <c r="E375" s="118" t="str">
        <f aca="false" t="array" ref="E375:E375">IF(INDEX(_Rge_Projectdata_3rd,$B375,MATCH(E$10,_Rge_Headline_Projectdata,0))=0,"",INDEX(_Rge_Projectdata_3rd,$B375,MATCH(E$10,_Rge_Headline_Projectdata,0)))</f>
        <v/>
      </c>
      <c r="F375" s="119" t="str">
        <f aca="false">IF(OR(E375=0,E375&gt;_Reportdate),"Open","Closed")</f>
        <v>Open</v>
      </c>
      <c r="G375" s="120"/>
      <c r="H375" s="121"/>
      <c r="I375" s="121"/>
      <c r="J375" s="121"/>
      <c r="K375" s="122" t="n">
        <f aca="false">SUM(H375:J375)</f>
        <v>0</v>
      </c>
      <c r="L375" s="123"/>
      <c r="M375" s="123"/>
      <c r="N375" s="123"/>
      <c r="O375" s="122" t="n">
        <f aca="false">SUM(L375:N375)</f>
        <v>0</v>
      </c>
      <c r="P375" s="123"/>
      <c r="Q375" s="123"/>
      <c r="R375" s="123"/>
      <c r="S375" s="122" t="n">
        <f aca="false">SUM(P375:R375)</f>
        <v>0</v>
      </c>
      <c r="T375" s="123"/>
      <c r="U375" s="123"/>
      <c r="V375" s="123"/>
      <c r="W375" s="122" t="n">
        <f aca="false">SUM(T375:V375)</f>
        <v>0</v>
      </c>
      <c r="X375" s="123"/>
      <c r="Y375" s="123"/>
      <c r="Z375" s="123"/>
      <c r="AA375" s="122" t="n">
        <f aca="false">SUM(X375:Z375)</f>
        <v>0</v>
      </c>
      <c r="AB375" s="123"/>
      <c r="AC375" s="123"/>
      <c r="AD375" s="123"/>
      <c r="AE375" s="123"/>
      <c r="AF375" s="123"/>
      <c r="AG375" s="122" t="n">
        <f aca="false">SUM(AC375:AF375)</f>
        <v>0</v>
      </c>
      <c r="AH375" s="124" t="n">
        <f aca="false">K375+O375+S375+W375+AA375+AB375+AG375</f>
        <v>0</v>
      </c>
      <c r="AI375" s="120"/>
      <c r="AJ375" s="121"/>
      <c r="AK375" s="121"/>
      <c r="AL375" s="121"/>
      <c r="AM375" s="122" t="n">
        <f aca="false">SUM(AJ375:AL375)</f>
        <v>0</v>
      </c>
      <c r="AN375" s="123"/>
      <c r="AO375" s="123"/>
      <c r="AP375" s="123"/>
      <c r="AQ375" s="122" t="n">
        <f aca="false">SUM(AN375:AP375)</f>
        <v>0</v>
      </c>
      <c r="AR375" s="123"/>
      <c r="AS375" s="123"/>
      <c r="AT375" s="123"/>
      <c r="AU375" s="122" t="n">
        <f aca="false">SUM(AR375:AT375)</f>
        <v>0</v>
      </c>
      <c r="AV375" s="123"/>
      <c r="AW375" s="123"/>
      <c r="AX375" s="123"/>
      <c r="AY375" s="122" t="n">
        <f aca="false">SUM(AV375:AX375)</f>
        <v>0</v>
      </c>
      <c r="AZ375" s="123"/>
      <c r="BA375" s="123"/>
      <c r="BB375" s="123"/>
      <c r="BC375" s="122" t="n">
        <f aca="false">SUM(AZ375:BB375)</f>
        <v>0</v>
      </c>
      <c r="BD375" s="123"/>
      <c r="BE375" s="123"/>
      <c r="BF375" s="123"/>
      <c r="BG375" s="123"/>
      <c r="BH375" s="123"/>
      <c r="BI375" s="122" t="n">
        <f aca="false">SUM(BE375:BH375)</f>
        <v>0</v>
      </c>
      <c r="BJ375" s="124" t="n">
        <f aca="false">AM375+AQ375+AU375+AY375+BC375+BD375+BI375</f>
        <v>0</v>
      </c>
      <c r="BK375" s="120"/>
      <c r="BL375" s="121"/>
      <c r="BM375" s="121"/>
      <c r="BN375" s="122" t="n">
        <f aca="false">SUM(BK375:BM375)</f>
        <v>0</v>
      </c>
      <c r="BO375" s="123"/>
      <c r="BP375" s="123"/>
      <c r="BQ375" s="123"/>
      <c r="BR375" s="122" t="n">
        <f aca="false">SUM(BO375:BQ375)</f>
        <v>0</v>
      </c>
      <c r="BS375" s="123"/>
      <c r="BT375" s="123"/>
      <c r="BU375" s="123"/>
      <c r="BV375" s="122" t="n">
        <f aca="false">SUM(BS375:BU375)</f>
        <v>0</v>
      </c>
      <c r="BW375" s="123"/>
      <c r="BX375" s="123"/>
      <c r="BY375" s="123"/>
      <c r="BZ375" s="122" t="n">
        <f aca="false">SUM(BW375:BY375)</f>
        <v>0</v>
      </c>
      <c r="CA375" s="123"/>
      <c r="CB375" s="123"/>
      <c r="CC375" s="123"/>
      <c r="CD375" s="122" t="n">
        <f aca="false">SUM(CA375:CC375)</f>
        <v>0</v>
      </c>
      <c r="CE375" s="123"/>
      <c r="CF375" s="123"/>
      <c r="CG375" s="123"/>
      <c r="CH375" s="123"/>
      <c r="CI375" s="123"/>
      <c r="CJ375" s="122" t="n">
        <f aca="false">SUM(CF375:CI375)</f>
        <v>0</v>
      </c>
      <c r="CK375" s="123" t="n">
        <f aca="false">BN375+BR375+BV375+BZ375+CD375+CE375+CJ375</f>
        <v>0</v>
      </c>
      <c r="CL375" s="125"/>
      <c r="CM375" s="126"/>
      <c r="CN375" s="32"/>
      <c r="CO375" s="32"/>
      <c r="CP375" s="32"/>
      <c r="CQ375" s="32"/>
      <c r="CR375" s="32"/>
      <c r="CS375" s="32"/>
      <c r="CT375" s="32"/>
    </row>
    <row r="376" customFormat="false" ht="24.75" hidden="false" customHeight="true" outlineLevel="0" collapsed="false">
      <c r="A376" s="32"/>
      <c r="B376" s="106" t="n">
        <f aca="false">B375+1</f>
        <v>366</v>
      </c>
      <c r="C376" s="117" t="n">
        <f aca="false">INDEX(_Rge_Projectdata_3rd,$B376,MATCH(C$10,_Rge_Headline_Projectdata,0))</f>
        <v>0</v>
      </c>
      <c r="D376" s="117" t="n">
        <f aca="false">INDEX(_Rge_Projectdata_3rd,$B376,MATCH(D$10,_Rge_Headline_Projectdata,0))</f>
        <v>0</v>
      </c>
      <c r="E376" s="118" t="str">
        <f aca="false" t="array" ref="E376:E376">IF(INDEX(_Rge_Projectdata_3rd,$B376,MATCH(E$10,_Rge_Headline_Projectdata,0))=0,"",INDEX(_Rge_Projectdata_3rd,$B376,MATCH(E$10,_Rge_Headline_Projectdata,0)))</f>
        <v/>
      </c>
      <c r="F376" s="119" t="str">
        <f aca="false">IF(OR(E376=0,E376&gt;_Reportdate),"Open","Closed")</f>
        <v>Open</v>
      </c>
      <c r="G376" s="120"/>
      <c r="H376" s="121"/>
      <c r="I376" s="121"/>
      <c r="J376" s="121"/>
      <c r="K376" s="122" t="n">
        <f aca="false">SUM(H376:J376)</f>
        <v>0</v>
      </c>
      <c r="L376" s="123"/>
      <c r="M376" s="123"/>
      <c r="N376" s="123"/>
      <c r="O376" s="122" t="n">
        <f aca="false">SUM(L376:N376)</f>
        <v>0</v>
      </c>
      <c r="P376" s="123"/>
      <c r="Q376" s="123"/>
      <c r="R376" s="123"/>
      <c r="S376" s="122" t="n">
        <f aca="false">SUM(P376:R376)</f>
        <v>0</v>
      </c>
      <c r="T376" s="123"/>
      <c r="U376" s="123"/>
      <c r="V376" s="123"/>
      <c r="W376" s="122" t="n">
        <f aca="false">SUM(T376:V376)</f>
        <v>0</v>
      </c>
      <c r="X376" s="123"/>
      <c r="Y376" s="123"/>
      <c r="Z376" s="123"/>
      <c r="AA376" s="122" t="n">
        <f aca="false">SUM(X376:Z376)</f>
        <v>0</v>
      </c>
      <c r="AB376" s="123"/>
      <c r="AC376" s="123"/>
      <c r="AD376" s="123"/>
      <c r="AE376" s="123"/>
      <c r="AF376" s="123"/>
      <c r="AG376" s="122" t="n">
        <f aca="false">SUM(AC376:AF376)</f>
        <v>0</v>
      </c>
      <c r="AH376" s="124" t="n">
        <f aca="false">K376+O376+S376+W376+AA376+AB376+AG376</f>
        <v>0</v>
      </c>
      <c r="AI376" s="120"/>
      <c r="AJ376" s="121"/>
      <c r="AK376" s="121"/>
      <c r="AL376" s="121"/>
      <c r="AM376" s="122" t="n">
        <f aca="false">SUM(AJ376:AL376)</f>
        <v>0</v>
      </c>
      <c r="AN376" s="123"/>
      <c r="AO376" s="123"/>
      <c r="AP376" s="123"/>
      <c r="AQ376" s="122" t="n">
        <f aca="false">SUM(AN376:AP376)</f>
        <v>0</v>
      </c>
      <c r="AR376" s="123"/>
      <c r="AS376" s="123"/>
      <c r="AT376" s="123"/>
      <c r="AU376" s="122" t="n">
        <f aca="false">SUM(AR376:AT376)</f>
        <v>0</v>
      </c>
      <c r="AV376" s="123"/>
      <c r="AW376" s="123"/>
      <c r="AX376" s="123"/>
      <c r="AY376" s="122" t="n">
        <f aca="false">SUM(AV376:AX376)</f>
        <v>0</v>
      </c>
      <c r="AZ376" s="123"/>
      <c r="BA376" s="123"/>
      <c r="BB376" s="123"/>
      <c r="BC376" s="122" t="n">
        <f aca="false">SUM(AZ376:BB376)</f>
        <v>0</v>
      </c>
      <c r="BD376" s="123"/>
      <c r="BE376" s="123"/>
      <c r="BF376" s="123"/>
      <c r="BG376" s="123"/>
      <c r="BH376" s="123"/>
      <c r="BI376" s="122" t="n">
        <f aca="false">SUM(BE376:BH376)</f>
        <v>0</v>
      </c>
      <c r="BJ376" s="124" t="n">
        <f aca="false">AM376+AQ376+AU376+AY376+BC376+BD376+BI376</f>
        <v>0</v>
      </c>
      <c r="BK376" s="120"/>
      <c r="BL376" s="121"/>
      <c r="BM376" s="121"/>
      <c r="BN376" s="122" t="n">
        <f aca="false">SUM(BK376:BM376)</f>
        <v>0</v>
      </c>
      <c r="BO376" s="123"/>
      <c r="BP376" s="123"/>
      <c r="BQ376" s="123"/>
      <c r="BR376" s="122" t="n">
        <f aca="false">SUM(BO376:BQ376)</f>
        <v>0</v>
      </c>
      <c r="BS376" s="123"/>
      <c r="BT376" s="123"/>
      <c r="BU376" s="123"/>
      <c r="BV376" s="122" t="n">
        <f aca="false">SUM(BS376:BU376)</f>
        <v>0</v>
      </c>
      <c r="BW376" s="123"/>
      <c r="BX376" s="123"/>
      <c r="BY376" s="123"/>
      <c r="BZ376" s="122" t="n">
        <f aca="false">SUM(BW376:BY376)</f>
        <v>0</v>
      </c>
      <c r="CA376" s="123"/>
      <c r="CB376" s="123"/>
      <c r="CC376" s="123"/>
      <c r="CD376" s="122" t="n">
        <f aca="false">SUM(CA376:CC376)</f>
        <v>0</v>
      </c>
      <c r="CE376" s="123"/>
      <c r="CF376" s="123"/>
      <c r="CG376" s="123"/>
      <c r="CH376" s="123"/>
      <c r="CI376" s="123"/>
      <c r="CJ376" s="122" t="n">
        <f aca="false">SUM(CF376:CI376)</f>
        <v>0</v>
      </c>
      <c r="CK376" s="123" t="n">
        <f aca="false">BN376+BR376+BV376+BZ376+CD376+CE376+CJ376</f>
        <v>0</v>
      </c>
      <c r="CL376" s="125"/>
      <c r="CM376" s="126"/>
      <c r="CN376" s="32"/>
      <c r="CO376" s="32"/>
      <c r="CP376" s="32"/>
      <c r="CQ376" s="32"/>
      <c r="CR376" s="32"/>
      <c r="CS376" s="32"/>
      <c r="CT376" s="32"/>
    </row>
    <row r="377" customFormat="false" ht="24.75" hidden="false" customHeight="true" outlineLevel="0" collapsed="false">
      <c r="A377" s="32"/>
      <c r="B377" s="106" t="n">
        <f aca="false">B376+1</f>
        <v>367</v>
      </c>
      <c r="C377" s="117" t="n">
        <f aca="false">INDEX(_Rge_Projectdata_3rd,$B377,MATCH(C$10,_Rge_Headline_Projectdata,0))</f>
        <v>0</v>
      </c>
      <c r="D377" s="117" t="n">
        <f aca="false">INDEX(_Rge_Projectdata_3rd,$B377,MATCH(D$10,_Rge_Headline_Projectdata,0))</f>
        <v>0</v>
      </c>
      <c r="E377" s="118" t="str">
        <f aca="false" t="array" ref="E377:E377">IF(INDEX(_Rge_Projectdata_3rd,$B377,MATCH(E$10,_Rge_Headline_Projectdata,0))=0,"",INDEX(_Rge_Projectdata_3rd,$B377,MATCH(E$10,_Rge_Headline_Projectdata,0)))</f>
        <v/>
      </c>
      <c r="F377" s="119" t="str">
        <f aca="false">IF(OR(E377=0,E377&gt;_Reportdate),"Open","Closed")</f>
        <v>Open</v>
      </c>
      <c r="G377" s="120"/>
      <c r="H377" s="121"/>
      <c r="I377" s="121"/>
      <c r="J377" s="121"/>
      <c r="K377" s="122" t="n">
        <f aca="false">SUM(H377:J377)</f>
        <v>0</v>
      </c>
      <c r="L377" s="123"/>
      <c r="M377" s="123"/>
      <c r="N377" s="123"/>
      <c r="O377" s="122" t="n">
        <f aca="false">SUM(L377:N377)</f>
        <v>0</v>
      </c>
      <c r="P377" s="123"/>
      <c r="Q377" s="123"/>
      <c r="R377" s="123"/>
      <c r="S377" s="122" t="n">
        <f aca="false">SUM(P377:R377)</f>
        <v>0</v>
      </c>
      <c r="T377" s="123"/>
      <c r="U377" s="123"/>
      <c r="V377" s="123"/>
      <c r="W377" s="122" t="n">
        <f aca="false">SUM(T377:V377)</f>
        <v>0</v>
      </c>
      <c r="X377" s="123"/>
      <c r="Y377" s="123"/>
      <c r="Z377" s="123"/>
      <c r="AA377" s="122" t="n">
        <f aca="false">SUM(X377:Z377)</f>
        <v>0</v>
      </c>
      <c r="AB377" s="123"/>
      <c r="AC377" s="123"/>
      <c r="AD377" s="123"/>
      <c r="AE377" s="123"/>
      <c r="AF377" s="123"/>
      <c r="AG377" s="122" t="n">
        <f aca="false">SUM(AC377:AF377)</f>
        <v>0</v>
      </c>
      <c r="AH377" s="124" t="n">
        <f aca="false">K377+O377+S377+W377+AA377+AB377+AG377</f>
        <v>0</v>
      </c>
      <c r="AI377" s="120"/>
      <c r="AJ377" s="121"/>
      <c r="AK377" s="121"/>
      <c r="AL377" s="121"/>
      <c r="AM377" s="122" t="n">
        <f aca="false">SUM(AJ377:AL377)</f>
        <v>0</v>
      </c>
      <c r="AN377" s="123"/>
      <c r="AO377" s="123"/>
      <c r="AP377" s="123"/>
      <c r="AQ377" s="122" t="n">
        <f aca="false">SUM(AN377:AP377)</f>
        <v>0</v>
      </c>
      <c r="AR377" s="123"/>
      <c r="AS377" s="123"/>
      <c r="AT377" s="123"/>
      <c r="AU377" s="122" t="n">
        <f aca="false">SUM(AR377:AT377)</f>
        <v>0</v>
      </c>
      <c r="AV377" s="123"/>
      <c r="AW377" s="123"/>
      <c r="AX377" s="123"/>
      <c r="AY377" s="122" t="n">
        <f aca="false">SUM(AV377:AX377)</f>
        <v>0</v>
      </c>
      <c r="AZ377" s="123"/>
      <c r="BA377" s="123"/>
      <c r="BB377" s="123"/>
      <c r="BC377" s="122" t="n">
        <f aca="false">SUM(AZ377:BB377)</f>
        <v>0</v>
      </c>
      <c r="BD377" s="123"/>
      <c r="BE377" s="123"/>
      <c r="BF377" s="123"/>
      <c r="BG377" s="123"/>
      <c r="BH377" s="123"/>
      <c r="BI377" s="122" t="n">
        <f aca="false">SUM(BE377:BH377)</f>
        <v>0</v>
      </c>
      <c r="BJ377" s="124" t="n">
        <f aca="false">AM377+AQ377+AU377+AY377+BC377+BD377+BI377</f>
        <v>0</v>
      </c>
      <c r="BK377" s="120"/>
      <c r="BL377" s="121"/>
      <c r="BM377" s="121"/>
      <c r="BN377" s="122" t="n">
        <f aca="false">SUM(BK377:BM377)</f>
        <v>0</v>
      </c>
      <c r="BO377" s="123"/>
      <c r="BP377" s="123"/>
      <c r="BQ377" s="123"/>
      <c r="BR377" s="122" t="n">
        <f aca="false">SUM(BO377:BQ377)</f>
        <v>0</v>
      </c>
      <c r="BS377" s="123"/>
      <c r="BT377" s="123"/>
      <c r="BU377" s="123"/>
      <c r="BV377" s="122" t="n">
        <f aca="false">SUM(BS377:BU377)</f>
        <v>0</v>
      </c>
      <c r="BW377" s="123"/>
      <c r="BX377" s="123"/>
      <c r="BY377" s="123"/>
      <c r="BZ377" s="122" t="n">
        <f aca="false">SUM(BW377:BY377)</f>
        <v>0</v>
      </c>
      <c r="CA377" s="123"/>
      <c r="CB377" s="123"/>
      <c r="CC377" s="123"/>
      <c r="CD377" s="122" t="n">
        <f aca="false">SUM(CA377:CC377)</f>
        <v>0</v>
      </c>
      <c r="CE377" s="123"/>
      <c r="CF377" s="123"/>
      <c r="CG377" s="123"/>
      <c r="CH377" s="123"/>
      <c r="CI377" s="123"/>
      <c r="CJ377" s="122" t="n">
        <f aca="false">SUM(CF377:CI377)</f>
        <v>0</v>
      </c>
      <c r="CK377" s="123" t="n">
        <f aca="false">BN377+BR377+BV377+BZ377+CD377+CE377+CJ377</f>
        <v>0</v>
      </c>
      <c r="CL377" s="125"/>
      <c r="CM377" s="126"/>
      <c r="CN377" s="32"/>
      <c r="CO377" s="32"/>
      <c r="CP377" s="32"/>
      <c r="CQ377" s="32"/>
      <c r="CR377" s="32"/>
      <c r="CS377" s="32"/>
      <c r="CT377" s="32"/>
    </row>
    <row r="378" customFormat="false" ht="24.75" hidden="false" customHeight="true" outlineLevel="0" collapsed="false">
      <c r="A378" s="32"/>
      <c r="B378" s="106" t="n">
        <f aca="false">B377+1</f>
        <v>368</v>
      </c>
      <c r="C378" s="117" t="n">
        <f aca="false">INDEX(_Rge_Projectdata_3rd,$B378,MATCH(C$10,_Rge_Headline_Projectdata,0))</f>
        <v>0</v>
      </c>
      <c r="D378" s="117" t="n">
        <f aca="false">INDEX(_Rge_Projectdata_3rd,$B378,MATCH(D$10,_Rge_Headline_Projectdata,0))</f>
        <v>0</v>
      </c>
      <c r="E378" s="118" t="str">
        <f aca="false" t="array" ref="E378:E378">IF(INDEX(_Rge_Projectdata_3rd,$B378,MATCH(E$10,_Rge_Headline_Projectdata,0))=0,"",INDEX(_Rge_Projectdata_3rd,$B378,MATCH(E$10,_Rge_Headline_Projectdata,0)))</f>
        <v/>
      </c>
      <c r="F378" s="119" t="str">
        <f aca="false">IF(OR(E378=0,E378&gt;_Reportdate),"Open","Closed")</f>
        <v>Open</v>
      </c>
      <c r="G378" s="120"/>
      <c r="H378" s="121"/>
      <c r="I378" s="121"/>
      <c r="J378" s="121"/>
      <c r="K378" s="122" t="n">
        <f aca="false">SUM(H378:J378)</f>
        <v>0</v>
      </c>
      <c r="L378" s="123"/>
      <c r="M378" s="123"/>
      <c r="N378" s="123"/>
      <c r="O378" s="122" t="n">
        <f aca="false">SUM(L378:N378)</f>
        <v>0</v>
      </c>
      <c r="P378" s="123"/>
      <c r="Q378" s="123"/>
      <c r="R378" s="123"/>
      <c r="S378" s="122" t="n">
        <f aca="false">SUM(P378:R378)</f>
        <v>0</v>
      </c>
      <c r="T378" s="123"/>
      <c r="U378" s="123"/>
      <c r="V378" s="123"/>
      <c r="W378" s="122" t="n">
        <f aca="false">SUM(T378:V378)</f>
        <v>0</v>
      </c>
      <c r="X378" s="123"/>
      <c r="Y378" s="123"/>
      <c r="Z378" s="123"/>
      <c r="AA378" s="122" t="n">
        <f aca="false">SUM(X378:Z378)</f>
        <v>0</v>
      </c>
      <c r="AB378" s="123"/>
      <c r="AC378" s="123"/>
      <c r="AD378" s="123"/>
      <c r="AE378" s="123"/>
      <c r="AF378" s="123"/>
      <c r="AG378" s="122" t="n">
        <f aca="false">SUM(AC378:AF378)</f>
        <v>0</v>
      </c>
      <c r="AH378" s="124" t="n">
        <f aca="false">K378+O378+S378+W378+AA378+AB378+AG378</f>
        <v>0</v>
      </c>
      <c r="AI378" s="120"/>
      <c r="AJ378" s="121"/>
      <c r="AK378" s="121"/>
      <c r="AL378" s="121"/>
      <c r="AM378" s="122" t="n">
        <f aca="false">SUM(AJ378:AL378)</f>
        <v>0</v>
      </c>
      <c r="AN378" s="123"/>
      <c r="AO378" s="123"/>
      <c r="AP378" s="123"/>
      <c r="AQ378" s="122" t="n">
        <f aca="false">SUM(AN378:AP378)</f>
        <v>0</v>
      </c>
      <c r="AR378" s="123"/>
      <c r="AS378" s="123"/>
      <c r="AT378" s="123"/>
      <c r="AU378" s="122" t="n">
        <f aca="false">SUM(AR378:AT378)</f>
        <v>0</v>
      </c>
      <c r="AV378" s="123"/>
      <c r="AW378" s="123"/>
      <c r="AX378" s="123"/>
      <c r="AY378" s="122" t="n">
        <f aca="false">SUM(AV378:AX378)</f>
        <v>0</v>
      </c>
      <c r="AZ378" s="123"/>
      <c r="BA378" s="123"/>
      <c r="BB378" s="123"/>
      <c r="BC378" s="122" t="n">
        <f aca="false">SUM(AZ378:BB378)</f>
        <v>0</v>
      </c>
      <c r="BD378" s="123"/>
      <c r="BE378" s="123"/>
      <c r="BF378" s="123"/>
      <c r="BG378" s="123"/>
      <c r="BH378" s="123"/>
      <c r="BI378" s="122" t="n">
        <f aca="false">SUM(BE378:BH378)</f>
        <v>0</v>
      </c>
      <c r="BJ378" s="124" t="n">
        <f aca="false">AM378+AQ378+AU378+AY378+BC378+BD378+BI378</f>
        <v>0</v>
      </c>
      <c r="BK378" s="120"/>
      <c r="BL378" s="121"/>
      <c r="BM378" s="121"/>
      <c r="BN378" s="122" t="n">
        <f aca="false">SUM(BK378:BM378)</f>
        <v>0</v>
      </c>
      <c r="BO378" s="123"/>
      <c r="BP378" s="123"/>
      <c r="BQ378" s="123"/>
      <c r="BR378" s="122" t="n">
        <f aca="false">SUM(BO378:BQ378)</f>
        <v>0</v>
      </c>
      <c r="BS378" s="123"/>
      <c r="BT378" s="123"/>
      <c r="BU378" s="123"/>
      <c r="BV378" s="122" t="n">
        <f aca="false">SUM(BS378:BU378)</f>
        <v>0</v>
      </c>
      <c r="BW378" s="123"/>
      <c r="BX378" s="123"/>
      <c r="BY378" s="123"/>
      <c r="BZ378" s="122" t="n">
        <f aca="false">SUM(BW378:BY378)</f>
        <v>0</v>
      </c>
      <c r="CA378" s="123"/>
      <c r="CB378" s="123"/>
      <c r="CC378" s="123"/>
      <c r="CD378" s="122" t="n">
        <f aca="false">SUM(CA378:CC378)</f>
        <v>0</v>
      </c>
      <c r="CE378" s="123"/>
      <c r="CF378" s="123"/>
      <c r="CG378" s="123"/>
      <c r="CH378" s="123"/>
      <c r="CI378" s="123"/>
      <c r="CJ378" s="122" t="n">
        <f aca="false">SUM(CF378:CI378)</f>
        <v>0</v>
      </c>
      <c r="CK378" s="123" t="n">
        <f aca="false">BN378+BR378+BV378+BZ378+CD378+CE378+CJ378</f>
        <v>0</v>
      </c>
      <c r="CL378" s="125"/>
      <c r="CM378" s="126"/>
      <c r="CN378" s="32"/>
      <c r="CO378" s="32"/>
      <c r="CP378" s="32"/>
      <c r="CQ378" s="32"/>
      <c r="CR378" s="32"/>
      <c r="CS378" s="32"/>
      <c r="CT378" s="32"/>
    </row>
    <row r="379" customFormat="false" ht="24.75" hidden="false" customHeight="true" outlineLevel="0" collapsed="false">
      <c r="A379" s="32"/>
      <c r="B379" s="106" t="n">
        <f aca="false">B378+1</f>
        <v>369</v>
      </c>
      <c r="C379" s="117" t="n">
        <f aca="false">INDEX(_Rge_Projectdata_3rd,$B379,MATCH(C$10,_Rge_Headline_Projectdata,0))</f>
        <v>0</v>
      </c>
      <c r="D379" s="117" t="n">
        <f aca="false">INDEX(_Rge_Projectdata_3rd,$B379,MATCH(D$10,_Rge_Headline_Projectdata,0))</f>
        <v>0</v>
      </c>
      <c r="E379" s="118" t="str">
        <f aca="false" t="array" ref="E379:E379">IF(INDEX(_Rge_Projectdata_3rd,$B379,MATCH(E$10,_Rge_Headline_Projectdata,0))=0,"",INDEX(_Rge_Projectdata_3rd,$B379,MATCH(E$10,_Rge_Headline_Projectdata,0)))</f>
        <v/>
      </c>
      <c r="F379" s="119" t="str">
        <f aca="false">IF(OR(E379=0,E379&gt;_Reportdate),"Open","Closed")</f>
        <v>Open</v>
      </c>
      <c r="G379" s="120"/>
      <c r="H379" s="121"/>
      <c r="I379" s="121"/>
      <c r="J379" s="121"/>
      <c r="K379" s="122" t="n">
        <f aca="false">SUM(H379:J379)</f>
        <v>0</v>
      </c>
      <c r="L379" s="123"/>
      <c r="M379" s="123"/>
      <c r="N379" s="123"/>
      <c r="O379" s="122" t="n">
        <f aca="false">SUM(L379:N379)</f>
        <v>0</v>
      </c>
      <c r="P379" s="123"/>
      <c r="Q379" s="123"/>
      <c r="R379" s="123"/>
      <c r="S379" s="122" t="n">
        <f aca="false">SUM(P379:R379)</f>
        <v>0</v>
      </c>
      <c r="T379" s="123"/>
      <c r="U379" s="123"/>
      <c r="V379" s="123"/>
      <c r="W379" s="122" t="n">
        <f aca="false">SUM(T379:V379)</f>
        <v>0</v>
      </c>
      <c r="X379" s="123"/>
      <c r="Y379" s="123"/>
      <c r="Z379" s="123"/>
      <c r="AA379" s="122" t="n">
        <f aca="false">SUM(X379:Z379)</f>
        <v>0</v>
      </c>
      <c r="AB379" s="123"/>
      <c r="AC379" s="123"/>
      <c r="AD379" s="123"/>
      <c r="AE379" s="123"/>
      <c r="AF379" s="123"/>
      <c r="AG379" s="122" t="n">
        <f aca="false">SUM(AC379:AF379)</f>
        <v>0</v>
      </c>
      <c r="AH379" s="124" t="n">
        <f aca="false">K379+O379+S379+W379+AA379+AB379+AG379</f>
        <v>0</v>
      </c>
      <c r="AI379" s="120"/>
      <c r="AJ379" s="121"/>
      <c r="AK379" s="121"/>
      <c r="AL379" s="121"/>
      <c r="AM379" s="122" t="n">
        <f aca="false">SUM(AJ379:AL379)</f>
        <v>0</v>
      </c>
      <c r="AN379" s="123"/>
      <c r="AO379" s="123"/>
      <c r="AP379" s="123"/>
      <c r="AQ379" s="122" t="n">
        <f aca="false">SUM(AN379:AP379)</f>
        <v>0</v>
      </c>
      <c r="AR379" s="123"/>
      <c r="AS379" s="123"/>
      <c r="AT379" s="123"/>
      <c r="AU379" s="122" t="n">
        <f aca="false">SUM(AR379:AT379)</f>
        <v>0</v>
      </c>
      <c r="AV379" s="123"/>
      <c r="AW379" s="123"/>
      <c r="AX379" s="123"/>
      <c r="AY379" s="122" t="n">
        <f aca="false">SUM(AV379:AX379)</f>
        <v>0</v>
      </c>
      <c r="AZ379" s="123"/>
      <c r="BA379" s="123"/>
      <c r="BB379" s="123"/>
      <c r="BC379" s="122" t="n">
        <f aca="false">SUM(AZ379:BB379)</f>
        <v>0</v>
      </c>
      <c r="BD379" s="123"/>
      <c r="BE379" s="123"/>
      <c r="BF379" s="123"/>
      <c r="BG379" s="123"/>
      <c r="BH379" s="123"/>
      <c r="BI379" s="122" t="n">
        <f aca="false">SUM(BE379:BH379)</f>
        <v>0</v>
      </c>
      <c r="BJ379" s="124" t="n">
        <f aca="false">AM379+AQ379+AU379+AY379+BC379+BD379+BI379</f>
        <v>0</v>
      </c>
      <c r="BK379" s="120"/>
      <c r="BL379" s="121"/>
      <c r="BM379" s="121"/>
      <c r="BN379" s="122" t="n">
        <f aca="false">SUM(BK379:BM379)</f>
        <v>0</v>
      </c>
      <c r="BO379" s="123"/>
      <c r="BP379" s="123"/>
      <c r="BQ379" s="123"/>
      <c r="BR379" s="122" t="n">
        <f aca="false">SUM(BO379:BQ379)</f>
        <v>0</v>
      </c>
      <c r="BS379" s="123"/>
      <c r="BT379" s="123"/>
      <c r="BU379" s="123"/>
      <c r="BV379" s="122" t="n">
        <f aca="false">SUM(BS379:BU379)</f>
        <v>0</v>
      </c>
      <c r="BW379" s="123"/>
      <c r="BX379" s="123"/>
      <c r="BY379" s="123"/>
      <c r="BZ379" s="122" t="n">
        <f aca="false">SUM(BW379:BY379)</f>
        <v>0</v>
      </c>
      <c r="CA379" s="123"/>
      <c r="CB379" s="123"/>
      <c r="CC379" s="123"/>
      <c r="CD379" s="122" t="n">
        <f aca="false">SUM(CA379:CC379)</f>
        <v>0</v>
      </c>
      <c r="CE379" s="123"/>
      <c r="CF379" s="123"/>
      <c r="CG379" s="123"/>
      <c r="CH379" s="123"/>
      <c r="CI379" s="123"/>
      <c r="CJ379" s="122" t="n">
        <f aca="false">SUM(CF379:CI379)</f>
        <v>0</v>
      </c>
      <c r="CK379" s="123" t="n">
        <f aca="false">BN379+BR379+BV379+BZ379+CD379+CE379+CJ379</f>
        <v>0</v>
      </c>
      <c r="CL379" s="125"/>
      <c r="CM379" s="126"/>
      <c r="CN379" s="32"/>
      <c r="CO379" s="32"/>
      <c r="CP379" s="32"/>
      <c r="CQ379" s="32"/>
      <c r="CR379" s="32"/>
      <c r="CS379" s="32"/>
      <c r="CT379" s="32"/>
    </row>
    <row r="380" customFormat="false" ht="24.75" hidden="false" customHeight="true" outlineLevel="0" collapsed="false">
      <c r="A380" s="32"/>
      <c r="B380" s="106" t="n">
        <f aca="false">B379+1</f>
        <v>370</v>
      </c>
      <c r="C380" s="117" t="n">
        <f aca="false">INDEX(_Rge_Projectdata_3rd,$B380,MATCH(C$10,_Rge_Headline_Projectdata,0))</f>
        <v>0</v>
      </c>
      <c r="D380" s="117" t="n">
        <f aca="false">INDEX(_Rge_Projectdata_3rd,$B380,MATCH(D$10,_Rge_Headline_Projectdata,0))</f>
        <v>0</v>
      </c>
      <c r="E380" s="118" t="str">
        <f aca="false" t="array" ref="E380:E380">IF(INDEX(_Rge_Projectdata_3rd,$B380,MATCH(E$10,_Rge_Headline_Projectdata,0))=0,"",INDEX(_Rge_Projectdata_3rd,$B380,MATCH(E$10,_Rge_Headline_Projectdata,0)))</f>
        <v/>
      </c>
      <c r="F380" s="119" t="str">
        <f aca="false">IF(OR(E380=0,E380&gt;_Reportdate),"Open","Closed")</f>
        <v>Open</v>
      </c>
      <c r="G380" s="120"/>
      <c r="H380" s="121"/>
      <c r="I380" s="121"/>
      <c r="J380" s="121"/>
      <c r="K380" s="122" t="n">
        <f aca="false">SUM(H380:J380)</f>
        <v>0</v>
      </c>
      <c r="L380" s="123"/>
      <c r="M380" s="123"/>
      <c r="N380" s="123"/>
      <c r="O380" s="122" t="n">
        <f aca="false">SUM(L380:N380)</f>
        <v>0</v>
      </c>
      <c r="P380" s="123"/>
      <c r="Q380" s="123"/>
      <c r="R380" s="123"/>
      <c r="S380" s="122" t="n">
        <f aca="false">SUM(P380:R380)</f>
        <v>0</v>
      </c>
      <c r="T380" s="123"/>
      <c r="U380" s="123"/>
      <c r="V380" s="123"/>
      <c r="W380" s="122" t="n">
        <f aca="false">SUM(T380:V380)</f>
        <v>0</v>
      </c>
      <c r="X380" s="123"/>
      <c r="Y380" s="123"/>
      <c r="Z380" s="123"/>
      <c r="AA380" s="122" t="n">
        <f aca="false">SUM(X380:Z380)</f>
        <v>0</v>
      </c>
      <c r="AB380" s="123"/>
      <c r="AC380" s="123"/>
      <c r="AD380" s="123"/>
      <c r="AE380" s="123"/>
      <c r="AF380" s="123"/>
      <c r="AG380" s="122" t="n">
        <f aca="false">SUM(AC380:AF380)</f>
        <v>0</v>
      </c>
      <c r="AH380" s="124" t="n">
        <f aca="false">K380+O380+S380+W380+AA380+AB380+AG380</f>
        <v>0</v>
      </c>
      <c r="AI380" s="120"/>
      <c r="AJ380" s="121"/>
      <c r="AK380" s="121"/>
      <c r="AL380" s="121"/>
      <c r="AM380" s="122" t="n">
        <f aca="false">SUM(AJ380:AL380)</f>
        <v>0</v>
      </c>
      <c r="AN380" s="123"/>
      <c r="AO380" s="123"/>
      <c r="AP380" s="123"/>
      <c r="AQ380" s="122" t="n">
        <f aca="false">SUM(AN380:AP380)</f>
        <v>0</v>
      </c>
      <c r="AR380" s="123"/>
      <c r="AS380" s="123"/>
      <c r="AT380" s="123"/>
      <c r="AU380" s="122" t="n">
        <f aca="false">SUM(AR380:AT380)</f>
        <v>0</v>
      </c>
      <c r="AV380" s="123"/>
      <c r="AW380" s="123"/>
      <c r="AX380" s="123"/>
      <c r="AY380" s="122" t="n">
        <f aca="false">SUM(AV380:AX380)</f>
        <v>0</v>
      </c>
      <c r="AZ380" s="123"/>
      <c r="BA380" s="123"/>
      <c r="BB380" s="123"/>
      <c r="BC380" s="122" t="n">
        <f aca="false">SUM(AZ380:BB380)</f>
        <v>0</v>
      </c>
      <c r="BD380" s="123"/>
      <c r="BE380" s="123"/>
      <c r="BF380" s="123"/>
      <c r="BG380" s="123"/>
      <c r="BH380" s="123"/>
      <c r="BI380" s="122" t="n">
        <f aca="false">SUM(BE380:BH380)</f>
        <v>0</v>
      </c>
      <c r="BJ380" s="124" t="n">
        <f aca="false">AM380+AQ380+AU380+AY380+BC380+BD380+BI380</f>
        <v>0</v>
      </c>
      <c r="BK380" s="120"/>
      <c r="BL380" s="121"/>
      <c r="BM380" s="121"/>
      <c r="BN380" s="122" t="n">
        <f aca="false">SUM(BK380:BM380)</f>
        <v>0</v>
      </c>
      <c r="BO380" s="123"/>
      <c r="BP380" s="123"/>
      <c r="BQ380" s="123"/>
      <c r="BR380" s="122" t="n">
        <f aca="false">SUM(BO380:BQ380)</f>
        <v>0</v>
      </c>
      <c r="BS380" s="123"/>
      <c r="BT380" s="123"/>
      <c r="BU380" s="123"/>
      <c r="BV380" s="122" t="n">
        <f aca="false">SUM(BS380:BU380)</f>
        <v>0</v>
      </c>
      <c r="BW380" s="123"/>
      <c r="BX380" s="123"/>
      <c r="BY380" s="123"/>
      <c r="BZ380" s="122" t="n">
        <f aca="false">SUM(BW380:BY380)</f>
        <v>0</v>
      </c>
      <c r="CA380" s="123"/>
      <c r="CB380" s="123"/>
      <c r="CC380" s="123"/>
      <c r="CD380" s="122" t="n">
        <f aca="false">SUM(CA380:CC380)</f>
        <v>0</v>
      </c>
      <c r="CE380" s="123"/>
      <c r="CF380" s="123"/>
      <c r="CG380" s="123"/>
      <c r="CH380" s="123"/>
      <c r="CI380" s="123"/>
      <c r="CJ380" s="122" t="n">
        <f aca="false">SUM(CF380:CI380)</f>
        <v>0</v>
      </c>
      <c r="CK380" s="123" t="n">
        <f aca="false">BN380+BR380+BV380+BZ380+CD380+CE380+CJ380</f>
        <v>0</v>
      </c>
      <c r="CL380" s="125"/>
      <c r="CM380" s="126"/>
      <c r="CN380" s="32"/>
      <c r="CO380" s="32"/>
      <c r="CP380" s="32"/>
      <c r="CQ380" s="32"/>
      <c r="CR380" s="32"/>
      <c r="CS380" s="32"/>
      <c r="CT380" s="32"/>
    </row>
    <row r="381" customFormat="false" ht="24.75" hidden="false" customHeight="true" outlineLevel="0" collapsed="false">
      <c r="A381" s="32"/>
      <c r="B381" s="106" t="n">
        <f aca="false">B380+1</f>
        <v>371</v>
      </c>
      <c r="C381" s="117" t="n">
        <f aca="false">INDEX(_Rge_Projectdata_3rd,$B381,MATCH(C$10,_Rge_Headline_Projectdata,0))</f>
        <v>0</v>
      </c>
      <c r="D381" s="117" t="n">
        <f aca="false">INDEX(_Rge_Projectdata_3rd,$B381,MATCH(D$10,_Rge_Headline_Projectdata,0))</f>
        <v>0</v>
      </c>
      <c r="E381" s="118" t="str">
        <f aca="false" t="array" ref="E381:E381">IF(INDEX(_Rge_Projectdata_3rd,$B381,MATCH(E$10,_Rge_Headline_Projectdata,0))=0,"",INDEX(_Rge_Projectdata_3rd,$B381,MATCH(E$10,_Rge_Headline_Projectdata,0)))</f>
        <v/>
      </c>
      <c r="F381" s="119" t="str">
        <f aca="false">IF(OR(E381=0,E381&gt;_Reportdate),"Open","Closed")</f>
        <v>Open</v>
      </c>
      <c r="G381" s="120"/>
      <c r="H381" s="121"/>
      <c r="I381" s="121"/>
      <c r="J381" s="121"/>
      <c r="K381" s="122" t="n">
        <f aca="false">SUM(H381:J381)</f>
        <v>0</v>
      </c>
      <c r="L381" s="123"/>
      <c r="M381" s="123"/>
      <c r="N381" s="123"/>
      <c r="O381" s="122" t="n">
        <f aca="false">SUM(L381:N381)</f>
        <v>0</v>
      </c>
      <c r="P381" s="123"/>
      <c r="Q381" s="123"/>
      <c r="R381" s="123"/>
      <c r="S381" s="122" t="n">
        <f aca="false">SUM(P381:R381)</f>
        <v>0</v>
      </c>
      <c r="T381" s="123"/>
      <c r="U381" s="123"/>
      <c r="V381" s="123"/>
      <c r="W381" s="122" t="n">
        <f aca="false">SUM(T381:V381)</f>
        <v>0</v>
      </c>
      <c r="X381" s="123"/>
      <c r="Y381" s="123"/>
      <c r="Z381" s="123"/>
      <c r="AA381" s="122" t="n">
        <f aca="false">SUM(X381:Z381)</f>
        <v>0</v>
      </c>
      <c r="AB381" s="123"/>
      <c r="AC381" s="123"/>
      <c r="AD381" s="123"/>
      <c r="AE381" s="123"/>
      <c r="AF381" s="123"/>
      <c r="AG381" s="122" t="n">
        <f aca="false">SUM(AC381:AF381)</f>
        <v>0</v>
      </c>
      <c r="AH381" s="124" t="n">
        <f aca="false">K381+O381+S381+W381+AA381+AB381+AG381</f>
        <v>0</v>
      </c>
      <c r="AI381" s="120"/>
      <c r="AJ381" s="121"/>
      <c r="AK381" s="121"/>
      <c r="AL381" s="121"/>
      <c r="AM381" s="122" t="n">
        <f aca="false">SUM(AJ381:AL381)</f>
        <v>0</v>
      </c>
      <c r="AN381" s="123"/>
      <c r="AO381" s="123"/>
      <c r="AP381" s="123"/>
      <c r="AQ381" s="122" t="n">
        <f aca="false">SUM(AN381:AP381)</f>
        <v>0</v>
      </c>
      <c r="AR381" s="123"/>
      <c r="AS381" s="123"/>
      <c r="AT381" s="123"/>
      <c r="AU381" s="122" t="n">
        <f aca="false">SUM(AR381:AT381)</f>
        <v>0</v>
      </c>
      <c r="AV381" s="123"/>
      <c r="AW381" s="123"/>
      <c r="AX381" s="123"/>
      <c r="AY381" s="122" t="n">
        <f aca="false">SUM(AV381:AX381)</f>
        <v>0</v>
      </c>
      <c r="AZ381" s="123"/>
      <c r="BA381" s="123"/>
      <c r="BB381" s="123"/>
      <c r="BC381" s="122" t="n">
        <f aca="false">SUM(AZ381:BB381)</f>
        <v>0</v>
      </c>
      <c r="BD381" s="123"/>
      <c r="BE381" s="123"/>
      <c r="BF381" s="123"/>
      <c r="BG381" s="123"/>
      <c r="BH381" s="123"/>
      <c r="BI381" s="122" t="n">
        <f aca="false">SUM(BE381:BH381)</f>
        <v>0</v>
      </c>
      <c r="BJ381" s="124" t="n">
        <f aca="false">AM381+AQ381+AU381+AY381+BC381+BD381+BI381</f>
        <v>0</v>
      </c>
      <c r="BK381" s="120"/>
      <c r="BL381" s="121"/>
      <c r="BM381" s="121"/>
      <c r="BN381" s="122" t="n">
        <f aca="false">SUM(BK381:BM381)</f>
        <v>0</v>
      </c>
      <c r="BO381" s="123"/>
      <c r="BP381" s="123"/>
      <c r="BQ381" s="123"/>
      <c r="BR381" s="122" t="n">
        <f aca="false">SUM(BO381:BQ381)</f>
        <v>0</v>
      </c>
      <c r="BS381" s="123"/>
      <c r="BT381" s="123"/>
      <c r="BU381" s="123"/>
      <c r="BV381" s="122" t="n">
        <f aca="false">SUM(BS381:BU381)</f>
        <v>0</v>
      </c>
      <c r="BW381" s="123"/>
      <c r="BX381" s="123"/>
      <c r="BY381" s="123"/>
      <c r="BZ381" s="122" t="n">
        <f aca="false">SUM(BW381:BY381)</f>
        <v>0</v>
      </c>
      <c r="CA381" s="123"/>
      <c r="CB381" s="123"/>
      <c r="CC381" s="123"/>
      <c r="CD381" s="122" t="n">
        <f aca="false">SUM(CA381:CC381)</f>
        <v>0</v>
      </c>
      <c r="CE381" s="123"/>
      <c r="CF381" s="123"/>
      <c r="CG381" s="123"/>
      <c r="CH381" s="123"/>
      <c r="CI381" s="123"/>
      <c r="CJ381" s="122" t="n">
        <f aca="false">SUM(CF381:CI381)</f>
        <v>0</v>
      </c>
      <c r="CK381" s="123" t="n">
        <f aca="false">BN381+BR381+BV381+BZ381+CD381+CE381+CJ381</f>
        <v>0</v>
      </c>
      <c r="CL381" s="125"/>
      <c r="CM381" s="126"/>
      <c r="CN381" s="32"/>
      <c r="CO381" s="32"/>
      <c r="CP381" s="32"/>
      <c r="CQ381" s="32"/>
      <c r="CR381" s="32"/>
      <c r="CS381" s="32"/>
      <c r="CT381" s="32"/>
    </row>
    <row r="382" customFormat="false" ht="24.75" hidden="false" customHeight="true" outlineLevel="0" collapsed="false">
      <c r="A382" s="32"/>
      <c r="B382" s="106" t="n">
        <f aca="false">B381+1</f>
        <v>372</v>
      </c>
      <c r="C382" s="117" t="n">
        <f aca="false">INDEX(_Rge_Projectdata_3rd,$B382,MATCH(C$10,_Rge_Headline_Projectdata,0))</f>
        <v>0</v>
      </c>
      <c r="D382" s="117" t="n">
        <f aca="false">INDEX(_Rge_Projectdata_3rd,$B382,MATCH(D$10,_Rge_Headline_Projectdata,0))</f>
        <v>0</v>
      </c>
      <c r="E382" s="118" t="str">
        <f aca="false" t="array" ref="E382:E382">IF(INDEX(_Rge_Projectdata_3rd,$B382,MATCH(E$10,_Rge_Headline_Projectdata,0))=0,"",INDEX(_Rge_Projectdata_3rd,$B382,MATCH(E$10,_Rge_Headline_Projectdata,0)))</f>
        <v/>
      </c>
      <c r="F382" s="119" t="str">
        <f aca="false">IF(OR(E382=0,E382&gt;_Reportdate),"Open","Closed")</f>
        <v>Open</v>
      </c>
      <c r="G382" s="120"/>
      <c r="H382" s="121"/>
      <c r="I382" s="121"/>
      <c r="J382" s="121"/>
      <c r="K382" s="122" t="n">
        <f aca="false">SUM(H382:J382)</f>
        <v>0</v>
      </c>
      <c r="L382" s="123"/>
      <c r="M382" s="123"/>
      <c r="N382" s="123"/>
      <c r="O382" s="122" t="n">
        <f aca="false">SUM(L382:N382)</f>
        <v>0</v>
      </c>
      <c r="P382" s="123"/>
      <c r="Q382" s="123"/>
      <c r="R382" s="123"/>
      <c r="S382" s="122" t="n">
        <f aca="false">SUM(P382:R382)</f>
        <v>0</v>
      </c>
      <c r="T382" s="123"/>
      <c r="U382" s="123"/>
      <c r="V382" s="123"/>
      <c r="W382" s="122" t="n">
        <f aca="false">SUM(T382:V382)</f>
        <v>0</v>
      </c>
      <c r="X382" s="123"/>
      <c r="Y382" s="123"/>
      <c r="Z382" s="123"/>
      <c r="AA382" s="122" t="n">
        <f aca="false">SUM(X382:Z382)</f>
        <v>0</v>
      </c>
      <c r="AB382" s="123"/>
      <c r="AC382" s="123"/>
      <c r="AD382" s="123"/>
      <c r="AE382" s="123"/>
      <c r="AF382" s="123"/>
      <c r="AG382" s="122" t="n">
        <f aca="false">SUM(AC382:AF382)</f>
        <v>0</v>
      </c>
      <c r="AH382" s="124" t="n">
        <f aca="false">K382+O382+S382+W382+AA382+AB382+AG382</f>
        <v>0</v>
      </c>
      <c r="AI382" s="120"/>
      <c r="AJ382" s="121"/>
      <c r="AK382" s="121"/>
      <c r="AL382" s="121"/>
      <c r="AM382" s="122" t="n">
        <f aca="false">SUM(AJ382:AL382)</f>
        <v>0</v>
      </c>
      <c r="AN382" s="123"/>
      <c r="AO382" s="123"/>
      <c r="AP382" s="123"/>
      <c r="AQ382" s="122" t="n">
        <f aca="false">SUM(AN382:AP382)</f>
        <v>0</v>
      </c>
      <c r="AR382" s="123"/>
      <c r="AS382" s="123"/>
      <c r="AT382" s="123"/>
      <c r="AU382" s="122" t="n">
        <f aca="false">SUM(AR382:AT382)</f>
        <v>0</v>
      </c>
      <c r="AV382" s="123"/>
      <c r="AW382" s="123"/>
      <c r="AX382" s="123"/>
      <c r="AY382" s="122" t="n">
        <f aca="false">SUM(AV382:AX382)</f>
        <v>0</v>
      </c>
      <c r="AZ382" s="123"/>
      <c r="BA382" s="123"/>
      <c r="BB382" s="123"/>
      <c r="BC382" s="122" t="n">
        <f aca="false">SUM(AZ382:BB382)</f>
        <v>0</v>
      </c>
      <c r="BD382" s="123"/>
      <c r="BE382" s="123"/>
      <c r="BF382" s="123"/>
      <c r="BG382" s="123"/>
      <c r="BH382" s="123"/>
      <c r="BI382" s="122" t="n">
        <f aca="false">SUM(BE382:BH382)</f>
        <v>0</v>
      </c>
      <c r="BJ382" s="124" t="n">
        <f aca="false">AM382+AQ382+AU382+AY382+BC382+BD382+BI382</f>
        <v>0</v>
      </c>
      <c r="BK382" s="120"/>
      <c r="BL382" s="121"/>
      <c r="BM382" s="121"/>
      <c r="BN382" s="122" t="n">
        <f aca="false">SUM(BK382:BM382)</f>
        <v>0</v>
      </c>
      <c r="BO382" s="123"/>
      <c r="BP382" s="123"/>
      <c r="BQ382" s="123"/>
      <c r="BR382" s="122" t="n">
        <f aca="false">SUM(BO382:BQ382)</f>
        <v>0</v>
      </c>
      <c r="BS382" s="123"/>
      <c r="BT382" s="123"/>
      <c r="BU382" s="123"/>
      <c r="BV382" s="122" t="n">
        <f aca="false">SUM(BS382:BU382)</f>
        <v>0</v>
      </c>
      <c r="BW382" s="123"/>
      <c r="BX382" s="123"/>
      <c r="BY382" s="123"/>
      <c r="BZ382" s="122" t="n">
        <f aca="false">SUM(BW382:BY382)</f>
        <v>0</v>
      </c>
      <c r="CA382" s="123"/>
      <c r="CB382" s="123"/>
      <c r="CC382" s="123"/>
      <c r="CD382" s="122" t="n">
        <f aca="false">SUM(CA382:CC382)</f>
        <v>0</v>
      </c>
      <c r="CE382" s="123"/>
      <c r="CF382" s="123"/>
      <c r="CG382" s="123"/>
      <c r="CH382" s="123"/>
      <c r="CI382" s="123"/>
      <c r="CJ382" s="122" t="n">
        <f aca="false">SUM(CF382:CI382)</f>
        <v>0</v>
      </c>
      <c r="CK382" s="123" t="n">
        <f aca="false">BN382+BR382+BV382+BZ382+CD382+CE382+CJ382</f>
        <v>0</v>
      </c>
      <c r="CL382" s="125"/>
      <c r="CM382" s="126"/>
      <c r="CN382" s="32"/>
      <c r="CO382" s="32"/>
      <c r="CP382" s="32"/>
      <c r="CQ382" s="32"/>
      <c r="CR382" s="32"/>
      <c r="CS382" s="32"/>
      <c r="CT382" s="32"/>
    </row>
    <row r="383" customFormat="false" ht="24.75" hidden="false" customHeight="true" outlineLevel="0" collapsed="false">
      <c r="A383" s="32"/>
      <c r="B383" s="106" t="n">
        <f aca="false">B382+1</f>
        <v>373</v>
      </c>
      <c r="C383" s="117" t="n">
        <f aca="false">INDEX(_Rge_Projectdata_3rd,$B383,MATCH(C$10,_Rge_Headline_Projectdata,0))</f>
        <v>0</v>
      </c>
      <c r="D383" s="117" t="n">
        <f aca="false">INDEX(_Rge_Projectdata_3rd,$B383,MATCH(D$10,_Rge_Headline_Projectdata,0))</f>
        <v>0</v>
      </c>
      <c r="E383" s="118" t="str">
        <f aca="false" t="array" ref="E383:E383">IF(INDEX(_Rge_Projectdata_3rd,$B383,MATCH(E$10,_Rge_Headline_Projectdata,0))=0,"",INDEX(_Rge_Projectdata_3rd,$B383,MATCH(E$10,_Rge_Headline_Projectdata,0)))</f>
        <v/>
      </c>
      <c r="F383" s="119" t="str">
        <f aca="false">IF(OR(E383=0,E383&gt;_Reportdate),"Open","Closed")</f>
        <v>Open</v>
      </c>
      <c r="G383" s="120"/>
      <c r="H383" s="121"/>
      <c r="I383" s="121"/>
      <c r="J383" s="121"/>
      <c r="K383" s="122" t="n">
        <f aca="false">SUM(H383:J383)</f>
        <v>0</v>
      </c>
      <c r="L383" s="123"/>
      <c r="M383" s="123"/>
      <c r="N383" s="123"/>
      <c r="O383" s="122" t="n">
        <f aca="false">SUM(L383:N383)</f>
        <v>0</v>
      </c>
      <c r="P383" s="123"/>
      <c r="Q383" s="123"/>
      <c r="R383" s="123"/>
      <c r="S383" s="122" t="n">
        <f aca="false">SUM(P383:R383)</f>
        <v>0</v>
      </c>
      <c r="T383" s="123"/>
      <c r="U383" s="123"/>
      <c r="V383" s="123"/>
      <c r="W383" s="122" t="n">
        <f aca="false">SUM(T383:V383)</f>
        <v>0</v>
      </c>
      <c r="X383" s="123"/>
      <c r="Y383" s="123"/>
      <c r="Z383" s="123"/>
      <c r="AA383" s="122" t="n">
        <f aca="false">SUM(X383:Z383)</f>
        <v>0</v>
      </c>
      <c r="AB383" s="123"/>
      <c r="AC383" s="123"/>
      <c r="AD383" s="123"/>
      <c r="AE383" s="123"/>
      <c r="AF383" s="123"/>
      <c r="AG383" s="122" t="n">
        <f aca="false">SUM(AC383:AF383)</f>
        <v>0</v>
      </c>
      <c r="AH383" s="124" t="n">
        <f aca="false">K383+O383+S383+W383+AA383+AB383+AG383</f>
        <v>0</v>
      </c>
      <c r="AI383" s="120"/>
      <c r="AJ383" s="121"/>
      <c r="AK383" s="121"/>
      <c r="AL383" s="121"/>
      <c r="AM383" s="122" t="n">
        <f aca="false">SUM(AJ383:AL383)</f>
        <v>0</v>
      </c>
      <c r="AN383" s="123"/>
      <c r="AO383" s="123"/>
      <c r="AP383" s="123"/>
      <c r="AQ383" s="122" t="n">
        <f aca="false">SUM(AN383:AP383)</f>
        <v>0</v>
      </c>
      <c r="AR383" s="123"/>
      <c r="AS383" s="123"/>
      <c r="AT383" s="123"/>
      <c r="AU383" s="122" t="n">
        <f aca="false">SUM(AR383:AT383)</f>
        <v>0</v>
      </c>
      <c r="AV383" s="123"/>
      <c r="AW383" s="123"/>
      <c r="AX383" s="123"/>
      <c r="AY383" s="122" t="n">
        <f aca="false">SUM(AV383:AX383)</f>
        <v>0</v>
      </c>
      <c r="AZ383" s="123"/>
      <c r="BA383" s="123"/>
      <c r="BB383" s="123"/>
      <c r="BC383" s="122" t="n">
        <f aca="false">SUM(AZ383:BB383)</f>
        <v>0</v>
      </c>
      <c r="BD383" s="123"/>
      <c r="BE383" s="123"/>
      <c r="BF383" s="123"/>
      <c r="BG383" s="123"/>
      <c r="BH383" s="123"/>
      <c r="BI383" s="122" t="n">
        <f aca="false">SUM(BE383:BH383)</f>
        <v>0</v>
      </c>
      <c r="BJ383" s="124" t="n">
        <f aca="false">AM383+AQ383+AU383+AY383+BC383+BD383+BI383</f>
        <v>0</v>
      </c>
      <c r="BK383" s="120"/>
      <c r="BL383" s="121"/>
      <c r="BM383" s="121"/>
      <c r="BN383" s="122" t="n">
        <f aca="false">SUM(BK383:BM383)</f>
        <v>0</v>
      </c>
      <c r="BO383" s="123"/>
      <c r="BP383" s="123"/>
      <c r="BQ383" s="123"/>
      <c r="BR383" s="122" t="n">
        <f aca="false">SUM(BO383:BQ383)</f>
        <v>0</v>
      </c>
      <c r="BS383" s="123"/>
      <c r="BT383" s="123"/>
      <c r="BU383" s="123"/>
      <c r="BV383" s="122" t="n">
        <f aca="false">SUM(BS383:BU383)</f>
        <v>0</v>
      </c>
      <c r="BW383" s="123"/>
      <c r="BX383" s="123"/>
      <c r="BY383" s="123"/>
      <c r="BZ383" s="122" t="n">
        <f aca="false">SUM(BW383:BY383)</f>
        <v>0</v>
      </c>
      <c r="CA383" s="123"/>
      <c r="CB383" s="123"/>
      <c r="CC383" s="123"/>
      <c r="CD383" s="122" t="n">
        <f aca="false">SUM(CA383:CC383)</f>
        <v>0</v>
      </c>
      <c r="CE383" s="123"/>
      <c r="CF383" s="123"/>
      <c r="CG383" s="123"/>
      <c r="CH383" s="123"/>
      <c r="CI383" s="123"/>
      <c r="CJ383" s="122" t="n">
        <f aca="false">SUM(CF383:CI383)</f>
        <v>0</v>
      </c>
      <c r="CK383" s="123" t="n">
        <f aca="false">BN383+BR383+BV383+BZ383+CD383+CE383+CJ383</f>
        <v>0</v>
      </c>
      <c r="CL383" s="125"/>
      <c r="CM383" s="126"/>
      <c r="CN383" s="32"/>
      <c r="CO383" s="32"/>
      <c r="CP383" s="32"/>
      <c r="CQ383" s="32"/>
      <c r="CR383" s="32"/>
      <c r="CS383" s="32"/>
      <c r="CT383" s="32"/>
    </row>
    <row r="384" customFormat="false" ht="24.75" hidden="false" customHeight="true" outlineLevel="0" collapsed="false">
      <c r="A384" s="32"/>
      <c r="B384" s="106" t="n">
        <f aca="false">B383+1</f>
        <v>374</v>
      </c>
      <c r="C384" s="117" t="n">
        <f aca="false">INDEX(_Rge_Projectdata_3rd,$B384,MATCH(C$10,_Rge_Headline_Projectdata,0))</f>
        <v>0</v>
      </c>
      <c r="D384" s="117" t="n">
        <f aca="false">INDEX(_Rge_Projectdata_3rd,$B384,MATCH(D$10,_Rge_Headline_Projectdata,0))</f>
        <v>0</v>
      </c>
      <c r="E384" s="118" t="str">
        <f aca="false" t="array" ref="E384:E384">IF(INDEX(_Rge_Projectdata_3rd,$B384,MATCH(E$10,_Rge_Headline_Projectdata,0))=0,"",INDEX(_Rge_Projectdata_3rd,$B384,MATCH(E$10,_Rge_Headline_Projectdata,0)))</f>
        <v/>
      </c>
      <c r="F384" s="119" t="str">
        <f aca="false">IF(OR(E384=0,E384&gt;_Reportdate),"Open","Closed")</f>
        <v>Open</v>
      </c>
      <c r="G384" s="120"/>
      <c r="H384" s="121"/>
      <c r="I384" s="121"/>
      <c r="J384" s="121"/>
      <c r="K384" s="122" t="n">
        <f aca="false">SUM(H384:J384)</f>
        <v>0</v>
      </c>
      <c r="L384" s="123"/>
      <c r="M384" s="123"/>
      <c r="N384" s="123"/>
      <c r="O384" s="122" t="n">
        <f aca="false">SUM(L384:N384)</f>
        <v>0</v>
      </c>
      <c r="P384" s="123"/>
      <c r="Q384" s="123"/>
      <c r="R384" s="123"/>
      <c r="S384" s="122" t="n">
        <f aca="false">SUM(P384:R384)</f>
        <v>0</v>
      </c>
      <c r="T384" s="123"/>
      <c r="U384" s="123"/>
      <c r="V384" s="123"/>
      <c r="W384" s="122" t="n">
        <f aca="false">SUM(T384:V384)</f>
        <v>0</v>
      </c>
      <c r="X384" s="123"/>
      <c r="Y384" s="123"/>
      <c r="Z384" s="123"/>
      <c r="AA384" s="122" t="n">
        <f aca="false">SUM(X384:Z384)</f>
        <v>0</v>
      </c>
      <c r="AB384" s="123"/>
      <c r="AC384" s="123"/>
      <c r="AD384" s="123"/>
      <c r="AE384" s="123"/>
      <c r="AF384" s="123"/>
      <c r="AG384" s="122" t="n">
        <f aca="false">SUM(AC384:AF384)</f>
        <v>0</v>
      </c>
      <c r="AH384" s="124" t="n">
        <f aca="false">K384+O384+S384+W384+AA384+AB384+AG384</f>
        <v>0</v>
      </c>
      <c r="AI384" s="120"/>
      <c r="AJ384" s="121"/>
      <c r="AK384" s="121"/>
      <c r="AL384" s="121"/>
      <c r="AM384" s="122" t="n">
        <f aca="false">SUM(AJ384:AL384)</f>
        <v>0</v>
      </c>
      <c r="AN384" s="123"/>
      <c r="AO384" s="123"/>
      <c r="AP384" s="123"/>
      <c r="AQ384" s="122" t="n">
        <f aca="false">SUM(AN384:AP384)</f>
        <v>0</v>
      </c>
      <c r="AR384" s="123"/>
      <c r="AS384" s="123"/>
      <c r="AT384" s="123"/>
      <c r="AU384" s="122" t="n">
        <f aca="false">SUM(AR384:AT384)</f>
        <v>0</v>
      </c>
      <c r="AV384" s="123"/>
      <c r="AW384" s="123"/>
      <c r="AX384" s="123"/>
      <c r="AY384" s="122" t="n">
        <f aca="false">SUM(AV384:AX384)</f>
        <v>0</v>
      </c>
      <c r="AZ384" s="123"/>
      <c r="BA384" s="123"/>
      <c r="BB384" s="123"/>
      <c r="BC384" s="122" t="n">
        <f aca="false">SUM(AZ384:BB384)</f>
        <v>0</v>
      </c>
      <c r="BD384" s="123"/>
      <c r="BE384" s="123"/>
      <c r="BF384" s="123"/>
      <c r="BG384" s="123"/>
      <c r="BH384" s="123"/>
      <c r="BI384" s="122" t="n">
        <f aca="false">SUM(BE384:BH384)</f>
        <v>0</v>
      </c>
      <c r="BJ384" s="124" t="n">
        <f aca="false">AM384+AQ384+AU384+AY384+BC384+BD384+BI384</f>
        <v>0</v>
      </c>
      <c r="BK384" s="120"/>
      <c r="BL384" s="121"/>
      <c r="BM384" s="121"/>
      <c r="BN384" s="122" t="n">
        <f aca="false">SUM(BK384:BM384)</f>
        <v>0</v>
      </c>
      <c r="BO384" s="123"/>
      <c r="BP384" s="123"/>
      <c r="BQ384" s="123"/>
      <c r="BR384" s="122" t="n">
        <f aca="false">SUM(BO384:BQ384)</f>
        <v>0</v>
      </c>
      <c r="BS384" s="123"/>
      <c r="BT384" s="123"/>
      <c r="BU384" s="123"/>
      <c r="BV384" s="122" t="n">
        <f aca="false">SUM(BS384:BU384)</f>
        <v>0</v>
      </c>
      <c r="BW384" s="123"/>
      <c r="BX384" s="123"/>
      <c r="BY384" s="123"/>
      <c r="BZ384" s="122" t="n">
        <f aca="false">SUM(BW384:BY384)</f>
        <v>0</v>
      </c>
      <c r="CA384" s="123"/>
      <c r="CB384" s="123"/>
      <c r="CC384" s="123"/>
      <c r="CD384" s="122" t="n">
        <f aca="false">SUM(CA384:CC384)</f>
        <v>0</v>
      </c>
      <c r="CE384" s="123"/>
      <c r="CF384" s="123"/>
      <c r="CG384" s="123"/>
      <c r="CH384" s="123"/>
      <c r="CI384" s="123"/>
      <c r="CJ384" s="122" t="n">
        <f aca="false">SUM(CF384:CI384)</f>
        <v>0</v>
      </c>
      <c r="CK384" s="123" t="n">
        <f aca="false">BN384+BR384+BV384+BZ384+CD384+CE384+CJ384</f>
        <v>0</v>
      </c>
      <c r="CL384" s="125"/>
      <c r="CM384" s="126"/>
      <c r="CN384" s="32"/>
      <c r="CO384" s="32"/>
      <c r="CP384" s="32"/>
      <c r="CQ384" s="32"/>
      <c r="CR384" s="32"/>
      <c r="CS384" s="32"/>
      <c r="CT384" s="32"/>
    </row>
    <row r="385" customFormat="false" ht="24.75" hidden="false" customHeight="true" outlineLevel="0" collapsed="false">
      <c r="A385" s="32"/>
      <c r="B385" s="106" t="n">
        <f aca="false">B384+1</f>
        <v>375</v>
      </c>
      <c r="C385" s="117" t="n">
        <f aca="false">INDEX(_Rge_Projectdata_3rd,$B385,MATCH(C$10,_Rge_Headline_Projectdata,0))</f>
        <v>0</v>
      </c>
      <c r="D385" s="117" t="n">
        <f aca="false">INDEX(_Rge_Projectdata_3rd,$B385,MATCH(D$10,_Rge_Headline_Projectdata,0))</f>
        <v>0</v>
      </c>
      <c r="E385" s="118" t="str">
        <f aca="false" t="array" ref="E385:E385">IF(INDEX(_Rge_Projectdata_3rd,$B385,MATCH(E$10,_Rge_Headline_Projectdata,0))=0,"",INDEX(_Rge_Projectdata_3rd,$B385,MATCH(E$10,_Rge_Headline_Projectdata,0)))</f>
        <v/>
      </c>
      <c r="F385" s="119" t="str">
        <f aca="false">IF(OR(E385=0,E385&gt;_Reportdate),"Open","Closed")</f>
        <v>Open</v>
      </c>
      <c r="G385" s="120"/>
      <c r="H385" s="121"/>
      <c r="I385" s="121"/>
      <c r="J385" s="121"/>
      <c r="K385" s="122" t="n">
        <f aca="false">SUM(H385:J385)</f>
        <v>0</v>
      </c>
      <c r="L385" s="123"/>
      <c r="M385" s="123"/>
      <c r="N385" s="123"/>
      <c r="O385" s="122" t="n">
        <f aca="false">SUM(L385:N385)</f>
        <v>0</v>
      </c>
      <c r="P385" s="123"/>
      <c r="Q385" s="123"/>
      <c r="R385" s="123"/>
      <c r="S385" s="122" t="n">
        <f aca="false">SUM(P385:R385)</f>
        <v>0</v>
      </c>
      <c r="T385" s="123"/>
      <c r="U385" s="123"/>
      <c r="V385" s="123"/>
      <c r="W385" s="122" t="n">
        <f aca="false">SUM(T385:V385)</f>
        <v>0</v>
      </c>
      <c r="X385" s="123"/>
      <c r="Y385" s="123"/>
      <c r="Z385" s="123"/>
      <c r="AA385" s="122" t="n">
        <f aca="false">SUM(X385:Z385)</f>
        <v>0</v>
      </c>
      <c r="AB385" s="123"/>
      <c r="AC385" s="123"/>
      <c r="AD385" s="123"/>
      <c r="AE385" s="123"/>
      <c r="AF385" s="123"/>
      <c r="AG385" s="122" t="n">
        <f aca="false">SUM(AC385:AF385)</f>
        <v>0</v>
      </c>
      <c r="AH385" s="124" t="n">
        <f aca="false">K385+O385+S385+W385+AA385+AB385+AG385</f>
        <v>0</v>
      </c>
      <c r="AI385" s="120"/>
      <c r="AJ385" s="121"/>
      <c r="AK385" s="121"/>
      <c r="AL385" s="121"/>
      <c r="AM385" s="122" t="n">
        <f aca="false">SUM(AJ385:AL385)</f>
        <v>0</v>
      </c>
      <c r="AN385" s="123"/>
      <c r="AO385" s="123"/>
      <c r="AP385" s="123"/>
      <c r="AQ385" s="122" t="n">
        <f aca="false">SUM(AN385:AP385)</f>
        <v>0</v>
      </c>
      <c r="AR385" s="123"/>
      <c r="AS385" s="123"/>
      <c r="AT385" s="123"/>
      <c r="AU385" s="122" t="n">
        <f aca="false">SUM(AR385:AT385)</f>
        <v>0</v>
      </c>
      <c r="AV385" s="123"/>
      <c r="AW385" s="123"/>
      <c r="AX385" s="123"/>
      <c r="AY385" s="122" t="n">
        <f aca="false">SUM(AV385:AX385)</f>
        <v>0</v>
      </c>
      <c r="AZ385" s="123"/>
      <c r="BA385" s="123"/>
      <c r="BB385" s="123"/>
      <c r="BC385" s="122" t="n">
        <f aca="false">SUM(AZ385:BB385)</f>
        <v>0</v>
      </c>
      <c r="BD385" s="123"/>
      <c r="BE385" s="123"/>
      <c r="BF385" s="123"/>
      <c r="BG385" s="123"/>
      <c r="BH385" s="123"/>
      <c r="BI385" s="122" t="n">
        <f aca="false">SUM(BE385:BH385)</f>
        <v>0</v>
      </c>
      <c r="BJ385" s="124" t="n">
        <f aca="false">AM385+AQ385+AU385+AY385+BC385+BD385+BI385</f>
        <v>0</v>
      </c>
      <c r="BK385" s="120"/>
      <c r="BL385" s="121"/>
      <c r="BM385" s="121"/>
      <c r="BN385" s="122" t="n">
        <f aca="false">SUM(BK385:BM385)</f>
        <v>0</v>
      </c>
      <c r="BO385" s="123"/>
      <c r="BP385" s="123"/>
      <c r="BQ385" s="123"/>
      <c r="BR385" s="122" t="n">
        <f aca="false">SUM(BO385:BQ385)</f>
        <v>0</v>
      </c>
      <c r="BS385" s="123"/>
      <c r="BT385" s="123"/>
      <c r="BU385" s="123"/>
      <c r="BV385" s="122" t="n">
        <f aca="false">SUM(BS385:BU385)</f>
        <v>0</v>
      </c>
      <c r="BW385" s="123"/>
      <c r="BX385" s="123"/>
      <c r="BY385" s="123"/>
      <c r="BZ385" s="122" t="n">
        <f aca="false">SUM(BW385:BY385)</f>
        <v>0</v>
      </c>
      <c r="CA385" s="123"/>
      <c r="CB385" s="123"/>
      <c r="CC385" s="123"/>
      <c r="CD385" s="122" t="n">
        <f aca="false">SUM(CA385:CC385)</f>
        <v>0</v>
      </c>
      <c r="CE385" s="123"/>
      <c r="CF385" s="123"/>
      <c r="CG385" s="123"/>
      <c r="CH385" s="123"/>
      <c r="CI385" s="123"/>
      <c r="CJ385" s="122" t="n">
        <f aca="false">SUM(CF385:CI385)</f>
        <v>0</v>
      </c>
      <c r="CK385" s="123" t="n">
        <f aca="false">BN385+BR385+BV385+BZ385+CD385+CE385+CJ385</f>
        <v>0</v>
      </c>
      <c r="CL385" s="125"/>
      <c r="CM385" s="126"/>
      <c r="CN385" s="32"/>
      <c r="CO385" s="32"/>
      <c r="CP385" s="32"/>
      <c r="CQ385" s="32"/>
      <c r="CR385" s="32"/>
      <c r="CS385" s="32"/>
      <c r="CT385" s="32"/>
    </row>
    <row r="386" customFormat="false" ht="24.75" hidden="false" customHeight="true" outlineLevel="0" collapsed="false">
      <c r="A386" s="32"/>
      <c r="B386" s="106" t="n">
        <f aca="false">B385+1</f>
        <v>376</v>
      </c>
      <c r="C386" s="117" t="n">
        <f aca="false">INDEX(_Rge_Projectdata_3rd,$B386,MATCH(C$10,_Rge_Headline_Projectdata,0))</f>
        <v>0</v>
      </c>
      <c r="D386" s="117" t="n">
        <f aca="false">INDEX(_Rge_Projectdata_3rd,$B386,MATCH(D$10,_Rge_Headline_Projectdata,0))</f>
        <v>0</v>
      </c>
      <c r="E386" s="118" t="str">
        <f aca="false" t="array" ref="E386:E386">IF(INDEX(_Rge_Projectdata_3rd,$B386,MATCH(E$10,_Rge_Headline_Projectdata,0))=0,"",INDEX(_Rge_Projectdata_3rd,$B386,MATCH(E$10,_Rge_Headline_Projectdata,0)))</f>
        <v/>
      </c>
      <c r="F386" s="119" t="str">
        <f aca="false">IF(OR(E386=0,E386&gt;_Reportdate),"Open","Closed")</f>
        <v>Open</v>
      </c>
      <c r="G386" s="120"/>
      <c r="H386" s="121"/>
      <c r="I386" s="121"/>
      <c r="J386" s="121"/>
      <c r="K386" s="122" t="n">
        <f aca="false">SUM(H386:J386)</f>
        <v>0</v>
      </c>
      <c r="L386" s="123"/>
      <c r="M386" s="123"/>
      <c r="N386" s="123"/>
      <c r="O386" s="122" t="n">
        <f aca="false">SUM(L386:N386)</f>
        <v>0</v>
      </c>
      <c r="P386" s="123"/>
      <c r="Q386" s="123"/>
      <c r="R386" s="123"/>
      <c r="S386" s="122" t="n">
        <f aca="false">SUM(P386:R386)</f>
        <v>0</v>
      </c>
      <c r="T386" s="123"/>
      <c r="U386" s="123"/>
      <c r="V386" s="123"/>
      <c r="W386" s="122" t="n">
        <f aca="false">SUM(T386:V386)</f>
        <v>0</v>
      </c>
      <c r="X386" s="123"/>
      <c r="Y386" s="123"/>
      <c r="Z386" s="123"/>
      <c r="AA386" s="122" t="n">
        <f aca="false">SUM(X386:Z386)</f>
        <v>0</v>
      </c>
      <c r="AB386" s="123"/>
      <c r="AC386" s="123"/>
      <c r="AD386" s="123"/>
      <c r="AE386" s="123"/>
      <c r="AF386" s="123"/>
      <c r="AG386" s="122" t="n">
        <f aca="false">SUM(AC386:AF386)</f>
        <v>0</v>
      </c>
      <c r="AH386" s="124" t="n">
        <f aca="false">K386+O386+S386+W386+AA386+AB386+AG386</f>
        <v>0</v>
      </c>
      <c r="AI386" s="120"/>
      <c r="AJ386" s="121"/>
      <c r="AK386" s="121"/>
      <c r="AL386" s="121"/>
      <c r="AM386" s="122" t="n">
        <f aca="false">SUM(AJ386:AL386)</f>
        <v>0</v>
      </c>
      <c r="AN386" s="123"/>
      <c r="AO386" s="123"/>
      <c r="AP386" s="123"/>
      <c r="AQ386" s="122" t="n">
        <f aca="false">SUM(AN386:AP386)</f>
        <v>0</v>
      </c>
      <c r="AR386" s="123"/>
      <c r="AS386" s="123"/>
      <c r="AT386" s="123"/>
      <c r="AU386" s="122" t="n">
        <f aca="false">SUM(AR386:AT386)</f>
        <v>0</v>
      </c>
      <c r="AV386" s="123"/>
      <c r="AW386" s="123"/>
      <c r="AX386" s="123"/>
      <c r="AY386" s="122" t="n">
        <f aca="false">SUM(AV386:AX386)</f>
        <v>0</v>
      </c>
      <c r="AZ386" s="123"/>
      <c r="BA386" s="123"/>
      <c r="BB386" s="123"/>
      <c r="BC386" s="122" t="n">
        <f aca="false">SUM(AZ386:BB386)</f>
        <v>0</v>
      </c>
      <c r="BD386" s="123"/>
      <c r="BE386" s="123"/>
      <c r="BF386" s="123"/>
      <c r="BG386" s="123"/>
      <c r="BH386" s="123"/>
      <c r="BI386" s="122" t="n">
        <f aca="false">SUM(BE386:BH386)</f>
        <v>0</v>
      </c>
      <c r="BJ386" s="124" t="n">
        <f aca="false">AM386+AQ386+AU386+AY386+BC386+BD386+BI386</f>
        <v>0</v>
      </c>
      <c r="BK386" s="120"/>
      <c r="BL386" s="121"/>
      <c r="BM386" s="121"/>
      <c r="BN386" s="122" t="n">
        <f aca="false">SUM(BK386:BM386)</f>
        <v>0</v>
      </c>
      <c r="BO386" s="123"/>
      <c r="BP386" s="123"/>
      <c r="BQ386" s="123"/>
      <c r="BR386" s="122" t="n">
        <f aca="false">SUM(BO386:BQ386)</f>
        <v>0</v>
      </c>
      <c r="BS386" s="123"/>
      <c r="BT386" s="123"/>
      <c r="BU386" s="123"/>
      <c r="BV386" s="122" t="n">
        <f aca="false">SUM(BS386:BU386)</f>
        <v>0</v>
      </c>
      <c r="BW386" s="123"/>
      <c r="BX386" s="123"/>
      <c r="BY386" s="123"/>
      <c r="BZ386" s="122" t="n">
        <f aca="false">SUM(BW386:BY386)</f>
        <v>0</v>
      </c>
      <c r="CA386" s="123"/>
      <c r="CB386" s="123"/>
      <c r="CC386" s="123"/>
      <c r="CD386" s="122" t="n">
        <f aca="false">SUM(CA386:CC386)</f>
        <v>0</v>
      </c>
      <c r="CE386" s="123"/>
      <c r="CF386" s="123"/>
      <c r="CG386" s="123"/>
      <c r="CH386" s="123"/>
      <c r="CI386" s="123"/>
      <c r="CJ386" s="122" t="n">
        <f aca="false">SUM(CF386:CI386)</f>
        <v>0</v>
      </c>
      <c r="CK386" s="123" t="n">
        <f aca="false">BN386+BR386+BV386+BZ386+CD386+CE386+CJ386</f>
        <v>0</v>
      </c>
      <c r="CL386" s="125"/>
      <c r="CM386" s="126"/>
      <c r="CN386" s="32"/>
      <c r="CO386" s="32"/>
      <c r="CP386" s="32"/>
      <c r="CQ386" s="32"/>
      <c r="CR386" s="32"/>
      <c r="CS386" s="32"/>
      <c r="CT386" s="32"/>
    </row>
    <row r="387" customFormat="false" ht="24.75" hidden="false" customHeight="true" outlineLevel="0" collapsed="false">
      <c r="A387" s="32"/>
      <c r="B387" s="106" t="n">
        <f aca="false">B386+1</f>
        <v>377</v>
      </c>
      <c r="C387" s="117" t="n">
        <f aca="false">INDEX(_Rge_Projectdata_3rd,$B387,MATCH(C$10,_Rge_Headline_Projectdata,0))</f>
        <v>0</v>
      </c>
      <c r="D387" s="117" t="n">
        <f aca="false">INDEX(_Rge_Projectdata_3rd,$B387,MATCH(D$10,_Rge_Headline_Projectdata,0))</f>
        <v>0</v>
      </c>
      <c r="E387" s="118" t="str">
        <f aca="false" t="array" ref="E387:E387">IF(INDEX(_Rge_Projectdata_3rd,$B387,MATCH(E$10,_Rge_Headline_Projectdata,0))=0,"",INDEX(_Rge_Projectdata_3rd,$B387,MATCH(E$10,_Rge_Headline_Projectdata,0)))</f>
        <v/>
      </c>
      <c r="F387" s="119" t="str">
        <f aca="false">IF(OR(E387=0,E387&gt;_Reportdate),"Open","Closed")</f>
        <v>Open</v>
      </c>
      <c r="G387" s="120"/>
      <c r="H387" s="121"/>
      <c r="I387" s="121"/>
      <c r="J387" s="121"/>
      <c r="K387" s="122" t="n">
        <f aca="false">SUM(H387:J387)</f>
        <v>0</v>
      </c>
      <c r="L387" s="123"/>
      <c r="M387" s="123"/>
      <c r="N387" s="123"/>
      <c r="O387" s="122" t="n">
        <f aca="false">SUM(L387:N387)</f>
        <v>0</v>
      </c>
      <c r="P387" s="123"/>
      <c r="Q387" s="123"/>
      <c r="R387" s="123"/>
      <c r="S387" s="122" t="n">
        <f aca="false">SUM(P387:R387)</f>
        <v>0</v>
      </c>
      <c r="T387" s="123"/>
      <c r="U387" s="123"/>
      <c r="V387" s="123"/>
      <c r="W387" s="122" t="n">
        <f aca="false">SUM(T387:V387)</f>
        <v>0</v>
      </c>
      <c r="X387" s="123"/>
      <c r="Y387" s="123"/>
      <c r="Z387" s="123"/>
      <c r="AA387" s="122" t="n">
        <f aca="false">SUM(X387:Z387)</f>
        <v>0</v>
      </c>
      <c r="AB387" s="123"/>
      <c r="AC387" s="123"/>
      <c r="AD387" s="123"/>
      <c r="AE387" s="123"/>
      <c r="AF387" s="123"/>
      <c r="AG387" s="122" t="n">
        <f aca="false">SUM(AC387:AF387)</f>
        <v>0</v>
      </c>
      <c r="AH387" s="124" t="n">
        <f aca="false">K387+O387+S387+W387+AA387+AB387+AG387</f>
        <v>0</v>
      </c>
      <c r="AI387" s="120"/>
      <c r="AJ387" s="121"/>
      <c r="AK387" s="121"/>
      <c r="AL387" s="121"/>
      <c r="AM387" s="122" t="n">
        <f aca="false">SUM(AJ387:AL387)</f>
        <v>0</v>
      </c>
      <c r="AN387" s="123"/>
      <c r="AO387" s="123"/>
      <c r="AP387" s="123"/>
      <c r="AQ387" s="122" t="n">
        <f aca="false">SUM(AN387:AP387)</f>
        <v>0</v>
      </c>
      <c r="AR387" s="123"/>
      <c r="AS387" s="123"/>
      <c r="AT387" s="123"/>
      <c r="AU387" s="122" t="n">
        <f aca="false">SUM(AR387:AT387)</f>
        <v>0</v>
      </c>
      <c r="AV387" s="123"/>
      <c r="AW387" s="123"/>
      <c r="AX387" s="123"/>
      <c r="AY387" s="122" t="n">
        <f aca="false">SUM(AV387:AX387)</f>
        <v>0</v>
      </c>
      <c r="AZ387" s="123"/>
      <c r="BA387" s="123"/>
      <c r="BB387" s="123"/>
      <c r="BC387" s="122" t="n">
        <f aca="false">SUM(AZ387:BB387)</f>
        <v>0</v>
      </c>
      <c r="BD387" s="123"/>
      <c r="BE387" s="123"/>
      <c r="BF387" s="123"/>
      <c r="BG387" s="123"/>
      <c r="BH387" s="123"/>
      <c r="BI387" s="122" t="n">
        <f aca="false">SUM(BE387:BH387)</f>
        <v>0</v>
      </c>
      <c r="BJ387" s="124" t="n">
        <f aca="false">AM387+AQ387+AU387+AY387+BC387+BD387+BI387</f>
        <v>0</v>
      </c>
      <c r="BK387" s="120"/>
      <c r="BL387" s="121"/>
      <c r="BM387" s="121"/>
      <c r="BN387" s="122" t="n">
        <f aca="false">SUM(BK387:BM387)</f>
        <v>0</v>
      </c>
      <c r="BO387" s="123"/>
      <c r="BP387" s="123"/>
      <c r="BQ387" s="123"/>
      <c r="BR387" s="122" t="n">
        <f aca="false">SUM(BO387:BQ387)</f>
        <v>0</v>
      </c>
      <c r="BS387" s="123"/>
      <c r="BT387" s="123"/>
      <c r="BU387" s="123"/>
      <c r="BV387" s="122" t="n">
        <f aca="false">SUM(BS387:BU387)</f>
        <v>0</v>
      </c>
      <c r="BW387" s="123"/>
      <c r="BX387" s="123"/>
      <c r="BY387" s="123"/>
      <c r="BZ387" s="122" t="n">
        <f aca="false">SUM(BW387:BY387)</f>
        <v>0</v>
      </c>
      <c r="CA387" s="123"/>
      <c r="CB387" s="123"/>
      <c r="CC387" s="123"/>
      <c r="CD387" s="122" t="n">
        <f aca="false">SUM(CA387:CC387)</f>
        <v>0</v>
      </c>
      <c r="CE387" s="123"/>
      <c r="CF387" s="123"/>
      <c r="CG387" s="123"/>
      <c r="CH387" s="123"/>
      <c r="CI387" s="123"/>
      <c r="CJ387" s="122" t="n">
        <f aca="false">SUM(CF387:CI387)</f>
        <v>0</v>
      </c>
      <c r="CK387" s="123" t="n">
        <f aca="false">BN387+BR387+BV387+BZ387+CD387+CE387+CJ387</f>
        <v>0</v>
      </c>
      <c r="CL387" s="125"/>
      <c r="CM387" s="126"/>
      <c r="CN387" s="32"/>
      <c r="CO387" s="32"/>
      <c r="CP387" s="32"/>
      <c r="CQ387" s="32"/>
      <c r="CR387" s="32"/>
      <c r="CS387" s="32"/>
      <c r="CT387" s="32"/>
    </row>
    <row r="388" customFormat="false" ht="24.75" hidden="false" customHeight="true" outlineLevel="0" collapsed="false">
      <c r="A388" s="32"/>
      <c r="B388" s="106" t="n">
        <f aca="false">B387+1</f>
        <v>378</v>
      </c>
      <c r="C388" s="117" t="n">
        <f aca="false">INDEX(_Rge_Projectdata_3rd,$B388,MATCH(C$10,_Rge_Headline_Projectdata,0))</f>
        <v>0</v>
      </c>
      <c r="D388" s="117" t="n">
        <f aca="false">INDEX(_Rge_Projectdata_3rd,$B388,MATCH(D$10,_Rge_Headline_Projectdata,0))</f>
        <v>0</v>
      </c>
      <c r="E388" s="118" t="str">
        <f aca="false" t="array" ref="E388:E388">IF(INDEX(_Rge_Projectdata_3rd,$B388,MATCH(E$10,_Rge_Headline_Projectdata,0))=0,"",INDEX(_Rge_Projectdata_3rd,$B388,MATCH(E$10,_Rge_Headline_Projectdata,0)))</f>
        <v/>
      </c>
      <c r="F388" s="119" t="str">
        <f aca="false">IF(OR(E388=0,E388&gt;_Reportdate),"Open","Closed")</f>
        <v>Open</v>
      </c>
      <c r="G388" s="120"/>
      <c r="H388" s="121"/>
      <c r="I388" s="121"/>
      <c r="J388" s="121"/>
      <c r="K388" s="122" t="n">
        <f aca="false">SUM(H388:J388)</f>
        <v>0</v>
      </c>
      <c r="L388" s="123"/>
      <c r="M388" s="123"/>
      <c r="N388" s="123"/>
      <c r="O388" s="122" t="n">
        <f aca="false">SUM(L388:N388)</f>
        <v>0</v>
      </c>
      <c r="P388" s="123"/>
      <c r="Q388" s="123"/>
      <c r="R388" s="123"/>
      <c r="S388" s="122" t="n">
        <f aca="false">SUM(P388:R388)</f>
        <v>0</v>
      </c>
      <c r="T388" s="123"/>
      <c r="U388" s="123"/>
      <c r="V388" s="123"/>
      <c r="W388" s="122" t="n">
        <f aca="false">SUM(T388:V388)</f>
        <v>0</v>
      </c>
      <c r="X388" s="123"/>
      <c r="Y388" s="123"/>
      <c r="Z388" s="123"/>
      <c r="AA388" s="122" t="n">
        <f aca="false">SUM(X388:Z388)</f>
        <v>0</v>
      </c>
      <c r="AB388" s="123"/>
      <c r="AC388" s="123"/>
      <c r="AD388" s="123"/>
      <c r="AE388" s="123"/>
      <c r="AF388" s="123"/>
      <c r="AG388" s="122" t="n">
        <f aca="false">SUM(AC388:AF388)</f>
        <v>0</v>
      </c>
      <c r="AH388" s="124" t="n">
        <f aca="false">K388+O388+S388+W388+AA388+AB388+AG388</f>
        <v>0</v>
      </c>
      <c r="AI388" s="120"/>
      <c r="AJ388" s="121"/>
      <c r="AK388" s="121"/>
      <c r="AL388" s="121"/>
      <c r="AM388" s="122" t="n">
        <f aca="false">SUM(AJ388:AL388)</f>
        <v>0</v>
      </c>
      <c r="AN388" s="123"/>
      <c r="AO388" s="123"/>
      <c r="AP388" s="123"/>
      <c r="AQ388" s="122" t="n">
        <f aca="false">SUM(AN388:AP388)</f>
        <v>0</v>
      </c>
      <c r="AR388" s="123"/>
      <c r="AS388" s="123"/>
      <c r="AT388" s="123"/>
      <c r="AU388" s="122" t="n">
        <f aca="false">SUM(AR388:AT388)</f>
        <v>0</v>
      </c>
      <c r="AV388" s="123"/>
      <c r="AW388" s="123"/>
      <c r="AX388" s="123"/>
      <c r="AY388" s="122" t="n">
        <f aca="false">SUM(AV388:AX388)</f>
        <v>0</v>
      </c>
      <c r="AZ388" s="123"/>
      <c r="BA388" s="123"/>
      <c r="BB388" s="123"/>
      <c r="BC388" s="122" t="n">
        <f aca="false">SUM(AZ388:BB388)</f>
        <v>0</v>
      </c>
      <c r="BD388" s="123"/>
      <c r="BE388" s="123"/>
      <c r="BF388" s="123"/>
      <c r="BG388" s="123"/>
      <c r="BH388" s="123"/>
      <c r="BI388" s="122" t="n">
        <f aca="false">SUM(BE388:BH388)</f>
        <v>0</v>
      </c>
      <c r="BJ388" s="124" t="n">
        <f aca="false">AM388+AQ388+AU388+AY388+BC388+BD388+BI388</f>
        <v>0</v>
      </c>
      <c r="BK388" s="120"/>
      <c r="BL388" s="121"/>
      <c r="BM388" s="121"/>
      <c r="BN388" s="122" t="n">
        <f aca="false">SUM(BK388:BM388)</f>
        <v>0</v>
      </c>
      <c r="BO388" s="123"/>
      <c r="BP388" s="123"/>
      <c r="BQ388" s="123"/>
      <c r="BR388" s="122" t="n">
        <f aca="false">SUM(BO388:BQ388)</f>
        <v>0</v>
      </c>
      <c r="BS388" s="123"/>
      <c r="BT388" s="123"/>
      <c r="BU388" s="123"/>
      <c r="BV388" s="122" t="n">
        <f aca="false">SUM(BS388:BU388)</f>
        <v>0</v>
      </c>
      <c r="BW388" s="123"/>
      <c r="BX388" s="123"/>
      <c r="BY388" s="123"/>
      <c r="BZ388" s="122" t="n">
        <f aca="false">SUM(BW388:BY388)</f>
        <v>0</v>
      </c>
      <c r="CA388" s="123"/>
      <c r="CB388" s="123"/>
      <c r="CC388" s="123"/>
      <c r="CD388" s="122" t="n">
        <f aca="false">SUM(CA388:CC388)</f>
        <v>0</v>
      </c>
      <c r="CE388" s="123"/>
      <c r="CF388" s="123"/>
      <c r="CG388" s="123"/>
      <c r="CH388" s="123"/>
      <c r="CI388" s="123"/>
      <c r="CJ388" s="122" t="n">
        <f aca="false">SUM(CF388:CI388)</f>
        <v>0</v>
      </c>
      <c r="CK388" s="123" t="n">
        <f aca="false">BN388+BR388+BV388+BZ388+CD388+CE388+CJ388</f>
        <v>0</v>
      </c>
      <c r="CL388" s="125"/>
      <c r="CM388" s="126"/>
      <c r="CN388" s="32"/>
      <c r="CO388" s="32"/>
      <c r="CP388" s="32"/>
      <c r="CQ388" s="32"/>
      <c r="CR388" s="32"/>
      <c r="CS388" s="32"/>
      <c r="CT388" s="32"/>
    </row>
    <row r="389" customFormat="false" ht="24.75" hidden="false" customHeight="true" outlineLevel="0" collapsed="false">
      <c r="A389" s="32"/>
      <c r="B389" s="106" t="n">
        <f aca="false">B388+1</f>
        <v>379</v>
      </c>
      <c r="C389" s="117" t="n">
        <f aca="false">INDEX(_Rge_Projectdata_3rd,$B389,MATCH(C$10,_Rge_Headline_Projectdata,0))</f>
        <v>0</v>
      </c>
      <c r="D389" s="117" t="n">
        <f aca="false">INDEX(_Rge_Projectdata_3rd,$B389,MATCH(D$10,_Rge_Headline_Projectdata,0))</f>
        <v>0</v>
      </c>
      <c r="E389" s="118" t="str">
        <f aca="false" t="array" ref="E389:E389">IF(INDEX(_Rge_Projectdata_3rd,$B389,MATCH(E$10,_Rge_Headline_Projectdata,0))=0,"",INDEX(_Rge_Projectdata_3rd,$B389,MATCH(E$10,_Rge_Headline_Projectdata,0)))</f>
        <v/>
      </c>
      <c r="F389" s="119" t="str">
        <f aca="false">IF(OR(E389=0,E389&gt;_Reportdate),"Open","Closed")</f>
        <v>Open</v>
      </c>
      <c r="G389" s="120"/>
      <c r="H389" s="121"/>
      <c r="I389" s="121"/>
      <c r="J389" s="121"/>
      <c r="K389" s="122" t="n">
        <f aca="false">SUM(H389:J389)</f>
        <v>0</v>
      </c>
      <c r="L389" s="123"/>
      <c r="M389" s="123"/>
      <c r="N389" s="123"/>
      <c r="O389" s="122" t="n">
        <f aca="false">SUM(L389:N389)</f>
        <v>0</v>
      </c>
      <c r="P389" s="123"/>
      <c r="Q389" s="123"/>
      <c r="R389" s="123"/>
      <c r="S389" s="122" t="n">
        <f aca="false">SUM(P389:R389)</f>
        <v>0</v>
      </c>
      <c r="T389" s="123"/>
      <c r="U389" s="123"/>
      <c r="V389" s="123"/>
      <c r="W389" s="122" t="n">
        <f aca="false">SUM(T389:V389)</f>
        <v>0</v>
      </c>
      <c r="X389" s="123"/>
      <c r="Y389" s="123"/>
      <c r="Z389" s="123"/>
      <c r="AA389" s="122" t="n">
        <f aca="false">SUM(X389:Z389)</f>
        <v>0</v>
      </c>
      <c r="AB389" s="123"/>
      <c r="AC389" s="123"/>
      <c r="AD389" s="123"/>
      <c r="AE389" s="123"/>
      <c r="AF389" s="123"/>
      <c r="AG389" s="122" t="n">
        <f aca="false">SUM(AC389:AF389)</f>
        <v>0</v>
      </c>
      <c r="AH389" s="124" t="n">
        <f aca="false">K389+O389+S389+W389+AA389+AB389+AG389</f>
        <v>0</v>
      </c>
      <c r="AI389" s="120"/>
      <c r="AJ389" s="121"/>
      <c r="AK389" s="121"/>
      <c r="AL389" s="121"/>
      <c r="AM389" s="122" t="n">
        <f aca="false">SUM(AJ389:AL389)</f>
        <v>0</v>
      </c>
      <c r="AN389" s="123"/>
      <c r="AO389" s="123"/>
      <c r="AP389" s="123"/>
      <c r="AQ389" s="122" t="n">
        <f aca="false">SUM(AN389:AP389)</f>
        <v>0</v>
      </c>
      <c r="AR389" s="123"/>
      <c r="AS389" s="123"/>
      <c r="AT389" s="123"/>
      <c r="AU389" s="122" t="n">
        <f aca="false">SUM(AR389:AT389)</f>
        <v>0</v>
      </c>
      <c r="AV389" s="123"/>
      <c r="AW389" s="123"/>
      <c r="AX389" s="123"/>
      <c r="AY389" s="122" t="n">
        <f aca="false">SUM(AV389:AX389)</f>
        <v>0</v>
      </c>
      <c r="AZ389" s="123"/>
      <c r="BA389" s="123"/>
      <c r="BB389" s="123"/>
      <c r="BC389" s="122" t="n">
        <f aca="false">SUM(AZ389:BB389)</f>
        <v>0</v>
      </c>
      <c r="BD389" s="123"/>
      <c r="BE389" s="123"/>
      <c r="BF389" s="123"/>
      <c r="BG389" s="123"/>
      <c r="BH389" s="123"/>
      <c r="BI389" s="122" t="n">
        <f aca="false">SUM(BE389:BH389)</f>
        <v>0</v>
      </c>
      <c r="BJ389" s="124" t="n">
        <f aca="false">AM389+AQ389+AU389+AY389+BC389+BD389+BI389</f>
        <v>0</v>
      </c>
      <c r="BK389" s="120"/>
      <c r="BL389" s="121"/>
      <c r="BM389" s="121"/>
      <c r="BN389" s="122" t="n">
        <f aca="false">SUM(BK389:BM389)</f>
        <v>0</v>
      </c>
      <c r="BO389" s="123"/>
      <c r="BP389" s="123"/>
      <c r="BQ389" s="123"/>
      <c r="BR389" s="122" t="n">
        <f aca="false">SUM(BO389:BQ389)</f>
        <v>0</v>
      </c>
      <c r="BS389" s="123"/>
      <c r="BT389" s="123"/>
      <c r="BU389" s="123"/>
      <c r="BV389" s="122" t="n">
        <f aca="false">SUM(BS389:BU389)</f>
        <v>0</v>
      </c>
      <c r="BW389" s="123"/>
      <c r="BX389" s="123"/>
      <c r="BY389" s="123"/>
      <c r="BZ389" s="122" t="n">
        <f aca="false">SUM(BW389:BY389)</f>
        <v>0</v>
      </c>
      <c r="CA389" s="123"/>
      <c r="CB389" s="123"/>
      <c r="CC389" s="123"/>
      <c r="CD389" s="122" t="n">
        <f aca="false">SUM(CA389:CC389)</f>
        <v>0</v>
      </c>
      <c r="CE389" s="123"/>
      <c r="CF389" s="123"/>
      <c r="CG389" s="123"/>
      <c r="CH389" s="123"/>
      <c r="CI389" s="123"/>
      <c r="CJ389" s="122" t="n">
        <f aca="false">SUM(CF389:CI389)</f>
        <v>0</v>
      </c>
      <c r="CK389" s="123" t="n">
        <f aca="false">BN389+BR389+BV389+BZ389+CD389+CE389+CJ389</f>
        <v>0</v>
      </c>
      <c r="CL389" s="125"/>
      <c r="CM389" s="126"/>
      <c r="CN389" s="32"/>
      <c r="CO389" s="32"/>
      <c r="CP389" s="32"/>
      <c r="CQ389" s="32"/>
      <c r="CR389" s="32"/>
      <c r="CS389" s="32"/>
      <c r="CT389" s="32"/>
    </row>
    <row r="390" customFormat="false" ht="24.75" hidden="false" customHeight="true" outlineLevel="0" collapsed="false">
      <c r="A390" s="32"/>
      <c r="B390" s="106" t="n">
        <f aca="false">B389+1</f>
        <v>380</v>
      </c>
      <c r="C390" s="117" t="n">
        <f aca="false">INDEX(_Rge_Projectdata_3rd,$B390,MATCH(C$10,_Rge_Headline_Projectdata,0))</f>
        <v>0</v>
      </c>
      <c r="D390" s="117" t="n">
        <f aca="false">INDEX(_Rge_Projectdata_3rd,$B390,MATCH(D$10,_Rge_Headline_Projectdata,0))</f>
        <v>0</v>
      </c>
      <c r="E390" s="118" t="str">
        <f aca="false" t="array" ref="E390:E390">IF(INDEX(_Rge_Projectdata_3rd,$B390,MATCH(E$10,_Rge_Headline_Projectdata,0))=0,"",INDEX(_Rge_Projectdata_3rd,$B390,MATCH(E$10,_Rge_Headline_Projectdata,0)))</f>
        <v/>
      </c>
      <c r="F390" s="119" t="str">
        <f aca="false">IF(OR(E390=0,E390&gt;_Reportdate),"Open","Closed")</f>
        <v>Open</v>
      </c>
      <c r="G390" s="120"/>
      <c r="H390" s="121"/>
      <c r="I390" s="121"/>
      <c r="J390" s="121"/>
      <c r="K390" s="122" t="n">
        <f aca="false">SUM(H390:J390)</f>
        <v>0</v>
      </c>
      <c r="L390" s="123"/>
      <c r="M390" s="123"/>
      <c r="N390" s="123"/>
      <c r="O390" s="122" t="n">
        <f aca="false">SUM(L390:N390)</f>
        <v>0</v>
      </c>
      <c r="P390" s="123"/>
      <c r="Q390" s="123"/>
      <c r="R390" s="123"/>
      <c r="S390" s="122" t="n">
        <f aca="false">SUM(P390:R390)</f>
        <v>0</v>
      </c>
      <c r="T390" s="123"/>
      <c r="U390" s="123"/>
      <c r="V390" s="123"/>
      <c r="W390" s="122" t="n">
        <f aca="false">SUM(T390:V390)</f>
        <v>0</v>
      </c>
      <c r="X390" s="123"/>
      <c r="Y390" s="123"/>
      <c r="Z390" s="123"/>
      <c r="AA390" s="122" t="n">
        <f aca="false">SUM(X390:Z390)</f>
        <v>0</v>
      </c>
      <c r="AB390" s="123"/>
      <c r="AC390" s="123"/>
      <c r="AD390" s="123"/>
      <c r="AE390" s="123"/>
      <c r="AF390" s="123"/>
      <c r="AG390" s="122" t="n">
        <f aca="false">SUM(AC390:AF390)</f>
        <v>0</v>
      </c>
      <c r="AH390" s="124" t="n">
        <f aca="false">K390+O390+S390+W390+AA390+AB390+AG390</f>
        <v>0</v>
      </c>
      <c r="AI390" s="120"/>
      <c r="AJ390" s="121"/>
      <c r="AK390" s="121"/>
      <c r="AL390" s="121"/>
      <c r="AM390" s="122" t="n">
        <f aca="false">SUM(AJ390:AL390)</f>
        <v>0</v>
      </c>
      <c r="AN390" s="123"/>
      <c r="AO390" s="123"/>
      <c r="AP390" s="123"/>
      <c r="AQ390" s="122" t="n">
        <f aca="false">SUM(AN390:AP390)</f>
        <v>0</v>
      </c>
      <c r="AR390" s="123"/>
      <c r="AS390" s="123"/>
      <c r="AT390" s="123"/>
      <c r="AU390" s="122" t="n">
        <f aca="false">SUM(AR390:AT390)</f>
        <v>0</v>
      </c>
      <c r="AV390" s="123"/>
      <c r="AW390" s="123"/>
      <c r="AX390" s="123"/>
      <c r="AY390" s="122" t="n">
        <f aca="false">SUM(AV390:AX390)</f>
        <v>0</v>
      </c>
      <c r="AZ390" s="123"/>
      <c r="BA390" s="123"/>
      <c r="BB390" s="123"/>
      <c r="BC390" s="122" t="n">
        <f aca="false">SUM(AZ390:BB390)</f>
        <v>0</v>
      </c>
      <c r="BD390" s="123"/>
      <c r="BE390" s="123"/>
      <c r="BF390" s="123"/>
      <c r="BG390" s="123"/>
      <c r="BH390" s="123"/>
      <c r="BI390" s="122" t="n">
        <f aca="false">SUM(BE390:BH390)</f>
        <v>0</v>
      </c>
      <c r="BJ390" s="124" t="n">
        <f aca="false">AM390+AQ390+AU390+AY390+BC390+BD390+BI390</f>
        <v>0</v>
      </c>
      <c r="BK390" s="120"/>
      <c r="BL390" s="121"/>
      <c r="BM390" s="121"/>
      <c r="BN390" s="122" t="n">
        <f aca="false">SUM(BK390:BM390)</f>
        <v>0</v>
      </c>
      <c r="BO390" s="123"/>
      <c r="BP390" s="123"/>
      <c r="BQ390" s="123"/>
      <c r="BR390" s="122" t="n">
        <f aca="false">SUM(BO390:BQ390)</f>
        <v>0</v>
      </c>
      <c r="BS390" s="123"/>
      <c r="BT390" s="123"/>
      <c r="BU390" s="123"/>
      <c r="BV390" s="122" t="n">
        <f aca="false">SUM(BS390:BU390)</f>
        <v>0</v>
      </c>
      <c r="BW390" s="123"/>
      <c r="BX390" s="123"/>
      <c r="BY390" s="123"/>
      <c r="BZ390" s="122" t="n">
        <f aca="false">SUM(BW390:BY390)</f>
        <v>0</v>
      </c>
      <c r="CA390" s="123"/>
      <c r="CB390" s="123"/>
      <c r="CC390" s="123"/>
      <c r="CD390" s="122" t="n">
        <f aca="false">SUM(CA390:CC390)</f>
        <v>0</v>
      </c>
      <c r="CE390" s="123"/>
      <c r="CF390" s="123"/>
      <c r="CG390" s="123"/>
      <c r="CH390" s="123"/>
      <c r="CI390" s="123"/>
      <c r="CJ390" s="122" t="n">
        <f aca="false">SUM(CF390:CI390)</f>
        <v>0</v>
      </c>
      <c r="CK390" s="123" t="n">
        <f aca="false">BN390+BR390+BV390+BZ390+CD390+CE390+CJ390</f>
        <v>0</v>
      </c>
      <c r="CL390" s="125"/>
      <c r="CM390" s="126"/>
      <c r="CN390" s="32"/>
      <c r="CO390" s="32"/>
      <c r="CP390" s="32"/>
      <c r="CQ390" s="32"/>
      <c r="CR390" s="32"/>
      <c r="CS390" s="32"/>
      <c r="CT390" s="32"/>
    </row>
    <row r="391" customFormat="false" ht="24.75" hidden="false" customHeight="true" outlineLevel="0" collapsed="false">
      <c r="A391" s="32"/>
      <c r="B391" s="106" t="n">
        <f aca="false">B390+1</f>
        <v>381</v>
      </c>
      <c r="C391" s="117" t="n">
        <f aca="false">INDEX(_Rge_Projectdata_3rd,$B391,MATCH(C$10,_Rge_Headline_Projectdata,0))</f>
        <v>0</v>
      </c>
      <c r="D391" s="117" t="n">
        <f aca="false">INDEX(_Rge_Projectdata_3rd,$B391,MATCH(D$10,_Rge_Headline_Projectdata,0))</f>
        <v>0</v>
      </c>
      <c r="E391" s="118" t="str">
        <f aca="false" t="array" ref="E391:E391">IF(INDEX(_Rge_Projectdata_3rd,$B391,MATCH(E$10,_Rge_Headline_Projectdata,0))=0,"",INDEX(_Rge_Projectdata_3rd,$B391,MATCH(E$10,_Rge_Headline_Projectdata,0)))</f>
        <v/>
      </c>
      <c r="F391" s="119" t="str">
        <f aca="false">IF(OR(E391=0,E391&gt;_Reportdate),"Open","Closed")</f>
        <v>Open</v>
      </c>
      <c r="G391" s="120"/>
      <c r="H391" s="121"/>
      <c r="I391" s="121"/>
      <c r="J391" s="121"/>
      <c r="K391" s="122" t="n">
        <f aca="false">SUM(H391:J391)</f>
        <v>0</v>
      </c>
      <c r="L391" s="123"/>
      <c r="M391" s="123"/>
      <c r="N391" s="123"/>
      <c r="O391" s="122" t="n">
        <f aca="false">SUM(L391:N391)</f>
        <v>0</v>
      </c>
      <c r="P391" s="123"/>
      <c r="Q391" s="123"/>
      <c r="R391" s="123"/>
      <c r="S391" s="122" t="n">
        <f aca="false">SUM(P391:R391)</f>
        <v>0</v>
      </c>
      <c r="T391" s="123"/>
      <c r="U391" s="123"/>
      <c r="V391" s="123"/>
      <c r="W391" s="122" t="n">
        <f aca="false">SUM(T391:V391)</f>
        <v>0</v>
      </c>
      <c r="X391" s="123"/>
      <c r="Y391" s="123"/>
      <c r="Z391" s="123"/>
      <c r="AA391" s="122" t="n">
        <f aca="false">SUM(X391:Z391)</f>
        <v>0</v>
      </c>
      <c r="AB391" s="123"/>
      <c r="AC391" s="123"/>
      <c r="AD391" s="123"/>
      <c r="AE391" s="123"/>
      <c r="AF391" s="123"/>
      <c r="AG391" s="122" t="n">
        <f aca="false">SUM(AC391:AF391)</f>
        <v>0</v>
      </c>
      <c r="AH391" s="124" t="n">
        <f aca="false">K391+O391+S391+W391+AA391+AB391+AG391</f>
        <v>0</v>
      </c>
      <c r="AI391" s="120"/>
      <c r="AJ391" s="121"/>
      <c r="AK391" s="121"/>
      <c r="AL391" s="121"/>
      <c r="AM391" s="122" t="n">
        <f aca="false">SUM(AJ391:AL391)</f>
        <v>0</v>
      </c>
      <c r="AN391" s="123"/>
      <c r="AO391" s="123"/>
      <c r="AP391" s="123"/>
      <c r="AQ391" s="122" t="n">
        <f aca="false">SUM(AN391:AP391)</f>
        <v>0</v>
      </c>
      <c r="AR391" s="123"/>
      <c r="AS391" s="123"/>
      <c r="AT391" s="123"/>
      <c r="AU391" s="122" t="n">
        <f aca="false">SUM(AR391:AT391)</f>
        <v>0</v>
      </c>
      <c r="AV391" s="123"/>
      <c r="AW391" s="123"/>
      <c r="AX391" s="123"/>
      <c r="AY391" s="122" t="n">
        <f aca="false">SUM(AV391:AX391)</f>
        <v>0</v>
      </c>
      <c r="AZ391" s="123"/>
      <c r="BA391" s="123"/>
      <c r="BB391" s="123"/>
      <c r="BC391" s="122" t="n">
        <f aca="false">SUM(AZ391:BB391)</f>
        <v>0</v>
      </c>
      <c r="BD391" s="123"/>
      <c r="BE391" s="123"/>
      <c r="BF391" s="123"/>
      <c r="BG391" s="123"/>
      <c r="BH391" s="123"/>
      <c r="BI391" s="122" t="n">
        <f aca="false">SUM(BE391:BH391)</f>
        <v>0</v>
      </c>
      <c r="BJ391" s="124" t="n">
        <f aca="false">AM391+AQ391+AU391+AY391+BC391+BD391+BI391</f>
        <v>0</v>
      </c>
      <c r="BK391" s="120"/>
      <c r="BL391" s="121"/>
      <c r="BM391" s="121"/>
      <c r="BN391" s="122" t="n">
        <f aca="false">SUM(BK391:BM391)</f>
        <v>0</v>
      </c>
      <c r="BO391" s="123"/>
      <c r="BP391" s="123"/>
      <c r="BQ391" s="123"/>
      <c r="BR391" s="122" t="n">
        <f aca="false">SUM(BO391:BQ391)</f>
        <v>0</v>
      </c>
      <c r="BS391" s="123"/>
      <c r="BT391" s="123"/>
      <c r="BU391" s="123"/>
      <c r="BV391" s="122" t="n">
        <f aca="false">SUM(BS391:BU391)</f>
        <v>0</v>
      </c>
      <c r="BW391" s="123"/>
      <c r="BX391" s="123"/>
      <c r="BY391" s="123"/>
      <c r="BZ391" s="122" t="n">
        <f aca="false">SUM(BW391:BY391)</f>
        <v>0</v>
      </c>
      <c r="CA391" s="123"/>
      <c r="CB391" s="123"/>
      <c r="CC391" s="123"/>
      <c r="CD391" s="122" t="n">
        <f aca="false">SUM(CA391:CC391)</f>
        <v>0</v>
      </c>
      <c r="CE391" s="123"/>
      <c r="CF391" s="123"/>
      <c r="CG391" s="123"/>
      <c r="CH391" s="123"/>
      <c r="CI391" s="123"/>
      <c r="CJ391" s="122" t="n">
        <f aca="false">SUM(CF391:CI391)</f>
        <v>0</v>
      </c>
      <c r="CK391" s="123" t="n">
        <f aca="false">BN391+BR391+BV391+BZ391+CD391+CE391+CJ391</f>
        <v>0</v>
      </c>
      <c r="CL391" s="125"/>
      <c r="CM391" s="126"/>
      <c r="CN391" s="32"/>
      <c r="CO391" s="32"/>
      <c r="CP391" s="32"/>
      <c r="CQ391" s="32"/>
      <c r="CR391" s="32"/>
      <c r="CS391" s="32"/>
      <c r="CT391" s="32"/>
    </row>
    <row r="392" customFormat="false" ht="24.75" hidden="false" customHeight="true" outlineLevel="0" collapsed="false">
      <c r="A392" s="32"/>
      <c r="B392" s="106" t="n">
        <f aca="false">B391+1</f>
        <v>382</v>
      </c>
      <c r="C392" s="117" t="n">
        <f aca="false">INDEX(_Rge_Projectdata_3rd,$B392,MATCH(C$10,_Rge_Headline_Projectdata,0))</f>
        <v>0</v>
      </c>
      <c r="D392" s="117" t="n">
        <f aca="false">INDEX(_Rge_Projectdata_3rd,$B392,MATCH(D$10,_Rge_Headline_Projectdata,0))</f>
        <v>0</v>
      </c>
      <c r="E392" s="118" t="str">
        <f aca="false" t="array" ref="E392:E392">IF(INDEX(_Rge_Projectdata_3rd,$B392,MATCH(E$10,_Rge_Headline_Projectdata,0))=0,"",INDEX(_Rge_Projectdata_3rd,$B392,MATCH(E$10,_Rge_Headline_Projectdata,0)))</f>
        <v/>
      </c>
      <c r="F392" s="119" t="str">
        <f aca="false">IF(OR(E392=0,E392&gt;_Reportdate),"Open","Closed")</f>
        <v>Open</v>
      </c>
      <c r="G392" s="120"/>
      <c r="H392" s="121"/>
      <c r="I392" s="121"/>
      <c r="J392" s="121"/>
      <c r="K392" s="122" t="n">
        <f aca="false">SUM(H392:J392)</f>
        <v>0</v>
      </c>
      <c r="L392" s="123"/>
      <c r="M392" s="123"/>
      <c r="N392" s="123"/>
      <c r="O392" s="122" t="n">
        <f aca="false">SUM(L392:N392)</f>
        <v>0</v>
      </c>
      <c r="P392" s="123"/>
      <c r="Q392" s="123"/>
      <c r="R392" s="123"/>
      <c r="S392" s="122" t="n">
        <f aca="false">SUM(P392:R392)</f>
        <v>0</v>
      </c>
      <c r="T392" s="123"/>
      <c r="U392" s="123"/>
      <c r="V392" s="123"/>
      <c r="W392" s="122" t="n">
        <f aca="false">SUM(T392:V392)</f>
        <v>0</v>
      </c>
      <c r="X392" s="123"/>
      <c r="Y392" s="123"/>
      <c r="Z392" s="123"/>
      <c r="AA392" s="122" t="n">
        <f aca="false">SUM(X392:Z392)</f>
        <v>0</v>
      </c>
      <c r="AB392" s="123"/>
      <c r="AC392" s="123"/>
      <c r="AD392" s="123"/>
      <c r="AE392" s="123"/>
      <c r="AF392" s="123"/>
      <c r="AG392" s="122" t="n">
        <f aca="false">SUM(AC392:AF392)</f>
        <v>0</v>
      </c>
      <c r="AH392" s="124" t="n">
        <f aca="false">K392+O392+S392+W392+AA392+AB392+AG392</f>
        <v>0</v>
      </c>
      <c r="AI392" s="120"/>
      <c r="AJ392" s="121"/>
      <c r="AK392" s="121"/>
      <c r="AL392" s="121"/>
      <c r="AM392" s="122" t="n">
        <f aca="false">SUM(AJ392:AL392)</f>
        <v>0</v>
      </c>
      <c r="AN392" s="123"/>
      <c r="AO392" s="123"/>
      <c r="AP392" s="123"/>
      <c r="AQ392" s="122" t="n">
        <f aca="false">SUM(AN392:AP392)</f>
        <v>0</v>
      </c>
      <c r="AR392" s="123"/>
      <c r="AS392" s="123"/>
      <c r="AT392" s="123"/>
      <c r="AU392" s="122" t="n">
        <f aca="false">SUM(AR392:AT392)</f>
        <v>0</v>
      </c>
      <c r="AV392" s="123"/>
      <c r="AW392" s="123"/>
      <c r="AX392" s="123"/>
      <c r="AY392" s="122" t="n">
        <f aca="false">SUM(AV392:AX392)</f>
        <v>0</v>
      </c>
      <c r="AZ392" s="123"/>
      <c r="BA392" s="123"/>
      <c r="BB392" s="123"/>
      <c r="BC392" s="122" t="n">
        <f aca="false">SUM(AZ392:BB392)</f>
        <v>0</v>
      </c>
      <c r="BD392" s="123"/>
      <c r="BE392" s="123"/>
      <c r="BF392" s="123"/>
      <c r="BG392" s="123"/>
      <c r="BH392" s="123"/>
      <c r="BI392" s="122" t="n">
        <f aca="false">SUM(BE392:BH392)</f>
        <v>0</v>
      </c>
      <c r="BJ392" s="124" t="n">
        <f aca="false">AM392+AQ392+AU392+AY392+BC392+BD392+BI392</f>
        <v>0</v>
      </c>
      <c r="BK392" s="120"/>
      <c r="BL392" s="121"/>
      <c r="BM392" s="121"/>
      <c r="BN392" s="122" t="n">
        <f aca="false">SUM(BK392:BM392)</f>
        <v>0</v>
      </c>
      <c r="BO392" s="123"/>
      <c r="BP392" s="123"/>
      <c r="BQ392" s="123"/>
      <c r="BR392" s="122" t="n">
        <f aca="false">SUM(BO392:BQ392)</f>
        <v>0</v>
      </c>
      <c r="BS392" s="123"/>
      <c r="BT392" s="123"/>
      <c r="BU392" s="123"/>
      <c r="BV392" s="122" t="n">
        <f aca="false">SUM(BS392:BU392)</f>
        <v>0</v>
      </c>
      <c r="BW392" s="123"/>
      <c r="BX392" s="123"/>
      <c r="BY392" s="123"/>
      <c r="BZ392" s="122" t="n">
        <f aca="false">SUM(BW392:BY392)</f>
        <v>0</v>
      </c>
      <c r="CA392" s="123"/>
      <c r="CB392" s="123"/>
      <c r="CC392" s="123"/>
      <c r="CD392" s="122" t="n">
        <f aca="false">SUM(CA392:CC392)</f>
        <v>0</v>
      </c>
      <c r="CE392" s="123"/>
      <c r="CF392" s="123"/>
      <c r="CG392" s="123"/>
      <c r="CH392" s="123"/>
      <c r="CI392" s="123"/>
      <c r="CJ392" s="122" t="n">
        <f aca="false">SUM(CF392:CI392)</f>
        <v>0</v>
      </c>
      <c r="CK392" s="123" t="n">
        <f aca="false">BN392+BR392+BV392+BZ392+CD392+CE392+CJ392</f>
        <v>0</v>
      </c>
      <c r="CL392" s="125"/>
      <c r="CM392" s="126"/>
      <c r="CN392" s="32"/>
      <c r="CO392" s="32"/>
      <c r="CP392" s="32"/>
      <c r="CQ392" s="32"/>
      <c r="CR392" s="32"/>
      <c r="CS392" s="32"/>
      <c r="CT392" s="32"/>
    </row>
    <row r="393" customFormat="false" ht="24.75" hidden="false" customHeight="true" outlineLevel="0" collapsed="false">
      <c r="A393" s="32"/>
      <c r="B393" s="106" t="n">
        <f aca="false">B392+1</f>
        <v>383</v>
      </c>
      <c r="C393" s="117" t="n">
        <f aca="false">INDEX(_Rge_Projectdata_3rd,$B393,MATCH(C$10,_Rge_Headline_Projectdata,0))</f>
        <v>0</v>
      </c>
      <c r="D393" s="117" t="n">
        <f aca="false">INDEX(_Rge_Projectdata_3rd,$B393,MATCH(D$10,_Rge_Headline_Projectdata,0))</f>
        <v>0</v>
      </c>
      <c r="E393" s="118" t="str">
        <f aca="false" t="array" ref="E393:E393">IF(INDEX(_Rge_Projectdata_3rd,$B393,MATCH(E$10,_Rge_Headline_Projectdata,0))=0,"",INDEX(_Rge_Projectdata_3rd,$B393,MATCH(E$10,_Rge_Headline_Projectdata,0)))</f>
        <v/>
      </c>
      <c r="F393" s="119" t="str">
        <f aca="false">IF(OR(E393=0,E393&gt;_Reportdate),"Open","Closed")</f>
        <v>Open</v>
      </c>
      <c r="G393" s="120"/>
      <c r="H393" s="121"/>
      <c r="I393" s="121"/>
      <c r="J393" s="121"/>
      <c r="K393" s="122" t="n">
        <f aca="false">SUM(H393:J393)</f>
        <v>0</v>
      </c>
      <c r="L393" s="123"/>
      <c r="M393" s="123"/>
      <c r="N393" s="123"/>
      <c r="O393" s="122" t="n">
        <f aca="false">SUM(L393:N393)</f>
        <v>0</v>
      </c>
      <c r="P393" s="123"/>
      <c r="Q393" s="123"/>
      <c r="R393" s="123"/>
      <c r="S393" s="122" t="n">
        <f aca="false">SUM(P393:R393)</f>
        <v>0</v>
      </c>
      <c r="T393" s="123"/>
      <c r="U393" s="123"/>
      <c r="V393" s="123"/>
      <c r="W393" s="122" t="n">
        <f aca="false">SUM(T393:V393)</f>
        <v>0</v>
      </c>
      <c r="X393" s="123"/>
      <c r="Y393" s="123"/>
      <c r="Z393" s="123"/>
      <c r="AA393" s="122" t="n">
        <f aca="false">SUM(X393:Z393)</f>
        <v>0</v>
      </c>
      <c r="AB393" s="123"/>
      <c r="AC393" s="123"/>
      <c r="AD393" s="123"/>
      <c r="AE393" s="123"/>
      <c r="AF393" s="123"/>
      <c r="AG393" s="122" t="n">
        <f aca="false">SUM(AC393:AF393)</f>
        <v>0</v>
      </c>
      <c r="AH393" s="124" t="n">
        <f aca="false">K393+O393+S393+W393+AA393+AB393+AG393</f>
        <v>0</v>
      </c>
      <c r="AI393" s="120"/>
      <c r="AJ393" s="121"/>
      <c r="AK393" s="121"/>
      <c r="AL393" s="121"/>
      <c r="AM393" s="122" t="n">
        <f aca="false">SUM(AJ393:AL393)</f>
        <v>0</v>
      </c>
      <c r="AN393" s="123"/>
      <c r="AO393" s="123"/>
      <c r="AP393" s="123"/>
      <c r="AQ393" s="122" t="n">
        <f aca="false">SUM(AN393:AP393)</f>
        <v>0</v>
      </c>
      <c r="AR393" s="123"/>
      <c r="AS393" s="123"/>
      <c r="AT393" s="123"/>
      <c r="AU393" s="122" t="n">
        <f aca="false">SUM(AR393:AT393)</f>
        <v>0</v>
      </c>
      <c r="AV393" s="123"/>
      <c r="AW393" s="123"/>
      <c r="AX393" s="123"/>
      <c r="AY393" s="122" t="n">
        <f aca="false">SUM(AV393:AX393)</f>
        <v>0</v>
      </c>
      <c r="AZ393" s="123"/>
      <c r="BA393" s="123"/>
      <c r="BB393" s="123"/>
      <c r="BC393" s="122" t="n">
        <f aca="false">SUM(AZ393:BB393)</f>
        <v>0</v>
      </c>
      <c r="BD393" s="123"/>
      <c r="BE393" s="123"/>
      <c r="BF393" s="123"/>
      <c r="BG393" s="123"/>
      <c r="BH393" s="123"/>
      <c r="BI393" s="122" t="n">
        <f aca="false">SUM(BE393:BH393)</f>
        <v>0</v>
      </c>
      <c r="BJ393" s="124" t="n">
        <f aca="false">AM393+AQ393+AU393+AY393+BC393+BD393+BI393</f>
        <v>0</v>
      </c>
      <c r="BK393" s="120"/>
      <c r="BL393" s="121"/>
      <c r="BM393" s="121"/>
      <c r="BN393" s="122" t="n">
        <f aca="false">SUM(BK393:BM393)</f>
        <v>0</v>
      </c>
      <c r="BO393" s="123"/>
      <c r="BP393" s="123"/>
      <c r="BQ393" s="123"/>
      <c r="BR393" s="122" t="n">
        <f aca="false">SUM(BO393:BQ393)</f>
        <v>0</v>
      </c>
      <c r="BS393" s="123"/>
      <c r="BT393" s="123"/>
      <c r="BU393" s="123"/>
      <c r="BV393" s="122" t="n">
        <f aca="false">SUM(BS393:BU393)</f>
        <v>0</v>
      </c>
      <c r="BW393" s="123"/>
      <c r="BX393" s="123"/>
      <c r="BY393" s="123"/>
      <c r="BZ393" s="122" t="n">
        <f aca="false">SUM(BW393:BY393)</f>
        <v>0</v>
      </c>
      <c r="CA393" s="123"/>
      <c r="CB393" s="123"/>
      <c r="CC393" s="123"/>
      <c r="CD393" s="122" t="n">
        <f aca="false">SUM(CA393:CC393)</f>
        <v>0</v>
      </c>
      <c r="CE393" s="123"/>
      <c r="CF393" s="123"/>
      <c r="CG393" s="123"/>
      <c r="CH393" s="123"/>
      <c r="CI393" s="123"/>
      <c r="CJ393" s="122" t="n">
        <f aca="false">SUM(CF393:CI393)</f>
        <v>0</v>
      </c>
      <c r="CK393" s="123" t="n">
        <f aca="false">BN393+BR393+BV393+BZ393+CD393+CE393+CJ393</f>
        <v>0</v>
      </c>
      <c r="CL393" s="125"/>
      <c r="CM393" s="126"/>
      <c r="CN393" s="32"/>
      <c r="CO393" s="32"/>
      <c r="CP393" s="32"/>
      <c r="CQ393" s="32"/>
      <c r="CR393" s="32"/>
      <c r="CS393" s="32"/>
      <c r="CT393" s="32"/>
    </row>
    <row r="394" customFormat="false" ht="24.75" hidden="false" customHeight="true" outlineLevel="0" collapsed="false">
      <c r="A394" s="32"/>
      <c r="B394" s="106" t="n">
        <f aca="false">B393+1</f>
        <v>384</v>
      </c>
      <c r="C394" s="117" t="n">
        <f aca="false">INDEX(_Rge_Projectdata_3rd,$B394,MATCH(C$10,_Rge_Headline_Projectdata,0))</f>
        <v>0</v>
      </c>
      <c r="D394" s="117" t="n">
        <f aca="false">INDEX(_Rge_Projectdata_3rd,$B394,MATCH(D$10,_Rge_Headline_Projectdata,0))</f>
        <v>0</v>
      </c>
      <c r="E394" s="118" t="str">
        <f aca="false" t="array" ref="E394:E394">IF(INDEX(_Rge_Projectdata_3rd,$B394,MATCH(E$10,_Rge_Headline_Projectdata,0))=0,"",INDEX(_Rge_Projectdata_3rd,$B394,MATCH(E$10,_Rge_Headline_Projectdata,0)))</f>
        <v/>
      </c>
      <c r="F394" s="119" t="str">
        <f aca="false">IF(OR(E394=0,E394&gt;_Reportdate),"Open","Closed")</f>
        <v>Open</v>
      </c>
      <c r="G394" s="120"/>
      <c r="H394" s="121"/>
      <c r="I394" s="121"/>
      <c r="J394" s="121"/>
      <c r="K394" s="122" t="n">
        <f aca="false">SUM(H394:J394)</f>
        <v>0</v>
      </c>
      <c r="L394" s="123"/>
      <c r="M394" s="123"/>
      <c r="N394" s="123"/>
      <c r="O394" s="122" t="n">
        <f aca="false">SUM(L394:N394)</f>
        <v>0</v>
      </c>
      <c r="P394" s="123"/>
      <c r="Q394" s="123"/>
      <c r="R394" s="123"/>
      <c r="S394" s="122" t="n">
        <f aca="false">SUM(P394:R394)</f>
        <v>0</v>
      </c>
      <c r="T394" s="123"/>
      <c r="U394" s="123"/>
      <c r="V394" s="123"/>
      <c r="W394" s="122" t="n">
        <f aca="false">SUM(T394:V394)</f>
        <v>0</v>
      </c>
      <c r="X394" s="123"/>
      <c r="Y394" s="123"/>
      <c r="Z394" s="123"/>
      <c r="AA394" s="122" t="n">
        <f aca="false">SUM(X394:Z394)</f>
        <v>0</v>
      </c>
      <c r="AB394" s="123"/>
      <c r="AC394" s="123"/>
      <c r="AD394" s="123"/>
      <c r="AE394" s="123"/>
      <c r="AF394" s="123"/>
      <c r="AG394" s="122" t="n">
        <f aca="false">SUM(AC394:AF394)</f>
        <v>0</v>
      </c>
      <c r="AH394" s="124" t="n">
        <f aca="false">K394+O394+S394+W394+AA394+AB394+AG394</f>
        <v>0</v>
      </c>
      <c r="AI394" s="120"/>
      <c r="AJ394" s="121"/>
      <c r="AK394" s="121"/>
      <c r="AL394" s="121"/>
      <c r="AM394" s="122" t="n">
        <f aca="false">SUM(AJ394:AL394)</f>
        <v>0</v>
      </c>
      <c r="AN394" s="123"/>
      <c r="AO394" s="123"/>
      <c r="AP394" s="123"/>
      <c r="AQ394" s="122" t="n">
        <f aca="false">SUM(AN394:AP394)</f>
        <v>0</v>
      </c>
      <c r="AR394" s="123"/>
      <c r="AS394" s="123"/>
      <c r="AT394" s="123"/>
      <c r="AU394" s="122" t="n">
        <f aca="false">SUM(AR394:AT394)</f>
        <v>0</v>
      </c>
      <c r="AV394" s="123"/>
      <c r="AW394" s="123"/>
      <c r="AX394" s="123"/>
      <c r="AY394" s="122" t="n">
        <f aca="false">SUM(AV394:AX394)</f>
        <v>0</v>
      </c>
      <c r="AZ394" s="123"/>
      <c r="BA394" s="123"/>
      <c r="BB394" s="123"/>
      <c r="BC394" s="122" t="n">
        <f aca="false">SUM(AZ394:BB394)</f>
        <v>0</v>
      </c>
      <c r="BD394" s="123"/>
      <c r="BE394" s="123"/>
      <c r="BF394" s="123"/>
      <c r="BG394" s="123"/>
      <c r="BH394" s="123"/>
      <c r="BI394" s="122" t="n">
        <f aca="false">SUM(BE394:BH394)</f>
        <v>0</v>
      </c>
      <c r="BJ394" s="124" t="n">
        <f aca="false">AM394+AQ394+AU394+AY394+BC394+BD394+BI394</f>
        <v>0</v>
      </c>
      <c r="BK394" s="120"/>
      <c r="BL394" s="121"/>
      <c r="BM394" s="121"/>
      <c r="BN394" s="122" t="n">
        <f aca="false">SUM(BK394:BM394)</f>
        <v>0</v>
      </c>
      <c r="BO394" s="123"/>
      <c r="BP394" s="123"/>
      <c r="BQ394" s="123"/>
      <c r="BR394" s="122" t="n">
        <f aca="false">SUM(BO394:BQ394)</f>
        <v>0</v>
      </c>
      <c r="BS394" s="123"/>
      <c r="BT394" s="123"/>
      <c r="BU394" s="123"/>
      <c r="BV394" s="122" t="n">
        <f aca="false">SUM(BS394:BU394)</f>
        <v>0</v>
      </c>
      <c r="BW394" s="123"/>
      <c r="BX394" s="123"/>
      <c r="BY394" s="123"/>
      <c r="BZ394" s="122" t="n">
        <f aca="false">SUM(BW394:BY394)</f>
        <v>0</v>
      </c>
      <c r="CA394" s="123"/>
      <c r="CB394" s="123"/>
      <c r="CC394" s="123"/>
      <c r="CD394" s="122" t="n">
        <f aca="false">SUM(CA394:CC394)</f>
        <v>0</v>
      </c>
      <c r="CE394" s="123"/>
      <c r="CF394" s="123"/>
      <c r="CG394" s="123"/>
      <c r="CH394" s="123"/>
      <c r="CI394" s="123"/>
      <c r="CJ394" s="122" t="n">
        <f aca="false">SUM(CF394:CI394)</f>
        <v>0</v>
      </c>
      <c r="CK394" s="123" t="n">
        <f aca="false">BN394+BR394+BV394+BZ394+CD394+CE394+CJ394</f>
        <v>0</v>
      </c>
      <c r="CL394" s="125"/>
      <c r="CM394" s="126"/>
      <c r="CN394" s="32"/>
      <c r="CO394" s="32"/>
      <c r="CP394" s="32"/>
      <c r="CQ394" s="32"/>
      <c r="CR394" s="32"/>
      <c r="CS394" s="32"/>
      <c r="CT394" s="32"/>
    </row>
    <row r="395" customFormat="false" ht="24.75" hidden="false" customHeight="true" outlineLevel="0" collapsed="false">
      <c r="A395" s="32"/>
      <c r="B395" s="106" t="n">
        <f aca="false">B394+1</f>
        <v>385</v>
      </c>
      <c r="C395" s="117" t="n">
        <f aca="false">INDEX(_Rge_Projectdata_3rd,$B395,MATCH(C$10,_Rge_Headline_Projectdata,0))</f>
        <v>0</v>
      </c>
      <c r="D395" s="117" t="n">
        <f aca="false">INDEX(_Rge_Projectdata_3rd,$B395,MATCH(D$10,_Rge_Headline_Projectdata,0))</f>
        <v>0</v>
      </c>
      <c r="E395" s="118" t="str">
        <f aca="false" t="array" ref="E395:E395">IF(INDEX(_Rge_Projectdata_3rd,$B395,MATCH(E$10,_Rge_Headline_Projectdata,0))=0,"",INDEX(_Rge_Projectdata_3rd,$B395,MATCH(E$10,_Rge_Headline_Projectdata,0)))</f>
        <v/>
      </c>
      <c r="F395" s="119" t="str">
        <f aca="false">IF(OR(E395=0,E395&gt;_Reportdate),"Open","Closed")</f>
        <v>Open</v>
      </c>
      <c r="G395" s="120"/>
      <c r="H395" s="121"/>
      <c r="I395" s="121"/>
      <c r="J395" s="121"/>
      <c r="K395" s="122" t="n">
        <f aca="false">SUM(H395:J395)</f>
        <v>0</v>
      </c>
      <c r="L395" s="123"/>
      <c r="M395" s="123"/>
      <c r="N395" s="123"/>
      <c r="O395" s="122" t="n">
        <f aca="false">SUM(L395:N395)</f>
        <v>0</v>
      </c>
      <c r="P395" s="123"/>
      <c r="Q395" s="123"/>
      <c r="R395" s="123"/>
      <c r="S395" s="122" t="n">
        <f aca="false">SUM(P395:R395)</f>
        <v>0</v>
      </c>
      <c r="T395" s="123"/>
      <c r="U395" s="123"/>
      <c r="V395" s="123"/>
      <c r="W395" s="122" t="n">
        <f aca="false">SUM(T395:V395)</f>
        <v>0</v>
      </c>
      <c r="X395" s="123"/>
      <c r="Y395" s="123"/>
      <c r="Z395" s="123"/>
      <c r="AA395" s="122" t="n">
        <f aca="false">SUM(X395:Z395)</f>
        <v>0</v>
      </c>
      <c r="AB395" s="123"/>
      <c r="AC395" s="123"/>
      <c r="AD395" s="123"/>
      <c r="AE395" s="123"/>
      <c r="AF395" s="123"/>
      <c r="AG395" s="122" t="n">
        <f aca="false">SUM(AC395:AF395)</f>
        <v>0</v>
      </c>
      <c r="AH395" s="124" t="n">
        <f aca="false">K395+O395+S395+W395+AA395+AB395+AG395</f>
        <v>0</v>
      </c>
      <c r="AI395" s="120"/>
      <c r="AJ395" s="121"/>
      <c r="AK395" s="121"/>
      <c r="AL395" s="121"/>
      <c r="AM395" s="122" t="n">
        <f aca="false">SUM(AJ395:AL395)</f>
        <v>0</v>
      </c>
      <c r="AN395" s="123"/>
      <c r="AO395" s="123"/>
      <c r="AP395" s="123"/>
      <c r="AQ395" s="122" t="n">
        <f aca="false">SUM(AN395:AP395)</f>
        <v>0</v>
      </c>
      <c r="AR395" s="123"/>
      <c r="AS395" s="123"/>
      <c r="AT395" s="123"/>
      <c r="AU395" s="122" t="n">
        <f aca="false">SUM(AR395:AT395)</f>
        <v>0</v>
      </c>
      <c r="AV395" s="123"/>
      <c r="AW395" s="123"/>
      <c r="AX395" s="123"/>
      <c r="AY395" s="122" t="n">
        <f aca="false">SUM(AV395:AX395)</f>
        <v>0</v>
      </c>
      <c r="AZ395" s="123"/>
      <c r="BA395" s="123"/>
      <c r="BB395" s="123"/>
      <c r="BC395" s="122" t="n">
        <f aca="false">SUM(AZ395:BB395)</f>
        <v>0</v>
      </c>
      <c r="BD395" s="123"/>
      <c r="BE395" s="123"/>
      <c r="BF395" s="123"/>
      <c r="BG395" s="123"/>
      <c r="BH395" s="123"/>
      <c r="BI395" s="122" t="n">
        <f aca="false">SUM(BE395:BH395)</f>
        <v>0</v>
      </c>
      <c r="BJ395" s="124" t="n">
        <f aca="false">AM395+AQ395+AU395+AY395+BC395+BD395+BI395</f>
        <v>0</v>
      </c>
      <c r="BK395" s="120"/>
      <c r="BL395" s="121"/>
      <c r="BM395" s="121"/>
      <c r="BN395" s="122" t="n">
        <f aca="false">SUM(BK395:BM395)</f>
        <v>0</v>
      </c>
      <c r="BO395" s="123"/>
      <c r="BP395" s="123"/>
      <c r="BQ395" s="123"/>
      <c r="BR395" s="122" t="n">
        <f aca="false">SUM(BO395:BQ395)</f>
        <v>0</v>
      </c>
      <c r="BS395" s="123"/>
      <c r="BT395" s="123"/>
      <c r="BU395" s="123"/>
      <c r="BV395" s="122" t="n">
        <f aca="false">SUM(BS395:BU395)</f>
        <v>0</v>
      </c>
      <c r="BW395" s="123"/>
      <c r="BX395" s="123"/>
      <c r="BY395" s="123"/>
      <c r="BZ395" s="122" t="n">
        <f aca="false">SUM(BW395:BY395)</f>
        <v>0</v>
      </c>
      <c r="CA395" s="123"/>
      <c r="CB395" s="123"/>
      <c r="CC395" s="123"/>
      <c r="CD395" s="122" t="n">
        <f aca="false">SUM(CA395:CC395)</f>
        <v>0</v>
      </c>
      <c r="CE395" s="123"/>
      <c r="CF395" s="123"/>
      <c r="CG395" s="123"/>
      <c r="CH395" s="123"/>
      <c r="CI395" s="123"/>
      <c r="CJ395" s="122" t="n">
        <f aca="false">SUM(CF395:CI395)</f>
        <v>0</v>
      </c>
      <c r="CK395" s="123" t="n">
        <f aca="false">BN395+BR395+BV395+BZ395+CD395+CE395+CJ395</f>
        <v>0</v>
      </c>
      <c r="CL395" s="125"/>
      <c r="CM395" s="126"/>
      <c r="CN395" s="32"/>
      <c r="CO395" s="32"/>
      <c r="CP395" s="32"/>
      <c r="CQ395" s="32"/>
      <c r="CR395" s="32"/>
      <c r="CS395" s="32"/>
      <c r="CT395" s="32"/>
    </row>
    <row r="396" customFormat="false" ht="24.75" hidden="false" customHeight="true" outlineLevel="0" collapsed="false">
      <c r="A396" s="32"/>
      <c r="B396" s="106" t="n">
        <f aca="false">B395+1</f>
        <v>386</v>
      </c>
      <c r="C396" s="117" t="n">
        <f aca="false">INDEX(_Rge_Projectdata_3rd,$B396,MATCH(C$10,_Rge_Headline_Projectdata,0))</f>
        <v>0</v>
      </c>
      <c r="D396" s="117" t="n">
        <f aca="false">INDEX(_Rge_Projectdata_3rd,$B396,MATCH(D$10,_Rge_Headline_Projectdata,0))</f>
        <v>0</v>
      </c>
      <c r="E396" s="118" t="str">
        <f aca="false" t="array" ref="E396:E396">IF(INDEX(_Rge_Projectdata_3rd,$B396,MATCH(E$10,_Rge_Headline_Projectdata,0))=0,"",INDEX(_Rge_Projectdata_3rd,$B396,MATCH(E$10,_Rge_Headline_Projectdata,0)))</f>
        <v/>
      </c>
      <c r="F396" s="119" t="str">
        <f aca="false">IF(OR(E396=0,E396&gt;_Reportdate),"Open","Closed")</f>
        <v>Open</v>
      </c>
      <c r="G396" s="120"/>
      <c r="H396" s="121"/>
      <c r="I396" s="121"/>
      <c r="J396" s="121"/>
      <c r="K396" s="122" t="n">
        <f aca="false">SUM(H396:J396)</f>
        <v>0</v>
      </c>
      <c r="L396" s="123"/>
      <c r="M396" s="123"/>
      <c r="N396" s="123"/>
      <c r="O396" s="122" t="n">
        <f aca="false">SUM(L396:N396)</f>
        <v>0</v>
      </c>
      <c r="P396" s="123"/>
      <c r="Q396" s="123"/>
      <c r="R396" s="123"/>
      <c r="S396" s="122" t="n">
        <f aca="false">SUM(P396:R396)</f>
        <v>0</v>
      </c>
      <c r="T396" s="123"/>
      <c r="U396" s="123"/>
      <c r="V396" s="123"/>
      <c r="W396" s="122" t="n">
        <f aca="false">SUM(T396:V396)</f>
        <v>0</v>
      </c>
      <c r="X396" s="123"/>
      <c r="Y396" s="123"/>
      <c r="Z396" s="123"/>
      <c r="AA396" s="122" t="n">
        <f aca="false">SUM(X396:Z396)</f>
        <v>0</v>
      </c>
      <c r="AB396" s="123"/>
      <c r="AC396" s="123"/>
      <c r="AD396" s="123"/>
      <c r="AE396" s="123"/>
      <c r="AF396" s="123"/>
      <c r="AG396" s="122" t="n">
        <f aca="false">SUM(AC396:AF396)</f>
        <v>0</v>
      </c>
      <c r="AH396" s="124" t="n">
        <f aca="false">K396+O396+S396+W396+AA396+AB396+AG396</f>
        <v>0</v>
      </c>
      <c r="AI396" s="120"/>
      <c r="AJ396" s="121"/>
      <c r="AK396" s="121"/>
      <c r="AL396" s="121"/>
      <c r="AM396" s="122" t="n">
        <f aca="false">SUM(AJ396:AL396)</f>
        <v>0</v>
      </c>
      <c r="AN396" s="123"/>
      <c r="AO396" s="123"/>
      <c r="AP396" s="123"/>
      <c r="AQ396" s="122" t="n">
        <f aca="false">SUM(AN396:AP396)</f>
        <v>0</v>
      </c>
      <c r="AR396" s="123"/>
      <c r="AS396" s="123"/>
      <c r="AT396" s="123"/>
      <c r="AU396" s="122" t="n">
        <f aca="false">SUM(AR396:AT396)</f>
        <v>0</v>
      </c>
      <c r="AV396" s="123"/>
      <c r="AW396" s="123"/>
      <c r="AX396" s="123"/>
      <c r="AY396" s="122" t="n">
        <f aca="false">SUM(AV396:AX396)</f>
        <v>0</v>
      </c>
      <c r="AZ396" s="123"/>
      <c r="BA396" s="123"/>
      <c r="BB396" s="123"/>
      <c r="BC396" s="122" t="n">
        <f aca="false">SUM(AZ396:BB396)</f>
        <v>0</v>
      </c>
      <c r="BD396" s="123"/>
      <c r="BE396" s="123"/>
      <c r="BF396" s="123"/>
      <c r="BG396" s="123"/>
      <c r="BH396" s="123"/>
      <c r="BI396" s="122" t="n">
        <f aca="false">SUM(BE396:BH396)</f>
        <v>0</v>
      </c>
      <c r="BJ396" s="124" t="n">
        <f aca="false">AM396+AQ396+AU396+AY396+BC396+BD396+BI396</f>
        <v>0</v>
      </c>
      <c r="BK396" s="120"/>
      <c r="BL396" s="121"/>
      <c r="BM396" s="121"/>
      <c r="BN396" s="122" t="n">
        <f aca="false">SUM(BK396:BM396)</f>
        <v>0</v>
      </c>
      <c r="BO396" s="123"/>
      <c r="BP396" s="123"/>
      <c r="BQ396" s="123"/>
      <c r="BR396" s="122" t="n">
        <f aca="false">SUM(BO396:BQ396)</f>
        <v>0</v>
      </c>
      <c r="BS396" s="123"/>
      <c r="BT396" s="123"/>
      <c r="BU396" s="123"/>
      <c r="BV396" s="122" t="n">
        <f aca="false">SUM(BS396:BU396)</f>
        <v>0</v>
      </c>
      <c r="BW396" s="123"/>
      <c r="BX396" s="123"/>
      <c r="BY396" s="123"/>
      <c r="BZ396" s="122" t="n">
        <f aca="false">SUM(BW396:BY396)</f>
        <v>0</v>
      </c>
      <c r="CA396" s="123"/>
      <c r="CB396" s="123"/>
      <c r="CC396" s="123"/>
      <c r="CD396" s="122" t="n">
        <f aca="false">SUM(CA396:CC396)</f>
        <v>0</v>
      </c>
      <c r="CE396" s="123"/>
      <c r="CF396" s="123"/>
      <c r="CG396" s="123"/>
      <c r="CH396" s="123"/>
      <c r="CI396" s="123"/>
      <c r="CJ396" s="122" t="n">
        <f aca="false">SUM(CF396:CI396)</f>
        <v>0</v>
      </c>
      <c r="CK396" s="123" t="n">
        <f aca="false">BN396+BR396+BV396+BZ396+CD396+CE396+CJ396</f>
        <v>0</v>
      </c>
      <c r="CL396" s="125"/>
      <c r="CM396" s="126"/>
      <c r="CN396" s="32"/>
      <c r="CO396" s="32"/>
      <c r="CP396" s="32"/>
      <c r="CQ396" s="32"/>
      <c r="CR396" s="32"/>
      <c r="CS396" s="32"/>
      <c r="CT396" s="32"/>
    </row>
    <row r="397" customFormat="false" ht="24.75" hidden="false" customHeight="true" outlineLevel="0" collapsed="false">
      <c r="A397" s="32"/>
      <c r="B397" s="106" t="n">
        <f aca="false">B396+1</f>
        <v>387</v>
      </c>
      <c r="C397" s="117" t="n">
        <f aca="false">INDEX(_Rge_Projectdata_3rd,$B397,MATCH(C$10,_Rge_Headline_Projectdata,0))</f>
        <v>0</v>
      </c>
      <c r="D397" s="117" t="n">
        <f aca="false">INDEX(_Rge_Projectdata_3rd,$B397,MATCH(D$10,_Rge_Headline_Projectdata,0))</f>
        <v>0</v>
      </c>
      <c r="E397" s="118" t="str">
        <f aca="false" t="array" ref="E397:E397">IF(INDEX(_Rge_Projectdata_3rd,$B397,MATCH(E$10,_Rge_Headline_Projectdata,0))=0,"",INDEX(_Rge_Projectdata_3rd,$B397,MATCH(E$10,_Rge_Headline_Projectdata,0)))</f>
        <v/>
      </c>
      <c r="F397" s="119" t="str">
        <f aca="false">IF(OR(E397=0,E397&gt;_Reportdate),"Open","Closed")</f>
        <v>Open</v>
      </c>
      <c r="G397" s="120"/>
      <c r="H397" s="121"/>
      <c r="I397" s="121"/>
      <c r="J397" s="121"/>
      <c r="K397" s="122" t="n">
        <f aca="false">SUM(H397:J397)</f>
        <v>0</v>
      </c>
      <c r="L397" s="123"/>
      <c r="M397" s="123"/>
      <c r="N397" s="123"/>
      <c r="O397" s="122" t="n">
        <f aca="false">SUM(L397:N397)</f>
        <v>0</v>
      </c>
      <c r="P397" s="123"/>
      <c r="Q397" s="123"/>
      <c r="R397" s="123"/>
      <c r="S397" s="122" t="n">
        <f aca="false">SUM(P397:R397)</f>
        <v>0</v>
      </c>
      <c r="T397" s="123"/>
      <c r="U397" s="123"/>
      <c r="V397" s="123"/>
      <c r="W397" s="122" t="n">
        <f aca="false">SUM(T397:V397)</f>
        <v>0</v>
      </c>
      <c r="X397" s="123"/>
      <c r="Y397" s="123"/>
      <c r="Z397" s="123"/>
      <c r="AA397" s="122" t="n">
        <f aca="false">SUM(X397:Z397)</f>
        <v>0</v>
      </c>
      <c r="AB397" s="123"/>
      <c r="AC397" s="123"/>
      <c r="AD397" s="123"/>
      <c r="AE397" s="123"/>
      <c r="AF397" s="123"/>
      <c r="AG397" s="122" t="n">
        <f aca="false">SUM(AC397:AF397)</f>
        <v>0</v>
      </c>
      <c r="AH397" s="124" t="n">
        <f aca="false">K397+O397+S397+W397+AA397+AB397+AG397</f>
        <v>0</v>
      </c>
      <c r="AI397" s="120"/>
      <c r="AJ397" s="121"/>
      <c r="AK397" s="121"/>
      <c r="AL397" s="121"/>
      <c r="AM397" s="122" t="n">
        <f aca="false">SUM(AJ397:AL397)</f>
        <v>0</v>
      </c>
      <c r="AN397" s="123"/>
      <c r="AO397" s="123"/>
      <c r="AP397" s="123"/>
      <c r="AQ397" s="122" t="n">
        <f aca="false">SUM(AN397:AP397)</f>
        <v>0</v>
      </c>
      <c r="AR397" s="123"/>
      <c r="AS397" s="123"/>
      <c r="AT397" s="123"/>
      <c r="AU397" s="122" t="n">
        <f aca="false">SUM(AR397:AT397)</f>
        <v>0</v>
      </c>
      <c r="AV397" s="123"/>
      <c r="AW397" s="123"/>
      <c r="AX397" s="123"/>
      <c r="AY397" s="122" t="n">
        <f aca="false">SUM(AV397:AX397)</f>
        <v>0</v>
      </c>
      <c r="AZ397" s="123"/>
      <c r="BA397" s="123"/>
      <c r="BB397" s="123"/>
      <c r="BC397" s="122" t="n">
        <f aca="false">SUM(AZ397:BB397)</f>
        <v>0</v>
      </c>
      <c r="BD397" s="123"/>
      <c r="BE397" s="123"/>
      <c r="BF397" s="123"/>
      <c r="BG397" s="123"/>
      <c r="BH397" s="123"/>
      <c r="BI397" s="122" t="n">
        <f aca="false">SUM(BE397:BH397)</f>
        <v>0</v>
      </c>
      <c r="BJ397" s="124" t="n">
        <f aca="false">AM397+AQ397+AU397+AY397+BC397+BD397+BI397</f>
        <v>0</v>
      </c>
      <c r="BK397" s="120"/>
      <c r="BL397" s="121"/>
      <c r="BM397" s="121"/>
      <c r="BN397" s="122" t="n">
        <f aca="false">SUM(BK397:BM397)</f>
        <v>0</v>
      </c>
      <c r="BO397" s="123"/>
      <c r="BP397" s="123"/>
      <c r="BQ397" s="123"/>
      <c r="BR397" s="122" t="n">
        <f aca="false">SUM(BO397:BQ397)</f>
        <v>0</v>
      </c>
      <c r="BS397" s="123"/>
      <c r="BT397" s="123"/>
      <c r="BU397" s="123"/>
      <c r="BV397" s="122" t="n">
        <f aca="false">SUM(BS397:BU397)</f>
        <v>0</v>
      </c>
      <c r="BW397" s="123"/>
      <c r="BX397" s="123"/>
      <c r="BY397" s="123"/>
      <c r="BZ397" s="122" t="n">
        <f aca="false">SUM(BW397:BY397)</f>
        <v>0</v>
      </c>
      <c r="CA397" s="123"/>
      <c r="CB397" s="123"/>
      <c r="CC397" s="123"/>
      <c r="CD397" s="122" t="n">
        <f aca="false">SUM(CA397:CC397)</f>
        <v>0</v>
      </c>
      <c r="CE397" s="123"/>
      <c r="CF397" s="123"/>
      <c r="CG397" s="123"/>
      <c r="CH397" s="123"/>
      <c r="CI397" s="123"/>
      <c r="CJ397" s="122" t="n">
        <f aca="false">SUM(CF397:CI397)</f>
        <v>0</v>
      </c>
      <c r="CK397" s="123" t="n">
        <f aca="false">BN397+BR397+BV397+BZ397+CD397+CE397+CJ397</f>
        <v>0</v>
      </c>
      <c r="CL397" s="125"/>
      <c r="CM397" s="126"/>
      <c r="CN397" s="32"/>
      <c r="CO397" s="32"/>
      <c r="CP397" s="32"/>
      <c r="CQ397" s="32"/>
      <c r="CR397" s="32"/>
      <c r="CS397" s="32"/>
      <c r="CT397" s="32"/>
    </row>
    <row r="398" customFormat="false" ht="24.75" hidden="false" customHeight="true" outlineLevel="0" collapsed="false">
      <c r="A398" s="32"/>
      <c r="B398" s="106" t="n">
        <f aca="false">B397+1</f>
        <v>388</v>
      </c>
      <c r="C398" s="117" t="n">
        <f aca="false">INDEX(_Rge_Projectdata_3rd,$B398,MATCH(C$10,_Rge_Headline_Projectdata,0))</f>
        <v>0</v>
      </c>
      <c r="D398" s="117" t="n">
        <f aca="false">INDEX(_Rge_Projectdata_3rd,$B398,MATCH(D$10,_Rge_Headline_Projectdata,0))</f>
        <v>0</v>
      </c>
      <c r="E398" s="118" t="str">
        <f aca="false" t="array" ref="E398:E398">IF(INDEX(_Rge_Projectdata_3rd,$B398,MATCH(E$10,_Rge_Headline_Projectdata,0))=0,"",INDEX(_Rge_Projectdata_3rd,$B398,MATCH(E$10,_Rge_Headline_Projectdata,0)))</f>
        <v/>
      </c>
      <c r="F398" s="119" t="str">
        <f aca="false">IF(OR(E398=0,E398&gt;_Reportdate),"Open","Closed")</f>
        <v>Open</v>
      </c>
      <c r="G398" s="120"/>
      <c r="H398" s="121"/>
      <c r="I398" s="121"/>
      <c r="J398" s="121"/>
      <c r="K398" s="122" t="n">
        <f aca="false">SUM(H398:J398)</f>
        <v>0</v>
      </c>
      <c r="L398" s="123"/>
      <c r="M398" s="123"/>
      <c r="N398" s="123"/>
      <c r="O398" s="122" t="n">
        <f aca="false">SUM(L398:N398)</f>
        <v>0</v>
      </c>
      <c r="P398" s="123"/>
      <c r="Q398" s="123"/>
      <c r="R398" s="123"/>
      <c r="S398" s="122" t="n">
        <f aca="false">SUM(P398:R398)</f>
        <v>0</v>
      </c>
      <c r="T398" s="123"/>
      <c r="U398" s="123"/>
      <c r="V398" s="123"/>
      <c r="W398" s="122" t="n">
        <f aca="false">SUM(T398:V398)</f>
        <v>0</v>
      </c>
      <c r="X398" s="123"/>
      <c r="Y398" s="123"/>
      <c r="Z398" s="123"/>
      <c r="AA398" s="122" t="n">
        <f aca="false">SUM(X398:Z398)</f>
        <v>0</v>
      </c>
      <c r="AB398" s="123"/>
      <c r="AC398" s="123"/>
      <c r="AD398" s="123"/>
      <c r="AE398" s="123"/>
      <c r="AF398" s="123"/>
      <c r="AG398" s="122" t="n">
        <f aca="false">SUM(AC398:AF398)</f>
        <v>0</v>
      </c>
      <c r="AH398" s="124" t="n">
        <f aca="false">K398+O398+S398+W398+AA398+AB398+AG398</f>
        <v>0</v>
      </c>
      <c r="AI398" s="120"/>
      <c r="AJ398" s="121"/>
      <c r="AK398" s="121"/>
      <c r="AL398" s="121"/>
      <c r="AM398" s="122" t="n">
        <f aca="false">SUM(AJ398:AL398)</f>
        <v>0</v>
      </c>
      <c r="AN398" s="123"/>
      <c r="AO398" s="123"/>
      <c r="AP398" s="123"/>
      <c r="AQ398" s="122" t="n">
        <f aca="false">SUM(AN398:AP398)</f>
        <v>0</v>
      </c>
      <c r="AR398" s="123"/>
      <c r="AS398" s="123"/>
      <c r="AT398" s="123"/>
      <c r="AU398" s="122" t="n">
        <f aca="false">SUM(AR398:AT398)</f>
        <v>0</v>
      </c>
      <c r="AV398" s="123"/>
      <c r="AW398" s="123"/>
      <c r="AX398" s="123"/>
      <c r="AY398" s="122" t="n">
        <f aca="false">SUM(AV398:AX398)</f>
        <v>0</v>
      </c>
      <c r="AZ398" s="123"/>
      <c r="BA398" s="123"/>
      <c r="BB398" s="123"/>
      <c r="BC398" s="122" t="n">
        <f aca="false">SUM(AZ398:BB398)</f>
        <v>0</v>
      </c>
      <c r="BD398" s="123"/>
      <c r="BE398" s="123"/>
      <c r="BF398" s="123"/>
      <c r="BG398" s="123"/>
      <c r="BH398" s="123"/>
      <c r="BI398" s="122" t="n">
        <f aca="false">SUM(BE398:BH398)</f>
        <v>0</v>
      </c>
      <c r="BJ398" s="124" t="n">
        <f aca="false">AM398+AQ398+AU398+AY398+BC398+BD398+BI398</f>
        <v>0</v>
      </c>
      <c r="BK398" s="120"/>
      <c r="BL398" s="121"/>
      <c r="BM398" s="121"/>
      <c r="BN398" s="122" t="n">
        <f aca="false">SUM(BK398:BM398)</f>
        <v>0</v>
      </c>
      <c r="BO398" s="123"/>
      <c r="BP398" s="123"/>
      <c r="BQ398" s="123"/>
      <c r="BR398" s="122" t="n">
        <f aca="false">SUM(BO398:BQ398)</f>
        <v>0</v>
      </c>
      <c r="BS398" s="123"/>
      <c r="BT398" s="123"/>
      <c r="BU398" s="123"/>
      <c r="BV398" s="122" t="n">
        <f aca="false">SUM(BS398:BU398)</f>
        <v>0</v>
      </c>
      <c r="BW398" s="123"/>
      <c r="BX398" s="123"/>
      <c r="BY398" s="123"/>
      <c r="BZ398" s="122" t="n">
        <f aca="false">SUM(BW398:BY398)</f>
        <v>0</v>
      </c>
      <c r="CA398" s="123"/>
      <c r="CB398" s="123"/>
      <c r="CC398" s="123"/>
      <c r="CD398" s="122" t="n">
        <f aca="false">SUM(CA398:CC398)</f>
        <v>0</v>
      </c>
      <c r="CE398" s="123"/>
      <c r="CF398" s="123"/>
      <c r="CG398" s="123"/>
      <c r="CH398" s="123"/>
      <c r="CI398" s="123"/>
      <c r="CJ398" s="122" t="n">
        <f aca="false">SUM(CF398:CI398)</f>
        <v>0</v>
      </c>
      <c r="CK398" s="123" t="n">
        <f aca="false">BN398+BR398+BV398+BZ398+CD398+CE398+CJ398</f>
        <v>0</v>
      </c>
      <c r="CL398" s="125"/>
      <c r="CM398" s="126"/>
      <c r="CN398" s="32"/>
      <c r="CO398" s="32"/>
      <c r="CP398" s="32"/>
      <c r="CQ398" s="32"/>
      <c r="CR398" s="32"/>
      <c r="CS398" s="32"/>
      <c r="CT398" s="32"/>
    </row>
    <row r="399" customFormat="false" ht="24.75" hidden="false" customHeight="true" outlineLevel="0" collapsed="false">
      <c r="A399" s="32"/>
      <c r="B399" s="106" t="n">
        <f aca="false">B398+1</f>
        <v>389</v>
      </c>
      <c r="C399" s="117" t="n">
        <f aca="false">INDEX(_Rge_Projectdata_3rd,$B399,MATCH(C$10,_Rge_Headline_Projectdata,0))</f>
        <v>0</v>
      </c>
      <c r="D399" s="117" t="n">
        <f aca="false">INDEX(_Rge_Projectdata_3rd,$B399,MATCH(D$10,_Rge_Headline_Projectdata,0))</f>
        <v>0</v>
      </c>
      <c r="E399" s="118" t="str">
        <f aca="false" t="array" ref="E399:E399">IF(INDEX(_Rge_Projectdata_3rd,$B399,MATCH(E$10,_Rge_Headline_Projectdata,0))=0,"",INDEX(_Rge_Projectdata_3rd,$B399,MATCH(E$10,_Rge_Headline_Projectdata,0)))</f>
        <v/>
      </c>
      <c r="F399" s="119" t="str">
        <f aca="false">IF(OR(E399=0,E399&gt;_Reportdate),"Open","Closed")</f>
        <v>Open</v>
      </c>
      <c r="G399" s="120"/>
      <c r="H399" s="121"/>
      <c r="I399" s="121"/>
      <c r="J399" s="121"/>
      <c r="K399" s="122" t="n">
        <f aca="false">SUM(H399:J399)</f>
        <v>0</v>
      </c>
      <c r="L399" s="123"/>
      <c r="M399" s="123"/>
      <c r="N399" s="123"/>
      <c r="O399" s="122" t="n">
        <f aca="false">SUM(L399:N399)</f>
        <v>0</v>
      </c>
      <c r="P399" s="123"/>
      <c r="Q399" s="123"/>
      <c r="R399" s="123"/>
      <c r="S399" s="122" t="n">
        <f aca="false">SUM(P399:R399)</f>
        <v>0</v>
      </c>
      <c r="T399" s="123"/>
      <c r="U399" s="123"/>
      <c r="V399" s="123"/>
      <c r="W399" s="122" t="n">
        <f aca="false">SUM(T399:V399)</f>
        <v>0</v>
      </c>
      <c r="X399" s="123"/>
      <c r="Y399" s="123"/>
      <c r="Z399" s="123"/>
      <c r="AA399" s="122" t="n">
        <f aca="false">SUM(X399:Z399)</f>
        <v>0</v>
      </c>
      <c r="AB399" s="123"/>
      <c r="AC399" s="123"/>
      <c r="AD399" s="123"/>
      <c r="AE399" s="123"/>
      <c r="AF399" s="123"/>
      <c r="AG399" s="122" t="n">
        <f aca="false">SUM(AC399:AF399)</f>
        <v>0</v>
      </c>
      <c r="AH399" s="124" t="n">
        <f aca="false">K399+O399+S399+W399+AA399+AB399+AG399</f>
        <v>0</v>
      </c>
      <c r="AI399" s="120"/>
      <c r="AJ399" s="121"/>
      <c r="AK399" s="121"/>
      <c r="AL399" s="121"/>
      <c r="AM399" s="122" t="n">
        <f aca="false">SUM(AJ399:AL399)</f>
        <v>0</v>
      </c>
      <c r="AN399" s="123"/>
      <c r="AO399" s="123"/>
      <c r="AP399" s="123"/>
      <c r="AQ399" s="122" t="n">
        <f aca="false">SUM(AN399:AP399)</f>
        <v>0</v>
      </c>
      <c r="AR399" s="123"/>
      <c r="AS399" s="123"/>
      <c r="AT399" s="123"/>
      <c r="AU399" s="122" t="n">
        <f aca="false">SUM(AR399:AT399)</f>
        <v>0</v>
      </c>
      <c r="AV399" s="123"/>
      <c r="AW399" s="123"/>
      <c r="AX399" s="123"/>
      <c r="AY399" s="122" t="n">
        <f aca="false">SUM(AV399:AX399)</f>
        <v>0</v>
      </c>
      <c r="AZ399" s="123"/>
      <c r="BA399" s="123"/>
      <c r="BB399" s="123"/>
      <c r="BC399" s="122" t="n">
        <f aca="false">SUM(AZ399:BB399)</f>
        <v>0</v>
      </c>
      <c r="BD399" s="123"/>
      <c r="BE399" s="123"/>
      <c r="BF399" s="123"/>
      <c r="BG399" s="123"/>
      <c r="BH399" s="123"/>
      <c r="BI399" s="122" t="n">
        <f aca="false">SUM(BE399:BH399)</f>
        <v>0</v>
      </c>
      <c r="BJ399" s="124" t="n">
        <f aca="false">AM399+AQ399+AU399+AY399+BC399+BD399+BI399</f>
        <v>0</v>
      </c>
      <c r="BK399" s="120"/>
      <c r="BL399" s="121"/>
      <c r="BM399" s="121"/>
      <c r="BN399" s="122" t="n">
        <f aca="false">SUM(BK399:BM399)</f>
        <v>0</v>
      </c>
      <c r="BO399" s="123"/>
      <c r="BP399" s="123"/>
      <c r="BQ399" s="123"/>
      <c r="BR399" s="122" t="n">
        <f aca="false">SUM(BO399:BQ399)</f>
        <v>0</v>
      </c>
      <c r="BS399" s="123"/>
      <c r="BT399" s="123"/>
      <c r="BU399" s="123"/>
      <c r="BV399" s="122" t="n">
        <f aca="false">SUM(BS399:BU399)</f>
        <v>0</v>
      </c>
      <c r="BW399" s="123"/>
      <c r="BX399" s="123"/>
      <c r="BY399" s="123"/>
      <c r="BZ399" s="122" t="n">
        <f aca="false">SUM(BW399:BY399)</f>
        <v>0</v>
      </c>
      <c r="CA399" s="123"/>
      <c r="CB399" s="123"/>
      <c r="CC399" s="123"/>
      <c r="CD399" s="122" t="n">
        <f aca="false">SUM(CA399:CC399)</f>
        <v>0</v>
      </c>
      <c r="CE399" s="123"/>
      <c r="CF399" s="123"/>
      <c r="CG399" s="123"/>
      <c r="CH399" s="123"/>
      <c r="CI399" s="123"/>
      <c r="CJ399" s="122" t="n">
        <f aca="false">SUM(CF399:CI399)</f>
        <v>0</v>
      </c>
      <c r="CK399" s="123" t="n">
        <f aca="false">BN399+BR399+BV399+BZ399+CD399+CE399+CJ399</f>
        <v>0</v>
      </c>
      <c r="CL399" s="125"/>
      <c r="CM399" s="126"/>
      <c r="CN399" s="32"/>
      <c r="CO399" s="32"/>
      <c r="CP399" s="32"/>
      <c r="CQ399" s="32"/>
      <c r="CR399" s="32"/>
      <c r="CS399" s="32"/>
      <c r="CT399" s="32"/>
    </row>
    <row r="400" customFormat="false" ht="24.75" hidden="false" customHeight="true" outlineLevel="0" collapsed="false">
      <c r="A400" s="32"/>
      <c r="B400" s="106" t="n">
        <f aca="false">B399+1</f>
        <v>390</v>
      </c>
      <c r="C400" s="117" t="n">
        <f aca="false">INDEX(_Rge_Projectdata_3rd,$B400,MATCH(C$10,_Rge_Headline_Projectdata,0))</f>
        <v>0</v>
      </c>
      <c r="D400" s="117" t="n">
        <f aca="false">INDEX(_Rge_Projectdata_3rd,$B400,MATCH(D$10,_Rge_Headline_Projectdata,0))</f>
        <v>0</v>
      </c>
      <c r="E400" s="118" t="str">
        <f aca="false" t="array" ref="E400:E400">IF(INDEX(_Rge_Projectdata_3rd,$B400,MATCH(E$10,_Rge_Headline_Projectdata,0))=0,"",INDEX(_Rge_Projectdata_3rd,$B400,MATCH(E$10,_Rge_Headline_Projectdata,0)))</f>
        <v/>
      </c>
      <c r="F400" s="119" t="str">
        <f aca="false">IF(OR(E400=0,E400&gt;_Reportdate),"Open","Closed")</f>
        <v>Open</v>
      </c>
      <c r="G400" s="120"/>
      <c r="H400" s="121"/>
      <c r="I400" s="121"/>
      <c r="J400" s="121"/>
      <c r="K400" s="122" t="n">
        <f aca="false">SUM(H400:J400)</f>
        <v>0</v>
      </c>
      <c r="L400" s="123"/>
      <c r="M400" s="123"/>
      <c r="N400" s="123"/>
      <c r="O400" s="122" t="n">
        <f aca="false">SUM(L400:N400)</f>
        <v>0</v>
      </c>
      <c r="P400" s="123"/>
      <c r="Q400" s="123"/>
      <c r="R400" s="123"/>
      <c r="S400" s="122" t="n">
        <f aca="false">SUM(P400:R400)</f>
        <v>0</v>
      </c>
      <c r="T400" s="123"/>
      <c r="U400" s="123"/>
      <c r="V400" s="123"/>
      <c r="W400" s="122" t="n">
        <f aca="false">SUM(T400:V400)</f>
        <v>0</v>
      </c>
      <c r="X400" s="123"/>
      <c r="Y400" s="123"/>
      <c r="Z400" s="123"/>
      <c r="AA400" s="122" t="n">
        <f aca="false">SUM(X400:Z400)</f>
        <v>0</v>
      </c>
      <c r="AB400" s="123"/>
      <c r="AC400" s="123"/>
      <c r="AD400" s="123"/>
      <c r="AE400" s="123"/>
      <c r="AF400" s="123"/>
      <c r="AG400" s="122" t="n">
        <f aca="false">SUM(AC400:AF400)</f>
        <v>0</v>
      </c>
      <c r="AH400" s="124" t="n">
        <f aca="false">K400+O400+S400+W400+AA400+AB400+AG400</f>
        <v>0</v>
      </c>
      <c r="AI400" s="120"/>
      <c r="AJ400" s="121"/>
      <c r="AK400" s="121"/>
      <c r="AL400" s="121"/>
      <c r="AM400" s="122" t="n">
        <f aca="false">SUM(AJ400:AL400)</f>
        <v>0</v>
      </c>
      <c r="AN400" s="123"/>
      <c r="AO400" s="123"/>
      <c r="AP400" s="123"/>
      <c r="AQ400" s="122" t="n">
        <f aca="false">SUM(AN400:AP400)</f>
        <v>0</v>
      </c>
      <c r="AR400" s="123"/>
      <c r="AS400" s="123"/>
      <c r="AT400" s="123"/>
      <c r="AU400" s="122" t="n">
        <f aca="false">SUM(AR400:AT400)</f>
        <v>0</v>
      </c>
      <c r="AV400" s="123"/>
      <c r="AW400" s="123"/>
      <c r="AX400" s="123"/>
      <c r="AY400" s="122" t="n">
        <f aca="false">SUM(AV400:AX400)</f>
        <v>0</v>
      </c>
      <c r="AZ400" s="123"/>
      <c r="BA400" s="123"/>
      <c r="BB400" s="123"/>
      <c r="BC400" s="122" t="n">
        <f aca="false">SUM(AZ400:BB400)</f>
        <v>0</v>
      </c>
      <c r="BD400" s="123"/>
      <c r="BE400" s="123"/>
      <c r="BF400" s="123"/>
      <c r="BG400" s="123"/>
      <c r="BH400" s="123"/>
      <c r="BI400" s="122" t="n">
        <f aca="false">SUM(BE400:BH400)</f>
        <v>0</v>
      </c>
      <c r="BJ400" s="124" t="n">
        <f aca="false">AM400+AQ400+AU400+AY400+BC400+BD400+BI400</f>
        <v>0</v>
      </c>
      <c r="BK400" s="120"/>
      <c r="BL400" s="121"/>
      <c r="BM400" s="121"/>
      <c r="BN400" s="122" t="n">
        <f aca="false">SUM(BK400:BM400)</f>
        <v>0</v>
      </c>
      <c r="BO400" s="123"/>
      <c r="BP400" s="123"/>
      <c r="BQ400" s="123"/>
      <c r="BR400" s="122" t="n">
        <f aca="false">SUM(BO400:BQ400)</f>
        <v>0</v>
      </c>
      <c r="BS400" s="123"/>
      <c r="BT400" s="123"/>
      <c r="BU400" s="123"/>
      <c r="BV400" s="122" t="n">
        <f aca="false">SUM(BS400:BU400)</f>
        <v>0</v>
      </c>
      <c r="BW400" s="123"/>
      <c r="BX400" s="123"/>
      <c r="BY400" s="123"/>
      <c r="BZ400" s="122" t="n">
        <f aca="false">SUM(BW400:BY400)</f>
        <v>0</v>
      </c>
      <c r="CA400" s="123"/>
      <c r="CB400" s="123"/>
      <c r="CC400" s="123"/>
      <c r="CD400" s="122" t="n">
        <f aca="false">SUM(CA400:CC400)</f>
        <v>0</v>
      </c>
      <c r="CE400" s="123"/>
      <c r="CF400" s="123"/>
      <c r="CG400" s="123"/>
      <c r="CH400" s="123"/>
      <c r="CI400" s="123"/>
      <c r="CJ400" s="122" t="n">
        <f aca="false">SUM(CF400:CI400)</f>
        <v>0</v>
      </c>
      <c r="CK400" s="123" t="n">
        <f aca="false">BN400+BR400+BV400+BZ400+CD400+CE400+CJ400</f>
        <v>0</v>
      </c>
      <c r="CL400" s="125"/>
      <c r="CM400" s="126"/>
      <c r="CN400" s="32"/>
      <c r="CO400" s="32"/>
      <c r="CP400" s="32"/>
      <c r="CQ400" s="32"/>
      <c r="CR400" s="32"/>
      <c r="CS400" s="32"/>
      <c r="CT400" s="32"/>
    </row>
    <row r="401" customFormat="false" ht="24.75" hidden="false" customHeight="true" outlineLevel="0" collapsed="false">
      <c r="A401" s="32"/>
      <c r="B401" s="106" t="n">
        <f aca="false">B400+1</f>
        <v>391</v>
      </c>
      <c r="C401" s="117" t="n">
        <f aca="false">INDEX(_Rge_Projectdata_3rd,$B401,MATCH(C$10,_Rge_Headline_Projectdata,0))</f>
        <v>0</v>
      </c>
      <c r="D401" s="117" t="n">
        <f aca="false">INDEX(_Rge_Projectdata_3rd,$B401,MATCH(D$10,_Rge_Headline_Projectdata,0))</f>
        <v>0</v>
      </c>
      <c r="E401" s="118" t="str">
        <f aca="false" t="array" ref="E401:E401">IF(INDEX(_Rge_Projectdata_3rd,$B401,MATCH(E$10,_Rge_Headline_Projectdata,0))=0,"",INDEX(_Rge_Projectdata_3rd,$B401,MATCH(E$10,_Rge_Headline_Projectdata,0)))</f>
        <v/>
      </c>
      <c r="F401" s="119" t="str">
        <f aca="false">IF(OR(E401=0,E401&gt;_Reportdate),"Open","Closed")</f>
        <v>Open</v>
      </c>
      <c r="G401" s="120"/>
      <c r="H401" s="121"/>
      <c r="I401" s="121"/>
      <c r="J401" s="121"/>
      <c r="K401" s="122" t="n">
        <f aca="false">SUM(H401:J401)</f>
        <v>0</v>
      </c>
      <c r="L401" s="123"/>
      <c r="M401" s="123"/>
      <c r="N401" s="123"/>
      <c r="O401" s="122" t="n">
        <f aca="false">SUM(L401:N401)</f>
        <v>0</v>
      </c>
      <c r="P401" s="123"/>
      <c r="Q401" s="123"/>
      <c r="R401" s="123"/>
      <c r="S401" s="122" t="n">
        <f aca="false">SUM(P401:R401)</f>
        <v>0</v>
      </c>
      <c r="T401" s="123"/>
      <c r="U401" s="123"/>
      <c r="V401" s="123"/>
      <c r="W401" s="122" t="n">
        <f aca="false">SUM(T401:V401)</f>
        <v>0</v>
      </c>
      <c r="X401" s="123"/>
      <c r="Y401" s="123"/>
      <c r="Z401" s="123"/>
      <c r="AA401" s="122" t="n">
        <f aca="false">SUM(X401:Z401)</f>
        <v>0</v>
      </c>
      <c r="AB401" s="123"/>
      <c r="AC401" s="123"/>
      <c r="AD401" s="123"/>
      <c r="AE401" s="123"/>
      <c r="AF401" s="123"/>
      <c r="AG401" s="122" t="n">
        <f aca="false">SUM(AC401:AF401)</f>
        <v>0</v>
      </c>
      <c r="AH401" s="124" t="n">
        <f aca="false">K401+O401+S401+W401+AA401+AB401+AG401</f>
        <v>0</v>
      </c>
      <c r="AI401" s="120"/>
      <c r="AJ401" s="121"/>
      <c r="AK401" s="121"/>
      <c r="AL401" s="121"/>
      <c r="AM401" s="122" t="n">
        <f aca="false">SUM(AJ401:AL401)</f>
        <v>0</v>
      </c>
      <c r="AN401" s="123"/>
      <c r="AO401" s="123"/>
      <c r="AP401" s="123"/>
      <c r="AQ401" s="122" t="n">
        <f aca="false">SUM(AN401:AP401)</f>
        <v>0</v>
      </c>
      <c r="AR401" s="123"/>
      <c r="AS401" s="123"/>
      <c r="AT401" s="123"/>
      <c r="AU401" s="122" t="n">
        <f aca="false">SUM(AR401:AT401)</f>
        <v>0</v>
      </c>
      <c r="AV401" s="123"/>
      <c r="AW401" s="123"/>
      <c r="AX401" s="123"/>
      <c r="AY401" s="122" t="n">
        <f aca="false">SUM(AV401:AX401)</f>
        <v>0</v>
      </c>
      <c r="AZ401" s="123"/>
      <c r="BA401" s="123"/>
      <c r="BB401" s="123"/>
      <c r="BC401" s="122" t="n">
        <f aca="false">SUM(AZ401:BB401)</f>
        <v>0</v>
      </c>
      <c r="BD401" s="123"/>
      <c r="BE401" s="123"/>
      <c r="BF401" s="123"/>
      <c r="BG401" s="123"/>
      <c r="BH401" s="123"/>
      <c r="BI401" s="122" t="n">
        <f aca="false">SUM(BE401:BH401)</f>
        <v>0</v>
      </c>
      <c r="BJ401" s="124" t="n">
        <f aca="false">AM401+AQ401+AU401+AY401+BC401+BD401+BI401</f>
        <v>0</v>
      </c>
      <c r="BK401" s="120"/>
      <c r="BL401" s="121"/>
      <c r="BM401" s="121"/>
      <c r="BN401" s="122" t="n">
        <f aca="false">SUM(BK401:BM401)</f>
        <v>0</v>
      </c>
      <c r="BO401" s="123"/>
      <c r="BP401" s="123"/>
      <c r="BQ401" s="123"/>
      <c r="BR401" s="122" t="n">
        <f aca="false">SUM(BO401:BQ401)</f>
        <v>0</v>
      </c>
      <c r="BS401" s="123"/>
      <c r="BT401" s="123"/>
      <c r="BU401" s="123"/>
      <c r="BV401" s="122" t="n">
        <f aca="false">SUM(BS401:BU401)</f>
        <v>0</v>
      </c>
      <c r="BW401" s="123"/>
      <c r="BX401" s="123"/>
      <c r="BY401" s="123"/>
      <c r="BZ401" s="122" t="n">
        <f aca="false">SUM(BW401:BY401)</f>
        <v>0</v>
      </c>
      <c r="CA401" s="123"/>
      <c r="CB401" s="123"/>
      <c r="CC401" s="123"/>
      <c r="CD401" s="122" t="n">
        <f aca="false">SUM(CA401:CC401)</f>
        <v>0</v>
      </c>
      <c r="CE401" s="123"/>
      <c r="CF401" s="123"/>
      <c r="CG401" s="123"/>
      <c r="CH401" s="123"/>
      <c r="CI401" s="123"/>
      <c r="CJ401" s="122" t="n">
        <f aca="false">SUM(CF401:CI401)</f>
        <v>0</v>
      </c>
      <c r="CK401" s="123" t="n">
        <f aca="false">BN401+BR401+BV401+BZ401+CD401+CE401+CJ401</f>
        <v>0</v>
      </c>
      <c r="CL401" s="125"/>
      <c r="CM401" s="126"/>
      <c r="CN401" s="32"/>
      <c r="CO401" s="32"/>
      <c r="CP401" s="32"/>
      <c r="CQ401" s="32"/>
      <c r="CR401" s="32"/>
      <c r="CS401" s="32"/>
      <c r="CT401" s="32"/>
    </row>
    <row r="402" customFormat="false" ht="24.75" hidden="false" customHeight="true" outlineLevel="0" collapsed="false">
      <c r="A402" s="32"/>
      <c r="B402" s="106" t="n">
        <f aca="false">B401+1</f>
        <v>392</v>
      </c>
      <c r="C402" s="117" t="n">
        <f aca="false">INDEX(_Rge_Projectdata_3rd,$B402,MATCH(C$10,_Rge_Headline_Projectdata,0))</f>
        <v>0</v>
      </c>
      <c r="D402" s="117" t="n">
        <f aca="false">INDEX(_Rge_Projectdata_3rd,$B402,MATCH(D$10,_Rge_Headline_Projectdata,0))</f>
        <v>0</v>
      </c>
      <c r="E402" s="118" t="str">
        <f aca="false" t="array" ref="E402:E402">IF(INDEX(_Rge_Projectdata_3rd,$B402,MATCH(E$10,_Rge_Headline_Projectdata,0))=0,"",INDEX(_Rge_Projectdata_3rd,$B402,MATCH(E$10,_Rge_Headline_Projectdata,0)))</f>
        <v/>
      </c>
      <c r="F402" s="119" t="str">
        <f aca="false">IF(OR(E402=0,E402&gt;_Reportdate),"Open","Closed")</f>
        <v>Open</v>
      </c>
      <c r="G402" s="120"/>
      <c r="H402" s="121"/>
      <c r="I402" s="121"/>
      <c r="J402" s="121"/>
      <c r="K402" s="122" t="n">
        <f aca="false">SUM(H402:J402)</f>
        <v>0</v>
      </c>
      <c r="L402" s="123"/>
      <c r="M402" s="123"/>
      <c r="N402" s="123"/>
      <c r="O402" s="122" t="n">
        <f aca="false">SUM(L402:N402)</f>
        <v>0</v>
      </c>
      <c r="P402" s="123"/>
      <c r="Q402" s="123"/>
      <c r="R402" s="123"/>
      <c r="S402" s="122" t="n">
        <f aca="false">SUM(P402:R402)</f>
        <v>0</v>
      </c>
      <c r="T402" s="123"/>
      <c r="U402" s="123"/>
      <c r="V402" s="123"/>
      <c r="W402" s="122" t="n">
        <f aca="false">SUM(T402:V402)</f>
        <v>0</v>
      </c>
      <c r="X402" s="123"/>
      <c r="Y402" s="123"/>
      <c r="Z402" s="123"/>
      <c r="AA402" s="122" t="n">
        <f aca="false">SUM(X402:Z402)</f>
        <v>0</v>
      </c>
      <c r="AB402" s="123"/>
      <c r="AC402" s="123"/>
      <c r="AD402" s="123"/>
      <c r="AE402" s="123"/>
      <c r="AF402" s="123"/>
      <c r="AG402" s="122" t="n">
        <f aca="false">SUM(AC402:AF402)</f>
        <v>0</v>
      </c>
      <c r="AH402" s="124" t="n">
        <f aca="false">K402+O402+S402+W402+AA402+AB402+AG402</f>
        <v>0</v>
      </c>
      <c r="AI402" s="120"/>
      <c r="AJ402" s="121"/>
      <c r="AK402" s="121"/>
      <c r="AL402" s="121"/>
      <c r="AM402" s="122" t="n">
        <f aca="false">SUM(AJ402:AL402)</f>
        <v>0</v>
      </c>
      <c r="AN402" s="123"/>
      <c r="AO402" s="123"/>
      <c r="AP402" s="123"/>
      <c r="AQ402" s="122" t="n">
        <f aca="false">SUM(AN402:AP402)</f>
        <v>0</v>
      </c>
      <c r="AR402" s="123"/>
      <c r="AS402" s="123"/>
      <c r="AT402" s="123"/>
      <c r="AU402" s="122" t="n">
        <f aca="false">SUM(AR402:AT402)</f>
        <v>0</v>
      </c>
      <c r="AV402" s="123"/>
      <c r="AW402" s="123"/>
      <c r="AX402" s="123"/>
      <c r="AY402" s="122" t="n">
        <f aca="false">SUM(AV402:AX402)</f>
        <v>0</v>
      </c>
      <c r="AZ402" s="123"/>
      <c r="BA402" s="123"/>
      <c r="BB402" s="123"/>
      <c r="BC402" s="122" t="n">
        <f aca="false">SUM(AZ402:BB402)</f>
        <v>0</v>
      </c>
      <c r="BD402" s="123"/>
      <c r="BE402" s="123"/>
      <c r="BF402" s="123"/>
      <c r="BG402" s="123"/>
      <c r="BH402" s="123"/>
      <c r="BI402" s="122" t="n">
        <f aca="false">SUM(BE402:BH402)</f>
        <v>0</v>
      </c>
      <c r="BJ402" s="124" t="n">
        <f aca="false">AM402+AQ402+AU402+AY402+BC402+BD402+BI402</f>
        <v>0</v>
      </c>
      <c r="BK402" s="120"/>
      <c r="BL402" s="121"/>
      <c r="BM402" s="121"/>
      <c r="BN402" s="122" t="n">
        <f aca="false">SUM(BK402:BM402)</f>
        <v>0</v>
      </c>
      <c r="BO402" s="123"/>
      <c r="BP402" s="123"/>
      <c r="BQ402" s="123"/>
      <c r="BR402" s="122" t="n">
        <f aca="false">SUM(BO402:BQ402)</f>
        <v>0</v>
      </c>
      <c r="BS402" s="123"/>
      <c r="BT402" s="123"/>
      <c r="BU402" s="123"/>
      <c r="BV402" s="122" t="n">
        <f aca="false">SUM(BS402:BU402)</f>
        <v>0</v>
      </c>
      <c r="BW402" s="123"/>
      <c r="BX402" s="123"/>
      <c r="BY402" s="123"/>
      <c r="BZ402" s="122" t="n">
        <f aca="false">SUM(BW402:BY402)</f>
        <v>0</v>
      </c>
      <c r="CA402" s="123"/>
      <c r="CB402" s="123"/>
      <c r="CC402" s="123"/>
      <c r="CD402" s="122" t="n">
        <f aca="false">SUM(CA402:CC402)</f>
        <v>0</v>
      </c>
      <c r="CE402" s="123"/>
      <c r="CF402" s="123"/>
      <c r="CG402" s="123"/>
      <c r="CH402" s="123"/>
      <c r="CI402" s="123"/>
      <c r="CJ402" s="122" t="n">
        <f aca="false">SUM(CF402:CI402)</f>
        <v>0</v>
      </c>
      <c r="CK402" s="123" t="n">
        <f aca="false">BN402+BR402+BV402+BZ402+CD402+CE402+CJ402</f>
        <v>0</v>
      </c>
      <c r="CL402" s="125"/>
      <c r="CM402" s="126"/>
      <c r="CN402" s="32"/>
      <c r="CO402" s="32"/>
      <c r="CP402" s="32"/>
      <c r="CQ402" s="32"/>
      <c r="CR402" s="32"/>
      <c r="CS402" s="32"/>
      <c r="CT402" s="32"/>
    </row>
    <row r="403" customFormat="false" ht="24.75" hidden="false" customHeight="true" outlineLevel="0" collapsed="false">
      <c r="A403" s="32"/>
      <c r="B403" s="106" t="n">
        <f aca="false">B402+1</f>
        <v>393</v>
      </c>
      <c r="C403" s="117" t="n">
        <f aca="false">INDEX(_Rge_Projectdata_3rd,$B403,MATCH(C$10,_Rge_Headline_Projectdata,0))</f>
        <v>0</v>
      </c>
      <c r="D403" s="117" t="n">
        <f aca="false">INDEX(_Rge_Projectdata_3rd,$B403,MATCH(D$10,_Rge_Headline_Projectdata,0))</f>
        <v>0</v>
      </c>
      <c r="E403" s="118" t="str">
        <f aca="false" t="array" ref="E403:E403">IF(INDEX(_Rge_Projectdata_3rd,$B403,MATCH(E$10,_Rge_Headline_Projectdata,0))=0,"",INDEX(_Rge_Projectdata_3rd,$B403,MATCH(E$10,_Rge_Headline_Projectdata,0)))</f>
        <v/>
      </c>
      <c r="F403" s="119" t="str">
        <f aca="false">IF(OR(E403=0,E403&gt;_Reportdate),"Open","Closed")</f>
        <v>Open</v>
      </c>
      <c r="G403" s="120"/>
      <c r="H403" s="121"/>
      <c r="I403" s="121"/>
      <c r="J403" s="121"/>
      <c r="K403" s="122" t="n">
        <f aca="false">SUM(H403:J403)</f>
        <v>0</v>
      </c>
      <c r="L403" s="123"/>
      <c r="M403" s="123"/>
      <c r="N403" s="123"/>
      <c r="O403" s="122" t="n">
        <f aca="false">SUM(L403:N403)</f>
        <v>0</v>
      </c>
      <c r="P403" s="123"/>
      <c r="Q403" s="123"/>
      <c r="R403" s="123"/>
      <c r="S403" s="122" t="n">
        <f aca="false">SUM(P403:R403)</f>
        <v>0</v>
      </c>
      <c r="T403" s="123"/>
      <c r="U403" s="123"/>
      <c r="V403" s="123"/>
      <c r="W403" s="122" t="n">
        <f aca="false">SUM(T403:V403)</f>
        <v>0</v>
      </c>
      <c r="X403" s="123"/>
      <c r="Y403" s="123"/>
      <c r="Z403" s="123"/>
      <c r="AA403" s="122" t="n">
        <f aca="false">SUM(X403:Z403)</f>
        <v>0</v>
      </c>
      <c r="AB403" s="123"/>
      <c r="AC403" s="123"/>
      <c r="AD403" s="123"/>
      <c r="AE403" s="123"/>
      <c r="AF403" s="123"/>
      <c r="AG403" s="122" t="n">
        <f aca="false">SUM(AC403:AF403)</f>
        <v>0</v>
      </c>
      <c r="AH403" s="124" t="n">
        <f aca="false">K403+O403+S403+W403+AA403+AB403+AG403</f>
        <v>0</v>
      </c>
      <c r="AI403" s="120"/>
      <c r="AJ403" s="121"/>
      <c r="AK403" s="121"/>
      <c r="AL403" s="121"/>
      <c r="AM403" s="122" t="n">
        <f aca="false">SUM(AJ403:AL403)</f>
        <v>0</v>
      </c>
      <c r="AN403" s="123"/>
      <c r="AO403" s="123"/>
      <c r="AP403" s="123"/>
      <c r="AQ403" s="122" t="n">
        <f aca="false">SUM(AN403:AP403)</f>
        <v>0</v>
      </c>
      <c r="AR403" s="123"/>
      <c r="AS403" s="123"/>
      <c r="AT403" s="123"/>
      <c r="AU403" s="122" t="n">
        <f aca="false">SUM(AR403:AT403)</f>
        <v>0</v>
      </c>
      <c r="AV403" s="123"/>
      <c r="AW403" s="123"/>
      <c r="AX403" s="123"/>
      <c r="AY403" s="122" t="n">
        <f aca="false">SUM(AV403:AX403)</f>
        <v>0</v>
      </c>
      <c r="AZ403" s="123"/>
      <c r="BA403" s="123"/>
      <c r="BB403" s="123"/>
      <c r="BC403" s="122" t="n">
        <f aca="false">SUM(AZ403:BB403)</f>
        <v>0</v>
      </c>
      <c r="BD403" s="123"/>
      <c r="BE403" s="123"/>
      <c r="BF403" s="123"/>
      <c r="BG403" s="123"/>
      <c r="BH403" s="123"/>
      <c r="BI403" s="122" t="n">
        <f aca="false">SUM(BE403:BH403)</f>
        <v>0</v>
      </c>
      <c r="BJ403" s="124" t="n">
        <f aca="false">AM403+AQ403+AU403+AY403+BC403+BD403+BI403</f>
        <v>0</v>
      </c>
      <c r="BK403" s="120"/>
      <c r="BL403" s="121"/>
      <c r="BM403" s="121"/>
      <c r="BN403" s="122" t="n">
        <f aca="false">SUM(BK403:BM403)</f>
        <v>0</v>
      </c>
      <c r="BO403" s="123"/>
      <c r="BP403" s="123"/>
      <c r="BQ403" s="123"/>
      <c r="BR403" s="122" t="n">
        <f aca="false">SUM(BO403:BQ403)</f>
        <v>0</v>
      </c>
      <c r="BS403" s="123"/>
      <c r="BT403" s="123"/>
      <c r="BU403" s="123"/>
      <c r="BV403" s="122" t="n">
        <f aca="false">SUM(BS403:BU403)</f>
        <v>0</v>
      </c>
      <c r="BW403" s="123"/>
      <c r="BX403" s="123"/>
      <c r="BY403" s="123"/>
      <c r="BZ403" s="122" t="n">
        <f aca="false">SUM(BW403:BY403)</f>
        <v>0</v>
      </c>
      <c r="CA403" s="123"/>
      <c r="CB403" s="123"/>
      <c r="CC403" s="123"/>
      <c r="CD403" s="122" t="n">
        <f aca="false">SUM(CA403:CC403)</f>
        <v>0</v>
      </c>
      <c r="CE403" s="123"/>
      <c r="CF403" s="123"/>
      <c r="CG403" s="123"/>
      <c r="CH403" s="123"/>
      <c r="CI403" s="123"/>
      <c r="CJ403" s="122" t="n">
        <f aca="false">SUM(CF403:CI403)</f>
        <v>0</v>
      </c>
      <c r="CK403" s="123" t="n">
        <f aca="false">BN403+BR403+BV403+BZ403+CD403+CE403+CJ403</f>
        <v>0</v>
      </c>
      <c r="CL403" s="125"/>
      <c r="CM403" s="126"/>
      <c r="CN403" s="32"/>
      <c r="CO403" s="32"/>
      <c r="CP403" s="32"/>
      <c r="CQ403" s="32"/>
      <c r="CR403" s="32"/>
      <c r="CS403" s="32"/>
      <c r="CT403" s="32"/>
    </row>
    <row r="404" customFormat="false" ht="24.75" hidden="false" customHeight="true" outlineLevel="0" collapsed="false">
      <c r="A404" s="32"/>
      <c r="B404" s="106" t="n">
        <f aca="false">B403+1</f>
        <v>394</v>
      </c>
      <c r="C404" s="117" t="n">
        <f aca="false">INDEX(_Rge_Projectdata_3rd,$B404,MATCH(C$10,_Rge_Headline_Projectdata,0))</f>
        <v>0</v>
      </c>
      <c r="D404" s="117" t="n">
        <f aca="false">INDEX(_Rge_Projectdata_3rd,$B404,MATCH(D$10,_Rge_Headline_Projectdata,0))</f>
        <v>0</v>
      </c>
      <c r="E404" s="118" t="str">
        <f aca="false" t="array" ref="E404:E404">IF(INDEX(_Rge_Projectdata_3rd,$B404,MATCH(E$10,_Rge_Headline_Projectdata,0))=0,"",INDEX(_Rge_Projectdata_3rd,$B404,MATCH(E$10,_Rge_Headline_Projectdata,0)))</f>
        <v/>
      </c>
      <c r="F404" s="119" t="str">
        <f aca="false">IF(OR(E404=0,E404&gt;_Reportdate),"Open","Closed")</f>
        <v>Open</v>
      </c>
      <c r="G404" s="120"/>
      <c r="H404" s="121"/>
      <c r="I404" s="121"/>
      <c r="J404" s="121"/>
      <c r="K404" s="122" t="n">
        <f aca="false">SUM(H404:J404)</f>
        <v>0</v>
      </c>
      <c r="L404" s="123"/>
      <c r="M404" s="123"/>
      <c r="N404" s="123"/>
      <c r="O404" s="122" t="n">
        <f aca="false">SUM(L404:N404)</f>
        <v>0</v>
      </c>
      <c r="P404" s="123"/>
      <c r="Q404" s="123"/>
      <c r="R404" s="123"/>
      <c r="S404" s="122" t="n">
        <f aca="false">SUM(P404:R404)</f>
        <v>0</v>
      </c>
      <c r="T404" s="123"/>
      <c r="U404" s="123"/>
      <c r="V404" s="123"/>
      <c r="W404" s="122" t="n">
        <f aca="false">SUM(T404:V404)</f>
        <v>0</v>
      </c>
      <c r="X404" s="123"/>
      <c r="Y404" s="123"/>
      <c r="Z404" s="123"/>
      <c r="AA404" s="122" t="n">
        <f aca="false">SUM(X404:Z404)</f>
        <v>0</v>
      </c>
      <c r="AB404" s="123"/>
      <c r="AC404" s="123"/>
      <c r="AD404" s="123"/>
      <c r="AE404" s="123"/>
      <c r="AF404" s="123"/>
      <c r="AG404" s="122" t="n">
        <f aca="false">SUM(AC404:AF404)</f>
        <v>0</v>
      </c>
      <c r="AH404" s="124" t="n">
        <f aca="false">K404+O404+S404+W404+AA404+AB404+AG404</f>
        <v>0</v>
      </c>
      <c r="AI404" s="120"/>
      <c r="AJ404" s="121"/>
      <c r="AK404" s="121"/>
      <c r="AL404" s="121"/>
      <c r="AM404" s="122" t="n">
        <f aca="false">SUM(AJ404:AL404)</f>
        <v>0</v>
      </c>
      <c r="AN404" s="123"/>
      <c r="AO404" s="123"/>
      <c r="AP404" s="123"/>
      <c r="AQ404" s="122" t="n">
        <f aca="false">SUM(AN404:AP404)</f>
        <v>0</v>
      </c>
      <c r="AR404" s="123"/>
      <c r="AS404" s="123"/>
      <c r="AT404" s="123"/>
      <c r="AU404" s="122" t="n">
        <f aca="false">SUM(AR404:AT404)</f>
        <v>0</v>
      </c>
      <c r="AV404" s="123"/>
      <c r="AW404" s="123"/>
      <c r="AX404" s="123"/>
      <c r="AY404" s="122" t="n">
        <f aca="false">SUM(AV404:AX404)</f>
        <v>0</v>
      </c>
      <c r="AZ404" s="123"/>
      <c r="BA404" s="123"/>
      <c r="BB404" s="123"/>
      <c r="BC404" s="122" t="n">
        <f aca="false">SUM(AZ404:BB404)</f>
        <v>0</v>
      </c>
      <c r="BD404" s="123"/>
      <c r="BE404" s="123"/>
      <c r="BF404" s="123"/>
      <c r="BG404" s="123"/>
      <c r="BH404" s="123"/>
      <c r="BI404" s="122" t="n">
        <f aca="false">SUM(BE404:BH404)</f>
        <v>0</v>
      </c>
      <c r="BJ404" s="124" t="n">
        <f aca="false">AM404+AQ404+AU404+AY404+BC404+BD404+BI404</f>
        <v>0</v>
      </c>
      <c r="BK404" s="120"/>
      <c r="BL404" s="121"/>
      <c r="BM404" s="121"/>
      <c r="BN404" s="122" t="n">
        <f aca="false">SUM(BK404:BM404)</f>
        <v>0</v>
      </c>
      <c r="BO404" s="123"/>
      <c r="BP404" s="123"/>
      <c r="BQ404" s="123"/>
      <c r="BR404" s="122" t="n">
        <f aca="false">SUM(BO404:BQ404)</f>
        <v>0</v>
      </c>
      <c r="BS404" s="123"/>
      <c r="BT404" s="123"/>
      <c r="BU404" s="123"/>
      <c r="BV404" s="122" t="n">
        <f aca="false">SUM(BS404:BU404)</f>
        <v>0</v>
      </c>
      <c r="BW404" s="123"/>
      <c r="BX404" s="123"/>
      <c r="BY404" s="123"/>
      <c r="BZ404" s="122" t="n">
        <f aca="false">SUM(BW404:BY404)</f>
        <v>0</v>
      </c>
      <c r="CA404" s="123"/>
      <c r="CB404" s="123"/>
      <c r="CC404" s="123"/>
      <c r="CD404" s="122" t="n">
        <f aca="false">SUM(CA404:CC404)</f>
        <v>0</v>
      </c>
      <c r="CE404" s="123"/>
      <c r="CF404" s="123"/>
      <c r="CG404" s="123"/>
      <c r="CH404" s="123"/>
      <c r="CI404" s="123"/>
      <c r="CJ404" s="122" t="n">
        <f aca="false">SUM(CF404:CI404)</f>
        <v>0</v>
      </c>
      <c r="CK404" s="123" t="n">
        <f aca="false">BN404+BR404+BV404+BZ404+CD404+CE404+CJ404</f>
        <v>0</v>
      </c>
      <c r="CL404" s="125"/>
      <c r="CM404" s="126"/>
      <c r="CN404" s="32"/>
      <c r="CO404" s="32"/>
      <c r="CP404" s="32"/>
      <c r="CQ404" s="32"/>
      <c r="CR404" s="32"/>
      <c r="CS404" s="32"/>
      <c r="CT404" s="32"/>
    </row>
    <row r="405" customFormat="false" ht="24.75" hidden="false" customHeight="true" outlineLevel="0" collapsed="false">
      <c r="A405" s="32"/>
      <c r="B405" s="106" t="n">
        <f aca="false">B404+1</f>
        <v>395</v>
      </c>
      <c r="C405" s="117" t="n">
        <f aca="false">INDEX(_Rge_Projectdata_3rd,$B405,MATCH(C$10,_Rge_Headline_Projectdata,0))</f>
        <v>0</v>
      </c>
      <c r="D405" s="117" t="n">
        <f aca="false">INDEX(_Rge_Projectdata_3rd,$B405,MATCH(D$10,_Rge_Headline_Projectdata,0))</f>
        <v>0</v>
      </c>
      <c r="E405" s="118" t="str">
        <f aca="false" t="array" ref="E405:E405">IF(INDEX(_Rge_Projectdata_3rd,$B405,MATCH(E$10,_Rge_Headline_Projectdata,0))=0,"",INDEX(_Rge_Projectdata_3rd,$B405,MATCH(E$10,_Rge_Headline_Projectdata,0)))</f>
        <v/>
      </c>
      <c r="F405" s="119" t="str">
        <f aca="false">IF(OR(E405=0,E405&gt;_Reportdate),"Open","Closed")</f>
        <v>Open</v>
      </c>
      <c r="G405" s="120"/>
      <c r="H405" s="121"/>
      <c r="I405" s="121"/>
      <c r="J405" s="121"/>
      <c r="K405" s="122" t="n">
        <f aca="false">SUM(H405:J405)</f>
        <v>0</v>
      </c>
      <c r="L405" s="123"/>
      <c r="M405" s="123"/>
      <c r="N405" s="123"/>
      <c r="O405" s="122" t="n">
        <f aca="false">SUM(L405:N405)</f>
        <v>0</v>
      </c>
      <c r="P405" s="123"/>
      <c r="Q405" s="123"/>
      <c r="R405" s="123"/>
      <c r="S405" s="122" t="n">
        <f aca="false">SUM(P405:R405)</f>
        <v>0</v>
      </c>
      <c r="T405" s="123"/>
      <c r="U405" s="123"/>
      <c r="V405" s="123"/>
      <c r="W405" s="122" t="n">
        <f aca="false">SUM(T405:V405)</f>
        <v>0</v>
      </c>
      <c r="X405" s="123"/>
      <c r="Y405" s="123"/>
      <c r="Z405" s="123"/>
      <c r="AA405" s="122" t="n">
        <f aca="false">SUM(X405:Z405)</f>
        <v>0</v>
      </c>
      <c r="AB405" s="123"/>
      <c r="AC405" s="123"/>
      <c r="AD405" s="123"/>
      <c r="AE405" s="123"/>
      <c r="AF405" s="123"/>
      <c r="AG405" s="122" t="n">
        <f aca="false">SUM(AC405:AF405)</f>
        <v>0</v>
      </c>
      <c r="AH405" s="124" t="n">
        <f aca="false">K405+O405+S405+W405+AA405+AB405+AG405</f>
        <v>0</v>
      </c>
      <c r="AI405" s="120"/>
      <c r="AJ405" s="121"/>
      <c r="AK405" s="121"/>
      <c r="AL405" s="121"/>
      <c r="AM405" s="122" t="n">
        <f aca="false">SUM(AJ405:AL405)</f>
        <v>0</v>
      </c>
      <c r="AN405" s="123"/>
      <c r="AO405" s="123"/>
      <c r="AP405" s="123"/>
      <c r="AQ405" s="122" t="n">
        <f aca="false">SUM(AN405:AP405)</f>
        <v>0</v>
      </c>
      <c r="AR405" s="123"/>
      <c r="AS405" s="123"/>
      <c r="AT405" s="123"/>
      <c r="AU405" s="122" t="n">
        <f aca="false">SUM(AR405:AT405)</f>
        <v>0</v>
      </c>
      <c r="AV405" s="123"/>
      <c r="AW405" s="123"/>
      <c r="AX405" s="123"/>
      <c r="AY405" s="122" t="n">
        <f aca="false">SUM(AV405:AX405)</f>
        <v>0</v>
      </c>
      <c r="AZ405" s="123"/>
      <c r="BA405" s="123"/>
      <c r="BB405" s="123"/>
      <c r="BC405" s="122" t="n">
        <f aca="false">SUM(AZ405:BB405)</f>
        <v>0</v>
      </c>
      <c r="BD405" s="123"/>
      <c r="BE405" s="123"/>
      <c r="BF405" s="123"/>
      <c r="BG405" s="123"/>
      <c r="BH405" s="123"/>
      <c r="BI405" s="122" t="n">
        <f aca="false">SUM(BE405:BH405)</f>
        <v>0</v>
      </c>
      <c r="BJ405" s="124" t="n">
        <f aca="false">AM405+AQ405+AU405+AY405+BC405+BD405+BI405</f>
        <v>0</v>
      </c>
      <c r="BK405" s="120"/>
      <c r="BL405" s="121"/>
      <c r="BM405" s="121"/>
      <c r="BN405" s="122" t="n">
        <f aca="false">SUM(BK405:BM405)</f>
        <v>0</v>
      </c>
      <c r="BO405" s="123"/>
      <c r="BP405" s="123"/>
      <c r="BQ405" s="123"/>
      <c r="BR405" s="122" t="n">
        <f aca="false">SUM(BO405:BQ405)</f>
        <v>0</v>
      </c>
      <c r="BS405" s="123"/>
      <c r="BT405" s="123"/>
      <c r="BU405" s="123"/>
      <c r="BV405" s="122" t="n">
        <f aca="false">SUM(BS405:BU405)</f>
        <v>0</v>
      </c>
      <c r="BW405" s="123"/>
      <c r="BX405" s="123"/>
      <c r="BY405" s="123"/>
      <c r="BZ405" s="122" t="n">
        <f aca="false">SUM(BW405:BY405)</f>
        <v>0</v>
      </c>
      <c r="CA405" s="123"/>
      <c r="CB405" s="123"/>
      <c r="CC405" s="123"/>
      <c r="CD405" s="122" t="n">
        <f aca="false">SUM(CA405:CC405)</f>
        <v>0</v>
      </c>
      <c r="CE405" s="123"/>
      <c r="CF405" s="123"/>
      <c r="CG405" s="123"/>
      <c r="CH405" s="123"/>
      <c r="CI405" s="123"/>
      <c r="CJ405" s="122" t="n">
        <f aca="false">SUM(CF405:CI405)</f>
        <v>0</v>
      </c>
      <c r="CK405" s="123" t="n">
        <f aca="false">BN405+BR405+BV405+BZ405+CD405+CE405+CJ405</f>
        <v>0</v>
      </c>
      <c r="CL405" s="125"/>
      <c r="CM405" s="126"/>
      <c r="CN405" s="32"/>
      <c r="CO405" s="32"/>
      <c r="CP405" s="32"/>
      <c r="CQ405" s="32"/>
      <c r="CR405" s="32"/>
      <c r="CS405" s="32"/>
      <c r="CT405" s="32"/>
    </row>
    <row r="406" customFormat="false" ht="24.75" hidden="false" customHeight="true" outlineLevel="0" collapsed="false">
      <c r="A406" s="32"/>
      <c r="B406" s="106" t="n">
        <f aca="false">B405+1</f>
        <v>396</v>
      </c>
      <c r="C406" s="117" t="n">
        <f aca="false">INDEX(_Rge_Projectdata_3rd,$B406,MATCH(C$10,_Rge_Headline_Projectdata,0))</f>
        <v>0</v>
      </c>
      <c r="D406" s="117" t="n">
        <f aca="false">INDEX(_Rge_Projectdata_3rd,$B406,MATCH(D$10,_Rge_Headline_Projectdata,0))</f>
        <v>0</v>
      </c>
      <c r="E406" s="118" t="str">
        <f aca="false" t="array" ref="E406:E406">IF(INDEX(_Rge_Projectdata_3rd,$B406,MATCH(E$10,_Rge_Headline_Projectdata,0))=0,"",INDEX(_Rge_Projectdata_3rd,$B406,MATCH(E$10,_Rge_Headline_Projectdata,0)))</f>
        <v/>
      </c>
      <c r="F406" s="119" t="str">
        <f aca="false">IF(OR(E406=0,E406&gt;_Reportdate),"Open","Closed")</f>
        <v>Open</v>
      </c>
      <c r="G406" s="120"/>
      <c r="H406" s="121"/>
      <c r="I406" s="121"/>
      <c r="J406" s="121"/>
      <c r="K406" s="122" t="n">
        <f aca="false">SUM(H406:J406)</f>
        <v>0</v>
      </c>
      <c r="L406" s="123"/>
      <c r="M406" s="123"/>
      <c r="N406" s="123"/>
      <c r="O406" s="122" t="n">
        <f aca="false">SUM(L406:N406)</f>
        <v>0</v>
      </c>
      <c r="P406" s="123"/>
      <c r="Q406" s="123"/>
      <c r="R406" s="123"/>
      <c r="S406" s="122" t="n">
        <f aca="false">SUM(P406:R406)</f>
        <v>0</v>
      </c>
      <c r="T406" s="123"/>
      <c r="U406" s="123"/>
      <c r="V406" s="123"/>
      <c r="W406" s="122" t="n">
        <f aca="false">SUM(T406:V406)</f>
        <v>0</v>
      </c>
      <c r="X406" s="123"/>
      <c r="Y406" s="123"/>
      <c r="Z406" s="123"/>
      <c r="AA406" s="122" t="n">
        <f aca="false">SUM(X406:Z406)</f>
        <v>0</v>
      </c>
      <c r="AB406" s="123"/>
      <c r="AC406" s="123"/>
      <c r="AD406" s="123"/>
      <c r="AE406" s="123"/>
      <c r="AF406" s="123"/>
      <c r="AG406" s="122" t="n">
        <f aca="false">SUM(AC406:AF406)</f>
        <v>0</v>
      </c>
      <c r="AH406" s="124" t="n">
        <f aca="false">K406+O406+S406+W406+AA406+AB406+AG406</f>
        <v>0</v>
      </c>
      <c r="AI406" s="120"/>
      <c r="AJ406" s="121"/>
      <c r="AK406" s="121"/>
      <c r="AL406" s="121"/>
      <c r="AM406" s="122" t="n">
        <f aca="false">SUM(AJ406:AL406)</f>
        <v>0</v>
      </c>
      <c r="AN406" s="123"/>
      <c r="AO406" s="123"/>
      <c r="AP406" s="123"/>
      <c r="AQ406" s="122" t="n">
        <f aca="false">SUM(AN406:AP406)</f>
        <v>0</v>
      </c>
      <c r="AR406" s="123"/>
      <c r="AS406" s="123"/>
      <c r="AT406" s="123"/>
      <c r="AU406" s="122" t="n">
        <f aca="false">SUM(AR406:AT406)</f>
        <v>0</v>
      </c>
      <c r="AV406" s="123"/>
      <c r="AW406" s="123"/>
      <c r="AX406" s="123"/>
      <c r="AY406" s="122" t="n">
        <f aca="false">SUM(AV406:AX406)</f>
        <v>0</v>
      </c>
      <c r="AZ406" s="123"/>
      <c r="BA406" s="123"/>
      <c r="BB406" s="123"/>
      <c r="BC406" s="122" t="n">
        <f aca="false">SUM(AZ406:BB406)</f>
        <v>0</v>
      </c>
      <c r="BD406" s="123"/>
      <c r="BE406" s="123"/>
      <c r="BF406" s="123"/>
      <c r="BG406" s="123"/>
      <c r="BH406" s="123"/>
      <c r="BI406" s="122" t="n">
        <f aca="false">SUM(BE406:BH406)</f>
        <v>0</v>
      </c>
      <c r="BJ406" s="124" t="n">
        <f aca="false">AM406+AQ406+AU406+AY406+BC406+BD406+BI406</f>
        <v>0</v>
      </c>
      <c r="BK406" s="120"/>
      <c r="BL406" s="121"/>
      <c r="BM406" s="121"/>
      <c r="BN406" s="122" t="n">
        <f aca="false">SUM(BK406:BM406)</f>
        <v>0</v>
      </c>
      <c r="BO406" s="123"/>
      <c r="BP406" s="123"/>
      <c r="BQ406" s="123"/>
      <c r="BR406" s="122" t="n">
        <f aca="false">SUM(BO406:BQ406)</f>
        <v>0</v>
      </c>
      <c r="BS406" s="123"/>
      <c r="BT406" s="123"/>
      <c r="BU406" s="123"/>
      <c r="BV406" s="122" t="n">
        <f aca="false">SUM(BS406:BU406)</f>
        <v>0</v>
      </c>
      <c r="BW406" s="123"/>
      <c r="BX406" s="123"/>
      <c r="BY406" s="123"/>
      <c r="BZ406" s="122" t="n">
        <f aca="false">SUM(BW406:BY406)</f>
        <v>0</v>
      </c>
      <c r="CA406" s="123"/>
      <c r="CB406" s="123"/>
      <c r="CC406" s="123"/>
      <c r="CD406" s="122" t="n">
        <f aca="false">SUM(CA406:CC406)</f>
        <v>0</v>
      </c>
      <c r="CE406" s="123"/>
      <c r="CF406" s="123"/>
      <c r="CG406" s="123"/>
      <c r="CH406" s="123"/>
      <c r="CI406" s="123"/>
      <c r="CJ406" s="122" t="n">
        <f aca="false">SUM(CF406:CI406)</f>
        <v>0</v>
      </c>
      <c r="CK406" s="123" t="n">
        <f aca="false">BN406+BR406+BV406+BZ406+CD406+CE406+CJ406</f>
        <v>0</v>
      </c>
      <c r="CL406" s="125"/>
      <c r="CM406" s="126"/>
      <c r="CN406" s="32"/>
      <c r="CO406" s="32"/>
      <c r="CP406" s="32"/>
      <c r="CQ406" s="32"/>
      <c r="CR406" s="32"/>
      <c r="CS406" s="32"/>
      <c r="CT406" s="32"/>
    </row>
    <row r="407" customFormat="false" ht="24.75" hidden="false" customHeight="true" outlineLevel="0" collapsed="false">
      <c r="A407" s="32"/>
      <c r="B407" s="106" t="n">
        <f aca="false">B406+1</f>
        <v>397</v>
      </c>
      <c r="C407" s="117" t="n">
        <f aca="false">INDEX(_Rge_Projectdata_3rd,$B407,MATCH(C$10,_Rge_Headline_Projectdata,0))</f>
        <v>0</v>
      </c>
      <c r="D407" s="117" t="n">
        <f aca="false">INDEX(_Rge_Projectdata_3rd,$B407,MATCH(D$10,_Rge_Headline_Projectdata,0))</f>
        <v>0</v>
      </c>
      <c r="E407" s="118" t="str">
        <f aca="false" t="array" ref="E407:E407">IF(INDEX(_Rge_Projectdata_3rd,$B407,MATCH(E$10,_Rge_Headline_Projectdata,0))=0,"",INDEX(_Rge_Projectdata_3rd,$B407,MATCH(E$10,_Rge_Headline_Projectdata,0)))</f>
        <v/>
      </c>
      <c r="F407" s="119" t="str">
        <f aca="false">IF(OR(E407=0,E407&gt;_Reportdate),"Open","Closed")</f>
        <v>Open</v>
      </c>
      <c r="G407" s="120"/>
      <c r="H407" s="121"/>
      <c r="I407" s="121"/>
      <c r="J407" s="121"/>
      <c r="K407" s="122" t="n">
        <f aca="false">SUM(H407:J407)</f>
        <v>0</v>
      </c>
      <c r="L407" s="123"/>
      <c r="M407" s="123"/>
      <c r="N407" s="123"/>
      <c r="O407" s="122" t="n">
        <f aca="false">SUM(L407:N407)</f>
        <v>0</v>
      </c>
      <c r="P407" s="123"/>
      <c r="Q407" s="123"/>
      <c r="R407" s="123"/>
      <c r="S407" s="122" t="n">
        <f aca="false">SUM(P407:R407)</f>
        <v>0</v>
      </c>
      <c r="T407" s="123"/>
      <c r="U407" s="123"/>
      <c r="V407" s="123"/>
      <c r="W407" s="122" t="n">
        <f aca="false">SUM(T407:V407)</f>
        <v>0</v>
      </c>
      <c r="X407" s="123"/>
      <c r="Y407" s="123"/>
      <c r="Z407" s="123"/>
      <c r="AA407" s="122" t="n">
        <f aca="false">SUM(X407:Z407)</f>
        <v>0</v>
      </c>
      <c r="AB407" s="123"/>
      <c r="AC407" s="123"/>
      <c r="AD407" s="123"/>
      <c r="AE407" s="123"/>
      <c r="AF407" s="123"/>
      <c r="AG407" s="122" t="n">
        <f aca="false">SUM(AC407:AF407)</f>
        <v>0</v>
      </c>
      <c r="AH407" s="124" t="n">
        <f aca="false">K407+O407+S407+W407+AA407+AB407+AG407</f>
        <v>0</v>
      </c>
      <c r="AI407" s="120"/>
      <c r="AJ407" s="121"/>
      <c r="AK407" s="121"/>
      <c r="AL407" s="121"/>
      <c r="AM407" s="122" t="n">
        <f aca="false">SUM(AJ407:AL407)</f>
        <v>0</v>
      </c>
      <c r="AN407" s="123"/>
      <c r="AO407" s="123"/>
      <c r="AP407" s="123"/>
      <c r="AQ407" s="122" t="n">
        <f aca="false">SUM(AN407:AP407)</f>
        <v>0</v>
      </c>
      <c r="AR407" s="123"/>
      <c r="AS407" s="123"/>
      <c r="AT407" s="123"/>
      <c r="AU407" s="122" t="n">
        <f aca="false">SUM(AR407:AT407)</f>
        <v>0</v>
      </c>
      <c r="AV407" s="123"/>
      <c r="AW407" s="123"/>
      <c r="AX407" s="123"/>
      <c r="AY407" s="122" t="n">
        <f aca="false">SUM(AV407:AX407)</f>
        <v>0</v>
      </c>
      <c r="AZ407" s="123"/>
      <c r="BA407" s="123"/>
      <c r="BB407" s="123"/>
      <c r="BC407" s="122" t="n">
        <f aca="false">SUM(AZ407:BB407)</f>
        <v>0</v>
      </c>
      <c r="BD407" s="123"/>
      <c r="BE407" s="123"/>
      <c r="BF407" s="123"/>
      <c r="BG407" s="123"/>
      <c r="BH407" s="123"/>
      <c r="BI407" s="122" t="n">
        <f aca="false">SUM(BE407:BH407)</f>
        <v>0</v>
      </c>
      <c r="BJ407" s="124" t="n">
        <f aca="false">AM407+AQ407+AU407+AY407+BC407+BD407+BI407</f>
        <v>0</v>
      </c>
      <c r="BK407" s="120"/>
      <c r="BL407" s="121"/>
      <c r="BM407" s="121"/>
      <c r="BN407" s="122" t="n">
        <f aca="false">SUM(BK407:BM407)</f>
        <v>0</v>
      </c>
      <c r="BO407" s="123"/>
      <c r="BP407" s="123"/>
      <c r="BQ407" s="123"/>
      <c r="BR407" s="122" t="n">
        <f aca="false">SUM(BO407:BQ407)</f>
        <v>0</v>
      </c>
      <c r="BS407" s="123"/>
      <c r="BT407" s="123"/>
      <c r="BU407" s="123"/>
      <c r="BV407" s="122" t="n">
        <f aca="false">SUM(BS407:BU407)</f>
        <v>0</v>
      </c>
      <c r="BW407" s="123"/>
      <c r="BX407" s="123"/>
      <c r="BY407" s="123"/>
      <c r="BZ407" s="122" t="n">
        <f aca="false">SUM(BW407:BY407)</f>
        <v>0</v>
      </c>
      <c r="CA407" s="123"/>
      <c r="CB407" s="123"/>
      <c r="CC407" s="123"/>
      <c r="CD407" s="122" t="n">
        <f aca="false">SUM(CA407:CC407)</f>
        <v>0</v>
      </c>
      <c r="CE407" s="123"/>
      <c r="CF407" s="123"/>
      <c r="CG407" s="123"/>
      <c r="CH407" s="123"/>
      <c r="CI407" s="123"/>
      <c r="CJ407" s="122" t="n">
        <f aca="false">SUM(CF407:CI407)</f>
        <v>0</v>
      </c>
      <c r="CK407" s="123" t="n">
        <f aca="false">BN407+BR407+BV407+BZ407+CD407+CE407+CJ407</f>
        <v>0</v>
      </c>
      <c r="CL407" s="125"/>
      <c r="CM407" s="126"/>
      <c r="CN407" s="32"/>
      <c r="CO407" s="32"/>
      <c r="CP407" s="32"/>
      <c r="CQ407" s="32"/>
      <c r="CR407" s="32"/>
      <c r="CS407" s="32"/>
      <c r="CT407" s="32"/>
    </row>
    <row r="408" customFormat="false" ht="24.75" hidden="false" customHeight="true" outlineLevel="0" collapsed="false">
      <c r="A408" s="32"/>
      <c r="B408" s="106" t="n">
        <f aca="false">B407+1</f>
        <v>398</v>
      </c>
      <c r="C408" s="117" t="n">
        <f aca="false">INDEX(_Rge_Projectdata_3rd,$B408,MATCH(C$10,_Rge_Headline_Projectdata,0))</f>
        <v>0</v>
      </c>
      <c r="D408" s="117" t="n">
        <f aca="false">INDEX(_Rge_Projectdata_3rd,$B408,MATCH(D$10,_Rge_Headline_Projectdata,0))</f>
        <v>0</v>
      </c>
      <c r="E408" s="118" t="str">
        <f aca="false" t="array" ref="E408:E408">IF(INDEX(_Rge_Projectdata_3rd,$B408,MATCH(E$10,_Rge_Headline_Projectdata,0))=0,"",INDEX(_Rge_Projectdata_3rd,$B408,MATCH(E$10,_Rge_Headline_Projectdata,0)))</f>
        <v/>
      </c>
      <c r="F408" s="119" t="str">
        <f aca="false">IF(OR(E408=0,E408&gt;_Reportdate),"Open","Closed")</f>
        <v>Open</v>
      </c>
      <c r="G408" s="120"/>
      <c r="H408" s="121"/>
      <c r="I408" s="121"/>
      <c r="J408" s="121"/>
      <c r="K408" s="122" t="n">
        <f aca="false">SUM(H408:J408)</f>
        <v>0</v>
      </c>
      <c r="L408" s="123"/>
      <c r="M408" s="123"/>
      <c r="N408" s="123"/>
      <c r="O408" s="122" t="n">
        <f aca="false">SUM(L408:N408)</f>
        <v>0</v>
      </c>
      <c r="P408" s="123"/>
      <c r="Q408" s="123"/>
      <c r="R408" s="123"/>
      <c r="S408" s="122" t="n">
        <f aca="false">SUM(P408:R408)</f>
        <v>0</v>
      </c>
      <c r="T408" s="123"/>
      <c r="U408" s="123"/>
      <c r="V408" s="123"/>
      <c r="W408" s="122" t="n">
        <f aca="false">SUM(T408:V408)</f>
        <v>0</v>
      </c>
      <c r="X408" s="123"/>
      <c r="Y408" s="123"/>
      <c r="Z408" s="123"/>
      <c r="AA408" s="122" t="n">
        <f aca="false">SUM(X408:Z408)</f>
        <v>0</v>
      </c>
      <c r="AB408" s="123"/>
      <c r="AC408" s="123"/>
      <c r="AD408" s="123"/>
      <c r="AE408" s="123"/>
      <c r="AF408" s="123"/>
      <c r="AG408" s="122" t="n">
        <f aca="false">SUM(AC408:AF408)</f>
        <v>0</v>
      </c>
      <c r="AH408" s="124" t="n">
        <f aca="false">K408+O408+S408+W408+AA408+AB408+AG408</f>
        <v>0</v>
      </c>
      <c r="AI408" s="120"/>
      <c r="AJ408" s="121"/>
      <c r="AK408" s="121"/>
      <c r="AL408" s="121"/>
      <c r="AM408" s="122" t="n">
        <f aca="false">SUM(AJ408:AL408)</f>
        <v>0</v>
      </c>
      <c r="AN408" s="123"/>
      <c r="AO408" s="123"/>
      <c r="AP408" s="123"/>
      <c r="AQ408" s="122" t="n">
        <f aca="false">SUM(AN408:AP408)</f>
        <v>0</v>
      </c>
      <c r="AR408" s="123"/>
      <c r="AS408" s="123"/>
      <c r="AT408" s="123"/>
      <c r="AU408" s="122" t="n">
        <f aca="false">SUM(AR408:AT408)</f>
        <v>0</v>
      </c>
      <c r="AV408" s="123"/>
      <c r="AW408" s="123"/>
      <c r="AX408" s="123"/>
      <c r="AY408" s="122" t="n">
        <f aca="false">SUM(AV408:AX408)</f>
        <v>0</v>
      </c>
      <c r="AZ408" s="123"/>
      <c r="BA408" s="123"/>
      <c r="BB408" s="123"/>
      <c r="BC408" s="122" t="n">
        <f aca="false">SUM(AZ408:BB408)</f>
        <v>0</v>
      </c>
      <c r="BD408" s="123"/>
      <c r="BE408" s="123"/>
      <c r="BF408" s="123"/>
      <c r="BG408" s="123"/>
      <c r="BH408" s="123"/>
      <c r="BI408" s="122" t="n">
        <f aca="false">SUM(BE408:BH408)</f>
        <v>0</v>
      </c>
      <c r="BJ408" s="124" t="n">
        <f aca="false">AM408+AQ408+AU408+AY408+BC408+BD408+BI408</f>
        <v>0</v>
      </c>
      <c r="BK408" s="120"/>
      <c r="BL408" s="121"/>
      <c r="BM408" s="121"/>
      <c r="BN408" s="122" t="n">
        <f aca="false">SUM(BK408:BM408)</f>
        <v>0</v>
      </c>
      <c r="BO408" s="123"/>
      <c r="BP408" s="123"/>
      <c r="BQ408" s="123"/>
      <c r="BR408" s="122" t="n">
        <f aca="false">SUM(BO408:BQ408)</f>
        <v>0</v>
      </c>
      <c r="BS408" s="123"/>
      <c r="BT408" s="123"/>
      <c r="BU408" s="123"/>
      <c r="BV408" s="122" t="n">
        <f aca="false">SUM(BS408:BU408)</f>
        <v>0</v>
      </c>
      <c r="BW408" s="123"/>
      <c r="BX408" s="123"/>
      <c r="BY408" s="123"/>
      <c r="BZ408" s="122" t="n">
        <f aca="false">SUM(BW408:BY408)</f>
        <v>0</v>
      </c>
      <c r="CA408" s="123"/>
      <c r="CB408" s="123"/>
      <c r="CC408" s="123"/>
      <c r="CD408" s="122" t="n">
        <f aca="false">SUM(CA408:CC408)</f>
        <v>0</v>
      </c>
      <c r="CE408" s="123"/>
      <c r="CF408" s="123"/>
      <c r="CG408" s="123"/>
      <c r="CH408" s="123"/>
      <c r="CI408" s="123"/>
      <c r="CJ408" s="122" t="n">
        <f aca="false">SUM(CF408:CI408)</f>
        <v>0</v>
      </c>
      <c r="CK408" s="123" t="n">
        <f aca="false">BN408+BR408+BV408+BZ408+CD408+CE408+CJ408</f>
        <v>0</v>
      </c>
      <c r="CL408" s="125"/>
      <c r="CM408" s="126"/>
      <c r="CN408" s="32"/>
      <c r="CO408" s="32"/>
      <c r="CP408" s="32"/>
      <c r="CQ408" s="32"/>
      <c r="CR408" s="32"/>
      <c r="CS408" s="32"/>
      <c r="CT408" s="32"/>
    </row>
    <row r="409" customFormat="false" ht="24.75" hidden="false" customHeight="true" outlineLevel="0" collapsed="false">
      <c r="A409" s="32"/>
      <c r="B409" s="106" t="n">
        <f aca="false">B408+1</f>
        <v>399</v>
      </c>
      <c r="C409" s="117" t="n">
        <f aca="false">INDEX(_Rge_Projectdata_3rd,$B409,MATCH(C$10,_Rge_Headline_Projectdata,0))</f>
        <v>0</v>
      </c>
      <c r="D409" s="117" t="n">
        <f aca="false">INDEX(_Rge_Projectdata_3rd,$B409,MATCH(D$10,_Rge_Headline_Projectdata,0))</f>
        <v>0</v>
      </c>
      <c r="E409" s="118" t="str">
        <f aca="false" t="array" ref="E409:E409">IF(INDEX(_Rge_Projectdata_3rd,$B409,MATCH(E$10,_Rge_Headline_Projectdata,0))=0,"",INDEX(_Rge_Projectdata_3rd,$B409,MATCH(E$10,_Rge_Headline_Projectdata,0)))</f>
        <v/>
      </c>
      <c r="F409" s="119" t="str">
        <f aca="false">IF(OR(E409=0,E409&gt;_Reportdate),"Open","Closed")</f>
        <v>Open</v>
      </c>
      <c r="G409" s="120"/>
      <c r="H409" s="121"/>
      <c r="I409" s="121"/>
      <c r="J409" s="121"/>
      <c r="K409" s="122" t="n">
        <f aca="false">SUM(H409:J409)</f>
        <v>0</v>
      </c>
      <c r="L409" s="123"/>
      <c r="M409" s="123"/>
      <c r="N409" s="123"/>
      <c r="O409" s="122" t="n">
        <f aca="false">SUM(L409:N409)</f>
        <v>0</v>
      </c>
      <c r="P409" s="123"/>
      <c r="Q409" s="123"/>
      <c r="R409" s="123"/>
      <c r="S409" s="122" t="n">
        <f aca="false">SUM(P409:R409)</f>
        <v>0</v>
      </c>
      <c r="T409" s="123"/>
      <c r="U409" s="123"/>
      <c r="V409" s="123"/>
      <c r="W409" s="122" t="n">
        <f aca="false">SUM(T409:V409)</f>
        <v>0</v>
      </c>
      <c r="X409" s="123"/>
      <c r="Y409" s="123"/>
      <c r="Z409" s="123"/>
      <c r="AA409" s="122" t="n">
        <f aca="false">SUM(X409:Z409)</f>
        <v>0</v>
      </c>
      <c r="AB409" s="123"/>
      <c r="AC409" s="123"/>
      <c r="AD409" s="123"/>
      <c r="AE409" s="123"/>
      <c r="AF409" s="123"/>
      <c r="AG409" s="122" t="n">
        <f aca="false">SUM(AC409:AF409)</f>
        <v>0</v>
      </c>
      <c r="AH409" s="124" t="n">
        <f aca="false">K409+O409+S409+W409+AA409+AB409+AG409</f>
        <v>0</v>
      </c>
      <c r="AI409" s="120"/>
      <c r="AJ409" s="121"/>
      <c r="AK409" s="121"/>
      <c r="AL409" s="121"/>
      <c r="AM409" s="122" t="n">
        <f aca="false">SUM(AJ409:AL409)</f>
        <v>0</v>
      </c>
      <c r="AN409" s="123"/>
      <c r="AO409" s="123"/>
      <c r="AP409" s="123"/>
      <c r="AQ409" s="122" t="n">
        <f aca="false">SUM(AN409:AP409)</f>
        <v>0</v>
      </c>
      <c r="AR409" s="123"/>
      <c r="AS409" s="123"/>
      <c r="AT409" s="123"/>
      <c r="AU409" s="122" t="n">
        <f aca="false">SUM(AR409:AT409)</f>
        <v>0</v>
      </c>
      <c r="AV409" s="123"/>
      <c r="AW409" s="123"/>
      <c r="AX409" s="123"/>
      <c r="AY409" s="122" t="n">
        <f aca="false">SUM(AV409:AX409)</f>
        <v>0</v>
      </c>
      <c r="AZ409" s="123"/>
      <c r="BA409" s="123"/>
      <c r="BB409" s="123"/>
      <c r="BC409" s="122" t="n">
        <f aca="false">SUM(AZ409:BB409)</f>
        <v>0</v>
      </c>
      <c r="BD409" s="123"/>
      <c r="BE409" s="123"/>
      <c r="BF409" s="123"/>
      <c r="BG409" s="123"/>
      <c r="BH409" s="123"/>
      <c r="BI409" s="122" t="n">
        <f aca="false">SUM(BE409:BH409)</f>
        <v>0</v>
      </c>
      <c r="BJ409" s="124" t="n">
        <f aca="false">AM409+AQ409+AU409+AY409+BC409+BD409+BI409</f>
        <v>0</v>
      </c>
      <c r="BK409" s="120"/>
      <c r="BL409" s="121"/>
      <c r="BM409" s="121"/>
      <c r="BN409" s="122" t="n">
        <f aca="false">SUM(BK409:BM409)</f>
        <v>0</v>
      </c>
      <c r="BO409" s="123"/>
      <c r="BP409" s="123"/>
      <c r="BQ409" s="123"/>
      <c r="BR409" s="122" t="n">
        <f aca="false">SUM(BO409:BQ409)</f>
        <v>0</v>
      </c>
      <c r="BS409" s="123"/>
      <c r="BT409" s="123"/>
      <c r="BU409" s="123"/>
      <c r="BV409" s="122" t="n">
        <f aca="false">SUM(BS409:BU409)</f>
        <v>0</v>
      </c>
      <c r="BW409" s="123"/>
      <c r="BX409" s="123"/>
      <c r="BY409" s="123"/>
      <c r="BZ409" s="122" t="n">
        <f aca="false">SUM(BW409:BY409)</f>
        <v>0</v>
      </c>
      <c r="CA409" s="123"/>
      <c r="CB409" s="123"/>
      <c r="CC409" s="123"/>
      <c r="CD409" s="122" t="n">
        <f aca="false">SUM(CA409:CC409)</f>
        <v>0</v>
      </c>
      <c r="CE409" s="123"/>
      <c r="CF409" s="123"/>
      <c r="CG409" s="123"/>
      <c r="CH409" s="123"/>
      <c r="CI409" s="123"/>
      <c r="CJ409" s="122" t="n">
        <f aca="false">SUM(CF409:CI409)</f>
        <v>0</v>
      </c>
      <c r="CK409" s="123" t="n">
        <f aca="false">BN409+BR409+BV409+BZ409+CD409+CE409+CJ409</f>
        <v>0</v>
      </c>
      <c r="CL409" s="125"/>
      <c r="CM409" s="126"/>
      <c r="CN409" s="32"/>
      <c r="CO409" s="32"/>
      <c r="CP409" s="32"/>
      <c r="CQ409" s="32"/>
      <c r="CR409" s="32"/>
      <c r="CS409" s="32"/>
      <c r="CT409" s="32"/>
    </row>
    <row r="410" customFormat="false" ht="24.75" hidden="false" customHeight="true" outlineLevel="0" collapsed="false">
      <c r="A410" s="32"/>
      <c r="B410" s="106" t="n">
        <f aca="false">B409+1</f>
        <v>400</v>
      </c>
      <c r="C410" s="117" t="str">
        <f aca="false" t="array" ref="C410:C410">INDEX(_Rge_Projectdata_3rd,$B410,MATCH(C$10,_Rge_Headline_Projectdata,0))</f>
        <v>S950201-1</v>
      </c>
      <c r="D410" s="117" t="n">
        <f aca="false">INDEX(_Rge_Projectdata_3rd,$B410,MATCH(D$10,_Rge_Headline_Projectdata,0))</f>
        <v>0</v>
      </c>
      <c r="E410" s="118" t="str">
        <f aca="false" t="array" ref="E410:E410">IF(INDEX(_Rge_Projectdata_3rd,$B410,MATCH(E$10,_Rge_Headline_Projectdata,0))=0,"",INDEX(_Rge_Projectdata_3rd,$B410,MATCH(E$10,_Rge_Headline_Projectdata,0)))</f>
        <v/>
      </c>
      <c r="F410" s="119" t="str">
        <f aca="false">IF(OR(E410=0,E410&gt;_Reportdate),"Open","Closed")</f>
        <v>Open</v>
      </c>
      <c r="G410" s="120"/>
      <c r="H410" s="121"/>
      <c r="I410" s="121"/>
      <c r="J410" s="121"/>
      <c r="K410" s="122" t="n">
        <f aca="false">SUM(H410:J410)</f>
        <v>0</v>
      </c>
      <c r="L410" s="123"/>
      <c r="M410" s="123"/>
      <c r="N410" s="123"/>
      <c r="O410" s="122" t="n">
        <f aca="false">SUM(L410:N410)</f>
        <v>0</v>
      </c>
      <c r="P410" s="123"/>
      <c r="Q410" s="123"/>
      <c r="R410" s="123"/>
      <c r="S410" s="122" t="n">
        <f aca="false">SUM(P410:R410)</f>
        <v>0</v>
      </c>
      <c r="T410" s="123"/>
      <c r="U410" s="123"/>
      <c r="V410" s="123"/>
      <c r="W410" s="122" t="n">
        <f aca="false">SUM(T410:V410)</f>
        <v>0</v>
      </c>
      <c r="X410" s="123"/>
      <c r="Y410" s="123"/>
      <c r="Z410" s="123"/>
      <c r="AA410" s="122" t="n">
        <f aca="false">SUM(X410:Z410)</f>
        <v>0</v>
      </c>
      <c r="AB410" s="123"/>
      <c r="AC410" s="123"/>
      <c r="AD410" s="123"/>
      <c r="AE410" s="123"/>
      <c r="AF410" s="123"/>
      <c r="AG410" s="122" t="n">
        <f aca="false">SUM(AC410:AF410)</f>
        <v>0</v>
      </c>
      <c r="AH410" s="124" t="n">
        <f aca="false">K410+O410+S410+W410+AA410+AB410+AG410</f>
        <v>0</v>
      </c>
      <c r="AI410" s="120" t="n">
        <v>50305.206944</v>
      </c>
      <c r="AJ410" s="121" t="n">
        <v>0</v>
      </c>
      <c r="AK410" s="121" t="n">
        <v>35706.26262944</v>
      </c>
      <c r="AL410" s="121"/>
      <c r="AM410" s="122" t="n">
        <f aca="false">SUM(AJ410:AL410)</f>
        <v>35706.26262944</v>
      </c>
      <c r="AN410" s="123"/>
      <c r="AO410" s="123"/>
      <c r="AP410" s="123" t="n">
        <v>325.902512</v>
      </c>
      <c r="AQ410" s="122" t="n">
        <f aca="false">SUM(AN410:AP410)</f>
        <v>325.902512</v>
      </c>
      <c r="AR410" s="123" t="n">
        <v>1355.104</v>
      </c>
      <c r="AS410" s="123"/>
      <c r="AT410" s="123"/>
      <c r="AU410" s="122" t="n">
        <f aca="false">SUM(AR410:AT410)</f>
        <v>1355.104</v>
      </c>
      <c r="AV410" s="123"/>
      <c r="AW410" s="123"/>
      <c r="AX410" s="123" t="n">
        <v>3665.117904</v>
      </c>
      <c r="AY410" s="122" t="n">
        <f aca="false">SUM(AV410:AX410)</f>
        <v>3665.117904</v>
      </c>
      <c r="AZ410" s="123"/>
      <c r="BA410" s="123"/>
      <c r="BB410" s="123"/>
      <c r="BC410" s="122" t="n">
        <f aca="false">SUM(AZ410:BB410)</f>
        <v>0</v>
      </c>
      <c r="BD410" s="123"/>
      <c r="BE410" s="123"/>
      <c r="BF410" s="123"/>
      <c r="BG410" s="123" t="n">
        <v>2012.20827776</v>
      </c>
      <c r="BH410" s="123"/>
      <c r="BI410" s="122" t="n">
        <f aca="false">SUM(BE410:BH410)</f>
        <v>2012.20827776</v>
      </c>
      <c r="BJ410" s="124" t="n">
        <f aca="false">AM410+AQ410+AU410+AY410+BC410+BD410+BI410</f>
        <v>43064.5953232</v>
      </c>
      <c r="BK410" s="120" t="n">
        <v>0</v>
      </c>
      <c r="BL410" s="121" t="n">
        <v>35706.26262944</v>
      </c>
      <c r="BM410" s="121"/>
      <c r="BN410" s="122" t="n">
        <f aca="false">SUM(BK410:BM410)</f>
        <v>35706.26262944</v>
      </c>
      <c r="BO410" s="123"/>
      <c r="BP410" s="123"/>
      <c r="BQ410" s="123" t="n">
        <v>325.902512</v>
      </c>
      <c r="BR410" s="122" t="n">
        <f aca="false">SUM(BO410:BQ410)</f>
        <v>325.902512</v>
      </c>
      <c r="BS410" s="123" t="n">
        <v>1355.104</v>
      </c>
      <c r="BT410" s="123"/>
      <c r="BU410" s="123"/>
      <c r="BV410" s="122" t="n">
        <f aca="false">SUM(BS410:BU410)</f>
        <v>1355.104</v>
      </c>
      <c r="BW410" s="123"/>
      <c r="BX410" s="123"/>
      <c r="BY410" s="123" t="n">
        <v>3292.56832816</v>
      </c>
      <c r="BZ410" s="122" t="n">
        <f aca="false">SUM(BW410:BY410)</f>
        <v>3292.56832816</v>
      </c>
      <c r="CA410" s="123"/>
      <c r="CB410" s="123"/>
      <c r="CC410" s="123"/>
      <c r="CD410" s="122" t="n">
        <f aca="false">SUM(CA410:CC410)</f>
        <v>0</v>
      </c>
      <c r="CE410" s="123"/>
      <c r="CF410" s="123"/>
      <c r="CG410" s="123"/>
      <c r="CH410" s="123" t="n">
        <v>1767.86708416</v>
      </c>
      <c r="CI410" s="123"/>
      <c r="CJ410" s="122" t="n">
        <f aca="false">SUM(CF410:CI410)</f>
        <v>1767.86708416</v>
      </c>
      <c r="CK410" s="123" t="n">
        <f aca="false">BN410+BR410+BV410+BZ410+CD410+CE410+CJ410</f>
        <v>42447.70455376</v>
      </c>
      <c r="CL410" s="125" t="n">
        <v>44196.677104</v>
      </c>
      <c r="CM410" s="126"/>
      <c r="CN410" s="32"/>
      <c r="CO410" s="32"/>
      <c r="CP410" s="32"/>
      <c r="CQ410" s="32"/>
      <c r="CR410" s="32"/>
      <c r="CS410" s="32"/>
      <c r="CT410" s="32"/>
    </row>
    <row r="411" customFormat="false" ht="24.75" hidden="false" customHeight="true" outlineLevel="0" collapsed="false">
      <c r="A411" s="32"/>
      <c r="B411" s="106" t="n">
        <f aca="false">B410+1</f>
        <v>401</v>
      </c>
      <c r="C411" s="117" t="str">
        <f aca="false" t="array" ref="C411:C411">INDEX(_Rge_Projectdata_3rd,$B411,MATCH(C$10,_Rge_Headline_Projectdata,0))</f>
        <v>S950201-2-8</v>
      </c>
      <c r="D411" s="117" t="n">
        <f aca="false">INDEX(_Rge_Projectdata_3rd,$B411,MATCH(D$10,_Rge_Headline_Projectdata,0))</f>
        <v>0</v>
      </c>
      <c r="E411" s="118" t="str">
        <f aca="false" t="array" ref="E411:E411">IF(INDEX(_Rge_Projectdata_3rd,$B411,MATCH(E$10,_Rge_Headline_Projectdata,0))=0,"",INDEX(_Rge_Projectdata_3rd,$B411,MATCH(E$10,_Rge_Headline_Projectdata,0)))</f>
        <v/>
      </c>
      <c r="F411" s="119" t="str">
        <f aca="false">IF(OR(E411=0,E411&gt;_Reportdate),"Open","Closed")</f>
        <v>Open</v>
      </c>
      <c r="G411" s="120"/>
      <c r="H411" s="121"/>
      <c r="I411" s="121"/>
      <c r="J411" s="121"/>
      <c r="K411" s="122" t="n">
        <f aca="false">SUM(H411:J411)</f>
        <v>0</v>
      </c>
      <c r="L411" s="123"/>
      <c r="M411" s="123"/>
      <c r="N411" s="123"/>
      <c r="O411" s="122" t="n">
        <f aca="false">SUM(L411:N411)</f>
        <v>0</v>
      </c>
      <c r="P411" s="123"/>
      <c r="Q411" s="123"/>
      <c r="R411" s="123"/>
      <c r="S411" s="122" t="n">
        <f aca="false">SUM(P411:R411)</f>
        <v>0</v>
      </c>
      <c r="T411" s="123"/>
      <c r="U411" s="123"/>
      <c r="V411" s="123"/>
      <c r="W411" s="122" t="n">
        <f aca="false">SUM(T411:V411)</f>
        <v>0</v>
      </c>
      <c r="X411" s="123"/>
      <c r="Y411" s="123"/>
      <c r="Z411" s="123"/>
      <c r="AA411" s="122" t="n">
        <f aca="false">SUM(X411:Z411)</f>
        <v>0</v>
      </c>
      <c r="AB411" s="123"/>
      <c r="AC411" s="123"/>
      <c r="AD411" s="123"/>
      <c r="AE411" s="123"/>
      <c r="AF411" s="123"/>
      <c r="AG411" s="122" t="n">
        <f aca="false">SUM(AC411:AF411)</f>
        <v>0</v>
      </c>
      <c r="AH411" s="124" t="n">
        <f aca="false">K411+O411+S411+W411+AA411+AB411+AG411</f>
        <v>0</v>
      </c>
      <c r="AI411" s="120" t="n">
        <v>58026.868528</v>
      </c>
      <c r="AJ411" s="121" t="n">
        <v>33884.95263488</v>
      </c>
      <c r="AK411" s="121" t="n">
        <v>0</v>
      </c>
      <c r="AL411" s="121"/>
      <c r="AM411" s="122" t="n">
        <f aca="false">SUM(AJ411:AL411)</f>
        <v>33884.95263488</v>
      </c>
      <c r="AN411" s="123"/>
      <c r="AO411" s="123"/>
      <c r="AP411" s="123" t="n">
        <v>606.30581296</v>
      </c>
      <c r="AQ411" s="122" t="n">
        <f aca="false">SUM(AN411:AP411)</f>
        <v>606.30581296</v>
      </c>
      <c r="AR411" s="123" t="n">
        <v>3472.9741208</v>
      </c>
      <c r="AS411" s="123"/>
      <c r="AT411" s="123"/>
      <c r="AU411" s="122" t="n">
        <f aca="false">SUM(AR411:AT411)</f>
        <v>3472.9741208</v>
      </c>
      <c r="AV411" s="123"/>
      <c r="AW411" s="123"/>
      <c r="AX411" s="123" t="n">
        <v>4075.7622432</v>
      </c>
      <c r="AY411" s="122" t="n">
        <f aca="false">SUM(AV411:AX411)</f>
        <v>4075.7622432</v>
      </c>
      <c r="AZ411" s="123"/>
      <c r="BA411" s="123"/>
      <c r="BB411" s="123"/>
      <c r="BC411" s="122" t="n">
        <f aca="false">SUM(AZ411:BB411)</f>
        <v>0</v>
      </c>
      <c r="BD411" s="123"/>
      <c r="BE411" s="123"/>
      <c r="BF411" s="123"/>
      <c r="BG411" s="123" t="n">
        <v>2321.07474112</v>
      </c>
      <c r="BH411" s="123"/>
      <c r="BI411" s="122" t="n">
        <f aca="false">SUM(BE411:BH411)</f>
        <v>2321.07474112</v>
      </c>
      <c r="BJ411" s="124" t="n">
        <f aca="false">AM411+AQ411+AU411+AY411+BC411+BD411+BI411</f>
        <v>44361.06955296</v>
      </c>
      <c r="BK411" s="120" t="n">
        <v>33884.95263488</v>
      </c>
      <c r="BL411" s="121" t="n">
        <v>0</v>
      </c>
      <c r="BM411" s="121"/>
      <c r="BN411" s="122" t="n">
        <f aca="false">SUM(BK411:BM411)</f>
        <v>33884.95263488</v>
      </c>
      <c r="BO411" s="123"/>
      <c r="BP411" s="123"/>
      <c r="BQ411" s="123" t="n">
        <v>606.30581296</v>
      </c>
      <c r="BR411" s="122" t="n">
        <f aca="false">SUM(BO411:BQ411)</f>
        <v>606.30581296</v>
      </c>
      <c r="BS411" s="123" t="n">
        <v>3472.9741208</v>
      </c>
      <c r="BT411" s="123"/>
      <c r="BU411" s="123"/>
      <c r="BV411" s="122" t="n">
        <f aca="false">SUM(BS411:BU411)</f>
        <v>3472.9741208</v>
      </c>
      <c r="BW411" s="123"/>
      <c r="BX411" s="123"/>
      <c r="BY411" s="123" t="n">
        <v>2580.44005248</v>
      </c>
      <c r="BZ411" s="122" t="n">
        <f aca="false">SUM(BW411:BY411)</f>
        <v>2580.44005248</v>
      </c>
      <c r="CA411" s="123"/>
      <c r="CB411" s="123"/>
      <c r="CC411" s="123"/>
      <c r="CD411" s="122" t="n">
        <f aca="false">SUM(CA411:CC411)</f>
        <v>0</v>
      </c>
      <c r="CE411" s="123"/>
      <c r="CF411" s="123"/>
      <c r="CG411" s="123"/>
      <c r="CH411" s="123" t="n">
        <v>2049.35725824</v>
      </c>
      <c r="CI411" s="123"/>
      <c r="CJ411" s="122" t="n">
        <f aca="false">SUM(CF411:CI411)</f>
        <v>2049.35725824</v>
      </c>
      <c r="CK411" s="123" t="n">
        <f aca="false">BN411+BR411+BV411+BZ411+CD411+CE411+CJ411</f>
        <v>42594.02987936</v>
      </c>
      <c r="CL411" s="125" t="n">
        <v>51233.931456</v>
      </c>
      <c r="CM411" s="126"/>
      <c r="CN411" s="32"/>
      <c r="CO411" s="32"/>
      <c r="CP411" s="32"/>
      <c r="CQ411" s="32"/>
      <c r="CR411" s="32"/>
      <c r="CS411" s="32"/>
      <c r="CT411" s="32"/>
    </row>
    <row r="412" customFormat="false" ht="24.75" hidden="false" customHeight="true" outlineLevel="0" collapsed="false">
      <c r="A412" s="32"/>
      <c r="B412" s="106" t="n">
        <f aca="false">B411+1</f>
        <v>402</v>
      </c>
      <c r="C412" s="117" t="str">
        <f aca="false" t="array" ref="C412:C412">INDEX(_Rge_Projectdata_3rd,$B412,MATCH(C$10,_Rge_Headline_Projectdata,0))</f>
        <v>S950201-3</v>
      </c>
      <c r="D412" s="117" t="n">
        <f aca="false">INDEX(_Rge_Projectdata_3rd,$B412,MATCH(D$10,_Rge_Headline_Projectdata,0))</f>
        <v>0</v>
      </c>
      <c r="E412" s="118" t="str">
        <f aca="false" t="array" ref="E412:E412">IF(INDEX(_Rge_Projectdata_3rd,$B412,MATCH(E$10,_Rge_Headline_Projectdata,0))=0,"",INDEX(_Rge_Projectdata_3rd,$B412,MATCH(E$10,_Rge_Headline_Projectdata,0)))</f>
        <v/>
      </c>
      <c r="F412" s="119" t="str">
        <f aca="false">IF(OR(E412=0,E412&gt;_Reportdate),"Open","Closed")</f>
        <v>Open</v>
      </c>
      <c r="G412" s="120"/>
      <c r="H412" s="121"/>
      <c r="I412" s="121"/>
      <c r="J412" s="121"/>
      <c r="K412" s="122" t="n">
        <f aca="false">SUM(H412:J412)</f>
        <v>0</v>
      </c>
      <c r="L412" s="123"/>
      <c r="M412" s="123"/>
      <c r="N412" s="123"/>
      <c r="O412" s="122" t="n">
        <f aca="false">SUM(L412:N412)</f>
        <v>0</v>
      </c>
      <c r="P412" s="123"/>
      <c r="Q412" s="123"/>
      <c r="R412" s="123"/>
      <c r="S412" s="122" t="n">
        <f aca="false">SUM(P412:R412)</f>
        <v>0</v>
      </c>
      <c r="T412" s="123"/>
      <c r="U412" s="123"/>
      <c r="V412" s="123"/>
      <c r="W412" s="122" t="n">
        <f aca="false">SUM(T412:V412)</f>
        <v>0</v>
      </c>
      <c r="X412" s="123"/>
      <c r="Y412" s="123"/>
      <c r="Z412" s="123"/>
      <c r="AA412" s="122" t="n">
        <f aca="false">SUM(X412:Z412)</f>
        <v>0</v>
      </c>
      <c r="AB412" s="123"/>
      <c r="AC412" s="123"/>
      <c r="AD412" s="123"/>
      <c r="AE412" s="123"/>
      <c r="AF412" s="123"/>
      <c r="AG412" s="122" t="n">
        <f aca="false">SUM(AC412:AF412)</f>
        <v>0</v>
      </c>
      <c r="AH412" s="124" t="n">
        <f aca="false">K412+O412+S412+W412+AA412+AB412+AG412</f>
        <v>0</v>
      </c>
      <c r="AI412" s="120" t="n">
        <v>50031.914352</v>
      </c>
      <c r="AJ412" s="121" t="n">
        <v>30668.92376912</v>
      </c>
      <c r="AK412" s="121" t="n">
        <v>0</v>
      </c>
      <c r="AL412" s="121"/>
      <c r="AM412" s="122" t="n">
        <f aca="false">SUM(AJ412:AL412)</f>
        <v>30668.92376912</v>
      </c>
      <c r="AN412" s="123"/>
      <c r="AO412" s="123"/>
      <c r="AP412" s="123" t="n">
        <v>704.584332</v>
      </c>
      <c r="AQ412" s="122" t="n">
        <f aca="false">SUM(AN412:AP412)</f>
        <v>704.584332</v>
      </c>
      <c r="AR412" s="123" t="n">
        <v>2931.169664</v>
      </c>
      <c r="AS412" s="123"/>
      <c r="AT412" s="123"/>
      <c r="AU412" s="122" t="n">
        <f aca="false">SUM(AR412:AT412)</f>
        <v>2931.169664</v>
      </c>
      <c r="AV412" s="123"/>
      <c r="AW412" s="123"/>
      <c r="AX412" s="123" t="n">
        <v>3664.7113728</v>
      </c>
      <c r="AY412" s="122" t="n">
        <f aca="false">SUM(AV412:AX412)</f>
        <v>3664.7113728</v>
      </c>
      <c r="AZ412" s="123"/>
      <c r="BA412" s="123"/>
      <c r="BB412" s="123"/>
      <c r="BC412" s="122" t="n">
        <f aca="false">SUM(AZ412:BB412)</f>
        <v>0</v>
      </c>
      <c r="BD412" s="123"/>
      <c r="BE412" s="123"/>
      <c r="BF412" s="123"/>
      <c r="BG412" s="123" t="n">
        <v>2001.27657408</v>
      </c>
      <c r="BH412" s="123"/>
      <c r="BI412" s="122" t="n">
        <f aca="false">SUM(BE412:BH412)</f>
        <v>2001.27657408</v>
      </c>
      <c r="BJ412" s="124" t="n">
        <f aca="false">AM412+AQ412+AU412+AY412+BC412+BD412+BI412</f>
        <v>39970.665712</v>
      </c>
      <c r="BK412" s="120" t="n">
        <v>30668.92376912</v>
      </c>
      <c r="BL412" s="121" t="n">
        <v>0</v>
      </c>
      <c r="BM412" s="121"/>
      <c r="BN412" s="122" t="n">
        <f aca="false">SUM(BK412:BM412)</f>
        <v>30668.92376912</v>
      </c>
      <c r="BO412" s="123"/>
      <c r="BP412" s="123"/>
      <c r="BQ412" s="123" t="n">
        <v>704.584332</v>
      </c>
      <c r="BR412" s="122" t="n">
        <f aca="false">SUM(BO412:BQ412)</f>
        <v>704.584332</v>
      </c>
      <c r="BS412" s="123" t="n">
        <v>2931.169664</v>
      </c>
      <c r="BT412" s="123"/>
      <c r="BU412" s="123"/>
      <c r="BV412" s="122" t="n">
        <f aca="false">SUM(BS412:BU412)</f>
        <v>2931.169664</v>
      </c>
      <c r="BW412" s="123"/>
      <c r="BX412" s="123"/>
      <c r="BY412" s="123" t="n">
        <v>0</v>
      </c>
      <c r="BZ412" s="122" t="n">
        <f aca="false">SUM(BW412:BY412)</f>
        <v>0</v>
      </c>
      <c r="CA412" s="123"/>
      <c r="CB412" s="123"/>
      <c r="CC412" s="123"/>
      <c r="CD412" s="122" t="n">
        <f aca="false">SUM(CA412:CC412)</f>
        <v>0</v>
      </c>
      <c r="CE412" s="123"/>
      <c r="CF412" s="123"/>
      <c r="CG412" s="123"/>
      <c r="CH412" s="123" t="n">
        <v>1756.96248256</v>
      </c>
      <c r="CI412" s="123"/>
      <c r="CJ412" s="122" t="n">
        <f aca="false">SUM(CF412:CI412)</f>
        <v>1756.96248256</v>
      </c>
      <c r="CK412" s="123" t="n">
        <f aca="false">BN412+BR412+BV412+BZ412+CD412+CE412+CJ412</f>
        <v>36061.64024768</v>
      </c>
      <c r="CL412" s="125" t="n">
        <v>43924.062064</v>
      </c>
      <c r="CM412" s="126"/>
      <c r="CN412" s="32"/>
      <c r="CO412" s="32"/>
      <c r="CP412" s="32"/>
      <c r="CQ412" s="32"/>
      <c r="CR412" s="32"/>
      <c r="CS412" s="32"/>
      <c r="CT412" s="32"/>
    </row>
    <row r="413" customFormat="false" ht="24.75" hidden="false" customHeight="true" outlineLevel="0" collapsed="false">
      <c r="A413" s="32"/>
      <c r="B413" s="106" t="n">
        <f aca="false">B412+1</f>
        <v>403</v>
      </c>
      <c r="C413" s="117" t="str">
        <f aca="false" t="array" ref="C413:C413">INDEX(_Rge_Projectdata_3rd,$B413,MATCH(C$10,_Rge_Headline_Projectdata,0))</f>
        <v>S950201-4</v>
      </c>
      <c r="D413" s="117" t="n">
        <f aca="false">INDEX(_Rge_Projectdata_3rd,$B413,MATCH(D$10,_Rge_Headline_Projectdata,0))</f>
        <v>0</v>
      </c>
      <c r="E413" s="118" t="n">
        <f aca="false" t="array" ref="E413:E413">IF(INDEX(_Rge_Projectdata_3rd,$B413,MATCH(E$10,_Rge_Headline_Projectdata,0))=0,"",INDEX(_Rge_Projectdata_3rd,$B413,MATCH(E$10,_Rge_Headline_Projectdata,0)))</f>
        <v>45077</v>
      </c>
      <c r="F413" s="119" t="str">
        <f aca="false">IF(OR(E413=0,E413&gt;_Reportdate),"Open","Closed")</f>
        <v>Closed</v>
      </c>
      <c r="G413" s="120"/>
      <c r="H413" s="121"/>
      <c r="I413" s="121"/>
      <c r="J413" s="121"/>
      <c r="K413" s="122" t="n">
        <f aca="false">SUM(H413:J413)</f>
        <v>0</v>
      </c>
      <c r="L413" s="123"/>
      <c r="M413" s="123"/>
      <c r="N413" s="123"/>
      <c r="O413" s="122" t="n">
        <f aca="false">SUM(L413:N413)</f>
        <v>0</v>
      </c>
      <c r="P413" s="123"/>
      <c r="Q413" s="123"/>
      <c r="R413" s="123"/>
      <c r="S413" s="122" t="n">
        <f aca="false">SUM(P413:R413)</f>
        <v>0</v>
      </c>
      <c r="T413" s="123"/>
      <c r="U413" s="123"/>
      <c r="V413" s="123"/>
      <c r="W413" s="122" t="n">
        <f aca="false">SUM(T413:V413)</f>
        <v>0</v>
      </c>
      <c r="X413" s="123"/>
      <c r="Y413" s="123"/>
      <c r="Z413" s="123"/>
      <c r="AA413" s="122" t="n">
        <f aca="false">SUM(X413:Z413)</f>
        <v>0</v>
      </c>
      <c r="AB413" s="123"/>
      <c r="AC413" s="123"/>
      <c r="AD413" s="123"/>
      <c r="AE413" s="123"/>
      <c r="AF413" s="123"/>
      <c r="AG413" s="122" t="n">
        <f aca="false">SUM(AC413:AF413)</f>
        <v>0</v>
      </c>
      <c r="AH413" s="124" t="n">
        <f aca="false">K413+O413+S413+W413+AA413+AB413+AG413</f>
        <v>0</v>
      </c>
      <c r="AI413" s="120" t="n">
        <v>69451.8858624</v>
      </c>
      <c r="AJ413" s="121" t="n">
        <v>42734.50753264</v>
      </c>
      <c r="AK413" s="121" t="n">
        <v>0</v>
      </c>
      <c r="AL413" s="121"/>
      <c r="AM413" s="122" t="n">
        <f aca="false">SUM(AJ413:AL413)</f>
        <v>42734.50753264</v>
      </c>
      <c r="AN413" s="123"/>
      <c r="AO413" s="123"/>
      <c r="AP413" s="123" t="n">
        <v>618.97125264</v>
      </c>
      <c r="AQ413" s="122" t="n">
        <f aca="false">SUM(AN413:AP413)</f>
        <v>618.97125264</v>
      </c>
      <c r="AR413" s="123" t="n">
        <v>4728.157136</v>
      </c>
      <c r="AS413" s="123"/>
      <c r="AT413" s="123"/>
      <c r="AU413" s="122" t="n">
        <f aca="false">SUM(AR413:AT413)</f>
        <v>4728.157136</v>
      </c>
      <c r="AV413" s="123"/>
      <c r="AW413" s="123"/>
      <c r="AX413" s="123" t="n">
        <v>9197.16298736</v>
      </c>
      <c r="AY413" s="122" t="n">
        <f aca="false">SUM(AV413:AX413)</f>
        <v>9197.16298736</v>
      </c>
      <c r="AZ413" s="123"/>
      <c r="BA413" s="123"/>
      <c r="BB413" s="123"/>
      <c r="BC413" s="122" t="n">
        <f aca="false">SUM(AZ413:BB413)</f>
        <v>0</v>
      </c>
      <c r="BD413" s="123"/>
      <c r="BE413" s="123"/>
      <c r="BF413" s="123"/>
      <c r="BG413" s="123" t="n">
        <v>2778.075434496</v>
      </c>
      <c r="BH413" s="123"/>
      <c r="BI413" s="122" t="n">
        <f aca="false">SUM(BE413:BH413)</f>
        <v>2778.075434496</v>
      </c>
      <c r="BJ413" s="124" t="n">
        <f aca="false">AM413+AQ413+AU413+AY413+BC413+BD413+BI413</f>
        <v>60056.874343136</v>
      </c>
      <c r="BK413" s="120" t="n">
        <v>42734.50753264</v>
      </c>
      <c r="BL413" s="121" t="n">
        <v>0</v>
      </c>
      <c r="BM413" s="121"/>
      <c r="BN413" s="122" t="n">
        <f aca="false">SUM(BK413:BM413)</f>
        <v>42734.50753264</v>
      </c>
      <c r="BO413" s="123"/>
      <c r="BP413" s="123"/>
      <c r="BQ413" s="123" t="n">
        <v>618.97125264</v>
      </c>
      <c r="BR413" s="122" t="n">
        <f aca="false">SUM(BO413:BQ413)</f>
        <v>618.97125264</v>
      </c>
      <c r="BS413" s="123" t="n">
        <v>4728.157136</v>
      </c>
      <c r="BT413" s="123"/>
      <c r="BU413" s="123"/>
      <c r="BV413" s="122" t="n">
        <f aca="false">SUM(BS413:BU413)</f>
        <v>4728.157136</v>
      </c>
      <c r="BW413" s="123"/>
      <c r="BX413" s="123"/>
      <c r="BY413" s="123" t="n">
        <v>9197.16298736</v>
      </c>
      <c r="BZ413" s="122" t="n">
        <f aca="false">SUM(BW413:BY413)</f>
        <v>9197.16298736</v>
      </c>
      <c r="CA413" s="123"/>
      <c r="CB413" s="123"/>
      <c r="CC413" s="123"/>
      <c r="CD413" s="122" t="n">
        <f aca="false">SUM(CA413:CC413)</f>
        <v>0</v>
      </c>
      <c r="CE413" s="123"/>
      <c r="CF413" s="123"/>
      <c r="CG413" s="123"/>
      <c r="CH413" s="123" t="n">
        <v>2778.075434496</v>
      </c>
      <c r="CI413" s="123"/>
      <c r="CJ413" s="122" t="n">
        <f aca="false">SUM(CF413:CI413)</f>
        <v>2778.075434496</v>
      </c>
      <c r="CK413" s="123" t="n">
        <f aca="false">BN413+BR413+BV413+BZ413+CD413+CE413+CJ413</f>
        <v>60056.874343136</v>
      </c>
      <c r="CL413" s="125" t="n">
        <v>69451.8858624</v>
      </c>
      <c r="CM413" s="126"/>
      <c r="CN413" s="32"/>
      <c r="CO413" s="32"/>
      <c r="CP413" s="32"/>
      <c r="CQ413" s="32"/>
      <c r="CR413" s="32"/>
      <c r="CS413" s="32"/>
      <c r="CT413" s="32"/>
    </row>
    <row r="414" customFormat="false" ht="24.75" hidden="false" customHeight="true" outlineLevel="0" collapsed="false">
      <c r="A414" s="32"/>
      <c r="B414" s="106" t="n">
        <f aca="false">B413+1</f>
        <v>404</v>
      </c>
      <c r="C414" s="117" t="str">
        <f aca="false" t="array" ref="C414:C414">INDEX(_Rge_Projectdata_3rd,$B414,MATCH(C$10,_Rge_Headline_Projectdata,0))</f>
        <v>S950201-5</v>
      </c>
      <c r="D414" s="117" t="n">
        <f aca="false">INDEX(_Rge_Projectdata_3rd,$B414,MATCH(D$10,_Rge_Headline_Projectdata,0))</f>
        <v>0</v>
      </c>
      <c r="E414" s="118" t="n">
        <f aca="false" t="array" ref="E414:E414">IF(INDEX(_Rge_Projectdata_3rd,$B414,MATCH(E$10,_Rge_Headline_Projectdata,0))=0,"",INDEX(_Rge_Projectdata_3rd,$B414,MATCH(E$10,_Rge_Headline_Projectdata,0)))</f>
        <v>45077</v>
      </c>
      <c r="F414" s="119" t="str">
        <f aca="false">IF(OR(E414=0,E414&gt;_Reportdate),"Open","Closed")</f>
        <v>Closed</v>
      </c>
      <c r="G414" s="120"/>
      <c r="H414" s="121"/>
      <c r="I414" s="121"/>
      <c r="J414" s="121"/>
      <c r="K414" s="122" t="n">
        <f aca="false">SUM(H414:J414)</f>
        <v>0</v>
      </c>
      <c r="L414" s="123"/>
      <c r="M414" s="123"/>
      <c r="N414" s="123"/>
      <c r="O414" s="122" t="n">
        <f aca="false">SUM(L414:N414)</f>
        <v>0</v>
      </c>
      <c r="P414" s="123"/>
      <c r="Q414" s="123"/>
      <c r="R414" s="123"/>
      <c r="S414" s="122" t="n">
        <f aca="false">SUM(P414:R414)</f>
        <v>0</v>
      </c>
      <c r="T414" s="123"/>
      <c r="U414" s="123"/>
      <c r="V414" s="123"/>
      <c r="W414" s="122" t="n">
        <f aca="false">SUM(T414:V414)</f>
        <v>0</v>
      </c>
      <c r="X414" s="123"/>
      <c r="Y414" s="123"/>
      <c r="Z414" s="123"/>
      <c r="AA414" s="122" t="n">
        <f aca="false">SUM(X414:Z414)</f>
        <v>0</v>
      </c>
      <c r="AB414" s="123"/>
      <c r="AC414" s="123"/>
      <c r="AD414" s="123"/>
      <c r="AE414" s="123"/>
      <c r="AF414" s="123"/>
      <c r="AG414" s="122" t="n">
        <f aca="false">SUM(AC414:AF414)</f>
        <v>0</v>
      </c>
      <c r="AH414" s="124" t="n">
        <f aca="false">K414+O414+S414+W414+AA414+AB414+AG414</f>
        <v>0</v>
      </c>
      <c r="AI414" s="120" t="n">
        <v>23015.724032</v>
      </c>
      <c r="AJ414" s="121" t="n">
        <v>14479.296204</v>
      </c>
      <c r="AK414" s="121" t="n">
        <v>0</v>
      </c>
      <c r="AL414" s="121"/>
      <c r="AM414" s="122" t="n">
        <f aca="false">SUM(AJ414:AL414)</f>
        <v>14479.296204</v>
      </c>
      <c r="AN414" s="123"/>
      <c r="AO414" s="123"/>
      <c r="AP414" s="123" t="n">
        <v>377.94607824</v>
      </c>
      <c r="AQ414" s="122" t="n">
        <f aca="false">SUM(AN414:AP414)</f>
        <v>377.94607824</v>
      </c>
      <c r="AR414" s="123" t="n">
        <v>1369.2568656</v>
      </c>
      <c r="AS414" s="123"/>
      <c r="AT414" s="123"/>
      <c r="AU414" s="122" t="n">
        <f aca="false">SUM(AR414:AT414)</f>
        <v>1369.2568656</v>
      </c>
      <c r="AV414" s="123"/>
      <c r="AW414" s="123"/>
      <c r="AX414" s="123" t="n">
        <v>2266.6027488</v>
      </c>
      <c r="AY414" s="122" t="n">
        <f aca="false">SUM(AV414:AX414)</f>
        <v>2266.6027488</v>
      </c>
      <c r="AZ414" s="123"/>
      <c r="BA414" s="123"/>
      <c r="BB414" s="123"/>
      <c r="BC414" s="122" t="n">
        <f aca="false">SUM(AZ414:BB414)</f>
        <v>0</v>
      </c>
      <c r="BD414" s="123"/>
      <c r="BE414" s="123"/>
      <c r="BF414" s="123"/>
      <c r="BG414" s="123" t="n">
        <v>920.62896128</v>
      </c>
      <c r="BH414" s="123"/>
      <c r="BI414" s="122" t="n">
        <f aca="false">SUM(BE414:BH414)</f>
        <v>920.62896128</v>
      </c>
      <c r="BJ414" s="124" t="n">
        <f aca="false">AM414+AQ414+AU414+AY414+BC414+BD414+BI414</f>
        <v>19413.73085792</v>
      </c>
      <c r="BK414" s="120" t="n">
        <v>14479.296204</v>
      </c>
      <c r="BL414" s="121" t="n">
        <v>0</v>
      </c>
      <c r="BM414" s="121"/>
      <c r="BN414" s="122" t="n">
        <f aca="false">SUM(BK414:BM414)</f>
        <v>14479.296204</v>
      </c>
      <c r="BO414" s="123"/>
      <c r="BP414" s="123"/>
      <c r="BQ414" s="123" t="n">
        <v>377.94607824</v>
      </c>
      <c r="BR414" s="122" t="n">
        <f aca="false">SUM(BO414:BQ414)</f>
        <v>377.94607824</v>
      </c>
      <c r="BS414" s="123" t="n">
        <v>1369.2568656</v>
      </c>
      <c r="BT414" s="123"/>
      <c r="BU414" s="123"/>
      <c r="BV414" s="122" t="n">
        <f aca="false">SUM(BS414:BU414)</f>
        <v>1369.2568656</v>
      </c>
      <c r="BW414" s="123"/>
      <c r="BX414" s="123"/>
      <c r="BY414" s="123" t="n">
        <v>2266.6027488</v>
      </c>
      <c r="BZ414" s="122" t="n">
        <f aca="false">SUM(BW414:BY414)</f>
        <v>2266.6027488</v>
      </c>
      <c r="CA414" s="123"/>
      <c r="CB414" s="123"/>
      <c r="CC414" s="123"/>
      <c r="CD414" s="122" t="n">
        <f aca="false">SUM(CA414:CC414)</f>
        <v>0</v>
      </c>
      <c r="CE414" s="123"/>
      <c r="CF414" s="123"/>
      <c r="CG414" s="123"/>
      <c r="CH414" s="123" t="n">
        <v>920.62896128</v>
      </c>
      <c r="CI414" s="123"/>
      <c r="CJ414" s="122" t="n">
        <f aca="false">SUM(CF414:CI414)</f>
        <v>920.62896128</v>
      </c>
      <c r="CK414" s="123" t="n">
        <f aca="false">BN414+BR414+BV414+BZ414+CD414+CE414+CJ414</f>
        <v>19413.73085792</v>
      </c>
      <c r="CL414" s="125" t="n">
        <v>23015.724032</v>
      </c>
      <c r="CM414" s="126"/>
      <c r="CN414" s="32"/>
      <c r="CO414" s="32"/>
      <c r="CP414" s="32"/>
      <c r="CQ414" s="32"/>
      <c r="CR414" s="32"/>
      <c r="CS414" s="32"/>
      <c r="CT414" s="32"/>
    </row>
    <row r="415" customFormat="false" ht="24.75" hidden="false" customHeight="true" outlineLevel="0" collapsed="false">
      <c r="A415" s="32"/>
      <c r="B415" s="106" t="n">
        <f aca="false">B414+1</f>
        <v>405</v>
      </c>
      <c r="C415" s="117" t="str">
        <f aca="false" t="array" ref="C415:C415">INDEX(_Rge_Projectdata_3rd,$B415,MATCH(C$10,_Rge_Headline_Projectdata,0))</f>
        <v>S950201-6</v>
      </c>
      <c r="D415" s="117" t="n">
        <f aca="false">INDEX(_Rge_Projectdata_3rd,$B415,MATCH(D$10,_Rge_Headline_Projectdata,0))</f>
        <v>0</v>
      </c>
      <c r="E415" s="118" t="n">
        <f aca="false" t="array" ref="E415:E415">IF(INDEX(_Rge_Projectdata_3rd,$B415,MATCH(E$10,_Rge_Headline_Projectdata,0))=0,"",INDEX(_Rge_Projectdata_3rd,$B415,MATCH(E$10,_Rge_Headline_Projectdata,0)))</f>
        <v>45077</v>
      </c>
      <c r="F415" s="119" t="str">
        <f aca="false">IF(OR(E415=0,E415&gt;_Reportdate),"Open","Closed")</f>
        <v>Closed</v>
      </c>
      <c r="G415" s="120"/>
      <c r="H415" s="121"/>
      <c r="I415" s="121"/>
      <c r="J415" s="121"/>
      <c r="K415" s="122" t="n">
        <f aca="false">SUM(H415:J415)</f>
        <v>0</v>
      </c>
      <c r="L415" s="123"/>
      <c r="M415" s="123"/>
      <c r="N415" s="123"/>
      <c r="O415" s="122" t="n">
        <f aca="false">SUM(L415:N415)</f>
        <v>0</v>
      </c>
      <c r="P415" s="123"/>
      <c r="Q415" s="123"/>
      <c r="R415" s="123"/>
      <c r="S415" s="122" t="n">
        <f aca="false">SUM(P415:R415)</f>
        <v>0</v>
      </c>
      <c r="T415" s="123"/>
      <c r="U415" s="123"/>
      <c r="V415" s="123"/>
      <c r="W415" s="122" t="n">
        <f aca="false">SUM(T415:V415)</f>
        <v>0</v>
      </c>
      <c r="X415" s="123"/>
      <c r="Y415" s="123"/>
      <c r="Z415" s="123"/>
      <c r="AA415" s="122" t="n">
        <f aca="false">SUM(X415:Z415)</f>
        <v>0</v>
      </c>
      <c r="AB415" s="123"/>
      <c r="AC415" s="123"/>
      <c r="AD415" s="123"/>
      <c r="AE415" s="123"/>
      <c r="AF415" s="123"/>
      <c r="AG415" s="122" t="n">
        <f aca="false">SUM(AC415:AF415)</f>
        <v>0</v>
      </c>
      <c r="AH415" s="124" t="n">
        <f aca="false">K415+O415+S415+W415+AA415+AB415+AG415</f>
        <v>0</v>
      </c>
      <c r="AI415" s="120" t="n">
        <v>16099.63192</v>
      </c>
      <c r="AJ415" s="121" t="n">
        <v>0</v>
      </c>
      <c r="AK415" s="121" t="n">
        <v>12368.90386592</v>
      </c>
      <c r="AL415" s="121"/>
      <c r="AM415" s="122" t="n">
        <f aca="false">SUM(AJ415:AL415)</f>
        <v>12368.90386592</v>
      </c>
      <c r="AN415" s="123"/>
      <c r="AO415" s="123"/>
      <c r="AP415" s="123" t="n">
        <v>264.80047408</v>
      </c>
      <c r="AQ415" s="122" t="n">
        <f aca="false">SUM(AN415:AP415)</f>
        <v>264.80047408</v>
      </c>
      <c r="AR415" s="123" t="n">
        <v>580.4687624</v>
      </c>
      <c r="AS415" s="123"/>
      <c r="AT415" s="123"/>
      <c r="AU415" s="122" t="n">
        <f aca="false">SUM(AR415:AT415)</f>
        <v>580.4687624</v>
      </c>
      <c r="AV415" s="123"/>
      <c r="AW415" s="123"/>
      <c r="AX415" s="123" t="n">
        <v>1569.72975568</v>
      </c>
      <c r="AY415" s="122" t="n">
        <f aca="false">SUM(AV415:AX415)</f>
        <v>1569.72975568</v>
      </c>
      <c r="AZ415" s="123"/>
      <c r="BA415" s="123"/>
      <c r="BB415" s="123"/>
      <c r="BC415" s="122" t="n">
        <f aca="false">SUM(AZ415:BB415)</f>
        <v>0</v>
      </c>
      <c r="BD415" s="123"/>
      <c r="BE415" s="123"/>
      <c r="BF415" s="123"/>
      <c r="BG415" s="123" t="n">
        <v>643.9852768</v>
      </c>
      <c r="BH415" s="123"/>
      <c r="BI415" s="122" t="n">
        <f aca="false">SUM(BE415:BH415)</f>
        <v>643.9852768</v>
      </c>
      <c r="BJ415" s="124" t="n">
        <f aca="false">AM415+AQ415+AU415+AY415+BC415+BD415+BI415</f>
        <v>15427.88813488</v>
      </c>
      <c r="BK415" s="120" t="n">
        <v>0</v>
      </c>
      <c r="BL415" s="121" t="n">
        <v>12368.90386592</v>
      </c>
      <c r="BM415" s="121"/>
      <c r="BN415" s="122" t="n">
        <f aca="false">SUM(BK415:BM415)</f>
        <v>12368.90386592</v>
      </c>
      <c r="BO415" s="123"/>
      <c r="BP415" s="123"/>
      <c r="BQ415" s="123" t="n">
        <v>264.80047408</v>
      </c>
      <c r="BR415" s="122" t="n">
        <f aca="false">SUM(BO415:BQ415)</f>
        <v>264.80047408</v>
      </c>
      <c r="BS415" s="123" t="n">
        <v>580.4687624</v>
      </c>
      <c r="BT415" s="123"/>
      <c r="BU415" s="123"/>
      <c r="BV415" s="122" t="n">
        <f aca="false">SUM(BS415:BU415)</f>
        <v>580.4687624</v>
      </c>
      <c r="BW415" s="123"/>
      <c r="BX415" s="123"/>
      <c r="BY415" s="123" t="n">
        <v>1569.72975568</v>
      </c>
      <c r="BZ415" s="122" t="n">
        <f aca="false">SUM(BW415:BY415)</f>
        <v>1569.72975568</v>
      </c>
      <c r="CA415" s="123"/>
      <c r="CB415" s="123"/>
      <c r="CC415" s="123"/>
      <c r="CD415" s="122" t="n">
        <f aca="false">SUM(CA415:CC415)</f>
        <v>0</v>
      </c>
      <c r="CE415" s="123"/>
      <c r="CF415" s="123"/>
      <c r="CG415" s="123"/>
      <c r="CH415" s="123" t="n">
        <v>643.9852768</v>
      </c>
      <c r="CI415" s="123"/>
      <c r="CJ415" s="122" t="n">
        <f aca="false">SUM(CF415:CI415)</f>
        <v>643.9852768</v>
      </c>
      <c r="CK415" s="123" t="n">
        <f aca="false">BN415+BR415+BV415+BZ415+CD415+CE415+CJ415</f>
        <v>15427.88813488</v>
      </c>
      <c r="CL415" s="125" t="n">
        <v>16099.63192</v>
      </c>
      <c r="CM415" s="126"/>
      <c r="CN415" s="32"/>
      <c r="CO415" s="32"/>
      <c r="CP415" s="32"/>
      <c r="CQ415" s="32"/>
      <c r="CR415" s="32"/>
      <c r="CS415" s="32"/>
      <c r="CT415" s="32"/>
    </row>
    <row r="416" customFormat="false" ht="24.75" hidden="false" customHeight="true" outlineLevel="0" collapsed="false">
      <c r="A416" s="32"/>
      <c r="B416" s="106" t="n">
        <f aca="false">B415+1</f>
        <v>406</v>
      </c>
      <c r="C416" s="117" t="str">
        <f aca="false" t="array" ref="C416:C416">INDEX(_Rge_Projectdata_3rd,$B416,MATCH(C$10,_Rge_Headline_Projectdata,0))</f>
        <v>S950212</v>
      </c>
      <c r="D416" s="117" t="n">
        <f aca="false">INDEX(_Rge_Projectdata_3rd,$B416,MATCH(D$10,_Rge_Headline_Projectdata,0))</f>
        <v>0</v>
      </c>
      <c r="E416" s="118" t="n">
        <f aca="false" t="array" ref="E416:E416">IF(INDEX(_Rge_Projectdata_3rd,$B416,MATCH(E$10,_Rge_Headline_Projectdata,0))=0,"",INDEX(_Rge_Projectdata_3rd,$B416,MATCH(E$10,_Rge_Headline_Projectdata,0)))</f>
        <v>45443</v>
      </c>
      <c r="F416" s="119" t="str">
        <f aca="false">IF(OR(E416=0,E416&gt;_Reportdate),"Open","Closed")</f>
        <v>Closed</v>
      </c>
      <c r="G416" s="120"/>
      <c r="H416" s="121"/>
      <c r="I416" s="121"/>
      <c r="J416" s="121"/>
      <c r="K416" s="122" t="n">
        <f aca="false">SUM(H416:J416)</f>
        <v>0</v>
      </c>
      <c r="L416" s="123"/>
      <c r="M416" s="123"/>
      <c r="N416" s="123"/>
      <c r="O416" s="122" t="n">
        <f aca="false">SUM(L416:N416)</f>
        <v>0</v>
      </c>
      <c r="P416" s="123"/>
      <c r="Q416" s="123"/>
      <c r="R416" s="123"/>
      <c r="S416" s="122" t="n">
        <f aca="false">SUM(P416:R416)</f>
        <v>0</v>
      </c>
      <c r="T416" s="123"/>
      <c r="U416" s="123"/>
      <c r="V416" s="123"/>
      <c r="W416" s="122" t="n">
        <f aca="false">SUM(T416:V416)</f>
        <v>0</v>
      </c>
      <c r="X416" s="123"/>
      <c r="Y416" s="123"/>
      <c r="Z416" s="123"/>
      <c r="AA416" s="122" t="n">
        <f aca="false">SUM(X416:Z416)</f>
        <v>0</v>
      </c>
      <c r="AB416" s="123"/>
      <c r="AC416" s="123"/>
      <c r="AD416" s="123"/>
      <c r="AE416" s="123"/>
      <c r="AF416" s="123"/>
      <c r="AG416" s="122" t="n">
        <f aca="false">SUM(AC416:AF416)</f>
        <v>0</v>
      </c>
      <c r="AH416" s="124" t="n">
        <f aca="false">K416+O416+S416+W416+AA416+AB416+AG416</f>
        <v>0</v>
      </c>
      <c r="AI416" s="120" t="n">
        <v>221787.599888</v>
      </c>
      <c r="AJ416" s="121" t="n">
        <v>151971.46924448</v>
      </c>
      <c r="AK416" s="121" t="n">
        <v>13334.0121232</v>
      </c>
      <c r="AL416" s="121"/>
      <c r="AM416" s="122" t="n">
        <f aca="false">SUM(AJ416:AL416)</f>
        <v>165305.48136768</v>
      </c>
      <c r="AN416" s="123"/>
      <c r="AO416" s="123"/>
      <c r="AP416" s="123" t="n">
        <v>4466.08161664</v>
      </c>
      <c r="AQ416" s="122" t="n">
        <f aca="false">SUM(AN416:AP416)</f>
        <v>4466.08161664</v>
      </c>
      <c r="AR416" s="123" t="n">
        <v>10212.02707648</v>
      </c>
      <c r="AS416" s="123"/>
      <c r="AT416" s="123"/>
      <c r="AU416" s="122" t="n">
        <f aca="false">SUM(AR416:AT416)</f>
        <v>10212.02707648</v>
      </c>
      <c r="AV416" s="123"/>
      <c r="AW416" s="123"/>
      <c r="AX416" s="123" t="n">
        <v>6177.63257136</v>
      </c>
      <c r="AY416" s="122" t="n">
        <f aca="false">SUM(AV416:AX416)</f>
        <v>6177.63257136</v>
      </c>
      <c r="AZ416" s="123"/>
      <c r="BA416" s="123"/>
      <c r="BB416" s="123"/>
      <c r="BC416" s="122" t="n">
        <f aca="false">SUM(AZ416:BB416)</f>
        <v>0</v>
      </c>
      <c r="BD416" s="123"/>
      <c r="BE416" s="123"/>
      <c r="BF416" s="123"/>
      <c r="BG416" s="123" t="n">
        <v>8871.50399552</v>
      </c>
      <c r="BH416" s="123"/>
      <c r="BI416" s="122" t="n">
        <f aca="false">SUM(BE416:BH416)</f>
        <v>8871.50399552</v>
      </c>
      <c r="BJ416" s="124" t="n">
        <f aca="false">AM416+AQ416+AU416+AY416+BC416+BD416+BI416</f>
        <v>195032.72662768</v>
      </c>
      <c r="BK416" s="120" t="n">
        <v>151971.46924448</v>
      </c>
      <c r="BL416" s="121" t="n">
        <v>13334.0121232</v>
      </c>
      <c r="BM416" s="121"/>
      <c r="BN416" s="122" t="n">
        <f aca="false">SUM(BK416:BM416)</f>
        <v>165305.48136768</v>
      </c>
      <c r="BO416" s="123"/>
      <c r="BP416" s="123"/>
      <c r="BQ416" s="123" t="n">
        <v>4466.08161664</v>
      </c>
      <c r="BR416" s="122" t="n">
        <f aca="false">SUM(BO416:BQ416)</f>
        <v>4466.08161664</v>
      </c>
      <c r="BS416" s="123" t="n">
        <v>10212.02707648</v>
      </c>
      <c r="BT416" s="123"/>
      <c r="BU416" s="123"/>
      <c r="BV416" s="122" t="n">
        <f aca="false">SUM(BS416:BU416)</f>
        <v>10212.02707648</v>
      </c>
      <c r="BW416" s="123"/>
      <c r="BX416" s="123"/>
      <c r="BY416" s="123" t="n">
        <v>6177.63257136</v>
      </c>
      <c r="BZ416" s="122" t="n">
        <f aca="false">SUM(BW416:BY416)</f>
        <v>6177.63257136</v>
      </c>
      <c r="CA416" s="123"/>
      <c r="CB416" s="123"/>
      <c r="CC416" s="123"/>
      <c r="CD416" s="122" t="n">
        <f aca="false">SUM(CA416:CC416)</f>
        <v>0</v>
      </c>
      <c r="CE416" s="123"/>
      <c r="CF416" s="123"/>
      <c r="CG416" s="123"/>
      <c r="CH416" s="123" t="n">
        <v>8871.50399552</v>
      </c>
      <c r="CI416" s="123"/>
      <c r="CJ416" s="122" t="n">
        <f aca="false">SUM(CF416:CI416)</f>
        <v>8871.50399552</v>
      </c>
      <c r="CK416" s="123" t="n">
        <f aca="false">BN416+BR416+BV416+BZ416+CD416+CE416+CJ416</f>
        <v>195032.72662768</v>
      </c>
      <c r="CL416" s="125" t="n">
        <v>221787.599888</v>
      </c>
      <c r="CM416" s="126"/>
      <c r="CN416" s="32"/>
      <c r="CO416" s="32"/>
      <c r="CP416" s="32"/>
      <c r="CQ416" s="32"/>
      <c r="CR416" s="32"/>
      <c r="CS416" s="32"/>
      <c r="CT416" s="32"/>
    </row>
    <row r="417" customFormat="false" ht="24.75" hidden="false" customHeight="true" outlineLevel="0" collapsed="false">
      <c r="A417" s="32"/>
      <c r="B417" s="106" t="n">
        <f aca="false">B416+1</f>
        <v>407</v>
      </c>
      <c r="C417" s="117" t="str">
        <f aca="false" t="array" ref="C417:C417">INDEX(_Rge_Projectdata_3rd,$B417,MATCH(C$10,_Rge_Headline_Projectdata,0))</f>
        <v>S950242</v>
      </c>
      <c r="D417" s="117" t="n">
        <f aca="false">INDEX(_Rge_Projectdata_3rd,$B417,MATCH(D$10,_Rge_Headline_Projectdata,0))</f>
        <v>0</v>
      </c>
      <c r="E417" s="118" t="str">
        <f aca="false" t="array" ref="E417:E417">IF(INDEX(_Rge_Projectdata_3rd,$B417,MATCH(E$10,_Rge_Headline_Projectdata,0))=0,"",INDEX(_Rge_Projectdata_3rd,$B417,MATCH(E$10,_Rge_Headline_Projectdata,0)))</f>
        <v/>
      </c>
      <c r="F417" s="119" t="str">
        <f aca="false">IF(OR(E417=0,E417&gt;_Reportdate),"Open","Closed")</f>
        <v>Open</v>
      </c>
      <c r="G417" s="120"/>
      <c r="H417" s="121"/>
      <c r="I417" s="121"/>
      <c r="J417" s="121"/>
      <c r="K417" s="122" t="n">
        <f aca="false">SUM(H417:J417)</f>
        <v>0</v>
      </c>
      <c r="L417" s="123"/>
      <c r="M417" s="123"/>
      <c r="N417" s="123"/>
      <c r="O417" s="122" t="n">
        <f aca="false">SUM(L417:N417)</f>
        <v>0</v>
      </c>
      <c r="P417" s="123"/>
      <c r="Q417" s="123"/>
      <c r="R417" s="123"/>
      <c r="S417" s="122" t="n">
        <f aca="false">SUM(P417:R417)</f>
        <v>0</v>
      </c>
      <c r="T417" s="123"/>
      <c r="U417" s="123"/>
      <c r="V417" s="123"/>
      <c r="W417" s="122" t="n">
        <f aca="false">SUM(T417:V417)</f>
        <v>0</v>
      </c>
      <c r="X417" s="123"/>
      <c r="Y417" s="123"/>
      <c r="Z417" s="123"/>
      <c r="AA417" s="122" t="n">
        <f aca="false">SUM(X417:Z417)</f>
        <v>0</v>
      </c>
      <c r="AB417" s="123"/>
      <c r="AC417" s="123"/>
      <c r="AD417" s="123"/>
      <c r="AE417" s="123"/>
      <c r="AF417" s="123"/>
      <c r="AG417" s="122" t="n">
        <f aca="false">SUM(AC417:AF417)</f>
        <v>0</v>
      </c>
      <c r="AH417" s="124" t="n">
        <f aca="false">K417+O417+S417+W417+AA417+AB417+AG417</f>
        <v>0</v>
      </c>
      <c r="AI417" s="120" t="n">
        <v>344132.168128</v>
      </c>
      <c r="AJ417" s="121" t="n">
        <v>65774.28147216</v>
      </c>
      <c r="AK417" s="121" t="n">
        <v>205863.1530232</v>
      </c>
      <c r="AL417" s="121"/>
      <c r="AM417" s="122" t="n">
        <f aca="false">SUM(AJ417:AL417)</f>
        <v>271637.43449536</v>
      </c>
      <c r="AN417" s="123"/>
      <c r="AO417" s="123"/>
      <c r="AP417" s="123" t="n">
        <v>2895.0342216</v>
      </c>
      <c r="AQ417" s="122" t="n">
        <f aca="false">SUM(AN417:AP417)</f>
        <v>2895.0342216</v>
      </c>
      <c r="AR417" s="123" t="n">
        <v>6403.6196784</v>
      </c>
      <c r="AS417" s="123"/>
      <c r="AT417" s="123"/>
      <c r="AU417" s="122" t="n">
        <f aca="false">SUM(AR417:AT417)</f>
        <v>6403.6196784</v>
      </c>
      <c r="AV417" s="123"/>
      <c r="AW417" s="123"/>
      <c r="AX417" s="123" t="n">
        <v>14950.1131392</v>
      </c>
      <c r="AY417" s="122" t="n">
        <f aca="false">SUM(AV417:AX417)</f>
        <v>14950.1131392</v>
      </c>
      <c r="AZ417" s="123"/>
      <c r="BA417" s="123"/>
      <c r="BB417" s="123"/>
      <c r="BC417" s="122" t="n">
        <f aca="false">SUM(AZ417:BB417)</f>
        <v>0</v>
      </c>
      <c r="BD417" s="123"/>
      <c r="BE417" s="123"/>
      <c r="BF417" s="123"/>
      <c r="BG417" s="123" t="n">
        <v>13765.28672512</v>
      </c>
      <c r="BH417" s="123"/>
      <c r="BI417" s="122" t="n">
        <f aca="false">SUM(BE417:BH417)</f>
        <v>13765.28672512</v>
      </c>
      <c r="BJ417" s="124" t="n">
        <f aca="false">AM417+AQ417+AU417+AY417+BC417+BD417+BI417</f>
        <v>309651.48825968</v>
      </c>
      <c r="BK417" s="120" t="n">
        <v>65774.28147216</v>
      </c>
      <c r="BL417" s="121" t="n">
        <v>205863.1530232</v>
      </c>
      <c r="BM417" s="121"/>
      <c r="BN417" s="122" t="n">
        <f aca="false">SUM(BK417:BM417)</f>
        <v>271637.43449536</v>
      </c>
      <c r="BO417" s="123"/>
      <c r="BP417" s="123"/>
      <c r="BQ417" s="123" t="n">
        <v>2895.0342216</v>
      </c>
      <c r="BR417" s="122" t="n">
        <f aca="false">SUM(BO417:BQ417)</f>
        <v>2895.0342216</v>
      </c>
      <c r="BS417" s="123" t="n">
        <v>6403.6196784</v>
      </c>
      <c r="BT417" s="123"/>
      <c r="BU417" s="123"/>
      <c r="BV417" s="122" t="n">
        <f aca="false">SUM(BS417:BU417)</f>
        <v>6403.6196784</v>
      </c>
      <c r="BW417" s="123"/>
      <c r="BX417" s="123"/>
      <c r="BY417" s="123" t="n">
        <v>8530.9137504</v>
      </c>
      <c r="BZ417" s="122" t="n">
        <f aca="false">SUM(BW417:BY417)</f>
        <v>8530.9137504</v>
      </c>
      <c r="CA417" s="123"/>
      <c r="CB417" s="123"/>
      <c r="CC417" s="123"/>
      <c r="CD417" s="122" t="n">
        <f aca="false">SUM(CA417:CC417)</f>
        <v>0</v>
      </c>
      <c r="CE417" s="123"/>
      <c r="CF417" s="123"/>
      <c r="CG417" s="123"/>
      <c r="CH417" s="123" t="n">
        <v>13076.24663168</v>
      </c>
      <c r="CI417" s="123"/>
      <c r="CJ417" s="122" t="n">
        <f aca="false">SUM(CF417:CI417)</f>
        <v>13076.24663168</v>
      </c>
      <c r="CK417" s="123" t="n">
        <f aca="false">BN417+BR417+BV417+BZ417+CD417+CE417+CJ417</f>
        <v>302543.24877744</v>
      </c>
      <c r="CL417" s="125" t="n">
        <v>326906.165792</v>
      </c>
      <c r="CM417" s="126"/>
      <c r="CN417" s="32"/>
      <c r="CO417" s="32"/>
      <c r="CP417" s="32"/>
      <c r="CQ417" s="32"/>
      <c r="CR417" s="32"/>
      <c r="CS417" s="32"/>
      <c r="CT417" s="32"/>
    </row>
    <row r="418" customFormat="false" ht="24.75" hidden="false" customHeight="true" outlineLevel="0" collapsed="false">
      <c r="A418" s="32"/>
      <c r="B418" s="106" t="n">
        <f aca="false">B417+1</f>
        <v>408</v>
      </c>
      <c r="C418" s="117" t="str">
        <f aca="false" t="array" ref="C418:C418">INDEX(_Rge_Projectdata_3rd,$B418,MATCH(C$10,_Rge_Headline_Projectdata,0))</f>
        <v>S950244</v>
      </c>
      <c r="D418" s="117" t="n">
        <f aca="false">INDEX(_Rge_Projectdata_3rd,$B418,MATCH(D$10,_Rge_Headline_Projectdata,0))</f>
        <v>0</v>
      </c>
      <c r="E418" s="118" t="n">
        <f aca="false" t="array" ref="E418:E418">IF(INDEX(_Rge_Projectdata_3rd,$B418,MATCH(E$10,_Rge_Headline_Projectdata,0))=0,"",INDEX(_Rge_Projectdata_3rd,$B418,MATCH(E$10,_Rge_Headline_Projectdata,0)))</f>
        <v>45382</v>
      </c>
      <c r="F418" s="119" t="str">
        <f aca="false">IF(OR(E418=0,E418&gt;_Reportdate),"Open","Closed")</f>
        <v>Closed</v>
      </c>
      <c r="G418" s="120"/>
      <c r="H418" s="121"/>
      <c r="I418" s="121"/>
      <c r="J418" s="121"/>
      <c r="K418" s="122" t="n">
        <f aca="false">SUM(H418:J418)</f>
        <v>0</v>
      </c>
      <c r="L418" s="123"/>
      <c r="M418" s="123"/>
      <c r="N418" s="123"/>
      <c r="O418" s="122" t="n">
        <f aca="false">SUM(L418:N418)</f>
        <v>0</v>
      </c>
      <c r="P418" s="123"/>
      <c r="Q418" s="123"/>
      <c r="R418" s="123"/>
      <c r="S418" s="122" t="n">
        <f aca="false">SUM(P418:R418)</f>
        <v>0</v>
      </c>
      <c r="T418" s="123"/>
      <c r="U418" s="123"/>
      <c r="V418" s="123"/>
      <c r="W418" s="122" t="n">
        <f aca="false">SUM(T418:V418)</f>
        <v>0</v>
      </c>
      <c r="X418" s="123"/>
      <c r="Y418" s="123"/>
      <c r="Z418" s="123"/>
      <c r="AA418" s="122" t="n">
        <f aca="false">SUM(X418:Z418)</f>
        <v>0</v>
      </c>
      <c r="AB418" s="123"/>
      <c r="AC418" s="123"/>
      <c r="AD418" s="123"/>
      <c r="AE418" s="123"/>
      <c r="AF418" s="123"/>
      <c r="AG418" s="122" t="n">
        <f aca="false">SUM(AC418:AF418)</f>
        <v>0</v>
      </c>
      <c r="AH418" s="124" t="n">
        <f aca="false">K418+O418+S418+W418+AA418+AB418+AG418</f>
        <v>0</v>
      </c>
      <c r="AI418" s="120" t="n">
        <v>370112.18216</v>
      </c>
      <c r="AJ418" s="121" t="n">
        <v>0</v>
      </c>
      <c r="AK418" s="121" t="n">
        <v>228582.43051856</v>
      </c>
      <c r="AL418" s="121"/>
      <c r="AM418" s="122" t="n">
        <f aca="false">SUM(AJ418:AL418)</f>
        <v>228582.43051856</v>
      </c>
      <c r="AN418" s="123"/>
      <c r="AO418" s="123"/>
      <c r="AP418" s="123" t="n">
        <v>1893.95712</v>
      </c>
      <c r="AQ418" s="122" t="n">
        <f aca="false">SUM(AN418:AP418)</f>
        <v>1893.95712</v>
      </c>
      <c r="AR418" s="123" t="n">
        <v>4136.38242208</v>
      </c>
      <c r="AS418" s="123"/>
      <c r="AT418" s="123"/>
      <c r="AU418" s="122" t="n">
        <f aca="false">SUM(AR418:AT418)</f>
        <v>4136.38242208</v>
      </c>
      <c r="AV418" s="123"/>
      <c r="AW418" s="123"/>
      <c r="AX418" s="123" t="n">
        <v>0</v>
      </c>
      <c r="AY418" s="122" t="n">
        <f aca="false">SUM(AV418:AX418)</f>
        <v>0</v>
      </c>
      <c r="AZ418" s="123"/>
      <c r="BA418" s="123"/>
      <c r="BB418" s="123"/>
      <c r="BC418" s="122" t="n">
        <f aca="false">SUM(AZ418:BB418)</f>
        <v>0</v>
      </c>
      <c r="BD418" s="123"/>
      <c r="BE418" s="123"/>
      <c r="BF418" s="123"/>
      <c r="BG418" s="123" t="n">
        <v>14804.4872864</v>
      </c>
      <c r="BH418" s="123"/>
      <c r="BI418" s="122" t="n">
        <f aca="false">SUM(BE418:BH418)</f>
        <v>14804.4872864</v>
      </c>
      <c r="BJ418" s="124" t="n">
        <f aca="false">AM418+AQ418+AU418+AY418+BC418+BD418+BI418</f>
        <v>249417.25734704</v>
      </c>
      <c r="BK418" s="120" t="n">
        <v>0</v>
      </c>
      <c r="BL418" s="121" t="n">
        <v>228582.43051856</v>
      </c>
      <c r="BM418" s="121"/>
      <c r="BN418" s="122" t="n">
        <f aca="false">SUM(BK418:BM418)</f>
        <v>228582.43051856</v>
      </c>
      <c r="BO418" s="123"/>
      <c r="BP418" s="123"/>
      <c r="BQ418" s="123" t="n">
        <v>1893.95712</v>
      </c>
      <c r="BR418" s="122" t="n">
        <f aca="false">SUM(BO418:BQ418)</f>
        <v>1893.95712</v>
      </c>
      <c r="BS418" s="123" t="n">
        <v>4136.38242208</v>
      </c>
      <c r="BT418" s="123"/>
      <c r="BU418" s="123"/>
      <c r="BV418" s="122" t="n">
        <f aca="false">SUM(BS418:BU418)</f>
        <v>4136.38242208</v>
      </c>
      <c r="BW418" s="123"/>
      <c r="BX418" s="123"/>
      <c r="BY418" s="123" t="n">
        <v>0</v>
      </c>
      <c r="BZ418" s="122" t="n">
        <f aca="false">SUM(BW418:BY418)</f>
        <v>0</v>
      </c>
      <c r="CA418" s="123"/>
      <c r="CB418" s="123"/>
      <c r="CC418" s="123"/>
      <c r="CD418" s="122" t="n">
        <f aca="false">SUM(CA418:CC418)</f>
        <v>0</v>
      </c>
      <c r="CE418" s="123"/>
      <c r="CF418" s="123"/>
      <c r="CG418" s="123"/>
      <c r="CH418" s="123" t="n">
        <v>14804.4872864</v>
      </c>
      <c r="CI418" s="123"/>
      <c r="CJ418" s="122" t="n">
        <f aca="false">SUM(CF418:CI418)</f>
        <v>14804.4872864</v>
      </c>
      <c r="CK418" s="123" t="n">
        <f aca="false">BN418+BR418+BV418+BZ418+CD418+CE418+CJ418</f>
        <v>249417.25734704</v>
      </c>
      <c r="CL418" s="125" t="n">
        <v>370112.18216</v>
      </c>
      <c r="CM418" s="126"/>
      <c r="CN418" s="32"/>
      <c r="CO418" s="32"/>
      <c r="CP418" s="32"/>
      <c r="CQ418" s="32"/>
      <c r="CR418" s="32"/>
      <c r="CS418" s="32"/>
      <c r="CT418" s="32"/>
    </row>
    <row r="419" customFormat="false" ht="24.75" hidden="false" customHeight="true" outlineLevel="0" collapsed="false">
      <c r="A419" s="32"/>
      <c r="B419" s="106" t="n">
        <f aca="false">B418+1</f>
        <v>409</v>
      </c>
      <c r="C419" s="117" t="str">
        <f aca="false" t="array" ref="C419:C419">INDEX(_Rge_Projectdata_3rd,$B419,MATCH(C$10,_Rge_Headline_Projectdata,0))</f>
        <v>S950260</v>
      </c>
      <c r="D419" s="117" t="n">
        <f aca="false">INDEX(_Rge_Projectdata_3rd,$B419,MATCH(D$10,_Rge_Headline_Projectdata,0))</f>
        <v>0</v>
      </c>
      <c r="E419" s="118" t="n">
        <f aca="false" t="array" ref="E419:E419">IF(INDEX(_Rge_Projectdata_3rd,$B419,MATCH(E$10,_Rge_Headline_Projectdata,0))=0,"",INDEX(_Rge_Projectdata_3rd,$B419,MATCH(E$10,_Rge_Headline_Projectdata,0)))</f>
        <v>45382</v>
      </c>
      <c r="F419" s="119" t="str">
        <f aca="false">IF(OR(E419=0,E419&gt;_Reportdate),"Open","Closed")</f>
        <v>Closed</v>
      </c>
      <c r="G419" s="120"/>
      <c r="H419" s="121"/>
      <c r="I419" s="121"/>
      <c r="J419" s="121"/>
      <c r="K419" s="122" t="n">
        <f aca="false">SUM(H419:J419)</f>
        <v>0</v>
      </c>
      <c r="L419" s="123"/>
      <c r="M419" s="123"/>
      <c r="N419" s="123"/>
      <c r="O419" s="122" t="n">
        <f aca="false">SUM(L419:N419)</f>
        <v>0</v>
      </c>
      <c r="P419" s="123"/>
      <c r="Q419" s="123"/>
      <c r="R419" s="123"/>
      <c r="S419" s="122" t="n">
        <f aca="false">SUM(P419:R419)</f>
        <v>0</v>
      </c>
      <c r="T419" s="123"/>
      <c r="U419" s="123"/>
      <c r="V419" s="123"/>
      <c r="W419" s="122" t="n">
        <f aca="false">SUM(T419:V419)</f>
        <v>0</v>
      </c>
      <c r="X419" s="123"/>
      <c r="Y419" s="123"/>
      <c r="Z419" s="123"/>
      <c r="AA419" s="122" t="n">
        <f aca="false">SUM(X419:Z419)</f>
        <v>0</v>
      </c>
      <c r="AB419" s="123"/>
      <c r="AC419" s="123"/>
      <c r="AD419" s="123"/>
      <c r="AE419" s="123"/>
      <c r="AF419" s="123"/>
      <c r="AG419" s="122" t="n">
        <f aca="false">SUM(AC419:AF419)</f>
        <v>0</v>
      </c>
      <c r="AH419" s="124" t="n">
        <f aca="false">K419+O419+S419+W419+AA419+AB419+AG419</f>
        <v>0</v>
      </c>
      <c r="AI419" s="120" t="n">
        <v>24706.13656</v>
      </c>
      <c r="AJ419" s="121" t="n">
        <v>0</v>
      </c>
      <c r="AK419" s="121" t="n">
        <v>16026.25861824</v>
      </c>
      <c r="AL419" s="121"/>
      <c r="AM419" s="122" t="n">
        <f aca="false">SUM(AJ419:AL419)</f>
        <v>16026.25861824</v>
      </c>
      <c r="AN419" s="123"/>
      <c r="AO419" s="123"/>
      <c r="AP419" s="123" t="n">
        <v>454.5497088</v>
      </c>
      <c r="AQ419" s="122" t="n">
        <f aca="false">SUM(AN419:AP419)</f>
        <v>454.5497088</v>
      </c>
      <c r="AR419" s="123" t="n">
        <v>635.0176768</v>
      </c>
      <c r="AS419" s="123"/>
      <c r="AT419" s="123"/>
      <c r="AU419" s="122" t="n">
        <f aca="false">SUM(AR419:AT419)</f>
        <v>635.0176768</v>
      </c>
      <c r="AV419" s="123"/>
      <c r="AW419" s="123"/>
      <c r="AX419" s="123" t="n">
        <v>0</v>
      </c>
      <c r="AY419" s="122" t="n">
        <f aca="false">SUM(AV419:AX419)</f>
        <v>0</v>
      </c>
      <c r="AZ419" s="123"/>
      <c r="BA419" s="123"/>
      <c r="BB419" s="123"/>
      <c r="BC419" s="122" t="n">
        <f aca="false">SUM(AZ419:BB419)</f>
        <v>0</v>
      </c>
      <c r="BD419" s="123"/>
      <c r="BE419" s="123"/>
      <c r="BF419" s="123"/>
      <c r="BG419" s="123" t="n">
        <v>988.2454624</v>
      </c>
      <c r="BH419" s="123"/>
      <c r="BI419" s="122" t="n">
        <f aca="false">SUM(BE419:BH419)</f>
        <v>988.2454624</v>
      </c>
      <c r="BJ419" s="124" t="n">
        <f aca="false">AM419+AQ419+AU419+AY419+BC419+BD419+BI419</f>
        <v>18104.07146624</v>
      </c>
      <c r="BK419" s="120" t="n">
        <v>0</v>
      </c>
      <c r="BL419" s="121" t="n">
        <v>16026.25861824</v>
      </c>
      <c r="BM419" s="121"/>
      <c r="BN419" s="122" t="n">
        <f aca="false">SUM(BK419:BM419)</f>
        <v>16026.25861824</v>
      </c>
      <c r="BO419" s="123"/>
      <c r="BP419" s="123"/>
      <c r="BQ419" s="123" t="n">
        <v>454.5497088</v>
      </c>
      <c r="BR419" s="122" t="n">
        <f aca="false">SUM(BO419:BQ419)</f>
        <v>454.5497088</v>
      </c>
      <c r="BS419" s="123" t="n">
        <v>635.0176768</v>
      </c>
      <c r="BT419" s="123"/>
      <c r="BU419" s="123"/>
      <c r="BV419" s="122" t="n">
        <f aca="false">SUM(BS419:BU419)</f>
        <v>635.0176768</v>
      </c>
      <c r="BW419" s="123"/>
      <c r="BX419" s="123"/>
      <c r="BY419" s="123" t="n">
        <v>0</v>
      </c>
      <c r="BZ419" s="122" t="n">
        <f aca="false">SUM(BW419:BY419)</f>
        <v>0</v>
      </c>
      <c r="CA419" s="123"/>
      <c r="CB419" s="123"/>
      <c r="CC419" s="123"/>
      <c r="CD419" s="122" t="n">
        <f aca="false">SUM(CA419:CC419)</f>
        <v>0</v>
      </c>
      <c r="CE419" s="123"/>
      <c r="CF419" s="123"/>
      <c r="CG419" s="123"/>
      <c r="CH419" s="123" t="n">
        <v>988.2454624</v>
      </c>
      <c r="CI419" s="123"/>
      <c r="CJ419" s="122" t="n">
        <f aca="false">SUM(CF419:CI419)</f>
        <v>988.2454624</v>
      </c>
      <c r="CK419" s="123" t="n">
        <f aca="false">BN419+BR419+BV419+BZ419+CD419+CE419+CJ419</f>
        <v>18104.07146624</v>
      </c>
      <c r="CL419" s="125" t="n">
        <v>24706.13656</v>
      </c>
      <c r="CM419" s="126"/>
      <c r="CN419" s="32"/>
      <c r="CO419" s="32"/>
      <c r="CP419" s="32"/>
      <c r="CQ419" s="32"/>
      <c r="CR419" s="32"/>
      <c r="CS419" s="32"/>
      <c r="CT419" s="32"/>
    </row>
    <row r="420" customFormat="false" ht="24.75" hidden="false" customHeight="true" outlineLevel="0" collapsed="false">
      <c r="A420" s="32"/>
      <c r="B420" s="106" t="n">
        <f aca="false">B419+1</f>
        <v>410</v>
      </c>
      <c r="C420" s="117" t="str">
        <f aca="false" t="array" ref="C420:C420">INDEX(_Rge_Projectdata_3rd,$B420,MATCH(C$10,_Rge_Headline_Projectdata,0))</f>
        <v>S950264</v>
      </c>
      <c r="D420" s="117" t="n">
        <f aca="false">INDEX(_Rge_Projectdata_3rd,$B420,MATCH(D$10,_Rge_Headline_Projectdata,0))</f>
        <v>0</v>
      </c>
      <c r="E420" s="118" t="n">
        <f aca="false" t="array" ref="E420:E420">IF(INDEX(_Rge_Projectdata_3rd,$B420,MATCH(E$10,_Rge_Headline_Projectdata,0))=0,"",INDEX(_Rge_Projectdata_3rd,$B420,MATCH(E$10,_Rge_Headline_Projectdata,0)))</f>
        <v>45382</v>
      </c>
      <c r="F420" s="119" t="str">
        <f aca="false">IF(OR(E420=0,E420&gt;_Reportdate),"Open","Closed")</f>
        <v>Closed</v>
      </c>
      <c r="G420" s="120"/>
      <c r="H420" s="121"/>
      <c r="I420" s="121"/>
      <c r="J420" s="121"/>
      <c r="K420" s="122" t="n">
        <f aca="false">SUM(H420:J420)</f>
        <v>0</v>
      </c>
      <c r="L420" s="123"/>
      <c r="M420" s="123"/>
      <c r="N420" s="123"/>
      <c r="O420" s="122" t="n">
        <f aca="false">SUM(L420:N420)</f>
        <v>0</v>
      </c>
      <c r="P420" s="123"/>
      <c r="Q420" s="123"/>
      <c r="R420" s="123"/>
      <c r="S420" s="122" t="n">
        <f aca="false">SUM(P420:R420)</f>
        <v>0</v>
      </c>
      <c r="T420" s="123"/>
      <c r="U420" s="123"/>
      <c r="V420" s="123"/>
      <c r="W420" s="122" t="n">
        <f aca="false">SUM(T420:V420)</f>
        <v>0</v>
      </c>
      <c r="X420" s="123"/>
      <c r="Y420" s="123"/>
      <c r="Z420" s="123"/>
      <c r="AA420" s="122" t="n">
        <f aca="false">SUM(X420:Z420)</f>
        <v>0</v>
      </c>
      <c r="AB420" s="123"/>
      <c r="AC420" s="123"/>
      <c r="AD420" s="123"/>
      <c r="AE420" s="123"/>
      <c r="AF420" s="123"/>
      <c r="AG420" s="122" t="n">
        <f aca="false">SUM(AC420:AF420)</f>
        <v>0</v>
      </c>
      <c r="AH420" s="124" t="n">
        <f aca="false">K420+O420+S420+W420+AA420+AB420+AG420</f>
        <v>0</v>
      </c>
      <c r="AI420" s="120" t="n">
        <v>6014.66896</v>
      </c>
      <c r="AJ420" s="121" t="n">
        <v>0</v>
      </c>
      <c r="AK420" s="121" t="n">
        <v>3288.97451264</v>
      </c>
      <c r="AL420" s="121"/>
      <c r="AM420" s="122" t="n">
        <f aca="false">SUM(AJ420:AL420)</f>
        <v>3288.97451264</v>
      </c>
      <c r="AN420" s="123"/>
      <c r="AO420" s="123"/>
      <c r="AP420" s="123" t="n">
        <v>302.43968336</v>
      </c>
      <c r="AQ420" s="122" t="n">
        <f aca="false">SUM(AN420:AP420)</f>
        <v>302.43968336</v>
      </c>
      <c r="AR420" s="123" t="n">
        <v>424.5142272</v>
      </c>
      <c r="AS420" s="123"/>
      <c r="AT420" s="123"/>
      <c r="AU420" s="122" t="n">
        <f aca="false">SUM(AR420:AT420)</f>
        <v>424.5142272</v>
      </c>
      <c r="AV420" s="123"/>
      <c r="AW420" s="123"/>
      <c r="AX420" s="123" t="n">
        <v>0</v>
      </c>
      <c r="AY420" s="122" t="n">
        <f aca="false">SUM(AV420:AX420)</f>
        <v>0</v>
      </c>
      <c r="AZ420" s="123"/>
      <c r="BA420" s="123"/>
      <c r="BB420" s="123"/>
      <c r="BC420" s="122" t="n">
        <f aca="false">SUM(AZ420:BB420)</f>
        <v>0</v>
      </c>
      <c r="BD420" s="123"/>
      <c r="BE420" s="123"/>
      <c r="BF420" s="123"/>
      <c r="BG420" s="123" t="n">
        <v>240.5867584</v>
      </c>
      <c r="BH420" s="123"/>
      <c r="BI420" s="122" t="n">
        <f aca="false">SUM(BE420:BH420)</f>
        <v>240.5867584</v>
      </c>
      <c r="BJ420" s="124" t="n">
        <f aca="false">AM420+AQ420+AU420+AY420+BC420+BD420+BI420</f>
        <v>4256.5151816</v>
      </c>
      <c r="BK420" s="120" t="n">
        <v>0</v>
      </c>
      <c r="BL420" s="121" t="n">
        <v>3288.97451264</v>
      </c>
      <c r="BM420" s="121"/>
      <c r="BN420" s="122" t="n">
        <f aca="false">SUM(BK420:BM420)</f>
        <v>3288.97451264</v>
      </c>
      <c r="BO420" s="123"/>
      <c r="BP420" s="123"/>
      <c r="BQ420" s="123" t="n">
        <v>302.43968336</v>
      </c>
      <c r="BR420" s="122" t="n">
        <f aca="false">SUM(BO420:BQ420)</f>
        <v>302.43968336</v>
      </c>
      <c r="BS420" s="123" t="n">
        <v>424.5142272</v>
      </c>
      <c r="BT420" s="123"/>
      <c r="BU420" s="123"/>
      <c r="BV420" s="122" t="n">
        <f aca="false">SUM(BS420:BU420)</f>
        <v>424.5142272</v>
      </c>
      <c r="BW420" s="123"/>
      <c r="BX420" s="123"/>
      <c r="BY420" s="123" t="n">
        <v>0</v>
      </c>
      <c r="BZ420" s="122" t="n">
        <f aca="false">SUM(BW420:BY420)</f>
        <v>0</v>
      </c>
      <c r="CA420" s="123"/>
      <c r="CB420" s="123"/>
      <c r="CC420" s="123"/>
      <c r="CD420" s="122" t="n">
        <f aca="false">SUM(CA420:CC420)</f>
        <v>0</v>
      </c>
      <c r="CE420" s="123"/>
      <c r="CF420" s="123"/>
      <c r="CG420" s="123"/>
      <c r="CH420" s="123" t="n">
        <v>240.5867584</v>
      </c>
      <c r="CI420" s="123"/>
      <c r="CJ420" s="122" t="n">
        <f aca="false">SUM(CF420:CI420)</f>
        <v>240.5867584</v>
      </c>
      <c r="CK420" s="123" t="n">
        <f aca="false">BN420+BR420+BV420+BZ420+CD420+CE420+CJ420</f>
        <v>4256.5151816</v>
      </c>
      <c r="CL420" s="125" t="n">
        <v>6014.66896</v>
      </c>
      <c r="CM420" s="126"/>
      <c r="CN420" s="32"/>
      <c r="CO420" s="32"/>
      <c r="CP420" s="32"/>
      <c r="CQ420" s="32"/>
      <c r="CR420" s="32"/>
      <c r="CS420" s="32"/>
      <c r="CT420" s="32"/>
    </row>
    <row r="421" customFormat="false" ht="24.75" hidden="false" customHeight="true" outlineLevel="0" collapsed="false">
      <c r="A421" s="32"/>
      <c r="B421" s="106" t="n">
        <f aca="false">B420+1</f>
        <v>411</v>
      </c>
      <c r="C421" s="117" t="str">
        <f aca="false" t="array" ref="C421:C421">INDEX(_Rge_Projectdata_3rd,$B421,MATCH(C$10,_Rge_Headline_Projectdata,0))</f>
        <v>S950266</v>
      </c>
      <c r="D421" s="117" t="n">
        <f aca="false">INDEX(_Rge_Projectdata_3rd,$B421,MATCH(D$10,_Rge_Headline_Projectdata,0))</f>
        <v>0</v>
      </c>
      <c r="E421" s="118" t="str">
        <f aca="false" t="array" ref="E421:E421">IF(INDEX(_Rge_Projectdata_3rd,$B421,MATCH(E$10,_Rge_Headline_Projectdata,0))=0,"",INDEX(_Rge_Projectdata_3rd,$B421,MATCH(E$10,_Rge_Headline_Projectdata,0)))</f>
        <v/>
      </c>
      <c r="F421" s="119" t="str">
        <f aca="false">IF(OR(E421=0,E421&gt;_Reportdate),"Open","Closed")</f>
        <v>Open</v>
      </c>
      <c r="G421" s="120"/>
      <c r="H421" s="121"/>
      <c r="I421" s="121"/>
      <c r="J421" s="121"/>
      <c r="K421" s="122" t="n">
        <f aca="false">SUM(H421:J421)</f>
        <v>0</v>
      </c>
      <c r="L421" s="123"/>
      <c r="M421" s="123"/>
      <c r="N421" s="123"/>
      <c r="O421" s="122" t="n">
        <f aca="false">SUM(L421:N421)</f>
        <v>0</v>
      </c>
      <c r="P421" s="123"/>
      <c r="Q421" s="123"/>
      <c r="R421" s="123"/>
      <c r="S421" s="122" t="n">
        <f aca="false">SUM(P421:R421)</f>
        <v>0</v>
      </c>
      <c r="T421" s="123"/>
      <c r="U421" s="123"/>
      <c r="V421" s="123"/>
      <c r="W421" s="122" t="n">
        <f aca="false">SUM(T421:V421)</f>
        <v>0</v>
      </c>
      <c r="X421" s="123"/>
      <c r="Y421" s="123"/>
      <c r="Z421" s="123"/>
      <c r="AA421" s="122" t="n">
        <f aca="false">SUM(X421:Z421)</f>
        <v>0</v>
      </c>
      <c r="AB421" s="123"/>
      <c r="AC421" s="123"/>
      <c r="AD421" s="123"/>
      <c r="AE421" s="123"/>
      <c r="AF421" s="123"/>
      <c r="AG421" s="122" t="n">
        <f aca="false">SUM(AC421:AF421)</f>
        <v>0</v>
      </c>
      <c r="AH421" s="124" t="n">
        <f aca="false">K421+O421+S421+W421+AA421+AB421+AG421</f>
        <v>0</v>
      </c>
      <c r="AI421" s="120" t="n">
        <v>55705.13696</v>
      </c>
      <c r="AJ421" s="121" t="n">
        <v>42936.798877193</v>
      </c>
      <c r="AK421" s="121" t="n">
        <v>0</v>
      </c>
      <c r="AL421" s="121"/>
      <c r="AM421" s="122" t="n">
        <f aca="false">SUM(AJ421:AL421)</f>
        <v>42936.798877193</v>
      </c>
      <c r="AN421" s="123"/>
      <c r="AO421" s="123"/>
      <c r="AP421" s="123" t="n">
        <v>1941.38576</v>
      </c>
      <c r="AQ421" s="122" t="n">
        <f aca="false">SUM(AN421:AP421)</f>
        <v>1941.38576</v>
      </c>
      <c r="AR421" s="123" t="n">
        <v>5162.94624</v>
      </c>
      <c r="AS421" s="123"/>
      <c r="AT421" s="123"/>
      <c r="AU421" s="122" t="n">
        <f aca="false">SUM(AR421:AT421)</f>
        <v>5162.94624</v>
      </c>
      <c r="AV421" s="123"/>
      <c r="AW421" s="123"/>
      <c r="AX421" s="123" t="n">
        <v>0</v>
      </c>
      <c r="AY421" s="122" t="n">
        <f aca="false">SUM(AV421:AX421)</f>
        <v>0</v>
      </c>
      <c r="AZ421" s="123"/>
      <c r="BA421" s="123"/>
      <c r="BB421" s="123"/>
      <c r="BC421" s="122" t="n">
        <f aca="false">SUM(AZ421:BB421)</f>
        <v>0</v>
      </c>
      <c r="BD421" s="123"/>
      <c r="BE421" s="123"/>
      <c r="BF421" s="123"/>
      <c r="BG421" s="123" t="n">
        <v>2228.2054784</v>
      </c>
      <c r="BH421" s="123"/>
      <c r="BI421" s="122" t="n">
        <f aca="false">SUM(BE421:BH421)</f>
        <v>2228.2054784</v>
      </c>
      <c r="BJ421" s="124" t="n">
        <f aca="false">AM421+AQ421+AU421+AY421+BC421+BD421+BI421</f>
        <v>52269.336355593</v>
      </c>
      <c r="BK421" s="120" t="n">
        <v>0</v>
      </c>
      <c r="BL421" s="121" t="n">
        <v>0</v>
      </c>
      <c r="BM421" s="121"/>
      <c r="BN421" s="122" t="n">
        <f aca="false">SUM(BK421:BM421)</f>
        <v>0</v>
      </c>
      <c r="BO421" s="123"/>
      <c r="BP421" s="123"/>
      <c r="BQ421" s="123" t="n">
        <v>0</v>
      </c>
      <c r="BR421" s="122" t="n">
        <f aca="false">SUM(BO421:BQ421)</f>
        <v>0</v>
      </c>
      <c r="BS421" s="123" t="n">
        <v>0</v>
      </c>
      <c r="BT421" s="123"/>
      <c r="BU421" s="123"/>
      <c r="BV421" s="122" t="n">
        <f aca="false">SUM(BS421:BU421)</f>
        <v>0</v>
      </c>
      <c r="BW421" s="123"/>
      <c r="BX421" s="123"/>
      <c r="BY421" s="123" t="n">
        <v>0</v>
      </c>
      <c r="BZ421" s="122" t="n">
        <f aca="false">SUM(BW421:BY421)</f>
        <v>0</v>
      </c>
      <c r="CA421" s="123"/>
      <c r="CB421" s="123"/>
      <c r="CC421" s="123"/>
      <c r="CD421" s="122" t="n">
        <f aca="false">SUM(CA421:CC421)</f>
        <v>0</v>
      </c>
      <c r="CE421" s="123"/>
      <c r="CF421" s="123"/>
      <c r="CG421" s="123"/>
      <c r="CH421" s="123" t="n">
        <v>0</v>
      </c>
      <c r="CI421" s="123"/>
      <c r="CJ421" s="122" t="n">
        <f aca="false">SUM(CF421:CI421)</f>
        <v>0</v>
      </c>
      <c r="CK421" s="123" t="n">
        <f aca="false">BN421+BR421+BV421+BZ421+CD421+CE421+CJ421</f>
        <v>0</v>
      </c>
      <c r="CL421" s="125" t="n">
        <v>0</v>
      </c>
      <c r="CM421" s="126"/>
      <c r="CN421" s="32"/>
      <c r="CO421" s="32"/>
      <c r="CP421" s="32"/>
      <c r="CQ421" s="32"/>
      <c r="CR421" s="32"/>
      <c r="CS421" s="32"/>
      <c r="CT421" s="32"/>
    </row>
    <row r="422" customFormat="false" ht="24.75" hidden="false" customHeight="true" outlineLevel="0" collapsed="false">
      <c r="A422" s="32"/>
      <c r="B422" s="106" t="n">
        <f aca="false">B421+1</f>
        <v>412</v>
      </c>
      <c r="C422" s="117" t="str">
        <f aca="false" t="array" ref="C422:C422">INDEX(_Rge_Projectdata_3rd,$B422,MATCH(C$10,_Rge_Headline_Projectdata,0))</f>
        <v>S950267</v>
      </c>
      <c r="D422" s="117" t="n">
        <f aca="false">INDEX(_Rge_Projectdata_3rd,$B422,MATCH(D$10,_Rge_Headline_Projectdata,0))</f>
        <v>0</v>
      </c>
      <c r="E422" s="118" t="str">
        <f aca="false" t="array" ref="E422:E422">IF(INDEX(_Rge_Projectdata_3rd,$B422,MATCH(E$10,_Rge_Headline_Projectdata,0))=0,"",INDEX(_Rge_Projectdata_3rd,$B422,MATCH(E$10,_Rge_Headline_Projectdata,0)))</f>
        <v/>
      </c>
      <c r="F422" s="119" t="str">
        <f aca="false">IF(OR(E422=0,E422&gt;_Reportdate),"Open","Closed")</f>
        <v>Open</v>
      </c>
      <c r="G422" s="120"/>
      <c r="H422" s="121"/>
      <c r="I422" s="121"/>
      <c r="J422" s="121"/>
      <c r="K422" s="122" t="n">
        <f aca="false">SUM(H422:J422)</f>
        <v>0</v>
      </c>
      <c r="L422" s="123"/>
      <c r="M422" s="123"/>
      <c r="N422" s="123"/>
      <c r="O422" s="122" t="n">
        <f aca="false">SUM(L422:N422)</f>
        <v>0</v>
      </c>
      <c r="P422" s="123"/>
      <c r="Q422" s="123"/>
      <c r="R422" s="123"/>
      <c r="S422" s="122" t="n">
        <f aca="false">SUM(P422:R422)</f>
        <v>0</v>
      </c>
      <c r="T422" s="123"/>
      <c r="U422" s="123"/>
      <c r="V422" s="123"/>
      <c r="W422" s="122" t="n">
        <f aca="false">SUM(T422:V422)</f>
        <v>0</v>
      </c>
      <c r="X422" s="123"/>
      <c r="Y422" s="123"/>
      <c r="Z422" s="123"/>
      <c r="AA422" s="122" t="n">
        <f aca="false">SUM(X422:Z422)</f>
        <v>0</v>
      </c>
      <c r="AB422" s="123"/>
      <c r="AC422" s="123"/>
      <c r="AD422" s="123"/>
      <c r="AE422" s="123"/>
      <c r="AF422" s="123"/>
      <c r="AG422" s="122" t="n">
        <f aca="false">SUM(AC422:AF422)</f>
        <v>0</v>
      </c>
      <c r="AH422" s="124" t="n">
        <f aca="false">K422+O422+S422+W422+AA422+AB422+AG422</f>
        <v>0</v>
      </c>
      <c r="AI422" s="120" t="n">
        <v>28165.796784</v>
      </c>
      <c r="AJ422" s="121" t="n">
        <v>20360.2536492308</v>
      </c>
      <c r="AK422" s="121" t="n">
        <v>0</v>
      </c>
      <c r="AL422" s="121"/>
      <c r="AM422" s="122" t="n">
        <f aca="false">SUM(AJ422:AL422)</f>
        <v>20360.2536492308</v>
      </c>
      <c r="AN422" s="123"/>
      <c r="AO422" s="123"/>
      <c r="AP422" s="123" t="n">
        <v>889.7852</v>
      </c>
      <c r="AQ422" s="122" t="n">
        <f aca="false">SUM(AN422:AP422)</f>
        <v>889.7852</v>
      </c>
      <c r="AR422" s="123" t="n">
        <v>1298.90704</v>
      </c>
      <c r="AS422" s="123"/>
      <c r="AT422" s="123"/>
      <c r="AU422" s="122" t="n">
        <f aca="false">SUM(AR422:AT422)</f>
        <v>1298.90704</v>
      </c>
      <c r="AV422" s="123"/>
      <c r="AW422" s="123"/>
      <c r="AX422" s="123" t="n">
        <v>0</v>
      </c>
      <c r="AY422" s="122" t="n">
        <f aca="false">SUM(AV422:AX422)</f>
        <v>0</v>
      </c>
      <c r="AZ422" s="123"/>
      <c r="BA422" s="123"/>
      <c r="BB422" s="123"/>
      <c r="BC422" s="122" t="n">
        <f aca="false">SUM(AZ422:BB422)</f>
        <v>0</v>
      </c>
      <c r="BD422" s="123"/>
      <c r="BE422" s="123"/>
      <c r="BF422" s="123"/>
      <c r="BG422" s="123" t="n">
        <v>1126.63187136</v>
      </c>
      <c r="BH422" s="123"/>
      <c r="BI422" s="122" t="n">
        <f aca="false">SUM(BE422:BH422)</f>
        <v>1126.63187136</v>
      </c>
      <c r="BJ422" s="124" t="n">
        <f aca="false">AM422+AQ422+AU422+AY422+BC422+BD422+BI422</f>
        <v>23675.5777605908</v>
      </c>
      <c r="BK422" s="120" t="n">
        <v>0</v>
      </c>
      <c r="BL422" s="121" t="n">
        <v>0</v>
      </c>
      <c r="BM422" s="121"/>
      <c r="BN422" s="122" t="n">
        <f aca="false">SUM(BK422:BM422)</f>
        <v>0</v>
      </c>
      <c r="BO422" s="123"/>
      <c r="BP422" s="123"/>
      <c r="BQ422" s="123" t="n">
        <v>0</v>
      </c>
      <c r="BR422" s="122" t="n">
        <f aca="false">SUM(BO422:BQ422)</f>
        <v>0</v>
      </c>
      <c r="BS422" s="123" t="n">
        <v>0</v>
      </c>
      <c r="BT422" s="123"/>
      <c r="BU422" s="123"/>
      <c r="BV422" s="122" t="n">
        <f aca="false">SUM(BS422:BU422)</f>
        <v>0</v>
      </c>
      <c r="BW422" s="123"/>
      <c r="BX422" s="123"/>
      <c r="BY422" s="123" t="n">
        <v>0</v>
      </c>
      <c r="BZ422" s="122" t="n">
        <f aca="false">SUM(BW422:BY422)</f>
        <v>0</v>
      </c>
      <c r="CA422" s="123"/>
      <c r="CB422" s="123"/>
      <c r="CC422" s="123"/>
      <c r="CD422" s="122" t="n">
        <f aca="false">SUM(CA422:CC422)</f>
        <v>0</v>
      </c>
      <c r="CE422" s="123"/>
      <c r="CF422" s="123"/>
      <c r="CG422" s="123"/>
      <c r="CH422" s="123" t="n">
        <v>0</v>
      </c>
      <c r="CI422" s="123"/>
      <c r="CJ422" s="122" t="n">
        <f aca="false">SUM(CF422:CI422)</f>
        <v>0</v>
      </c>
      <c r="CK422" s="123" t="n">
        <f aca="false">BN422+BR422+BV422+BZ422+CD422+CE422+CJ422</f>
        <v>0</v>
      </c>
      <c r="CL422" s="125" t="n">
        <v>0</v>
      </c>
      <c r="CM422" s="126"/>
      <c r="CN422" s="32"/>
      <c r="CO422" s="32"/>
      <c r="CP422" s="32"/>
      <c r="CQ422" s="32"/>
      <c r="CR422" s="32"/>
      <c r="CS422" s="32"/>
      <c r="CT422" s="32"/>
    </row>
    <row r="423" customFormat="false" ht="24.75" hidden="false" customHeight="true" outlineLevel="0" collapsed="false">
      <c r="A423" s="32"/>
      <c r="B423" s="106" t="n">
        <f aca="false">B422+1</f>
        <v>413</v>
      </c>
      <c r="C423" s="117" t="str">
        <f aca="false" t="array" ref="C423:C423">INDEX(_Rge_Projectdata_3rd,$B423,MATCH(C$10,_Rge_Headline_Projectdata,0))</f>
        <v>S950268</v>
      </c>
      <c r="D423" s="117" t="n">
        <f aca="false">INDEX(_Rge_Projectdata_3rd,$B423,MATCH(D$10,_Rge_Headline_Projectdata,0))</f>
        <v>0</v>
      </c>
      <c r="E423" s="118" t="n">
        <f aca="false" t="array" ref="E423:E423">IF(INDEX(_Rge_Projectdata_3rd,$B423,MATCH(E$10,_Rge_Headline_Projectdata,0))=0,"",INDEX(_Rge_Projectdata_3rd,$B423,MATCH(E$10,_Rge_Headline_Projectdata,0)))</f>
        <v>45382</v>
      </c>
      <c r="F423" s="119" t="str">
        <f aca="false">IF(OR(E423=0,E423&gt;_Reportdate),"Open","Closed")</f>
        <v>Closed</v>
      </c>
      <c r="G423" s="120"/>
      <c r="H423" s="121"/>
      <c r="I423" s="121"/>
      <c r="J423" s="121"/>
      <c r="K423" s="122" t="n">
        <f aca="false">SUM(H423:J423)</f>
        <v>0</v>
      </c>
      <c r="L423" s="123"/>
      <c r="M423" s="123"/>
      <c r="N423" s="123"/>
      <c r="O423" s="122" t="n">
        <f aca="false">SUM(L423:N423)</f>
        <v>0</v>
      </c>
      <c r="P423" s="123"/>
      <c r="Q423" s="123"/>
      <c r="R423" s="123"/>
      <c r="S423" s="122" t="n">
        <f aca="false">SUM(P423:R423)</f>
        <v>0</v>
      </c>
      <c r="T423" s="123"/>
      <c r="U423" s="123"/>
      <c r="V423" s="123"/>
      <c r="W423" s="122" t="n">
        <f aca="false">SUM(T423:V423)</f>
        <v>0</v>
      </c>
      <c r="X423" s="123"/>
      <c r="Y423" s="123"/>
      <c r="Z423" s="123"/>
      <c r="AA423" s="122" t="n">
        <f aca="false">SUM(X423:Z423)</f>
        <v>0</v>
      </c>
      <c r="AB423" s="123"/>
      <c r="AC423" s="123"/>
      <c r="AD423" s="123"/>
      <c r="AE423" s="123"/>
      <c r="AF423" s="123"/>
      <c r="AG423" s="122" t="n">
        <f aca="false">SUM(AC423:AF423)</f>
        <v>0</v>
      </c>
      <c r="AH423" s="124" t="n">
        <f aca="false">K423+O423+S423+W423+AA423+AB423+AG423</f>
        <v>0</v>
      </c>
      <c r="AI423" s="120" t="n">
        <v>3909.395328</v>
      </c>
      <c r="AJ423" s="121" t="n">
        <v>0</v>
      </c>
      <c r="AK423" s="121" t="n">
        <v>2243.8609152</v>
      </c>
      <c r="AL423" s="121"/>
      <c r="AM423" s="122" t="n">
        <f aca="false">SUM(AJ423:AL423)</f>
        <v>2243.8609152</v>
      </c>
      <c r="AN423" s="123"/>
      <c r="AO423" s="123"/>
      <c r="AP423" s="123" t="n">
        <v>78.91488</v>
      </c>
      <c r="AQ423" s="122" t="n">
        <f aca="false">SUM(AN423:AP423)</f>
        <v>78.91488</v>
      </c>
      <c r="AR423" s="123" t="n">
        <v>424.5142272</v>
      </c>
      <c r="AS423" s="123"/>
      <c r="AT423" s="123"/>
      <c r="AU423" s="122" t="n">
        <f aca="false">SUM(AR423:AT423)</f>
        <v>424.5142272</v>
      </c>
      <c r="AV423" s="123"/>
      <c r="AW423" s="123"/>
      <c r="AX423" s="123" t="n">
        <v>0</v>
      </c>
      <c r="AY423" s="122" t="n">
        <f aca="false">SUM(AV423:AX423)</f>
        <v>0</v>
      </c>
      <c r="AZ423" s="123"/>
      <c r="BA423" s="123"/>
      <c r="BB423" s="123"/>
      <c r="BC423" s="122" t="n">
        <f aca="false">SUM(AZ423:BB423)</f>
        <v>0</v>
      </c>
      <c r="BD423" s="123"/>
      <c r="BE423" s="123"/>
      <c r="BF423" s="123"/>
      <c r="BG423" s="123" t="n">
        <v>156.37581312</v>
      </c>
      <c r="BH423" s="123"/>
      <c r="BI423" s="122" t="n">
        <f aca="false">SUM(BE423:BH423)</f>
        <v>156.37581312</v>
      </c>
      <c r="BJ423" s="124" t="n">
        <f aca="false">AM423+AQ423+AU423+AY423+BC423+BD423+BI423</f>
        <v>2903.66583552</v>
      </c>
      <c r="BK423" s="120" t="n">
        <v>0</v>
      </c>
      <c r="BL423" s="121" t="n">
        <v>2243.8609152</v>
      </c>
      <c r="BM423" s="121"/>
      <c r="BN423" s="122" t="n">
        <f aca="false">SUM(BK423:BM423)</f>
        <v>2243.8609152</v>
      </c>
      <c r="BO423" s="123"/>
      <c r="BP423" s="123"/>
      <c r="BQ423" s="123" t="n">
        <v>78.91488</v>
      </c>
      <c r="BR423" s="122" t="n">
        <f aca="false">SUM(BO423:BQ423)</f>
        <v>78.91488</v>
      </c>
      <c r="BS423" s="123" t="n">
        <v>424.5142272</v>
      </c>
      <c r="BT423" s="123"/>
      <c r="BU423" s="123"/>
      <c r="BV423" s="122" t="n">
        <f aca="false">SUM(BS423:BU423)</f>
        <v>424.5142272</v>
      </c>
      <c r="BW423" s="123"/>
      <c r="BX423" s="123"/>
      <c r="BY423" s="123" t="n">
        <v>0</v>
      </c>
      <c r="BZ423" s="122" t="n">
        <f aca="false">SUM(BW423:BY423)</f>
        <v>0</v>
      </c>
      <c r="CA423" s="123"/>
      <c r="CB423" s="123"/>
      <c r="CC423" s="123"/>
      <c r="CD423" s="122" t="n">
        <f aca="false">SUM(CA423:CC423)</f>
        <v>0</v>
      </c>
      <c r="CE423" s="123"/>
      <c r="CF423" s="123"/>
      <c r="CG423" s="123"/>
      <c r="CH423" s="123" t="n">
        <v>156.37581312</v>
      </c>
      <c r="CI423" s="123"/>
      <c r="CJ423" s="122" t="n">
        <f aca="false">SUM(CF423:CI423)</f>
        <v>156.37581312</v>
      </c>
      <c r="CK423" s="123" t="n">
        <f aca="false">BN423+BR423+BV423+BZ423+CD423+CE423+CJ423</f>
        <v>2903.66583552</v>
      </c>
      <c r="CL423" s="125" t="n">
        <v>3909.395328</v>
      </c>
      <c r="CM423" s="126"/>
      <c r="CN423" s="32"/>
      <c r="CO423" s="32"/>
      <c r="CP423" s="32"/>
      <c r="CQ423" s="32"/>
      <c r="CR423" s="32"/>
      <c r="CS423" s="32"/>
      <c r="CT423" s="32"/>
    </row>
    <row r="424" customFormat="false" ht="24.75" hidden="false" customHeight="true" outlineLevel="0" collapsed="false">
      <c r="A424" s="32"/>
      <c r="B424" s="106" t="n">
        <f aca="false">B423+1</f>
        <v>414</v>
      </c>
      <c r="C424" s="117" t="str">
        <f aca="false" t="array" ref="C424:C424">INDEX(_Rge_Projectdata_3rd,$B424,MATCH(C$10,_Rge_Headline_Projectdata,0))</f>
        <v>S950269</v>
      </c>
      <c r="D424" s="117" t="n">
        <f aca="false">INDEX(_Rge_Projectdata_3rd,$B424,MATCH(D$10,_Rge_Headline_Projectdata,0))</f>
        <v>0</v>
      </c>
      <c r="E424" s="118" t="n">
        <f aca="false" t="array" ref="E424:E424">IF(INDEX(_Rge_Projectdata_3rd,$B424,MATCH(E$10,_Rge_Headline_Projectdata,0))=0,"",INDEX(_Rge_Projectdata_3rd,$B424,MATCH(E$10,_Rge_Headline_Projectdata,0)))</f>
        <v>45382</v>
      </c>
      <c r="F424" s="119" t="str">
        <f aca="false">IF(OR(E424=0,E424&gt;_Reportdate),"Open","Closed")</f>
        <v>Closed</v>
      </c>
      <c r="G424" s="120"/>
      <c r="H424" s="121"/>
      <c r="I424" s="121"/>
      <c r="J424" s="121"/>
      <c r="K424" s="122" t="n">
        <f aca="false">SUM(H424:J424)</f>
        <v>0</v>
      </c>
      <c r="L424" s="123"/>
      <c r="M424" s="123"/>
      <c r="N424" s="123"/>
      <c r="O424" s="122" t="n">
        <f aca="false">SUM(L424:N424)</f>
        <v>0</v>
      </c>
      <c r="P424" s="123"/>
      <c r="Q424" s="123"/>
      <c r="R424" s="123"/>
      <c r="S424" s="122" t="n">
        <f aca="false">SUM(P424:R424)</f>
        <v>0</v>
      </c>
      <c r="T424" s="123"/>
      <c r="U424" s="123"/>
      <c r="V424" s="123"/>
      <c r="W424" s="122" t="n">
        <f aca="false">SUM(T424:V424)</f>
        <v>0</v>
      </c>
      <c r="X424" s="123"/>
      <c r="Y424" s="123"/>
      <c r="Z424" s="123"/>
      <c r="AA424" s="122" t="n">
        <f aca="false">SUM(X424:Z424)</f>
        <v>0</v>
      </c>
      <c r="AB424" s="123"/>
      <c r="AC424" s="123"/>
      <c r="AD424" s="123"/>
      <c r="AE424" s="123"/>
      <c r="AF424" s="123"/>
      <c r="AG424" s="122" t="n">
        <f aca="false">SUM(AC424:AF424)</f>
        <v>0</v>
      </c>
      <c r="AH424" s="124" t="n">
        <f aca="false">K424+O424+S424+W424+AA424+AB424+AG424</f>
        <v>0</v>
      </c>
      <c r="AI424" s="120" t="n">
        <v>5941.254208</v>
      </c>
      <c r="AJ424" s="121" t="n">
        <v>2866.32156064</v>
      </c>
      <c r="AK424" s="121" t="n">
        <v>0</v>
      </c>
      <c r="AL424" s="121"/>
      <c r="AM424" s="122" t="n">
        <f aca="false">SUM(AJ424:AL424)</f>
        <v>2866.32156064</v>
      </c>
      <c r="AN424" s="123"/>
      <c r="AO424" s="123"/>
      <c r="AP424" s="123" t="n">
        <v>237.34248</v>
      </c>
      <c r="AQ424" s="122" t="n">
        <f aca="false">SUM(AN424:AP424)</f>
        <v>237.34248</v>
      </c>
      <c r="AR424" s="123" t="n">
        <v>757.16436</v>
      </c>
      <c r="AS424" s="123"/>
      <c r="AT424" s="123"/>
      <c r="AU424" s="122" t="n">
        <f aca="false">SUM(AR424:AT424)</f>
        <v>757.16436</v>
      </c>
      <c r="AV424" s="123"/>
      <c r="AW424" s="123"/>
      <c r="AX424" s="123" t="n">
        <v>0</v>
      </c>
      <c r="AY424" s="122" t="n">
        <f aca="false">SUM(AV424:AX424)</f>
        <v>0</v>
      </c>
      <c r="AZ424" s="123"/>
      <c r="BA424" s="123"/>
      <c r="BB424" s="123"/>
      <c r="BC424" s="122" t="n">
        <f aca="false">SUM(AZ424:BB424)</f>
        <v>0</v>
      </c>
      <c r="BD424" s="123"/>
      <c r="BE424" s="123"/>
      <c r="BF424" s="123"/>
      <c r="BG424" s="123" t="n">
        <v>237.65016832</v>
      </c>
      <c r="BH424" s="123"/>
      <c r="BI424" s="122" t="n">
        <f aca="false">SUM(BE424:BH424)</f>
        <v>237.65016832</v>
      </c>
      <c r="BJ424" s="124" t="n">
        <f aca="false">AM424+AQ424+AU424+AY424+BC424+BD424+BI424</f>
        <v>4098.47856896</v>
      </c>
      <c r="BK424" s="120" t="n">
        <v>2866.32156064</v>
      </c>
      <c r="BL424" s="121" t="n">
        <v>0</v>
      </c>
      <c r="BM424" s="121"/>
      <c r="BN424" s="122" t="n">
        <f aca="false">SUM(BK424:BM424)</f>
        <v>2866.32156064</v>
      </c>
      <c r="BO424" s="123"/>
      <c r="BP424" s="123"/>
      <c r="BQ424" s="123" t="n">
        <v>237.34248</v>
      </c>
      <c r="BR424" s="122" t="n">
        <f aca="false">SUM(BO424:BQ424)</f>
        <v>237.34248</v>
      </c>
      <c r="BS424" s="123" t="n">
        <v>757.16436</v>
      </c>
      <c r="BT424" s="123"/>
      <c r="BU424" s="123"/>
      <c r="BV424" s="122" t="n">
        <f aca="false">SUM(BS424:BU424)</f>
        <v>757.16436</v>
      </c>
      <c r="BW424" s="123"/>
      <c r="BX424" s="123"/>
      <c r="BY424" s="123" t="n">
        <v>0</v>
      </c>
      <c r="BZ424" s="122" t="n">
        <f aca="false">SUM(BW424:BY424)</f>
        <v>0</v>
      </c>
      <c r="CA424" s="123"/>
      <c r="CB424" s="123"/>
      <c r="CC424" s="123"/>
      <c r="CD424" s="122" t="n">
        <f aca="false">SUM(CA424:CC424)</f>
        <v>0</v>
      </c>
      <c r="CE424" s="123"/>
      <c r="CF424" s="123"/>
      <c r="CG424" s="123"/>
      <c r="CH424" s="123" t="n">
        <v>237.65016832</v>
      </c>
      <c r="CI424" s="123"/>
      <c r="CJ424" s="122" t="n">
        <f aca="false">SUM(CF424:CI424)</f>
        <v>237.65016832</v>
      </c>
      <c r="CK424" s="123" t="n">
        <f aca="false">BN424+BR424+BV424+BZ424+CD424+CE424+CJ424</f>
        <v>4098.47856896</v>
      </c>
      <c r="CL424" s="125" t="n">
        <v>5941.254208</v>
      </c>
      <c r="CM424" s="126"/>
      <c r="CN424" s="32"/>
      <c r="CO424" s="32"/>
      <c r="CP424" s="32"/>
      <c r="CQ424" s="32"/>
      <c r="CR424" s="32"/>
      <c r="CS424" s="32"/>
      <c r="CT424" s="32"/>
    </row>
    <row r="425" customFormat="false" ht="24.75" hidden="false" customHeight="true" outlineLevel="0" collapsed="false">
      <c r="A425" s="32"/>
      <c r="B425" s="106" t="n">
        <f aca="false">B424+1</f>
        <v>415</v>
      </c>
      <c r="C425" s="117" t="str">
        <f aca="false" t="array" ref="C425:C425">INDEX(_Rge_Projectdata_3rd,$B425,MATCH(C$10,_Rge_Headline_Projectdata,0))</f>
        <v>S950270</v>
      </c>
      <c r="D425" s="117" t="n">
        <f aca="false">INDEX(_Rge_Projectdata_3rd,$B425,MATCH(D$10,_Rge_Headline_Projectdata,0))</f>
        <v>0</v>
      </c>
      <c r="E425" s="118" t="str">
        <f aca="false" t="array" ref="E425:E425">IF(INDEX(_Rge_Projectdata_3rd,$B425,MATCH(E$10,_Rge_Headline_Projectdata,0))=0,"",INDEX(_Rge_Projectdata_3rd,$B425,MATCH(E$10,_Rge_Headline_Projectdata,0)))</f>
        <v/>
      </c>
      <c r="F425" s="119" t="str">
        <f aca="false">IF(OR(E425=0,E425&gt;_Reportdate),"Open","Closed")</f>
        <v>Open</v>
      </c>
      <c r="G425" s="120"/>
      <c r="H425" s="121"/>
      <c r="I425" s="121"/>
      <c r="J425" s="121"/>
      <c r="K425" s="122" t="n">
        <f aca="false">SUM(H425:J425)</f>
        <v>0</v>
      </c>
      <c r="L425" s="123"/>
      <c r="M425" s="123"/>
      <c r="N425" s="123"/>
      <c r="O425" s="122" t="n">
        <f aca="false">SUM(L425:N425)</f>
        <v>0</v>
      </c>
      <c r="P425" s="123"/>
      <c r="Q425" s="123"/>
      <c r="R425" s="123"/>
      <c r="S425" s="122" t="n">
        <f aca="false">SUM(P425:R425)</f>
        <v>0</v>
      </c>
      <c r="T425" s="123"/>
      <c r="U425" s="123"/>
      <c r="V425" s="123"/>
      <c r="W425" s="122" t="n">
        <f aca="false">SUM(T425:V425)</f>
        <v>0</v>
      </c>
      <c r="X425" s="123"/>
      <c r="Y425" s="123"/>
      <c r="Z425" s="123"/>
      <c r="AA425" s="122" t="n">
        <f aca="false">SUM(X425:Z425)</f>
        <v>0</v>
      </c>
      <c r="AB425" s="123"/>
      <c r="AC425" s="123"/>
      <c r="AD425" s="123"/>
      <c r="AE425" s="123"/>
      <c r="AF425" s="123"/>
      <c r="AG425" s="122" t="n">
        <f aca="false">SUM(AC425:AF425)</f>
        <v>0</v>
      </c>
      <c r="AH425" s="124" t="n">
        <f aca="false">K425+O425+S425+W425+AA425+AB425+AG425</f>
        <v>0</v>
      </c>
      <c r="AI425" s="120" t="n">
        <v>30047.4384</v>
      </c>
      <c r="AJ425" s="121" t="n">
        <v>21117.5483076923</v>
      </c>
      <c r="AK425" s="121" t="n">
        <v>0</v>
      </c>
      <c r="AL425" s="121"/>
      <c r="AM425" s="122" t="n">
        <f aca="false">SUM(AJ425:AL425)</f>
        <v>21117.5483076923</v>
      </c>
      <c r="AN425" s="123"/>
      <c r="AO425" s="123"/>
      <c r="AP425" s="123" t="n">
        <v>731.95544</v>
      </c>
      <c r="AQ425" s="122" t="n">
        <f aca="false">SUM(AN425:AP425)</f>
        <v>731.95544</v>
      </c>
      <c r="AR425" s="123" t="n">
        <v>2196.0656</v>
      </c>
      <c r="AS425" s="123"/>
      <c r="AT425" s="123"/>
      <c r="AU425" s="122" t="n">
        <f aca="false">SUM(AR425:AT425)</f>
        <v>2196.0656</v>
      </c>
      <c r="AV425" s="123"/>
      <c r="AW425" s="123"/>
      <c r="AX425" s="123" t="n">
        <v>0</v>
      </c>
      <c r="AY425" s="122" t="n">
        <f aca="false">SUM(AV425:AX425)</f>
        <v>0</v>
      </c>
      <c r="AZ425" s="123"/>
      <c r="BA425" s="123"/>
      <c r="BB425" s="123"/>
      <c r="BC425" s="122" t="n">
        <f aca="false">SUM(AZ425:BB425)</f>
        <v>0</v>
      </c>
      <c r="BD425" s="123"/>
      <c r="BE425" s="123"/>
      <c r="BF425" s="123"/>
      <c r="BG425" s="123" t="n">
        <v>1201.897536</v>
      </c>
      <c r="BH425" s="123"/>
      <c r="BI425" s="122" t="n">
        <f aca="false">SUM(BE425:BH425)</f>
        <v>1201.897536</v>
      </c>
      <c r="BJ425" s="124" t="n">
        <f aca="false">AM425+AQ425+AU425+AY425+BC425+BD425+BI425</f>
        <v>25247.4668836923</v>
      </c>
      <c r="BK425" s="120" t="n">
        <v>0</v>
      </c>
      <c r="BL425" s="121" t="n">
        <v>0</v>
      </c>
      <c r="BM425" s="121"/>
      <c r="BN425" s="122" t="n">
        <f aca="false">SUM(BK425:BM425)</f>
        <v>0</v>
      </c>
      <c r="BO425" s="123"/>
      <c r="BP425" s="123"/>
      <c r="BQ425" s="123" t="n">
        <v>0</v>
      </c>
      <c r="BR425" s="122" t="n">
        <f aca="false">SUM(BO425:BQ425)</f>
        <v>0</v>
      </c>
      <c r="BS425" s="123" t="n">
        <v>0</v>
      </c>
      <c r="BT425" s="123"/>
      <c r="BU425" s="123"/>
      <c r="BV425" s="122" t="n">
        <f aca="false">SUM(BS425:BU425)</f>
        <v>0</v>
      </c>
      <c r="BW425" s="123"/>
      <c r="BX425" s="123"/>
      <c r="BY425" s="123" t="n">
        <v>0</v>
      </c>
      <c r="BZ425" s="122" t="n">
        <f aca="false">SUM(BW425:BY425)</f>
        <v>0</v>
      </c>
      <c r="CA425" s="123"/>
      <c r="CB425" s="123"/>
      <c r="CC425" s="123"/>
      <c r="CD425" s="122" t="n">
        <f aca="false">SUM(CA425:CC425)</f>
        <v>0</v>
      </c>
      <c r="CE425" s="123"/>
      <c r="CF425" s="123"/>
      <c r="CG425" s="123"/>
      <c r="CH425" s="123" t="n">
        <v>0</v>
      </c>
      <c r="CI425" s="123"/>
      <c r="CJ425" s="122" t="n">
        <f aca="false">SUM(CF425:CI425)</f>
        <v>0</v>
      </c>
      <c r="CK425" s="123" t="n">
        <f aca="false">BN425+BR425+BV425+BZ425+CD425+CE425+CJ425</f>
        <v>0</v>
      </c>
      <c r="CL425" s="125" t="n">
        <v>0</v>
      </c>
      <c r="CM425" s="126"/>
      <c r="CN425" s="32"/>
      <c r="CO425" s="32"/>
      <c r="CP425" s="32"/>
      <c r="CQ425" s="32"/>
      <c r="CR425" s="32"/>
      <c r="CS425" s="32"/>
      <c r="CT425" s="32"/>
    </row>
    <row r="426" customFormat="false" ht="24.75" hidden="false" customHeight="true" outlineLevel="0" collapsed="false">
      <c r="A426" s="32"/>
      <c r="B426" s="106" t="n">
        <f aca="false">B425+1</f>
        <v>416</v>
      </c>
      <c r="C426" s="117" t="str">
        <f aca="false" t="array" ref="C426:C426">INDEX(_Rge_Projectdata_3rd,$B426,MATCH(C$10,_Rge_Headline_Projectdata,0))</f>
        <v>S950271</v>
      </c>
      <c r="D426" s="117" t="n">
        <f aca="false">INDEX(_Rge_Projectdata_3rd,$B426,MATCH(D$10,_Rge_Headline_Projectdata,0))</f>
        <v>0</v>
      </c>
      <c r="E426" s="118" t="n">
        <f aca="false" t="array" ref="E426:E426">IF(INDEX(_Rge_Projectdata_3rd,$B426,MATCH(E$10,_Rge_Headline_Projectdata,0))=0,"",INDEX(_Rge_Projectdata_3rd,$B426,MATCH(E$10,_Rge_Headline_Projectdata,0)))</f>
        <v>45382</v>
      </c>
      <c r="F426" s="119" t="str">
        <f aca="false">IF(OR(E426=0,E426&gt;_Reportdate),"Open","Closed")</f>
        <v>Closed</v>
      </c>
      <c r="G426" s="120"/>
      <c r="H426" s="121"/>
      <c r="I426" s="121"/>
      <c r="J426" s="121"/>
      <c r="K426" s="122" t="n">
        <f aca="false">SUM(H426:J426)</f>
        <v>0</v>
      </c>
      <c r="L426" s="123"/>
      <c r="M426" s="123"/>
      <c r="N426" s="123"/>
      <c r="O426" s="122" t="n">
        <f aca="false">SUM(L426:N426)</f>
        <v>0</v>
      </c>
      <c r="P426" s="123"/>
      <c r="Q426" s="123"/>
      <c r="R426" s="123"/>
      <c r="S426" s="122" t="n">
        <f aca="false">SUM(P426:R426)</f>
        <v>0</v>
      </c>
      <c r="T426" s="123"/>
      <c r="U426" s="123"/>
      <c r="V426" s="123"/>
      <c r="W426" s="122" t="n">
        <f aca="false">SUM(T426:V426)</f>
        <v>0</v>
      </c>
      <c r="X426" s="123"/>
      <c r="Y426" s="123"/>
      <c r="Z426" s="123"/>
      <c r="AA426" s="122" t="n">
        <f aca="false">SUM(X426:Z426)</f>
        <v>0</v>
      </c>
      <c r="AB426" s="123"/>
      <c r="AC426" s="123"/>
      <c r="AD426" s="123"/>
      <c r="AE426" s="123"/>
      <c r="AF426" s="123"/>
      <c r="AG426" s="122" t="n">
        <f aca="false">SUM(AC426:AF426)</f>
        <v>0</v>
      </c>
      <c r="AH426" s="124" t="n">
        <f aca="false">K426+O426+S426+W426+AA426+AB426+AG426</f>
        <v>0</v>
      </c>
      <c r="AI426" s="120" t="n">
        <v>36648.229696</v>
      </c>
      <c r="AJ426" s="121" t="n">
        <v>0</v>
      </c>
      <c r="AK426" s="121" t="n">
        <v>24322.13834816</v>
      </c>
      <c r="AL426" s="121"/>
      <c r="AM426" s="122" t="n">
        <f aca="false">SUM(AJ426:AL426)</f>
        <v>24322.13834816</v>
      </c>
      <c r="AN426" s="123"/>
      <c r="AO426" s="123"/>
      <c r="AP426" s="123" t="n">
        <v>696.0292416</v>
      </c>
      <c r="AQ426" s="122" t="n">
        <f aca="false">SUM(AN426:AP426)</f>
        <v>696.0292416</v>
      </c>
      <c r="AR426" s="123" t="n">
        <v>656.209112</v>
      </c>
      <c r="AS426" s="123"/>
      <c r="AT426" s="123"/>
      <c r="AU426" s="122" t="n">
        <f aca="false">SUM(AR426:AT426)</f>
        <v>656.209112</v>
      </c>
      <c r="AV426" s="123"/>
      <c r="AW426" s="123"/>
      <c r="AX426" s="123" t="n">
        <v>0</v>
      </c>
      <c r="AY426" s="122" t="n">
        <f aca="false">SUM(AV426:AX426)</f>
        <v>0</v>
      </c>
      <c r="AZ426" s="123"/>
      <c r="BA426" s="123"/>
      <c r="BB426" s="123"/>
      <c r="BC426" s="122" t="n">
        <f aca="false">SUM(AZ426:BB426)</f>
        <v>0</v>
      </c>
      <c r="BD426" s="123"/>
      <c r="BE426" s="123"/>
      <c r="BF426" s="123"/>
      <c r="BG426" s="123" t="n">
        <v>1465.92918784</v>
      </c>
      <c r="BH426" s="123"/>
      <c r="BI426" s="122" t="n">
        <f aca="false">SUM(BE426:BH426)</f>
        <v>1465.92918784</v>
      </c>
      <c r="BJ426" s="124" t="n">
        <f aca="false">AM426+AQ426+AU426+AY426+BC426+BD426+BI426</f>
        <v>27140.3058896</v>
      </c>
      <c r="BK426" s="120" t="n">
        <v>0</v>
      </c>
      <c r="BL426" s="121" t="n">
        <v>24322.13834816</v>
      </c>
      <c r="BM426" s="121"/>
      <c r="BN426" s="122" t="n">
        <f aca="false">SUM(BK426:BM426)</f>
        <v>24322.13834816</v>
      </c>
      <c r="BO426" s="123"/>
      <c r="BP426" s="123"/>
      <c r="BQ426" s="123" t="n">
        <v>696.0292416</v>
      </c>
      <c r="BR426" s="122" t="n">
        <f aca="false">SUM(BO426:BQ426)</f>
        <v>696.0292416</v>
      </c>
      <c r="BS426" s="123" t="n">
        <v>656.209112</v>
      </c>
      <c r="BT426" s="123"/>
      <c r="BU426" s="123"/>
      <c r="BV426" s="122" t="n">
        <f aca="false">SUM(BS426:BU426)</f>
        <v>656.209112</v>
      </c>
      <c r="BW426" s="123"/>
      <c r="BX426" s="123"/>
      <c r="BY426" s="123" t="n">
        <v>0</v>
      </c>
      <c r="BZ426" s="122" t="n">
        <f aca="false">SUM(BW426:BY426)</f>
        <v>0</v>
      </c>
      <c r="CA426" s="123"/>
      <c r="CB426" s="123"/>
      <c r="CC426" s="123"/>
      <c r="CD426" s="122" t="n">
        <f aca="false">SUM(CA426:CC426)</f>
        <v>0</v>
      </c>
      <c r="CE426" s="123"/>
      <c r="CF426" s="123"/>
      <c r="CG426" s="123"/>
      <c r="CH426" s="123" t="n">
        <v>1465.92918784</v>
      </c>
      <c r="CI426" s="123"/>
      <c r="CJ426" s="122" t="n">
        <f aca="false">SUM(CF426:CI426)</f>
        <v>1465.92918784</v>
      </c>
      <c r="CK426" s="123" t="n">
        <f aca="false">BN426+BR426+BV426+BZ426+CD426+CE426+CJ426</f>
        <v>27140.3058896</v>
      </c>
      <c r="CL426" s="125" t="n">
        <v>36648.229696</v>
      </c>
      <c r="CM426" s="126"/>
      <c r="CN426" s="32"/>
      <c r="CO426" s="32"/>
      <c r="CP426" s="32"/>
      <c r="CQ426" s="32"/>
      <c r="CR426" s="32"/>
      <c r="CS426" s="32"/>
      <c r="CT426" s="32"/>
    </row>
    <row r="427" customFormat="false" ht="24.75" hidden="false" customHeight="true" outlineLevel="0" collapsed="false">
      <c r="A427" s="32"/>
      <c r="B427" s="106" t="n">
        <f aca="false">B426+1</f>
        <v>417</v>
      </c>
      <c r="C427" s="117" t="str">
        <f aca="false" t="array" ref="C427:C427">INDEX(_Rge_Projectdata_3rd,$B427,MATCH(C$10,_Rge_Headline_Projectdata,0))</f>
        <v>S950272</v>
      </c>
      <c r="D427" s="117" t="n">
        <f aca="false">INDEX(_Rge_Projectdata_3rd,$B427,MATCH(D$10,_Rge_Headline_Projectdata,0))</f>
        <v>0</v>
      </c>
      <c r="E427" s="118" t="str">
        <f aca="false" t="array" ref="E427:E427">IF(INDEX(_Rge_Projectdata_3rd,$B427,MATCH(E$10,_Rge_Headline_Projectdata,0))=0,"",INDEX(_Rge_Projectdata_3rd,$B427,MATCH(E$10,_Rge_Headline_Projectdata,0)))</f>
        <v/>
      </c>
      <c r="F427" s="119" t="str">
        <f aca="false">IF(OR(E427=0,E427&gt;_Reportdate),"Open","Closed")</f>
        <v>Open</v>
      </c>
      <c r="G427" s="120"/>
      <c r="H427" s="121"/>
      <c r="I427" s="121"/>
      <c r="J427" s="121"/>
      <c r="K427" s="122" t="n">
        <f aca="false">SUM(H427:J427)</f>
        <v>0</v>
      </c>
      <c r="L427" s="123"/>
      <c r="M427" s="123"/>
      <c r="N427" s="123"/>
      <c r="O427" s="122" t="n">
        <f aca="false">SUM(L427:N427)</f>
        <v>0</v>
      </c>
      <c r="P427" s="123"/>
      <c r="Q427" s="123"/>
      <c r="R427" s="123"/>
      <c r="S427" s="122" t="n">
        <f aca="false">SUM(P427:R427)</f>
        <v>0</v>
      </c>
      <c r="T427" s="123"/>
      <c r="U427" s="123"/>
      <c r="V427" s="123"/>
      <c r="W427" s="122" t="n">
        <f aca="false">SUM(T427:V427)</f>
        <v>0</v>
      </c>
      <c r="X427" s="123"/>
      <c r="Y427" s="123"/>
      <c r="Z427" s="123"/>
      <c r="AA427" s="122" t="n">
        <f aca="false">SUM(X427:Z427)</f>
        <v>0</v>
      </c>
      <c r="AB427" s="123"/>
      <c r="AC427" s="123"/>
      <c r="AD427" s="123"/>
      <c r="AE427" s="123"/>
      <c r="AF427" s="123"/>
      <c r="AG427" s="122" t="n">
        <f aca="false">SUM(AC427:AF427)</f>
        <v>0</v>
      </c>
      <c r="AH427" s="124" t="n">
        <f aca="false">K427+O427+S427+W427+AA427+AB427+AG427</f>
        <v>0</v>
      </c>
      <c r="AI427" s="120" t="n">
        <v>26539.074144</v>
      </c>
      <c r="AJ427" s="121" t="n">
        <v>17758.63792</v>
      </c>
      <c r="AK427" s="121" t="n">
        <v>0</v>
      </c>
      <c r="AL427" s="121"/>
      <c r="AM427" s="122" t="n">
        <f aca="false">SUM(AJ427:AL427)</f>
        <v>17758.63792</v>
      </c>
      <c r="AN427" s="123"/>
      <c r="AO427" s="123"/>
      <c r="AP427" s="123" t="n">
        <v>829.8497472</v>
      </c>
      <c r="AQ427" s="122" t="n">
        <f aca="false">SUM(AN427:AP427)</f>
        <v>829.8497472</v>
      </c>
      <c r="AR427" s="123" t="n">
        <v>3226.422912</v>
      </c>
      <c r="AS427" s="123"/>
      <c r="AT427" s="123"/>
      <c r="AU427" s="122" t="n">
        <f aca="false">SUM(AR427:AT427)</f>
        <v>3226.422912</v>
      </c>
      <c r="AV427" s="123"/>
      <c r="AW427" s="123"/>
      <c r="AX427" s="123" t="n">
        <v>0</v>
      </c>
      <c r="AY427" s="122" t="n">
        <f aca="false">SUM(AV427:AX427)</f>
        <v>0</v>
      </c>
      <c r="AZ427" s="123"/>
      <c r="BA427" s="123"/>
      <c r="BB427" s="123"/>
      <c r="BC427" s="122" t="n">
        <f aca="false">SUM(AZ427:BB427)</f>
        <v>0</v>
      </c>
      <c r="BD427" s="123"/>
      <c r="BE427" s="123"/>
      <c r="BF427" s="123"/>
      <c r="BG427" s="123" t="n">
        <v>1061.56296576</v>
      </c>
      <c r="BH427" s="123"/>
      <c r="BI427" s="122" t="n">
        <f aca="false">SUM(BE427:BH427)</f>
        <v>1061.56296576</v>
      </c>
      <c r="BJ427" s="124" t="n">
        <f aca="false">AM427+AQ427+AU427+AY427+BC427+BD427+BI427</f>
        <v>22876.47354496</v>
      </c>
      <c r="BK427" s="120" t="n">
        <v>0</v>
      </c>
      <c r="BL427" s="121" t="n">
        <v>0</v>
      </c>
      <c r="BM427" s="121"/>
      <c r="BN427" s="122" t="n">
        <f aca="false">SUM(BK427:BM427)</f>
        <v>0</v>
      </c>
      <c r="BO427" s="123"/>
      <c r="BP427" s="123"/>
      <c r="BQ427" s="123" t="n">
        <v>0</v>
      </c>
      <c r="BR427" s="122" t="n">
        <f aca="false">SUM(BO427:BQ427)</f>
        <v>0</v>
      </c>
      <c r="BS427" s="123" t="n">
        <v>0</v>
      </c>
      <c r="BT427" s="123"/>
      <c r="BU427" s="123"/>
      <c r="BV427" s="122" t="n">
        <f aca="false">SUM(BS427:BU427)</f>
        <v>0</v>
      </c>
      <c r="BW427" s="123"/>
      <c r="BX427" s="123"/>
      <c r="BY427" s="123" t="n">
        <v>0</v>
      </c>
      <c r="BZ427" s="122" t="n">
        <f aca="false">SUM(BW427:BY427)</f>
        <v>0</v>
      </c>
      <c r="CA427" s="123"/>
      <c r="CB427" s="123"/>
      <c r="CC427" s="123"/>
      <c r="CD427" s="122" t="n">
        <f aca="false">SUM(CA427:CC427)</f>
        <v>0</v>
      </c>
      <c r="CE427" s="123"/>
      <c r="CF427" s="123"/>
      <c r="CG427" s="123"/>
      <c r="CH427" s="123" t="n">
        <v>0</v>
      </c>
      <c r="CI427" s="123"/>
      <c r="CJ427" s="122" t="n">
        <f aca="false">SUM(CF427:CI427)</f>
        <v>0</v>
      </c>
      <c r="CK427" s="123" t="n">
        <f aca="false">BN427+BR427+BV427+BZ427+CD427+CE427+CJ427</f>
        <v>0</v>
      </c>
      <c r="CL427" s="125" t="n">
        <v>0</v>
      </c>
      <c r="CM427" s="126"/>
      <c r="CN427" s="32"/>
      <c r="CO427" s="32"/>
      <c r="CP427" s="32"/>
      <c r="CQ427" s="32"/>
      <c r="CR427" s="32"/>
      <c r="CS427" s="32"/>
      <c r="CT427" s="32"/>
    </row>
    <row r="428" customFormat="false" ht="24.75" hidden="false" customHeight="true" outlineLevel="0" collapsed="false">
      <c r="A428" s="32"/>
      <c r="B428" s="106" t="n">
        <f aca="false">B427+1</f>
        <v>418</v>
      </c>
      <c r="C428" s="117" t="str">
        <f aca="false" t="array" ref="C428:C428">INDEX(_Rge_Projectdata_3rd,$B428,MATCH(C$10,_Rge_Headline_Projectdata,0))</f>
        <v>S950273</v>
      </c>
      <c r="D428" s="117" t="n">
        <f aca="false">INDEX(_Rge_Projectdata_3rd,$B428,MATCH(D$10,_Rge_Headline_Projectdata,0))</f>
        <v>0</v>
      </c>
      <c r="E428" s="118" t="str">
        <f aca="false" t="array" ref="E428:E428">IF(INDEX(_Rge_Projectdata_3rd,$B428,MATCH(E$10,_Rge_Headline_Projectdata,0))=0,"",INDEX(_Rge_Projectdata_3rd,$B428,MATCH(E$10,_Rge_Headline_Projectdata,0)))</f>
        <v/>
      </c>
      <c r="F428" s="119" t="str">
        <f aca="false">IF(OR(E428=0,E428&gt;_Reportdate),"Open","Closed")</f>
        <v>Open</v>
      </c>
      <c r="G428" s="120"/>
      <c r="H428" s="121"/>
      <c r="I428" s="121"/>
      <c r="J428" s="121"/>
      <c r="K428" s="122" t="n">
        <f aca="false">SUM(H428:J428)</f>
        <v>0</v>
      </c>
      <c r="L428" s="123"/>
      <c r="M428" s="123"/>
      <c r="N428" s="123"/>
      <c r="O428" s="122" t="n">
        <f aca="false">SUM(L428:N428)</f>
        <v>0</v>
      </c>
      <c r="P428" s="123"/>
      <c r="Q428" s="123"/>
      <c r="R428" s="123"/>
      <c r="S428" s="122" t="n">
        <f aca="false">SUM(P428:R428)</f>
        <v>0</v>
      </c>
      <c r="T428" s="123"/>
      <c r="U428" s="123"/>
      <c r="V428" s="123"/>
      <c r="W428" s="122" t="n">
        <f aca="false">SUM(T428:V428)</f>
        <v>0</v>
      </c>
      <c r="X428" s="123"/>
      <c r="Y428" s="123"/>
      <c r="Z428" s="123"/>
      <c r="AA428" s="122" t="n">
        <f aca="false">SUM(X428:Z428)</f>
        <v>0</v>
      </c>
      <c r="AB428" s="123"/>
      <c r="AC428" s="123"/>
      <c r="AD428" s="123"/>
      <c r="AE428" s="123"/>
      <c r="AF428" s="123"/>
      <c r="AG428" s="122" t="n">
        <f aca="false">SUM(AC428:AF428)</f>
        <v>0</v>
      </c>
      <c r="AH428" s="124" t="n">
        <f aca="false">K428+O428+S428+W428+AA428+AB428+AG428</f>
        <v>0</v>
      </c>
      <c r="AI428" s="120" t="n">
        <v>33563.375296</v>
      </c>
      <c r="AJ428" s="121" t="n">
        <v>0</v>
      </c>
      <c r="AK428" s="121" t="n">
        <v>24617.0277415385</v>
      </c>
      <c r="AL428" s="121"/>
      <c r="AM428" s="122" t="n">
        <f aca="false">SUM(AJ428:AL428)</f>
        <v>24617.0277415385</v>
      </c>
      <c r="AN428" s="123"/>
      <c r="AO428" s="123"/>
      <c r="AP428" s="123" t="n">
        <v>174.0073104</v>
      </c>
      <c r="AQ428" s="122" t="n">
        <f aca="false">SUM(AN428:AP428)</f>
        <v>174.0073104</v>
      </c>
      <c r="AR428" s="123" t="n">
        <v>1801.4912</v>
      </c>
      <c r="AS428" s="123"/>
      <c r="AT428" s="123"/>
      <c r="AU428" s="122" t="n">
        <f aca="false">SUM(AR428:AT428)</f>
        <v>1801.4912</v>
      </c>
      <c r="AV428" s="123"/>
      <c r="AW428" s="123"/>
      <c r="AX428" s="123" t="n">
        <v>0</v>
      </c>
      <c r="AY428" s="122" t="n">
        <f aca="false">SUM(AV428:AX428)</f>
        <v>0</v>
      </c>
      <c r="AZ428" s="123"/>
      <c r="BA428" s="123"/>
      <c r="BB428" s="123"/>
      <c r="BC428" s="122" t="n">
        <f aca="false">SUM(AZ428:BB428)</f>
        <v>0</v>
      </c>
      <c r="BD428" s="123"/>
      <c r="BE428" s="123"/>
      <c r="BF428" s="123"/>
      <c r="BG428" s="123" t="n">
        <v>1342.53501184</v>
      </c>
      <c r="BH428" s="123"/>
      <c r="BI428" s="122" t="n">
        <f aca="false">SUM(BE428:BH428)</f>
        <v>1342.53501184</v>
      </c>
      <c r="BJ428" s="124" t="n">
        <f aca="false">AM428+AQ428+AU428+AY428+BC428+BD428+BI428</f>
        <v>27935.0612637785</v>
      </c>
      <c r="BK428" s="120" t="n">
        <v>0</v>
      </c>
      <c r="BL428" s="121" t="n">
        <v>10965.75903776</v>
      </c>
      <c r="BM428" s="121"/>
      <c r="BN428" s="122" t="n">
        <f aca="false">SUM(BK428:BM428)</f>
        <v>10965.75903776</v>
      </c>
      <c r="BO428" s="123"/>
      <c r="BP428" s="123"/>
      <c r="BQ428" s="123" t="n">
        <v>174.0073104</v>
      </c>
      <c r="BR428" s="122" t="n">
        <f aca="false">SUM(BO428:BQ428)</f>
        <v>174.0073104</v>
      </c>
      <c r="BS428" s="123" t="n">
        <v>555.253864</v>
      </c>
      <c r="BT428" s="123"/>
      <c r="BU428" s="123"/>
      <c r="BV428" s="122" t="n">
        <f aca="false">SUM(BS428:BU428)</f>
        <v>555.253864</v>
      </c>
      <c r="BW428" s="123"/>
      <c r="BX428" s="123"/>
      <c r="BY428" s="123" t="n">
        <v>0</v>
      </c>
      <c r="BZ428" s="122" t="n">
        <f aca="false">SUM(BW428:BY428)</f>
        <v>0</v>
      </c>
      <c r="CA428" s="123"/>
      <c r="CB428" s="123"/>
      <c r="CC428" s="123"/>
      <c r="CD428" s="122" t="n">
        <f aca="false">SUM(CA428:CC428)</f>
        <v>0</v>
      </c>
      <c r="CE428" s="123"/>
      <c r="CF428" s="123"/>
      <c r="CG428" s="123"/>
      <c r="CH428" s="123" t="n">
        <v>655.32510592</v>
      </c>
      <c r="CI428" s="123"/>
      <c r="CJ428" s="122" t="n">
        <f aca="false">SUM(CF428:CI428)</f>
        <v>655.32510592</v>
      </c>
      <c r="CK428" s="123" t="n">
        <f aca="false">BN428+BR428+BV428+BZ428+CD428+CE428+CJ428</f>
        <v>12350.34531808</v>
      </c>
      <c r="CL428" s="125" t="n">
        <v>16383.127648</v>
      </c>
      <c r="CM428" s="126"/>
      <c r="CN428" s="32"/>
      <c r="CO428" s="32"/>
      <c r="CP428" s="32"/>
      <c r="CQ428" s="32"/>
      <c r="CR428" s="32"/>
      <c r="CS428" s="32"/>
      <c r="CT428" s="32"/>
    </row>
    <row r="429" customFormat="false" ht="24.75" hidden="false" customHeight="true" outlineLevel="0" collapsed="false">
      <c r="A429" s="32"/>
      <c r="B429" s="106" t="n">
        <f aca="false">B428+1</f>
        <v>419</v>
      </c>
      <c r="C429" s="117" t="str">
        <f aca="false" t="array" ref="C429:C429">INDEX(_Rge_Projectdata_3rd,$B429,MATCH(C$10,_Rge_Headline_Projectdata,0))</f>
        <v>S950274</v>
      </c>
      <c r="D429" s="117" t="n">
        <f aca="false">INDEX(_Rge_Projectdata_3rd,$B429,MATCH(D$10,_Rge_Headline_Projectdata,0))</f>
        <v>0</v>
      </c>
      <c r="E429" s="118" t="n">
        <f aca="false" t="array" ref="E429:E429">IF(INDEX(_Rge_Projectdata_3rd,$B429,MATCH(E$10,_Rge_Headline_Projectdata,0))=0,"",INDEX(_Rge_Projectdata_3rd,$B429,MATCH(E$10,_Rge_Headline_Projectdata,0)))</f>
        <v>45382</v>
      </c>
      <c r="F429" s="119" t="str">
        <f aca="false">IF(OR(E429=0,E429&gt;_Reportdate),"Open","Closed")</f>
        <v>Closed</v>
      </c>
      <c r="G429" s="120"/>
      <c r="H429" s="121"/>
      <c r="I429" s="121"/>
      <c r="J429" s="121"/>
      <c r="K429" s="122" t="n">
        <f aca="false">SUM(H429:J429)</f>
        <v>0</v>
      </c>
      <c r="L429" s="123"/>
      <c r="M429" s="123"/>
      <c r="N429" s="123"/>
      <c r="O429" s="122" t="n">
        <f aca="false">SUM(L429:N429)</f>
        <v>0</v>
      </c>
      <c r="P429" s="123"/>
      <c r="Q429" s="123"/>
      <c r="R429" s="123"/>
      <c r="S429" s="122" t="n">
        <f aca="false">SUM(P429:R429)</f>
        <v>0</v>
      </c>
      <c r="T429" s="123"/>
      <c r="U429" s="123"/>
      <c r="V429" s="123"/>
      <c r="W429" s="122" t="n">
        <f aca="false">SUM(T429:V429)</f>
        <v>0</v>
      </c>
      <c r="X429" s="123"/>
      <c r="Y429" s="123"/>
      <c r="Z429" s="123"/>
      <c r="AA429" s="122" t="n">
        <f aca="false">SUM(X429:Z429)</f>
        <v>0</v>
      </c>
      <c r="AB429" s="123"/>
      <c r="AC429" s="123"/>
      <c r="AD429" s="123"/>
      <c r="AE429" s="123"/>
      <c r="AF429" s="123"/>
      <c r="AG429" s="122" t="n">
        <f aca="false">SUM(AC429:AF429)</f>
        <v>0</v>
      </c>
      <c r="AH429" s="124" t="n">
        <f aca="false">K429+O429+S429+W429+AA429+AB429+AG429</f>
        <v>0</v>
      </c>
      <c r="AI429" s="120" t="n">
        <v>3048.824576</v>
      </c>
      <c r="AJ429" s="121" t="n">
        <v>642.95539776</v>
      </c>
      <c r="AK429" s="121" t="n">
        <v>758.8462832</v>
      </c>
      <c r="AL429" s="121"/>
      <c r="AM429" s="122" t="n">
        <f aca="false">SUM(AJ429:AL429)</f>
        <v>1401.80168096</v>
      </c>
      <c r="AN429" s="123"/>
      <c r="AO429" s="123"/>
      <c r="AP429" s="123" t="n">
        <v>0</v>
      </c>
      <c r="AQ429" s="122" t="n">
        <f aca="false">SUM(AN429:AP429)</f>
        <v>0</v>
      </c>
      <c r="AR429" s="123" t="n">
        <v>94.32560096</v>
      </c>
      <c r="AS429" s="123"/>
      <c r="AT429" s="123"/>
      <c r="AU429" s="122" t="n">
        <f aca="false">SUM(AR429:AT429)</f>
        <v>94.32560096</v>
      </c>
      <c r="AV429" s="123"/>
      <c r="AW429" s="123"/>
      <c r="AX429" s="123" t="n">
        <v>0</v>
      </c>
      <c r="AY429" s="122" t="n">
        <f aca="false">SUM(AV429:AX429)</f>
        <v>0</v>
      </c>
      <c r="AZ429" s="123"/>
      <c r="BA429" s="123"/>
      <c r="BB429" s="123"/>
      <c r="BC429" s="122" t="n">
        <f aca="false">SUM(AZ429:BB429)</f>
        <v>0</v>
      </c>
      <c r="BD429" s="123"/>
      <c r="BE429" s="123"/>
      <c r="BF429" s="123"/>
      <c r="BG429" s="123" t="n">
        <v>121.95298304</v>
      </c>
      <c r="BH429" s="123"/>
      <c r="BI429" s="122" t="n">
        <f aca="false">SUM(BE429:BH429)</f>
        <v>121.95298304</v>
      </c>
      <c r="BJ429" s="124" t="n">
        <f aca="false">AM429+AQ429+AU429+AY429+BC429+BD429+BI429</f>
        <v>1618.08026496</v>
      </c>
      <c r="BK429" s="120" t="n">
        <v>642.95539776</v>
      </c>
      <c r="BL429" s="121" t="n">
        <v>758.8462832</v>
      </c>
      <c r="BM429" s="121"/>
      <c r="BN429" s="122" t="n">
        <f aca="false">SUM(BK429:BM429)</f>
        <v>1401.80168096</v>
      </c>
      <c r="BO429" s="123"/>
      <c r="BP429" s="123"/>
      <c r="BQ429" s="123" t="n">
        <v>0</v>
      </c>
      <c r="BR429" s="122" t="n">
        <f aca="false">SUM(BO429:BQ429)</f>
        <v>0</v>
      </c>
      <c r="BS429" s="123" t="n">
        <v>94.32560096</v>
      </c>
      <c r="BT429" s="123"/>
      <c r="BU429" s="123"/>
      <c r="BV429" s="122" t="n">
        <f aca="false">SUM(BS429:BU429)</f>
        <v>94.32560096</v>
      </c>
      <c r="BW429" s="123"/>
      <c r="BX429" s="123"/>
      <c r="BY429" s="123" t="n">
        <v>0</v>
      </c>
      <c r="BZ429" s="122" t="n">
        <f aca="false">SUM(BW429:BY429)</f>
        <v>0</v>
      </c>
      <c r="CA429" s="123"/>
      <c r="CB429" s="123"/>
      <c r="CC429" s="123"/>
      <c r="CD429" s="122" t="n">
        <f aca="false">SUM(CA429:CC429)</f>
        <v>0</v>
      </c>
      <c r="CE429" s="123"/>
      <c r="CF429" s="123"/>
      <c r="CG429" s="123"/>
      <c r="CH429" s="123" t="n">
        <v>121.95298304</v>
      </c>
      <c r="CI429" s="123"/>
      <c r="CJ429" s="122" t="n">
        <f aca="false">SUM(CF429:CI429)</f>
        <v>121.95298304</v>
      </c>
      <c r="CK429" s="123" t="n">
        <f aca="false">BN429+BR429+BV429+BZ429+CD429+CE429+CJ429</f>
        <v>1618.08026496</v>
      </c>
      <c r="CL429" s="125" t="n">
        <v>3048.824576</v>
      </c>
      <c r="CM429" s="126"/>
      <c r="CN429" s="32"/>
      <c r="CO429" s="32"/>
      <c r="CP429" s="32"/>
      <c r="CQ429" s="32"/>
      <c r="CR429" s="32"/>
      <c r="CS429" s="32"/>
      <c r="CT429" s="32"/>
    </row>
    <row r="430" customFormat="false" ht="24.75" hidden="false" customHeight="true" outlineLevel="0" collapsed="false">
      <c r="A430" s="32"/>
      <c r="B430" s="106" t="n">
        <f aca="false">B429+1</f>
        <v>420</v>
      </c>
      <c r="C430" s="117" t="str">
        <f aca="false" t="array" ref="C430:C430">INDEX(_Rge_Projectdata_3rd,$B430,MATCH(C$10,_Rge_Headline_Projectdata,0))</f>
        <v>S950275</v>
      </c>
      <c r="D430" s="117" t="n">
        <f aca="false">INDEX(_Rge_Projectdata_3rd,$B430,MATCH(D$10,_Rge_Headline_Projectdata,0))</f>
        <v>0</v>
      </c>
      <c r="E430" s="118" t="n">
        <f aca="false" t="array" ref="E430:E430">IF(INDEX(_Rge_Projectdata_3rd,$B430,MATCH(E$10,_Rge_Headline_Projectdata,0))=0,"",INDEX(_Rge_Projectdata_3rd,$B430,MATCH(E$10,_Rge_Headline_Projectdata,0)))</f>
        <v>45382</v>
      </c>
      <c r="F430" s="119" t="str">
        <f aca="false">IF(OR(E430=0,E430&gt;_Reportdate),"Open","Closed")</f>
        <v>Closed</v>
      </c>
      <c r="G430" s="120"/>
      <c r="H430" s="121"/>
      <c r="I430" s="121"/>
      <c r="J430" s="121"/>
      <c r="K430" s="122" t="n">
        <f aca="false">SUM(H430:J430)</f>
        <v>0</v>
      </c>
      <c r="L430" s="123"/>
      <c r="M430" s="123"/>
      <c r="N430" s="123"/>
      <c r="O430" s="122" t="n">
        <f aca="false">SUM(L430:N430)</f>
        <v>0</v>
      </c>
      <c r="P430" s="123"/>
      <c r="Q430" s="123"/>
      <c r="R430" s="123"/>
      <c r="S430" s="122" t="n">
        <f aca="false">SUM(P430:R430)</f>
        <v>0</v>
      </c>
      <c r="T430" s="123"/>
      <c r="U430" s="123"/>
      <c r="V430" s="123"/>
      <c r="W430" s="122" t="n">
        <f aca="false">SUM(T430:V430)</f>
        <v>0</v>
      </c>
      <c r="X430" s="123"/>
      <c r="Y430" s="123"/>
      <c r="Z430" s="123"/>
      <c r="AA430" s="122" t="n">
        <f aca="false">SUM(X430:Z430)</f>
        <v>0</v>
      </c>
      <c r="AB430" s="123"/>
      <c r="AC430" s="123"/>
      <c r="AD430" s="123"/>
      <c r="AE430" s="123"/>
      <c r="AF430" s="123"/>
      <c r="AG430" s="122" t="n">
        <f aca="false">SUM(AC430:AF430)</f>
        <v>0</v>
      </c>
      <c r="AH430" s="124" t="n">
        <f aca="false">K430+O430+S430+W430+AA430+AB430+AG430</f>
        <v>0</v>
      </c>
      <c r="AI430" s="120" t="n">
        <v>4173.640608</v>
      </c>
      <c r="AJ430" s="121" t="n">
        <v>964.43309664</v>
      </c>
      <c r="AK430" s="121" t="n">
        <v>972.27157616</v>
      </c>
      <c r="AL430" s="121"/>
      <c r="AM430" s="122" t="n">
        <f aca="false">SUM(AJ430:AL430)</f>
        <v>1936.7046728</v>
      </c>
      <c r="AN430" s="123"/>
      <c r="AO430" s="123"/>
      <c r="AP430" s="123" t="n">
        <v>0</v>
      </c>
      <c r="AQ430" s="122" t="n">
        <f aca="false">SUM(AN430:AP430)</f>
        <v>0</v>
      </c>
      <c r="AR430" s="123" t="n">
        <v>94.32599952</v>
      </c>
      <c r="AS430" s="123"/>
      <c r="AT430" s="123"/>
      <c r="AU430" s="122" t="n">
        <f aca="false">SUM(AR430:AT430)</f>
        <v>94.32599952</v>
      </c>
      <c r="AV430" s="123"/>
      <c r="AW430" s="123"/>
      <c r="AX430" s="123" t="n">
        <v>0</v>
      </c>
      <c r="AY430" s="122" t="n">
        <f aca="false">SUM(AV430:AX430)</f>
        <v>0</v>
      </c>
      <c r="AZ430" s="123"/>
      <c r="BA430" s="123"/>
      <c r="BB430" s="123"/>
      <c r="BC430" s="122" t="n">
        <f aca="false">SUM(AZ430:BB430)</f>
        <v>0</v>
      </c>
      <c r="BD430" s="123"/>
      <c r="BE430" s="123"/>
      <c r="BF430" s="123"/>
      <c r="BG430" s="123" t="n">
        <v>166.94562432</v>
      </c>
      <c r="BH430" s="123"/>
      <c r="BI430" s="122" t="n">
        <f aca="false">SUM(BE430:BH430)</f>
        <v>166.94562432</v>
      </c>
      <c r="BJ430" s="124" t="n">
        <f aca="false">AM430+AQ430+AU430+AY430+BC430+BD430+BI430</f>
        <v>2197.97629664</v>
      </c>
      <c r="BK430" s="120" t="n">
        <v>964.43309664</v>
      </c>
      <c r="BL430" s="121" t="n">
        <v>972.27157616</v>
      </c>
      <c r="BM430" s="121"/>
      <c r="BN430" s="122" t="n">
        <f aca="false">SUM(BK430:BM430)</f>
        <v>1936.7046728</v>
      </c>
      <c r="BO430" s="123"/>
      <c r="BP430" s="123"/>
      <c r="BQ430" s="123" t="n">
        <v>0</v>
      </c>
      <c r="BR430" s="122" t="n">
        <f aca="false">SUM(BO430:BQ430)</f>
        <v>0</v>
      </c>
      <c r="BS430" s="123" t="n">
        <v>94.32599952</v>
      </c>
      <c r="BT430" s="123"/>
      <c r="BU430" s="123"/>
      <c r="BV430" s="122" t="n">
        <f aca="false">SUM(BS430:BU430)</f>
        <v>94.32599952</v>
      </c>
      <c r="BW430" s="123"/>
      <c r="BX430" s="123"/>
      <c r="BY430" s="123" t="n">
        <v>0</v>
      </c>
      <c r="BZ430" s="122" t="n">
        <f aca="false">SUM(BW430:BY430)</f>
        <v>0</v>
      </c>
      <c r="CA430" s="123"/>
      <c r="CB430" s="123"/>
      <c r="CC430" s="123"/>
      <c r="CD430" s="122" t="n">
        <f aca="false">SUM(CA430:CC430)</f>
        <v>0</v>
      </c>
      <c r="CE430" s="123"/>
      <c r="CF430" s="123"/>
      <c r="CG430" s="123"/>
      <c r="CH430" s="123" t="n">
        <v>166.94562432</v>
      </c>
      <c r="CI430" s="123"/>
      <c r="CJ430" s="122" t="n">
        <f aca="false">SUM(CF430:CI430)</f>
        <v>166.94562432</v>
      </c>
      <c r="CK430" s="123" t="n">
        <f aca="false">BN430+BR430+BV430+BZ430+CD430+CE430+CJ430</f>
        <v>2197.97629664</v>
      </c>
      <c r="CL430" s="125" t="n">
        <v>4173.640608</v>
      </c>
      <c r="CM430" s="126"/>
      <c r="CN430" s="32"/>
      <c r="CO430" s="32"/>
      <c r="CP430" s="32"/>
      <c r="CQ430" s="32"/>
      <c r="CR430" s="32"/>
      <c r="CS430" s="32"/>
      <c r="CT430" s="32"/>
    </row>
    <row r="431" customFormat="false" ht="24.75" hidden="false" customHeight="true" outlineLevel="0" collapsed="false">
      <c r="A431" s="32"/>
      <c r="B431" s="106" t="n">
        <f aca="false">B430+1</f>
        <v>421</v>
      </c>
      <c r="C431" s="117" t="str">
        <f aca="false" t="array" ref="C431:C431">INDEX(_Rge_Projectdata_3rd,$B431,MATCH(C$10,_Rge_Headline_Projectdata,0))</f>
        <v>S950249-1</v>
      </c>
      <c r="D431" s="117" t="n">
        <f aca="false">INDEX(_Rge_Projectdata_3rd,$B431,MATCH(D$10,_Rge_Headline_Projectdata,0))</f>
        <v>0</v>
      </c>
      <c r="E431" s="118" t="str">
        <f aca="false" t="array" ref="E431:E431">IF(INDEX(_Rge_Projectdata_3rd,$B431,MATCH(E$10,_Rge_Headline_Projectdata,0))=0,"",INDEX(_Rge_Projectdata_3rd,$B431,MATCH(E$10,_Rge_Headline_Projectdata,0)))</f>
        <v/>
      </c>
      <c r="F431" s="119" t="str">
        <f aca="false">IF(OR(E431=0,E431&gt;_Reportdate),"Open","Closed")</f>
        <v>Open</v>
      </c>
      <c r="G431" s="120"/>
      <c r="H431" s="121"/>
      <c r="I431" s="121"/>
      <c r="J431" s="121"/>
      <c r="K431" s="122" t="n">
        <f aca="false">SUM(H431:J431)</f>
        <v>0</v>
      </c>
      <c r="L431" s="123"/>
      <c r="M431" s="123"/>
      <c r="N431" s="123"/>
      <c r="O431" s="122" t="n">
        <f aca="false">SUM(L431:N431)</f>
        <v>0</v>
      </c>
      <c r="P431" s="123"/>
      <c r="Q431" s="123"/>
      <c r="R431" s="123"/>
      <c r="S431" s="122" t="n">
        <f aca="false">SUM(P431:R431)</f>
        <v>0</v>
      </c>
      <c r="T431" s="123"/>
      <c r="U431" s="123"/>
      <c r="V431" s="123"/>
      <c r="W431" s="122" t="n">
        <f aca="false">SUM(T431:V431)</f>
        <v>0</v>
      </c>
      <c r="X431" s="123"/>
      <c r="Y431" s="123"/>
      <c r="Z431" s="123"/>
      <c r="AA431" s="122" t="n">
        <f aca="false">SUM(X431:Z431)</f>
        <v>0</v>
      </c>
      <c r="AB431" s="123"/>
      <c r="AC431" s="123"/>
      <c r="AD431" s="123"/>
      <c r="AE431" s="123"/>
      <c r="AF431" s="123"/>
      <c r="AG431" s="122" t="n">
        <f aca="false">SUM(AC431:AF431)</f>
        <v>0</v>
      </c>
      <c r="AH431" s="124" t="n">
        <f aca="false">K431+O431+S431+W431+AA431+AB431+AG431</f>
        <v>0</v>
      </c>
      <c r="AI431" s="120" t="n">
        <v>189441.5464</v>
      </c>
      <c r="AJ431" s="121" t="n">
        <v>122845.812413793</v>
      </c>
      <c r="AK431" s="121" t="n">
        <v>0</v>
      </c>
      <c r="AL431" s="121"/>
      <c r="AM431" s="122" t="n">
        <f aca="false">SUM(AJ431:AL431)</f>
        <v>122845.812413793</v>
      </c>
      <c r="AN431" s="123"/>
      <c r="AO431" s="123"/>
      <c r="AP431" s="123" t="n">
        <v>2766.165824</v>
      </c>
      <c r="AQ431" s="122" t="n">
        <f aca="false">SUM(AN431:AP431)</f>
        <v>2766.165824</v>
      </c>
      <c r="AR431" s="123" t="n">
        <v>5863.61472</v>
      </c>
      <c r="AS431" s="123"/>
      <c r="AT431" s="123"/>
      <c r="AU431" s="122" t="n">
        <f aca="false">SUM(AR431:AT431)</f>
        <v>5863.61472</v>
      </c>
      <c r="AV431" s="123"/>
      <c r="AW431" s="123"/>
      <c r="AX431" s="123" t="n">
        <v>0</v>
      </c>
      <c r="AY431" s="122" t="n">
        <f aca="false">SUM(AV431:AX431)</f>
        <v>0</v>
      </c>
      <c r="AZ431" s="123"/>
      <c r="BA431" s="123"/>
      <c r="BB431" s="123"/>
      <c r="BC431" s="122" t="n">
        <f aca="false">SUM(AZ431:BB431)</f>
        <v>0</v>
      </c>
      <c r="BD431" s="123"/>
      <c r="BE431" s="123"/>
      <c r="BF431" s="123"/>
      <c r="BG431" s="123" t="n">
        <v>7577.661856</v>
      </c>
      <c r="BH431" s="123"/>
      <c r="BI431" s="122" t="n">
        <f aca="false">SUM(BE431:BH431)</f>
        <v>7577.661856</v>
      </c>
      <c r="BJ431" s="124" t="n">
        <f aca="false">AM431+AQ431+AU431+AY431+BC431+BD431+BI431</f>
        <v>139053.254813793</v>
      </c>
      <c r="BK431" s="120" t="n">
        <v>70033.17326704</v>
      </c>
      <c r="BL431" s="121" t="n">
        <v>0</v>
      </c>
      <c r="BM431" s="121"/>
      <c r="BN431" s="122" t="n">
        <f aca="false">SUM(BK431:BM431)</f>
        <v>70033.17326704</v>
      </c>
      <c r="BO431" s="123"/>
      <c r="BP431" s="123"/>
      <c r="BQ431" s="123" t="n">
        <v>1291.47947584</v>
      </c>
      <c r="BR431" s="122" t="n">
        <f aca="false">SUM(BO431:BQ431)</f>
        <v>1291.47947584</v>
      </c>
      <c r="BS431" s="123" t="n">
        <v>2486.4404736</v>
      </c>
      <c r="BT431" s="123"/>
      <c r="BU431" s="123"/>
      <c r="BV431" s="122" t="n">
        <f aca="false">SUM(BS431:BU431)</f>
        <v>2486.4404736</v>
      </c>
      <c r="BW431" s="123"/>
      <c r="BX431" s="123"/>
      <c r="BY431" s="123" t="n">
        <v>0</v>
      </c>
      <c r="BZ431" s="122" t="n">
        <f aca="false">SUM(BW431:BY431)</f>
        <v>0</v>
      </c>
      <c r="CA431" s="123"/>
      <c r="CB431" s="123"/>
      <c r="CC431" s="123"/>
      <c r="CD431" s="122" t="n">
        <f aca="false">SUM(CA431:CC431)</f>
        <v>0</v>
      </c>
      <c r="CE431" s="123"/>
      <c r="CF431" s="123"/>
      <c r="CG431" s="123"/>
      <c r="CH431" s="123" t="n">
        <v>4711.9516864</v>
      </c>
      <c r="CI431" s="123"/>
      <c r="CJ431" s="122" t="n">
        <f aca="false">SUM(CF431:CI431)</f>
        <v>4711.9516864</v>
      </c>
      <c r="CK431" s="123" t="n">
        <f aca="false">BN431+BR431+BV431+BZ431+CD431+CE431+CJ431</f>
        <v>78523.04490288</v>
      </c>
      <c r="CL431" s="125" t="n">
        <v>117798.79216</v>
      </c>
      <c r="CM431" s="126"/>
      <c r="CN431" s="32"/>
      <c r="CO431" s="32"/>
      <c r="CP431" s="32"/>
      <c r="CQ431" s="32"/>
      <c r="CR431" s="32"/>
      <c r="CS431" s="32"/>
      <c r="CT431" s="32"/>
    </row>
    <row r="432" customFormat="false" ht="24.75" hidden="false" customHeight="true" outlineLevel="0" collapsed="false">
      <c r="A432" s="32"/>
      <c r="B432" s="106" t="n">
        <f aca="false">B431+1</f>
        <v>422</v>
      </c>
      <c r="C432" s="117" t="str">
        <f aca="false" t="array" ref="C432:C432">INDEX(_Rge_Projectdata_3rd,$B432,MATCH(C$10,_Rge_Headline_Projectdata,0))</f>
        <v>S950276</v>
      </c>
      <c r="D432" s="117" t="n">
        <f aca="false">INDEX(_Rge_Projectdata_3rd,$B432,MATCH(D$10,_Rge_Headline_Projectdata,0))</f>
        <v>0</v>
      </c>
      <c r="E432" s="118" t="str">
        <f aca="false" t="array" ref="E432:E432">IF(INDEX(_Rge_Projectdata_3rd,$B432,MATCH(E$10,_Rge_Headline_Projectdata,0))=0,"",INDEX(_Rge_Projectdata_3rd,$B432,MATCH(E$10,_Rge_Headline_Projectdata,0)))</f>
        <v/>
      </c>
      <c r="F432" s="119" t="str">
        <f aca="false">IF(OR(E432=0,E432&gt;_Reportdate),"Open","Closed")</f>
        <v>Open</v>
      </c>
      <c r="G432" s="120"/>
      <c r="H432" s="121"/>
      <c r="I432" s="121"/>
      <c r="J432" s="121"/>
      <c r="K432" s="122" t="n">
        <f aca="false">SUM(H432:J432)</f>
        <v>0</v>
      </c>
      <c r="L432" s="123"/>
      <c r="M432" s="123"/>
      <c r="N432" s="123"/>
      <c r="O432" s="122" t="n">
        <f aca="false">SUM(L432:N432)</f>
        <v>0</v>
      </c>
      <c r="P432" s="123"/>
      <c r="Q432" s="123"/>
      <c r="R432" s="123"/>
      <c r="S432" s="122" t="n">
        <f aca="false">SUM(P432:R432)</f>
        <v>0</v>
      </c>
      <c r="T432" s="123"/>
      <c r="U432" s="123"/>
      <c r="V432" s="123"/>
      <c r="W432" s="122" t="n">
        <f aca="false">SUM(T432:V432)</f>
        <v>0</v>
      </c>
      <c r="X432" s="123"/>
      <c r="Y432" s="123"/>
      <c r="Z432" s="123"/>
      <c r="AA432" s="122" t="n">
        <f aca="false">SUM(X432:Z432)</f>
        <v>0</v>
      </c>
      <c r="AB432" s="123"/>
      <c r="AC432" s="123"/>
      <c r="AD432" s="123"/>
      <c r="AE432" s="123"/>
      <c r="AF432" s="123"/>
      <c r="AG432" s="122" t="n">
        <f aca="false">SUM(AC432:AF432)</f>
        <v>0</v>
      </c>
      <c r="AH432" s="124" t="n">
        <f aca="false">K432+O432+S432+W432+AA432+AB432+AG432</f>
        <v>0</v>
      </c>
      <c r="AI432" s="120" t="n">
        <v>13458.095808</v>
      </c>
      <c r="AJ432" s="121" t="n">
        <v>8987.46668307692</v>
      </c>
      <c r="AK432" s="121" t="n">
        <v>0</v>
      </c>
      <c r="AL432" s="121"/>
      <c r="AM432" s="122" t="n">
        <f aca="false">SUM(AJ432:AL432)</f>
        <v>8987.46668307692</v>
      </c>
      <c r="AN432" s="123"/>
      <c r="AO432" s="123"/>
      <c r="AP432" s="123" t="n">
        <v>554.39696</v>
      </c>
      <c r="AQ432" s="122" t="n">
        <f aca="false">SUM(AN432:AP432)</f>
        <v>554.39696</v>
      </c>
      <c r="AR432" s="123" t="n">
        <v>1100.663296</v>
      </c>
      <c r="AS432" s="123"/>
      <c r="AT432" s="123"/>
      <c r="AU432" s="122" t="n">
        <f aca="false">SUM(AR432:AT432)</f>
        <v>1100.663296</v>
      </c>
      <c r="AV432" s="123"/>
      <c r="AW432" s="123"/>
      <c r="AX432" s="123" t="n">
        <v>0</v>
      </c>
      <c r="AY432" s="122" t="n">
        <f aca="false">SUM(AV432:AX432)</f>
        <v>0</v>
      </c>
      <c r="AZ432" s="123"/>
      <c r="BA432" s="123"/>
      <c r="BB432" s="123"/>
      <c r="BC432" s="122" t="n">
        <f aca="false">SUM(AZ432:BB432)</f>
        <v>0</v>
      </c>
      <c r="BD432" s="123"/>
      <c r="BE432" s="123"/>
      <c r="BF432" s="123"/>
      <c r="BG432" s="123" t="n">
        <v>538.32383232</v>
      </c>
      <c r="BH432" s="123"/>
      <c r="BI432" s="122" t="n">
        <f aca="false">SUM(BE432:BH432)</f>
        <v>538.32383232</v>
      </c>
      <c r="BJ432" s="124" t="n">
        <f aca="false">AM432+AQ432+AU432+AY432+BC432+BD432+BI432</f>
        <v>11180.8507713969</v>
      </c>
      <c r="BK432" s="120" t="n">
        <v>0</v>
      </c>
      <c r="BL432" s="121" t="n">
        <v>0</v>
      </c>
      <c r="BM432" s="121"/>
      <c r="BN432" s="122" t="n">
        <f aca="false">SUM(BK432:BM432)</f>
        <v>0</v>
      </c>
      <c r="BO432" s="123"/>
      <c r="BP432" s="123"/>
      <c r="BQ432" s="123" t="n">
        <v>0</v>
      </c>
      <c r="BR432" s="122" t="n">
        <f aca="false">SUM(BO432:BQ432)</f>
        <v>0</v>
      </c>
      <c r="BS432" s="123" t="n">
        <v>0</v>
      </c>
      <c r="BT432" s="123"/>
      <c r="BU432" s="123"/>
      <c r="BV432" s="122" t="n">
        <f aca="false">SUM(BS432:BU432)</f>
        <v>0</v>
      </c>
      <c r="BW432" s="123"/>
      <c r="BX432" s="123"/>
      <c r="BY432" s="123" t="n">
        <v>0</v>
      </c>
      <c r="BZ432" s="122" t="n">
        <f aca="false">SUM(BW432:BY432)</f>
        <v>0</v>
      </c>
      <c r="CA432" s="123"/>
      <c r="CB432" s="123"/>
      <c r="CC432" s="123"/>
      <c r="CD432" s="122" t="n">
        <f aca="false">SUM(CA432:CC432)</f>
        <v>0</v>
      </c>
      <c r="CE432" s="123"/>
      <c r="CF432" s="123"/>
      <c r="CG432" s="123"/>
      <c r="CH432" s="123" t="n">
        <v>0</v>
      </c>
      <c r="CI432" s="123"/>
      <c r="CJ432" s="122" t="n">
        <f aca="false">SUM(CF432:CI432)</f>
        <v>0</v>
      </c>
      <c r="CK432" s="123" t="n">
        <f aca="false">BN432+BR432+BV432+BZ432+CD432+CE432+CJ432</f>
        <v>0</v>
      </c>
      <c r="CL432" s="125" t="n">
        <v>0</v>
      </c>
      <c r="CM432" s="126"/>
      <c r="CN432" s="32"/>
      <c r="CO432" s="32"/>
      <c r="CP432" s="32"/>
      <c r="CQ432" s="32"/>
      <c r="CR432" s="32"/>
      <c r="CS432" s="32"/>
      <c r="CT432" s="32"/>
    </row>
    <row r="433" customFormat="false" ht="24.75" hidden="false" customHeight="true" outlineLevel="0" collapsed="false">
      <c r="A433" s="32"/>
      <c r="B433" s="106" t="n">
        <f aca="false">B432+1</f>
        <v>423</v>
      </c>
      <c r="C433" s="117" t="str">
        <f aca="false" t="array" ref="C433:C433">INDEX(_Rge_Projectdata_3rd,$B433,MATCH(C$10,_Rge_Headline_Projectdata,0))</f>
        <v>S950277</v>
      </c>
      <c r="D433" s="117" t="n">
        <f aca="false">INDEX(_Rge_Projectdata_3rd,$B433,MATCH(D$10,_Rge_Headline_Projectdata,0))</f>
        <v>0</v>
      </c>
      <c r="E433" s="118" t="str">
        <f aca="false" t="array" ref="E433:E433">IF(INDEX(_Rge_Projectdata_3rd,$B433,MATCH(E$10,_Rge_Headline_Projectdata,0))=0,"",INDEX(_Rge_Projectdata_3rd,$B433,MATCH(E$10,_Rge_Headline_Projectdata,0)))</f>
        <v/>
      </c>
      <c r="F433" s="119" t="str">
        <f aca="false">IF(OR(E433=0,E433&gt;_Reportdate),"Open","Closed")</f>
        <v>Open</v>
      </c>
      <c r="G433" s="120"/>
      <c r="H433" s="121"/>
      <c r="I433" s="121"/>
      <c r="J433" s="121"/>
      <c r="K433" s="122" t="n">
        <f aca="false">SUM(H433:J433)</f>
        <v>0</v>
      </c>
      <c r="L433" s="123"/>
      <c r="M433" s="123"/>
      <c r="N433" s="123"/>
      <c r="O433" s="122" t="n">
        <f aca="false">SUM(L433:N433)</f>
        <v>0</v>
      </c>
      <c r="P433" s="123"/>
      <c r="Q433" s="123"/>
      <c r="R433" s="123"/>
      <c r="S433" s="122" t="n">
        <f aca="false">SUM(P433:R433)</f>
        <v>0</v>
      </c>
      <c r="T433" s="123"/>
      <c r="U433" s="123"/>
      <c r="V433" s="123"/>
      <c r="W433" s="122" t="n">
        <f aca="false">SUM(T433:V433)</f>
        <v>0</v>
      </c>
      <c r="X433" s="123"/>
      <c r="Y433" s="123"/>
      <c r="Z433" s="123"/>
      <c r="AA433" s="122" t="n">
        <f aca="false">SUM(X433:Z433)</f>
        <v>0</v>
      </c>
      <c r="AB433" s="123"/>
      <c r="AC433" s="123"/>
      <c r="AD433" s="123"/>
      <c r="AE433" s="123"/>
      <c r="AF433" s="123"/>
      <c r="AG433" s="122" t="n">
        <f aca="false">SUM(AC433:AF433)</f>
        <v>0</v>
      </c>
      <c r="AH433" s="124" t="n">
        <f aca="false">K433+O433+S433+W433+AA433+AB433+AG433</f>
        <v>0</v>
      </c>
      <c r="AI433" s="120" t="n">
        <v>53230.717056</v>
      </c>
      <c r="AJ433" s="121" t="n">
        <v>36915.52156864</v>
      </c>
      <c r="AK433" s="121" t="n">
        <v>0</v>
      </c>
      <c r="AL433" s="121"/>
      <c r="AM433" s="122" t="n">
        <f aca="false">SUM(AJ433:AL433)</f>
        <v>36915.52156864</v>
      </c>
      <c r="AN433" s="123"/>
      <c r="AO433" s="123"/>
      <c r="AP433" s="123" t="n">
        <v>591.8616</v>
      </c>
      <c r="AQ433" s="122" t="n">
        <f aca="false">SUM(AN433:AP433)</f>
        <v>591.8616</v>
      </c>
      <c r="AR433" s="123" t="n">
        <v>1270.928128</v>
      </c>
      <c r="AS433" s="123"/>
      <c r="AT433" s="123"/>
      <c r="AU433" s="122" t="n">
        <f aca="false">SUM(AR433:AT433)</f>
        <v>1270.928128</v>
      </c>
      <c r="AV433" s="123"/>
      <c r="AW433" s="123"/>
      <c r="AX433" s="123" t="n">
        <v>0</v>
      </c>
      <c r="AY433" s="122" t="n">
        <f aca="false">SUM(AV433:AX433)</f>
        <v>0</v>
      </c>
      <c r="AZ433" s="123"/>
      <c r="BA433" s="123"/>
      <c r="BB433" s="123"/>
      <c r="BC433" s="122" t="n">
        <f aca="false">SUM(AZ433:BB433)</f>
        <v>0</v>
      </c>
      <c r="BD433" s="123"/>
      <c r="BE433" s="123"/>
      <c r="BF433" s="123"/>
      <c r="BG433" s="123" t="n">
        <v>2129.22868224</v>
      </c>
      <c r="BH433" s="123"/>
      <c r="BI433" s="122" t="n">
        <f aca="false">SUM(BE433:BH433)</f>
        <v>2129.22868224</v>
      </c>
      <c r="BJ433" s="124" t="n">
        <f aca="false">AM433+AQ433+AU433+AY433+BC433+BD433+BI433</f>
        <v>40907.53997888</v>
      </c>
      <c r="BK433" s="120" t="n">
        <v>0</v>
      </c>
      <c r="BL433" s="121" t="n">
        <v>36915.52156864</v>
      </c>
      <c r="BM433" s="121"/>
      <c r="BN433" s="122" t="n">
        <f aca="false">SUM(BK433:BM433)</f>
        <v>36915.52156864</v>
      </c>
      <c r="BO433" s="123"/>
      <c r="BP433" s="123"/>
      <c r="BQ433" s="123" t="n">
        <v>591.8616</v>
      </c>
      <c r="BR433" s="122" t="n">
        <f aca="false">SUM(BO433:BQ433)</f>
        <v>591.8616</v>
      </c>
      <c r="BS433" s="123" t="n">
        <v>0</v>
      </c>
      <c r="BT433" s="123"/>
      <c r="BU433" s="123"/>
      <c r="BV433" s="122" t="n">
        <f aca="false">SUM(BS433:BU433)</f>
        <v>0</v>
      </c>
      <c r="BW433" s="123"/>
      <c r="BX433" s="123"/>
      <c r="BY433" s="123" t="n">
        <v>0</v>
      </c>
      <c r="BZ433" s="122" t="n">
        <f aca="false">SUM(BW433:BY433)</f>
        <v>0</v>
      </c>
      <c r="CA433" s="123"/>
      <c r="CB433" s="123"/>
      <c r="CC433" s="123"/>
      <c r="CD433" s="122" t="n">
        <f aca="false">SUM(CA433:CC433)</f>
        <v>0</v>
      </c>
      <c r="CE433" s="123"/>
      <c r="CF433" s="123"/>
      <c r="CG433" s="123"/>
      <c r="CH433" s="123" t="n">
        <v>0</v>
      </c>
      <c r="CI433" s="123"/>
      <c r="CJ433" s="122" t="n">
        <f aca="false">SUM(CF433:CI433)</f>
        <v>0</v>
      </c>
      <c r="CK433" s="123" t="n">
        <f aca="false">BN433+BR433+BV433+BZ433+CD433+CE433+CJ433</f>
        <v>37507.38316864</v>
      </c>
      <c r="CL433" s="125" t="n">
        <v>0</v>
      </c>
      <c r="CM433" s="126"/>
      <c r="CN433" s="32"/>
      <c r="CO433" s="32"/>
      <c r="CP433" s="32"/>
      <c r="CQ433" s="32"/>
      <c r="CR433" s="32"/>
      <c r="CS433" s="32"/>
      <c r="CT433" s="32"/>
    </row>
    <row r="434" customFormat="false" ht="24.75" hidden="false" customHeight="true" outlineLevel="0" collapsed="false">
      <c r="A434" s="32"/>
      <c r="B434" s="106" t="n">
        <f aca="false">B433+1</f>
        <v>424</v>
      </c>
      <c r="C434" s="117" t="str">
        <f aca="false" t="array" ref="C434:C434">INDEX(_Rge_Projectdata_3rd,$B434,MATCH(C$10,_Rge_Headline_Projectdata,0))</f>
        <v>S950278</v>
      </c>
      <c r="D434" s="117" t="n">
        <f aca="false">INDEX(_Rge_Projectdata_3rd,$B434,MATCH(D$10,_Rge_Headline_Projectdata,0))</f>
        <v>0</v>
      </c>
      <c r="E434" s="118" t="n">
        <f aca="false" t="array" ref="E434:E434">IF(INDEX(_Rge_Projectdata_3rd,$B434,MATCH(E$10,_Rge_Headline_Projectdata,0))=0,"",INDEX(_Rge_Projectdata_3rd,$B434,MATCH(E$10,_Rge_Headline_Projectdata,0)))</f>
        <v>45382</v>
      </c>
      <c r="F434" s="119" t="str">
        <f aca="false">IF(OR(E434=0,E434&gt;_Reportdate),"Open","Closed")</f>
        <v>Closed</v>
      </c>
      <c r="G434" s="120"/>
      <c r="H434" s="121"/>
      <c r="I434" s="121"/>
      <c r="J434" s="121"/>
      <c r="K434" s="122" t="n">
        <f aca="false">SUM(H434:J434)</f>
        <v>0</v>
      </c>
      <c r="L434" s="123"/>
      <c r="M434" s="123"/>
      <c r="N434" s="123"/>
      <c r="O434" s="122" t="n">
        <f aca="false">SUM(L434:N434)</f>
        <v>0</v>
      </c>
      <c r="P434" s="123"/>
      <c r="Q434" s="123"/>
      <c r="R434" s="123"/>
      <c r="S434" s="122" t="n">
        <f aca="false">SUM(P434:R434)</f>
        <v>0</v>
      </c>
      <c r="T434" s="123"/>
      <c r="U434" s="123"/>
      <c r="V434" s="123"/>
      <c r="W434" s="122" t="n">
        <f aca="false">SUM(T434:V434)</f>
        <v>0</v>
      </c>
      <c r="X434" s="123"/>
      <c r="Y434" s="123"/>
      <c r="Z434" s="123"/>
      <c r="AA434" s="122" t="n">
        <f aca="false">SUM(X434:Z434)</f>
        <v>0</v>
      </c>
      <c r="AB434" s="123"/>
      <c r="AC434" s="123"/>
      <c r="AD434" s="123"/>
      <c r="AE434" s="123"/>
      <c r="AF434" s="123"/>
      <c r="AG434" s="122" t="n">
        <f aca="false">SUM(AC434:AF434)</f>
        <v>0</v>
      </c>
      <c r="AH434" s="124" t="n">
        <f aca="false">K434+O434+S434+W434+AA434+AB434+AG434</f>
        <v>0</v>
      </c>
      <c r="AI434" s="120" t="n">
        <v>1407.0084688</v>
      </c>
      <c r="AJ434" s="121" t="n">
        <v>321.47769888</v>
      </c>
      <c r="AK434" s="121" t="n">
        <v>292.87225056</v>
      </c>
      <c r="AL434" s="121"/>
      <c r="AM434" s="122" t="n">
        <f aca="false">SUM(AJ434:AL434)</f>
        <v>614.34994944</v>
      </c>
      <c r="AN434" s="123"/>
      <c r="AO434" s="123"/>
      <c r="AP434" s="123" t="n">
        <v>0</v>
      </c>
      <c r="AQ434" s="122" t="n">
        <f aca="false">SUM(AN434:AP434)</f>
        <v>0</v>
      </c>
      <c r="AR434" s="123" t="n">
        <v>94.32599952</v>
      </c>
      <c r="AS434" s="123"/>
      <c r="AT434" s="123"/>
      <c r="AU434" s="122" t="n">
        <f aca="false">SUM(AR434:AT434)</f>
        <v>94.32599952</v>
      </c>
      <c r="AV434" s="123"/>
      <c r="AW434" s="123"/>
      <c r="AX434" s="123" t="n">
        <v>0</v>
      </c>
      <c r="AY434" s="122" t="n">
        <f aca="false">SUM(AV434:AX434)</f>
        <v>0</v>
      </c>
      <c r="AZ434" s="123"/>
      <c r="BA434" s="123"/>
      <c r="BB434" s="123"/>
      <c r="BC434" s="122" t="n">
        <f aca="false">SUM(AZ434:BB434)</f>
        <v>0</v>
      </c>
      <c r="BD434" s="123"/>
      <c r="BE434" s="123"/>
      <c r="BF434" s="123"/>
      <c r="BG434" s="123" t="n">
        <v>56.280338752</v>
      </c>
      <c r="BH434" s="123"/>
      <c r="BI434" s="122" t="n">
        <f aca="false">SUM(BE434:BH434)</f>
        <v>56.280338752</v>
      </c>
      <c r="BJ434" s="124" t="n">
        <f aca="false">AM434+AQ434+AU434+AY434+BC434+BD434+BI434</f>
        <v>764.956287712</v>
      </c>
      <c r="BK434" s="120" t="n">
        <v>321.47769888</v>
      </c>
      <c r="BL434" s="121" t="n">
        <v>292.87225056</v>
      </c>
      <c r="BM434" s="121"/>
      <c r="BN434" s="122" t="n">
        <f aca="false">SUM(BK434:BM434)</f>
        <v>614.34994944</v>
      </c>
      <c r="BO434" s="123"/>
      <c r="BP434" s="123"/>
      <c r="BQ434" s="123" t="n">
        <v>0</v>
      </c>
      <c r="BR434" s="122" t="n">
        <f aca="false">SUM(BO434:BQ434)</f>
        <v>0</v>
      </c>
      <c r="BS434" s="123" t="n">
        <v>94.32599952</v>
      </c>
      <c r="BT434" s="123"/>
      <c r="BU434" s="123"/>
      <c r="BV434" s="122" t="n">
        <f aca="false">SUM(BS434:BU434)</f>
        <v>94.32599952</v>
      </c>
      <c r="BW434" s="123"/>
      <c r="BX434" s="123"/>
      <c r="BY434" s="123" t="n">
        <v>0</v>
      </c>
      <c r="BZ434" s="122" t="n">
        <f aca="false">SUM(BW434:BY434)</f>
        <v>0</v>
      </c>
      <c r="CA434" s="123"/>
      <c r="CB434" s="123"/>
      <c r="CC434" s="123"/>
      <c r="CD434" s="122" t="n">
        <f aca="false">SUM(CA434:CC434)</f>
        <v>0</v>
      </c>
      <c r="CE434" s="123"/>
      <c r="CF434" s="123"/>
      <c r="CG434" s="123"/>
      <c r="CH434" s="123" t="n">
        <v>56.280338752</v>
      </c>
      <c r="CI434" s="123"/>
      <c r="CJ434" s="122" t="n">
        <f aca="false">SUM(CF434:CI434)</f>
        <v>56.280338752</v>
      </c>
      <c r="CK434" s="123" t="n">
        <f aca="false">BN434+BR434+BV434+BZ434+CD434+CE434+CJ434</f>
        <v>764.956287712</v>
      </c>
      <c r="CL434" s="125" t="n">
        <v>1407.0084688</v>
      </c>
      <c r="CM434" s="126"/>
      <c r="CN434" s="32"/>
      <c r="CO434" s="32"/>
      <c r="CP434" s="32"/>
      <c r="CQ434" s="32"/>
      <c r="CR434" s="32"/>
      <c r="CS434" s="32"/>
      <c r="CT434" s="32"/>
    </row>
    <row r="435" customFormat="false" ht="24.75" hidden="false" customHeight="true" outlineLevel="0" collapsed="false">
      <c r="A435" s="32"/>
      <c r="B435" s="106" t="n">
        <f aca="false">B434+1</f>
        <v>425</v>
      </c>
      <c r="C435" s="117" t="str">
        <f aca="false" t="array" ref="C435:C435">INDEX(_Rge_Projectdata_3rd,$B435,MATCH(C$10,_Rge_Headline_Projectdata,0))</f>
        <v>S950279</v>
      </c>
      <c r="D435" s="117" t="n">
        <f aca="false">INDEX(_Rge_Projectdata_3rd,$B435,MATCH(D$10,_Rge_Headline_Projectdata,0))</f>
        <v>0</v>
      </c>
      <c r="E435" s="118" t="n">
        <f aca="false" t="array" ref="E435:E435">IF(INDEX(_Rge_Projectdata_3rd,$B435,MATCH(E$10,_Rge_Headline_Projectdata,0))=0,"",INDEX(_Rge_Projectdata_3rd,$B435,MATCH(E$10,_Rge_Headline_Projectdata,0)))</f>
        <v>45382</v>
      </c>
      <c r="F435" s="119" t="str">
        <f aca="false">IF(OR(E435=0,E435&gt;_Reportdate),"Open","Closed")</f>
        <v>Closed</v>
      </c>
      <c r="G435" s="120"/>
      <c r="H435" s="121"/>
      <c r="I435" s="121"/>
      <c r="J435" s="121"/>
      <c r="K435" s="122" t="n">
        <f aca="false">SUM(H435:J435)</f>
        <v>0</v>
      </c>
      <c r="L435" s="123"/>
      <c r="M435" s="123"/>
      <c r="N435" s="123"/>
      <c r="O435" s="122" t="n">
        <f aca="false">SUM(L435:N435)</f>
        <v>0</v>
      </c>
      <c r="P435" s="123"/>
      <c r="Q435" s="123"/>
      <c r="R435" s="123"/>
      <c r="S435" s="122" t="n">
        <f aca="false">SUM(P435:R435)</f>
        <v>0</v>
      </c>
      <c r="T435" s="123"/>
      <c r="U435" s="123"/>
      <c r="V435" s="123"/>
      <c r="W435" s="122" t="n">
        <f aca="false">SUM(T435:V435)</f>
        <v>0</v>
      </c>
      <c r="X435" s="123"/>
      <c r="Y435" s="123"/>
      <c r="Z435" s="123"/>
      <c r="AA435" s="122" t="n">
        <f aca="false">SUM(X435:Z435)</f>
        <v>0</v>
      </c>
      <c r="AB435" s="123"/>
      <c r="AC435" s="123"/>
      <c r="AD435" s="123"/>
      <c r="AE435" s="123"/>
      <c r="AF435" s="123"/>
      <c r="AG435" s="122" t="n">
        <f aca="false">SUM(AC435:AF435)</f>
        <v>0</v>
      </c>
      <c r="AH435" s="124" t="n">
        <f aca="false">K435+O435+S435+W435+AA435+AB435+AG435</f>
        <v>0</v>
      </c>
      <c r="AI435" s="120" t="n">
        <v>584.08968</v>
      </c>
      <c r="AJ435" s="121" t="n">
        <v>0</v>
      </c>
      <c r="AK435" s="121" t="n">
        <v>343.6819507664</v>
      </c>
      <c r="AL435" s="121"/>
      <c r="AM435" s="122" t="n">
        <f aca="false">SUM(AJ435:AL435)</f>
        <v>343.6819507664</v>
      </c>
      <c r="AN435" s="123"/>
      <c r="AO435" s="123"/>
      <c r="AP435" s="123" t="n">
        <v>0</v>
      </c>
      <c r="AQ435" s="122" t="n">
        <f aca="false">SUM(AN435:AP435)</f>
        <v>0</v>
      </c>
      <c r="AR435" s="123" t="n">
        <v>99.64</v>
      </c>
      <c r="AS435" s="123"/>
      <c r="AT435" s="123"/>
      <c r="AU435" s="122" t="n">
        <f aca="false">SUM(AR435:AT435)</f>
        <v>99.64</v>
      </c>
      <c r="AV435" s="123"/>
      <c r="AW435" s="123"/>
      <c r="AX435" s="123" t="n">
        <v>0</v>
      </c>
      <c r="AY435" s="122" t="n">
        <f aca="false">SUM(AV435:AX435)</f>
        <v>0</v>
      </c>
      <c r="AZ435" s="123"/>
      <c r="BA435" s="123"/>
      <c r="BB435" s="123"/>
      <c r="BC435" s="122" t="n">
        <f aca="false">SUM(AZ435:BB435)</f>
        <v>0</v>
      </c>
      <c r="BD435" s="123"/>
      <c r="BE435" s="123"/>
      <c r="BF435" s="123"/>
      <c r="BG435" s="123" t="n">
        <v>23.3635872</v>
      </c>
      <c r="BH435" s="123"/>
      <c r="BI435" s="122" t="n">
        <f aca="false">SUM(BE435:BH435)</f>
        <v>23.3635872</v>
      </c>
      <c r="BJ435" s="124" t="n">
        <f aca="false">AM435+AQ435+AU435+AY435+BC435+BD435+BI435</f>
        <v>466.6855379664</v>
      </c>
      <c r="BK435" s="120" t="n">
        <v>0</v>
      </c>
      <c r="BL435" s="121" t="n">
        <v>343.68187504</v>
      </c>
      <c r="BM435" s="121"/>
      <c r="BN435" s="122" t="n">
        <f aca="false">SUM(BK435:BM435)</f>
        <v>343.68187504</v>
      </c>
      <c r="BO435" s="123"/>
      <c r="BP435" s="123"/>
      <c r="BQ435" s="123" t="n">
        <v>0</v>
      </c>
      <c r="BR435" s="122" t="n">
        <f aca="false">SUM(BO435:BQ435)</f>
        <v>0</v>
      </c>
      <c r="BS435" s="123" t="n">
        <v>99.64</v>
      </c>
      <c r="BT435" s="123"/>
      <c r="BU435" s="123"/>
      <c r="BV435" s="122" t="n">
        <f aca="false">SUM(BS435:BU435)</f>
        <v>99.64</v>
      </c>
      <c r="BW435" s="123"/>
      <c r="BX435" s="123"/>
      <c r="BY435" s="123" t="n">
        <v>0</v>
      </c>
      <c r="BZ435" s="122" t="n">
        <f aca="false">SUM(BW435:BY435)</f>
        <v>0</v>
      </c>
      <c r="CA435" s="123"/>
      <c r="CB435" s="123"/>
      <c r="CC435" s="123"/>
      <c r="CD435" s="122" t="n">
        <f aca="false">SUM(CA435:CC435)</f>
        <v>0</v>
      </c>
      <c r="CE435" s="123"/>
      <c r="CF435" s="123"/>
      <c r="CG435" s="123"/>
      <c r="CH435" s="123" t="n">
        <v>23.3635872</v>
      </c>
      <c r="CI435" s="123"/>
      <c r="CJ435" s="122" t="n">
        <f aca="false">SUM(CF435:CI435)</f>
        <v>23.3635872</v>
      </c>
      <c r="CK435" s="123" t="n">
        <f aca="false">BN435+BR435+BV435+BZ435+CD435+CE435+CJ435</f>
        <v>466.68546224</v>
      </c>
      <c r="CL435" s="125" t="n">
        <v>584.08968</v>
      </c>
      <c r="CM435" s="126"/>
      <c r="CN435" s="32"/>
      <c r="CO435" s="32"/>
      <c r="CP435" s="32"/>
      <c r="CQ435" s="32"/>
      <c r="CR435" s="32"/>
      <c r="CS435" s="32"/>
      <c r="CT435" s="32"/>
    </row>
    <row r="436" customFormat="false" ht="24.75" hidden="false" customHeight="true" outlineLevel="0" collapsed="false">
      <c r="A436" s="32"/>
      <c r="B436" s="106" t="n">
        <f aca="false">B435+1</f>
        <v>426</v>
      </c>
      <c r="C436" s="117" t="str">
        <f aca="false" t="array" ref="C436:C436">INDEX(_Rge_Projectdata_3rd,$B436,MATCH(C$10,_Rge_Headline_Projectdata,0))</f>
        <v>S950280</v>
      </c>
      <c r="D436" s="117" t="n">
        <f aca="false">INDEX(_Rge_Projectdata_3rd,$B436,MATCH(D$10,_Rge_Headline_Projectdata,0))</f>
        <v>0</v>
      </c>
      <c r="E436" s="118" t="n">
        <f aca="false" t="array" ref="E436:E436">IF(INDEX(_Rge_Projectdata_3rd,$B436,MATCH(E$10,_Rge_Headline_Projectdata,0))=0,"",INDEX(_Rge_Projectdata_3rd,$B436,MATCH(E$10,_Rge_Headline_Projectdata,0)))</f>
        <v>45443</v>
      </c>
      <c r="F436" s="119" t="str">
        <f aca="false">IF(OR(E436=0,E436&gt;_Reportdate),"Open","Closed")</f>
        <v>Closed</v>
      </c>
      <c r="G436" s="120"/>
      <c r="H436" s="121"/>
      <c r="I436" s="121"/>
      <c r="J436" s="121"/>
      <c r="K436" s="122" t="n">
        <f aca="false">SUM(H436:J436)</f>
        <v>0</v>
      </c>
      <c r="L436" s="123"/>
      <c r="M436" s="123"/>
      <c r="N436" s="123"/>
      <c r="O436" s="122" t="n">
        <f aca="false">SUM(L436:N436)</f>
        <v>0</v>
      </c>
      <c r="P436" s="123"/>
      <c r="Q436" s="123"/>
      <c r="R436" s="123"/>
      <c r="S436" s="122" t="n">
        <f aca="false">SUM(P436:R436)</f>
        <v>0</v>
      </c>
      <c r="T436" s="123"/>
      <c r="U436" s="123"/>
      <c r="V436" s="123"/>
      <c r="W436" s="122" t="n">
        <f aca="false">SUM(T436:V436)</f>
        <v>0</v>
      </c>
      <c r="X436" s="123"/>
      <c r="Y436" s="123"/>
      <c r="Z436" s="123"/>
      <c r="AA436" s="122" t="n">
        <f aca="false">SUM(X436:Z436)</f>
        <v>0</v>
      </c>
      <c r="AB436" s="123"/>
      <c r="AC436" s="123"/>
      <c r="AD436" s="123"/>
      <c r="AE436" s="123"/>
      <c r="AF436" s="123"/>
      <c r="AG436" s="122" t="n">
        <f aca="false">SUM(AC436:AF436)</f>
        <v>0</v>
      </c>
      <c r="AH436" s="124" t="n">
        <f aca="false">K436+O436+S436+W436+AA436+AB436+AG436</f>
        <v>0</v>
      </c>
      <c r="AI436" s="120" t="n">
        <v>50444.224672</v>
      </c>
      <c r="AJ436" s="121" t="n">
        <v>35928.4343216</v>
      </c>
      <c r="AK436" s="121" t="n">
        <v>2638.96579856</v>
      </c>
      <c r="AL436" s="121"/>
      <c r="AM436" s="122" t="n">
        <f aca="false">SUM(AJ436:AL436)</f>
        <v>38567.40012016</v>
      </c>
      <c r="AN436" s="123"/>
      <c r="AO436" s="123"/>
      <c r="AP436" s="123" t="n">
        <v>1595.63456144</v>
      </c>
      <c r="AQ436" s="122" t="n">
        <f aca="false">SUM(AN436:AP436)</f>
        <v>1595.63456144</v>
      </c>
      <c r="AR436" s="123" t="n">
        <v>3377.317728</v>
      </c>
      <c r="AS436" s="123"/>
      <c r="AT436" s="123"/>
      <c r="AU436" s="122" t="n">
        <f aca="false">SUM(AR436:AT436)</f>
        <v>3377.317728</v>
      </c>
      <c r="AV436" s="123"/>
      <c r="AW436" s="123"/>
      <c r="AX436" s="123" t="n">
        <v>0</v>
      </c>
      <c r="AY436" s="122" t="n">
        <f aca="false">SUM(AV436:AX436)</f>
        <v>0</v>
      </c>
      <c r="AZ436" s="123"/>
      <c r="BA436" s="123"/>
      <c r="BB436" s="123"/>
      <c r="BC436" s="122" t="n">
        <f aca="false">SUM(AZ436:BB436)</f>
        <v>0</v>
      </c>
      <c r="BD436" s="123"/>
      <c r="BE436" s="123"/>
      <c r="BF436" s="123"/>
      <c r="BG436" s="123" t="n">
        <v>2017.76898688</v>
      </c>
      <c r="BH436" s="123"/>
      <c r="BI436" s="122" t="n">
        <f aca="false">SUM(BE436:BH436)</f>
        <v>2017.76898688</v>
      </c>
      <c r="BJ436" s="124" t="n">
        <f aca="false">AM436+AQ436+AU436+AY436+BC436+BD436+BI436</f>
        <v>45558.12139648</v>
      </c>
      <c r="BK436" s="120" t="n">
        <v>35928.4343216</v>
      </c>
      <c r="BL436" s="121" t="n">
        <v>2638.96579856</v>
      </c>
      <c r="BM436" s="121"/>
      <c r="BN436" s="122" t="n">
        <f aca="false">SUM(BK436:BM436)</f>
        <v>38567.40012016</v>
      </c>
      <c r="BO436" s="123"/>
      <c r="BP436" s="123"/>
      <c r="BQ436" s="123" t="n">
        <v>1595.63456144</v>
      </c>
      <c r="BR436" s="122" t="n">
        <f aca="false">SUM(BO436:BQ436)</f>
        <v>1595.63456144</v>
      </c>
      <c r="BS436" s="123" t="n">
        <v>3377.317728</v>
      </c>
      <c r="BT436" s="123"/>
      <c r="BU436" s="123"/>
      <c r="BV436" s="122" t="n">
        <f aca="false">SUM(BS436:BU436)</f>
        <v>3377.317728</v>
      </c>
      <c r="BW436" s="123"/>
      <c r="BX436" s="123"/>
      <c r="BY436" s="123" t="n">
        <v>0</v>
      </c>
      <c r="BZ436" s="122" t="n">
        <f aca="false">SUM(BW436:BY436)</f>
        <v>0</v>
      </c>
      <c r="CA436" s="123"/>
      <c r="CB436" s="123"/>
      <c r="CC436" s="123"/>
      <c r="CD436" s="122" t="n">
        <f aca="false">SUM(CA436:CC436)</f>
        <v>0</v>
      </c>
      <c r="CE436" s="123"/>
      <c r="CF436" s="123"/>
      <c r="CG436" s="123"/>
      <c r="CH436" s="123" t="n">
        <v>2017.76898688</v>
      </c>
      <c r="CI436" s="123"/>
      <c r="CJ436" s="122" t="n">
        <f aca="false">SUM(CF436:CI436)</f>
        <v>2017.76898688</v>
      </c>
      <c r="CK436" s="123" t="n">
        <f aca="false">BN436+BR436+BV436+BZ436+CD436+CE436+CJ436</f>
        <v>45558.12139648</v>
      </c>
      <c r="CL436" s="125" t="n">
        <v>50444.224672</v>
      </c>
      <c r="CM436" s="126"/>
      <c r="CN436" s="32"/>
      <c r="CO436" s="32"/>
      <c r="CP436" s="32"/>
      <c r="CQ436" s="32"/>
      <c r="CR436" s="32"/>
      <c r="CS436" s="32"/>
      <c r="CT436" s="32"/>
    </row>
    <row r="437" customFormat="false" ht="24.75" hidden="false" customHeight="true" outlineLevel="0" collapsed="false">
      <c r="A437" s="32"/>
      <c r="B437" s="106" t="n">
        <f aca="false">B436+1</f>
        <v>427</v>
      </c>
      <c r="C437" s="117" t="str">
        <f aca="false" t="array" ref="C437:C437">INDEX(_Rge_Projectdata_3rd,$B437,MATCH(C$10,_Rge_Headline_Projectdata,0))</f>
        <v>S950281</v>
      </c>
      <c r="D437" s="117" t="n">
        <f aca="false">INDEX(_Rge_Projectdata_3rd,$B437,MATCH(D$10,_Rge_Headline_Projectdata,0))</f>
        <v>0</v>
      </c>
      <c r="E437" s="118" t="str">
        <f aca="false" t="array" ref="E437:E437">IF(INDEX(_Rge_Projectdata_3rd,$B437,MATCH(E$10,_Rge_Headline_Projectdata,0))=0,"",INDEX(_Rge_Projectdata_3rd,$B437,MATCH(E$10,_Rge_Headline_Projectdata,0)))</f>
        <v/>
      </c>
      <c r="F437" s="119" t="str">
        <f aca="false">IF(OR(E437=0,E437&gt;_Reportdate),"Open","Closed")</f>
        <v>Open</v>
      </c>
      <c r="G437" s="120"/>
      <c r="H437" s="121"/>
      <c r="I437" s="121"/>
      <c r="J437" s="121"/>
      <c r="K437" s="122" t="n">
        <f aca="false">SUM(H437:J437)</f>
        <v>0</v>
      </c>
      <c r="L437" s="123"/>
      <c r="M437" s="123"/>
      <c r="N437" s="123"/>
      <c r="O437" s="122" t="n">
        <f aca="false">SUM(L437:N437)</f>
        <v>0</v>
      </c>
      <c r="P437" s="123"/>
      <c r="Q437" s="123"/>
      <c r="R437" s="123"/>
      <c r="S437" s="122" t="n">
        <f aca="false">SUM(P437:R437)</f>
        <v>0</v>
      </c>
      <c r="T437" s="123"/>
      <c r="U437" s="123"/>
      <c r="V437" s="123"/>
      <c r="W437" s="122" t="n">
        <f aca="false">SUM(T437:V437)</f>
        <v>0</v>
      </c>
      <c r="X437" s="123"/>
      <c r="Y437" s="123"/>
      <c r="Z437" s="123"/>
      <c r="AA437" s="122" t="n">
        <f aca="false">SUM(X437:Z437)</f>
        <v>0</v>
      </c>
      <c r="AB437" s="123"/>
      <c r="AC437" s="123"/>
      <c r="AD437" s="123"/>
      <c r="AE437" s="123"/>
      <c r="AF437" s="123"/>
      <c r="AG437" s="122" t="n">
        <f aca="false">SUM(AC437:AF437)</f>
        <v>0</v>
      </c>
      <c r="AH437" s="124" t="n">
        <f aca="false">K437+O437+S437+W437+AA437+AB437+AG437</f>
        <v>0</v>
      </c>
      <c r="AI437" s="120" t="n">
        <v>60693.434208</v>
      </c>
      <c r="AJ437" s="121" t="n">
        <v>42578.4564292683</v>
      </c>
      <c r="AK437" s="121" t="n">
        <v>0</v>
      </c>
      <c r="AL437" s="121"/>
      <c r="AM437" s="122" t="n">
        <f aca="false">SUM(AJ437:AL437)</f>
        <v>42578.4564292683</v>
      </c>
      <c r="AN437" s="123"/>
      <c r="AO437" s="123"/>
      <c r="AP437" s="123" t="n">
        <v>1442.7872</v>
      </c>
      <c r="AQ437" s="122" t="n">
        <f aca="false">SUM(AN437:AP437)</f>
        <v>1442.7872</v>
      </c>
      <c r="AR437" s="123" t="n">
        <v>5382.15424</v>
      </c>
      <c r="AS437" s="123"/>
      <c r="AT437" s="123"/>
      <c r="AU437" s="122" t="n">
        <f aca="false">SUM(AR437:AT437)</f>
        <v>5382.15424</v>
      </c>
      <c r="AV437" s="123"/>
      <c r="AW437" s="123"/>
      <c r="AX437" s="123" t="n">
        <v>0</v>
      </c>
      <c r="AY437" s="122" t="n">
        <f aca="false">SUM(AV437:AX437)</f>
        <v>0</v>
      </c>
      <c r="AZ437" s="123"/>
      <c r="BA437" s="123"/>
      <c r="BB437" s="123"/>
      <c r="BC437" s="122" t="n">
        <f aca="false">SUM(AZ437:BB437)</f>
        <v>0</v>
      </c>
      <c r="BD437" s="123"/>
      <c r="BE437" s="123"/>
      <c r="BF437" s="123"/>
      <c r="BG437" s="123" t="n">
        <v>2427.73736832</v>
      </c>
      <c r="BH437" s="123"/>
      <c r="BI437" s="122" t="n">
        <f aca="false">SUM(BE437:BH437)</f>
        <v>2427.73736832</v>
      </c>
      <c r="BJ437" s="124" t="n">
        <f aca="false">AM437+AQ437+AU437+AY437+BC437+BD437+BI437</f>
        <v>51831.1352375883</v>
      </c>
      <c r="BK437" s="120" t="n">
        <v>0</v>
      </c>
      <c r="BL437" s="121" t="n">
        <v>0</v>
      </c>
      <c r="BM437" s="121"/>
      <c r="BN437" s="122" t="n">
        <f aca="false">SUM(BK437:BM437)</f>
        <v>0</v>
      </c>
      <c r="BO437" s="123"/>
      <c r="BP437" s="123"/>
      <c r="BQ437" s="123" t="n">
        <v>0</v>
      </c>
      <c r="BR437" s="122" t="n">
        <f aca="false">SUM(BO437:BQ437)</f>
        <v>0</v>
      </c>
      <c r="BS437" s="123" t="n">
        <v>0</v>
      </c>
      <c r="BT437" s="123"/>
      <c r="BU437" s="123"/>
      <c r="BV437" s="122" t="n">
        <f aca="false">SUM(BS437:BU437)</f>
        <v>0</v>
      </c>
      <c r="BW437" s="123"/>
      <c r="BX437" s="123"/>
      <c r="BY437" s="123" t="n">
        <v>0</v>
      </c>
      <c r="BZ437" s="122" t="n">
        <f aca="false">SUM(BW437:BY437)</f>
        <v>0</v>
      </c>
      <c r="CA437" s="123"/>
      <c r="CB437" s="123"/>
      <c r="CC437" s="123"/>
      <c r="CD437" s="122" t="n">
        <f aca="false">SUM(CA437:CC437)</f>
        <v>0</v>
      </c>
      <c r="CE437" s="123"/>
      <c r="CF437" s="123"/>
      <c r="CG437" s="123"/>
      <c r="CH437" s="123" t="n">
        <v>0</v>
      </c>
      <c r="CI437" s="123"/>
      <c r="CJ437" s="122" t="n">
        <f aca="false">SUM(CF437:CI437)</f>
        <v>0</v>
      </c>
      <c r="CK437" s="123" t="n">
        <f aca="false">BN437+BR437+BV437+BZ437+CD437+CE437+CJ437</f>
        <v>0</v>
      </c>
      <c r="CL437" s="125" t="n">
        <v>0</v>
      </c>
      <c r="CM437" s="126"/>
      <c r="CN437" s="32"/>
      <c r="CO437" s="32"/>
      <c r="CP437" s="32"/>
      <c r="CQ437" s="32"/>
      <c r="CR437" s="32"/>
      <c r="CS437" s="32"/>
      <c r="CT437" s="32"/>
    </row>
    <row r="438" customFormat="false" ht="24.75" hidden="false" customHeight="true" outlineLevel="0" collapsed="false">
      <c r="A438" s="32"/>
      <c r="B438" s="106" t="n">
        <f aca="false">B437+1</f>
        <v>428</v>
      </c>
      <c r="C438" s="117" t="str">
        <f aca="false" t="array" ref="C438:C438">INDEX(_Rge_Projectdata_3rd,$B438,MATCH(C$10,_Rge_Headline_Projectdata,0))</f>
        <v>S950282</v>
      </c>
      <c r="D438" s="117" t="n">
        <f aca="false">INDEX(_Rge_Projectdata_3rd,$B438,MATCH(D$10,_Rge_Headline_Projectdata,0))</f>
        <v>0</v>
      </c>
      <c r="E438" s="118" t="str">
        <f aca="false" t="array" ref="E438:E438">IF(INDEX(_Rge_Projectdata_3rd,$B438,MATCH(E$10,_Rge_Headline_Projectdata,0))=0,"",INDEX(_Rge_Projectdata_3rd,$B438,MATCH(E$10,_Rge_Headline_Projectdata,0)))</f>
        <v/>
      </c>
      <c r="F438" s="119" t="str">
        <f aca="false">IF(OR(E438=0,E438&gt;_Reportdate),"Open","Closed")</f>
        <v>Open</v>
      </c>
      <c r="G438" s="120"/>
      <c r="H438" s="121"/>
      <c r="I438" s="121"/>
      <c r="J438" s="121"/>
      <c r="K438" s="122" t="n">
        <f aca="false">SUM(H438:J438)</f>
        <v>0</v>
      </c>
      <c r="L438" s="123"/>
      <c r="M438" s="123"/>
      <c r="N438" s="123"/>
      <c r="O438" s="122" t="n">
        <f aca="false">SUM(L438:N438)</f>
        <v>0</v>
      </c>
      <c r="P438" s="123"/>
      <c r="Q438" s="123"/>
      <c r="R438" s="123"/>
      <c r="S438" s="122" t="n">
        <f aca="false">SUM(P438:R438)</f>
        <v>0</v>
      </c>
      <c r="T438" s="123"/>
      <c r="U438" s="123"/>
      <c r="V438" s="123"/>
      <c r="W438" s="122" t="n">
        <f aca="false">SUM(T438:V438)</f>
        <v>0</v>
      </c>
      <c r="X438" s="123"/>
      <c r="Y438" s="123"/>
      <c r="Z438" s="123"/>
      <c r="AA438" s="122" t="n">
        <f aca="false">SUM(X438:Z438)</f>
        <v>0</v>
      </c>
      <c r="AB438" s="123"/>
      <c r="AC438" s="123"/>
      <c r="AD438" s="123"/>
      <c r="AE438" s="123"/>
      <c r="AF438" s="123"/>
      <c r="AG438" s="122" t="n">
        <f aca="false">SUM(AC438:AF438)</f>
        <v>0</v>
      </c>
      <c r="AH438" s="124" t="n">
        <f aca="false">K438+O438+S438+W438+AA438+AB438+AG438</f>
        <v>0</v>
      </c>
      <c r="AI438" s="120" t="n">
        <v>13866.340816</v>
      </c>
      <c r="AJ438" s="121" t="n">
        <v>9196.03619692308</v>
      </c>
      <c r="AK438" s="121" t="n">
        <v>0</v>
      </c>
      <c r="AL438" s="121"/>
      <c r="AM438" s="122" t="n">
        <f aca="false">SUM(AJ438:AL438)</f>
        <v>9196.03619692308</v>
      </c>
      <c r="AN438" s="123"/>
      <c r="AO438" s="123"/>
      <c r="AP438" s="123" t="n">
        <v>682.2390656</v>
      </c>
      <c r="AQ438" s="122" t="n">
        <f aca="false">SUM(AN438:AP438)</f>
        <v>682.2390656</v>
      </c>
      <c r="AR438" s="123" t="n">
        <v>1210.347008</v>
      </c>
      <c r="AS438" s="123"/>
      <c r="AT438" s="123"/>
      <c r="AU438" s="122" t="n">
        <f aca="false">SUM(AR438:AT438)</f>
        <v>1210.347008</v>
      </c>
      <c r="AV438" s="123"/>
      <c r="AW438" s="123"/>
      <c r="AX438" s="123" t="n">
        <v>0</v>
      </c>
      <c r="AY438" s="122" t="n">
        <f aca="false">SUM(AV438:AX438)</f>
        <v>0</v>
      </c>
      <c r="AZ438" s="123"/>
      <c r="BA438" s="123"/>
      <c r="BB438" s="123"/>
      <c r="BC438" s="122" t="n">
        <f aca="false">SUM(AZ438:BB438)</f>
        <v>0</v>
      </c>
      <c r="BD438" s="123"/>
      <c r="BE438" s="123"/>
      <c r="BF438" s="123"/>
      <c r="BG438" s="123" t="n">
        <v>554.65363264</v>
      </c>
      <c r="BH438" s="123"/>
      <c r="BI438" s="122" t="n">
        <f aca="false">SUM(BE438:BH438)</f>
        <v>554.65363264</v>
      </c>
      <c r="BJ438" s="124" t="n">
        <f aca="false">AM438+AQ438+AU438+AY438+BC438+BD438+BI438</f>
        <v>11643.2759031631</v>
      </c>
      <c r="BK438" s="120" t="n">
        <v>0</v>
      </c>
      <c r="BL438" s="121" t="n">
        <v>0</v>
      </c>
      <c r="BM438" s="121"/>
      <c r="BN438" s="122" t="n">
        <f aca="false">SUM(BK438:BM438)</f>
        <v>0</v>
      </c>
      <c r="BO438" s="123"/>
      <c r="BP438" s="123"/>
      <c r="BQ438" s="123" t="n">
        <v>0</v>
      </c>
      <c r="BR438" s="122" t="n">
        <f aca="false">SUM(BO438:BQ438)</f>
        <v>0</v>
      </c>
      <c r="BS438" s="123" t="n">
        <v>0</v>
      </c>
      <c r="BT438" s="123"/>
      <c r="BU438" s="123"/>
      <c r="BV438" s="122" t="n">
        <f aca="false">SUM(BS438:BU438)</f>
        <v>0</v>
      </c>
      <c r="BW438" s="123"/>
      <c r="BX438" s="123"/>
      <c r="BY438" s="123" t="n">
        <v>0</v>
      </c>
      <c r="BZ438" s="122" t="n">
        <f aca="false">SUM(BW438:BY438)</f>
        <v>0</v>
      </c>
      <c r="CA438" s="123"/>
      <c r="CB438" s="123"/>
      <c r="CC438" s="123"/>
      <c r="CD438" s="122" t="n">
        <f aca="false">SUM(CA438:CC438)</f>
        <v>0</v>
      </c>
      <c r="CE438" s="123"/>
      <c r="CF438" s="123"/>
      <c r="CG438" s="123"/>
      <c r="CH438" s="123" t="n">
        <v>0</v>
      </c>
      <c r="CI438" s="123"/>
      <c r="CJ438" s="122" t="n">
        <f aca="false">SUM(CF438:CI438)</f>
        <v>0</v>
      </c>
      <c r="CK438" s="123" t="n">
        <f aca="false">BN438+BR438+BV438+BZ438+CD438+CE438+CJ438</f>
        <v>0</v>
      </c>
      <c r="CL438" s="125" t="n">
        <v>0</v>
      </c>
      <c r="CM438" s="126"/>
      <c r="CN438" s="32"/>
      <c r="CO438" s="32"/>
      <c r="CP438" s="32"/>
      <c r="CQ438" s="32"/>
      <c r="CR438" s="32"/>
      <c r="CS438" s="32"/>
      <c r="CT438" s="32"/>
    </row>
    <row r="439" customFormat="false" ht="24.75" hidden="false" customHeight="true" outlineLevel="0" collapsed="false">
      <c r="A439" s="32"/>
      <c r="B439" s="106" t="n">
        <f aca="false">B438+1</f>
        <v>429</v>
      </c>
      <c r="C439" s="117" t="str">
        <f aca="false" t="array" ref="C439:C439">INDEX(_Rge_Projectdata_3rd,$B439,MATCH(C$10,_Rge_Headline_Projectdata,0))</f>
        <v>S950283</v>
      </c>
      <c r="D439" s="117" t="n">
        <f aca="false">INDEX(_Rge_Projectdata_3rd,$B439,MATCH(D$10,_Rge_Headline_Projectdata,0))</f>
        <v>0</v>
      </c>
      <c r="E439" s="118" t="str">
        <f aca="false" t="array" ref="E439:E439">IF(INDEX(_Rge_Projectdata_3rd,$B439,MATCH(E$10,_Rge_Headline_Projectdata,0))=0,"",INDEX(_Rge_Projectdata_3rd,$B439,MATCH(E$10,_Rge_Headline_Projectdata,0)))</f>
        <v/>
      </c>
      <c r="F439" s="119" t="str">
        <f aca="false">IF(OR(E439=0,E439&gt;_Reportdate),"Open","Closed")</f>
        <v>Open</v>
      </c>
      <c r="G439" s="120"/>
      <c r="H439" s="121"/>
      <c r="I439" s="121"/>
      <c r="J439" s="121"/>
      <c r="K439" s="122" t="n">
        <f aca="false">SUM(H439:J439)</f>
        <v>0</v>
      </c>
      <c r="L439" s="123"/>
      <c r="M439" s="123"/>
      <c r="N439" s="123"/>
      <c r="O439" s="122" t="n">
        <f aca="false">SUM(L439:N439)</f>
        <v>0</v>
      </c>
      <c r="P439" s="123"/>
      <c r="Q439" s="123"/>
      <c r="R439" s="123"/>
      <c r="S439" s="122" t="n">
        <f aca="false">SUM(P439:R439)</f>
        <v>0</v>
      </c>
      <c r="T439" s="123"/>
      <c r="U439" s="123"/>
      <c r="V439" s="123"/>
      <c r="W439" s="122" t="n">
        <f aca="false">SUM(T439:V439)</f>
        <v>0</v>
      </c>
      <c r="X439" s="123"/>
      <c r="Y439" s="123"/>
      <c r="Z439" s="123"/>
      <c r="AA439" s="122" t="n">
        <f aca="false">SUM(X439:Z439)</f>
        <v>0</v>
      </c>
      <c r="AB439" s="123"/>
      <c r="AC439" s="123"/>
      <c r="AD439" s="123"/>
      <c r="AE439" s="123"/>
      <c r="AF439" s="123"/>
      <c r="AG439" s="122" t="n">
        <f aca="false">SUM(AC439:AF439)</f>
        <v>0</v>
      </c>
      <c r="AH439" s="124" t="n">
        <f aca="false">K439+O439+S439+W439+AA439+AB439+AG439</f>
        <v>0</v>
      </c>
      <c r="AI439" s="120" t="n">
        <v>22272.569056</v>
      </c>
      <c r="AJ439" s="121" t="n">
        <v>14483.5477661538</v>
      </c>
      <c r="AK439" s="121" t="n">
        <v>0</v>
      </c>
      <c r="AL439" s="121"/>
      <c r="AM439" s="122" t="n">
        <f aca="false">SUM(AJ439:AL439)</f>
        <v>14483.5477661538</v>
      </c>
      <c r="AN439" s="123"/>
      <c r="AO439" s="123"/>
      <c r="AP439" s="123" t="n">
        <v>1022.3821264</v>
      </c>
      <c r="AQ439" s="122" t="n">
        <f aca="false">SUM(AN439:AP439)</f>
        <v>1022.3821264</v>
      </c>
      <c r="AR439" s="123" t="n">
        <v>2117.469568</v>
      </c>
      <c r="AS439" s="123"/>
      <c r="AT439" s="123"/>
      <c r="AU439" s="122" t="n">
        <f aca="false">SUM(AR439:AT439)</f>
        <v>2117.469568</v>
      </c>
      <c r="AV439" s="123"/>
      <c r="AW439" s="123"/>
      <c r="AX439" s="123" t="n">
        <v>0</v>
      </c>
      <c r="AY439" s="122" t="n">
        <f aca="false">SUM(AV439:AX439)</f>
        <v>0</v>
      </c>
      <c r="AZ439" s="123"/>
      <c r="BA439" s="123"/>
      <c r="BB439" s="123"/>
      <c r="BC439" s="122" t="n">
        <f aca="false">SUM(AZ439:BB439)</f>
        <v>0</v>
      </c>
      <c r="BD439" s="123"/>
      <c r="BE439" s="123"/>
      <c r="BF439" s="123"/>
      <c r="BG439" s="123" t="n">
        <v>890.90276224</v>
      </c>
      <c r="BH439" s="123"/>
      <c r="BI439" s="122" t="n">
        <f aca="false">SUM(BE439:BH439)</f>
        <v>890.90276224</v>
      </c>
      <c r="BJ439" s="124" t="n">
        <f aca="false">AM439+AQ439+AU439+AY439+BC439+BD439+BI439</f>
        <v>18514.3022227938</v>
      </c>
      <c r="BK439" s="120" t="n">
        <v>0</v>
      </c>
      <c r="BL439" s="121" t="n">
        <v>0</v>
      </c>
      <c r="BM439" s="121"/>
      <c r="BN439" s="122" t="n">
        <f aca="false">SUM(BK439:BM439)</f>
        <v>0</v>
      </c>
      <c r="BO439" s="123"/>
      <c r="BP439" s="123"/>
      <c r="BQ439" s="123" t="n">
        <v>0</v>
      </c>
      <c r="BR439" s="122" t="n">
        <f aca="false">SUM(BO439:BQ439)</f>
        <v>0</v>
      </c>
      <c r="BS439" s="123" t="n">
        <v>0</v>
      </c>
      <c r="BT439" s="123"/>
      <c r="BU439" s="123"/>
      <c r="BV439" s="122" t="n">
        <f aca="false">SUM(BS439:BU439)</f>
        <v>0</v>
      </c>
      <c r="BW439" s="123"/>
      <c r="BX439" s="123"/>
      <c r="BY439" s="123" t="n">
        <v>0</v>
      </c>
      <c r="BZ439" s="122" t="n">
        <f aca="false">SUM(BW439:BY439)</f>
        <v>0</v>
      </c>
      <c r="CA439" s="123"/>
      <c r="CB439" s="123"/>
      <c r="CC439" s="123"/>
      <c r="CD439" s="122" t="n">
        <f aca="false">SUM(CA439:CC439)</f>
        <v>0</v>
      </c>
      <c r="CE439" s="123"/>
      <c r="CF439" s="123"/>
      <c r="CG439" s="123"/>
      <c r="CH439" s="123" t="n">
        <v>0</v>
      </c>
      <c r="CI439" s="123"/>
      <c r="CJ439" s="122" t="n">
        <f aca="false">SUM(CF439:CI439)</f>
        <v>0</v>
      </c>
      <c r="CK439" s="123" t="n">
        <f aca="false">BN439+BR439+BV439+BZ439+CD439+CE439+CJ439</f>
        <v>0</v>
      </c>
      <c r="CL439" s="125" t="n">
        <v>0</v>
      </c>
      <c r="CM439" s="126"/>
      <c r="CN439" s="32"/>
      <c r="CO439" s="32"/>
      <c r="CP439" s="32"/>
      <c r="CQ439" s="32"/>
      <c r="CR439" s="32"/>
      <c r="CS439" s="32"/>
      <c r="CT439" s="32"/>
    </row>
    <row r="440" customFormat="false" ht="24.75" hidden="false" customHeight="true" outlineLevel="0" collapsed="false">
      <c r="A440" s="32"/>
      <c r="B440" s="106" t="n">
        <f aca="false">B439+1</f>
        <v>430</v>
      </c>
      <c r="C440" s="117" t="str">
        <f aca="false" t="array" ref="C440:C440">INDEX(_Rge_Projectdata_3rd,$B440,MATCH(C$10,_Rge_Headline_Projectdata,0))</f>
        <v>S950284</v>
      </c>
      <c r="D440" s="117" t="n">
        <f aca="false">INDEX(_Rge_Projectdata_3rd,$B440,MATCH(D$10,_Rge_Headline_Projectdata,0))</f>
        <v>0</v>
      </c>
      <c r="E440" s="118" t="n">
        <f aca="false" t="array" ref="E440:E440">IF(INDEX(_Rge_Projectdata_3rd,$B440,MATCH(E$10,_Rge_Headline_Projectdata,0))=0,"",INDEX(_Rge_Projectdata_3rd,$B440,MATCH(E$10,_Rge_Headline_Projectdata,0)))</f>
        <v>45443</v>
      </c>
      <c r="F440" s="119" t="str">
        <f aca="false">IF(OR(E440=0,E440&gt;_Reportdate),"Open","Closed")</f>
        <v>Closed</v>
      </c>
      <c r="G440" s="120"/>
      <c r="H440" s="121"/>
      <c r="I440" s="121"/>
      <c r="J440" s="121"/>
      <c r="K440" s="122" t="n">
        <f aca="false">SUM(H440:J440)</f>
        <v>0</v>
      </c>
      <c r="L440" s="123"/>
      <c r="M440" s="123"/>
      <c r="N440" s="123"/>
      <c r="O440" s="122" t="n">
        <f aca="false">SUM(L440:N440)</f>
        <v>0</v>
      </c>
      <c r="P440" s="123"/>
      <c r="Q440" s="123"/>
      <c r="R440" s="123"/>
      <c r="S440" s="122" t="n">
        <f aca="false">SUM(P440:R440)</f>
        <v>0</v>
      </c>
      <c r="T440" s="123"/>
      <c r="U440" s="123"/>
      <c r="V440" s="123"/>
      <c r="W440" s="122" t="n">
        <f aca="false">SUM(T440:V440)</f>
        <v>0</v>
      </c>
      <c r="X440" s="123"/>
      <c r="Y440" s="123"/>
      <c r="Z440" s="123"/>
      <c r="AA440" s="122" t="n">
        <f aca="false">SUM(X440:Z440)</f>
        <v>0</v>
      </c>
      <c r="AB440" s="123"/>
      <c r="AC440" s="123"/>
      <c r="AD440" s="123"/>
      <c r="AE440" s="123"/>
      <c r="AF440" s="123"/>
      <c r="AG440" s="122" t="n">
        <f aca="false">SUM(AC440:AF440)</f>
        <v>0</v>
      </c>
      <c r="AH440" s="124" t="n">
        <f aca="false">K440+O440+S440+W440+AA440+AB440+AG440</f>
        <v>0</v>
      </c>
      <c r="AI440" s="120" t="n">
        <v>27010.490912</v>
      </c>
      <c r="AJ440" s="121" t="n">
        <v>15856.89453184</v>
      </c>
      <c r="AK440" s="121" t="n">
        <v>0</v>
      </c>
      <c r="AL440" s="121"/>
      <c r="AM440" s="122" t="n">
        <f aca="false">SUM(AJ440:AL440)</f>
        <v>15856.89453184</v>
      </c>
      <c r="AN440" s="123"/>
      <c r="AO440" s="123"/>
      <c r="AP440" s="123" t="n">
        <v>779.28762848</v>
      </c>
      <c r="AQ440" s="122" t="n">
        <f aca="false">SUM(AN440:AP440)</f>
        <v>779.28762848</v>
      </c>
      <c r="AR440" s="123" t="n">
        <v>1139.9852256</v>
      </c>
      <c r="AS440" s="123"/>
      <c r="AT440" s="123"/>
      <c r="AU440" s="122" t="n">
        <f aca="false">SUM(AR440:AT440)</f>
        <v>1139.9852256</v>
      </c>
      <c r="AV440" s="123"/>
      <c r="AW440" s="123"/>
      <c r="AX440" s="123" t="n">
        <v>0</v>
      </c>
      <c r="AY440" s="122" t="n">
        <f aca="false">SUM(AV440:AX440)</f>
        <v>0</v>
      </c>
      <c r="AZ440" s="123"/>
      <c r="BA440" s="123"/>
      <c r="BB440" s="123"/>
      <c r="BC440" s="122" t="n">
        <f aca="false">SUM(AZ440:BB440)</f>
        <v>0</v>
      </c>
      <c r="BD440" s="123"/>
      <c r="BE440" s="123"/>
      <c r="BF440" s="123"/>
      <c r="BG440" s="123" t="n">
        <v>1080.41963648</v>
      </c>
      <c r="BH440" s="123"/>
      <c r="BI440" s="122" t="n">
        <f aca="false">SUM(BE440:BH440)</f>
        <v>1080.41963648</v>
      </c>
      <c r="BJ440" s="124" t="n">
        <f aca="false">AM440+AQ440+AU440+AY440+BC440+BD440+BI440</f>
        <v>18856.5870224</v>
      </c>
      <c r="BK440" s="120" t="n">
        <v>15856.89453184</v>
      </c>
      <c r="BL440" s="121" t="n">
        <v>0</v>
      </c>
      <c r="BM440" s="121"/>
      <c r="BN440" s="122" t="n">
        <f aca="false">SUM(BK440:BM440)</f>
        <v>15856.89453184</v>
      </c>
      <c r="BO440" s="123"/>
      <c r="BP440" s="123"/>
      <c r="BQ440" s="123" t="n">
        <v>779.28762848</v>
      </c>
      <c r="BR440" s="122" t="n">
        <f aca="false">SUM(BO440:BQ440)</f>
        <v>779.28762848</v>
      </c>
      <c r="BS440" s="123" t="n">
        <v>1139.9852256</v>
      </c>
      <c r="BT440" s="123"/>
      <c r="BU440" s="123"/>
      <c r="BV440" s="122" t="n">
        <f aca="false">SUM(BS440:BU440)</f>
        <v>1139.9852256</v>
      </c>
      <c r="BW440" s="123"/>
      <c r="BX440" s="123"/>
      <c r="BY440" s="123" t="n">
        <v>0</v>
      </c>
      <c r="BZ440" s="122" t="n">
        <f aca="false">SUM(BW440:BY440)</f>
        <v>0</v>
      </c>
      <c r="CA440" s="123"/>
      <c r="CB440" s="123"/>
      <c r="CC440" s="123"/>
      <c r="CD440" s="122" t="n">
        <f aca="false">SUM(CA440:CC440)</f>
        <v>0</v>
      </c>
      <c r="CE440" s="123"/>
      <c r="CF440" s="123"/>
      <c r="CG440" s="123"/>
      <c r="CH440" s="123" t="n">
        <v>1080.41963648</v>
      </c>
      <c r="CI440" s="123"/>
      <c r="CJ440" s="122" t="n">
        <f aca="false">SUM(CF440:CI440)</f>
        <v>1080.41963648</v>
      </c>
      <c r="CK440" s="123" t="n">
        <f aca="false">BN440+BR440+BV440+BZ440+CD440+CE440+CJ440</f>
        <v>18856.5870224</v>
      </c>
      <c r="CL440" s="125" t="n">
        <v>27010.490912</v>
      </c>
      <c r="CM440" s="126"/>
      <c r="CN440" s="32"/>
      <c r="CO440" s="32"/>
      <c r="CP440" s="32"/>
      <c r="CQ440" s="32"/>
      <c r="CR440" s="32"/>
      <c r="CS440" s="32"/>
      <c r="CT440" s="32"/>
    </row>
    <row r="441" customFormat="false" ht="24.75" hidden="false" customHeight="true" outlineLevel="0" collapsed="false">
      <c r="A441" s="32"/>
      <c r="B441" s="106" t="n">
        <f aca="false">B440+1</f>
        <v>431</v>
      </c>
      <c r="C441" s="117" t="str">
        <f aca="false" t="array" ref="C441:C441">INDEX(_Rge_Projectdata_3rd,$B441,MATCH(C$10,_Rge_Headline_Projectdata,0))</f>
        <v>S950285</v>
      </c>
      <c r="D441" s="117" t="n">
        <f aca="false">INDEX(_Rge_Projectdata_3rd,$B441,MATCH(D$10,_Rge_Headline_Projectdata,0))</f>
        <v>0</v>
      </c>
      <c r="E441" s="118" t="str">
        <f aca="false" t="array" ref="E441:E441">IF(INDEX(_Rge_Projectdata_3rd,$B441,MATCH(E$10,_Rge_Headline_Projectdata,0))=0,"",INDEX(_Rge_Projectdata_3rd,$B441,MATCH(E$10,_Rge_Headline_Projectdata,0)))</f>
        <v/>
      </c>
      <c r="F441" s="119" t="str">
        <f aca="false">IF(OR(E441=0,E441&gt;_Reportdate),"Open","Closed")</f>
        <v>Open</v>
      </c>
      <c r="G441" s="120"/>
      <c r="H441" s="121"/>
      <c r="I441" s="121"/>
      <c r="J441" s="121"/>
      <c r="K441" s="122" t="n">
        <f aca="false">SUM(H441:J441)</f>
        <v>0</v>
      </c>
      <c r="L441" s="123"/>
      <c r="M441" s="123"/>
      <c r="N441" s="123"/>
      <c r="O441" s="122" t="n">
        <f aca="false">SUM(L441:N441)</f>
        <v>0</v>
      </c>
      <c r="P441" s="123"/>
      <c r="Q441" s="123"/>
      <c r="R441" s="123"/>
      <c r="S441" s="122" t="n">
        <f aca="false">SUM(P441:R441)</f>
        <v>0</v>
      </c>
      <c r="T441" s="123"/>
      <c r="U441" s="123"/>
      <c r="V441" s="123"/>
      <c r="W441" s="122" t="n">
        <f aca="false">SUM(T441:V441)</f>
        <v>0</v>
      </c>
      <c r="X441" s="123"/>
      <c r="Y441" s="123"/>
      <c r="Z441" s="123"/>
      <c r="AA441" s="122" t="n">
        <f aca="false">SUM(X441:Z441)</f>
        <v>0</v>
      </c>
      <c r="AB441" s="123"/>
      <c r="AC441" s="123"/>
      <c r="AD441" s="123"/>
      <c r="AE441" s="123"/>
      <c r="AF441" s="123"/>
      <c r="AG441" s="122" t="n">
        <f aca="false">SUM(AC441:AF441)</f>
        <v>0</v>
      </c>
      <c r="AH441" s="124" t="n">
        <f aca="false">K441+O441+S441+W441+AA441+AB441+AG441</f>
        <v>0</v>
      </c>
      <c r="AI441" s="120" t="n">
        <v>130277.147776</v>
      </c>
      <c r="AJ441" s="121" t="n">
        <v>100455.4856448</v>
      </c>
      <c r="AK441" s="121" t="n">
        <v>0</v>
      </c>
      <c r="AL441" s="121"/>
      <c r="AM441" s="122" t="n">
        <f aca="false">SUM(AJ441:AL441)</f>
        <v>100455.4856448</v>
      </c>
      <c r="AN441" s="123"/>
      <c r="AO441" s="123"/>
      <c r="AP441" s="123" t="n">
        <v>1968.1769632</v>
      </c>
      <c r="AQ441" s="122" t="n">
        <f aca="false">SUM(AN441:AP441)</f>
        <v>1968.1769632</v>
      </c>
      <c r="AR441" s="123" t="n">
        <v>3128.536576</v>
      </c>
      <c r="AS441" s="123"/>
      <c r="AT441" s="123"/>
      <c r="AU441" s="122" t="n">
        <f aca="false">SUM(AR441:AT441)</f>
        <v>3128.536576</v>
      </c>
      <c r="AV441" s="123"/>
      <c r="AW441" s="123"/>
      <c r="AX441" s="123" t="n">
        <v>0</v>
      </c>
      <c r="AY441" s="122" t="n">
        <f aca="false">SUM(AV441:AX441)</f>
        <v>0</v>
      </c>
      <c r="AZ441" s="123"/>
      <c r="BA441" s="123"/>
      <c r="BB441" s="123"/>
      <c r="BC441" s="122" t="n">
        <f aca="false">SUM(AZ441:BB441)</f>
        <v>0</v>
      </c>
      <c r="BD441" s="123"/>
      <c r="BE441" s="123"/>
      <c r="BF441" s="123"/>
      <c r="BG441" s="123" t="n">
        <v>5211.08591104</v>
      </c>
      <c r="BH441" s="123"/>
      <c r="BI441" s="122" t="n">
        <f aca="false">SUM(BE441:BH441)</f>
        <v>5211.08591104</v>
      </c>
      <c r="BJ441" s="124" t="n">
        <f aca="false">AM441+AQ441+AU441+AY441+BC441+BD441+BI441</f>
        <v>110763.28509504</v>
      </c>
      <c r="BK441" s="120" t="n">
        <v>0</v>
      </c>
      <c r="BL441" s="121" t="n">
        <v>0</v>
      </c>
      <c r="BM441" s="121"/>
      <c r="BN441" s="122" t="n">
        <f aca="false">SUM(BK441:BM441)</f>
        <v>0</v>
      </c>
      <c r="BO441" s="123"/>
      <c r="BP441" s="123"/>
      <c r="BQ441" s="123" t="n">
        <v>0</v>
      </c>
      <c r="BR441" s="122" t="n">
        <f aca="false">SUM(BO441:BQ441)</f>
        <v>0</v>
      </c>
      <c r="BS441" s="123" t="n">
        <v>0</v>
      </c>
      <c r="BT441" s="123"/>
      <c r="BU441" s="123"/>
      <c r="BV441" s="122" t="n">
        <f aca="false">SUM(BS441:BU441)</f>
        <v>0</v>
      </c>
      <c r="BW441" s="123"/>
      <c r="BX441" s="123"/>
      <c r="BY441" s="123" t="n">
        <v>0</v>
      </c>
      <c r="BZ441" s="122" t="n">
        <f aca="false">SUM(BW441:BY441)</f>
        <v>0</v>
      </c>
      <c r="CA441" s="123"/>
      <c r="CB441" s="123"/>
      <c r="CC441" s="123"/>
      <c r="CD441" s="122" t="n">
        <f aca="false">SUM(CA441:CC441)</f>
        <v>0</v>
      </c>
      <c r="CE441" s="123"/>
      <c r="CF441" s="123"/>
      <c r="CG441" s="123"/>
      <c r="CH441" s="123" t="n">
        <v>0</v>
      </c>
      <c r="CI441" s="123"/>
      <c r="CJ441" s="122" t="n">
        <f aca="false">SUM(CF441:CI441)</f>
        <v>0</v>
      </c>
      <c r="CK441" s="123" t="n">
        <f aca="false">BN441+BR441+BV441+BZ441+CD441+CE441+CJ441</f>
        <v>0</v>
      </c>
      <c r="CL441" s="125" t="n">
        <v>0</v>
      </c>
      <c r="CM441" s="126"/>
      <c r="CN441" s="32"/>
      <c r="CO441" s="32"/>
      <c r="CP441" s="32"/>
      <c r="CQ441" s="32"/>
      <c r="CR441" s="32"/>
      <c r="CS441" s="32"/>
      <c r="CT441" s="32"/>
    </row>
    <row r="442" customFormat="false" ht="24.75" hidden="false" customHeight="true" outlineLevel="0" collapsed="false">
      <c r="A442" s="32"/>
      <c r="B442" s="106" t="n">
        <f aca="false">B441+1</f>
        <v>432</v>
      </c>
      <c r="C442" s="117" t="str">
        <f aca="false" t="array" ref="C442:C442">INDEX(_Rge_Projectdata_3rd,$B442,MATCH(C$10,_Rge_Headline_Projectdata,0))</f>
        <v>S950200-3</v>
      </c>
      <c r="D442" s="117" t="n">
        <f aca="false">INDEX(_Rge_Projectdata_3rd,$B442,MATCH(D$10,_Rge_Headline_Projectdata,0))</f>
        <v>0</v>
      </c>
      <c r="E442" s="118" t="n">
        <f aca="false" t="array" ref="E442:E442">IF(INDEX(_Rge_Projectdata_3rd,$B442,MATCH(E$10,_Rge_Headline_Projectdata,0))=0,"",INDEX(_Rge_Projectdata_3rd,$B442,MATCH(E$10,_Rge_Headline_Projectdata,0)))</f>
        <v>45412</v>
      </c>
      <c r="F442" s="119" t="str">
        <f aca="false">IF(OR(E442=0,E442&gt;_Reportdate),"Open","Closed")</f>
        <v>Closed</v>
      </c>
      <c r="G442" s="120"/>
      <c r="H442" s="121"/>
      <c r="I442" s="121"/>
      <c r="J442" s="121"/>
      <c r="K442" s="122" t="n">
        <f aca="false">SUM(H442:J442)</f>
        <v>0</v>
      </c>
      <c r="L442" s="123"/>
      <c r="M442" s="123"/>
      <c r="N442" s="123"/>
      <c r="O442" s="122" t="n">
        <f aca="false">SUM(L442:N442)</f>
        <v>0</v>
      </c>
      <c r="P442" s="123"/>
      <c r="Q442" s="123"/>
      <c r="R442" s="123"/>
      <c r="S442" s="122" t="n">
        <f aca="false">SUM(P442:R442)</f>
        <v>0</v>
      </c>
      <c r="T442" s="123"/>
      <c r="U442" s="123"/>
      <c r="V442" s="123"/>
      <c r="W442" s="122" t="n">
        <f aca="false">SUM(T442:V442)</f>
        <v>0</v>
      </c>
      <c r="X442" s="123"/>
      <c r="Y442" s="123"/>
      <c r="Z442" s="123"/>
      <c r="AA442" s="122" t="n">
        <f aca="false">SUM(X442:Z442)</f>
        <v>0</v>
      </c>
      <c r="AB442" s="123"/>
      <c r="AC442" s="123"/>
      <c r="AD442" s="123"/>
      <c r="AE442" s="123"/>
      <c r="AF442" s="123"/>
      <c r="AG442" s="122" t="n">
        <f aca="false">SUM(AC442:AF442)</f>
        <v>0</v>
      </c>
      <c r="AH442" s="124" t="n">
        <f aca="false">K442+O442+S442+W442+AA442+AB442+AG442</f>
        <v>0</v>
      </c>
      <c r="AI442" s="120" t="n">
        <v>5347.08096</v>
      </c>
      <c r="AJ442" s="121" t="n">
        <v>0</v>
      </c>
      <c r="AK442" s="121" t="n">
        <v>1188.67371376</v>
      </c>
      <c r="AL442" s="121"/>
      <c r="AM442" s="122" t="n">
        <f aca="false">SUM(AJ442:AL442)</f>
        <v>1188.67371376</v>
      </c>
      <c r="AN442" s="123"/>
      <c r="AO442" s="123"/>
      <c r="AP442" s="123" t="n">
        <v>1.673952</v>
      </c>
      <c r="AQ442" s="122" t="n">
        <f aca="false">SUM(AN442:AP442)</f>
        <v>1.673952</v>
      </c>
      <c r="AR442" s="123" t="n">
        <v>416.7303504</v>
      </c>
      <c r="AS442" s="123"/>
      <c r="AT442" s="123"/>
      <c r="AU442" s="122" t="n">
        <f aca="false">SUM(AR442:AT442)</f>
        <v>416.7303504</v>
      </c>
      <c r="AV442" s="123"/>
      <c r="AW442" s="123"/>
      <c r="AX442" s="123" t="n">
        <v>1303.8651264</v>
      </c>
      <c r="AY442" s="122" t="n">
        <f aca="false">SUM(AV442:AX442)</f>
        <v>1303.8651264</v>
      </c>
      <c r="AZ442" s="123"/>
      <c r="BA442" s="123"/>
      <c r="BB442" s="123"/>
      <c r="BC442" s="122" t="n">
        <f aca="false">SUM(AZ442:BB442)</f>
        <v>0</v>
      </c>
      <c r="BD442" s="123"/>
      <c r="BE442" s="123"/>
      <c r="BF442" s="123"/>
      <c r="BG442" s="123" t="n">
        <v>213.8832384</v>
      </c>
      <c r="BH442" s="123"/>
      <c r="BI442" s="122" t="n">
        <f aca="false">SUM(BE442:BH442)</f>
        <v>213.8832384</v>
      </c>
      <c r="BJ442" s="124" t="n">
        <f aca="false">AM442+AQ442+AU442+AY442+BC442+BD442+BI442</f>
        <v>3124.82638096</v>
      </c>
      <c r="BK442" s="120" t="n">
        <v>0</v>
      </c>
      <c r="BL442" s="121" t="n">
        <v>1188.67371376</v>
      </c>
      <c r="BM442" s="121"/>
      <c r="BN442" s="122" t="n">
        <f aca="false">SUM(BK442:BM442)</f>
        <v>1188.67371376</v>
      </c>
      <c r="BO442" s="123"/>
      <c r="BP442" s="123"/>
      <c r="BQ442" s="123" t="n">
        <v>1.673952</v>
      </c>
      <c r="BR442" s="122" t="n">
        <f aca="false">SUM(BO442:BQ442)</f>
        <v>1.673952</v>
      </c>
      <c r="BS442" s="123" t="n">
        <v>416.7303504</v>
      </c>
      <c r="BT442" s="123"/>
      <c r="BU442" s="123"/>
      <c r="BV442" s="122" t="n">
        <f aca="false">SUM(BS442:BU442)</f>
        <v>416.7303504</v>
      </c>
      <c r="BW442" s="123"/>
      <c r="BX442" s="123"/>
      <c r="BY442" s="123" t="n">
        <v>1303.8651264</v>
      </c>
      <c r="BZ442" s="122" t="n">
        <f aca="false">SUM(BW442:BY442)</f>
        <v>1303.8651264</v>
      </c>
      <c r="CA442" s="123"/>
      <c r="CB442" s="123"/>
      <c r="CC442" s="123"/>
      <c r="CD442" s="122" t="n">
        <f aca="false">SUM(CA442:CC442)</f>
        <v>0</v>
      </c>
      <c r="CE442" s="123"/>
      <c r="CF442" s="123"/>
      <c r="CG442" s="123"/>
      <c r="CH442" s="123" t="n">
        <v>213.8832384</v>
      </c>
      <c r="CI442" s="123"/>
      <c r="CJ442" s="122" t="n">
        <f aca="false">SUM(CF442:CI442)</f>
        <v>213.8832384</v>
      </c>
      <c r="CK442" s="123" t="n">
        <f aca="false">BN442+BR442+BV442+BZ442+CD442+CE442+CJ442</f>
        <v>3124.82638096</v>
      </c>
      <c r="CL442" s="125" t="n">
        <v>5347.08096</v>
      </c>
      <c r="CM442" s="126"/>
      <c r="CN442" s="32"/>
      <c r="CO442" s="32"/>
      <c r="CP442" s="32"/>
      <c r="CQ442" s="32"/>
      <c r="CR442" s="32"/>
      <c r="CS442" s="32"/>
      <c r="CT442" s="32"/>
    </row>
    <row r="443" customFormat="false" ht="24.75" hidden="false" customHeight="true" outlineLevel="0" collapsed="false">
      <c r="A443" s="32"/>
      <c r="B443" s="106" t="n">
        <f aca="false">B442+1</f>
        <v>433</v>
      </c>
      <c r="C443" s="117" t="str">
        <f aca="false" t="array" ref="C443:C443">INDEX(_Rge_Projectdata_3rd,$B443,MATCH(C$10,_Rge_Headline_Projectdata,0))</f>
        <v>S950286</v>
      </c>
      <c r="D443" s="117" t="n">
        <f aca="false">INDEX(_Rge_Projectdata_3rd,$B443,MATCH(D$10,_Rge_Headline_Projectdata,0))</f>
        <v>0</v>
      </c>
      <c r="E443" s="118" t="str">
        <f aca="false" t="array" ref="E443:E443">IF(INDEX(_Rge_Projectdata_3rd,$B443,MATCH(E$10,_Rge_Headline_Projectdata,0))=0,"",INDEX(_Rge_Projectdata_3rd,$B443,MATCH(E$10,_Rge_Headline_Projectdata,0)))</f>
        <v/>
      </c>
      <c r="F443" s="119" t="str">
        <f aca="false">IF(OR(E443=0,E443&gt;_Reportdate),"Open","Closed")</f>
        <v>Open</v>
      </c>
      <c r="G443" s="120"/>
      <c r="H443" s="121"/>
      <c r="I443" s="121"/>
      <c r="J443" s="121"/>
      <c r="K443" s="122" t="n">
        <f aca="false">SUM(H443:J443)</f>
        <v>0</v>
      </c>
      <c r="L443" s="123"/>
      <c r="M443" s="123"/>
      <c r="N443" s="123"/>
      <c r="O443" s="122" t="n">
        <f aca="false">SUM(L443:N443)</f>
        <v>0</v>
      </c>
      <c r="P443" s="123"/>
      <c r="Q443" s="123"/>
      <c r="R443" s="123"/>
      <c r="S443" s="122" t="n">
        <f aca="false">SUM(P443:R443)</f>
        <v>0</v>
      </c>
      <c r="T443" s="123"/>
      <c r="U443" s="123"/>
      <c r="V443" s="123"/>
      <c r="W443" s="122" t="n">
        <f aca="false">SUM(T443:V443)</f>
        <v>0</v>
      </c>
      <c r="X443" s="123"/>
      <c r="Y443" s="123"/>
      <c r="Z443" s="123"/>
      <c r="AA443" s="122" t="n">
        <f aca="false">SUM(X443:Z443)</f>
        <v>0</v>
      </c>
      <c r="AB443" s="123"/>
      <c r="AC443" s="123"/>
      <c r="AD443" s="123"/>
      <c r="AE443" s="123"/>
      <c r="AF443" s="123"/>
      <c r="AG443" s="122" t="n">
        <f aca="false">SUM(AC443:AF443)</f>
        <v>0</v>
      </c>
      <c r="AH443" s="124" t="n">
        <f aca="false">K443+O443+S443+W443+AA443+AB443+AG443</f>
        <v>0</v>
      </c>
      <c r="AI443" s="120" t="n">
        <v>12321.562112</v>
      </c>
      <c r="AJ443" s="121" t="n">
        <v>0</v>
      </c>
      <c r="AK443" s="121" t="n">
        <v>5997.92226592</v>
      </c>
      <c r="AL443" s="121"/>
      <c r="AM443" s="122" t="n">
        <f aca="false">SUM(AJ443:AL443)</f>
        <v>5997.92226592</v>
      </c>
      <c r="AN443" s="123"/>
      <c r="AO443" s="123"/>
      <c r="AP443" s="123" t="n">
        <v>682.2390656</v>
      </c>
      <c r="AQ443" s="122" t="n">
        <f aca="false">SUM(AN443:AP443)</f>
        <v>682.2390656</v>
      </c>
      <c r="AR443" s="123" t="n">
        <v>922.427264</v>
      </c>
      <c r="AS443" s="123"/>
      <c r="AT443" s="123"/>
      <c r="AU443" s="122" t="n">
        <f aca="false">SUM(AR443:AT443)</f>
        <v>922.427264</v>
      </c>
      <c r="AV443" s="123"/>
      <c r="AW443" s="123"/>
      <c r="AX443" s="123" t="n">
        <v>0</v>
      </c>
      <c r="AY443" s="122" t="n">
        <f aca="false">SUM(AV443:AX443)</f>
        <v>0</v>
      </c>
      <c r="AZ443" s="123"/>
      <c r="BA443" s="123"/>
      <c r="BB443" s="123"/>
      <c r="BC443" s="122" t="n">
        <f aca="false">SUM(AZ443:BB443)</f>
        <v>0</v>
      </c>
      <c r="BD443" s="123"/>
      <c r="BE443" s="123"/>
      <c r="BF443" s="123"/>
      <c r="BG443" s="123" t="n">
        <v>492.86248448</v>
      </c>
      <c r="BH443" s="123"/>
      <c r="BI443" s="122" t="n">
        <f aca="false">SUM(BE443:BH443)</f>
        <v>492.86248448</v>
      </c>
      <c r="BJ443" s="124" t="n">
        <f aca="false">AM443+AQ443+AU443+AY443+BC443+BD443+BI443</f>
        <v>8095.45108</v>
      </c>
      <c r="BK443" s="120" t="n">
        <v>0</v>
      </c>
      <c r="BL443" s="121" t="n">
        <v>0</v>
      </c>
      <c r="BM443" s="121"/>
      <c r="BN443" s="122" t="n">
        <f aca="false">SUM(BK443:BM443)</f>
        <v>0</v>
      </c>
      <c r="BO443" s="123"/>
      <c r="BP443" s="123"/>
      <c r="BQ443" s="123" t="n">
        <v>0</v>
      </c>
      <c r="BR443" s="122" t="n">
        <f aca="false">SUM(BO443:BQ443)</f>
        <v>0</v>
      </c>
      <c r="BS443" s="123" t="n">
        <v>0</v>
      </c>
      <c r="BT443" s="123"/>
      <c r="BU443" s="123"/>
      <c r="BV443" s="122" t="n">
        <f aca="false">SUM(BS443:BU443)</f>
        <v>0</v>
      </c>
      <c r="BW443" s="123"/>
      <c r="BX443" s="123"/>
      <c r="BY443" s="123" t="n">
        <v>0</v>
      </c>
      <c r="BZ443" s="122" t="n">
        <f aca="false">SUM(BW443:BY443)</f>
        <v>0</v>
      </c>
      <c r="CA443" s="123"/>
      <c r="CB443" s="123"/>
      <c r="CC443" s="123"/>
      <c r="CD443" s="122" t="n">
        <f aca="false">SUM(CA443:CC443)</f>
        <v>0</v>
      </c>
      <c r="CE443" s="123"/>
      <c r="CF443" s="123"/>
      <c r="CG443" s="123"/>
      <c r="CH443" s="123" t="n">
        <v>0</v>
      </c>
      <c r="CI443" s="123"/>
      <c r="CJ443" s="122" t="n">
        <f aca="false">SUM(CF443:CI443)</f>
        <v>0</v>
      </c>
      <c r="CK443" s="123" t="n">
        <f aca="false">BN443+BR443+BV443+BZ443+CD443+CE443+CJ443</f>
        <v>0</v>
      </c>
      <c r="CL443" s="125" t="n">
        <v>0</v>
      </c>
      <c r="CM443" s="126"/>
      <c r="CN443" s="32"/>
      <c r="CO443" s="32"/>
      <c r="CP443" s="32"/>
      <c r="CQ443" s="32"/>
      <c r="CR443" s="32"/>
      <c r="CS443" s="32"/>
      <c r="CT443" s="32"/>
    </row>
    <row r="444" customFormat="false" ht="24.75" hidden="false" customHeight="true" outlineLevel="0" collapsed="false">
      <c r="A444" s="32"/>
      <c r="B444" s="106" t="n">
        <f aca="false">B443+1</f>
        <v>434</v>
      </c>
      <c r="C444" s="117" t="str">
        <f aca="false" t="array" ref="C444:C444">INDEX(_Rge_Projectdata_3rd,$B444,MATCH(C$10,_Rge_Headline_Projectdata,0))</f>
        <v>S950287</v>
      </c>
      <c r="D444" s="117" t="n">
        <f aca="false">INDEX(_Rge_Projectdata_3rd,$B444,MATCH(D$10,_Rge_Headline_Projectdata,0))</f>
        <v>0</v>
      </c>
      <c r="E444" s="118" t="str">
        <f aca="false" t="array" ref="E444:E444">IF(INDEX(_Rge_Projectdata_3rd,$B444,MATCH(E$10,_Rge_Headline_Projectdata,0))=0,"",INDEX(_Rge_Projectdata_3rd,$B444,MATCH(E$10,_Rge_Headline_Projectdata,0)))</f>
        <v/>
      </c>
      <c r="F444" s="119" t="str">
        <f aca="false">IF(OR(E444=0,E444&gt;_Reportdate),"Open","Closed")</f>
        <v>Open</v>
      </c>
      <c r="G444" s="120"/>
      <c r="H444" s="121"/>
      <c r="I444" s="121"/>
      <c r="J444" s="121"/>
      <c r="K444" s="122" t="n">
        <f aca="false">SUM(H444:J444)</f>
        <v>0</v>
      </c>
      <c r="L444" s="123"/>
      <c r="M444" s="123"/>
      <c r="N444" s="123"/>
      <c r="O444" s="122" t="n">
        <f aca="false">SUM(L444:N444)</f>
        <v>0</v>
      </c>
      <c r="P444" s="123"/>
      <c r="Q444" s="123"/>
      <c r="R444" s="123"/>
      <c r="S444" s="122" t="n">
        <f aca="false">SUM(P444:R444)</f>
        <v>0</v>
      </c>
      <c r="T444" s="123"/>
      <c r="U444" s="123"/>
      <c r="V444" s="123"/>
      <c r="W444" s="122" t="n">
        <f aca="false">SUM(T444:V444)</f>
        <v>0</v>
      </c>
      <c r="X444" s="123"/>
      <c r="Y444" s="123"/>
      <c r="Z444" s="123"/>
      <c r="AA444" s="122" t="n">
        <f aca="false">SUM(X444:Z444)</f>
        <v>0</v>
      </c>
      <c r="AB444" s="123"/>
      <c r="AC444" s="123"/>
      <c r="AD444" s="123"/>
      <c r="AE444" s="123"/>
      <c r="AF444" s="123"/>
      <c r="AG444" s="122" t="n">
        <f aca="false">SUM(AC444:AF444)</f>
        <v>0</v>
      </c>
      <c r="AH444" s="124" t="n">
        <f aca="false">K444+O444+S444+W444+AA444+AB444+AG444</f>
        <v>0</v>
      </c>
      <c r="AI444" s="120" t="n">
        <v>20764.816576</v>
      </c>
      <c r="AJ444" s="121" t="n">
        <v>12234.3077075862</v>
      </c>
      <c r="AK444" s="121" t="n">
        <v>0</v>
      </c>
      <c r="AL444" s="121"/>
      <c r="AM444" s="122" t="n">
        <f aca="false">SUM(AJ444:AL444)</f>
        <v>12234.3077075862</v>
      </c>
      <c r="AN444" s="123"/>
      <c r="AO444" s="123"/>
      <c r="AP444" s="123" t="n">
        <v>640.0395328</v>
      </c>
      <c r="AQ444" s="122" t="n">
        <f aca="false">SUM(AN444:AP444)</f>
        <v>640.0395328</v>
      </c>
      <c r="AR444" s="123" t="n">
        <v>1782.36032</v>
      </c>
      <c r="AS444" s="123"/>
      <c r="AT444" s="123"/>
      <c r="AU444" s="122" t="n">
        <f aca="false">SUM(AR444:AT444)</f>
        <v>1782.36032</v>
      </c>
      <c r="AV444" s="123"/>
      <c r="AW444" s="123"/>
      <c r="AX444" s="123" t="n">
        <v>0</v>
      </c>
      <c r="AY444" s="122" t="n">
        <f aca="false">SUM(AV444:AX444)</f>
        <v>0</v>
      </c>
      <c r="AZ444" s="123"/>
      <c r="BA444" s="123"/>
      <c r="BB444" s="123"/>
      <c r="BC444" s="122" t="n">
        <f aca="false">SUM(AZ444:BB444)</f>
        <v>0</v>
      </c>
      <c r="BD444" s="123"/>
      <c r="BE444" s="123"/>
      <c r="BF444" s="123"/>
      <c r="BG444" s="123" t="n">
        <v>830.59266304</v>
      </c>
      <c r="BH444" s="123"/>
      <c r="BI444" s="122" t="n">
        <f aca="false">SUM(BE444:BH444)</f>
        <v>830.59266304</v>
      </c>
      <c r="BJ444" s="124" t="n">
        <f aca="false">AM444+AQ444+AU444+AY444+BC444+BD444+BI444</f>
        <v>15487.3002234262</v>
      </c>
      <c r="BK444" s="120" t="n">
        <v>0</v>
      </c>
      <c r="BL444" s="121" t="n">
        <v>0</v>
      </c>
      <c r="BM444" s="121"/>
      <c r="BN444" s="122" t="n">
        <f aca="false">SUM(BK444:BM444)</f>
        <v>0</v>
      </c>
      <c r="BO444" s="123"/>
      <c r="BP444" s="123"/>
      <c r="BQ444" s="123" t="n">
        <v>0</v>
      </c>
      <c r="BR444" s="122" t="n">
        <f aca="false">SUM(BO444:BQ444)</f>
        <v>0</v>
      </c>
      <c r="BS444" s="123" t="n">
        <v>0</v>
      </c>
      <c r="BT444" s="123"/>
      <c r="BU444" s="123"/>
      <c r="BV444" s="122" t="n">
        <f aca="false">SUM(BS444:BU444)</f>
        <v>0</v>
      </c>
      <c r="BW444" s="123"/>
      <c r="BX444" s="123"/>
      <c r="BY444" s="123" t="n">
        <v>0</v>
      </c>
      <c r="BZ444" s="122" t="n">
        <f aca="false">SUM(BW444:BY444)</f>
        <v>0</v>
      </c>
      <c r="CA444" s="123"/>
      <c r="CB444" s="123"/>
      <c r="CC444" s="123"/>
      <c r="CD444" s="122" t="n">
        <f aca="false">SUM(CA444:CC444)</f>
        <v>0</v>
      </c>
      <c r="CE444" s="123"/>
      <c r="CF444" s="123"/>
      <c r="CG444" s="123"/>
      <c r="CH444" s="123" t="n">
        <v>0</v>
      </c>
      <c r="CI444" s="123"/>
      <c r="CJ444" s="122" t="n">
        <f aca="false">SUM(CF444:CI444)</f>
        <v>0</v>
      </c>
      <c r="CK444" s="123" t="n">
        <f aca="false">BN444+BR444+BV444+BZ444+CD444+CE444+CJ444</f>
        <v>0</v>
      </c>
      <c r="CL444" s="125" t="n">
        <v>0</v>
      </c>
      <c r="CM444" s="126"/>
      <c r="CN444" s="32"/>
      <c r="CO444" s="32"/>
      <c r="CP444" s="32"/>
      <c r="CQ444" s="32"/>
      <c r="CR444" s="32"/>
      <c r="CS444" s="32"/>
      <c r="CT444" s="32"/>
    </row>
    <row r="445" customFormat="false" ht="24.75" hidden="false" customHeight="true" outlineLevel="0" collapsed="false">
      <c r="A445" s="32"/>
      <c r="B445" s="106" t="n">
        <f aca="false">B444+1</f>
        <v>435</v>
      </c>
      <c r="C445" s="117" t="str">
        <f aca="false" t="array" ref="C445:C445">INDEX(_Rge_Projectdata_3rd,$B445,MATCH(C$10,_Rge_Headline_Projectdata,0))</f>
        <v>S950288</v>
      </c>
      <c r="D445" s="117" t="n">
        <f aca="false">INDEX(_Rge_Projectdata_3rd,$B445,MATCH(D$10,_Rge_Headline_Projectdata,0))</f>
        <v>0</v>
      </c>
      <c r="E445" s="118" t="n">
        <f aca="false" t="array" ref="E445:E445">IF(INDEX(_Rge_Projectdata_3rd,$B445,MATCH(E$10,_Rge_Headline_Projectdata,0))=0,"",INDEX(_Rge_Projectdata_3rd,$B445,MATCH(E$10,_Rge_Headline_Projectdata,0)))</f>
        <v>45443</v>
      </c>
      <c r="F445" s="119" t="str">
        <f aca="false">IF(OR(E445=0,E445&gt;_Reportdate),"Open","Closed")</f>
        <v>Closed</v>
      </c>
      <c r="G445" s="120"/>
      <c r="H445" s="121"/>
      <c r="I445" s="121"/>
      <c r="J445" s="121"/>
      <c r="K445" s="122" t="n">
        <f aca="false">SUM(H445:J445)</f>
        <v>0</v>
      </c>
      <c r="L445" s="123"/>
      <c r="M445" s="123"/>
      <c r="N445" s="123"/>
      <c r="O445" s="122" t="n">
        <f aca="false">SUM(L445:N445)</f>
        <v>0</v>
      </c>
      <c r="P445" s="123"/>
      <c r="Q445" s="123"/>
      <c r="R445" s="123"/>
      <c r="S445" s="122" t="n">
        <f aca="false">SUM(P445:R445)</f>
        <v>0</v>
      </c>
      <c r="T445" s="123"/>
      <c r="U445" s="123"/>
      <c r="V445" s="123"/>
      <c r="W445" s="122" t="n">
        <f aca="false">SUM(T445:V445)</f>
        <v>0</v>
      </c>
      <c r="X445" s="123"/>
      <c r="Y445" s="123"/>
      <c r="Z445" s="123"/>
      <c r="AA445" s="122" t="n">
        <f aca="false">SUM(X445:Z445)</f>
        <v>0</v>
      </c>
      <c r="AB445" s="123"/>
      <c r="AC445" s="123"/>
      <c r="AD445" s="123"/>
      <c r="AE445" s="123"/>
      <c r="AF445" s="123"/>
      <c r="AG445" s="122" t="n">
        <f aca="false">SUM(AC445:AF445)</f>
        <v>0</v>
      </c>
      <c r="AH445" s="124" t="n">
        <f aca="false">K445+O445+S445+W445+AA445+AB445+AG445</f>
        <v>0</v>
      </c>
      <c r="AI445" s="120" t="n">
        <v>1005.008896</v>
      </c>
      <c r="AJ445" s="121" t="n">
        <v>0</v>
      </c>
      <c r="AK445" s="121" t="n">
        <v>462.04383248</v>
      </c>
      <c r="AL445" s="121"/>
      <c r="AM445" s="122" t="n">
        <f aca="false">SUM(AJ445:AL445)</f>
        <v>462.04383248</v>
      </c>
      <c r="AN445" s="123"/>
      <c r="AO445" s="123"/>
      <c r="AP445" s="123" t="n">
        <v>63.929024</v>
      </c>
      <c r="AQ445" s="122" t="n">
        <f aca="false">SUM(AN445:AP445)</f>
        <v>63.929024</v>
      </c>
      <c r="AR445" s="123" t="n">
        <v>430.4448</v>
      </c>
      <c r="AS445" s="123"/>
      <c r="AT445" s="123"/>
      <c r="AU445" s="122" t="n">
        <f aca="false">SUM(AR445:AT445)</f>
        <v>430.4448</v>
      </c>
      <c r="AV445" s="123"/>
      <c r="AW445" s="123"/>
      <c r="AX445" s="123" t="n">
        <v>0</v>
      </c>
      <c r="AY445" s="122" t="n">
        <f aca="false">SUM(AV445:AX445)</f>
        <v>0</v>
      </c>
      <c r="AZ445" s="123"/>
      <c r="BA445" s="123"/>
      <c r="BB445" s="123"/>
      <c r="BC445" s="122" t="n">
        <f aca="false">SUM(AZ445:BB445)</f>
        <v>0</v>
      </c>
      <c r="BD445" s="123"/>
      <c r="BE445" s="123"/>
      <c r="BF445" s="123"/>
      <c r="BG445" s="123" t="n">
        <v>40.20035584</v>
      </c>
      <c r="BH445" s="123"/>
      <c r="BI445" s="122" t="n">
        <f aca="false">SUM(BE445:BH445)</f>
        <v>40.20035584</v>
      </c>
      <c r="BJ445" s="124" t="n">
        <f aca="false">AM445+AQ445+AU445+AY445+BC445+BD445+BI445</f>
        <v>996.61801232</v>
      </c>
      <c r="BK445" s="120" t="n">
        <v>0</v>
      </c>
      <c r="BL445" s="121" t="n">
        <v>462.04383248</v>
      </c>
      <c r="BM445" s="121"/>
      <c r="BN445" s="122" t="n">
        <f aca="false">SUM(BK445:BM445)</f>
        <v>462.04383248</v>
      </c>
      <c r="BO445" s="123"/>
      <c r="BP445" s="123"/>
      <c r="BQ445" s="123" t="n">
        <v>63.929024</v>
      </c>
      <c r="BR445" s="122" t="n">
        <f aca="false">SUM(BO445:BQ445)</f>
        <v>63.929024</v>
      </c>
      <c r="BS445" s="123" t="n">
        <v>430.4448</v>
      </c>
      <c r="BT445" s="123"/>
      <c r="BU445" s="123"/>
      <c r="BV445" s="122" t="n">
        <f aca="false">SUM(BS445:BU445)</f>
        <v>430.4448</v>
      </c>
      <c r="BW445" s="123"/>
      <c r="BX445" s="123"/>
      <c r="BY445" s="123" t="n">
        <v>0</v>
      </c>
      <c r="BZ445" s="122" t="n">
        <f aca="false">SUM(BW445:BY445)</f>
        <v>0</v>
      </c>
      <c r="CA445" s="123"/>
      <c r="CB445" s="123"/>
      <c r="CC445" s="123"/>
      <c r="CD445" s="122" t="n">
        <f aca="false">SUM(CA445:CC445)</f>
        <v>0</v>
      </c>
      <c r="CE445" s="123"/>
      <c r="CF445" s="123"/>
      <c r="CG445" s="123"/>
      <c r="CH445" s="123" t="n">
        <v>40.20035584</v>
      </c>
      <c r="CI445" s="123"/>
      <c r="CJ445" s="122" t="n">
        <f aca="false">SUM(CF445:CI445)</f>
        <v>40.20035584</v>
      </c>
      <c r="CK445" s="123" t="n">
        <f aca="false">BN445+BR445+BV445+BZ445+CD445+CE445+CJ445</f>
        <v>996.61801232</v>
      </c>
      <c r="CL445" s="125" t="n">
        <v>1005.008896</v>
      </c>
      <c r="CM445" s="126"/>
      <c r="CN445" s="32"/>
      <c r="CO445" s="32"/>
      <c r="CP445" s="32"/>
      <c r="CQ445" s="32"/>
      <c r="CR445" s="32"/>
      <c r="CS445" s="32"/>
      <c r="CT445" s="32"/>
    </row>
    <row r="446" customFormat="false" ht="24.75" hidden="false" customHeight="true" outlineLevel="0" collapsed="false">
      <c r="A446" s="32"/>
      <c r="B446" s="106" t="n">
        <f aca="false">B445+1</f>
        <v>436</v>
      </c>
      <c r="C446" s="117" t="str">
        <f aca="false" t="array" ref="C446:C446">INDEX(_Rge_Projectdata_3rd,$B446,MATCH(C$10,_Rge_Headline_Projectdata,0))</f>
        <v>S950289</v>
      </c>
      <c r="D446" s="117" t="n">
        <f aca="false">INDEX(_Rge_Projectdata_3rd,$B446,MATCH(D$10,_Rge_Headline_Projectdata,0))</f>
        <v>0</v>
      </c>
      <c r="E446" s="118" t="str">
        <f aca="false" t="array" ref="E446:E446">IF(INDEX(_Rge_Projectdata_3rd,$B446,MATCH(E$10,_Rge_Headline_Projectdata,0))=0,"",INDEX(_Rge_Projectdata_3rd,$B446,MATCH(E$10,_Rge_Headline_Projectdata,0)))</f>
        <v/>
      </c>
      <c r="F446" s="119" t="str">
        <f aca="false">IF(OR(E446=0,E446&gt;_Reportdate),"Open","Closed")</f>
        <v>Open</v>
      </c>
      <c r="G446" s="120"/>
      <c r="H446" s="121"/>
      <c r="I446" s="121"/>
      <c r="J446" s="121"/>
      <c r="K446" s="122" t="n">
        <f aca="false">SUM(H446:J446)</f>
        <v>0</v>
      </c>
      <c r="L446" s="123"/>
      <c r="M446" s="123"/>
      <c r="N446" s="123"/>
      <c r="O446" s="122" t="n">
        <f aca="false">SUM(L446:N446)</f>
        <v>0</v>
      </c>
      <c r="P446" s="123"/>
      <c r="Q446" s="123"/>
      <c r="R446" s="123"/>
      <c r="S446" s="122" t="n">
        <f aca="false">SUM(P446:R446)</f>
        <v>0</v>
      </c>
      <c r="T446" s="123"/>
      <c r="U446" s="123"/>
      <c r="V446" s="123"/>
      <c r="W446" s="122" t="n">
        <f aca="false">SUM(T446:V446)</f>
        <v>0</v>
      </c>
      <c r="X446" s="123"/>
      <c r="Y446" s="123"/>
      <c r="Z446" s="123"/>
      <c r="AA446" s="122" t="n">
        <f aca="false">SUM(X446:Z446)</f>
        <v>0</v>
      </c>
      <c r="AB446" s="123"/>
      <c r="AC446" s="123"/>
      <c r="AD446" s="123"/>
      <c r="AE446" s="123"/>
      <c r="AF446" s="123"/>
      <c r="AG446" s="122" t="n">
        <f aca="false">SUM(AC446:AF446)</f>
        <v>0</v>
      </c>
      <c r="AH446" s="124" t="n">
        <f aca="false">K446+O446+S446+W446+AA446+AB446+AG446</f>
        <v>0</v>
      </c>
      <c r="AI446" s="120" t="n">
        <v>28892.132528</v>
      </c>
      <c r="AJ446" s="121" t="n">
        <v>20368.3474830769</v>
      </c>
      <c r="AK446" s="121" t="n">
        <v>0</v>
      </c>
      <c r="AL446" s="121"/>
      <c r="AM446" s="122" t="n">
        <f aca="false">SUM(AJ446:AL446)</f>
        <v>20368.3474830769</v>
      </c>
      <c r="AN446" s="123"/>
      <c r="AO446" s="123"/>
      <c r="AP446" s="123" t="n">
        <v>521.2527104</v>
      </c>
      <c r="AQ446" s="122" t="n">
        <f aca="false">SUM(AN446:AP446)</f>
        <v>521.2527104</v>
      </c>
      <c r="AR446" s="123" t="n">
        <v>1611.77664</v>
      </c>
      <c r="AS446" s="123"/>
      <c r="AT446" s="123"/>
      <c r="AU446" s="122" t="n">
        <f aca="false">SUM(AR446:AT446)</f>
        <v>1611.77664</v>
      </c>
      <c r="AV446" s="123"/>
      <c r="AW446" s="123"/>
      <c r="AX446" s="123" t="n">
        <v>0</v>
      </c>
      <c r="AY446" s="122" t="n">
        <f aca="false">SUM(AV446:AX446)</f>
        <v>0</v>
      </c>
      <c r="AZ446" s="123"/>
      <c r="BA446" s="123"/>
      <c r="BB446" s="123"/>
      <c r="BC446" s="122" t="n">
        <f aca="false">SUM(AZ446:BB446)</f>
        <v>0</v>
      </c>
      <c r="BD446" s="123"/>
      <c r="BE446" s="123"/>
      <c r="BF446" s="123"/>
      <c r="BG446" s="123" t="n">
        <v>1155.68530112</v>
      </c>
      <c r="BH446" s="123"/>
      <c r="BI446" s="122" t="n">
        <f aca="false">SUM(BE446:BH446)</f>
        <v>1155.68530112</v>
      </c>
      <c r="BJ446" s="124" t="n">
        <f aca="false">AM446+AQ446+AU446+AY446+BC446+BD446+BI446</f>
        <v>23657.0621345969</v>
      </c>
      <c r="BK446" s="120" t="n">
        <v>0</v>
      </c>
      <c r="BL446" s="121" t="n">
        <v>0</v>
      </c>
      <c r="BM446" s="121"/>
      <c r="BN446" s="122" t="n">
        <f aca="false">SUM(BK446:BM446)</f>
        <v>0</v>
      </c>
      <c r="BO446" s="123"/>
      <c r="BP446" s="123"/>
      <c r="BQ446" s="123" t="n">
        <v>0</v>
      </c>
      <c r="BR446" s="122" t="n">
        <f aca="false">SUM(BO446:BQ446)</f>
        <v>0</v>
      </c>
      <c r="BS446" s="123" t="n">
        <v>0</v>
      </c>
      <c r="BT446" s="123"/>
      <c r="BU446" s="123"/>
      <c r="BV446" s="122" t="n">
        <f aca="false">SUM(BS446:BU446)</f>
        <v>0</v>
      </c>
      <c r="BW446" s="123"/>
      <c r="BX446" s="123"/>
      <c r="BY446" s="123" t="n">
        <v>0</v>
      </c>
      <c r="BZ446" s="122" t="n">
        <f aca="false">SUM(BW446:BY446)</f>
        <v>0</v>
      </c>
      <c r="CA446" s="123"/>
      <c r="CB446" s="123"/>
      <c r="CC446" s="123"/>
      <c r="CD446" s="122" t="n">
        <f aca="false">SUM(CA446:CC446)</f>
        <v>0</v>
      </c>
      <c r="CE446" s="123"/>
      <c r="CF446" s="123"/>
      <c r="CG446" s="123"/>
      <c r="CH446" s="123" t="n">
        <v>0</v>
      </c>
      <c r="CI446" s="123"/>
      <c r="CJ446" s="122" t="n">
        <f aca="false">SUM(CF446:CI446)</f>
        <v>0</v>
      </c>
      <c r="CK446" s="123" t="n">
        <f aca="false">BN446+BR446+BV446+BZ446+CD446+CE446+CJ446</f>
        <v>0</v>
      </c>
      <c r="CL446" s="125" t="n">
        <v>0</v>
      </c>
      <c r="CM446" s="126"/>
      <c r="CN446" s="32"/>
      <c r="CO446" s="32"/>
      <c r="CP446" s="32"/>
      <c r="CQ446" s="32"/>
      <c r="CR446" s="32"/>
      <c r="CS446" s="32"/>
      <c r="CT446" s="32"/>
    </row>
    <row r="447" customFormat="false" ht="24.75" hidden="false" customHeight="true" outlineLevel="0" collapsed="false">
      <c r="A447" s="32"/>
      <c r="B447" s="106" t="n">
        <f aca="false">B446+1</f>
        <v>437</v>
      </c>
      <c r="C447" s="117" t="str">
        <f aca="false" t="array" ref="C447:C447">INDEX(_Rge_Projectdata_3rd,$B447,MATCH(C$10,_Rge_Headline_Projectdata,0))</f>
        <v>S950290</v>
      </c>
      <c r="D447" s="117" t="n">
        <f aca="false">INDEX(_Rge_Projectdata_3rd,$B447,MATCH(D$10,_Rge_Headline_Projectdata,0))</f>
        <v>0</v>
      </c>
      <c r="E447" s="118" t="str">
        <f aca="false" t="array" ref="E447:E447">IF(INDEX(_Rge_Projectdata_3rd,$B447,MATCH(E$10,_Rge_Headline_Projectdata,0))=0,"",INDEX(_Rge_Projectdata_3rd,$B447,MATCH(E$10,_Rge_Headline_Projectdata,0)))</f>
        <v/>
      </c>
      <c r="F447" s="119" t="str">
        <f aca="false">IF(OR(E447=0,E447&gt;_Reportdate),"Open","Closed")</f>
        <v>Open</v>
      </c>
      <c r="G447" s="120"/>
      <c r="H447" s="121"/>
      <c r="I447" s="121"/>
      <c r="J447" s="121"/>
      <c r="K447" s="122" t="n">
        <f aca="false">SUM(H447:J447)</f>
        <v>0</v>
      </c>
      <c r="L447" s="123"/>
      <c r="M447" s="123"/>
      <c r="N447" s="123"/>
      <c r="O447" s="122" t="n">
        <f aca="false">SUM(L447:N447)</f>
        <v>0</v>
      </c>
      <c r="P447" s="123"/>
      <c r="Q447" s="123"/>
      <c r="R447" s="123"/>
      <c r="S447" s="122" t="n">
        <f aca="false">SUM(P447:R447)</f>
        <v>0</v>
      </c>
      <c r="T447" s="123"/>
      <c r="U447" s="123"/>
      <c r="V447" s="123"/>
      <c r="W447" s="122" t="n">
        <f aca="false">SUM(T447:V447)</f>
        <v>0</v>
      </c>
      <c r="X447" s="123"/>
      <c r="Y447" s="123"/>
      <c r="Z447" s="123"/>
      <c r="AA447" s="122" t="n">
        <f aca="false">SUM(X447:Z447)</f>
        <v>0</v>
      </c>
      <c r="AB447" s="123"/>
      <c r="AC447" s="123"/>
      <c r="AD447" s="123"/>
      <c r="AE447" s="123"/>
      <c r="AF447" s="123"/>
      <c r="AG447" s="122" t="n">
        <f aca="false">SUM(AC447:AF447)</f>
        <v>0</v>
      </c>
      <c r="AH447" s="124" t="n">
        <f aca="false">K447+O447+S447+W447+AA447+AB447+AG447</f>
        <v>0</v>
      </c>
      <c r="AI447" s="120" t="n">
        <v>9929.843408</v>
      </c>
      <c r="AJ447" s="121" t="n">
        <v>5935.5236625</v>
      </c>
      <c r="AK447" s="121" t="n">
        <v>0</v>
      </c>
      <c r="AL447" s="121"/>
      <c r="AM447" s="122" t="n">
        <f aca="false">SUM(AJ447:AL447)</f>
        <v>5935.5236625</v>
      </c>
      <c r="AN447" s="123"/>
      <c r="AO447" s="123"/>
      <c r="AP447" s="123" t="n">
        <v>521.2527104</v>
      </c>
      <c r="AQ447" s="122" t="n">
        <f aca="false">SUM(AN447:AP447)</f>
        <v>521.2527104</v>
      </c>
      <c r="AR447" s="123" t="n">
        <v>1547.050496</v>
      </c>
      <c r="AS447" s="123"/>
      <c r="AT447" s="123"/>
      <c r="AU447" s="122" t="n">
        <f aca="false">SUM(AR447:AT447)</f>
        <v>1547.050496</v>
      </c>
      <c r="AV447" s="123"/>
      <c r="AW447" s="123"/>
      <c r="AX447" s="123" t="n">
        <v>0</v>
      </c>
      <c r="AY447" s="122" t="n">
        <f aca="false">SUM(AV447:AX447)</f>
        <v>0</v>
      </c>
      <c r="AZ447" s="123"/>
      <c r="BA447" s="123"/>
      <c r="BB447" s="123"/>
      <c r="BC447" s="122" t="n">
        <f aca="false">SUM(AZ447:BB447)</f>
        <v>0</v>
      </c>
      <c r="BD447" s="123"/>
      <c r="BE447" s="123"/>
      <c r="BF447" s="123"/>
      <c r="BG447" s="123" t="n">
        <v>397.19373632</v>
      </c>
      <c r="BH447" s="123"/>
      <c r="BI447" s="122" t="n">
        <f aca="false">SUM(BE447:BH447)</f>
        <v>397.19373632</v>
      </c>
      <c r="BJ447" s="124" t="n">
        <f aca="false">AM447+AQ447+AU447+AY447+BC447+BD447+BI447</f>
        <v>8401.02060522</v>
      </c>
      <c r="BK447" s="120" t="n">
        <v>0</v>
      </c>
      <c r="BL447" s="121" t="n">
        <v>0</v>
      </c>
      <c r="BM447" s="121"/>
      <c r="BN447" s="122" t="n">
        <f aca="false">SUM(BK447:BM447)</f>
        <v>0</v>
      </c>
      <c r="BO447" s="123"/>
      <c r="BP447" s="123"/>
      <c r="BQ447" s="123" t="n">
        <v>0</v>
      </c>
      <c r="BR447" s="122" t="n">
        <f aca="false">SUM(BO447:BQ447)</f>
        <v>0</v>
      </c>
      <c r="BS447" s="123" t="n">
        <v>0</v>
      </c>
      <c r="BT447" s="123"/>
      <c r="BU447" s="123"/>
      <c r="BV447" s="122" t="n">
        <f aca="false">SUM(BS447:BU447)</f>
        <v>0</v>
      </c>
      <c r="BW447" s="123"/>
      <c r="BX447" s="123"/>
      <c r="BY447" s="123" t="n">
        <v>0</v>
      </c>
      <c r="BZ447" s="122" t="n">
        <f aca="false">SUM(BW447:BY447)</f>
        <v>0</v>
      </c>
      <c r="CA447" s="123"/>
      <c r="CB447" s="123"/>
      <c r="CC447" s="123"/>
      <c r="CD447" s="122" t="n">
        <f aca="false">SUM(CA447:CC447)</f>
        <v>0</v>
      </c>
      <c r="CE447" s="123"/>
      <c r="CF447" s="123"/>
      <c r="CG447" s="123"/>
      <c r="CH447" s="123" t="n">
        <v>0</v>
      </c>
      <c r="CI447" s="123"/>
      <c r="CJ447" s="122" t="n">
        <f aca="false">SUM(CF447:CI447)</f>
        <v>0</v>
      </c>
      <c r="CK447" s="123" t="n">
        <f aca="false">BN447+BR447+BV447+BZ447+CD447+CE447+CJ447</f>
        <v>0</v>
      </c>
      <c r="CL447" s="125" t="n">
        <v>0</v>
      </c>
      <c r="CM447" s="126"/>
      <c r="CN447" s="32"/>
      <c r="CO447" s="32"/>
      <c r="CP447" s="32"/>
      <c r="CQ447" s="32"/>
      <c r="CR447" s="32"/>
      <c r="CS447" s="32"/>
      <c r="CT447" s="32"/>
    </row>
    <row r="448" customFormat="false" ht="24.75" hidden="false" customHeight="true" outlineLevel="0" collapsed="false">
      <c r="A448" s="32"/>
      <c r="B448" s="106" t="n">
        <f aca="false">B447+1</f>
        <v>438</v>
      </c>
      <c r="C448" s="117" t="str">
        <f aca="false" t="array" ref="C448:C448">INDEX(_Rge_Projectdata_3rd,$B448,MATCH(C$10,_Rge_Headline_Projectdata,0))</f>
        <v>S950291</v>
      </c>
      <c r="D448" s="117" t="n">
        <f aca="false">INDEX(_Rge_Projectdata_3rd,$B448,MATCH(D$10,_Rge_Headline_Projectdata,0))</f>
        <v>0</v>
      </c>
      <c r="E448" s="118" t="str">
        <f aca="false" t="array" ref="E448:E448">IF(INDEX(_Rge_Projectdata_3rd,$B448,MATCH(E$10,_Rge_Headline_Projectdata,0))=0,"",INDEX(_Rge_Projectdata_3rd,$B448,MATCH(E$10,_Rge_Headline_Projectdata,0)))</f>
        <v/>
      </c>
      <c r="F448" s="119" t="str">
        <f aca="false">IF(OR(E448=0,E448&gt;_Reportdate),"Open","Closed")</f>
        <v>Open</v>
      </c>
      <c r="G448" s="120"/>
      <c r="H448" s="121"/>
      <c r="I448" s="121"/>
      <c r="J448" s="121"/>
      <c r="K448" s="122" t="n">
        <f aca="false">SUM(H448:J448)</f>
        <v>0</v>
      </c>
      <c r="L448" s="123"/>
      <c r="M448" s="123"/>
      <c r="N448" s="123"/>
      <c r="O448" s="122" t="n">
        <f aca="false">SUM(L448:N448)</f>
        <v>0</v>
      </c>
      <c r="P448" s="123"/>
      <c r="Q448" s="123"/>
      <c r="R448" s="123"/>
      <c r="S448" s="122" t="n">
        <f aca="false">SUM(P448:R448)</f>
        <v>0</v>
      </c>
      <c r="T448" s="123"/>
      <c r="U448" s="123"/>
      <c r="V448" s="123"/>
      <c r="W448" s="122" t="n">
        <f aca="false">SUM(T448:V448)</f>
        <v>0</v>
      </c>
      <c r="X448" s="123"/>
      <c r="Y448" s="123"/>
      <c r="Z448" s="123"/>
      <c r="AA448" s="122" t="n">
        <f aca="false">SUM(X448:Z448)</f>
        <v>0</v>
      </c>
      <c r="AB448" s="123"/>
      <c r="AC448" s="123"/>
      <c r="AD448" s="123"/>
      <c r="AE448" s="123"/>
      <c r="AF448" s="123"/>
      <c r="AG448" s="122" t="n">
        <f aca="false">SUM(AC448:AF448)</f>
        <v>0</v>
      </c>
      <c r="AH448" s="124" t="n">
        <f aca="false">K448+O448+S448+W448+AA448+AB448+AG448</f>
        <v>0</v>
      </c>
      <c r="AI448" s="120" t="n">
        <v>1648.0456</v>
      </c>
      <c r="AJ448" s="121" t="n">
        <v>0</v>
      </c>
      <c r="AK448" s="121" t="n">
        <v>1041.238</v>
      </c>
      <c r="AL448" s="121"/>
      <c r="AM448" s="122" t="n">
        <f aca="false">SUM(AJ448:AL448)</f>
        <v>1041.238</v>
      </c>
      <c r="AN448" s="123"/>
      <c r="AO448" s="123"/>
      <c r="AP448" s="123" t="n">
        <v>279.7731776</v>
      </c>
      <c r="AQ448" s="122" t="n">
        <f aca="false">SUM(AN448:AP448)</f>
        <v>279.7731776</v>
      </c>
      <c r="AR448" s="123" t="n">
        <v>0</v>
      </c>
      <c r="AS448" s="123"/>
      <c r="AT448" s="123"/>
      <c r="AU448" s="122" t="n">
        <f aca="false">SUM(AR448:AT448)</f>
        <v>0</v>
      </c>
      <c r="AV448" s="123"/>
      <c r="AW448" s="123"/>
      <c r="AX448" s="123" t="n">
        <v>0</v>
      </c>
      <c r="AY448" s="122" t="n">
        <f aca="false">SUM(AV448:AX448)</f>
        <v>0</v>
      </c>
      <c r="AZ448" s="123"/>
      <c r="BA448" s="123"/>
      <c r="BB448" s="123"/>
      <c r="BC448" s="122" t="n">
        <f aca="false">SUM(AZ448:BB448)</f>
        <v>0</v>
      </c>
      <c r="BD448" s="123"/>
      <c r="BE448" s="123"/>
      <c r="BF448" s="123"/>
      <c r="BG448" s="123" t="n">
        <v>65.921824</v>
      </c>
      <c r="BH448" s="123"/>
      <c r="BI448" s="122" t="n">
        <f aca="false">SUM(BE448:BH448)</f>
        <v>65.921824</v>
      </c>
      <c r="BJ448" s="124" t="n">
        <f aca="false">AM448+AQ448+AU448+AY448+BC448+BD448+BI448</f>
        <v>1386.9330016</v>
      </c>
      <c r="BK448" s="120" t="n">
        <v>0</v>
      </c>
      <c r="BL448" s="121" t="n">
        <v>0</v>
      </c>
      <c r="BM448" s="121"/>
      <c r="BN448" s="122" t="n">
        <f aca="false">SUM(BK448:BM448)</f>
        <v>0</v>
      </c>
      <c r="BO448" s="123"/>
      <c r="BP448" s="123"/>
      <c r="BQ448" s="123" t="n">
        <v>0</v>
      </c>
      <c r="BR448" s="122" t="n">
        <f aca="false">SUM(BO448:BQ448)</f>
        <v>0</v>
      </c>
      <c r="BS448" s="123" t="n">
        <v>0</v>
      </c>
      <c r="BT448" s="123"/>
      <c r="BU448" s="123"/>
      <c r="BV448" s="122" t="n">
        <f aca="false">SUM(BS448:BU448)</f>
        <v>0</v>
      </c>
      <c r="BW448" s="123"/>
      <c r="BX448" s="123"/>
      <c r="BY448" s="123" t="n">
        <v>0</v>
      </c>
      <c r="BZ448" s="122" t="n">
        <f aca="false">SUM(BW448:BY448)</f>
        <v>0</v>
      </c>
      <c r="CA448" s="123"/>
      <c r="CB448" s="123"/>
      <c r="CC448" s="123"/>
      <c r="CD448" s="122" t="n">
        <f aca="false">SUM(CA448:CC448)</f>
        <v>0</v>
      </c>
      <c r="CE448" s="123"/>
      <c r="CF448" s="123"/>
      <c r="CG448" s="123"/>
      <c r="CH448" s="123" t="n">
        <v>0</v>
      </c>
      <c r="CI448" s="123"/>
      <c r="CJ448" s="122" t="n">
        <f aca="false">SUM(CF448:CI448)</f>
        <v>0</v>
      </c>
      <c r="CK448" s="123" t="n">
        <f aca="false">BN448+BR448+BV448+BZ448+CD448+CE448+CJ448</f>
        <v>0</v>
      </c>
      <c r="CL448" s="125" t="n">
        <v>0</v>
      </c>
      <c r="CM448" s="126"/>
      <c r="CN448" s="32"/>
      <c r="CO448" s="32"/>
      <c r="CP448" s="32"/>
      <c r="CQ448" s="32"/>
      <c r="CR448" s="32"/>
      <c r="CS448" s="32"/>
      <c r="CT448" s="32"/>
    </row>
    <row r="449" customFormat="false" ht="24.75" hidden="false" customHeight="true" outlineLevel="0" collapsed="false">
      <c r="A449" s="32"/>
      <c r="B449" s="106" t="n">
        <f aca="false">B448+1</f>
        <v>439</v>
      </c>
      <c r="C449" s="117" t="str">
        <f aca="false" t="array" ref="C449:C449">INDEX(_Rge_Projectdata_3rd,$B449,MATCH(C$10,_Rge_Headline_Projectdata,0))</f>
        <v>S950292</v>
      </c>
      <c r="D449" s="117" t="n">
        <f aca="false">INDEX(_Rge_Projectdata_3rd,$B449,MATCH(D$10,_Rge_Headline_Projectdata,0))</f>
        <v>0</v>
      </c>
      <c r="E449" s="118" t="str">
        <f aca="false" t="array" ref="E449:E449">IF(INDEX(_Rge_Projectdata_3rd,$B449,MATCH(E$10,_Rge_Headline_Projectdata,0))=0,"",INDEX(_Rge_Projectdata_3rd,$B449,MATCH(E$10,_Rge_Headline_Projectdata,0)))</f>
        <v/>
      </c>
      <c r="F449" s="119" t="str">
        <f aca="false">IF(OR(E449=0,E449&gt;_Reportdate),"Open","Closed")</f>
        <v>Open</v>
      </c>
      <c r="G449" s="120"/>
      <c r="H449" s="121"/>
      <c r="I449" s="121"/>
      <c r="J449" s="121"/>
      <c r="K449" s="122" t="n">
        <f aca="false">SUM(H449:J449)</f>
        <v>0</v>
      </c>
      <c r="L449" s="123"/>
      <c r="M449" s="123"/>
      <c r="N449" s="123"/>
      <c r="O449" s="122" t="n">
        <f aca="false">SUM(L449:N449)</f>
        <v>0</v>
      </c>
      <c r="P449" s="123"/>
      <c r="Q449" s="123"/>
      <c r="R449" s="123"/>
      <c r="S449" s="122" t="n">
        <f aca="false">SUM(P449:R449)</f>
        <v>0</v>
      </c>
      <c r="T449" s="123"/>
      <c r="U449" s="123"/>
      <c r="V449" s="123"/>
      <c r="W449" s="122" t="n">
        <f aca="false">SUM(T449:V449)</f>
        <v>0</v>
      </c>
      <c r="X449" s="123"/>
      <c r="Y449" s="123"/>
      <c r="Z449" s="123"/>
      <c r="AA449" s="122" t="n">
        <f aca="false">SUM(X449:Z449)</f>
        <v>0</v>
      </c>
      <c r="AB449" s="123"/>
      <c r="AC449" s="123"/>
      <c r="AD449" s="123"/>
      <c r="AE449" s="123"/>
      <c r="AF449" s="123"/>
      <c r="AG449" s="122" t="n">
        <f aca="false">SUM(AC449:AF449)</f>
        <v>0</v>
      </c>
      <c r="AH449" s="124" t="n">
        <f aca="false">K449+O449+S449+W449+AA449+AB449+AG449</f>
        <v>0</v>
      </c>
      <c r="AI449" s="120" t="n">
        <v>29892</v>
      </c>
      <c r="AJ449" s="121" t="n">
        <v>0</v>
      </c>
      <c r="AK449" s="121" t="n">
        <v>24910</v>
      </c>
      <c r="AL449" s="121"/>
      <c r="AM449" s="122" t="n">
        <f aca="false">SUM(AJ449:AL449)</f>
        <v>24910</v>
      </c>
      <c r="AN449" s="123"/>
      <c r="AO449" s="123"/>
      <c r="AP449" s="123" t="n">
        <v>281.7261216</v>
      </c>
      <c r="AQ449" s="122" t="n">
        <f aca="false">SUM(AN449:AP449)</f>
        <v>281.7261216</v>
      </c>
      <c r="AR449" s="123" t="n">
        <v>0</v>
      </c>
      <c r="AS449" s="123"/>
      <c r="AT449" s="123"/>
      <c r="AU449" s="122" t="n">
        <f aca="false">SUM(AR449:AT449)</f>
        <v>0</v>
      </c>
      <c r="AV449" s="123"/>
      <c r="AW449" s="123"/>
      <c r="AX449" s="123" t="n">
        <v>0</v>
      </c>
      <c r="AY449" s="122" t="n">
        <f aca="false">SUM(AV449:AX449)</f>
        <v>0</v>
      </c>
      <c r="AZ449" s="123"/>
      <c r="BA449" s="123"/>
      <c r="BB449" s="123"/>
      <c r="BC449" s="122" t="n">
        <f aca="false">SUM(AZ449:BB449)</f>
        <v>0</v>
      </c>
      <c r="BD449" s="123"/>
      <c r="BE449" s="123"/>
      <c r="BF449" s="123"/>
      <c r="BG449" s="123" t="n">
        <v>1195.68</v>
      </c>
      <c r="BH449" s="123"/>
      <c r="BI449" s="122" t="n">
        <f aca="false">SUM(BE449:BH449)</f>
        <v>1195.68</v>
      </c>
      <c r="BJ449" s="124" t="n">
        <f aca="false">AM449+AQ449+AU449+AY449+BC449+BD449+BI449</f>
        <v>26387.4061216</v>
      </c>
      <c r="BK449" s="120" t="n">
        <v>0</v>
      </c>
      <c r="BL449" s="121" t="n">
        <v>0</v>
      </c>
      <c r="BM449" s="121"/>
      <c r="BN449" s="122" t="n">
        <f aca="false">SUM(BK449:BM449)</f>
        <v>0</v>
      </c>
      <c r="BO449" s="123"/>
      <c r="BP449" s="123"/>
      <c r="BQ449" s="123" t="n">
        <v>0</v>
      </c>
      <c r="BR449" s="122" t="n">
        <f aca="false">SUM(BO449:BQ449)</f>
        <v>0</v>
      </c>
      <c r="BS449" s="123" t="n">
        <v>0</v>
      </c>
      <c r="BT449" s="123"/>
      <c r="BU449" s="123"/>
      <c r="BV449" s="122" t="n">
        <f aca="false">SUM(BS449:BU449)</f>
        <v>0</v>
      </c>
      <c r="BW449" s="123"/>
      <c r="BX449" s="123"/>
      <c r="BY449" s="123" t="n">
        <v>0</v>
      </c>
      <c r="BZ449" s="122" t="n">
        <f aca="false">SUM(BW449:BY449)</f>
        <v>0</v>
      </c>
      <c r="CA449" s="123"/>
      <c r="CB449" s="123"/>
      <c r="CC449" s="123"/>
      <c r="CD449" s="122" t="n">
        <f aca="false">SUM(CA449:CC449)</f>
        <v>0</v>
      </c>
      <c r="CE449" s="123"/>
      <c r="CF449" s="123"/>
      <c r="CG449" s="123"/>
      <c r="CH449" s="123" t="n">
        <v>0</v>
      </c>
      <c r="CI449" s="123"/>
      <c r="CJ449" s="122" t="n">
        <f aca="false">SUM(CF449:CI449)</f>
        <v>0</v>
      </c>
      <c r="CK449" s="123" t="n">
        <f aca="false">BN449+BR449+BV449+BZ449+CD449+CE449+CJ449</f>
        <v>0</v>
      </c>
      <c r="CL449" s="125" t="n">
        <v>0</v>
      </c>
      <c r="CM449" s="126"/>
      <c r="CN449" s="32"/>
      <c r="CO449" s="32"/>
      <c r="CP449" s="32"/>
      <c r="CQ449" s="32"/>
      <c r="CR449" s="32"/>
      <c r="CS449" s="32"/>
      <c r="CT449" s="32"/>
    </row>
    <row r="450" customFormat="false" ht="24.75" hidden="false" customHeight="true" outlineLevel="0" collapsed="false">
      <c r="A450" s="32"/>
      <c r="B450" s="106" t="n">
        <f aca="false">B449+1</f>
        <v>440</v>
      </c>
      <c r="C450" s="117" t="str">
        <f aca="false" t="array" ref="C450:C450">INDEX(_Rge_Projectdata_3rd,$B450,MATCH(C$10,_Rge_Headline_Projectdata,0))</f>
        <v>S950293</v>
      </c>
      <c r="D450" s="117" t="n">
        <f aca="false">INDEX(_Rge_Projectdata_3rd,$B450,MATCH(D$10,_Rge_Headline_Projectdata,0))</f>
        <v>0</v>
      </c>
      <c r="E450" s="118" t="str">
        <f aca="false" t="array" ref="E450:E450">IF(INDEX(_Rge_Projectdata_3rd,$B450,MATCH(E$10,_Rge_Headline_Projectdata,0))=0,"",INDEX(_Rge_Projectdata_3rd,$B450,MATCH(E$10,_Rge_Headline_Projectdata,0)))</f>
        <v/>
      </c>
      <c r="F450" s="119" t="str">
        <f aca="false">IF(OR(E450=0,E450&gt;_Reportdate),"Open","Closed")</f>
        <v>Open</v>
      </c>
      <c r="G450" s="120"/>
      <c r="H450" s="121"/>
      <c r="I450" s="121"/>
      <c r="J450" s="121"/>
      <c r="K450" s="122" t="n">
        <f aca="false">SUM(H450:J450)</f>
        <v>0</v>
      </c>
      <c r="L450" s="123"/>
      <c r="M450" s="123"/>
      <c r="N450" s="123"/>
      <c r="O450" s="122" t="n">
        <f aca="false">SUM(L450:N450)</f>
        <v>0</v>
      </c>
      <c r="P450" s="123"/>
      <c r="Q450" s="123"/>
      <c r="R450" s="123"/>
      <c r="S450" s="122" t="n">
        <f aca="false">SUM(P450:R450)</f>
        <v>0</v>
      </c>
      <c r="T450" s="123"/>
      <c r="U450" s="123"/>
      <c r="V450" s="123"/>
      <c r="W450" s="122" t="n">
        <f aca="false">SUM(T450:V450)</f>
        <v>0</v>
      </c>
      <c r="X450" s="123"/>
      <c r="Y450" s="123"/>
      <c r="Z450" s="123"/>
      <c r="AA450" s="122" t="n">
        <f aca="false">SUM(X450:Z450)</f>
        <v>0</v>
      </c>
      <c r="AB450" s="123"/>
      <c r="AC450" s="123"/>
      <c r="AD450" s="123"/>
      <c r="AE450" s="123"/>
      <c r="AF450" s="123"/>
      <c r="AG450" s="122" t="n">
        <f aca="false">SUM(AC450:AF450)</f>
        <v>0</v>
      </c>
      <c r="AH450" s="124" t="n">
        <f aca="false">K450+O450+S450+W450+AA450+AB450+AG450</f>
        <v>0</v>
      </c>
      <c r="AI450" s="120" t="n">
        <v>5106.031872</v>
      </c>
      <c r="AJ450" s="121" t="n">
        <v>3014.70784</v>
      </c>
      <c r="AK450" s="121" t="n">
        <v>0</v>
      </c>
      <c r="AL450" s="121"/>
      <c r="AM450" s="122" t="n">
        <f aca="false">SUM(AJ450:AL450)</f>
        <v>3014.70784</v>
      </c>
      <c r="AN450" s="123"/>
      <c r="AO450" s="123"/>
      <c r="AP450" s="123" t="n">
        <v>521.2527104</v>
      </c>
      <c r="AQ450" s="122" t="n">
        <f aca="false">SUM(AN450:AP450)</f>
        <v>521.2527104</v>
      </c>
      <c r="AR450" s="123" t="n">
        <v>630.681344</v>
      </c>
      <c r="AS450" s="123"/>
      <c r="AT450" s="123"/>
      <c r="AU450" s="122" t="n">
        <f aca="false">SUM(AR450:AT450)</f>
        <v>630.681344</v>
      </c>
      <c r="AV450" s="123"/>
      <c r="AW450" s="123"/>
      <c r="AX450" s="123" t="n">
        <v>0</v>
      </c>
      <c r="AY450" s="122" t="n">
        <f aca="false">SUM(AV450:AX450)</f>
        <v>0</v>
      </c>
      <c r="AZ450" s="123"/>
      <c r="BA450" s="123"/>
      <c r="BB450" s="123"/>
      <c r="BC450" s="122" t="n">
        <f aca="false">SUM(AZ450:BB450)</f>
        <v>0</v>
      </c>
      <c r="BD450" s="123"/>
      <c r="BE450" s="123"/>
      <c r="BF450" s="123"/>
      <c r="BG450" s="123" t="n">
        <v>204.24127488</v>
      </c>
      <c r="BH450" s="123"/>
      <c r="BI450" s="122" t="n">
        <f aca="false">SUM(BE450:BH450)</f>
        <v>204.24127488</v>
      </c>
      <c r="BJ450" s="124" t="n">
        <f aca="false">AM450+AQ450+AU450+AY450+BC450+BD450+BI450</f>
        <v>4370.88316928</v>
      </c>
      <c r="BK450" s="120" t="n">
        <v>0</v>
      </c>
      <c r="BL450" s="121" t="n">
        <v>0</v>
      </c>
      <c r="BM450" s="121"/>
      <c r="BN450" s="122" t="n">
        <f aca="false">SUM(BK450:BM450)</f>
        <v>0</v>
      </c>
      <c r="BO450" s="123"/>
      <c r="BP450" s="123"/>
      <c r="BQ450" s="123" t="n">
        <v>0</v>
      </c>
      <c r="BR450" s="122" t="n">
        <f aca="false">SUM(BO450:BQ450)</f>
        <v>0</v>
      </c>
      <c r="BS450" s="123" t="n">
        <v>0</v>
      </c>
      <c r="BT450" s="123"/>
      <c r="BU450" s="123"/>
      <c r="BV450" s="122" t="n">
        <f aca="false">SUM(BS450:BU450)</f>
        <v>0</v>
      </c>
      <c r="BW450" s="123"/>
      <c r="BX450" s="123"/>
      <c r="BY450" s="123" t="n">
        <v>0</v>
      </c>
      <c r="BZ450" s="122" t="n">
        <f aca="false">SUM(BW450:BY450)</f>
        <v>0</v>
      </c>
      <c r="CA450" s="123"/>
      <c r="CB450" s="123"/>
      <c r="CC450" s="123"/>
      <c r="CD450" s="122" t="n">
        <f aca="false">SUM(CA450:CC450)</f>
        <v>0</v>
      </c>
      <c r="CE450" s="123"/>
      <c r="CF450" s="123"/>
      <c r="CG450" s="123"/>
      <c r="CH450" s="123" t="n">
        <v>0</v>
      </c>
      <c r="CI450" s="123"/>
      <c r="CJ450" s="122" t="n">
        <f aca="false">SUM(CF450:CI450)</f>
        <v>0</v>
      </c>
      <c r="CK450" s="123" t="n">
        <f aca="false">BN450+BR450+BV450+BZ450+CD450+CE450+CJ450</f>
        <v>0</v>
      </c>
      <c r="CL450" s="125" t="n">
        <v>0</v>
      </c>
      <c r="CM450" s="126"/>
      <c r="CN450" s="32"/>
      <c r="CO450" s="32"/>
      <c r="CP450" s="32"/>
      <c r="CQ450" s="32"/>
      <c r="CR450" s="32"/>
      <c r="CS450" s="32"/>
      <c r="CT450" s="32"/>
    </row>
    <row r="451" customFormat="false" ht="24.75" hidden="false" customHeight="true" outlineLevel="0" collapsed="false">
      <c r="A451" s="32"/>
      <c r="B451" s="106" t="n">
        <f aca="false">B450+1</f>
        <v>441</v>
      </c>
      <c r="C451" s="117" t="str">
        <f aca="false" t="array" ref="C451:C451">INDEX(_Rge_Projectdata_3rd,$B451,MATCH(C$10,_Rge_Headline_Projectdata,0))</f>
        <v>S950294</v>
      </c>
      <c r="D451" s="117" t="n">
        <f aca="false">INDEX(_Rge_Projectdata_3rd,$B451,MATCH(D$10,_Rge_Headline_Projectdata,0))</f>
        <v>0</v>
      </c>
      <c r="E451" s="118" t="str">
        <f aca="false" t="array" ref="E451:E451">IF(INDEX(_Rge_Projectdata_3rd,$B451,MATCH(E$10,_Rge_Headline_Projectdata,0))=0,"",INDEX(_Rge_Projectdata_3rd,$B451,MATCH(E$10,_Rge_Headline_Projectdata,0)))</f>
        <v/>
      </c>
      <c r="F451" s="119" t="str">
        <f aca="false">IF(OR(E451=0,E451&gt;_Reportdate),"Open","Closed")</f>
        <v>Open</v>
      </c>
      <c r="G451" s="120"/>
      <c r="H451" s="121"/>
      <c r="I451" s="121"/>
      <c r="J451" s="121"/>
      <c r="K451" s="122" t="n">
        <f aca="false">SUM(H451:J451)</f>
        <v>0</v>
      </c>
      <c r="L451" s="123"/>
      <c r="M451" s="123"/>
      <c r="N451" s="123"/>
      <c r="O451" s="122" t="n">
        <f aca="false">SUM(L451:N451)</f>
        <v>0</v>
      </c>
      <c r="P451" s="123"/>
      <c r="Q451" s="123"/>
      <c r="R451" s="123"/>
      <c r="S451" s="122" t="n">
        <f aca="false">SUM(P451:R451)</f>
        <v>0</v>
      </c>
      <c r="T451" s="123"/>
      <c r="U451" s="123"/>
      <c r="V451" s="123"/>
      <c r="W451" s="122" t="n">
        <f aca="false">SUM(T451:V451)</f>
        <v>0</v>
      </c>
      <c r="X451" s="123"/>
      <c r="Y451" s="123"/>
      <c r="Z451" s="123"/>
      <c r="AA451" s="122" t="n">
        <f aca="false">SUM(X451:Z451)</f>
        <v>0</v>
      </c>
      <c r="AB451" s="123"/>
      <c r="AC451" s="123"/>
      <c r="AD451" s="123"/>
      <c r="AE451" s="123"/>
      <c r="AF451" s="123"/>
      <c r="AG451" s="122" t="n">
        <f aca="false">SUM(AC451:AF451)</f>
        <v>0</v>
      </c>
      <c r="AH451" s="124" t="n">
        <f aca="false">K451+O451+S451+W451+AA451+AB451+AG451</f>
        <v>0</v>
      </c>
      <c r="AI451" s="120" t="n">
        <v>21034.083712</v>
      </c>
      <c r="AJ451" s="121" t="n">
        <v>14109.0830459259</v>
      </c>
      <c r="AK451" s="121" t="n">
        <v>0</v>
      </c>
      <c r="AL451" s="121"/>
      <c r="AM451" s="122" t="n">
        <f aca="false">SUM(AJ451:AL451)</f>
        <v>14109.0830459259</v>
      </c>
      <c r="AN451" s="123"/>
      <c r="AO451" s="123"/>
      <c r="AP451" s="123" t="n">
        <v>380.3896496</v>
      </c>
      <c r="AQ451" s="122" t="n">
        <f aca="false">SUM(AN451:AP451)</f>
        <v>380.3896496</v>
      </c>
      <c r="AR451" s="123" t="n">
        <v>1270.60928</v>
      </c>
      <c r="AS451" s="123"/>
      <c r="AT451" s="123"/>
      <c r="AU451" s="122" t="n">
        <f aca="false">SUM(AR451:AT451)</f>
        <v>1270.60928</v>
      </c>
      <c r="AV451" s="123"/>
      <c r="AW451" s="123"/>
      <c r="AX451" s="123" t="n">
        <v>0</v>
      </c>
      <c r="AY451" s="122" t="n">
        <f aca="false">SUM(AV451:AX451)</f>
        <v>0</v>
      </c>
      <c r="AZ451" s="123"/>
      <c r="BA451" s="123"/>
      <c r="BB451" s="123"/>
      <c r="BC451" s="122" t="n">
        <f aca="false">SUM(AZ451:BB451)</f>
        <v>0</v>
      </c>
      <c r="BD451" s="123"/>
      <c r="BE451" s="123"/>
      <c r="BF451" s="123"/>
      <c r="BG451" s="123" t="n">
        <v>841.36334848</v>
      </c>
      <c r="BH451" s="123"/>
      <c r="BI451" s="122" t="n">
        <f aca="false">SUM(BE451:BH451)</f>
        <v>841.36334848</v>
      </c>
      <c r="BJ451" s="124" t="n">
        <f aca="false">AM451+AQ451+AU451+AY451+BC451+BD451+BI451</f>
        <v>16601.4453240059</v>
      </c>
      <c r="BK451" s="120" t="n">
        <v>0</v>
      </c>
      <c r="BL451" s="121" t="n">
        <v>0</v>
      </c>
      <c r="BM451" s="121"/>
      <c r="BN451" s="122" t="n">
        <f aca="false">SUM(BK451:BM451)</f>
        <v>0</v>
      </c>
      <c r="BO451" s="123"/>
      <c r="BP451" s="123"/>
      <c r="BQ451" s="123" t="n">
        <v>0</v>
      </c>
      <c r="BR451" s="122" t="n">
        <f aca="false">SUM(BO451:BQ451)</f>
        <v>0</v>
      </c>
      <c r="BS451" s="123" t="n">
        <v>0</v>
      </c>
      <c r="BT451" s="123"/>
      <c r="BU451" s="123"/>
      <c r="BV451" s="122" t="n">
        <f aca="false">SUM(BS451:BU451)</f>
        <v>0</v>
      </c>
      <c r="BW451" s="123"/>
      <c r="BX451" s="123"/>
      <c r="BY451" s="123" t="n">
        <v>0</v>
      </c>
      <c r="BZ451" s="122" t="n">
        <f aca="false">SUM(BW451:BY451)</f>
        <v>0</v>
      </c>
      <c r="CA451" s="123"/>
      <c r="CB451" s="123"/>
      <c r="CC451" s="123"/>
      <c r="CD451" s="122" t="n">
        <f aca="false">SUM(CA451:CC451)</f>
        <v>0</v>
      </c>
      <c r="CE451" s="123"/>
      <c r="CF451" s="123"/>
      <c r="CG451" s="123"/>
      <c r="CH451" s="123" t="n">
        <v>0</v>
      </c>
      <c r="CI451" s="123"/>
      <c r="CJ451" s="122" t="n">
        <f aca="false">SUM(CF451:CI451)</f>
        <v>0</v>
      </c>
      <c r="CK451" s="123" t="n">
        <f aca="false">BN451+BR451+BV451+BZ451+CD451+CE451+CJ451</f>
        <v>0</v>
      </c>
      <c r="CL451" s="125" t="n">
        <v>0</v>
      </c>
      <c r="CM451" s="126"/>
      <c r="CN451" s="32"/>
      <c r="CO451" s="32"/>
      <c r="CP451" s="32"/>
      <c r="CQ451" s="32"/>
      <c r="CR451" s="32"/>
      <c r="CS451" s="32"/>
      <c r="CT451" s="32"/>
    </row>
    <row r="452" customFormat="false" ht="24.75" hidden="false" customHeight="true" outlineLevel="0" collapsed="false">
      <c r="A452" s="32"/>
      <c r="B452" s="106" t="n">
        <f aca="false">B451+1</f>
        <v>442</v>
      </c>
      <c r="C452" s="117" t="n">
        <f aca="false">INDEX(_Rge_Projectdata_3rd,$B452,MATCH(C$10,_Rge_Headline_Projectdata,0))</f>
        <v>0</v>
      </c>
      <c r="D452" s="117" t="n">
        <f aca="false">INDEX(_Rge_Projectdata_3rd,$B452,MATCH(D$10,_Rge_Headline_Projectdata,0))</f>
        <v>0</v>
      </c>
      <c r="E452" s="118" t="str">
        <f aca="false" t="array" ref="E452:E452">IF(INDEX(_Rge_Projectdata_3rd,$B452,MATCH(E$10,_Rge_Headline_Projectdata,0))=0,"",INDEX(_Rge_Projectdata_3rd,$B452,MATCH(E$10,_Rge_Headline_Projectdata,0)))</f>
        <v/>
      </c>
      <c r="F452" s="119" t="str">
        <f aca="false">IF(OR(E452=0,E452&gt;_Reportdate),"Open","Closed")</f>
        <v>Open</v>
      </c>
      <c r="G452" s="120"/>
      <c r="H452" s="121"/>
      <c r="I452" s="121"/>
      <c r="J452" s="121"/>
      <c r="K452" s="122" t="n">
        <f aca="false">SUM(H452:J452)</f>
        <v>0</v>
      </c>
      <c r="L452" s="123"/>
      <c r="M452" s="123"/>
      <c r="N452" s="123"/>
      <c r="O452" s="122" t="n">
        <f aca="false">SUM(L452:N452)</f>
        <v>0</v>
      </c>
      <c r="P452" s="123"/>
      <c r="Q452" s="123"/>
      <c r="R452" s="123"/>
      <c r="S452" s="122" t="n">
        <f aca="false">SUM(P452:R452)</f>
        <v>0</v>
      </c>
      <c r="T452" s="123"/>
      <c r="U452" s="123"/>
      <c r="V452" s="123"/>
      <c r="W452" s="122" t="n">
        <f aca="false">SUM(T452:V452)</f>
        <v>0</v>
      </c>
      <c r="X452" s="123"/>
      <c r="Y452" s="123"/>
      <c r="Z452" s="123"/>
      <c r="AA452" s="122" t="n">
        <f aca="false">SUM(X452:Z452)</f>
        <v>0</v>
      </c>
      <c r="AB452" s="123"/>
      <c r="AC452" s="123"/>
      <c r="AD452" s="123"/>
      <c r="AE452" s="123"/>
      <c r="AF452" s="123"/>
      <c r="AG452" s="122" t="n">
        <f aca="false">SUM(AC452:AF452)</f>
        <v>0</v>
      </c>
      <c r="AH452" s="124" t="n">
        <f aca="false">K452+O452+S452+W452+AA452+AB452+AG452</f>
        <v>0</v>
      </c>
      <c r="AI452" s="120" t="n">
        <v>0</v>
      </c>
      <c r="AJ452" s="121" t="n">
        <v>0</v>
      </c>
      <c r="AK452" s="121" t="n">
        <v>0</v>
      </c>
      <c r="AL452" s="121"/>
      <c r="AM452" s="122" t="n">
        <f aca="false">SUM(AJ452:AL452)</f>
        <v>0</v>
      </c>
      <c r="AN452" s="123"/>
      <c r="AO452" s="123"/>
      <c r="AP452" s="123" t="n">
        <v>0</v>
      </c>
      <c r="AQ452" s="122" t="n">
        <f aca="false">SUM(AN452:AP452)</f>
        <v>0</v>
      </c>
      <c r="AR452" s="123" t="n">
        <v>0</v>
      </c>
      <c r="AS452" s="123"/>
      <c r="AT452" s="123"/>
      <c r="AU452" s="122" t="n">
        <f aca="false">SUM(AR452:AT452)</f>
        <v>0</v>
      </c>
      <c r="AV452" s="123"/>
      <c r="AW452" s="123"/>
      <c r="AX452" s="123" t="n">
        <v>0</v>
      </c>
      <c r="AY452" s="122" t="n">
        <f aca="false">SUM(AV452:AX452)</f>
        <v>0</v>
      </c>
      <c r="AZ452" s="123"/>
      <c r="BA452" s="123"/>
      <c r="BB452" s="123"/>
      <c r="BC452" s="122" t="n">
        <f aca="false">SUM(AZ452:BB452)</f>
        <v>0</v>
      </c>
      <c r="BD452" s="123"/>
      <c r="BE452" s="123"/>
      <c r="BF452" s="123"/>
      <c r="BG452" s="123" t="n">
        <v>0</v>
      </c>
      <c r="BH452" s="123"/>
      <c r="BI452" s="122" t="n">
        <f aca="false">SUM(BE452:BH452)</f>
        <v>0</v>
      </c>
      <c r="BJ452" s="124" t="n">
        <f aca="false">AM452+AQ452+AU452+AY452+BC452+BD452+BI452</f>
        <v>0</v>
      </c>
      <c r="BK452" s="120" t="n">
        <v>0</v>
      </c>
      <c r="BL452" s="121" t="n">
        <v>0</v>
      </c>
      <c r="BM452" s="121"/>
      <c r="BN452" s="122" t="n">
        <f aca="false">SUM(BK452:BM452)</f>
        <v>0</v>
      </c>
      <c r="BO452" s="123"/>
      <c r="BP452" s="123"/>
      <c r="BQ452" s="123" t="n">
        <v>0</v>
      </c>
      <c r="BR452" s="122" t="n">
        <f aca="false">SUM(BO452:BQ452)</f>
        <v>0</v>
      </c>
      <c r="BS452" s="123" t="n">
        <v>0</v>
      </c>
      <c r="BT452" s="123"/>
      <c r="BU452" s="123"/>
      <c r="BV452" s="122" t="n">
        <f aca="false">SUM(BS452:BU452)</f>
        <v>0</v>
      </c>
      <c r="BW452" s="123"/>
      <c r="BX452" s="123"/>
      <c r="BY452" s="123" t="n">
        <v>0</v>
      </c>
      <c r="BZ452" s="122" t="n">
        <f aca="false">SUM(BW452:BY452)</f>
        <v>0</v>
      </c>
      <c r="CA452" s="123"/>
      <c r="CB452" s="123"/>
      <c r="CC452" s="123"/>
      <c r="CD452" s="122" t="n">
        <f aca="false">SUM(CA452:CC452)</f>
        <v>0</v>
      </c>
      <c r="CE452" s="123"/>
      <c r="CF452" s="123"/>
      <c r="CG452" s="123"/>
      <c r="CH452" s="123" t="n">
        <v>0</v>
      </c>
      <c r="CI452" s="123"/>
      <c r="CJ452" s="122" t="n">
        <f aca="false">SUM(CF452:CI452)</f>
        <v>0</v>
      </c>
      <c r="CK452" s="123" t="n">
        <f aca="false">BN452+BR452+BV452+BZ452+CD452+CE452+CJ452</f>
        <v>0</v>
      </c>
      <c r="CL452" s="125" t="n">
        <v>0</v>
      </c>
      <c r="CM452" s="126"/>
      <c r="CN452" s="32"/>
      <c r="CO452" s="32"/>
      <c r="CP452" s="32"/>
      <c r="CQ452" s="32"/>
      <c r="CR452" s="32"/>
      <c r="CS452" s="32"/>
      <c r="CT452" s="32"/>
    </row>
    <row r="453" customFormat="false" ht="24.75" hidden="false" customHeight="true" outlineLevel="0" collapsed="false">
      <c r="A453" s="32"/>
      <c r="B453" s="106" t="n">
        <f aca="false">B452+1</f>
        <v>443</v>
      </c>
      <c r="C453" s="117" t="n">
        <f aca="false">INDEX(_Rge_Projectdata_3rd,$B453,MATCH(C$10,_Rge_Headline_Projectdata,0))</f>
        <v>0</v>
      </c>
      <c r="D453" s="117" t="n">
        <f aca="false">INDEX(_Rge_Projectdata_3rd,$B453,MATCH(D$10,_Rge_Headline_Projectdata,0))</f>
        <v>0</v>
      </c>
      <c r="E453" s="118" t="str">
        <f aca="false" t="array" ref="E453:E453">IF(INDEX(_Rge_Projectdata_3rd,$B453,MATCH(E$10,_Rge_Headline_Projectdata,0))=0,"",INDEX(_Rge_Projectdata_3rd,$B453,MATCH(E$10,_Rge_Headline_Projectdata,0)))</f>
        <v/>
      </c>
      <c r="F453" s="119" t="str">
        <f aca="false">IF(OR(E453=0,E453&gt;_Reportdate),"Open","Closed")</f>
        <v>Open</v>
      </c>
      <c r="G453" s="120"/>
      <c r="H453" s="121"/>
      <c r="I453" s="121"/>
      <c r="J453" s="121"/>
      <c r="K453" s="122" t="n">
        <f aca="false">SUM(H453:J453)</f>
        <v>0</v>
      </c>
      <c r="L453" s="123"/>
      <c r="M453" s="123"/>
      <c r="N453" s="123"/>
      <c r="O453" s="122" t="n">
        <f aca="false">SUM(L453:N453)</f>
        <v>0</v>
      </c>
      <c r="P453" s="123"/>
      <c r="Q453" s="123"/>
      <c r="R453" s="123"/>
      <c r="S453" s="122" t="n">
        <f aca="false">SUM(P453:R453)</f>
        <v>0</v>
      </c>
      <c r="T453" s="123"/>
      <c r="U453" s="123"/>
      <c r="V453" s="123"/>
      <c r="W453" s="122" t="n">
        <f aca="false">SUM(T453:V453)</f>
        <v>0</v>
      </c>
      <c r="X453" s="123"/>
      <c r="Y453" s="123"/>
      <c r="Z453" s="123"/>
      <c r="AA453" s="122" t="n">
        <f aca="false">SUM(X453:Z453)</f>
        <v>0</v>
      </c>
      <c r="AB453" s="123"/>
      <c r="AC453" s="123"/>
      <c r="AD453" s="123"/>
      <c r="AE453" s="123"/>
      <c r="AF453" s="123"/>
      <c r="AG453" s="122" t="n">
        <f aca="false">SUM(AC453:AF453)</f>
        <v>0</v>
      </c>
      <c r="AH453" s="124" t="n">
        <f aca="false">K453+O453+S453+W453+AA453+AB453+AG453</f>
        <v>0</v>
      </c>
      <c r="AI453" s="120" t="n">
        <v>0</v>
      </c>
      <c r="AJ453" s="121" t="n">
        <v>0</v>
      </c>
      <c r="AK453" s="121" t="n">
        <v>0</v>
      </c>
      <c r="AL453" s="121"/>
      <c r="AM453" s="122" t="n">
        <f aca="false">SUM(AJ453:AL453)</f>
        <v>0</v>
      </c>
      <c r="AN453" s="123"/>
      <c r="AO453" s="123"/>
      <c r="AP453" s="123" t="n">
        <v>0</v>
      </c>
      <c r="AQ453" s="122" t="n">
        <f aca="false">SUM(AN453:AP453)</f>
        <v>0</v>
      </c>
      <c r="AR453" s="123" t="n">
        <v>0</v>
      </c>
      <c r="AS453" s="123"/>
      <c r="AT453" s="123"/>
      <c r="AU453" s="122" t="n">
        <f aca="false">SUM(AR453:AT453)</f>
        <v>0</v>
      </c>
      <c r="AV453" s="123"/>
      <c r="AW453" s="123"/>
      <c r="AX453" s="123" t="n">
        <v>0</v>
      </c>
      <c r="AY453" s="122" t="n">
        <f aca="false">SUM(AV453:AX453)</f>
        <v>0</v>
      </c>
      <c r="AZ453" s="123"/>
      <c r="BA453" s="123"/>
      <c r="BB453" s="123"/>
      <c r="BC453" s="122" t="n">
        <f aca="false">SUM(AZ453:BB453)</f>
        <v>0</v>
      </c>
      <c r="BD453" s="123"/>
      <c r="BE453" s="123"/>
      <c r="BF453" s="123"/>
      <c r="BG453" s="123" t="n">
        <v>0</v>
      </c>
      <c r="BH453" s="123"/>
      <c r="BI453" s="122" t="n">
        <f aca="false">SUM(BE453:BH453)</f>
        <v>0</v>
      </c>
      <c r="BJ453" s="124" t="n">
        <f aca="false">AM453+AQ453+AU453+AY453+BC453+BD453+BI453</f>
        <v>0</v>
      </c>
      <c r="BK453" s="120" t="n">
        <v>0</v>
      </c>
      <c r="BL453" s="121" t="n">
        <v>0</v>
      </c>
      <c r="BM453" s="121"/>
      <c r="BN453" s="122" t="n">
        <f aca="false">SUM(BK453:BM453)</f>
        <v>0</v>
      </c>
      <c r="BO453" s="123"/>
      <c r="BP453" s="123"/>
      <c r="BQ453" s="123" t="n">
        <v>0</v>
      </c>
      <c r="BR453" s="122" t="n">
        <f aca="false">SUM(BO453:BQ453)</f>
        <v>0</v>
      </c>
      <c r="BS453" s="123" t="n">
        <v>0</v>
      </c>
      <c r="BT453" s="123"/>
      <c r="BU453" s="123"/>
      <c r="BV453" s="122" t="n">
        <f aca="false">SUM(BS453:BU453)</f>
        <v>0</v>
      </c>
      <c r="BW453" s="123"/>
      <c r="BX453" s="123"/>
      <c r="BY453" s="123" t="n">
        <v>0</v>
      </c>
      <c r="BZ453" s="122" t="n">
        <f aca="false">SUM(BW453:BY453)</f>
        <v>0</v>
      </c>
      <c r="CA453" s="123"/>
      <c r="CB453" s="123"/>
      <c r="CC453" s="123"/>
      <c r="CD453" s="122" t="n">
        <f aca="false">SUM(CA453:CC453)</f>
        <v>0</v>
      </c>
      <c r="CE453" s="123"/>
      <c r="CF453" s="123"/>
      <c r="CG453" s="123"/>
      <c r="CH453" s="123" t="n">
        <v>0</v>
      </c>
      <c r="CI453" s="123"/>
      <c r="CJ453" s="122" t="n">
        <f aca="false">SUM(CF453:CI453)</f>
        <v>0</v>
      </c>
      <c r="CK453" s="123" t="n">
        <f aca="false">BN453+BR453+BV453+BZ453+CD453+CE453+CJ453</f>
        <v>0</v>
      </c>
      <c r="CL453" s="125" t="n">
        <v>0</v>
      </c>
      <c r="CM453" s="126"/>
      <c r="CN453" s="32"/>
      <c r="CO453" s="32"/>
      <c r="CP453" s="32"/>
      <c r="CQ453" s="32"/>
      <c r="CR453" s="32"/>
      <c r="CS453" s="32"/>
      <c r="CT453" s="32"/>
    </row>
    <row r="454" customFormat="false" ht="24.75" hidden="false" customHeight="true" outlineLevel="0" collapsed="false">
      <c r="A454" s="32"/>
      <c r="B454" s="106" t="n">
        <f aca="false">B453+1</f>
        <v>444</v>
      </c>
      <c r="C454" s="117" t="n">
        <f aca="false">INDEX(_Rge_Projectdata_3rd,$B454,MATCH(C$10,_Rge_Headline_Projectdata,0))</f>
        <v>0</v>
      </c>
      <c r="D454" s="117" t="n">
        <f aca="false">INDEX(_Rge_Projectdata_3rd,$B454,MATCH(D$10,_Rge_Headline_Projectdata,0))</f>
        <v>0</v>
      </c>
      <c r="E454" s="118" t="str">
        <f aca="false" t="array" ref="E454:E454">IF(INDEX(_Rge_Projectdata_3rd,$B454,MATCH(E$10,_Rge_Headline_Projectdata,0))=0,"",INDEX(_Rge_Projectdata_3rd,$B454,MATCH(E$10,_Rge_Headline_Projectdata,0)))</f>
        <v/>
      </c>
      <c r="F454" s="119" t="str">
        <f aca="false">IF(OR(E454=0,E454&gt;_Reportdate),"Open","Closed")</f>
        <v>Open</v>
      </c>
      <c r="G454" s="120"/>
      <c r="H454" s="121"/>
      <c r="I454" s="121"/>
      <c r="J454" s="121"/>
      <c r="K454" s="122" t="n">
        <f aca="false">SUM(H454:J454)</f>
        <v>0</v>
      </c>
      <c r="L454" s="123"/>
      <c r="M454" s="123"/>
      <c r="N454" s="123"/>
      <c r="O454" s="122" t="n">
        <f aca="false">SUM(L454:N454)</f>
        <v>0</v>
      </c>
      <c r="P454" s="123"/>
      <c r="Q454" s="123"/>
      <c r="R454" s="123"/>
      <c r="S454" s="122" t="n">
        <f aca="false">SUM(P454:R454)</f>
        <v>0</v>
      </c>
      <c r="T454" s="123"/>
      <c r="U454" s="123"/>
      <c r="V454" s="123"/>
      <c r="W454" s="122" t="n">
        <f aca="false">SUM(T454:V454)</f>
        <v>0</v>
      </c>
      <c r="X454" s="123"/>
      <c r="Y454" s="123"/>
      <c r="Z454" s="123"/>
      <c r="AA454" s="122" t="n">
        <f aca="false">SUM(X454:Z454)</f>
        <v>0</v>
      </c>
      <c r="AB454" s="123"/>
      <c r="AC454" s="123"/>
      <c r="AD454" s="123"/>
      <c r="AE454" s="123"/>
      <c r="AF454" s="123"/>
      <c r="AG454" s="122" t="n">
        <f aca="false">SUM(AC454:AF454)</f>
        <v>0</v>
      </c>
      <c r="AH454" s="124" t="n">
        <f aca="false">K454+O454+S454+W454+AA454+AB454+AG454</f>
        <v>0</v>
      </c>
      <c r="AI454" s="120" t="n">
        <v>0</v>
      </c>
      <c r="AJ454" s="121" t="n">
        <v>0</v>
      </c>
      <c r="AK454" s="121" t="n">
        <v>0</v>
      </c>
      <c r="AL454" s="121"/>
      <c r="AM454" s="122" t="n">
        <f aca="false">SUM(AJ454:AL454)</f>
        <v>0</v>
      </c>
      <c r="AN454" s="123"/>
      <c r="AO454" s="123"/>
      <c r="AP454" s="123" t="n">
        <v>0</v>
      </c>
      <c r="AQ454" s="122" t="n">
        <f aca="false">SUM(AN454:AP454)</f>
        <v>0</v>
      </c>
      <c r="AR454" s="123" t="n">
        <v>0</v>
      </c>
      <c r="AS454" s="123"/>
      <c r="AT454" s="123"/>
      <c r="AU454" s="122" t="n">
        <f aca="false">SUM(AR454:AT454)</f>
        <v>0</v>
      </c>
      <c r="AV454" s="123"/>
      <c r="AW454" s="123"/>
      <c r="AX454" s="123" t="n">
        <v>0</v>
      </c>
      <c r="AY454" s="122" t="n">
        <f aca="false">SUM(AV454:AX454)</f>
        <v>0</v>
      </c>
      <c r="AZ454" s="123"/>
      <c r="BA454" s="123"/>
      <c r="BB454" s="123"/>
      <c r="BC454" s="122" t="n">
        <f aca="false">SUM(AZ454:BB454)</f>
        <v>0</v>
      </c>
      <c r="BD454" s="123"/>
      <c r="BE454" s="123"/>
      <c r="BF454" s="123"/>
      <c r="BG454" s="123" t="n">
        <v>0</v>
      </c>
      <c r="BH454" s="123"/>
      <c r="BI454" s="122" t="n">
        <f aca="false">SUM(BE454:BH454)</f>
        <v>0</v>
      </c>
      <c r="BJ454" s="124" t="n">
        <f aca="false">AM454+AQ454+AU454+AY454+BC454+BD454+BI454</f>
        <v>0</v>
      </c>
      <c r="BK454" s="120" t="n">
        <v>0</v>
      </c>
      <c r="BL454" s="121" t="n">
        <v>0</v>
      </c>
      <c r="BM454" s="121"/>
      <c r="BN454" s="122" t="n">
        <f aca="false">SUM(BK454:BM454)</f>
        <v>0</v>
      </c>
      <c r="BO454" s="123"/>
      <c r="BP454" s="123"/>
      <c r="BQ454" s="123" t="n">
        <v>0</v>
      </c>
      <c r="BR454" s="122" t="n">
        <f aca="false">SUM(BO454:BQ454)</f>
        <v>0</v>
      </c>
      <c r="BS454" s="123" t="n">
        <v>0</v>
      </c>
      <c r="BT454" s="123"/>
      <c r="BU454" s="123"/>
      <c r="BV454" s="122" t="n">
        <f aca="false">SUM(BS454:BU454)</f>
        <v>0</v>
      </c>
      <c r="BW454" s="123"/>
      <c r="BX454" s="123"/>
      <c r="BY454" s="123" t="n">
        <v>0</v>
      </c>
      <c r="BZ454" s="122" t="n">
        <f aca="false">SUM(BW454:BY454)</f>
        <v>0</v>
      </c>
      <c r="CA454" s="123"/>
      <c r="CB454" s="123"/>
      <c r="CC454" s="123"/>
      <c r="CD454" s="122" t="n">
        <f aca="false">SUM(CA454:CC454)</f>
        <v>0</v>
      </c>
      <c r="CE454" s="123"/>
      <c r="CF454" s="123"/>
      <c r="CG454" s="123"/>
      <c r="CH454" s="123" t="n">
        <v>0</v>
      </c>
      <c r="CI454" s="123"/>
      <c r="CJ454" s="122" t="n">
        <f aca="false">SUM(CF454:CI454)</f>
        <v>0</v>
      </c>
      <c r="CK454" s="123" t="n">
        <f aca="false">BN454+BR454+BV454+BZ454+CD454+CE454+CJ454</f>
        <v>0</v>
      </c>
      <c r="CL454" s="125" t="n">
        <v>0</v>
      </c>
      <c r="CM454" s="126"/>
      <c r="CN454" s="32"/>
      <c r="CO454" s="32"/>
      <c r="CP454" s="32"/>
      <c r="CQ454" s="32"/>
      <c r="CR454" s="32"/>
      <c r="CS454" s="32"/>
      <c r="CT454" s="32"/>
    </row>
    <row r="455" customFormat="false" ht="24.75" hidden="false" customHeight="true" outlineLevel="0" collapsed="false">
      <c r="A455" s="32"/>
      <c r="B455" s="106" t="n">
        <f aca="false">B454+1</f>
        <v>445</v>
      </c>
      <c r="C455" s="117" t="n">
        <f aca="false">INDEX(_Rge_Projectdata_3rd,$B455,MATCH(C$10,_Rge_Headline_Projectdata,0))</f>
        <v>0</v>
      </c>
      <c r="D455" s="117" t="n">
        <f aca="false">INDEX(_Rge_Projectdata_3rd,$B455,MATCH(D$10,_Rge_Headline_Projectdata,0))</f>
        <v>0</v>
      </c>
      <c r="E455" s="118" t="str">
        <f aca="false" t="array" ref="E455:E455">IF(INDEX(_Rge_Projectdata_3rd,$B455,MATCH(E$10,_Rge_Headline_Projectdata,0))=0,"",INDEX(_Rge_Projectdata_3rd,$B455,MATCH(E$10,_Rge_Headline_Projectdata,0)))</f>
        <v/>
      </c>
      <c r="F455" s="119" t="str">
        <f aca="false">IF(OR(E455=0,E455&gt;_Reportdate),"Open","Closed")</f>
        <v>Open</v>
      </c>
      <c r="G455" s="120"/>
      <c r="H455" s="121"/>
      <c r="I455" s="121"/>
      <c r="J455" s="121"/>
      <c r="K455" s="122" t="n">
        <f aca="false">SUM(H455:J455)</f>
        <v>0</v>
      </c>
      <c r="L455" s="123"/>
      <c r="M455" s="123"/>
      <c r="N455" s="123"/>
      <c r="O455" s="122" t="n">
        <f aca="false">SUM(L455:N455)</f>
        <v>0</v>
      </c>
      <c r="P455" s="123"/>
      <c r="Q455" s="123"/>
      <c r="R455" s="123"/>
      <c r="S455" s="122" t="n">
        <f aca="false">SUM(P455:R455)</f>
        <v>0</v>
      </c>
      <c r="T455" s="123"/>
      <c r="U455" s="123"/>
      <c r="V455" s="123"/>
      <c r="W455" s="122" t="n">
        <f aca="false">SUM(T455:V455)</f>
        <v>0</v>
      </c>
      <c r="X455" s="123"/>
      <c r="Y455" s="123"/>
      <c r="Z455" s="123"/>
      <c r="AA455" s="122" t="n">
        <f aca="false">SUM(X455:Z455)</f>
        <v>0</v>
      </c>
      <c r="AB455" s="123"/>
      <c r="AC455" s="123"/>
      <c r="AD455" s="123"/>
      <c r="AE455" s="123"/>
      <c r="AF455" s="123"/>
      <c r="AG455" s="122" t="n">
        <f aca="false">SUM(AC455:AF455)</f>
        <v>0</v>
      </c>
      <c r="AH455" s="124" t="n">
        <f aca="false">K455+O455+S455+W455+AA455+AB455+AG455</f>
        <v>0</v>
      </c>
      <c r="AI455" s="120" t="n">
        <v>0</v>
      </c>
      <c r="AJ455" s="121" t="n">
        <v>0</v>
      </c>
      <c r="AK455" s="121" t="n">
        <v>0</v>
      </c>
      <c r="AL455" s="121"/>
      <c r="AM455" s="122" t="n">
        <f aca="false">SUM(AJ455:AL455)</f>
        <v>0</v>
      </c>
      <c r="AN455" s="123"/>
      <c r="AO455" s="123"/>
      <c r="AP455" s="123" t="n">
        <v>0</v>
      </c>
      <c r="AQ455" s="122" t="n">
        <f aca="false">SUM(AN455:AP455)</f>
        <v>0</v>
      </c>
      <c r="AR455" s="123" t="n">
        <v>0</v>
      </c>
      <c r="AS455" s="123"/>
      <c r="AT455" s="123"/>
      <c r="AU455" s="122" t="n">
        <f aca="false">SUM(AR455:AT455)</f>
        <v>0</v>
      </c>
      <c r="AV455" s="123"/>
      <c r="AW455" s="123"/>
      <c r="AX455" s="123" t="n">
        <v>0</v>
      </c>
      <c r="AY455" s="122" t="n">
        <f aca="false">SUM(AV455:AX455)</f>
        <v>0</v>
      </c>
      <c r="AZ455" s="123"/>
      <c r="BA455" s="123"/>
      <c r="BB455" s="123"/>
      <c r="BC455" s="122" t="n">
        <f aca="false">SUM(AZ455:BB455)</f>
        <v>0</v>
      </c>
      <c r="BD455" s="123"/>
      <c r="BE455" s="123"/>
      <c r="BF455" s="123"/>
      <c r="BG455" s="123" t="n">
        <v>0</v>
      </c>
      <c r="BH455" s="123"/>
      <c r="BI455" s="122" t="n">
        <f aca="false">SUM(BE455:BH455)</f>
        <v>0</v>
      </c>
      <c r="BJ455" s="124" t="n">
        <f aca="false">AM455+AQ455+AU455+AY455+BC455+BD455+BI455</f>
        <v>0</v>
      </c>
      <c r="BK455" s="120" t="n">
        <v>0</v>
      </c>
      <c r="BL455" s="121" t="n">
        <v>0</v>
      </c>
      <c r="BM455" s="121"/>
      <c r="BN455" s="122" t="n">
        <f aca="false">SUM(BK455:BM455)</f>
        <v>0</v>
      </c>
      <c r="BO455" s="123"/>
      <c r="BP455" s="123"/>
      <c r="BQ455" s="123" t="n">
        <v>0</v>
      </c>
      <c r="BR455" s="122" t="n">
        <f aca="false">SUM(BO455:BQ455)</f>
        <v>0</v>
      </c>
      <c r="BS455" s="123" t="n">
        <v>0</v>
      </c>
      <c r="BT455" s="123"/>
      <c r="BU455" s="123"/>
      <c r="BV455" s="122" t="n">
        <f aca="false">SUM(BS455:BU455)</f>
        <v>0</v>
      </c>
      <c r="BW455" s="123"/>
      <c r="BX455" s="123"/>
      <c r="BY455" s="123" t="n">
        <v>0</v>
      </c>
      <c r="BZ455" s="122" t="n">
        <f aca="false">SUM(BW455:BY455)</f>
        <v>0</v>
      </c>
      <c r="CA455" s="123"/>
      <c r="CB455" s="123"/>
      <c r="CC455" s="123"/>
      <c r="CD455" s="122" t="n">
        <f aca="false">SUM(CA455:CC455)</f>
        <v>0</v>
      </c>
      <c r="CE455" s="123"/>
      <c r="CF455" s="123"/>
      <c r="CG455" s="123"/>
      <c r="CH455" s="123" t="n">
        <v>0</v>
      </c>
      <c r="CI455" s="123"/>
      <c r="CJ455" s="122" t="n">
        <f aca="false">SUM(CF455:CI455)</f>
        <v>0</v>
      </c>
      <c r="CK455" s="123" t="n">
        <f aca="false">BN455+BR455+BV455+BZ455+CD455+CE455+CJ455</f>
        <v>0</v>
      </c>
      <c r="CL455" s="125" t="n">
        <v>0</v>
      </c>
      <c r="CM455" s="126"/>
      <c r="CN455" s="32"/>
      <c r="CO455" s="32"/>
      <c r="CP455" s="32"/>
      <c r="CQ455" s="32"/>
      <c r="CR455" s="32"/>
      <c r="CS455" s="32"/>
      <c r="CT455" s="32"/>
    </row>
    <row r="456" customFormat="false" ht="24.75" hidden="false" customHeight="true" outlineLevel="0" collapsed="false">
      <c r="A456" s="32"/>
      <c r="B456" s="106" t="n">
        <f aca="false">B455+1</f>
        <v>446</v>
      </c>
      <c r="C456" s="117" t="n">
        <f aca="false">INDEX(_Rge_Projectdata_3rd,$B456,MATCH(C$10,_Rge_Headline_Projectdata,0))</f>
        <v>0</v>
      </c>
      <c r="D456" s="117" t="n">
        <f aca="false">INDEX(_Rge_Projectdata_3rd,$B456,MATCH(D$10,_Rge_Headline_Projectdata,0))</f>
        <v>0</v>
      </c>
      <c r="E456" s="118" t="str">
        <f aca="false" t="array" ref="E456:E456">IF(INDEX(_Rge_Projectdata_3rd,$B456,MATCH(E$10,_Rge_Headline_Projectdata,0))=0,"",INDEX(_Rge_Projectdata_3rd,$B456,MATCH(E$10,_Rge_Headline_Projectdata,0)))</f>
        <v/>
      </c>
      <c r="F456" s="119" t="str">
        <f aca="false">IF(OR(E456=0,E456&gt;_Reportdate),"Open","Closed")</f>
        <v>Open</v>
      </c>
      <c r="G456" s="120"/>
      <c r="H456" s="121"/>
      <c r="I456" s="121"/>
      <c r="J456" s="121"/>
      <c r="K456" s="122" t="n">
        <f aca="false">SUM(H456:J456)</f>
        <v>0</v>
      </c>
      <c r="L456" s="123"/>
      <c r="M456" s="123"/>
      <c r="N456" s="123"/>
      <c r="O456" s="122" t="n">
        <f aca="false">SUM(L456:N456)</f>
        <v>0</v>
      </c>
      <c r="P456" s="123"/>
      <c r="Q456" s="123"/>
      <c r="R456" s="123"/>
      <c r="S456" s="122" t="n">
        <f aca="false">SUM(P456:R456)</f>
        <v>0</v>
      </c>
      <c r="T456" s="123"/>
      <c r="U456" s="123"/>
      <c r="V456" s="123"/>
      <c r="W456" s="122" t="n">
        <f aca="false">SUM(T456:V456)</f>
        <v>0</v>
      </c>
      <c r="X456" s="123"/>
      <c r="Y456" s="123"/>
      <c r="Z456" s="123"/>
      <c r="AA456" s="122" t="n">
        <f aca="false">SUM(X456:Z456)</f>
        <v>0</v>
      </c>
      <c r="AB456" s="123"/>
      <c r="AC456" s="123"/>
      <c r="AD456" s="123"/>
      <c r="AE456" s="123"/>
      <c r="AF456" s="123"/>
      <c r="AG456" s="122" t="n">
        <f aca="false">SUM(AC456:AF456)</f>
        <v>0</v>
      </c>
      <c r="AH456" s="124" t="n">
        <f aca="false">K456+O456+S456+W456+AA456+AB456+AG456</f>
        <v>0</v>
      </c>
      <c r="AI456" s="120" t="n">
        <v>0</v>
      </c>
      <c r="AJ456" s="121" t="n">
        <v>0</v>
      </c>
      <c r="AK456" s="121" t="n">
        <v>0</v>
      </c>
      <c r="AL456" s="121"/>
      <c r="AM456" s="122" t="n">
        <f aca="false">SUM(AJ456:AL456)</f>
        <v>0</v>
      </c>
      <c r="AN456" s="123"/>
      <c r="AO456" s="123"/>
      <c r="AP456" s="123" t="n">
        <v>0</v>
      </c>
      <c r="AQ456" s="122" t="n">
        <f aca="false">SUM(AN456:AP456)</f>
        <v>0</v>
      </c>
      <c r="AR456" s="123" t="n">
        <v>0</v>
      </c>
      <c r="AS456" s="123"/>
      <c r="AT456" s="123"/>
      <c r="AU456" s="122" t="n">
        <f aca="false">SUM(AR456:AT456)</f>
        <v>0</v>
      </c>
      <c r="AV456" s="123"/>
      <c r="AW456" s="123"/>
      <c r="AX456" s="123" t="n">
        <v>0</v>
      </c>
      <c r="AY456" s="122" t="n">
        <f aca="false">SUM(AV456:AX456)</f>
        <v>0</v>
      </c>
      <c r="AZ456" s="123"/>
      <c r="BA456" s="123"/>
      <c r="BB456" s="123"/>
      <c r="BC456" s="122" t="n">
        <f aca="false">SUM(AZ456:BB456)</f>
        <v>0</v>
      </c>
      <c r="BD456" s="123"/>
      <c r="BE456" s="123"/>
      <c r="BF456" s="123"/>
      <c r="BG456" s="123" t="n">
        <v>0</v>
      </c>
      <c r="BH456" s="123"/>
      <c r="BI456" s="122" t="n">
        <f aca="false">SUM(BE456:BH456)</f>
        <v>0</v>
      </c>
      <c r="BJ456" s="124" t="n">
        <f aca="false">AM456+AQ456+AU456+AY456+BC456+BD456+BI456</f>
        <v>0</v>
      </c>
      <c r="BK456" s="120" t="n">
        <v>0</v>
      </c>
      <c r="BL456" s="121" t="n">
        <v>0</v>
      </c>
      <c r="BM456" s="121"/>
      <c r="BN456" s="122" t="n">
        <f aca="false">SUM(BK456:BM456)</f>
        <v>0</v>
      </c>
      <c r="BO456" s="123"/>
      <c r="BP456" s="123"/>
      <c r="BQ456" s="123" t="n">
        <v>0</v>
      </c>
      <c r="BR456" s="122" t="n">
        <f aca="false">SUM(BO456:BQ456)</f>
        <v>0</v>
      </c>
      <c r="BS456" s="123" t="n">
        <v>0</v>
      </c>
      <c r="BT456" s="123"/>
      <c r="BU456" s="123"/>
      <c r="BV456" s="122" t="n">
        <f aca="false">SUM(BS456:BU456)</f>
        <v>0</v>
      </c>
      <c r="BW456" s="123"/>
      <c r="BX456" s="123"/>
      <c r="BY456" s="123" t="n">
        <v>0</v>
      </c>
      <c r="BZ456" s="122" t="n">
        <f aca="false">SUM(BW456:BY456)</f>
        <v>0</v>
      </c>
      <c r="CA456" s="123"/>
      <c r="CB456" s="123"/>
      <c r="CC456" s="123"/>
      <c r="CD456" s="122" t="n">
        <f aca="false">SUM(CA456:CC456)</f>
        <v>0</v>
      </c>
      <c r="CE456" s="123"/>
      <c r="CF456" s="123"/>
      <c r="CG456" s="123"/>
      <c r="CH456" s="123" t="n">
        <v>0</v>
      </c>
      <c r="CI456" s="123"/>
      <c r="CJ456" s="122" t="n">
        <f aca="false">SUM(CF456:CI456)</f>
        <v>0</v>
      </c>
      <c r="CK456" s="123" t="n">
        <f aca="false">BN456+BR456+BV456+BZ456+CD456+CE456+CJ456</f>
        <v>0</v>
      </c>
      <c r="CL456" s="125" t="n">
        <v>0</v>
      </c>
      <c r="CM456" s="126"/>
      <c r="CN456" s="32"/>
      <c r="CO456" s="32"/>
      <c r="CP456" s="32"/>
      <c r="CQ456" s="32"/>
      <c r="CR456" s="32"/>
      <c r="CS456" s="32"/>
      <c r="CT456" s="32"/>
    </row>
    <row r="457" customFormat="false" ht="24.75" hidden="false" customHeight="true" outlineLevel="0" collapsed="false">
      <c r="A457" s="32"/>
      <c r="B457" s="106" t="n">
        <f aca="false">B456+1</f>
        <v>447</v>
      </c>
      <c r="C457" s="117" t="n">
        <f aca="false">INDEX(_Rge_Projectdata_3rd,$B457,MATCH(C$10,_Rge_Headline_Projectdata,0))</f>
        <v>0</v>
      </c>
      <c r="D457" s="117" t="n">
        <f aca="false">INDEX(_Rge_Projectdata_3rd,$B457,MATCH(D$10,_Rge_Headline_Projectdata,0))</f>
        <v>0</v>
      </c>
      <c r="E457" s="118" t="str">
        <f aca="false" t="array" ref="E457:E457">IF(INDEX(_Rge_Projectdata_3rd,$B457,MATCH(E$10,_Rge_Headline_Projectdata,0))=0,"",INDEX(_Rge_Projectdata_3rd,$B457,MATCH(E$10,_Rge_Headline_Projectdata,0)))</f>
        <v/>
      </c>
      <c r="F457" s="119" t="str">
        <f aca="false">IF(OR(E457=0,E457&gt;_Reportdate),"Open","Closed")</f>
        <v>Open</v>
      </c>
      <c r="G457" s="120"/>
      <c r="H457" s="121"/>
      <c r="I457" s="121"/>
      <c r="J457" s="121"/>
      <c r="K457" s="122" t="n">
        <f aca="false">SUM(H457:J457)</f>
        <v>0</v>
      </c>
      <c r="L457" s="123"/>
      <c r="M457" s="123"/>
      <c r="N457" s="123"/>
      <c r="O457" s="122" t="n">
        <f aca="false">SUM(L457:N457)</f>
        <v>0</v>
      </c>
      <c r="P457" s="123"/>
      <c r="Q457" s="123"/>
      <c r="R457" s="123"/>
      <c r="S457" s="122" t="n">
        <f aca="false">SUM(P457:R457)</f>
        <v>0</v>
      </c>
      <c r="T457" s="123"/>
      <c r="U457" s="123"/>
      <c r="V457" s="123"/>
      <c r="W457" s="122" t="n">
        <f aca="false">SUM(T457:V457)</f>
        <v>0</v>
      </c>
      <c r="X457" s="123"/>
      <c r="Y457" s="123"/>
      <c r="Z457" s="123"/>
      <c r="AA457" s="122" t="n">
        <f aca="false">SUM(X457:Z457)</f>
        <v>0</v>
      </c>
      <c r="AB457" s="123"/>
      <c r="AC457" s="123"/>
      <c r="AD457" s="123"/>
      <c r="AE457" s="123"/>
      <c r="AF457" s="123"/>
      <c r="AG457" s="122" t="n">
        <f aca="false">SUM(AC457:AF457)</f>
        <v>0</v>
      </c>
      <c r="AH457" s="124" t="n">
        <f aca="false">K457+O457+S457+W457+AA457+AB457+AG457</f>
        <v>0</v>
      </c>
      <c r="AI457" s="120" t="n">
        <v>0</v>
      </c>
      <c r="AJ457" s="121" t="n">
        <v>0</v>
      </c>
      <c r="AK457" s="121" t="n">
        <v>0</v>
      </c>
      <c r="AL457" s="121"/>
      <c r="AM457" s="122" t="n">
        <f aca="false">SUM(AJ457:AL457)</f>
        <v>0</v>
      </c>
      <c r="AN457" s="123"/>
      <c r="AO457" s="123"/>
      <c r="AP457" s="123" t="n">
        <v>0</v>
      </c>
      <c r="AQ457" s="122" t="n">
        <f aca="false">SUM(AN457:AP457)</f>
        <v>0</v>
      </c>
      <c r="AR457" s="123" t="n">
        <v>0</v>
      </c>
      <c r="AS457" s="123"/>
      <c r="AT457" s="123"/>
      <c r="AU457" s="122" t="n">
        <f aca="false">SUM(AR457:AT457)</f>
        <v>0</v>
      </c>
      <c r="AV457" s="123"/>
      <c r="AW457" s="123"/>
      <c r="AX457" s="123" t="n">
        <v>0</v>
      </c>
      <c r="AY457" s="122" t="n">
        <f aca="false">SUM(AV457:AX457)</f>
        <v>0</v>
      </c>
      <c r="AZ457" s="123"/>
      <c r="BA457" s="123"/>
      <c r="BB457" s="123"/>
      <c r="BC457" s="122" t="n">
        <f aca="false">SUM(AZ457:BB457)</f>
        <v>0</v>
      </c>
      <c r="BD457" s="123"/>
      <c r="BE457" s="123"/>
      <c r="BF457" s="123"/>
      <c r="BG457" s="123" t="n">
        <v>0</v>
      </c>
      <c r="BH457" s="123"/>
      <c r="BI457" s="122" t="n">
        <f aca="false">SUM(BE457:BH457)</f>
        <v>0</v>
      </c>
      <c r="BJ457" s="124" t="n">
        <f aca="false">AM457+AQ457+AU457+AY457+BC457+BD457+BI457</f>
        <v>0</v>
      </c>
      <c r="BK457" s="120" t="n">
        <v>0</v>
      </c>
      <c r="BL457" s="121" t="n">
        <v>0</v>
      </c>
      <c r="BM457" s="121"/>
      <c r="BN457" s="122" t="n">
        <f aca="false">SUM(BK457:BM457)</f>
        <v>0</v>
      </c>
      <c r="BO457" s="123"/>
      <c r="BP457" s="123"/>
      <c r="BQ457" s="123" t="n">
        <v>0</v>
      </c>
      <c r="BR457" s="122" t="n">
        <f aca="false">SUM(BO457:BQ457)</f>
        <v>0</v>
      </c>
      <c r="BS457" s="123" t="n">
        <v>0</v>
      </c>
      <c r="BT457" s="123"/>
      <c r="BU457" s="123"/>
      <c r="BV457" s="122" t="n">
        <f aca="false">SUM(BS457:BU457)</f>
        <v>0</v>
      </c>
      <c r="BW457" s="123"/>
      <c r="BX457" s="123"/>
      <c r="BY457" s="123" t="n">
        <v>0</v>
      </c>
      <c r="BZ457" s="122" t="n">
        <f aca="false">SUM(BW457:BY457)</f>
        <v>0</v>
      </c>
      <c r="CA457" s="123"/>
      <c r="CB457" s="123"/>
      <c r="CC457" s="123"/>
      <c r="CD457" s="122" t="n">
        <f aca="false">SUM(CA457:CC457)</f>
        <v>0</v>
      </c>
      <c r="CE457" s="123"/>
      <c r="CF457" s="123"/>
      <c r="CG457" s="123"/>
      <c r="CH457" s="123" t="n">
        <v>0</v>
      </c>
      <c r="CI457" s="123"/>
      <c r="CJ457" s="122" t="n">
        <f aca="false">SUM(CF457:CI457)</f>
        <v>0</v>
      </c>
      <c r="CK457" s="123" t="n">
        <f aca="false">BN457+BR457+BV457+BZ457+CD457+CE457+CJ457</f>
        <v>0</v>
      </c>
      <c r="CL457" s="125" t="n">
        <v>0</v>
      </c>
      <c r="CM457" s="126"/>
      <c r="CN457" s="32"/>
      <c r="CO457" s="32"/>
      <c r="CP457" s="32"/>
      <c r="CQ457" s="32"/>
      <c r="CR457" s="32"/>
      <c r="CS457" s="32"/>
      <c r="CT457" s="32"/>
    </row>
    <row r="458" customFormat="false" ht="24.75" hidden="false" customHeight="true" outlineLevel="0" collapsed="false">
      <c r="A458" s="32"/>
      <c r="B458" s="106" t="n">
        <f aca="false">B457+1</f>
        <v>448</v>
      </c>
      <c r="C458" s="117" t="n">
        <f aca="false">INDEX(_Rge_Projectdata_3rd,$B458,MATCH(C$10,_Rge_Headline_Projectdata,0))</f>
        <v>0</v>
      </c>
      <c r="D458" s="117" t="n">
        <f aca="false">INDEX(_Rge_Projectdata_3rd,$B458,MATCH(D$10,_Rge_Headline_Projectdata,0))</f>
        <v>0</v>
      </c>
      <c r="E458" s="118" t="str">
        <f aca="false" t="array" ref="E458:E458">IF(INDEX(_Rge_Projectdata_3rd,$B458,MATCH(E$10,_Rge_Headline_Projectdata,0))=0,"",INDEX(_Rge_Projectdata_3rd,$B458,MATCH(E$10,_Rge_Headline_Projectdata,0)))</f>
        <v/>
      </c>
      <c r="F458" s="119" t="str">
        <f aca="false">IF(OR(E458=0,E458&gt;_Reportdate),"Open","Closed")</f>
        <v>Open</v>
      </c>
      <c r="G458" s="120"/>
      <c r="H458" s="121"/>
      <c r="I458" s="121"/>
      <c r="J458" s="121"/>
      <c r="K458" s="122" t="n">
        <f aca="false">SUM(H458:J458)</f>
        <v>0</v>
      </c>
      <c r="L458" s="123"/>
      <c r="M458" s="123"/>
      <c r="N458" s="123"/>
      <c r="O458" s="122" t="n">
        <f aca="false">SUM(L458:N458)</f>
        <v>0</v>
      </c>
      <c r="P458" s="123"/>
      <c r="Q458" s="123"/>
      <c r="R458" s="123"/>
      <c r="S458" s="122" t="n">
        <f aca="false">SUM(P458:R458)</f>
        <v>0</v>
      </c>
      <c r="T458" s="123"/>
      <c r="U458" s="123"/>
      <c r="V458" s="123"/>
      <c r="W458" s="122" t="n">
        <f aca="false">SUM(T458:V458)</f>
        <v>0</v>
      </c>
      <c r="X458" s="123"/>
      <c r="Y458" s="123"/>
      <c r="Z458" s="123"/>
      <c r="AA458" s="122" t="n">
        <f aca="false">SUM(X458:Z458)</f>
        <v>0</v>
      </c>
      <c r="AB458" s="123"/>
      <c r="AC458" s="123"/>
      <c r="AD458" s="123"/>
      <c r="AE458" s="123"/>
      <c r="AF458" s="123"/>
      <c r="AG458" s="122" t="n">
        <f aca="false">SUM(AC458:AF458)</f>
        <v>0</v>
      </c>
      <c r="AH458" s="124" t="n">
        <f aca="false">K458+O458+S458+W458+AA458+AB458+AG458</f>
        <v>0</v>
      </c>
      <c r="AI458" s="120" t="n">
        <v>0</v>
      </c>
      <c r="AJ458" s="121" t="n">
        <v>0</v>
      </c>
      <c r="AK458" s="121" t="n">
        <v>0</v>
      </c>
      <c r="AL458" s="121"/>
      <c r="AM458" s="122" t="n">
        <f aca="false">SUM(AJ458:AL458)</f>
        <v>0</v>
      </c>
      <c r="AN458" s="123"/>
      <c r="AO458" s="123"/>
      <c r="AP458" s="123" t="n">
        <v>0</v>
      </c>
      <c r="AQ458" s="122" t="n">
        <f aca="false">SUM(AN458:AP458)</f>
        <v>0</v>
      </c>
      <c r="AR458" s="123" t="n">
        <v>0</v>
      </c>
      <c r="AS458" s="123"/>
      <c r="AT458" s="123"/>
      <c r="AU458" s="122" t="n">
        <f aca="false">SUM(AR458:AT458)</f>
        <v>0</v>
      </c>
      <c r="AV458" s="123"/>
      <c r="AW458" s="123"/>
      <c r="AX458" s="123" t="n">
        <v>0</v>
      </c>
      <c r="AY458" s="122" t="n">
        <f aca="false">SUM(AV458:AX458)</f>
        <v>0</v>
      </c>
      <c r="AZ458" s="123"/>
      <c r="BA458" s="123"/>
      <c r="BB458" s="123"/>
      <c r="BC458" s="122" t="n">
        <f aca="false">SUM(AZ458:BB458)</f>
        <v>0</v>
      </c>
      <c r="BD458" s="123"/>
      <c r="BE458" s="123"/>
      <c r="BF458" s="123"/>
      <c r="BG458" s="123" t="n">
        <v>0</v>
      </c>
      <c r="BH458" s="123"/>
      <c r="BI458" s="122" t="n">
        <f aca="false">SUM(BE458:BH458)</f>
        <v>0</v>
      </c>
      <c r="BJ458" s="124" t="n">
        <f aca="false">AM458+AQ458+AU458+AY458+BC458+BD458+BI458</f>
        <v>0</v>
      </c>
      <c r="BK458" s="120" t="n">
        <v>0</v>
      </c>
      <c r="BL458" s="121" t="n">
        <v>0</v>
      </c>
      <c r="BM458" s="121"/>
      <c r="BN458" s="122" t="n">
        <f aca="false">SUM(BK458:BM458)</f>
        <v>0</v>
      </c>
      <c r="BO458" s="123"/>
      <c r="BP458" s="123"/>
      <c r="BQ458" s="123" t="n">
        <v>0</v>
      </c>
      <c r="BR458" s="122" t="n">
        <f aca="false">SUM(BO458:BQ458)</f>
        <v>0</v>
      </c>
      <c r="BS458" s="123" t="n">
        <v>0</v>
      </c>
      <c r="BT458" s="123"/>
      <c r="BU458" s="123"/>
      <c r="BV458" s="122" t="n">
        <f aca="false">SUM(BS458:BU458)</f>
        <v>0</v>
      </c>
      <c r="BW458" s="123"/>
      <c r="BX458" s="123"/>
      <c r="BY458" s="123" t="n">
        <v>0</v>
      </c>
      <c r="BZ458" s="122" t="n">
        <f aca="false">SUM(BW458:BY458)</f>
        <v>0</v>
      </c>
      <c r="CA458" s="123"/>
      <c r="CB458" s="123"/>
      <c r="CC458" s="123"/>
      <c r="CD458" s="122" t="n">
        <f aca="false">SUM(CA458:CC458)</f>
        <v>0</v>
      </c>
      <c r="CE458" s="123"/>
      <c r="CF458" s="123"/>
      <c r="CG458" s="123"/>
      <c r="CH458" s="123" t="n">
        <v>0</v>
      </c>
      <c r="CI458" s="123"/>
      <c r="CJ458" s="122" t="n">
        <f aca="false">SUM(CF458:CI458)</f>
        <v>0</v>
      </c>
      <c r="CK458" s="123" t="n">
        <f aca="false">BN458+BR458+BV458+BZ458+CD458+CE458+CJ458</f>
        <v>0</v>
      </c>
      <c r="CL458" s="125" t="n">
        <v>0</v>
      </c>
      <c r="CM458" s="126"/>
      <c r="CN458" s="32"/>
      <c r="CO458" s="32"/>
      <c r="CP458" s="32"/>
      <c r="CQ458" s="32"/>
      <c r="CR458" s="32"/>
      <c r="CS458" s="32"/>
      <c r="CT458" s="32"/>
    </row>
    <row r="459" customFormat="false" ht="24.75" hidden="false" customHeight="true" outlineLevel="0" collapsed="false">
      <c r="A459" s="32"/>
      <c r="B459" s="106" t="n">
        <f aca="false">B458+1</f>
        <v>449</v>
      </c>
      <c r="C459" s="117" t="n">
        <f aca="false">INDEX(_Rge_Projectdata_3rd,$B459,MATCH(C$10,_Rge_Headline_Projectdata,0))</f>
        <v>0</v>
      </c>
      <c r="D459" s="117" t="n">
        <f aca="false">INDEX(_Rge_Projectdata_3rd,$B459,MATCH(D$10,_Rge_Headline_Projectdata,0))</f>
        <v>0</v>
      </c>
      <c r="E459" s="118" t="str">
        <f aca="false" t="array" ref="E459:E459">IF(INDEX(_Rge_Projectdata_3rd,$B459,MATCH(E$10,_Rge_Headline_Projectdata,0))=0,"",INDEX(_Rge_Projectdata_3rd,$B459,MATCH(E$10,_Rge_Headline_Projectdata,0)))</f>
        <v/>
      </c>
      <c r="F459" s="119" t="str">
        <f aca="false">IF(OR(E459=0,E459&gt;_Reportdate),"Open","Closed")</f>
        <v>Open</v>
      </c>
      <c r="G459" s="120"/>
      <c r="H459" s="121"/>
      <c r="I459" s="121"/>
      <c r="J459" s="121"/>
      <c r="K459" s="122" t="n">
        <f aca="false">SUM(H459:J459)</f>
        <v>0</v>
      </c>
      <c r="L459" s="123"/>
      <c r="M459" s="123"/>
      <c r="N459" s="123"/>
      <c r="O459" s="122" t="n">
        <f aca="false">SUM(L459:N459)</f>
        <v>0</v>
      </c>
      <c r="P459" s="123"/>
      <c r="Q459" s="123"/>
      <c r="R459" s="123"/>
      <c r="S459" s="122" t="n">
        <f aca="false">SUM(P459:R459)</f>
        <v>0</v>
      </c>
      <c r="T459" s="123"/>
      <c r="U459" s="123"/>
      <c r="V459" s="123"/>
      <c r="W459" s="122" t="n">
        <f aca="false">SUM(T459:V459)</f>
        <v>0</v>
      </c>
      <c r="X459" s="123"/>
      <c r="Y459" s="123"/>
      <c r="Z459" s="123"/>
      <c r="AA459" s="122" t="n">
        <f aca="false">SUM(X459:Z459)</f>
        <v>0</v>
      </c>
      <c r="AB459" s="123"/>
      <c r="AC459" s="123"/>
      <c r="AD459" s="123"/>
      <c r="AE459" s="123"/>
      <c r="AF459" s="123"/>
      <c r="AG459" s="122" t="n">
        <f aca="false">SUM(AC459:AF459)</f>
        <v>0</v>
      </c>
      <c r="AH459" s="124" t="n">
        <f aca="false">K459+O459+S459+W459+AA459+AB459+AG459</f>
        <v>0</v>
      </c>
      <c r="AI459" s="120" t="n">
        <v>0</v>
      </c>
      <c r="AJ459" s="121" t="n">
        <v>0</v>
      </c>
      <c r="AK459" s="121" t="n">
        <v>0</v>
      </c>
      <c r="AL459" s="121"/>
      <c r="AM459" s="122" t="n">
        <f aca="false">SUM(AJ459:AL459)</f>
        <v>0</v>
      </c>
      <c r="AN459" s="123"/>
      <c r="AO459" s="123"/>
      <c r="AP459" s="123" t="n">
        <v>0</v>
      </c>
      <c r="AQ459" s="122" t="n">
        <f aca="false">SUM(AN459:AP459)</f>
        <v>0</v>
      </c>
      <c r="AR459" s="123" t="n">
        <v>0</v>
      </c>
      <c r="AS459" s="123"/>
      <c r="AT459" s="123"/>
      <c r="AU459" s="122" t="n">
        <f aca="false">SUM(AR459:AT459)</f>
        <v>0</v>
      </c>
      <c r="AV459" s="123"/>
      <c r="AW459" s="123"/>
      <c r="AX459" s="123" t="n">
        <v>0</v>
      </c>
      <c r="AY459" s="122" t="n">
        <f aca="false">SUM(AV459:AX459)</f>
        <v>0</v>
      </c>
      <c r="AZ459" s="123"/>
      <c r="BA459" s="123"/>
      <c r="BB459" s="123"/>
      <c r="BC459" s="122" t="n">
        <f aca="false">SUM(AZ459:BB459)</f>
        <v>0</v>
      </c>
      <c r="BD459" s="123"/>
      <c r="BE459" s="123"/>
      <c r="BF459" s="123"/>
      <c r="BG459" s="123" t="n">
        <v>0</v>
      </c>
      <c r="BH459" s="123"/>
      <c r="BI459" s="122" t="n">
        <f aca="false">SUM(BE459:BH459)</f>
        <v>0</v>
      </c>
      <c r="BJ459" s="124" t="n">
        <f aca="false">AM459+AQ459+AU459+AY459+BC459+BD459+BI459</f>
        <v>0</v>
      </c>
      <c r="BK459" s="120" t="n">
        <v>0</v>
      </c>
      <c r="BL459" s="121" t="n">
        <v>0</v>
      </c>
      <c r="BM459" s="121"/>
      <c r="BN459" s="122" t="n">
        <f aca="false">SUM(BK459:BM459)</f>
        <v>0</v>
      </c>
      <c r="BO459" s="123"/>
      <c r="BP459" s="123"/>
      <c r="BQ459" s="123" t="n">
        <v>0</v>
      </c>
      <c r="BR459" s="122" t="n">
        <f aca="false">SUM(BO459:BQ459)</f>
        <v>0</v>
      </c>
      <c r="BS459" s="123" t="n">
        <v>0</v>
      </c>
      <c r="BT459" s="123"/>
      <c r="BU459" s="123"/>
      <c r="BV459" s="122" t="n">
        <f aca="false">SUM(BS459:BU459)</f>
        <v>0</v>
      </c>
      <c r="BW459" s="123"/>
      <c r="BX459" s="123"/>
      <c r="BY459" s="123" t="n">
        <v>0</v>
      </c>
      <c r="BZ459" s="122" t="n">
        <f aca="false">SUM(BW459:BY459)</f>
        <v>0</v>
      </c>
      <c r="CA459" s="123"/>
      <c r="CB459" s="123"/>
      <c r="CC459" s="123"/>
      <c r="CD459" s="122" t="n">
        <f aca="false">SUM(CA459:CC459)</f>
        <v>0</v>
      </c>
      <c r="CE459" s="123"/>
      <c r="CF459" s="123"/>
      <c r="CG459" s="123"/>
      <c r="CH459" s="123" t="n">
        <v>0</v>
      </c>
      <c r="CI459" s="123"/>
      <c r="CJ459" s="122" t="n">
        <f aca="false">SUM(CF459:CI459)</f>
        <v>0</v>
      </c>
      <c r="CK459" s="123" t="n">
        <f aca="false">BN459+BR459+BV459+BZ459+CD459+CE459+CJ459</f>
        <v>0</v>
      </c>
      <c r="CL459" s="125" t="n">
        <v>0</v>
      </c>
      <c r="CM459" s="126"/>
      <c r="CN459" s="32"/>
      <c r="CO459" s="32"/>
      <c r="CP459" s="32"/>
      <c r="CQ459" s="32"/>
      <c r="CR459" s="32"/>
      <c r="CS459" s="32"/>
      <c r="CT459" s="32"/>
    </row>
    <row r="460" customFormat="false" ht="24.75" hidden="false" customHeight="true" outlineLevel="0" collapsed="false">
      <c r="A460" s="32"/>
      <c r="B460" s="106" t="n">
        <f aca="false">B459+1</f>
        <v>450</v>
      </c>
      <c r="C460" s="117" t="n">
        <f aca="false">INDEX(_Rge_Projectdata_3rd,$B460,MATCH(C$10,_Rge_Headline_Projectdata,0))</f>
        <v>0</v>
      </c>
      <c r="D460" s="117" t="n">
        <f aca="false">INDEX(_Rge_Projectdata_3rd,$B460,MATCH(D$10,_Rge_Headline_Projectdata,0))</f>
        <v>0</v>
      </c>
      <c r="E460" s="118" t="str">
        <f aca="false" t="array" ref="E460:E460">IF(INDEX(_Rge_Projectdata_3rd,$B460,MATCH(E$10,_Rge_Headline_Projectdata,0))=0,"",INDEX(_Rge_Projectdata_3rd,$B460,MATCH(E$10,_Rge_Headline_Projectdata,0)))</f>
        <v/>
      </c>
      <c r="F460" s="119" t="str">
        <f aca="false">IF(OR(E460=0,E460&gt;_Reportdate),"Open","Closed")</f>
        <v>Open</v>
      </c>
      <c r="G460" s="120"/>
      <c r="H460" s="121"/>
      <c r="I460" s="121"/>
      <c r="J460" s="121"/>
      <c r="K460" s="122" t="n">
        <f aca="false">SUM(H460:J460)</f>
        <v>0</v>
      </c>
      <c r="L460" s="123"/>
      <c r="M460" s="123"/>
      <c r="N460" s="123"/>
      <c r="O460" s="122" t="n">
        <f aca="false">SUM(L460:N460)</f>
        <v>0</v>
      </c>
      <c r="P460" s="123"/>
      <c r="Q460" s="123"/>
      <c r="R460" s="123"/>
      <c r="S460" s="122" t="n">
        <f aca="false">SUM(P460:R460)</f>
        <v>0</v>
      </c>
      <c r="T460" s="123"/>
      <c r="U460" s="123"/>
      <c r="V460" s="123"/>
      <c r="W460" s="122" t="n">
        <f aca="false">SUM(T460:V460)</f>
        <v>0</v>
      </c>
      <c r="X460" s="123"/>
      <c r="Y460" s="123"/>
      <c r="Z460" s="123"/>
      <c r="AA460" s="122" t="n">
        <f aca="false">SUM(X460:Z460)</f>
        <v>0</v>
      </c>
      <c r="AB460" s="123"/>
      <c r="AC460" s="123"/>
      <c r="AD460" s="123"/>
      <c r="AE460" s="123"/>
      <c r="AF460" s="123"/>
      <c r="AG460" s="122" t="n">
        <f aca="false">SUM(AC460:AF460)</f>
        <v>0</v>
      </c>
      <c r="AH460" s="124" t="n">
        <f aca="false">K460+O460+S460+W460+AA460+AB460+AG460</f>
        <v>0</v>
      </c>
      <c r="AI460" s="120" t="n">
        <v>0</v>
      </c>
      <c r="AJ460" s="121" t="n">
        <v>0</v>
      </c>
      <c r="AK460" s="121" t="n">
        <v>0</v>
      </c>
      <c r="AL460" s="121"/>
      <c r="AM460" s="122" t="n">
        <f aca="false">SUM(AJ460:AL460)</f>
        <v>0</v>
      </c>
      <c r="AN460" s="123"/>
      <c r="AO460" s="123"/>
      <c r="AP460" s="123" t="n">
        <v>0</v>
      </c>
      <c r="AQ460" s="122" t="n">
        <f aca="false">SUM(AN460:AP460)</f>
        <v>0</v>
      </c>
      <c r="AR460" s="123" t="n">
        <v>0</v>
      </c>
      <c r="AS460" s="123"/>
      <c r="AT460" s="123"/>
      <c r="AU460" s="122" t="n">
        <f aca="false">SUM(AR460:AT460)</f>
        <v>0</v>
      </c>
      <c r="AV460" s="123"/>
      <c r="AW460" s="123"/>
      <c r="AX460" s="123" t="n">
        <v>0</v>
      </c>
      <c r="AY460" s="122" t="n">
        <f aca="false">SUM(AV460:AX460)</f>
        <v>0</v>
      </c>
      <c r="AZ460" s="123"/>
      <c r="BA460" s="123"/>
      <c r="BB460" s="123"/>
      <c r="BC460" s="122" t="n">
        <f aca="false">SUM(AZ460:BB460)</f>
        <v>0</v>
      </c>
      <c r="BD460" s="123"/>
      <c r="BE460" s="123"/>
      <c r="BF460" s="123"/>
      <c r="BG460" s="123" t="n">
        <v>0</v>
      </c>
      <c r="BH460" s="123"/>
      <c r="BI460" s="122" t="n">
        <f aca="false">SUM(BE460:BH460)</f>
        <v>0</v>
      </c>
      <c r="BJ460" s="124" t="n">
        <f aca="false">AM460+AQ460+AU460+AY460+BC460+BD460+BI460</f>
        <v>0</v>
      </c>
      <c r="BK460" s="120" t="n">
        <v>0</v>
      </c>
      <c r="BL460" s="121" t="n">
        <v>0</v>
      </c>
      <c r="BM460" s="121"/>
      <c r="BN460" s="122" t="n">
        <f aca="false">SUM(BK460:BM460)</f>
        <v>0</v>
      </c>
      <c r="BO460" s="123"/>
      <c r="BP460" s="123"/>
      <c r="BQ460" s="123" t="n">
        <v>0</v>
      </c>
      <c r="BR460" s="122" t="n">
        <f aca="false">SUM(BO460:BQ460)</f>
        <v>0</v>
      </c>
      <c r="BS460" s="123" t="n">
        <v>0</v>
      </c>
      <c r="BT460" s="123"/>
      <c r="BU460" s="123"/>
      <c r="BV460" s="122" t="n">
        <f aca="false">SUM(BS460:BU460)</f>
        <v>0</v>
      </c>
      <c r="BW460" s="123"/>
      <c r="BX460" s="123"/>
      <c r="BY460" s="123" t="n">
        <v>0</v>
      </c>
      <c r="BZ460" s="122" t="n">
        <f aca="false">SUM(BW460:BY460)</f>
        <v>0</v>
      </c>
      <c r="CA460" s="123"/>
      <c r="CB460" s="123"/>
      <c r="CC460" s="123"/>
      <c r="CD460" s="122" t="n">
        <f aca="false">SUM(CA460:CC460)</f>
        <v>0</v>
      </c>
      <c r="CE460" s="123"/>
      <c r="CF460" s="123"/>
      <c r="CG460" s="123"/>
      <c r="CH460" s="123" t="n">
        <v>0</v>
      </c>
      <c r="CI460" s="123"/>
      <c r="CJ460" s="122" t="n">
        <f aca="false">SUM(CF460:CI460)</f>
        <v>0</v>
      </c>
      <c r="CK460" s="123" t="n">
        <f aca="false">BN460+BR460+BV460+BZ460+CD460+CE460+CJ460</f>
        <v>0</v>
      </c>
      <c r="CL460" s="125" t="n">
        <v>0</v>
      </c>
      <c r="CM460" s="126"/>
      <c r="CN460" s="32"/>
      <c r="CO460" s="32"/>
      <c r="CP460" s="32"/>
      <c r="CQ460" s="32"/>
      <c r="CR460" s="32"/>
      <c r="CS460" s="32"/>
      <c r="CT460" s="32"/>
    </row>
    <row r="461" customFormat="false" ht="24.75" hidden="false" customHeight="true" outlineLevel="0" collapsed="false">
      <c r="A461" s="32"/>
      <c r="B461" s="106" t="n">
        <f aca="false">B460+1</f>
        <v>451</v>
      </c>
      <c r="C461" s="117" t="n">
        <f aca="false">INDEX(_Rge_Projectdata_3rd,$B461,MATCH(C$10,_Rge_Headline_Projectdata,0))</f>
        <v>0</v>
      </c>
      <c r="D461" s="117" t="n">
        <f aca="false">INDEX(_Rge_Projectdata_3rd,$B461,MATCH(D$10,_Rge_Headline_Projectdata,0))</f>
        <v>0</v>
      </c>
      <c r="E461" s="118" t="str">
        <f aca="false" t="array" ref="E461:E461">IF(INDEX(_Rge_Projectdata_3rd,$B461,MATCH(E$10,_Rge_Headline_Projectdata,0))=0,"",INDEX(_Rge_Projectdata_3rd,$B461,MATCH(E$10,_Rge_Headline_Projectdata,0)))</f>
        <v/>
      </c>
      <c r="F461" s="119" t="str">
        <f aca="false">IF(OR(E461=0,E461&gt;_Reportdate),"Open","Closed")</f>
        <v>Open</v>
      </c>
      <c r="G461" s="120"/>
      <c r="H461" s="121"/>
      <c r="I461" s="121"/>
      <c r="J461" s="121"/>
      <c r="K461" s="122" t="n">
        <f aca="false">SUM(H461:J461)</f>
        <v>0</v>
      </c>
      <c r="L461" s="123"/>
      <c r="M461" s="123"/>
      <c r="N461" s="123"/>
      <c r="O461" s="122" t="n">
        <f aca="false">SUM(L461:N461)</f>
        <v>0</v>
      </c>
      <c r="P461" s="123"/>
      <c r="Q461" s="123"/>
      <c r="R461" s="123"/>
      <c r="S461" s="122" t="n">
        <f aca="false">SUM(P461:R461)</f>
        <v>0</v>
      </c>
      <c r="T461" s="123"/>
      <c r="U461" s="123"/>
      <c r="V461" s="123"/>
      <c r="W461" s="122" t="n">
        <f aca="false">SUM(T461:V461)</f>
        <v>0</v>
      </c>
      <c r="X461" s="123"/>
      <c r="Y461" s="123"/>
      <c r="Z461" s="123"/>
      <c r="AA461" s="122" t="n">
        <f aca="false">SUM(X461:Z461)</f>
        <v>0</v>
      </c>
      <c r="AB461" s="123"/>
      <c r="AC461" s="123"/>
      <c r="AD461" s="123"/>
      <c r="AE461" s="123"/>
      <c r="AF461" s="123"/>
      <c r="AG461" s="122" t="n">
        <f aca="false">SUM(AC461:AF461)</f>
        <v>0</v>
      </c>
      <c r="AH461" s="124" t="n">
        <f aca="false">K461+O461+S461+W461+AA461+AB461+AG461</f>
        <v>0</v>
      </c>
      <c r="AI461" s="120" t="n">
        <v>0</v>
      </c>
      <c r="AJ461" s="121" t="n">
        <v>0</v>
      </c>
      <c r="AK461" s="121" t="n">
        <v>0</v>
      </c>
      <c r="AL461" s="121"/>
      <c r="AM461" s="122" t="n">
        <f aca="false">SUM(AJ461:AL461)</f>
        <v>0</v>
      </c>
      <c r="AN461" s="123"/>
      <c r="AO461" s="123"/>
      <c r="AP461" s="123" t="n">
        <v>0</v>
      </c>
      <c r="AQ461" s="122" t="n">
        <f aca="false">SUM(AN461:AP461)</f>
        <v>0</v>
      </c>
      <c r="AR461" s="123" t="n">
        <v>0</v>
      </c>
      <c r="AS461" s="123"/>
      <c r="AT461" s="123"/>
      <c r="AU461" s="122" t="n">
        <f aca="false">SUM(AR461:AT461)</f>
        <v>0</v>
      </c>
      <c r="AV461" s="123"/>
      <c r="AW461" s="123"/>
      <c r="AX461" s="123" t="n">
        <v>0</v>
      </c>
      <c r="AY461" s="122" t="n">
        <f aca="false">SUM(AV461:AX461)</f>
        <v>0</v>
      </c>
      <c r="AZ461" s="123"/>
      <c r="BA461" s="123"/>
      <c r="BB461" s="123"/>
      <c r="BC461" s="122" t="n">
        <f aca="false">SUM(AZ461:BB461)</f>
        <v>0</v>
      </c>
      <c r="BD461" s="123"/>
      <c r="BE461" s="123"/>
      <c r="BF461" s="123"/>
      <c r="BG461" s="123" t="n">
        <v>0</v>
      </c>
      <c r="BH461" s="123"/>
      <c r="BI461" s="122" t="n">
        <f aca="false">SUM(BE461:BH461)</f>
        <v>0</v>
      </c>
      <c r="BJ461" s="124" t="n">
        <f aca="false">AM461+AQ461+AU461+AY461+BC461+BD461+BI461</f>
        <v>0</v>
      </c>
      <c r="BK461" s="120" t="n">
        <v>0</v>
      </c>
      <c r="BL461" s="121" t="n">
        <v>0</v>
      </c>
      <c r="BM461" s="121"/>
      <c r="BN461" s="122" t="n">
        <f aca="false">SUM(BK461:BM461)</f>
        <v>0</v>
      </c>
      <c r="BO461" s="123"/>
      <c r="BP461" s="123"/>
      <c r="BQ461" s="123" t="n">
        <v>0</v>
      </c>
      <c r="BR461" s="122" t="n">
        <f aca="false">SUM(BO461:BQ461)</f>
        <v>0</v>
      </c>
      <c r="BS461" s="123" t="n">
        <v>0</v>
      </c>
      <c r="BT461" s="123"/>
      <c r="BU461" s="123"/>
      <c r="BV461" s="122" t="n">
        <f aca="false">SUM(BS461:BU461)</f>
        <v>0</v>
      </c>
      <c r="BW461" s="123"/>
      <c r="BX461" s="123"/>
      <c r="BY461" s="123" t="n">
        <v>0</v>
      </c>
      <c r="BZ461" s="122" t="n">
        <f aca="false">SUM(BW461:BY461)</f>
        <v>0</v>
      </c>
      <c r="CA461" s="123"/>
      <c r="CB461" s="123"/>
      <c r="CC461" s="123"/>
      <c r="CD461" s="122" t="n">
        <f aca="false">SUM(CA461:CC461)</f>
        <v>0</v>
      </c>
      <c r="CE461" s="123"/>
      <c r="CF461" s="123"/>
      <c r="CG461" s="123"/>
      <c r="CH461" s="123" t="n">
        <v>0</v>
      </c>
      <c r="CI461" s="123"/>
      <c r="CJ461" s="122" t="n">
        <f aca="false">SUM(CF461:CI461)</f>
        <v>0</v>
      </c>
      <c r="CK461" s="123" t="n">
        <f aca="false">BN461+BR461+BV461+BZ461+CD461+CE461+CJ461</f>
        <v>0</v>
      </c>
      <c r="CL461" s="125" t="n">
        <v>0</v>
      </c>
      <c r="CM461" s="126"/>
      <c r="CN461" s="32"/>
      <c r="CO461" s="32"/>
      <c r="CP461" s="32"/>
      <c r="CQ461" s="32"/>
      <c r="CR461" s="32"/>
      <c r="CS461" s="32"/>
      <c r="CT461" s="32"/>
    </row>
    <row r="462" customFormat="false" ht="24.75" hidden="false" customHeight="true" outlineLevel="0" collapsed="false">
      <c r="A462" s="32"/>
      <c r="B462" s="106" t="n">
        <f aca="false">B461+1</f>
        <v>452</v>
      </c>
      <c r="C462" s="117" t="n">
        <f aca="false">INDEX(_Rge_Projectdata_3rd,$B462,MATCH(C$10,_Rge_Headline_Projectdata,0))</f>
        <v>0</v>
      </c>
      <c r="D462" s="117" t="n">
        <f aca="false">INDEX(_Rge_Projectdata_3rd,$B462,MATCH(D$10,_Rge_Headline_Projectdata,0))</f>
        <v>0</v>
      </c>
      <c r="E462" s="118" t="str">
        <f aca="false" t="array" ref="E462:E462">IF(INDEX(_Rge_Projectdata_3rd,$B462,MATCH(E$10,_Rge_Headline_Projectdata,0))=0,"",INDEX(_Rge_Projectdata_3rd,$B462,MATCH(E$10,_Rge_Headline_Projectdata,0)))</f>
        <v/>
      </c>
      <c r="F462" s="119" t="str">
        <f aca="false">IF(OR(E462=0,E462&gt;_Reportdate),"Open","Closed")</f>
        <v>Open</v>
      </c>
      <c r="G462" s="120"/>
      <c r="H462" s="121"/>
      <c r="I462" s="121"/>
      <c r="J462" s="121"/>
      <c r="K462" s="122" t="n">
        <f aca="false">SUM(H462:J462)</f>
        <v>0</v>
      </c>
      <c r="L462" s="123"/>
      <c r="M462" s="123"/>
      <c r="N462" s="123"/>
      <c r="O462" s="122" t="n">
        <f aca="false">SUM(L462:N462)</f>
        <v>0</v>
      </c>
      <c r="P462" s="123"/>
      <c r="Q462" s="123"/>
      <c r="R462" s="123"/>
      <c r="S462" s="122" t="n">
        <f aca="false">SUM(P462:R462)</f>
        <v>0</v>
      </c>
      <c r="T462" s="123"/>
      <c r="U462" s="123"/>
      <c r="V462" s="123"/>
      <c r="W462" s="122" t="n">
        <f aca="false">SUM(T462:V462)</f>
        <v>0</v>
      </c>
      <c r="X462" s="123"/>
      <c r="Y462" s="123"/>
      <c r="Z462" s="123"/>
      <c r="AA462" s="122" t="n">
        <f aca="false">SUM(X462:Z462)</f>
        <v>0</v>
      </c>
      <c r="AB462" s="123"/>
      <c r="AC462" s="123"/>
      <c r="AD462" s="123"/>
      <c r="AE462" s="123"/>
      <c r="AF462" s="123"/>
      <c r="AG462" s="122" t="n">
        <f aca="false">SUM(AC462:AF462)</f>
        <v>0</v>
      </c>
      <c r="AH462" s="124" t="n">
        <f aca="false">K462+O462+S462+W462+AA462+AB462+AG462</f>
        <v>0</v>
      </c>
      <c r="AI462" s="120" t="n">
        <v>0</v>
      </c>
      <c r="AJ462" s="121" t="n">
        <v>0</v>
      </c>
      <c r="AK462" s="121" t="n">
        <v>0</v>
      </c>
      <c r="AL462" s="121"/>
      <c r="AM462" s="122" t="n">
        <f aca="false">SUM(AJ462:AL462)</f>
        <v>0</v>
      </c>
      <c r="AN462" s="123"/>
      <c r="AO462" s="123"/>
      <c r="AP462" s="123" t="n">
        <v>0</v>
      </c>
      <c r="AQ462" s="122" t="n">
        <f aca="false">SUM(AN462:AP462)</f>
        <v>0</v>
      </c>
      <c r="AR462" s="123" t="n">
        <v>0</v>
      </c>
      <c r="AS462" s="123"/>
      <c r="AT462" s="123"/>
      <c r="AU462" s="122" t="n">
        <f aca="false">SUM(AR462:AT462)</f>
        <v>0</v>
      </c>
      <c r="AV462" s="123"/>
      <c r="AW462" s="123"/>
      <c r="AX462" s="123" t="n">
        <v>0</v>
      </c>
      <c r="AY462" s="122" t="n">
        <f aca="false">SUM(AV462:AX462)</f>
        <v>0</v>
      </c>
      <c r="AZ462" s="123"/>
      <c r="BA462" s="123"/>
      <c r="BB462" s="123"/>
      <c r="BC462" s="122" t="n">
        <f aca="false">SUM(AZ462:BB462)</f>
        <v>0</v>
      </c>
      <c r="BD462" s="123"/>
      <c r="BE462" s="123"/>
      <c r="BF462" s="123"/>
      <c r="BG462" s="123" t="n">
        <v>0</v>
      </c>
      <c r="BH462" s="123"/>
      <c r="BI462" s="122" t="n">
        <f aca="false">SUM(BE462:BH462)</f>
        <v>0</v>
      </c>
      <c r="BJ462" s="124" t="n">
        <f aca="false">AM462+AQ462+AU462+AY462+BC462+BD462+BI462</f>
        <v>0</v>
      </c>
      <c r="BK462" s="120" t="n">
        <v>0</v>
      </c>
      <c r="BL462" s="121" t="n">
        <v>0</v>
      </c>
      <c r="BM462" s="121"/>
      <c r="BN462" s="122" t="n">
        <f aca="false">SUM(BK462:BM462)</f>
        <v>0</v>
      </c>
      <c r="BO462" s="123"/>
      <c r="BP462" s="123"/>
      <c r="BQ462" s="123" t="n">
        <v>0</v>
      </c>
      <c r="BR462" s="122" t="n">
        <f aca="false">SUM(BO462:BQ462)</f>
        <v>0</v>
      </c>
      <c r="BS462" s="123"/>
      <c r="BT462" s="123"/>
      <c r="BU462" s="123"/>
      <c r="BV462" s="122" t="n">
        <f aca="false">SUM(BS462:BU462)</f>
        <v>0</v>
      </c>
      <c r="BW462" s="123"/>
      <c r="BX462" s="123"/>
      <c r="BY462" s="123" t="n">
        <v>0</v>
      </c>
      <c r="BZ462" s="122" t="n">
        <f aca="false">SUM(BW462:BY462)</f>
        <v>0</v>
      </c>
      <c r="CA462" s="123"/>
      <c r="CB462" s="123"/>
      <c r="CC462" s="123"/>
      <c r="CD462" s="122" t="n">
        <f aca="false">SUM(CA462:CC462)</f>
        <v>0</v>
      </c>
      <c r="CE462" s="123"/>
      <c r="CF462" s="123"/>
      <c r="CG462" s="123"/>
      <c r="CH462" s="123" t="n">
        <v>0</v>
      </c>
      <c r="CI462" s="123"/>
      <c r="CJ462" s="122" t="n">
        <f aca="false">SUM(CF462:CI462)</f>
        <v>0</v>
      </c>
      <c r="CK462" s="123" t="n">
        <f aca="false">BN462+BR462+BV462+BZ462+CD462+CE462+CJ462</f>
        <v>0</v>
      </c>
      <c r="CL462" s="125" t="n">
        <v>0</v>
      </c>
      <c r="CM462" s="126"/>
      <c r="CN462" s="32"/>
      <c r="CO462" s="32"/>
      <c r="CP462" s="32"/>
      <c r="CQ462" s="32"/>
      <c r="CR462" s="32"/>
      <c r="CS462" s="32"/>
      <c r="CT462" s="32"/>
    </row>
    <row r="463" customFormat="false" ht="24.75" hidden="false" customHeight="true" outlineLevel="0" collapsed="false">
      <c r="A463" s="32"/>
      <c r="B463" s="106" t="n">
        <f aca="false">B462+1</f>
        <v>453</v>
      </c>
      <c r="C463" s="117" t="n">
        <f aca="false">INDEX(_Rge_Projectdata_3rd,$B463,MATCH(C$10,_Rge_Headline_Projectdata,0))</f>
        <v>0</v>
      </c>
      <c r="D463" s="117" t="n">
        <f aca="false">INDEX(_Rge_Projectdata_3rd,$B463,MATCH(D$10,_Rge_Headline_Projectdata,0))</f>
        <v>0</v>
      </c>
      <c r="E463" s="118" t="str">
        <f aca="false" t="array" ref="E463:E463">IF(INDEX(_Rge_Projectdata_3rd,$B463,MATCH(E$10,_Rge_Headline_Projectdata,0))=0,"",INDEX(_Rge_Projectdata_3rd,$B463,MATCH(E$10,_Rge_Headline_Projectdata,0)))</f>
        <v/>
      </c>
      <c r="F463" s="119" t="str">
        <f aca="false">IF(OR(E463=0,E463&gt;_Reportdate),"Open","Closed")</f>
        <v>Open</v>
      </c>
      <c r="G463" s="120"/>
      <c r="H463" s="121"/>
      <c r="I463" s="121"/>
      <c r="J463" s="121"/>
      <c r="K463" s="122" t="n">
        <f aca="false">SUM(H463:J463)</f>
        <v>0</v>
      </c>
      <c r="L463" s="123"/>
      <c r="M463" s="123"/>
      <c r="N463" s="123"/>
      <c r="O463" s="122" t="n">
        <f aca="false">SUM(L463:N463)</f>
        <v>0</v>
      </c>
      <c r="P463" s="123"/>
      <c r="Q463" s="123"/>
      <c r="R463" s="123"/>
      <c r="S463" s="122" t="n">
        <f aca="false">SUM(P463:R463)</f>
        <v>0</v>
      </c>
      <c r="T463" s="123"/>
      <c r="U463" s="123"/>
      <c r="V463" s="123"/>
      <c r="W463" s="122" t="n">
        <f aca="false">SUM(T463:V463)</f>
        <v>0</v>
      </c>
      <c r="X463" s="123"/>
      <c r="Y463" s="123"/>
      <c r="Z463" s="123"/>
      <c r="AA463" s="122" t="n">
        <f aca="false">SUM(X463:Z463)</f>
        <v>0</v>
      </c>
      <c r="AB463" s="123"/>
      <c r="AC463" s="123"/>
      <c r="AD463" s="123"/>
      <c r="AE463" s="123"/>
      <c r="AF463" s="123"/>
      <c r="AG463" s="122" t="n">
        <f aca="false">SUM(AC463:AF463)</f>
        <v>0</v>
      </c>
      <c r="AH463" s="124" t="n">
        <f aca="false">K463+O463+S463+W463+AA463+AB463+AG463</f>
        <v>0</v>
      </c>
      <c r="AI463" s="120" t="n">
        <v>0</v>
      </c>
      <c r="AJ463" s="121" t="n">
        <v>0</v>
      </c>
      <c r="AK463" s="121" t="n">
        <v>0</v>
      </c>
      <c r="AL463" s="121"/>
      <c r="AM463" s="122" t="n">
        <f aca="false">SUM(AJ463:AL463)</f>
        <v>0</v>
      </c>
      <c r="AN463" s="123"/>
      <c r="AO463" s="123"/>
      <c r="AP463" s="123" t="n">
        <v>0</v>
      </c>
      <c r="AQ463" s="122" t="n">
        <f aca="false">SUM(AN463:AP463)</f>
        <v>0</v>
      </c>
      <c r="AR463" s="123" t="n">
        <v>0</v>
      </c>
      <c r="AS463" s="123"/>
      <c r="AT463" s="123"/>
      <c r="AU463" s="122" t="n">
        <f aca="false">SUM(AR463:AT463)</f>
        <v>0</v>
      </c>
      <c r="AV463" s="123"/>
      <c r="AW463" s="123"/>
      <c r="AX463" s="123" t="n">
        <v>0</v>
      </c>
      <c r="AY463" s="122" t="n">
        <f aca="false">SUM(AV463:AX463)</f>
        <v>0</v>
      </c>
      <c r="AZ463" s="123"/>
      <c r="BA463" s="123"/>
      <c r="BB463" s="123"/>
      <c r="BC463" s="122" t="n">
        <f aca="false">SUM(AZ463:BB463)</f>
        <v>0</v>
      </c>
      <c r="BD463" s="123"/>
      <c r="BE463" s="123"/>
      <c r="BF463" s="123"/>
      <c r="BG463" s="123" t="n">
        <v>0</v>
      </c>
      <c r="BH463" s="123"/>
      <c r="BI463" s="122" t="n">
        <f aca="false">SUM(BE463:BH463)</f>
        <v>0</v>
      </c>
      <c r="BJ463" s="124" t="n">
        <f aca="false">AM463+AQ463+AU463+AY463+BC463+BD463+BI463</f>
        <v>0</v>
      </c>
      <c r="BK463" s="120" t="n">
        <v>0</v>
      </c>
      <c r="BL463" s="121" t="n">
        <v>0</v>
      </c>
      <c r="BM463" s="121"/>
      <c r="BN463" s="122" t="n">
        <f aca="false">SUM(BK463:BM463)</f>
        <v>0</v>
      </c>
      <c r="BO463" s="123"/>
      <c r="BP463" s="123"/>
      <c r="BQ463" s="123" t="n">
        <v>0</v>
      </c>
      <c r="BR463" s="122" t="n">
        <f aca="false">SUM(BO463:BQ463)</f>
        <v>0</v>
      </c>
      <c r="BS463" s="123"/>
      <c r="BT463" s="123"/>
      <c r="BU463" s="123"/>
      <c r="BV463" s="122" t="n">
        <f aca="false">SUM(BS463:BU463)</f>
        <v>0</v>
      </c>
      <c r="BW463" s="123"/>
      <c r="BX463" s="123"/>
      <c r="BY463" s="123" t="n">
        <v>0</v>
      </c>
      <c r="BZ463" s="122" t="n">
        <f aca="false">SUM(BW463:BY463)</f>
        <v>0</v>
      </c>
      <c r="CA463" s="123"/>
      <c r="CB463" s="123"/>
      <c r="CC463" s="123"/>
      <c r="CD463" s="122" t="n">
        <f aca="false">SUM(CA463:CC463)</f>
        <v>0</v>
      </c>
      <c r="CE463" s="123"/>
      <c r="CF463" s="123"/>
      <c r="CG463" s="123"/>
      <c r="CH463" s="123" t="n">
        <v>0</v>
      </c>
      <c r="CI463" s="123"/>
      <c r="CJ463" s="122" t="n">
        <f aca="false">SUM(CF463:CI463)</f>
        <v>0</v>
      </c>
      <c r="CK463" s="123" t="n">
        <f aca="false">BN463+BR463+BV463+BZ463+CD463+CE463+CJ463</f>
        <v>0</v>
      </c>
      <c r="CL463" s="125" t="n">
        <v>0</v>
      </c>
      <c r="CM463" s="126"/>
      <c r="CN463" s="32"/>
      <c r="CO463" s="32"/>
      <c r="CP463" s="32"/>
      <c r="CQ463" s="32"/>
      <c r="CR463" s="32"/>
      <c r="CS463" s="32"/>
      <c r="CT463" s="32"/>
    </row>
    <row r="464" customFormat="false" ht="24.75" hidden="false" customHeight="true" outlineLevel="0" collapsed="false">
      <c r="A464" s="32"/>
      <c r="B464" s="106" t="n">
        <f aca="false">B463+1</f>
        <v>454</v>
      </c>
      <c r="C464" s="117" t="n">
        <f aca="false">INDEX(_Rge_Projectdata_3rd,$B464,MATCH(C$10,_Rge_Headline_Projectdata,0))</f>
        <v>0</v>
      </c>
      <c r="D464" s="117" t="n">
        <f aca="false">INDEX(_Rge_Projectdata_3rd,$B464,MATCH(D$10,_Rge_Headline_Projectdata,0))</f>
        <v>0</v>
      </c>
      <c r="E464" s="118" t="str">
        <f aca="false" t="array" ref="E464:E464">IF(INDEX(_Rge_Projectdata_3rd,$B464,MATCH(E$10,_Rge_Headline_Projectdata,0))=0,"",INDEX(_Rge_Projectdata_3rd,$B464,MATCH(E$10,_Rge_Headline_Projectdata,0)))</f>
        <v/>
      </c>
      <c r="F464" s="119" t="str">
        <f aca="false">IF(OR(E464=0,E464&gt;_Reportdate),"Open","Closed")</f>
        <v>Open</v>
      </c>
      <c r="G464" s="120"/>
      <c r="H464" s="121"/>
      <c r="I464" s="121"/>
      <c r="J464" s="121"/>
      <c r="K464" s="122" t="n">
        <f aca="false">SUM(H464:J464)</f>
        <v>0</v>
      </c>
      <c r="L464" s="123"/>
      <c r="M464" s="123"/>
      <c r="N464" s="123"/>
      <c r="O464" s="122" t="n">
        <f aca="false">SUM(L464:N464)</f>
        <v>0</v>
      </c>
      <c r="P464" s="123"/>
      <c r="Q464" s="123"/>
      <c r="R464" s="123"/>
      <c r="S464" s="122" t="n">
        <f aca="false">SUM(P464:R464)</f>
        <v>0</v>
      </c>
      <c r="T464" s="123"/>
      <c r="U464" s="123"/>
      <c r="V464" s="123"/>
      <c r="W464" s="122" t="n">
        <f aca="false">SUM(T464:V464)</f>
        <v>0</v>
      </c>
      <c r="X464" s="123"/>
      <c r="Y464" s="123"/>
      <c r="Z464" s="123"/>
      <c r="AA464" s="122" t="n">
        <f aca="false">SUM(X464:Z464)</f>
        <v>0</v>
      </c>
      <c r="AB464" s="123"/>
      <c r="AC464" s="123"/>
      <c r="AD464" s="123"/>
      <c r="AE464" s="123"/>
      <c r="AF464" s="123"/>
      <c r="AG464" s="122" t="n">
        <f aca="false">SUM(AC464:AF464)</f>
        <v>0</v>
      </c>
      <c r="AH464" s="124" t="n">
        <f aca="false">K464+O464+S464+W464+AA464+AB464+AG464</f>
        <v>0</v>
      </c>
      <c r="AI464" s="120" t="n">
        <v>0</v>
      </c>
      <c r="AJ464" s="121" t="n">
        <v>0</v>
      </c>
      <c r="AK464" s="121" t="n">
        <v>0</v>
      </c>
      <c r="AL464" s="121"/>
      <c r="AM464" s="122" t="n">
        <f aca="false">SUM(AJ464:AL464)</f>
        <v>0</v>
      </c>
      <c r="AN464" s="123"/>
      <c r="AO464" s="123"/>
      <c r="AP464" s="123" t="n">
        <v>0</v>
      </c>
      <c r="AQ464" s="122" t="n">
        <f aca="false">SUM(AN464:AP464)</f>
        <v>0</v>
      </c>
      <c r="AR464" s="123" t="n">
        <v>0</v>
      </c>
      <c r="AS464" s="123"/>
      <c r="AT464" s="123"/>
      <c r="AU464" s="122" t="n">
        <f aca="false">SUM(AR464:AT464)</f>
        <v>0</v>
      </c>
      <c r="AV464" s="123"/>
      <c r="AW464" s="123"/>
      <c r="AX464" s="123" t="n">
        <v>0</v>
      </c>
      <c r="AY464" s="122" t="n">
        <f aca="false">SUM(AV464:AX464)</f>
        <v>0</v>
      </c>
      <c r="AZ464" s="123"/>
      <c r="BA464" s="123"/>
      <c r="BB464" s="123"/>
      <c r="BC464" s="122" t="n">
        <f aca="false">SUM(AZ464:BB464)</f>
        <v>0</v>
      </c>
      <c r="BD464" s="123"/>
      <c r="BE464" s="123"/>
      <c r="BF464" s="123"/>
      <c r="BG464" s="123" t="n">
        <v>0</v>
      </c>
      <c r="BH464" s="123"/>
      <c r="BI464" s="122" t="n">
        <f aca="false">SUM(BE464:BH464)</f>
        <v>0</v>
      </c>
      <c r="BJ464" s="124" t="n">
        <f aca="false">AM464+AQ464+AU464+AY464+BC464+BD464+BI464</f>
        <v>0</v>
      </c>
      <c r="BK464" s="120" t="n">
        <v>0</v>
      </c>
      <c r="BL464" s="121" t="n">
        <v>0</v>
      </c>
      <c r="BM464" s="121"/>
      <c r="BN464" s="122" t="n">
        <f aca="false">SUM(BK464:BM464)</f>
        <v>0</v>
      </c>
      <c r="BO464" s="123"/>
      <c r="BP464" s="123"/>
      <c r="BQ464" s="123" t="n">
        <v>0</v>
      </c>
      <c r="BR464" s="122" t="n">
        <f aca="false">SUM(BO464:BQ464)</f>
        <v>0</v>
      </c>
      <c r="BS464" s="123"/>
      <c r="BT464" s="123"/>
      <c r="BU464" s="123"/>
      <c r="BV464" s="122" t="n">
        <f aca="false">SUM(BS464:BU464)</f>
        <v>0</v>
      </c>
      <c r="BW464" s="123"/>
      <c r="BX464" s="123"/>
      <c r="BY464" s="123" t="n">
        <v>0</v>
      </c>
      <c r="BZ464" s="122" t="n">
        <f aca="false">SUM(BW464:BY464)</f>
        <v>0</v>
      </c>
      <c r="CA464" s="123"/>
      <c r="CB464" s="123"/>
      <c r="CC464" s="123"/>
      <c r="CD464" s="122" t="n">
        <f aca="false">SUM(CA464:CC464)</f>
        <v>0</v>
      </c>
      <c r="CE464" s="123"/>
      <c r="CF464" s="123"/>
      <c r="CG464" s="123"/>
      <c r="CH464" s="123" t="n">
        <v>0</v>
      </c>
      <c r="CI464" s="123"/>
      <c r="CJ464" s="122" t="n">
        <f aca="false">SUM(CF464:CI464)</f>
        <v>0</v>
      </c>
      <c r="CK464" s="123" t="n">
        <f aca="false">BN464+BR464+BV464+BZ464+CD464+CE464+CJ464</f>
        <v>0</v>
      </c>
      <c r="CL464" s="125" t="n">
        <v>0</v>
      </c>
      <c r="CM464" s="126"/>
      <c r="CN464" s="32"/>
      <c r="CO464" s="32"/>
      <c r="CP464" s="32"/>
      <c r="CQ464" s="32"/>
      <c r="CR464" s="32"/>
      <c r="CS464" s="32"/>
      <c r="CT464" s="32"/>
    </row>
    <row r="465" customFormat="false" ht="24.75" hidden="false" customHeight="true" outlineLevel="0" collapsed="false">
      <c r="A465" s="32"/>
      <c r="B465" s="106" t="n">
        <f aca="false">B464+1</f>
        <v>455</v>
      </c>
      <c r="C465" s="117" t="n">
        <f aca="false">INDEX(_Rge_Projectdata_3rd,$B465,MATCH(C$10,_Rge_Headline_Projectdata,0))</f>
        <v>0</v>
      </c>
      <c r="D465" s="117" t="n">
        <f aca="false">INDEX(_Rge_Projectdata_3rd,$B465,MATCH(D$10,_Rge_Headline_Projectdata,0))</f>
        <v>0</v>
      </c>
      <c r="E465" s="118" t="str">
        <f aca="false" t="array" ref="E465:E465">IF(INDEX(_Rge_Projectdata_3rd,$B465,MATCH(E$10,_Rge_Headline_Projectdata,0))=0,"",INDEX(_Rge_Projectdata_3rd,$B465,MATCH(E$10,_Rge_Headline_Projectdata,0)))</f>
        <v/>
      </c>
      <c r="F465" s="119" t="str">
        <f aca="false">IF(OR(E465=0,E465&gt;_Reportdate),"Open","Closed")</f>
        <v>Open</v>
      </c>
      <c r="G465" s="120"/>
      <c r="H465" s="121"/>
      <c r="I465" s="121"/>
      <c r="J465" s="121"/>
      <c r="K465" s="122" t="n">
        <f aca="false">SUM(H465:J465)</f>
        <v>0</v>
      </c>
      <c r="L465" s="123"/>
      <c r="M465" s="123"/>
      <c r="N465" s="123"/>
      <c r="O465" s="122" t="n">
        <f aca="false">SUM(L465:N465)</f>
        <v>0</v>
      </c>
      <c r="P465" s="123"/>
      <c r="Q465" s="123"/>
      <c r="R465" s="123"/>
      <c r="S465" s="122" t="n">
        <f aca="false">SUM(P465:R465)</f>
        <v>0</v>
      </c>
      <c r="T465" s="123"/>
      <c r="U465" s="123"/>
      <c r="V465" s="123"/>
      <c r="W465" s="122" t="n">
        <f aca="false">SUM(T465:V465)</f>
        <v>0</v>
      </c>
      <c r="X465" s="123"/>
      <c r="Y465" s="123"/>
      <c r="Z465" s="123"/>
      <c r="AA465" s="122" t="n">
        <f aca="false">SUM(X465:Z465)</f>
        <v>0</v>
      </c>
      <c r="AB465" s="123"/>
      <c r="AC465" s="123"/>
      <c r="AD465" s="123"/>
      <c r="AE465" s="123"/>
      <c r="AF465" s="123"/>
      <c r="AG465" s="122" t="n">
        <f aca="false">SUM(AC465:AF465)</f>
        <v>0</v>
      </c>
      <c r="AH465" s="124" t="n">
        <f aca="false">K465+O465+S465+W465+AA465+AB465+AG465</f>
        <v>0</v>
      </c>
      <c r="AI465" s="120" t="n">
        <v>0</v>
      </c>
      <c r="AJ465" s="121" t="n">
        <v>0</v>
      </c>
      <c r="AK465" s="121" t="n">
        <v>0</v>
      </c>
      <c r="AL465" s="121"/>
      <c r="AM465" s="122" t="n">
        <f aca="false">SUM(AJ465:AL465)</f>
        <v>0</v>
      </c>
      <c r="AN465" s="123"/>
      <c r="AO465" s="123"/>
      <c r="AP465" s="123" t="n">
        <v>0</v>
      </c>
      <c r="AQ465" s="122" t="n">
        <f aca="false">SUM(AN465:AP465)</f>
        <v>0</v>
      </c>
      <c r="AR465" s="123" t="n">
        <v>0</v>
      </c>
      <c r="AS465" s="123"/>
      <c r="AT465" s="123"/>
      <c r="AU465" s="122" t="n">
        <f aca="false">SUM(AR465:AT465)</f>
        <v>0</v>
      </c>
      <c r="AV465" s="123"/>
      <c r="AW465" s="123"/>
      <c r="AX465" s="123" t="n">
        <v>0</v>
      </c>
      <c r="AY465" s="122" t="n">
        <f aca="false">SUM(AV465:AX465)</f>
        <v>0</v>
      </c>
      <c r="AZ465" s="123"/>
      <c r="BA465" s="123"/>
      <c r="BB465" s="123"/>
      <c r="BC465" s="122" t="n">
        <f aca="false">SUM(AZ465:BB465)</f>
        <v>0</v>
      </c>
      <c r="BD465" s="123"/>
      <c r="BE465" s="123"/>
      <c r="BF465" s="123"/>
      <c r="BG465" s="123" t="n">
        <v>0</v>
      </c>
      <c r="BH465" s="123"/>
      <c r="BI465" s="122" t="n">
        <f aca="false">SUM(BE465:BH465)</f>
        <v>0</v>
      </c>
      <c r="BJ465" s="124" t="n">
        <f aca="false">AM465+AQ465+AU465+AY465+BC465+BD465+BI465</f>
        <v>0</v>
      </c>
      <c r="BK465" s="120" t="n">
        <v>0</v>
      </c>
      <c r="BL465" s="121" t="n">
        <v>0</v>
      </c>
      <c r="BM465" s="121"/>
      <c r="BN465" s="122" t="n">
        <f aca="false">SUM(BK465:BM465)</f>
        <v>0</v>
      </c>
      <c r="BO465" s="123"/>
      <c r="BP465" s="123"/>
      <c r="BQ465" s="123" t="n">
        <v>0</v>
      </c>
      <c r="BR465" s="122" t="n">
        <f aca="false">SUM(BO465:BQ465)</f>
        <v>0</v>
      </c>
      <c r="BS465" s="123"/>
      <c r="BT465" s="123"/>
      <c r="BU465" s="123"/>
      <c r="BV465" s="122" t="n">
        <f aca="false">SUM(BS465:BU465)</f>
        <v>0</v>
      </c>
      <c r="BW465" s="123"/>
      <c r="BX465" s="123"/>
      <c r="BY465" s="123" t="n">
        <v>0</v>
      </c>
      <c r="BZ465" s="122" t="n">
        <f aca="false">SUM(BW465:BY465)</f>
        <v>0</v>
      </c>
      <c r="CA465" s="123"/>
      <c r="CB465" s="123"/>
      <c r="CC465" s="123"/>
      <c r="CD465" s="122" t="n">
        <f aca="false">SUM(CA465:CC465)</f>
        <v>0</v>
      </c>
      <c r="CE465" s="123"/>
      <c r="CF465" s="123"/>
      <c r="CG465" s="123"/>
      <c r="CH465" s="123" t="n">
        <v>0</v>
      </c>
      <c r="CI465" s="123"/>
      <c r="CJ465" s="122" t="n">
        <f aca="false">SUM(CF465:CI465)</f>
        <v>0</v>
      </c>
      <c r="CK465" s="123" t="n">
        <f aca="false">BN465+BR465+BV465+BZ465+CD465+CE465+CJ465</f>
        <v>0</v>
      </c>
      <c r="CL465" s="125" t="n">
        <v>0</v>
      </c>
      <c r="CM465" s="126"/>
      <c r="CN465" s="32"/>
      <c r="CO465" s="32"/>
      <c r="CP465" s="32"/>
      <c r="CQ465" s="32"/>
      <c r="CR465" s="32"/>
      <c r="CS465" s="32"/>
      <c r="CT465" s="32"/>
    </row>
    <row r="466" customFormat="false" ht="24.75" hidden="false" customHeight="true" outlineLevel="0" collapsed="false">
      <c r="A466" s="32"/>
      <c r="B466" s="106" t="n">
        <f aca="false">B465+1</f>
        <v>456</v>
      </c>
      <c r="C466" s="117" t="n">
        <f aca="false">INDEX(_Rge_Projectdata_3rd,$B466,MATCH(C$10,_Rge_Headline_Projectdata,0))</f>
        <v>0</v>
      </c>
      <c r="D466" s="117" t="n">
        <f aca="false">INDEX(_Rge_Projectdata_3rd,$B466,MATCH(D$10,_Rge_Headline_Projectdata,0))</f>
        <v>0</v>
      </c>
      <c r="E466" s="118" t="str">
        <f aca="false" t="array" ref="E466:E466">IF(INDEX(_Rge_Projectdata_3rd,$B466,MATCH(E$10,_Rge_Headline_Projectdata,0))=0,"",INDEX(_Rge_Projectdata_3rd,$B466,MATCH(E$10,_Rge_Headline_Projectdata,0)))</f>
        <v/>
      </c>
      <c r="F466" s="119" t="str">
        <f aca="false">IF(OR(E466=0,E466&gt;_Reportdate),"Open","Closed")</f>
        <v>Open</v>
      </c>
      <c r="G466" s="120"/>
      <c r="H466" s="121"/>
      <c r="I466" s="121"/>
      <c r="J466" s="121"/>
      <c r="K466" s="122" t="n">
        <f aca="false">SUM(H466:J466)</f>
        <v>0</v>
      </c>
      <c r="L466" s="123"/>
      <c r="M466" s="123"/>
      <c r="N466" s="123"/>
      <c r="O466" s="122" t="n">
        <f aca="false">SUM(L466:N466)</f>
        <v>0</v>
      </c>
      <c r="P466" s="123"/>
      <c r="Q466" s="123"/>
      <c r="R466" s="123"/>
      <c r="S466" s="122" t="n">
        <f aca="false">SUM(P466:R466)</f>
        <v>0</v>
      </c>
      <c r="T466" s="123"/>
      <c r="U466" s="123"/>
      <c r="V466" s="123"/>
      <c r="W466" s="122" t="n">
        <f aca="false">SUM(T466:V466)</f>
        <v>0</v>
      </c>
      <c r="X466" s="123"/>
      <c r="Y466" s="123"/>
      <c r="Z466" s="123"/>
      <c r="AA466" s="122" t="n">
        <f aca="false">SUM(X466:Z466)</f>
        <v>0</v>
      </c>
      <c r="AB466" s="123"/>
      <c r="AC466" s="123"/>
      <c r="AD466" s="123"/>
      <c r="AE466" s="123"/>
      <c r="AF466" s="123"/>
      <c r="AG466" s="122" t="n">
        <f aca="false">SUM(AC466:AF466)</f>
        <v>0</v>
      </c>
      <c r="AH466" s="124" t="n">
        <f aca="false">K466+O466+S466+W466+AA466+AB466+AG466</f>
        <v>0</v>
      </c>
      <c r="AI466" s="120" t="n">
        <v>0</v>
      </c>
      <c r="AJ466" s="121" t="n">
        <v>0</v>
      </c>
      <c r="AK466" s="121" t="n">
        <v>0</v>
      </c>
      <c r="AL466" s="121"/>
      <c r="AM466" s="122" t="n">
        <f aca="false">SUM(AJ466:AL466)</f>
        <v>0</v>
      </c>
      <c r="AN466" s="123"/>
      <c r="AO466" s="123"/>
      <c r="AP466" s="123" t="n">
        <v>0</v>
      </c>
      <c r="AQ466" s="122" t="n">
        <f aca="false">SUM(AN466:AP466)</f>
        <v>0</v>
      </c>
      <c r="AR466" s="123" t="n">
        <v>0</v>
      </c>
      <c r="AS466" s="123"/>
      <c r="AT466" s="123"/>
      <c r="AU466" s="122" t="n">
        <f aca="false">SUM(AR466:AT466)</f>
        <v>0</v>
      </c>
      <c r="AV466" s="123"/>
      <c r="AW466" s="123"/>
      <c r="AX466" s="123" t="n">
        <v>0</v>
      </c>
      <c r="AY466" s="122" t="n">
        <f aca="false">SUM(AV466:AX466)</f>
        <v>0</v>
      </c>
      <c r="AZ466" s="123"/>
      <c r="BA466" s="123"/>
      <c r="BB466" s="123"/>
      <c r="BC466" s="122" t="n">
        <f aca="false">SUM(AZ466:BB466)</f>
        <v>0</v>
      </c>
      <c r="BD466" s="123"/>
      <c r="BE466" s="123"/>
      <c r="BF466" s="123"/>
      <c r="BG466" s="123" t="n">
        <v>0</v>
      </c>
      <c r="BH466" s="123"/>
      <c r="BI466" s="122" t="n">
        <f aca="false">SUM(BE466:BH466)</f>
        <v>0</v>
      </c>
      <c r="BJ466" s="124" t="n">
        <f aca="false">AM466+AQ466+AU466+AY466+BC466+BD466+BI466</f>
        <v>0</v>
      </c>
      <c r="BK466" s="120" t="n">
        <v>0</v>
      </c>
      <c r="BL466" s="121" t="n">
        <v>0</v>
      </c>
      <c r="BM466" s="121"/>
      <c r="BN466" s="122" t="n">
        <f aca="false">SUM(BK466:BM466)</f>
        <v>0</v>
      </c>
      <c r="BO466" s="123"/>
      <c r="BP466" s="123"/>
      <c r="BQ466" s="123" t="n">
        <v>0</v>
      </c>
      <c r="BR466" s="122" t="n">
        <f aca="false">SUM(BO466:BQ466)</f>
        <v>0</v>
      </c>
      <c r="BS466" s="123"/>
      <c r="BT466" s="123"/>
      <c r="BU466" s="123"/>
      <c r="BV466" s="122" t="n">
        <f aca="false">SUM(BS466:BU466)</f>
        <v>0</v>
      </c>
      <c r="BW466" s="123"/>
      <c r="BX466" s="123"/>
      <c r="BY466" s="123" t="n">
        <v>0</v>
      </c>
      <c r="BZ466" s="122" t="n">
        <f aca="false">SUM(BW466:BY466)</f>
        <v>0</v>
      </c>
      <c r="CA466" s="123"/>
      <c r="CB466" s="123"/>
      <c r="CC466" s="123"/>
      <c r="CD466" s="122" t="n">
        <f aca="false">SUM(CA466:CC466)</f>
        <v>0</v>
      </c>
      <c r="CE466" s="123"/>
      <c r="CF466" s="123"/>
      <c r="CG466" s="123"/>
      <c r="CH466" s="123" t="n">
        <v>0</v>
      </c>
      <c r="CI466" s="123"/>
      <c r="CJ466" s="122" t="n">
        <f aca="false">SUM(CF466:CI466)</f>
        <v>0</v>
      </c>
      <c r="CK466" s="123" t="n">
        <f aca="false">BN466+BR466+BV466+BZ466+CD466+CE466+CJ466</f>
        <v>0</v>
      </c>
      <c r="CL466" s="125" t="n">
        <v>0</v>
      </c>
      <c r="CM466" s="126"/>
      <c r="CN466" s="32"/>
      <c r="CO466" s="32"/>
      <c r="CP466" s="32"/>
      <c r="CQ466" s="32"/>
      <c r="CR466" s="32"/>
      <c r="CS466" s="32"/>
      <c r="CT466" s="32"/>
    </row>
    <row r="467" customFormat="false" ht="24.75" hidden="false" customHeight="true" outlineLevel="0" collapsed="false">
      <c r="A467" s="32"/>
      <c r="B467" s="106" t="n">
        <f aca="false">B466+1</f>
        <v>457</v>
      </c>
      <c r="C467" s="117" t="n">
        <f aca="false">INDEX(_Rge_Projectdata_3rd,$B467,MATCH(C$10,_Rge_Headline_Projectdata,0))</f>
        <v>0</v>
      </c>
      <c r="D467" s="117" t="n">
        <f aca="false">INDEX(_Rge_Projectdata_3rd,$B467,MATCH(D$10,_Rge_Headline_Projectdata,0))</f>
        <v>0</v>
      </c>
      <c r="E467" s="118" t="str">
        <f aca="false" t="array" ref="E467:E467">IF(INDEX(_Rge_Projectdata_3rd,$B467,MATCH(E$10,_Rge_Headline_Projectdata,0))=0,"",INDEX(_Rge_Projectdata_3rd,$B467,MATCH(E$10,_Rge_Headline_Projectdata,0)))</f>
        <v/>
      </c>
      <c r="F467" s="119" t="str">
        <f aca="false">IF(OR(E467=0,E467&gt;_Reportdate),"Open","Closed")</f>
        <v>Open</v>
      </c>
      <c r="G467" s="120"/>
      <c r="H467" s="121"/>
      <c r="I467" s="121"/>
      <c r="J467" s="121"/>
      <c r="K467" s="122" t="n">
        <f aca="false">SUM(H467:J467)</f>
        <v>0</v>
      </c>
      <c r="L467" s="123"/>
      <c r="M467" s="123"/>
      <c r="N467" s="123"/>
      <c r="O467" s="122" t="n">
        <f aca="false">SUM(L467:N467)</f>
        <v>0</v>
      </c>
      <c r="P467" s="123"/>
      <c r="Q467" s="123"/>
      <c r="R467" s="123"/>
      <c r="S467" s="122" t="n">
        <f aca="false">SUM(P467:R467)</f>
        <v>0</v>
      </c>
      <c r="T467" s="123"/>
      <c r="U467" s="123"/>
      <c r="V467" s="123"/>
      <c r="W467" s="122" t="n">
        <f aca="false">SUM(T467:V467)</f>
        <v>0</v>
      </c>
      <c r="X467" s="123"/>
      <c r="Y467" s="123"/>
      <c r="Z467" s="123"/>
      <c r="AA467" s="122" t="n">
        <f aca="false">SUM(X467:Z467)</f>
        <v>0</v>
      </c>
      <c r="AB467" s="123"/>
      <c r="AC467" s="123"/>
      <c r="AD467" s="123"/>
      <c r="AE467" s="123"/>
      <c r="AF467" s="123"/>
      <c r="AG467" s="122" t="n">
        <f aca="false">SUM(AC467:AF467)</f>
        <v>0</v>
      </c>
      <c r="AH467" s="124" t="n">
        <f aca="false">K467+O467+S467+W467+AA467+AB467+AG467</f>
        <v>0</v>
      </c>
      <c r="AI467" s="120" t="n">
        <v>0</v>
      </c>
      <c r="AJ467" s="121" t="n">
        <v>0</v>
      </c>
      <c r="AK467" s="121" t="n">
        <v>0</v>
      </c>
      <c r="AL467" s="121"/>
      <c r="AM467" s="122" t="n">
        <f aca="false">SUM(AJ467:AL467)</f>
        <v>0</v>
      </c>
      <c r="AN467" s="123"/>
      <c r="AO467" s="123"/>
      <c r="AP467" s="123" t="n">
        <v>0</v>
      </c>
      <c r="AQ467" s="122" t="n">
        <f aca="false">SUM(AN467:AP467)</f>
        <v>0</v>
      </c>
      <c r="AR467" s="123" t="n">
        <v>0</v>
      </c>
      <c r="AS467" s="123"/>
      <c r="AT467" s="123"/>
      <c r="AU467" s="122" t="n">
        <f aca="false">SUM(AR467:AT467)</f>
        <v>0</v>
      </c>
      <c r="AV467" s="123"/>
      <c r="AW467" s="123"/>
      <c r="AX467" s="123" t="n">
        <v>0</v>
      </c>
      <c r="AY467" s="122" t="n">
        <f aca="false">SUM(AV467:AX467)</f>
        <v>0</v>
      </c>
      <c r="AZ467" s="123"/>
      <c r="BA467" s="123"/>
      <c r="BB467" s="123"/>
      <c r="BC467" s="122" t="n">
        <f aca="false">SUM(AZ467:BB467)</f>
        <v>0</v>
      </c>
      <c r="BD467" s="123"/>
      <c r="BE467" s="123"/>
      <c r="BF467" s="123"/>
      <c r="BG467" s="123" t="n">
        <v>0</v>
      </c>
      <c r="BH467" s="123"/>
      <c r="BI467" s="122" t="n">
        <f aca="false">SUM(BE467:BH467)</f>
        <v>0</v>
      </c>
      <c r="BJ467" s="124" t="n">
        <f aca="false">AM467+AQ467+AU467+AY467+BC467+BD467+BI467</f>
        <v>0</v>
      </c>
      <c r="BK467" s="120" t="n">
        <v>0</v>
      </c>
      <c r="BL467" s="121" t="n">
        <v>0</v>
      </c>
      <c r="BM467" s="121"/>
      <c r="BN467" s="122" t="n">
        <f aca="false">SUM(BK467:BM467)</f>
        <v>0</v>
      </c>
      <c r="BO467" s="123"/>
      <c r="BP467" s="123"/>
      <c r="BQ467" s="123" t="n">
        <v>0</v>
      </c>
      <c r="BR467" s="122" t="n">
        <f aca="false">SUM(BO467:BQ467)</f>
        <v>0</v>
      </c>
      <c r="BS467" s="123"/>
      <c r="BT467" s="123"/>
      <c r="BU467" s="123"/>
      <c r="BV467" s="122" t="n">
        <f aca="false">SUM(BS467:BU467)</f>
        <v>0</v>
      </c>
      <c r="BW467" s="123"/>
      <c r="BX467" s="123"/>
      <c r="BY467" s="123" t="n">
        <v>0</v>
      </c>
      <c r="BZ467" s="122" t="n">
        <f aca="false">SUM(BW467:BY467)</f>
        <v>0</v>
      </c>
      <c r="CA467" s="123"/>
      <c r="CB467" s="123"/>
      <c r="CC467" s="123"/>
      <c r="CD467" s="122" t="n">
        <f aca="false">SUM(CA467:CC467)</f>
        <v>0</v>
      </c>
      <c r="CE467" s="123"/>
      <c r="CF467" s="123"/>
      <c r="CG467" s="123"/>
      <c r="CH467" s="123" t="n">
        <v>0</v>
      </c>
      <c r="CI467" s="123"/>
      <c r="CJ467" s="122" t="n">
        <f aca="false">SUM(CF467:CI467)</f>
        <v>0</v>
      </c>
      <c r="CK467" s="123" t="n">
        <f aca="false">BN467+BR467+BV467+BZ467+CD467+CE467+CJ467</f>
        <v>0</v>
      </c>
      <c r="CL467" s="125" t="n">
        <v>0</v>
      </c>
      <c r="CM467" s="126"/>
      <c r="CN467" s="32"/>
      <c r="CO467" s="32"/>
      <c r="CP467" s="32"/>
      <c r="CQ467" s="32"/>
      <c r="CR467" s="32"/>
      <c r="CS467" s="32"/>
      <c r="CT467" s="32"/>
    </row>
    <row r="468" customFormat="false" ht="24.75" hidden="false" customHeight="true" outlineLevel="0" collapsed="false">
      <c r="A468" s="32"/>
      <c r="B468" s="106" t="n">
        <f aca="false">B467+1</f>
        <v>458</v>
      </c>
      <c r="C468" s="117" t="n">
        <f aca="false">INDEX(_Rge_Projectdata_3rd,$B468,MATCH(C$10,_Rge_Headline_Projectdata,0))</f>
        <v>0</v>
      </c>
      <c r="D468" s="117" t="n">
        <f aca="false">INDEX(_Rge_Projectdata_3rd,$B468,MATCH(D$10,_Rge_Headline_Projectdata,0))</f>
        <v>0</v>
      </c>
      <c r="E468" s="118" t="str">
        <f aca="false" t="array" ref="E468:E468">IF(INDEX(_Rge_Projectdata_3rd,$B468,MATCH(E$10,_Rge_Headline_Projectdata,0))=0,"",INDEX(_Rge_Projectdata_3rd,$B468,MATCH(E$10,_Rge_Headline_Projectdata,0)))</f>
        <v/>
      </c>
      <c r="F468" s="119" t="str">
        <f aca="false">IF(OR(E468=0,E468&gt;_Reportdate),"Open","Closed")</f>
        <v>Open</v>
      </c>
      <c r="G468" s="120"/>
      <c r="H468" s="121"/>
      <c r="I468" s="121"/>
      <c r="J468" s="121"/>
      <c r="K468" s="122" t="n">
        <f aca="false">SUM(H468:J468)</f>
        <v>0</v>
      </c>
      <c r="L468" s="123"/>
      <c r="M468" s="123"/>
      <c r="N468" s="123"/>
      <c r="O468" s="122" t="n">
        <f aca="false">SUM(L468:N468)</f>
        <v>0</v>
      </c>
      <c r="P468" s="123"/>
      <c r="Q468" s="123"/>
      <c r="R468" s="123"/>
      <c r="S468" s="122" t="n">
        <f aca="false">SUM(P468:R468)</f>
        <v>0</v>
      </c>
      <c r="T468" s="123"/>
      <c r="U468" s="123"/>
      <c r="V468" s="123"/>
      <c r="W468" s="122" t="n">
        <f aca="false">SUM(T468:V468)</f>
        <v>0</v>
      </c>
      <c r="X468" s="123"/>
      <c r="Y468" s="123"/>
      <c r="Z468" s="123"/>
      <c r="AA468" s="122" t="n">
        <f aca="false">SUM(X468:Z468)</f>
        <v>0</v>
      </c>
      <c r="AB468" s="123"/>
      <c r="AC468" s="123"/>
      <c r="AD468" s="123"/>
      <c r="AE468" s="123"/>
      <c r="AF468" s="123"/>
      <c r="AG468" s="122" t="n">
        <f aca="false">SUM(AC468:AF468)</f>
        <v>0</v>
      </c>
      <c r="AH468" s="124" t="n">
        <f aca="false">K468+O468+S468+W468+AA468+AB468+AG468</f>
        <v>0</v>
      </c>
      <c r="AI468" s="120" t="n">
        <v>0</v>
      </c>
      <c r="AJ468" s="121" t="n">
        <v>0</v>
      </c>
      <c r="AK468" s="121" t="n">
        <v>0</v>
      </c>
      <c r="AL468" s="121"/>
      <c r="AM468" s="122" t="n">
        <f aca="false">SUM(AJ468:AL468)</f>
        <v>0</v>
      </c>
      <c r="AN468" s="123"/>
      <c r="AO468" s="123"/>
      <c r="AP468" s="123" t="n">
        <v>0</v>
      </c>
      <c r="AQ468" s="122" t="n">
        <f aca="false">SUM(AN468:AP468)</f>
        <v>0</v>
      </c>
      <c r="AR468" s="123" t="n">
        <v>0</v>
      </c>
      <c r="AS468" s="123"/>
      <c r="AT468" s="123"/>
      <c r="AU468" s="122" t="n">
        <f aca="false">SUM(AR468:AT468)</f>
        <v>0</v>
      </c>
      <c r="AV468" s="123"/>
      <c r="AW468" s="123"/>
      <c r="AX468" s="123" t="n">
        <v>0</v>
      </c>
      <c r="AY468" s="122" t="n">
        <f aca="false">SUM(AV468:AX468)</f>
        <v>0</v>
      </c>
      <c r="AZ468" s="123"/>
      <c r="BA468" s="123"/>
      <c r="BB468" s="123"/>
      <c r="BC468" s="122" t="n">
        <f aca="false">SUM(AZ468:BB468)</f>
        <v>0</v>
      </c>
      <c r="BD468" s="123"/>
      <c r="BE468" s="123"/>
      <c r="BF468" s="123"/>
      <c r="BG468" s="123" t="n">
        <v>0</v>
      </c>
      <c r="BH468" s="123"/>
      <c r="BI468" s="122" t="n">
        <f aca="false">SUM(BE468:BH468)</f>
        <v>0</v>
      </c>
      <c r="BJ468" s="124" t="n">
        <f aca="false">AM468+AQ468+AU468+AY468+BC468+BD468+BI468</f>
        <v>0</v>
      </c>
      <c r="BK468" s="120" t="n">
        <v>0</v>
      </c>
      <c r="BL468" s="121" t="n">
        <v>0</v>
      </c>
      <c r="BM468" s="121"/>
      <c r="BN468" s="122" t="n">
        <f aca="false">SUM(BK468:BM468)</f>
        <v>0</v>
      </c>
      <c r="BO468" s="123"/>
      <c r="BP468" s="123"/>
      <c r="BQ468" s="123" t="n">
        <v>0</v>
      </c>
      <c r="BR468" s="122" t="n">
        <f aca="false">SUM(BO468:BQ468)</f>
        <v>0</v>
      </c>
      <c r="BS468" s="123"/>
      <c r="BT468" s="123"/>
      <c r="BU468" s="123"/>
      <c r="BV468" s="122" t="n">
        <f aca="false">SUM(BS468:BU468)</f>
        <v>0</v>
      </c>
      <c r="BW468" s="123"/>
      <c r="BX468" s="123"/>
      <c r="BY468" s="123" t="n">
        <v>0</v>
      </c>
      <c r="BZ468" s="122" t="n">
        <f aca="false">SUM(BW468:BY468)</f>
        <v>0</v>
      </c>
      <c r="CA468" s="123"/>
      <c r="CB468" s="123"/>
      <c r="CC468" s="123"/>
      <c r="CD468" s="122" t="n">
        <f aca="false">SUM(CA468:CC468)</f>
        <v>0</v>
      </c>
      <c r="CE468" s="123"/>
      <c r="CF468" s="123"/>
      <c r="CG468" s="123"/>
      <c r="CH468" s="123" t="n">
        <v>0</v>
      </c>
      <c r="CI468" s="123"/>
      <c r="CJ468" s="122" t="n">
        <f aca="false">SUM(CF468:CI468)</f>
        <v>0</v>
      </c>
      <c r="CK468" s="123" t="n">
        <f aca="false">BN468+BR468+BV468+BZ468+CD468+CE468+CJ468</f>
        <v>0</v>
      </c>
      <c r="CL468" s="125" t="n">
        <v>0</v>
      </c>
      <c r="CM468" s="126"/>
      <c r="CN468" s="32"/>
      <c r="CO468" s="32"/>
      <c r="CP468" s="32"/>
      <c r="CQ468" s="32"/>
      <c r="CR468" s="32"/>
      <c r="CS468" s="32"/>
      <c r="CT468" s="32"/>
    </row>
    <row r="469" customFormat="false" ht="24.75" hidden="false" customHeight="true" outlineLevel="0" collapsed="false">
      <c r="A469" s="32"/>
      <c r="B469" s="106" t="n">
        <f aca="false">B468+1</f>
        <v>459</v>
      </c>
      <c r="C469" s="117" t="n">
        <f aca="false">INDEX(_Rge_Projectdata_3rd,$B469,MATCH(C$10,_Rge_Headline_Projectdata,0))</f>
        <v>0</v>
      </c>
      <c r="D469" s="117" t="n">
        <f aca="false">INDEX(_Rge_Projectdata_3rd,$B469,MATCH(D$10,_Rge_Headline_Projectdata,0))</f>
        <v>0</v>
      </c>
      <c r="E469" s="118" t="str">
        <f aca="false" t="array" ref="E469:E469">IF(INDEX(_Rge_Projectdata_3rd,$B469,MATCH(E$10,_Rge_Headline_Projectdata,0))=0,"",INDEX(_Rge_Projectdata_3rd,$B469,MATCH(E$10,_Rge_Headline_Projectdata,0)))</f>
        <v/>
      </c>
      <c r="F469" s="119" t="str">
        <f aca="false">IF(OR(E469=0,E469&gt;_Reportdate),"Open","Closed")</f>
        <v>Open</v>
      </c>
      <c r="G469" s="120"/>
      <c r="H469" s="121"/>
      <c r="I469" s="121"/>
      <c r="J469" s="121"/>
      <c r="K469" s="122" t="n">
        <f aca="false">SUM(H469:J469)</f>
        <v>0</v>
      </c>
      <c r="L469" s="123"/>
      <c r="M469" s="123"/>
      <c r="N469" s="123"/>
      <c r="O469" s="122" t="n">
        <f aca="false">SUM(L469:N469)</f>
        <v>0</v>
      </c>
      <c r="P469" s="123"/>
      <c r="Q469" s="123"/>
      <c r="R469" s="123"/>
      <c r="S469" s="122" t="n">
        <f aca="false">SUM(P469:R469)</f>
        <v>0</v>
      </c>
      <c r="T469" s="123"/>
      <c r="U469" s="123"/>
      <c r="V469" s="123"/>
      <c r="W469" s="122" t="n">
        <f aca="false">SUM(T469:V469)</f>
        <v>0</v>
      </c>
      <c r="X469" s="123"/>
      <c r="Y469" s="123"/>
      <c r="Z469" s="123"/>
      <c r="AA469" s="122" t="n">
        <f aca="false">SUM(X469:Z469)</f>
        <v>0</v>
      </c>
      <c r="AB469" s="123"/>
      <c r="AC469" s="123"/>
      <c r="AD469" s="123"/>
      <c r="AE469" s="123"/>
      <c r="AF469" s="123"/>
      <c r="AG469" s="122" t="n">
        <f aca="false">SUM(AC469:AF469)</f>
        <v>0</v>
      </c>
      <c r="AH469" s="124" t="n">
        <f aca="false">K469+O469+S469+W469+AA469+AB469+AG469</f>
        <v>0</v>
      </c>
      <c r="AI469" s="120" t="n">
        <v>0</v>
      </c>
      <c r="AJ469" s="121" t="n">
        <v>0</v>
      </c>
      <c r="AK469" s="121" t="n">
        <v>0</v>
      </c>
      <c r="AL469" s="121"/>
      <c r="AM469" s="122" t="n">
        <f aca="false">SUM(AJ469:AL469)</f>
        <v>0</v>
      </c>
      <c r="AN469" s="123"/>
      <c r="AO469" s="123"/>
      <c r="AP469" s="123" t="n">
        <v>0</v>
      </c>
      <c r="AQ469" s="122" t="n">
        <f aca="false">SUM(AN469:AP469)</f>
        <v>0</v>
      </c>
      <c r="AR469" s="123" t="n">
        <v>0</v>
      </c>
      <c r="AS469" s="123"/>
      <c r="AT469" s="123"/>
      <c r="AU469" s="122" t="n">
        <f aca="false">SUM(AR469:AT469)</f>
        <v>0</v>
      </c>
      <c r="AV469" s="123"/>
      <c r="AW469" s="123"/>
      <c r="AX469" s="123" t="n">
        <v>0</v>
      </c>
      <c r="AY469" s="122" t="n">
        <f aca="false">SUM(AV469:AX469)</f>
        <v>0</v>
      </c>
      <c r="AZ469" s="123"/>
      <c r="BA469" s="123"/>
      <c r="BB469" s="123"/>
      <c r="BC469" s="122" t="n">
        <f aca="false">SUM(AZ469:BB469)</f>
        <v>0</v>
      </c>
      <c r="BD469" s="123"/>
      <c r="BE469" s="123"/>
      <c r="BF469" s="123"/>
      <c r="BG469" s="123" t="n">
        <v>0</v>
      </c>
      <c r="BH469" s="123"/>
      <c r="BI469" s="122" t="n">
        <f aca="false">SUM(BE469:BH469)</f>
        <v>0</v>
      </c>
      <c r="BJ469" s="124" t="n">
        <f aca="false">AM469+AQ469+AU469+AY469+BC469+BD469+BI469</f>
        <v>0</v>
      </c>
      <c r="BK469" s="120" t="n">
        <v>0</v>
      </c>
      <c r="BL469" s="121" t="n">
        <v>0</v>
      </c>
      <c r="BM469" s="121"/>
      <c r="BN469" s="122" t="n">
        <f aca="false">SUM(BK469:BM469)</f>
        <v>0</v>
      </c>
      <c r="BO469" s="123"/>
      <c r="BP469" s="123"/>
      <c r="BQ469" s="123" t="n">
        <v>0</v>
      </c>
      <c r="BR469" s="122" t="n">
        <f aca="false">SUM(BO469:BQ469)</f>
        <v>0</v>
      </c>
      <c r="BS469" s="123"/>
      <c r="BT469" s="123"/>
      <c r="BU469" s="123"/>
      <c r="BV469" s="122" t="n">
        <f aca="false">SUM(BS469:BU469)</f>
        <v>0</v>
      </c>
      <c r="BW469" s="123"/>
      <c r="BX469" s="123"/>
      <c r="BY469" s="123" t="n">
        <v>0</v>
      </c>
      <c r="BZ469" s="122" t="n">
        <f aca="false">SUM(BW469:BY469)</f>
        <v>0</v>
      </c>
      <c r="CA469" s="123"/>
      <c r="CB469" s="123"/>
      <c r="CC469" s="123"/>
      <c r="CD469" s="122" t="n">
        <f aca="false">SUM(CA469:CC469)</f>
        <v>0</v>
      </c>
      <c r="CE469" s="123"/>
      <c r="CF469" s="123"/>
      <c r="CG469" s="123"/>
      <c r="CH469" s="123" t="n">
        <v>0</v>
      </c>
      <c r="CI469" s="123"/>
      <c r="CJ469" s="122" t="n">
        <f aca="false">SUM(CF469:CI469)</f>
        <v>0</v>
      </c>
      <c r="CK469" s="123" t="n">
        <f aca="false">BN469+BR469+BV469+BZ469+CD469+CE469+CJ469</f>
        <v>0</v>
      </c>
      <c r="CL469" s="125" t="n">
        <v>0</v>
      </c>
      <c r="CM469" s="126"/>
      <c r="CN469" s="32"/>
      <c r="CO469" s="32"/>
      <c r="CP469" s="32"/>
      <c r="CQ469" s="32"/>
      <c r="CR469" s="32"/>
      <c r="CS469" s="32"/>
      <c r="CT469" s="32"/>
    </row>
    <row r="470" customFormat="false" ht="24.75" hidden="false" customHeight="true" outlineLevel="0" collapsed="false">
      <c r="A470" s="32"/>
      <c r="B470" s="106" t="n">
        <f aca="false">B469+1</f>
        <v>460</v>
      </c>
      <c r="C470" s="117" t="n">
        <f aca="false">INDEX(_Rge_Projectdata_3rd,$B470,MATCH(C$10,_Rge_Headline_Projectdata,0))</f>
        <v>0</v>
      </c>
      <c r="D470" s="117" t="n">
        <f aca="false">INDEX(_Rge_Projectdata_3rd,$B470,MATCH(D$10,_Rge_Headline_Projectdata,0))</f>
        <v>0</v>
      </c>
      <c r="E470" s="118" t="str">
        <f aca="false" t="array" ref="E470:E470">IF(INDEX(_Rge_Projectdata_3rd,$B470,MATCH(E$10,_Rge_Headline_Projectdata,0))=0,"",INDEX(_Rge_Projectdata_3rd,$B470,MATCH(E$10,_Rge_Headline_Projectdata,0)))</f>
        <v/>
      </c>
      <c r="F470" s="119" t="str">
        <f aca="false">IF(OR(E470=0,E470&gt;_Reportdate),"Open","Closed")</f>
        <v>Open</v>
      </c>
      <c r="G470" s="120"/>
      <c r="H470" s="121"/>
      <c r="I470" s="121"/>
      <c r="J470" s="121"/>
      <c r="K470" s="122" t="n">
        <f aca="false">SUM(H470:J470)</f>
        <v>0</v>
      </c>
      <c r="L470" s="123"/>
      <c r="M470" s="123"/>
      <c r="N470" s="123"/>
      <c r="O470" s="122" t="n">
        <f aca="false">SUM(L470:N470)</f>
        <v>0</v>
      </c>
      <c r="P470" s="123"/>
      <c r="Q470" s="123"/>
      <c r="R470" s="123"/>
      <c r="S470" s="122" t="n">
        <f aca="false">SUM(P470:R470)</f>
        <v>0</v>
      </c>
      <c r="T470" s="123"/>
      <c r="U470" s="123"/>
      <c r="V470" s="123"/>
      <c r="W470" s="122" t="n">
        <f aca="false">SUM(T470:V470)</f>
        <v>0</v>
      </c>
      <c r="X470" s="123"/>
      <c r="Y470" s="123"/>
      <c r="Z470" s="123"/>
      <c r="AA470" s="122" t="n">
        <f aca="false">SUM(X470:Z470)</f>
        <v>0</v>
      </c>
      <c r="AB470" s="123"/>
      <c r="AC470" s="123"/>
      <c r="AD470" s="123"/>
      <c r="AE470" s="123"/>
      <c r="AF470" s="123"/>
      <c r="AG470" s="122" t="n">
        <f aca="false">SUM(AC470:AF470)</f>
        <v>0</v>
      </c>
      <c r="AH470" s="124" t="n">
        <f aca="false">K470+O470+S470+W470+AA470+AB470+AG470</f>
        <v>0</v>
      </c>
      <c r="AI470" s="120" t="n">
        <v>0</v>
      </c>
      <c r="AJ470" s="121" t="n">
        <v>0</v>
      </c>
      <c r="AK470" s="121" t="n">
        <v>0</v>
      </c>
      <c r="AL470" s="121"/>
      <c r="AM470" s="122" t="n">
        <f aca="false">SUM(AJ470:AL470)</f>
        <v>0</v>
      </c>
      <c r="AN470" s="123"/>
      <c r="AO470" s="123"/>
      <c r="AP470" s="123" t="n">
        <v>0</v>
      </c>
      <c r="AQ470" s="122" t="n">
        <f aca="false">SUM(AN470:AP470)</f>
        <v>0</v>
      </c>
      <c r="AR470" s="123" t="n">
        <v>0</v>
      </c>
      <c r="AS470" s="123"/>
      <c r="AT470" s="123"/>
      <c r="AU470" s="122" t="n">
        <f aca="false">SUM(AR470:AT470)</f>
        <v>0</v>
      </c>
      <c r="AV470" s="123"/>
      <c r="AW470" s="123"/>
      <c r="AX470" s="123" t="n">
        <v>0</v>
      </c>
      <c r="AY470" s="122" t="n">
        <f aca="false">SUM(AV470:AX470)</f>
        <v>0</v>
      </c>
      <c r="AZ470" s="123"/>
      <c r="BA470" s="123"/>
      <c r="BB470" s="123"/>
      <c r="BC470" s="122" t="n">
        <f aca="false">SUM(AZ470:BB470)</f>
        <v>0</v>
      </c>
      <c r="BD470" s="123"/>
      <c r="BE470" s="123"/>
      <c r="BF470" s="123"/>
      <c r="BG470" s="123" t="n">
        <v>0</v>
      </c>
      <c r="BH470" s="123"/>
      <c r="BI470" s="122" t="n">
        <f aca="false">SUM(BE470:BH470)</f>
        <v>0</v>
      </c>
      <c r="BJ470" s="124" t="n">
        <f aca="false">AM470+AQ470+AU470+AY470+BC470+BD470+BI470</f>
        <v>0</v>
      </c>
      <c r="BK470" s="120" t="n">
        <v>0</v>
      </c>
      <c r="BL470" s="121" t="n">
        <v>0</v>
      </c>
      <c r="BM470" s="121"/>
      <c r="BN470" s="122" t="n">
        <f aca="false">SUM(BK470:BM470)</f>
        <v>0</v>
      </c>
      <c r="BO470" s="123"/>
      <c r="BP470" s="123"/>
      <c r="BQ470" s="123" t="n">
        <v>0</v>
      </c>
      <c r="BR470" s="122" t="n">
        <f aca="false">SUM(BO470:BQ470)</f>
        <v>0</v>
      </c>
      <c r="BS470" s="123"/>
      <c r="BT470" s="123"/>
      <c r="BU470" s="123"/>
      <c r="BV470" s="122" t="n">
        <f aca="false">SUM(BS470:BU470)</f>
        <v>0</v>
      </c>
      <c r="BW470" s="123"/>
      <c r="BX470" s="123"/>
      <c r="BY470" s="123" t="n">
        <v>0</v>
      </c>
      <c r="BZ470" s="122" t="n">
        <f aca="false">SUM(BW470:BY470)</f>
        <v>0</v>
      </c>
      <c r="CA470" s="123"/>
      <c r="CB470" s="123"/>
      <c r="CC470" s="123"/>
      <c r="CD470" s="122" t="n">
        <f aca="false">SUM(CA470:CC470)</f>
        <v>0</v>
      </c>
      <c r="CE470" s="123"/>
      <c r="CF470" s="123"/>
      <c r="CG470" s="123"/>
      <c r="CH470" s="123" t="n">
        <v>0</v>
      </c>
      <c r="CI470" s="123"/>
      <c r="CJ470" s="122" t="n">
        <f aca="false">SUM(CF470:CI470)</f>
        <v>0</v>
      </c>
      <c r="CK470" s="123" t="n">
        <f aca="false">BN470+BR470+BV470+BZ470+CD470+CE470+CJ470</f>
        <v>0</v>
      </c>
      <c r="CL470" s="125" t="n">
        <v>0</v>
      </c>
      <c r="CM470" s="126"/>
      <c r="CN470" s="32"/>
      <c r="CO470" s="32"/>
      <c r="CP470" s="32"/>
      <c r="CQ470" s="32"/>
      <c r="CR470" s="32"/>
      <c r="CS470" s="32"/>
      <c r="CT470" s="32"/>
    </row>
    <row r="471" customFormat="false" ht="24.75" hidden="false" customHeight="true" outlineLevel="0" collapsed="false">
      <c r="A471" s="32"/>
      <c r="B471" s="106" t="n">
        <f aca="false">B470+1</f>
        <v>461</v>
      </c>
      <c r="C471" s="117" t="n">
        <f aca="false">INDEX(_Rge_Projectdata_3rd,$B471,MATCH(C$10,_Rge_Headline_Projectdata,0))</f>
        <v>0</v>
      </c>
      <c r="D471" s="117" t="n">
        <f aca="false">INDEX(_Rge_Projectdata_3rd,$B471,MATCH(D$10,_Rge_Headline_Projectdata,0))</f>
        <v>0</v>
      </c>
      <c r="E471" s="118" t="str">
        <f aca="false" t="array" ref="E471:E471">IF(INDEX(_Rge_Projectdata_3rd,$B471,MATCH(E$10,_Rge_Headline_Projectdata,0))=0,"",INDEX(_Rge_Projectdata_3rd,$B471,MATCH(E$10,_Rge_Headline_Projectdata,0)))</f>
        <v/>
      </c>
      <c r="F471" s="119" t="str">
        <f aca="false">IF(OR(E471=0,E471&gt;_Reportdate),"Open","Closed")</f>
        <v>Open</v>
      </c>
      <c r="G471" s="120"/>
      <c r="H471" s="121"/>
      <c r="I471" s="121"/>
      <c r="J471" s="121"/>
      <c r="K471" s="122" t="n">
        <f aca="false">SUM(H471:J471)</f>
        <v>0</v>
      </c>
      <c r="L471" s="123"/>
      <c r="M471" s="123"/>
      <c r="N471" s="123"/>
      <c r="O471" s="122" t="n">
        <f aca="false">SUM(L471:N471)</f>
        <v>0</v>
      </c>
      <c r="P471" s="123"/>
      <c r="Q471" s="123"/>
      <c r="R471" s="123"/>
      <c r="S471" s="122" t="n">
        <f aca="false">SUM(P471:R471)</f>
        <v>0</v>
      </c>
      <c r="T471" s="123"/>
      <c r="U471" s="123"/>
      <c r="V471" s="123"/>
      <c r="W471" s="122" t="n">
        <f aca="false">SUM(T471:V471)</f>
        <v>0</v>
      </c>
      <c r="X471" s="123"/>
      <c r="Y471" s="123"/>
      <c r="Z471" s="123"/>
      <c r="AA471" s="122" t="n">
        <f aca="false">SUM(X471:Z471)</f>
        <v>0</v>
      </c>
      <c r="AB471" s="123"/>
      <c r="AC471" s="123"/>
      <c r="AD471" s="123"/>
      <c r="AE471" s="123"/>
      <c r="AF471" s="123"/>
      <c r="AG471" s="122" t="n">
        <f aca="false">SUM(AC471:AF471)</f>
        <v>0</v>
      </c>
      <c r="AH471" s="124" t="n">
        <f aca="false">K471+O471+S471+W471+AA471+AB471+AG471</f>
        <v>0</v>
      </c>
      <c r="AI471" s="120" t="n">
        <v>0</v>
      </c>
      <c r="AJ471" s="121" t="n">
        <v>0</v>
      </c>
      <c r="AK471" s="121" t="n">
        <v>0</v>
      </c>
      <c r="AL471" s="121"/>
      <c r="AM471" s="122" t="n">
        <f aca="false">SUM(AJ471:AL471)</f>
        <v>0</v>
      </c>
      <c r="AN471" s="123"/>
      <c r="AO471" s="123"/>
      <c r="AP471" s="123"/>
      <c r="AQ471" s="122" t="n">
        <f aca="false">SUM(AN471:AP471)</f>
        <v>0</v>
      </c>
      <c r="AR471" s="123" t="n">
        <v>0</v>
      </c>
      <c r="AS471" s="123"/>
      <c r="AT471" s="123"/>
      <c r="AU471" s="122" t="n">
        <f aca="false">SUM(AR471:AT471)</f>
        <v>0</v>
      </c>
      <c r="AV471" s="123"/>
      <c r="AW471" s="123"/>
      <c r="AX471" s="123"/>
      <c r="AY471" s="122" t="n">
        <f aca="false">SUM(AV471:AX471)</f>
        <v>0</v>
      </c>
      <c r="AZ471" s="123"/>
      <c r="BA471" s="123"/>
      <c r="BB471" s="123"/>
      <c r="BC471" s="122" t="n">
        <f aca="false">SUM(AZ471:BB471)</f>
        <v>0</v>
      </c>
      <c r="BD471" s="123"/>
      <c r="BE471" s="123"/>
      <c r="BF471" s="123"/>
      <c r="BG471" s="123" t="n">
        <v>0</v>
      </c>
      <c r="BH471" s="123"/>
      <c r="BI471" s="122" t="n">
        <f aca="false">SUM(BE471:BH471)</f>
        <v>0</v>
      </c>
      <c r="BJ471" s="124" t="n">
        <f aca="false">AM471+AQ471+AU471+AY471+BC471+BD471+BI471</f>
        <v>0</v>
      </c>
      <c r="BK471" s="120" t="n">
        <v>0</v>
      </c>
      <c r="BL471" s="121" t="n">
        <v>0</v>
      </c>
      <c r="BM471" s="121"/>
      <c r="BN471" s="122" t="n">
        <f aca="false">SUM(BK471:BM471)</f>
        <v>0</v>
      </c>
      <c r="BO471" s="123"/>
      <c r="BP471" s="123"/>
      <c r="BQ471" s="123" t="n">
        <v>0</v>
      </c>
      <c r="BR471" s="122" t="n">
        <f aca="false">SUM(BO471:BQ471)</f>
        <v>0</v>
      </c>
      <c r="BS471" s="123"/>
      <c r="BT471" s="123"/>
      <c r="BU471" s="123"/>
      <c r="BV471" s="122" t="n">
        <f aca="false">SUM(BS471:BU471)</f>
        <v>0</v>
      </c>
      <c r="BW471" s="123"/>
      <c r="BX471" s="123"/>
      <c r="BY471" s="123" t="n">
        <v>0</v>
      </c>
      <c r="BZ471" s="122" t="n">
        <f aca="false">SUM(BW471:BY471)</f>
        <v>0</v>
      </c>
      <c r="CA471" s="123"/>
      <c r="CB471" s="123"/>
      <c r="CC471" s="123"/>
      <c r="CD471" s="122" t="n">
        <f aca="false">SUM(CA471:CC471)</f>
        <v>0</v>
      </c>
      <c r="CE471" s="123"/>
      <c r="CF471" s="123"/>
      <c r="CG471" s="123"/>
      <c r="CH471" s="123" t="n">
        <v>0</v>
      </c>
      <c r="CI471" s="123"/>
      <c r="CJ471" s="122" t="n">
        <f aca="false">SUM(CF471:CI471)</f>
        <v>0</v>
      </c>
      <c r="CK471" s="123" t="n">
        <f aca="false">BN471+BR471+BV471+BZ471+CD471+CE471+CJ471</f>
        <v>0</v>
      </c>
      <c r="CL471" s="125" t="n">
        <v>0</v>
      </c>
      <c r="CM471" s="126"/>
      <c r="CN471" s="32"/>
      <c r="CO471" s="32"/>
      <c r="CP471" s="32"/>
      <c r="CQ471" s="32"/>
      <c r="CR471" s="32"/>
      <c r="CS471" s="32"/>
      <c r="CT471" s="32"/>
    </row>
    <row r="472" customFormat="false" ht="24.75" hidden="false" customHeight="true" outlineLevel="0" collapsed="false">
      <c r="A472" s="32"/>
      <c r="B472" s="106" t="n">
        <f aca="false">B471+1</f>
        <v>462</v>
      </c>
      <c r="C472" s="117" t="n">
        <f aca="false">INDEX(_Rge_Projectdata_3rd,$B472,MATCH(C$10,_Rge_Headline_Projectdata,0))</f>
        <v>0</v>
      </c>
      <c r="D472" s="117" t="n">
        <f aca="false">INDEX(_Rge_Projectdata_3rd,$B472,MATCH(D$10,_Rge_Headline_Projectdata,0))</f>
        <v>0</v>
      </c>
      <c r="E472" s="118" t="str">
        <f aca="false" t="array" ref="E472:E472">IF(INDEX(_Rge_Projectdata_3rd,$B472,MATCH(E$10,_Rge_Headline_Projectdata,0))=0,"",INDEX(_Rge_Projectdata_3rd,$B472,MATCH(E$10,_Rge_Headline_Projectdata,0)))</f>
        <v/>
      </c>
      <c r="F472" s="119" t="str">
        <f aca="false">IF(OR(E472=0,E472&gt;_Reportdate),"Open","Closed")</f>
        <v>Open</v>
      </c>
      <c r="G472" s="120"/>
      <c r="H472" s="121"/>
      <c r="I472" s="121"/>
      <c r="J472" s="121"/>
      <c r="K472" s="122" t="n">
        <f aca="false">SUM(H472:J472)</f>
        <v>0</v>
      </c>
      <c r="L472" s="123"/>
      <c r="M472" s="123"/>
      <c r="N472" s="123"/>
      <c r="O472" s="122" t="n">
        <f aca="false">SUM(L472:N472)</f>
        <v>0</v>
      </c>
      <c r="P472" s="123"/>
      <c r="Q472" s="123"/>
      <c r="R472" s="123"/>
      <c r="S472" s="122" t="n">
        <f aca="false">SUM(P472:R472)</f>
        <v>0</v>
      </c>
      <c r="T472" s="123"/>
      <c r="U472" s="123"/>
      <c r="V472" s="123"/>
      <c r="W472" s="122" t="n">
        <f aca="false">SUM(T472:V472)</f>
        <v>0</v>
      </c>
      <c r="X472" s="123"/>
      <c r="Y472" s="123"/>
      <c r="Z472" s="123"/>
      <c r="AA472" s="122" t="n">
        <f aca="false">SUM(X472:Z472)</f>
        <v>0</v>
      </c>
      <c r="AB472" s="123"/>
      <c r="AC472" s="123"/>
      <c r="AD472" s="123"/>
      <c r="AE472" s="123"/>
      <c r="AF472" s="123"/>
      <c r="AG472" s="122" t="n">
        <f aca="false">SUM(AC472:AF472)</f>
        <v>0</v>
      </c>
      <c r="AH472" s="124" t="n">
        <f aca="false">K472+O472+S472+W472+AA472+AB472+AG472</f>
        <v>0</v>
      </c>
      <c r="AI472" s="120" t="n">
        <v>0</v>
      </c>
      <c r="AJ472" s="121" t="n">
        <v>0</v>
      </c>
      <c r="AK472" s="121" t="n">
        <v>0</v>
      </c>
      <c r="AL472" s="121"/>
      <c r="AM472" s="122" t="n">
        <f aca="false">SUM(AJ472:AL472)</f>
        <v>0</v>
      </c>
      <c r="AN472" s="123"/>
      <c r="AO472" s="123"/>
      <c r="AP472" s="123"/>
      <c r="AQ472" s="122" t="n">
        <f aca="false">SUM(AN472:AP472)</f>
        <v>0</v>
      </c>
      <c r="AR472" s="123" t="n">
        <v>0</v>
      </c>
      <c r="AS472" s="123"/>
      <c r="AT472" s="123"/>
      <c r="AU472" s="122" t="n">
        <f aca="false">SUM(AR472:AT472)</f>
        <v>0</v>
      </c>
      <c r="AV472" s="123"/>
      <c r="AW472" s="123"/>
      <c r="AX472" s="123"/>
      <c r="AY472" s="122" t="n">
        <f aca="false">SUM(AV472:AX472)</f>
        <v>0</v>
      </c>
      <c r="AZ472" s="123"/>
      <c r="BA472" s="123"/>
      <c r="BB472" s="123"/>
      <c r="BC472" s="122" t="n">
        <f aca="false">SUM(AZ472:BB472)</f>
        <v>0</v>
      </c>
      <c r="BD472" s="123"/>
      <c r="BE472" s="123"/>
      <c r="BF472" s="123"/>
      <c r="BG472" s="123" t="n">
        <v>0</v>
      </c>
      <c r="BH472" s="123"/>
      <c r="BI472" s="122" t="n">
        <f aca="false">SUM(BE472:BH472)</f>
        <v>0</v>
      </c>
      <c r="BJ472" s="124" t="n">
        <f aca="false">AM472+AQ472+AU472+AY472+BC472+BD472+BI472</f>
        <v>0</v>
      </c>
      <c r="BK472" s="120" t="n">
        <v>0</v>
      </c>
      <c r="BL472" s="121" t="n">
        <v>0</v>
      </c>
      <c r="BM472" s="121"/>
      <c r="BN472" s="122" t="n">
        <f aca="false">SUM(BK472:BM472)</f>
        <v>0</v>
      </c>
      <c r="BO472" s="123"/>
      <c r="BP472" s="123"/>
      <c r="BQ472" s="123" t="n">
        <v>0</v>
      </c>
      <c r="BR472" s="122" t="n">
        <f aca="false">SUM(BO472:BQ472)</f>
        <v>0</v>
      </c>
      <c r="BS472" s="123"/>
      <c r="BT472" s="123"/>
      <c r="BU472" s="123"/>
      <c r="BV472" s="122" t="n">
        <f aca="false">SUM(BS472:BU472)</f>
        <v>0</v>
      </c>
      <c r="BW472" s="123"/>
      <c r="BX472" s="123"/>
      <c r="BY472" s="123" t="n">
        <v>0</v>
      </c>
      <c r="BZ472" s="122" t="n">
        <f aca="false">SUM(BW472:BY472)</f>
        <v>0</v>
      </c>
      <c r="CA472" s="123"/>
      <c r="CB472" s="123"/>
      <c r="CC472" s="123"/>
      <c r="CD472" s="122" t="n">
        <f aca="false">SUM(CA472:CC472)</f>
        <v>0</v>
      </c>
      <c r="CE472" s="123"/>
      <c r="CF472" s="123"/>
      <c r="CG472" s="123"/>
      <c r="CH472" s="123" t="n">
        <v>0</v>
      </c>
      <c r="CI472" s="123"/>
      <c r="CJ472" s="122" t="n">
        <f aca="false">SUM(CF472:CI472)</f>
        <v>0</v>
      </c>
      <c r="CK472" s="123" t="n">
        <f aca="false">BN472+BR472+BV472+BZ472+CD472+CE472+CJ472</f>
        <v>0</v>
      </c>
      <c r="CL472" s="125" t="n">
        <v>0</v>
      </c>
      <c r="CM472" s="126"/>
      <c r="CN472" s="32"/>
      <c r="CO472" s="32"/>
      <c r="CP472" s="32"/>
      <c r="CQ472" s="32"/>
      <c r="CR472" s="32"/>
      <c r="CS472" s="32"/>
      <c r="CT472" s="32"/>
    </row>
    <row r="473" customFormat="false" ht="24.75" hidden="false" customHeight="true" outlineLevel="0" collapsed="false">
      <c r="A473" s="32"/>
      <c r="B473" s="106" t="n">
        <f aca="false">B472+1</f>
        <v>463</v>
      </c>
      <c r="C473" s="117" t="n">
        <f aca="false">INDEX(_Rge_Projectdata_3rd,$B473,MATCH(C$10,_Rge_Headline_Projectdata,0))</f>
        <v>0</v>
      </c>
      <c r="D473" s="117" t="n">
        <f aca="false">INDEX(_Rge_Projectdata_3rd,$B473,MATCH(D$10,_Rge_Headline_Projectdata,0))</f>
        <v>0</v>
      </c>
      <c r="E473" s="118" t="str">
        <f aca="false" t="array" ref="E473:E473">IF(INDEX(_Rge_Projectdata_3rd,$B473,MATCH(E$10,_Rge_Headline_Projectdata,0))=0,"",INDEX(_Rge_Projectdata_3rd,$B473,MATCH(E$10,_Rge_Headline_Projectdata,0)))</f>
        <v/>
      </c>
      <c r="F473" s="119" t="str">
        <f aca="false">IF(OR(E473=0,E473&gt;_Reportdate),"Open","Closed")</f>
        <v>Open</v>
      </c>
      <c r="G473" s="120"/>
      <c r="H473" s="121"/>
      <c r="I473" s="121"/>
      <c r="J473" s="121"/>
      <c r="K473" s="122" t="n">
        <f aca="false">SUM(H473:J473)</f>
        <v>0</v>
      </c>
      <c r="L473" s="123"/>
      <c r="M473" s="123"/>
      <c r="N473" s="123"/>
      <c r="O473" s="122" t="n">
        <f aca="false">SUM(L473:N473)</f>
        <v>0</v>
      </c>
      <c r="P473" s="123"/>
      <c r="Q473" s="123"/>
      <c r="R473" s="123"/>
      <c r="S473" s="122" t="n">
        <f aca="false">SUM(P473:R473)</f>
        <v>0</v>
      </c>
      <c r="T473" s="123"/>
      <c r="U473" s="123"/>
      <c r="V473" s="123"/>
      <c r="W473" s="122" t="n">
        <f aca="false">SUM(T473:V473)</f>
        <v>0</v>
      </c>
      <c r="X473" s="123"/>
      <c r="Y473" s="123"/>
      <c r="Z473" s="123"/>
      <c r="AA473" s="122" t="n">
        <f aca="false">SUM(X473:Z473)</f>
        <v>0</v>
      </c>
      <c r="AB473" s="123"/>
      <c r="AC473" s="123"/>
      <c r="AD473" s="123"/>
      <c r="AE473" s="123"/>
      <c r="AF473" s="123"/>
      <c r="AG473" s="122" t="n">
        <f aca="false">SUM(AC473:AF473)</f>
        <v>0</v>
      </c>
      <c r="AH473" s="124" t="n">
        <f aca="false">K473+O473+S473+W473+AA473+AB473+AG473</f>
        <v>0</v>
      </c>
      <c r="AI473" s="120" t="n">
        <v>0</v>
      </c>
      <c r="AJ473" s="121" t="n">
        <v>0</v>
      </c>
      <c r="AK473" s="121" t="n">
        <v>0</v>
      </c>
      <c r="AL473" s="121"/>
      <c r="AM473" s="122" t="n">
        <f aca="false">SUM(AJ473:AL473)</f>
        <v>0</v>
      </c>
      <c r="AN473" s="123"/>
      <c r="AO473" s="123"/>
      <c r="AP473" s="123"/>
      <c r="AQ473" s="122" t="n">
        <f aca="false">SUM(AN473:AP473)</f>
        <v>0</v>
      </c>
      <c r="AR473" s="123" t="n">
        <v>0</v>
      </c>
      <c r="AS473" s="123"/>
      <c r="AT473" s="123"/>
      <c r="AU473" s="122" t="n">
        <f aca="false">SUM(AR473:AT473)</f>
        <v>0</v>
      </c>
      <c r="AV473" s="123"/>
      <c r="AW473" s="123"/>
      <c r="AX473" s="123"/>
      <c r="AY473" s="122" t="n">
        <f aca="false">SUM(AV473:AX473)</f>
        <v>0</v>
      </c>
      <c r="AZ473" s="123"/>
      <c r="BA473" s="123"/>
      <c r="BB473" s="123"/>
      <c r="BC473" s="122" t="n">
        <f aca="false">SUM(AZ473:BB473)</f>
        <v>0</v>
      </c>
      <c r="BD473" s="123"/>
      <c r="BE473" s="123"/>
      <c r="BF473" s="123"/>
      <c r="BG473" s="123" t="n">
        <v>0</v>
      </c>
      <c r="BH473" s="123"/>
      <c r="BI473" s="122" t="n">
        <f aca="false">SUM(BE473:BH473)</f>
        <v>0</v>
      </c>
      <c r="BJ473" s="124" t="n">
        <f aca="false">AM473+AQ473+AU473+AY473+BC473+BD473+BI473</f>
        <v>0</v>
      </c>
      <c r="BK473" s="120" t="n">
        <v>0</v>
      </c>
      <c r="BL473" s="121" t="n">
        <v>0</v>
      </c>
      <c r="BM473" s="121"/>
      <c r="BN473" s="122" t="n">
        <f aca="false">SUM(BK473:BM473)</f>
        <v>0</v>
      </c>
      <c r="BO473" s="123"/>
      <c r="BP473" s="123"/>
      <c r="BQ473" s="123" t="n">
        <v>0</v>
      </c>
      <c r="BR473" s="122" t="n">
        <f aca="false">SUM(BO473:BQ473)</f>
        <v>0</v>
      </c>
      <c r="BS473" s="123"/>
      <c r="BT473" s="123"/>
      <c r="BU473" s="123"/>
      <c r="BV473" s="122" t="n">
        <f aca="false">SUM(BS473:BU473)</f>
        <v>0</v>
      </c>
      <c r="BW473" s="123"/>
      <c r="BX473" s="123"/>
      <c r="BY473" s="123" t="n">
        <v>0</v>
      </c>
      <c r="BZ473" s="122" t="n">
        <f aca="false">SUM(BW473:BY473)</f>
        <v>0</v>
      </c>
      <c r="CA473" s="123"/>
      <c r="CB473" s="123"/>
      <c r="CC473" s="123"/>
      <c r="CD473" s="122" t="n">
        <f aca="false">SUM(CA473:CC473)</f>
        <v>0</v>
      </c>
      <c r="CE473" s="123"/>
      <c r="CF473" s="123"/>
      <c r="CG473" s="123"/>
      <c r="CH473" s="123" t="n">
        <v>0</v>
      </c>
      <c r="CI473" s="123"/>
      <c r="CJ473" s="122" t="n">
        <f aca="false">SUM(CF473:CI473)</f>
        <v>0</v>
      </c>
      <c r="CK473" s="123" t="n">
        <f aca="false">BN473+BR473+BV473+BZ473+CD473+CE473+CJ473</f>
        <v>0</v>
      </c>
      <c r="CL473" s="125" t="n">
        <v>0</v>
      </c>
      <c r="CM473" s="126"/>
      <c r="CN473" s="32"/>
      <c r="CO473" s="32"/>
      <c r="CP473" s="32"/>
      <c r="CQ473" s="32"/>
      <c r="CR473" s="32"/>
      <c r="CS473" s="32"/>
      <c r="CT473" s="32"/>
    </row>
    <row r="474" customFormat="false" ht="24.75" hidden="false" customHeight="true" outlineLevel="0" collapsed="false">
      <c r="A474" s="32"/>
      <c r="B474" s="106" t="n">
        <f aca="false">B473+1</f>
        <v>464</v>
      </c>
      <c r="C474" s="117" t="n">
        <f aca="false">INDEX(_Rge_Projectdata_3rd,$B474,MATCH(C$10,_Rge_Headline_Projectdata,0))</f>
        <v>0</v>
      </c>
      <c r="D474" s="117" t="n">
        <f aca="false">INDEX(_Rge_Projectdata_3rd,$B474,MATCH(D$10,_Rge_Headline_Projectdata,0))</f>
        <v>0</v>
      </c>
      <c r="E474" s="118" t="str">
        <f aca="false" t="array" ref="E474:E474">IF(INDEX(_Rge_Projectdata_3rd,$B474,MATCH(E$10,_Rge_Headline_Projectdata,0))=0,"",INDEX(_Rge_Projectdata_3rd,$B474,MATCH(E$10,_Rge_Headline_Projectdata,0)))</f>
        <v/>
      </c>
      <c r="F474" s="119" t="str">
        <f aca="false">IF(OR(E474=0,E474&gt;_Reportdate),"Open","Closed")</f>
        <v>Open</v>
      </c>
      <c r="G474" s="120"/>
      <c r="H474" s="121"/>
      <c r="I474" s="121"/>
      <c r="J474" s="121"/>
      <c r="K474" s="122" t="n">
        <f aca="false">SUM(H474:J474)</f>
        <v>0</v>
      </c>
      <c r="L474" s="123"/>
      <c r="M474" s="123"/>
      <c r="N474" s="123"/>
      <c r="O474" s="122" t="n">
        <f aca="false">SUM(L474:N474)</f>
        <v>0</v>
      </c>
      <c r="P474" s="123"/>
      <c r="Q474" s="123"/>
      <c r="R474" s="123"/>
      <c r="S474" s="122" t="n">
        <f aca="false">SUM(P474:R474)</f>
        <v>0</v>
      </c>
      <c r="T474" s="123"/>
      <c r="U474" s="123"/>
      <c r="V474" s="123"/>
      <c r="W474" s="122" t="n">
        <f aca="false">SUM(T474:V474)</f>
        <v>0</v>
      </c>
      <c r="X474" s="123"/>
      <c r="Y474" s="123"/>
      <c r="Z474" s="123"/>
      <c r="AA474" s="122" t="n">
        <f aca="false">SUM(X474:Z474)</f>
        <v>0</v>
      </c>
      <c r="AB474" s="123"/>
      <c r="AC474" s="123"/>
      <c r="AD474" s="123"/>
      <c r="AE474" s="123"/>
      <c r="AF474" s="123"/>
      <c r="AG474" s="122" t="n">
        <f aca="false">SUM(AC474:AF474)</f>
        <v>0</v>
      </c>
      <c r="AH474" s="124" t="n">
        <f aca="false">K474+O474+S474+W474+AA474+AB474+AG474</f>
        <v>0</v>
      </c>
      <c r="AI474" s="120" t="n">
        <v>0</v>
      </c>
      <c r="AJ474" s="121" t="n">
        <v>0</v>
      </c>
      <c r="AK474" s="121" t="n">
        <v>0</v>
      </c>
      <c r="AL474" s="121"/>
      <c r="AM474" s="122" t="n">
        <f aca="false">SUM(AJ474:AL474)</f>
        <v>0</v>
      </c>
      <c r="AN474" s="123"/>
      <c r="AO474" s="123"/>
      <c r="AP474" s="123"/>
      <c r="AQ474" s="122" t="n">
        <f aca="false">SUM(AN474:AP474)</f>
        <v>0</v>
      </c>
      <c r="AR474" s="123" t="n">
        <v>0</v>
      </c>
      <c r="AS474" s="123"/>
      <c r="AT474" s="123"/>
      <c r="AU474" s="122" t="n">
        <f aca="false">SUM(AR474:AT474)</f>
        <v>0</v>
      </c>
      <c r="AV474" s="123"/>
      <c r="AW474" s="123"/>
      <c r="AX474" s="123"/>
      <c r="AY474" s="122" t="n">
        <f aca="false">SUM(AV474:AX474)</f>
        <v>0</v>
      </c>
      <c r="AZ474" s="123"/>
      <c r="BA474" s="123"/>
      <c r="BB474" s="123"/>
      <c r="BC474" s="122" t="n">
        <f aca="false">SUM(AZ474:BB474)</f>
        <v>0</v>
      </c>
      <c r="BD474" s="123"/>
      <c r="BE474" s="123"/>
      <c r="BF474" s="123"/>
      <c r="BG474" s="123" t="n">
        <v>0</v>
      </c>
      <c r="BH474" s="123"/>
      <c r="BI474" s="122" t="n">
        <f aca="false">SUM(BE474:BH474)</f>
        <v>0</v>
      </c>
      <c r="BJ474" s="124" t="n">
        <f aca="false">AM474+AQ474+AU474+AY474+BC474+BD474+BI474</f>
        <v>0</v>
      </c>
      <c r="BK474" s="120" t="n">
        <v>0</v>
      </c>
      <c r="BL474" s="121" t="n">
        <v>0</v>
      </c>
      <c r="BM474" s="121"/>
      <c r="BN474" s="122" t="n">
        <f aca="false">SUM(BK474:BM474)</f>
        <v>0</v>
      </c>
      <c r="BO474" s="123"/>
      <c r="BP474" s="123"/>
      <c r="BQ474" s="123" t="n">
        <v>0</v>
      </c>
      <c r="BR474" s="122" t="n">
        <f aca="false">SUM(BO474:BQ474)</f>
        <v>0</v>
      </c>
      <c r="BS474" s="123"/>
      <c r="BT474" s="123"/>
      <c r="BU474" s="123"/>
      <c r="BV474" s="122" t="n">
        <f aca="false">SUM(BS474:BU474)</f>
        <v>0</v>
      </c>
      <c r="BW474" s="123"/>
      <c r="BX474" s="123"/>
      <c r="BY474" s="123" t="n">
        <v>0</v>
      </c>
      <c r="BZ474" s="122" t="n">
        <f aca="false">SUM(BW474:BY474)</f>
        <v>0</v>
      </c>
      <c r="CA474" s="123"/>
      <c r="CB474" s="123"/>
      <c r="CC474" s="123"/>
      <c r="CD474" s="122" t="n">
        <f aca="false">SUM(CA474:CC474)</f>
        <v>0</v>
      </c>
      <c r="CE474" s="123"/>
      <c r="CF474" s="123"/>
      <c r="CG474" s="123"/>
      <c r="CH474" s="123" t="n">
        <v>0</v>
      </c>
      <c r="CI474" s="123"/>
      <c r="CJ474" s="122" t="n">
        <f aca="false">SUM(CF474:CI474)</f>
        <v>0</v>
      </c>
      <c r="CK474" s="123" t="n">
        <f aca="false">BN474+BR474+BV474+BZ474+CD474+CE474+CJ474</f>
        <v>0</v>
      </c>
      <c r="CL474" s="125" t="n">
        <v>0</v>
      </c>
      <c r="CM474" s="126"/>
      <c r="CN474" s="32"/>
      <c r="CO474" s="32"/>
      <c r="CP474" s="32"/>
      <c r="CQ474" s="32"/>
      <c r="CR474" s="32"/>
      <c r="CS474" s="32"/>
      <c r="CT474" s="32"/>
    </row>
    <row r="475" customFormat="false" ht="24.75" hidden="false" customHeight="true" outlineLevel="0" collapsed="false">
      <c r="A475" s="32"/>
      <c r="B475" s="106" t="n">
        <f aca="false">B474+1</f>
        <v>465</v>
      </c>
      <c r="C475" s="117" t="n">
        <f aca="false">INDEX(_Rge_Projectdata_3rd,$B475,MATCH(C$10,_Rge_Headline_Projectdata,0))</f>
        <v>0</v>
      </c>
      <c r="D475" s="117" t="n">
        <f aca="false">INDEX(_Rge_Projectdata_3rd,$B475,MATCH(D$10,_Rge_Headline_Projectdata,0))</f>
        <v>0</v>
      </c>
      <c r="E475" s="118" t="str">
        <f aca="false" t="array" ref="E475:E475">IF(INDEX(_Rge_Projectdata_3rd,$B475,MATCH(E$10,_Rge_Headline_Projectdata,0))=0,"",INDEX(_Rge_Projectdata_3rd,$B475,MATCH(E$10,_Rge_Headline_Projectdata,0)))</f>
        <v/>
      </c>
      <c r="F475" s="119" t="str">
        <f aca="false">IF(OR(E475=0,E475&gt;_Reportdate),"Open","Closed")</f>
        <v>Open</v>
      </c>
      <c r="G475" s="120"/>
      <c r="H475" s="121"/>
      <c r="I475" s="121"/>
      <c r="J475" s="121"/>
      <c r="K475" s="122" t="n">
        <f aca="false">SUM(H475:J475)</f>
        <v>0</v>
      </c>
      <c r="L475" s="123"/>
      <c r="M475" s="123"/>
      <c r="N475" s="123"/>
      <c r="O475" s="122" t="n">
        <f aca="false">SUM(L475:N475)</f>
        <v>0</v>
      </c>
      <c r="P475" s="123"/>
      <c r="Q475" s="123"/>
      <c r="R475" s="123"/>
      <c r="S475" s="122" t="n">
        <f aca="false">SUM(P475:R475)</f>
        <v>0</v>
      </c>
      <c r="T475" s="123"/>
      <c r="U475" s="123"/>
      <c r="V475" s="123"/>
      <c r="W475" s="122" t="n">
        <f aca="false">SUM(T475:V475)</f>
        <v>0</v>
      </c>
      <c r="X475" s="123"/>
      <c r="Y475" s="123"/>
      <c r="Z475" s="123"/>
      <c r="AA475" s="122" t="n">
        <f aca="false">SUM(X475:Z475)</f>
        <v>0</v>
      </c>
      <c r="AB475" s="123"/>
      <c r="AC475" s="123"/>
      <c r="AD475" s="123"/>
      <c r="AE475" s="123"/>
      <c r="AF475" s="123"/>
      <c r="AG475" s="122" t="n">
        <f aca="false">SUM(AC475:AF475)</f>
        <v>0</v>
      </c>
      <c r="AH475" s="124" t="n">
        <f aca="false">K475+O475+S475+W475+AA475+AB475+AG475</f>
        <v>0</v>
      </c>
      <c r="AI475" s="120" t="n">
        <v>0</v>
      </c>
      <c r="AJ475" s="121" t="n">
        <v>0</v>
      </c>
      <c r="AK475" s="121" t="n">
        <v>0</v>
      </c>
      <c r="AL475" s="121"/>
      <c r="AM475" s="122" t="n">
        <f aca="false">SUM(AJ475:AL475)</f>
        <v>0</v>
      </c>
      <c r="AN475" s="123"/>
      <c r="AO475" s="123"/>
      <c r="AP475" s="123"/>
      <c r="AQ475" s="122" t="n">
        <f aca="false">SUM(AN475:AP475)</f>
        <v>0</v>
      </c>
      <c r="AR475" s="123" t="n">
        <v>0</v>
      </c>
      <c r="AS475" s="123"/>
      <c r="AT475" s="123"/>
      <c r="AU475" s="122" t="n">
        <f aca="false">SUM(AR475:AT475)</f>
        <v>0</v>
      </c>
      <c r="AV475" s="123"/>
      <c r="AW475" s="123"/>
      <c r="AX475" s="123"/>
      <c r="AY475" s="122" t="n">
        <f aca="false">SUM(AV475:AX475)</f>
        <v>0</v>
      </c>
      <c r="AZ475" s="123"/>
      <c r="BA475" s="123"/>
      <c r="BB475" s="123"/>
      <c r="BC475" s="122" t="n">
        <f aca="false">SUM(AZ475:BB475)</f>
        <v>0</v>
      </c>
      <c r="BD475" s="123"/>
      <c r="BE475" s="123"/>
      <c r="BF475" s="123"/>
      <c r="BG475" s="123" t="n">
        <v>0</v>
      </c>
      <c r="BH475" s="123"/>
      <c r="BI475" s="122" t="n">
        <f aca="false">SUM(BE475:BH475)</f>
        <v>0</v>
      </c>
      <c r="BJ475" s="124" t="n">
        <f aca="false">AM475+AQ475+AU475+AY475+BC475+BD475+BI475</f>
        <v>0</v>
      </c>
      <c r="BK475" s="120" t="n">
        <v>0</v>
      </c>
      <c r="BL475" s="121" t="n">
        <v>0</v>
      </c>
      <c r="BM475" s="121"/>
      <c r="BN475" s="122" t="n">
        <f aca="false">SUM(BK475:BM475)</f>
        <v>0</v>
      </c>
      <c r="BO475" s="123"/>
      <c r="BP475" s="123"/>
      <c r="BQ475" s="123" t="n">
        <v>0</v>
      </c>
      <c r="BR475" s="122" t="n">
        <f aca="false">SUM(BO475:BQ475)</f>
        <v>0</v>
      </c>
      <c r="BS475" s="123"/>
      <c r="BT475" s="123"/>
      <c r="BU475" s="123"/>
      <c r="BV475" s="122" t="n">
        <f aca="false">SUM(BS475:BU475)</f>
        <v>0</v>
      </c>
      <c r="BW475" s="123"/>
      <c r="BX475" s="123"/>
      <c r="BY475" s="123" t="n">
        <v>0</v>
      </c>
      <c r="BZ475" s="122" t="n">
        <f aca="false">SUM(BW475:BY475)</f>
        <v>0</v>
      </c>
      <c r="CA475" s="123"/>
      <c r="CB475" s="123"/>
      <c r="CC475" s="123"/>
      <c r="CD475" s="122" t="n">
        <f aca="false">SUM(CA475:CC475)</f>
        <v>0</v>
      </c>
      <c r="CE475" s="123"/>
      <c r="CF475" s="123"/>
      <c r="CG475" s="123"/>
      <c r="CH475" s="123" t="n">
        <v>0</v>
      </c>
      <c r="CI475" s="123"/>
      <c r="CJ475" s="122" t="n">
        <f aca="false">SUM(CF475:CI475)</f>
        <v>0</v>
      </c>
      <c r="CK475" s="123" t="n">
        <f aca="false">BN475+BR475+BV475+BZ475+CD475+CE475+CJ475</f>
        <v>0</v>
      </c>
      <c r="CL475" s="125" t="n">
        <v>0</v>
      </c>
      <c r="CM475" s="126"/>
      <c r="CN475" s="32"/>
      <c r="CO475" s="32"/>
      <c r="CP475" s="32"/>
      <c r="CQ475" s="32"/>
      <c r="CR475" s="32"/>
      <c r="CS475" s="32"/>
      <c r="CT475" s="32"/>
    </row>
    <row r="476" customFormat="false" ht="24.75" hidden="false" customHeight="true" outlineLevel="0" collapsed="false">
      <c r="A476" s="32"/>
      <c r="B476" s="106" t="n">
        <f aca="false">B475+1</f>
        <v>466</v>
      </c>
      <c r="C476" s="117" t="n">
        <f aca="false">INDEX(_Rge_Projectdata_3rd,$B476,MATCH(C$10,_Rge_Headline_Projectdata,0))</f>
        <v>0</v>
      </c>
      <c r="D476" s="117" t="n">
        <f aca="false">INDEX(_Rge_Projectdata_3rd,$B476,MATCH(D$10,_Rge_Headline_Projectdata,0))</f>
        <v>0</v>
      </c>
      <c r="E476" s="118" t="str">
        <f aca="false" t="array" ref="E476:E476">IF(INDEX(_Rge_Projectdata_3rd,$B476,MATCH(E$10,_Rge_Headline_Projectdata,0))=0,"",INDEX(_Rge_Projectdata_3rd,$B476,MATCH(E$10,_Rge_Headline_Projectdata,0)))</f>
        <v/>
      </c>
      <c r="F476" s="119" t="str">
        <f aca="false">IF(OR(E476=0,E476&gt;_Reportdate),"Open","Closed")</f>
        <v>Open</v>
      </c>
      <c r="G476" s="120"/>
      <c r="H476" s="121"/>
      <c r="I476" s="121"/>
      <c r="J476" s="121"/>
      <c r="K476" s="122" t="n">
        <f aca="false">SUM(H476:J476)</f>
        <v>0</v>
      </c>
      <c r="L476" s="123"/>
      <c r="M476" s="123"/>
      <c r="N476" s="123"/>
      <c r="O476" s="122" t="n">
        <f aca="false">SUM(L476:N476)</f>
        <v>0</v>
      </c>
      <c r="P476" s="123"/>
      <c r="Q476" s="123"/>
      <c r="R476" s="123"/>
      <c r="S476" s="122" t="n">
        <f aca="false">SUM(P476:R476)</f>
        <v>0</v>
      </c>
      <c r="T476" s="123"/>
      <c r="U476" s="123"/>
      <c r="V476" s="123"/>
      <c r="W476" s="122" t="n">
        <f aca="false">SUM(T476:V476)</f>
        <v>0</v>
      </c>
      <c r="X476" s="123"/>
      <c r="Y476" s="123"/>
      <c r="Z476" s="123"/>
      <c r="AA476" s="122" t="n">
        <f aca="false">SUM(X476:Z476)</f>
        <v>0</v>
      </c>
      <c r="AB476" s="123"/>
      <c r="AC476" s="123"/>
      <c r="AD476" s="123"/>
      <c r="AE476" s="123"/>
      <c r="AF476" s="123"/>
      <c r="AG476" s="122" t="n">
        <f aca="false">SUM(AC476:AF476)</f>
        <v>0</v>
      </c>
      <c r="AH476" s="124" t="n">
        <f aca="false">K476+O476+S476+W476+AA476+AB476+AG476</f>
        <v>0</v>
      </c>
      <c r="AI476" s="120" t="n">
        <v>0</v>
      </c>
      <c r="AJ476" s="121" t="n">
        <v>0</v>
      </c>
      <c r="AK476" s="121" t="n">
        <v>0</v>
      </c>
      <c r="AL476" s="121"/>
      <c r="AM476" s="122" t="n">
        <f aca="false">SUM(AJ476:AL476)</f>
        <v>0</v>
      </c>
      <c r="AN476" s="123"/>
      <c r="AO476" s="123"/>
      <c r="AP476" s="123"/>
      <c r="AQ476" s="122" t="n">
        <f aca="false">SUM(AN476:AP476)</f>
        <v>0</v>
      </c>
      <c r="AR476" s="123" t="n">
        <v>0</v>
      </c>
      <c r="AS476" s="123"/>
      <c r="AT476" s="123"/>
      <c r="AU476" s="122" t="n">
        <f aca="false">SUM(AR476:AT476)</f>
        <v>0</v>
      </c>
      <c r="AV476" s="123"/>
      <c r="AW476" s="123"/>
      <c r="AX476" s="123"/>
      <c r="AY476" s="122" t="n">
        <f aca="false">SUM(AV476:AX476)</f>
        <v>0</v>
      </c>
      <c r="AZ476" s="123"/>
      <c r="BA476" s="123"/>
      <c r="BB476" s="123"/>
      <c r="BC476" s="122" t="n">
        <f aca="false">SUM(AZ476:BB476)</f>
        <v>0</v>
      </c>
      <c r="BD476" s="123"/>
      <c r="BE476" s="123"/>
      <c r="BF476" s="123"/>
      <c r="BG476" s="123" t="n">
        <v>0</v>
      </c>
      <c r="BH476" s="123"/>
      <c r="BI476" s="122" t="n">
        <f aca="false">SUM(BE476:BH476)</f>
        <v>0</v>
      </c>
      <c r="BJ476" s="124" t="n">
        <f aca="false">AM476+AQ476+AU476+AY476+BC476+BD476+BI476</f>
        <v>0</v>
      </c>
      <c r="BK476" s="120" t="n">
        <v>0</v>
      </c>
      <c r="BL476" s="121" t="n">
        <v>0</v>
      </c>
      <c r="BM476" s="121"/>
      <c r="BN476" s="122" t="n">
        <f aca="false">SUM(BK476:BM476)</f>
        <v>0</v>
      </c>
      <c r="BO476" s="123"/>
      <c r="BP476" s="123"/>
      <c r="BQ476" s="123" t="n">
        <v>0</v>
      </c>
      <c r="BR476" s="122" t="n">
        <f aca="false">SUM(BO476:BQ476)</f>
        <v>0</v>
      </c>
      <c r="BS476" s="123"/>
      <c r="BT476" s="123"/>
      <c r="BU476" s="123"/>
      <c r="BV476" s="122" t="n">
        <f aca="false">SUM(BS476:BU476)</f>
        <v>0</v>
      </c>
      <c r="BW476" s="123"/>
      <c r="BX476" s="123"/>
      <c r="BY476" s="123" t="n">
        <v>0</v>
      </c>
      <c r="BZ476" s="122" t="n">
        <f aca="false">SUM(BW476:BY476)</f>
        <v>0</v>
      </c>
      <c r="CA476" s="123"/>
      <c r="CB476" s="123"/>
      <c r="CC476" s="123"/>
      <c r="CD476" s="122" t="n">
        <f aca="false">SUM(CA476:CC476)</f>
        <v>0</v>
      </c>
      <c r="CE476" s="123"/>
      <c r="CF476" s="123"/>
      <c r="CG476" s="123"/>
      <c r="CH476" s="123" t="n">
        <v>0</v>
      </c>
      <c r="CI476" s="123"/>
      <c r="CJ476" s="122" t="n">
        <f aca="false">SUM(CF476:CI476)</f>
        <v>0</v>
      </c>
      <c r="CK476" s="123" t="n">
        <f aca="false">BN476+BR476+BV476+BZ476+CD476+CE476+CJ476</f>
        <v>0</v>
      </c>
      <c r="CL476" s="125" t="n">
        <v>0</v>
      </c>
      <c r="CM476" s="126"/>
      <c r="CN476" s="32"/>
      <c r="CO476" s="32"/>
      <c r="CP476" s="32"/>
      <c r="CQ476" s="32"/>
      <c r="CR476" s="32"/>
      <c r="CS476" s="32"/>
      <c r="CT476" s="32"/>
    </row>
    <row r="477" customFormat="false" ht="24.75" hidden="false" customHeight="true" outlineLevel="0" collapsed="false">
      <c r="A477" s="32"/>
      <c r="B477" s="106" t="n">
        <f aca="false">B476+1</f>
        <v>467</v>
      </c>
      <c r="C477" s="117" t="n">
        <f aca="false">INDEX(_Rge_Projectdata_3rd,$B477,MATCH(C$10,_Rge_Headline_Projectdata,0))</f>
        <v>0</v>
      </c>
      <c r="D477" s="117" t="n">
        <f aca="false">INDEX(_Rge_Projectdata_3rd,$B477,MATCH(D$10,_Rge_Headline_Projectdata,0))</f>
        <v>0</v>
      </c>
      <c r="E477" s="118" t="str">
        <f aca="false" t="array" ref="E477:E477">IF(INDEX(_Rge_Projectdata_3rd,$B477,MATCH(E$10,_Rge_Headline_Projectdata,0))=0,"",INDEX(_Rge_Projectdata_3rd,$B477,MATCH(E$10,_Rge_Headline_Projectdata,0)))</f>
        <v/>
      </c>
      <c r="F477" s="119" t="str">
        <f aca="false">IF(OR(E477=0,E477&gt;_Reportdate),"Open","Closed")</f>
        <v>Open</v>
      </c>
      <c r="G477" s="120"/>
      <c r="H477" s="121"/>
      <c r="I477" s="121"/>
      <c r="J477" s="121"/>
      <c r="K477" s="122" t="n">
        <f aca="false">SUM(H477:J477)</f>
        <v>0</v>
      </c>
      <c r="L477" s="123"/>
      <c r="M477" s="123"/>
      <c r="N477" s="123"/>
      <c r="O477" s="122" t="n">
        <f aca="false">SUM(L477:N477)</f>
        <v>0</v>
      </c>
      <c r="P477" s="123"/>
      <c r="Q477" s="123"/>
      <c r="R477" s="123"/>
      <c r="S477" s="122" t="n">
        <f aca="false">SUM(P477:R477)</f>
        <v>0</v>
      </c>
      <c r="T477" s="123"/>
      <c r="U477" s="123"/>
      <c r="V477" s="123"/>
      <c r="W477" s="122" t="n">
        <f aca="false">SUM(T477:V477)</f>
        <v>0</v>
      </c>
      <c r="X477" s="123"/>
      <c r="Y477" s="123"/>
      <c r="Z477" s="123"/>
      <c r="AA477" s="122" t="n">
        <f aca="false">SUM(X477:Z477)</f>
        <v>0</v>
      </c>
      <c r="AB477" s="123"/>
      <c r="AC477" s="123"/>
      <c r="AD477" s="123"/>
      <c r="AE477" s="123"/>
      <c r="AF477" s="123"/>
      <c r="AG477" s="122" t="n">
        <f aca="false">SUM(AC477:AF477)</f>
        <v>0</v>
      </c>
      <c r="AH477" s="124" t="n">
        <f aca="false">K477+O477+S477+W477+AA477+AB477+AG477</f>
        <v>0</v>
      </c>
      <c r="AI477" s="120" t="n">
        <v>0</v>
      </c>
      <c r="AJ477" s="121" t="n">
        <v>0</v>
      </c>
      <c r="AK477" s="121" t="n">
        <v>0</v>
      </c>
      <c r="AL477" s="121"/>
      <c r="AM477" s="122" t="n">
        <f aca="false">SUM(AJ477:AL477)</f>
        <v>0</v>
      </c>
      <c r="AN477" s="123"/>
      <c r="AO477" s="123"/>
      <c r="AP477" s="123"/>
      <c r="AQ477" s="122" t="n">
        <f aca="false">SUM(AN477:AP477)</f>
        <v>0</v>
      </c>
      <c r="AR477" s="123" t="n">
        <v>0</v>
      </c>
      <c r="AS477" s="123"/>
      <c r="AT477" s="123"/>
      <c r="AU477" s="122" t="n">
        <f aca="false">SUM(AR477:AT477)</f>
        <v>0</v>
      </c>
      <c r="AV477" s="123"/>
      <c r="AW477" s="123"/>
      <c r="AX477" s="123"/>
      <c r="AY477" s="122" t="n">
        <f aca="false">SUM(AV477:AX477)</f>
        <v>0</v>
      </c>
      <c r="AZ477" s="123"/>
      <c r="BA477" s="123"/>
      <c r="BB477" s="123"/>
      <c r="BC477" s="122" t="n">
        <f aca="false">SUM(AZ477:BB477)</f>
        <v>0</v>
      </c>
      <c r="BD477" s="123"/>
      <c r="BE477" s="123"/>
      <c r="BF477" s="123"/>
      <c r="BG477" s="123" t="n">
        <v>0</v>
      </c>
      <c r="BH477" s="123"/>
      <c r="BI477" s="122" t="n">
        <f aca="false">SUM(BE477:BH477)</f>
        <v>0</v>
      </c>
      <c r="BJ477" s="124" t="n">
        <f aca="false">AM477+AQ477+AU477+AY477+BC477+BD477+BI477</f>
        <v>0</v>
      </c>
      <c r="BK477" s="120" t="n">
        <v>0</v>
      </c>
      <c r="BL477" s="121" t="n">
        <v>0</v>
      </c>
      <c r="BM477" s="121"/>
      <c r="BN477" s="122" t="n">
        <f aca="false">SUM(BK477:BM477)</f>
        <v>0</v>
      </c>
      <c r="BO477" s="123"/>
      <c r="BP477" s="123"/>
      <c r="BQ477" s="123" t="n">
        <v>0</v>
      </c>
      <c r="BR477" s="122" t="n">
        <f aca="false">SUM(BO477:BQ477)</f>
        <v>0</v>
      </c>
      <c r="BS477" s="123"/>
      <c r="BT477" s="123"/>
      <c r="BU477" s="123"/>
      <c r="BV477" s="122" t="n">
        <f aca="false">SUM(BS477:BU477)</f>
        <v>0</v>
      </c>
      <c r="BW477" s="123"/>
      <c r="BX477" s="123"/>
      <c r="BY477" s="123" t="n">
        <v>0</v>
      </c>
      <c r="BZ477" s="122" t="n">
        <f aca="false">SUM(BW477:BY477)</f>
        <v>0</v>
      </c>
      <c r="CA477" s="123"/>
      <c r="CB477" s="123"/>
      <c r="CC477" s="123"/>
      <c r="CD477" s="122" t="n">
        <f aca="false">SUM(CA477:CC477)</f>
        <v>0</v>
      </c>
      <c r="CE477" s="123"/>
      <c r="CF477" s="123"/>
      <c r="CG477" s="123"/>
      <c r="CH477" s="123" t="n">
        <v>0</v>
      </c>
      <c r="CI477" s="123"/>
      <c r="CJ477" s="122" t="n">
        <f aca="false">SUM(CF477:CI477)</f>
        <v>0</v>
      </c>
      <c r="CK477" s="123" t="n">
        <f aca="false">BN477+BR477+BV477+BZ477+CD477+CE477+CJ477</f>
        <v>0</v>
      </c>
      <c r="CL477" s="125" t="n">
        <v>0</v>
      </c>
      <c r="CM477" s="126"/>
      <c r="CN477" s="32"/>
      <c r="CO477" s="32"/>
      <c r="CP477" s="32"/>
      <c r="CQ477" s="32"/>
      <c r="CR477" s="32"/>
      <c r="CS477" s="32"/>
      <c r="CT477" s="32"/>
    </row>
    <row r="478" customFormat="false" ht="24.75" hidden="false" customHeight="true" outlineLevel="0" collapsed="false">
      <c r="A478" s="32"/>
      <c r="B478" s="106" t="n">
        <f aca="false">B477+1</f>
        <v>468</v>
      </c>
      <c r="C478" s="117" t="n">
        <f aca="false">INDEX(_Rge_Projectdata_3rd,$B478,MATCH(C$10,_Rge_Headline_Projectdata,0))</f>
        <v>0</v>
      </c>
      <c r="D478" s="117" t="n">
        <f aca="false">INDEX(_Rge_Projectdata_3rd,$B478,MATCH(D$10,_Rge_Headline_Projectdata,0))</f>
        <v>0</v>
      </c>
      <c r="E478" s="118" t="str">
        <f aca="false" t="array" ref="E478:E478">IF(INDEX(_Rge_Projectdata_3rd,$B478,MATCH(E$10,_Rge_Headline_Projectdata,0))=0,"",INDEX(_Rge_Projectdata_3rd,$B478,MATCH(E$10,_Rge_Headline_Projectdata,0)))</f>
        <v/>
      </c>
      <c r="F478" s="119" t="str">
        <f aca="false">IF(OR(E478=0,E478&gt;_Reportdate),"Open","Closed")</f>
        <v>Open</v>
      </c>
      <c r="G478" s="120"/>
      <c r="H478" s="121"/>
      <c r="I478" s="121"/>
      <c r="J478" s="121"/>
      <c r="K478" s="122" t="n">
        <f aca="false">SUM(H478:J478)</f>
        <v>0</v>
      </c>
      <c r="L478" s="123"/>
      <c r="M478" s="123"/>
      <c r="N478" s="123"/>
      <c r="O478" s="122" t="n">
        <f aca="false">SUM(L478:N478)</f>
        <v>0</v>
      </c>
      <c r="P478" s="123"/>
      <c r="Q478" s="123"/>
      <c r="R478" s="123"/>
      <c r="S478" s="122" t="n">
        <f aca="false">SUM(P478:R478)</f>
        <v>0</v>
      </c>
      <c r="T478" s="123"/>
      <c r="U478" s="123"/>
      <c r="V478" s="123"/>
      <c r="W478" s="122" t="n">
        <f aca="false">SUM(T478:V478)</f>
        <v>0</v>
      </c>
      <c r="X478" s="123"/>
      <c r="Y478" s="123"/>
      <c r="Z478" s="123"/>
      <c r="AA478" s="122" t="n">
        <f aca="false">SUM(X478:Z478)</f>
        <v>0</v>
      </c>
      <c r="AB478" s="123"/>
      <c r="AC478" s="123"/>
      <c r="AD478" s="123"/>
      <c r="AE478" s="123"/>
      <c r="AF478" s="123"/>
      <c r="AG478" s="122" t="n">
        <f aca="false">SUM(AC478:AF478)</f>
        <v>0</v>
      </c>
      <c r="AH478" s="124" t="n">
        <f aca="false">K478+O478+S478+W478+AA478+AB478+AG478</f>
        <v>0</v>
      </c>
      <c r="AI478" s="120" t="n">
        <v>0</v>
      </c>
      <c r="AJ478" s="121" t="n">
        <v>0</v>
      </c>
      <c r="AK478" s="121" t="n">
        <v>0</v>
      </c>
      <c r="AL478" s="121"/>
      <c r="AM478" s="122" t="n">
        <f aca="false">SUM(AJ478:AL478)</f>
        <v>0</v>
      </c>
      <c r="AN478" s="123"/>
      <c r="AO478" s="123"/>
      <c r="AP478" s="123"/>
      <c r="AQ478" s="122" t="n">
        <f aca="false">SUM(AN478:AP478)</f>
        <v>0</v>
      </c>
      <c r="AR478" s="123" t="n">
        <v>0</v>
      </c>
      <c r="AS478" s="123"/>
      <c r="AT478" s="123"/>
      <c r="AU478" s="122" t="n">
        <f aca="false">SUM(AR478:AT478)</f>
        <v>0</v>
      </c>
      <c r="AV478" s="123"/>
      <c r="AW478" s="123"/>
      <c r="AX478" s="123"/>
      <c r="AY478" s="122" t="n">
        <f aca="false">SUM(AV478:AX478)</f>
        <v>0</v>
      </c>
      <c r="AZ478" s="123"/>
      <c r="BA478" s="123"/>
      <c r="BB478" s="123"/>
      <c r="BC478" s="122" t="n">
        <f aca="false">SUM(AZ478:BB478)</f>
        <v>0</v>
      </c>
      <c r="BD478" s="123"/>
      <c r="BE478" s="123"/>
      <c r="BF478" s="123"/>
      <c r="BG478" s="123" t="n">
        <v>0</v>
      </c>
      <c r="BH478" s="123"/>
      <c r="BI478" s="122" t="n">
        <f aca="false">SUM(BE478:BH478)</f>
        <v>0</v>
      </c>
      <c r="BJ478" s="124" t="n">
        <f aca="false">AM478+AQ478+AU478+AY478+BC478+BD478+BI478</f>
        <v>0</v>
      </c>
      <c r="BK478" s="120" t="n">
        <v>0</v>
      </c>
      <c r="BL478" s="121" t="n">
        <v>0</v>
      </c>
      <c r="BM478" s="121"/>
      <c r="BN478" s="122" t="n">
        <f aca="false">SUM(BK478:BM478)</f>
        <v>0</v>
      </c>
      <c r="BO478" s="123"/>
      <c r="BP478" s="123"/>
      <c r="BQ478" s="123" t="n">
        <v>0</v>
      </c>
      <c r="BR478" s="122" t="n">
        <f aca="false">SUM(BO478:BQ478)</f>
        <v>0</v>
      </c>
      <c r="BS478" s="123"/>
      <c r="BT478" s="123"/>
      <c r="BU478" s="123"/>
      <c r="BV478" s="122" t="n">
        <f aca="false">SUM(BS478:BU478)</f>
        <v>0</v>
      </c>
      <c r="BW478" s="123"/>
      <c r="BX478" s="123"/>
      <c r="BY478" s="123" t="n">
        <v>0</v>
      </c>
      <c r="BZ478" s="122" t="n">
        <f aca="false">SUM(BW478:BY478)</f>
        <v>0</v>
      </c>
      <c r="CA478" s="123"/>
      <c r="CB478" s="123"/>
      <c r="CC478" s="123"/>
      <c r="CD478" s="122" t="n">
        <f aca="false">SUM(CA478:CC478)</f>
        <v>0</v>
      </c>
      <c r="CE478" s="123"/>
      <c r="CF478" s="123"/>
      <c r="CG478" s="123"/>
      <c r="CH478" s="123" t="n">
        <v>0</v>
      </c>
      <c r="CI478" s="123"/>
      <c r="CJ478" s="122" t="n">
        <f aca="false">SUM(CF478:CI478)</f>
        <v>0</v>
      </c>
      <c r="CK478" s="123" t="n">
        <f aca="false">BN478+BR478+BV478+BZ478+CD478+CE478+CJ478</f>
        <v>0</v>
      </c>
      <c r="CL478" s="125" t="n">
        <v>0</v>
      </c>
      <c r="CM478" s="126"/>
      <c r="CN478" s="32"/>
      <c r="CO478" s="32"/>
      <c r="CP478" s="32"/>
      <c r="CQ478" s="32"/>
      <c r="CR478" s="32"/>
      <c r="CS478" s="32"/>
      <c r="CT478" s="32"/>
    </row>
    <row r="479" customFormat="false" ht="24.75" hidden="false" customHeight="true" outlineLevel="0" collapsed="false">
      <c r="A479" s="32"/>
      <c r="B479" s="106" t="n">
        <f aca="false">B478+1</f>
        <v>469</v>
      </c>
      <c r="C479" s="117" t="n">
        <f aca="false">INDEX(_Rge_Projectdata_3rd,$B479,MATCH(C$10,_Rge_Headline_Projectdata,0))</f>
        <v>0</v>
      </c>
      <c r="D479" s="117" t="n">
        <f aca="false">INDEX(_Rge_Projectdata_3rd,$B479,MATCH(D$10,_Rge_Headline_Projectdata,0))</f>
        <v>0</v>
      </c>
      <c r="E479" s="118" t="str">
        <f aca="false" t="array" ref="E479:E479">IF(INDEX(_Rge_Projectdata_3rd,$B479,MATCH(E$10,_Rge_Headline_Projectdata,0))=0,"",INDEX(_Rge_Projectdata_3rd,$B479,MATCH(E$10,_Rge_Headline_Projectdata,0)))</f>
        <v/>
      </c>
      <c r="F479" s="119" t="str">
        <f aca="false">IF(OR(E479=0,E479&gt;_Reportdate),"Open","Closed")</f>
        <v>Open</v>
      </c>
      <c r="G479" s="120"/>
      <c r="H479" s="121"/>
      <c r="I479" s="121"/>
      <c r="J479" s="121"/>
      <c r="K479" s="122" t="n">
        <f aca="false">SUM(H479:J479)</f>
        <v>0</v>
      </c>
      <c r="L479" s="123"/>
      <c r="M479" s="123"/>
      <c r="N479" s="123"/>
      <c r="O479" s="122" t="n">
        <f aca="false">SUM(L479:N479)</f>
        <v>0</v>
      </c>
      <c r="P479" s="123"/>
      <c r="Q479" s="123"/>
      <c r="R479" s="123"/>
      <c r="S479" s="122" t="n">
        <f aca="false">SUM(P479:R479)</f>
        <v>0</v>
      </c>
      <c r="T479" s="123"/>
      <c r="U479" s="123"/>
      <c r="V479" s="123"/>
      <c r="W479" s="122" t="n">
        <f aca="false">SUM(T479:V479)</f>
        <v>0</v>
      </c>
      <c r="X479" s="123"/>
      <c r="Y479" s="123"/>
      <c r="Z479" s="123"/>
      <c r="AA479" s="122" t="n">
        <f aca="false">SUM(X479:Z479)</f>
        <v>0</v>
      </c>
      <c r="AB479" s="123"/>
      <c r="AC479" s="123"/>
      <c r="AD479" s="123"/>
      <c r="AE479" s="123"/>
      <c r="AF479" s="123"/>
      <c r="AG479" s="122" t="n">
        <f aca="false">SUM(AC479:AF479)</f>
        <v>0</v>
      </c>
      <c r="AH479" s="124" t="n">
        <f aca="false">K479+O479+S479+W479+AA479+AB479+AG479</f>
        <v>0</v>
      </c>
      <c r="AI479" s="120" t="n">
        <v>0</v>
      </c>
      <c r="AJ479" s="121" t="n">
        <v>0</v>
      </c>
      <c r="AK479" s="121" t="n">
        <v>0</v>
      </c>
      <c r="AL479" s="121"/>
      <c r="AM479" s="122" t="n">
        <f aca="false">SUM(AJ479:AL479)</f>
        <v>0</v>
      </c>
      <c r="AN479" s="123"/>
      <c r="AO479" s="123"/>
      <c r="AP479" s="123"/>
      <c r="AQ479" s="122" t="n">
        <f aca="false">SUM(AN479:AP479)</f>
        <v>0</v>
      </c>
      <c r="AR479" s="123" t="n">
        <v>0</v>
      </c>
      <c r="AS479" s="123"/>
      <c r="AT479" s="123"/>
      <c r="AU479" s="122" t="n">
        <f aca="false">SUM(AR479:AT479)</f>
        <v>0</v>
      </c>
      <c r="AV479" s="123"/>
      <c r="AW479" s="123"/>
      <c r="AX479" s="123"/>
      <c r="AY479" s="122" t="n">
        <f aca="false">SUM(AV479:AX479)</f>
        <v>0</v>
      </c>
      <c r="AZ479" s="123"/>
      <c r="BA479" s="123"/>
      <c r="BB479" s="123"/>
      <c r="BC479" s="122" t="n">
        <f aca="false">SUM(AZ479:BB479)</f>
        <v>0</v>
      </c>
      <c r="BD479" s="123"/>
      <c r="BE479" s="123"/>
      <c r="BF479" s="123"/>
      <c r="BG479" s="123" t="n">
        <v>0</v>
      </c>
      <c r="BH479" s="123"/>
      <c r="BI479" s="122" t="n">
        <f aca="false">SUM(BE479:BH479)</f>
        <v>0</v>
      </c>
      <c r="BJ479" s="124" t="n">
        <f aca="false">AM479+AQ479+AU479+AY479+BC479+BD479+BI479</f>
        <v>0</v>
      </c>
      <c r="BK479" s="120" t="n">
        <v>0</v>
      </c>
      <c r="BL479" s="121" t="n">
        <v>0</v>
      </c>
      <c r="BM479" s="121"/>
      <c r="BN479" s="122" t="n">
        <f aca="false">SUM(BK479:BM479)</f>
        <v>0</v>
      </c>
      <c r="BO479" s="123"/>
      <c r="BP479" s="123"/>
      <c r="BQ479" s="123" t="n">
        <v>0</v>
      </c>
      <c r="BR479" s="122" t="n">
        <f aca="false">SUM(BO479:BQ479)</f>
        <v>0</v>
      </c>
      <c r="BS479" s="123"/>
      <c r="BT479" s="123"/>
      <c r="BU479" s="123"/>
      <c r="BV479" s="122" t="n">
        <f aca="false">SUM(BS479:BU479)</f>
        <v>0</v>
      </c>
      <c r="BW479" s="123"/>
      <c r="BX479" s="123"/>
      <c r="BY479" s="123" t="n">
        <v>0</v>
      </c>
      <c r="BZ479" s="122" t="n">
        <f aca="false">SUM(BW479:BY479)</f>
        <v>0</v>
      </c>
      <c r="CA479" s="123"/>
      <c r="CB479" s="123"/>
      <c r="CC479" s="123"/>
      <c r="CD479" s="122" t="n">
        <f aca="false">SUM(CA479:CC479)</f>
        <v>0</v>
      </c>
      <c r="CE479" s="123"/>
      <c r="CF479" s="123"/>
      <c r="CG479" s="123"/>
      <c r="CH479" s="123" t="n">
        <v>0</v>
      </c>
      <c r="CI479" s="123"/>
      <c r="CJ479" s="122" t="n">
        <f aca="false">SUM(CF479:CI479)</f>
        <v>0</v>
      </c>
      <c r="CK479" s="123" t="n">
        <f aca="false">BN479+BR479+BV479+BZ479+CD479+CE479+CJ479</f>
        <v>0</v>
      </c>
      <c r="CL479" s="125" t="n">
        <v>0</v>
      </c>
      <c r="CM479" s="126"/>
      <c r="CN479" s="32"/>
      <c r="CO479" s="32"/>
      <c r="CP479" s="32"/>
      <c r="CQ479" s="32"/>
      <c r="CR479" s="32"/>
      <c r="CS479" s="32"/>
      <c r="CT479" s="32"/>
    </row>
    <row r="480" customFormat="false" ht="24.75" hidden="false" customHeight="true" outlineLevel="0" collapsed="false">
      <c r="A480" s="32"/>
      <c r="B480" s="106" t="n">
        <f aca="false">B479+1</f>
        <v>470</v>
      </c>
      <c r="C480" s="117" t="n">
        <f aca="false">INDEX(_Rge_Projectdata_3rd,$B480,MATCH(C$10,_Rge_Headline_Projectdata,0))</f>
        <v>0</v>
      </c>
      <c r="D480" s="117" t="n">
        <f aca="false">INDEX(_Rge_Projectdata_3rd,$B480,MATCH(D$10,_Rge_Headline_Projectdata,0))</f>
        <v>0</v>
      </c>
      <c r="E480" s="118" t="str">
        <f aca="false" t="array" ref="E480:E480">IF(INDEX(_Rge_Projectdata_3rd,$B480,MATCH(E$10,_Rge_Headline_Projectdata,0))=0,"",INDEX(_Rge_Projectdata_3rd,$B480,MATCH(E$10,_Rge_Headline_Projectdata,0)))</f>
        <v/>
      </c>
      <c r="F480" s="119" t="str">
        <f aca="false">IF(OR(E480=0,E480&gt;_Reportdate),"Open","Closed")</f>
        <v>Open</v>
      </c>
      <c r="G480" s="120"/>
      <c r="H480" s="121"/>
      <c r="I480" s="121"/>
      <c r="J480" s="121"/>
      <c r="K480" s="122" t="n">
        <f aca="false">SUM(H480:J480)</f>
        <v>0</v>
      </c>
      <c r="L480" s="123"/>
      <c r="M480" s="123"/>
      <c r="N480" s="123"/>
      <c r="O480" s="122" t="n">
        <f aca="false">SUM(L480:N480)</f>
        <v>0</v>
      </c>
      <c r="P480" s="123"/>
      <c r="Q480" s="123"/>
      <c r="R480" s="123"/>
      <c r="S480" s="122" t="n">
        <f aca="false">SUM(P480:R480)</f>
        <v>0</v>
      </c>
      <c r="T480" s="123"/>
      <c r="U480" s="123"/>
      <c r="V480" s="123"/>
      <c r="W480" s="122" t="n">
        <f aca="false">SUM(T480:V480)</f>
        <v>0</v>
      </c>
      <c r="X480" s="123"/>
      <c r="Y480" s="123"/>
      <c r="Z480" s="123"/>
      <c r="AA480" s="122" t="n">
        <f aca="false">SUM(X480:Z480)</f>
        <v>0</v>
      </c>
      <c r="AB480" s="123"/>
      <c r="AC480" s="123"/>
      <c r="AD480" s="123"/>
      <c r="AE480" s="123"/>
      <c r="AF480" s="123"/>
      <c r="AG480" s="122" t="n">
        <f aca="false">SUM(AC480:AF480)</f>
        <v>0</v>
      </c>
      <c r="AH480" s="124" t="n">
        <f aca="false">K480+O480+S480+W480+AA480+AB480+AG480</f>
        <v>0</v>
      </c>
      <c r="AI480" s="120" t="n">
        <v>0</v>
      </c>
      <c r="AJ480" s="121" t="n">
        <v>0</v>
      </c>
      <c r="AK480" s="121" t="n">
        <v>0</v>
      </c>
      <c r="AL480" s="121"/>
      <c r="AM480" s="122" t="n">
        <f aca="false">SUM(AJ480:AL480)</f>
        <v>0</v>
      </c>
      <c r="AN480" s="123"/>
      <c r="AO480" s="123"/>
      <c r="AP480" s="123"/>
      <c r="AQ480" s="122" t="n">
        <f aca="false">SUM(AN480:AP480)</f>
        <v>0</v>
      </c>
      <c r="AR480" s="123" t="n">
        <v>0</v>
      </c>
      <c r="AS480" s="123"/>
      <c r="AT480" s="123"/>
      <c r="AU480" s="122" t="n">
        <f aca="false">SUM(AR480:AT480)</f>
        <v>0</v>
      </c>
      <c r="AV480" s="123"/>
      <c r="AW480" s="123"/>
      <c r="AX480" s="123"/>
      <c r="AY480" s="122" t="n">
        <f aca="false">SUM(AV480:AX480)</f>
        <v>0</v>
      </c>
      <c r="AZ480" s="123"/>
      <c r="BA480" s="123"/>
      <c r="BB480" s="123"/>
      <c r="BC480" s="122" t="n">
        <f aca="false">SUM(AZ480:BB480)</f>
        <v>0</v>
      </c>
      <c r="BD480" s="123"/>
      <c r="BE480" s="123"/>
      <c r="BF480" s="123"/>
      <c r="BG480" s="123" t="n">
        <v>0</v>
      </c>
      <c r="BH480" s="123"/>
      <c r="BI480" s="122" t="n">
        <f aca="false">SUM(BE480:BH480)</f>
        <v>0</v>
      </c>
      <c r="BJ480" s="124" t="n">
        <f aca="false">AM480+AQ480+AU480+AY480+BC480+BD480+BI480</f>
        <v>0</v>
      </c>
      <c r="BK480" s="120" t="n">
        <v>0</v>
      </c>
      <c r="BL480" s="121" t="n">
        <v>0</v>
      </c>
      <c r="BM480" s="121"/>
      <c r="BN480" s="122" t="n">
        <f aca="false">SUM(BK480:BM480)</f>
        <v>0</v>
      </c>
      <c r="BO480" s="123"/>
      <c r="BP480" s="123"/>
      <c r="BQ480" s="123" t="n">
        <v>0</v>
      </c>
      <c r="BR480" s="122" t="n">
        <f aca="false">SUM(BO480:BQ480)</f>
        <v>0</v>
      </c>
      <c r="BS480" s="123"/>
      <c r="BT480" s="123"/>
      <c r="BU480" s="123"/>
      <c r="BV480" s="122" t="n">
        <f aca="false">SUM(BS480:BU480)</f>
        <v>0</v>
      </c>
      <c r="BW480" s="123"/>
      <c r="BX480" s="123"/>
      <c r="BY480" s="123" t="n">
        <v>0</v>
      </c>
      <c r="BZ480" s="122" t="n">
        <f aca="false">SUM(BW480:BY480)</f>
        <v>0</v>
      </c>
      <c r="CA480" s="123"/>
      <c r="CB480" s="123"/>
      <c r="CC480" s="123"/>
      <c r="CD480" s="122" t="n">
        <f aca="false">SUM(CA480:CC480)</f>
        <v>0</v>
      </c>
      <c r="CE480" s="123"/>
      <c r="CF480" s="123"/>
      <c r="CG480" s="123"/>
      <c r="CH480" s="123" t="n">
        <v>0</v>
      </c>
      <c r="CI480" s="123"/>
      <c r="CJ480" s="122" t="n">
        <f aca="false">SUM(CF480:CI480)</f>
        <v>0</v>
      </c>
      <c r="CK480" s="123" t="n">
        <f aca="false">BN480+BR480+BV480+BZ480+CD480+CE480+CJ480</f>
        <v>0</v>
      </c>
      <c r="CL480" s="125" t="n">
        <v>0</v>
      </c>
      <c r="CM480" s="126"/>
      <c r="CN480" s="32"/>
      <c r="CO480" s="32"/>
      <c r="CP480" s="32"/>
      <c r="CQ480" s="32"/>
      <c r="CR480" s="32"/>
      <c r="CS480" s="32"/>
      <c r="CT480" s="32"/>
    </row>
    <row r="481" customFormat="false" ht="24.75" hidden="false" customHeight="true" outlineLevel="0" collapsed="false">
      <c r="A481" s="32"/>
      <c r="B481" s="106" t="n">
        <f aca="false">B480+1</f>
        <v>471</v>
      </c>
      <c r="C481" s="117" t="n">
        <f aca="false">INDEX(_Rge_Projectdata_3rd,$B481,MATCH(C$10,_Rge_Headline_Projectdata,0))</f>
        <v>0</v>
      </c>
      <c r="D481" s="117" t="n">
        <f aca="false">INDEX(_Rge_Projectdata_3rd,$B481,MATCH(D$10,_Rge_Headline_Projectdata,0))</f>
        <v>0</v>
      </c>
      <c r="E481" s="118" t="str">
        <f aca="false" t="array" ref="E481:E481">IF(INDEX(_Rge_Projectdata_3rd,$B481,MATCH(E$10,_Rge_Headline_Projectdata,0))=0,"",INDEX(_Rge_Projectdata_3rd,$B481,MATCH(E$10,_Rge_Headline_Projectdata,0)))</f>
        <v/>
      </c>
      <c r="F481" s="119" t="str">
        <f aca="false">IF(OR(E481=0,E481&gt;_Reportdate),"Open","Closed")</f>
        <v>Open</v>
      </c>
      <c r="G481" s="120"/>
      <c r="H481" s="121"/>
      <c r="I481" s="121"/>
      <c r="J481" s="121"/>
      <c r="K481" s="122" t="n">
        <f aca="false">SUM(H481:J481)</f>
        <v>0</v>
      </c>
      <c r="L481" s="123"/>
      <c r="M481" s="123"/>
      <c r="N481" s="123"/>
      <c r="O481" s="122" t="n">
        <f aca="false">SUM(L481:N481)</f>
        <v>0</v>
      </c>
      <c r="P481" s="123"/>
      <c r="Q481" s="123"/>
      <c r="R481" s="123"/>
      <c r="S481" s="122" t="n">
        <f aca="false">SUM(P481:R481)</f>
        <v>0</v>
      </c>
      <c r="T481" s="123"/>
      <c r="U481" s="123"/>
      <c r="V481" s="123"/>
      <c r="W481" s="122" t="n">
        <f aca="false">SUM(T481:V481)</f>
        <v>0</v>
      </c>
      <c r="X481" s="123"/>
      <c r="Y481" s="123"/>
      <c r="Z481" s="123"/>
      <c r="AA481" s="122" t="n">
        <f aca="false">SUM(X481:Z481)</f>
        <v>0</v>
      </c>
      <c r="AB481" s="123"/>
      <c r="AC481" s="123"/>
      <c r="AD481" s="123"/>
      <c r="AE481" s="123"/>
      <c r="AF481" s="123"/>
      <c r="AG481" s="122" t="n">
        <f aca="false">SUM(AC481:AF481)</f>
        <v>0</v>
      </c>
      <c r="AH481" s="124" t="n">
        <f aca="false">K481+O481+S481+W481+AA481+AB481+AG481</f>
        <v>0</v>
      </c>
      <c r="AI481" s="120" t="n">
        <v>0</v>
      </c>
      <c r="AJ481" s="121" t="n">
        <v>0</v>
      </c>
      <c r="AK481" s="121" t="n">
        <v>0</v>
      </c>
      <c r="AL481" s="121"/>
      <c r="AM481" s="122" t="n">
        <f aca="false">SUM(AJ481:AL481)</f>
        <v>0</v>
      </c>
      <c r="AN481" s="123"/>
      <c r="AO481" s="123"/>
      <c r="AP481" s="123"/>
      <c r="AQ481" s="122" t="n">
        <f aca="false">SUM(AN481:AP481)</f>
        <v>0</v>
      </c>
      <c r="AR481" s="123" t="n">
        <v>0</v>
      </c>
      <c r="AS481" s="123"/>
      <c r="AT481" s="123"/>
      <c r="AU481" s="122" t="n">
        <f aca="false">SUM(AR481:AT481)</f>
        <v>0</v>
      </c>
      <c r="AV481" s="123"/>
      <c r="AW481" s="123"/>
      <c r="AX481" s="123"/>
      <c r="AY481" s="122" t="n">
        <f aca="false">SUM(AV481:AX481)</f>
        <v>0</v>
      </c>
      <c r="AZ481" s="123"/>
      <c r="BA481" s="123"/>
      <c r="BB481" s="123"/>
      <c r="BC481" s="122" t="n">
        <f aca="false">SUM(AZ481:BB481)</f>
        <v>0</v>
      </c>
      <c r="BD481" s="123"/>
      <c r="BE481" s="123"/>
      <c r="BF481" s="123"/>
      <c r="BG481" s="123" t="n">
        <v>0</v>
      </c>
      <c r="BH481" s="123"/>
      <c r="BI481" s="122" t="n">
        <f aca="false">SUM(BE481:BH481)</f>
        <v>0</v>
      </c>
      <c r="BJ481" s="124" t="n">
        <f aca="false">AM481+AQ481+AU481+AY481+BC481+BD481+BI481</f>
        <v>0</v>
      </c>
      <c r="BK481" s="120" t="n">
        <v>0</v>
      </c>
      <c r="BL481" s="121" t="n">
        <v>0</v>
      </c>
      <c r="BM481" s="121"/>
      <c r="BN481" s="122" t="n">
        <f aca="false">SUM(BK481:BM481)</f>
        <v>0</v>
      </c>
      <c r="BO481" s="123"/>
      <c r="BP481" s="123"/>
      <c r="BQ481" s="123" t="n">
        <v>0</v>
      </c>
      <c r="BR481" s="122" t="n">
        <f aca="false">SUM(BO481:BQ481)</f>
        <v>0</v>
      </c>
      <c r="BS481" s="123"/>
      <c r="BT481" s="123"/>
      <c r="BU481" s="123"/>
      <c r="BV481" s="122" t="n">
        <f aca="false">SUM(BS481:BU481)</f>
        <v>0</v>
      </c>
      <c r="BW481" s="123"/>
      <c r="BX481" s="123"/>
      <c r="BY481" s="123" t="n">
        <v>0</v>
      </c>
      <c r="BZ481" s="122" t="n">
        <f aca="false">SUM(BW481:BY481)</f>
        <v>0</v>
      </c>
      <c r="CA481" s="123"/>
      <c r="CB481" s="123"/>
      <c r="CC481" s="123"/>
      <c r="CD481" s="122" t="n">
        <f aca="false">SUM(CA481:CC481)</f>
        <v>0</v>
      </c>
      <c r="CE481" s="123"/>
      <c r="CF481" s="123"/>
      <c r="CG481" s="123"/>
      <c r="CH481" s="123" t="n">
        <v>0</v>
      </c>
      <c r="CI481" s="123"/>
      <c r="CJ481" s="122" t="n">
        <f aca="false">SUM(CF481:CI481)</f>
        <v>0</v>
      </c>
      <c r="CK481" s="123" t="n">
        <f aca="false">BN481+BR481+BV481+BZ481+CD481+CE481+CJ481</f>
        <v>0</v>
      </c>
      <c r="CL481" s="125" t="n">
        <v>0</v>
      </c>
      <c r="CM481" s="126"/>
      <c r="CN481" s="32"/>
      <c r="CO481" s="32"/>
      <c r="CP481" s="32"/>
      <c r="CQ481" s="32"/>
      <c r="CR481" s="32"/>
      <c r="CS481" s="32"/>
      <c r="CT481" s="32"/>
    </row>
    <row r="482" customFormat="false" ht="24.75" hidden="false" customHeight="true" outlineLevel="0" collapsed="false">
      <c r="A482" s="32"/>
      <c r="B482" s="106" t="n">
        <f aca="false">B481+1</f>
        <v>472</v>
      </c>
      <c r="C482" s="117" t="n">
        <f aca="false">INDEX(_Rge_Projectdata_3rd,$B482,MATCH(C$10,_Rge_Headline_Projectdata,0))</f>
        <v>0</v>
      </c>
      <c r="D482" s="117" t="n">
        <f aca="false">INDEX(_Rge_Projectdata_3rd,$B482,MATCH(D$10,_Rge_Headline_Projectdata,0))</f>
        <v>0</v>
      </c>
      <c r="E482" s="118" t="str">
        <f aca="false" t="array" ref="E482:E482">IF(INDEX(_Rge_Projectdata_3rd,$B482,MATCH(E$10,_Rge_Headline_Projectdata,0))=0,"",INDEX(_Rge_Projectdata_3rd,$B482,MATCH(E$10,_Rge_Headline_Projectdata,0)))</f>
        <v/>
      </c>
      <c r="F482" s="119" t="str">
        <f aca="false">IF(OR(E482=0,E482&gt;_Reportdate),"Open","Closed")</f>
        <v>Open</v>
      </c>
      <c r="G482" s="120"/>
      <c r="H482" s="121"/>
      <c r="I482" s="121"/>
      <c r="J482" s="121"/>
      <c r="K482" s="122" t="n">
        <f aca="false">SUM(H482:J482)</f>
        <v>0</v>
      </c>
      <c r="L482" s="123"/>
      <c r="M482" s="123"/>
      <c r="N482" s="123"/>
      <c r="O482" s="122" t="n">
        <f aca="false">SUM(L482:N482)</f>
        <v>0</v>
      </c>
      <c r="P482" s="123"/>
      <c r="Q482" s="123"/>
      <c r="R482" s="123"/>
      <c r="S482" s="122" t="n">
        <f aca="false">SUM(P482:R482)</f>
        <v>0</v>
      </c>
      <c r="T482" s="123"/>
      <c r="U482" s="123"/>
      <c r="V482" s="123"/>
      <c r="W482" s="122" t="n">
        <f aca="false">SUM(T482:V482)</f>
        <v>0</v>
      </c>
      <c r="X482" s="123"/>
      <c r="Y482" s="123"/>
      <c r="Z482" s="123"/>
      <c r="AA482" s="122" t="n">
        <f aca="false">SUM(X482:Z482)</f>
        <v>0</v>
      </c>
      <c r="AB482" s="123"/>
      <c r="AC482" s="123"/>
      <c r="AD482" s="123"/>
      <c r="AE482" s="123"/>
      <c r="AF482" s="123"/>
      <c r="AG482" s="122" t="n">
        <f aca="false">SUM(AC482:AF482)</f>
        <v>0</v>
      </c>
      <c r="AH482" s="124" t="n">
        <f aca="false">K482+O482+S482+W482+AA482+AB482+AG482</f>
        <v>0</v>
      </c>
      <c r="AI482" s="120" t="n">
        <v>0</v>
      </c>
      <c r="AJ482" s="121" t="n">
        <v>0</v>
      </c>
      <c r="AK482" s="121" t="n">
        <v>0</v>
      </c>
      <c r="AL482" s="121"/>
      <c r="AM482" s="122" t="n">
        <f aca="false">SUM(AJ482:AL482)</f>
        <v>0</v>
      </c>
      <c r="AN482" s="123"/>
      <c r="AO482" s="123"/>
      <c r="AP482" s="123"/>
      <c r="AQ482" s="122" t="n">
        <f aca="false">SUM(AN482:AP482)</f>
        <v>0</v>
      </c>
      <c r="AR482" s="123" t="n">
        <v>0</v>
      </c>
      <c r="AS482" s="123"/>
      <c r="AT482" s="123"/>
      <c r="AU482" s="122" t="n">
        <f aca="false">SUM(AR482:AT482)</f>
        <v>0</v>
      </c>
      <c r="AV482" s="123"/>
      <c r="AW482" s="123"/>
      <c r="AX482" s="123"/>
      <c r="AY482" s="122" t="n">
        <f aca="false">SUM(AV482:AX482)</f>
        <v>0</v>
      </c>
      <c r="AZ482" s="123"/>
      <c r="BA482" s="123"/>
      <c r="BB482" s="123"/>
      <c r="BC482" s="122" t="n">
        <f aca="false">SUM(AZ482:BB482)</f>
        <v>0</v>
      </c>
      <c r="BD482" s="123"/>
      <c r="BE482" s="123"/>
      <c r="BF482" s="123"/>
      <c r="BG482" s="123" t="n">
        <v>0</v>
      </c>
      <c r="BH482" s="123"/>
      <c r="BI482" s="122" t="n">
        <f aca="false">SUM(BE482:BH482)</f>
        <v>0</v>
      </c>
      <c r="BJ482" s="124" t="n">
        <f aca="false">AM482+AQ482+AU482+AY482+BC482+BD482+BI482</f>
        <v>0</v>
      </c>
      <c r="BK482" s="120" t="n">
        <v>0</v>
      </c>
      <c r="BL482" s="121" t="n">
        <v>0</v>
      </c>
      <c r="BM482" s="121"/>
      <c r="BN482" s="122" t="n">
        <f aca="false">SUM(BK482:BM482)</f>
        <v>0</v>
      </c>
      <c r="BO482" s="123"/>
      <c r="BP482" s="123"/>
      <c r="BQ482" s="123" t="n">
        <v>0</v>
      </c>
      <c r="BR482" s="122" t="n">
        <f aca="false">SUM(BO482:BQ482)</f>
        <v>0</v>
      </c>
      <c r="BS482" s="123"/>
      <c r="BT482" s="123"/>
      <c r="BU482" s="123"/>
      <c r="BV482" s="122" t="n">
        <f aca="false">SUM(BS482:BU482)</f>
        <v>0</v>
      </c>
      <c r="BW482" s="123"/>
      <c r="BX482" s="123"/>
      <c r="BY482" s="123" t="n">
        <v>0</v>
      </c>
      <c r="BZ482" s="122" t="n">
        <f aca="false">SUM(BW482:BY482)</f>
        <v>0</v>
      </c>
      <c r="CA482" s="123"/>
      <c r="CB482" s="123"/>
      <c r="CC482" s="123"/>
      <c r="CD482" s="122" t="n">
        <f aca="false">SUM(CA482:CC482)</f>
        <v>0</v>
      </c>
      <c r="CE482" s="123"/>
      <c r="CF482" s="123"/>
      <c r="CG482" s="123"/>
      <c r="CH482" s="123" t="n">
        <v>0</v>
      </c>
      <c r="CI482" s="123"/>
      <c r="CJ482" s="122" t="n">
        <f aca="false">SUM(CF482:CI482)</f>
        <v>0</v>
      </c>
      <c r="CK482" s="123" t="n">
        <f aca="false">BN482+BR482+BV482+BZ482+CD482+CE482+CJ482</f>
        <v>0</v>
      </c>
      <c r="CL482" s="125" t="n">
        <v>0</v>
      </c>
      <c r="CM482" s="126"/>
      <c r="CN482" s="32"/>
      <c r="CO482" s="32"/>
      <c r="CP482" s="32"/>
      <c r="CQ482" s="32"/>
      <c r="CR482" s="32"/>
      <c r="CS482" s="32"/>
      <c r="CT482" s="32"/>
    </row>
    <row r="483" customFormat="false" ht="24.75" hidden="false" customHeight="true" outlineLevel="0" collapsed="false">
      <c r="A483" s="32"/>
      <c r="B483" s="106" t="n">
        <f aca="false">B482+1</f>
        <v>473</v>
      </c>
      <c r="C483" s="117" t="n">
        <f aca="false">INDEX(_Rge_Projectdata_3rd,$B483,MATCH(C$10,_Rge_Headline_Projectdata,0))</f>
        <v>0</v>
      </c>
      <c r="D483" s="117" t="n">
        <f aca="false">INDEX(_Rge_Projectdata_3rd,$B483,MATCH(D$10,_Rge_Headline_Projectdata,0))</f>
        <v>0</v>
      </c>
      <c r="E483" s="118" t="str">
        <f aca="false" t="array" ref="E483:E483">IF(INDEX(_Rge_Projectdata_3rd,$B483,MATCH(E$10,_Rge_Headline_Projectdata,0))=0,"",INDEX(_Rge_Projectdata_3rd,$B483,MATCH(E$10,_Rge_Headline_Projectdata,0)))</f>
        <v/>
      </c>
      <c r="F483" s="119" t="str">
        <f aca="false">IF(OR(E483=0,E483&gt;_Reportdate),"Open","Closed")</f>
        <v>Open</v>
      </c>
      <c r="G483" s="120"/>
      <c r="H483" s="121"/>
      <c r="I483" s="121"/>
      <c r="J483" s="121"/>
      <c r="K483" s="122" t="n">
        <f aca="false">SUM(H483:J483)</f>
        <v>0</v>
      </c>
      <c r="L483" s="123"/>
      <c r="M483" s="123"/>
      <c r="N483" s="123"/>
      <c r="O483" s="122" t="n">
        <f aca="false">SUM(L483:N483)</f>
        <v>0</v>
      </c>
      <c r="P483" s="123"/>
      <c r="Q483" s="123"/>
      <c r="R483" s="123"/>
      <c r="S483" s="122" t="n">
        <f aca="false">SUM(P483:R483)</f>
        <v>0</v>
      </c>
      <c r="T483" s="123"/>
      <c r="U483" s="123"/>
      <c r="V483" s="123"/>
      <c r="W483" s="122" t="n">
        <f aca="false">SUM(T483:V483)</f>
        <v>0</v>
      </c>
      <c r="X483" s="123"/>
      <c r="Y483" s="123"/>
      <c r="Z483" s="123"/>
      <c r="AA483" s="122" t="n">
        <f aca="false">SUM(X483:Z483)</f>
        <v>0</v>
      </c>
      <c r="AB483" s="123"/>
      <c r="AC483" s="123"/>
      <c r="AD483" s="123"/>
      <c r="AE483" s="123"/>
      <c r="AF483" s="123"/>
      <c r="AG483" s="122" t="n">
        <f aca="false">SUM(AC483:AF483)</f>
        <v>0</v>
      </c>
      <c r="AH483" s="124" t="n">
        <f aca="false">K483+O483+S483+W483+AA483+AB483+AG483</f>
        <v>0</v>
      </c>
      <c r="AI483" s="120" t="n">
        <v>0</v>
      </c>
      <c r="AJ483" s="121" t="n">
        <v>0</v>
      </c>
      <c r="AK483" s="121" t="n">
        <v>0</v>
      </c>
      <c r="AL483" s="121"/>
      <c r="AM483" s="122" t="n">
        <f aca="false">SUM(AJ483:AL483)</f>
        <v>0</v>
      </c>
      <c r="AN483" s="123"/>
      <c r="AO483" s="123"/>
      <c r="AP483" s="123"/>
      <c r="AQ483" s="122" t="n">
        <f aca="false">SUM(AN483:AP483)</f>
        <v>0</v>
      </c>
      <c r="AR483" s="123" t="n">
        <v>0</v>
      </c>
      <c r="AS483" s="123"/>
      <c r="AT483" s="123"/>
      <c r="AU483" s="122" t="n">
        <f aca="false">SUM(AR483:AT483)</f>
        <v>0</v>
      </c>
      <c r="AV483" s="123"/>
      <c r="AW483" s="123"/>
      <c r="AX483" s="123"/>
      <c r="AY483" s="122" t="n">
        <f aca="false">SUM(AV483:AX483)</f>
        <v>0</v>
      </c>
      <c r="AZ483" s="123"/>
      <c r="BA483" s="123"/>
      <c r="BB483" s="123"/>
      <c r="BC483" s="122" t="n">
        <f aca="false">SUM(AZ483:BB483)</f>
        <v>0</v>
      </c>
      <c r="BD483" s="123"/>
      <c r="BE483" s="123"/>
      <c r="BF483" s="123"/>
      <c r="BG483" s="123" t="n">
        <v>0</v>
      </c>
      <c r="BH483" s="123"/>
      <c r="BI483" s="122" t="n">
        <f aca="false">SUM(BE483:BH483)</f>
        <v>0</v>
      </c>
      <c r="BJ483" s="124" t="n">
        <f aca="false">AM483+AQ483+AU483+AY483+BC483+BD483+BI483</f>
        <v>0</v>
      </c>
      <c r="BK483" s="120" t="n">
        <v>0</v>
      </c>
      <c r="BL483" s="121" t="n">
        <v>0</v>
      </c>
      <c r="BM483" s="121"/>
      <c r="BN483" s="122" t="n">
        <f aca="false">SUM(BK483:BM483)</f>
        <v>0</v>
      </c>
      <c r="BO483" s="123"/>
      <c r="BP483" s="123"/>
      <c r="BQ483" s="123" t="n">
        <v>0</v>
      </c>
      <c r="BR483" s="122" t="n">
        <f aca="false">SUM(BO483:BQ483)</f>
        <v>0</v>
      </c>
      <c r="BS483" s="123"/>
      <c r="BT483" s="123"/>
      <c r="BU483" s="123"/>
      <c r="BV483" s="122" t="n">
        <f aca="false">SUM(BS483:BU483)</f>
        <v>0</v>
      </c>
      <c r="BW483" s="123"/>
      <c r="BX483" s="123"/>
      <c r="BY483" s="123" t="n">
        <v>0</v>
      </c>
      <c r="BZ483" s="122" t="n">
        <f aca="false">SUM(BW483:BY483)</f>
        <v>0</v>
      </c>
      <c r="CA483" s="123"/>
      <c r="CB483" s="123"/>
      <c r="CC483" s="123"/>
      <c r="CD483" s="122" t="n">
        <f aca="false">SUM(CA483:CC483)</f>
        <v>0</v>
      </c>
      <c r="CE483" s="123"/>
      <c r="CF483" s="123"/>
      <c r="CG483" s="123"/>
      <c r="CH483" s="123" t="n">
        <v>0</v>
      </c>
      <c r="CI483" s="123"/>
      <c r="CJ483" s="122" t="n">
        <f aca="false">SUM(CF483:CI483)</f>
        <v>0</v>
      </c>
      <c r="CK483" s="123" t="n">
        <f aca="false">BN483+BR483+BV483+BZ483+CD483+CE483+CJ483</f>
        <v>0</v>
      </c>
      <c r="CL483" s="125" t="n">
        <v>0</v>
      </c>
      <c r="CM483" s="126"/>
      <c r="CN483" s="32"/>
      <c r="CO483" s="32"/>
      <c r="CP483" s="32"/>
      <c r="CQ483" s="32"/>
      <c r="CR483" s="32"/>
      <c r="CS483" s="32"/>
      <c r="CT483" s="32"/>
    </row>
    <row r="484" customFormat="false" ht="24.75" hidden="false" customHeight="true" outlineLevel="0" collapsed="false">
      <c r="A484" s="32"/>
      <c r="B484" s="106" t="n">
        <f aca="false">B483+1</f>
        <v>474</v>
      </c>
      <c r="C484" s="117" t="n">
        <f aca="false">INDEX(_Rge_Projectdata_3rd,$B484,MATCH(C$10,_Rge_Headline_Projectdata,0))</f>
        <v>0</v>
      </c>
      <c r="D484" s="117" t="n">
        <f aca="false">INDEX(_Rge_Projectdata_3rd,$B484,MATCH(D$10,_Rge_Headline_Projectdata,0))</f>
        <v>0</v>
      </c>
      <c r="E484" s="118" t="str">
        <f aca="false" t="array" ref="E484:E484">IF(INDEX(_Rge_Projectdata_3rd,$B484,MATCH(E$10,_Rge_Headline_Projectdata,0))=0,"",INDEX(_Rge_Projectdata_3rd,$B484,MATCH(E$10,_Rge_Headline_Projectdata,0)))</f>
        <v/>
      </c>
      <c r="F484" s="119" t="str">
        <f aca="false">IF(OR(E484=0,E484&gt;_Reportdate),"Open","Closed")</f>
        <v>Open</v>
      </c>
      <c r="G484" s="120"/>
      <c r="H484" s="121"/>
      <c r="I484" s="121"/>
      <c r="J484" s="121"/>
      <c r="K484" s="122" t="n">
        <f aca="false">SUM(H484:J484)</f>
        <v>0</v>
      </c>
      <c r="L484" s="123"/>
      <c r="M484" s="123"/>
      <c r="N484" s="123"/>
      <c r="O484" s="122" t="n">
        <f aca="false">SUM(L484:N484)</f>
        <v>0</v>
      </c>
      <c r="P484" s="123"/>
      <c r="Q484" s="123"/>
      <c r="R484" s="123"/>
      <c r="S484" s="122" t="n">
        <f aca="false">SUM(P484:R484)</f>
        <v>0</v>
      </c>
      <c r="T484" s="123"/>
      <c r="U484" s="123"/>
      <c r="V484" s="123"/>
      <c r="W484" s="122" t="n">
        <f aca="false">SUM(T484:V484)</f>
        <v>0</v>
      </c>
      <c r="X484" s="123"/>
      <c r="Y484" s="123"/>
      <c r="Z484" s="123"/>
      <c r="AA484" s="122" t="n">
        <f aca="false">SUM(X484:Z484)</f>
        <v>0</v>
      </c>
      <c r="AB484" s="123"/>
      <c r="AC484" s="123"/>
      <c r="AD484" s="123"/>
      <c r="AE484" s="123"/>
      <c r="AF484" s="123"/>
      <c r="AG484" s="122" t="n">
        <f aca="false">SUM(AC484:AF484)</f>
        <v>0</v>
      </c>
      <c r="AH484" s="124" t="n">
        <f aca="false">K484+O484+S484+W484+AA484+AB484+AG484</f>
        <v>0</v>
      </c>
      <c r="AI484" s="120" t="n">
        <v>0</v>
      </c>
      <c r="AJ484" s="121" t="n">
        <v>0</v>
      </c>
      <c r="AK484" s="121" t="n">
        <v>0</v>
      </c>
      <c r="AL484" s="121"/>
      <c r="AM484" s="122" t="n">
        <f aca="false">SUM(AJ484:AL484)</f>
        <v>0</v>
      </c>
      <c r="AN484" s="123"/>
      <c r="AO484" s="123"/>
      <c r="AP484" s="123"/>
      <c r="AQ484" s="122" t="n">
        <f aca="false">SUM(AN484:AP484)</f>
        <v>0</v>
      </c>
      <c r="AR484" s="123" t="n">
        <v>0</v>
      </c>
      <c r="AS484" s="123"/>
      <c r="AT484" s="123"/>
      <c r="AU484" s="122" t="n">
        <f aca="false">SUM(AR484:AT484)</f>
        <v>0</v>
      </c>
      <c r="AV484" s="123"/>
      <c r="AW484" s="123"/>
      <c r="AX484" s="123"/>
      <c r="AY484" s="122" t="n">
        <f aca="false">SUM(AV484:AX484)</f>
        <v>0</v>
      </c>
      <c r="AZ484" s="123"/>
      <c r="BA484" s="123"/>
      <c r="BB484" s="123"/>
      <c r="BC484" s="122" t="n">
        <f aca="false">SUM(AZ484:BB484)</f>
        <v>0</v>
      </c>
      <c r="BD484" s="123"/>
      <c r="BE484" s="123"/>
      <c r="BF484" s="123"/>
      <c r="BG484" s="123" t="n">
        <v>0</v>
      </c>
      <c r="BH484" s="123"/>
      <c r="BI484" s="122" t="n">
        <f aca="false">SUM(BE484:BH484)</f>
        <v>0</v>
      </c>
      <c r="BJ484" s="124" t="n">
        <f aca="false">AM484+AQ484+AU484+AY484+BC484+BD484+BI484</f>
        <v>0</v>
      </c>
      <c r="BK484" s="120" t="n">
        <v>0</v>
      </c>
      <c r="BL484" s="121" t="n">
        <v>0</v>
      </c>
      <c r="BM484" s="121"/>
      <c r="BN484" s="122" t="n">
        <f aca="false">SUM(BK484:BM484)</f>
        <v>0</v>
      </c>
      <c r="BO484" s="123"/>
      <c r="BP484" s="123"/>
      <c r="BQ484" s="123" t="n">
        <v>0</v>
      </c>
      <c r="BR484" s="122" t="n">
        <f aca="false">SUM(BO484:BQ484)</f>
        <v>0</v>
      </c>
      <c r="BS484" s="123"/>
      <c r="BT484" s="123"/>
      <c r="BU484" s="123"/>
      <c r="BV484" s="122" t="n">
        <f aca="false">SUM(BS484:BU484)</f>
        <v>0</v>
      </c>
      <c r="BW484" s="123"/>
      <c r="BX484" s="123"/>
      <c r="BY484" s="123" t="n">
        <v>0</v>
      </c>
      <c r="BZ484" s="122" t="n">
        <f aca="false">SUM(BW484:BY484)</f>
        <v>0</v>
      </c>
      <c r="CA484" s="123"/>
      <c r="CB484" s="123"/>
      <c r="CC484" s="123"/>
      <c r="CD484" s="122" t="n">
        <f aca="false">SUM(CA484:CC484)</f>
        <v>0</v>
      </c>
      <c r="CE484" s="123"/>
      <c r="CF484" s="123"/>
      <c r="CG484" s="123"/>
      <c r="CH484" s="123" t="n">
        <v>0</v>
      </c>
      <c r="CI484" s="123"/>
      <c r="CJ484" s="122" t="n">
        <f aca="false">SUM(CF484:CI484)</f>
        <v>0</v>
      </c>
      <c r="CK484" s="123" t="n">
        <f aca="false">BN484+BR484+BV484+BZ484+CD484+CE484+CJ484</f>
        <v>0</v>
      </c>
      <c r="CL484" s="125" t="n">
        <v>0</v>
      </c>
      <c r="CM484" s="126"/>
      <c r="CN484" s="32"/>
      <c r="CO484" s="32"/>
      <c r="CP484" s="32"/>
      <c r="CQ484" s="32"/>
      <c r="CR484" s="32"/>
      <c r="CS484" s="32"/>
      <c r="CT484" s="32"/>
    </row>
    <row r="485" customFormat="false" ht="24.75" hidden="false" customHeight="true" outlineLevel="0" collapsed="false">
      <c r="A485" s="32"/>
      <c r="B485" s="106" t="n">
        <f aca="false">B484+1</f>
        <v>475</v>
      </c>
      <c r="C485" s="117" t="n">
        <f aca="false">INDEX(_Rge_Projectdata_3rd,$B485,MATCH(C$10,_Rge_Headline_Projectdata,0))</f>
        <v>0</v>
      </c>
      <c r="D485" s="117" t="n">
        <f aca="false">INDEX(_Rge_Projectdata_3rd,$B485,MATCH(D$10,_Rge_Headline_Projectdata,0))</f>
        <v>0</v>
      </c>
      <c r="E485" s="118" t="str">
        <f aca="false" t="array" ref="E485:E485">IF(INDEX(_Rge_Projectdata_3rd,$B485,MATCH(E$10,_Rge_Headline_Projectdata,0))=0,"",INDEX(_Rge_Projectdata_3rd,$B485,MATCH(E$10,_Rge_Headline_Projectdata,0)))</f>
        <v/>
      </c>
      <c r="F485" s="119" t="str">
        <f aca="false">IF(OR(E485=0,E485&gt;_Reportdate),"Open","Closed")</f>
        <v>Open</v>
      </c>
      <c r="G485" s="120"/>
      <c r="H485" s="121"/>
      <c r="I485" s="121"/>
      <c r="J485" s="121"/>
      <c r="K485" s="122" t="n">
        <f aca="false">SUM(H485:J485)</f>
        <v>0</v>
      </c>
      <c r="L485" s="123"/>
      <c r="M485" s="123"/>
      <c r="N485" s="123"/>
      <c r="O485" s="122" t="n">
        <f aca="false">SUM(L485:N485)</f>
        <v>0</v>
      </c>
      <c r="P485" s="123"/>
      <c r="Q485" s="123"/>
      <c r="R485" s="123"/>
      <c r="S485" s="122" t="n">
        <f aca="false">SUM(P485:R485)</f>
        <v>0</v>
      </c>
      <c r="T485" s="123"/>
      <c r="U485" s="123"/>
      <c r="V485" s="123"/>
      <c r="W485" s="122" t="n">
        <f aca="false">SUM(T485:V485)</f>
        <v>0</v>
      </c>
      <c r="X485" s="123"/>
      <c r="Y485" s="123"/>
      <c r="Z485" s="123"/>
      <c r="AA485" s="122" t="n">
        <f aca="false">SUM(X485:Z485)</f>
        <v>0</v>
      </c>
      <c r="AB485" s="123"/>
      <c r="AC485" s="123"/>
      <c r="AD485" s="123"/>
      <c r="AE485" s="123"/>
      <c r="AF485" s="123"/>
      <c r="AG485" s="122" t="n">
        <f aca="false">SUM(AC485:AF485)</f>
        <v>0</v>
      </c>
      <c r="AH485" s="124" t="n">
        <f aca="false">K485+O485+S485+W485+AA485+AB485+AG485</f>
        <v>0</v>
      </c>
      <c r="AI485" s="120" t="n">
        <v>0</v>
      </c>
      <c r="AJ485" s="121" t="n">
        <v>0</v>
      </c>
      <c r="AK485" s="121" t="n">
        <v>0</v>
      </c>
      <c r="AL485" s="121"/>
      <c r="AM485" s="122" t="n">
        <f aca="false">SUM(AJ485:AL485)</f>
        <v>0</v>
      </c>
      <c r="AN485" s="123"/>
      <c r="AO485" s="123"/>
      <c r="AP485" s="123"/>
      <c r="AQ485" s="122" t="n">
        <f aca="false">SUM(AN485:AP485)</f>
        <v>0</v>
      </c>
      <c r="AR485" s="123" t="n">
        <v>0</v>
      </c>
      <c r="AS485" s="123"/>
      <c r="AT485" s="123"/>
      <c r="AU485" s="122" t="n">
        <f aca="false">SUM(AR485:AT485)</f>
        <v>0</v>
      </c>
      <c r="AV485" s="123"/>
      <c r="AW485" s="123"/>
      <c r="AX485" s="123"/>
      <c r="AY485" s="122" t="n">
        <f aca="false">SUM(AV485:AX485)</f>
        <v>0</v>
      </c>
      <c r="AZ485" s="123"/>
      <c r="BA485" s="123"/>
      <c r="BB485" s="123"/>
      <c r="BC485" s="122" t="n">
        <f aca="false">SUM(AZ485:BB485)</f>
        <v>0</v>
      </c>
      <c r="BD485" s="123"/>
      <c r="BE485" s="123"/>
      <c r="BF485" s="123"/>
      <c r="BG485" s="123" t="n">
        <v>0</v>
      </c>
      <c r="BH485" s="123"/>
      <c r="BI485" s="122" t="n">
        <f aca="false">SUM(BE485:BH485)</f>
        <v>0</v>
      </c>
      <c r="BJ485" s="124" t="n">
        <f aca="false">AM485+AQ485+AU485+AY485+BC485+BD485+BI485</f>
        <v>0</v>
      </c>
      <c r="BK485" s="120" t="n">
        <v>0</v>
      </c>
      <c r="BL485" s="121" t="n">
        <v>0</v>
      </c>
      <c r="BM485" s="121"/>
      <c r="BN485" s="122" t="n">
        <f aca="false">SUM(BK485:BM485)</f>
        <v>0</v>
      </c>
      <c r="BO485" s="123"/>
      <c r="BP485" s="123"/>
      <c r="BQ485" s="123" t="n">
        <v>0</v>
      </c>
      <c r="BR485" s="122" t="n">
        <f aca="false">SUM(BO485:BQ485)</f>
        <v>0</v>
      </c>
      <c r="BS485" s="123"/>
      <c r="BT485" s="123"/>
      <c r="BU485" s="123"/>
      <c r="BV485" s="122" t="n">
        <f aca="false">SUM(BS485:BU485)</f>
        <v>0</v>
      </c>
      <c r="BW485" s="123"/>
      <c r="BX485" s="123"/>
      <c r="BY485" s="123" t="n">
        <v>0</v>
      </c>
      <c r="BZ485" s="122" t="n">
        <f aca="false">SUM(BW485:BY485)</f>
        <v>0</v>
      </c>
      <c r="CA485" s="123"/>
      <c r="CB485" s="123"/>
      <c r="CC485" s="123"/>
      <c r="CD485" s="122" t="n">
        <f aca="false">SUM(CA485:CC485)</f>
        <v>0</v>
      </c>
      <c r="CE485" s="123"/>
      <c r="CF485" s="123"/>
      <c r="CG485" s="123"/>
      <c r="CH485" s="123" t="n">
        <v>0</v>
      </c>
      <c r="CI485" s="123"/>
      <c r="CJ485" s="122" t="n">
        <f aca="false">SUM(CF485:CI485)</f>
        <v>0</v>
      </c>
      <c r="CK485" s="123" t="n">
        <f aca="false">BN485+BR485+BV485+BZ485+CD485+CE485+CJ485</f>
        <v>0</v>
      </c>
      <c r="CL485" s="125" t="n">
        <v>0</v>
      </c>
      <c r="CM485" s="126"/>
      <c r="CN485" s="32"/>
      <c r="CO485" s="32"/>
      <c r="CP485" s="32"/>
      <c r="CQ485" s="32"/>
      <c r="CR485" s="32"/>
      <c r="CS485" s="32"/>
      <c r="CT485" s="32"/>
    </row>
    <row r="486" customFormat="false" ht="24.75" hidden="false" customHeight="true" outlineLevel="0" collapsed="false">
      <c r="A486" s="32"/>
      <c r="B486" s="106" t="n">
        <f aca="false">B485+1</f>
        <v>476</v>
      </c>
      <c r="C486" s="117" t="n">
        <f aca="false">INDEX(_Rge_Projectdata_3rd,$B486,MATCH(C$10,_Rge_Headline_Projectdata,0))</f>
        <v>0</v>
      </c>
      <c r="D486" s="117" t="n">
        <f aca="false">INDEX(_Rge_Projectdata_3rd,$B486,MATCH(D$10,_Rge_Headline_Projectdata,0))</f>
        <v>0</v>
      </c>
      <c r="E486" s="118" t="str">
        <f aca="false" t="array" ref="E486:E486">IF(INDEX(_Rge_Projectdata_3rd,$B486,MATCH(E$10,_Rge_Headline_Projectdata,0))=0,"",INDEX(_Rge_Projectdata_3rd,$B486,MATCH(E$10,_Rge_Headline_Projectdata,0)))</f>
        <v/>
      </c>
      <c r="F486" s="119" t="str">
        <f aca="false">IF(OR(E486=0,E486&gt;_Reportdate),"Open","Closed")</f>
        <v>Open</v>
      </c>
      <c r="G486" s="120"/>
      <c r="H486" s="121"/>
      <c r="I486" s="121"/>
      <c r="J486" s="121"/>
      <c r="K486" s="122" t="n">
        <f aca="false">SUM(H486:J486)</f>
        <v>0</v>
      </c>
      <c r="L486" s="123"/>
      <c r="M486" s="123"/>
      <c r="N486" s="123"/>
      <c r="O486" s="122" t="n">
        <f aca="false">SUM(L486:N486)</f>
        <v>0</v>
      </c>
      <c r="P486" s="123"/>
      <c r="Q486" s="123"/>
      <c r="R486" s="123"/>
      <c r="S486" s="122" t="n">
        <f aca="false">SUM(P486:R486)</f>
        <v>0</v>
      </c>
      <c r="T486" s="123"/>
      <c r="U486" s="123"/>
      <c r="V486" s="123"/>
      <c r="W486" s="122" t="n">
        <f aca="false">SUM(T486:V486)</f>
        <v>0</v>
      </c>
      <c r="X486" s="123"/>
      <c r="Y486" s="123"/>
      <c r="Z486" s="123"/>
      <c r="AA486" s="122" t="n">
        <f aca="false">SUM(X486:Z486)</f>
        <v>0</v>
      </c>
      <c r="AB486" s="123"/>
      <c r="AC486" s="123"/>
      <c r="AD486" s="123"/>
      <c r="AE486" s="123"/>
      <c r="AF486" s="123"/>
      <c r="AG486" s="122" t="n">
        <f aca="false">SUM(AC486:AF486)</f>
        <v>0</v>
      </c>
      <c r="AH486" s="124" t="n">
        <f aca="false">K486+O486+S486+W486+AA486+AB486+AG486</f>
        <v>0</v>
      </c>
      <c r="AI486" s="120" t="n">
        <v>0</v>
      </c>
      <c r="AJ486" s="121" t="n">
        <v>0</v>
      </c>
      <c r="AK486" s="121" t="n">
        <v>0</v>
      </c>
      <c r="AL486" s="121"/>
      <c r="AM486" s="122" t="n">
        <f aca="false">SUM(AJ486:AL486)</f>
        <v>0</v>
      </c>
      <c r="AN486" s="123"/>
      <c r="AO486" s="123"/>
      <c r="AP486" s="123"/>
      <c r="AQ486" s="122" t="n">
        <f aca="false">SUM(AN486:AP486)</f>
        <v>0</v>
      </c>
      <c r="AR486" s="123" t="n">
        <v>0</v>
      </c>
      <c r="AS486" s="123"/>
      <c r="AT486" s="123"/>
      <c r="AU486" s="122" t="n">
        <f aca="false">SUM(AR486:AT486)</f>
        <v>0</v>
      </c>
      <c r="AV486" s="123"/>
      <c r="AW486" s="123"/>
      <c r="AX486" s="123"/>
      <c r="AY486" s="122" t="n">
        <f aca="false">SUM(AV486:AX486)</f>
        <v>0</v>
      </c>
      <c r="AZ486" s="123"/>
      <c r="BA486" s="123"/>
      <c r="BB486" s="123"/>
      <c r="BC486" s="122" t="n">
        <f aca="false">SUM(AZ486:BB486)</f>
        <v>0</v>
      </c>
      <c r="BD486" s="123"/>
      <c r="BE486" s="123"/>
      <c r="BF486" s="123"/>
      <c r="BG486" s="123" t="n">
        <v>0</v>
      </c>
      <c r="BH486" s="123"/>
      <c r="BI486" s="122" t="n">
        <f aca="false">SUM(BE486:BH486)</f>
        <v>0</v>
      </c>
      <c r="BJ486" s="124" t="n">
        <f aca="false">AM486+AQ486+AU486+AY486+BC486+BD486+BI486</f>
        <v>0</v>
      </c>
      <c r="BK486" s="120" t="n">
        <v>0</v>
      </c>
      <c r="BL486" s="121" t="n">
        <v>0</v>
      </c>
      <c r="BM486" s="121"/>
      <c r="BN486" s="122" t="n">
        <f aca="false">SUM(BK486:BM486)</f>
        <v>0</v>
      </c>
      <c r="BO486" s="123"/>
      <c r="BP486" s="123"/>
      <c r="BQ486" s="123" t="n">
        <v>0</v>
      </c>
      <c r="BR486" s="122" t="n">
        <f aca="false">SUM(BO486:BQ486)</f>
        <v>0</v>
      </c>
      <c r="BS486" s="123"/>
      <c r="BT486" s="123"/>
      <c r="BU486" s="123"/>
      <c r="BV486" s="122" t="n">
        <f aca="false">SUM(BS486:BU486)</f>
        <v>0</v>
      </c>
      <c r="BW486" s="123"/>
      <c r="BX486" s="123"/>
      <c r="BY486" s="123" t="n">
        <v>0</v>
      </c>
      <c r="BZ486" s="122" t="n">
        <f aca="false">SUM(BW486:BY486)</f>
        <v>0</v>
      </c>
      <c r="CA486" s="123"/>
      <c r="CB486" s="123"/>
      <c r="CC486" s="123"/>
      <c r="CD486" s="122" t="n">
        <f aca="false">SUM(CA486:CC486)</f>
        <v>0</v>
      </c>
      <c r="CE486" s="123"/>
      <c r="CF486" s="123"/>
      <c r="CG486" s="123"/>
      <c r="CH486" s="123" t="n">
        <v>0</v>
      </c>
      <c r="CI486" s="123"/>
      <c r="CJ486" s="122" t="n">
        <f aca="false">SUM(CF486:CI486)</f>
        <v>0</v>
      </c>
      <c r="CK486" s="123" t="n">
        <f aca="false">BN486+BR486+BV486+BZ486+CD486+CE486+CJ486</f>
        <v>0</v>
      </c>
      <c r="CL486" s="125" t="n">
        <v>0</v>
      </c>
      <c r="CM486" s="126"/>
      <c r="CN486" s="32"/>
      <c r="CO486" s="32"/>
      <c r="CP486" s="32"/>
      <c r="CQ486" s="32"/>
      <c r="CR486" s="32"/>
      <c r="CS486" s="32"/>
      <c r="CT486" s="32"/>
    </row>
    <row r="487" customFormat="false" ht="24.75" hidden="false" customHeight="true" outlineLevel="0" collapsed="false">
      <c r="A487" s="32"/>
      <c r="B487" s="106" t="n">
        <f aca="false">B486+1</f>
        <v>477</v>
      </c>
      <c r="C487" s="117" t="n">
        <f aca="false">INDEX(_Rge_Projectdata_3rd,$B487,MATCH(C$10,_Rge_Headline_Projectdata,0))</f>
        <v>0</v>
      </c>
      <c r="D487" s="117" t="n">
        <f aca="false">INDEX(_Rge_Projectdata_3rd,$B487,MATCH(D$10,_Rge_Headline_Projectdata,0))</f>
        <v>0</v>
      </c>
      <c r="E487" s="118" t="str">
        <f aca="false" t="array" ref="E487:E487">IF(INDEX(_Rge_Projectdata_3rd,$B487,MATCH(E$10,_Rge_Headline_Projectdata,0))=0,"",INDEX(_Rge_Projectdata_3rd,$B487,MATCH(E$10,_Rge_Headline_Projectdata,0)))</f>
        <v/>
      </c>
      <c r="F487" s="119" t="str">
        <f aca="false">IF(OR(E487=0,E487&gt;_Reportdate),"Open","Closed")</f>
        <v>Open</v>
      </c>
      <c r="G487" s="120"/>
      <c r="H487" s="121"/>
      <c r="I487" s="121"/>
      <c r="J487" s="121"/>
      <c r="K487" s="122" t="n">
        <f aca="false">SUM(H487:J487)</f>
        <v>0</v>
      </c>
      <c r="L487" s="123"/>
      <c r="M487" s="123"/>
      <c r="N487" s="123"/>
      <c r="O487" s="122" t="n">
        <f aca="false">SUM(L487:N487)</f>
        <v>0</v>
      </c>
      <c r="P487" s="123"/>
      <c r="Q487" s="123"/>
      <c r="R487" s="123"/>
      <c r="S487" s="122" t="n">
        <f aca="false">SUM(P487:R487)</f>
        <v>0</v>
      </c>
      <c r="T487" s="123"/>
      <c r="U487" s="123"/>
      <c r="V487" s="123"/>
      <c r="W487" s="122" t="n">
        <f aca="false">SUM(T487:V487)</f>
        <v>0</v>
      </c>
      <c r="X487" s="123"/>
      <c r="Y487" s="123"/>
      <c r="Z487" s="123"/>
      <c r="AA487" s="122" t="n">
        <f aca="false">SUM(X487:Z487)</f>
        <v>0</v>
      </c>
      <c r="AB487" s="123"/>
      <c r="AC487" s="123"/>
      <c r="AD487" s="123"/>
      <c r="AE487" s="123"/>
      <c r="AF487" s="123"/>
      <c r="AG487" s="122" t="n">
        <f aca="false">SUM(AC487:AF487)</f>
        <v>0</v>
      </c>
      <c r="AH487" s="124" t="n">
        <f aca="false">K487+O487+S487+W487+AA487+AB487+AG487</f>
        <v>0</v>
      </c>
      <c r="AI487" s="120" t="n">
        <v>0</v>
      </c>
      <c r="AJ487" s="121" t="n">
        <v>0</v>
      </c>
      <c r="AK487" s="121" t="n">
        <v>0</v>
      </c>
      <c r="AL487" s="121"/>
      <c r="AM487" s="122" t="n">
        <f aca="false">SUM(AJ487:AL487)</f>
        <v>0</v>
      </c>
      <c r="AN487" s="123"/>
      <c r="AO487" s="123"/>
      <c r="AP487" s="123"/>
      <c r="AQ487" s="122" t="n">
        <f aca="false">SUM(AN487:AP487)</f>
        <v>0</v>
      </c>
      <c r="AR487" s="123" t="n">
        <v>0</v>
      </c>
      <c r="AS487" s="123"/>
      <c r="AT487" s="123"/>
      <c r="AU487" s="122" t="n">
        <f aca="false">SUM(AR487:AT487)</f>
        <v>0</v>
      </c>
      <c r="AV487" s="123"/>
      <c r="AW487" s="123"/>
      <c r="AX487" s="123"/>
      <c r="AY487" s="122" t="n">
        <f aca="false">SUM(AV487:AX487)</f>
        <v>0</v>
      </c>
      <c r="AZ487" s="123"/>
      <c r="BA487" s="123"/>
      <c r="BB487" s="123"/>
      <c r="BC487" s="122" t="n">
        <f aca="false">SUM(AZ487:BB487)</f>
        <v>0</v>
      </c>
      <c r="BD487" s="123"/>
      <c r="BE487" s="123"/>
      <c r="BF487" s="123"/>
      <c r="BG487" s="123"/>
      <c r="BH487" s="123"/>
      <c r="BI487" s="122" t="n">
        <f aca="false">SUM(BE487:BH487)</f>
        <v>0</v>
      </c>
      <c r="BJ487" s="124" t="n">
        <f aca="false">AM487+AQ487+AU487+AY487+BC487+BD487+BI487</f>
        <v>0</v>
      </c>
      <c r="BK487" s="120" t="n">
        <v>0</v>
      </c>
      <c r="BL487" s="121" t="n">
        <v>0</v>
      </c>
      <c r="BM487" s="121"/>
      <c r="BN487" s="122" t="n">
        <f aca="false">SUM(BK487:BM487)</f>
        <v>0</v>
      </c>
      <c r="BO487" s="123"/>
      <c r="BP487" s="123"/>
      <c r="BQ487" s="123" t="n">
        <v>0</v>
      </c>
      <c r="BR487" s="122" t="n">
        <f aca="false">SUM(BO487:BQ487)</f>
        <v>0</v>
      </c>
      <c r="BS487" s="123"/>
      <c r="BT487" s="123"/>
      <c r="BU487" s="123"/>
      <c r="BV487" s="122" t="n">
        <f aca="false">SUM(BS487:BU487)</f>
        <v>0</v>
      </c>
      <c r="BW487" s="123"/>
      <c r="BX487" s="123"/>
      <c r="BY487" s="123" t="n">
        <v>0</v>
      </c>
      <c r="BZ487" s="122" t="n">
        <f aca="false">SUM(BW487:BY487)</f>
        <v>0</v>
      </c>
      <c r="CA487" s="123"/>
      <c r="CB487" s="123"/>
      <c r="CC487" s="123"/>
      <c r="CD487" s="122" t="n">
        <f aca="false">SUM(CA487:CC487)</f>
        <v>0</v>
      </c>
      <c r="CE487" s="123"/>
      <c r="CF487" s="123"/>
      <c r="CG487" s="123"/>
      <c r="CH487" s="123" t="n">
        <v>0</v>
      </c>
      <c r="CI487" s="123"/>
      <c r="CJ487" s="122" t="n">
        <f aca="false">SUM(CF487:CI487)</f>
        <v>0</v>
      </c>
      <c r="CK487" s="123" t="n">
        <f aca="false">BN487+BR487+BV487+BZ487+CD487+CE487+CJ487</f>
        <v>0</v>
      </c>
      <c r="CL487" s="125" t="n">
        <v>0</v>
      </c>
      <c r="CM487" s="126"/>
      <c r="CN487" s="32"/>
      <c r="CO487" s="32"/>
      <c r="CP487" s="32"/>
      <c r="CQ487" s="32"/>
      <c r="CR487" s="32"/>
      <c r="CS487" s="32"/>
      <c r="CT487" s="32"/>
    </row>
    <row r="488" customFormat="false" ht="24.75" hidden="false" customHeight="true" outlineLevel="0" collapsed="false">
      <c r="A488" s="32"/>
      <c r="B488" s="106" t="n">
        <f aca="false">B487+1</f>
        <v>478</v>
      </c>
      <c r="C488" s="117" t="n">
        <f aca="false">INDEX(_Rge_Projectdata_3rd,$B488,MATCH(C$10,_Rge_Headline_Projectdata,0))</f>
        <v>0</v>
      </c>
      <c r="D488" s="117" t="n">
        <f aca="false">INDEX(_Rge_Projectdata_3rd,$B488,MATCH(D$10,_Rge_Headline_Projectdata,0))</f>
        <v>0</v>
      </c>
      <c r="E488" s="118" t="str">
        <f aca="false" t="array" ref="E488:E488">IF(INDEX(_Rge_Projectdata_3rd,$B488,MATCH(E$10,_Rge_Headline_Projectdata,0))=0,"",INDEX(_Rge_Projectdata_3rd,$B488,MATCH(E$10,_Rge_Headline_Projectdata,0)))</f>
        <v/>
      </c>
      <c r="F488" s="119" t="str">
        <f aca="false">IF(OR(E488=0,E488&gt;_Reportdate),"Open","Closed")</f>
        <v>Open</v>
      </c>
      <c r="G488" s="120"/>
      <c r="H488" s="121"/>
      <c r="I488" s="121"/>
      <c r="J488" s="121"/>
      <c r="K488" s="122" t="n">
        <f aca="false">SUM(H488:J488)</f>
        <v>0</v>
      </c>
      <c r="L488" s="123"/>
      <c r="M488" s="123"/>
      <c r="N488" s="123"/>
      <c r="O488" s="122" t="n">
        <f aca="false">SUM(L488:N488)</f>
        <v>0</v>
      </c>
      <c r="P488" s="123"/>
      <c r="Q488" s="123"/>
      <c r="R488" s="123"/>
      <c r="S488" s="122" t="n">
        <f aca="false">SUM(P488:R488)</f>
        <v>0</v>
      </c>
      <c r="T488" s="123"/>
      <c r="U488" s="123"/>
      <c r="V488" s="123"/>
      <c r="W488" s="122" t="n">
        <f aca="false">SUM(T488:V488)</f>
        <v>0</v>
      </c>
      <c r="X488" s="123"/>
      <c r="Y488" s="123"/>
      <c r="Z488" s="123"/>
      <c r="AA488" s="122" t="n">
        <f aca="false">SUM(X488:Z488)</f>
        <v>0</v>
      </c>
      <c r="AB488" s="123"/>
      <c r="AC488" s="123"/>
      <c r="AD488" s="123"/>
      <c r="AE488" s="123"/>
      <c r="AF488" s="123"/>
      <c r="AG488" s="122" t="n">
        <f aca="false">SUM(AC488:AF488)</f>
        <v>0</v>
      </c>
      <c r="AH488" s="124" t="n">
        <f aca="false">K488+O488+S488+W488+AA488+AB488+AG488</f>
        <v>0</v>
      </c>
      <c r="AI488" s="120" t="n">
        <v>0</v>
      </c>
      <c r="AJ488" s="121" t="n">
        <v>0</v>
      </c>
      <c r="AK488" s="121" t="n">
        <v>0</v>
      </c>
      <c r="AL488" s="121"/>
      <c r="AM488" s="122" t="n">
        <f aca="false">SUM(AJ488:AL488)</f>
        <v>0</v>
      </c>
      <c r="AN488" s="123"/>
      <c r="AO488" s="123"/>
      <c r="AP488" s="123"/>
      <c r="AQ488" s="122" t="n">
        <f aca="false">SUM(AN488:AP488)</f>
        <v>0</v>
      </c>
      <c r="AR488" s="123" t="n">
        <v>0</v>
      </c>
      <c r="AS488" s="123"/>
      <c r="AT488" s="123"/>
      <c r="AU488" s="122" t="n">
        <f aca="false">SUM(AR488:AT488)</f>
        <v>0</v>
      </c>
      <c r="AV488" s="123"/>
      <c r="AW488" s="123"/>
      <c r="AX488" s="123"/>
      <c r="AY488" s="122" t="n">
        <f aca="false">SUM(AV488:AX488)</f>
        <v>0</v>
      </c>
      <c r="AZ488" s="123"/>
      <c r="BA488" s="123"/>
      <c r="BB488" s="123"/>
      <c r="BC488" s="122" t="n">
        <f aca="false">SUM(AZ488:BB488)</f>
        <v>0</v>
      </c>
      <c r="BD488" s="123"/>
      <c r="BE488" s="123"/>
      <c r="BF488" s="123"/>
      <c r="BG488" s="123"/>
      <c r="BH488" s="123"/>
      <c r="BI488" s="122" t="n">
        <f aca="false">SUM(BE488:BH488)</f>
        <v>0</v>
      </c>
      <c r="BJ488" s="124" t="n">
        <f aca="false">AM488+AQ488+AU488+AY488+BC488+BD488+BI488</f>
        <v>0</v>
      </c>
      <c r="BK488" s="120" t="n">
        <v>0</v>
      </c>
      <c r="BL488" s="121" t="n">
        <v>0</v>
      </c>
      <c r="BM488" s="121"/>
      <c r="BN488" s="122" t="n">
        <f aca="false">SUM(BK488:BM488)</f>
        <v>0</v>
      </c>
      <c r="BO488" s="123"/>
      <c r="BP488" s="123"/>
      <c r="BQ488" s="123" t="n">
        <v>0</v>
      </c>
      <c r="BR488" s="122" t="n">
        <f aca="false">SUM(BO488:BQ488)</f>
        <v>0</v>
      </c>
      <c r="BS488" s="123"/>
      <c r="BT488" s="123"/>
      <c r="BU488" s="123"/>
      <c r="BV488" s="122" t="n">
        <f aca="false">SUM(BS488:BU488)</f>
        <v>0</v>
      </c>
      <c r="BW488" s="123"/>
      <c r="BX488" s="123"/>
      <c r="BY488" s="123" t="n">
        <v>0</v>
      </c>
      <c r="BZ488" s="122" t="n">
        <f aca="false">SUM(BW488:BY488)</f>
        <v>0</v>
      </c>
      <c r="CA488" s="123"/>
      <c r="CB488" s="123"/>
      <c r="CC488" s="123"/>
      <c r="CD488" s="122" t="n">
        <f aca="false">SUM(CA488:CC488)</f>
        <v>0</v>
      </c>
      <c r="CE488" s="123"/>
      <c r="CF488" s="123"/>
      <c r="CG488" s="123"/>
      <c r="CH488" s="123" t="n">
        <v>0</v>
      </c>
      <c r="CI488" s="123"/>
      <c r="CJ488" s="122" t="n">
        <f aca="false">SUM(CF488:CI488)</f>
        <v>0</v>
      </c>
      <c r="CK488" s="123" t="n">
        <f aca="false">BN488+BR488+BV488+BZ488+CD488+CE488+CJ488</f>
        <v>0</v>
      </c>
      <c r="CL488" s="125" t="n">
        <v>0</v>
      </c>
      <c r="CM488" s="126"/>
      <c r="CN488" s="32"/>
      <c r="CO488" s="32"/>
      <c r="CP488" s="32"/>
      <c r="CQ488" s="32"/>
      <c r="CR488" s="32"/>
      <c r="CS488" s="32"/>
      <c r="CT488" s="32"/>
    </row>
    <row r="489" customFormat="false" ht="24.75" hidden="false" customHeight="true" outlineLevel="0" collapsed="false">
      <c r="A489" s="32"/>
      <c r="B489" s="106" t="n">
        <f aca="false">B488+1</f>
        <v>479</v>
      </c>
      <c r="C489" s="117" t="n">
        <f aca="false">INDEX(_Rge_Projectdata_3rd,$B489,MATCH(C$10,_Rge_Headline_Projectdata,0))</f>
        <v>0</v>
      </c>
      <c r="D489" s="117" t="n">
        <f aca="false">INDEX(_Rge_Projectdata_3rd,$B489,MATCH(D$10,_Rge_Headline_Projectdata,0))</f>
        <v>0</v>
      </c>
      <c r="E489" s="118" t="str">
        <f aca="false" t="array" ref="E489:E489">IF(INDEX(_Rge_Projectdata_3rd,$B489,MATCH(E$10,_Rge_Headline_Projectdata,0))=0,"",INDEX(_Rge_Projectdata_3rd,$B489,MATCH(E$10,_Rge_Headline_Projectdata,0)))</f>
        <v/>
      </c>
      <c r="F489" s="119" t="str">
        <f aca="false">IF(OR(E489=0,E489&gt;_Reportdate),"Open","Closed")</f>
        <v>Open</v>
      </c>
      <c r="G489" s="120"/>
      <c r="H489" s="121"/>
      <c r="I489" s="121"/>
      <c r="J489" s="121"/>
      <c r="K489" s="122" t="n">
        <f aca="false">SUM(H489:J489)</f>
        <v>0</v>
      </c>
      <c r="L489" s="123"/>
      <c r="M489" s="123"/>
      <c r="N489" s="123"/>
      <c r="O489" s="122" t="n">
        <f aca="false">SUM(L489:N489)</f>
        <v>0</v>
      </c>
      <c r="P489" s="123"/>
      <c r="Q489" s="123"/>
      <c r="R489" s="123"/>
      <c r="S489" s="122" t="n">
        <f aca="false">SUM(P489:R489)</f>
        <v>0</v>
      </c>
      <c r="T489" s="123"/>
      <c r="U489" s="123"/>
      <c r="V489" s="123"/>
      <c r="W489" s="122" t="n">
        <f aca="false">SUM(T489:V489)</f>
        <v>0</v>
      </c>
      <c r="X489" s="123"/>
      <c r="Y489" s="123"/>
      <c r="Z489" s="123"/>
      <c r="AA489" s="122" t="n">
        <f aca="false">SUM(X489:Z489)</f>
        <v>0</v>
      </c>
      <c r="AB489" s="123"/>
      <c r="AC489" s="123"/>
      <c r="AD489" s="123"/>
      <c r="AE489" s="123"/>
      <c r="AF489" s="123"/>
      <c r="AG489" s="122" t="n">
        <f aca="false">SUM(AC489:AF489)</f>
        <v>0</v>
      </c>
      <c r="AH489" s="124" t="n">
        <f aca="false">K489+O489+S489+W489+AA489+AB489+AG489</f>
        <v>0</v>
      </c>
      <c r="AI489" s="120" t="n">
        <v>0</v>
      </c>
      <c r="AJ489" s="121" t="n">
        <v>0</v>
      </c>
      <c r="AK489" s="121" t="n">
        <v>0</v>
      </c>
      <c r="AL489" s="121"/>
      <c r="AM489" s="122" t="n">
        <f aca="false">SUM(AJ489:AL489)</f>
        <v>0</v>
      </c>
      <c r="AN489" s="123"/>
      <c r="AO489" s="123"/>
      <c r="AP489" s="123"/>
      <c r="AQ489" s="122" t="n">
        <f aca="false">SUM(AN489:AP489)</f>
        <v>0</v>
      </c>
      <c r="AR489" s="123" t="n">
        <v>0</v>
      </c>
      <c r="AS489" s="123"/>
      <c r="AT489" s="123"/>
      <c r="AU489" s="122" t="n">
        <f aca="false">SUM(AR489:AT489)</f>
        <v>0</v>
      </c>
      <c r="AV489" s="123"/>
      <c r="AW489" s="123"/>
      <c r="AX489" s="123"/>
      <c r="AY489" s="122" t="n">
        <f aca="false">SUM(AV489:AX489)</f>
        <v>0</v>
      </c>
      <c r="AZ489" s="123"/>
      <c r="BA489" s="123"/>
      <c r="BB489" s="123"/>
      <c r="BC489" s="122" t="n">
        <f aca="false">SUM(AZ489:BB489)</f>
        <v>0</v>
      </c>
      <c r="BD489" s="123"/>
      <c r="BE489" s="123"/>
      <c r="BF489" s="123"/>
      <c r="BG489" s="123"/>
      <c r="BH489" s="123"/>
      <c r="BI489" s="122" t="n">
        <f aca="false">SUM(BE489:BH489)</f>
        <v>0</v>
      </c>
      <c r="BJ489" s="124" t="n">
        <f aca="false">AM489+AQ489+AU489+AY489+BC489+BD489+BI489</f>
        <v>0</v>
      </c>
      <c r="BK489" s="120" t="n">
        <v>0</v>
      </c>
      <c r="BL489" s="121" t="n">
        <v>0</v>
      </c>
      <c r="BM489" s="121"/>
      <c r="BN489" s="122" t="n">
        <f aca="false">SUM(BK489:BM489)</f>
        <v>0</v>
      </c>
      <c r="BO489" s="123"/>
      <c r="BP489" s="123"/>
      <c r="BQ489" s="123" t="n">
        <v>0</v>
      </c>
      <c r="BR489" s="122" t="n">
        <f aca="false">SUM(BO489:BQ489)</f>
        <v>0</v>
      </c>
      <c r="BS489" s="123"/>
      <c r="BT489" s="123"/>
      <c r="BU489" s="123"/>
      <c r="BV489" s="122" t="n">
        <f aca="false">SUM(BS489:BU489)</f>
        <v>0</v>
      </c>
      <c r="BW489" s="123"/>
      <c r="BX489" s="123"/>
      <c r="BY489" s="123" t="n">
        <v>0</v>
      </c>
      <c r="BZ489" s="122" t="n">
        <f aca="false">SUM(BW489:BY489)</f>
        <v>0</v>
      </c>
      <c r="CA489" s="123"/>
      <c r="CB489" s="123"/>
      <c r="CC489" s="123"/>
      <c r="CD489" s="122" t="n">
        <f aca="false">SUM(CA489:CC489)</f>
        <v>0</v>
      </c>
      <c r="CE489" s="123"/>
      <c r="CF489" s="123"/>
      <c r="CG489" s="123"/>
      <c r="CH489" s="123" t="n">
        <v>0</v>
      </c>
      <c r="CI489" s="123"/>
      <c r="CJ489" s="122" t="n">
        <f aca="false">SUM(CF489:CI489)</f>
        <v>0</v>
      </c>
      <c r="CK489" s="123" t="n">
        <f aca="false">BN489+BR489+BV489+BZ489+CD489+CE489+CJ489</f>
        <v>0</v>
      </c>
      <c r="CL489" s="125" t="n">
        <v>0</v>
      </c>
      <c r="CM489" s="126"/>
      <c r="CN489" s="32"/>
      <c r="CO489" s="32"/>
      <c r="CP489" s="32"/>
      <c r="CQ489" s="32"/>
      <c r="CR489" s="32"/>
      <c r="CS489" s="32"/>
      <c r="CT489" s="32"/>
    </row>
    <row r="490" customFormat="false" ht="24.75" hidden="false" customHeight="true" outlineLevel="0" collapsed="false">
      <c r="A490" s="32"/>
      <c r="B490" s="106" t="n">
        <f aca="false">B489+1</f>
        <v>480</v>
      </c>
      <c r="C490" s="117" t="n">
        <f aca="false">INDEX(_Rge_Projectdata_3rd,$B490,MATCH(C$10,_Rge_Headline_Projectdata,0))</f>
        <v>0</v>
      </c>
      <c r="D490" s="117" t="n">
        <f aca="false">INDEX(_Rge_Projectdata_3rd,$B490,MATCH(D$10,_Rge_Headline_Projectdata,0))</f>
        <v>0</v>
      </c>
      <c r="E490" s="118" t="str">
        <f aca="false" t="array" ref="E490:E490">IF(INDEX(_Rge_Projectdata_3rd,$B490,MATCH(E$10,_Rge_Headline_Projectdata,0))=0,"",INDEX(_Rge_Projectdata_3rd,$B490,MATCH(E$10,_Rge_Headline_Projectdata,0)))</f>
        <v/>
      </c>
      <c r="F490" s="119" t="str">
        <f aca="false">IF(OR(E490=0,E490&gt;_Reportdate),"Open","Closed")</f>
        <v>Open</v>
      </c>
      <c r="G490" s="120"/>
      <c r="H490" s="121"/>
      <c r="I490" s="121"/>
      <c r="J490" s="121"/>
      <c r="K490" s="122" t="n">
        <f aca="false">SUM(H490:J490)</f>
        <v>0</v>
      </c>
      <c r="L490" s="123"/>
      <c r="M490" s="123"/>
      <c r="N490" s="123"/>
      <c r="O490" s="122" t="n">
        <f aca="false">SUM(L490:N490)</f>
        <v>0</v>
      </c>
      <c r="P490" s="123"/>
      <c r="Q490" s="123"/>
      <c r="R490" s="123"/>
      <c r="S490" s="122" t="n">
        <f aca="false">SUM(P490:R490)</f>
        <v>0</v>
      </c>
      <c r="T490" s="123"/>
      <c r="U490" s="123"/>
      <c r="V490" s="123"/>
      <c r="W490" s="122" t="n">
        <f aca="false">SUM(T490:V490)</f>
        <v>0</v>
      </c>
      <c r="X490" s="123"/>
      <c r="Y490" s="123"/>
      <c r="Z490" s="123"/>
      <c r="AA490" s="122" t="n">
        <f aca="false">SUM(X490:Z490)</f>
        <v>0</v>
      </c>
      <c r="AB490" s="123"/>
      <c r="AC490" s="123"/>
      <c r="AD490" s="123"/>
      <c r="AE490" s="123"/>
      <c r="AF490" s="123"/>
      <c r="AG490" s="122" t="n">
        <f aca="false">SUM(AC490:AF490)</f>
        <v>0</v>
      </c>
      <c r="AH490" s="124" t="n">
        <f aca="false">K490+O490+S490+W490+AA490+AB490+AG490</f>
        <v>0</v>
      </c>
      <c r="AI490" s="120" t="n">
        <v>0</v>
      </c>
      <c r="AJ490" s="121" t="n">
        <v>0</v>
      </c>
      <c r="AK490" s="121" t="n">
        <v>0</v>
      </c>
      <c r="AL490" s="121"/>
      <c r="AM490" s="122" t="n">
        <f aca="false">SUM(AJ490:AL490)</f>
        <v>0</v>
      </c>
      <c r="AN490" s="123"/>
      <c r="AO490" s="123"/>
      <c r="AP490" s="123"/>
      <c r="AQ490" s="122" t="n">
        <f aca="false">SUM(AN490:AP490)</f>
        <v>0</v>
      </c>
      <c r="AR490" s="123"/>
      <c r="AS490" s="123"/>
      <c r="AT490" s="123"/>
      <c r="AU490" s="122" t="n">
        <f aca="false">SUM(AR490:AT490)</f>
        <v>0</v>
      </c>
      <c r="AV490" s="123"/>
      <c r="AW490" s="123"/>
      <c r="AX490" s="123"/>
      <c r="AY490" s="122" t="n">
        <f aca="false">SUM(AV490:AX490)</f>
        <v>0</v>
      </c>
      <c r="AZ490" s="123"/>
      <c r="BA490" s="123"/>
      <c r="BB490" s="123"/>
      <c r="BC490" s="122" t="n">
        <f aca="false">SUM(AZ490:BB490)</f>
        <v>0</v>
      </c>
      <c r="BD490" s="123"/>
      <c r="BE490" s="123"/>
      <c r="BF490" s="123"/>
      <c r="BG490" s="123"/>
      <c r="BH490" s="123"/>
      <c r="BI490" s="122" t="n">
        <f aca="false">SUM(BE490:BH490)</f>
        <v>0</v>
      </c>
      <c r="BJ490" s="124" t="n">
        <f aca="false">AM490+AQ490+AU490+AY490+BC490+BD490+BI490</f>
        <v>0</v>
      </c>
      <c r="BK490" s="120" t="n">
        <v>0</v>
      </c>
      <c r="BL490" s="121" t="n">
        <v>0</v>
      </c>
      <c r="BM490" s="121"/>
      <c r="BN490" s="122" t="n">
        <f aca="false">SUM(BK490:BM490)</f>
        <v>0</v>
      </c>
      <c r="BO490" s="123"/>
      <c r="BP490" s="123"/>
      <c r="BQ490" s="123" t="n">
        <v>0</v>
      </c>
      <c r="BR490" s="122" t="n">
        <f aca="false">SUM(BO490:BQ490)</f>
        <v>0</v>
      </c>
      <c r="BS490" s="123"/>
      <c r="BT490" s="123"/>
      <c r="BU490" s="123"/>
      <c r="BV490" s="122" t="n">
        <f aca="false">SUM(BS490:BU490)</f>
        <v>0</v>
      </c>
      <c r="BW490" s="123"/>
      <c r="BX490" s="123"/>
      <c r="BY490" s="123" t="n">
        <v>0</v>
      </c>
      <c r="BZ490" s="122" t="n">
        <f aca="false">SUM(BW490:BY490)</f>
        <v>0</v>
      </c>
      <c r="CA490" s="123"/>
      <c r="CB490" s="123"/>
      <c r="CC490" s="123"/>
      <c r="CD490" s="122" t="n">
        <f aca="false">SUM(CA490:CC490)</f>
        <v>0</v>
      </c>
      <c r="CE490" s="123"/>
      <c r="CF490" s="123"/>
      <c r="CG490" s="123"/>
      <c r="CH490" s="123" t="n">
        <v>0</v>
      </c>
      <c r="CI490" s="123"/>
      <c r="CJ490" s="122" t="n">
        <f aca="false">SUM(CF490:CI490)</f>
        <v>0</v>
      </c>
      <c r="CK490" s="123" t="n">
        <f aca="false">BN490+BR490+BV490+BZ490+CD490+CE490+CJ490</f>
        <v>0</v>
      </c>
      <c r="CL490" s="125" t="n">
        <v>0</v>
      </c>
      <c r="CM490" s="126"/>
      <c r="CN490" s="32"/>
      <c r="CO490" s="32"/>
      <c r="CP490" s="32"/>
      <c r="CQ490" s="32"/>
      <c r="CR490" s="32"/>
      <c r="CS490" s="32"/>
      <c r="CT490" s="32"/>
    </row>
    <row r="491" customFormat="false" ht="24.75" hidden="false" customHeight="true" outlineLevel="0" collapsed="false">
      <c r="A491" s="32"/>
      <c r="B491" s="106" t="n">
        <f aca="false">B490+1</f>
        <v>481</v>
      </c>
      <c r="C491" s="117" t="n">
        <f aca="false">INDEX(_Rge_Projectdata_3rd,$B491,MATCH(C$10,_Rge_Headline_Projectdata,0))</f>
        <v>0</v>
      </c>
      <c r="D491" s="117" t="n">
        <f aca="false">INDEX(_Rge_Projectdata_3rd,$B491,MATCH(D$10,_Rge_Headline_Projectdata,0))</f>
        <v>0</v>
      </c>
      <c r="E491" s="118" t="str">
        <f aca="false" t="array" ref="E491:E491">IF(INDEX(_Rge_Projectdata_3rd,$B491,MATCH(E$10,_Rge_Headline_Projectdata,0))=0,"",INDEX(_Rge_Projectdata_3rd,$B491,MATCH(E$10,_Rge_Headline_Projectdata,0)))</f>
        <v/>
      </c>
      <c r="F491" s="119" t="str">
        <f aca="false">IF(OR(E491=0,E491&gt;_Reportdate),"Open","Closed")</f>
        <v>Open</v>
      </c>
      <c r="G491" s="120"/>
      <c r="H491" s="121"/>
      <c r="I491" s="121"/>
      <c r="J491" s="121"/>
      <c r="K491" s="122" t="n">
        <f aca="false">SUM(H491:J491)</f>
        <v>0</v>
      </c>
      <c r="L491" s="123"/>
      <c r="M491" s="123"/>
      <c r="N491" s="123"/>
      <c r="O491" s="122" t="n">
        <f aca="false">SUM(L491:N491)</f>
        <v>0</v>
      </c>
      <c r="P491" s="123"/>
      <c r="Q491" s="123"/>
      <c r="R491" s="123"/>
      <c r="S491" s="122" t="n">
        <f aca="false">SUM(P491:R491)</f>
        <v>0</v>
      </c>
      <c r="T491" s="123"/>
      <c r="U491" s="123"/>
      <c r="V491" s="123"/>
      <c r="W491" s="122" t="n">
        <f aca="false">SUM(T491:V491)</f>
        <v>0</v>
      </c>
      <c r="X491" s="123"/>
      <c r="Y491" s="123"/>
      <c r="Z491" s="123"/>
      <c r="AA491" s="122" t="n">
        <f aca="false">SUM(X491:Z491)</f>
        <v>0</v>
      </c>
      <c r="AB491" s="123"/>
      <c r="AC491" s="123"/>
      <c r="AD491" s="123"/>
      <c r="AE491" s="123"/>
      <c r="AF491" s="123"/>
      <c r="AG491" s="122" t="n">
        <f aca="false">SUM(AC491:AF491)</f>
        <v>0</v>
      </c>
      <c r="AH491" s="124" t="n">
        <f aca="false">K491+O491+S491+W491+AA491+AB491+AG491</f>
        <v>0</v>
      </c>
      <c r="AI491" s="120" t="n">
        <v>0</v>
      </c>
      <c r="AJ491" s="121" t="n">
        <v>0</v>
      </c>
      <c r="AK491" s="121" t="n">
        <v>0</v>
      </c>
      <c r="AL491" s="121"/>
      <c r="AM491" s="122" t="n">
        <f aca="false">SUM(AJ491:AL491)</f>
        <v>0</v>
      </c>
      <c r="AN491" s="123"/>
      <c r="AO491" s="123"/>
      <c r="AP491" s="123"/>
      <c r="AQ491" s="122" t="n">
        <f aca="false">SUM(AN491:AP491)</f>
        <v>0</v>
      </c>
      <c r="AR491" s="123"/>
      <c r="AS491" s="123"/>
      <c r="AT491" s="123"/>
      <c r="AU491" s="122" t="n">
        <f aca="false">SUM(AR491:AT491)</f>
        <v>0</v>
      </c>
      <c r="AV491" s="123"/>
      <c r="AW491" s="123"/>
      <c r="AX491" s="123"/>
      <c r="AY491" s="122" t="n">
        <f aca="false">SUM(AV491:AX491)</f>
        <v>0</v>
      </c>
      <c r="AZ491" s="123"/>
      <c r="BA491" s="123"/>
      <c r="BB491" s="123"/>
      <c r="BC491" s="122" t="n">
        <f aca="false">SUM(AZ491:BB491)</f>
        <v>0</v>
      </c>
      <c r="BD491" s="123"/>
      <c r="BE491" s="123"/>
      <c r="BF491" s="123"/>
      <c r="BG491" s="123"/>
      <c r="BH491" s="123"/>
      <c r="BI491" s="122" t="n">
        <f aca="false">SUM(BE491:BH491)</f>
        <v>0</v>
      </c>
      <c r="BJ491" s="124" t="n">
        <f aca="false">AM491+AQ491+AU491+AY491+BC491+BD491+BI491</f>
        <v>0</v>
      </c>
      <c r="BK491" s="120" t="n">
        <v>0</v>
      </c>
      <c r="BL491" s="121" t="n">
        <v>0</v>
      </c>
      <c r="BM491" s="121"/>
      <c r="BN491" s="122" t="n">
        <f aca="false">SUM(BK491:BM491)</f>
        <v>0</v>
      </c>
      <c r="BO491" s="123"/>
      <c r="BP491" s="123"/>
      <c r="BQ491" s="123" t="n">
        <v>0</v>
      </c>
      <c r="BR491" s="122" t="n">
        <f aca="false">SUM(BO491:BQ491)</f>
        <v>0</v>
      </c>
      <c r="BS491" s="123"/>
      <c r="BT491" s="123"/>
      <c r="BU491" s="123"/>
      <c r="BV491" s="122" t="n">
        <f aca="false">SUM(BS491:BU491)</f>
        <v>0</v>
      </c>
      <c r="BW491" s="123"/>
      <c r="BX491" s="123"/>
      <c r="BY491" s="123" t="n">
        <v>0</v>
      </c>
      <c r="BZ491" s="122" t="n">
        <f aca="false">SUM(BW491:BY491)</f>
        <v>0</v>
      </c>
      <c r="CA491" s="123"/>
      <c r="CB491" s="123"/>
      <c r="CC491" s="123"/>
      <c r="CD491" s="122" t="n">
        <f aca="false">SUM(CA491:CC491)</f>
        <v>0</v>
      </c>
      <c r="CE491" s="123"/>
      <c r="CF491" s="123"/>
      <c r="CG491" s="123"/>
      <c r="CH491" s="123" t="n">
        <v>0</v>
      </c>
      <c r="CI491" s="123"/>
      <c r="CJ491" s="122" t="n">
        <f aca="false">SUM(CF491:CI491)</f>
        <v>0</v>
      </c>
      <c r="CK491" s="123" t="n">
        <f aca="false">BN491+BR491+BV491+BZ491+CD491+CE491+CJ491</f>
        <v>0</v>
      </c>
      <c r="CL491" s="125" t="n">
        <v>0</v>
      </c>
      <c r="CM491" s="126"/>
      <c r="CN491" s="32"/>
      <c r="CO491" s="32"/>
      <c r="CP491" s="32"/>
      <c r="CQ491" s="32"/>
      <c r="CR491" s="32"/>
      <c r="CS491" s="32"/>
      <c r="CT491" s="32"/>
    </row>
    <row r="492" customFormat="false" ht="24.75" hidden="false" customHeight="true" outlineLevel="0" collapsed="false">
      <c r="A492" s="32"/>
      <c r="B492" s="106" t="n">
        <f aca="false">B491+1</f>
        <v>482</v>
      </c>
      <c r="C492" s="117" t="n">
        <f aca="false">INDEX(_Rge_Projectdata_3rd,$B492,MATCH(C$10,_Rge_Headline_Projectdata,0))</f>
        <v>0</v>
      </c>
      <c r="D492" s="117" t="n">
        <f aca="false">INDEX(_Rge_Projectdata_3rd,$B492,MATCH(D$10,_Rge_Headline_Projectdata,0))</f>
        <v>0</v>
      </c>
      <c r="E492" s="118" t="str">
        <f aca="false" t="array" ref="E492:E492">IF(INDEX(_Rge_Projectdata_3rd,$B492,MATCH(E$10,_Rge_Headline_Projectdata,0))=0,"",INDEX(_Rge_Projectdata_3rd,$B492,MATCH(E$10,_Rge_Headline_Projectdata,0)))</f>
        <v/>
      </c>
      <c r="F492" s="119" t="str">
        <f aca="false">IF(OR(E492=0,E492&gt;_Reportdate),"Open","Closed")</f>
        <v>Open</v>
      </c>
      <c r="G492" s="120"/>
      <c r="H492" s="121"/>
      <c r="I492" s="121"/>
      <c r="J492" s="121"/>
      <c r="K492" s="122" t="n">
        <f aca="false">SUM(H492:J492)</f>
        <v>0</v>
      </c>
      <c r="L492" s="123"/>
      <c r="M492" s="123"/>
      <c r="N492" s="123"/>
      <c r="O492" s="122" t="n">
        <f aca="false">SUM(L492:N492)</f>
        <v>0</v>
      </c>
      <c r="P492" s="123"/>
      <c r="Q492" s="123"/>
      <c r="R492" s="123"/>
      <c r="S492" s="122" t="n">
        <f aca="false">SUM(P492:R492)</f>
        <v>0</v>
      </c>
      <c r="T492" s="123"/>
      <c r="U492" s="123"/>
      <c r="V492" s="123"/>
      <c r="W492" s="122" t="n">
        <f aca="false">SUM(T492:V492)</f>
        <v>0</v>
      </c>
      <c r="X492" s="123"/>
      <c r="Y492" s="123"/>
      <c r="Z492" s="123"/>
      <c r="AA492" s="122" t="n">
        <f aca="false">SUM(X492:Z492)</f>
        <v>0</v>
      </c>
      <c r="AB492" s="123"/>
      <c r="AC492" s="123"/>
      <c r="AD492" s="123"/>
      <c r="AE492" s="123"/>
      <c r="AF492" s="123"/>
      <c r="AG492" s="122" t="n">
        <f aca="false">SUM(AC492:AF492)</f>
        <v>0</v>
      </c>
      <c r="AH492" s="124" t="n">
        <f aca="false">K492+O492+S492+W492+AA492+AB492+AG492</f>
        <v>0</v>
      </c>
      <c r="AI492" s="120" t="n">
        <v>0</v>
      </c>
      <c r="AJ492" s="121" t="n">
        <v>0</v>
      </c>
      <c r="AK492" s="121" t="n">
        <v>0</v>
      </c>
      <c r="AL492" s="121"/>
      <c r="AM492" s="122" t="n">
        <f aca="false">SUM(AJ492:AL492)</f>
        <v>0</v>
      </c>
      <c r="AN492" s="123"/>
      <c r="AO492" s="123"/>
      <c r="AP492" s="123"/>
      <c r="AQ492" s="122" t="n">
        <f aca="false">SUM(AN492:AP492)</f>
        <v>0</v>
      </c>
      <c r="AR492" s="123"/>
      <c r="AS492" s="123"/>
      <c r="AT492" s="123"/>
      <c r="AU492" s="122" t="n">
        <f aca="false">SUM(AR492:AT492)</f>
        <v>0</v>
      </c>
      <c r="AV492" s="123"/>
      <c r="AW492" s="123"/>
      <c r="AX492" s="123"/>
      <c r="AY492" s="122" t="n">
        <f aca="false">SUM(AV492:AX492)</f>
        <v>0</v>
      </c>
      <c r="AZ492" s="123"/>
      <c r="BA492" s="123"/>
      <c r="BB492" s="123"/>
      <c r="BC492" s="122" t="n">
        <f aca="false">SUM(AZ492:BB492)</f>
        <v>0</v>
      </c>
      <c r="BD492" s="123"/>
      <c r="BE492" s="123"/>
      <c r="BF492" s="123"/>
      <c r="BG492" s="123"/>
      <c r="BH492" s="123"/>
      <c r="BI492" s="122" t="n">
        <f aca="false">SUM(BE492:BH492)</f>
        <v>0</v>
      </c>
      <c r="BJ492" s="124" t="n">
        <f aca="false">AM492+AQ492+AU492+AY492+BC492+BD492+BI492</f>
        <v>0</v>
      </c>
      <c r="BK492" s="120" t="n">
        <v>0</v>
      </c>
      <c r="BL492" s="121" t="n">
        <v>0</v>
      </c>
      <c r="BM492" s="121"/>
      <c r="BN492" s="122" t="n">
        <f aca="false">SUM(BK492:BM492)</f>
        <v>0</v>
      </c>
      <c r="BO492" s="123"/>
      <c r="BP492" s="123"/>
      <c r="BQ492" s="123" t="n">
        <v>0</v>
      </c>
      <c r="BR492" s="122" t="n">
        <f aca="false">SUM(BO492:BQ492)</f>
        <v>0</v>
      </c>
      <c r="BS492" s="123"/>
      <c r="BT492" s="123"/>
      <c r="BU492" s="123"/>
      <c r="BV492" s="122" t="n">
        <f aca="false">SUM(BS492:BU492)</f>
        <v>0</v>
      </c>
      <c r="BW492" s="123"/>
      <c r="BX492" s="123"/>
      <c r="BY492" s="123" t="n">
        <v>0</v>
      </c>
      <c r="BZ492" s="122" t="n">
        <f aca="false">SUM(BW492:BY492)</f>
        <v>0</v>
      </c>
      <c r="CA492" s="123"/>
      <c r="CB492" s="123"/>
      <c r="CC492" s="123"/>
      <c r="CD492" s="122" t="n">
        <f aca="false">SUM(CA492:CC492)</f>
        <v>0</v>
      </c>
      <c r="CE492" s="123"/>
      <c r="CF492" s="123"/>
      <c r="CG492" s="123"/>
      <c r="CH492" s="123" t="n">
        <v>0</v>
      </c>
      <c r="CI492" s="123"/>
      <c r="CJ492" s="122" t="n">
        <f aca="false">SUM(CF492:CI492)</f>
        <v>0</v>
      </c>
      <c r="CK492" s="123" t="n">
        <f aca="false">BN492+BR492+BV492+BZ492+CD492+CE492+CJ492</f>
        <v>0</v>
      </c>
      <c r="CL492" s="125" t="n">
        <v>0</v>
      </c>
      <c r="CM492" s="126"/>
      <c r="CN492" s="32"/>
      <c r="CO492" s="32"/>
      <c r="CP492" s="32"/>
      <c r="CQ492" s="32"/>
      <c r="CR492" s="32"/>
      <c r="CS492" s="32"/>
      <c r="CT492" s="32"/>
    </row>
    <row r="493" customFormat="false" ht="24.75" hidden="false" customHeight="true" outlineLevel="0" collapsed="false">
      <c r="A493" s="32"/>
      <c r="B493" s="106" t="n">
        <f aca="false">B492+1</f>
        <v>483</v>
      </c>
      <c r="C493" s="117" t="n">
        <f aca="false">INDEX(_Rge_Projectdata_3rd,$B493,MATCH(C$10,_Rge_Headline_Projectdata,0))</f>
        <v>0</v>
      </c>
      <c r="D493" s="117" t="n">
        <f aca="false">INDEX(_Rge_Projectdata_3rd,$B493,MATCH(D$10,_Rge_Headline_Projectdata,0))</f>
        <v>0</v>
      </c>
      <c r="E493" s="118" t="str">
        <f aca="false" t="array" ref="E493:E493">IF(INDEX(_Rge_Projectdata_3rd,$B493,MATCH(E$10,_Rge_Headline_Projectdata,0))=0,"",INDEX(_Rge_Projectdata_3rd,$B493,MATCH(E$10,_Rge_Headline_Projectdata,0)))</f>
        <v/>
      </c>
      <c r="F493" s="119" t="str">
        <f aca="false">IF(OR(E493=0,E493&gt;_Reportdate),"Open","Closed")</f>
        <v>Open</v>
      </c>
      <c r="G493" s="120"/>
      <c r="H493" s="121"/>
      <c r="I493" s="121"/>
      <c r="J493" s="121"/>
      <c r="K493" s="122" t="n">
        <f aca="false">SUM(H493:J493)</f>
        <v>0</v>
      </c>
      <c r="L493" s="123"/>
      <c r="M493" s="123"/>
      <c r="N493" s="123"/>
      <c r="O493" s="122" t="n">
        <f aca="false">SUM(L493:N493)</f>
        <v>0</v>
      </c>
      <c r="P493" s="123"/>
      <c r="Q493" s="123"/>
      <c r="R493" s="123"/>
      <c r="S493" s="122" t="n">
        <f aca="false">SUM(P493:R493)</f>
        <v>0</v>
      </c>
      <c r="T493" s="123"/>
      <c r="U493" s="123"/>
      <c r="V493" s="123"/>
      <c r="W493" s="122" t="n">
        <f aca="false">SUM(T493:V493)</f>
        <v>0</v>
      </c>
      <c r="X493" s="123"/>
      <c r="Y493" s="123"/>
      <c r="Z493" s="123"/>
      <c r="AA493" s="122" t="n">
        <f aca="false">SUM(X493:Z493)</f>
        <v>0</v>
      </c>
      <c r="AB493" s="123"/>
      <c r="AC493" s="123"/>
      <c r="AD493" s="123"/>
      <c r="AE493" s="123"/>
      <c r="AF493" s="123"/>
      <c r="AG493" s="122" t="n">
        <f aca="false">SUM(AC493:AF493)</f>
        <v>0</v>
      </c>
      <c r="AH493" s="124" t="n">
        <f aca="false">K493+O493+S493+W493+AA493+AB493+AG493</f>
        <v>0</v>
      </c>
      <c r="AI493" s="120" t="n">
        <v>0</v>
      </c>
      <c r="AJ493" s="121" t="n">
        <v>0</v>
      </c>
      <c r="AK493" s="121" t="n">
        <v>0</v>
      </c>
      <c r="AL493" s="121"/>
      <c r="AM493" s="122" t="n">
        <f aca="false">SUM(AJ493:AL493)</f>
        <v>0</v>
      </c>
      <c r="AN493" s="123"/>
      <c r="AO493" s="123"/>
      <c r="AP493" s="123"/>
      <c r="AQ493" s="122" t="n">
        <f aca="false">SUM(AN493:AP493)</f>
        <v>0</v>
      </c>
      <c r="AR493" s="123"/>
      <c r="AS493" s="123"/>
      <c r="AT493" s="123"/>
      <c r="AU493" s="122" t="n">
        <f aca="false">SUM(AR493:AT493)</f>
        <v>0</v>
      </c>
      <c r="AV493" s="123"/>
      <c r="AW493" s="123"/>
      <c r="AX493" s="123"/>
      <c r="AY493" s="122" t="n">
        <f aca="false">SUM(AV493:AX493)</f>
        <v>0</v>
      </c>
      <c r="AZ493" s="123"/>
      <c r="BA493" s="123"/>
      <c r="BB493" s="123"/>
      <c r="BC493" s="122" t="n">
        <f aca="false">SUM(AZ493:BB493)</f>
        <v>0</v>
      </c>
      <c r="BD493" s="123"/>
      <c r="BE493" s="123"/>
      <c r="BF493" s="123"/>
      <c r="BG493" s="123"/>
      <c r="BH493" s="123"/>
      <c r="BI493" s="122" t="n">
        <f aca="false">SUM(BE493:BH493)</f>
        <v>0</v>
      </c>
      <c r="BJ493" s="124" t="n">
        <f aca="false">AM493+AQ493+AU493+AY493+BC493+BD493+BI493</f>
        <v>0</v>
      </c>
      <c r="BK493" s="120" t="n">
        <v>0</v>
      </c>
      <c r="BL493" s="121" t="n">
        <v>0</v>
      </c>
      <c r="BM493" s="121"/>
      <c r="BN493" s="122" t="n">
        <f aca="false">SUM(BK493:BM493)</f>
        <v>0</v>
      </c>
      <c r="BO493" s="123"/>
      <c r="BP493" s="123"/>
      <c r="BQ493" s="123" t="n">
        <v>0</v>
      </c>
      <c r="BR493" s="122" t="n">
        <f aca="false">SUM(BO493:BQ493)</f>
        <v>0</v>
      </c>
      <c r="BS493" s="123"/>
      <c r="BT493" s="123"/>
      <c r="BU493" s="123"/>
      <c r="BV493" s="122" t="n">
        <f aca="false">SUM(BS493:BU493)</f>
        <v>0</v>
      </c>
      <c r="BW493" s="123"/>
      <c r="BX493" s="123"/>
      <c r="BY493" s="123" t="n">
        <v>0</v>
      </c>
      <c r="BZ493" s="122" t="n">
        <f aca="false">SUM(BW493:BY493)</f>
        <v>0</v>
      </c>
      <c r="CA493" s="123"/>
      <c r="CB493" s="123"/>
      <c r="CC493" s="123"/>
      <c r="CD493" s="122" t="n">
        <f aca="false">SUM(CA493:CC493)</f>
        <v>0</v>
      </c>
      <c r="CE493" s="123"/>
      <c r="CF493" s="123"/>
      <c r="CG493" s="123"/>
      <c r="CH493" s="123" t="n">
        <v>0</v>
      </c>
      <c r="CI493" s="123"/>
      <c r="CJ493" s="122" t="n">
        <f aca="false">SUM(CF493:CI493)</f>
        <v>0</v>
      </c>
      <c r="CK493" s="123" t="n">
        <f aca="false">BN493+BR493+BV493+BZ493+CD493+CE493+CJ493</f>
        <v>0</v>
      </c>
      <c r="CL493" s="125" t="n">
        <v>0</v>
      </c>
      <c r="CM493" s="126"/>
      <c r="CN493" s="32"/>
      <c r="CO493" s="32"/>
      <c r="CP493" s="32"/>
      <c r="CQ493" s="32"/>
      <c r="CR493" s="32"/>
      <c r="CS493" s="32"/>
      <c r="CT493" s="32"/>
    </row>
    <row r="494" customFormat="false" ht="24.75" hidden="false" customHeight="true" outlineLevel="0" collapsed="false">
      <c r="A494" s="32"/>
      <c r="B494" s="106" t="n">
        <f aca="false">B493+1</f>
        <v>484</v>
      </c>
      <c r="C494" s="117" t="n">
        <f aca="false">INDEX(_Rge_Projectdata_3rd,$B494,MATCH(C$10,_Rge_Headline_Projectdata,0))</f>
        <v>0</v>
      </c>
      <c r="D494" s="117" t="n">
        <f aca="false">INDEX(_Rge_Projectdata_3rd,$B494,MATCH(D$10,_Rge_Headline_Projectdata,0))</f>
        <v>0</v>
      </c>
      <c r="E494" s="118" t="str">
        <f aca="false" t="array" ref="E494:E494">IF(INDEX(_Rge_Projectdata_3rd,$B494,MATCH(E$10,_Rge_Headline_Projectdata,0))=0,"",INDEX(_Rge_Projectdata_3rd,$B494,MATCH(E$10,_Rge_Headline_Projectdata,0)))</f>
        <v/>
      </c>
      <c r="F494" s="119" t="str">
        <f aca="false">IF(OR(E494=0,E494&gt;_Reportdate),"Open","Closed")</f>
        <v>Open</v>
      </c>
      <c r="G494" s="120"/>
      <c r="H494" s="121"/>
      <c r="I494" s="121"/>
      <c r="J494" s="121"/>
      <c r="K494" s="122" t="n">
        <f aca="false">SUM(H494:J494)</f>
        <v>0</v>
      </c>
      <c r="L494" s="123"/>
      <c r="M494" s="123"/>
      <c r="N494" s="123"/>
      <c r="O494" s="122" t="n">
        <f aca="false">SUM(L494:N494)</f>
        <v>0</v>
      </c>
      <c r="P494" s="123"/>
      <c r="Q494" s="123"/>
      <c r="R494" s="123"/>
      <c r="S494" s="122" t="n">
        <f aca="false">SUM(P494:R494)</f>
        <v>0</v>
      </c>
      <c r="T494" s="123"/>
      <c r="U494" s="123"/>
      <c r="V494" s="123"/>
      <c r="W494" s="122" t="n">
        <f aca="false">SUM(T494:V494)</f>
        <v>0</v>
      </c>
      <c r="X494" s="123"/>
      <c r="Y494" s="123"/>
      <c r="Z494" s="123"/>
      <c r="AA494" s="122" t="n">
        <f aca="false">SUM(X494:Z494)</f>
        <v>0</v>
      </c>
      <c r="AB494" s="123"/>
      <c r="AC494" s="123"/>
      <c r="AD494" s="123"/>
      <c r="AE494" s="123"/>
      <c r="AF494" s="123"/>
      <c r="AG494" s="122" t="n">
        <f aca="false">SUM(AC494:AF494)</f>
        <v>0</v>
      </c>
      <c r="AH494" s="124" t="n">
        <f aca="false">K494+O494+S494+W494+AA494+AB494+AG494</f>
        <v>0</v>
      </c>
      <c r="AI494" s="120" t="n">
        <v>0</v>
      </c>
      <c r="AJ494" s="121" t="n">
        <v>0</v>
      </c>
      <c r="AK494" s="121" t="n">
        <v>0</v>
      </c>
      <c r="AL494" s="121"/>
      <c r="AM494" s="122" t="n">
        <f aca="false">SUM(AJ494:AL494)</f>
        <v>0</v>
      </c>
      <c r="AN494" s="123"/>
      <c r="AO494" s="123"/>
      <c r="AP494" s="123"/>
      <c r="AQ494" s="122" t="n">
        <f aca="false">SUM(AN494:AP494)</f>
        <v>0</v>
      </c>
      <c r="AR494" s="123"/>
      <c r="AS494" s="123"/>
      <c r="AT494" s="123"/>
      <c r="AU494" s="122" t="n">
        <f aca="false">SUM(AR494:AT494)</f>
        <v>0</v>
      </c>
      <c r="AV494" s="123"/>
      <c r="AW494" s="123"/>
      <c r="AX494" s="123"/>
      <c r="AY494" s="122" t="n">
        <f aca="false">SUM(AV494:AX494)</f>
        <v>0</v>
      </c>
      <c r="AZ494" s="123"/>
      <c r="BA494" s="123"/>
      <c r="BB494" s="123"/>
      <c r="BC494" s="122" t="n">
        <f aca="false">SUM(AZ494:BB494)</f>
        <v>0</v>
      </c>
      <c r="BD494" s="123"/>
      <c r="BE494" s="123"/>
      <c r="BF494" s="123"/>
      <c r="BG494" s="123"/>
      <c r="BH494" s="123"/>
      <c r="BI494" s="122" t="n">
        <f aca="false">SUM(BE494:BH494)</f>
        <v>0</v>
      </c>
      <c r="BJ494" s="124" t="n">
        <f aca="false">AM494+AQ494+AU494+AY494+BC494+BD494+BI494</f>
        <v>0</v>
      </c>
      <c r="BK494" s="120" t="n">
        <v>0</v>
      </c>
      <c r="BL494" s="121" t="n">
        <v>0</v>
      </c>
      <c r="BM494" s="121"/>
      <c r="BN494" s="122" t="n">
        <f aca="false">SUM(BK494:BM494)</f>
        <v>0</v>
      </c>
      <c r="BO494" s="123"/>
      <c r="BP494" s="123"/>
      <c r="BQ494" s="123" t="n">
        <v>0</v>
      </c>
      <c r="BR494" s="122" t="n">
        <f aca="false">SUM(BO494:BQ494)</f>
        <v>0</v>
      </c>
      <c r="BS494" s="123"/>
      <c r="BT494" s="123"/>
      <c r="BU494" s="123"/>
      <c r="BV494" s="122" t="n">
        <f aca="false">SUM(BS494:BU494)</f>
        <v>0</v>
      </c>
      <c r="BW494" s="123"/>
      <c r="BX494" s="123"/>
      <c r="BY494" s="123" t="n">
        <v>0</v>
      </c>
      <c r="BZ494" s="122" t="n">
        <f aca="false">SUM(BW494:BY494)</f>
        <v>0</v>
      </c>
      <c r="CA494" s="123"/>
      <c r="CB494" s="123"/>
      <c r="CC494" s="123"/>
      <c r="CD494" s="122" t="n">
        <f aca="false">SUM(CA494:CC494)</f>
        <v>0</v>
      </c>
      <c r="CE494" s="123"/>
      <c r="CF494" s="123"/>
      <c r="CG494" s="123"/>
      <c r="CH494" s="123" t="n">
        <v>0</v>
      </c>
      <c r="CI494" s="123"/>
      <c r="CJ494" s="122" t="n">
        <f aca="false">SUM(CF494:CI494)</f>
        <v>0</v>
      </c>
      <c r="CK494" s="123" t="n">
        <f aca="false">BN494+BR494+BV494+BZ494+CD494+CE494+CJ494</f>
        <v>0</v>
      </c>
      <c r="CL494" s="125" t="n">
        <v>0</v>
      </c>
      <c r="CM494" s="126"/>
      <c r="CN494" s="32"/>
      <c r="CO494" s="32"/>
      <c r="CP494" s="32"/>
      <c r="CQ494" s="32"/>
      <c r="CR494" s="32"/>
      <c r="CS494" s="32"/>
      <c r="CT494" s="32"/>
    </row>
    <row r="495" customFormat="false" ht="24.75" hidden="false" customHeight="true" outlineLevel="0" collapsed="false">
      <c r="A495" s="32"/>
      <c r="B495" s="106" t="n">
        <f aca="false">B494+1</f>
        <v>485</v>
      </c>
      <c r="C495" s="117" t="n">
        <f aca="false">INDEX(_Rge_Projectdata_3rd,$B495,MATCH(C$10,_Rge_Headline_Projectdata,0))</f>
        <v>0</v>
      </c>
      <c r="D495" s="117" t="n">
        <f aca="false">INDEX(_Rge_Projectdata_3rd,$B495,MATCH(D$10,_Rge_Headline_Projectdata,0))</f>
        <v>0</v>
      </c>
      <c r="E495" s="118" t="str">
        <f aca="false" t="array" ref="E495:E495">IF(INDEX(_Rge_Projectdata_3rd,$B495,MATCH(E$10,_Rge_Headline_Projectdata,0))=0,"",INDEX(_Rge_Projectdata_3rd,$B495,MATCH(E$10,_Rge_Headline_Projectdata,0)))</f>
        <v/>
      </c>
      <c r="F495" s="119" t="str">
        <f aca="false">IF(OR(E495=0,E495&gt;_Reportdate),"Open","Closed")</f>
        <v>Open</v>
      </c>
      <c r="G495" s="120"/>
      <c r="H495" s="121"/>
      <c r="I495" s="121"/>
      <c r="J495" s="121"/>
      <c r="K495" s="122" t="n">
        <f aca="false">SUM(H495:J495)</f>
        <v>0</v>
      </c>
      <c r="L495" s="123"/>
      <c r="M495" s="123"/>
      <c r="N495" s="123"/>
      <c r="O495" s="122" t="n">
        <f aca="false">SUM(L495:N495)</f>
        <v>0</v>
      </c>
      <c r="P495" s="123"/>
      <c r="Q495" s="123"/>
      <c r="R495" s="123"/>
      <c r="S495" s="122" t="n">
        <f aca="false">SUM(P495:R495)</f>
        <v>0</v>
      </c>
      <c r="T495" s="123"/>
      <c r="U495" s="123"/>
      <c r="V495" s="123"/>
      <c r="W495" s="122" t="n">
        <f aca="false">SUM(T495:V495)</f>
        <v>0</v>
      </c>
      <c r="X495" s="123"/>
      <c r="Y495" s="123"/>
      <c r="Z495" s="123"/>
      <c r="AA495" s="122" t="n">
        <f aca="false">SUM(X495:Z495)</f>
        <v>0</v>
      </c>
      <c r="AB495" s="123"/>
      <c r="AC495" s="123"/>
      <c r="AD495" s="123"/>
      <c r="AE495" s="123"/>
      <c r="AF495" s="123"/>
      <c r="AG495" s="122" t="n">
        <f aca="false">SUM(AC495:AF495)</f>
        <v>0</v>
      </c>
      <c r="AH495" s="124" t="n">
        <f aca="false">K495+O495+S495+W495+AA495+AB495+AG495</f>
        <v>0</v>
      </c>
      <c r="AI495" s="120" t="n">
        <v>0</v>
      </c>
      <c r="AJ495" s="121" t="n">
        <v>0</v>
      </c>
      <c r="AK495" s="121" t="n">
        <v>0</v>
      </c>
      <c r="AL495" s="121"/>
      <c r="AM495" s="122" t="n">
        <f aca="false">SUM(AJ495:AL495)</f>
        <v>0</v>
      </c>
      <c r="AN495" s="123"/>
      <c r="AO495" s="123"/>
      <c r="AP495" s="123"/>
      <c r="AQ495" s="122" t="n">
        <f aca="false">SUM(AN495:AP495)</f>
        <v>0</v>
      </c>
      <c r="AR495" s="123"/>
      <c r="AS495" s="123"/>
      <c r="AT495" s="123"/>
      <c r="AU495" s="122" t="n">
        <f aca="false">SUM(AR495:AT495)</f>
        <v>0</v>
      </c>
      <c r="AV495" s="123"/>
      <c r="AW495" s="123"/>
      <c r="AX495" s="123"/>
      <c r="AY495" s="122" t="n">
        <f aca="false">SUM(AV495:AX495)</f>
        <v>0</v>
      </c>
      <c r="AZ495" s="123"/>
      <c r="BA495" s="123"/>
      <c r="BB495" s="123"/>
      <c r="BC495" s="122" t="n">
        <f aca="false">SUM(AZ495:BB495)</f>
        <v>0</v>
      </c>
      <c r="BD495" s="123"/>
      <c r="BE495" s="123"/>
      <c r="BF495" s="123"/>
      <c r="BG495" s="123"/>
      <c r="BH495" s="123"/>
      <c r="BI495" s="122" t="n">
        <f aca="false">SUM(BE495:BH495)</f>
        <v>0</v>
      </c>
      <c r="BJ495" s="124" t="n">
        <f aca="false">AM495+AQ495+AU495+AY495+BC495+BD495+BI495</f>
        <v>0</v>
      </c>
      <c r="BK495" s="120" t="n">
        <v>0</v>
      </c>
      <c r="BL495" s="121" t="n">
        <v>0</v>
      </c>
      <c r="BM495" s="121"/>
      <c r="BN495" s="122" t="n">
        <f aca="false">SUM(BK495:BM495)</f>
        <v>0</v>
      </c>
      <c r="BO495" s="123"/>
      <c r="BP495" s="123"/>
      <c r="BQ495" s="123" t="n">
        <v>0</v>
      </c>
      <c r="BR495" s="122" t="n">
        <f aca="false">SUM(BO495:BQ495)</f>
        <v>0</v>
      </c>
      <c r="BS495" s="123"/>
      <c r="BT495" s="123"/>
      <c r="BU495" s="123"/>
      <c r="BV495" s="122" t="n">
        <f aca="false">SUM(BS495:BU495)</f>
        <v>0</v>
      </c>
      <c r="BW495" s="123"/>
      <c r="BX495" s="123"/>
      <c r="BY495" s="123" t="n">
        <v>0</v>
      </c>
      <c r="BZ495" s="122" t="n">
        <f aca="false">SUM(BW495:BY495)</f>
        <v>0</v>
      </c>
      <c r="CA495" s="123"/>
      <c r="CB495" s="123"/>
      <c r="CC495" s="123"/>
      <c r="CD495" s="122" t="n">
        <f aca="false">SUM(CA495:CC495)</f>
        <v>0</v>
      </c>
      <c r="CE495" s="123"/>
      <c r="CF495" s="123"/>
      <c r="CG495" s="123"/>
      <c r="CH495" s="123" t="n">
        <v>0</v>
      </c>
      <c r="CI495" s="123"/>
      <c r="CJ495" s="122" t="n">
        <f aca="false">SUM(CF495:CI495)</f>
        <v>0</v>
      </c>
      <c r="CK495" s="123" t="n">
        <f aca="false">BN495+BR495+BV495+BZ495+CD495+CE495+CJ495</f>
        <v>0</v>
      </c>
      <c r="CL495" s="125" t="n">
        <v>0</v>
      </c>
      <c r="CM495" s="126"/>
      <c r="CN495" s="32"/>
      <c r="CO495" s="32"/>
      <c r="CP495" s="32"/>
      <c r="CQ495" s="32"/>
      <c r="CR495" s="32"/>
      <c r="CS495" s="32"/>
      <c r="CT495" s="32"/>
    </row>
    <row r="496" customFormat="false" ht="24.75" hidden="false" customHeight="true" outlineLevel="0" collapsed="false">
      <c r="A496" s="32"/>
      <c r="B496" s="106" t="n">
        <f aca="false">B495+1</f>
        <v>486</v>
      </c>
      <c r="C496" s="117" t="n">
        <f aca="false">INDEX(_Rge_Projectdata_3rd,$B496,MATCH(C$10,_Rge_Headline_Projectdata,0))</f>
        <v>0</v>
      </c>
      <c r="D496" s="117" t="n">
        <f aca="false">INDEX(_Rge_Projectdata_3rd,$B496,MATCH(D$10,_Rge_Headline_Projectdata,0))</f>
        <v>0</v>
      </c>
      <c r="E496" s="118" t="str">
        <f aca="false" t="array" ref="E496:E496">IF(INDEX(_Rge_Projectdata_3rd,$B496,MATCH(E$10,_Rge_Headline_Projectdata,0))=0,"",INDEX(_Rge_Projectdata_3rd,$B496,MATCH(E$10,_Rge_Headline_Projectdata,0)))</f>
        <v/>
      </c>
      <c r="F496" s="119" t="str">
        <f aca="false">IF(OR(E496=0,E496&gt;_Reportdate),"Open","Closed")</f>
        <v>Open</v>
      </c>
      <c r="G496" s="120"/>
      <c r="H496" s="121"/>
      <c r="I496" s="121"/>
      <c r="J496" s="121"/>
      <c r="K496" s="122" t="n">
        <f aca="false">SUM(H496:J496)</f>
        <v>0</v>
      </c>
      <c r="L496" s="123"/>
      <c r="M496" s="123"/>
      <c r="N496" s="123"/>
      <c r="O496" s="122" t="n">
        <f aca="false">SUM(L496:N496)</f>
        <v>0</v>
      </c>
      <c r="P496" s="123"/>
      <c r="Q496" s="123"/>
      <c r="R496" s="123"/>
      <c r="S496" s="122" t="n">
        <f aca="false">SUM(P496:R496)</f>
        <v>0</v>
      </c>
      <c r="T496" s="123"/>
      <c r="U496" s="123"/>
      <c r="V496" s="123"/>
      <c r="W496" s="122" t="n">
        <f aca="false">SUM(T496:V496)</f>
        <v>0</v>
      </c>
      <c r="X496" s="123"/>
      <c r="Y496" s="123"/>
      <c r="Z496" s="123"/>
      <c r="AA496" s="122" t="n">
        <f aca="false">SUM(X496:Z496)</f>
        <v>0</v>
      </c>
      <c r="AB496" s="123"/>
      <c r="AC496" s="123"/>
      <c r="AD496" s="123"/>
      <c r="AE496" s="123"/>
      <c r="AF496" s="123"/>
      <c r="AG496" s="122" t="n">
        <f aca="false">SUM(AC496:AF496)</f>
        <v>0</v>
      </c>
      <c r="AH496" s="124" t="n">
        <f aca="false">K496+O496+S496+W496+AA496+AB496+AG496</f>
        <v>0</v>
      </c>
      <c r="AI496" s="120" t="n">
        <v>0</v>
      </c>
      <c r="AJ496" s="121" t="n">
        <v>0</v>
      </c>
      <c r="AK496" s="121" t="n">
        <v>0</v>
      </c>
      <c r="AL496" s="121"/>
      <c r="AM496" s="122" t="n">
        <f aca="false">SUM(AJ496:AL496)</f>
        <v>0</v>
      </c>
      <c r="AN496" s="123"/>
      <c r="AO496" s="123"/>
      <c r="AP496" s="123"/>
      <c r="AQ496" s="122" t="n">
        <f aca="false">SUM(AN496:AP496)</f>
        <v>0</v>
      </c>
      <c r="AR496" s="123"/>
      <c r="AS496" s="123"/>
      <c r="AT496" s="123"/>
      <c r="AU496" s="122" t="n">
        <f aca="false">SUM(AR496:AT496)</f>
        <v>0</v>
      </c>
      <c r="AV496" s="123"/>
      <c r="AW496" s="123"/>
      <c r="AX496" s="123"/>
      <c r="AY496" s="122" t="n">
        <f aca="false">SUM(AV496:AX496)</f>
        <v>0</v>
      </c>
      <c r="AZ496" s="123"/>
      <c r="BA496" s="123"/>
      <c r="BB496" s="123"/>
      <c r="BC496" s="122" t="n">
        <f aca="false">SUM(AZ496:BB496)</f>
        <v>0</v>
      </c>
      <c r="BD496" s="123"/>
      <c r="BE496" s="123"/>
      <c r="BF496" s="123"/>
      <c r="BG496" s="123"/>
      <c r="BH496" s="123"/>
      <c r="BI496" s="122" t="n">
        <f aca="false">SUM(BE496:BH496)</f>
        <v>0</v>
      </c>
      <c r="BJ496" s="124" t="n">
        <f aca="false">AM496+AQ496+AU496+AY496+BC496+BD496+BI496</f>
        <v>0</v>
      </c>
      <c r="BK496" s="120" t="n">
        <v>0</v>
      </c>
      <c r="BL496" s="121" t="n">
        <v>0</v>
      </c>
      <c r="BM496" s="121"/>
      <c r="BN496" s="122" t="n">
        <f aca="false">SUM(BK496:BM496)</f>
        <v>0</v>
      </c>
      <c r="BO496" s="123"/>
      <c r="BP496" s="123"/>
      <c r="BQ496" s="123" t="n">
        <v>0</v>
      </c>
      <c r="BR496" s="122" t="n">
        <f aca="false">SUM(BO496:BQ496)</f>
        <v>0</v>
      </c>
      <c r="BS496" s="123"/>
      <c r="BT496" s="123"/>
      <c r="BU496" s="123"/>
      <c r="BV496" s="122" t="n">
        <f aca="false">SUM(BS496:BU496)</f>
        <v>0</v>
      </c>
      <c r="BW496" s="123"/>
      <c r="BX496" s="123"/>
      <c r="BY496" s="123" t="n">
        <v>0</v>
      </c>
      <c r="BZ496" s="122" t="n">
        <f aca="false">SUM(BW496:BY496)</f>
        <v>0</v>
      </c>
      <c r="CA496" s="123"/>
      <c r="CB496" s="123"/>
      <c r="CC496" s="123"/>
      <c r="CD496" s="122" t="n">
        <f aca="false">SUM(CA496:CC496)</f>
        <v>0</v>
      </c>
      <c r="CE496" s="123"/>
      <c r="CF496" s="123"/>
      <c r="CG496" s="123"/>
      <c r="CH496" s="123" t="n">
        <v>0</v>
      </c>
      <c r="CI496" s="123"/>
      <c r="CJ496" s="122" t="n">
        <f aca="false">SUM(CF496:CI496)</f>
        <v>0</v>
      </c>
      <c r="CK496" s="123" t="n">
        <f aca="false">BN496+BR496+BV496+BZ496+CD496+CE496+CJ496</f>
        <v>0</v>
      </c>
      <c r="CL496" s="125" t="n">
        <v>0</v>
      </c>
      <c r="CM496" s="126"/>
      <c r="CN496" s="32"/>
      <c r="CO496" s="32"/>
      <c r="CP496" s="32"/>
      <c r="CQ496" s="32"/>
      <c r="CR496" s="32"/>
      <c r="CS496" s="32"/>
      <c r="CT496" s="32"/>
    </row>
    <row r="497" customFormat="false" ht="24.75" hidden="false" customHeight="true" outlineLevel="0" collapsed="false">
      <c r="A497" s="32"/>
      <c r="B497" s="106" t="n">
        <f aca="false">B496+1</f>
        <v>487</v>
      </c>
      <c r="C497" s="117" t="n">
        <f aca="false">INDEX(_Rge_Projectdata_3rd,$B497,MATCH(C$10,_Rge_Headline_Projectdata,0))</f>
        <v>0</v>
      </c>
      <c r="D497" s="117" t="n">
        <f aca="false">INDEX(_Rge_Projectdata_3rd,$B497,MATCH(D$10,_Rge_Headline_Projectdata,0))</f>
        <v>0</v>
      </c>
      <c r="E497" s="118" t="str">
        <f aca="false" t="array" ref="E497:E497">IF(INDEX(_Rge_Projectdata_3rd,$B497,MATCH(E$10,_Rge_Headline_Projectdata,0))=0,"",INDEX(_Rge_Projectdata_3rd,$B497,MATCH(E$10,_Rge_Headline_Projectdata,0)))</f>
        <v/>
      </c>
      <c r="F497" s="119" t="str">
        <f aca="false">IF(OR(E497=0,E497&gt;_Reportdate),"Open","Closed")</f>
        <v>Open</v>
      </c>
      <c r="G497" s="120"/>
      <c r="H497" s="121"/>
      <c r="I497" s="121"/>
      <c r="J497" s="121"/>
      <c r="K497" s="122" t="n">
        <f aca="false">SUM(H497:J497)</f>
        <v>0</v>
      </c>
      <c r="L497" s="123"/>
      <c r="M497" s="123"/>
      <c r="N497" s="123"/>
      <c r="O497" s="122" t="n">
        <f aca="false">SUM(L497:N497)</f>
        <v>0</v>
      </c>
      <c r="P497" s="123"/>
      <c r="Q497" s="123"/>
      <c r="R497" s="123"/>
      <c r="S497" s="122" t="n">
        <f aca="false">SUM(P497:R497)</f>
        <v>0</v>
      </c>
      <c r="T497" s="123"/>
      <c r="U497" s="123"/>
      <c r="V497" s="123"/>
      <c r="W497" s="122" t="n">
        <f aca="false">SUM(T497:V497)</f>
        <v>0</v>
      </c>
      <c r="X497" s="123"/>
      <c r="Y497" s="123"/>
      <c r="Z497" s="123"/>
      <c r="AA497" s="122" t="n">
        <f aca="false">SUM(X497:Z497)</f>
        <v>0</v>
      </c>
      <c r="AB497" s="123"/>
      <c r="AC497" s="123"/>
      <c r="AD497" s="123"/>
      <c r="AE497" s="123"/>
      <c r="AF497" s="123"/>
      <c r="AG497" s="122" t="n">
        <f aca="false">SUM(AC497:AF497)</f>
        <v>0</v>
      </c>
      <c r="AH497" s="124" t="n">
        <f aca="false">K497+O497+S497+W497+AA497+AB497+AG497</f>
        <v>0</v>
      </c>
      <c r="AI497" s="120" t="n">
        <v>0</v>
      </c>
      <c r="AJ497" s="121" t="n">
        <v>0</v>
      </c>
      <c r="AK497" s="121" t="n">
        <v>0</v>
      </c>
      <c r="AL497" s="121"/>
      <c r="AM497" s="122" t="n">
        <f aca="false">SUM(AJ497:AL497)</f>
        <v>0</v>
      </c>
      <c r="AN497" s="123"/>
      <c r="AO497" s="123"/>
      <c r="AP497" s="123"/>
      <c r="AQ497" s="122" t="n">
        <f aca="false">SUM(AN497:AP497)</f>
        <v>0</v>
      </c>
      <c r="AR497" s="123"/>
      <c r="AS497" s="123"/>
      <c r="AT497" s="123"/>
      <c r="AU497" s="122" t="n">
        <f aca="false">SUM(AR497:AT497)</f>
        <v>0</v>
      </c>
      <c r="AV497" s="123"/>
      <c r="AW497" s="123"/>
      <c r="AX497" s="123"/>
      <c r="AY497" s="122" t="n">
        <f aca="false">SUM(AV497:AX497)</f>
        <v>0</v>
      </c>
      <c r="AZ497" s="123"/>
      <c r="BA497" s="123"/>
      <c r="BB497" s="123"/>
      <c r="BC497" s="122" t="n">
        <f aca="false">SUM(AZ497:BB497)</f>
        <v>0</v>
      </c>
      <c r="BD497" s="123"/>
      <c r="BE497" s="123"/>
      <c r="BF497" s="123"/>
      <c r="BG497" s="123"/>
      <c r="BH497" s="123"/>
      <c r="BI497" s="122" t="n">
        <f aca="false">SUM(BE497:BH497)</f>
        <v>0</v>
      </c>
      <c r="BJ497" s="124" t="n">
        <f aca="false">AM497+AQ497+AU497+AY497+BC497+BD497+BI497</f>
        <v>0</v>
      </c>
      <c r="BK497" s="120" t="n">
        <v>0</v>
      </c>
      <c r="BL497" s="121" t="n">
        <v>0</v>
      </c>
      <c r="BM497" s="121"/>
      <c r="BN497" s="122" t="n">
        <f aca="false">SUM(BK497:BM497)</f>
        <v>0</v>
      </c>
      <c r="BO497" s="123"/>
      <c r="BP497" s="123"/>
      <c r="BQ497" s="123" t="n">
        <v>0</v>
      </c>
      <c r="BR497" s="122" t="n">
        <f aca="false">SUM(BO497:BQ497)</f>
        <v>0</v>
      </c>
      <c r="BS497" s="123"/>
      <c r="BT497" s="123"/>
      <c r="BU497" s="123"/>
      <c r="BV497" s="122" t="n">
        <f aca="false">SUM(BS497:BU497)</f>
        <v>0</v>
      </c>
      <c r="BW497" s="123"/>
      <c r="BX497" s="123"/>
      <c r="BY497" s="123" t="n">
        <v>0</v>
      </c>
      <c r="BZ497" s="122" t="n">
        <f aca="false">SUM(BW497:BY497)</f>
        <v>0</v>
      </c>
      <c r="CA497" s="123"/>
      <c r="CB497" s="123"/>
      <c r="CC497" s="123"/>
      <c r="CD497" s="122" t="n">
        <f aca="false">SUM(CA497:CC497)</f>
        <v>0</v>
      </c>
      <c r="CE497" s="123"/>
      <c r="CF497" s="123"/>
      <c r="CG497" s="123"/>
      <c r="CH497" s="123" t="n">
        <v>0</v>
      </c>
      <c r="CI497" s="123"/>
      <c r="CJ497" s="122" t="n">
        <f aca="false">SUM(CF497:CI497)</f>
        <v>0</v>
      </c>
      <c r="CK497" s="123" t="n">
        <f aca="false">BN497+BR497+BV497+BZ497+CD497+CE497+CJ497</f>
        <v>0</v>
      </c>
      <c r="CL497" s="125" t="n">
        <v>0</v>
      </c>
      <c r="CM497" s="126"/>
      <c r="CN497" s="32"/>
      <c r="CO497" s="32"/>
      <c r="CP497" s="32"/>
      <c r="CQ497" s="32"/>
      <c r="CR497" s="32"/>
      <c r="CS497" s="32"/>
      <c r="CT497" s="32"/>
    </row>
    <row r="498" customFormat="false" ht="24.75" hidden="false" customHeight="true" outlineLevel="0" collapsed="false">
      <c r="A498" s="32"/>
      <c r="B498" s="106" t="n">
        <f aca="false">B497+1</f>
        <v>488</v>
      </c>
      <c r="C498" s="117" t="n">
        <f aca="false">INDEX(_Rge_Projectdata_3rd,$B498,MATCH(C$10,_Rge_Headline_Projectdata,0))</f>
        <v>0</v>
      </c>
      <c r="D498" s="117" t="n">
        <f aca="false">INDEX(_Rge_Projectdata_3rd,$B498,MATCH(D$10,_Rge_Headline_Projectdata,0))</f>
        <v>0</v>
      </c>
      <c r="E498" s="118" t="str">
        <f aca="false" t="array" ref="E498:E498">IF(INDEX(_Rge_Projectdata_3rd,$B498,MATCH(E$10,_Rge_Headline_Projectdata,0))=0,"",INDEX(_Rge_Projectdata_3rd,$B498,MATCH(E$10,_Rge_Headline_Projectdata,0)))</f>
        <v/>
      </c>
      <c r="F498" s="119" t="str">
        <f aca="false">IF(OR(E498=0,E498&gt;_Reportdate),"Open","Closed")</f>
        <v>Open</v>
      </c>
      <c r="G498" s="120"/>
      <c r="H498" s="121"/>
      <c r="I498" s="121"/>
      <c r="J498" s="121"/>
      <c r="K498" s="122" t="n">
        <f aca="false">SUM(H498:J498)</f>
        <v>0</v>
      </c>
      <c r="L498" s="123"/>
      <c r="M498" s="123"/>
      <c r="N498" s="123"/>
      <c r="O498" s="122" t="n">
        <f aca="false">SUM(L498:N498)</f>
        <v>0</v>
      </c>
      <c r="P498" s="123"/>
      <c r="Q498" s="123"/>
      <c r="R498" s="123"/>
      <c r="S498" s="122" t="n">
        <f aca="false">SUM(P498:R498)</f>
        <v>0</v>
      </c>
      <c r="T498" s="123"/>
      <c r="U498" s="123"/>
      <c r="V498" s="123"/>
      <c r="W498" s="122" t="n">
        <f aca="false">SUM(T498:V498)</f>
        <v>0</v>
      </c>
      <c r="X498" s="123"/>
      <c r="Y498" s="123"/>
      <c r="Z498" s="123"/>
      <c r="AA498" s="122" t="n">
        <f aca="false">SUM(X498:Z498)</f>
        <v>0</v>
      </c>
      <c r="AB498" s="123"/>
      <c r="AC498" s="123"/>
      <c r="AD498" s="123"/>
      <c r="AE498" s="123"/>
      <c r="AF498" s="123"/>
      <c r="AG498" s="122" t="n">
        <f aca="false">SUM(AC498:AF498)</f>
        <v>0</v>
      </c>
      <c r="AH498" s="124" t="n">
        <f aca="false">K498+O498+S498+W498+AA498+AB498+AG498</f>
        <v>0</v>
      </c>
      <c r="AI498" s="120" t="n">
        <v>0</v>
      </c>
      <c r="AJ498" s="121" t="n">
        <v>0</v>
      </c>
      <c r="AK498" s="121" t="n">
        <v>0</v>
      </c>
      <c r="AL498" s="121"/>
      <c r="AM498" s="122" t="n">
        <f aca="false">SUM(AJ498:AL498)</f>
        <v>0</v>
      </c>
      <c r="AN498" s="123"/>
      <c r="AO498" s="123"/>
      <c r="AP498" s="123"/>
      <c r="AQ498" s="122" t="n">
        <f aca="false">SUM(AN498:AP498)</f>
        <v>0</v>
      </c>
      <c r="AR498" s="123"/>
      <c r="AS498" s="123"/>
      <c r="AT498" s="123"/>
      <c r="AU498" s="122" t="n">
        <f aca="false">SUM(AR498:AT498)</f>
        <v>0</v>
      </c>
      <c r="AV498" s="123"/>
      <c r="AW498" s="123"/>
      <c r="AX498" s="123"/>
      <c r="AY498" s="122" t="n">
        <f aca="false">SUM(AV498:AX498)</f>
        <v>0</v>
      </c>
      <c r="AZ498" s="123"/>
      <c r="BA498" s="123"/>
      <c r="BB498" s="123"/>
      <c r="BC498" s="122" t="n">
        <f aca="false">SUM(AZ498:BB498)</f>
        <v>0</v>
      </c>
      <c r="BD498" s="123"/>
      <c r="BE498" s="123"/>
      <c r="BF498" s="123"/>
      <c r="BG498" s="123"/>
      <c r="BH498" s="123"/>
      <c r="BI498" s="122" t="n">
        <f aca="false">SUM(BE498:BH498)</f>
        <v>0</v>
      </c>
      <c r="BJ498" s="124" t="n">
        <f aca="false">AM498+AQ498+AU498+AY498+BC498+BD498+BI498</f>
        <v>0</v>
      </c>
      <c r="BK498" s="120" t="n">
        <v>0</v>
      </c>
      <c r="BL498" s="121" t="n">
        <v>0</v>
      </c>
      <c r="BM498" s="121"/>
      <c r="BN498" s="122" t="n">
        <f aca="false">SUM(BK498:BM498)</f>
        <v>0</v>
      </c>
      <c r="BO498" s="123"/>
      <c r="BP498" s="123"/>
      <c r="BQ498" s="123" t="n">
        <v>0</v>
      </c>
      <c r="BR498" s="122" t="n">
        <f aca="false">SUM(BO498:BQ498)</f>
        <v>0</v>
      </c>
      <c r="BS498" s="123"/>
      <c r="BT498" s="123"/>
      <c r="BU498" s="123"/>
      <c r="BV498" s="122" t="n">
        <f aca="false">SUM(BS498:BU498)</f>
        <v>0</v>
      </c>
      <c r="BW498" s="123"/>
      <c r="BX498" s="123"/>
      <c r="BY498" s="123" t="n">
        <v>0</v>
      </c>
      <c r="BZ498" s="122" t="n">
        <f aca="false">SUM(BW498:BY498)</f>
        <v>0</v>
      </c>
      <c r="CA498" s="123"/>
      <c r="CB498" s="123"/>
      <c r="CC498" s="123"/>
      <c r="CD498" s="122" t="n">
        <f aca="false">SUM(CA498:CC498)</f>
        <v>0</v>
      </c>
      <c r="CE498" s="123"/>
      <c r="CF498" s="123"/>
      <c r="CG498" s="123"/>
      <c r="CH498" s="123" t="n">
        <v>0</v>
      </c>
      <c r="CI498" s="123"/>
      <c r="CJ498" s="122" t="n">
        <f aca="false">SUM(CF498:CI498)</f>
        <v>0</v>
      </c>
      <c r="CK498" s="123" t="n">
        <f aca="false">BN498+BR498+BV498+BZ498+CD498+CE498+CJ498</f>
        <v>0</v>
      </c>
      <c r="CL498" s="125" t="n">
        <v>0</v>
      </c>
      <c r="CM498" s="126"/>
      <c r="CN498" s="32"/>
      <c r="CO498" s="32"/>
      <c r="CP498" s="32"/>
      <c r="CQ498" s="32"/>
      <c r="CR498" s="32"/>
      <c r="CS498" s="32"/>
      <c r="CT498" s="32"/>
    </row>
    <row r="499" customFormat="false" ht="24.75" hidden="false" customHeight="true" outlineLevel="0" collapsed="false">
      <c r="A499" s="32"/>
      <c r="B499" s="106" t="n">
        <f aca="false">B498+1</f>
        <v>489</v>
      </c>
      <c r="C499" s="117" t="n">
        <f aca="false">INDEX(_Rge_Projectdata_3rd,$B499,MATCH(C$10,_Rge_Headline_Projectdata,0))</f>
        <v>0</v>
      </c>
      <c r="D499" s="117" t="n">
        <f aca="false">INDEX(_Rge_Projectdata_3rd,$B499,MATCH(D$10,_Rge_Headline_Projectdata,0))</f>
        <v>0</v>
      </c>
      <c r="E499" s="118" t="str">
        <f aca="false" t="array" ref="E499:E499">IF(INDEX(_Rge_Projectdata_3rd,$B499,MATCH(E$10,_Rge_Headline_Projectdata,0))=0,"",INDEX(_Rge_Projectdata_3rd,$B499,MATCH(E$10,_Rge_Headline_Projectdata,0)))</f>
        <v/>
      </c>
      <c r="F499" s="119" t="str">
        <f aca="false">IF(OR(E499=0,E499&gt;_Reportdate),"Open","Closed")</f>
        <v>Open</v>
      </c>
      <c r="G499" s="120"/>
      <c r="H499" s="121"/>
      <c r="I499" s="121"/>
      <c r="J499" s="121"/>
      <c r="K499" s="122" t="n">
        <f aca="false">SUM(H499:J499)</f>
        <v>0</v>
      </c>
      <c r="L499" s="123"/>
      <c r="M499" s="123"/>
      <c r="N499" s="123"/>
      <c r="O499" s="122" t="n">
        <f aca="false">SUM(L499:N499)</f>
        <v>0</v>
      </c>
      <c r="P499" s="123"/>
      <c r="Q499" s="123"/>
      <c r="R499" s="123"/>
      <c r="S499" s="122" t="n">
        <f aca="false">SUM(P499:R499)</f>
        <v>0</v>
      </c>
      <c r="T499" s="123"/>
      <c r="U499" s="123"/>
      <c r="V499" s="123"/>
      <c r="W499" s="122" t="n">
        <f aca="false">SUM(T499:V499)</f>
        <v>0</v>
      </c>
      <c r="X499" s="123"/>
      <c r="Y499" s="123"/>
      <c r="Z499" s="123"/>
      <c r="AA499" s="122" t="n">
        <f aca="false">SUM(X499:Z499)</f>
        <v>0</v>
      </c>
      <c r="AB499" s="123"/>
      <c r="AC499" s="123"/>
      <c r="AD499" s="123"/>
      <c r="AE499" s="123"/>
      <c r="AF499" s="123"/>
      <c r="AG499" s="122" t="n">
        <f aca="false">SUM(AC499:AF499)</f>
        <v>0</v>
      </c>
      <c r="AH499" s="124" t="n">
        <f aca="false">K499+O499+S499+W499+AA499+AB499+AG499</f>
        <v>0</v>
      </c>
      <c r="AI499" s="120" t="n">
        <v>0</v>
      </c>
      <c r="AJ499" s="121" t="n">
        <v>0</v>
      </c>
      <c r="AK499" s="121" t="n">
        <v>0</v>
      </c>
      <c r="AL499" s="121"/>
      <c r="AM499" s="122" t="n">
        <f aca="false">SUM(AJ499:AL499)</f>
        <v>0</v>
      </c>
      <c r="AN499" s="123"/>
      <c r="AO499" s="123"/>
      <c r="AP499" s="123"/>
      <c r="AQ499" s="122" t="n">
        <f aca="false">SUM(AN499:AP499)</f>
        <v>0</v>
      </c>
      <c r="AR499" s="123"/>
      <c r="AS499" s="123"/>
      <c r="AT499" s="123"/>
      <c r="AU499" s="122" t="n">
        <f aca="false">SUM(AR499:AT499)</f>
        <v>0</v>
      </c>
      <c r="AV499" s="123"/>
      <c r="AW499" s="123"/>
      <c r="AX499" s="123"/>
      <c r="AY499" s="122" t="n">
        <f aca="false">SUM(AV499:AX499)</f>
        <v>0</v>
      </c>
      <c r="AZ499" s="123"/>
      <c r="BA499" s="123"/>
      <c r="BB499" s="123"/>
      <c r="BC499" s="122" t="n">
        <f aca="false">SUM(AZ499:BB499)</f>
        <v>0</v>
      </c>
      <c r="BD499" s="123"/>
      <c r="BE499" s="123"/>
      <c r="BF499" s="123"/>
      <c r="BG499" s="123"/>
      <c r="BH499" s="123"/>
      <c r="BI499" s="122" t="n">
        <f aca="false">SUM(BE499:BH499)</f>
        <v>0</v>
      </c>
      <c r="BJ499" s="124" t="n">
        <f aca="false">AM499+AQ499+AU499+AY499+BC499+BD499+BI499</f>
        <v>0</v>
      </c>
      <c r="BK499" s="120" t="n">
        <v>0</v>
      </c>
      <c r="BL499" s="121" t="n">
        <v>0</v>
      </c>
      <c r="BM499" s="121"/>
      <c r="BN499" s="122" t="n">
        <f aca="false">SUM(BK499:BM499)</f>
        <v>0</v>
      </c>
      <c r="BO499" s="123"/>
      <c r="BP499" s="123"/>
      <c r="BQ499" s="123" t="n">
        <v>0</v>
      </c>
      <c r="BR499" s="122" t="n">
        <f aca="false">SUM(BO499:BQ499)</f>
        <v>0</v>
      </c>
      <c r="BS499" s="123"/>
      <c r="BT499" s="123"/>
      <c r="BU499" s="123"/>
      <c r="BV499" s="122" t="n">
        <f aca="false">SUM(BS499:BU499)</f>
        <v>0</v>
      </c>
      <c r="BW499" s="123"/>
      <c r="BX499" s="123"/>
      <c r="BY499" s="123" t="n">
        <v>0</v>
      </c>
      <c r="BZ499" s="122" t="n">
        <f aca="false">SUM(BW499:BY499)</f>
        <v>0</v>
      </c>
      <c r="CA499" s="123"/>
      <c r="CB499" s="123"/>
      <c r="CC499" s="123"/>
      <c r="CD499" s="122" t="n">
        <f aca="false">SUM(CA499:CC499)</f>
        <v>0</v>
      </c>
      <c r="CE499" s="123"/>
      <c r="CF499" s="123"/>
      <c r="CG499" s="123"/>
      <c r="CH499" s="123" t="n">
        <v>0</v>
      </c>
      <c r="CI499" s="123"/>
      <c r="CJ499" s="122" t="n">
        <f aca="false">SUM(CF499:CI499)</f>
        <v>0</v>
      </c>
      <c r="CK499" s="123" t="n">
        <f aca="false">BN499+BR499+BV499+BZ499+CD499+CE499+CJ499</f>
        <v>0</v>
      </c>
      <c r="CL499" s="125" t="n">
        <v>0</v>
      </c>
      <c r="CM499" s="126"/>
      <c r="CN499" s="32"/>
      <c r="CO499" s="32"/>
      <c r="CP499" s="32"/>
      <c r="CQ499" s="32"/>
      <c r="CR499" s="32"/>
      <c r="CS499" s="32"/>
      <c r="CT499" s="32"/>
    </row>
    <row r="500" customFormat="false" ht="24.75" hidden="false" customHeight="true" outlineLevel="0" collapsed="false">
      <c r="A500" s="32"/>
      <c r="B500" s="106" t="n">
        <f aca="false">B499+1</f>
        <v>490</v>
      </c>
      <c r="C500" s="117" t="n">
        <f aca="false">INDEX(_Rge_Projectdata_3rd,$B500,MATCH(C$10,_Rge_Headline_Projectdata,0))</f>
        <v>0</v>
      </c>
      <c r="D500" s="117" t="n">
        <f aca="false">INDEX(_Rge_Projectdata_3rd,$B500,MATCH(D$10,_Rge_Headline_Projectdata,0))</f>
        <v>0</v>
      </c>
      <c r="E500" s="118" t="str">
        <f aca="false" t="array" ref="E500:E500">IF(INDEX(_Rge_Projectdata_3rd,$B500,MATCH(E$10,_Rge_Headline_Projectdata,0))=0,"",INDEX(_Rge_Projectdata_3rd,$B500,MATCH(E$10,_Rge_Headline_Projectdata,0)))</f>
        <v/>
      </c>
      <c r="F500" s="119" t="str">
        <f aca="false">IF(OR(E500=0,E500&gt;_Reportdate),"Open","Closed")</f>
        <v>Open</v>
      </c>
      <c r="G500" s="120"/>
      <c r="H500" s="121"/>
      <c r="I500" s="121"/>
      <c r="J500" s="121"/>
      <c r="K500" s="122" t="n">
        <f aca="false">SUM(H500:J500)</f>
        <v>0</v>
      </c>
      <c r="L500" s="123"/>
      <c r="M500" s="123"/>
      <c r="N500" s="123"/>
      <c r="O500" s="122" t="n">
        <f aca="false">SUM(L500:N500)</f>
        <v>0</v>
      </c>
      <c r="P500" s="123"/>
      <c r="Q500" s="123"/>
      <c r="R500" s="123"/>
      <c r="S500" s="122" t="n">
        <f aca="false">SUM(P500:R500)</f>
        <v>0</v>
      </c>
      <c r="T500" s="123"/>
      <c r="U500" s="123"/>
      <c r="V500" s="123"/>
      <c r="W500" s="122" t="n">
        <f aca="false">SUM(T500:V500)</f>
        <v>0</v>
      </c>
      <c r="X500" s="123"/>
      <c r="Y500" s="123"/>
      <c r="Z500" s="123"/>
      <c r="AA500" s="122" t="n">
        <f aca="false">SUM(X500:Z500)</f>
        <v>0</v>
      </c>
      <c r="AB500" s="123"/>
      <c r="AC500" s="123"/>
      <c r="AD500" s="123"/>
      <c r="AE500" s="123"/>
      <c r="AF500" s="123"/>
      <c r="AG500" s="122" t="n">
        <f aca="false">SUM(AC500:AF500)</f>
        <v>0</v>
      </c>
      <c r="AH500" s="124" t="n">
        <f aca="false">K500+O500+S500+W500+AA500+AB500+AG500</f>
        <v>0</v>
      </c>
      <c r="AI500" s="120" t="n">
        <v>0</v>
      </c>
      <c r="AJ500" s="121" t="n">
        <v>0</v>
      </c>
      <c r="AK500" s="121" t="n">
        <v>0</v>
      </c>
      <c r="AL500" s="121"/>
      <c r="AM500" s="122" t="n">
        <f aca="false">SUM(AJ500:AL500)</f>
        <v>0</v>
      </c>
      <c r="AN500" s="123"/>
      <c r="AO500" s="123"/>
      <c r="AP500" s="123"/>
      <c r="AQ500" s="122" t="n">
        <f aca="false">SUM(AN500:AP500)</f>
        <v>0</v>
      </c>
      <c r="AR500" s="123"/>
      <c r="AS500" s="123"/>
      <c r="AT500" s="123"/>
      <c r="AU500" s="122" t="n">
        <f aca="false">SUM(AR500:AT500)</f>
        <v>0</v>
      </c>
      <c r="AV500" s="123"/>
      <c r="AW500" s="123"/>
      <c r="AX500" s="123"/>
      <c r="AY500" s="122" t="n">
        <f aca="false">SUM(AV500:AX500)</f>
        <v>0</v>
      </c>
      <c r="AZ500" s="123"/>
      <c r="BA500" s="123"/>
      <c r="BB500" s="123"/>
      <c r="BC500" s="122" t="n">
        <f aca="false">SUM(AZ500:BB500)</f>
        <v>0</v>
      </c>
      <c r="BD500" s="123"/>
      <c r="BE500" s="123"/>
      <c r="BF500" s="123"/>
      <c r="BG500" s="123"/>
      <c r="BH500" s="123"/>
      <c r="BI500" s="122" t="n">
        <f aca="false">SUM(BE500:BH500)</f>
        <v>0</v>
      </c>
      <c r="BJ500" s="124" t="n">
        <f aca="false">AM500+AQ500+AU500+AY500+BC500+BD500+BI500</f>
        <v>0</v>
      </c>
      <c r="BK500" s="120" t="n">
        <v>0</v>
      </c>
      <c r="BL500" s="121" t="n">
        <v>0</v>
      </c>
      <c r="BM500" s="121"/>
      <c r="BN500" s="122" t="n">
        <f aca="false">SUM(BK500:BM500)</f>
        <v>0</v>
      </c>
      <c r="BO500" s="123"/>
      <c r="BP500" s="123"/>
      <c r="BQ500" s="123" t="n">
        <v>0</v>
      </c>
      <c r="BR500" s="122" t="n">
        <f aca="false">SUM(BO500:BQ500)</f>
        <v>0</v>
      </c>
      <c r="BS500" s="123"/>
      <c r="BT500" s="123"/>
      <c r="BU500" s="123"/>
      <c r="BV500" s="122" t="n">
        <f aca="false">SUM(BS500:BU500)</f>
        <v>0</v>
      </c>
      <c r="BW500" s="123"/>
      <c r="BX500" s="123"/>
      <c r="BY500" s="123" t="n">
        <v>0</v>
      </c>
      <c r="BZ500" s="122" t="n">
        <f aca="false">SUM(BW500:BY500)</f>
        <v>0</v>
      </c>
      <c r="CA500" s="123"/>
      <c r="CB500" s="123"/>
      <c r="CC500" s="123"/>
      <c r="CD500" s="122" t="n">
        <f aca="false">SUM(CA500:CC500)</f>
        <v>0</v>
      </c>
      <c r="CE500" s="123"/>
      <c r="CF500" s="123"/>
      <c r="CG500" s="123"/>
      <c r="CH500" s="123" t="n">
        <v>0</v>
      </c>
      <c r="CI500" s="123"/>
      <c r="CJ500" s="122" t="n">
        <f aca="false">SUM(CF500:CI500)</f>
        <v>0</v>
      </c>
      <c r="CK500" s="123" t="n">
        <f aca="false">BN500+BR500+BV500+BZ500+CD500+CE500+CJ500</f>
        <v>0</v>
      </c>
      <c r="CL500" s="125" t="n">
        <v>0</v>
      </c>
      <c r="CM500" s="126"/>
      <c r="CN500" s="32"/>
      <c r="CO500" s="32"/>
      <c r="CP500" s="32"/>
      <c r="CQ500" s="32"/>
      <c r="CR500" s="32"/>
      <c r="CS500" s="32"/>
      <c r="CT500" s="32"/>
    </row>
    <row r="501" customFormat="false" ht="24.75" hidden="false" customHeight="true" outlineLevel="0" collapsed="false">
      <c r="A501" s="32"/>
      <c r="B501" s="106" t="n">
        <f aca="false">B500+1</f>
        <v>491</v>
      </c>
      <c r="C501" s="117" t="n">
        <f aca="false">INDEX(_Rge_Projectdata_3rd,$B501,MATCH(C$10,_Rge_Headline_Projectdata,0))</f>
        <v>0</v>
      </c>
      <c r="D501" s="117" t="n">
        <f aca="false">INDEX(_Rge_Projectdata_3rd,$B501,MATCH(D$10,_Rge_Headline_Projectdata,0))</f>
        <v>0</v>
      </c>
      <c r="E501" s="118" t="str">
        <f aca="false" t="array" ref="E501:E501">IF(INDEX(_Rge_Projectdata_3rd,$B501,MATCH(E$10,_Rge_Headline_Projectdata,0))=0,"",INDEX(_Rge_Projectdata_3rd,$B501,MATCH(E$10,_Rge_Headline_Projectdata,0)))</f>
        <v/>
      </c>
      <c r="F501" s="119" t="str">
        <f aca="false">IF(OR(E501=0,E501&gt;_Reportdate),"Open","Closed")</f>
        <v>Open</v>
      </c>
      <c r="G501" s="120"/>
      <c r="H501" s="121"/>
      <c r="I501" s="121"/>
      <c r="J501" s="121"/>
      <c r="K501" s="122" t="n">
        <f aca="false">SUM(H501:J501)</f>
        <v>0</v>
      </c>
      <c r="L501" s="123"/>
      <c r="M501" s="123"/>
      <c r="N501" s="123"/>
      <c r="O501" s="122" t="n">
        <f aca="false">SUM(L501:N501)</f>
        <v>0</v>
      </c>
      <c r="P501" s="123"/>
      <c r="Q501" s="123"/>
      <c r="R501" s="123"/>
      <c r="S501" s="122" t="n">
        <f aca="false">SUM(P501:R501)</f>
        <v>0</v>
      </c>
      <c r="T501" s="123"/>
      <c r="U501" s="123"/>
      <c r="V501" s="123"/>
      <c r="W501" s="122" t="n">
        <f aca="false">SUM(T501:V501)</f>
        <v>0</v>
      </c>
      <c r="X501" s="123"/>
      <c r="Y501" s="123"/>
      <c r="Z501" s="123"/>
      <c r="AA501" s="122" t="n">
        <f aca="false">SUM(X501:Z501)</f>
        <v>0</v>
      </c>
      <c r="AB501" s="123"/>
      <c r="AC501" s="123"/>
      <c r="AD501" s="123"/>
      <c r="AE501" s="123"/>
      <c r="AF501" s="123"/>
      <c r="AG501" s="122" t="n">
        <f aca="false">SUM(AC501:AF501)</f>
        <v>0</v>
      </c>
      <c r="AH501" s="124" t="n">
        <f aca="false">K501+O501+S501+W501+AA501+AB501+AG501</f>
        <v>0</v>
      </c>
      <c r="AI501" s="120"/>
      <c r="AJ501" s="121"/>
      <c r="AK501" s="121"/>
      <c r="AL501" s="121"/>
      <c r="AM501" s="122" t="n">
        <f aca="false">SUM(AJ501:AL501)</f>
        <v>0</v>
      </c>
      <c r="AN501" s="123"/>
      <c r="AO501" s="123"/>
      <c r="AP501" s="123"/>
      <c r="AQ501" s="122" t="n">
        <f aca="false">SUM(AN501:AP501)</f>
        <v>0</v>
      </c>
      <c r="AR501" s="123"/>
      <c r="AS501" s="123"/>
      <c r="AT501" s="123"/>
      <c r="AU501" s="122" t="n">
        <f aca="false">SUM(AR501:AT501)</f>
        <v>0</v>
      </c>
      <c r="AV501" s="123"/>
      <c r="AW501" s="123"/>
      <c r="AX501" s="123"/>
      <c r="AY501" s="122" t="n">
        <f aca="false">SUM(AV501:AX501)</f>
        <v>0</v>
      </c>
      <c r="AZ501" s="123"/>
      <c r="BA501" s="123"/>
      <c r="BB501" s="123"/>
      <c r="BC501" s="122" t="n">
        <f aca="false">SUM(AZ501:BB501)</f>
        <v>0</v>
      </c>
      <c r="BD501" s="123"/>
      <c r="BE501" s="123"/>
      <c r="BF501" s="123"/>
      <c r="BG501" s="123"/>
      <c r="BH501" s="123"/>
      <c r="BI501" s="122" t="n">
        <f aca="false">SUM(BE501:BH501)</f>
        <v>0</v>
      </c>
      <c r="BJ501" s="124" t="n">
        <f aca="false">AM501+AQ501+AU501+AY501+BC501+BD501+BI501</f>
        <v>0</v>
      </c>
      <c r="BK501" s="120" t="n">
        <v>0</v>
      </c>
      <c r="BL501" s="121" t="n">
        <v>0</v>
      </c>
      <c r="BM501" s="121"/>
      <c r="BN501" s="122" t="n">
        <f aca="false">SUM(BK501:BM501)</f>
        <v>0</v>
      </c>
      <c r="BO501" s="123"/>
      <c r="BP501" s="123"/>
      <c r="BQ501" s="123" t="n">
        <v>0</v>
      </c>
      <c r="BR501" s="122" t="n">
        <f aca="false">SUM(BO501:BQ501)</f>
        <v>0</v>
      </c>
      <c r="BS501" s="123"/>
      <c r="BT501" s="123"/>
      <c r="BU501" s="123"/>
      <c r="BV501" s="122" t="n">
        <f aca="false">SUM(BS501:BU501)</f>
        <v>0</v>
      </c>
      <c r="BW501" s="123"/>
      <c r="BX501" s="123"/>
      <c r="BY501" s="123" t="n">
        <v>0</v>
      </c>
      <c r="BZ501" s="122" t="n">
        <f aca="false">SUM(BW501:BY501)</f>
        <v>0</v>
      </c>
      <c r="CA501" s="123"/>
      <c r="CB501" s="123"/>
      <c r="CC501" s="123"/>
      <c r="CD501" s="122" t="n">
        <f aca="false">SUM(CA501:CC501)</f>
        <v>0</v>
      </c>
      <c r="CE501" s="123"/>
      <c r="CF501" s="123"/>
      <c r="CG501" s="123"/>
      <c r="CH501" s="123" t="n">
        <v>0</v>
      </c>
      <c r="CI501" s="123"/>
      <c r="CJ501" s="122" t="n">
        <f aca="false">SUM(CF501:CI501)</f>
        <v>0</v>
      </c>
      <c r="CK501" s="123" t="n">
        <f aca="false">BN501+BR501+BV501+BZ501+CD501+CE501+CJ501</f>
        <v>0</v>
      </c>
      <c r="CL501" s="125" t="n">
        <v>0</v>
      </c>
      <c r="CM501" s="126"/>
      <c r="CN501" s="32"/>
      <c r="CO501" s="32"/>
      <c r="CP501" s="32"/>
      <c r="CQ501" s="32"/>
      <c r="CR501" s="32"/>
      <c r="CS501" s="32"/>
      <c r="CT501" s="32"/>
    </row>
    <row r="502" customFormat="false" ht="24.75" hidden="false" customHeight="true" outlineLevel="0" collapsed="false">
      <c r="A502" s="32"/>
      <c r="B502" s="106" t="n">
        <f aca="false">B501+1</f>
        <v>492</v>
      </c>
      <c r="C502" s="117" t="n">
        <f aca="false">INDEX(_Rge_Projectdata_3rd,$B502,MATCH(C$10,_Rge_Headline_Projectdata,0))</f>
        <v>0</v>
      </c>
      <c r="D502" s="117" t="n">
        <f aca="false">INDEX(_Rge_Projectdata_3rd,$B502,MATCH(D$10,_Rge_Headline_Projectdata,0))</f>
        <v>0</v>
      </c>
      <c r="E502" s="118" t="str">
        <f aca="false" t="array" ref="E502:E502">IF(INDEX(_Rge_Projectdata_3rd,$B502,MATCH(E$10,_Rge_Headline_Projectdata,0))=0,"",INDEX(_Rge_Projectdata_3rd,$B502,MATCH(E$10,_Rge_Headline_Projectdata,0)))</f>
        <v/>
      </c>
      <c r="F502" s="119" t="str">
        <f aca="false">IF(OR(E502=0,E502&gt;_Reportdate),"Open","Closed")</f>
        <v>Open</v>
      </c>
      <c r="G502" s="120"/>
      <c r="H502" s="121"/>
      <c r="I502" s="121"/>
      <c r="J502" s="121"/>
      <c r="K502" s="122" t="n">
        <f aca="false">SUM(H502:J502)</f>
        <v>0</v>
      </c>
      <c r="L502" s="123"/>
      <c r="M502" s="123"/>
      <c r="N502" s="123"/>
      <c r="O502" s="122" t="n">
        <f aca="false">SUM(L502:N502)</f>
        <v>0</v>
      </c>
      <c r="P502" s="123"/>
      <c r="Q502" s="123"/>
      <c r="R502" s="123"/>
      <c r="S502" s="122" t="n">
        <f aca="false">SUM(P502:R502)</f>
        <v>0</v>
      </c>
      <c r="T502" s="123"/>
      <c r="U502" s="123"/>
      <c r="V502" s="123"/>
      <c r="W502" s="122" t="n">
        <f aca="false">SUM(T502:V502)</f>
        <v>0</v>
      </c>
      <c r="X502" s="123"/>
      <c r="Y502" s="123"/>
      <c r="Z502" s="123"/>
      <c r="AA502" s="122" t="n">
        <f aca="false">SUM(X502:Z502)</f>
        <v>0</v>
      </c>
      <c r="AB502" s="123"/>
      <c r="AC502" s="123"/>
      <c r="AD502" s="123"/>
      <c r="AE502" s="123"/>
      <c r="AF502" s="123"/>
      <c r="AG502" s="122" t="n">
        <f aca="false">SUM(AC502:AF502)</f>
        <v>0</v>
      </c>
      <c r="AH502" s="124" t="n">
        <f aca="false">K502+O502+S502+W502+AA502+AB502+AG502</f>
        <v>0</v>
      </c>
      <c r="AI502" s="120"/>
      <c r="AJ502" s="121"/>
      <c r="AK502" s="121"/>
      <c r="AL502" s="121"/>
      <c r="AM502" s="122" t="n">
        <f aca="false">SUM(AJ502:AL502)</f>
        <v>0</v>
      </c>
      <c r="AN502" s="123"/>
      <c r="AO502" s="123"/>
      <c r="AP502" s="123"/>
      <c r="AQ502" s="122" t="n">
        <f aca="false">SUM(AN502:AP502)</f>
        <v>0</v>
      </c>
      <c r="AR502" s="123"/>
      <c r="AS502" s="123"/>
      <c r="AT502" s="123"/>
      <c r="AU502" s="122" t="n">
        <f aca="false">SUM(AR502:AT502)</f>
        <v>0</v>
      </c>
      <c r="AV502" s="123"/>
      <c r="AW502" s="123"/>
      <c r="AX502" s="123"/>
      <c r="AY502" s="122" t="n">
        <f aca="false">SUM(AV502:AX502)</f>
        <v>0</v>
      </c>
      <c r="AZ502" s="123"/>
      <c r="BA502" s="123"/>
      <c r="BB502" s="123"/>
      <c r="BC502" s="122" t="n">
        <f aca="false">SUM(AZ502:BB502)</f>
        <v>0</v>
      </c>
      <c r="BD502" s="123"/>
      <c r="BE502" s="123"/>
      <c r="BF502" s="123"/>
      <c r="BG502" s="123"/>
      <c r="BH502" s="123"/>
      <c r="BI502" s="122" t="n">
        <f aca="false">SUM(BE502:BH502)</f>
        <v>0</v>
      </c>
      <c r="BJ502" s="124" t="n">
        <f aca="false">AM502+AQ502+AU502+AY502+BC502+BD502+BI502</f>
        <v>0</v>
      </c>
      <c r="BK502" s="120" t="n">
        <v>0</v>
      </c>
      <c r="BL502" s="121" t="n">
        <v>0</v>
      </c>
      <c r="BM502" s="121"/>
      <c r="BN502" s="122" t="n">
        <f aca="false">SUM(BK502:BM502)</f>
        <v>0</v>
      </c>
      <c r="BO502" s="123"/>
      <c r="BP502" s="123"/>
      <c r="BQ502" s="123" t="n">
        <v>0</v>
      </c>
      <c r="BR502" s="122" t="n">
        <f aca="false">SUM(BO502:BQ502)</f>
        <v>0</v>
      </c>
      <c r="BS502" s="123"/>
      <c r="BT502" s="123"/>
      <c r="BU502" s="123"/>
      <c r="BV502" s="122" t="n">
        <f aca="false">SUM(BS502:BU502)</f>
        <v>0</v>
      </c>
      <c r="BW502" s="123"/>
      <c r="BX502" s="123"/>
      <c r="BY502" s="123" t="n">
        <v>0</v>
      </c>
      <c r="BZ502" s="122" t="n">
        <f aca="false">SUM(BW502:BY502)</f>
        <v>0</v>
      </c>
      <c r="CA502" s="123"/>
      <c r="CB502" s="123"/>
      <c r="CC502" s="123"/>
      <c r="CD502" s="122" t="n">
        <f aca="false">SUM(CA502:CC502)</f>
        <v>0</v>
      </c>
      <c r="CE502" s="123"/>
      <c r="CF502" s="123"/>
      <c r="CG502" s="123"/>
      <c r="CH502" s="123" t="n">
        <v>0</v>
      </c>
      <c r="CI502" s="123"/>
      <c r="CJ502" s="122" t="n">
        <f aca="false">SUM(CF502:CI502)</f>
        <v>0</v>
      </c>
      <c r="CK502" s="123" t="n">
        <f aca="false">BN502+BR502+BV502+BZ502+CD502+CE502+CJ502</f>
        <v>0</v>
      </c>
      <c r="CL502" s="125" t="n">
        <v>0</v>
      </c>
      <c r="CM502" s="126"/>
      <c r="CN502" s="32"/>
      <c r="CO502" s="32"/>
      <c r="CP502" s="32"/>
      <c r="CQ502" s="32"/>
      <c r="CR502" s="32"/>
      <c r="CS502" s="32"/>
      <c r="CT502" s="32"/>
    </row>
    <row r="503" customFormat="false" ht="24.75" hidden="false" customHeight="true" outlineLevel="0" collapsed="false">
      <c r="A503" s="32"/>
      <c r="B503" s="106" t="n">
        <f aca="false">B502+1</f>
        <v>493</v>
      </c>
      <c r="C503" s="117" t="n">
        <f aca="false">INDEX(_Rge_Projectdata_3rd,$B503,MATCH(C$10,_Rge_Headline_Projectdata,0))</f>
        <v>0</v>
      </c>
      <c r="D503" s="117" t="n">
        <f aca="false">INDEX(_Rge_Projectdata_3rd,$B503,MATCH(D$10,_Rge_Headline_Projectdata,0))</f>
        <v>0</v>
      </c>
      <c r="E503" s="118" t="str">
        <f aca="false" t="array" ref="E503:E503">IF(INDEX(_Rge_Projectdata_3rd,$B503,MATCH(E$10,_Rge_Headline_Projectdata,0))=0,"",INDEX(_Rge_Projectdata_3rd,$B503,MATCH(E$10,_Rge_Headline_Projectdata,0)))</f>
        <v/>
      </c>
      <c r="F503" s="119" t="str">
        <f aca="false">IF(OR(E503=0,E503&gt;_Reportdate),"Open","Closed")</f>
        <v>Open</v>
      </c>
      <c r="G503" s="120"/>
      <c r="H503" s="121"/>
      <c r="I503" s="121"/>
      <c r="J503" s="121"/>
      <c r="K503" s="122" t="n">
        <f aca="false">SUM(H503:J503)</f>
        <v>0</v>
      </c>
      <c r="L503" s="123"/>
      <c r="M503" s="123"/>
      <c r="N503" s="123"/>
      <c r="O503" s="122" t="n">
        <f aca="false">SUM(L503:N503)</f>
        <v>0</v>
      </c>
      <c r="P503" s="123"/>
      <c r="Q503" s="123"/>
      <c r="R503" s="123"/>
      <c r="S503" s="122" t="n">
        <f aca="false">SUM(P503:R503)</f>
        <v>0</v>
      </c>
      <c r="T503" s="123"/>
      <c r="U503" s="123"/>
      <c r="V503" s="123"/>
      <c r="W503" s="122" t="n">
        <f aca="false">SUM(T503:V503)</f>
        <v>0</v>
      </c>
      <c r="X503" s="123"/>
      <c r="Y503" s="123"/>
      <c r="Z503" s="123"/>
      <c r="AA503" s="122" t="n">
        <f aca="false">SUM(X503:Z503)</f>
        <v>0</v>
      </c>
      <c r="AB503" s="123"/>
      <c r="AC503" s="123"/>
      <c r="AD503" s="123"/>
      <c r="AE503" s="123"/>
      <c r="AF503" s="123"/>
      <c r="AG503" s="122" t="n">
        <f aca="false">SUM(AC503:AF503)</f>
        <v>0</v>
      </c>
      <c r="AH503" s="124" t="n">
        <f aca="false">K503+O503+S503+W503+AA503+AB503+AG503</f>
        <v>0</v>
      </c>
      <c r="AI503" s="120"/>
      <c r="AJ503" s="121"/>
      <c r="AK503" s="121"/>
      <c r="AL503" s="121"/>
      <c r="AM503" s="122" t="n">
        <f aca="false">SUM(AJ503:AL503)</f>
        <v>0</v>
      </c>
      <c r="AN503" s="123"/>
      <c r="AO503" s="123"/>
      <c r="AP503" s="123"/>
      <c r="AQ503" s="122" t="n">
        <f aca="false">SUM(AN503:AP503)</f>
        <v>0</v>
      </c>
      <c r="AR503" s="123"/>
      <c r="AS503" s="123"/>
      <c r="AT503" s="123"/>
      <c r="AU503" s="122" t="n">
        <f aca="false">SUM(AR503:AT503)</f>
        <v>0</v>
      </c>
      <c r="AV503" s="123"/>
      <c r="AW503" s="123"/>
      <c r="AX503" s="123"/>
      <c r="AY503" s="122" t="n">
        <f aca="false">SUM(AV503:AX503)</f>
        <v>0</v>
      </c>
      <c r="AZ503" s="123"/>
      <c r="BA503" s="123"/>
      <c r="BB503" s="123"/>
      <c r="BC503" s="122" t="n">
        <f aca="false">SUM(AZ503:BB503)</f>
        <v>0</v>
      </c>
      <c r="BD503" s="123"/>
      <c r="BE503" s="123"/>
      <c r="BF503" s="123"/>
      <c r="BG503" s="123"/>
      <c r="BH503" s="123"/>
      <c r="BI503" s="122" t="n">
        <f aca="false">SUM(BE503:BH503)</f>
        <v>0</v>
      </c>
      <c r="BJ503" s="124" t="n">
        <f aca="false">AM503+AQ503+AU503+AY503+BC503+BD503+BI503</f>
        <v>0</v>
      </c>
      <c r="BK503" s="120" t="n">
        <v>0</v>
      </c>
      <c r="BL503" s="121" t="n">
        <v>0</v>
      </c>
      <c r="BM503" s="121"/>
      <c r="BN503" s="122" t="n">
        <f aca="false">SUM(BK503:BM503)</f>
        <v>0</v>
      </c>
      <c r="BO503" s="123"/>
      <c r="BP503" s="123"/>
      <c r="BQ503" s="123" t="n">
        <v>0</v>
      </c>
      <c r="BR503" s="122" t="n">
        <f aca="false">SUM(BO503:BQ503)</f>
        <v>0</v>
      </c>
      <c r="BS503" s="123"/>
      <c r="BT503" s="123"/>
      <c r="BU503" s="123"/>
      <c r="BV503" s="122" t="n">
        <f aca="false">SUM(BS503:BU503)</f>
        <v>0</v>
      </c>
      <c r="BW503" s="123"/>
      <c r="BX503" s="123"/>
      <c r="BY503" s="123" t="n">
        <v>0</v>
      </c>
      <c r="BZ503" s="122" t="n">
        <f aca="false">SUM(BW503:BY503)</f>
        <v>0</v>
      </c>
      <c r="CA503" s="123"/>
      <c r="CB503" s="123"/>
      <c r="CC503" s="123"/>
      <c r="CD503" s="122" t="n">
        <f aca="false">SUM(CA503:CC503)</f>
        <v>0</v>
      </c>
      <c r="CE503" s="123"/>
      <c r="CF503" s="123"/>
      <c r="CG503" s="123"/>
      <c r="CH503" s="123" t="n">
        <v>0</v>
      </c>
      <c r="CI503" s="123"/>
      <c r="CJ503" s="122" t="n">
        <f aca="false">SUM(CF503:CI503)</f>
        <v>0</v>
      </c>
      <c r="CK503" s="123" t="n">
        <f aca="false">BN503+BR503+BV503+BZ503+CD503+CE503+CJ503</f>
        <v>0</v>
      </c>
      <c r="CL503" s="125" t="n">
        <v>0</v>
      </c>
      <c r="CM503" s="126"/>
      <c r="CN503" s="32"/>
      <c r="CO503" s="32"/>
      <c r="CP503" s="32"/>
      <c r="CQ503" s="32"/>
      <c r="CR503" s="32"/>
      <c r="CS503" s="32"/>
      <c r="CT503" s="32"/>
    </row>
    <row r="504" customFormat="false" ht="24.75" hidden="false" customHeight="true" outlineLevel="0" collapsed="false">
      <c r="A504" s="32"/>
      <c r="B504" s="106" t="n">
        <f aca="false">B503+1</f>
        <v>494</v>
      </c>
      <c r="C504" s="117" t="n">
        <f aca="false">INDEX(_Rge_Projectdata_3rd,$B504,MATCH(C$10,_Rge_Headline_Projectdata,0))</f>
        <v>0</v>
      </c>
      <c r="D504" s="117" t="n">
        <f aca="false">INDEX(_Rge_Projectdata_3rd,$B504,MATCH(D$10,_Rge_Headline_Projectdata,0))</f>
        <v>0</v>
      </c>
      <c r="E504" s="118" t="str">
        <f aca="false" t="array" ref="E504:E504">IF(INDEX(_Rge_Projectdata_3rd,$B504,MATCH(E$10,_Rge_Headline_Projectdata,0))=0,"",INDEX(_Rge_Projectdata_3rd,$B504,MATCH(E$10,_Rge_Headline_Projectdata,0)))</f>
        <v/>
      </c>
      <c r="F504" s="119" t="str">
        <f aca="false">IF(OR(E504=0,E504&gt;_Reportdate),"Open","Closed")</f>
        <v>Open</v>
      </c>
      <c r="G504" s="120"/>
      <c r="H504" s="121"/>
      <c r="I504" s="121"/>
      <c r="J504" s="121"/>
      <c r="K504" s="122" t="n">
        <f aca="false">SUM(H504:J504)</f>
        <v>0</v>
      </c>
      <c r="L504" s="123"/>
      <c r="M504" s="123"/>
      <c r="N504" s="123"/>
      <c r="O504" s="122" t="n">
        <f aca="false">SUM(L504:N504)</f>
        <v>0</v>
      </c>
      <c r="P504" s="123"/>
      <c r="Q504" s="123"/>
      <c r="R504" s="123"/>
      <c r="S504" s="122" t="n">
        <f aca="false">SUM(P504:R504)</f>
        <v>0</v>
      </c>
      <c r="T504" s="123"/>
      <c r="U504" s="123"/>
      <c r="V504" s="123"/>
      <c r="W504" s="122" t="n">
        <f aca="false">SUM(T504:V504)</f>
        <v>0</v>
      </c>
      <c r="X504" s="123"/>
      <c r="Y504" s="123"/>
      <c r="Z504" s="123"/>
      <c r="AA504" s="122" t="n">
        <f aca="false">SUM(X504:Z504)</f>
        <v>0</v>
      </c>
      <c r="AB504" s="123"/>
      <c r="AC504" s="123"/>
      <c r="AD504" s="123"/>
      <c r="AE504" s="123"/>
      <c r="AF504" s="123"/>
      <c r="AG504" s="122" t="n">
        <f aca="false">SUM(AC504:AF504)</f>
        <v>0</v>
      </c>
      <c r="AH504" s="124" t="n">
        <f aca="false">K504+O504+S504+W504+AA504+AB504+AG504</f>
        <v>0</v>
      </c>
      <c r="AI504" s="120"/>
      <c r="AJ504" s="121"/>
      <c r="AK504" s="121"/>
      <c r="AL504" s="121"/>
      <c r="AM504" s="122" t="n">
        <f aca="false">SUM(AJ504:AL504)</f>
        <v>0</v>
      </c>
      <c r="AN504" s="123"/>
      <c r="AO504" s="123"/>
      <c r="AP504" s="123"/>
      <c r="AQ504" s="122" t="n">
        <f aca="false">SUM(AN504:AP504)</f>
        <v>0</v>
      </c>
      <c r="AR504" s="123"/>
      <c r="AS504" s="123"/>
      <c r="AT504" s="123"/>
      <c r="AU504" s="122" t="n">
        <f aca="false">SUM(AR504:AT504)</f>
        <v>0</v>
      </c>
      <c r="AV504" s="123"/>
      <c r="AW504" s="123"/>
      <c r="AX504" s="123"/>
      <c r="AY504" s="122" t="n">
        <f aca="false">SUM(AV504:AX504)</f>
        <v>0</v>
      </c>
      <c r="AZ504" s="123"/>
      <c r="BA504" s="123"/>
      <c r="BB504" s="123"/>
      <c r="BC504" s="122" t="n">
        <f aca="false">SUM(AZ504:BB504)</f>
        <v>0</v>
      </c>
      <c r="BD504" s="123"/>
      <c r="BE504" s="123"/>
      <c r="BF504" s="123"/>
      <c r="BG504" s="123"/>
      <c r="BH504" s="123"/>
      <c r="BI504" s="122" t="n">
        <f aca="false">SUM(BE504:BH504)</f>
        <v>0</v>
      </c>
      <c r="BJ504" s="124" t="n">
        <f aca="false">AM504+AQ504+AU504+AY504+BC504+BD504+BI504</f>
        <v>0</v>
      </c>
      <c r="BK504" s="120" t="n">
        <v>0</v>
      </c>
      <c r="BL504" s="121" t="n">
        <v>0</v>
      </c>
      <c r="BM504" s="121"/>
      <c r="BN504" s="122" t="n">
        <f aca="false">SUM(BK504:BM504)</f>
        <v>0</v>
      </c>
      <c r="BO504" s="123"/>
      <c r="BP504" s="123"/>
      <c r="BQ504" s="123" t="n">
        <v>0</v>
      </c>
      <c r="BR504" s="122" t="n">
        <f aca="false">SUM(BO504:BQ504)</f>
        <v>0</v>
      </c>
      <c r="BS504" s="123"/>
      <c r="BT504" s="123"/>
      <c r="BU504" s="123"/>
      <c r="BV504" s="122" t="n">
        <f aca="false">SUM(BS504:BU504)</f>
        <v>0</v>
      </c>
      <c r="BW504" s="123"/>
      <c r="BX504" s="123"/>
      <c r="BY504" s="123" t="n">
        <v>0</v>
      </c>
      <c r="BZ504" s="122" t="n">
        <f aca="false">SUM(BW504:BY504)</f>
        <v>0</v>
      </c>
      <c r="CA504" s="123"/>
      <c r="CB504" s="123"/>
      <c r="CC504" s="123"/>
      <c r="CD504" s="122" t="n">
        <f aca="false">SUM(CA504:CC504)</f>
        <v>0</v>
      </c>
      <c r="CE504" s="123"/>
      <c r="CF504" s="123"/>
      <c r="CG504" s="123"/>
      <c r="CH504" s="123" t="n">
        <v>0</v>
      </c>
      <c r="CI504" s="123"/>
      <c r="CJ504" s="122" t="n">
        <f aca="false">SUM(CF504:CI504)</f>
        <v>0</v>
      </c>
      <c r="CK504" s="123" t="n">
        <f aca="false">BN504+BR504+BV504+BZ504+CD504+CE504+CJ504</f>
        <v>0</v>
      </c>
      <c r="CL504" s="125" t="n">
        <v>0</v>
      </c>
      <c r="CM504" s="126"/>
      <c r="CN504" s="32"/>
      <c r="CO504" s="32"/>
      <c r="CP504" s="32"/>
      <c r="CQ504" s="32"/>
      <c r="CR504" s="32"/>
      <c r="CS504" s="32"/>
      <c r="CT504" s="32"/>
    </row>
    <row r="505" customFormat="false" ht="24.75" hidden="false" customHeight="true" outlineLevel="0" collapsed="false">
      <c r="A505" s="32"/>
      <c r="B505" s="106" t="n">
        <f aca="false">B504+1</f>
        <v>495</v>
      </c>
      <c r="C505" s="117" t="n">
        <f aca="false">INDEX(_Rge_Projectdata_3rd,$B505,MATCH(C$10,_Rge_Headline_Projectdata,0))</f>
        <v>0</v>
      </c>
      <c r="D505" s="117" t="n">
        <f aca="false">INDEX(_Rge_Projectdata_3rd,$B505,MATCH(D$10,_Rge_Headline_Projectdata,0))</f>
        <v>0</v>
      </c>
      <c r="E505" s="118" t="str">
        <f aca="false" t="array" ref="E505:E505">IF(INDEX(_Rge_Projectdata_3rd,$B505,MATCH(E$10,_Rge_Headline_Projectdata,0))=0,"",INDEX(_Rge_Projectdata_3rd,$B505,MATCH(E$10,_Rge_Headline_Projectdata,0)))</f>
        <v/>
      </c>
      <c r="F505" s="119" t="str">
        <f aca="false">IF(OR(E505=0,E505&gt;_Reportdate),"Open","Closed")</f>
        <v>Open</v>
      </c>
      <c r="G505" s="120"/>
      <c r="H505" s="121"/>
      <c r="I505" s="121"/>
      <c r="J505" s="121"/>
      <c r="K505" s="122" t="n">
        <f aca="false">SUM(H505:J505)</f>
        <v>0</v>
      </c>
      <c r="L505" s="123"/>
      <c r="M505" s="123"/>
      <c r="N505" s="123"/>
      <c r="O505" s="122" t="n">
        <f aca="false">SUM(L505:N505)</f>
        <v>0</v>
      </c>
      <c r="P505" s="123"/>
      <c r="Q505" s="123"/>
      <c r="R505" s="123"/>
      <c r="S505" s="122" t="n">
        <f aca="false">SUM(P505:R505)</f>
        <v>0</v>
      </c>
      <c r="T505" s="123"/>
      <c r="U505" s="123"/>
      <c r="V505" s="123"/>
      <c r="W505" s="122" t="n">
        <f aca="false">SUM(T505:V505)</f>
        <v>0</v>
      </c>
      <c r="X505" s="123"/>
      <c r="Y505" s="123"/>
      <c r="Z505" s="123"/>
      <c r="AA505" s="122" t="n">
        <f aca="false">SUM(X505:Z505)</f>
        <v>0</v>
      </c>
      <c r="AB505" s="123"/>
      <c r="AC505" s="123"/>
      <c r="AD505" s="123"/>
      <c r="AE505" s="123"/>
      <c r="AF505" s="123"/>
      <c r="AG505" s="122" t="n">
        <f aca="false">SUM(AC505:AF505)</f>
        <v>0</v>
      </c>
      <c r="AH505" s="124" t="n">
        <f aca="false">K505+O505+S505+W505+AA505+AB505+AG505</f>
        <v>0</v>
      </c>
      <c r="AI505" s="120"/>
      <c r="AJ505" s="121"/>
      <c r="AK505" s="121"/>
      <c r="AL505" s="121"/>
      <c r="AM505" s="122" t="n">
        <f aca="false">SUM(AJ505:AL505)</f>
        <v>0</v>
      </c>
      <c r="AN505" s="123"/>
      <c r="AO505" s="123"/>
      <c r="AP505" s="123"/>
      <c r="AQ505" s="122" t="n">
        <f aca="false">SUM(AN505:AP505)</f>
        <v>0</v>
      </c>
      <c r="AR505" s="123"/>
      <c r="AS505" s="123"/>
      <c r="AT505" s="123"/>
      <c r="AU505" s="122" t="n">
        <f aca="false">SUM(AR505:AT505)</f>
        <v>0</v>
      </c>
      <c r="AV505" s="123"/>
      <c r="AW505" s="123"/>
      <c r="AX505" s="123"/>
      <c r="AY505" s="122" t="n">
        <f aca="false">SUM(AV505:AX505)</f>
        <v>0</v>
      </c>
      <c r="AZ505" s="123"/>
      <c r="BA505" s="123"/>
      <c r="BB505" s="123"/>
      <c r="BC505" s="122" t="n">
        <f aca="false">SUM(AZ505:BB505)</f>
        <v>0</v>
      </c>
      <c r="BD505" s="123"/>
      <c r="BE505" s="123"/>
      <c r="BF505" s="123"/>
      <c r="BG505" s="123"/>
      <c r="BH505" s="123"/>
      <c r="BI505" s="122" t="n">
        <f aca="false">SUM(BE505:BH505)</f>
        <v>0</v>
      </c>
      <c r="BJ505" s="124" t="n">
        <f aca="false">AM505+AQ505+AU505+AY505+BC505+BD505+BI505</f>
        <v>0</v>
      </c>
      <c r="BK505" s="120" t="n">
        <v>0</v>
      </c>
      <c r="BL505" s="121" t="n">
        <v>0</v>
      </c>
      <c r="BM505" s="121"/>
      <c r="BN505" s="122" t="n">
        <f aca="false">SUM(BK505:BM505)</f>
        <v>0</v>
      </c>
      <c r="BO505" s="123"/>
      <c r="BP505" s="123"/>
      <c r="BQ505" s="123" t="n">
        <v>0</v>
      </c>
      <c r="BR505" s="122" t="n">
        <f aca="false">SUM(BO505:BQ505)</f>
        <v>0</v>
      </c>
      <c r="BS505" s="123"/>
      <c r="BT505" s="123"/>
      <c r="BU505" s="123"/>
      <c r="BV505" s="122" t="n">
        <f aca="false">SUM(BS505:BU505)</f>
        <v>0</v>
      </c>
      <c r="BW505" s="123"/>
      <c r="BX505" s="123"/>
      <c r="BY505" s="123" t="n">
        <v>0</v>
      </c>
      <c r="BZ505" s="122" t="n">
        <f aca="false">SUM(BW505:BY505)</f>
        <v>0</v>
      </c>
      <c r="CA505" s="123"/>
      <c r="CB505" s="123"/>
      <c r="CC505" s="123"/>
      <c r="CD505" s="122" t="n">
        <f aca="false">SUM(CA505:CC505)</f>
        <v>0</v>
      </c>
      <c r="CE505" s="123"/>
      <c r="CF505" s="123"/>
      <c r="CG505" s="123"/>
      <c r="CH505" s="123" t="n">
        <v>0</v>
      </c>
      <c r="CI505" s="123"/>
      <c r="CJ505" s="122" t="n">
        <f aca="false">SUM(CF505:CI505)</f>
        <v>0</v>
      </c>
      <c r="CK505" s="123" t="n">
        <f aca="false">BN505+BR505+BV505+BZ505+CD505+CE505+CJ505</f>
        <v>0</v>
      </c>
      <c r="CL505" s="125" t="n">
        <v>0</v>
      </c>
      <c r="CM505" s="126"/>
      <c r="CN505" s="32"/>
      <c r="CO505" s="32"/>
      <c r="CP505" s="32"/>
      <c r="CQ505" s="32"/>
      <c r="CR505" s="32"/>
      <c r="CS505" s="32"/>
      <c r="CT505" s="32"/>
    </row>
    <row r="506" customFormat="false" ht="24.75" hidden="false" customHeight="true" outlineLevel="0" collapsed="false">
      <c r="A506" s="32"/>
      <c r="B506" s="106" t="n">
        <f aca="false">B505+1</f>
        <v>496</v>
      </c>
      <c r="C506" s="117" t="n">
        <f aca="false">INDEX(_Rge_Projectdata_3rd,$B506,MATCH(C$10,_Rge_Headline_Projectdata,0))</f>
        <v>0</v>
      </c>
      <c r="D506" s="117" t="n">
        <f aca="false">INDEX(_Rge_Projectdata_3rd,$B506,MATCH(D$10,_Rge_Headline_Projectdata,0))</f>
        <v>0</v>
      </c>
      <c r="E506" s="118" t="str">
        <f aca="false" t="array" ref="E506:E506">IF(INDEX(_Rge_Projectdata_3rd,$B506,MATCH(E$10,_Rge_Headline_Projectdata,0))=0,"",INDEX(_Rge_Projectdata_3rd,$B506,MATCH(E$10,_Rge_Headline_Projectdata,0)))</f>
        <v/>
      </c>
      <c r="F506" s="119" t="str">
        <f aca="false">IF(OR(E506=0,E506&gt;_Reportdate),"Open","Closed")</f>
        <v>Open</v>
      </c>
      <c r="G506" s="120"/>
      <c r="H506" s="121"/>
      <c r="I506" s="121"/>
      <c r="J506" s="121"/>
      <c r="K506" s="122" t="n">
        <f aca="false">SUM(H506:J506)</f>
        <v>0</v>
      </c>
      <c r="L506" s="123"/>
      <c r="M506" s="123"/>
      <c r="N506" s="123"/>
      <c r="O506" s="122" t="n">
        <f aca="false">SUM(L506:N506)</f>
        <v>0</v>
      </c>
      <c r="P506" s="123"/>
      <c r="Q506" s="123"/>
      <c r="R506" s="123"/>
      <c r="S506" s="122" t="n">
        <f aca="false">SUM(P506:R506)</f>
        <v>0</v>
      </c>
      <c r="T506" s="123"/>
      <c r="U506" s="123"/>
      <c r="V506" s="123"/>
      <c r="W506" s="122" t="n">
        <f aca="false">SUM(T506:V506)</f>
        <v>0</v>
      </c>
      <c r="X506" s="123"/>
      <c r="Y506" s="123"/>
      <c r="Z506" s="123"/>
      <c r="AA506" s="122" t="n">
        <f aca="false">SUM(X506:Z506)</f>
        <v>0</v>
      </c>
      <c r="AB506" s="123"/>
      <c r="AC506" s="123"/>
      <c r="AD506" s="123"/>
      <c r="AE506" s="123"/>
      <c r="AF506" s="123"/>
      <c r="AG506" s="122" t="n">
        <f aca="false">SUM(AC506:AF506)</f>
        <v>0</v>
      </c>
      <c r="AH506" s="124" t="n">
        <f aca="false">K506+O506+S506+W506+AA506+AB506+AG506</f>
        <v>0</v>
      </c>
      <c r="AI506" s="120"/>
      <c r="AJ506" s="121"/>
      <c r="AK506" s="121"/>
      <c r="AL506" s="121"/>
      <c r="AM506" s="122" t="n">
        <f aca="false">SUM(AJ506:AL506)</f>
        <v>0</v>
      </c>
      <c r="AN506" s="123"/>
      <c r="AO506" s="123"/>
      <c r="AP506" s="123"/>
      <c r="AQ506" s="122" t="n">
        <f aca="false">SUM(AN506:AP506)</f>
        <v>0</v>
      </c>
      <c r="AR506" s="123"/>
      <c r="AS506" s="123"/>
      <c r="AT506" s="123"/>
      <c r="AU506" s="122" t="n">
        <f aca="false">SUM(AR506:AT506)</f>
        <v>0</v>
      </c>
      <c r="AV506" s="123"/>
      <c r="AW506" s="123"/>
      <c r="AX506" s="123"/>
      <c r="AY506" s="122" t="n">
        <f aca="false">SUM(AV506:AX506)</f>
        <v>0</v>
      </c>
      <c r="AZ506" s="123"/>
      <c r="BA506" s="123"/>
      <c r="BB506" s="123"/>
      <c r="BC506" s="122" t="n">
        <f aca="false">SUM(AZ506:BB506)</f>
        <v>0</v>
      </c>
      <c r="BD506" s="123"/>
      <c r="BE506" s="123"/>
      <c r="BF506" s="123"/>
      <c r="BG506" s="123"/>
      <c r="BH506" s="123"/>
      <c r="BI506" s="122" t="n">
        <f aca="false">SUM(BE506:BH506)</f>
        <v>0</v>
      </c>
      <c r="BJ506" s="124" t="n">
        <f aca="false">AM506+AQ506+AU506+AY506+BC506+BD506+BI506</f>
        <v>0</v>
      </c>
      <c r="BK506" s="120" t="n">
        <v>0</v>
      </c>
      <c r="BL506" s="121" t="n">
        <v>0</v>
      </c>
      <c r="BM506" s="121"/>
      <c r="BN506" s="122" t="n">
        <f aca="false">SUM(BK506:BM506)</f>
        <v>0</v>
      </c>
      <c r="BO506" s="123"/>
      <c r="BP506" s="123"/>
      <c r="BQ506" s="123" t="n">
        <v>0</v>
      </c>
      <c r="BR506" s="122" t="n">
        <f aca="false">SUM(BO506:BQ506)</f>
        <v>0</v>
      </c>
      <c r="BS506" s="123"/>
      <c r="BT506" s="123"/>
      <c r="BU506" s="123"/>
      <c r="BV506" s="122" t="n">
        <f aca="false">SUM(BS506:BU506)</f>
        <v>0</v>
      </c>
      <c r="BW506" s="123"/>
      <c r="BX506" s="123"/>
      <c r="BY506" s="123" t="n">
        <v>0</v>
      </c>
      <c r="BZ506" s="122" t="n">
        <f aca="false">SUM(BW506:BY506)</f>
        <v>0</v>
      </c>
      <c r="CA506" s="123"/>
      <c r="CB506" s="123"/>
      <c r="CC506" s="123"/>
      <c r="CD506" s="122" t="n">
        <f aca="false">SUM(CA506:CC506)</f>
        <v>0</v>
      </c>
      <c r="CE506" s="123"/>
      <c r="CF506" s="123"/>
      <c r="CG506" s="123"/>
      <c r="CH506" s="123" t="n">
        <v>0</v>
      </c>
      <c r="CI506" s="123"/>
      <c r="CJ506" s="122" t="n">
        <f aca="false">SUM(CF506:CI506)</f>
        <v>0</v>
      </c>
      <c r="CK506" s="123" t="n">
        <f aca="false">BN506+BR506+BV506+BZ506+CD506+CE506+CJ506</f>
        <v>0</v>
      </c>
      <c r="CL506" s="125" t="n">
        <v>0</v>
      </c>
      <c r="CM506" s="126"/>
      <c r="CN506" s="32"/>
      <c r="CO506" s="32"/>
      <c r="CP506" s="32"/>
      <c r="CQ506" s="32"/>
      <c r="CR506" s="32"/>
      <c r="CS506" s="32"/>
      <c r="CT506" s="32"/>
    </row>
    <row r="507" customFormat="false" ht="24.75" hidden="false" customHeight="true" outlineLevel="0" collapsed="false">
      <c r="A507" s="32"/>
      <c r="B507" s="106" t="n">
        <f aca="false">B506+1</f>
        <v>497</v>
      </c>
      <c r="C507" s="117" t="n">
        <f aca="false">INDEX(_Rge_Projectdata_3rd,$B507,MATCH(C$10,_Rge_Headline_Projectdata,0))</f>
        <v>0</v>
      </c>
      <c r="D507" s="117" t="n">
        <f aca="false">INDEX(_Rge_Projectdata_3rd,$B507,MATCH(D$10,_Rge_Headline_Projectdata,0))</f>
        <v>0</v>
      </c>
      <c r="E507" s="118" t="str">
        <f aca="false" t="array" ref="E507:E507">IF(INDEX(_Rge_Projectdata_3rd,$B507,MATCH(E$10,_Rge_Headline_Projectdata,0))=0,"",INDEX(_Rge_Projectdata_3rd,$B507,MATCH(E$10,_Rge_Headline_Projectdata,0)))</f>
        <v/>
      </c>
      <c r="F507" s="119" t="str">
        <f aca="false">IF(OR(E507=0,E507&gt;_Reportdate),"Open","Closed")</f>
        <v>Open</v>
      </c>
      <c r="G507" s="120"/>
      <c r="H507" s="121"/>
      <c r="I507" s="121"/>
      <c r="J507" s="121"/>
      <c r="K507" s="122" t="n">
        <f aca="false">SUM(H507:J507)</f>
        <v>0</v>
      </c>
      <c r="L507" s="123"/>
      <c r="M507" s="123"/>
      <c r="N507" s="123"/>
      <c r="O507" s="122" t="n">
        <f aca="false">SUM(L507:N507)</f>
        <v>0</v>
      </c>
      <c r="P507" s="123"/>
      <c r="Q507" s="123"/>
      <c r="R507" s="123"/>
      <c r="S507" s="122" t="n">
        <f aca="false">SUM(P507:R507)</f>
        <v>0</v>
      </c>
      <c r="T507" s="123"/>
      <c r="U507" s="123"/>
      <c r="V507" s="123"/>
      <c r="W507" s="122" t="n">
        <f aca="false">SUM(T507:V507)</f>
        <v>0</v>
      </c>
      <c r="X507" s="123"/>
      <c r="Y507" s="123"/>
      <c r="Z507" s="123"/>
      <c r="AA507" s="122" t="n">
        <f aca="false">SUM(X507:Z507)</f>
        <v>0</v>
      </c>
      <c r="AB507" s="123"/>
      <c r="AC507" s="123"/>
      <c r="AD507" s="123"/>
      <c r="AE507" s="123"/>
      <c r="AF507" s="123"/>
      <c r="AG507" s="122" t="n">
        <f aca="false">SUM(AC507:AF507)</f>
        <v>0</v>
      </c>
      <c r="AH507" s="124" t="n">
        <f aca="false">K507+O507+S507+W507+AA507+AB507+AG507</f>
        <v>0</v>
      </c>
      <c r="AI507" s="120"/>
      <c r="AJ507" s="121"/>
      <c r="AK507" s="121"/>
      <c r="AL507" s="121"/>
      <c r="AM507" s="122" t="n">
        <f aca="false">SUM(AJ507:AL507)</f>
        <v>0</v>
      </c>
      <c r="AN507" s="123"/>
      <c r="AO507" s="123"/>
      <c r="AP507" s="123"/>
      <c r="AQ507" s="122" t="n">
        <f aca="false">SUM(AN507:AP507)</f>
        <v>0</v>
      </c>
      <c r="AR507" s="123"/>
      <c r="AS507" s="123"/>
      <c r="AT507" s="123"/>
      <c r="AU507" s="122" t="n">
        <f aca="false">SUM(AR507:AT507)</f>
        <v>0</v>
      </c>
      <c r="AV507" s="123"/>
      <c r="AW507" s="123"/>
      <c r="AX507" s="123"/>
      <c r="AY507" s="122" t="n">
        <f aca="false">SUM(AV507:AX507)</f>
        <v>0</v>
      </c>
      <c r="AZ507" s="123"/>
      <c r="BA507" s="123"/>
      <c r="BB507" s="123"/>
      <c r="BC507" s="122" t="n">
        <f aca="false">SUM(AZ507:BB507)</f>
        <v>0</v>
      </c>
      <c r="BD507" s="123"/>
      <c r="BE507" s="123"/>
      <c r="BF507" s="123"/>
      <c r="BG507" s="123"/>
      <c r="BH507" s="123"/>
      <c r="BI507" s="122" t="n">
        <f aca="false">SUM(BE507:BH507)</f>
        <v>0</v>
      </c>
      <c r="BJ507" s="124" t="n">
        <f aca="false">AM507+AQ507+AU507+AY507+BC507+BD507+BI507</f>
        <v>0</v>
      </c>
      <c r="BK507" s="120" t="n">
        <v>0</v>
      </c>
      <c r="BL507" s="121" t="n">
        <v>0</v>
      </c>
      <c r="BM507" s="121"/>
      <c r="BN507" s="122" t="n">
        <f aca="false">SUM(BK507:BM507)</f>
        <v>0</v>
      </c>
      <c r="BO507" s="123"/>
      <c r="BP507" s="123"/>
      <c r="BQ507" s="123" t="n">
        <v>0</v>
      </c>
      <c r="BR507" s="122" t="n">
        <f aca="false">SUM(BO507:BQ507)</f>
        <v>0</v>
      </c>
      <c r="BS507" s="123"/>
      <c r="BT507" s="123"/>
      <c r="BU507" s="123"/>
      <c r="BV507" s="122" t="n">
        <f aca="false">SUM(BS507:BU507)</f>
        <v>0</v>
      </c>
      <c r="BW507" s="123"/>
      <c r="BX507" s="123"/>
      <c r="BY507" s="123" t="n">
        <v>0</v>
      </c>
      <c r="BZ507" s="122" t="n">
        <f aca="false">SUM(BW507:BY507)</f>
        <v>0</v>
      </c>
      <c r="CA507" s="123"/>
      <c r="CB507" s="123"/>
      <c r="CC507" s="123"/>
      <c r="CD507" s="122" t="n">
        <f aca="false">SUM(CA507:CC507)</f>
        <v>0</v>
      </c>
      <c r="CE507" s="123"/>
      <c r="CF507" s="123"/>
      <c r="CG507" s="123"/>
      <c r="CH507" s="123" t="n">
        <v>0</v>
      </c>
      <c r="CI507" s="123"/>
      <c r="CJ507" s="122" t="n">
        <f aca="false">SUM(CF507:CI507)</f>
        <v>0</v>
      </c>
      <c r="CK507" s="123" t="n">
        <f aca="false">BN507+BR507+BV507+BZ507+CD507+CE507+CJ507</f>
        <v>0</v>
      </c>
      <c r="CL507" s="125" t="n">
        <v>0</v>
      </c>
      <c r="CM507" s="126"/>
      <c r="CN507" s="32"/>
      <c r="CO507" s="32"/>
      <c r="CP507" s="32"/>
      <c r="CQ507" s="32"/>
      <c r="CR507" s="32"/>
      <c r="CS507" s="32"/>
      <c r="CT507" s="32"/>
    </row>
    <row r="508" customFormat="false" ht="24.75" hidden="false" customHeight="true" outlineLevel="0" collapsed="false">
      <c r="A508" s="32"/>
      <c r="B508" s="106" t="n">
        <f aca="false">B507+1</f>
        <v>498</v>
      </c>
      <c r="C508" s="117" t="n">
        <f aca="false">INDEX(_Rge_Projectdata_3rd,$B508,MATCH(C$10,_Rge_Headline_Projectdata,0))</f>
        <v>0</v>
      </c>
      <c r="D508" s="117" t="n">
        <f aca="false">INDEX(_Rge_Projectdata_3rd,$B508,MATCH(D$10,_Rge_Headline_Projectdata,0))</f>
        <v>0</v>
      </c>
      <c r="E508" s="118" t="str">
        <f aca="false" t="array" ref="E508:E508">IF(INDEX(_Rge_Projectdata_3rd,$B508,MATCH(E$10,_Rge_Headline_Projectdata,0))=0,"",INDEX(_Rge_Projectdata_3rd,$B508,MATCH(E$10,_Rge_Headline_Projectdata,0)))</f>
        <v/>
      </c>
      <c r="F508" s="119" t="str">
        <f aca="false">IF(OR(E508=0,E508&gt;_Reportdate),"Open","Closed")</f>
        <v>Open</v>
      </c>
      <c r="G508" s="120"/>
      <c r="H508" s="121"/>
      <c r="I508" s="121"/>
      <c r="J508" s="121"/>
      <c r="K508" s="122" t="n">
        <f aca="false">SUM(H508:J508)</f>
        <v>0</v>
      </c>
      <c r="L508" s="123"/>
      <c r="M508" s="123"/>
      <c r="N508" s="123"/>
      <c r="O508" s="122" t="n">
        <f aca="false">SUM(L508:N508)</f>
        <v>0</v>
      </c>
      <c r="P508" s="123"/>
      <c r="Q508" s="123"/>
      <c r="R508" s="123"/>
      <c r="S508" s="122" t="n">
        <f aca="false">SUM(P508:R508)</f>
        <v>0</v>
      </c>
      <c r="T508" s="123"/>
      <c r="U508" s="123"/>
      <c r="V508" s="123"/>
      <c r="W508" s="122" t="n">
        <f aca="false">SUM(T508:V508)</f>
        <v>0</v>
      </c>
      <c r="X508" s="123"/>
      <c r="Y508" s="123"/>
      <c r="Z508" s="123"/>
      <c r="AA508" s="122" t="n">
        <f aca="false">SUM(X508:Z508)</f>
        <v>0</v>
      </c>
      <c r="AB508" s="123"/>
      <c r="AC508" s="123"/>
      <c r="AD508" s="123"/>
      <c r="AE508" s="123"/>
      <c r="AF508" s="123"/>
      <c r="AG508" s="122" t="n">
        <f aca="false">SUM(AC508:AF508)</f>
        <v>0</v>
      </c>
      <c r="AH508" s="124" t="n">
        <f aca="false">K508+O508+S508+W508+AA508+AB508+AG508</f>
        <v>0</v>
      </c>
      <c r="AI508" s="120"/>
      <c r="AJ508" s="121"/>
      <c r="AK508" s="121"/>
      <c r="AL508" s="121"/>
      <c r="AM508" s="122" t="n">
        <f aca="false">SUM(AJ508:AL508)</f>
        <v>0</v>
      </c>
      <c r="AN508" s="123"/>
      <c r="AO508" s="123"/>
      <c r="AP508" s="123"/>
      <c r="AQ508" s="122" t="n">
        <f aca="false">SUM(AN508:AP508)</f>
        <v>0</v>
      </c>
      <c r="AR508" s="123"/>
      <c r="AS508" s="123"/>
      <c r="AT508" s="123"/>
      <c r="AU508" s="122" t="n">
        <f aca="false">SUM(AR508:AT508)</f>
        <v>0</v>
      </c>
      <c r="AV508" s="123"/>
      <c r="AW508" s="123"/>
      <c r="AX508" s="123"/>
      <c r="AY508" s="122" t="n">
        <f aca="false">SUM(AV508:AX508)</f>
        <v>0</v>
      </c>
      <c r="AZ508" s="123"/>
      <c r="BA508" s="123"/>
      <c r="BB508" s="123"/>
      <c r="BC508" s="122" t="n">
        <f aca="false">SUM(AZ508:BB508)</f>
        <v>0</v>
      </c>
      <c r="BD508" s="123"/>
      <c r="BE508" s="123"/>
      <c r="BF508" s="123"/>
      <c r="BG508" s="123"/>
      <c r="BH508" s="123"/>
      <c r="BI508" s="122" t="n">
        <f aca="false">SUM(BE508:BH508)</f>
        <v>0</v>
      </c>
      <c r="BJ508" s="124" t="n">
        <f aca="false">AM508+AQ508+AU508+AY508+BC508+BD508+BI508</f>
        <v>0</v>
      </c>
      <c r="BK508" s="120" t="n">
        <v>0</v>
      </c>
      <c r="BL508" s="121" t="n">
        <v>0</v>
      </c>
      <c r="BM508" s="121"/>
      <c r="BN508" s="122" t="n">
        <f aca="false">SUM(BK508:BM508)</f>
        <v>0</v>
      </c>
      <c r="BO508" s="123"/>
      <c r="BP508" s="123"/>
      <c r="BQ508" s="123" t="n">
        <v>0</v>
      </c>
      <c r="BR508" s="122" t="n">
        <f aca="false">SUM(BO508:BQ508)</f>
        <v>0</v>
      </c>
      <c r="BS508" s="123"/>
      <c r="BT508" s="123"/>
      <c r="BU508" s="123"/>
      <c r="BV508" s="122" t="n">
        <f aca="false">SUM(BS508:BU508)</f>
        <v>0</v>
      </c>
      <c r="BW508" s="123"/>
      <c r="BX508" s="123"/>
      <c r="BY508" s="123" t="n">
        <v>0</v>
      </c>
      <c r="BZ508" s="122" t="n">
        <f aca="false">SUM(BW508:BY508)</f>
        <v>0</v>
      </c>
      <c r="CA508" s="123"/>
      <c r="CB508" s="123"/>
      <c r="CC508" s="123"/>
      <c r="CD508" s="122" t="n">
        <f aca="false">SUM(CA508:CC508)</f>
        <v>0</v>
      </c>
      <c r="CE508" s="123"/>
      <c r="CF508" s="123"/>
      <c r="CG508" s="123"/>
      <c r="CH508" s="123" t="n">
        <v>0</v>
      </c>
      <c r="CI508" s="123"/>
      <c r="CJ508" s="122" t="n">
        <f aca="false">SUM(CF508:CI508)</f>
        <v>0</v>
      </c>
      <c r="CK508" s="123" t="n">
        <f aca="false">BN508+BR508+BV508+BZ508+CD508+CE508+CJ508</f>
        <v>0</v>
      </c>
      <c r="CL508" s="125" t="n">
        <v>0</v>
      </c>
      <c r="CM508" s="126"/>
      <c r="CN508" s="32"/>
      <c r="CO508" s="32"/>
      <c r="CP508" s="32"/>
      <c r="CQ508" s="32"/>
      <c r="CR508" s="32"/>
      <c r="CS508" s="32"/>
      <c r="CT508" s="32"/>
    </row>
    <row r="509" customFormat="false" ht="24.75" hidden="false" customHeight="true" outlineLevel="0" collapsed="false">
      <c r="A509" s="32"/>
      <c r="B509" s="106" t="n">
        <f aca="false">B508+1</f>
        <v>499</v>
      </c>
      <c r="C509" s="117" t="n">
        <f aca="false">INDEX(_Rge_Projectdata_3rd,$B509,MATCH(C$10,_Rge_Headline_Projectdata,0))</f>
        <v>0</v>
      </c>
      <c r="D509" s="117" t="n">
        <f aca="false">INDEX(_Rge_Projectdata_3rd,$B509,MATCH(D$10,_Rge_Headline_Projectdata,0))</f>
        <v>0</v>
      </c>
      <c r="E509" s="118" t="str">
        <f aca="false" t="array" ref="E509:E509">IF(INDEX(_Rge_Projectdata_3rd,$B509,MATCH(E$10,_Rge_Headline_Projectdata,0))=0,"",INDEX(_Rge_Projectdata_3rd,$B509,MATCH(E$10,_Rge_Headline_Projectdata,0)))</f>
        <v/>
      </c>
      <c r="F509" s="119" t="str">
        <f aca="false">IF(OR(E509=0,E509&gt;_Reportdate),"Open","Closed")</f>
        <v>Open</v>
      </c>
      <c r="G509" s="120"/>
      <c r="H509" s="121"/>
      <c r="I509" s="121"/>
      <c r="J509" s="121"/>
      <c r="K509" s="122" t="n">
        <f aca="false">SUM(H509:J509)</f>
        <v>0</v>
      </c>
      <c r="L509" s="123"/>
      <c r="M509" s="123"/>
      <c r="N509" s="123"/>
      <c r="O509" s="122" t="n">
        <f aca="false">SUM(L509:N509)</f>
        <v>0</v>
      </c>
      <c r="P509" s="123"/>
      <c r="Q509" s="123"/>
      <c r="R509" s="123"/>
      <c r="S509" s="122" t="n">
        <f aca="false">SUM(P509:R509)</f>
        <v>0</v>
      </c>
      <c r="T509" s="123"/>
      <c r="U509" s="123"/>
      <c r="V509" s="123"/>
      <c r="W509" s="122" t="n">
        <f aca="false">SUM(T509:V509)</f>
        <v>0</v>
      </c>
      <c r="X509" s="123"/>
      <c r="Y509" s="123"/>
      <c r="Z509" s="123"/>
      <c r="AA509" s="122" t="n">
        <f aca="false">SUM(X509:Z509)</f>
        <v>0</v>
      </c>
      <c r="AB509" s="123"/>
      <c r="AC509" s="123"/>
      <c r="AD509" s="123"/>
      <c r="AE509" s="123"/>
      <c r="AF509" s="123"/>
      <c r="AG509" s="122" t="n">
        <f aca="false">SUM(AC509:AF509)</f>
        <v>0</v>
      </c>
      <c r="AH509" s="124" t="n">
        <f aca="false">K509+O509+S509+W509+AA509+AB509+AG509</f>
        <v>0</v>
      </c>
      <c r="AI509" s="120"/>
      <c r="AJ509" s="121"/>
      <c r="AK509" s="121"/>
      <c r="AL509" s="121"/>
      <c r="AM509" s="122" t="n">
        <f aca="false">SUM(AJ509:AL509)</f>
        <v>0</v>
      </c>
      <c r="AN509" s="123"/>
      <c r="AO509" s="123"/>
      <c r="AP509" s="123"/>
      <c r="AQ509" s="122" t="n">
        <f aca="false">SUM(AN509:AP509)</f>
        <v>0</v>
      </c>
      <c r="AR509" s="123"/>
      <c r="AS509" s="123"/>
      <c r="AT509" s="123"/>
      <c r="AU509" s="122" t="n">
        <f aca="false">SUM(AR509:AT509)</f>
        <v>0</v>
      </c>
      <c r="AV509" s="123"/>
      <c r="AW509" s="123"/>
      <c r="AX509" s="123"/>
      <c r="AY509" s="122" t="n">
        <f aca="false">SUM(AV509:AX509)</f>
        <v>0</v>
      </c>
      <c r="AZ509" s="123"/>
      <c r="BA509" s="123"/>
      <c r="BB509" s="123"/>
      <c r="BC509" s="122" t="n">
        <f aca="false">SUM(AZ509:BB509)</f>
        <v>0</v>
      </c>
      <c r="BD509" s="123"/>
      <c r="BE509" s="123"/>
      <c r="BF509" s="123"/>
      <c r="BG509" s="123"/>
      <c r="BH509" s="123"/>
      <c r="BI509" s="122" t="n">
        <f aca="false">SUM(BE509:BH509)</f>
        <v>0</v>
      </c>
      <c r="BJ509" s="124" t="n">
        <f aca="false">AM509+AQ509+AU509+AY509+BC509+BD509+BI509</f>
        <v>0</v>
      </c>
      <c r="BK509" s="120" t="n">
        <v>0</v>
      </c>
      <c r="BL509" s="121" t="n">
        <v>0</v>
      </c>
      <c r="BM509" s="121"/>
      <c r="BN509" s="122" t="n">
        <f aca="false">SUM(BK509:BM509)</f>
        <v>0</v>
      </c>
      <c r="BO509" s="123"/>
      <c r="BP509" s="123"/>
      <c r="BQ509" s="123" t="n">
        <v>0</v>
      </c>
      <c r="BR509" s="122" t="n">
        <f aca="false">SUM(BO509:BQ509)</f>
        <v>0</v>
      </c>
      <c r="BS509" s="123"/>
      <c r="BT509" s="123"/>
      <c r="BU509" s="123"/>
      <c r="BV509" s="122" t="n">
        <f aca="false">SUM(BS509:BU509)</f>
        <v>0</v>
      </c>
      <c r="BW509" s="123"/>
      <c r="BX509" s="123"/>
      <c r="BY509" s="123" t="n">
        <v>0</v>
      </c>
      <c r="BZ509" s="122" t="n">
        <f aca="false">SUM(BW509:BY509)</f>
        <v>0</v>
      </c>
      <c r="CA509" s="123"/>
      <c r="CB509" s="123"/>
      <c r="CC509" s="123"/>
      <c r="CD509" s="122" t="n">
        <f aca="false">SUM(CA509:CC509)</f>
        <v>0</v>
      </c>
      <c r="CE509" s="123"/>
      <c r="CF509" s="123"/>
      <c r="CG509" s="123"/>
      <c r="CH509" s="123"/>
      <c r="CI509" s="123"/>
      <c r="CJ509" s="122" t="n">
        <f aca="false">SUM(CF509:CI509)</f>
        <v>0</v>
      </c>
      <c r="CK509" s="123" t="n">
        <f aca="false">BN509+BR509+BV509+BZ509+CD509+CE509+CJ509</f>
        <v>0</v>
      </c>
      <c r="CL509" s="125" t="n">
        <v>0</v>
      </c>
      <c r="CM509" s="126"/>
      <c r="CN509" s="32"/>
      <c r="CO509" s="32"/>
      <c r="CP509" s="32"/>
      <c r="CQ509" s="32"/>
      <c r="CR509" s="32"/>
      <c r="CS509" s="32"/>
      <c r="CT509" s="32"/>
    </row>
    <row r="510" customFormat="false" ht="24.75" hidden="false" customHeight="true" outlineLevel="0" collapsed="false">
      <c r="A510" s="32"/>
      <c r="B510" s="106" t="n">
        <f aca="false">B509+1</f>
        <v>500</v>
      </c>
      <c r="C510" s="117" t="n">
        <f aca="false">INDEX(_Rge_Projectdata_3rd,$B510,MATCH(C$10,_Rge_Headline_Projectdata,0))</f>
        <v>0</v>
      </c>
      <c r="D510" s="117" t="n">
        <f aca="false">INDEX(_Rge_Projectdata_3rd,$B510,MATCH(D$10,_Rge_Headline_Projectdata,0))</f>
        <v>0</v>
      </c>
      <c r="E510" s="118" t="str">
        <f aca="false" t="array" ref="E510:E510">IF(INDEX(_Rge_Projectdata_3rd,$B510,MATCH(E$10,_Rge_Headline_Projectdata,0))=0,"",INDEX(_Rge_Projectdata_3rd,$B510,MATCH(E$10,_Rge_Headline_Projectdata,0)))</f>
        <v/>
      </c>
      <c r="F510" s="119" t="str">
        <f aca="false">IF(OR(E510=0,E510&gt;_Reportdate),"Open","Closed")</f>
        <v>Open</v>
      </c>
      <c r="G510" s="120"/>
      <c r="H510" s="121"/>
      <c r="I510" s="121"/>
      <c r="J510" s="121"/>
      <c r="K510" s="122" t="n">
        <f aca="false">SUM(H510:J510)</f>
        <v>0</v>
      </c>
      <c r="L510" s="123"/>
      <c r="M510" s="123"/>
      <c r="N510" s="123"/>
      <c r="O510" s="122" t="n">
        <f aca="false">SUM(L510:N510)</f>
        <v>0</v>
      </c>
      <c r="P510" s="123"/>
      <c r="Q510" s="123"/>
      <c r="R510" s="123"/>
      <c r="S510" s="122" t="n">
        <f aca="false">SUM(P510:R510)</f>
        <v>0</v>
      </c>
      <c r="T510" s="123"/>
      <c r="U510" s="123"/>
      <c r="V510" s="123"/>
      <c r="W510" s="122" t="n">
        <f aca="false">SUM(T510:V510)</f>
        <v>0</v>
      </c>
      <c r="X510" s="123"/>
      <c r="Y510" s="123"/>
      <c r="Z510" s="123"/>
      <c r="AA510" s="122" t="n">
        <f aca="false">SUM(X510:Z510)</f>
        <v>0</v>
      </c>
      <c r="AB510" s="123"/>
      <c r="AC510" s="123"/>
      <c r="AD510" s="123"/>
      <c r="AE510" s="123"/>
      <c r="AF510" s="123"/>
      <c r="AG510" s="122" t="n">
        <f aca="false">SUM(AC510:AF510)</f>
        <v>0</v>
      </c>
      <c r="AH510" s="124" t="n">
        <f aca="false">K510+O510+S510+W510+AA510+AB510+AG510</f>
        <v>0</v>
      </c>
      <c r="AI510" s="120"/>
      <c r="AJ510" s="121"/>
      <c r="AK510" s="121"/>
      <c r="AL510" s="121"/>
      <c r="AM510" s="122" t="n">
        <f aca="false">SUM(AJ510:AL510)</f>
        <v>0</v>
      </c>
      <c r="AN510" s="123"/>
      <c r="AO510" s="123"/>
      <c r="AP510" s="123"/>
      <c r="AQ510" s="122" t="n">
        <f aca="false">SUM(AN510:AP510)</f>
        <v>0</v>
      </c>
      <c r="AR510" s="123"/>
      <c r="AS510" s="123"/>
      <c r="AT510" s="123"/>
      <c r="AU510" s="122" t="n">
        <f aca="false">SUM(AR510:AT510)</f>
        <v>0</v>
      </c>
      <c r="AV510" s="123"/>
      <c r="AW510" s="123"/>
      <c r="AX510" s="123"/>
      <c r="AY510" s="122" t="n">
        <f aca="false">SUM(AV510:AX510)</f>
        <v>0</v>
      </c>
      <c r="AZ510" s="123"/>
      <c r="BA510" s="123"/>
      <c r="BB510" s="123"/>
      <c r="BC510" s="122" t="n">
        <f aca="false">SUM(AZ510:BB510)</f>
        <v>0</v>
      </c>
      <c r="BD510" s="123"/>
      <c r="BE510" s="123"/>
      <c r="BF510" s="123"/>
      <c r="BG510" s="123"/>
      <c r="BH510" s="123"/>
      <c r="BI510" s="122" t="n">
        <f aca="false">SUM(BE510:BH510)</f>
        <v>0</v>
      </c>
      <c r="BJ510" s="124" t="n">
        <f aca="false">AM510+AQ510+AU510+AY510+BC510+BD510+BI510</f>
        <v>0</v>
      </c>
      <c r="BK510" s="120" t="n">
        <v>0</v>
      </c>
      <c r="BL510" s="121" t="n">
        <v>0</v>
      </c>
      <c r="BM510" s="121"/>
      <c r="BN510" s="122" t="n">
        <f aca="false">SUM(BK510:BM510)</f>
        <v>0</v>
      </c>
      <c r="BO510" s="123"/>
      <c r="BP510" s="123"/>
      <c r="BQ510" s="123" t="n">
        <v>0</v>
      </c>
      <c r="BR510" s="122" t="n">
        <f aca="false">SUM(BO510:BQ510)</f>
        <v>0</v>
      </c>
      <c r="BS510" s="123"/>
      <c r="BT510" s="123"/>
      <c r="BU510" s="123"/>
      <c r="BV510" s="122" t="n">
        <f aca="false">SUM(BS510:BU510)</f>
        <v>0</v>
      </c>
      <c r="BW510" s="123"/>
      <c r="BX510" s="123"/>
      <c r="BY510" s="123" t="n">
        <v>0</v>
      </c>
      <c r="BZ510" s="122" t="n">
        <f aca="false">SUM(BW510:BY510)</f>
        <v>0</v>
      </c>
      <c r="CA510" s="123"/>
      <c r="CB510" s="123"/>
      <c r="CC510" s="123"/>
      <c r="CD510" s="122" t="n">
        <f aca="false">SUM(CA510:CC510)</f>
        <v>0</v>
      </c>
      <c r="CE510" s="123"/>
      <c r="CF510" s="123"/>
      <c r="CG510" s="123"/>
      <c r="CH510" s="123"/>
      <c r="CI510" s="123"/>
      <c r="CJ510" s="122" t="n">
        <f aca="false">SUM(CF510:CI510)</f>
        <v>0</v>
      </c>
      <c r="CK510" s="123" t="n">
        <f aca="false">BN510+BR510+BV510+BZ510+CD510+CE510+CJ510</f>
        <v>0</v>
      </c>
      <c r="CL510" s="125" t="n">
        <v>0</v>
      </c>
      <c r="CM510" s="126"/>
      <c r="CN510" s="32"/>
      <c r="CO510" s="32"/>
      <c r="CP510" s="32"/>
      <c r="CQ510" s="32"/>
      <c r="CR510" s="32"/>
      <c r="CS510" s="32"/>
      <c r="CT510" s="32"/>
    </row>
    <row r="511" customFormat="false" ht="24.75" hidden="false" customHeight="true" outlineLevel="0" collapsed="false">
      <c r="A511" s="32"/>
      <c r="B511" s="106" t="n">
        <f aca="false">B510+1</f>
        <v>501</v>
      </c>
      <c r="C511" s="117" t="n">
        <f aca="false">INDEX(_Rge_Projectdata_3rd,$B511,MATCH(C$10,_Rge_Headline_Projectdata,0))</f>
        <v>0</v>
      </c>
      <c r="D511" s="117" t="n">
        <f aca="false">INDEX(_Rge_Projectdata_3rd,$B511,MATCH(D$10,_Rge_Headline_Projectdata,0))</f>
        <v>0</v>
      </c>
      <c r="E511" s="118" t="str">
        <f aca="false" t="array" ref="E511:E511">IF(INDEX(_Rge_Projectdata_3rd,$B511,MATCH(E$10,_Rge_Headline_Projectdata,0))=0,"",INDEX(_Rge_Projectdata_3rd,$B511,MATCH(E$10,_Rge_Headline_Projectdata,0)))</f>
        <v/>
      </c>
      <c r="F511" s="119" t="str">
        <f aca="false">IF(OR(E511=0,E511&gt;_Reportdate),"Open","Closed")</f>
        <v>Open</v>
      </c>
      <c r="G511" s="120"/>
      <c r="H511" s="121"/>
      <c r="I511" s="121"/>
      <c r="J511" s="121"/>
      <c r="K511" s="122" t="n">
        <f aca="false">SUM(H511:J511)</f>
        <v>0</v>
      </c>
      <c r="L511" s="123"/>
      <c r="M511" s="123"/>
      <c r="N511" s="123"/>
      <c r="O511" s="122" t="n">
        <f aca="false">SUM(L511:N511)</f>
        <v>0</v>
      </c>
      <c r="P511" s="123"/>
      <c r="Q511" s="123"/>
      <c r="R511" s="123"/>
      <c r="S511" s="122" t="n">
        <f aca="false">SUM(P511:R511)</f>
        <v>0</v>
      </c>
      <c r="T511" s="123"/>
      <c r="U511" s="123"/>
      <c r="V511" s="123"/>
      <c r="W511" s="122" t="n">
        <f aca="false">SUM(T511:V511)</f>
        <v>0</v>
      </c>
      <c r="X511" s="123"/>
      <c r="Y511" s="123"/>
      <c r="Z511" s="123"/>
      <c r="AA511" s="122" t="n">
        <f aca="false">SUM(X511:Z511)</f>
        <v>0</v>
      </c>
      <c r="AB511" s="123"/>
      <c r="AC511" s="123"/>
      <c r="AD511" s="123"/>
      <c r="AE511" s="123"/>
      <c r="AF511" s="123"/>
      <c r="AG511" s="122" t="n">
        <f aca="false">SUM(AC511:AF511)</f>
        <v>0</v>
      </c>
      <c r="AH511" s="124" t="n">
        <f aca="false">K511+O511+S511+W511+AA511+AB511+AG511</f>
        <v>0</v>
      </c>
      <c r="AI511" s="120"/>
      <c r="AJ511" s="121"/>
      <c r="AK511" s="121"/>
      <c r="AL511" s="121"/>
      <c r="AM511" s="122" t="n">
        <f aca="false">SUM(AJ511:AL511)</f>
        <v>0</v>
      </c>
      <c r="AN511" s="123"/>
      <c r="AO511" s="123"/>
      <c r="AP511" s="123"/>
      <c r="AQ511" s="122" t="n">
        <f aca="false">SUM(AN511:AP511)</f>
        <v>0</v>
      </c>
      <c r="AR511" s="123"/>
      <c r="AS511" s="123"/>
      <c r="AT511" s="123"/>
      <c r="AU511" s="122" t="n">
        <f aca="false">SUM(AR511:AT511)</f>
        <v>0</v>
      </c>
      <c r="AV511" s="123"/>
      <c r="AW511" s="123"/>
      <c r="AX511" s="123"/>
      <c r="AY511" s="122" t="n">
        <f aca="false">SUM(AV511:AX511)</f>
        <v>0</v>
      </c>
      <c r="AZ511" s="123"/>
      <c r="BA511" s="123"/>
      <c r="BB511" s="123"/>
      <c r="BC511" s="122" t="n">
        <f aca="false">SUM(AZ511:BB511)</f>
        <v>0</v>
      </c>
      <c r="BD511" s="123"/>
      <c r="BE511" s="123"/>
      <c r="BF511" s="123"/>
      <c r="BG511" s="123"/>
      <c r="BH511" s="123"/>
      <c r="BI511" s="122" t="n">
        <f aca="false">SUM(BE511:BH511)</f>
        <v>0</v>
      </c>
      <c r="BJ511" s="124" t="n">
        <f aca="false">AM511+AQ511+AU511+AY511+BC511+BD511+BI511</f>
        <v>0</v>
      </c>
      <c r="BK511" s="120" t="n">
        <v>0</v>
      </c>
      <c r="BL511" s="121" t="n">
        <v>0</v>
      </c>
      <c r="BM511" s="121"/>
      <c r="BN511" s="122" t="n">
        <f aca="false">SUM(BK511:BM511)</f>
        <v>0</v>
      </c>
      <c r="BO511" s="123"/>
      <c r="BP511" s="123"/>
      <c r="BQ511" s="123" t="n">
        <v>0</v>
      </c>
      <c r="BR511" s="122" t="n">
        <f aca="false">SUM(BO511:BQ511)</f>
        <v>0</v>
      </c>
      <c r="BS511" s="123"/>
      <c r="BT511" s="123"/>
      <c r="BU511" s="123"/>
      <c r="BV511" s="122" t="n">
        <f aca="false">SUM(BS511:BU511)</f>
        <v>0</v>
      </c>
      <c r="BW511" s="123"/>
      <c r="BX511" s="123"/>
      <c r="BY511" s="123" t="n">
        <v>0</v>
      </c>
      <c r="BZ511" s="122" t="n">
        <f aca="false">SUM(BW511:BY511)</f>
        <v>0</v>
      </c>
      <c r="CA511" s="123"/>
      <c r="CB511" s="123"/>
      <c r="CC511" s="123"/>
      <c r="CD511" s="122" t="n">
        <f aca="false">SUM(CA511:CC511)</f>
        <v>0</v>
      </c>
      <c r="CE511" s="123"/>
      <c r="CF511" s="123"/>
      <c r="CG511" s="123"/>
      <c r="CH511" s="123"/>
      <c r="CI511" s="123"/>
      <c r="CJ511" s="122" t="n">
        <f aca="false">SUM(CF511:CI511)</f>
        <v>0</v>
      </c>
      <c r="CK511" s="123" t="n">
        <f aca="false">BN511+BR511+BV511+BZ511+CD511+CE511+CJ511</f>
        <v>0</v>
      </c>
      <c r="CL511" s="125" t="n">
        <v>0</v>
      </c>
      <c r="CM511" s="126"/>
      <c r="CN511" s="32"/>
      <c r="CO511" s="32"/>
      <c r="CP511" s="32"/>
      <c r="CQ511" s="32"/>
      <c r="CR511" s="32"/>
      <c r="CS511" s="32"/>
      <c r="CT511" s="32"/>
    </row>
    <row r="512" customFormat="false" ht="24.75" hidden="false" customHeight="true" outlineLevel="0" collapsed="false">
      <c r="A512" s="32"/>
      <c r="B512" s="106" t="n">
        <f aca="false">B511+1</f>
        <v>502</v>
      </c>
      <c r="C512" s="117" t="n">
        <f aca="false">INDEX(_Rge_Projectdata_3rd,$B512,MATCH(C$10,_Rge_Headline_Projectdata,0))</f>
        <v>0</v>
      </c>
      <c r="D512" s="117" t="n">
        <f aca="false">INDEX(_Rge_Projectdata_3rd,$B512,MATCH(D$10,_Rge_Headline_Projectdata,0))</f>
        <v>0</v>
      </c>
      <c r="E512" s="118" t="str">
        <f aca="false" t="array" ref="E512:E512">IF(INDEX(_Rge_Projectdata_3rd,$B512,MATCH(E$10,_Rge_Headline_Projectdata,0))=0,"",INDEX(_Rge_Projectdata_3rd,$B512,MATCH(E$10,_Rge_Headline_Projectdata,0)))</f>
        <v/>
      </c>
      <c r="F512" s="119" t="str">
        <f aca="false">IF(OR(E512=0,E512&gt;_Reportdate),"Open","Closed")</f>
        <v>Open</v>
      </c>
      <c r="G512" s="120"/>
      <c r="H512" s="121"/>
      <c r="I512" s="121"/>
      <c r="J512" s="121"/>
      <c r="K512" s="122" t="n">
        <f aca="false">SUM(H512:J512)</f>
        <v>0</v>
      </c>
      <c r="L512" s="123"/>
      <c r="M512" s="123"/>
      <c r="N512" s="123"/>
      <c r="O512" s="122" t="n">
        <f aca="false">SUM(L512:N512)</f>
        <v>0</v>
      </c>
      <c r="P512" s="123"/>
      <c r="Q512" s="123"/>
      <c r="R512" s="123"/>
      <c r="S512" s="122" t="n">
        <f aca="false">SUM(P512:R512)</f>
        <v>0</v>
      </c>
      <c r="T512" s="123"/>
      <c r="U512" s="123"/>
      <c r="V512" s="123"/>
      <c r="W512" s="122" t="n">
        <f aca="false">SUM(T512:V512)</f>
        <v>0</v>
      </c>
      <c r="X512" s="123"/>
      <c r="Y512" s="123"/>
      <c r="Z512" s="123"/>
      <c r="AA512" s="122" t="n">
        <f aca="false">SUM(X512:Z512)</f>
        <v>0</v>
      </c>
      <c r="AB512" s="123"/>
      <c r="AC512" s="123"/>
      <c r="AD512" s="123"/>
      <c r="AE512" s="123"/>
      <c r="AF512" s="123"/>
      <c r="AG512" s="122" t="n">
        <f aca="false">SUM(AC512:AF512)</f>
        <v>0</v>
      </c>
      <c r="AH512" s="124" t="n">
        <f aca="false">K512+O512+S512+W512+AA512+AB512+AG512</f>
        <v>0</v>
      </c>
      <c r="AI512" s="120"/>
      <c r="AJ512" s="121"/>
      <c r="AK512" s="121"/>
      <c r="AL512" s="121"/>
      <c r="AM512" s="122" t="n">
        <f aca="false">SUM(AJ512:AL512)</f>
        <v>0</v>
      </c>
      <c r="AN512" s="123"/>
      <c r="AO512" s="123"/>
      <c r="AP512" s="123"/>
      <c r="AQ512" s="122" t="n">
        <f aca="false">SUM(AN512:AP512)</f>
        <v>0</v>
      </c>
      <c r="AR512" s="123"/>
      <c r="AS512" s="123"/>
      <c r="AT512" s="123"/>
      <c r="AU512" s="122" t="n">
        <f aca="false">SUM(AR512:AT512)</f>
        <v>0</v>
      </c>
      <c r="AV512" s="123"/>
      <c r="AW512" s="123"/>
      <c r="AX512" s="123"/>
      <c r="AY512" s="122" t="n">
        <f aca="false">SUM(AV512:AX512)</f>
        <v>0</v>
      </c>
      <c r="AZ512" s="123"/>
      <c r="BA512" s="123"/>
      <c r="BB512" s="123"/>
      <c r="BC512" s="122" t="n">
        <f aca="false">SUM(AZ512:BB512)</f>
        <v>0</v>
      </c>
      <c r="BD512" s="123"/>
      <c r="BE512" s="123"/>
      <c r="BF512" s="123"/>
      <c r="BG512" s="123"/>
      <c r="BH512" s="123"/>
      <c r="BI512" s="122" t="n">
        <f aca="false">SUM(BE512:BH512)</f>
        <v>0</v>
      </c>
      <c r="BJ512" s="124" t="n">
        <f aca="false">AM512+AQ512+AU512+AY512+BC512+BD512+BI512</f>
        <v>0</v>
      </c>
      <c r="BK512" s="120" t="n">
        <v>0</v>
      </c>
      <c r="BL512" s="121" t="n">
        <v>0</v>
      </c>
      <c r="BM512" s="121"/>
      <c r="BN512" s="122" t="n">
        <f aca="false">SUM(BK512:BM512)</f>
        <v>0</v>
      </c>
      <c r="BO512" s="123"/>
      <c r="BP512" s="123"/>
      <c r="BQ512" s="123" t="n">
        <v>0</v>
      </c>
      <c r="BR512" s="122" t="n">
        <f aca="false">SUM(BO512:BQ512)</f>
        <v>0</v>
      </c>
      <c r="BS512" s="123"/>
      <c r="BT512" s="123"/>
      <c r="BU512" s="123"/>
      <c r="BV512" s="122" t="n">
        <f aca="false">SUM(BS512:BU512)</f>
        <v>0</v>
      </c>
      <c r="BW512" s="123"/>
      <c r="BX512" s="123"/>
      <c r="BY512" s="123" t="n">
        <v>0</v>
      </c>
      <c r="BZ512" s="122" t="n">
        <f aca="false">SUM(BW512:BY512)</f>
        <v>0</v>
      </c>
      <c r="CA512" s="123"/>
      <c r="CB512" s="123"/>
      <c r="CC512" s="123"/>
      <c r="CD512" s="122" t="n">
        <f aca="false">SUM(CA512:CC512)</f>
        <v>0</v>
      </c>
      <c r="CE512" s="123"/>
      <c r="CF512" s="123"/>
      <c r="CG512" s="123"/>
      <c r="CH512" s="123"/>
      <c r="CI512" s="123"/>
      <c r="CJ512" s="122" t="n">
        <f aca="false">SUM(CF512:CI512)</f>
        <v>0</v>
      </c>
      <c r="CK512" s="123" t="n">
        <f aca="false">BN512+BR512+BV512+BZ512+CD512+CE512+CJ512</f>
        <v>0</v>
      </c>
      <c r="CL512" s="125" t="n">
        <v>0</v>
      </c>
      <c r="CM512" s="126"/>
      <c r="CN512" s="32"/>
      <c r="CO512" s="32"/>
      <c r="CP512" s="32"/>
      <c r="CQ512" s="32"/>
      <c r="CR512" s="32"/>
      <c r="CS512" s="32"/>
      <c r="CT512" s="32"/>
    </row>
    <row r="513" customFormat="false" ht="24.75" hidden="false" customHeight="true" outlineLevel="0" collapsed="false">
      <c r="A513" s="32"/>
      <c r="B513" s="106" t="n">
        <f aca="false">B512+1</f>
        <v>503</v>
      </c>
      <c r="C513" s="117" t="n">
        <f aca="false">INDEX(_Rge_Projectdata_3rd,$B513,MATCH(C$10,_Rge_Headline_Projectdata,0))</f>
        <v>0</v>
      </c>
      <c r="D513" s="117" t="n">
        <f aca="false">INDEX(_Rge_Projectdata_3rd,$B513,MATCH(D$10,_Rge_Headline_Projectdata,0))</f>
        <v>0</v>
      </c>
      <c r="E513" s="118" t="str">
        <f aca="false" t="array" ref="E513:E513">IF(INDEX(_Rge_Projectdata_3rd,$B513,MATCH(E$10,_Rge_Headline_Projectdata,0))=0,"",INDEX(_Rge_Projectdata_3rd,$B513,MATCH(E$10,_Rge_Headline_Projectdata,0)))</f>
        <v/>
      </c>
      <c r="F513" s="119" t="str">
        <f aca="false">IF(OR(E513=0,E513&gt;_Reportdate),"Open","Closed")</f>
        <v>Open</v>
      </c>
      <c r="G513" s="120"/>
      <c r="H513" s="121"/>
      <c r="I513" s="121"/>
      <c r="J513" s="121"/>
      <c r="K513" s="122" t="n">
        <f aca="false">SUM(H513:J513)</f>
        <v>0</v>
      </c>
      <c r="L513" s="123"/>
      <c r="M513" s="123"/>
      <c r="N513" s="123"/>
      <c r="O513" s="122" t="n">
        <f aca="false">SUM(L513:N513)</f>
        <v>0</v>
      </c>
      <c r="P513" s="123"/>
      <c r="Q513" s="123"/>
      <c r="R513" s="123"/>
      <c r="S513" s="122" t="n">
        <f aca="false">SUM(P513:R513)</f>
        <v>0</v>
      </c>
      <c r="T513" s="123"/>
      <c r="U513" s="123"/>
      <c r="V513" s="123"/>
      <c r="W513" s="122" t="n">
        <f aca="false">SUM(T513:V513)</f>
        <v>0</v>
      </c>
      <c r="X513" s="123"/>
      <c r="Y513" s="123"/>
      <c r="Z513" s="123"/>
      <c r="AA513" s="122" t="n">
        <f aca="false">SUM(X513:Z513)</f>
        <v>0</v>
      </c>
      <c r="AB513" s="123"/>
      <c r="AC513" s="123"/>
      <c r="AD513" s="123"/>
      <c r="AE513" s="123"/>
      <c r="AF513" s="123"/>
      <c r="AG513" s="122" t="n">
        <f aca="false">SUM(AC513:AF513)</f>
        <v>0</v>
      </c>
      <c r="AH513" s="124" t="n">
        <f aca="false">K513+O513+S513+W513+AA513+AB513+AG513</f>
        <v>0</v>
      </c>
      <c r="AI513" s="120"/>
      <c r="AJ513" s="121"/>
      <c r="AK513" s="121"/>
      <c r="AL513" s="121"/>
      <c r="AM513" s="122" t="n">
        <f aca="false">SUM(AJ513:AL513)</f>
        <v>0</v>
      </c>
      <c r="AN513" s="123"/>
      <c r="AO513" s="123"/>
      <c r="AP513" s="123"/>
      <c r="AQ513" s="122" t="n">
        <f aca="false">SUM(AN513:AP513)</f>
        <v>0</v>
      </c>
      <c r="AR513" s="123"/>
      <c r="AS513" s="123"/>
      <c r="AT513" s="123"/>
      <c r="AU513" s="122" t="n">
        <f aca="false">SUM(AR513:AT513)</f>
        <v>0</v>
      </c>
      <c r="AV513" s="123"/>
      <c r="AW513" s="123"/>
      <c r="AX513" s="123"/>
      <c r="AY513" s="122" t="n">
        <f aca="false">SUM(AV513:AX513)</f>
        <v>0</v>
      </c>
      <c r="AZ513" s="123"/>
      <c r="BA513" s="123"/>
      <c r="BB513" s="123"/>
      <c r="BC513" s="122" t="n">
        <f aca="false">SUM(AZ513:BB513)</f>
        <v>0</v>
      </c>
      <c r="BD513" s="123"/>
      <c r="BE513" s="123"/>
      <c r="BF513" s="123"/>
      <c r="BG513" s="123"/>
      <c r="BH513" s="123"/>
      <c r="BI513" s="122" t="n">
        <f aca="false">SUM(BE513:BH513)</f>
        <v>0</v>
      </c>
      <c r="BJ513" s="124" t="n">
        <f aca="false">AM513+AQ513+AU513+AY513+BC513+BD513+BI513</f>
        <v>0</v>
      </c>
      <c r="BK513" s="120" t="n">
        <v>0</v>
      </c>
      <c r="BL513" s="121" t="n">
        <v>0</v>
      </c>
      <c r="BM513" s="121"/>
      <c r="BN513" s="122" t="n">
        <f aca="false">SUM(BK513:BM513)</f>
        <v>0</v>
      </c>
      <c r="BO513" s="123"/>
      <c r="BP513" s="123"/>
      <c r="BQ513" s="123" t="n">
        <v>0</v>
      </c>
      <c r="BR513" s="122" t="n">
        <f aca="false">SUM(BO513:BQ513)</f>
        <v>0</v>
      </c>
      <c r="BS513" s="123"/>
      <c r="BT513" s="123"/>
      <c r="BU513" s="123"/>
      <c r="BV513" s="122" t="n">
        <f aca="false">SUM(BS513:BU513)</f>
        <v>0</v>
      </c>
      <c r="BW513" s="123"/>
      <c r="BX513" s="123"/>
      <c r="BY513" s="123" t="n">
        <v>0</v>
      </c>
      <c r="BZ513" s="122" t="n">
        <f aca="false">SUM(BW513:BY513)</f>
        <v>0</v>
      </c>
      <c r="CA513" s="123"/>
      <c r="CB513" s="123"/>
      <c r="CC513" s="123"/>
      <c r="CD513" s="122" t="n">
        <f aca="false">SUM(CA513:CC513)</f>
        <v>0</v>
      </c>
      <c r="CE513" s="123"/>
      <c r="CF513" s="123"/>
      <c r="CG513" s="123"/>
      <c r="CH513" s="123"/>
      <c r="CI513" s="123"/>
      <c r="CJ513" s="122" t="n">
        <f aca="false">SUM(CF513:CI513)</f>
        <v>0</v>
      </c>
      <c r="CK513" s="123" t="n">
        <f aca="false">BN513+BR513+BV513+BZ513+CD513+CE513+CJ513</f>
        <v>0</v>
      </c>
      <c r="CL513" s="125" t="n">
        <v>0</v>
      </c>
      <c r="CM513" s="126"/>
      <c r="CN513" s="32"/>
      <c r="CO513" s="32"/>
      <c r="CP513" s="32"/>
      <c r="CQ513" s="32"/>
      <c r="CR513" s="32"/>
      <c r="CS513" s="32"/>
      <c r="CT513" s="32"/>
    </row>
    <row r="514" customFormat="false" ht="24.75" hidden="false" customHeight="true" outlineLevel="0" collapsed="false">
      <c r="A514" s="32"/>
      <c r="B514" s="106" t="n">
        <f aca="false">B513+1</f>
        <v>504</v>
      </c>
      <c r="C514" s="117" t="n">
        <f aca="false">INDEX(_Rge_Projectdata_3rd,$B514,MATCH(C$10,_Rge_Headline_Projectdata,0))</f>
        <v>0</v>
      </c>
      <c r="D514" s="117" t="n">
        <f aca="false">INDEX(_Rge_Projectdata_3rd,$B514,MATCH(D$10,_Rge_Headline_Projectdata,0))</f>
        <v>0</v>
      </c>
      <c r="E514" s="118" t="str">
        <f aca="false" t="array" ref="E514:E514">IF(INDEX(_Rge_Projectdata_3rd,$B514,MATCH(E$10,_Rge_Headline_Projectdata,0))=0,"",INDEX(_Rge_Projectdata_3rd,$B514,MATCH(E$10,_Rge_Headline_Projectdata,0)))</f>
        <v/>
      </c>
      <c r="F514" s="119" t="str">
        <f aca="false">IF(OR(E514=0,E514&gt;_Reportdate),"Open","Closed")</f>
        <v>Open</v>
      </c>
      <c r="G514" s="120"/>
      <c r="H514" s="121"/>
      <c r="I514" s="121"/>
      <c r="J514" s="121"/>
      <c r="K514" s="122" t="n">
        <f aca="false">SUM(H514:J514)</f>
        <v>0</v>
      </c>
      <c r="L514" s="123"/>
      <c r="M514" s="123"/>
      <c r="N514" s="123"/>
      <c r="O514" s="122" t="n">
        <f aca="false">SUM(L514:N514)</f>
        <v>0</v>
      </c>
      <c r="P514" s="123"/>
      <c r="Q514" s="123"/>
      <c r="R514" s="123"/>
      <c r="S514" s="122" t="n">
        <f aca="false">SUM(P514:R514)</f>
        <v>0</v>
      </c>
      <c r="T514" s="123"/>
      <c r="U514" s="123"/>
      <c r="V514" s="123"/>
      <c r="W514" s="122" t="n">
        <f aca="false">SUM(T514:V514)</f>
        <v>0</v>
      </c>
      <c r="X514" s="123"/>
      <c r="Y514" s="123"/>
      <c r="Z514" s="123"/>
      <c r="AA514" s="122" t="n">
        <f aca="false">SUM(X514:Z514)</f>
        <v>0</v>
      </c>
      <c r="AB514" s="123"/>
      <c r="AC514" s="123"/>
      <c r="AD514" s="123"/>
      <c r="AE514" s="123"/>
      <c r="AF514" s="123"/>
      <c r="AG514" s="122" t="n">
        <f aca="false">SUM(AC514:AF514)</f>
        <v>0</v>
      </c>
      <c r="AH514" s="124" t="n">
        <f aca="false">K514+O514+S514+W514+AA514+AB514+AG514</f>
        <v>0</v>
      </c>
      <c r="AI514" s="120"/>
      <c r="AJ514" s="121"/>
      <c r="AK514" s="121"/>
      <c r="AL514" s="121"/>
      <c r="AM514" s="122" t="n">
        <f aca="false">SUM(AJ514:AL514)</f>
        <v>0</v>
      </c>
      <c r="AN514" s="123"/>
      <c r="AO514" s="123"/>
      <c r="AP514" s="123"/>
      <c r="AQ514" s="122" t="n">
        <f aca="false">SUM(AN514:AP514)</f>
        <v>0</v>
      </c>
      <c r="AR514" s="123"/>
      <c r="AS514" s="123"/>
      <c r="AT514" s="123"/>
      <c r="AU514" s="122" t="n">
        <f aca="false">SUM(AR514:AT514)</f>
        <v>0</v>
      </c>
      <c r="AV514" s="123"/>
      <c r="AW514" s="123"/>
      <c r="AX514" s="123"/>
      <c r="AY514" s="122" t="n">
        <f aca="false">SUM(AV514:AX514)</f>
        <v>0</v>
      </c>
      <c r="AZ514" s="123"/>
      <c r="BA514" s="123"/>
      <c r="BB514" s="123"/>
      <c r="BC514" s="122" t="n">
        <f aca="false">SUM(AZ514:BB514)</f>
        <v>0</v>
      </c>
      <c r="BD514" s="123"/>
      <c r="BE514" s="123"/>
      <c r="BF514" s="123"/>
      <c r="BG514" s="123"/>
      <c r="BH514" s="123"/>
      <c r="BI514" s="122" t="n">
        <f aca="false">SUM(BE514:BH514)</f>
        <v>0</v>
      </c>
      <c r="BJ514" s="124" t="n">
        <f aca="false">AM514+AQ514+AU514+AY514+BC514+BD514+BI514</f>
        <v>0</v>
      </c>
      <c r="BK514" s="120" t="n">
        <v>0</v>
      </c>
      <c r="BL514" s="121" t="n">
        <v>0</v>
      </c>
      <c r="BM514" s="121"/>
      <c r="BN514" s="122" t="n">
        <f aca="false">SUM(BK514:BM514)</f>
        <v>0</v>
      </c>
      <c r="BO514" s="123"/>
      <c r="BP514" s="123"/>
      <c r="BQ514" s="123" t="n">
        <v>0</v>
      </c>
      <c r="BR514" s="122" t="n">
        <f aca="false">SUM(BO514:BQ514)</f>
        <v>0</v>
      </c>
      <c r="BS514" s="123"/>
      <c r="BT514" s="123"/>
      <c r="BU514" s="123"/>
      <c r="BV514" s="122" t="n">
        <f aca="false">SUM(BS514:BU514)</f>
        <v>0</v>
      </c>
      <c r="BW514" s="123"/>
      <c r="BX514" s="123"/>
      <c r="BY514" s="123" t="n">
        <v>0</v>
      </c>
      <c r="BZ514" s="122" t="n">
        <f aca="false">SUM(BW514:BY514)</f>
        <v>0</v>
      </c>
      <c r="CA514" s="123"/>
      <c r="CB514" s="123"/>
      <c r="CC514" s="123"/>
      <c r="CD514" s="122" t="n">
        <f aca="false">SUM(CA514:CC514)</f>
        <v>0</v>
      </c>
      <c r="CE514" s="123"/>
      <c r="CF514" s="123"/>
      <c r="CG514" s="123"/>
      <c r="CH514" s="123"/>
      <c r="CI514" s="123"/>
      <c r="CJ514" s="122" t="n">
        <f aca="false">SUM(CF514:CI514)</f>
        <v>0</v>
      </c>
      <c r="CK514" s="123" t="n">
        <f aca="false">BN514+BR514+BV514+BZ514+CD514+CE514+CJ514</f>
        <v>0</v>
      </c>
      <c r="CL514" s="125" t="n">
        <v>0</v>
      </c>
      <c r="CM514" s="126"/>
      <c r="CN514" s="32"/>
      <c r="CO514" s="32"/>
      <c r="CP514" s="32"/>
      <c r="CQ514" s="32"/>
      <c r="CR514" s="32"/>
      <c r="CS514" s="32"/>
      <c r="CT514" s="32"/>
    </row>
    <row r="515" customFormat="false" ht="24.75" hidden="false" customHeight="true" outlineLevel="0" collapsed="false">
      <c r="A515" s="32"/>
      <c r="B515" s="106" t="n">
        <f aca="false">B514+1</f>
        <v>505</v>
      </c>
      <c r="C515" s="117" t="n">
        <f aca="false">INDEX(_Rge_Projectdata_3rd,$B515,MATCH(C$10,_Rge_Headline_Projectdata,0))</f>
        <v>0</v>
      </c>
      <c r="D515" s="117" t="n">
        <f aca="false">INDEX(_Rge_Projectdata_3rd,$B515,MATCH(D$10,_Rge_Headline_Projectdata,0))</f>
        <v>0</v>
      </c>
      <c r="E515" s="118" t="str">
        <f aca="false" t="array" ref="E515:E515">IF(INDEX(_Rge_Projectdata_3rd,$B515,MATCH(E$10,_Rge_Headline_Projectdata,0))=0,"",INDEX(_Rge_Projectdata_3rd,$B515,MATCH(E$10,_Rge_Headline_Projectdata,0)))</f>
        <v/>
      </c>
      <c r="F515" s="119" t="str">
        <f aca="false">IF(OR(E515=0,E515&gt;_Reportdate),"Open","Closed")</f>
        <v>Open</v>
      </c>
      <c r="G515" s="120"/>
      <c r="H515" s="121"/>
      <c r="I515" s="121"/>
      <c r="J515" s="121"/>
      <c r="K515" s="122" t="n">
        <f aca="false">SUM(H515:J515)</f>
        <v>0</v>
      </c>
      <c r="L515" s="123"/>
      <c r="M515" s="123"/>
      <c r="N515" s="123"/>
      <c r="O515" s="122" t="n">
        <f aca="false">SUM(L515:N515)</f>
        <v>0</v>
      </c>
      <c r="P515" s="123"/>
      <c r="Q515" s="123"/>
      <c r="R515" s="123"/>
      <c r="S515" s="122" t="n">
        <f aca="false">SUM(P515:R515)</f>
        <v>0</v>
      </c>
      <c r="T515" s="123"/>
      <c r="U515" s="123"/>
      <c r="V515" s="123"/>
      <c r="W515" s="122" t="n">
        <f aca="false">SUM(T515:V515)</f>
        <v>0</v>
      </c>
      <c r="X515" s="123"/>
      <c r="Y515" s="123"/>
      <c r="Z515" s="123"/>
      <c r="AA515" s="122" t="n">
        <f aca="false">SUM(X515:Z515)</f>
        <v>0</v>
      </c>
      <c r="AB515" s="123"/>
      <c r="AC515" s="123"/>
      <c r="AD515" s="123"/>
      <c r="AE515" s="123"/>
      <c r="AF515" s="123"/>
      <c r="AG515" s="122" t="n">
        <f aca="false">SUM(AC515:AF515)</f>
        <v>0</v>
      </c>
      <c r="AH515" s="124" t="n">
        <f aca="false">K515+O515+S515+W515+AA515+AB515+AG515</f>
        <v>0</v>
      </c>
      <c r="AI515" s="120"/>
      <c r="AJ515" s="121"/>
      <c r="AK515" s="121"/>
      <c r="AL515" s="121"/>
      <c r="AM515" s="122" t="n">
        <f aca="false">SUM(AJ515:AL515)</f>
        <v>0</v>
      </c>
      <c r="AN515" s="123"/>
      <c r="AO515" s="123"/>
      <c r="AP515" s="123"/>
      <c r="AQ515" s="122" t="n">
        <f aca="false">SUM(AN515:AP515)</f>
        <v>0</v>
      </c>
      <c r="AR515" s="123"/>
      <c r="AS515" s="123"/>
      <c r="AT515" s="123"/>
      <c r="AU515" s="122" t="n">
        <f aca="false">SUM(AR515:AT515)</f>
        <v>0</v>
      </c>
      <c r="AV515" s="123"/>
      <c r="AW515" s="123"/>
      <c r="AX515" s="123"/>
      <c r="AY515" s="122" t="n">
        <f aca="false">SUM(AV515:AX515)</f>
        <v>0</v>
      </c>
      <c r="AZ515" s="123"/>
      <c r="BA515" s="123"/>
      <c r="BB515" s="123"/>
      <c r="BC515" s="122" t="n">
        <f aca="false">SUM(AZ515:BB515)</f>
        <v>0</v>
      </c>
      <c r="BD515" s="123"/>
      <c r="BE515" s="123"/>
      <c r="BF515" s="123"/>
      <c r="BG515" s="123"/>
      <c r="BH515" s="123"/>
      <c r="BI515" s="122" t="n">
        <f aca="false">SUM(BE515:BH515)</f>
        <v>0</v>
      </c>
      <c r="BJ515" s="124" t="n">
        <f aca="false">AM515+AQ515+AU515+AY515+BC515+BD515+BI515</f>
        <v>0</v>
      </c>
      <c r="BK515" s="120" t="n">
        <v>0</v>
      </c>
      <c r="BL515" s="121" t="n">
        <v>0</v>
      </c>
      <c r="BM515" s="121"/>
      <c r="BN515" s="122" t="n">
        <f aca="false">SUM(BK515:BM515)</f>
        <v>0</v>
      </c>
      <c r="BO515" s="123"/>
      <c r="BP515" s="123"/>
      <c r="BQ515" s="123" t="n">
        <v>0</v>
      </c>
      <c r="BR515" s="122" t="n">
        <f aca="false">SUM(BO515:BQ515)</f>
        <v>0</v>
      </c>
      <c r="BS515" s="123"/>
      <c r="BT515" s="123"/>
      <c r="BU515" s="123"/>
      <c r="BV515" s="122" t="n">
        <f aca="false">SUM(BS515:BU515)</f>
        <v>0</v>
      </c>
      <c r="BW515" s="123"/>
      <c r="BX515" s="123"/>
      <c r="BY515" s="123" t="n">
        <v>0</v>
      </c>
      <c r="BZ515" s="122" t="n">
        <f aca="false">SUM(BW515:BY515)</f>
        <v>0</v>
      </c>
      <c r="CA515" s="123"/>
      <c r="CB515" s="123"/>
      <c r="CC515" s="123"/>
      <c r="CD515" s="122" t="n">
        <f aca="false">SUM(CA515:CC515)</f>
        <v>0</v>
      </c>
      <c r="CE515" s="123"/>
      <c r="CF515" s="123"/>
      <c r="CG515" s="123"/>
      <c r="CH515" s="123"/>
      <c r="CI515" s="123"/>
      <c r="CJ515" s="122" t="n">
        <f aca="false">SUM(CF515:CI515)</f>
        <v>0</v>
      </c>
      <c r="CK515" s="123" t="n">
        <f aca="false">BN515+BR515+BV515+BZ515+CD515+CE515+CJ515</f>
        <v>0</v>
      </c>
      <c r="CL515" s="125" t="n">
        <v>0</v>
      </c>
      <c r="CM515" s="126"/>
      <c r="CN515" s="32"/>
      <c r="CO515" s="32"/>
      <c r="CP515" s="32"/>
      <c r="CQ515" s="32"/>
      <c r="CR515" s="32"/>
      <c r="CS515" s="32"/>
      <c r="CT515" s="32"/>
    </row>
    <row r="516" customFormat="false" ht="24.75" hidden="false" customHeight="true" outlineLevel="0" collapsed="false">
      <c r="A516" s="32"/>
      <c r="B516" s="106" t="n">
        <f aca="false">B515+1</f>
        <v>506</v>
      </c>
      <c r="C516" s="117" t="n">
        <f aca="false">INDEX(_Rge_Projectdata_3rd,$B516,MATCH(C$10,_Rge_Headline_Projectdata,0))</f>
        <v>0</v>
      </c>
      <c r="D516" s="117" t="n">
        <f aca="false">INDEX(_Rge_Projectdata_3rd,$B516,MATCH(D$10,_Rge_Headline_Projectdata,0))</f>
        <v>0</v>
      </c>
      <c r="E516" s="118" t="str">
        <f aca="false" t="array" ref="E516:E516">IF(INDEX(_Rge_Projectdata_3rd,$B516,MATCH(E$10,_Rge_Headline_Projectdata,0))=0,"",INDEX(_Rge_Projectdata_3rd,$B516,MATCH(E$10,_Rge_Headline_Projectdata,0)))</f>
        <v/>
      </c>
      <c r="F516" s="119" t="str">
        <f aca="false">IF(OR(E516=0,E516&gt;_Reportdate),"Open","Closed")</f>
        <v>Open</v>
      </c>
      <c r="G516" s="120"/>
      <c r="H516" s="121"/>
      <c r="I516" s="121"/>
      <c r="J516" s="121"/>
      <c r="K516" s="122" t="n">
        <f aca="false">SUM(H516:J516)</f>
        <v>0</v>
      </c>
      <c r="L516" s="123"/>
      <c r="M516" s="123"/>
      <c r="N516" s="123"/>
      <c r="O516" s="122" t="n">
        <f aca="false">SUM(L516:N516)</f>
        <v>0</v>
      </c>
      <c r="P516" s="123"/>
      <c r="Q516" s="123"/>
      <c r="R516" s="123"/>
      <c r="S516" s="122" t="n">
        <f aca="false">SUM(P516:R516)</f>
        <v>0</v>
      </c>
      <c r="T516" s="123"/>
      <c r="U516" s="123"/>
      <c r="V516" s="123"/>
      <c r="W516" s="122" t="n">
        <f aca="false">SUM(T516:V516)</f>
        <v>0</v>
      </c>
      <c r="X516" s="123"/>
      <c r="Y516" s="123"/>
      <c r="Z516" s="123"/>
      <c r="AA516" s="122" t="n">
        <f aca="false">SUM(X516:Z516)</f>
        <v>0</v>
      </c>
      <c r="AB516" s="123"/>
      <c r="AC516" s="123"/>
      <c r="AD516" s="123"/>
      <c r="AE516" s="123"/>
      <c r="AF516" s="123"/>
      <c r="AG516" s="122" t="n">
        <f aca="false">SUM(AC516:AF516)</f>
        <v>0</v>
      </c>
      <c r="AH516" s="124" t="n">
        <f aca="false">K516+O516+S516+W516+AA516+AB516+AG516</f>
        <v>0</v>
      </c>
      <c r="AI516" s="120"/>
      <c r="AJ516" s="121"/>
      <c r="AK516" s="121"/>
      <c r="AL516" s="121"/>
      <c r="AM516" s="122" t="n">
        <f aca="false">SUM(AJ516:AL516)</f>
        <v>0</v>
      </c>
      <c r="AN516" s="123"/>
      <c r="AO516" s="123"/>
      <c r="AP516" s="123"/>
      <c r="AQ516" s="122" t="n">
        <f aca="false">SUM(AN516:AP516)</f>
        <v>0</v>
      </c>
      <c r="AR516" s="123"/>
      <c r="AS516" s="123"/>
      <c r="AT516" s="123"/>
      <c r="AU516" s="122" t="n">
        <f aca="false">SUM(AR516:AT516)</f>
        <v>0</v>
      </c>
      <c r="AV516" s="123"/>
      <c r="AW516" s="123"/>
      <c r="AX516" s="123"/>
      <c r="AY516" s="122" t="n">
        <f aca="false">SUM(AV516:AX516)</f>
        <v>0</v>
      </c>
      <c r="AZ516" s="123"/>
      <c r="BA516" s="123"/>
      <c r="BB516" s="123"/>
      <c r="BC516" s="122" t="n">
        <f aca="false">SUM(AZ516:BB516)</f>
        <v>0</v>
      </c>
      <c r="BD516" s="123"/>
      <c r="BE516" s="123"/>
      <c r="BF516" s="123"/>
      <c r="BG516" s="123"/>
      <c r="BH516" s="123"/>
      <c r="BI516" s="122" t="n">
        <f aca="false">SUM(BE516:BH516)</f>
        <v>0</v>
      </c>
      <c r="BJ516" s="124" t="n">
        <f aca="false">AM516+AQ516+AU516+AY516+BC516+BD516+BI516</f>
        <v>0</v>
      </c>
      <c r="BK516" s="120" t="n">
        <v>0</v>
      </c>
      <c r="BL516" s="121" t="n">
        <v>0</v>
      </c>
      <c r="BM516" s="121"/>
      <c r="BN516" s="122" t="n">
        <f aca="false">SUM(BK516:BM516)</f>
        <v>0</v>
      </c>
      <c r="BO516" s="123"/>
      <c r="BP516" s="123"/>
      <c r="BQ516" s="123" t="n">
        <v>0</v>
      </c>
      <c r="BR516" s="122" t="n">
        <f aca="false">SUM(BO516:BQ516)</f>
        <v>0</v>
      </c>
      <c r="BS516" s="123"/>
      <c r="BT516" s="123"/>
      <c r="BU516" s="123"/>
      <c r="BV516" s="122" t="n">
        <f aca="false">SUM(BS516:BU516)</f>
        <v>0</v>
      </c>
      <c r="BW516" s="123"/>
      <c r="BX516" s="123"/>
      <c r="BY516" s="123" t="n">
        <v>0</v>
      </c>
      <c r="BZ516" s="122" t="n">
        <f aca="false">SUM(BW516:BY516)</f>
        <v>0</v>
      </c>
      <c r="CA516" s="123"/>
      <c r="CB516" s="123"/>
      <c r="CC516" s="123"/>
      <c r="CD516" s="122" t="n">
        <f aca="false">SUM(CA516:CC516)</f>
        <v>0</v>
      </c>
      <c r="CE516" s="123"/>
      <c r="CF516" s="123"/>
      <c r="CG516" s="123"/>
      <c r="CH516" s="123"/>
      <c r="CI516" s="123"/>
      <c r="CJ516" s="122" t="n">
        <f aca="false">SUM(CF516:CI516)</f>
        <v>0</v>
      </c>
      <c r="CK516" s="123" t="n">
        <f aca="false">BN516+BR516+BV516+BZ516+CD516+CE516+CJ516</f>
        <v>0</v>
      </c>
      <c r="CL516" s="125" t="n">
        <v>0</v>
      </c>
      <c r="CM516" s="126"/>
      <c r="CN516" s="32"/>
      <c r="CO516" s="32"/>
      <c r="CP516" s="32"/>
      <c r="CQ516" s="32"/>
      <c r="CR516" s="32"/>
      <c r="CS516" s="32"/>
      <c r="CT516" s="32"/>
    </row>
    <row r="517" customFormat="false" ht="24.75" hidden="false" customHeight="true" outlineLevel="0" collapsed="false">
      <c r="A517" s="32"/>
      <c r="B517" s="106" t="n">
        <f aca="false">B516+1</f>
        <v>507</v>
      </c>
      <c r="C517" s="117" t="n">
        <f aca="false">INDEX(_Rge_Projectdata_3rd,$B517,MATCH(C$10,_Rge_Headline_Projectdata,0))</f>
        <v>0</v>
      </c>
      <c r="D517" s="117" t="n">
        <f aca="false">INDEX(_Rge_Projectdata_3rd,$B517,MATCH(D$10,_Rge_Headline_Projectdata,0))</f>
        <v>0</v>
      </c>
      <c r="E517" s="118" t="str">
        <f aca="false" t="array" ref="E517:E517">IF(INDEX(_Rge_Projectdata_3rd,$B517,MATCH(E$10,_Rge_Headline_Projectdata,0))=0,"",INDEX(_Rge_Projectdata_3rd,$B517,MATCH(E$10,_Rge_Headline_Projectdata,0)))</f>
        <v/>
      </c>
      <c r="F517" s="119" t="str">
        <f aca="false">IF(OR(E517=0,E517&gt;_Reportdate),"Open","Closed")</f>
        <v>Open</v>
      </c>
      <c r="G517" s="120"/>
      <c r="H517" s="121"/>
      <c r="I517" s="121"/>
      <c r="J517" s="121"/>
      <c r="K517" s="122" t="n">
        <f aca="false">SUM(H517:J517)</f>
        <v>0</v>
      </c>
      <c r="L517" s="123"/>
      <c r="M517" s="123"/>
      <c r="N517" s="123"/>
      <c r="O517" s="122" t="n">
        <f aca="false">SUM(L517:N517)</f>
        <v>0</v>
      </c>
      <c r="P517" s="123"/>
      <c r="Q517" s="123"/>
      <c r="R517" s="123"/>
      <c r="S517" s="122" t="n">
        <f aca="false">SUM(P517:R517)</f>
        <v>0</v>
      </c>
      <c r="T517" s="123"/>
      <c r="U517" s="123"/>
      <c r="V517" s="123"/>
      <c r="W517" s="122" t="n">
        <f aca="false">SUM(T517:V517)</f>
        <v>0</v>
      </c>
      <c r="X517" s="123"/>
      <c r="Y517" s="123"/>
      <c r="Z517" s="123"/>
      <c r="AA517" s="122" t="n">
        <f aca="false">SUM(X517:Z517)</f>
        <v>0</v>
      </c>
      <c r="AB517" s="123"/>
      <c r="AC517" s="123"/>
      <c r="AD517" s="123"/>
      <c r="AE517" s="123"/>
      <c r="AF517" s="123"/>
      <c r="AG517" s="122" t="n">
        <f aca="false">SUM(AC517:AF517)</f>
        <v>0</v>
      </c>
      <c r="AH517" s="124" t="n">
        <f aca="false">K517+O517+S517+W517+AA517+AB517+AG517</f>
        <v>0</v>
      </c>
      <c r="AI517" s="120"/>
      <c r="AJ517" s="121"/>
      <c r="AK517" s="121"/>
      <c r="AL517" s="121"/>
      <c r="AM517" s="122" t="n">
        <f aca="false">SUM(AJ517:AL517)</f>
        <v>0</v>
      </c>
      <c r="AN517" s="123"/>
      <c r="AO517" s="123"/>
      <c r="AP517" s="123"/>
      <c r="AQ517" s="122" t="n">
        <f aca="false">SUM(AN517:AP517)</f>
        <v>0</v>
      </c>
      <c r="AR517" s="123"/>
      <c r="AS517" s="123"/>
      <c r="AT517" s="123"/>
      <c r="AU517" s="122" t="n">
        <f aca="false">SUM(AR517:AT517)</f>
        <v>0</v>
      </c>
      <c r="AV517" s="123"/>
      <c r="AW517" s="123"/>
      <c r="AX517" s="123"/>
      <c r="AY517" s="122" t="n">
        <f aca="false">SUM(AV517:AX517)</f>
        <v>0</v>
      </c>
      <c r="AZ517" s="123"/>
      <c r="BA517" s="123"/>
      <c r="BB517" s="123"/>
      <c r="BC517" s="122" t="n">
        <f aca="false">SUM(AZ517:BB517)</f>
        <v>0</v>
      </c>
      <c r="BD517" s="123"/>
      <c r="BE517" s="123"/>
      <c r="BF517" s="123"/>
      <c r="BG517" s="123"/>
      <c r="BH517" s="123"/>
      <c r="BI517" s="122" t="n">
        <f aca="false">SUM(BE517:BH517)</f>
        <v>0</v>
      </c>
      <c r="BJ517" s="124" t="n">
        <f aca="false">AM517+AQ517+AU517+AY517+BC517+BD517+BI517</f>
        <v>0</v>
      </c>
      <c r="BK517" s="120" t="n">
        <v>0</v>
      </c>
      <c r="BL517" s="121" t="n">
        <v>0</v>
      </c>
      <c r="BM517" s="121"/>
      <c r="BN517" s="122" t="n">
        <f aca="false">SUM(BK517:BM517)</f>
        <v>0</v>
      </c>
      <c r="BO517" s="123"/>
      <c r="BP517" s="123"/>
      <c r="BQ517" s="123" t="n">
        <v>0</v>
      </c>
      <c r="BR517" s="122" t="n">
        <f aca="false">SUM(BO517:BQ517)</f>
        <v>0</v>
      </c>
      <c r="BS517" s="123"/>
      <c r="BT517" s="123"/>
      <c r="BU517" s="123"/>
      <c r="BV517" s="122" t="n">
        <f aca="false">SUM(BS517:BU517)</f>
        <v>0</v>
      </c>
      <c r="BW517" s="123"/>
      <c r="BX517" s="123"/>
      <c r="BY517" s="123" t="n">
        <v>0</v>
      </c>
      <c r="BZ517" s="122" t="n">
        <f aca="false">SUM(BW517:BY517)</f>
        <v>0</v>
      </c>
      <c r="CA517" s="123"/>
      <c r="CB517" s="123"/>
      <c r="CC517" s="123"/>
      <c r="CD517" s="122" t="n">
        <f aca="false">SUM(CA517:CC517)</f>
        <v>0</v>
      </c>
      <c r="CE517" s="123"/>
      <c r="CF517" s="123"/>
      <c r="CG517" s="123"/>
      <c r="CH517" s="123"/>
      <c r="CI517" s="123"/>
      <c r="CJ517" s="122" t="n">
        <f aca="false">SUM(CF517:CI517)</f>
        <v>0</v>
      </c>
      <c r="CK517" s="123" t="n">
        <f aca="false">BN517+BR517+BV517+BZ517+CD517+CE517+CJ517</f>
        <v>0</v>
      </c>
      <c r="CL517" s="125" t="n">
        <v>0</v>
      </c>
      <c r="CM517" s="126"/>
      <c r="CN517" s="32"/>
      <c r="CO517" s="32"/>
      <c r="CP517" s="32"/>
      <c r="CQ517" s="32"/>
      <c r="CR517" s="32"/>
      <c r="CS517" s="32"/>
      <c r="CT517" s="32"/>
    </row>
    <row r="518" customFormat="false" ht="24.75" hidden="false" customHeight="true" outlineLevel="0" collapsed="false">
      <c r="A518" s="32"/>
      <c r="B518" s="106" t="n">
        <f aca="false">B517+1</f>
        <v>508</v>
      </c>
      <c r="C518" s="117" t="n">
        <f aca="false">INDEX(_Rge_Projectdata_3rd,$B518,MATCH(C$10,_Rge_Headline_Projectdata,0))</f>
        <v>0</v>
      </c>
      <c r="D518" s="117" t="n">
        <f aca="false">INDEX(_Rge_Projectdata_3rd,$B518,MATCH(D$10,_Rge_Headline_Projectdata,0))</f>
        <v>0</v>
      </c>
      <c r="E518" s="118" t="str">
        <f aca="false" t="array" ref="E518:E518">IF(INDEX(_Rge_Projectdata_3rd,$B518,MATCH(E$10,_Rge_Headline_Projectdata,0))=0,"",INDEX(_Rge_Projectdata_3rd,$B518,MATCH(E$10,_Rge_Headline_Projectdata,0)))</f>
        <v/>
      </c>
      <c r="F518" s="119" t="str">
        <f aca="false">IF(OR(E518=0,E518&gt;_Reportdate),"Open","Closed")</f>
        <v>Open</v>
      </c>
      <c r="G518" s="120"/>
      <c r="H518" s="121"/>
      <c r="I518" s="121"/>
      <c r="J518" s="121"/>
      <c r="K518" s="122" t="n">
        <f aca="false">SUM(H518:J518)</f>
        <v>0</v>
      </c>
      <c r="L518" s="123"/>
      <c r="M518" s="123"/>
      <c r="N518" s="123"/>
      <c r="O518" s="122" t="n">
        <f aca="false">SUM(L518:N518)</f>
        <v>0</v>
      </c>
      <c r="P518" s="123"/>
      <c r="Q518" s="123"/>
      <c r="R518" s="123"/>
      <c r="S518" s="122" t="n">
        <f aca="false">SUM(P518:R518)</f>
        <v>0</v>
      </c>
      <c r="T518" s="123"/>
      <c r="U518" s="123"/>
      <c r="V518" s="123"/>
      <c r="W518" s="122" t="n">
        <f aca="false">SUM(T518:V518)</f>
        <v>0</v>
      </c>
      <c r="X518" s="123"/>
      <c r="Y518" s="123"/>
      <c r="Z518" s="123"/>
      <c r="AA518" s="122" t="n">
        <f aca="false">SUM(X518:Z518)</f>
        <v>0</v>
      </c>
      <c r="AB518" s="123"/>
      <c r="AC518" s="123"/>
      <c r="AD518" s="123"/>
      <c r="AE518" s="123"/>
      <c r="AF518" s="123"/>
      <c r="AG518" s="122" t="n">
        <f aca="false">SUM(AC518:AF518)</f>
        <v>0</v>
      </c>
      <c r="AH518" s="124" t="n">
        <f aca="false">K518+O518+S518+W518+AA518+AB518+AG518</f>
        <v>0</v>
      </c>
      <c r="AI518" s="120"/>
      <c r="AJ518" s="121"/>
      <c r="AK518" s="121"/>
      <c r="AL518" s="121"/>
      <c r="AM518" s="122" t="n">
        <f aca="false">SUM(AJ518:AL518)</f>
        <v>0</v>
      </c>
      <c r="AN518" s="123"/>
      <c r="AO518" s="123"/>
      <c r="AP518" s="123"/>
      <c r="AQ518" s="122" t="n">
        <f aca="false">SUM(AN518:AP518)</f>
        <v>0</v>
      </c>
      <c r="AR518" s="123"/>
      <c r="AS518" s="123"/>
      <c r="AT518" s="123"/>
      <c r="AU518" s="122" t="n">
        <f aca="false">SUM(AR518:AT518)</f>
        <v>0</v>
      </c>
      <c r="AV518" s="123"/>
      <c r="AW518" s="123"/>
      <c r="AX518" s="123"/>
      <c r="AY518" s="122" t="n">
        <f aca="false">SUM(AV518:AX518)</f>
        <v>0</v>
      </c>
      <c r="AZ518" s="123"/>
      <c r="BA518" s="123"/>
      <c r="BB518" s="123"/>
      <c r="BC518" s="122" t="n">
        <f aca="false">SUM(AZ518:BB518)</f>
        <v>0</v>
      </c>
      <c r="BD518" s="123"/>
      <c r="BE518" s="123"/>
      <c r="BF518" s="123"/>
      <c r="BG518" s="123"/>
      <c r="BH518" s="123"/>
      <c r="BI518" s="122" t="n">
        <f aca="false">SUM(BE518:BH518)</f>
        <v>0</v>
      </c>
      <c r="BJ518" s="124" t="n">
        <f aca="false">AM518+AQ518+AU518+AY518+BC518+BD518+BI518</f>
        <v>0</v>
      </c>
      <c r="BK518" s="120" t="n">
        <v>0</v>
      </c>
      <c r="BL518" s="121" t="n">
        <v>0</v>
      </c>
      <c r="BM518" s="121"/>
      <c r="BN518" s="122" t="n">
        <f aca="false">SUM(BK518:BM518)</f>
        <v>0</v>
      </c>
      <c r="BO518" s="123"/>
      <c r="BP518" s="123"/>
      <c r="BQ518" s="123" t="n">
        <v>0</v>
      </c>
      <c r="BR518" s="122" t="n">
        <f aca="false">SUM(BO518:BQ518)</f>
        <v>0</v>
      </c>
      <c r="BS518" s="123"/>
      <c r="BT518" s="123"/>
      <c r="BU518" s="123"/>
      <c r="BV518" s="122" t="n">
        <f aca="false">SUM(BS518:BU518)</f>
        <v>0</v>
      </c>
      <c r="BW518" s="123"/>
      <c r="BX518" s="123"/>
      <c r="BY518" s="123" t="n">
        <v>0</v>
      </c>
      <c r="BZ518" s="122" t="n">
        <f aca="false">SUM(BW518:BY518)</f>
        <v>0</v>
      </c>
      <c r="CA518" s="123"/>
      <c r="CB518" s="123"/>
      <c r="CC518" s="123"/>
      <c r="CD518" s="122" t="n">
        <f aca="false">SUM(CA518:CC518)</f>
        <v>0</v>
      </c>
      <c r="CE518" s="123"/>
      <c r="CF518" s="123"/>
      <c r="CG518" s="123"/>
      <c r="CH518" s="123"/>
      <c r="CI518" s="123"/>
      <c r="CJ518" s="122" t="n">
        <f aca="false">SUM(CF518:CI518)</f>
        <v>0</v>
      </c>
      <c r="CK518" s="123" t="n">
        <f aca="false">BN518+BR518+BV518+BZ518+CD518+CE518+CJ518</f>
        <v>0</v>
      </c>
      <c r="CL518" s="125" t="n">
        <v>0</v>
      </c>
      <c r="CM518" s="126"/>
      <c r="CN518" s="32"/>
      <c r="CO518" s="32"/>
      <c r="CP518" s="32"/>
      <c r="CQ518" s="32"/>
      <c r="CR518" s="32"/>
      <c r="CS518" s="32"/>
      <c r="CT518" s="32"/>
    </row>
    <row r="519" customFormat="false" ht="24.75" hidden="false" customHeight="true" outlineLevel="0" collapsed="false">
      <c r="A519" s="32"/>
      <c r="B519" s="106" t="n">
        <f aca="false">B518+1</f>
        <v>509</v>
      </c>
      <c r="C519" s="117" t="n">
        <f aca="false">INDEX(_Rge_Projectdata_3rd,$B519,MATCH(C$10,_Rge_Headline_Projectdata,0))</f>
        <v>0</v>
      </c>
      <c r="D519" s="117" t="n">
        <f aca="false">INDEX(_Rge_Projectdata_3rd,$B519,MATCH(D$10,_Rge_Headline_Projectdata,0))</f>
        <v>0</v>
      </c>
      <c r="E519" s="118" t="str">
        <f aca="false" t="array" ref="E519:E519">IF(INDEX(_Rge_Projectdata_3rd,$B519,MATCH(E$10,_Rge_Headline_Projectdata,0))=0,"",INDEX(_Rge_Projectdata_3rd,$B519,MATCH(E$10,_Rge_Headline_Projectdata,0)))</f>
        <v/>
      </c>
      <c r="F519" s="119" t="str">
        <f aca="false">IF(OR(E519=0,E519&gt;_Reportdate),"Open","Closed")</f>
        <v>Open</v>
      </c>
      <c r="G519" s="120"/>
      <c r="H519" s="121"/>
      <c r="I519" s="121"/>
      <c r="J519" s="121"/>
      <c r="K519" s="122" t="n">
        <f aca="false">SUM(H519:J519)</f>
        <v>0</v>
      </c>
      <c r="L519" s="123"/>
      <c r="M519" s="123"/>
      <c r="N519" s="123"/>
      <c r="O519" s="122" t="n">
        <f aca="false">SUM(L519:N519)</f>
        <v>0</v>
      </c>
      <c r="P519" s="123"/>
      <c r="Q519" s="123"/>
      <c r="R519" s="123"/>
      <c r="S519" s="122" t="n">
        <f aca="false">SUM(P519:R519)</f>
        <v>0</v>
      </c>
      <c r="T519" s="123"/>
      <c r="U519" s="123"/>
      <c r="V519" s="123"/>
      <c r="W519" s="122" t="n">
        <f aca="false">SUM(T519:V519)</f>
        <v>0</v>
      </c>
      <c r="X519" s="123"/>
      <c r="Y519" s="123"/>
      <c r="Z519" s="123"/>
      <c r="AA519" s="122" t="n">
        <f aca="false">SUM(X519:Z519)</f>
        <v>0</v>
      </c>
      <c r="AB519" s="123"/>
      <c r="AC519" s="123"/>
      <c r="AD519" s="123"/>
      <c r="AE519" s="123"/>
      <c r="AF519" s="123"/>
      <c r="AG519" s="122" t="n">
        <f aca="false">SUM(AC519:AF519)</f>
        <v>0</v>
      </c>
      <c r="AH519" s="124" t="n">
        <f aca="false">K519+O519+S519+W519+AA519+AB519+AG519</f>
        <v>0</v>
      </c>
      <c r="AI519" s="120"/>
      <c r="AJ519" s="121"/>
      <c r="AK519" s="121"/>
      <c r="AL519" s="121"/>
      <c r="AM519" s="122" t="n">
        <f aca="false">SUM(AJ519:AL519)</f>
        <v>0</v>
      </c>
      <c r="AN519" s="123"/>
      <c r="AO519" s="123"/>
      <c r="AP519" s="123"/>
      <c r="AQ519" s="122" t="n">
        <f aca="false">SUM(AN519:AP519)</f>
        <v>0</v>
      </c>
      <c r="AR519" s="123"/>
      <c r="AS519" s="123"/>
      <c r="AT519" s="123"/>
      <c r="AU519" s="122" t="n">
        <f aca="false">SUM(AR519:AT519)</f>
        <v>0</v>
      </c>
      <c r="AV519" s="123"/>
      <c r="AW519" s="123"/>
      <c r="AX519" s="123"/>
      <c r="AY519" s="122" t="n">
        <f aca="false">SUM(AV519:AX519)</f>
        <v>0</v>
      </c>
      <c r="AZ519" s="123"/>
      <c r="BA519" s="123"/>
      <c r="BB519" s="123"/>
      <c r="BC519" s="122" t="n">
        <f aca="false">SUM(AZ519:BB519)</f>
        <v>0</v>
      </c>
      <c r="BD519" s="123"/>
      <c r="BE519" s="123"/>
      <c r="BF519" s="123"/>
      <c r="BG519" s="123"/>
      <c r="BH519" s="123"/>
      <c r="BI519" s="122" t="n">
        <f aca="false">SUM(BE519:BH519)</f>
        <v>0</v>
      </c>
      <c r="BJ519" s="124" t="n">
        <f aca="false">AM519+AQ519+AU519+AY519+BC519+BD519+BI519</f>
        <v>0</v>
      </c>
      <c r="BK519" s="120" t="n">
        <v>0</v>
      </c>
      <c r="BL519" s="121" t="n">
        <v>0</v>
      </c>
      <c r="BM519" s="121"/>
      <c r="BN519" s="122" t="n">
        <f aca="false">SUM(BK519:BM519)</f>
        <v>0</v>
      </c>
      <c r="BO519" s="123"/>
      <c r="BP519" s="123"/>
      <c r="BQ519" s="123" t="n">
        <v>0</v>
      </c>
      <c r="BR519" s="122" t="n">
        <f aca="false">SUM(BO519:BQ519)</f>
        <v>0</v>
      </c>
      <c r="BS519" s="123"/>
      <c r="BT519" s="123"/>
      <c r="BU519" s="123"/>
      <c r="BV519" s="122" t="n">
        <f aca="false">SUM(BS519:BU519)</f>
        <v>0</v>
      </c>
      <c r="BW519" s="123"/>
      <c r="BX519" s="123"/>
      <c r="BY519" s="123" t="n">
        <v>0</v>
      </c>
      <c r="BZ519" s="122" t="n">
        <f aca="false">SUM(BW519:BY519)</f>
        <v>0</v>
      </c>
      <c r="CA519" s="123"/>
      <c r="CB519" s="123"/>
      <c r="CC519" s="123"/>
      <c r="CD519" s="122" t="n">
        <f aca="false">SUM(CA519:CC519)</f>
        <v>0</v>
      </c>
      <c r="CE519" s="123"/>
      <c r="CF519" s="123"/>
      <c r="CG519" s="123"/>
      <c r="CH519" s="123"/>
      <c r="CI519" s="123"/>
      <c r="CJ519" s="122" t="n">
        <f aca="false">SUM(CF519:CI519)</f>
        <v>0</v>
      </c>
      <c r="CK519" s="123" t="n">
        <f aca="false">BN519+BR519+BV519+BZ519+CD519+CE519+CJ519</f>
        <v>0</v>
      </c>
      <c r="CL519" s="125" t="n">
        <v>0</v>
      </c>
      <c r="CM519" s="126"/>
      <c r="CN519" s="32"/>
      <c r="CO519" s="32"/>
      <c r="CP519" s="32"/>
      <c r="CQ519" s="32"/>
      <c r="CR519" s="32"/>
      <c r="CS519" s="32"/>
      <c r="CT519" s="32"/>
    </row>
    <row r="520" customFormat="false" ht="24.75" hidden="false" customHeight="true" outlineLevel="0" collapsed="false">
      <c r="A520" s="32"/>
      <c r="B520" s="106" t="n">
        <f aca="false">B519+1</f>
        <v>510</v>
      </c>
      <c r="C520" s="117" t="n">
        <f aca="false">INDEX(_Rge_Projectdata_3rd,$B520,MATCH(C$10,_Rge_Headline_Projectdata,0))</f>
        <v>0</v>
      </c>
      <c r="D520" s="117" t="n">
        <f aca="false">INDEX(_Rge_Projectdata_3rd,$B520,MATCH(D$10,_Rge_Headline_Projectdata,0))</f>
        <v>0</v>
      </c>
      <c r="E520" s="118" t="str">
        <f aca="false" t="array" ref="E520:E520">IF(INDEX(_Rge_Projectdata_3rd,$B520,MATCH(E$10,_Rge_Headline_Projectdata,0))=0,"",INDEX(_Rge_Projectdata_3rd,$B520,MATCH(E$10,_Rge_Headline_Projectdata,0)))</f>
        <v/>
      </c>
      <c r="F520" s="119" t="str">
        <f aca="false">IF(OR(E520=0,E520&gt;_Reportdate),"Open","Closed")</f>
        <v>Open</v>
      </c>
      <c r="G520" s="120"/>
      <c r="H520" s="121"/>
      <c r="I520" s="121"/>
      <c r="J520" s="121"/>
      <c r="K520" s="122" t="n">
        <f aca="false">SUM(H520:J520)</f>
        <v>0</v>
      </c>
      <c r="L520" s="123"/>
      <c r="M520" s="123"/>
      <c r="N520" s="123"/>
      <c r="O520" s="122" t="n">
        <f aca="false">SUM(L520:N520)</f>
        <v>0</v>
      </c>
      <c r="P520" s="123"/>
      <c r="Q520" s="123"/>
      <c r="R520" s="123"/>
      <c r="S520" s="122" t="n">
        <f aca="false">SUM(P520:R520)</f>
        <v>0</v>
      </c>
      <c r="T520" s="123"/>
      <c r="U520" s="123"/>
      <c r="V520" s="123"/>
      <c r="W520" s="122" t="n">
        <f aca="false">SUM(T520:V520)</f>
        <v>0</v>
      </c>
      <c r="X520" s="123"/>
      <c r="Y520" s="123"/>
      <c r="Z520" s="123"/>
      <c r="AA520" s="122" t="n">
        <f aca="false">SUM(X520:Z520)</f>
        <v>0</v>
      </c>
      <c r="AB520" s="123"/>
      <c r="AC520" s="123"/>
      <c r="AD520" s="123"/>
      <c r="AE520" s="123"/>
      <c r="AF520" s="123"/>
      <c r="AG520" s="122" t="n">
        <f aca="false">SUM(AC520:AF520)</f>
        <v>0</v>
      </c>
      <c r="AH520" s="124" t="n">
        <f aca="false">K520+O520+S520+W520+AA520+AB520+AG520</f>
        <v>0</v>
      </c>
      <c r="AI520" s="120"/>
      <c r="AJ520" s="121"/>
      <c r="AK520" s="121"/>
      <c r="AL520" s="121"/>
      <c r="AM520" s="122" t="n">
        <f aca="false">SUM(AJ520:AL520)</f>
        <v>0</v>
      </c>
      <c r="AN520" s="123"/>
      <c r="AO520" s="123"/>
      <c r="AP520" s="123"/>
      <c r="AQ520" s="122" t="n">
        <f aca="false">SUM(AN520:AP520)</f>
        <v>0</v>
      </c>
      <c r="AR520" s="123"/>
      <c r="AS520" s="123"/>
      <c r="AT520" s="123"/>
      <c r="AU520" s="122" t="n">
        <f aca="false">SUM(AR520:AT520)</f>
        <v>0</v>
      </c>
      <c r="AV520" s="123"/>
      <c r="AW520" s="123"/>
      <c r="AX520" s="123"/>
      <c r="AY520" s="122" t="n">
        <f aca="false">SUM(AV520:AX520)</f>
        <v>0</v>
      </c>
      <c r="AZ520" s="123"/>
      <c r="BA520" s="123"/>
      <c r="BB520" s="123"/>
      <c r="BC520" s="122" t="n">
        <f aca="false">SUM(AZ520:BB520)</f>
        <v>0</v>
      </c>
      <c r="BD520" s="123"/>
      <c r="BE520" s="123"/>
      <c r="BF520" s="123"/>
      <c r="BG520" s="123"/>
      <c r="BH520" s="123"/>
      <c r="BI520" s="122" t="n">
        <f aca="false">SUM(BE520:BH520)</f>
        <v>0</v>
      </c>
      <c r="BJ520" s="124" t="n">
        <f aca="false">AM520+AQ520+AU520+AY520+BC520+BD520+BI520</f>
        <v>0</v>
      </c>
      <c r="BK520" s="120" t="n">
        <v>0</v>
      </c>
      <c r="BL520" s="121" t="n">
        <v>0</v>
      </c>
      <c r="BM520" s="121"/>
      <c r="BN520" s="122" t="n">
        <f aca="false">SUM(BK520:BM520)</f>
        <v>0</v>
      </c>
      <c r="BO520" s="123"/>
      <c r="BP520" s="123"/>
      <c r="BQ520" s="123" t="n">
        <v>0</v>
      </c>
      <c r="BR520" s="122" t="n">
        <f aca="false">SUM(BO520:BQ520)</f>
        <v>0</v>
      </c>
      <c r="BS520" s="123"/>
      <c r="BT520" s="123"/>
      <c r="BU520" s="123"/>
      <c r="BV520" s="122" t="n">
        <f aca="false">SUM(BS520:BU520)</f>
        <v>0</v>
      </c>
      <c r="BW520" s="123"/>
      <c r="BX520" s="123"/>
      <c r="BY520" s="123" t="n">
        <v>0</v>
      </c>
      <c r="BZ520" s="122" t="n">
        <f aca="false">SUM(BW520:BY520)</f>
        <v>0</v>
      </c>
      <c r="CA520" s="123"/>
      <c r="CB520" s="123"/>
      <c r="CC520" s="123"/>
      <c r="CD520" s="122" t="n">
        <f aca="false">SUM(CA520:CC520)</f>
        <v>0</v>
      </c>
      <c r="CE520" s="123"/>
      <c r="CF520" s="123"/>
      <c r="CG520" s="123"/>
      <c r="CH520" s="123"/>
      <c r="CI520" s="123"/>
      <c r="CJ520" s="122" t="n">
        <f aca="false">SUM(CF520:CI520)</f>
        <v>0</v>
      </c>
      <c r="CK520" s="123" t="n">
        <f aca="false">BN520+BR520+BV520+BZ520+CD520+CE520+CJ520</f>
        <v>0</v>
      </c>
      <c r="CL520" s="125" t="n">
        <v>0</v>
      </c>
      <c r="CM520" s="126"/>
      <c r="CN520" s="32"/>
      <c r="CO520" s="32"/>
      <c r="CP520" s="32"/>
      <c r="CQ520" s="32"/>
      <c r="CR520" s="32"/>
      <c r="CS520" s="32"/>
      <c r="CT520" s="32"/>
    </row>
    <row r="521" customFormat="false" ht="24.75" hidden="false" customHeight="true" outlineLevel="0" collapsed="false">
      <c r="A521" s="32"/>
      <c r="B521" s="106" t="n">
        <f aca="false">B520+1</f>
        <v>511</v>
      </c>
      <c r="C521" s="117" t="n">
        <f aca="false">INDEX(_Rge_Projectdata_3rd,$B521,MATCH(C$10,_Rge_Headline_Projectdata,0))</f>
        <v>0</v>
      </c>
      <c r="D521" s="117" t="n">
        <f aca="false">INDEX(_Rge_Projectdata_3rd,$B521,MATCH(D$10,_Rge_Headline_Projectdata,0))</f>
        <v>0</v>
      </c>
      <c r="E521" s="118" t="str">
        <f aca="false" t="array" ref="E521:E521">IF(INDEX(_Rge_Projectdata_3rd,$B521,MATCH(E$10,_Rge_Headline_Projectdata,0))=0,"",INDEX(_Rge_Projectdata_3rd,$B521,MATCH(E$10,_Rge_Headline_Projectdata,0)))</f>
        <v/>
      </c>
      <c r="F521" s="119" t="str">
        <f aca="false">IF(OR(E521=0,E521&gt;_Reportdate),"Open","Closed")</f>
        <v>Open</v>
      </c>
      <c r="G521" s="120"/>
      <c r="H521" s="121"/>
      <c r="I521" s="121"/>
      <c r="J521" s="121"/>
      <c r="K521" s="122" t="n">
        <f aca="false">SUM(H521:J521)</f>
        <v>0</v>
      </c>
      <c r="L521" s="123"/>
      <c r="M521" s="123"/>
      <c r="N521" s="123"/>
      <c r="O521" s="122" t="n">
        <f aca="false">SUM(L521:N521)</f>
        <v>0</v>
      </c>
      <c r="P521" s="123"/>
      <c r="Q521" s="123"/>
      <c r="R521" s="123"/>
      <c r="S521" s="122" t="n">
        <f aca="false">SUM(P521:R521)</f>
        <v>0</v>
      </c>
      <c r="T521" s="123"/>
      <c r="U521" s="123"/>
      <c r="V521" s="123"/>
      <c r="W521" s="122" t="n">
        <f aca="false">SUM(T521:V521)</f>
        <v>0</v>
      </c>
      <c r="X521" s="123"/>
      <c r="Y521" s="123"/>
      <c r="Z521" s="123"/>
      <c r="AA521" s="122" t="n">
        <f aca="false">SUM(X521:Z521)</f>
        <v>0</v>
      </c>
      <c r="AB521" s="123"/>
      <c r="AC521" s="123"/>
      <c r="AD521" s="123"/>
      <c r="AE521" s="123"/>
      <c r="AF521" s="123"/>
      <c r="AG521" s="122" t="n">
        <f aca="false">SUM(AC521:AF521)</f>
        <v>0</v>
      </c>
      <c r="AH521" s="124" t="n">
        <f aca="false">K521+O521+S521+W521+AA521+AB521+AG521</f>
        <v>0</v>
      </c>
      <c r="AI521" s="120"/>
      <c r="AJ521" s="121"/>
      <c r="AK521" s="121"/>
      <c r="AL521" s="121"/>
      <c r="AM521" s="122" t="n">
        <f aca="false">SUM(AJ521:AL521)</f>
        <v>0</v>
      </c>
      <c r="AN521" s="123"/>
      <c r="AO521" s="123"/>
      <c r="AP521" s="123"/>
      <c r="AQ521" s="122" t="n">
        <f aca="false">SUM(AN521:AP521)</f>
        <v>0</v>
      </c>
      <c r="AR521" s="123"/>
      <c r="AS521" s="123"/>
      <c r="AT521" s="123"/>
      <c r="AU521" s="122" t="n">
        <f aca="false">SUM(AR521:AT521)</f>
        <v>0</v>
      </c>
      <c r="AV521" s="123"/>
      <c r="AW521" s="123"/>
      <c r="AX521" s="123"/>
      <c r="AY521" s="122" t="n">
        <f aca="false">SUM(AV521:AX521)</f>
        <v>0</v>
      </c>
      <c r="AZ521" s="123"/>
      <c r="BA521" s="123"/>
      <c r="BB521" s="123"/>
      <c r="BC521" s="122" t="n">
        <f aca="false">SUM(AZ521:BB521)</f>
        <v>0</v>
      </c>
      <c r="BD521" s="123"/>
      <c r="BE521" s="123"/>
      <c r="BF521" s="123"/>
      <c r="BG521" s="123"/>
      <c r="BH521" s="123"/>
      <c r="BI521" s="122" t="n">
        <f aca="false">SUM(BE521:BH521)</f>
        <v>0</v>
      </c>
      <c r="BJ521" s="124" t="n">
        <f aca="false">AM521+AQ521+AU521+AY521+BC521+BD521+BI521</f>
        <v>0</v>
      </c>
      <c r="BK521" s="120" t="n">
        <v>0</v>
      </c>
      <c r="BL521" s="121" t="n">
        <v>0</v>
      </c>
      <c r="BM521" s="121"/>
      <c r="BN521" s="122" t="n">
        <f aca="false">SUM(BK521:BM521)</f>
        <v>0</v>
      </c>
      <c r="BO521" s="123"/>
      <c r="BP521" s="123"/>
      <c r="BQ521" s="123" t="n">
        <v>0</v>
      </c>
      <c r="BR521" s="122" t="n">
        <f aca="false">SUM(BO521:BQ521)</f>
        <v>0</v>
      </c>
      <c r="BS521" s="123"/>
      <c r="BT521" s="123"/>
      <c r="BU521" s="123"/>
      <c r="BV521" s="122" t="n">
        <f aca="false">SUM(BS521:BU521)</f>
        <v>0</v>
      </c>
      <c r="BW521" s="123"/>
      <c r="BX521" s="123"/>
      <c r="BY521" s="123" t="n">
        <v>0</v>
      </c>
      <c r="BZ521" s="122" t="n">
        <f aca="false">SUM(BW521:BY521)</f>
        <v>0</v>
      </c>
      <c r="CA521" s="123"/>
      <c r="CB521" s="123"/>
      <c r="CC521" s="123"/>
      <c r="CD521" s="122" t="n">
        <f aca="false">SUM(CA521:CC521)</f>
        <v>0</v>
      </c>
      <c r="CE521" s="123"/>
      <c r="CF521" s="123"/>
      <c r="CG521" s="123"/>
      <c r="CH521" s="123"/>
      <c r="CI521" s="123"/>
      <c r="CJ521" s="122" t="n">
        <f aca="false">SUM(CF521:CI521)</f>
        <v>0</v>
      </c>
      <c r="CK521" s="123" t="n">
        <f aca="false">BN521+BR521+BV521+BZ521+CD521+CE521+CJ521</f>
        <v>0</v>
      </c>
      <c r="CL521" s="125" t="n">
        <v>0</v>
      </c>
      <c r="CM521" s="126"/>
      <c r="CN521" s="32"/>
      <c r="CO521" s="32"/>
      <c r="CP521" s="32"/>
      <c r="CQ521" s="32"/>
      <c r="CR521" s="32"/>
      <c r="CS521" s="32"/>
      <c r="CT521" s="32"/>
    </row>
    <row r="522" customFormat="false" ht="24.75" hidden="false" customHeight="true" outlineLevel="0" collapsed="false">
      <c r="A522" s="32"/>
      <c r="B522" s="106" t="n">
        <f aca="false">B521+1</f>
        <v>512</v>
      </c>
      <c r="C522" s="117" t="n">
        <f aca="false">INDEX(_Rge_Projectdata_3rd,$B522,MATCH(C$10,_Rge_Headline_Projectdata,0))</f>
        <v>0</v>
      </c>
      <c r="D522" s="117" t="n">
        <f aca="false">INDEX(_Rge_Projectdata_3rd,$B522,MATCH(D$10,_Rge_Headline_Projectdata,0))</f>
        <v>0</v>
      </c>
      <c r="E522" s="118" t="str">
        <f aca="false" t="array" ref="E522:E522">IF(INDEX(_Rge_Projectdata_3rd,$B522,MATCH(E$10,_Rge_Headline_Projectdata,0))=0,"",INDEX(_Rge_Projectdata_3rd,$B522,MATCH(E$10,_Rge_Headline_Projectdata,0)))</f>
        <v/>
      </c>
      <c r="F522" s="119" t="str">
        <f aca="false">IF(OR(E522=0,E522&gt;_Reportdate),"Open","Closed")</f>
        <v>Open</v>
      </c>
      <c r="G522" s="120"/>
      <c r="H522" s="121"/>
      <c r="I522" s="121"/>
      <c r="J522" s="121"/>
      <c r="K522" s="122" t="n">
        <f aca="false">SUM(H522:J522)</f>
        <v>0</v>
      </c>
      <c r="L522" s="123"/>
      <c r="M522" s="123"/>
      <c r="N522" s="123"/>
      <c r="O522" s="122" t="n">
        <f aca="false">SUM(L522:N522)</f>
        <v>0</v>
      </c>
      <c r="P522" s="123"/>
      <c r="Q522" s="123"/>
      <c r="R522" s="123"/>
      <c r="S522" s="122" t="n">
        <f aca="false">SUM(P522:R522)</f>
        <v>0</v>
      </c>
      <c r="T522" s="123"/>
      <c r="U522" s="123"/>
      <c r="V522" s="123"/>
      <c r="W522" s="122" t="n">
        <f aca="false">SUM(T522:V522)</f>
        <v>0</v>
      </c>
      <c r="X522" s="123"/>
      <c r="Y522" s="123"/>
      <c r="Z522" s="123"/>
      <c r="AA522" s="122" t="n">
        <f aca="false">SUM(X522:Z522)</f>
        <v>0</v>
      </c>
      <c r="AB522" s="123"/>
      <c r="AC522" s="123"/>
      <c r="AD522" s="123"/>
      <c r="AE522" s="123"/>
      <c r="AF522" s="123"/>
      <c r="AG522" s="122" t="n">
        <f aca="false">SUM(AC522:AF522)</f>
        <v>0</v>
      </c>
      <c r="AH522" s="124" t="n">
        <f aca="false">K522+O522+S522+W522+AA522+AB522+AG522</f>
        <v>0</v>
      </c>
      <c r="AI522" s="120"/>
      <c r="AJ522" s="121"/>
      <c r="AK522" s="121"/>
      <c r="AL522" s="121"/>
      <c r="AM522" s="122" t="n">
        <f aca="false">SUM(AJ522:AL522)</f>
        <v>0</v>
      </c>
      <c r="AN522" s="123"/>
      <c r="AO522" s="123"/>
      <c r="AP522" s="123"/>
      <c r="AQ522" s="122" t="n">
        <f aca="false">SUM(AN522:AP522)</f>
        <v>0</v>
      </c>
      <c r="AR522" s="123"/>
      <c r="AS522" s="123"/>
      <c r="AT522" s="123"/>
      <c r="AU522" s="122" t="n">
        <f aca="false">SUM(AR522:AT522)</f>
        <v>0</v>
      </c>
      <c r="AV522" s="123"/>
      <c r="AW522" s="123"/>
      <c r="AX522" s="123"/>
      <c r="AY522" s="122" t="n">
        <f aca="false">SUM(AV522:AX522)</f>
        <v>0</v>
      </c>
      <c r="AZ522" s="123"/>
      <c r="BA522" s="123"/>
      <c r="BB522" s="123"/>
      <c r="BC522" s="122" t="n">
        <f aca="false">SUM(AZ522:BB522)</f>
        <v>0</v>
      </c>
      <c r="BD522" s="123"/>
      <c r="BE522" s="123"/>
      <c r="BF522" s="123"/>
      <c r="BG522" s="123"/>
      <c r="BH522" s="123"/>
      <c r="BI522" s="122" t="n">
        <f aca="false">SUM(BE522:BH522)</f>
        <v>0</v>
      </c>
      <c r="BJ522" s="124" t="n">
        <f aca="false">AM522+AQ522+AU522+AY522+BC522+BD522+BI522</f>
        <v>0</v>
      </c>
      <c r="BK522" s="120" t="n">
        <v>0</v>
      </c>
      <c r="BL522" s="121" t="n">
        <v>0</v>
      </c>
      <c r="BM522" s="121"/>
      <c r="BN522" s="122" t="n">
        <f aca="false">SUM(BK522:BM522)</f>
        <v>0</v>
      </c>
      <c r="BO522" s="123"/>
      <c r="BP522" s="123"/>
      <c r="BQ522" s="123" t="n">
        <v>0</v>
      </c>
      <c r="BR522" s="122" t="n">
        <f aca="false">SUM(BO522:BQ522)</f>
        <v>0</v>
      </c>
      <c r="BS522" s="123"/>
      <c r="BT522" s="123"/>
      <c r="BU522" s="123"/>
      <c r="BV522" s="122" t="n">
        <f aca="false">SUM(BS522:BU522)</f>
        <v>0</v>
      </c>
      <c r="BW522" s="123"/>
      <c r="BX522" s="123"/>
      <c r="BY522" s="123" t="n">
        <v>0</v>
      </c>
      <c r="BZ522" s="122" t="n">
        <f aca="false">SUM(BW522:BY522)</f>
        <v>0</v>
      </c>
      <c r="CA522" s="123"/>
      <c r="CB522" s="123"/>
      <c r="CC522" s="123"/>
      <c r="CD522" s="122" t="n">
        <f aca="false">SUM(CA522:CC522)</f>
        <v>0</v>
      </c>
      <c r="CE522" s="123"/>
      <c r="CF522" s="123"/>
      <c r="CG522" s="123"/>
      <c r="CH522" s="123"/>
      <c r="CI522" s="123"/>
      <c r="CJ522" s="122" t="n">
        <f aca="false">SUM(CF522:CI522)</f>
        <v>0</v>
      </c>
      <c r="CK522" s="123" t="n">
        <f aca="false">BN522+BR522+BV522+BZ522+CD522+CE522+CJ522</f>
        <v>0</v>
      </c>
      <c r="CL522" s="125" t="n">
        <v>0</v>
      </c>
      <c r="CM522" s="126"/>
      <c r="CN522" s="32"/>
      <c r="CO522" s="32"/>
      <c r="CP522" s="32"/>
      <c r="CQ522" s="32"/>
      <c r="CR522" s="32"/>
      <c r="CS522" s="32"/>
      <c r="CT522" s="32"/>
    </row>
    <row r="523" customFormat="false" ht="24.75" hidden="false" customHeight="true" outlineLevel="0" collapsed="false">
      <c r="A523" s="32"/>
      <c r="B523" s="106" t="n">
        <f aca="false">B522+1</f>
        <v>513</v>
      </c>
      <c r="C523" s="117" t="n">
        <f aca="false">INDEX(_Rge_Projectdata_3rd,$B523,MATCH(C$10,_Rge_Headline_Projectdata,0))</f>
        <v>0</v>
      </c>
      <c r="D523" s="117" t="n">
        <f aca="false">INDEX(_Rge_Projectdata_3rd,$B523,MATCH(D$10,_Rge_Headline_Projectdata,0))</f>
        <v>0</v>
      </c>
      <c r="E523" s="118" t="str">
        <f aca="false" t="array" ref="E523:E523">IF(INDEX(_Rge_Projectdata_3rd,$B523,MATCH(E$10,_Rge_Headline_Projectdata,0))=0,"",INDEX(_Rge_Projectdata_3rd,$B523,MATCH(E$10,_Rge_Headline_Projectdata,0)))</f>
        <v/>
      </c>
      <c r="F523" s="119" t="str">
        <f aca="false">IF(OR(E523=0,E523&gt;_Reportdate),"Open","Closed")</f>
        <v>Open</v>
      </c>
      <c r="G523" s="120"/>
      <c r="H523" s="121"/>
      <c r="I523" s="121"/>
      <c r="J523" s="121"/>
      <c r="K523" s="122" t="n">
        <f aca="false">SUM(H523:J523)</f>
        <v>0</v>
      </c>
      <c r="L523" s="123"/>
      <c r="M523" s="123"/>
      <c r="N523" s="123"/>
      <c r="O523" s="122" t="n">
        <f aca="false">SUM(L523:N523)</f>
        <v>0</v>
      </c>
      <c r="P523" s="123"/>
      <c r="Q523" s="123"/>
      <c r="R523" s="123"/>
      <c r="S523" s="122" t="n">
        <f aca="false">SUM(P523:R523)</f>
        <v>0</v>
      </c>
      <c r="T523" s="123"/>
      <c r="U523" s="123"/>
      <c r="V523" s="123"/>
      <c r="W523" s="122" t="n">
        <f aca="false">SUM(T523:V523)</f>
        <v>0</v>
      </c>
      <c r="X523" s="123"/>
      <c r="Y523" s="123"/>
      <c r="Z523" s="123"/>
      <c r="AA523" s="122" t="n">
        <f aca="false">SUM(X523:Z523)</f>
        <v>0</v>
      </c>
      <c r="AB523" s="123"/>
      <c r="AC523" s="123"/>
      <c r="AD523" s="123"/>
      <c r="AE523" s="123"/>
      <c r="AF523" s="123"/>
      <c r="AG523" s="122" t="n">
        <f aca="false">SUM(AC523:AF523)</f>
        <v>0</v>
      </c>
      <c r="AH523" s="124" t="n">
        <f aca="false">K523+O523+S523+W523+AA523+AB523+AG523</f>
        <v>0</v>
      </c>
      <c r="AI523" s="120"/>
      <c r="AJ523" s="121"/>
      <c r="AK523" s="121"/>
      <c r="AL523" s="121"/>
      <c r="AM523" s="122" t="n">
        <f aca="false">SUM(AJ523:AL523)</f>
        <v>0</v>
      </c>
      <c r="AN523" s="123"/>
      <c r="AO523" s="123"/>
      <c r="AP523" s="123"/>
      <c r="AQ523" s="122" t="n">
        <f aca="false">SUM(AN523:AP523)</f>
        <v>0</v>
      </c>
      <c r="AR523" s="123"/>
      <c r="AS523" s="123"/>
      <c r="AT523" s="123"/>
      <c r="AU523" s="122" t="n">
        <f aca="false">SUM(AR523:AT523)</f>
        <v>0</v>
      </c>
      <c r="AV523" s="123"/>
      <c r="AW523" s="123"/>
      <c r="AX523" s="123"/>
      <c r="AY523" s="122" t="n">
        <f aca="false">SUM(AV523:AX523)</f>
        <v>0</v>
      </c>
      <c r="AZ523" s="123"/>
      <c r="BA523" s="123"/>
      <c r="BB523" s="123"/>
      <c r="BC523" s="122" t="n">
        <f aca="false">SUM(AZ523:BB523)</f>
        <v>0</v>
      </c>
      <c r="BD523" s="123"/>
      <c r="BE523" s="123"/>
      <c r="BF523" s="123"/>
      <c r="BG523" s="123"/>
      <c r="BH523" s="123"/>
      <c r="BI523" s="122" t="n">
        <f aca="false">SUM(BE523:BH523)</f>
        <v>0</v>
      </c>
      <c r="BJ523" s="124" t="n">
        <f aca="false">AM523+AQ523+AU523+AY523+BC523+BD523+BI523</f>
        <v>0</v>
      </c>
      <c r="BK523" s="120" t="n">
        <v>0</v>
      </c>
      <c r="BL523" s="121" t="n">
        <v>0</v>
      </c>
      <c r="BM523" s="121"/>
      <c r="BN523" s="122" t="n">
        <f aca="false">SUM(BK523:BM523)</f>
        <v>0</v>
      </c>
      <c r="BO523" s="123"/>
      <c r="BP523" s="123"/>
      <c r="BQ523" s="123" t="n">
        <v>0</v>
      </c>
      <c r="BR523" s="122" t="n">
        <f aca="false">SUM(BO523:BQ523)</f>
        <v>0</v>
      </c>
      <c r="BS523" s="123"/>
      <c r="BT523" s="123"/>
      <c r="BU523" s="123"/>
      <c r="BV523" s="122" t="n">
        <f aca="false">SUM(BS523:BU523)</f>
        <v>0</v>
      </c>
      <c r="BW523" s="123"/>
      <c r="BX523" s="123"/>
      <c r="BY523" s="123" t="n">
        <v>0</v>
      </c>
      <c r="BZ523" s="122" t="n">
        <f aca="false">SUM(BW523:BY523)</f>
        <v>0</v>
      </c>
      <c r="CA523" s="123"/>
      <c r="CB523" s="123"/>
      <c r="CC523" s="123"/>
      <c r="CD523" s="122" t="n">
        <f aca="false">SUM(CA523:CC523)</f>
        <v>0</v>
      </c>
      <c r="CE523" s="123"/>
      <c r="CF523" s="123"/>
      <c r="CG523" s="123"/>
      <c r="CH523" s="123"/>
      <c r="CI523" s="123"/>
      <c r="CJ523" s="122" t="n">
        <f aca="false">SUM(CF523:CI523)</f>
        <v>0</v>
      </c>
      <c r="CK523" s="123" t="n">
        <f aca="false">BN523+BR523+BV523+BZ523+CD523+CE523+CJ523</f>
        <v>0</v>
      </c>
      <c r="CL523" s="125" t="n">
        <v>0</v>
      </c>
      <c r="CM523" s="126"/>
      <c r="CN523" s="32"/>
      <c r="CO523" s="32"/>
      <c r="CP523" s="32"/>
      <c r="CQ523" s="32"/>
      <c r="CR523" s="32"/>
      <c r="CS523" s="32"/>
      <c r="CT523" s="32"/>
    </row>
    <row r="524" customFormat="false" ht="24.75" hidden="false" customHeight="true" outlineLevel="0" collapsed="false">
      <c r="A524" s="32"/>
      <c r="B524" s="106" t="n">
        <f aca="false">B523+1</f>
        <v>514</v>
      </c>
      <c r="C524" s="117" t="n">
        <f aca="false">INDEX(_Rge_Projectdata_3rd,$B524,MATCH(C$10,_Rge_Headline_Projectdata,0))</f>
        <v>0</v>
      </c>
      <c r="D524" s="117" t="n">
        <f aca="false">INDEX(_Rge_Projectdata_3rd,$B524,MATCH(D$10,_Rge_Headline_Projectdata,0))</f>
        <v>0</v>
      </c>
      <c r="E524" s="118" t="str">
        <f aca="false" t="array" ref="E524:E524">IF(INDEX(_Rge_Projectdata_3rd,$B524,MATCH(E$10,_Rge_Headline_Projectdata,0))=0,"",INDEX(_Rge_Projectdata_3rd,$B524,MATCH(E$10,_Rge_Headline_Projectdata,0)))</f>
        <v/>
      </c>
      <c r="F524" s="119" t="str">
        <f aca="false">IF(OR(E524=0,E524&gt;_Reportdate),"Open","Closed")</f>
        <v>Open</v>
      </c>
      <c r="G524" s="120"/>
      <c r="H524" s="121"/>
      <c r="I524" s="121"/>
      <c r="J524" s="121"/>
      <c r="K524" s="122" t="n">
        <f aca="false">SUM(H524:J524)</f>
        <v>0</v>
      </c>
      <c r="L524" s="123"/>
      <c r="M524" s="123"/>
      <c r="N524" s="123"/>
      <c r="O524" s="122" t="n">
        <f aca="false">SUM(L524:N524)</f>
        <v>0</v>
      </c>
      <c r="P524" s="123"/>
      <c r="Q524" s="123"/>
      <c r="R524" s="123"/>
      <c r="S524" s="122" t="n">
        <f aca="false">SUM(P524:R524)</f>
        <v>0</v>
      </c>
      <c r="T524" s="123"/>
      <c r="U524" s="123"/>
      <c r="V524" s="123"/>
      <c r="W524" s="122" t="n">
        <f aca="false">SUM(T524:V524)</f>
        <v>0</v>
      </c>
      <c r="X524" s="123"/>
      <c r="Y524" s="123"/>
      <c r="Z524" s="123"/>
      <c r="AA524" s="122" t="n">
        <f aca="false">SUM(X524:Z524)</f>
        <v>0</v>
      </c>
      <c r="AB524" s="123"/>
      <c r="AC524" s="123"/>
      <c r="AD524" s="123"/>
      <c r="AE524" s="123"/>
      <c r="AF524" s="123"/>
      <c r="AG524" s="122" t="n">
        <f aca="false">SUM(AC524:AF524)</f>
        <v>0</v>
      </c>
      <c r="AH524" s="124" t="n">
        <f aca="false">K524+O524+S524+W524+AA524+AB524+AG524</f>
        <v>0</v>
      </c>
      <c r="AI524" s="120"/>
      <c r="AJ524" s="121"/>
      <c r="AK524" s="121"/>
      <c r="AL524" s="121"/>
      <c r="AM524" s="122" t="n">
        <f aca="false">SUM(AJ524:AL524)</f>
        <v>0</v>
      </c>
      <c r="AN524" s="123"/>
      <c r="AO524" s="123"/>
      <c r="AP524" s="123"/>
      <c r="AQ524" s="122" t="n">
        <f aca="false">SUM(AN524:AP524)</f>
        <v>0</v>
      </c>
      <c r="AR524" s="123"/>
      <c r="AS524" s="123"/>
      <c r="AT524" s="123"/>
      <c r="AU524" s="122" t="n">
        <f aca="false">SUM(AR524:AT524)</f>
        <v>0</v>
      </c>
      <c r="AV524" s="123"/>
      <c r="AW524" s="123"/>
      <c r="AX524" s="123"/>
      <c r="AY524" s="122" t="n">
        <f aca="false">SUM(AV524:AX524)</f>
        <v>0</v>
      </c>
      <c r="AZ524" s="123"/>
      <c r="BA524" s="123"/>
      <c r="BB524" s="123"/>
      <c r="BC524" s="122" t="n">
        <f aca="false">SUM(AZ524:BB524)</f>
        <v>0</v>
      </c>
      <c r="BD524" s="123"/>
      <c r="BE524" s="123"/>
      <c r="BF524" s="123"/>
      <c r="BG524" s="123"/>
      <c r="BH524" s="123"/>
      <c r="BI524" s="122" t="n">
        <f aca="false">SUM(BE524:BH524)</f>
        <v>0</v>
      </c>
      <c r="BJ524" s="124" t="n">
        <f aca="false">AM524+AQ524+AU524+AY524+BC524+BD524+BI524</f>
        <v>0</v>
      </c>
      <c r="BK524" s="120" t="n">
        <v>0</v>
      </c>
      <c r="BL524" s="121" t="n">
        <v>0</v>
      </c>
      <c r="BM524" s="121"/>
      <c r="BN524" s="122" t="n">
        <f aca="false">SUM(BK524:BM524)</f>
        <v>0</v>
      </c>
      <c r="BO524" s="123"/>
      <c r="BP524" s="123"/>
      <c r="BQ524" s="123" t="n">
        <v>0</v>
      </c>
      <c r="BR524" s="122" t="n">
        <f aca="false">SUM(BO524:BQ524)</f>
        <v>0</v>
      </c>
      <c r="BS524" s="123"/>
      <c r="BT524" s="123"/>
      <c r="BU524" s="123"/>
      <c r="BV524" s="122" t="n">
        <f aca="false">SUM(BS524:BU524)</f>
        <v>0</v>
      </c>
      <c r="BW524" s="123"/>
      <c r="BX524" s="123"/>
      <c r="BY524" s="123" t="n">
        <v>0</v>
      </c>
      <c r="BZ524" s="122" t="n">
        <f aca="false">SUM(BW524:BY524)</f>
        <v>0</v>
      </c>
      <c r="CA524" s="123"/>
      <c r="CB524" s="123"/>
      <c r="CC524" s="123"/>
      <c r="CD524" s="122" t="n">
        <f aca="false">SUM(CA524:CC524)</f>
        <v>0</v>
      </c>
      <c r="CE524" s="123"/>
      <c r="CF524" s="123"/>
      <c r="CG524" s="123"/>
      <c r="CH524" s="123"/>
      <c r="CI524" s="123"/>
      <c r="CJ524" s="122" t="n">
        <f aca="false">SUM(CF524:CI524)</f>
        <v>0</v>
      </c>
      <c r="CK524" s="123" t="n">
        <f aca="false">BN524+BR524+BV524+BZ524+CD524+CE524+CJ524</f>
        <v>0</v>
      </c>
      <c r="CL524" s="125" t="n">
        <v>0</v>
      </c>
      <c r="CM524" s="126"/>
      <c r="CN524" s="32"/>
      <c r="CO524" s="32"/>
      <c r="CP524" s="32"/>
      <c r="CQ524" s="32"/>
      <c r="CR524" s="32"/>
      <c r="CS524" s="32"/>
      <c r="CT524" s="32"/>
    </row>
    <row r="525" customFormat="false" ht="24.75" hidden="false" customHeight="true" outlineLevel="0" collapsed="false">
      <c r="A525" s="32"/>
      <c r="B525" s="106" t="n">
        <f aca="false">B524+1</f>
        <v>515</v>
      </c>
      <c r="C525" s="117" t="n">
        <f aca="false">INDEX(_Rge_Projectdata_3rd,$B525,MATCH(C$10,_Rge_Headline_Projectdata,0))</f>
        <v>0</v>
      </c>
      <c r="D525" s="117" t="n">
        <f aca="false">INDEX(_Rge_Projectdata_3rd,$B525,MATCH(D$10,_Rge_Headline_Projectdata,0))</f>
        <v>0</v>
      </c>
      <c r="E525" s="118" t="str">
        <f aca="false" t="array" ref="E525:E525">IF(INDEX(_Rge_Projectdata_3rd,$B525,MATCH(E$10,_Rge_Headline_Projectdata,0))=0,"",INDEX(_Rge_Projectdata_3rd,$B525,MATCH(E$10,_Rge_Headline_Projectdata,0)))</f>
        <v/>
      </c>
      <c r="F525" s="119" t="str">
        <f aca="false">IF(OR(E525=0,E525&gt;_Reportdate),"Open","Closed")</f>
        <v>Open</v>
      </c>
      <c r="G525" s="120"/>
      <c r="H525" s="121"/>
      <c r="I525" s="121"/>
      <c r="J525" s="121"/>
      <c r="K525" s="122" t="n">
        <f aca="false">SUM(H525:J525)</f>
        <v>0</v>
      </c>
      <c r="L525" s="123"/>
      <c r="M525" s="123"/>
      <c r="N525" s="123"/>
      <c r="O525" s="122" t="n">
        <f aca="false">SUM(L525:N525)</f>
        <v>0</v>
      </c>
      <c r="P525" s="123"/>
      <c r="Q525" s="123"/>
      <c r="R525" s="123"/>
      <c r="S525" s="122" t="n">
        <f aca="false">SUM(P525:R525)</f>
        <v>0</v>
      </c>
      <c r="T525" s="123"/>
      <c r="U525" s="123"/>
      <c r="V525" s="123"/>
      <c r="W525" s="122" t="n">
        <f aca="false">SUM(T525:V525)</f>
        <v>0</v>
      </c>
      <c r="X525" s="123"/>
      <c r="Y525" s="123"/>
      <c r="Z525" s="123"/>
      <c r="AA525" s="122" t="n">
        <f aca="false">SUM(X525:Z525)</f>
        <v>0</v>
      </c>
      <c r="AB525" s="123"/>
      <c r="AC525" s="123"/>
      <c r="AD525" s="123"/>
      <c r="AE525" s="123"/>
      <c r="AF525" s="123"/>
      <c r="AG525" s="122" t="n">
        <f aca="false">SUM(AC525:AF525)</f>
        <v>0</v>
      </c>
      <c r="AH525" s="124" t="n">
        <f aca="false">K525+O525+S525+W525+AA525+AB525+AG525</f>
        <v>0</v>
      </c>
      <c r="AI525" s="120"/>
      <c r="AJ525" s="121"/>
      <c r="AK525" s="121"/>
      <c r="AL525" s="121"/>
      <c r="AM525" s="122" t="n">
        <f aca="false">SUM(AJ525:AL525)</f>
        <v>0</v>
      </c>
      <c r="AN525" s="123"/>
      <c r="AO525" s="123"/>
      <c r="AP525" s="123"/>
      <c r="AQ525" s="122" t="n">
        <f aca="false">SUM(AN525:AP525)</f>
        <v>0</v>
      </c>
      <c r="AR525" s="123"/>
      <c r="AS525" s="123"/>
      <c r="AT525" s="123"/>
      <c r="AU525" s="122" t="n">
        <f aca="false">SUM(AR525:AT525)</f>
        <v>0</v>
      </c>
      <c r="AV525" s="123"/>
      <c r="AW525" s="123"/>
      <c r="AX525" s="123"/>
      <c r="AY525" s="122" t="n">
        <f aca="false">SUM(AV525:AX525)</f>
        <v>0</v>
      </c>
      <c r="AZ525" s="123"/>
      <c r="BA525" s="123"/>
      <c r="BB525" s="123"/>
      <c r="BC525" s="122" t="n">
        <f aca="false">SUM(AZ525:BB525)</f>
        <v>0</v>
      </c>
      <c r="BD525" s="123"/>
      <c r="BE525" s="123"/>
      <c r="BF525" s="123"/>
      <c r="BG525" s="123"/>
      <c r="BH525" s="123"/>
      <c r="BI525" s="122" t="n">
        <f aca="false">SUM(BE525:BH525)</f>
        <v>0</v>
      </c>
      <c r="BJ525" s="124" t="n">
        <f aca="false">AM525+AQ525+AU525+AY525+BC525+BD525+BI525</f>
        <v>0</v>
      </c>
      <c r="BK525" s="120" t="n">
        <v>0</v>
      </c>
      <c r="BL525" s="121" t="n">
        <v>0</v>
      </c>
      <c r="BM525" s="121"/>
      <c r="BN525" s="122" t="n">
        <f aca="false">SUM(BK525:BM525)</f>
        <v>0</v>
      </c>
      <c r="BO525" s="123"/>
      <c r="BP525" s="123"/>
      <c r="BQ525" s="123" t="n">
        <v>0</v>
      </c>
      <c r="BR525" s="122" t="n">
        <f aca="false">SUM(BO525:BQ525)</f>
        <v>0</v>
      </c>
      <c r="BS525" s="123"/>
      <c r="BT525" s="123"/>
      <c r="BU525" s="123"/>
      <c r="BV525" s="122" t="n">
        <f aca="false">SUM(BS525:BU525)</f>
        <v>0</v>
      </c>
      <c r="BW525" s="123"/>
      <c r="BX525" s="123"/>
      <c r="BY525" s="123" t="n">
        <v>0</v>
      </c>
      <c r="BZ525" s="122" t="n">
        <f aca="false">SUM(BW525:BY525)</f>
        <v>0</v>
      </c>
      <c r="CA525" s="123"/>
      <c r="CB525" s="123"/>
      <c r="CC525" s="123"/>
      <c r="CD525" s="122" t="n">
        <f aca="false">SUM(CA525:CC525)</f>
        <v>0</v>
      </c>
      <c r="CE525" s="123"/>
      <c r="CF525" s="123"/>
      <c r="CG525" s="123"/>
      <c r="CH525" s="123"/>
      <c r="CI525" s="123"/>
      <c r="CJ525" s="122" t="n">
        <f aca="false">SUM(CF525:CI525)</f>
        <v>0</v>
      </c>
      <c r="CK525" s="123" t="n">
        <f aca="false">BN525+BR525+BV525+BZ525+CD525+CE525+CJ525</f>
        <v>0</v>
      </c>
      <c r="CL525" s="125" t="n">
        <v>0</v>
      </c>
      <c r="CM525" s="126"/>
      <c r="CN525" s="32"/>
      <c r="CO525" s="32"/>
      <c r="CP525" s="32"/>
      <c r="CQ525" s="32"/>
      <c r="CR525" s="32"/>
      <c r="CS525" s="32"/>
      <c r="CT525" s="32"/>
    </row>
    <row r="526" customFormat="false" ht="24.75" hidden="false" customHeight="true" outlineLevel="0" collapsed="false">
      <c r="A526" s="32"/>
      <c r="B526" s="106" t="n">
        <f aca="false">B525+1</f>
        <v>516</v>
      </c>
      <c r="C526" s="117" t="n">
        <f aca="false">INDEX(_Rge_Projectdata_3rd,$B526,MATCH(C$10,_Rge_Headline_Projectdata,0))</f>
        <v>0</v>
      </c>
      <c r="D526" s="117" t="n">
        <f aca="false">INDEX(_Rge_Projectdata_3rd,$B526,MATCH(D$10,_Rge_Headline_Projectdata,0))</f>
        <v>0</v>
      </c>
      <c r="E526" s="118" t="str">
        <f aca="false" t="array" ref="E526:E526">IF(INDEX(_Rge_Projectdata_3rd,$B526,MATCH(E$10,_Rge_Headline_Projectdata,0))=0,"",INDEX(_Rge_Projectdata_3rd,$B526,MATCH(E$10,_Rge_Headline_Projectdata,0)))</f>
        <v/>
      </c>
      <c r="F526" s="119" t="str">
        <f aca="false">IF(OR(E526=0,E526&gt;_Reportdate),"Open","Closed")</f>
        <v>Open</v>
      </c>
      <c r="G526" s="120"/>
      <c r="H526" s="121"/>
      <c r="I526" s="121"/>
      <c r="J526" s="121"/>
      <c r="K526" s="122" t="n">
        <f aca="false">SUM(H526:J526)</f>
        <v>0</v>
      </c>
      <c r="L526" s="123"/>
      <c r="M526" s="123"/>
      <c r="N526" s="123"/>
      <c r="O526" s="122" t="n">
        <f aca="false">SUM(L526:N526)</f>
        <v>0</v>
      </c>
      <c r="P526" s="123"/>
      <c r="Q526" s="123"/>
      <c r="R526" s="123"/>
      <c r="S526" s="122" t="n">
        <f aca="false">SUM(P526:R526)</f>
        <v>0</v>
      </c>
      <c r="T526" s="123"/>
      <c r="U526" s="123"/>
      <c r="V526" s="123"/>
      <c r="W526" s="122" t="n">
        <f aca="false">SUM(T526:V526)</f>
        <v>0</v>
      </c>
      <c r="X526" s="123"/>
      <c r="Y526" s="123"/>
      <c r="Z526" s="123"/>
      <c r="AA526" s="122" t="n">
        <f aca="false">SUM(X526:Z526)</f>
        <v>0</v>
      </c>
      <c r="AB526" s="123"/>
      <c r="AC526" s="123"/>
      <c r="AD526" s="123"/>
      <c r="AE526" s="123"/>
      <c r="AF526" s="123"/>
      <c r="AG526" s="122" t="n">
        <f aca="false">SUM(AC526:AF526)</f>
        <v>0</v>
      </c>
      <c r="AH526" s="124" t="n">
        <f aca="false">K526+O526+S526+W526+AA526+AB526+AG526</f>
        <v>0</v>
      </c>
      <c r="AI526" s="120"/>
      <c r="AJ526" s="121"/>
      <c r="AK526" s="121"/>
      <c r="AL526" s="121"/>
      <c r="AM526" s="122" t="n">
        <f aca="false">SUM(AJ526:AL526)</f>
        <v>0</v>
      </c>
      <c r="AN526" s="123"/>
      <c r="AO526" s="123"/>
      <c r="AP526" s="123"/>
      <c r="AQ526" s="122" t="n">
        <f aca="false">SUM(AN526:AP526)</f>
        <v>0</v>
      </c>
      <c r="AR526" s="123"/>
      <c r="AS526" s="123"/>
      <c r="AT526" s="123"/>
      <c r="AU526" s="122" t="n">
        <f aca="false">SUM(AR526:AT526)</f>
        <v>0</v>
      </c>
      <c r="AV526" s="123"/>
      <c r="AW526" s="123"/>
      <c r="AX526" s="123"/>
      <c r="AY526" s="122" t="n">
        <f aca="false">SUM(AV526:AX526)</f>
        <v>0</v>
      </c>
      <c r="AZ526" s="123"/>
      <c r="BA526" s="123"/>
      <c r="BB526" s="123"/>
      <c r="BC526" s="122" t="n">
        <f aca="false">SUM(AZ526:BB526)</f>
        <v>0</v>
      </c>
      <c r="BD526" s="123"/>
      <c r="BE526" s="123"/>
      <c r="BF526" s="123"/>
      <c r="BG526" s="123"/>
      <c r="BH526" s="123"/>
      <c r="BI526" s="122" t="n">
        <f aca="false">SUM(BE526:BH526)</f>
        <v>0</v>
      </c>
      <c r="BJ526" s="124" t="n">
        <f aca="false">AM526+AQ526+AU526+AY526+BC526+BD526+BI526</f>
        <v>0</v>
      </c>
      <c r="BK526" s="120" t="n">
        <v>0</v>
      </c>
      <c r="BL526" s="121" t="n">
        <v>0</v>
      </c>
      <c r="BM526" s="121"/>
      <c r="BN526" s="122" t="n">
        <f aca="false">SUM(BK526:BM526)</f>
        <v>0</v>
      </c>
      <c r="BO526" s="123"/>
      <c r="BP526" s="123"/>
      <c r="BQ526" s="123" t="n">
        <v>0</v>
      </c>
      <c r="BR526" s="122" t="n">
        <f aca="false">SUM(BO526:BQ526)</f>
        <v>0</v>
      </c>
      <c r="BS526" s="123"/>
      <c r="BT526" s="123"/>
      <c r="BU526" s="123"/>
      <c r="BV526" s="122" t="n">
        <f aca="false">SUM(BS526:BU526)</f>
        <v>0</v>
      </c>
      <c r="BW526" s="123"/>
      <c r="BX526" s="123"/>
      <c r="BY526" s="123" t="n">
        <v>0</v>
      </c>
      <c r="BZ526" s="122" t="n">
        <f aca="false">SUM(BW526:BY526)</f>
        <v>0</v>
      </c>
      <c r="CA526" s="123"/>
      <c r="CB526" s="123"/>
      <c r="CC526" s="123"/>
      <c r="CD526" s="122" t="n">
        <f aca="false">SUM(CA526:CC526)</f>
        <v>0</v>
      </c>
      <c r="CE526" s="123"/>
      <c r="CF526" s="123"/>
      <c r="CG526" s="123"/>
      <c r="CH526" s="123"/>
      <c r="CI526" s="123"/>
      <c r="CJ526" s="122" t="n">
        <f aca="false">SUM(CF526:CI526)</f>
        <v>0</v>
      </c>
      <c r="CK526" s="123" t="n">
        <f aca="false">BN526+BR526+BV526+BZ526+CD526+CE526+CJ526</f>
        <v>0</v>
      </c>
      <c r="CL526" s="125" t="n">
        <v>0</v>
      </c>
      <c r="CM526" s="126"/>
      <c r="CN526" s="32"/>
      <c r="CO526" s="32"/>
      <c r="CP526" s="32"/>
      <c r="CQ526" s="32"/>
      <c r="CR526" s="32"/>
      <c r="CS526" s="32"/>
      <c r="CT526" s="32"/>
    </row>
    <row r="527" customFormat="false" ht="24.75" hidden="false" customHeight="true" outlineLevel="0" collapsed="false">
      <c r="A527" s="32"/>
      <c r="B527" s="106" t="n">
        <f aca="false">B526+1</f>
        <v>517</v>
      </c>
      <c r="C527" s="117" t="n">
        <f aca="false">INDEX(_Rge_Projectdata_3rd,$B527,MATCH(C$10,_Rge_Headline_Projectdata,0))</f>
        <v>0</v>
      </c>
      <c r="D527" s="117" t="n">
        <f aca="false">INDEX(_Rge_Projectdata_3rd,$B527,MATCH(D$10,_Rge_Headline_Projectdata,0))</f>
        <v>0</v>
      </c>
      <c r="E527" s="118" t="str">
        <f aca="false" t="array" ref="E527:E527">IF(INDEX(_Rge_Projectdata_3rd,$B527,MATCH(E$10,_Rge_Headline_Projectdata,0))=0,"",INDEX(_Rge_Projectdata_3rd,$B527,MATCH(E$10,_Rge_Headline_Projectdata,0)))</f>
        <v/>
      </c>
      <c r="F527" s="119" t="str">
        <f aca="false">IF(OR(E527=0,E527&gt;_Reportdate),"Open","Closed")</f>
        <v>Open</v>
      </c>
      <c r="G527" s="120"/>
      <c r="H527" s="121"/>
      <c r="I527" s="121"/>
      <c r="J527" s="121"/>
      <c r="K527" s="122" t="n">
        <f aca="false">SUM(H527:J527)</f>
        <v>0</v>
      </c>
      <c r="L527" s="123"/>
      <c r="M527" s="123"/>
      <c r="N527" s="123"/>
      <c r="O527" s="122" t="n">
        <f aca="false">SUM(L527:N527)</f>
        <v>0</v>
      </c>
      <c r="P527" s="123"/>
      <c r="Q527" s="123"/>
      <c r="R527" s="123"/>
      <c r="S527" s="122" t="n">
        <f aca="false">SUM(P527:R527)</f>
        <v>0</v>
      </c>
      <c r="T527" s="123"/>
      <c r="U527" s="123"/>
      <c r="V527" s="123"/>
      <c r="W527" s="122" t="n">
        <f aca="false">SUM(T527:V527)</f>
        <v>0</v>
      </c>
      <c r="X527" s="123"/>
      <c r="Y527" s="123"/>
      <c r="Z527" s="123"/>
      <c r="AA527" s="122" t="n">
        <f aca="false">SUM(X527:Z527)</f>
        <v>0</v>
      </c>
      <c r="AB527" s="123"/>
      <c r="AC527" s="123"/>
      <c r="AD527" s="123"/>
      <c r="AE527" s="123"/>
      <c r="AF527" s="123"/>
      <c r="AG527" s="122" t="n">
        <f aca="false">SUM(AC527:AF527)</f>
        <v>0</v>
      </c>
      <c r="AH527" s="124" t="n">
        <f aca="false">K527+O527+S527+W527+AA527+AB527+AG527</f>
        <v>0</v>
      </c>
      <c r="AI527" s="120"/>
      <c r="AJ527" s="121"/>
      <c r="AK527" s="121"/>
      <c r="AL527" s="121"/>
      <c r="AM527" s="122" t="n">
        <f aca="false">SUM(AJ527:AL527)</f>
        <v>0</v>
      </c>
      <c r="AN527" s="123"/>
      <c r="AO527" s="123"/>
      <c r="AP527" s="123"/>
      <c r="AQ527" s="122" t="n">
        <f aca="false">SUM(AN527:AP527)</f>
        <v>0</v>
      </c>
      <c r="AR527" s="123"/>
      <c r="AS527" s="123"/>
      <c r="AT527" s="123"/>
      <c r="AU527" s="122" t="n">
        <f aca="false">SUM(AR527:AT527)</f>
        <v>0</v>
      </c>
      <c r="AV527" s="123"/>
      <c r="AW527" s="123"/>
      <c r="AX527" s="123"/>
      <c r="AY527" s="122" t="n">
        <f aca="false">SUM(AV527:AX527)</f>
        <v>0</v>
      </c>
      <c r="AZ527" s="123"/>
      <c r="BA527" s="123"/>
      <c r="BB527" s="123"/>
      <c r="BC527" s="122" t="n">
        <f aca="false">SUM(AZ527:BB527)</f>
        <v>0</v>
      </c>
      <c r="BD527" s="123"/>
      <c r="BE527" s="123"/>
      <c r="BF527" s="123"/>
      <c r="BG527" s="123"/>
      <c r="BH527" s="123"/>
      <c r="BI527" s="122" t="n">
        <f aca="false">SUM(BE527:BH527)</f>
        <v>0</v>
      </c>
      <c r="BJ527" s="124" t="n">
        <f aca="false">AM527+AQ527+AU527+AY527+BC527+BD527+BI527</f>
        <v>0</v>
      </c>
      <c r="BK527" s="120" t="n">
        <v>0</v>
      </c>
      <c r="BL527" s="121" t="n">
        <v>0</v>
      </c>
      <c r="BM527" s="121"/>
      <c r="BN527" s="122" t="n">
        <f aca="false">SUM(BK527:BM527)</f>
        <v>0</v>
      </c>
      <c r="BO527" s="123"/>
      <c r="BP527" s="123"/>
      <c r="BQ527" s="123" t="n">
        <v>0</v>
      </c>
      <c r="BR527" s="122" t="n">
        <f aca="false">SUM(BO527:BQ527)</f>
        <v>0</v>
      </c>
      <c r="BS527" s="123"/>
      <c r="BT527" s="123"/>
      <c r="BU527" s="123"/>
      <c r="BV527" s="122" t="n">
        <f aca="false">SUM(BS527:BU527)</f>
        <v>0</v>
      </c>
      <c r="BW527" s="123"/>
      <c r="BX527" s="123"/>
      <c r="BY527" s="123" t="n">
        <v>0</v>
      </c>
      <c r="BZ527" s="122" t="n">
        <f aca="false">SUM(BW527:BY527)</f>
        <v>0</v>
      </c>
      <c r="CA527" s="123"/>
      <c r="CB527" s="123"/>
      <c r="CC527" s="123"/>
      <c r="CD527" s="122" t="n">
        <f aca="false">SUM(CA527:CC527)</f>
        <v>0</v>
      </c>
      <c r="CE527" s="123"/>
      <c r="CF527" s="123"/>
      <c r="CG527" s="123"/>
      <c r="CH527" s="123"/>
      <c r="CI527" s="123"/>
      <c r="CJ527" s="122" t="n">
        <f aca="false">SUM(CF527:CI527)</f>
        <v>0</v>
      </c>
      <c r="CK527" s="123" t="n">
        <f aca="false">BN527+BR527+BV527+BZ527+CD527+CE527+CJ527</f>
        <v>0</v>
      </c>
      <c r="CL527" s="125" t="n">
        <v>0</v>
      </c>
      <c r="CM527" s="126"/>
      <c r="CN527" s="32"/>
      <c r="CO527" s="32"/>
      <c r="CP527" s="32"/>
      <c r="CQ527" s="32"/>
      <c r="CR527" s="32"/>
      <c r="CS527" s="32"/>
      <c r="CT527" s="32"/>
    </row>
    <row r="528" customFormat="false" ht="24.75" hidden="false" customHeight="true" outlineLevel="0" collapsed="false">
      <c r="A528" s="32"/>
      <c r="B528" s="106" t="n">
        <f aca="false">B527+1</f>
        <v>518</v>
      </c>
      <c r="C528" s="117" t="n">
        <f aca="false">INDEX(_Rge_Projectdata_3rd,$B528,MATCH(C$10,_Rge_Headline_Projectdata,0))</f>
        <v>0</v>
      </c>
      <c r="D528" s="117" t="n">
        <f aca="false">INDEX(_Rge_Projectdata_3rd,$B528,MATCH(D$10,_Rge_Headline_Projectdata,0))</f>
        <v>0</v>
      </c>
      <c r="E528" s="118" t="str">
        <f aca="false" t="array" ref="E528:E528">IF(INDEX(_Rge_Projectdata_3rd,$B528,MATCH(E$10,_Rge_Headline_Projectdata,0))=0,"",INDEX(_Rge_Projectdata_3rd,$B528,MATCH(E$10,_Rge_Headline_Projectdata,0)))</f>
        <v/>
      </c>
      <c r="F528" s="119" t="str">
        <f aca="false">IF(OR(E528=0,E528&gt;_Reportdate),"Open","Closed")</f>
        <v>Open</v>
      </c>
      <c r="G528" s="120"/>
      <c r="H528" s="121"/>
      <c r="I528" s="121"/>
      <c r="J528" s="121"/>
      <c r="K528" s="122" t="n">
        <f aca="false">SUM(H528:J528)</f>
        <v>0</v>
      </c>
      <c r="L528" s="123"/>
      <c r="M528" s="123"/>
      <c r="N528" s="123"/>
      <c r="O528" s="122" t="n">
        <f aca="false">SUM(L528:N528)</f>
        <v>0</v>
      </c>
      <c r="P528" s="123"/>
      <c r="Q528" s="123"/>
      <c r="R528" s="123"/>
      <c r="S528" s="122" t="n">
        <f aca="false">SUM(P528:R528)</f>
        <v>0</v>
      </c>
      <c r="T528" s="123"/>
      <c r="U528" s="123"/>
      <c r="V528" s="123"/>
      <c r="W528" s="122" t="n">
        <f aca="false">SUM(T528:V528)</f>
        <v>0</v>
      </c>
      <c r="X528" s="123"/>
      <c r="Y528" s="123"/>
      <c r="Z528" s="123"/>
      <c r="AA528" s="122" t="n">
        <f aca="false">SUM(X528:Z528)</f>
        <v>0</v>
      </c>
      <c r="AB528" s="123"/>
      <c r="AC528" s="123"/>
      <c r="AD528" s="123"/>
      <c r="AE528" s="123"/>
      <c r="AF528" s="123"/>
      <c r="AG528" s="122" t="n">
        <f aca="false">SUM(AC528:AF528)</f>
        <v>0</v>
      </c>
      <c r="AH528" s="124" t="n">
        <f aca="false">K528+O528+S528+W528+AA528+AB528+AG528</f>
        <v>0</v>
      </c>
      <c r="AI528" s="120"/>
      <c r="AJ528" s="121"/>
      <c r="AK528" s="121"/>
      <c r="AL528" s="121"/>
      <c r="AM528" s="122" t="n">
        <f aca="false">SUM(AJ528:AL528)</f>
        <v>0</v>
      </c>
      <c r="AN528" s="123"/>
      <c r="AO528" s="123"/>
      <c r="AP528" s="123"/>
      <c r="AQ528" s="122" t="n">
        <f aca="false">SUM(AN528:AP528)</f>
        <v>0</v>
      </c>
      <c r="AR528" s="123"/>
      <c r="AS528" s="123"/>
      <c r="AT528" s="123"/>
      <c r="AU528" s="122" t="n">
        <f aca="false">SUM(AR528:AT528)</f>
        <v>0</v>
      </c>
      <c r="AV528" s="123"/>
      <c r="AW528" s="123"/>
      <c r="AX528" s="123"/>
      <c r="AY528" s="122" t="n">
        <f aca="false">SUM(AV528:AX528)</f>
        <v>0</v>
      </c>
      <c r="AZ528" s="123"/>
      <c r="BA528" s="123"/>
      <c r="BB528" s="123"/>
      <c r="BC528" s="122" t="n">
        <f aca="false">SUM(AZ528:BB528)</f>
        <v>0</v>
      </c>
      <c r="BD528" s="123"/>
      <c r="BE528" s="123"/>
      <c r="BF528" s="123"/>
      <c r="BG528" s="123"/>
      <c r="BH528" s="123"/>
      <c r="BI528" s="122" t="n">
        <f aca="false">SUM(BE528:BH528)</f>
        <v>0</v>
      </c>
      <c r="BJ528" s="124" t="n">
        <f aca="false">AM528+AQ528+AU528+AY528+BC528+BD528+BI528</f>
        <v>0</v>
      </c>
      <c r="BK528" s="120" t="n">
        <v>0</v>
      </c>
      <c r="BL528" s="121" t="n">
        <v>0</v>
      </c>
      <c r="BM528" s="121"/>
      <c r="BN528" s="122" t="n">
        <f aca="false">SUM(BK528:BM528)</f>
        <v>0</v>
      </c>
      <c r="BO528" s="123"/>
      <c r="BP528" s="123"/>
      <c r="BQ528" s="123" t="n">
        <v>0</v>
      </c>
      <c r="BR528" s="122" t="n">
        <f aca="false">SUM(BO528:BQ528)</f>
        <v>0</v>
      </c>
      <c r="BS528" s="123"/>
      <c r="BT528" s="123"/>
      <c r="BU528" s="123"/>
      <c r="BV528" s="122" t="n">
        <f aca="false">SUM(BS528:BU528)</f>
        <v>0</v>
      </c>
      <c r="BW528" s="123"/>
      <c r="BX528" s="123"/>
      <c r="BY528" s="123" t="n">
        <v>0</v>
      </c>
      <c r="BZ528" s="122" t="n">
        <f aca="false">SUM(BW528:BY528)</f>
        <v>0</v>
      </c>
      <c r="CA528" s="123"/>
      <c r="CB528" s="123"/>
      <c r="CC528" s="123"/>
      <c r="CD528" s="122" t="n">
        <f aca="false">SUM(CA528:CC528)</f>
        <v>0</v>
      </c>
      <c r="CE528" s="123"/>
      <c r="CF528" s="123"/>
      <c r="CG528" s="123"/>
      <c r="CH528" s="123"/>
      <c r="CI528" s="123"/>
      <c r="CJ528" s="122" t="n">
        <f aca="false">SUM(CF528:CI528)</f>
        <v>0</v>
      </c>
      <c r="CK528" s="123" t="n">
        <f aca="false">BN528+BR528+BV528+BZ528+CD528+CE528+CJ528</f>
        <v>0</v>
      </c>
      <c r="CL528" s="125" t="n">
        <v>0</v>
      </c>
      <c r="CM528" s="126"/>
      <c r="CN528" s="32"/>
      <c r="CO528" s="32"/>
      <c r="CP528" s="32"/>
      <c r="CQ528" s="32"/>
      <c r="CR528" s="32"/>
      <c r="CS528" s="32"/>
      <c r="CT528" s="32"/>
    </row>
    <row r="529" customFormat="false" ht="24.75" hidden="false" customHeight="true" outlineLevel="0" collapsed="false">
      <c r="A529" s="32"/>
      <c r="B529" s="106" t="n">
        <f aca="false">B528+1</f>
        <v>519</v>
      </c>
      <c r="C529" s="117" t="n">
        <f aca="false">INDEX(_Rge_Projectdata_3rd,$B529,MATCH(C$10,_Rge_Headline_Projectdata,0))</f>
        <v>0</v>
      </c>
      <c r="D529" s="117" t="n">
        <f aca="false">INDEX(_Rge_Projectdata_3rd,$B529,MATCH(D$10,_Rge_Headline_Projectdata,0))</f>
        <v>0</v>
      </c>
      <c r="E529" s="118" t="str">
        <f aca="false" t="array" ref="E529:E529">IF(INDEX(_Rge_Projectdata_3rd,$B529,MATCH(E$10,_Rge_Headline_Projectdata,0))=0,"",INDEX(_Rge_Projectdata_3rd,$B529,MATCH(E$10,_Rge_Headline_Projectdata,0)))</f>
        <v/>
      </c>
      <c r="F529" s="119" t="str">
        <f aca="false">IF(OR(E529=0,E529&gt;_Reportdate),"Open","Closed")</f>
        <v>Open</v>
      </c>
      <c r="G529" s="120"/>
      <c r="H529" s="121"/>
      <c r="I529" s="121"/>
      <c r="J529" s="121"/>
      <c r="K529" s="122" t="n">
        <f aca="false">SUM(H529:J529)</f>
        <v>0</v>
      </c>
      <c r="L529" s="123"/>
      <c r="M529" s="123"/>
      <c r="N529" s="123"/>
      <c r="O529" s="122" t="n">
        <f aca="false">SUM(L529:N529)</f>
        <v>0</v>
      </c>
      <c r="P529" s="123"/>
      <c r="Q529" s="123"/>
      <c r="R529" s="123"/>
      <c r="S529" s="122" t="n">
        <f aca="false">SUM(P529:R529)</f>
        <v>0</v>
      </c>
      <c r="T529" s="123"/>
      <c r="U529" s="123"/>
      <c r="V529" s="123"/>
      <c r="W529" s="122" t="n">
        <f aca="false">SUM(T529:V529)</f>
        <v>0</v>
      </c>
      <c r="X529" s="123"/>
      <c r="Y529" s="123"/>
      <c r="Z529" s="123"/>
      <c r="AA529" s="122" t="n">
        <f aca="false">SUM(X529:Z529)</f>
        <v>0</v>
      </c>
      <c r="AB529" s="123"/>
      <c r="AC529" s="123"/>
      <c r="AD529" s="123"/>
      <c r="AE529" s="123"/>
      <c r="AF529" s="123"/>
      <c r="AG529" s="122" t="n">
        <f aca="false">SUM(AC529:AF529)</f>
        <v>0</v>
      </c>
      <c r="AH529" s="124" t="n">
        <f aca="false">K529+O529+S529+W529+AA529+AB529+AG529</f>
        <v>0</v>
      </c>
      <c r="AI529" s="120"/>
      <c r="AJ529" s="121"/>
      <c r="AK529" s="121"/>
      <c r="AL529" s="121"/>
      <c r="AM529" s="122" t="n">
        <f aca="false">SUM(AJ529:AL529)</f>
        <v>0</v>
      </c>
      <c r="AN529" s="123"/>
      <c r="AO529" s="123"/>
      <c r="AP529" s="123"/>
      <c r="AQ529" s="122" t="n">
        <f aca="false">SUM(AN529:AP529)</f>
        <v>0</v>
      </c>
      <c r="AR529" s="123"/>
      <c r="AS529" s="123"/>
      <c r="AT529" s="123"/>
      <c r="AU529" s="122" t="n">
        <f aca="false">SUM(AR529:AT529)</f>
        <v>0</v>
      </c>
      <c r="AV529" s="123"/>
      <c r="AW529" s="123"/>
      <c r="AX529" s="123"/>
      <c r="AY529" s="122" t="n">
        <f aca="false">SUM(AV529:AX529)</f>
        <v>0</v>
      </c>
      <c r="AZ529" s="123"/>
      <c r="BA529" s="123"/>
      <c r="BB529" s="123"/>
      <c r="BC529" s="122" t="n">
        <f aca="false">SUM(AZ529:BB529)</f>
        <v>0</v>
      </c>
      <c r="BD529" s="123"/>
      <c r="BE529" s="123"/>
      <c r="BF529" s="123"/>
      <c r="BG529" s="123"/>
      <c r="BH529" s="123"/>
      <c r="BI529" s="122" t="n">
        <f aca="false">SUM(BE529:BH529)</f>
        <v>0</v>
      </c>
      <c r="BJ529" s="124" t="n">
        <f aca="false">AM529+AQ529+AU529+AY529+BC529+BD529+BI529</f>
        <v>0</v>
      </c>
      <c r="BK529" s="120" t="n">
        <v>0</v>
      </c>
      <c r="BL529" s="121" t="n">
        <v>0</v>
      </c>
      <c r="BM529" s="121"/>
      <c r="BN529" s="122" t="n">
        <f aca="false">SUM(BK529:BM529)</f>
        <v>0</v>
      </c>
      <c r="BO529" s="123"/>
      <c r="BP529" s="123"/>
      <c r="BQ529" s="123" t="n">
        <v>0</v>
      </c>
      <c r="BR529" s="122" t="n">
        <f aca="false">SUM(BO529:BQ529)</f>
        <v>0</v>
      </c>
      <c r="BS529" s="123"/>
      <c r="BT529" s="123"/>
      <c r="BU529" s="123"/>
      <c r="BV529" s="122" t="n">
        <f aca="false">SUM(BS529:BU529)</f>
        <v>0</v>
      </c>
      <c r="BW529" s="123"/>
      <c r="BX529" s="123"/>
      <c r="BY529" s="123" t="n">
        <v>0</v>
      </c>
      <c r="BZ529" s="122" t="n">
        <f aca="false">SUM(BW529:BY529)</f>
        <v>0</v>
      </c>
      <c r="CA529" s="123"/>
      <c r="CB529" s="123"/>
      <c r="CC529" s="123"/>
      <c r="CD529" s="122" t="n">
        <f aca="false">SUM(CA529:CC529)</f>
        <v>0</v>
      </c>
      <c r="CE529" s="123"/>
      <c r="CF529" s="123"/>
      <c r="CG529" s="123"/>
      <c r="CH529" s="123"/>
      <c r="CI529" s="123"/>
      <c r="CJ529" s="122" t="n">
        <f aca="false">SUM(CF529:CI529)</f>
        <v>0</v>
      </c>
      <c r="CK529" s="123" t="n">
        <f aca="false">BN529+BR529+BV529+BZ529+CD529+CE529+CJ529</f>
        <v>0</v>
      </c>
      <c r="CL529" s="125" t="n">
        <v>0</v>
      </c>
      <c r="CM529" s="126"/>
      <c r="CN529" s="32"/>
      <c r="CO529" s="32"/>
      <c r="CP529" s="32"/>
      <c r="CQ529" s="32"/>
      <c r="CR529" s="32"/>
      <c r="CS529" s="32"/>
      <c r="CT529" s="32"/>
    </row>
    <row r="530" customFormat="false" ht="24.75" hidden="false" customHeight="true" outlineLevel="0" collapsed="false">
      <c r="A530" s="32"/>
      <c r="B530" s="106" t="n">
        <f aca="false">B529+1</f>
        <v>520</v>
      </c>
      <c r="C530" s="117" t="n">
        <f aca="false">INDEX(_Rge_Projectdata_3rd,$B530,MATCH(C$10,_Rge_Headline_Projectdata,0))</f>
        <v>0</v>
      </c>
      <c r="D530" s="117" t="n">
        <f aca="false">INDEX(_Rge_Projectdata_3rd,$B530,MATCH(D$10,_Rge_Headline_Projectdata,0))</f>
        <v>0</v>
      </c>
      <c r="E530" s="118" t="str">
        <f aca="false" t="array" ref="E530:E530">IF(INDEX(_Rge_Projectdata_3rd,$B530,MATCH(E$10,_Rge_Headline_Projectdata,0))=0,"",INDEX(_Rge_Projectdata_3rd,$B530,MATCH(E$10,_Rge_Headline_Projectdata,0)))</f>
        <v/>
      </c>
      <c r="F530" s="119" t="str">
        <f aca="false">IF(OR(E530=0,E530&gt;_Reportdate),"Open","Closed")</f>
        <v>Open</v>
      </c>
      <c r="G530" s="120"/>
      <c r="H530" s="121"/>
      <c r="I530" s="121"/>
      <c r="J530" s="121"/>
      <c r="K530" s="122" t="n">
        <f aca="false">SUM(H530:J530)</f>
        <v>0</v>
      </c>
      <c r="L530" s="123"/>
      <c r="M530" s="123"/>
      <c r="N530" s="123"/>
      <c r="O530" s="122" t="n">
        <f aca="false">SUM(L530:N530)</f>
        <v>0</v>
      </c>
      <c r="P530" s="123"/>
      <c r="Q530" s="123"/>
      <c r="R530" s="123"/>
      <c r="S530" s="122" t="n">
        <f aca="false">SUM(P530:R530)</f>
        <v>0</v>
      </c>
      <c r="T530" s="123"/>
      <c r="U530" s="123"/>
      <c r="V530" s="123"/>
      <c r="W530" s="122" t="n">
        <f aca="false">SUM(T530:V530)</f>
        <v>0</v>
      </c>
      <c r="X530" s="123"/>
      <c r="Y530" s="123"/>
      <c r="Z530" s="123"/>
      <c r="AA530" s="122" t="n">
        <f aca="false">SUM(X530:Z530)</f>
        <v>0</v>
      </c>
      <c r="AB530" s="123"/>
      <c r="AC530" s="123"/>
      <c r="AD530" s="123"/>
      <c r="AE530" s="123"/>
      <c r="AF530" s="123"/>
      <c r="AG530" s="122" t="n">
        <f aca="false">SUM(AC530:AF530)</f>
        <v>0</v>
      </c>
      <c r="AH530" s="124" t="n">
        <f aca="false">K530+O530+S530+W530+AA530+AB530+AG530</f>
        <v>0</v>
      </c>
      <c r="AI530" s="120"/>
      <c r="AJ530" s="121"/>
      <c r="AK530" s="121"/>
      <c r="AL530" s="121"/>
      <c r="AM530" s="122" t="n">
        <f aca="false">SUM(AJ530:AL530)</f>
        <v>0</v>
      </c>
      <c r="AN530" s="123"/>
      <c r="AO530" s="123"/>
      <c r="AP530" s="123"/>
      <c r="AQ530" s="122" t="n">
        <f aca="false">SUM(AN530:AP530)</f>
        <v>0</v>
      </c>
      <c r="AR530" s="123"/>
      <c r="AS530" s="123"/>
      <c r="AT530" s="123"/>
      <c r="AU530" s="122" t="n">
        <f aca="false">SUM(AR530:AT530)</f>
        <v>0</v>
      </c>
      <c r="AV530" s="123"/>
      <c r="AW530" s="123"/>
      <c r="AX530" s="123"/>
      <c r="AY530" s="122" t="n">
        <f aca="false">SUM(AV530:AX530)</f>
        <v>0</v>
      </c>
      <c r="AZ530" s="123"/>
      <c r="BA530" s="123"/>
      <c r="BB530" s="123"/>
      <c r="BC530" s="122" t="n">
        <f aca="false">SUM(AZ530:BB530)</f>
        <v>0</v>
      </c>
      <c r="BD530" s="123"/>
      <c r="BE530" s="123"/>
      <c r="BF530" s="123"/>
      <c r="BG530" s="123"/>
      <c r="BH530" s="123"/>
      <c r="BI530" s="122" t="n">
        <f aca="false">SUM(BE530:BH530)</f>
        <v>0</v>
      </c>
      <c r="BJ530" s="124" t="n">
        <f aca="false">AM530+AQ530+AU530+AY530+BC530+BD530+BI530</f>
        <v>0</v>
      </c>
      <c r="BK530" s="120" t="n">
        <v>0</v>
      </c>
      <c r="BL530" s="121" t="n">
        <v>0</v>
      </c>
      <c r="BM530" s="121"/>
      <c r="BN530" s="122" t="n">
        <f aca="false">SUM(BK530:BM530)</f>
        <v>0</v>
      </c>
      <c r="BO530" s="123"/>
      <c r="BP530" s="123"/>
      <c r="BQ530" s="123" t="n">
        <v>0</v>
      </c>
      <c r="BR530" s="122" t="n">
        <f aca="false">SUM(BO530:BQ530)</f>
        <v>0</v>
      </c>
      <c r="BS530" s="123"/>
      <c r="BT530" s="123"/>
      <c r="BU530" s="123"/>
      <c r="BV530" s="122" t="n">
        <f aca="false">SUM(BS530:BU530)</f>
        <v>0</v>
      </c>
      <c r="BW530" s="123"/>
      <c r="BX530" s="123"/>
      <c r="BY530" s="123" t="n">
        <v>0</v>
      </c>
      <c r="BZ530" s="122" t="n">
        <f aca="false">SUM(BW530:BY530)</f>
        <v>0</v>
      </c>
      <c r="CA530" s="123"/>
      <c r="CB530" s="123"/>
      <c r="CC530" s="123"/>
      <c r="CD530" s="122" t="n">
        <f aca="false">SUM(CA530:CC530)</f>
        <v>0</v>
      </c>
      <c r="CE530" s="123"/>
      <c r="CF530" s="123"/>
      <c r="CG530" s="123"/>
      <c r="CH530" s="123"/>
      <c r="CI530" s="123"/>
      <c r="CJ530" s="122" t="n">
        <f aca="false">SUM(CF530:CI530)</f>
        <v>0</v>
      </c>
      <c r="CK530" s="123" t="n">
        <f aca="false">BN530+BR530+BV530+BZ530+CD530+CE530+CJ530</f>
        <v>0</v>
      </c>
      <c r="CL530" s="125" t="n">
        <v>0</v>
      </c>
      <c r="CM530" s="126"/>
      <c r="CN530" s="32"/>
      <c r="CO530" s="32"/>
      <c r="CP530" s="32"/>
      <c r="CQ530" s="32"/>
      <c r="CR530" s="32"/>
      <c r="CS530" s="32"/>
      <c r="CT530" s="32"/>
    </row>
    <row r="531" customFormat="false" ht="24.75" hidden="false" customHeight="true" outlineLevel="0" collapsed="false">
      <c r="A531" s="32"/>
      <c r="B531" s="106" t="n">
        <f aca="false">B530+1</f>
        <v>521</v>
      </c>
      <c r="C531" s="117" t="n">
        <f aca="false">INDEX(_Rge_Projectdata_3rd,$B531,MATCH(C$10,_Rge_Headline_Projectdata,0))</f>
        <v>0</v>
      </c>
      <c r="D531" s="117" t="n">
        <f aca="false">INDEX(_Rge_Projectdata_3rd,$B531,MATCH(D$10,_Rge_Headline_Projectdata,0))</f>
        <v>0</v>
      </c>
      <c r="E531" s="118" t="str">
        <f aca="false" t="array" ref="E531:E531">IF(INDEX(_Rge_Projectdata_3rd,$B531,MATCH(E$10,_Rge_Headline_Projectdata,0))=0,"",INDEX(_Rge_Projectdata_3rd,$B531,MATCH(E$10,_Rge_Headline_Projectdata,0)))</f>
        <v/>
      </c>
      <c r="F531" s="119" t="str">
        <f aca="false">IF(OR(E531=0,E531&gt;_Reportdate),"Open","Closed")</f>
        <v>Open</v>
      </c>
      <c r="G531" s="120"/>
      <c r="H531" s="121"/>
      <c r="I531" s="121"/>
      <c r="J531" s="121"/>
      <c r="K531" s="122" t="n">
        <f aca="false">SUM(H531:J531)</f>
        <v>0</v>
      </c>
      <c r="L531" s="123"/>
      <c r="M531" s="123"/>
      <c r="N531" s="123"/>
      <c r="O531" s="122" t="n">
        <f aca="false">SUM(L531:N531)</f>
        <v>0</v>
      </c>
      <c r="P531" s="123"/>
      <c r="Q531" s="123"/>
      <c r="R531" s="123"/>
      <c r="S531" s="122" t="n">
        <f aca="false">SUM(P531:R531)</f>
        <v>0</v>
      </c>
      <c r="T531" s="123"/>
      <c r="U531" s="123"/>
      <c r="V531" s="123"/>
      <c r="W531" s="122" t="n">
        <f aca="false">SUM(T531:V531)</f>
        <v>0</v>
      </c>
      <c r="X531" s="123"/>
      <c r="Y531" s="123"/>
      <c r="Z531" s="123"/>
      <c r="AA531" s="122" t="n">
        <f aca="false">SUM(X531:Z531)</f>
        <v>0</v>
      </c>
      <c r="AB531" s="123"/>
      <c r="AC531" s="123"/>
      <c r="AD531" s="123"/>
      <c r="AE531" s="123"/>
      <c r="AF531" s="123"/>
      <c r="AG531" s="122" t="n">
        <f aca="false">SUM(AC531:AF531)</f>
        <v>0</v>
      </c>
      <c r="AH531" s="124" t="n">
        <f aca="false">K531+O531+S531+W531+AA531+AB531+AG531</f>
        <v>0</v>
      </c>
      <c r="AI531" s="120"/>
      <c r="AJ531" s="121"/>
      <c r="AK531" s="121"/>
      <c r="AL531" s="121"/>
      <c r="AM531" s="122" t="n">
        <f aca="false">SUM(AJ531:AL531)</f>
        <v>0</v>
      </c>
      <c r="AN531" s="123"/>
      <c r="AO531" s="123"/>
      <c r="AP531" s="123"/>
      <c r="AQ531" s="122" t="n">
        <f aca="false">SUM(AN531:AP531)</f>
        <v>0</v>
      </c>
      <c r="AR531" s="123"/>
      <c r="AS531" s="123"/>
      <c r="AT531" s="123"/>
      <c r="AU531" s="122" t="n">
        <f aca="false">SUM(AR531:AT531)</f>
        <v>0</v>
      </c>
      <c r="AV531" s="123"/>
      <c r="AW531" s="123"/>
      <c r="AX531" s="123"/>
      <c r="AY531" s="122" t="n">
        <f aca="false">SUM(AV531:AX531)</f>
        <v>0</v>
      </c>
      <c r="AZ531" s="123"/>
      <c r="BA531" s="123"/>
      <c r="BB531" s="123"/>
      <c r="BC531" s="122" t="n">
        <f aca="false">SUM(AZ531:BB531)</f>
        <v>0</v>
      </c>
      <c r="BD531" s="123"/>
      <c r="BE531" s="123"/>
      <c r="BF531" s="123"/>
      <c r="BG531" s="123"/>
      <c r="BH531" s="123"/>
      <c r="BI531" s="122" t="n">
        <f aca="false">SUM(BE531:BH531)</f>
        <v>0</v>
      </c>
      <c r="BJ531" s="124" t="n">
        <f aca="false">AM531+AQ531+AU531+AY531+BC531+BD531+BI531</f>
        <v>0</v>
      </c>
      <c r="BK531" s="120" t="n">
        <v>0</v>
      </c>
      <c r="BL531" s="121" t="n">
        <v>0</v>
      </c>
      <c r="BM531" s="121"/>
      <c r="BN531" s="122" t="n">
        <f aca="false">SUM(BK531:BM531)</f>
        <v>0</v>
      </c>
      <c r="BO531" s="123"/>
      <c r="BP531" s="123"/>
      <c r="BQ531" s="123" t="n">
        <v>0</v>
      </c>
      <c r="BR531" s="122" t="n">
        <f aca="false">SUM(BO531:BQ531)</f>
        <v>0</v>
      </c>
      <c r="BS531" s="123"/>
      <c r="BT531" s="123"/>
      <c r="BU531" s="123"/>
      <c r="BV531" s="122" t="n">
        <f aca="false">SUM(BS531:BU531)</f>
        <v>0</v>
      </c>
      <c r="BW531" s="123"/>
      <c r="BX531" s="123"/>
      <c r="BY531" s="123" t="n">
        <v>0</v>
      </c>
      <c r="BZ531" s="122" t="n">
        <f aca="false">SUM(BW531:BY531)</f>
        <v>0</v>
      </c>
      <c r="CA531" s="123"/>
      <c r="CB531" s="123"/>
      <c r="CC531" s="123"/>
      <c r="CD531" s="122" t="n">
        <f aca="false">SUM(CA531:CC531)</f>
        <v>0</v>
      </c>
      <c r="CE531" s="123"/>
      <c r="CF531" s="123"/>
      <c r="CG531" s="123"/>
      <c r="CH531" s="123"/>
      <c r="CI531" s="123"/>
      <c r="CJ531" s="122" t="n">
        <f aca="false">SUM(CF531:CI531)</f>
        <v>0</v>
      </c>
      <c r="CK531" s="123" t="n">
        <f aca="false">BN531+BR531+BV531+BZ531+CD531+CE531+CJ531</f>
        <v>0</v>
      </c>
      <c r="CL531" s="125" t="n">
        <v>0</v>
      </c>
      <c r="CM531" s="126"/>
      <c r="CN531" s="32"/>
      <c r="CO531" s="32"/>
      <c r="CP531" s="32"/>
      <c r="CQ531" s="32"/>
      <c r="CR531" s="32"/>
      <c r="CS531" s="32"/>
      <c r="CT531" s="32"/>
    </row>
    <row r="532" customFormat="false" ht="24.75" hidden="false" customHeight="true" outlineLevel="0" collapsed="false">
      <c r="A532" s="32"/>
      <c r="B532" s="106" t="n">
        <f aca="false">B531+1</f>
        <v>522</v>
      </c>
      <c r="C532" s="117" t="n">
        <f aca="false">INDEX(_Rge_Projectdata_3rd,$B532,MATCH(C$10,_Rge_Headline_Projectdata,0))</f>
        <v>0</v>
      </c>
      <c r="D532" s="117" t="n">
        <f aca="false">INDEX(_Rge_Projectdata_3rd,$B532,MATCH(D$10,_Rge_Headline_Projectdata,0))</f>
        <v>0</v>
      </c>
      <c r="E532" s="118" t="str">
        <f aca="false" t="array" ref="E532:E532">IF(INDEX(_Rge_Projectdata_3rd,$B532,MATCH(E$10,_Rge_Headline_Projectdata,0))=0,"",INDEX(_Rge_Projectdata_3rd,$B532,MATCH(E$10,_Rge_Headline_Projectdata,0)))</f>
        <v/>
      </c>
      <c r="F532" s="119" t="str">
        <f aca="false">IF(OR(E532=0,E532&gt;_Reportdate),"Open","Closed")</f>
        <v>Open</v>
      </c>
      <c r="G532" s="120"/>
      <c r="H532" s="121"/>
      <c r="I532" s="121"/>
      <c r="J532" s="121"/>
      <c r="K532" s="122" t="n">
        <f aca="false">SUM(H532:J532)</f>
        <v>0</v>
      </c>
      <c r="L532" s="123"/>
      <c r="M532" s="123"/>
      <c r="N532" s="123"/>
      <c r="O532" s="122" t="n">
        <f aca="false">SUM(L532:N532)</f>
        <v>0</v>
      </c>
      <c r="P532" s="123"/>
      <c r="Q532" s="123"/>
      <c r="R532" s="123"/>
      <c r="S532" s="122" t="n">
        <f aca="false">SUM(P532:R532)</f>
        <v>0</v>
      </c>
      <c r="T532" s="123"/>
      <c r="U532" s="123"/>
      <c r="V532" s="123"/>
      <c r="W532" s="122" t="n">
        <f aca="false">SUM(T532:V532)</f>
        <v>0</v>
      </c>
      <c r="X532" s="123"/>
      <c r="Y532" s="123"/>
      <c r="Z532" s="123"/>
      <c r="AA532" s="122" t="n">
        <f aca="false">SUM(X532:Z532)</f>
        <v>0</v>
      </c>
      <c r="AB532" s="123"/>
      <c r="AC532" s="123"/>
      <c r="AD532" s="123"/>
      <c r="AE532" s="123"/>
      <c r="AF532" s="123"/>
      <c r="AG532" s="122" t="n">
        <f aca="false">SUM(AC532:AF532)</f>
        <v>0</v>
      </c>
      <c r="AH532" s="124" t="n">
        <f aca="false">K532+O532+S532+W532+AA532+AB532+AG532</f>
        <v>0</v>
      </c>
      <c r="AI532" s="120"/>
      <c r="AJ532" s="121"/>
      <c r="AK532" s="121"/>
      <c r="AL532" s="121"/>
      <c r="AM532" s="122" t="n">
        <f aca="false">SUM(AJ532:AL532)</f>
        <v>0</v>
      </c>
      <c r="AN532" s="123"/>
      <c r="AO532" s="123"/>
      <c r="AP532" s="123"/>
      <c r="AQ532" s="122" t="n">
        <f aca="false">SUM(AN532:AP532)</f>
        <v>0</v>
      </c>
      <c r="AR532" s="123"/>
      <c r="AS532" s="123"/>
      <c r="AT532" s="123"/>
      <c r="AU532" s="122" t="n">
        <f aca="false">SUM(AR532:AT532)</f>
        <v>0</v>
      </c>
      <c r="AV532" s="123"/>
      <c r="AW532" s="123"/>
      <c r="AX532" s="123"/>
      <c r="AY532" s="122" t="n">
        <f aca="false">SUM(AV532:AX532)</f>
        <v>0</v>
      </c>
      <c r="AZ532" s="123"/>
      <c r="BA532" s="123"/>
      <c r="BB532" s="123"/>
      <c r="BC532" s="122" t="n">
        <f aca="false">SUM(AZ532:BB532)</f>
        <v>0</v>
      </c>
      <c r="BD532" s="123"/>
      <c r="BE532" s="123"/>
      <c r="BF532" s="123"/>
      <c r="BG532" s="123"/>
      <c r="BH532" s="123"/>
      <c r="BI532" s="122" t="n">
        <f aca="false">SUM(BE532:BH532)</f>
        <v>0</v>
      </c>
      <c r="BJ532" s="124" t="n">
        <f aca="false">AM532+AQ532+AU532+AY532+BC532+BD532+BI532</f>
        <v>0</v>
      </c>
      <c r="BK532" s="120" t="n">
        <v>0</v>
      </c>
      <c r="BL532" s="121" t="n">
        <v>0</v>
      </c>
      <c r="BM532" s="121"/>
      <c r="BN532" s="122" t="n">
        <f aca="false">SUM(BK532:BM532)</f>
        <v>0</v>
      </c>
      <c r="BO532" s="123"/>
      <c r="BP532" s="123"/>
      <c r="BQ532" s="123" t="n">
        <v>0</v>
      </c>
      <c r="BR532" s="122" t="n">
        <f aca="false">SUM(BO532:BQ532)</f>
        <v>0</v>
      </c>
      <c r="BS532" s="123"/>
      <c r="BT532" s="123"/>
      <c r="BU532" s="123"/>
      <c r="BV532" s="122" t="n">
        <f aca="false">SUM(BS532:BU532)</f>
        <v>0</v>
      </c>
      <c r="BW532" s="123"/>
      <c r="BX532" s="123"/>
      <c r="BY532" s="123" t="n">
        <v>0</v>
      </c>
      <c r="BZ532" s="122" t="n">
        <f aca="false">SUM(BW532:BY532)</f>
        <v>0</v>
      </c>
      <c r="CA532" s="123"/>
      <c r="CB532" s="123"/>
      <c r="CC532" s="123"/>
      <c r="CD532" s="122" t="n">
        <f aca="false">SUM(CA532:CC532)</f>
        <v>0</v>
      </c>
      <c r="CE532" s="123"/>
      <c r="CF532" s="123"/>
      <c r="CG532" s="123"/>
      <c r="CH532" s="123"/>
      <c r="CI532" s="123"/>
      <c r="CJ532" s="122" t="n">
        <f aca="false">SUM(CF532:CI532)</f>
        <v>0</v>
      </c>
      <c r="CK532" s="123" t="n">
        <f aca="false">BN532+BR532+BV532+BZ532+CD532+CE532+CJ532</f>
        <v>0</v>
      </c>
      <c r="CL532" s="125" t="n">
        <v>0</v>
      </c>
      <c r="CM532" s="126"/>
      <c r="CN532" s="32"/>
      <c r="CO532" s="32"/>
      <c r="CP532" s="32"/>
      <c r="CQ532" s="32"/>
      <c r="CR532" s="32"/>
      <c r="CS532" s="32"/>
      <c r="CT532" s="32"/>
    </row>
    <row r="533" customFormat="false" ht="24.75" hidden="false" customHeight="true" outlineLevel="0" collapsed="false">
      <c r="A533" s="32"/>
      <c r="B533" s="106" t="n">
        <f aca="false">B532+1</f>
        <v>523</v>
      </c>
      <c r="C533" s="117" t="n">
        <f aca="false">INDEX(_Rge_Projectdata_3rd,$B533,MATCH(C$10,_Rge_Headline_Projectdata,0))</f>
        <v>0</v>
      </c>
      <c r="D533" s="117" t="n">
        <f aca="false">INDEX(_Rge_Projectdata_3rd,$B533,MATCH(D$10,_Rge_Headline_Projectdata,0))</f>
        <v>0</v>
      </c>
      <c r="E533" s="118" t="str">
        <f aca="false" t="array" ref="E533:E533">IF(INDEX(_Rge_Projectdata_3rd,$B533,MATCH(E$10,_Rge_Headline_Projectdata,0))=0,"",INDEX(_Rge_Projectdata_3rd,$B533,MATCH(E$10,_Rge_Headline_Projectdata,0)))</f>
        <v/>
      </c>
      <c r="F533" s="119" t="str">
        <f aca="false">IF(OR(E533=0,E533&gt;_Reportdate),"Open","Closed")</f>
        <v>Open</v>
      </c>
      <c r="G533" s="120"/>
      <c r="H533" s="121"/>
      <c r="I533" s="121"/>
      <c r="J533" s="121"/>
      <c r="K533" s="122" t="n">
        <f aca="false">SUM(H533:J533)</f>
        <v>0</v>
      </c>
      <c r="L533" s="123"/>
      <c r="M533" s="123"/>
      <c r="N533" s="123"/>
      <c r="O533" s="122" t="n">
        <f aca="false">SUM(L533:N533)</f>
        <v>0</v>
      </c>
      <c r="P533" s="123"/>
      <c r="Q533" s="123"/>
      <c r="R533" s="123"/>
      <c r="S533" s="122" t="n">
        <f aca="false">SUM(P533:R533)</f>
        <v>0</v>
      </c>
      <c r="T533" s="123"/>
      <c r="U533" s="123"/>
      <c r="V533" s="123"/>
      <c r="W533" s="122" t="n">
        <f aca="false">SUM(T533:V533)</f>
        <v>0</v>
      </c>
      <c r="X533" s="123"/>
      <c r="Y533" s="123"/>
      <c r="Z533" s="123"/>
      <c r="AA533" s="122" t="n">
        <f aca="false">SUM(X533:Z533)</f>
        <v>0</v>
      </c>
      <c r="AB533" s="123"/>
      <c r="AC533" s="123"/>
      <c r="AD533" s="123"/>
      <c r="AE533" s="123"/>
      <c r="AF533" s="123"/>
      <c r="AG533" s="122" t="n">
        <f aca="false">SUM(AC533:AF533)</f>
        <v>0</v>
      </c>
      <c r="AH533" s="124" t="n">
        <f aca="false">K533+O533+S533+W533+AA533+AB533+AG533</f>
        <v>0</v>
      </c>
      <c r="AI533" s="120"/>
      <c r="AJ533" s="121"/>
      <c r="AK533" s="121"/>
      <c r="AL533" s="121"/>
      <c r="AM533" s="122" t="n">
        <f aca="false">SUM(AJ533:AL533)</f>
        <v>0</v>
      </c>
      <c r="AN533" s="123"/>
      <c r="AO533" s="123"/>
      <c r="AP533" s="123"/>
      <c r="AQ533" s="122" t="n">
        <f aca="false">SUM(AN533:AP533)</f>
        <v>0</v>
      </c>
      <c r="AR533" s="123"/>
      <c r="AS533" s="123"/>
      <c r="AT533" s="123"/>
      <c r="AU533" s="122" t="n">
        <f aca="false">SUM(AR533:AT533)</f>
        <v>0</v>
      </c>
      <c r="AV533" s="123"/>
      <c r="AW533" s="123"/>
      <c r="AX533" s="123"/>
      <c r="AY533" s="122" t="n">
        <f aca="false">SUM(AV533:AX533)</f>
        <v>0</v>
      </c>
      <c r="AZ533" s="123"/>
      <c r="BA533" s="123"/>
      <c r="BB533" s="123"/>
      <c r="BC533" s="122" t="n">
        <f aca="false">SUM(AZ533:BB533)</f>
        <v>0</v>
      </c>
      <c r="BD533" s="123"/>
      <c r="BE533" s="123"/>
      <c r="BF533" s="123"/>
      <c r="BG533" s="123"/>
      <c r="BH533" s="123"/>
      <c r="BI533" s="122" t="n">
        <f aca="false">SUM(BE533:BH533)</f>
        <v>0</v>
      </c>
      <c r="BJ533" s="124" t="n">
        <f aca="false">AM533+AQ533+AU533+AY533+BC533+BD533+BI533</f>
        <v>0</v>
      </c>
      <c r="BK533" s="120" t="n">
        <v>0</v>
      </c>
      <c r="BL533" s="121" t="n">
        <v>0</v>
      </c>
      <c r="BM533" s="121"/>
      <c r="BN533" s="122" t="n">
        <f aca="false">SUM(BK533:BM533)</f>
        <v>0</v>
      </c>
      <c r="BO533" s="123"/>
      <c r="BP533" s="123"/>
      <c r="BQ533" s="123" t="n">
        <v>0</v>
      </c>
      <c r="BR533" s="122" t="n">
        <f aca="false">SUM(BO533:BQ533)</f>
        <v>0</v>
      </c>
      <c r="BS533" s="123"/>
      <c r="BT533" s="123"/>
      <c r="BU533" s="123"/>
      <c r="BV533" s="122" t="n">
        <f aca="false">SUM(BS533:BU533)</f>
        <v>0</v>
      </c>
      <c r="BW533" s="123"/>
      <c r="BX533" s="123"/>
      <c r="BY533" s="123" t="n">
        <v>0</v>
      </c>
      <c r="BZ533" s="122" t="n">
        <f aca="false">SUM(BW533:BY533)</f>
        <v>0</v>
      </c>
      <c r="CA533" s="123"/>
      <c r="CB533" s="123"/>
      <c r="CC533" s="123"/>
      <c r="CD533" s="122" t="n">
        <f aca="false">SUM(CA533:CC533)</f>
        <v>0</v>
      </c>
      <c r="CE533" s="123"/>
      <c r="CF533" s="123"/>
      <c r="CG533" s="123"/>
      <c r="CH533" s="123"/>
      <c r="CI533" s="123"/>
      <c r="CJ533" s="122" t="n">
        <f aca="false">SUM(CF533:CI533)</f>
        <v>0</v>
      </c>
      <c r="CK533" s="123" t="n">
        <f aca="false">BN533+BR533+BV533+BZ533+CD533+CE533+CJ533</f>
        <v>0</v>
      </c>
      <c r="CL533" s="125" t="n">
        <v>0</v>
      </c>
      <c r="CM533" s="126"/>
      <c r="CN533" s="32"/>
      <c r="CO533" s="32"/>
      <c r="CP533" s="32"/>
      <c r="CQ533" s="32"/>
      <c r="CR533" s="32"/>
      <c r="CS533" s="32"/>
      <c r="CT533" s="32"/>
    </row>
    <row r="534" customFormat="false" ht="24.75" hidden="false" customHeight="true" outlineLevel="0" collapsed="false">
      <c r="A534" s="32"/>
      <c r="B534" s="106" t="n">
        <f aca="false">B533+1</f>
        <v>524</v>
      </c>
      <c r="C534" s="117" t="n">
        <f aca="false">INDEX(_Rge_Projectdata_3rd,$B534,MATCH(C$10,_Rge_Headline_Projectdata,0))</f>
        <v>0</v>
      </c>
      <c r="D534" s="117" t="n">
        <f aca="false">INDEX(_Rge_Projectdata_3rd,$B534,MATCH(D$10,_Rge_Headline_Projectdata,0))</f>
        <v>0</v>
      </c>
      <c r="E534" s="118" t="str">
        <f aca="false" t="array" ref="E534:E534">IF(INDEX(_Rge_Projectdata_3rd,$B534,MATCH(E$10,_Rge_Headline_Projectdata,0))=0,"",INDEX(_Rge_Projectdata_3rd,$B534,MATCH(E$10,_Rge_Headline_Projectdata,0)))</f>
        <v/>
      </c>
      <c r="F534" s="119" t="str">
        <f aca="false">IF(OR(E534=0,E534&gt;_Reportdate),"Open","Closed")</f>
        <v>Open</v>
      </c>
      <c r="G534" s="120"/>
      <c r="H534" s="121"/>
      <c r="I534" s="121"/>
      <c r="J534" s="121"/>
      <c r="K534" s="122" t="n">
        <f aca="false">SUM(H534:J534)</f>
        <v>0</v>
      </c>
      <c r="L534" s="123"/>
      <c r="M534" s="123"/>
      <c r="N534" s="123"/>
      <c r="O534" s="122" t="n">
        <f aca="false">SUM(L534:N534)</f>
        <v>0</v>
      </c>
      <c r="P534" s="123"/>
      <c r="Q534" s="123"/>
      <c r="R534" s="123"/>
      <c r="S534" s="122" t="n">
        <f aca="false">SUM(P534:R534)</f>
        <v>0</v>
      </c>
      <c r="T534" s="123"/>
      <c r="U534" s="123"/>
      <c r="V534" s="123"/>
      <c r="W534" s="122" t="n">
        <f aca="false">SUM(T534:V534)</f>
        <v>0</v>
      </c>
      <c r="X534" s="123"/>
      <c r="Y534" s="123"/>
      <c r="Z534" s="123"/>
      <c r="AA534" s="122" t="n">
        <f aca="false">SUM(X534:Z534)</f>
        <v>0</v>
      </c>
      <c r="AB534" s="123"/>
      <c r="AC534" s="123"/>
      <c r="AD534" s="123"/>
      <c r="AE534" s="123"/>
      <c r="AF534" s="123"/>
      <c r="AG534" s="122" t="n">
        <f aca="false">SUM(AC534:AF534)</f>
        <v>0</v>
      </c>
      <c r="AH534" s="124" t="n">
        <f aca="false">K534+O534+S534+W534+AA534+AB534+AG534</f>
        <v>0</v>
      </c>
      <c r="AI534" s="120"/>
      <c r="AJ534" s="121"/>
      <c r="AK534" s="121"/>
      <c r="AL534" s="121"/>
      <c r="AM534" s="122" t="n">
        <f aca="false">SUM(AJ534:AL534)</f>
        <v>0</v>
      </c>
      <c r="AN534" s="123"/>
      <c r="AO534" s="123"/>
      <c r="AP534" s="123"/>
      <c r="AQ534" s="122" t="n">
        <f aca="false">SUM(AN534:AP534)</f>
        <v>0</v>
      </c>
      <c r="AR534" s="123"/>
      <c r="AS534" s="123"/>
      <c r="AT534" s="123"/>
      <c r="AU534" s="122" t="n">
        <f aca="false">SUM(AR534:AT534)</f>
        <v>0</v>
      </c>
      <c r="AV534" s="123"/>
      <c r="AW534" s="123"/>
      <c r="AX534" s="123"/>
      <c r="AY534" s="122" t="n">
        <f aca="false">SUM(AV534:AX534)</f>
        <v>0</v>
      </c>
      <c r="AZ534" s="123"/>
      <c r="BA534" s="123"/>
      <c r="BB534" s="123"/>
      <c r="BC534" s="122" t="n">
        <f aca="false">SUM(AZ534:BB534)</f>
        <v>0</v>
      </c>
      <c r="BD534" s="123"/>
      <c r="BE534" s="123"/>
      <c r="BF534" s="123"/>
      <c r="BG534" s="123"/>
      <c r="BH534" s="123"/>
      <c r="BI534" s="122" t="n">
        <f aca="false">SUM(BE534:BH534)</f>
        <v>0</v>
      </c>
      <c r="BJ534" s="124" t="n">
        <f aca="false">AM534+AQ534+AU534+AY534+BC534+BD534+BI534</f>
        <v>0</v>
      </c>
      <c r="BK534" s="120" t="n">
        <v>0</v>
      </c>
      <c r="BL534" s="121" t="n">
        <v>0</v>
      </c>
      <c r="BM534" s="121"/>
      <c r="BN534" s="122" t="n">
        <f aca="false">SUM(BK534:BM534)</f>
        <v>0</v>
      </c>
      <c r="BO534" s="123"/>
      <c r="BP534" s="123"/>
      <c r="BQ534" s="123" t="n">
        <v>0</v>
      </c>
      <c r="BR534" s="122" t="n">
        <f aca="false">SUM(BO534:BQ534)</f>
        <v>0</v>
      </c>
      <c r="BS534" s="123"/>
      <c r="BT534" s="123"/>
      <c r="BU534" s="123"/>
      <c r="BV534" s="122" t="n">
        <f aca="false">SUM(BS534:BU534)</f>
        <v>0</v>
      </c>
      <c r="BW534" s="123"/>
      <c r="BX534" s="123"/>
      <c r="BY534" s="123" t="n">
        <v>0</v>
      </c>
      <c r="BZ534" s="122" t="n">
        <f aca="false">SUM(BW534:BY534)</f>
        <v>0</v>
      </c>
      <c r="CA534" s="123"/>
      <c r="CB534" s="123"/>
      <c r="CC534" s="123"/>
      <c r="CD534" s="122" t="n">
        <f aca="false">SUM(CA534:CC534)</f>
        <v>0</v>
      </c>
      <c r="CE534" s="123"/>
      <c r="CF534" s="123"/>
      <c r="CG534" s="123"/>
      <c r="CH534" s="123"/>
      <c r="CI534" s="123"/>
      <c r="CJ534" s="122" t="n">
        <f aca="false">SUM(CF534:CI534)</f>
        <v>0</v>
      </c>
      <c r="CK534" s="123" t="n">
        <f aca="false">BN534+BR534+BV534+BZ534+CD534+CE534+CJ534</f>
        <v>0</v>
      </c>
      <c r="CL534" s="125" t="n">
        <v>0</v>
      </c>
      <c r="CM534" s="126"/>
      <c r="CN534" s="32"/>
      <c r="CO534" s="32"/>
      <c r="CP534" s="32"/>
      <c r="CQ534" s="32"/>
      <c r="CR534" s="32"/>
      <c r="CS534" s="32"/>
      <c r="CT534" s="32"/>
    </row>
    <row r="535" customFormat="false" ht="24.75" hidden="false" customHeight="true" outlineLevel="0" collapsed="false">
      <c r="A535" s="32"/>
      <c r="B535" s="106" t="n">
        <f aca="false">B534+1</f>
        <v>525</v>
      </c>
      <c r="C535" s="117" t="n">
        <f aca="false">INDEX(_Rge_Projectdata_3rd,$B535,MATCH(C$10,_Rge_Headline_Projectdata,0))</f>
        <v>0</v>
      </c>
      <c r="D535" s="117" t="n">
        <f aca="false">INDEX(_Rge_Projectdata_3rd,$B535,MATCH(D$10,_Rge_Headline_Projectdata,0))</f>
        <v>0</v>
      </c>
      <c r="E535" s="118" t="str">
        <f aca="false" t="array" ref="E535:E535">IF(INDEX(_Rge_Projectdata_3rd,$B535,MATCH(E$10,_Rge_Headline_Projectdata,0))=0,"",INDEX(_Rge_Projectdata_3rd,$B535,MATCH(E$10,_Rge_Headline_Projectdata,0)))</f>
        <v/>
      </c>
      <c r="F535" s="119" t="str">
        <f aca="false">IF(OR(E535=0,E535&gt;_Reportdate),"Open","Closed")</f>
        <v>Open</v>
      </c>
      <c r="G535" s="120"/>
      <c r="H535" s="121"/>
      <c r="I535" s="121"/>
      <c r="J535" s="121"/>
      <c r="K535" s="122" t="n">
        <f aca="false">SUM(H535:J535)</f>
        <v>0</v>
      </c>
      <c r="L535" s="123"/>
      <c r="M535" s="123"/>
      <c r="N535" s="123"/>
      <c r="O535" s="122" t="n">
        <f aca="false">SUM(L535:N535)</f>
        <v>0</v>
      </c>
      <c r="P535" s="123"/>
      <c r="Q535" s="123"/>
      <c r="R535" s="123"/>
      <c r="S535" s="122" t="n">
        <f aca="false">SUM(P535:R535)</f>
        <v>0</v>
      </c>
      <c r="T535" s="123"/>
      <c r="U535" s="123"/>
      <c r="V535" s="123"/>
      <c r="W535" s="122" t="n">
        <f aca="false">SUM(T535:V535)</f>
        <v>0</v>
      </c>
      <c r="X535" s="123"/>
      <c r="Y535" s="123"/>
      <c r="Z535" s="123"/>
      <c r="AA535" s="122" t="n">
        <f aca="false">SUM(X535:Z535)</f>
        <v>0</v>
      </c>
      <c r="AB535" s="123"/>
      <c r="AC535" s="123"/>
      <c r="AD535" s="123"/>
      <c r="AE535" s="123"/>
      <c r="AF535" s="123"/>
      <c r="AG535" s="122" t="n">
        <f aca="false">SUM(AC535:AF535)</f>
        <v>0</v>
      </c>
      <c r="AH535" s="124" t="n">
        <f aca="false">K535+O535+S535+W535+AA535+AB535+AG535</f>
        <v>0</v>
      </c>
      <c r="AI535" s="120"/>
      <c r="AJ535" s="121"/>
      <c r="AK535" s="121"/>
      <c r="AL535" s="121"/>
      <c r="AM535" s="122" t="n">
        <f aca="false">SUM(AJ535:AL535)</f>
        <v>0</v>
      </c>
      <c r="AN535" s="123"/>
      <c r="AO535" s="123"/>
      <c r="AP535" s="123"/>
      <c r="AQ535" s="122" t="n">
        <f aca="false">SUM(AN535:AP535)</f>
        <v>0</v>
      </c>
      <c r="AR535" s="123"/>
      <c r="AS535" s="123"/>
      <c r="AT535" s="123"/>
      <c r="AU535" s="122" t="n">
        <f aca="false">SUM(AR535:AT535)</f>
        <v>0</v>
      </c>
      <c r="AV535" s="123"/>
      <c r="AW535" s="123"/>
      <c r="AX535" s="123"/>
      <c r="AY535" s="122" t="n">
        <f aca="false">SUM(AV535:AX535)</f>
        <v>0</v>
      </c>
      <c r="AZ535" s="123"/>
      <c r="BA535" s="123"/>
      <c r="BB535" s="123"/>
      <c r="BC535" s="122" t="n">
        <f aca="false">SUM(AZ535:BB535)</f>
        <v>0</v>
      </c>
      <c r="BD535" s="123"/>
      <c r="BE535" s="123"/>
      <c r="BF535" s="123"/>
      <c r="BG535" s="123"/>
      <c r="BH535" s="123"/>
      <c r="BI535" s="122" t="n">
        <f aca="false">SUM(BE535:BH535)</f>
        <v>0</v>
      </c>
      <c r="BJ535" s="124" t="n">
        <f aca="false">AM535+AQ535+AU535+AY535+BC535+BD535+BI535</f>
        <v>0</v>
      </c>
      <c r="BK535" s="120" t="n">
        <v>0</v>
      </c>
      <c r="BL535" s="121" t="n">
        <v>0</v>
      </c>
      <c r="BM535" s="121"/>
      <c r="BN535" s="122" t="n">
        <f aca="false">SUM(BK535:BM535)</f>
        <v>0</v>
      </c>
      <c r="BO535" s="123"/>
      <c r="BP535" s="123"/>
      <c r="BQ535" s="123" t="n">
        <v>0</v>
      </c>
      <c r="BR535" s="122" t="n">
        <f aca="false">SUM(BO535:BQ535)</f>
        <v>0</v>
      </c>
      <c r="BS535" s="123"/>
      <c r="BT535" s="123"/>
      <c r="BU535" s="123"/>
      <c r="BV535" s="122" t="n">
        <f aca="false">SUM(BS535:BU535)</f>
        <v>0</v>
      </c>
      <c r="BW535" s="123"/>
      <c r="BX535" s="123"/>
      <c r="BY535" s="123" t="n">
        <v>0</v>
      </c>
      <c r="BZ535" s="122" t="n">
        <f aca="false">SUM(BW535:BY535)</f>
        <v>0</v>
      </c>
      <c r="CA535" s="123"/>
      <c r="CB535" s="123"/>
      <c r="CC535" s="123"/>
      <c r="CD535" s="122" t="n">
        <f aca="false">SUM(CA535:CC535)</f>
        <v>0</v>
      </c>
      <c r="CE535" s="123"/>
      <c r="CF535" s="123"/>
      <c r="CG535" s="123"/>
      <c r="CH535" s="123"/>
      <c r="CI535" s="123"/>
      <c r="CJ535" s="122" t="n">
        <f aca="false">SUM(CF535:CI535)</f>
        <v>0</v>
      </c>
      <c r="CK535" s="123" t="n">
        <f aca="false">BN535+BR535+BV535+BZ535+CD535+CE535+CJ535</f>
        <v>0</v>
      </c>
      <c r="CL535" s="125" t="n">
        <v>0</v>
      </c>
      <c r="CM535" s="126"/>
      <c r="CN535" s="32"/>
      <c r="CO535" s="32"/>
      <c r="CP535" s="32"/>
      <c r="CQ535" s="32"/>
      <c r="CR535" s="32"/>
      <c r="CS535" s="32"/>
      <c r="CT535" s="32"/>
    </row>
    <row r="536" customFormat="false" ht="24.75" hidden="false" customHeight="true" outlineLevel="0" collapsed="false">
      <c r="A536" s="32"/>
      <c r="B536" s="106" t="n">
        <f aca="false">B535+1</f>
        <v>526</v>
      </c>
      <c r="C536" s="117" t="n">
        <f aca="false">INDEX(_Rge_Projectdata_3rd,$B536,MATCH(C$10,_Rge_Headline_Projectdata,0))</f>
        <v>0</v>
      </c>
      <c r="D536" s="117" t="n">
        <f aca="false">INDEX(_Rge_Projectdata_3rd,$B536,MATCH(D$10,_Rge_Headline_Projectdata,0))</f>
        <v>0</v>
      </c>
      <c r="E536" s="118" t="str">
        <f aca="false" t="array" ref="E536:E536">IF(INDEX(_Rge_Projectdata_3rd,$B536,MATCH(E$10,_Rge_Headline_Projectdata,0))=0,"",INDEX(_Rge_Projectdata_3rd,$B536,MATCH(E$10,_Rge_Headline_Projectdata,0)))</f>
        <v/>
      </c>
      <c r="F536" s="119" t="str">
        <f aca="false">IF(OR(E536=0,E536&gt;_Reportdate),"Open","Closed")</f>
        <v>Open</v>
      </c>
      <c r="G536" s="120"/>
      <c r="H536" s="121"/>
      <c r="I536" s="121"/>
      <c r="J536" s="121"/>
      <c r="K536" s="122" t="n">
        <f aca="false">SUM(H536:J536)</f>
        <v>0</v>
      </c>
      <c r="L536" s="123"/>
      <c r="M536" s="123"/>
      <c r="N536" s="123"/>
      <c r="O536" s="122" t="n">
        <f aca="false">SUM(L536:N536)</f>
        <v>0</v>
      </c>
      <c r="P536" s="123"/>
      <c r="Q536" s="123"/>
      <c r="R536" s="123"/>
      <c r="S536" s="122" t="n">
        <f aca="false">SUM(P536:R536)</f>
        <v>0</v>
      </c>
      <c r="T536" s="123"/>
      <c r="U536" s="123"/>
      <c r="V536" s="123"/>
      <c r="W536" s="122" t="n">
        <f aca="false">SUM(T536:V536)</f>
        <v>0</v>
      </c>
      <c r="X536" s="123"/>
      <c r="Y536" s="123"/>
      <c r="Z536" s="123"/>
      <c r="AA536" s="122" t="n">
        <f aca="false">SUM(X536:Z536)</f>
        <v>0</v>
      </c>
      <c r="AB536" s="123"/>
      <c r="AC536" s="123"/>
      <c r="AD536" s="123"/>
      <c r="AE536" s="123"/>
      <c r="AF536" s="123"/>
      <c r="AG536" s="122" t="n">
        <f aca="false">SUM(AC536:AF536)</f>
        <v>0</v>
      </c>
      <c r="AH536" s="124" t="n">
        <f aca="false">K536+O536+S536+W536+AA536+AB536+AG536</f>
        <v>0</v>
      </c>
      <c r="AI536" s="120"/>
      <c r="AJ536" s="121"/>
      <c r="AK536" s="121"/>
      <c r="AL536" s="121"/>
      <c r="AM536" s="122" t="n">
        <f aca="false">SUM(AJ536:AL536)</f>
        <v>0</v>
      </c>
      <c r="AN536" s="123"/>
      <c r="AO536" s="123"/>
      <c r="AP536" s="123"/>
      <c r="AQ536" s="122" t="n">
        <f aca="false">SUM(AN536:AP536)</f>
        <v>0</v>
      </c>
      <c r="AR536" s="123"/>
      <c r="AS536" s="123"/>
      <c r="AT536" s="123"/>
      <c r="AU536" s="122" t="n">
        <f aca="false">SUM(AR536:AT536)</f>
        <v>0</v>
      </c>
      <c r="AV536" s="123"/>
      <c r="AW536" s="123"/>
      <c r="AX536" s="123"/>
      <c r="AY536" s="122" t="n">
        <f aca="false">SUM(AV536:AX536)</f>
        <v>0</v>
      </c>
      <c r="AZ536" s="123"/>
      <c r="BA536" s="123"/>
      <c r="BB536" s="123"/>
      <c r="BC536" s="122" t="n">
        <f aca="false">SUM(AZ536:BB536)</f>
        <v>0</v>
      </c>
      <c r="BD536" s="123"/>
      <c r="BE536" s="123"/>
      <c r="BF536" s="123"/>
      <c r="BG536" s="123"/>
      <c r="BH536" s="123"/>
      <c r="BI536" s="122" t="n">
        <f aca="false">SUM(BE536:BH536)</f>
        <v>0</v>
      </c>
      <c r="BJ536" s="124" t="n">
        <f aca="false">AM536+AQ536+AU536+AY536+BC536+BD536+BI536</f>
        <v>0</v>
      </c>
      <c r="BK536" s="120" t="n">
        <v>0</v>
      </c>
      <c r="BL536" s="121" t="n">
        <v>0</v>
      </c>
      <c r="BM536" s="121"/>
      <c r="BN536" s="122" t="n">
        <f aca="false">SUM(BK536:BM536)</f>
        <v>0</v>
      </c>
      <c r="BO536" s="123"/>
      <c r="BP536" s="123"/>
      <c r="BQ536" s="123" t="n">
        <v>0</v>
      </c>
      <c r="BR536" s="122" t="n">
        <f aca="false">SUM(BO536:BQ536)</f>
        <v>0</v>
      </c>
      <c r="BS536" s="123"/>
      <c r="BT536" s="123"/>
      <c r="BU536" s="123"/>
      <c r="BV536" s="122" t="n">
        <f aca="false">SUM(BS536:BU536)</f>
        <v>0</v>
      </c>
      <c r="BW536" s="123"/>
      <c r="BX536" s="123"/>
      <c r="BY536" s="123" t="n">
        <v>0</v>
      </c>
      <c r="BZ536" s="122" t="n">
        <f aca="false">SUM(BW536:BY536)</f>
        <v>0</v>
      </c>
      <c r="CA536" s="123"/>
      <c r="CB536" s="123"/>
      <c r="CC536" s="123"/>
      <c r="CD536" s="122" t="n">
        <f aca="false">SUM(CA536:CC536)</f>
        <v>0</v>
      </c>
      <c r="CE536" s="123"/>
      <c r="CF536" s="123"/>
      <c r="CG536" s="123"/>
      <c r="CH536" s="123"/>
      <c r="CI536" s="123"/>
      <c r="CJ536" s="122" t="n">
        <f aca="false">SUM(CF536:CI536)</f>
        <v>0</v>
      </c>
      <c r="CK536" s="123" t="n">
        <f aca="false">BN536+BR536+BV536+BZ536+CD536+CE536+CJ536</f>
        <v>0</v>
      </c>
      <c r="CL536" s="125" t="n">
        <v>0</v>
      </c>
      <c r="CM536" s="126"/>
      <c r="CN536" s="32"/>
      <c r="CO536" s="32"/>
      <c r="CP536" s="32"/>
      <c r="CQ536" s="32"/>
      <c r="CR536" s="32"/>
      <c r="CS536" s="32"/>
      <c r="CT536" s="32"/>
    </row>
    <row r="537" customFormat="false" ht="24.75" hidden="false" customHeight="true" outlineLevel="0" collapsed="false">
      <c r="A537" s="32"/>
      <c r="B537" s="106" t="n">
        <f aca="false">B536+1</f>
        <v>527</v>
      </c>
      <c r="C537" s="117" t="n">
        <f aca="false">INDEX(_Rge_Projectdata_3rd,$B537,MATCH(C$10,_Rge_Headline_Projectdata,0))</f>
        <v>0</v>
      </c>
      <c r="D537" s="117" t="n">
        <f aca="false">INDEX(_Rge_Projectdata_3rd,$B537,MATCH(D$10,_Rge_Headline_Projectdata,0))</f>
        <v>0</v>
      </c>
      <c r="E537" s="118" t="str">
        <f aca="false" t="array" ref="E537:E537">IF(INDEX(_Rge_Projectdata_3rd,$B537,MATCH(E$10,_Rge_Headline_Projectdata,0))=0,"",INDEX(_Rge_Projectdata_3rd,$B537,MATCH(E$10,_Rge_Headline_Projectdata,0)))</f>
        <v/>
      </c>
      <c r="F537" s="119" t="str">
        <f aca="false">IF(OR(E537=0,E537&gt;_Reportdate),"Open","Closed")</f>
        <v>Open</v>
      </c>
      <c r="G537" s="120"/>
      <c r="H537" s="121"/>
      <c r="I537" s="121"/>
      <c r="J537" s="121"/>
      <c r="K537" s="122" t="n">
        <f aca="false">SUM(H537:J537)</f>
        <v>0</v>
      </c>
      <c r="L537" s="123"/>
      <c r="M537" s="123"/>
      <c r="N537" s="123"/>
      <c r="O537" s="122" t="n">
        <f aca="false">SUM(L537:N537)</f>
        <v>0</v>
      </c>
      <c r="P537" s="123"/>
      <c r="Q537" s="123"/>
      <c r="R537" s="123"/>
      <c r="S537" s="122" t="n">
        <f aca="false">SUM(P537:R537)</f>
        <v>0</v>
      </c>
      <c r="T537" s="123"/>
      <c r="U537" s="123"/>
      <c r="V537" s="123"/>
      <c r="W537" s="122" t="n">
        <f aca="false">SUM(T537:V537)</f>
        <v>0</v>
      </c>
      <c r="X537" s="123"/>
      <c r="Y537" s="123"/>
      <c r="Z537" s="123"/>
      <c r="AA537" s="122" t="n">
        <f aca="false">SUM(X537:Z537)</f>
        <v>0</v>
      </c>
      <c r="AB537" s="123"/>
      <c r="AC537" s="123"/>
      <c r="AD537" s="123"/>
      <c r="AE537" s="123"/>
      <c r="AF537" s="123"/>
      <c r="AG537" s="122" t="n">
        <f aca="false">SUM(AC537:AF537)</f>
        <v>0</v>
      </c>
      <c r="AH537" s="124" t="n">
        <f aca="false">K537+O537+S537+W537+AA537+AB537+AG537</f>
        <v>0</v>
      </c>
      <c r="AI537" s="120"/>
      <c r="AJ537" s="121"/>
      <c r="AK537" s="121"/>
      <c r="AL537" s="121"/>
      <c r="AM537" s="122" t="n">
        <f aca="false">SUM(AJ537:AL537)</f>
        <v>0</v>
      </c>
      <c r="AN537" s="123"/>
      <c r="AO537" s="123"/>
      <c r="AP537" s="123"/>
      <c r="AQ537" s="122" t="n">
        <f aca="false">SUM(AN537:AP537)</f>
        <v>0</v>
      </c>
      <c r="AR537" s="123"/>
      <c r="AS537" s="123"/>
      <c r="AT537" s="123"/>
      <c r="AU537" s="122" t="n">
        <f aca="false">SUM(AR537:AT537)</f>
        <v>0</v>
      </c>
      <c r="AV537" s="123"/>
      <c r="AW537" s="123"/>
      <c r="AX537" s="123"/>
      <c r="AY537" s="122" t="n">
        <f aca="false">SUM(AV537:AX537)</f>
        <v>0</v>
      </c>
      <c r="AZ537" s="123"/>
      <c r="BA537" s="123"/>
      <c r="BB537" s="123"/>
      <c r="BC537" s="122" t="n">
        <f aca="false">SUM(AZ537:BB537)</f>
        <v>0</v>
      </c>
      <c r="BD537" s="123"/>
      <c r="BE537" s="123"/>
      <c r="BF537" s="123"/>
      <c r="BG537" s="123"/>
      <c r="BH537" s="123"/>
      <c r="BI537" s="122" t="n">
        <f aca="false">SUM(BE537:BH537)</f>
        <v>0</v>
      </c>
      <c r="BJ537" s="124" t="n">
        <f aca="false">AM537+AQ537+AU537+AY537+BC537+BD537+BI537</f>
        <v>0</v>
      </c>
      <c r="BK537" s="120" t="n">
        <v>0</v>
      </c>
      <c r="BL537" s="121" t="n">
        <v>0</v>
      </c>
      <c r="BM537" s="121"/>
      <c r="BN537" s="122" t="n">
        <f aca="false">SUM(BK537:BM537)</f>
        <v>0</v>
      </c>
      <c r="BO537" s="123"/>
      <c r="BP537" s="123"/>
      <c r="BQ537" s="123"/>
      <c r="BR537" s="122" t="n">
        <f aca="false">SUM(BO537:BQ537)</f>
        <v>0</v>
      </c>
      <c r="BS537" s="123"/>
      <c r="BT537" s="123"/>
      <c r="BU537" s="123"/>
      <c r="BV537" s="122" t="n">
        <f aca="false">SUM(BS537:BU537)</f>
        <v>0</v>
      </c>
      <c r="BW537" s="123"/>
      <c r="BX537" s="123"/>
      <c r="BY537" s="123"/>
      <c r="BZ537" s="122" t="n">
        <f aca="false">SUM(BW537:BY537)</f>
        <v>0</v>
      </c>
      <c r="CA537" s="123"/>
      <c r="CB537" s="123"/>
      <c r="CC537" s="123"/>
      <c r="CD537" s="122" t="n">
        <f aca="false">SUM(CA537:CC537)</f>
        <v>0</v>
      </c>
      <c r="CE537" s="123"/>
      <c r="CF537" s="123"/>
      <c r="CG537" s="123"/>
      <c r="CH537" s="123"/>
      <c r="CI537" s="123"/>
      <c r="CJ537" s="122" t="n">
        <f aca="false">SUM(CF537:CI537)</f>
        <v>0</v>
      </c>
      <c r="CK537" s="123" t="n">
        <f aca="false">BN537+BR537+BV537+BZ537+CD537+CE537+CJ537</f>
        <v>0</v>
      </c>
      <c r="CL537" s="125" t="n">
        <v>0</v>
      </c>
      <c r="CM537" s="126"/>
      <c r="CN537" s="32"/>
      <c r="CO537" s="32"/>
      <c r="CP537" s="32"/>
      <c r="CQ537" s="32"/>
      <c r="CR537" s="32"/>
      <c r="CS537" s="32"/>
      <c r="CT537" s="32"/>
    </row>
    <row r="538" customFormat="false" ht="24.75" hidden="false" customHeight="true" outlineLevel="0" collapsed="false">
      <c r="A538" s="32"/>
      <c r="B538" s="106" t="n">
        <f aca="false">B537+1</f>
        <v>528</v>
      </c>
      <c r="C538" s="117" t="n">
        <f aca="false">INDEX(_Rge_Projectdata_3rd,$B538,MATCH(C$10,_Rge_Headline_Projectdata,0))</f>
        <v>0</v>
      </c>
      <c r="D538" s="117" t="n">
        <f aca="false">INDEX(_Rge_Projectdata_3rd,$B538,MATCH(D$10,_Rge_Headline_Projectdata,0))</f>
        <v>0</v>
      </c>
      <c r="E538" s="118" t="str">
        <f aca="false" t="array" ref="E538:E538">IF(INDEX(_Rge_Projectdata_3rd,$B538,MATCH(E$10,_Rge_Headline_Projectdata,0))=0,"",INDEX(_Rge_Projectdata_3rd,$B538,MATCH(E$10,_Rge_Headline_Projectdata,0)))</f>
        <v/>
      </c>
      <c r="F538" s="119" t="str">
        <f aca="false">IF(OR(E538=0,E538&gt;_Reportdate),"Open","Closed")</f>
        <v>Open</v>
      </c>
      <c r="G538" s="120"/>
      <c r="H538" s="121"/>
      <c r="I538" s="121"/>
      <c r="J538" s="121"/>
      <c r="K538" s="122" t="n">
        <f aca="false">SUM(H538:J538)</f>
        <v>0</v>
      </c>
      <c r="L538" s="123"/>
      <c r="M538" s="123"/>
      <c r="N538" s="123"/>
      <c r="O538" s="122" t="n">
        <f aca="false">SUM(L538:N538)</f>
        <v>0</v>
      </c>
      <c r="P538" s="123"/>
      <c r="Q538" s="123"/>
      <c r="R538" s="123"/>
      <c r="S538" s="122" t="n">
        <f aca="false">SUM(P538:R538)</f>
        <v>0</v>
      </c>
      <c r="T538" s="123"/>
      <c r="U538" s="123"/>
      <c r="V538" s="123"/>
      <c r="W538" s="122" t="n">
        <f aca="false">SUM(T538:V538)</f>
        <v>0</v>
      </c>
      <c r="X538" s="123"/>
      <c r="Y538" s="123"/>
      <c r="Z538" s="123"/>
      <c r="AA538" s="122" t="n">
        <f aca="false">SUM(X538:Z538)</f>
        <v>0</v>
      </c>
      <c r="AB538" s="123"/>
      <c r="AC538" s="123"/>
      <c r="AD538" s="123"/>
      <c r="AE538" s="123"/>
      <c r="AF538" s="123"/>
      <c r="AG538" s="122" t="n">
        <f aca="false">SUM(AC538:AF538)</f>
        <v>0</v>
      </c>
      <c r="AH538" s="124" t="n">
        <f aca="false">K538+O538+S538+W538+AA538+AB538+AG538</f>
        <v>0</v>
      </c>
      <c r="AI538" s="120"/>
      <c r="AJ538" s="121"/>
      <c r="AK538" s="121"/>
      <c r="AL538" s="121"/>
      <c r="AM538" s="122" t="n">
        <f aca="false">SUM(AJ538:AL538)</f>
        <v>0</v>
      </c>
      <c r="AN538" s="123"/>
      <c r="AO538" s="123"/>
      <c r="AP538" s="123"/>
      <c r="AQ538" s="122" t="n">
        <f aca="false">SUM(AN538:AP538)</f>
        <v>0</v>
      </c>
      <c r="AR538" s="123"/>
      <c r="AS538" s="123"/>
      <c r="AT538" s="123"/>
      <c r="AU538" s="122" t="n">
        <f aca="false">SUM(AR538:AT538)</f>
        <v>0</v>
      </c>
      <c r="AV538" s="123"/>
      <c r="AW538" s="123"/>
      <c r="AX538" s="123"/>
      <c r="AY538" s="122" t="n">
        <f aca="false">SUM(AV538:AX538)</f>
        <v>0</v>
      </c>
      <c r="AZ538" s="123"/>
      <c r="BA538" s="123"/>
      <c r="BB538" s="123"/>
      <c r="BC538" s="122" t="n">
        <f aca="false">SUM(AZ538:BB538)</f>
        <v>0</v>
      </c>
      <c r="BD538" s="123"/>
      <c r="BE538" s="123"/>
      <c r="BF538" s="123"/>
      <c r="BG538" s="123"/>
      <c r="BH538" s="123"/>
      <c r="BI538" s="122" t="n">
        <f aca="false">SUM(BE538:BH538)</f>
        <v>0</v>
      </c>
      <c r="BJ538" s="124" t="n">
        <f aca="false">AM538+AQ538+AU538+AY538+BC538+BD538+BI538</f>
        <v>0</v>
      </c>
      <c r="BK538" s="120" t="n">
        <v>0</v>
      </c>
      <c r="BL538" s="121" t="n">
        <v>0</v>
      </c>
      <c r="BM538" s="121"/>
      <c r="BN538" s="122" t="n">
        <f aca="false">SUM(BK538:BM538)</f>
        <v>0</v>
      </c>
      <c r="BO538" s="123"/>
      <c r="BP538" s="123"/>
      <c r="BQ538" s="123"/>
      <c r="BR538" s="122" t="n">
        <f aca="false">SUM(BO538:BQ538)</f>
        <v>0</v>
      </c>
      <c r="BS538" s="123"/>
      <c r="BT538" s="123"/>
      <c r="BU538" s="123"/>
      <c r="BV538" s="122" t="n">
        <f aca="false">SUM(BS538:BU538)</f>
        <v>0</v>
      </c>
      <c r="BW538" s="123"/>
      <c r="BX538" s="123"/>
      <c r="BY538" s="123"/>
      <c r="BZ538" s="122" t="n">
        <f aca="false">SUM(BW538:BY538)</f>
        <v>0</v>
      </c>
      <c r="CA538" s="123"/>
      <c r="CB538" s="123"/>
      <c r="CC538" s="123"/>
      <c r="CD538" s="122" t="n">
        <f aca="false">SUM(CA538:CC538)</f>
        <v>0</v>
      </c>
      <c r="CE538" s="123"/>
      <c r="CF538" s="123"/>
      <c r="CG538" s="123"/>
      <c r="CH538" s="123"/>
      <c r="CI538" s="123"/>
      <c r="CJ538" s="122" t="n">
        <f aca="false">SUM(CF538:CI538)</f>
        <v>0</v>
      </c>
      <c r="CK538" s="123" t="n">
        <f aca="false">BN538+BR538+BV538+BZ538+CD538+CE538+CJ538</f>
        <v>0</v>
      </c>
      <c r="CL538" s="125" t="n">
        <v>0</v>
      </c>
      <c r="CM538" s="126"/>
      <c r="CN538" s="32"/>
      <c r="CO538" s="32"/>
      <c r="CP538" s="32"/>
      <c r="CQ538" s="32"/>
      <c r="CR538" s="32"/>
      <c r="CS538" s="32"/>
      <c r="CT538" s="32"/>
    </row>
    <row r="539" customFormat="false" ht="24.75" hidden="false" customHeight="true" outlineLevel="0" collapsed="false">
      <c r="A539" s="32"/>
      <c r="B539" s="106" t="n">
        <f aca="false">B538+1</f>
        <v>529</v>
      </c>
      <c r="C539" s="117" t="n">
        <f aca="false">INDEX(_Rge_Projectdata_3rd,$B539,MATCH(C$10,_Rge_Headline_Projectdata,0))</f>
        <v>0</v>
      </c>
      <c r="D539" s="117" t="n">
        <f aca="false">INDEX(_Rge_Projectdata_3rd,$B539,MATCH(D$10,_Rge_Headline_Projectdata,0))</f>
        <v>0</v>
      </c>
      <c r="E539" s="118" t="str">
        <f aca="false" t="array" ref="E539:E539">IF(INDEX(_Rge_Projectdata_3rd,$B539,MATCH(E$10,_Rge_Headline_Projectdata,0))=0,"",INDEX(_Rge_Projectdata_3rd,$B539,MATCH(E$10,_Rge_Headline_Projectdata,0)))</f>
        <v/>
      </c>
      <c r="F539" s="119" t="str">
        <f aca="false">IF(OR(E539=0,E539&gt;_Reportdate),"Open","Closed")</f>
        <v>Open</v>
      </c>
      <c r="G539" s="120"/>
      <c r="H539" s="121"/>
      <c r="I539" s="121"/>
      <c r="J539" s="121"/>
      <c r="K539" s="122" t="n">
        <f aca="false">SUM(H539:J539)</f>
        <v>0</v>
      </c>
      <c r="L539" s="123"/>
      <c r="M539" s="123"/>
      <c r="N539" s="123"/>
      <c r="O539" s="122" t="n">
        <f aca="false">SUM(L539:N539)</f>
        <v>0</v>
      </c>
      <c r="P539" s="123"/>
      <c r="Q539" s="123"/>
      <c r="R539" s="123"/>
      <c r="S539" s="122" t="n">
        <f aca="false">SUM(P539:R539)</f>
        <v>0</v>
      </c>
      <c r="T539" s="123"/>
      <c r="U539" s="123"/>
      <c r="V539" s="123"/>
      <c r="W539" s="122" t="n">
        <f aca="false">SUM(T539:V539)</f>
        <v>0</v>
      </c>
      <c r="X539" s="123"/>
      <c r="Y539" s="123"/>
      <c r="Z539" s="123"/>
      <c r="AA539" s="122" t="n">
        <f aca="false">SUM(X539:Z539)</f>
        <v>0</v>
      </c>
      <c r="AB539" s="123"/>
      <c r="AC539" s="123"/>
      <c r="AD539" s="123"/>
      <c r="AE539" s="123"/>
      <c r="AF539" s="123"/>
      <c r="AG539" s="122" t="n">
        <f aca="false">SUM(AC539:AF539)</f>
        <v>0</v>
      </c>
      <c r="AH539" s="124" t="n">
        <f aca="false">K539+O539+S539+W539+AA539+AB539+AG539</f>
        <v>0</v>
      </c>
      <c r="AI539" s="120"/>
      <c r="AJ539" s="121"/>
      <c r="AK539" s="121"/>
      <c r="AL539" s="121"/>
      <c r="AM539" s="122" t="n">
        <f aca="false">SUM(AJ539:AL539)</f>
        <v>0</v>
      </c>
      <c r="AN539" s="123"/>
      <c r="AO539" s="123"/>
      <c r="AP539" s="123"/>
      <c r="AQ539" s="122" t="n">
        <f aca="false">SUM(AN539:AP539)</f>
        <v>0</v>
      </c>
      <c r="AR539" s="123"/>
      <c r="AS539" s="123"/>
      <c r="AT539" s="123"/>
      <c r="AU539" s="122" t="n">
        <f aca="false">SUM(AR539:AT539)</f>
        <v>0</v>
      </c>
      <c r="AV539" s="123"/>
      <c r="AW539" s="123"/>
      <c r="AX539" s="123"/>
      <c r="AY539" s="122" t="n">
        <f aca="false">SUM(AV539:AX539)</f>
        <v>0</v>
      </c>
      <c r="AZ539" s="123"/>
      <c r="BA539" s="123"/>
      <c r="BB539" s="123"/>
      <c r="BC539" s="122" t="n">
        <f aca="false">SUM(AZ539:BB539)</f>
        <v>0</v>
      </c>
      <c r="BD539" s="123"/>
      <c r="BE539" s="123"/>
      <c r="BF539" s="123"/>
      <c r="BG539" s="123"/>
      <c r="BH539" s="123"/>
      <c r="BI539" s="122" t="n">
        <f aca="false">SUM(BE539:BH539)</f>
        <v>0</v>
      </c>
      <c r="BJ539" s="124" t="n">
        <f aca="false">AM539+AQ539+AU539+AY539+BC539+BD539+BI539</f>
        <v>0</v>
      </c>
      <c r="BK539" s="120" t="n">
        <v>0</v>
      </c>
      <c r="BL539" s="121" t="n">
        <v>0</v>
      </c>
      <c r="BM539" s="121"/>
      <c r="BN539" s="122" t="n">
        <f aca="false">SUM(BK539:BM539)</f>
        <v>0</v>
      </c>
      <c r="BO539" s="123"/>
      <c r="BP539" s="123"/>
      <c r="BQ539" s="123"/>
      <c r="BR539" s="122" t="n">
        <f aca="false">SUM(BO539:BQ539)</f>
        <v>0</v>
      </c>
      <c r="BS539" s="123"/>
      <c r="BT539" s="123"/>
      <c r="BU539" s="123"/>
      <c r="BV539" s="122" t="n">
        <f aca="false">SUM(BS539:BU539)</f>
        <v>0</v>
      </c>
      <c r="BW539" s="123"/>
      <c r="BX539" s="123"/>
      <c r="BY539" s="123"/>
      <c r="BZ539" s="122" t="n">
        <f aca="false">SUM(BW539:BY539)</f>
        <v>0</v>
      </c>
      <c r="CA539" s="123"/>
      <c r="CB539" s="123"/>
      <c r="CC539" s="123"/>
      <c r="CD539" s="122" t="n">
        <f aca="false">SUM(CA539:CC539)</f>
        <v>0</v>
      </c>
      <c r="CE539" s="123"/>
      <c r="CF539" s="123"/>
      <c r="CG539" s="123"/>
      <c r="CH539" s="123"/>
      <c r="CI539" s="123"/>
      <c r="CJ539" s="122" t="n">
        <f aca="false">SUM(CF539:CI539)</f>
        <v>0</v>
      </c>
      <c r="CK539" s="123" t="n">
        <f aca="false">BN539+BR539+BV539+BZ539+CD539+CE539+CJ539</f>
        <v>0</v>
      </c>
      <c r="CL539" s="125" t="n">
        <v>0</v>
      </c>
      <c r="CM539" s="126"/>
      <c r="CN539" s="32"/>
      <c r="CO539" s="32"/>
      <c r="CP539" s="32"/>
      <c r="CQ539" s="32"/>
      <c r="CR539" s="32"/>
      <c r="CS539" s="32"/>
      <c r="CT539" s="32"/>
    </row>
    <row r="540" customFormat="false" ht="24.75" hidden="false" customHeight="true" outlineLevel="0" collapsed="false">
      <c r="A540" s="32"/>
      <c r="B540" s="106" t="n">
        <f aca="false">B539+1</f>
        <v>530</v>
      </c>
      <c r="C540" s="117" t="n">
        <f aca="false">INDEX(_Rge_Projectdata_3rd,$B540,MATCH(C$10,_Rge_Headline_Projectdata,0))</f>
        <v>0</v>
      </c>
      <c r="D540" s="117" t="n">
        <f aca="false">INDEX(_Rge_Projectdata_3rd,$B540,MATCH(D$10,_Rge_Headline_Projectdata,0))</f>
        <v>0</v>
      </c>
      <c r="E540" s="118" t="str">
        <f aca="false" t="array" ref="E540:E540">IF(INDEX(_Rge_Projectdata_3rd,$B540,MATCH(E$10,_Rge_Headline_Projectdata,0))=0,"",INDEX(_Rge_Projectdata_3rd,$B540,MATCH(E$10,_Rge_Headline_Projectdata,0)))</f>
        <v/>
      </c>
      <c r="F540" s="119" t="str">
        <f aca="false">IF(OR(E540=0,E540&gt;_Reportdate),"Open","Closed")</f>
        <v>Open</v>
      </c>
      <c r="G540" s="120"/>
      <c r="H540" s="121"/>
      <c r="I540" s="121"/>
      <c r="J540" s="121"/>
      <c r="K540" s="122" t="n">
        <f aca="false">SUM(H540:J540)</f>
        <v>0</v>
      </c>
      <c r="L540" s="123"/>
      <c r="M540" s="123"/>
      <c r="N540" s="123"/>
      <c r="O540" s="122" t="n">
        <f aca="false">SUM(L540:N540)</f>
        <v>0</v>
      </c>
      <c r="P540" s="123"/>
      <c r="Q540" s="123"/>
      <c r="R540" s="123"/>
      <c r="S540" s="122" t="n">
        <f aca="false">SUM(P540:R540)</f>
        <v>0</v>
      </c>
      <c r="T540" s="123"/>
      <c r="U540" s="123"/>
      <c r="V540" s="123"/>
      <c r="W540" s="122" t="n">
        <f aca="false">SUM(T540:V540)</f>
        <v>0</v>
      </c>
      <c r="X540" s="123"/>
      <c r="Y540" s="123"/>
      <c r="Z540" s="123"/>
      <c r="AA540" s="122" t="n">
        <f aca="false">SUM(X540:Z540)</f>
        <v>0</v>
      </c>
      <c r="AB540" s="123"/>
      <c r="AC540" s="123"/>
      <c r="AD540" s="123"/>
      <c r="AE540" s="123"/>
      <c r="AF540" s="123"/>
      <c r="AG540" s="122" t="n">
        <f aca="false">SUM(AC540:AF540)</f>
        <v>0</v>
      </c>
      <c r="AH540" s="124" t="n">
        <f aca="false">K540+O540+S540+W540+AA540+AB540+AG540</f>
        <v>0</v>
      </c>
      <c r="AI540" s="120"/>
      <c r="AJ540" s="121"/>
      <c r="AK540" s="121"/>
      <c r="AL540" s="121"/>
      <c r="AM540" s="122" t="n">
        <f aca="false">SUM(AJ540:AL540)</f>
        <v>0</v>
      </c>
      <c r="AN540" s="123"/>
      <c r="AO540" s="123"/>
      <c r="AP540" s="123"/>
      <c r="AQ540" s="122" t="n">
        <f aca="false">SUM(AN540:AP540)</f>
        <v>0</v>
      </c>
      <c r="AR540" s="123"/>
      <c r="AS540" s="123"/>
      <c r="AT540" s="123"/>
      <c r="AU540" s="122" t="n">
        <f aca="false">SUM(AR540:AT540)</f>
        <v>0</v>
      </c>
      <c r="AV540" s="123"/>
      <c r="AW540" s="123"/>
      <c r="AX540" s="123"/>
      <c r="AY540" s="122" t="n">
        <f aca="false">SUM(AV540:AX540)</f>
        <v>0</v>
      </c>
      <c r="AZ540" s="123"/>
      <c r="BA540" s="123"/>
      <c r="BB540" s="123"/>
      <c r="BC540" s="122" t="n">
        <f aca="false">SUM(AZ540:BB540)</f>
        <v>0</v>
      </c>
      <c r="BD540" s="123"/>
      <c r="BE540" s="123"/>
      <c r="BF540" s="123"/>
      <c r="BG540" s="123"/>
      <c r="BH540" s="123"/>
      <c r="BI540" s="122" t="n">
        <f aca="false">SUM(BE540:BH540)</f>
        <v>0</v>
      </c>
      <c r="BJ540" s="124" t="n">
        <f aca="false">AM540+AQ540+AU540+AY540+BC540+BD540+BI540</f>
        <v>0</v>
      </c>
      <c r="BK540" s="120" t="n">
        <v>0</v>
      </c>
      <c r="BL540" s="121" t="n">
        <v>0</v>
      </c>
      <c r="BM540" s="121"/>
      <c r="BN540" s="122" t="n">
        <f aca="false">SUM(BK540:BM540)</f>
        <v>0</v>
      </c>
      <c r="BO540" s="123"/>
      <c r="BP540" s="123"/>
      <c r="BQ540" s="123"/>
      <c r="BR540" s="122" t="n">
        <f aca="false">SUM(BO540:BQ540)</f>
        <v>0</v>
      </c>
      <c r="BS540" s="123"/>
      <c r="BT540" s="123"/>
      <c r="BU540" s="123"/>
      <c r="BV540" s="122" t="n">
        <f aca="false">SUM(BS540:BU540)</f>
        <v>0</v>
      </c>
      <c r="BW540" s="123"/>
      <c r="BX540" s="123"/>
      <c r="BY540" s="123"/>
      <c r="BZ540" s="122" t="n">
        <f aca="false">SUM(BW540:BY540)</f>
        <v>0</v>
      </c>
      <c r="CA540" s="123"/>
      <c r="CB540" s="123"/>
      <c r="CC540" s="123"/>
      <c r="CD540" s="122" t="n">
        <f aca="false">SUM(CA540:CC540)</f>
        <v>0</v>
      </c>
      <c r="CE540" s="123"/>
      <c r="CF540" s="123"/>
      <c r="CG540" s="123"/>
      <c r="CH540" s="123"/>
      <c r="CI540" s="123"/>
      <c r="CJ540" s="122" t="n">
        <f aca="false">SUM(CF540:CI540)</f>
        <v>0</v>
      </c>
      <c r="CK540" s="123" t="n">
        <f aca="false">BN540+BR540+BV540+BZ540+CD540+CE540+CJ540</f>
        <v>0</v>
      </c>
      <c r="CL540" s="125" t="n">
        <v>0</v>
      </c>
      <c r="CM540" s="126"/>
      <c r="CN540" s="32"/>
      <c r="CO540" s="32"/>
      <c r="CP540" s="32"/>
      <c r="CQ540" s="32"/>
      <c r="CR540" s="32"/>
      <c r="CS540" s="32"/>
      <c r="CT540" s="32"/>
    </row>
    <row r="541" customFormat="false" ht="24.75" hidden="false" customHeight="true" outlineLevel="0" collapsed="false">
      <c r="A541" s="32"/>
      <c r="B541" s="106" t="n">
        <f aca="false">B540+1</f>
        <v>531</v>
      </c>
      <c r="C541" s="117" t="n">
        <f aca="false">INDEX(_Rge_Projectdata_3rd,$B541,MATCH(C$10,_Rge_Headline_Projectdata,0))</f>
        <v>0</v>
      </c>
      <c r="D541" s="117" t="n">
        <f aca="false">INDEX(_Rge_Projectdata_3rd,$B541,MATCH(D$10,_Rge_Headline_Projectdata,0))</f>
        <v>0</v>
      </c>
      <c r="E541" s="118" t="str">
        <f aca="false" t="array" ref="E541:E541">IF(INDEX(_Rge_Projectdata_3rd,$B541,MATCH(E$10,_Rge_Headline_Projectdata,0))=0,"",INDEX(_Rge_Projectdata_3rd,$B541,MATCH(E$10,_Rge_Headline_Projectdata,0)))</f>
        <v/>
      </c>
      <c r="F541" s="119" t="str">
        <f aca="false">IF(OR(E541=0,E541&gt;_Reportdate),"Open","Closed")</f>
        <v>Open</v>
      </c>
      <c r="G541" s="120"/>
      <c r="H541" s="121"/>
      <c r="I541" s="121"/>
      <c r="J541" s="121"/>
      <c r="K541" s="122" t="n">
        <f aca="false">SUM(H541:J541)</f>
        <v>0</v>
      </c>
      <c r="L541" s="123"/>
      <c r="M541" s="123"/>
      <c r="N541" s="123"/>
      <c r="O541" s="122" t="n">
        <f aca="false">SUM(L541:N541)</f>
        <v>0</v>
      </c>
      <c r="P541" s="123"/>
      <c r="Q541" s="123"/>
      <c r="R541" s="123"/>
      <c r="S541" s="122" t="n">
        <f aca="false">SUM(P541:R541)</f>
        <v>0</v>
      </c>
      <c r="T541" s="123"/>
      <c r="U541" s="123"/>
      <c r="V541" s="123"/>
      <c r="W541" s="122" t="n">
        <f aca="false">SUM(T541:V541)</f>
        <v>0</v>
      </c>
      <c r="X541" s="123"/>
      <c r="Y541" s="123"/>
      <c r="Z541" s="123"/>
      <c r="AA541" s="122" t="n">
        <f aca="false">SUM(X541:Z541)</f>
        <v>0</v>
      </c>
      <c r="AB541" s="123"/>
      <c r="AC541" s="123"/>
      <c r="AD541" s="123"/>
      <c r="AE541" s="123"/>
      <c r="AF541" s="123"/>
      <c r="AG541" s="122" t="n">
        <f aca="false">SUM(AC541:AF541)</f>
        <v>0</v>
      </c>
      <c r="AH541" s="124" t="n">
        <f aca="false">K541+O541+S541+W541+AA541+AB541+AG541</f>
        <v>0</v>
      </c>
      <c r="AI541" s="120"/>
      <c r="AJ541" s="121"/>
      <c r="AK541" s="121"/>
      <c r="AL541" s="121"/>
      <c r="AM541" s="122" t="n">
        <f aca="false">SUM(AJ541:AL541)</f>
        <v>0</v>
      </c>
      <c r="AN541" s="123"/>
      <c r="AO541" s="123"/>
      <c r="AP541" s="123"/>
      <c r="AQ541" s="122" t="n">
        <f aca="false">SUM(AN541:AP541)</f>
        <v>0</v>
      </c>
      <c r="AR541" s="123"/>
      <c r="AS541" s="123"/>
      <c r="AT541" s="123"/>
      <c r="AU541" s="122" t="n">
        <f aca="false">SUM(AR541:AT541)</f>
        <v>0</v>
      </c>
      <c r="AV541" s="123"/>
      <c r="AW541" s="123"/>
      <c r="AX541" s="123"/>
      <c r="AY541" s="122" t="n">
        <f aca="false">SUM(AV541:AX541)</f>
        <v>0</v>
      </c>
      <c r="AZ541" s="123"/>
      <c r="BA541" s="123"/>
      <c r="BB541" s="123"/>
      <c r="BC541" s="122" t="n">
        <f aca="false">SUM(AZ541:BB541)</f>
        <v>0</v>
      </c>
      <c r="BD541" s="123"/>
      <c r="BE541" s="123"/>
      <c r="BF541" s="123"/>
      <c r="BG541" s="123"/>
      <c r="BH541" s="123"/>
      <c r="BI541" s="122" t="n">
        <f aca="false">SUM(BE541:BH541)</f>
        <v>0</v>
      </c>
      <c r="BJ541" s="124" t="n">
        <f aca="false">AM541+AQ541+AU541+AY541+BC541+BD541+BI541</f>
        <v>0</v>
      </c>
      <c r="BK541" s="120" t="n">
        <v>0</v>
      </c>
      <c r="BL541" s="121" t="n">
        <v>0</v>
      </c>
      <c r="BM541" s="121"/>
      <c r="BN541" s="122" t="n">
        <f aca="false">SUM(BK541:BM541)</f>
        <v>0</v>
      </c>
      <c r="BO541" s="123"/>
      <c r="BP541" s="123"/>
      <c r="BQ541" s="123"/>
      <c r="BR541" s="122" t="n">
        <f aca="false">SUM(BO541:BQ541)</f>
        <v>0</v>
      </c>
      <c r="BS541" s="123"/>
      <c r="BT541" s="123"/>
      <c r="BU541" s="123"/>
      <c r="BV541" s="122" t="n">
        <f aca="false">SUM(BS541:BU541)</f>
        <v>0</v>
      </c>
      <c r="BW541" s="123"/>
      <c r="BX541" s="123"/>
      <c r="BY541" s="123"/>
      <c r="BZ541" s="122" t="n">
        <f aca="false">SUM(BW541:BY541)</f>
        <v>0</v>
      </c>
      <c r="CA541" s="123"/>
      <c r="CB541" s="123"/>
      <c r="CC541" s="123"/>
      <c r="CD541" s="122" t="n">
        <f aca="false">SUM(CA541:CC541)</f>
        <v>0</v>
      </c>
      <c r="CE541" s="123"/>
      <c r="CF541" s="123"/>
      <c r="CG541" s="123"/>
      <c r="CH541" s="123"/>
      <c r="CI541" s="123"/>
      <c r="CJ541" s="122" t="n">
        <f aca="false">SUM(CF541:CI541)</f>
        <v>0</v>
      </c>
      <c r="CK541" s="123" t="n">
        <f aca="false">BN541+BR541+BV541+BZ541+CD541+CE541+CJ541</f>
        <v>0</v>
      </c>
      <c r="CL541" s="125" t="n">
        <v>0</v>
      </c>
      <c r="CM541" s="126"/>
      <c r="CN541" s="32"/>
      <c r="CO541" s="32"/>
      <c r="CP541" s="32"/>
      <c r="CQ541" s="32"/>
      <c r="CR541" s="32"/>
      <c r="CS541" s="32"/>
      <c r="CT541" s="32"/>
    </row>
    <row r="542" customFormat="false" ht="24.75" hidden="false" customHeight="true" outlineLevel="0" collapsed="false">
      <c r="A542" s="32"/>
      <c r="B542" s="106" t="n">
        <f aca="false">B541+1</f>
        <v>532</v>
      </c>
      <c r="C542" s="117" t="n">
        <f aca="false">INDEX(_Rge_Projectdata_3rd,$B542,MATCH(C$10,_Rge_Headline_Projectdata,0))</f>
        <v>0</v>
      </c>
      <c r="D542" s="117" t="n">
        <f aca="false">INDEX(_Rge_Projectdata_3rd,$B542,MATCH(D$10,_Rge_Headline_Projectdata,0))</f>
        <v>0</v>
      </c>
      <c r="E542" s="118" t="str">
        <f aca="false" t="array" ref="E542:E542">IF(INDEX(_Rge_Projectdata_3rd,$B542,MATCH(E$10,_Rge_Headline_Projectdata,0))=0,"",INDEX(_Rge_Projectdata_3rd,$B542,MATCH(E$10,_Rge_Headline_Projectdata,0)))</f>
        <v/>
      </c>
      <c r="F542" s="119" t="str">
        <f aca="false">IF(OR(E542=0,E542&gt;_Reportdate),"Open","Closed")</f>
        <v>Open</v>
      </c>
      <c r="G542" s="120"/>
      <c r="H542" s="121"/>
      <c r="I542" s="121"/>
      <c r="J542" s="121"/>
      <c r="K542" s="122" t="n">
        <f aca="false">SUM(H542:J542)</f>
        <v>0</v>
      </c>
      <c r="L542" s="123"/>
      <c r="M542" s="123"/>
      <c r="N542" s="123"/>
      <c r="O542" s="122" t="n">
        <f aca="false">SUM(L542:N542)</f>
        <v>0</v>
      </c>
      <c r="P542" s="123"/>
      <c r="Q542" s="123"/>
      <c r="R542" s="123"/>
      <c r="S542" s="122" t="n">
        <f aca="false">SUM(P542:R542)</f>
        <v>0</v>
      </c>
      <c r="T542" s="123"/>
      <c r="U542" s="123"/>
      <c r="V542" s="123"/>
      <c r="W542" s="122" t="n">
        <f aca="false">SUM(T542:V542)</f>
        <v>0</v>
      </c>
      <c r="X542" s="123"/>
      <c r="Y542" s="123"/>
      <c r="Z542" s="123"/>
      <c r="AA542" s="122" t="n">
        <f aca="false">SUM(X542:Z542)</f>
        <v>0</v>
      </c>
      <c r="AB542" s="123"/>
      <c r="AC542" s="123"/>
      <c r="AD542" s="123"/>
      <c r="AE542" s="123"/>
      <c r="AF542" s="123"/>
      <c r="AG542" s="122" t="n">
        <f aca="false">SUM(AC542:AF542)</f>
        <v>0</v>
      </c>
      <c r="AH542" s="124" t="n">
        <f aca="false">K542+O542+S542+W542+AA542+AB542+AG542</f>
        <v>0</v>
      </c>
      <c r="AI542" s="120"/>
      <c r="AJ542" s="121"/>
      <c r="AK542" s="121"/>
      <c r="AL542" s="121"/>
      <c r="AM542" s="122" t="n">
        <f aca="false">SUM(AJ542:AL542)</f>
        <v>0</v>
      </c>
      <c r="AN542" s="123"/>
      <c r="AO542" s="123"/>
      <c r="AP542" s="123"/>
      <c r="AQ542" s="122" t="n">
        <f aca="false">SUM(AN542:AP542)</f>
        <v>0</v>
      </c>
      <c r="AR542" s="123"/>
      <c r="AS542" s="123"/>
      <c r="AT542" s="123"/>
      <c r="AU542" s="122" t="n">
        <f aca="false">SUM(AR542:AT542)</f>
        <v>0</v>
      </c>
      <c r="AV542" s="123"/>
      <c r="AW542" s="123"/>
      <c r="AX542" s="123"/>
      <c r="AY542" s="122" t="n">
        <f aca="false">SUM(AV542:AX542)</f>
        <v>0</v>
      </c>
      <c r="AZ542" s="123"/>
      <c r="BA542" s="123"/>
      <c r="BB542" s="123"/>
      <c r="BC542" s="122" t="n">
        <f aca="false">SUM(AZ542:BB542)</f>
        <v>0</v>
      </c>
      <c r="BD542" s="123"/>
      <c r="BE542" s="123"/>
      <c r="BF542" s="123"/>
      <c r="BG542" s="123"/>
      <c r="BH542" s="123"/>
      <c r="BI542" s="122" t="n">
        <f aca="false">SUM(BE542:BH542)</f>
        <v>0</v>
      </c>
      <c r="BJ542" s="124" t="n">
        <f aca="false">AM542+AQ542+AU542+AY542+BC542+BD542+BI542</f>
        <v>0</v>
      </c>
      <c r="BK542" s="120" t="n">
        <v>0</v>
      </c>
      <c r="BL542" s="121" t="n">
        <v>0</v>
      </c>
      <c r="BM542" s="121"/>
      <c r="BN542" s="122" t="n">
        <f aca="false">SUM(BK542:BM542)</f>
        <v>0</v>
      </c>
      <c r="BO542" s="123"/>
      <c r="BP542" s="123"/>
      <c r="BQ542" s="123"/>
      <c r="BR542" s="122" t="n">
        <f aca="false">SUM(BO542:BQ542)</f>
        <v>0</v>
      </c>
      <c r="BS542" s="123"/>
      <c r="BT542" s="123"/>
      <c r="BU542" s="123"/>
      <c r="BV542" s="122" t="n">
        <f aca="false">SUM(BS542:BU542)</f>
        <v>0</v>
      </c>
      <c r="BW542" s="123"/>
      <c r="BX542" s="123"/>
      <c r="BY542" s="123"/>
      <c r="BZ542" s="122" t="n">
        <f aca="false">SUM(BW542:BY542)</f>
        <v>0</v>
      </c>
      <c r="CA542" s="123"/>
      <c r="CB542" s="123"/>
      <c r="CC542" s="123"/>
      <c r="CD542" s="122" t="n">
        <f aca="false">SUM(CA542:CC542)</f>
        <v>0</v>
      </c>
      <c r="CE542" s="123"/>
      <c r="CF542" s="123"/>
      <c r="CG542" s="123"/>
      <c r="CH542" s="123"/>
      <c r="CI542" s="123"/>
      <c r="CJ542" s="122" t="n">
        <f aca="false">SUM(CF542:CI542)</f>
        <v>0</v>
      </c>
      <c r="CK542" s="123" t="n">
        <f aca="false">BN542+BR542+BV542+BZ542+CD542+CE542+CJ542</f>
        <v>0</v>
      </c>
      <c r="CL542" s="125" t="n">
        <v>0</v>
      </c>
      <c r="CM542" s="126"/>
      <c r="CN542" s="32"/>
      <c r="CO542" s="32"/>
      <c r="CP542" s="32"/>
      <c r="CQ542" s="32"/>
      <c r="CR542" s="32"/>
      <c r="CS542" s="32"/>
      <c r="CT542" s="32"/>
    </row>
    <row r="543" customFormat="false" ht="24.75" hidden="false" customHeight="true" outlineLevel="0" collapsed="false">
      <c r="A543" s="32"/>
      <c r="B543" s="106" t="n">
        <f aca="false">B542+1</f>
        <v>533</v>
      </c>
      <c r="C543" s="117" t="n">
        <f aca="false">INDEX(_Rge_Projectdata_3rd,$B543,MATCH(C$10,_Rge_Headline_Projectdata,0))</f>
        <v>0</v>
      </c>
      <c r="D543" s="117" t="n">
        <f aca="false">INDEX(_Rge_Projectdata_3rd,$B543,MATCH(D$10,_Rge_Headline_Projectdata,0))</f>
        <v>0</v>
      </c>
      <c r="E543" s="118" t="str">
        <f aca="false" t="array" ref="E543:E543">IF(INDEX(_Rge_Projectdata_3rd,$B543,MATCH(E$10,_Rge_Headline_Projectdata,0))=0,"",INDEX(_Rge_Projectdata_3rd,$B543,MATCH(E$10,_Rge_Headline_Projectdata,0)))</f>
        <v/>
      </c>
      <c r="F543" s="119" t="str">
        <f aca="false">IF(OR(E543=0,E543&gt;_Reportdate),"Open","Closed")</f>
        <v>Open</v>
      </c>
      <c r="G543" s="120"/>
      <c r="H543" s="121"/>
      <c r="I543" s="121"/>
      <c r="J543" s="121"/>
      <c r="K543" s="122" t="n">
        <f aca="false">SUM(H543:J543)</f>
        <v>0</v>
      </c>
      <c r="L543" s="123"/>
      <c r="M543" s="123"/>
      <c r="N543" s="123"/>
      <c r="O543" s="122" t="n">
        <f aca="false">SUM(L543:N543)</f>
        <v>0</v>
      </c>
      <c r="P543" s="123"/>
      <c r="Q543" s="123"/>
      <c r="R543" s="123"/>
      <c r="S543" s="122" t="n">
        <f aca="false">SUM(P543:R543)</f>
        <v>0</v>
      </c>
      <c r="T543" s="123"/>
      <c r="U543" s="123"/>
      <c r="V543" s="123"/>
      <c r="W543" s="122" t="n">
        <f aca="false">SUM(T543:V543)</f>
        <v>0</v>
      </c>
      <c r="X543" s="123"/>
      <c r="Y543" s="123"/>
      <c r="Z543" s="123"/>
      <c r="AA543" s="122" t="n">
        <f aca="false">SUM(X543:Z543)</f>
        <v>0</v>
      </c>
      <c r="AB543" s="123"/>
      <c r="AC543" s="123"/>
      <c r="AD543" s="123"/>
      <c r="AE543" s="123"/>
      <c r="AF543" s="123"/>
      <c r="AG543" s="122" t="n">
        <f aca="false">SUM(AC543:AF543)</f>
        <v>0</v>
      </c>
      <c r="AH543" s="124" t="n">
        <f aca="false">K543+O543+S543+W543+AA543+AB543+AG543</f>
        <v>0</v>
      </c>
      <c r="AI543" s="120"/>
      <c r="AJ543" s="121"/>
      <c r="AK543" s="121"/>
      <c r="AL543" s="121"/>
      <c r="AM543" s="122" t="n">
        <f aca="false">SUM(AJ543:AL543)</f>
        <v>0</v>
      </c>
      <c r="AN543" s="123"/>
      <c r="AO543" s="123"/>
      <c r="AP543" s="123"/>
      <c r="AQ543" s="122" t="n">
        <f aca="false">SUM(AN543:AP543)</f>
        <v>0</v>
      </c>
      <c r="AR543" s="123"/>
      <c r="AS543" s="123"/>
      <c r="AT543" s="123"/>
      <c r="AU543" s="122" t="n">
        <f aca="false">SUM(AR543:AT543)</f>
        <v>0</v>
      </c>
      <c r="AV543" s="123"/>
      <c r="AW543" s="123"/>
      <c r="AX543" s="123"/>
      <c r="AY543" s="122" t="n">
        <f aca="false">SUM(AV543:AX543)</f>
        <v>0</v>
      </c>
      <c r="AZ543" s="123"/>
      <c r="BA543" s="123"/>
      <c r="BB543" s="123"/>
      <c r="BC543" s="122" t="n">
        <f aca="false">SUM(AZ543:BB543)</f>
        <v>0</v>
      </c>
      <c r="BD543" s="123"/>
      <c r="BE543" s="123"/>
      <c r="BF543" s="123"/>
      <c r="BG543" s="123"/>
      <c r="BH543" s="123"/>
      <c r="BI543" s="122" t="n">
        <f aca="false">SUM(BE543:BH543)</f>
        <v>0</v>
      </c>
      <c r="BJ543" s="124" t="n">
        <f aca="false">AM543+AQ543+AU543+AY543+BC543+BD543+BI543</f>
        <v>0</v>
      </c>
      <c r="BK543" s="120" t="n">
        <v>0</v>
      </c>
      <c r="BL543" s="121" t="n">
        <v>0</v>
      </c>
      <c r="BM543" s="121"/>
      <c r="BN543" s="122" t="n">
        <f aca="false">SUM(BK543:BM543)</f>
        <v>0</v>
      </c>
      <c r="BO543" s="123"/>
      <c r="BP543" s="123"/>
      <c r="BQ543" s="123"/>
      <c r="BR543" s="122" t="n">
        <f aca="false">SUM(BO543:BQ543)</f>
        <v>0</v>
      </c>
      <c r="BS543" s="123"/>
      <c r="BT543" s="123"/>
      <c r="BU543" s="123"/>
      <c r="BV543" s="122" t="n">
        <f aca="false">SUM(BS543:BU543)</f>
        <v>0</v>
      </c>
      <c r="BW543" s="123"/>
      <c r="BX543" s="123"/>
      <c r="BY543" s="123"/>
      <c r="BZ543" s="122" t="n">
        <f aca="false">SUM(BW543:BY543)</f>
        <v>0</v>
      </c>
      <c r="CA543" s="123"/>
      <c r="CB543" s="123"/>
      <c r="CC543" s="123"/>
      <c r="CD543" s="122" t="n">
        <f aca="false">SUM(CA543:CC543)</f>
        <v>0</v>
      </c>
      <c r="CE543" s="123"/>
      <c r="CF543" s="123"/>
      <c r="CG543" s="123"/>
      <c r="CH543" s="123"/>
      <c r="CI543" s="123"/>
      <c r="CJ543" s="122" t="n">
        <f aca="false">SUM(CF543:CI543)</f>
        <v>0</v>
      </c>
      <c r="CK543" s="123" t="n">
        <f aca="false">BN543+BR543+BV543+BZ543+CD543+CE543+CJ543</f>
        <v>0</v>
      </c>
      <c r="CL543" s="125" t="n">
        <v>0</v>
      </c>
      <c r="CM543" s="126"/>
      <c r="CN543" s="32"/>
      <c r="CO543" s="32"/>
      <c r="CP543" s="32"/>
      <c r="CQ543" s="32"/>
      <c r="CR543" s="32"/>
      <c r="CS543" s="32"/>
      <c r="CT543" s="32"/>
    </row>
    <row r="544" customFormat="false" ht="24.75" hidden="false" customHeight="true" outlineLevel="0" collapsed="false">
      <c r="A544" s="32"/>
      <c r="B544" s="106" t="n">
        <f aca="false">B543+1</f>
        <v>534</v>
      </c>
      <c r="C544" s="117" t="n">
        <f aca="false">INDEX(_Rge_Projectdata_3rd,$B544,MATCH(C$10,_Rge_Headline_Projectdata,0))</f>
        <v>0</v>
      </c>
      <c r="D544" s="117" t="n">
        <f aca="false">INDEX(_Rge_Projectdata_3rd,$B544,MATCH(D$10,_Rge_Headline_Projectdata,0))</f>
        <v>0</v>
      </c>
      <c r="E544" s="118" t="str">
        <f aca="false" t="array" ref="E544:E544">IF(INDEX(_Rge_Projectdata_3rd,$B544,MATCH(E$10,_Rge_Headline_Projectdata,0))=0,"",INDEX(_Rge_Projectdata_3rd,$B544,MATCH(E$10,_Rge_Headline_Projectdata,0)))</f>
        <v/>
      </c>
      <c r="F544" s="119" t="str">
        <f aca="false">IF(OR(E544=0,E544&gt;_Reportdate),"Open","Closed")</f>
        <v>Open</v>
      </c>
      <c r="G544" s="120"/>
      <c r="H544" s="121"/>
      <c r="I544" s="121"/>
      <c r="J544" s="121"/>
      <c r="K544" s="122" t="n">
        <f aca="false">SUM(H544:J544)</f>
        <v>0</v>
      </c>
      <c r="L544" s="123"/>
      <c r="M544" s="123"/>
      <c r="N544" s="123"/>
      <c r="O544" s="122" t="n">
        <f aca="false">SUM(L544:N544)</f>
        <v>0</v>
      </c>
      <c r="P544" s="123"/>
      <c r="Q544" s="123"/>
      <c r="R544" s="123"/>
      <c r="S544" s="122" t="n">
        <f aca="false">SUM(P544:R544)</f>
        <v>0</v>
      </c>
      <c r="T544" s="123"/>
      <c r="U544" s="123"/>
      <c r="V544" s="123"/>
      <c r="W544" s="122" t="n">
        <f aca="false">SUM(T544:V544)</f>
        <v>0</v>
      </c>
      <c r="X544" s="123"/>
      <c r="Y544" s="123"/>
      <c r="Z544" s="123"/>
      <c r="AA544" s="122" t="n">
        <f aca="false">SUM(X544:Z544)</f>
        <v>0</v>
      </c>
      <c r="AB544" s="123"/>
      <c r="AC544" s="123"/>
      <c r="AD544" s="123"/>
      <c r="AE544" s="123"/>
      <c r="AF544" s="123"/>
      <c r="AG544" s="122" t="n">
        <f aca="false">SUM(AC544:AF544)</f>
        <v>0</v>
      </c>
      <c r="AH544" s="124" t="n">
        <f aca="false">K544+O544+S544+W544+AA544+AB544+AG544</f>
        <v>0</v>
      </c>
      <c r="AI544" s="120"/>
      <c r="AJ544" s="121"/>
      <c r="AK544" s="121"/>
      <c r="AL544" s="121"/>
      <c r="AM544" s="122" t="n">
        <f aca="false">SUM(AJ544:AL544)</f>
        <v>0</v>
      </c>
      <c r="AN544" s="123"/>
      <c r="AO544" s="123"/>
      <c r="AP544" s="123"/>
      <c r="AQ544" s="122" t="n">
        <f aca="false">SUM(AN544:AP544)</f>
        <v>0</v>
      </c>
      <c r="AR544" s="123"/>
      <c r="AS544" s="123"/>
      <c r="AT544" s="123"/>
      <c r="AU544" s="122" t="n">
        <f aca="false">SUM(AR544:AT544)</f>
        <v>0</v>
      </c>
      <c r="AV544" s="123"/>
      <c r="AW544" s="123"/>
      <c r="AX544" s="123"/>
      <c r="AY544" s="122" t="n">
        <f aca="false">SUM(AV544:AX544)</f>
        <v>0</v>
      </c>
      <c r="AZ544" s="123"/>
      <c r="BA544" s="123"/>
      <c r="BB544" s="123"/>
      <c r="BC544" s="122" t="n">
        <f aca="false">SUM(AZ544:BB544)</f>
        <v>0</v>
      </c>
      <c r="BD544" s="123"/>
      <c r="BE544" s="123"/>
      <c r="BF544" s="123"/>
      <c r="BG544" s="123"/>
      <c r="BH544" s="123"/>
      <c r="BI544" s="122" t="n">
        <f aca="false">SUM(BE544:BH544)</f>
        <v>0</v>
      </c>
      <c r="BJ544" s="124" t="n">
        <f aca="false">AM544+AQ544+AU544+AY544+BC544+BD544+BI544</f>
        <v>0</v>
      </c>
      <c r="BK544" s="120" t="n">
        <v>0</v>
      </c>
      <c r="BL544" s="121" t="n">
        <v>0</v>
      </c>
      <c r="BM544" s="121"/>
      <c r="BN544" s="122" t="n">
        <f aca="false">SUM(BK544:BM544)</f>
        <v>0</v>
      </c>
      <c r="BO544" s="123"/>
      <c r="BP544" s="123"/>
      <c r="BQ544" s="123"/>
      <c r="BR544" s="122" t="n">
        <f aca="false">SUM(BO544:BQ544)</f>
        <v>0</v>
      </c>
      <c r="BS544" s="123"/>
      <c r="BT544" s="123"/>
      <c r="BU544" s="123"/>
      <c r="BV544" s="122" t="n">
        <f aca="false">SUM(BS544:BU544)</f>
        <v>0</v>
      </c>
      <c r="BW544" s="123"/>
      <c r="BX544" s="123"/>
      <c r="BY544" s="123"/>
      <c r="BZ544" s="122" t="n">
        <f aca="false">SUM(BW544:BY544)</f>
        <v>0</v>
      </c>
      <c r="CA544" s="123"/>
      <c r="CB544" s="123"/>
      <c r="CC544" s="123"/>
      <c r="CD544" s="122" t="n">
        <f aca="false">SUM(CA544:CC544)</f>
        <v>0</v>
      </c>
      <c r="CE544" s="123"/>
      <c r="CF544" s="123"/>
      <c r="CG544" s="123"/>
      <c r="CH544" s="123"/>
      <c r="CI544" s="123"/>
      <c r="CJ544" s="122" t="n">
        <f aca="false">SUM(CF544:CI544)</f>
        <v>0</v>
      </c>
      <c r="CK544" s="123" t="n">
        <f aca="false">BN544+BR544+BV544+BZ544+CD544+CE544+CJ544</f>
        <v>0</v>
      </c>
      <c r="CL544" s="125" t="n">
        <v>0</v>
      </c>
      <c r="CM544" s="126"/>
      <c r="CN544" s="32"/>
      <c r="CO544" s="32"/>
      <c r="CP544" s="32"/>
      <c r="CQ544" s="32"/>
      <c r="CR544" s="32"/>
      <c r="CS544" s="32"/>
      <c r="CT544" s="32"/>
    </row>
    <row r="545" customFormat="false" ht="24.75" hidden="false" customHeight="true" outlineLevel="0" collapsed="false">
      <c r="A545" s="32"/>
      <c r="B545" s="106" t="n">
        <f aca="false">B544+1</f>
        <v>535</v>
      </c>
      <c r="C545" s="117" t="n">
        <f aca="false">INDEX(_Rge_Projectdata_3rd,$B545,MATCH(C$10,_Rge_Headline_Projectdata,0))</f>
        <v>0</v>
      </c>
      <c r="D545" s="117" t="n">
        <f aca="false">INDEX(_Rge_Projectdata_3rd,$B545,MATCH(D$10,_Rge_Headline_Projectdata,0))</f>
        <v>0</v>
      </c>
      <c r="E545" s="118" t="str">
        <f aca="false" t="array" ref="E545:E545">IF(INDEX(_Rge_Projectdata_3rd,$B545,MATCH(E$10,_Rge_Headline_Projectdata,0))=0,"",INDEX(_Rge_Projectdata_3rd,$B545,MATCH(E$10,_Rge_Headline_Projectdata,0)))</f>
        <v/>
      </c>
      <c r="F545" s="119" t="str">
        <f aca="false">IF(OR(E545=0,E545&gt;_Reportdate),"Open","Closed")</f>
        <v>Open</v>
      </c>
      <c r="G545" s="120"/>
      <c r="H545" s="121"/>
      <c r="I545" s="121"/>
      <c r="J545" s="121"/>
      <c r="K545" s="122" t="n">
        <f aca="false">SUM(H545:J545)</f>
        <v>0</v>
      </c>
      <c r="L545" s="123"/>
      <c r="M545" s="123"/>
      <c r="N545" s="123"/>
      <c r="O545" s="122" t="n">
        <f aca="false">SUM(L545:N545)</f>
        <v>0</v>
      </c>
      <c r="P545" s="123"/>
      <c r="Q545" s="123"/>
      <c r="R545" s="123"/>
      <c r="S545" s="122" t="n">
        <f aca="false">SUM(P545:R545)</f>
        <v>0</v>
      </c>
      <c r="T545" s="123"/>
      <c r="U545" s="123"/>
      <c r="V545" s="123"/>
      <c r="W545" s="122" t="n">
        <f aca="false">SUM(T545:V545)</f>
        <v>0</v>
      </c>
      <c r="X545" s="123"/>
      <c r="Y545" s="123"/>
      <c r="Z545" s="123"/>
      <c r="AA545" s="122" t="n">
        <f aca="false">SUM(X545:Z545)</f>
        <v>0</v>
      </c>
      <c r="AB545" s="123"/>
      <c r="AC545" s="123"/>
      <c r="AD545" s="123"/>
      <c r="AE545" s="123"/>
      <c r="AF545" s="123"/>
      <c r="AG545" s="122" t="n">
        <f aca="false">SUM(AC545:AF545)</f>
        <v>0</v>
      </c>
      <c r="AH545" s="124" t="n">
        <f aca="false">K545+O545+S545+W545+AA545+AB545+AG545</f>
        <v>0</v>
      </c>
      <c r="AI545" s="120"/>
      <c r="AJ545" s="121"/>
      <c r="AK545" s="121"/>
      <c r="AL545" s="121"/>
      <c r="AM545" s="122" t="n">
        <f aca="false">SUM(AJ545:AL545)</f>
        <v>0</v>
      </c>
      <c r="AN545" s="123"/>
      <c r="AO545" s="123"/>
      <c r="AP545" s="123"/>
      <c r="AQ545" s="122" t="n">
        <f aca="false">SUM(AN545:AP545)</f>
        <v>0</v>
      </c>
      <c r="AR545" s="123"/>
      <c r="AS545" s="123"/>
      <c r="AT545" s="123"/>
      <c r="AU545" s="122" t="n">
        <f aca="false">SUM(AR545:AT545)</f>
        <v>0</v>
      </c>
      <c r="AV545" s="123"/>
      <c r="AW545" s="123"/>
      <c r="AX545" s="123"/>
      <c r="AY545" s="122" t="n">
        <f aca="false">SUM(AV545:AX545)</f>
        <v>0</v>
      </c>
      <c r="AZ545" s="123"/>
      <c r="BA545" s="123"/>
      <c r="BB545" s="123"/>
      <c r="BC545" s="122" t="n">
        <f aca="false">SUM(AZ545:BB545)</f>
        <v>0</v>
      </c>
      <c r="BD545" s="123"/>
      <c r="BE545" s="123"/>
      <c r="BF545" s="123"/>
      <c r="BG545" s="123"/>
      <c r="BH545" s="123"/>
      <c r="BI545" s="122" t="n">
        <f aca="false">SUM(BE545:BH545)</f>
        <v>0</v>
      </c>
      <c r="BJ545" s="124" t="n">
        <f aca="false">AM545+AQ545+AU545+AY545+BC545+BD545+BI545</f>
        <v>0</v>
      </c>
      <c r="BK545" s="120" t="n">
        <v>0</v>
      </c>
      <c r="BL545" s="121" t="n">
        <v>0</v>
      </c>
      <c r="BM545" s="121"/>
      <c r="BN545" s="122" t="n">
        <f aca="false">SUM(BK545:BM545)</f>
        <v>0</v>
      </c>
      <c r="BO545" s="123"/>
      <c r="BP545" s="123"/>
      <c r="BQ545" s="123"/>
      <c r="BR545" s="122" t="n">
        <f aca="false">SUM(BO545:BQ545)</f>
        <v>0</v>
      </c>
      <c r="BS545" s="123"/>
      <c r="BT545" s="123"/>
      <c r="BU545" s="123"/>
      <c r="BV545" s="122" t="n">
        <f aca="false">SUM(BS545:BU545)</f>
        <v>0</v>
      </c>
      <c r="BW545" s="123"/>
      <c r="BX545" s="123"/>
      <c r="BY545" s="123"/>
      <c r="BZ545" s="122" t="n">
        <f aca="false">SUM(BW545:BY545)</f>
        <v>0</v>
      </c>
      <c r="CA545" s="123"/>
      <c r="CB545" s="123"/>
      <c r="CC545" s="123"/>
      <c r="CD545" s="122" t="n">
        <f aca="false">SUM(CA545:CC545)</f>
        <v>0</v>
      </c>
      <c r="CE545" s="123"/>
      <c r="CF545" s="123"/>
      <c r="CG545" s="123"/>
      <c r="CH545" s="123"/>
      <c r="CI545" s="123"/>
      <c r="CJ545" s="122" t="n">
        <f aca="false">SUM(CF545:CI545)</f>
        <v>0</v>
      </c>
      <c r="CK545" s="123" t="n">
        <f aca="false">BN545+BR545+BV545+BZ545+CD545+CE545+CJ545</f>
        <v>0</v>
      </c>
      <c r="CL545" s="125" t="n">
        <v>0</v>
      </c>
      <c r="CM545" s="126"/>
      <c r="CN545" s="32"/>
      <c r="CO545" s="32"/>
      <c r="CP545" s="32"/>
      <c r="CQ545" s="32"/>
      <c r="CR545" s="32"/>
      <c r="CS545" s="32"/>
      <c r="CT545" s="32"/>
    </row>
    <row r="546" customFormat="false" ht="24.75" hidden="false" customHeight="true" outlineLevel="0" collapsed="false">
      <c r="A546" s="32"/>
      <c r="B546" s="106" t="n">
        <f aca="false">B545+1</f>
        <v>536</v>
      </c>
      <c r="C546" s="117" t="n">
        <f aca="false">INDEX(_Rge_Projectdata_3rd,$B546,MATCH(C$10,_Rge_Headline_Projectdata,0))</f>
        <v>0</v>
      </c>
      <c r="D546" s="117" t="n">
        <f aca="false">INDEX(_Rge_Projectdata_3rd,$B546,MATCH(D$10,_Rge_Headline_Projectdata,0))</f>
        <v>0</v>
      </c>
      <c r="E546" s="118" t="str">
        <f aca="false" t="array" ref="E546:E546">IF(INDEX(_Rge_Projectdata_3rd,$B546,MATCH(E$10,_Rge_Headline_Projectdata,0))=0,"",INDEX(_Rge_Projectdata_3rd,$B546,MATCH(E$10,_Rge_Headline_Projectdata,0)))</f>
        <v/>
      </c>
      <c r="F546" s="119" t="str">
        <f aca="false">IF(OR(E546=0,E546&gt;_Reportdate),"Open","Closed")</f>
        <v>Open</v>
      </c>
      <c r="G546" s="120"/>
      <c r="H546" s="121"/>
      <c r="I546" s="121"/>
      <c r="J546" s="121"/>
      <c r="K546" s="122" t="n">
        <f aca="false">SUM(H546:J546)</f>
        <v>0</v>
      </c>
      <c r="L546" s="123"/>
      <c r="M546" s="123"/>
      <c r="N546" s="123"/>
      <c r="O546" s="122" t="n">
        <f aca="false">SUM(L546:N546)</f>
        <v>0</v>
      </c>
      <c r="P546" s="123"/>
      <c r="Q546" s="123"/>
      <c r="R546" s="123"/>
      <c r="S546" s="122" t="n">
        <f aca="false">SUM(P546:R546)</f>
        <v>0</v>
      </c>
      <c r="T546" s="123"/>
      <c r="U546" s="123"/>
      <c r="V546" s="123"/>
      <c r="W546" s="122" t="n">
        <f aca="false">SUM(T546:V546)</f>
        <v>0</v>
      </c>
      <c r="X546" s="123"/>
      <c r="Y546" s="123"/>
      <c r="Z546" s="123"/>
      <c r="AA546" s="122" t="n">
        <f aca="false">SUM(X546:Z546)</f>
        <v>0</v>
      </c>
      <c r="AB546" s="123"/>
      <c r="AC546" s="123"/>
      <c r="AD546" s="123"/>
      <c r="AE546" s="123"/>
      <c r="AF546" s="123"/>
      <c r="AG546" s="122" t="n">
        <f aca="false">SUM(AC546:AF546)</f>
        <v>0</v>
      </c>
      <c r="AH546" s="124" t="n">
        <f aca="false">K546+O546+S546+W546+AA546+AB546+AG546</f>
        <v>0</v>
      </c>
      <c r="AI546" s="120"/>
      <c r="AJ546" s="121"/>
      <c r="AK546" s="121"/>
      <c r="AL546" s="121"/>
      <c r="AM546" s="122" t="n">
        <f aca="false">SUM(AJ546:AL546)</f>
        <v>0</v>
      </c>
      <c r="AN546" s="123"/>
      <c r="AO546" s="123"/>
      <c r="AP546" s="123"/>
      <c r="AQ546" s="122" t="n">
        <f aca="false">SUM(AN546:AP546)</f>
        <v>0</v>
      </c>
      <c r="AR546" s="123"/>
      <c r="AS546" s="123"/>
      <c r="AT546" s="123"/>
      <c r="AU546" s="122" t="n">
        <f aca="false">SUM(AR546:AT546)</f>
        <v>0</v>
      </c>
      <c r="AV546" s="123"/>
      <c r="AW546" s="123"/>
      <c r="AX546" s="123"/>
      <c r="AY546" s="122" t="n">
        <f aca="false">SUM(AV546:AX546)</f>
        <v>0</v>
      </c>
      <c r="AZ546" s="123"/>
      <c r="BA546" s="123"/>
      <c r="BB546" s="123"/>
      <c r="BC546" s="122" t="n">
        <f aca="false">SUM(AZ546:BB546)</f>
        <v>0</v>
      </c>
      <c r="BD546" s="123"/>
      <c r="BE546" s="123"/>
      <c r="BF546" s="123"/>
      <c r="BG546" s="123"/>
      <c r="BH546" s="123"/>
      <c r="BI546" s="122" t="n">
        <f aca="false">SUM(BE546:BH546)</f>
        <v>0</v>
      </c>
      <c r="BJ546" s="124" t="n">
        <f aca="false">AM546+AQ546+AU546+AY546+BC546+BD546+BI546</f>
        <v>0</v>
      </c>
      <c r="BK546" s="120" t="n">
        <v>0</v>
      </c>
      <c r="BL546" s="121" t="n">
        <v>0</v>
      </c>
      <c r="BM546" s="121"/>
      <c r="BN546" s="122" t="n">
        <f aca="false">SUM(BK546:BM546)</f>
        <v>0</v>
      </c>
      <c r="BO546" s="123"/>
      <c r="BP546" s="123"/>
      <c r="BQ546" s="123"/>
      <c r="BR546" s="122" t="n">
        <f aca="false">SUM(BO546:BQ546)</f>
        <v>0</v>
      </c>
      <c r="BS546" s="123"/>
      <c r="BT546" s="123"/>
      <c r="BU546" s="123"/>
      <c r="BV546" s="122" t="n">
        <f aca="false">SUM(BS546:BU546)</f>
        <v>0</v>
      </c>
      <c r="BW546" s="123"/>
      <c r="BX546" s="123"/>
      <c r="BY546" s="123"/>
      <c r="BZ546" s="122" t="n">
        <f aca="false">SUM(BW546:BY546)</f>
        <v>0</v>
      </c>
      <c r="CA546" s="123"/>
      <c r="CB546" s="123"/>
      <c r="CC546" s="123"/>
      <c r="CD546" s="122" t="n">
        <f aca="false">SUM(CA546:CC546)</f>
        <v>0</v>
      </c>
      <c r="CE546" s="123"/>
      <c r="CF546" s="123"/>
      <c r="CG546" s="123"/>
      <c r="CH546" s="123"/>
      <c r="CI546" s="123"/>
      <c r="CJ546" s="122" t="n">
        <f aca="false">SUM(CF546:CI546)</f>
        <v>0</v>
      </c>
      <c r="CK546" s="123" t="n">
        <f aca="false">BN546+BR546+BV546+BZ546+CD546+CE546+CJ546</f>
        <v>0</v>
      </c>
      <c r="CL546" s="125" t="n">
        <v>0</v>
      </c>
      <c r="CM546" s="126"/>
      <c r="CN546" s="32"/>
      <c r="CO546" s="32"/>
      <c r="CP546" s="32"/>
      <c r="CQ546" s="32"/>
      <c r="CR546" s="32"/>
      <c r="CS546" s="32"/>
      <c r="CT546" s="32"/>
    </row>
    <row r="547" customFormat="false" ht="24.75" hidden="false" customHeight="true" outlineLevel="0" collapsed="false">
      <c r="A547" s="32"/>
      <c r="B547" s="106" t="n">
        <f aca="false">B546+1</f>
        <v>537</v>
      </c>
      <c r="C547" s="117" t="n">
        <f aca="false">INDEX(_Rge_Projectdata_3rd,$B547,MATCH(C$10,_Rge_Headline_Projectdata,0))</f>
        <v>0</v>
      </c>
      <c r="D547" s="117" t="n">
        <f aca="false">INDEX(_Rge_Projectdata_3rd,$B547,MATCH(D$10,_Rge_Headline_Projectdata,0))</f>
        <v>0</v>
      </c>
      <c r="E547" s="118" t="str">
        <f aca="false" t="array" ref="E547:E547">IF(INDEX(_Rge_Projectdata_3rd,$B547,MATCH(E$10,_Rge_Headline_Projectdata,0))=0,"",INDEX(_Rge_Projectdata_3rd,$B547,MATCH(E$10,_Rge_Headline_Projectdata,0)))</f>
        <v/>
      </c>
      <c r="F547" s="119" t="str">
        <f aca="false">IF(OR(E547=0,E547&gt;_Reportdate),"Open","Closed")</f>
        <v>Open</v>
      </c>
      <c r="G547" s="120"/>
      <c r="H547" s="121"/>
      <c r="I547" s="121"/>
      <c r="J547" s="121"/>
      <c r="K547" s="122" t="n">
        <f aca="false">SUM(H547:J547)</f>
        <v>0</v>
      </c>
      <c r="L547" s="123"/>
      <c r="M547" s="123"/>
      <c r="N547" s="123"/>
      <c r="O547" s="122" t="n">
        <f aca="false">SUM(L547:N547)</f>
        <v>0</v>
      </c>
      <c r="P547" s="123"/>
      <c r="Q547" s="123"/>
      <c r="R547" s="123"/>
      <c r="S547" s="122" t="n">
        <f aca="false">SUM(P547:R547)</f>
        <v>0</v>
      </c>
      <c r="T547" s="123"/>
      <c r="U547" s="123"/>
      <c r="V547" s="123"/>
      <c r="W547" s="122" t="n">
        <f aca="false">SUM(T547:V547)</f>
        <v>0</v>
      </c>
      <c r="X547" s="123"/>
      <c r="Y547" s="123"/>
      <c r="Z547" s="123"/>
      <c r="AA547" s="122" t="n">
        <f aca="false">SUM(X547:Z547)</f>
        <v>0</v>
      </c>
      <c r="AB547" s="123"/>
      <c r="AC547" s="123"/>
      <c r="AD547" s="123"/>
      <c r="AE547" s="123"/>
      <c r="AF547" s="123"/>
      <c r="AG547" s="122" t="n">
        <f aca="false">SUM(AC547:AF547)</f>
        <v>0</v>
      </c>
      <c r="AH547" s="124" t="n">
        <f aca="false">K547+O547+S547+W547+AA547+AB547+AG547</f>
        <v>0</v>
      </c>
      <c r="AI547" s="120"/>
      <c r="AJ547" s="121"/>
      <c r="AK547" s="121"/>
      <c r="AL547" s="121"/>
      <c r="AM547" s="122" t="n">
        <f aca="false">SUM(AJ547:AL547)</f>
        <v>0</v>
      </c>
      <c r="AN547" s="123"/>
      <c r="AO547" s="123"/>
      <c r="AP547" s="123"/>
      <c r="AQ547" s="122" t="n">
        <f aca="false">SUM(AN547:AP547)</f>
        <v>0</v>
      </c>
      <c r="AR547" s="123"/>
      <c r="AS547" s="123"/>
      <c r="AT547" s="123"/>
      <c r="AU547" s="122" t="n">
        <f aca="false">SUM(AR547:AT547)</f>
        <v>0</v>
      </c>
      <c r="AV547" s="123"/>
      <c r="AW547" s="123"/>
      <c r="AX547" s="123"/>
      <c r="AY547" s="122" t="n">
        <f aca="false">SUM(AV547:AX547)</f>
        <v>0</v>
      </c>
      <c r="AZ547" s="123"/>
      <c r="BA547" s="123"/>
      <c r="BB547" s="123"/>
      <c r="BC547" s="122" t="n">
        <f aca="false">SUM(AZ547:BB547)</f>
        <v>0</v>
      </c>
      <c r="BD547" s="123"/>
      <c r="BE547" s="123"/>
      <c r="BF547" s="123"/>
      <c r="BG547" s="123"/>
      <c r="BH547" s="123"/>
      <c r="BI547" s="122" t="n">
        <f aca="false">SUM(BE547:BH547)</f>
        <v>0</v>
      </c>
      <c r="BJ547" s="124" t="n">
        <f aca="false">AM547+AQ547+AU547+AY547+BC547+BD547+BI547</f>
        <v>0</v>
      </c>
      <c r="BK547" s="120" t="n">
        <v>0</v>
      </c>
      <c r="BL547" s="121" t="n">
        <v>0</v>
      </c>
      <c r="BM547" s="121"/>
      <c r="BN547" s="122" t="n">
        <f aca="false">SUM(BK547:BM547)</f>
        <v>0</v>
      </c>
      <c r="BO547" s="123"/>
      <c r="BP547" s="123"/>
      <c r="BQ547" s="123"/>
      <c r="BR547" s="122" t="n">
        <f aca="false">SUM(BO547:BQ547)</f>
        <v>0</v>
      </c>
      <c r="BS547" s="123"/>
      <c r="BT547" s="123"/>
      <c r="BU547" s="123"/>
      <c r="BV547" s="122" t="n">
        <f aca="false">SUM(BS547:BU547)</f>
        <v>0</v>
      </c>
      <c r="BW547" s="123"/>
      <c r="BX547" s="123"/>
      <c r="BY547" s="123"/>
      <c r="BZ547" s="122" t="n">
        <f aca="false">SUM(BW547:BY547)</f>
        <v>0</v>
      </c>
      <c r="CA547" s="123"/>
      <c r="CB547" s="123"/>
      <c r="CC547" s="123"/>
      <c r="CD547" s="122" t="n">
        <f aca="false">SUM(CA547:CC547)</f>
        <v>0</v>
      </c>
      <c r="CE547" s="123"/>
      <c r="CF547" s="123"/>
      <c r="CG547" s="123"/>
      <c r="CH547" s="123"/>
      <c r="CI547" s="123"/>
      <c r="CJ547" s="122" t="n">
        <f aca="false">SUM(CF547:CI547)</f>
        <v>0</v>
      </c>
      <c r="CK547" s="123" t="n">
        <f aca="false">BN547+BR547+BV547+BZ547+CD547+CE547+CJ547</f>
        <v>0</v>
      </c>
      <c r="CL547" s="125" t="n">
        <v>0</v>
      </c>
      <c r="CM547" s="126"/>
      <c r="CN547" s="32"/>
      <c r="CO547" s="32"/>
      <c r="CP547" s="32"/>
      <c r="CQ547" s="32"/>
      <c r="CR547" s="32"/>
      <c r="CS547" s="32"/>
      <c r="CT547" s="32"/>
    </row>
    <row r="548" customFormat="false" ht="24.75" hidden="false" customHeight="true" outlineLevel="0" collapsed="false">
      <c r="A548" s="32"/>
      <c r="B548" s="106" t="n">
        <f aca="false">B547+1</f>
        <v>538</v>
      </c>
      <c r="C548" s="117" t="n">
        <f aca="false">INDEX(_Rge_Projectdata_3rd,$B548,MATCH(C$10,_Rge_Headline_Projectdata,0))</f>
        <v>0</v>
      </c>
      <c r="D548" s="117" t="n">
        <f aca="false">INDEX(_Rge_Projectdata_3rd,$B548,MATCH(D$10,_Rge_Headline_Projectdata,0))</f>
        <v>0</v>
      </c>
      <c r="E548" s="118" t="str">
        <f aca="false" t="array" ref="E548:E548">IF(INDEX(_Rge_Projectdata_3rd,$B548,MATCH(E$10,_Rge_Headline_Projectdata,0))=0,"",INDEX(_Rge_Projectdata_3rd,$B548,MATCH(E$10,_Rge_Headline_Projectdata,0)))</f>
        <v/>
      </c>
      <c r="F548" s="119" t="str">
        <f aca="false">IF(OR(E548=0,E548&gt;_Reportdate),"Open","Closed")</f>
        <v>Open</v>
      </c>
      <c r="G548" s="120"/>
      <c r="H548" s="121"/>
      <c r="I548" s="121"/>
      <c r="J548" s="121"/>
      <c r="K548" s="122" t="n">
        <f aca="false">SUM(H548:J548)</f>
        <v>0</v>
      </c>
      <c r="L548" s="123"/>
      <c r="M548" s="123"/>
      <c r="N548" s="123"/>
      <c r="O548" s="122" t="n">
        <f aca="false">SUM(L548:N548)</f>
        <v>0</v>
      </c>
      <c r="P548" s="123"/>
      <c r="Q548" s="123"/>
      <c r="R548" s="123"/>
      <c r="S548" s="122" t="n">
        <f aca="false">SUM(P548:R548)</f>
        <v>0</v>
      </c>
      <c r="T548" s="123"/>
      <c r="U548" s="123"/>
      <c r="V548" s="123"/>
      <c r="W548" s="122" t="n">
        <f aca="false">SUM(T548:V548)</f>
        <v>0</v>
      </c>
      <c r="X548" s="123"/>
      <c r="Y548" s="123"/>
      <c r="Z548" s="123"/>
      <c r="AA548" s="122" t="n">
        <f aca="false">SUM(X548:Z548)</f>
        <v>0</v>
      </c>
      <c r="AB548" s="123"/>
      <c r="AC548" s="123"/>
      <c r="AD548" s="123"/>
      <c r="AE548" s="123"/>
      <c r="AF548" s="123"/>
      <c r="AG548" s="122" t="n">
        <f aca="false">SUM(AC548:AF548)</f>
        <v>0</v>
      </c>
      <c r="AH548" s="124" t="n">
        <f aca="false">K548+O548+S548+W548+AA548+AB548+AG548</f>
        <v>0</v>
      </c>
      <c r="AI548" s="120"/>
      <c r="AJ548" s="121"/>
      <c r="AK548" s="121"/>
      <c r="AL548" s="121"/>
      <c r="AM548" s="122" t="n">
        <f aca="false">SUM(AJ548:AL548)</f>
        <v>0</v>
      </c>
      <c r="AN548" s="123"/>
      <c r="AO548" s="123"/>
      <c r="AP548" s="123"/>
      <c r="AQ548" s="122" t="n">
        <f aca="false">SUM(AN548:AP548)</f>
        <v>0</v>
      </c>
      <c r="AR548" s="123"/>
      <c r="AS548" s="123"/>
      <c r="AT548" s="123"/>
      <c r="AU548" s="122" t="n">
        <f aca="false">SUM(AR548:AT548)</f>
        <v>0</v>
      </c>
      <c r="AV548" s="123"/>
      <c r="AW548" s="123"/>
      <c r="AX548" s="123"/>
      <c r="AY548" s="122" t="n">
        <f aca="false">SUM(AV548:AX548)</f>
        <v>0</v>
      </c>
      <c r="AZ548" s="123"/>
      <c r="BA548" s="123"/>
      <c r="BB548" s="123"/>
      <c r="BC548" s="122" t="n">
        <f aca="false">SUM(AZ548:BB548)</f>
        <v>0</v>
      </c>
      <c r="BD548" s="123"/>
      <c r="BE548" s="123"/>
      <c r="BF548" s="123"/>
      <c r="BG548" s="123"/>
      <c r="BH548" s="123"/>
      <c r="BI548" s="122" t="n">
        <f aca="false">SUM(BE548:BH548)</f>
        <v>0</v>
      </c>
      <c r="BJ548" s="124" t="n">
        <f aca="false">AM548+AQ548+AU548+AY548+BC548+BD548+BI548</f>
        <v>0</v>
      </c>
      <c r="BK548" s="120" t="n">
        <v>0</v>
      </c>
      <c r="BL548" s="121" t="n">
        <v>0</v>
      </c>
      <c r="BM548" s="121"/>
      <c r="BN548" s="122" t="n">
        <f aca="false">SUM(BK548:BM548)</f>
        <v>0</v>
      </c>
      <c r="BO548" s="123"/>
      <c r="BP548" s="123"/>
      <c r="BQ548" s="123"/>
      <c r="BR548" s="122" t="n">
        <f aca="false">SUM(BO548:BQ548)</f>
        <v>0</v>
      </c>
      <c r="BS548" s="123"/>
      <c r="BT548" s="123"/>
      <c r="BU548" s="123"/>
      <c r="BV548" s="122" t="n">
        <f aca="false">SUM(BS548:BU548)</f>
        <v>0</v>
      </c>
      <c r="BW548" s="123"/>
      <c r="BX548" s="123"/>
      <c r="BY548" s="123"/>
      <c r="BZ548" s="122" t="n">
        <f aca="false">SUM(BW548:BY548)</f>
        <v>0</v>
      </c>
      <c r="CA548" s="123"/>
      <c r="CB548" s="123"/>
      <c r="CC548" s="123"/>
      <c r="CD548" s="122" t="n">
        <f aca="false">SUM(CA548:CC548)</f>
        <v>0</v>
      </c>
      <c r="CE548" s="123"/>
      <c r="CF548" s="123"/>
      <c r="CG548" s="123"/>
      <c r="CH548" s="123"/>
      <c r="CI548" s="123"/>
      <c r="CJ548" s="122" t="n">
        <f aca="false">SUM(CF548:CI548)</f>
        <v>0</v>
      </c>
      <c r="CK548" s="123" t="n">
        <f aca="false">BN548+BR548+BV548+BZ548+CD548+CE548+CJ548</f>
        <v>0</v>
      </c>
      <c r="CL548" s="125" t="n">
        <v>0</v>
      </c>
      <c r="CM548" s="126"/>
      <c r="CN548" s="32"/>
      <c r="CO548" s="32"/>
      <c r="CP548" s="32"/>
      <c r="CQ548" s="32"/>
      <c r="CR548" s="32"/>
      <c r="CS548" s="32"/>
      <c r="CT548" s="32"/>
    </row>
    <row r="549" customFormat="false" ht="24.75" hidden="false" customHeight="true" outlineLevel="0" collapsed="false">
      <c r="A549" s="32"/>
      <c r="B549" s="106" t="n">
        <f aca="false">B548+1</f>
        <v>539</v>
      </c>
      <c r="C549" s="117" t="n">
        <f aca="false">INDEX(_Rge_Projectdata_3rd,$B549,MATCH(C$10,_Rge_Headline_Projectdata,0))</f>
        <v>0</v>
      </c>
      <c r="D549" s="117" t="n">
        <f aca="false">INDEX(_Rge_Projectdata_3rd,$B549,MATCH(D$10,_Rge_Headline_Projectdata,0))</f>
        <v>0</v>
      </c>
      <c r="E549" s="118" t="str">
        <f aca="false" t="array" ref="E549:E549">IF(INDEX(_Rge_Projectdata_3rd,$B549,MATCH(E$10,_Rge_Headline_Projectdata,0))=0,"",INDEX(_Rge_Projectdata_3rd,$B549,MATCH(E$10,_Rge_Headline_Projectdata,0)))</f>
        <v/>
      </c>
      <c r="F549" s="119" t="str">
        <f aca="false">IF(OR(E549=0,E549&gt;_Reportdate),"Open","Closed")</f>
        <v>Open</v>
      </c>
      <c r="G549" s="120"/>
      <c r="H549" s="121"/>
      <c r="I549" s="121"/>
      <c r="J549" s="121"/>
      <c r="K549" s="122" t="n">
        <f aca="false">SUM(H549:J549)</f>
        <v>0</v>
      </c>
      <c r="L549" s="123"/>
      <c r="M549" s="123"/>
      <c r="N549" s="123"/>
      <c r="O549" s="122" t="n">
        <f aca="false">SUM(L549:N549)</f>
        <v>0</v>
      </c>
      <c r="P549" s="123"/>
      <c r="Q549" s="123"/>
      <c r="R549" s="123"/>
      <c r="S549" s="122" t="n">
        <f aca="false">SUM(P549:R549)</f>
        <v>0</v>
      </c>
      <c r="T549" s="123"/>
      <c r="U549" s="123"/>
      <c r="V549" s="123"/>
      <c r="W549" s="122" t="n">
        <f aca="false">SUM(T549:V549)</f>
        <v>0</v>
      </c>
      <c r="X549" s="123"/>
      <c r="Y549" s="123"/>
      <c r="Z549" s="123"/>
      <c r="AA549" s="122" t="n">
        <f aca="false">SUM(X549:Z549)</f>
        <v>0</v>
      </c>
      <c r="AB549" s="123"/>
      <c r="AC549" s="123"/>
      <c r="AD549" s="123"/>
      <c r="AE549" s="123"/>
      <c r="AF549" s="123"/>
      <c r="AG549" s="122" t="n">
        <f aca="false">SUM(AC549:AF549)</f>
        <v>0</v>
      </c>
      <c r="AH549" s="124" t="n">
        <f aca="false">K549+O549+S549+W549+AA549+AB549+AG549</f>
        <v>0</v>
      </c>
      <c r="AI549" s="120"/>
      <c r="AJ549" s="121"/>
      <c r="AK549" s="121"/>
      <c r="AL549" s="121"/>
      <c r="AM549" s="122" t="n">
        <f aca="false">SUM(AJ549:AL549)</f>
        <v>0</v>
      </c>
      <c r="AN549" s="123"/>
      <c r="AO549" s="123"/>
      <c r="AP549" s="123"/>
      <c r="AQ549" s="122" t="n">
        <f aca="false">SUM(AN549:AP549)</f>
        <v>0</v>
      </c>
      <c r="AR549" s="123"/>
      <c r="AS549" s="123"/>
      <c r="AT549" s="123"/>
      <c r="AU549" s="122" t="n">
        <f aca="false">SUM(AR549:AT549)</f>
        <v>0</v>
      </c>
      <c r="AV549" s="123"/>
      <c r="AW549" s="123"/>
      <c r="AX549" s="123"/>
      <c r="AY549" s="122" t="n">
        <f aca="false">SUM(AV549:AX549)</f>
        <v>0</v>
      </c>
      <c r="AZ549" s="123"/>
      <c r="BA549" s="123"/>
      <c r="BB549" s="123"/>
      <c r="BC549" s="122" t="n">
        <f aca="false">SUM(AZ549:BB549)</f>
        <v>0</v>
      </c>
      <c r="BD549" s="123"/>
      <c r="BE549" s="123"/>
      <c r="BF549" s="123"/>
      <c r="BG549" s="123"/>
      <c r="BH549" s="123"/>
      <c r="BI549" s="122" t="n">
        <f aca="false">SUM(BE549:BH549)</f>
        <v>0</v>
      </c>
      <c r="BJ549" s="124" t="n">
        <f aca="false">AM549+AQ549+AU549+AY549+BC549+BD549+BI549</f>
        <v>0</v>
      </c>
      <c r="BK549" s="120" t="n">
        <v>0</v>
      </c>
      <c r="BL549" s="121" t="n">
        <v>0</v>
      </c>
      <c r="BM549" s="121"/>
      <c r="BN549" s="122" t="n">
        <f aca="false">SUM(BK549:BM549)</f>
        <v>0</v>
      </c>
      <c r="BO549" s="123"/>
      <c r="BP549" s="123"/>
      <c r="BQ549" s="123"/>
      <c r="BR549" s="122" t="n">
        <f aca="false">SUM(BO549:BQ549)</f>
        <v>0</v>
      </c>
      <c r="BS549" s="123"/>
      <c r="BT549" s="123"/>
      <c r="BU549" s="123"/>
      <c r="BV549" s="122" t="n">
        <f aca="false">SUM(BS549:BU549)</f>
        <v>0</v>
      </c>
      <c r="BW549" s="123"/>
      <c r="BX549" s="123"/>
      <c r="BY549" s="123"/>
      <c r="BZ549" s="122" t="n">
        <f aca="false">SUM(BW549:BY549)</f>
        <v>0</v>
      </c>
      <c r="CA549" s="123"/>
      <c r="CB549" s="123"/>
      <c r="CC549" s="123"/>
      <c r="CD549" s="122" t="n">
        <f aca="false">SUM(CA549:CC549)</f>
        <v>0</v>
      </c>
      <c r="CE549" s="123"/>
      <c r="CF549" s="123"/>
      <c r="CG549" s="123"/>
      <c r="CH549" s="123"/>
      <c r="CI549" s="123"/>
      <c r="CJ549" s="122" t="n">
        <f aca="false">SUM(CF549:CI549)</f>
        <v>0</v>
      </c>
      <c r="CK549" s="123" t="n">
        <f aca="false">BN549+BR549+BV549+BZ549+CD549+CE549+CJ549</f>
        <v>0</v>
      </c>
      <c r="CL549" s="125" t="n">
        <v>0</v>
      </c>
      <c r="CM549" s="126"/>
      <c r="CN549" s="32"/>
      <c r="CO549" s="32"/>
      <c r="CP549" s="32"/>
      <c r="CQ549" s="32"/>
      <c r="CR549" s="32"/>
      <c r="CS549" s="32"/>
      <c r="CT549" s="32"/>
    </row>
    <row r="550" customFormat="false" ht="24.75" hidden="false" customHeight="true" outlineLevel="0" collapsed="false">
      <c r="A550" s="32"/>
      <c r="B550" s="106" t="n">
        <f aca="false">B549+1</f>
        <v>540</v>
      </c>
      <c r="C550" s="117" t="n">
        <f aca="false">INDEX(_Rge_Projectdata_3rd,$B550,MATCH(C$10,_Rge_Headline_Projectdata,0))</f>
        <v>0</v>
      </c>
      <c r="D550" s="117" t="n">
        <f aca="false">INDEX(_Rge_Projectdata_3rd,$B550,MATCH(D$10,_Rge_Headline_Projectdata,0))</f>
        <v>0</v>
      </c>
      <c r="E550" s="118" t="str">
        <f aca="false" t="array" ref="E550:E550">IF(INDEX(_Rge_Projectdata_3rd,$B550,MATCH(E$10,_Rge_Headline_Projectdata,0))=0,"",INDEX(_Rge_Projectdata_3rd,$B550,MATCH(E$10,_Rge_Headline_Projectdata,0)))</f>
        <v/>
      </c>
      <c r="F550" s="119" t="str">
        <f aca="false">IF(OR(E550=0,E550&gt;_Reportdate),"Open","Closed")</f>
        <v>Open</v>
      </c>
      <c r="G550" s="120"/>
      <c r="H550" s="121"/>
      <c r="I550" s="121"/>
      <c r="J550" s="121"/>
      <c r="K550" s="122" t="n">
        <f aca="false">SUM(H550:J550)</f>
        <v>0</v>
      </c>
      <c r="L550" s="123"/>
      <c r="M550" s="123"/>
      <c r="N550" s="123"/>
      <c r="O550" s="122" t="n">
        <f aca="false">SUM(L550:N550)</f>
        <v>0</v>
      </c>
      <c r="P550" s="123"/>
      <c r="Q550" s="123"/>
      <c r="R550" s="123"/>
      <c r="S550" s="122" t="n">
        <f aca="false">SUM(P550:R550)</f>
        <v>0</v>
      </c>
      <c r="T550" s="123"/>
      <c r="U550" s="123"/>
      <c r="V550" s="123"/>
      <c r="W550" s="122" t="n">
        <f aca="false">SUM(T550:V550)</f>
        <v>0</v>
      </c>
      <c r="X550" s="123"/>
      <c r="Y550" s="123"/>
      <c r="Z550" s="123"/>
      <c r="AA550" s="122" t="n">
        <f aca="false">SUM(X550:Z550)</f>
        <v>0</v>
      </c>
      <c r="AB550" s="123"/>
      <c r="AC550" s="123"/>
      <c r="AD550" s="123"/>
      <c r="AE550" s="123"/>
      <c r="AF550" s="123"/>
      <c r="AG550" s="122" t="n">
        <f aca="false">SUM(AC550:AF550)</f>
        <v>0</v>
      </c>
      <c r="AH550" s="124" t="n">
        <f aca="false">K550+O550+S550+W550+AA550+AB550+AG550</f>
        <v>0</v>
      </c>
      <c r="AI550" s="120"/>
      <c r="AJ550" s="121"/>
      <c r="AK550" s="121"/>
      <c r="AL550" s="121"/>
      <c r="AM550" s="122" t="n">
        <f aca="false">SUM(AJ550:AL550)</f>
        <v>0</v>
      </c>
      <c r="AN550" s="123"/>
      <c r="AO550" s="123"/>
      <c r="AP550" s="123"/>
      <c r="AQ550" s="122" t="n">
        <f aca="false">SUM(AN550:AP550)</f>
        <v>0</v>
      </c>
      <c r="AR550" s="123"/>
      <c r="AS550" s="123"/>
      <c r="AT550" s="123"/>
      <c r="AU550" s="122" t="n">
        <f aca="false">SUM(AR550:AT550)</f>
        <v>0</v>
      </c>
      <c r="AV550" s="123"/>
      <c r="AW550" s="123"/>
      <c r="AX550" s="123"/>
      <c r="AY550" s="122" t="n">
        <f aca="false">SUM(AV550:AX550)</f>
        <v>0</v>
      </c>
      <c r="AZ550" s="123"/>
      <c r="BA550" s="123"/>
      <c r="BB550" s="123"/>
      <c r="BC550" s="122" t="n">
        <f aca="false">SUM(AZ550:BB550)</f>
        <v>0</v>
      </c>
      <c r="BD550" s="123"/>
      <c r="BE550" s="123"/>
      <c r="BF550" s="123"/>
      <c r="BG550" s="123"/>
      <c r="BH550" s="123"/>
      <c r="BI550" s="122" t="n">
        <f aca="false">SUM(BE550:BH550)</f>
        <v>0</v>
      </c>
      <c r="BJ550" s="124" t="n">
        <f aca="false">AM550+AQ550+AU550+AY550+BC550+BD550+BI550</f>
        <v>0</v>
      </c>
      <c r="BK550" s="120" t="n">
        <v>0</v>
      </c>
      <c r="BL550" s="121" t="n">
        <v>0</v>
      </c>
      <c r="BM550" s="121"/>
      <c r="BN550" s="122" t="n">
        <f aca="false">SUM(BK550:BM550)</f>
        <v>0</v>
      </c>
      <c r="BO550" s="123"/>
      <c r="BP550" s="123"/>
      <c r="BQ550" s="123"/>
      <c r="BR550" s="122" t="n">
        <f aca="false">SUM(BO550:BQ550)</f>
        <v>0</v>
      </c>
      <c r="BS550" s="123"/>
      <c r="BT550" s="123"/>
      <c r="BU550" s="123"/>
      <c r="BV550" s="122" t="n">
        <f aca="false">SUM(BS550:BU550)</f>
        <v>0</v>
      </c>
      <c r="BW550" s="123"/>
      <c r="BX550" s="123"/>
      <c r="BY550" s="123"/>
      <c r="BZ550" s="122" t="n">
        <f aca="false">SUM(BW550:BY550)</f>
        <v>0</v>
      </c>
      <c r="CA550" s="123"/>
      <c r="CB550" s="123"/>
      <c r="CC550" s="123"/>
      <c r="CD550" s="122" t="n">
        <f aca="false">SUM(CA550:CC550)</f>
        <v>0</v>
      </c>
      <c r="CE550" s="123"/>
      <c r="CF550" s="123"/>
      <c r="CG550" s="123"/>
      <c r="CH550" s="123"/>
      <c r="CI550" s="123"/>
      <c r="CJ550" s="122" t="n">
        <f aca="false">SUM(CF550:CI550)</f>
        <v>0</v>
      </c>
      <c r="CK550" s="123" t="n">
        <f aca="false">BN550+BR550+BV550+BZ550+CD550+CE550+CJ550</f>
        <v>0</v>
      </c>
      <c r="CL550" s="125" t="n">
        <v>0</v>
      </c>
      <c r="CM550" s="126"/>
      <c r="CN550" s="32"/>
      <c r="CO550" s="32"/>
      <c r="CP550" s="32"/>
      <c r="CQ550" s="32"/>
      <c r="CR550" s="32"/>
      <c r="CS550" s="32"/>
      <c r="CT550" s="32"/>
    </row>
    <row r="551" customFormat="false" ht="24.75" hidden="false" customHeight="true" outlineLevel="0" collapsed="false">
      <c r="A551" s="32"/>
      <c r="B551" s="106" t="n">
        <f aca="false">B550+1</f>
        <v>541</v>
      </c>
      <c r="C551" s="117" t="n">
        <f aca="false">INDEX(_Rge_Projectdata_3rd,$B551,MATCH(C$10,_Rge_Headline_Projectdata,0))</f>
        <v>0</v>
      </c>
      <c r="D551" s="117" t="n">
        <f aca="false">INDEX(_Rge_Projectdata_3rd,$B551,MATCH(D$10,_Rge_Headline_Projectdata,0))</f>
        <v>0</v>
      </c>
      <c r="E551" s="118" t="str">
        <f aca="false" t="array" ref="E551:E551">IF(INDEX(_Rge_Projectdata_3rd,$B551,MATCH(E$10,_Rge_Headline_Projectdata,0))=0,"",INDEX(_Rge_Projectdata_3rd,$B551,MATCH(E$10,_Rge_Headline_Projectdata,0)))</f>
        <v/>
      </c>
      <c r="F551" s="119" t="str">
        <f aca="false">IF(OR(E551=0,E551&gt;_Reportdate),"Open","Closed")</f>
        <v>Open</v>
      </c>
      <c r="G551" s="120"/>
      <c r="H551" s="121"/>
      <c r="I551" s="121"/>
      <c r="J551" s="121"/>
      <c r="K551" s="122" t="n">
        <f aca="false">SUM(H551:J551)</f>
        <v>0</v>
      </c>
      <c r="L551" s="123"/>
      <c r="M551" s="123"/>
      <c r="N551" s="123"/>
      <c r="O551" s="122" t="n">
        <f aca="false">SUM(L551:N551)</f>
        <v>0</v>
      </c>
      <c r="P551" s="123"/>
      <c r="Q551" s="123"/>
      <c r="R551" s="123"/>
      <c r="S551" s="122" t="n">
        <f aca="false">SUM(P551:R551)</f>
        <v>0</v>
      </c>
      <c r="T551" s="123"/>
      <c r="U551" s="123"/>
      <c r="V551" s="123"/>
      <c r="W551" s="122" t="n">
        <f aca="false">SUM(T551:V551)</f>
        <v>0</v>
      </c>
      <c r="X551" s="123"/>
      <c r="Y551" s="123"/>
      <c r="Z551" s="123"/>
      <c r="AA551" s="122" t="n">
        <f aca="false">SUM(X551:Z551)</f>
        <v>0</v>
      </c>
      <c r="AB551" s="123"/>
      <c r="AC551" s="123"/>
      <c r="AD551" s="123"/>
      <c r="AE551" s="123"/>
      <c r="AF551" s="123"/>
      <c r="AG551" s="122" t="n">
        <f aca="false">SUM(AC551:AF551)</f>
        <v>0</v>
      </c>
      <c r="AH551" s="124" t="n">
        <f aca="false">K551+O551+S551+W551+AA551+AB551+AG551</f>
        <v>0</v>
      </c>
      <c r="AI551" s="120"/>
      <c r="AJ551" s="121"/>
      <c r="AK551" s="121"/>
      <c r="AL551" s="121"/>
      <c r="AM551" s="122" t="n">
        <f aca="false">SUM(AJ551:AL551)</f>
        <v>0</v>
      </c>
      <c r="AN551" s="123"/>
      <c r="AO551" s="123"/>
      <c r="AP551" s="123"/>
      <c r="AQ551" s="122" t="n">
        <f aca="false">SUM(AN551:AP551)</f>
        <v>0</v>
      </c>
      <c r="AR551" s="123"/>
      <c r="AS551" s="123"/>
      <c r="AT551" s="123"/>
      <c r="AU551" s="122" t="n">
        <f aca="false">SUM(AR551:AT551)</f>
        <v>0</v>
      </c>
      <c r="AV551" s="123"/>
      <c r="AW551" s="123"/>
      <c r="AX551" s="123"/>
      <c r="AY551" s="122" t="n">
        <f aca="false">SUM(AV551:AX551)</f>
        <v>0</v>
      </c>
      <c r="AZ551" s="123"/>
      <c r="BA551" s="123"/>
      <c r="BB551" s="123"/>
      <c r="BC551" s="122" t="n">
        <f aca="false">SUM(AZ551:BB551)</f>
        <v>0</v>
      </c>
      <c r="BD551" s="123"/>
      <c r="BE551" s="123"/>
      <c r="BF551" s="123"/>
      <c r="BG551" s="123"/>
      <c r="BH551" s="123"/>
      <c r="BI551" s="122" t="n">
        <f aca="false">SUM(BE551:BH551)</f>
        <v>0</v>
      </c>
      <c r="BJ551" s="124" t="n">
        <f aca="false">AM551+AQ551+AU551+AY551+BC551+BD551+BI551</f>
        <v>0</v>
      </c>
      <c r="BK551" s="120" t="n">
        <v>0</v>
      </c>
      <c r="BL551" s="121" t="n">
        <v>0</v>
      </c>
      <c r="BM551" s="121"/>
      <c r="BN551" s="122" t="n">
        <f aca="false">SUM(BK551:BM551)</f>
        <v>0</v>
      </c>
      <c r="BO551" s="123"/>
      <c r="BP551" s="123"/>
      <c r="BQ551" s="123"/>
      <c r="BR551" s="122" t="n">
        <f aca="false">SUM(BO551:BQ551)</f>
        <v>0</v>
      </c>
      <c r="BS551" s="123"/>
      <c r="BT551" s="123"/>
      <c r="BU551" s="123"/>
      <c r="BV551" s="122" t="n">
        <f aca="false">SUM(BS551:BU551)</f>
        <v>0</v>
      </c>
      <c r="BW551" s="123"/>
      <c r="BX551" s="123"/>
      <c r="BY551" s="123"/>
      <c r="BZ551" s="122" t="n">
        <f aca="false">SUM(BW551:BY551)</f>
        <v>0</v>
      </c>
      <c r="CA551" s="123"/>
      <c r="CB551" s="123"/>
      <c r="CC551" s="123"/>
      <c r="CD551" s="122" t="n">
        <f aca="false">SUM(CA551:CC551)</f>
        <v>0</v>
      </c>
      <c r="CE551" s="123"/>
      <c r="CF551" s="123"/>
      <c r="CG551" s="123"/>
      <c r="CH551" s="123"/>
      <c r="CI551" s="123"/>
      <c r="CJ551" s="122" t="n">
        <f aca="false">SUM(CF551:CI551)</f>
        <v>0</v>
      </c>
      <c r="CK551" s="123" t="n">
        <f aca="false">BN551+BR551+BV551+BZ551+CD551+CE551+CJ551</f>
        <v>0</v>
      </c>
      <c r="CL551" s="125" t="n">
        <v>0</v>
      </c>
      <c r="CM551" s="126"/>
      <c r="CN551" s="32"/>
      <c r="CO551" s="32"/>
      <c r="CP551" s="32"/>
      <c r="CQ551" s="32"/>
      <c r="CR551" s="32"/>
      <c r="CS551" s="32"/>
      <c r="CT551" s="32"/>
    </row>
    <row r="552" customFormat="false" ht="24.75" hidden="false" customHeight="true" outlineLevel="0" collapsed="false">
      <c r="A552" s="32"/>
      <c r="B552" s="106" t="n">
        <f aca="false">B551+1</f>
        <v>542</v>
      </c>
      <c r="C552" s="117" t="n">
        <f aca="false">INDEX(_Rge_Projectdata_3rd,$B552,MATCH(C$10,_Rge_Headline_Projectdata,0))</f>
        <v>0</v>
      </c>
      <c r="D552" s="117" t="n">
        <f aca="false">INDEX(_Rge_Projectdata_3rd,$B552,MATCH(D$10,_Rge_Headline_Projectdata,0))</f>
        <v>0</v>
      </c>
      <c r="E552" s="118" t="str">
        <f aca="false" t="array" ref="E552:E552">IF(INDEX(_Rge_Projectdata_3rd,$B552,MATCH(E$10,_Rge_Headline_Projectdata,0))=0,"",INDEX(_Rge_Projectdata_3rd,$B552,MATCH(E$10,_Rge_Headline_Projectdata,0)))</f>
        <v/>
      </c>
      <c r="F552" s="119" t="str">
        <f aca="false">IF(OR(E552=0,E552&gt;_Reportdate),"Open","Closed")</f>
        <v>Open</v>
      </c>
      <c r="G552" s="120"/>
      <c r="H552" s="121"/>
      <c r="I552" s="121"/>
      <c r="J552" s="121"/>
      <c r="K552" s="122" t="n">
        <f aca="false">SUM(H552:J552)</f>
        <v>0</v>
      </c>
      <c r="L552" s="123"/>
      <c r="M552" s="123"/>
      <c r="N552" s="123"/>
      <c r="O552" s="122" t="n">
        <f aca="false">SUM(L552:N552)</f>
        <v>0</v>
      </c>
      <c r="P552" s="123"/>
      <c r="Q552" s="123"/>
      <c r="R552" s="123"/>
      <c r="S552" s="122" t="n">
        <f aca="false">SUM(P552:R552)</f>
        <v>0</v>
      </c>
      <c r="T552" s="123"/>
      <c r="U552" s="123"/>
      <c r="V552" s="123"/>
      <c r="W552" s="122" t="n">
        <f aca="false">SUM(T552:V552)</f>
        <v>0</v>
      </c>
      <c r="X552" s="123"/>
      <c r="Y552" s="123"/>
      <c r="Z552" s="123"/>
      <c r="AA552" s="122" t="n">
        <f aca="false">SUM(X552:Z552)</f>
        <v>0</v>
      </c>
      <c r="AB552" s="123"/>
      <c r="AC552" s="123"/>
      <c r="AD552" s="123"/>
      <c r="AE552" s="123"/>
      <c r="AF552" s="123"/>
      <c r="AG552" s="122" t="n">
        <f aca="false">SUM(AC552:AF552)</f>
        <v>0</v>
      </c>
      <c r="AH552" s="124" t="n">
        <f aca="false">K552+O552+S552+W552+AA552+AB552+AG552</f>
        <v>0</v>
      </c>
      <c r="AI552" s="120"/>
      <c r="AJ552" s="121"/>
      <c r="AK552" s="121"/>
      <c r="AL552" s="121"/>
      <c r="AM552" s="122" t="n">
        <f aca="false">SUM(AJ552:AL552)</f>
        <v>0</v>
      </c>
      <c r="AN552" s="123"/>
      <c r="AO552" s="123"/>
      <c r="AP552" s="123"/>
      <c r="AQ552" s="122" t="n">
        <f aca="false">SUM(AN552:AP552)</f>
        <v>0</v>
      </c>
      <c r="AR552" s="123"/>
      <c r="AS552" s="123"/>
      <c r="AT552" s="123"/>
      <c r="AU552" s="122" t="n">
        <f aca="false">SUM(AR552:AT552)</f>
        <v>0</v>
      </c>
      <c r="AV552" s="123"/>
      <c r="AW552" s="123"/>
      <c r="AX552" s="123"/>
      <c r="AY552" s="122" t="n">
        <f aca="false">SUM(AV552:AX552)</f>
        <v>0</v>
      </c>
      <c r="AZ552" s="123"/>
      <c r="BA552" s="123"/>
      <c r="BB552" s="123"/>
      <c r="BC552" s="122" t="n">
        <f aca="false">SUM(AZ552:BB552)</f>
        <v>0</v>
      </c>
      <c r="BD552" s="123"/>
      <c r="BE552" s="123"/>
      <c r="BF552" s="123"/>
      <c r="BG552" s="123"/>
      <c r="BH552" s="123"/>
      <c r="BI552" s="122" t="n">
        <f aca="false">SUM(BE552:BH552)</f>
        <v>0</v>
      </c>
      <c r="BJ552" s="124" t="n">
        <f aca="false">AM552+AQ552+AU552+AY552+BC552+BD552+BI552</f>
        <v>0</v>
      </c>
      <c r="BK552" s="120" t="n">
        <v>0</v>
      </c>
      <c r="BL552" s="121" t="n">
        <v>0</v>
      </c>
      <c r="BM552" s="121"/>
      <c r="BN552" s="122" t="n">
        <f aca="false">SUM(BK552:BM552)</f>
        <v>0</v>
      </c>
      <c r="BO552" s="123"/>
      <c r="BP552" s="123"/>
      <c r="BQ552" s="123"/>
      <c r="BR552" s="122" t="n">
        <f aca="false">SUM(BO552:BQ552)</f>
        <v>0</v>
      </c>
      <c r="BS552" s="123"/>
      <c r="BT552" s="123"/>
      <c r="BU552" s="123"/>
      <c r="BV552" s="122" t="n">
        <f aca="false">SUM(BS552:BU552)</f>
        <v>0</v>
      </c>
      <c r="BW552" s="123"/>
      <c r="BX552" s="123"/>
      <c r="BY552" s="123"/>
      <c r="BZ552" s="122" t="n">
        <f aca="false">SUM(BW552:BY552)</f>
        <v>0</v>
      </c>
      <c r="CA552" s="123"/>
      <c r="CB552" s="123"/>
      <c r="CC552" s="123"/>
      <c r="CD552" s="122" t="n">
        <f aca="false">SUM(CA552:CC552)</f>
        <v>0</v>
      </c>
      <c r="CE552" s="123"/>
      <c r="CF552" s="123"/>
      <c r="CG552" s="123"/>
      <c r="CH552" s="123"/>
      <c r="CI552" s="123"/>
      <c r="CJ552" s="122" t="n">
        <f aca="false">SUM(CF552:CI552)</f>
        <v>0</v>
      </c>
      <c r="CK552" s="123" t="n">
        <f aca="false">BN552+BR552+BV552+BZ552+CD552+CE552+CJ552</f>
        <v>0</v>
      </c>
      <c r="CL552" s="125" t="n">
        <v>0</v>
      </c>
      <c r="CM552" s="126"/>
      <c r="CN552" s="32"/>
      <c r="CO552" s="32"/>
      <c r="CP552" s="32"/>
      <c r="CQ552" s="32"/>
      <c r="CR552" s="32"/>
      <c r="CS552" s="32"/>
      <c r="CT552" s="32"/>
    </row>
    <row r="553" customFormat="false" ht="24.75" hidden="false" customHeight="true" outlineLevel="0" collapsed="false">
      <c r="A553" s="32"/>
      <c r="B553" s="106" t="n">
        <f aca="false">B552+1</f>
        <v>543</v>
      </c>
      <c r="C553" s="117" t="n">
        <f aca="false">INDEX(_Rge_Projectdata_3rd,$B553,MATCH(C$10,_Rge_Headline_Projectdata,0))</f>
        <v>0</v>
      </c>
      <c r="D553" s="117" t="n">
        <f aca="false">INDEX(_Rge_Projectdata_3rd,$B553,MATCH(D$10,_Rge_Headline_Projectdata,0))</f>
        <v>0</v>
      </c>
      <c r="E553" s="118" t="str">
        <f aca="false" t="array" ref="E553:E553">IF(INDEX(_Rge_Projectdata_3rd,$B553,MATCH(E$10,_Rge_Headline_Projectdata,0))=0,"",INDEX(_Rge_Projectdata_3rd,$B553,MATCH(E$10,_Rge_Headline_Projectdata,0)))</f>
        <v/>
      </c>
      <c r="F553" s="119" t="str">
        <f aca="false">IF(OR(E553=0,E553&gt;_Reportdate),"Open","Closed")</f>
        <v>Open</v>
      </c>
      <c r="G553" s="120"/>
      <c r="H553" s="121"/>
      <c r="I553" s="121"/>
      <c r="J553" s="121"/>
      <c r="K553" s="122" t="n">
        <f aca="false">SUM(H553:J553)</f>
        <v>0</v>
      </c>
      <c r="L553" s="123"/>
      <c r="M553" s="123"/>
      <c r="N553" s="123"/>
      <c r="O553" s="122" t="n">
        <f aca="false">SUM(L553:N553)</f>
        <v>0</v>
      </c>
      <c r="P553" s="123"/>
      <c r="Q553" s="123"/>
      <c r="R553" s="123"/>
      <c r="S553" s="122" t="n">
        <f aca="false">SUM(P553:R553)</f>
        <v>0</v>
      </c>
      <c r="T553" s="123"/>
      <c r="U553" s="123"/>
      <c r="V553" s="123"/>
      <c r="W553" s="122" t="n">
        <f aca="false">SUM(T553:V553)</f>
        <v>0</v>
      </c>
      <c r="X553" s="123"/>
      <c r="Y553" s="123"/>
      <c r="Z553" s="123"/>
      <c r="AA553" s="122" t="n">
        <f aca="false">SUM(X553:Z553)</f>
        <v>0</v>
      </c>
      <c r="AB553" s="123"/>
      <c r="AC553" s="123"/>
      <c r="AD553" s="123"/>
      <c r="AE553" s="123"/>
      <c r="AF553" s="123"/>
      <c r="AG553" s="122" t="n">
        <f aca="false">SUM(AC553:AF553)</f>
        <v>0</v>
      </c>
      <c r="AH553" s="124" t="n">
        <f aca="false">K553+O553+S553+W553+AA553+AB553+AG553</f>
        <v>0</v>
      </c>
      <c r="AI553" s="120"/>
      <c r="AJ553" s="121"/>
      <c r="AK553" s="121"/>
      <c r="AL553" s="121"/>
      <c r="AM553" s="122" t="n">
        <f aca="false">SUM(AJ553:AL553)</f>
        <v>0</v>
      </c>
      <c r="AN553" s="123"/>
      <c r="AO553" s="123"/>
      <c r="AP553" s="123"/>
      <c r="AQ553" s="122" t="n">
        <f aca="false">SUM(AN553:AP553)</f>
        <v>0</v>
      </c>
      <c r="AR553" s="123"/>
      <c r="AS553" s="123"/>
      <c r="AT553" s="123"/>
      <c r="AU553" s="122" t="n">
        <f aca="false">SUM(AR553:AT553)</f>
        <v>0</v>
      </c>
      <c r="AV553" s="123"/>
      <c r="AW553" s="123"/>
      <c r="AX553" s="123"/>
      <c r="AY553" s="122" t="n">
        <f aca="false">SUM(AV553:AX553)</f>
        <v>0</v>
      </c>
      <c r="AZ553" s="123"/>
      <c r="BA553" s="123"/>
      <c r="BB553" s="123"/>
      <c r="BC553" s="122" t="n">
        <f aca="false">SUM(AZ553:BB553)</f>
        <v>0</v>
      </c>
      <c r="BD553" s="123"/>
      <c r="BE553" s="123"/>
      <c r="BF553" s="123"/>
      <c r="BG553" s="123"/>
      <c r="BH553" s="123"/>
      <c r="BI553" s="122" t="n">
        <f aca="false">SUM(BE553:BH553)</f>
        <v>0</v>
      </c>
      <c r="BJ553" s="124" t="n">
        <f aca="false">AM553+AQ553+AU553+AY553+BC553+BD553+BI553</f>
        <v>0</v>
      </c>
      <c r="BK553" s="120" t="n">
        <v>0</v>
      </c>
      <c r="BL553" s="121" t="n">
        <v>0</v>
      </c>
      <c r="BM553" s="121"/>
      <c r="BN553" s="122" t="n">
        <f aca="false">SUM(BK553:BM553)</f>
        <v>0</v>
      </c>
      <c r="BO553" s="123"/>
      <c r="BP553" s="123"/>
      <c r="BQ553" s="123"/>
      <c r="BR553" s="122" t="n">
        <f aca="false">SUM(BO553:BQ553)</f>
        <v>0</v>
      </c>
      <c r="BS553" s="123"/>
      <c r="BT553" s="123"/>
      <c r="BU553" s="123"/>
      <c r="BV553" s="122" t="n">
        <f aca="false">SUM(BS553:BU553)</f>
        <v>0</v>
      </c>
      <c r="BW553" s="123"/>
      <c r="BX553" s="123"/>
      <c r="BY553" s="123"/>
      <c r="BZ553" s="122" t="n">
        <f aca="false">SUM(BW553:BY553)</f>
        <v>0</v>
      </c>
      <c r="CA553" s="123"/>
      <c r="CB553" s="123"/>
      <c r="CC553" s="123"/>
      <c r="CD553" s="122" t="n">
        <f aca="false">SUM(CA553:CC553)</f>
        <v>0</v>
      </c>
      <c r="CE553" s="123"/>
      <c r="CF553" s="123"/>
      <c r="CG553" s="123"/>
      <c r="CH553" s="123"/>
      <c r="CI553" s="123"/>
      <c r="CJ553" s="122" t="n">
        <f aca="false">SUM(CF553:CI553)</f>
        <v>0</v>
      </c>
      <c r="CK553" s="123" t="n">
        <f aca="false">BN553+BR553+BV553+BZ553+CD553+CE553+CJ553</f>
        <v>0</v>
      </c>
      <c r="CL553" s="125" t="n">
        <v>0</v>
      </c>
      <c r="CM553" s="126"/>
      <c r="CN553" s="32"/>
      <c r="CO553" s="32"/>
      <c r="CP553" s="32"/>
      <c r="CQ553" s="32"/>
      <c r="CR553" s="32"/>
      <c r="CS553" s="32"/>
      <c r="CT553" s="32"/>
    </row>
    <row r="554" customFormat="false" ht="24.75" hidden="false" customHeight="true" outlineLevel="0" collapsed="false">
      <c r="A554" s="32"/>
      <c r="B554" s="106" t="n">
        <f aca="false">B553+1</f>
        <v>544</v>
      </c>
      <c r="C554" s="117" t="n">
        <f aca="false">INDEX(_Rge_Projectdata_3rd,$B554,MATCH(C$10,_Rge_Headline_Projectdata,0))</f>
        <v>0</v>
      </c>
      <c r="D554" s="117" t="n">
        <f aca="false">INDEX(_Rge_Projectdata_3rd,$B554,MATCH(D$10,_Rge_Headline_Projectdata,0))</f>
        <v>0</v>
      </c>
      <c r="E554" s="118" t="str">
        <f aca="false" t="array" ref="E554:E554">IF(INDEX(_Rge_Projectdata_3rd,$B554,MATCH(E$10,_Rge_Headline_Projectdata,0))=0,"",INDEX(_Rge_Projectdata_3rd,$B554,MATCH(E$10,_Rge_Headline_Projectdata,0)))</f>
        <v/>
      </c>
      <c r="F554" s="119" t="str">
        <f aca="false">IF(OR(E554=0,E554&gt;_Reportdate),"Open","Closed")</f>
        <v>Open</v>
      </c>
      <c r="G554" s="120"/>
      <c r="H554" s="121"/>
      <c r="I554" s="121"/>
      <c r="J554" s="121"/>
      <c r="K554" s="122" t="n">
        <f aca="false">SUM(H554:J554)</f>
        <v>0</v>
      </c>
      <c r="L554" s="123"/>
      <c r="M554" s="123"/>
      <c r="N554" s="123"/>
      <c r="O554" s="122" t="n">
        <f aca="false">SUM(L554:N554)</f>
        <v>0</v>
      </c>
      <c r="P554" s="123"/>
      <c r="Q554" s="123"/>
      <c r="R554" s="123"/>
      <c r="S554" s="122" t="n">
        <f aca="false">SUM(P554:R554)</f>
        <v>0</v>
      </c>
      <c r="T554" s="123"/>
      <c r="U554" s="123"/>
      <c r="V554" s="123"/>
      <c r="W554" s="122" t="n">
        <f aca="false">SUM(T554:V554)</f>
        <v>0</v>
      </c>
      <c r="X554" s="123"/>
      <c r="Y554" s="123"/>
      <c r="Z554" s="123"/>
      <c r="AA554" s="122" t="n">
        <f aca="false">SUM(X554:Z554)</f>
        <v>0</v>
      </c>
      <c r="AB554" s="123"/>
      <c r="AC554" s="123"/>
      <c r="AD554" s="123"/>
      <c r="AE554" s="123"/>
      <c r="AF554" s="123"/>
      <c r="AG554" s="122" t="n">
        <f aca="false">SUM(AC554:AF554)</f>
        <v>0</v>
      </c>
      <c r="AH554" s="124" t="n">
        <f aca="false">K554+O554+S554+W554+AA554+AB554+AG554</f>
        <v>0</v>
      </c>
      <c r="AI554" s="120"/>
      <c r="AJ554" s="121"/>
      <c r="AK554" s="121"/>
      <c r="AL554" s="121"/>
      <c r="AM554" s="122" t="n">
        <f aca="false">SUM(AJ554:AL554)</f>
        <v>0</v>
      </c>
      <c r="AN554" s="123"/>
      <c r="AO554" s="123"/>
      <c r="AP554" s="123"/>
      <c r="AQ554" s="122" t="n">
        <f aca="false">SUM(AN554:AP554)</f>
        <v>0</v>
      </c>
      <c r="AR554" s="123"/>
      <c r="AS554" s="123"/>
      <c r="AT554" s="123"/>
      <c r="AU554" s="122" t="n">
        <f aca="false">SUM(AR554:AT554)</f>
        <v>0</v>
      </c>
      <c r="AV554" s="123"/>
      <c r="AW554" s="123"/>
      <c r="AX554" s="123"/>
      <c r="AY554" s="122" t="n">
        <f aca="false">SUM(AV554:AX554)</f>
        <v>0</v>
      </c>
      <c r="AZ554" s="123"/>
      <c r="BA554" s="123"/>
      <c r="BB554" s="123"/>
      <c r="BC554" s="122" t="n">
        <f aca="false">SUM(AZ554:BB554)</f>
        <v>0</v>
      </c>
      <c r="BD554" s="123"/>
      <c r="BE554" s="123"/>
      <c r="BF554" s="123"/>
      <c r="BG554" s="123"/>
      <c r="BH554" s="123"/>
      <c r="BI554" s="122" t="n">
        <f aca="false">SUM(BE554:BH554)</f>
        <v>0</v>
      </c>
      <c r="BJ554" s="124" t="n">
        <f aca="false">AM554+AQ554+AU554+AY554+BC554+BD554+BI554</f>
        <v>0</v>
      </c>
      <c r="BK554" s="120" t="n">
        <v>0</v>
      </c>
      <c r="BL554" s="121" t="n">
        <v>0</v>
      </c>
      <c r="BM554" s="121"/>
      <c r="BN554" s="122" t="n">
        <f aca="false">SUM(BK554:BM554)</f>
        <v>0</v>
      </c>
      <c r="BO554" s="123"/>
      <c r="BP554" s="123"/>
      <c r="BQ554" s="123"/>
      <c r="BR554" s="122" t="n">
        <f aca="false">SUM(BO554:BQ554)</f>
        <v>0</v>
      </c>
      <c r="BS554" s="123"/>
      <c r="BT554" s="123"/>
      <c r="BU554" s="123"/>
      <c r="BV554" s="122" t="n">
        <f aca="false">SUM(BS554:BU554)</f>
        <v>0</v>
      </c>
      <c r="BW554" s="123"/>
      <c r="BX554" s="123"/>
      <c r="BY554" s="123"/>
      <c r="BZ554" s="122" t="n">
        <f aca="false">SUM(BW554:BY554)</f>
        <v>0</v>
      </c>
      <c r="CA554" s="123"/>
      <c r="CB554" s="123"/>
      <c r="CC554" s="123"/>
      <c r="CD554" s="122" t="n">
        <f aca="false">SUM(CA554:CC554)</f>
        <v>0</v>
      </c>
      <c r="CE554" s="123"/>
      <c r="CF554" s="123"/>
      <c r="CG554" s="123"/>
      <c r="CH554" s="123"/>
      <c r="CI554" s="123"/>
      <c r="CJ554" s="122" t="n">
        <f aca="false">SUM(CF554:CI554)</f>
        <v>0</v>
      </c>
      <c r="CK554" s="123" t="n">
        <f aca="false">BN554+BR554+BV554+BZ554+CD554+CE554+CJ554</f>
        <v>0</v>
      </c>
      <c r="CL554" s="125" t="n">
        <v>0</v>
      </c>
      <c r="CM554" s="126"/>
      <c r="CN554" s="32"/>
      <c r="CO554" s="32"/>
      <c r="CP554" s="32"/>
      <c r="CQ554" s="32"/>
      <c r="CR554" s="32"/>
      <c r="CS554" s="32"/>
      <c r="CT554" s="32"/>
    </row>
    <row r="555" customFormat="false" ht="24.75" hidden="false" customHeight="true" outlineLevel="0" collapsed="false">
      <c r="A555" s="32"/>
      <c r="B555" s="106" t="n">
        <f aca="false">B554+1</f>
        <v>545</v>
      </c>
      <c r="C555" s="117" t="n">
        <f aca="false">INDEX(_Rge_Projectdata_3rd,$B555,MATCH(C$10,_Rge_Headline_Projectdata,0))</f>
        <v>0</v>
      </c>
      <c r="D555" s="117" t="n">
        <f aca="false">INDEX(_Rge_Projectdata_3rd,$B555,MATCH(D$10,_Rge_Headline_Projectdata,0))</f>
        <v>0</v>
      </c>
      <c r="E555" s="118" t="str">
        <f aca="false" t="array" ref="E555:E555">IF(INDEX(_Rge_Projectdata_3rd,$B555,MATCH(E$10,_Rge_Headline_Projectdata,0))=0,"",INDEX(_Rge_Projectdata_3rd,$B555,MATCH(E$10,_Rge_Headline_Projectdata,0)))</f>
        <v/>
      </c>
      <c r="F555" s="119" t="str">
        <f aca="false">IF(OR(E555=0,E555&gt;_Reportdate),"Open","Closed")</f>
        <v>Open</v>
      </c>
      <c r="G555" s="120"/>
      <c r="H555" s="121"/>
      <c r="I555" s="121"/>
      <c r="J555" s="121"/>
      <c r="K555" s="122" t="n">
        <f aca="false">SUM(H555:J555)</f>
        <v>0</v>
      </c>
      <c r="L555" s="123"/>
      <c r="M555" s="123"/>
      <c r="N555" s="123"/>
      <c r="O555" s="122" t="n">
        <f aca="false">SUM(L555:N555)</f>
        <v>0</v>
      </c>
      <c r="P555" s="123"/>
      <c r="Q555" s="123"/>
      <c r="R555" s="123"/>
      <c r="S555" s="122" t="n">
        <f aca="false">SUM(P555:R555)</f>
        <v>0</v>
      </c>
      <c r="T555" s="123"/>
      <c r="U555" s="123"/>
      <c r="V555" s="123"/>
      <c r="W555" s="122" t="n">
        <f aca="false">SUM(T555:V555)</f>
        <v>0</v>
      </c>
      <c r="X555" s="123"/>
      <c r="Y555" s="123"/>
      <c r="Z555" s="123"/>
      <c r="AA555" s="122" t="n">
        <f aca="false">SUM(X555:Z555)</f>
        <v>0</v>
      </c>
      <c r="AB555" s="123"/>
      <c r="AC555" s="123"/>
      <c r="AD555" s="123"/>
      <c r="AE555" s="123"/>
      <c r="AF555" s="123"/>
      <c r="AG555" s="122" t="n">
        <f aca="false">SUM(AC555:AF555)</f>
        <v>0</v>
      </c>
      <c r="AH555" s="124" t="n">
        <f aca="false">K555+O555+S555+W555+AA555+AB555+AG555</f>
        <v>0</v>
      </c>
      <c r="AI555" s="120"/>
      <c r="AJ555" s="121"/>
      <c r="AK555" s="121"/>
      <c r="AL555" s="121"/>
      <c r="AM555" s="122" t="n">
        <f aca="false">SUM(AJ555:AL555)</f>
        <v>0</v>
      </c>
      <c r="AN555" s="123"/>
      <c r="AO555" s="123"/>
      <c r="AP555" s="123"/>
      <c r="AQ555" s="122" t="n">
        <f aca="false">SUM(AN555:AP555)</f>
        <v>0</v>
      </c>
      <c r="AR555" s="123"/>
      <c r="AS555" s="123"/>
      <c r="AT555" s="123"/>
      <c r="AU555" s="122" t="n">
        <f aca="false">SUM(AR555:AT555)</f>
        <v>0</v>
      </c>
      <c r="AV555" s="123"/>
      <c r="AW555" s="123"/>
      <c r="AX555" s="123"/>
      <c r="AY555" s="122" t="n">
        <f aca="false">SUM(AV555:AX555)</f>
        <v>0</v>
      </c>
      <c r="AZ555" s="123"/>
      <c r="BA555" s="123"/>
      <c r="BB555" s="123"/>
      <c r="BC555" s="122" t="n">
        <f aca="false">SUM(AZ555:BB555)</f>
        <v>0</v>
      </c>
      <c r="BD555" s="123"/>
      <c r="BE555" s="123"/>
      <c r="BF555" s="123"/>
      <c r="BG555" s="123"/>
      <c r="BH555" s="123"/>
      <c r="BI555" s="122" t="n">
        <f aca="false">SUM(BE555:BH555)</f>
        <v>0</v>
      </c>
      <c r="BJ555" s="124" t="n">
        <f aca="false">AM555+AQ555+AU555+AY555+BC555+BD555+BI555</f>
        <v>0</v>
      </c>
      <c r="BK555" s="120" t="n">
        <v>0</v>
      </c>
      <c r="BL555" s="121" t="n">
        <v>0</v>
      </c>
      <c r="BM555" s="121"/>
      <c r="BN555" s="122" t="n">
        <f aca="false">SUM(BK555:BM555)</f>
        <v>0</v>
      </c>
      <c r="BO555" s="123"/>
      <c r="BP555" s="123"/>
      <c r="BQ555" s="123"/>
      <c r="BR555" s="122" t="n">
        <f aca="false">SUM(BO555:BQ555)</f>
        <v>0</v>
      </c>
      <c r="BS555" s="123"/>
      <c r="BT555" s="123"/>
      <c r="BU555" s="123"/>
      <c r="BV555" s="122" t="n">
        <f aca="false">SUM(BS555:BU555)</f>
        <v>0</v>
      </c>
      <c r="BW555" s="123"/>
      <c r="BX555" s="123"/>
      <c r="BY555" s="123"/>
      <c r="BZ555" s="122" t="n">
        <f aca="false">SUM(BW555:BY555)</f>
        <v>0</v>
      </c>
      <c r="CA555" s="123"/>
      <c r="CB555" s="123"/>
      <c r="CC555" s="123"/>
      <c r="CD555" s="122" t="n">
        <f aca="false">SUM(CA555:CC555)</f>
        <v>0</v>
      </c>
      <c r="CE555" s="123"/>
      <c r="CF555" s="123"/>
      <c r="CG555" s="123"/>
      <c r="CH555" s="123"/>
      <c r="CI555" s="123"/>
      <c r="CJ555" s="122" t="n">
        <f aca="false">SUM(CF555:CI555)</f>
        <v>0</v>
      </c>
      <c r="CK555" s="123" t="n">
        <f aca="false">BN555+BR555+BV555+BZ555+CD555+CE555+CJ555</f>
        <v>0</v>
      </c>
      <c r="CL555" s="125" t="n">
        <v>0</v>
      </c>
      <c r="CM555" s="126"/>
      <c r="CN555" s="32"/>
      <c r="CO555" s="32"/>
      <c r="CP555" s="32"/>
      <c r="CQ555" s="32"/>
      <c r="CR555" s="32"/>
      <c r="CS555" s="32"/>
      <c r="CT555" s="32"/>
    </row>
    <row r="556" customFormat="false" ht="24.75" hidden="false" customHeight="true" outlineLevel="0" collapsed="false">
      <c r="A556" s="32"/>
      <c r="B556" s="106" t="n">
        <f aca="false">B555+1</f>
        <v>546</v>
      </c>
      <c r="C556" s="117" t="n">
        <f aca="false">INDEX(_Rge_Projectdata_3rd,$B556,MATCH(C$10,_Rge_Headline_Projectdata,0))</f>
        <v>0</v>
      </c>
      <c r="D556" s="117" t="n">
        <f aca="false">INDEX(_Rge_Projectdata_3rd,$B556,MATCH(D$10,_Rge_Headline_Projectdata,0))</f>
        <v>0</v>
      </c>
      <c r="E556" s="118" t="str">
        <f aca="false" t="array" ref="E556:E556">IF(INDEX(_Rge_Projectdata_3rd,$B556,MATCH(E$10,_Rge_Headline_Projectdata,0))=0,"",INDEX(_Rge_Projectdata_3rd,$B556,MATCH(E$10,_Rge_Headline_Projectdata,0)))</f>
        <v/>
      </c>
      <c r="F556" s="119" t="str">
        <f aca="false">IF(OR(E556=0,E556&gt;_Reportdate),"Open","Closed")</f>
        <v>Open</v>
      </c>
      <c r="G556" s="120"/>
      <c r="H556" s="121"/>
      <c r="I556" s="121"/>
      <c r="J556" s="121"/>
      <c r="K556" s="122" t="n">
        <f aca="false">SUM(H556:J556)</f>
        <v>0</v>
      </c>
      <c r="L556" s="123"/>
      <c r="M556" s="123"/>
      <c r="N556" s="123"/>
      <c r="O556" s="122" t="n">
        <f aca="false">SUM(L556:N556)</f>
        <v>0</v>
      </c>
      <c r="P556" s="123"/>
      <c r="Q556" s="123"/>
      <c r="R556" s="123"/>
      <c r="S556" s="122" t="n">
        <f aca="false">SUM(P556:R556)</f>
        <v>0</v>
      </c>
      <c r="T556" s="123"/>
      <c r="U556" s="123"/>
      <c r="V556" s="123"/>
      <c r="W556" s="122" t="n">
        <f aca="false">SUM(T556:V556)</f>
        <v>0</v>
      </c>
      <c r="X556" s="123"/>
      <c r="Y556" s="123"/>
      <c r="Z556" s="123"/>
      <c r="AA556" s="122" t="n">
        <f aca="false">SUM(X556:Z556)</f>
        <v>0</v>
      </c>
      <c r="AB556" s="123"/>
      <c r="AC556" s="123"/>
      <c r="AD556" s="123"/>
      <c r="AE556" s="123"/>
      <c r="AF556" s="123"/>
      <c r="AG556" s="122" t="n">
        <f aca="false">SUM(AC556:AF556)</f>
        <v>0</v>
      </c>
      <c r="AH556" s="124" t="n">
        <f aca="false">K556+O556+S556+W556+AA556+AB556+AG556</f>
        <v>0</v>
      </c>
      <c r="AI556" s="120"/>
      <c r="AJ556" s="121"/>
      <c r="AK556" s="121"/>
      <c r="AL556" s="121"/>
      <c r="AM556" s="122" t="n">
        <f aca="false">SUM(AJ556:AL556)</f>
        <v>0</v>
      </c>
      <c r="AN556" s="123"/>
      <c r="AO556" s="123"/>
      <c r="AP556" s="123"/>
      <c r="AQ556" s="122" t="n">
        <f aca="false">SUM(AN556:AP556)</f>
        <v>0</v>
      </c>
      <c r="AR556" s="123"/>
      <c r="AS556" s="123"/>
      <c r="AT556" s="123"/>
      <c r="AU556" s="122" t="n">
        <f aca="false">SUM(AR556:AT556)</f>
        <v>0</v>
      </c>
      <c r="AV556" s="123"/>
      <c r="AW556" s="123"/>
      <c r="AX556" s="123"/>
      <c r="AY556" s="122" t="n">
        <f aca="false">SUM(AV556:AX556)</f>
        <v>0</v>
      </c>
      <c r="AZ556" s="123"/>
      <c r="BA556" s="123"/>
      <c r="BB556" s="123"/>
      <c r="BC556" s="122" t="n">
        <f aca="false">SUM(AZ556:BB556)</f>
        <v>0</v>
      </c>
      <c r="BD556" s="123"/>
      <c r="BE556" s="123"/>
      <c r="BF556" s="123"/>
      <c r="BG556" s="123"/>
      <c r="BH556" s="123"/>
      <c r="BI556" s="122" t="n">
        <f aca="false">SUM(BE556:BH556)</f>
        <v>0</v>
      </c>
      <c r="BJ556" s="124" t="n">
        <f aca="false">AM556+AQ556+AU556+AY556+BC556+BD556+BI556</f>
        <v>0</v>
      </c>
      <c r="BK556" s="120" t="n">
        <v>0</v>
      </c>
      <c r="BL556" s="121" t="n">
        <v>0</v>
      </c>
      <c r="BM556" s="121"/>
      <c r="BN556" s="122" t="n">
        <f aca="false">SUM(BK556:BM556)</f>
        <v>0</v>
      </c>
      <c r="BO556" s="123"/>
      <c r="BP556" s="123"/>
      <c r="BQ556" s="123"/>
      <c r="BR556" s="122" t="n">
        <f aca="false">SUM(BO556:BQ556)</f>
        <v>0</v>
      </c>
      <c r="BS556" s="123"/>
      <c r="BT556" s="123"/>
      <c r="BU556" s="123"/>
      <c r="BV556" s="122" t="n">
        <f aca="false">SUM(BS556:BU556)</f>
        <v>0</v>
      </c>
      <c r="BW556" s="123"/>
      <c r="BX556" s="123"/>
      <c r="BY556" s="123"/>
      <c r="BZ556" s="122" t="n">
        <f aca="false">SUM(BW556:BY556)</f>
        <v>0</v>
      </c>
      <c r="CA556" s="123"/>
      <c r="CB556" s="123"/>
      <c r="CC556" s="123"/>
      <c r="CD556" s="122" t="n">
        <f aca="false">SUM(CA556:CC556)</f>
        <v>0</v>
      </c>
      <c r="CE556" s="123"/>
      <c r="CF556" s="123"/>
      <c r="CG556" s="123"/>
      <c r="CH556" s="123"/>
      <c r="CI556" s="123"/>
      <c r="CJ556" s="122" t="n">
        <f aca="false">SUM(CF556:CI556)</f>
        <v>0</v>
      </c>
      <c r="CK556" s="123" t="n">
        <f aca="false">BN556+BR556+BV556+BZ556+CD556+CE556+CJ556</f>
        <v>0</v>
      </c>
      <c r="CL556" s="125" t="n">
        <v>0</v>
      </c>
      <c r="CM556" s="126"/>
      <c r="CN556" s="32"/>
      <c r="CO556" s="32"/>
      <c r="CP556" s="32"/>
      <c r="CQ556" s="32"/>
      <c r="CR556" s="32"/>
      <c r="CS556" s="32"/>
      <c r="CT556" s="32"/>
    </row>
    <row r="557" customFormat="false" ht="24.75" hidden="false" customHeight="true" outlineLevel="0" collapsed="false">
      <c r="A557" s="32"/>
      <c r="B557" s="106" t="n">
        <f aca="false">B556+1</f>
        <v>547</v>
      </c>
      <c r="C557" s="117" t="n">
        <f aca="false">INDEX(_Rge_Projectdata_3rd,$B557,MATCH(C$10,_Rge_Headline_Projectdata,0))</f>
        <v>0</v>
      </c>
      <c r="D557" s="117" t="n">
        <f aca="false">INDEX(_Rge_Projectdata_3rd,$B557,MATCH(D$10,_Rge_Headline_Projectdata,0))</f>
        <v>0</v>
      </c>
      <c r="E557" s="118" t="str">
        <f aca="false" t="array" ref="E557:E557">IF(INDEX(_Rge_Projectdata_3rd,$B557,MATCH(E$10,_Rge_Headline_Projectdata,0))=0,"",INDEX(_Rge_Projectdata_3rd,$B557,MATCH(E$10,_Rge_Headline_Projectdata,0)))</f>
        <v/>
      </c>
      <c r="F557" s="119" t="str">
        <f aca="false">IF(OR(E557=0,E557&gt;_Reportdate),"Open","Closed")</f>
        <v>Open</v>
      </c>
      <c r="G557" s="120"/>
      <c r="H557" s="121"/>
      <c r="I557" s="121"/>
      <c r="J557" s="121"/>
      <c r="K557" s="122" t="n">
        <f aca="false">SUM(H557:J557)</f>
        <v>0</v>
      </c>
      <c r="L557" s="123"/>
      <c r="M557" s="123"/>
      <c r="N557" s="123"/>
      <c r="O557" s="122" t="n">
        <f aca="false">SUM(L557:N557)</f>
        <v>0</v>
      </c>
      <c r="P557" s="123"/>
      <c r="Q557" s="123"/>
      <c r="R557" s="123"/>
      <c r="S557" s="122" t="n">
        <f aca="false">SUM(P557:R557)</f>
        <v>0</v>
      </c>
      <c r="T557" s="123"/>
      <c r="U557" s="123"/>
      <c r="V557" s="123"/>
      <c r="W557" s="122" t="n">
        <f aca="false">SUM(T557:V557)</f>
        <v>0</v>
      </c>
      <c r="X557" s="123"/>
      <c r="Y557" s="123"/>
      <c r="Z557" s="123"/>
      <c r="AA557" s="122" t="n">
        <f aca="false">SUM(X557:Z557)</f>
        <v>0</v>
      </c>
      <c r="AB557" s="123"/>
      <c r="AC557" s="123"/>
      <c r="AD557" s="123"/>
      <c r="AE557" s="123"/>
      <c r="AF557" s="123"/>
      <c r="AG557" s="122" t="n">
        <f aca="false">SUM(AC557:AF557)</f>
        <v>0</v>
      </c>
      <c r="AH557" s="124" t="n">
        <f aca="false">K557+O557+S557+W557+AA557+AB557+AG557</f>
        <v>0</v>
      </c>
      <c r="AI557" s="120"/>
      <c r="AJ557" s="121"/>
      <c r="AK557" s="121"/>
      <c r="AL557" s="121"/>
      <c r="AM557" s="122" t="n">
        <f aca="false">SUM(AJ557:AL557)</f>
        <v>0</v>
      </c>
      <c r="AN557" s="123"/>
      <c r="AO557" s="123"/>
      <c r="AP557" s="123"/>
      <c r="AQ557" s="122" t="n">
        <f aca="false">SUM(AN557:AP557)</f>
        <v>0</v>
      </c>
      <c r="AR557" s="123"/>
      <c r="AS557" s="123"/>
      <c r="AT557" s="123"/>
      <c r="AU557" s="122" t="n">
        <f aca="false">SUM(AR557:AT557)</f>
        <v>0</v>
      </c>
      <c r="AV557" s="123"/>
      <c r="AW557" s="123"/>
      <c r="AX557" s="123"/>
      <c r="AY557" s="122" t="n">
        <f aca="false">SUM(AV557:AX557)</f>
        <v>0</v>
      </c>
      <c r="AZ557" s="123"/>
      <c r="BA557" s="123"/>
      <c r="BB557" s="123"/>
      <c r="BC557" s="122" t="n">
        <f aca="false">SUM(AZ557:BB557)</f>
        <v>0</v>
      </c>
      <c r="BD557" s="123"/>
      <c r="BE557" s="123"/>
      <c r="BF557" s="123"/>
      <c r="BG557" s="123"/>
      <c r="BH557" s="123"/>
      <c r="BI557" s="122" t="n">
        <f aca="false">SUM(BE557:BH557)</f>
        <v>0</v>
      </c>
      <c r="BJ557" s="124" t="n">
        <f aca="false">AM557+AQ557+AU557+AY557+BC557+BD557+BI557</f>
        <v>0</v>
      </c>
      <c r="BK557" s="120" t="n">
        <v>0</v>
      </c>
      <c r="BL557" s="121" t="n">
        <v>0</v>
      </c>
      <c r="BM557" s="121"/>
      <c r="BN557" s="122" t="n">
        <f aca="false">SUM(BK557:BM557)</f>
        <v>0</v>
      </c>
      <c r="BO557" s="123"/>
      <c r="BP557" s="123"/>
      <c r="BQ557" s="123"/>
      <c r="BR557" s="122" t="n">
        <f aca="false">SUM(BO557:BQ557)</f>
        <v>0</v>
      </c>
      <c r="BS557" s="123"/>
      <c r="BT557" s="123"/>
      <c r="BU557" s="123"/>
      <c r="BV557" s="122" t="n">
        <f aca="false">SUM(BS557:BU557)</f>
        <v>0</v>
      </c>
      <c r="BW557" s="123"/>
      <c r="BX557" s="123"/>
      <c r="BY557" s="123"/>
      <c r="BZ557" s="122" t="n">
        <f aca="false">SUM(BW557:BY557)</f>
        <v>0</v>
      </c>
      <c r="CA557" s="123"/>
      <c r="CB557" s="123"/>
      <c r="CC557" s="123"/>
      <c r="CD557" s="122" t="n">
        <f aca="false">SUM(CA557:CC557)</f>
        <v>0</v>
      </c>
      <c r="CE557" s="123"/>
      <c r="CF557" s="123"/>
      <c r="CG557" s="123"/>
      <c r="CH557" s="123"/>
      <c r="CI557" s="123"/>
      <c r="CJ557" s="122" t="n">
        <f aca="false">SUM(CF557:CI557)</f>
        <v>0</v>
      </c>
      <c r="CK557" s="123" t="n">
        <f aca="false">BN557+BR557+BV557+BZ557+CD557+CE557+CJ557</f>
        <v>0</v>
      </c>
      <c r="CL557" s="125"/>
      <c r="CM557" s="126"/>
      <c r="CN557" s="32"/>
      <c r="CO557" s="32"/>
      <c r="CP557" s="32"/>
      <c r="CQ557" s="32"/>
      <c r="CR557" s="32"/>
      <c r="CS557" s="32"/>
      <c r="CT557" s="32"/>
    </row>
    <row r="558" customFormat="false" ht="24.75" hidden="false" customHeight="true" outlineLevel="0" collapsed="false">
      <c r="A558" s="32"/>
      <c r="B558" s="106" t="n">
        <f aca="false">B557+1</f>
        <v>548</v>
      </c>
      <c r="C558" s="117" t="n">
        <f aca="false">INDEX(_Rge_Projectdata_3rd,$B558,MATCH(C$10,_Rge_Headline_Projectdata,0))</f>
        <v>0</v>
      </c>
      <c r="D558" s="117" t="n">
        <f aca="false">INDEX(_Rge_Projectdata_3rd,$B558,MATCH(D$10,_Rge_Headline_Projectdata,0))</f>
        <v>0</v>
      </c>
      <c r="E558" s="118" t="str">
        <f aca="false" t="array" ref="E558:E558">IF(INDEX(_Rge_Projectdata_3rd,$B558,MATCH(E$10,_Rge_Headline_Projectdata,0))=0,"",INDEX(_Rge_Projectdata_3rd,$B558,MATCH(E$10,_Rge_Headline_Projectdata,0)))</f>
        <v/>
      </c>
      <c r="F558" s="119" t="str">
        <f aca="false">IF(OR(E558=0,E558&gt;_Reportdate),"Open","Closed")</f>
        <v>Open</v>
      </c>
      <c r="G558" s="120"/>
      <c r="H558" s="121"/>
      <c r="I558" s="121"/>
      <c r="J558" s="121"/>
      <c r="K558" s="122" t="n">
        <f aca="false">SUM(H558:J558)</f>
        <v>0</v>
      </c>
      <c r="L558" s="123"/>
      <c r="M558" s="123"/>
      <c r="N558" s="123"/>
      <c r="O558" s="122" t="n">
        <f aca="false">SUM(L558:N558)</f>
        <v>0</v>
      </c>
      <c r="P558" s="123"/>
      <c r="Q558" s="123"/>
      <c r="R558" s="123"/>
      <c r="S558" s="122" t="n">
        <f aca="false">SUM(P558:R558)</f>
        <v>0</v>
      </c>
      <c r="T558" s="123"/>
      <c r="U558" s="123"/>
      <c r="V558" s="123"/>
      <c r="W558" s="122" t="n">
        <f aca="false">SUM(T558:V558)</f>
        <v>0</v>
      </c>
      <c r="X558" s="123"/>
      <c r="Y558" s="123"/>
      <c r="Z558" s="123"/>
      <c r="AA558" s="122" t="n">
        <f aca="false">SUM(X558:Z558)</f>
        <v>0</v>
      </c>
      <c r="AB558" s="123"/>
      <c r="AC558" s="123"/>
      <c r="AD558" s="123"/>
      <c r="AE558" s="123"/>
      <c r="AF558" s="123"/>
      <c r="AG558" s="122" t="n">
        <f aca="false">SUM(AC558:AF558)</f>
        <v>0</v>
      </c>
      <c r="AH558" s="124" t="n">
        <f aca="false">K558+O558+S558+W558+AA558+AB558+AG558</f>
        <v>0</v>
      </c>
      <c r="AI558" s="120"/>
      <c r="AJ558" s="121"/>
      <c r="AK558" s="121"/>
      <c r="AL558" s="121"/>
      <c r="AM558" s="122" t="n">
        <f aca="false">SUM(AJ558:AL558)</f>
        <v>0</v>
      </c>
      <c r="AN558" s="123"/>
      <c r="AO558" s="123"/>
      <c r="AP558" s="123"/>
      <c r="AQ558" s="122" t="n">
        <f aca="false">SUM(AN558:AP558)</f>
        <v>0</v>
      </c>
      <c r="AR558" s="123"/>
      <c r="AS558" s="123"/>
      <c r="AT558" s="123"/>
      <c r="AU558" s="122" t="n">
        <f aca="false">SUM(AR558:AT558)</f>
        <v>0</v>
      </c>
      <c r="AV558" s="123"/>
      <c r="AW558" s="123"/>
      <c r="AX558" s="123"/>
      <c r="AY558" s="122" t="n">
        <f aca="false">SUM(AV558:AX558)</f>
        <v>0</v>
      </c>
      <c r="AZ558" s="123"/>
      <c r="BA558" s="123"/>
      <c r="BB558" s="123"/>
      <c r="BC558" s="122" t="n">
        <f aca="false">SUM(AZ558:BB558)</f>
        <v>0</v>
      </c>
      <c r="BD558" s="123"/>
      <c r="BE558" s="123"/>
      <c r="BF558" s="123"/>
      <c r="BG558" s="123"/>
      <c r="BH558" s="123"/>
      <c r="BI558" s="122" t="n">
        <f aca="false">SUM(BE558:BH558)</f>
        <v>0</v>
      </c>
      <c r="BJ558" s="124" t="n">
        <f aca="false">AM558+AQ558+AU558+AY558+BC558+BD558+BI558</f>
        <v>0</v>
      </c>
      <c r="BK558" s="120"/>
      <c r="BL558" s="121"/>
      <c r="BM558" s="121"/>
      <c r="BN558" s="122" t="n">
        <f aca="false">SUM(BK558:BM558)</f>
        <v>0</v>
      </c>
      <c r="BO558" s="123"/>
      <c r="BP558" s="123"/>
      <c r="BQ558" s="123"/>
      <c r="BR558" s="122" t="n">
        <f aca="false">SUM(BO558:BQ558)</f>
        <v>0</v>
      </c>
      <c r="BS558" s="123"/>
      <c r="BT558" s="123"/>
      <c r="BU558" s="123"/>
      <c r="BV558" s="122" t="n">
        <f aca="false">SUM(BS558:BU558)</f>
        <v>0</v>
      </c>
      <c r="BW558" s="123"/>
      <c r="BX558" s="123"/>
      <c r="BY558" s="123"/>
      <c r="BZ558" s="122" t="n">
        <f aca="false">SUM(BW558:BY558)</f>
        <v>0</v>
      </c>
      <c r="CA558" s="123"/>
      <c r="CB558" s="123"/>
      <c r="CC558" s="123"/>
      <c r="CD558" s="122" t="n">
        <f aca="false">SUM(CA558:CC558)</f>
        <v>0</v>
      </c>
      <c r="CE558" s="123"/>
      <c r="CF558" s="123"/>
      <c r="CG558" s="123"/>
      <c r="CH558" s="123"/>
      <c r="CI558" s="123"/>
      <c r="CJ558" s="122" t="n">
        <f aca="false">SUM(CF558:CI558)</f>
        <v>0</v>
      </c>
      <c r="CK558" s="123" t="n">
        <f aca="false">BN558+BR558+BV558+BZ558+CD558+CE558+CJ558</f>
        <v>0</v>
      </c>
      <c r="CL558" s="125"/>
      <c r="CM558" s="126"/>
      <c r="CN558" s="32"/>
      <c r="CO558" s="32"/>
      <c r="CP558" s="32"/>
      <c r="CQ558" s="32"/>
      <c r="CR558" s="32"/>
      <c r="CS558" s="32"/>
      <c r="CT558" s="32"/>
    </row>
    <row r="559" customFormat="false" ht="24.75" hidden="false" customHeight="true" outlineLevel="0" collapsed="false">
      <c r="A559" s="32"/>
      <c r="B559" s="106" t="n">
        <f aca="false">B558+1</f>
        <v>549</v>
      </c>
      <c r="C559" s="117" t="n">
        <f aca="false">INDEX(_Rge_Projectdata_3rd,$B559,MATCH(C$10,_Rge_Headline_Projectdata,0))</f>
        <v>0</v>
      </c>
      <c r="D559" s="117" t="n">
        <f aca="false">INDEX(_Rge_Projectdata_3rd,$B559,MATCH(D$10,_Rge_Headline_Projectdata,0))</f>
        <v>0</v>
      </c>
      <c r="E559" s="118" t="str">
        <f aca="false" t="array" ref="E559:E559">IF(INDEX(_Rge_Projectdata_3rd,$B559,MATCH(E$10,_Rge_Headline_Projectdata,0))=0,"",INDEX(_Rge_Projectdata_3rd,$B559,MATCH(E$10,_Rge_Headline_Projectdata,0)))</f>
        <v/>
      </c>
      <c r="F559" s="119" t="str">
        <f aca="false">IF(OR(E559=0,E559&gt;_Reportdate),"Open","Closed")</f>
        <v>Open</v>
      </c>
      <c r="G559" s="120"/>
      <c r="H559" s="121"/>
      <c r="I559" s="121"/>
      <c r="J559" s="121"/>
      <c r="K559" s="122" t="n">
        <f aca="false">SUM(H559:J559)</f>
        <v>0</v>
      </c>
      <c r="L559" s="123"/>
      <c r="M559" s="123"/>
      <c r="N559" s="123"/>
      <c r="O559" s="122" t="n">
        <f aca="false">SUM(L559:N559)</f>
        <v>0</v>
      </c>
      <c r="P559" s="123"/>
      <c r="Q559" s="123"/>
      <c r="R559" s="123"/>
      <c r="S559" s="122" t="n">
        <f aca="false">SUM(P559:R559)</f>
        <v>0</v>
      </c>
      <c r="T559" s="123"/>
      <c r="U559" s="123"/>
      <c r="V559" s="123"/>
      <c r="W559" s="122" t="n">
        <f aca="false">SUM(T559:V559)</f>
        <v>0</v>
      </c>
      <c r="X559" s="123"/>
      <c r="Y559" s="123"/>
      <c r="Z559" s="123"/>
      <c r="AA559" s="122" t="n">
        <f aca="false">SUM(X559:Z559)</f>
        <v>0</v>
      </c>
      <c r="AB559" s="123"/>
      <c r="AC559" s="123"/>
      <c r="AD559" s="123"/>
      <c r="AE559" s="123"/>
      <c r="AF559" s="123"/>
      <c r="AG559" s="122" t="n">
        <f aca="false">SUM(AC559:AF559)</f>
        <v>0</v>
      </c>
      <c r="AH559" s="124" t="n">
        <f aca="false">K559+O559+S559+W559+AA559+AB559+AG559</f>
        <v>0</v>
      </c>
      <c r="AI559" s="120"/>
      <c r="AJ559" s="121"/>
      <c r="AK559" s="121"/>
      <c r="AL559" s="121"/>
      <c r="AM559" s="122" t="n">
        <f aca="false">SUM(AJ559:AL559)</f>
        <v>0</v>
      </c>
      <c r="AN559" s="123"/>
      <c r="AO559" s="123"/>
      <c r="AP559" s="123"/>
      <c r="AQ559" s="122" t="n">
        <f aca="false">SUM(AN559:AP559)</f>
        <v>0</v>
      </c>
      <c r="AR559" s="123"/>
      <c r="AS559" s="123"/>
      <c r="AT559" s="123"/>
      <c r="AU559" s="122" t="n">
        <f aca="false">SUM(AR559:AT559)</f>
        <v>0</v>
      </c>
      <c r="AV559" s="123"/>
      <c r="AW559" s="123"/>
      <c r="AX559" s="123"/>
      <c r="AY559" s="122" t="n">
        <f aca="false">SUM(AV559:AX559)</f>
        <v>0</v>
      </c>
      <c r="AZ559" s="123"/>
      <c r="BA559" s="123"/>
      <c r="BB559" s="123"/>
      <c r="BC559" s="122" t="n">
        <f aca="false">SUM(AZ559:BB559)</f>
        <v>0</v>
      </c>
      <c r="BD559" s="123"/>
      <c r="BE559" s="123"/>
      <c r="BF559" s="123"/>
      <c r="BG559" s="123"/>
      <c r="BH559" s="123"/>
      <c r="BI559" s="122" t="n">
        <f aca="false">SUM(BE559:BH559)</f>
        <v>0</v>
      </c>
      <c r="BJ559" s="124" t="n">
        <f aca="false">AM559+AQ559+AU559+AY559+BC559+BD559+BI559</f>
        <v>0</v>
      </c>
      <c r="BK559" s="120"/>
      <c r="BL559" s="121"/>
      <c r="BM559" s="121"/>
      <c r="BN559" s="122" t="n">
        <f aca="false">SUM(BK559:BM559)</f>
        <v>0</v>
      </c>
      <c r="BO559" s="123"/>
      <c r="BP559" s="123"/>
      <c r="BQ559" s="123"/>
      <c r="BR559" s="122" t="n">
        <f aca="false">SUM(BO559:BQ559)</f>
        <v>0</v>
      </c>
      <c r="BS559" s="123"/>
      <c r="BT559" s="123"/>
      <c r="BU559" s="123"/>
      <c r="BV559" s="122" t="n">
        <f aca="false">SUM(BS559:BU559)</f>
        <v>0</v>
      </c>
      <c r="BW559" s="123"/>
      <c r="BX559" s="123"/>
      <c r="BY559" s="123"/>
      <c r="BZ559" s="122" t="n">
        <f aca="false">SUM(BW559:BY559)</f>
        <v>0</v>
      </c>
      <c r="CA559" s="123"/>
      <c r="CB559" s="123"/>
      <c r="CC559" s="123"/>
      <c r="CD559" s="122" t="n">
        <f aca="false">SUM(CA559:CC559)</f>
        <v>0</v>
      </c>
      <c r="CE559" s="123"/>
      <c r="CF559" s="123"/>
      <c r="CG559" s="123"/>
      <c r="CH559" s="123"/>
      <c r="CI559" s="123"/>
      <c r="CJ559" s="122" t="n">
        <f aca="false">SUM(CF559:CI559)</f>
        <v>0</v>
      </c>
      <c r="CK559" s="123" t="n">
        <f aca="false">BN559+BR559+BV559+BZ559+CD559+CE559+CJ559</f>
        <v>0</v>
      </c>
      <c r="CL559" s="125"/>
      <c r="CM559" s="126"/>
      <c r="CN559" s="32"/>
      <c r="CO559" s="32"/>
      <c r="CP559" s="32"/>
      <c r="CQ559" s="32"/>
      <c r="CR559" s="32"/>
      <c r="CS559" s="32"/>
      <c r="CT559" s="32"/>
    </row>
    <row r="560" customFormat="false" ht="24.75" hidden="false" customHeight="true" outlineLevel="0" collapsed="false">
      <c r="A560" s="32"/>
      <c r="B560" s="106" t="n">
        <f aca="false">B559+1</f>
        <v>550</v>
      </c>
      <c r="C560" s="117" t="n">
        <f aca="false">INDEX(_Rge_Projectdata_3rd,$B560,MATCH(C$10,_Rge_Headline_Projectdata,0))</f>
        <v>0</v>
      </c>
      <c r="D560" s="117" t="n">
        <f aca="false">INDEX(_Rge_Projectdata_3rd,$B560,MATCH(D$10,_Rge_Headline_Projectdata,0))</f>
        <v>0</v>
      </c>
      <c r="E560" s="118" t="str">
        <f aca="false" t="array" ref="E560:E560">IF(INDEX(_Rge_Projectdata_3rd,$B560,MATCH(E$10,_Rge_Headline_Projectdata,0))=0,"",INDEX(_Rge_Projectdata_3rd,$B560,MATCH(E$10,_Rge_Headline_Projectdata,0)))</f>
        <v/>
      </c>
      <c r="F560" s="119" t="str">
        <f aca="false">IF(OR(E560=0,E560&gt;_Reportdate),"Open","Closed")</f>
        <v>Open</v>
      </c>
      <c r="G560" s="120"/>
      <c r="H560" s="121"/>
      <c r="I560" s="121"/>
      <c r="J560" s="121"/>
      <c r="K560" s="122" t="n">
        <f aca="false">SUM(H560:J560)</f>
        <v>0</v>
      </c>
      <c r="L560" s="123"/>
      <c r="M560" s="123"/>
      <c r="N560" s="123"/>
      <c r="O560" s="122" t="n">
        <f aca="false">SUM(L560:N560)</f>
        <v>0</v>
      </c>
      <c r="P560" s="123"/>
      <c r="Q560" s="123"/>
      <c r="R560" s="123"/>
      <c r="S560" s="122" t="n">
        <f aca="false">SUM(P560:R560)</f>
        <v>0</v>
      </c>
      <c r="T560" s="123"/>
      <c r="U560" s="123"/>
      <c r="V560" s="123"/>
      <c r="W560" s="122" t="n">
        <f aca="false">SUM(T560:V560)</f>
        <v>0</v>
      </c>
      <c r="X560" s="123"/>
      <c r="Y560" s="123"/>
      <c r="Z560" s="123"/>
      <c r="AA560" s="122" t="n">
        <f aca="false">SUM(X560:Z560)</f>
        <v>0</v>
      </c>
      <c r="AB560" s="123"/>
      <c r="AC560" s="123"/>
      <c r="AD560" s="123"/>
      <c r="AE560" s="123"/>
      <c r="AF560" s="123"/>
      <c r="AG560" s="122" t="n">
        <f aca="false">SUM(AC560:AF560)</f>
        <v>0</v>
      </c>
      <c r="AH560" s="124" t="n">
        <f aca="false">K560+O560+S560+W560+AA560+AB560+AG560</f>
        <v>0</v>
      </c>
      <c r="AI560" s="120"/>
      <c r="AJ560" s="121"/>
      <c r="AK560" s="121"/>
      <c r="AL560" s="121"/>
      <c r="AM560" s="122" t="n">
        <f aca="false">SUM(AJ560:AL560)</f>
        <v>0</v>
      </c>
      <c r="AN560" s="123"/>
      <c r="AO560" s="123"/>
      <c r="AP560" s="123"/>
      <c r="AQ560" s="122" t="n">
        <f aca="false">SUM(AN560:AP560)</f>
        <v>0</v>
      </c>
      <c r="AR560" s="123"/>
      <c r="AS560" s="123"/>
      <c r="AT560" s="123"/>
      <c r="AU560" s="122" t="n">
        <f aca="false">SUM(AR560:AT560)</f>
        <v>0</v>
      </c>
      <c r="AV560" s="123"/>
      <c r="AW560" s="123"/>
      <c r="AX560" s="123"/>
      <c r="AY560" s="122" t="n">
        <f aca="false">SUM(AV560:AX560)</f>
        <v>0</v>
      </c>
      <c r="AZ560" s="123"/>
      <c r="BA560" s="123"/>
      <c r="BB560" s="123"/>
      <c r="BC560" s="122" t="n">
        <f aca="false">SUM(AZ560:BB560)</f>
        <v>0</v>
      </c>
      <c r="BD560" s="123"/>
      <c r="BE560" s="123"/>
      <c r="BF560" s="123"/>
      <c r="BG560" s="123"/>
      <c r="BH560" s="123"/>
      <c r="BI560" s="122" t="n">
        <f aca="false">SUM(BE560:BH560)</f>
        <v>0</v>
      </c>
      <c r="BJ560" s="124" t="n">
        <f aca="false">AM560+AQ560+AU560+AY560+BC560+BD560+BI560</f>
        <v>0</v>
      </c>
      <c r="BK560" s="120"/>
      <c r="BL560" s="121"/>
      <c r="BM560" s="121"/>
      <c r="BN560" s="122" t="n">
        <f aca="false">SUM(BK560:BM560)</f>
        <v>0</v>
      </c>
      <c r="BO560" s="123"/>
      <c r="BP560" s="123"/>
      <c r="BQ560" s="123"/>
      <c r="BR560" s="122" t="n">
        <f aca="false">SUM(BO560:BQ560)</f>
        <v>0</v>
      </c>
      <c r="BS560" s="123"/>
      <c r="BT560" s="123"/>
      <c r="BU560" s="123"/>
      <c r="BV560" s="122" t="n">
        <f aca="false">SUM(BS560:BU560)</f>
        <v>0</v>
      </c>
      <c r="BW560" s="123"/>
      <c r="BX560" s="123"/>
      <c r="BY560" s="123"/>
      <c r="BZ560" s="122" t="n">
        <f aca="false">SUM(BW560:BY560)</f>
        <v>0</v>
      </c>
      <c r="CA560" s="123"/>
      <c r="CB560" s="123"/>
      <c r="CC560" s="123"/>
      <c r="CD560" s="122" t="n">
        <f aca="false">SUM(CA560:CC560)</f>
        <v>0</v>
      </c>
      <c r="CE560" s="123"/>
      <c r="CF560" s="123"/>
      <c r="CG560" s="123"/>
      <c r="CH560" s="123"/>
      <c r="CI560" s="123"/>
      <c r="CJ560" s="122" t="n">
        <f aca="false">SUM(CF560:CI560)</f>
        <v>0</v>
      </c>
      <c r="CK560" s="123" t="n">
        <f aca="false">BN560+BR560+BV560+BZ560+CD560+CE560+CJ560</f>
        <v>0</v>
      </c>
      <c r="CL560" s="125"/>
      <c r="CM560" s="126"/>
      <c r="CN560" s="32"/>
      <c r="CO560" s="32"/>
      <c r="CP560" s="32"/>
      <c r="CQ560" s="32"/>
      <c r="CR560" s="32"/>
      <c r="CS560" s="32"/>
      <c r="CT560" s="32"/>
    </row>
    <row r="561" customFormat="false" ht="24.75" hidden="false" customHeight="true" outlineLevel="0" collapsed="false">
      <c r="A561" s="32"/>
      <c r="B561" s="106" t="n">
        <f aca="false">B560+1</f>
        <v>551</v>
      </c>
      <c r="C561" s="117" t="n">
        <f aca="false">INDEX(_Rge_Projectdata_3rd,$B561,MATCH(C$10,_Rge_Headline_Projectdata,0))</f>
        <v>0</v>
      </c>
      <c r="D561" s="117" t="n">
        <f aca="false">INDEX(_Rge_Projectdata_3rd,$B561,MATCH(D$10,_Rge_Headline_Projectdata,0))</f>
        <v>0</v>
      </c>
      <c r="E561" s="118" t="str">
        <f aca="false" t="array" ref="E561:E561">IF(INDEX(_Rge_Projectdata_3rd,$B561,MATCH(E$10,_Rge_Headline_Projectdata,0))=0,"",INDEX(_Rge_Projectdata_3rd,$B561,MATCH(E$10,_Rge_Headline_Projectdata,0)))</f>
        <v/>
      </c>
      <c r="F561" s="119" t="str">
        <f aca="false">IF(OR(E561=0,E561&gt;_Reportdate),"Open","Closed")</f>
        <v>Open</v>
      </c>
      <c r="G561" s="120"/>
      <c r="H561" s="121"/>
      <c r="I561" s="121"/>
      <c r="J561" s="121"/>
      <c r="K561" s="122" t="n">
        <f aca="false">SUM(H561:J561)</f>
        <v>0</v>
      </c>
      <c r="L561" s="123"/>
      <c r="M561" s="123"/>
      <c r="N561" s="123"/>
      <c r="O561" s="122" t="n">
        <f aca="false">SUM(L561:N561)</f>
        <v>0</v>
      </c>
      <c r="P561" s="123"/>
      <c r="Q561" s="123"/>
      <c r="R561" s="123"/>
      <c r="S561" s="122" t="n">
        <f aca="false">SUM(P561:R561)</f>
        <v>0</v>
      </c>
      <c r="T561" s="123"/>
      <c r="U561" s="123"/>
      <c r="V561" s="123"/>
      <c r="W561" s="122" t="n">
        <f aca="false">SUM(T561:V561)</f>
        <v>0</v>
      </c>
      <c r="X561" s="123"/>
      <c r="Y561" s="123"/>
      <c r="Z561" s="123"/>
      <c r="AA561" s="122" t="n">
        <f aca="false">SUM(X561:Z561)</f>
        <v>0</v>
      </c>
      <c r="AB561" s="123"/>
      <c r="AC561" s="123"/>
      <c r="AD561" s="123"/>
      <c r="AE561" s="123"/>
      <c r="AF561" s="123"/>
      <c r="AG561" s="122" t="n">
        <f aca="false">SUM(AC561:AF561)</f>
        <v>0</v>
      </c>
      <c r="AH561" s="124" t="n">
        <f aca="false">K561+O561+S561+W561+AA561+AB561+AG561</f>
        <v>0</v>
      </c>
      <c r="AI561" s="120"/>
      <c r="AJ561" s="121"/>
      <c r="AK561" s="121"/>
      <c r="AL561" s="121"/>
      <c r="AM561" s="122" t="n">
        <f aca="false">SUM(AJ561:AL561)</f>
        <v>0</v>
      </c>
      <c r="AN561" s="123"/>
      <c r="AO561" s="123"/>
      <c r="AP561" s="123"/>
      <c r="AQ561" s="122" t="n">
        <f aca="false">SUM(AN561:AP561)</f>
        <v>0</v>
      </c>
      <c r="AR561" s="123"/>
      <c r="AS561" s="123"/>
      <c r="AT561" s="123"/>
      <c r="AU561" s="122" t="n">
        <f aca="false">SUM(AR561:AT561)</f>
        <v>0</v>
      </c>
      <c r="AV561" s="123"/>
      <c r="AW561" s="123"/>
      <c r="AX561" s="123"/>
      <c r="AY561" s="122" t="n">
        <f aca="false">SUM(AV561:AX561)</f>
        <v>0</v>
      </c>
      <c r="AZ561" s="123"/>
      <c r="BA561" s="123"/>
      <c r="BB561" s="123"/>
      <c r="BC561" s="122" t="n">
        <f aca="false">SUM(AZ561:BB561)</f>
        <v>0</v>
      </c>
      <c r="BD561" s="123"/>
      <c r="BE561" s="123"/>
      <c r="BF561" s="123"/>
      <c r="BG561" s="123"/>
      <c r="BH561" s="123"/>
      <c r="BI561" s="122" t="n">
        <f aca="false">SUM(BE561:BH561)</f>
        <v>0</v>
      </c>
      <c r="BJ561" s="124" t="n">
        <f aca="false">AM561+AQ561+AU561+AY561+BC561+BD561+BI561</f>
        <v>0</v>
      </c>
      <c r="BK561" s="120"/>
      <c r="BL561" s="121"/>
      <c r="BM561" s="121"/>
      <c r="BN561" s="122" t="n">
        <f aca="false">SUM(BK561:BM561)</f>
        <v>0</v>
      </c>
      <c r="BO561" s="123"/>
      <c r="BP561" s="123"/>
      <c r="BQ561" s="123"/>
      <c r="BR561" s="122" t="n">
        <f aca="false">SUM(BO561:BQ561)</f>
        <v>0</v>
      </c>
      <c r="BS561" s="123"/>
      <c r="BT561" s="123"/>
      <c r="BU561" s="123"/>
      <c r="BV561" s="122" t="n">
        <f aca="false">SUM(BS561:BU561)</f>
        <v>0</v>
      </c>
      <c r="BW561" s="123"/>
      <c r="BX561" s="123"/>
      <c r="BY561" s="123"/>
      <c r="BZ561" s="122" t="n">
        <f aca="false">SUM(BW561:BY561)</f>
        <v>0</v>
      </c>
      <c r="CA561" s="123"/>
      <c r="CB561" s="123"/>
      <c r="CC561" s="123"/>
      <c r="CD561" s="122" t="n">
        <f aca="false">SUM(CA561:CC561)</f>
        <v>0</v>
      </c>
      <c r="CE561" s="123"/>
      <c r="CF561" s="123"/>
      <c r="CG561" s="123"/>
      <c r="CH561" s="123"/>
      <c r="CI561" s="123"/>
      <c r="CJ561" s="122" t="n">
        <f aca="false">SUM(CF561:CI561)</f>
        <v>0</v>
      </c>
      <c r="CK561" s="123" t="n">
        <f aca="false">BN561+BR561+BV561+BZ561+CD561+CE561+CJ561</f>
        <v>0</v>
      </c>
      <c r="CL561" s="125"/>
      <c r="CM561" s="126"/>
      <c r="CN561" s="32"/>
      <c r="CO561" s="32"/>
      <c r="CP561" s="32"/>
      <c r="CQ561" s="32"/>
      <c r="CR561" s="32"/>
      <c r="CS561" s="32"/>
      <c r="CT561" s="32"/>
    </row>
    <row r="562" customFormat="false" ht="24.75" hidden="false" customHeight="true" outlineLevel="0" collapsed="false">
      <c r="A562" s="32"/>
      <c r="B562" s="106" t="n">
        <f aca="false">B561+1</f>
        <v>552</v>
      </c>
      <c r="C562" s="117" t="n">
        <f aca="false">INDEX(_Rge_Projectdata_3rd,$B562,MATCH(C$10,_Rge_Headline_Projectdata,0))</f>
        <v>0</v>
      </c>
      <c r="D562" s="117" t="n">
        <f aca="false">INDEX(_Rge_Projectdata_3rd,$B562,MATCH(D$10,_Rge_Headline_Projectdata,0))</f>
        <v>0</v>
      </c>
      <c r="E562" s="118" t="str">
        <f aca="false" t="array" ref="E562:E562">IF(INDEX(_Rge_Projectdata_3rd,$B562,MATCH(E$10,_Rge_Headline_Projectdata,0))=0,"",INDEX(_Rge_Projectdata_3rd,$B562,MATCH(E$10,_Rge_Headline_Projectdata,0)))</f>
        <v/>
      </c>
      <c r="F562" s="119" t="str">
        <f aca="false">IF(OR(E562=0,E562&gt;_Reportdate),"Open","Closed")</f>
        <v>Open</v>
      </c>
      <c r="G562" s="120"/>
      <c r="H562" s="121"/>
      <c r="I562" s="121"/>
      <c r="J562" s="121"/>
      <c r="K562" s="122" t="n">
        <f aca="false">SUM(H562:J562)</f>
        <v>0</v>
      </c>
      <c r="L562" s="123"/>
      <c r="M562" s="123"/>
      <c r="N562" s="123"/>
      <c r="O562" s="122" t="n">
        <f aca="false">SUM(L562:N562)</f>
        <v>0</v>
      </c>
      <c r="P562" s="123"/>
      <c r="Q562" s="123"/>
      <c r="R562" s="123"/>
      <c r="S562" s="122" t="n">
        <f aca="false">SUM(P562:R562)</f>
        <v>0</v>
      </c>
      <c r="T562" s="123"/>
      <c r="U562" s="123"/>
      <c r="V562" s="123"/>
      <c r="W562" s="122" t="n">
        <f aca="false">SUM(T562:V562)</f>
        <v>0</v>
      </c>
      <c r="X562" s="123"/>
      <c r="Y562" s="123"/>
      <c r="Z562" s="123"/>
      <c r="AA562" s="122" t="n">
        <f aca="false">SUM(X562:Z562)</f>
        <v>0</v>
      </c>
      <c r="AB562" s="123"/>
      <c r="AC562" s="123"/>
      <c r="AD562" s="123"/>
      <c r="AE562" s="123"/>
      <c r="AF562" s="123"/>
      <c r="AG562" s="122" t="n">
        <f aca="false">SUM(AC562:AF562)</f>
        <v>0</v>
      </c>
      <c r="AH562" s="124" t="n">
        <f aca="false">K562+O562+S562+W562+AA562+AB562+AG562</f>
        <v>0</v>
      </c>
      <c r="AI562" s="120"/>
      <c r="AJ562" s="121"/>
      <c r="AK562" s="121"/>
      <c r="AL562" s="121"/>
      <c r="AM562" s="122" t="n">
        <f aca="false">SUM(AJ562:AL562)</f>
        <v>0</v>
      </c>
      <c r="AN562" s="123"/>
      <c r="AO562" s="123"/>
      <c r="AP562" s="123"/>
      <c r="AQ562" s="122" t="n">
        <f aca="false">SUM(AN562:AP562)</f>
        <v>0</v>
      </c>
      <c r="AR562" s="123"/>
      <c r="AS562" s="123"/>
      <c r="AT562" s="123"/>
      <c r="AU562" s="122" t="n">
        <f aca="false">SUM(AR562:AT562)</f>
        <v>0</v>
      </c>
      <c r="AV562" s="123"/>
      <c r="AW562" s="123"/>
      <c r="AX562" s="123"/>
      <c r="AY562" s="122" t="n">
        <f aca="false">SUM(AV562:AX562)</f>
        <v>0</v>
      </c>
      <c r="AZ562" s="123"/>
      <c r="BA562" s="123"/>
      <c r="BB562" s="123"/>
      <c r="BC562" s="122" t="n">
        <f aca="false">SUM(AZ562:BB562)</f>
        <v>0</v>
      </c>
      <c r="BD562" s="123"/>
      <c r="BE562" s="123"/>
      <c r="BF562" s="123"/>
      <c r="BG562" s="123"/>
      <c r="BH562" s="123"/>
      <c r="BI562" s="122" t="n">
        <f aca="false">SUM(BE562:BH562)</f>
        <v>0</v>
      </c>
      <c r="BJ562" s="124" t="n">
        <f aca="false">AM562+AQ562+AU562+AY562+BC562+BD562+BI562</f>
        <v>0</v>
      </c>
      <c r="BK562" s="120"/>
      <c r="BL562" s="121"/>
      <c r="BM562" s="121"/>
      <c r="BN562" s="122" t="n">
        <f aca="false">SUM(BK562:BM562)</f>
        <v>0</v>
      </c>
      <c r="BO562" s="123"/>
      <c r="BP562" s="123"/>
      <c r="BQ562" s="123"/>
      <c r="BR562" s="122" t="n">
        <f aca="false">SUM(BO562:BQ562)</f>
        <v>0</v>
      </c>
      <c r="BS562" s="123"/>
      <c r="BT562" s="123"/>
      <c r="BU562" s="123"/>
      <c r="BV562" s="122" t="n">
        <f aca="false">SUM(BS562:BU562)</f>
        <v>0</v>
      </c>
      <c r="BW562" s="123"/>
      <c r="BX562" s="123"/>
      <c r="BY562" s="123"/>
      <c r="BZ562" s="122" t="n">
        <f aca="false">SUM(BW562:BY562)</f>
        <v>0</v>
      </c>
      <c r="CA562" s="123"/>
      <c r="CB562" s="123"/>
      <c r="CC562" s="123"/>
      <c r="CD562" s="122" t="n">
        <f aca="false">SUM(CA562:CC562)</f>
        <v>0</v>
      </c>
      <c r="CE562" s="123"/>
      <c r="CF562" s="123"/>
      <c r="CG562" s="123"/>
      <c r="CH562" s="123"/>
      <c r="CI562" s="123"/>
      <c r="CJ562" s="122" t="n">
        <f aca="false">SUM(CF562:CI562)</f>
        <v>0</v>
      </c>
      <c r="CK562" s="123" t="n">
        <f aca="false">BN562+BR562+BV562+BZ562+CD562+CE562+CJ562</f>
        <v>0</v>
      </c>
      <c r="CL562" s="125"/>
      <c r="CM562" s="126"/>
      <c r="CN562" s="32"/>
      <c r="CO562" s="32"/>
      <c r="CP562" s="32"/>
      <c r="CQ562" s="32"/>
      <c r="CR562" s="32"/>
      <c r="CS562" s="32"/>
      <c r="CT562" s="32"/>
    </row>
    <row r="563" customFormat="false" ht="24.75" hidden="false" customHeight="true" outlineLevel="0" collapsed="false">
      <c r="A563" s="32"/>
      <c r="B563" s="106" t="n">
        <f aca="false">B562+1</f>
        <v>553</v>
      </c>
      <c r="C563" s="117" t="n">
        <f aca="false">INDEX(_Rge_Projectdata_3rd,$B563,MATCH(C$10,_Rge_Headline_Projectdata,0))</f>
        <v>0</v>
      </c>
      <c r="D563" s="117" t="n">
        <f aca="false">INDEX(_Rge_Projectdata_3rd,$B563,MATCH(D$10,_Rge_Headline_Projectdata,0))</f>
        <v>0</v>
      </c>
      <c r="E563" s="118" t="str">
        <f aca="false" t="array" ref="E563:E563">IF(INDEX(_Rge_Projectdata_3rd,$B563,MATCH(E$10,_Rge_Headline_Projectdata,0))=0,"",INDEX(_Rge_Projectdata_3rd,$B563,MATCH(E$10,_Rge_Headline_Projectdata,0)))</f>
        <v/>
      </c>
      <c r="F563" s="119" t="str">
        <f aca="false">IF(OR(E563=0,E563&gt;_Reportdate),"Open","Closed")</f>
        <v>Open</v>
      </c>
      <c r="G563" s="120"/>
      <c r="H563" s="121"/>
      <c r="I563" s="121"/>
      <c r="J563" s="121"/>
      <c r="K563" s="122" t="n">
        <f aca="false">SUM(H563:J563)</f>
        <v>0</v>
      </c>
      <c r="L563" s="123"/>
      <c r="M563" s="123"/>
      <c r="N563" s="123"/>
      <c r="O563" s="122" t="n">
        <f aca="false">SUM(L563:N563)</f>
        <v>0</v>
      </c>
      <c r="P563" s="123"/>
      <c r="Q563" s="123"/>
      <c r="R563" s="123"/>
      <c r="S563" s="122" t="n">
        <f aca="false">SUM(P563:R563)</f>
        <v>0</v>
      </c>
      <c r="T563" s="123"/>
      <c r="U563" s="123"/>
      <c r="V563" s="123"/>
      <c r="W563" s="122" t="n">
        <f aca="false">SUM(T563:V563)</f>
        <v>0</v>
      </c>
      <c r="X563" s="123"/>
      <c r="Y563" s="123"/>
      <c r="Z563" s="123"/>
      <c r="AA563" s="122" t="n">
        <f aca="false">SUM(X563:Z563)</f>
        <v>0</v>
      </c>
      <c r="AB563" s="123"/>
      <c r="AC563" s="123"/>
      <c r="AD563" s="123"/>
      <c r="AE563" s="123"/>
      <c r="AF563" s="123"/>
      <c r="AG563" s="122" t="n">
        <f aca="false">SUM(AC563:AF563)</f>
        <v>0</v>
      </c>
      <c r="AH563" s="124" t="n">
        <f aca="false">K563+O563+S563+W563+AA563+AB563+AG563</f>
        <v>0</v>
      </c>
      <c r="AI563" s="120"/>
      <c r="AJ563" s="121"/>
      <c r="AK563" s="121"/>
      <c r="AL563" s="121"/>
      <c r="AM563" s="122" t="n">
        <f aca="false">SUM(AJ563:AL563)</f>
        <v>0</v>
      </c>
      <c r="AN563" s="123"/>
      <c r="AO563" s="123"/>
      <c r="AP563" s="123"/>
      <c r="AQ563" s="122" t="n">
        <f aca="false">SUM(AN563:AP563)</f>
        <v>0</v>
      </c>
      <c r="AR563" s="123"/>
      <c r="AS563" s="123"/>
      <c r="AT563" s="123"/>
      <c r="AU563" s="122" t="n">
        <f aca="false">SUM(AR563:AT563)</f>
        <v>0</v>
      </c>
      <c r="AV563" s="123"/>
      <c r="AW563" s="123"/>
      <c r="AX563" s="123"/>
      <c r="AY563" s="122" t="n">
        <f aca="false">SUM(AV563:AX563)</f>
        <v>0</v>
      </c>
      <c r="AZ563" s="123"/>
      <c r="BA563" s="123"/>
      <c r="BB563" s="123"/>
      <c r="BC563" s="122" t="n">
        <f aca="false">SUM(AZ563:BB563)</f>
        <v>0</v>
      </c>
      <c r="BD563" s="123"/>
      <c r="BE563" s="123"/>
      <c r="BF563" s="123"/>
      <c r="BG563" s="123"/>
      <c r="BH563" s="123"/>
      <c r="BI563" s="122" t="n">
        <f aca="false">SUM(BE563:BH563)</f>
        <v>0</v>
      </c>
      <c r="BJ563" s="124" t="n">
        <f aca="false">AM563+AQ563+AU563+AY563+BC563+BD563+BI563</f>
        <v>0</v>
      </c>
      <c r="BK563" s="120"/>
      <c r="BL563" s="121"/>
      <c r="BM563" s="121"/>
      <c r="BN563" s="122" t="n">
        <f aca="false">SUM(BK563:BM563)</f>
        <v>0</v>
      </c>
      <c r="BO563" s="123"/>
      <c r="BP563" s="123"/>
      <c r="BQ563" s="123"/>
      <c r="BR563" s="122" t="n">
        <f aca="false">SUM(BO563:BQ563)</f>
        <v>0</v>
      </c>
      <c r="BS563" s="123"/>
      <c r="BT563" s="123"/>
      <c r="BU563" s="123"/>
      <c r="BV563" s="122" t="n">
        <f aca="false">SUM(BS563:BU563)</f>
        <v>0</v>
      </c>
      <c r="BW563" s="123"/>
      <c r="BX563" s="123"/>
      <c r="BY563" s="123"/>
      <c r="BZ563" s="122" t="n">
        <f aca="false">SUM(BW563:BY563)</f>
        <v>0</v>
      </c>
      <c r="CA563" s="123"/>
      <c r="CB563" s="123"/>
      <c r="CC563" s="123"/>
      <c r="CD563" s="122" t="n">
        <f aca="false">SUM(CA563:CC563)</f>
        <v>0</v>
      </c>
      <c r="CE563" s="123"/>
      <c r="CF563" s="123"/>
      <c r="CG563" s="123"/>
      <c r="CH563" s="123"/>
      <c r="CI563" s="123"/>
      <c r="CJ563" s="122" t="n">
        <f aca="false">SUM(CF563:CI563)</f>
        <v>0</v>
      </c>
      <c r="CK563" s="123" t="n">
        <f aca="false">BN563+BR563+BV563+BZ563+CD563+CE563+CJ563</f>
        <v>0</v>
      </c>
      <c r="CL563" s="125"/>
      <c r="CM563" s="126"/>
      <c r="CN563" s="32"/>
      <c r="CO563" s="32"/>
      <c r="CP563" s="32"/>
      <c r="CQ563" s="32"/>
      <c r="CR563" s="32"/>
      <c r="CS563" s="32"/>
      <c r="CT563" s="32"/>
    </row>
    <row r="564" customFormat="false" ht="24.75" hidden="false" customHeight="true" outlineLevel="0" collapsed="false">
      <c r="A564" s="32"/>
      <c r="B564" s="106" t="n">
        <f aca="false">B563+1</f>
        <v>554</v>
      </c>
      <c r="C564" s="117" t="n">
        <f aca="false">INDEX(_Rge_Projectdata_3rd,$B564,MATCH(C$10,_Rge_Headline_Projectdata,0))</f>
        <v>0</v>
      </c>
      <c r="D564" s="117" t="n">
        <f aca="false">INDEX(_Rge_Projectdata_3rd,$B564,MATCH(D$10,_Rge_Headline_Projectdata,0))</f>
        <v>0</v>
      </c>
      <c r="E564" s="118" t="str">
        <f aca="false" t="array" ref="E564:E564">IF(INDEX(_Rge_Projectdata_3rd,$B564,MATCH(E$10,_Rge_Headline_Projectdata,0))=0,"",INDEX(_Rge_Projectdata_3rd,$B564,MATCH(E$10,_Rge_Headline_Projectdata,0)))</f>
        <v/>
      </c>
      <c r="F564" s="119" t="str">
        <f aca="false">IF(OR(E564=0,E564&gt;_Reportdate),"Open","Closed")</f>
        <v>Open</v>
      </c>
      <c r="G564" s="120"/>
      <c r="H564" s="121"/>
      <c r="I564" s="121"/>
      <c r="J564" s="121"/>
      <c r="K564" s="122" t="n">
        <f aca="false">SUM(H564:J564)</f>
        <v>0</v>
      </c>
      <c r="L564" s="123"/>
      <c r="M564" s="123"/>
      <c r="N564" s="123"/>
      <c r="O564" s="122" t="n">
        <f aca="false">SUM(L564:N564)</f>
        <v>0</v>
      </c>
      <c r="P564" s="123"/>
      <c r="Q564" s="123"/>
      <c r="R564" s="123"/>
      <c r="S564" s="122" t="n">
        <f aca="false">SUM(P564:R564)</f>
        <v>0</v>
      </c>
      <c r="T564" s="123"/>
      <c r="U564" s="123"/>
      <c r="V564" s="123"/>
      <c r="W564" s="122" t="n">
        <f aca="false">SUM(T564:V564)</f>
        <v>0</v>
      </c>
      <c r="X564" s="123"/>
      <c r="Y564" s="123"/>
      <c r="Z564" s="123"/>
      <c r="AA564" s="122" t="n">
        <f aca="false">SUM(X564:Z564)</f>
        <v>0</v>
      </c>
      <c r="AB564" s="123"/>
      <c r="AC564" s="123"/>
      <c r="AD564" s="123"/>
      <c r="AE564" s="123"/>
      <c r="AF564" s="123"/>
      <c r="AG564" s="122" t="n">
        <f aca="false">SUM(AC564:AF564)</f>
        <v>0</v>
      </c>
      <c r="AH564" s="124" t="n">
        <f aca="false">K564+O564+S564+W564+AA564+AB564+AG564</f>
        <v>0</v>
      </c>
      <c r="AI564" s="120"/>
      <c r="AJ564" s="121"/>
      <c r="AK564" s="121"/>
      <c r="AL564" s="121"/>
      <c r="AM564" s="122" t="n">
        <f aca="false">SUM(AJ564:AL564)</f>
        <v>0</v>
      </c>
      <c r="AN564" s="123"/>
      <c r="AO564" s="123"/>
      <c r="AP564" s="123"/>
      <c r="AQ564" s="122" t="n">
        <f aca="false">SUM(AN564:AP564)</f>
        <v>0</v>
      </c>
      <c r="AR564" s="123"/>
      <c r="AS564" s="123"/>
      <c r="AT564" s="123"/>
      <c r="AU564" s="122" t="n">
        <f aca="false">SUM(AR564:AT564)</f>
        <v>0</v>
      </c>
      <c r="AV564" s="123"/>
      <c r="AW564" s="123"/>
      <c r="AX564" s="123"/>
      <c r="AY564" s="122" t="n">
        <f aca="false">SUM(AV564:AX564)</f>
        <v>0</v>
      </c>
      <c r="AZ564" s="123"/>
      <c r="BA564" s="123"/>
      <c r="BB564" s="123"/>
      <c r="BC564" s="122" t="n">
        <f aca="false">SUM(AZ564:BB564)</f>
        <v>0</v>
      </c>
      <c r="BD564" s="123"/>
      <c r="BE564" s="123"/>
      <c r="BF564" s="123"/>
      <c r="BG564" s="123"/>
      <c r="BH564" s="123"/>
      <c r="BI564" s="122" t="n">
        <f aca="false">SUM(BE564:BH564)</f>
        <v>0</v>
      </c>
      <c r="BJ564" s="124" t="n">
        <f aca="false">AM564+AQ564+AU564+AY564+BC564+BD564+BI564</f>
        <v>0</v>
      </c>
      <c r="BK564" s="120"/>
      <c r="BL564" s="121"/>
      <c r="BM564" s="121"/>
      <c r="BN564" s="122" t="n">
        <f aca="false">SUM(BK564:BM564)</f>
        <v>0</v>
      </c>
      <c r="BO564" s="123"/>
      <c r="BP564" s="123"/>
      <c r="BQ564" s="123"/>
      <c r="BR564" s="122" t="n">
        <f aca="false">SUM(BO564:BQ564)</f>
        <v>0</v>
      </c>
      <c r="BS564" s="123"/>
      <c r="BT564" s="123"/>
      <c r="BU564" s="123"/>
      <c r="BV564" s="122" t="n">
        <f aca="false">SUM(BS564:BU564)</f>
        <v>0</v>
      </c>
      <c r="BW564" s="123"/>
      <c r="BX564" s="123"/>
      <c r="BY564" s="123"/>
      <c r="BZ564" s="122" t="n">
        <f aca="false">SUM(BW564:BY564)</f>
        <v>0</v>
      </c>
      <c r="CA564" s="123"/>
      <c r="CB564" s="123"/>
      <c r="CC564" s="123"/>
      <c r="CD564" s="122" t="n">
        <f aca="false">SUM(CA564:CC564)</f>
        <v>0</v>
      </c>
      <c r="CE564" s="123"/>
      <c r="CF564" s="123"/>
      <c r="CG564" s="123"/>
      <c r="CH564" s="123"/>
      <c r="CI564" s="123"/>
      <c r="CJ564" s="122" t="n">
        <f aca="false">SUM(CF564:CI564)</f>
        <v>0</v>
      </c>
      <c r="CK564" s="123" t="n">
        <f aca="false">BN564+BR564+BV564+BZ564+CD564+CE564+CJ564</f>
        <v>0</v>
      </c>
      <c r="CL564" s="125"/>
      <c r="CM564" s="126"/>
      <c r="CN564" s="32"/>
      <c r="CO564" s="32"/>
      <c r="CP564" s="32"/>
      <c r="CQ564" s="32"/>
      <c r="CR564" s="32"/>
      <c r="CS564" s="32"/>
      <c r="CT564" s="32"/>
    </row>
    <row r="565" customFormat="false" ht="24.75" hidden="false" customHeight="true" outlineLevel="0" collapsed="false">
      <c r="A565" s="32"/>
      <c r="B565" s="106" t="n">
        <f aca="false">B564+1</f>
        <v>555</v>
      </c>
      <c r="C565" s="117" t="n">
        <f aca="false">INDEX(_Rge_Projectdata_3rd,$B565,MATCH(C$10,_Rge_Headline_Projectdata,0))</f>
        <v>0</v>
      </c>
      <c r="D565" s="117" t="n">
        <f aca="false">INDEX(_Rge_Projectdata_3rd,$B565,MATCH(D$10,_Rge_Headline_Projectdata,0))</f>
        <v>0</v>
      </c>
      <c r="E565" s="118" t="str">
        <f aca="false" t="array" ref="E565:E565">IF(INDEX(_Rge_Projectdata_3rd,$B565,MATCH(E$10,_Rge_Headline_Projectdata,0))=0,"",INDEX(_Rge_Projectdata_3rd,$B565,MATCH(E$10,_Rge_Headline_Projectdata,0)))</f>
        <v/>
      </c>
      <c r="F565" s="119" t="str">
        <f aca="false">IF(OR(E565=0,E565&gt;_Reportdate),"Open","Closed")</f>
        <v>Open</v>
      </c>
      <c r="G565" s="120"/>
      <c r="H565" s="121"/>
      <c r="I565" s="121"/>
      <c r="J565" s="121"/>
      <c r="K565" s="122" t="n">
        <f aca="false">SUM(H565:J565)</f>
        <v>0</v>
      </c>
      <c r="L565" s="123"/>
      <c r="M565" s="123"/>
      <c r="N565" s="123"/>
      <c r="O565" s="122" t="n">
        <f aca="false">SUM(L565:N565)</f>
        <v>0</v>
      </c>
      <c r="P565" s="123"/>
      <c r="Q565" s="123"/>
      <c r="R565" s="123"/>
      <c r="S565" s="122" t="n">
        <f aca="false">SUM(P565:R565)</f>
        <v>0</v>
      </c>
      <c r="T565" s="123"/>
      <c r="U565" s="123"/>
      <c r="V565" s="123"/>
      <c r="W565" s="122" t="n">
        <f aca="false">SUM(T565:V565)</f>
        <v>0</v>
      </c>
      <c r="X565" s="123"/>
      <c r="Y565" s="123"/>
      <c r="Z565" s="123"/>
      <c r="AA565" s="122" t="n">
        <f aca="false">SUM(X565:Z565)</f>
        <v>0</v>
      </c>
      <c r="AB565" s="123"/>
      <c r="AC565" s="123"/>
      <c r="AD565" s="123"/>
      <c r="AE565" s="123"/>
      <c r="AF565" s="123"/>
      <c r="AG565" s="122" t="n">
        <f aca="false">SUM(AC565:AF565)</f>
        <v>0</v>
      </c>
      <c r="AH565" s="124" t="n">
        <f aca="false">K565+O565+S565+W565+AA565+AB565+AG565</f>
        <v>0</v>
      </c>
      <c r="AI565" s="120"/>
      <c r="AJ565" s="121"/>
      <c r="AK565" s="121"/>
      <c r="AL565" s="121"/>
      <c r="AM565" s="122" t="n">
        <f aca="false">SUM(AJ565:AL565)</f>
        <v>0</v>
      </c>
      <c r="AN565" s="123"/>
      <c r="AO565" s="123"/>
      <c r="AP565" s="123"/>
      <c r="AQ565" s="122" t="n">
        <f aca="false">SUM(AN565:AP565)</f>
        <v>0</v>
      </c>
      <c r="AR565" s="123"/>
      <c r="AS565" s="123"/>
      <c r="AT565" s="123"/>
      <c r="AU565" s="122" t="n">
        <f aca="false">SUM(AR565:AT565)</f>
        <v>0</v>
      </c>
      <c r="AV565" s="123"/>
      <c r="AW565" s="123"/>
      <c r="AX565" s="123"/>
      <c r="AY565" s="122" t="n">
        <f aca="false">SUM(AV565:AX565)</f>
        <v>0</v>
      </c>
      <c r="AZ565" s="123"/>
      <c r="BA565" s="123"/>
      <c r="BB565" s="123"/>
      <c r="BC565" s="122" t="n">
        <f aca="false">SUM(AZ565:BB565)</f>
        <v>0</v>
      </c>
      <c r="BD565" s="123"/>
      <c r="BE565" s="123"/>
      <c r="BF565" s="123"/>
      <c r="BG565" s="123"/>
      <c r="BH565" s="123"/>
      <c r="BI565" s="122" t="n">
        <f aca="false">SUM(BE565:BH565)</f>
        <v>0</v>
      </c>
      <c r="BJ565" s="124" t="n">
        <f aca="false">AM565+AQ565+AU565+AY565+BC565+BD565+BI565</f>
        <v>0</v>
      </c>
      <c r="BK565" s="120"/>
      <c r="BL565" s="121"/>
      <c r="BM565" s="121"/>
      <c r="BN565" s="122" t="n">
        <f aca="false">SUM(BK565:BM565)</f>
        <v>0</v>
      </c>
      <c r="BO565" s="123"/>
      <c r="BP565" s="123"/>
      <c r="BQ565" s="123"/>
      <c r="BR565" s="122" t="n">
        <f aca="false">SUM(BO565:BQ565)</f>
        <v>0</v>
      </c>
      <c r="BS565" s="123"/>
      <c r="BT565" s="123"/>
      <c r="BU565" s="123"/>
      <c r="BV565" s="122" t="n">
        <f aca="false">SUM(BS565:BU565)</f>
        <v>0</v>
      </c>
      <c r="BW565" s="123"/>
      <c r="BX565" s="123"/>
      <c r="BY565" s="123"/>
      <c r="BZ565" s="122" t="n">
        <f aca="false">SUM(BW565:BY565)</f>
        <v>0</v>
      </c>
      <c r="CA565" s="123"/>
      <c r="CB565" s="123"/>
      <c r="CC565" s="123"/>
      <c r="CD565" s="122" t="n">
        <f aca="false">SUM(CA565:CC565)</f>
        <v>0</v>
      </c>
      <c r="CE565" s="123"/>
      <c r="CF565" s="123"/>
      <c r="CG565" s="123"/>
      <c r="CH565" s="123"/>
      <c r="CI565" s="123"/>
      <c r="CJ565" s="122" t="n">
        <f aca="false">SUM(CF565:CI565)</f>
        <v>0</v>
      </c>
      <c r="CK565" s="123" t="n">
        <f aca="false">BN565+BR565+BV565+BZ565+CD565+CE565+CJ565</f>
        <v>0</v>
      </c>
      <c r="CL565" s="125"/>
      <c r="CM565" s="126"/>
      <c r="CN565" s="32"/>
      <c r="CO565" s="32"/>
      <c r="CP565" s="32"/>
      <c r="CQ565" s="32"/>
      <c r="CR565" s="32"/>
      <c r="CS565" s="32"/>
      <c r="CT565" s="32"/>
    </row>
    <row r="566" customFormat="false" ht="24.75" hidden="false" customHeight="true" outlineLevel="0" collapsed="false">
      <c r="A566" s="32"/>
      <c r="B566" s="106" t="n">
        <f aca="false">B565+1</f>
        <v>556</v>
      </c>
      <c r="C566" s="117" t="n">
        <f aca="false">INDEX(_Rge_Projectdata_3rd,$B566,MATCH(C$10,_Rge_Headline_Projectdata,0))</f>
        <v>0</v>
      </c>
      <c r="D566" s="117" t="n">
        <f aca="false">INDEX(_Rge_Projectdata_3rd,$B566,MATCH(D$10,_Rge_Headline_Projectdata,0))</f>
        <v>0</v>
      </c>
      <c r="E566" s="118" t="str">
        <f aca="false" t="array" ref="E566:E566">IF(INDEX(_Rge_Projectdata_3rd,$B566,MATCH(E$10,_Rge_Headline_Projectdata,0))=0,"",INDEX(_Rge_Projectdata_3rd,$B566,MATCH(E$10,_Rge_Headline_Projectdata,0)))</f>
        <v/>
      </c>
      <c r="F566" s="119" t="str">
        <f aca="false">IF(OR(E566=0,E566&gt;_Reportdate),"Open","Closed")</f>
        <v>Open</v>
      </c>
      <c r="G566" s="120"/>
      <c r="H566" s="121"/>
      <c r="I566" s="121"/>
      <c r="J566" s="121"/>
      <c r="K566" s="122" t="n">
        <f aca="false">SUM(H566:J566)</f>
        <v>0</v>
      </c>
      <c r="L566" s="123"/>
      <c r="M566" s="123"/>
      <c r="N566" s="123"/>
      <c r="O566" s="122" t="n">
        <f aca="false">SUM(L566:N566)</f>
        <v>0</v>
      </c>
      <c r="P566" s="123"/>
      <c r="Q566" s="123"/>
      <c r="R566" s="123"/>
      <c r="S566" s="122" t="n">
        <f aca="false">SUM(P566:R566)</f>
        <v>0</v>
      </c>
      <c r="T566" s="123"/>
      <c r="U566" s="123"/>
      <c r="V566" s="123"/>
      <c r="W566" s="122" t="n">
        <f aca="false">SUM(T566:V566)</f>
        <v>0</v>
      </c>
      <c r="X566" s="123"/>
      <c r="Y566" s="123"/>
      <c r="Z566" s="123"/>
      <c r="AA566" s="122" t="n">
        <f aca="false">SUM(X566:Z566)</f>
        <v>0</v>
      </c>
      <c r="AB566" s="123"/>
      <c r="AC566" s="123"/>
      <c r="AD566" s="123"/>
      <c r="AE566" s="123"/>
      <c r="AF566" s="123"/>
      <c r="AG566" s="122" t="n">
        <f aca="false">SUM(AC566:AF566)</f>
        <v>0</v>
      </c>
      <c r="AH566" s="124" t="n">
        <f aca="false">K566+O566+S566+W566+AA566+AB566+AG566</f>
        <v>0</v>
      </c>
      <c r="AI566" s="120"/>
      <c r="AJ566" s="121"/>
      <c r="AK566" s="121"/>
      <c r="AL566" s="121"/>
      <c r="AM566" s="122" t="n">
        <f aca="false">SUM(AJ566:AL566)</f>
        <v>0</v>
      </c>
      <c r="AN566" s="123"/>
      <c r="AO566" s="123"/>
      <c r="AP566" s="123"/>
      <c r="AQ566" s="122" t="n">
        <f aca="false">SUM(AN566:AP566)</f>
        <v>0</v>
      </c>
      <c r="AR566" s="123"/>
      <c r="AS566" s="123"/>
      <c r="AT566" s="123"/>
      <c r="AU566" s="122" t="n">
        <f aca="false">SUM(AR566:AT566)</f>
        <v>0</v>
      </c>
      <c r="AV566" s="123"/>
      <c r="AW566" s="123"/>
      <c r="AX566" s="123"/>
      <c r="AY566" s="122" t="n">
        <f aca="false">SUM(AV566:AX566)</f>
        <v>0</v>
      </c>
      <c r="AZ566" s="123"/>
      <c r="BA566" s="123"/>
      <c r="BB566" s="123"/>
      <c r="BC566" s="122" t="n">
        <f aca="false">SUM(AZ566:BB566)</f>
        <v>0</v>
      </c>
      <c r="BD566" s="123"/>
      <c r="BE566" s="123"/>
      <c r="BF566" s="123"/>
      <c r="BG566" s="123"/>
      <c r="BH566" s="123"/>
      <c r="BI566" s="122" t="n">
        <f aca="false">SUM(BE566:BH566)</f>
        <v>0</v>
      </c>
      <c r="BJ566" s="124" t="n">
        <f aca="false">AM566+AQ566+AU566+AY566+BC566+BD566+BI566</f>
        <v>0</v>
      </c>
      <c r="BK566" s="120"/>
      <c r="BL566" s="121"/>
      <c r="BM566" s="121"/>
      <c r="BN566" s="122" t="n">
        <f aca="false">SUM(BK566:BM566)</f>
        <v>0</v>
      </c>
      <c r="BO566" s="123"/>
      <c r="BP566" s="123"/>
      <c r="BQ566" s="123"/>
      <c r="BR566" s="122" t="n">
        <f aca="false">SUM(BO566:BQ566)</f>
        <v>0</v>
      </c>
      <c r="BS566" s="123"/>
      <c r="BT566" s="123"/>
      <c r="BU566" s="123"/>
      <c r="BV566" s="122" t="n">
        <f aca="false">SUM(BS566:BU566)</f>
        <v>0</v>
      </c>
      <c r="BW566" s="123"/>
      <c r="BX566" s="123"/>
      <c r="BY566" s="123"/>
      <c r="BZ566" s="122" t="n">
        <f aca="false">SUM(BW566:BY566)</f>
        <v>0</v>
      </c>
      <c r="CA566" s="123"/>
      <c r="CB566" s="123"/>
      <c r="CC566" s="123"/>
      <c r="CD566" s="122" t="n">
        <f aca="false">SUM(CA566:CC566)</f>
        <v>0</v>
      </c>
      <c r="CE566" s="123"/>
      <c r="CF566" s="123"/>
      <c r="CG566" s="123"/>
      <c r="CH566" s="123"/>
      <c r="CI566" s="123"/>
      <c r="CJ566" s="122" t="n">
        <f aca="false">SUM(CF566:CI566)</f>
        <v>0</v>
      </c>
      <c r="CK566" s="123" t="n">
        <f aca="false">BN566+BR566+BV566+BZ566+CD566+CE566+CJ566</f>
        <v>0</v>
      </c>
      <c r="CL566" s="125"/>
      <c r="CM566" s="126"/>
      <c r="CN566" s="32"/>
      <c r="CO566" s="32"/>
      <c r="CP566" s="32"/>
      <c r="CQ566" s="32"/>
      <c r="CR566" s="32"/>
      <c r="CS566" s="32"/>
      <c r="CT566" s="32"/>
    </row>
    <row r="567" customFormat="false" ht="24.75" hidden="false" customHeight="true" outlineLevel="0" collapsed="false">
      <c r="A567" s="32"/>
      <c r="B567" s="106" t="n">
        <f aca="false">B566+1</f>
        <v>557</v>
      </c>
      <c r="C567" s="117" t="n">
        <f aca="false">INDEX(_Rge_Projectdata_3rd,$B567,MATCH(C$10,_Rge_Headline_Projectdata,0))</f>
        <v>0</v>
      </c>
      <c r="D567" s="117" t="n">
        <f aca="false">INDEX(_Rge_Projectdata_3rd,$B567,MATCH(D$10,_Rge_Headline_Projectdata,0))</f>
        <v>0</v>
      </c>
      <c r="E567" s="118" t="str">
        <f aca="false" t="array" ref="E567:E567">IF(INDEX(_Rge_Projectdata_3rd,$B567,MATCH(E$10,_Rge_Headline_Projectdata,0))=0,"",INDEX(_Rge_Projectdata_3rd,$B567,MATCH(E$10,_Rge_Headline_Projectdata,0)))</f>
        <v/>
      </c>
      <c r="F567" s="119" t="str">
        <f aca="false">IF(OR(E567=0,E567&gt;_Reportdate),"Open","Closed")</f>
        <v>Open</v>
      </c>
      <c r="G567" s="120"/>
      <c r="H567" s="121"/>
      <c r="I567" s="121"/>
      <c r="J567" s="121"/>
      <c r="K567" s="122" t="n">
        <f aca="false">SUM(H567:J567)</f>
        <v>0</v>
      </c>
      <c r="L567" s="123"/>
      <c r="M567" s="123"/>
      <c r="N567" s="123"/>
      <c r="O567" s="122" t="n">
        <f aca="false">SUM(L567:N567)</f>
        <v>0</v>
      </c>
      <c r="P567" s="123"/>
      <c r="Q567" s="123"/>
      <c r="R567" s="123"/>
      <c r="S567" s="122" t="n">
        <f aca="false">SUM(P567:R567)</f>
        <v>0</v>
      </c>
      <c r="T567" s="123"/>
      <c r="U567" s="123"/>
      <c r="V567" s="123"/>
      <c r="W567" s="122" t="n">
        <f aca="false">SUM(T567:V567)</f>
        <v>0</v>
      </c>
      <c r="X567" s="123"/>
      <c r="Y567" s="123"/>
      <c r="Z567" s="123"/>
      <c r="AA567" s="122" t="n">
        <f aca="false">SUM(X567:Z567)</f>
        <v>0</v>
      </c>
      <c r="AB567" s="123"/>
      <c r="AC567" s="123"/>
      <c r="AD567" s="123"/>
      <c r="AE567" s="123"/>
      <c r="AF567" s="123"/>
      <c r="AG567" s="122" t="n">
        <f aca="false">SUM(AC567:AF567)</f>
        <v>0</v>
      </c>
      <c r="AH567" s="124" t="n">
        <f aca="false">K567+O567+S567+W567+AA567+AB567+AG567</f>
        <v>0</v>
      </c>
      <c r="AI567" s="120"/>
      <c r="AJ567" s="121"/>
      <c r="AK567" s="121"/>
      <c r="AL567" s="121"/>
      <c r="AM567" s="122" t="n">
        <f aca="false">SUM(AJ567:AL567)</f>
        <v>0</v>
      </c>
      <c r="AN567" s="123"/>
      <c r="AO567" s="123"/>
      <c r="AP567" s="123"/>
      <c r="AQ567" s="122" t="n">
        <f aca="false">SUM(AN567:AP567)</f>
        <v>0</v>
      </c>
      <c r="AR567" s="123"/>
      <c r="AS567" s="123"/>
      <c r="AT567" s="123"/>
      <c r="AU567" s="122" t="n">
        <f aca="false">SUM(AR567:AT567)</f>
        <v>0</v>
      </c>
      <c r="AV567" s="123"/>
      <c r="AW567" s="123"/>
      <c r="AX567" s="123"/>
      <c r="AY567" s="122" t="n">
        <f aca="false">SUM(AV567:AX567)</f>
        <v>0</v>
      </c>
      <c r="AZ567" s="123"/>
      <c r="BA567" s="123"/>
      <c r="BB567" s="123"/>
      <c r="BC567" s="122" t="n">
        <f aca="false">SUM(AZ567:BB567)</f>
        <v>0</v>
      </c>
      <c r="BD567" s="123"/>
      <c r="BE567" s="123"/>
      <c r="BF567" s="123"/>
      <c r="BG567" s="123"/>
      <c r="BH567" s="123"/>
      <c r="BI567" s="122" t="n">
        <f aca="false">SUM(BE567:BH567)</f>
        <v>0</v>
      </c>
      <c r="BJ567" s="124" t="n">
        <f aca="false">AM567+AQ567+AU567+AY567+BC567+BD567+BI567</f>
        <v>0</v>
      </c>
      <c r="BK567" s="120"/>
      <c r="BL567" s="121"/>
      <c r="BM567" s="121"/>
      <c r="BN567" s="122" t="n">
        <f aca="false">SUM(BK567:BM567)</f>
        <v>0</v>
      </c>
      <c r="BO567" s="123"/>
      <c r="BP567" s="123"/>
      <c r="BQ567" s="123"/>
      <c r="BR567" s="122" t="n">
        <f aca="false">SUM(BO567:BQ567)</f>
        <v>0</v>
      </c>
      <c r="BS567" s="123"/>
      <c r="BT567" s="123"/>
      <c r="BU567" s="123"/>
      <c r="BV567" s="122" t="n">
        <f aca="false">SUM(BS567:BU567)</f>
        <v>0</v>
      </c>
      <c r="BW567" s="123"/>
      <c r="BX567" s="123"/>
      <c r="BY567" s="123"/>
      <c r="BZ567" s="122" t="n">
        <f aca="false">SUM(BW567:BY567)</f>
        <v>0</v>
      </c>
      <c r="CA567" s="123"/>
      <c r="CB567" s="123"/>
      <c r="CC567" s="123"/>
      <c r="CD567" s="122" t="n">
        <f aca="false">SUM(CA567:CC567)</f>
        <v>0</v>
      </c>
      <c r="CE567" s="123"/>
      <c r="CF567" s="123"/>
      <c r="CG567" s="123"/>
      <c r="CH567" s="123"/>
      <c r="CI567" s="123"/>
      <c r="CJ567" s="122" t="n">
        <f aca="false">SUM(CF567:CI567)</f>
        <v>0</v>
      </c>
      <c r="CK567" s="123" t="n">
        <f aca="false">BN567+BR567+BV567+BZ567+CD567+CE567+CJ567</f>
        <v>0</v>
      </c>
      <c r="CL567" s="125"/>
      <c r="CM567" s="126"/>
      <c r="CN567" s="32"/>
      <c r="CO567" s="32"/>
      <c r="CP567" s="32"/>
      <c r="CQ567" s="32"/>
      <c r="CR567" s="32"/>
      <c r="CS567" s="32"/>
      <c r="CT567" s="32"/>
    </row>
    <row r="568" customFormat="false" ht="24.75" hidden="false" customHeight="true" outlineLevel="0" collapsed="false">
      <c r="A568" s="32"/>
      <c r="B568" s="106" t="n">
        <f aca="false">B567+1</f>
        <v>558</v>
      </c>
      <c r="C568" s="117" t="n">
        <f aca="false">INDEX(_Rge_Projectdata_3rd,$B568,MATCH(C$10,_Rge_Headline_Projectdata,0))</f>
        <v>0</v>
      </c>
      <c r="D568" s="117" t="n">
        <f aca="false">INDEX(_Rge_Projectdata_3rd,$B568,MATCH(D$10,_Rge_Headline_Projectdata,0))</f>
        <v>0</v>
      </c>
      <c r="E568" s="118" t="str">
        <f aca="false" t="array" ref="E568:E568">IF(INDEX(_Rge_Projectdata_3rd,$B568,MATCH(E$10,_Rge_Headline_Projectdata,0))=0,"",INDEX(_Rge_Projectdata_3rd,$B568,MATCH(E$10,_Rge_Headline_Projectdata,0)))</f>
        <v/>
      </c>
      <c r="F568" s="119" t="str">
        <f aca="false">IF(OR(E568=0,E568&gt;_Reportdate),"Open","Closed")</f>
        <v>Open</v>
      </c>
      <c r="G568" s="120"/>
      <c r="H568" s="121"/>
      <c r="I568" s="121"/>
      <c r="J568" s="121"/>
      <c r="K568" s="122" t="n">
        <f aca="false">SUM(H568:J568)</f>
        <v>0</v>
      </c>
      <c r="L568" s="123"/>
      <c r="M568" s="123"/>
      <c r="N568" s="123"/>
      <c r="O568" s="122" t="n">
        <f aca="false">SUM(L568:N568)</f>
        <v>0</v>
      </c>
      <c r="P568" s="123"/>
      <c r="Q568" s="123"/>
      <c r="R568" s="123"/>
      <c r="S568" s="122" t="n">
        <f aca="false">SUM(P568:R568)</f>
        <v>0</v>
      </c>
      <c r="T568" s="123"/>
      <c r="U568" s="123"/>
      <c r="V568" s="123"/>
      <c r="W568" s="122" t="n">
        <f aca="false">SUM(T568:V568)</f>
        <v>0</v>
      </c>
      <c r="X568" s="123"/>
      <c r="Y568" s="123"/>
      <c r="Z568" s="123"/>
      <c r="AA568" s="122" t="n">
        <f aca="false">SUM(X568:Z568)</f>
        <v>0</v>
      </c>
      <c r="AB568" s="123"/>
      <c r="AC568" s="123"/>
      <c r="AD568" s="123"/>
      <c r="AE568" s="123"/>
      <c r="AF568" s="123"/>
      <c r="AG568" s="122" t="n">
        <f aca="false">SUM(AC568:AF568)</f>
        <v>0</v>
      </c>
      <c r="AH568" s="124" t="n">
        <f aca="false">K568+O568+S568+W568+AA568+AB568+AG568</f>
        <v>0</v>
      </c>
      <c r="AI568" s="120"/>
      <c r="AJ568" s="121"/>
      <c r="AK568" s="121"/>
      <c r="AL568" s="121"/>
      <c r="AM568" s="122" t="n">
        <f aca="false">SUM(AJ568:AL568)</f>
        <v>0</v>
      </c>
      <c r="AN568" s="123"/>
      <c r="AO568" s="123"/>
      <c r="AP568" s="123"/>
      <c r="AQ568" s="122" t="n">
        <f aca="false">SUM(AN568:AP568)</f>
        <v>0</v>
      </c>
      <c r="AR568" s="123"/>
      <c r="AS568" s="123"/>
      <c r="AT568" s="123"/>
      <c r="AU568" s="122" t="n">
        <f aca="false">SUM(AR568:AT568)</f>
        <v>0</v>
      </c>
      <c r="AV568" s="123"/>
      <c r="AW568" s="123"/>
      <c r="AX568" s="123"/>
      <c r="AY568" s="122" t="n">
        <f aca="false">SUM(AV568:AX568)</f>
        <v>0</v>
      </c>
      <c r="AZ568" s="123"/>
      <c r="BA568" s="123"/>
      <c r="BB568" s="123"/>
      <c r="BC568" s="122" t="n">
        <f aca="false">SUM(AZ568:BB568)</f>
        <v>0</v>
      </c>
      <c r="BD568" s="123"/>
      <c r="BE568" s="123"/>
      <c r="BF568" s="123"/>
      <c r="BG568" s="123"/>
      <c r="BH568" s="123"/>
      <c r="BI568" s="122" t="n">
        <f aca="false">SUM(BE568:BH568)</f>
        <v>0</v>
      </c>
      <c r="BJ568" s="124" t="n">
        <f aca="false">AM568+AQ568+AU568+AY568+BC568+BD568+BI568</f>
        <v>0</v>
      </c>
      <c r="BK568" s="120"/>
      <c r="BL568" s="121"/>
      <c r="BM568" s="121"/>
      <c r="BN568" s="122" t="n">
        <f aca="false">SUM(BK568:BM568)</f>
        <v>0</v>
      </c>
      <c r="BO568" s="123"/>
      <c r="BP568" s="123"/>
      <c r="BQ568" s="123"/>
      <c r="BR568" s="122" t="n">
        <f aca="false">SUM(BO568:BQ568)</f>
        <v>0</v>
      </c>
      <c r="BS568" s="123"/>
      <c r="BT568" s="123"/>
      <c r="BU568" s="123"/>
      <c r="BV568" s="122" t="n">
        <f aca="false">SUM(BS568:BU568)</f>
        <v>0</v>
      </c>
      <c r="BW568" s="123"/>
      <c r="BX568" s="123"/>
      <c r="BY568" s="123"/>
      <c r="BZ568" s="122" t="n">
        <f aca="false">SUM(BW568:BY568)</f>
        <v>0</v>
      </c>
      <c r="CA568" s="123"/>
      <c r="CB568" s="123"/>
      <c r="CC568" s="123"/>
      <c r="CD568" s="122" t="n">
        <f aca="false">SUM(CA568:CC568)</f>
        <v>0</v>
      </c>
      <c r="CE568" s="123"/>
      <c r="CF568" s="123"/>
      <c r="CG568" s="123"/>
      <c r="CH568" s="123"/>
      <c r="CI568" s="123"/>
      <c r="CJ568" s="122" t="n">
        <f aca="false">SUM(CF568:CI568)</f>
        <v>0</v>
      </c>
      <c r="CK568" s="123" t="n">
        <f aca="false">BN568+BR568+BV568+BZ568+CD568+CE568+CJ568</f>
        <v>0</v>
      </c>
      <c r="CL568" s="125"/>
      <c r="CM568" s="126"/>
      <c r="CN568" s="32"/>
      <c r="CO568" s="32"/>
      <c r="CP568" s="32"/>
      <c r="CQ568" s="32"/>
      <c r="CR568" s="32"/>
      <c r="CS568" s="32"/>
      <c r="CT568" s="32"/>
    </row>
    <row r="569" customFormat="false" ht="24.75" hidden="false" customHeight="true" outlineLevel="0" collapsed="false">
      <c r="A569" s="32"/>
      <c r="B569" s="106" t="n">
        <f aca="false">B568+1</f>
        <v>559</v>
      </c>
      <c r="C569" s="117" t="n">
        <f aca="false">INDEX(_Rge_Projectdata_3rd,$B569,MATCH(C$10,_Rge_Headline_Projectdata,0))</f>
        <v>0</v>
      </c>
      <c r="D569" s="117" t="n">
        <f aca="false">INDEX(_Rge_Projectdata_3rd,$B569,MATCH(D$10,_Rge_Headline_Projectdata,0))</f>
        <v>0</v>
      </c>
      <c r="E569" s="118" t="str">
        <f aca="false" t="array" ref="E569:E569">IF(INDEX(_Rge_Projectdata_3rd,$B569,MATCH(E$10,_Rge_Headline_Projectdata,0))=0,"",INDEX(_Rge_Projectdata_3rd,$B569,MATCH(E$10,_Rge_Headline_Projectdata,0)))</f>
        <v/>
      </c>
      <c r="F569" s="119" t="str">
        <f aca="false">IF(OR(E569=0,E569&gt;_Reportdate),"Open","Closed")</f>
        <v>Open</v>
      </c>
      <c r="G569" s="120"/>
      <c r="H569" s="121"/>
      <c r="I569" s="121"/>
      <c r="J569" s="121"/>
      <c r="K569" s="122" t="n">
        <f aca="false">SUM(H569:J569)</f>
        <v>0</v>
      </c>
      <c r="L569" s="123"/>
      <c r="M569" s="123"/>
      <c r="N569" s="123"/>
      <c r="O569" s="122" t="n">
        <f aca="false">SUM(L569:N569)</f>
        <v>0</v>
      </c>
      <c r="P569" s="123"/>
      <c r="Q569" s="123"/>
      <c r="R569" s="123"/>
      <c r="S569" s="122" t="n">
        <f aca="false">SUM(P569:R569)</f>
        <v>0</v>
      </c>
      <c r="T569" s="123"/>
      <c r="U569" s="123"/>
      <c r="V569" s="123"/>
      <c r="W569" s="122" t="n">
        <f aca="false">SUM(T569:V569)</f>
        <v>0</v>
      </c>
      <c r="X569" s="123"/>
      <c r="Y569" s="123"/>
      <c r="Z569" s="123"/>
      <c r="AA569" s="122" t="n">
        <f aca="false">SUM(X569:Z569)</f>
        <v>0</v>
      </c>
      <c r="AB569" s="123"/>
      <c r="AC569" s="123"/>
      <c r="AD569" s="123"/>
      <c r="AE569" s="123"/>
      <c r="AF569" s="123"/>
      <c r="AG569" s="122" t="n">
        <f aca="false">SUM(AC569:AF569)</f>
        <v>0</v>
      </c>
      <c r="AH569" s="124" t="n">
        <f aca="false">K569+O569+S569+W569+AA569+AB569+AG569</f>
        <v>0</v>
      </c>
      <c r="AI569" s="120"/>
      <c r="AJ569" s="121"/>
      <c r="AK569" s="121"/>
      <c r="AL569" s="121"/>
      <c r="AM569" s="122" t="n">
        <f aca="false">SUM(AJ569:AL569)</f>
        <v>0</v>
      </c>
      <c r="AN569" s="123"/>
      <c r="AO569" s="123"/>
      <c r="AP569" s="123"/>
      <c r="AQ569" s="122" t="n">
        <f aca="false">SUM(AN569:AP569)</f>
        <v>0</v>
      </c>
      <c r="AR569" s="123"/>
      <c r="AS569" s="123"/>
      <c r="AT569" s="123"/>
      <c r="AU569" s="122" t="n">
        <f aca="false">SUM(AR569:AT569)</f>
        <v>0</v>
      </c>
      <c r="AV569" s="123"/>
      <c r="AW569" s="123"/>
      <c r="AX569" s="123"/>
      <c r="AY569" s="122" t="n">
        <f aca="false">SUM(AV569:AX569)</f>
        <v>0</v>
      </c>
      <c r="AZ569" s="123"/>
      <c r="BA569" s="123"/>
      <c r="BB569" s="123"/>
      <c r="BC569" s="122" t="n">
        <f aca="false">SUM(AZ569:BB569)</f>
        <v>0</v>
      </c>
      <c r="BD569" s="123"/>
      <c r="BE569" s="123"/>
      <c r="BF569" s="123"/>
      <c r="BG569" s="123"/>
      <c r="BH569" s="123"/>
      <c r="BI569" s="122" t="n">
        <f aca="false">SUM(BE569:BH569)</f>
        <v>0</v>
      </c>
      <c r="BJ569" s="124" t="n">
        <f aca="false">AM569+AQ569+AU569+AY569+BC569+BD569+BI569</f>
        <v>0</v>
      </c>
      <c r="BK569" s="120"/>
      <c r="BL569" s="121"/>
      <c r="BM569" s="121"/>
      <c r="BN569" s="122" t="n">
        <f aca="false">SUM(BK569:BM569)</f>
        <v>0</v>
      </c>
      <c r="BO569" s="123"/>
      <c r="BP569" s="123"/>
      <c r="BQ569" s="123"/>
      <c r="BR569" s="122" t="n">
        <f aca="false">SUM(BO569:BQ569)</f>
        <v>0</v>
      </c>
      <c r="BS569" s="123"/>
      <c r="BT569" s="123"/>
      <c r="BU569" s="123"/>
      <c r="BV569" s="122" t="n">
        <f aca="false">SUM(BS569:BU569)</f>
        <v>0</v>
      </c>
      <c r="BW569" s="123"/>
      <c r="BX569" s="123"/>
      <c r="BY569" s="123"/>
      <c r="BZ569" s="122" t="n">
        <f aca="false">SUM(BW569:BY569)</f>
        <v>0</v>
      </c>
      <c r="CA569" s="123"/>
      <c r="CB569" s="123"/>
      <c r="CC569" s="123"/>
      <c r="CD569" s="122" t="n">
        <f aca="false">SUM(CA569:CC569)</f>
        <v>0</v>
      </c>
      <c r="CE569" s="123"/>
      <c r="CF569" s="123"/>
      <c r="CG569" s="123"/>
      <c r="CH569" s="123"/>
      <c r="CI569" s="123"/>
      <c r="CJ569" s="122" t="n">
        <f aca="false">SUM(CF569:CI569)</f>
        <v>0</v>
      </c>
      <c r="CK569" s="123" t="n">
        <f aca="false">BN569+BR569+BV569+BZ569+CD569+CE569+CJ569</f>
        <v>0</v>
      </c>
      <c r="CL569" s="125"/>
      <c r="CM569" s="126"/>
      <c r="CN569" s="32"/>
      <c r="CO569" s="32"/>
      <c r="CP569" s="32"/>
      <c r="CQ569" s="32"/>
      <c r="CR569" s="32"/>
      <c r="CS569" s="32"/>
      <c r="CT569" s="32"/>
    </row>
    <row r="570" customFormat="false" ht="24.75" hidden="false" customHeight="true" outlineLevel="0" collapsed="false">
      <c r="A570" s="32"/>
      <c r="B570" s="106" t="n">
        <f aca="false">B569+1</f>
        <v>560</v>
      </c>
      <c r="C570" s="117" t="n">
        <f aca="false">INDEX(_Rge_Projectdata_3rd,$B570,MATCH(C$10,_Rge_Headline_Projectdata,0))</f>
        <v>0</v>
      </c>
      <c r="D570" s="117" t="n">
        <f aca="false">INDEX(_Rge_Projectdata_3rd,$B570,MATCH(D$10,_Rge_Headline_Projectdata,0))</f>
        <v>0</v>
      </c>
      <c r="E570" s="118" t="str">
        <f aca="false" t="array" ref="E570:E570">IF(INDEX(_Rge_Projectdata_3rd,$B570,MATCH(E$10,_Rge_Headline_Projectdata,0))=0,"",INDEX(_Rge_Projectdata_3rd,$B570,MATCH(E$10,_Rge_Headline_Projectdata,0)))</f>
        <v/>
      </c>
      <c r="F570" s="119" t="str">
        <f aca="false">IF(OR(E570=0,E570&gt;_Reportdate),"Open","Closed")</f>
        <v>Open</v>
      </c>
      <c r="G570" s="120"/>
      <c r="H570" s="121"/>
      <c r="I570" s="121"/>
      <c r="J570" s="121"/>
      <c r="K570" s="122" t="n">
        <f aca="false">SUM(H570:J570)</f>
        <v>0</v>
      </c>
      <c r="L570" s="123"/>
      <c r="M570" s="123"/>
      <c r="N570" s="123"/>
      <c r="O570" s="122" t="n">
        <f aca="false">SUM(L570:N570)</f>
        <v>0</v>
      </c>
      <c r="P570" s="123"/>
      <c r="Q570" s="123"/>
      <c r="R570" s="123"/>
      <c r="S570" s="122" t="n">
        <f aca="false">SUM(P570:R570)</f>
        <v>0</v>
      </c>
      <c r="T570" s="123"/>
      <c r="U570" s="123"/>
      <c r="V570" s="123"/>
      <c r="W570" s="122" t="n">
        <f aca="false">SUM(T570:V570)</f>
        <v>0</v>
      </c>
      <c r="X570" s="123"/>
      <c r="Y570" s="123"/>
      <c r="Z570" s="123"/>
      <c r="AA570" s="122" t="n">
        <f aca="false">SUM(X570:Z570)</f>
        <v>0</v>
      </c>
      <c r="AB570" s="123"/>
      <c r="AC570" s="123"/>
      <c r="AD570" s="123"/>
      <c r="AE570" s="123"/>
      <c r="AF570" s="123"/>
      <c r="AG570" s="122" t="n">
        <f aca="false">SUM(AC570:AF570)</f>
        <v>0</v>
      </c>
      <c r="AH570" s="124" t="n">
        <f aca="false">K570+O570+S570+W570+AA570+AB570+AG570</f>
        <v>0</v>
      </c>
      <c r="AI570" s="120"/>
      <c r="AJ570" s="121"/>
      <c r="AK570" s="121"/>
      <c r="AL570" s="121"/>
      <c r="AM570" s="122" t="n">
        <f aca="false">SUM(AJ570:AL570)</f>
        <v>0</v>
      </c>
      <c r="AN570" s="123"/>
      <c r="AO570" s="123"/>
      <c r="AP570" s="123"/>
      <c r="AQ570" s="122" t="n">
        <f aca="false">SUM(AN570:AP570)</f>
        <v>0</v>
      </c>
      <c r="AR570" s="123"/>
      <c r="AS570" s="123"/>
      <c r="AT570" s="123"/>
      <c r="AU570" s="122" t="n">
        <f aca="false">SUM(AR570:AT570)</f>
        <v>0</v>
      </c>
      <c r="AV570" s="123"/>
      <c r="AW570" s="123"/>
      <c r="AX570" s="123"/>
      <c r="AY570" s="122" t="n">
        <f aca="false">SUM(AV570:AX570)</f>
        <v>0</v>
      </c>
      <c r="AZ570" s="123"/>
      <c r="BA570" s="123"/>
      <c r="BB570" s="123"/>
      <c r="BC570" s="122" t="n">
        <f aca="false">SUM(AZ570:BB570)</f>
        <v>0</v>
      </c>
      <c r="BD570" s="123"/>
      <c r="BE570" s="123"/>
      <c r="BF570" s="123"/>
      <c r="BG570" s="123"/>
      <c r="BH570" s="123"/>
      <c r="BI570" s="122" t="n">
        <f aca="false">SUM(BE570:BH570)</f>
        <v>0</v>
      </c>
      <c r="BJ570" s="124" t="n">
        <f aca="false">AM570+AQ570+AU570+AY570+BC570+BD570+BI570</f>
        <v>0</v>
      </c>
      <c r="BK570" s="120"/>
      <c r="BL570" s="121"/>
      <c r="BM570" s="121"/>
      <c r="BN570" s="122" t="n">
        <f aca="false">SUM(BK570:BM570)</f>
        <v>0</v>
      </c>
      <c r="BO570" s="123"/>
      <c r="BP570" s="123"/>
      <c r="BQ570" s="123"/>
      <c r="BR570" s="122" t="n">
        <f aca="false">SUM(BO570:BQ570)</f>
        <v>0</v>
      </c>
      <c r="BS570" s="123"/>
      <c r="BT570" s="123"/>
      <c r="BU570" s="123"/>
      <c r="BV570" s="122" t="n">
        <f aca="false">SUM(BS570:BU570)</f>
        <v>0</v>
      </c>
      <c r="BW570" s="123"/>
      <c r="BX570" s="123"/>
      <c r="BY570" s="123"/>
      <c r="BZ570" s="122" t="n">
        <f aca="false">SUM(BW570:BY570)</f>
        <v>0</v>
      </c>
      <c r="CA570" s="123"/>
      <c r="CB570" s="123"/>
      <c r="CC570" s="123"/>
      <c r="CD570" s="122" t="n">
        <f aca="false">SUM(CA570:CC570)</f>
        <v>0</v>
      </c>
      <c r="CE570" s="123"/>
      <c r="CF570" s="123"/>
      <c r="CG570" s="123"/>
      <c r="CH570" s="123"/>
      <c r="CI570" s="123"/>
      <c r="CJ570" s="122" t="n">
        <f aca="false">SUM(CF570:CI570)</f>
        <v>0</v>
      </c>
      <c r="CK570" s="123" t="n">
        <f aca="false">BN570+BR570+BV570+BZ570+CD570+CE570+CJ570</f>
        <v>0</v>
      </c>
      <c r="CL570" s="125"/>
      <c r="CM570" s="126"/>
      <c r="CN570" s="32"/>
      <c r="CO570" s="32"/>
      <c r="CP570" s="32"/>
      <c r="CQ570" s="32"/>
      <c r="CR570" s="32"/>
      <c r="CS570" s="32"/>
      <c r="CT570" s="32"/>
    </row>
    <row r="571" customFormat="false" ht="24.75" hidden="false" customHeight="true" outlineLevel="0" collapsed="false">
      <c r="A571" s="32"/>
      <c r="B571" s="106" t="n">
        <f aca="false">B570+1</f>
        <v>561</v>
      </c>
      <c r="C571" s="117" t="n">
        <f aca="false">INDEX(_Rge_Projectdata_3rd,$B571,MATCH(C$10,_Rge_Headline_Projectdata,0))</f>
        <v>0</v>
      </c>
      <c r="D571" s="117" t="n">
        <f aca="false">INDEX(_Rge_Projectdata_3rd,$B571,MATCH(D$10,_Rge_Headline_Projectdata,0))</f>
        <v>0</v>
      </c>
      <c r="E571" s="118" t="str">
        <f aca="false" t="array" ref="E571:E571">IF(INDEX(_Rge_Projectdata_3rd,$B571,MATCH(E$10,_Rge_Headline_Projectdata,0))=0,"",INDEX(_Rge_Projectdata_3rd,$B571,MATCH(E$10,_Rge_Headline_Projectdata,0)))</f>
        <v/>
      </c>
      <c r="F571" s="119" t="str">
        <f aca="false">IF(OR(E571=0,E571&gt;_Reportdate),"Open","Closed")</f>
        <v>Open</v>
      </c>
      <c r="G571" s="120"/>
      <c r="H571" s="121"/>
      <c r="I571" s="121"/>
      <c r="J571" s="121"/>
      <c r="K571" s="122" t="n">
        <f aca="false">SUM(H571:J571)</f>
        <v>0</v>
      </c>
      <c r="L571" s="123"/>
      <c r="M571" s="123"/>
      <c r="N571" s="123"/>
      <c r="O571" s="122" t="n">
        <f aca="false">SUM(L571:N571)</f>
        <v>0</v>
      </c>
      <c r="P571" s="123"/>
      <c r="Q571" s="123"/>
      <c r="R571" s="123"/>
      <c r="S571" s="122" t="n">
        <f aca="false">SUM(P571:R571)</f>
        <v>0</v>
      </c>
      <c r="T571" s="123"/>
      <c r="U571" s="123"/>
      <c r="V571" s="123"/>
      <c r="W571" s="122" t="n">
        <f aca="false">SUM(T571:V571)</f>
        <v>0</v>
      </c>
      <c r="X571" s="123"/>
      <c r="Y571" s="123"/>
      <c r="Z571" s="123"/>
      <c r="AA571" s="122" t="n">
        <f aca="false">SUM(X571:Z571)</f>
        <v>0</v>
      </c>
      <c r="AB571" s="123"/>
      <c r="AC571" s="123"/>
      <c r="AD571" s="123"/>
      <c r="AE571" s="123"/>
      <c r="AF571" s="123"/>
      <c r="AG571" s="122" t="n">
        <f aca="false">SUM(AC571:AF571)</f>
        <v>0</v>
      </c>
      <c r="AH571" s="124" t="n">
        <f aca="false">K571+O571+S571+W571+AA571+AB571+AG571</f>
        <v>0</v>
      </c>
      <c r="AI571" s="120"/>
      <c r="AJ571" s="121"/>
      <c r="AK571" s="121"/>
      <c r="AL571" s="121"/>
      <c r="AM571" s="122" t="n">
        <f aca="false">SUM(AJ571:AL571)</f>
        <v>0</v>
      </c>
      <c r="AN571" s="123"/>
      <c r="AO571" s="123"/>
      <c r="AP571" s="123"/>
      <c r="AQ571" s="122" t="n">
        <f aca="false">SUM(AN571:AP571)</f>
        <v>0</v>
      </c>
      <c r="AR571" s="123"/>
      <c r="AS571" s="123"/>
      <c r="AT571" s="123"/>
      <c r="AU571" s="122" t="n">
        <f aca="false">SUM(AR571:AT571)</f>
        <v>0</v>
      </c>
      <c r="AV571" s="123"/>
      <c r="AW571" s="123"/>
      <c r="AX571" s="123"/>
      <c r="AY571" s="122" t="n">
        <f aca="false">SUM(AV571:AX571)</f>
        <v>0</v>
      </c>
      <c r="AZ571" s="123"/>
      <c r="BA571" s="123"/>
      <c r="BB571" s="123"/>
      <c r="BC571" s="122" t="n">
        <f aca="false">SUM(AZ571:BB571)</f>
        <v>0</v>
      </c>
      <c r="BD571" s="123"/>
      <c r="BE571" s="123"/>
      <c r="BF571" s="123"/>
      <c r="BG571" s="123"/>
      <c r="BH571" s="123"/>
      <c r="BI571" s="122" t="n">
        <f aca="false">SUM(BE571:BH571)</f>
        <v>0</v>
      </c>
      <c r="BJ571" s="124" t="n">
        <f aca="false">AM571+AQ571+AU571+AY571+BC571+BD571+BI571</f>
        <v>0</v>
      </c>
      <c r="BK571" s="120"/>
      <c r="BL571" s="121"/>
      <c r="BM571" s="121"/>
      <c r="BN571" s="122" t="n">
        <f aca="false">SUM(BK571:BM571)</f>
        <v>0</v>
      </c>
      <c r="BO571" s="123"/>
      <c r="BP571" s="123"/>
      <c r="BQ571" s="123"/>
      <c r="BR571" s="122" t="n">
        <f aca="false">SUM(BO571:BQ571)</f>
        <v>0</v>
      </c>
      <c r="BS571" s="123"/>
      <c r="BT571" s="123"/>
      <c r="BU571" s="123"/>
      <c r="BV571" s="122" t="n">
        <f aca="false">SUM(BS571:BU571)</f>
        <v>0</v>
      </c>
      <c r="BW571" s="123"/>
      <c r="BX571" s="123"/>
      <c r="BY571" s="123"/>
      <c r="BZ571" s="122" t="n">
        <f aca="false">SUM(BW571:BY571)</f>
        <v>0</v>
      </c>
      <c r="CA571" s="123"/>
      <c r="CB571" s="123"/>
      <c r="CC571" s="123"/>
      <c r="CD571" s="122" t="n">
        <f aca="false">SUM(CA571:CC571)</f>
        <v>0</v>
      </c>
      <c r="CE571" s="123"/>
      <c r="CF571" s="123"/>
      <c r="CG571" s="123"/>
      <c r="CH571" s="123"/>
      <c r="CI571" s="123"/>
      <c r="CJ571" s="122" t="n">
        <f aca="false">SUM(CF571:CI571)</f>
        <v>0</v>
      </c>
      <c r="CK571" s="123" t="n">
        <f aca="false">BN571+BR571+BV571+BZ571+CD571+CE571+CJ571</f>
        <v>0</v>
      </c>
      <c r="CL571" s="125"/>
      <c r="CM571" s="126"/>
      <c r="CN571" s="32"/>
      <c r="CO571" s="32"/>
      <c r="CP571" s="32"/>
      <c r="CQ571" s="32"/>
      <c r="CR571" s="32"/>
      <c r="CS571" s="32"/>
      <c r="CT571" s="32"/>
    </row>
    <row r="572" customFormat="false" ht="24.75" hidden="false" customHeight="true" outlineLevel="0" collapsed="false">
      <c r="A572" s="32"/>
      <c r="B572" s="106" t="n">
        <f aca="false">B571+1</f>
        <v>562</v>
      </c>
      <c r="C572" s="117" t="n">
        <f aca="false">INDEX(_Rge_Projectdata_3rd,$B572,MATCH(C$10,_Rge_Headline_Projectdata,0))</f>
        <v>0</v>
      </c>
      <c r="D572" s="117" t="n">
        <f aca="false">INDEX(_Rge_Projectdata_3rd,$B572,MATCH(D$10,_Rge_Headline_Projectdata,0))</f>
        <v>0</v>
      </c>
      <c r="E572" s="118" t="str">
        <f aca="false" t="array" ref="E572:E572">IF(INDEX(_Rge_Projectdata_3rd,$B572,MATCH(E$10,_Rge_Headline_Projectdata,0))=0,"",INDEX(_Rge_Projectdata_3rd,$B572,MATCH(E$10,_Rge_Headline_Projectdata,0)))</f>
        <v/>
      </c>
      <c r="F572" s="119" t="str">
        <f aca="false">IF(OR(E572=0,E572&gt;_Reportdate),"Open","Closed")</f>
        <v>Open</v>
      </c>
      <c r="G572" s="120"/>
      <c r="H572" s="121"/>
      <c r="I572" s="121"/>
      <c r="J572" s="121"/>
      <c r="K572" s="122" t="n">
        <f aca="false">SUM(H572:J572)</f>
        <v>0</v>
      </c>
      <c r="L572" s="123"/>
      <c r="M572" s="123"/>
      <c r="N572" s="123"/>
      <c r="O572" s="122" t="n">
        <f aca="false">SUM(L572:N572)</f>
        <v>0</v>
      </c>
      <c r="P572" s="123"/>
      <c r="Q572" s="123"/>
      <c r="R572" s="123"/>
      <c r="S572" s="122" t="n">
        <f aca="false">SUM(P572:R572)</f>
        <v>0</v>
      </c>
      <c r="T572" s="123"/>
      <c r="U572" s="123"/>
      <c r="V572" s="123"/>
      <c r="W572" s="122" t="n">
        <f aca="false">SUM(T572:V572)</f>
        <v>0</v>
      </c>
      <c r="X572" s="123"/>
      <c r="Y572" s="123"/>
      <c r="Z572" s="123"/>
      <c r="AA572" s="122" t="n">
        <f aca="false">SUM(X572:Z572)</f>
        <v>0</v>
      </c>
      <c r="AB572" s="123"/>
      <c r="AC572" s="123"/>
      <c r="AD572" s="123"/>
      <c r="AE572" s="123"/>
      <c r="AF572" s="123"/>
      <c r="AG572" s="122" t="n">
        <f aca="false">SUM(AC572:AF572)</f>
        <v>0</v>
      </c>
      <c r="AH572" s="124" t="n">
        <f aca="false">K572+O572+S572+W572+AA572+AB572+AG572</f>
        <v>0</v>
      </c>
      <c r="AI572" s="120"/>
      <c r="AJ572" s="121"/>
      <c r="AK572" s="121"/>
      <c r="AL572" s="121"/>
      <c r="AM572" s="122" t="n">
        <f aca="false">SUM(AJ572:AL572)</f>
        <v>0</v>
      </c>
      <c r="AN572" s="123"/>
      <c r="AO572" s="123"/>
      <c r="AP572" s="123"/>
      <c r="AQ572" s="122" t="n">
        <f aca="false">SUM(AN572:AP572)</f>
        <v>0</v>
      </c>
      <c r="AR572" s="123"/>
      <c r="AS572" s="123"/>
      <c r="AT572" s="123"/>
      <c r="AU572" s="122" t="n">
        <f aca="false">SUM(AR572:AT572)</f>
        <v>0</v>
      </c>
      <c r="AV572" s="123"/>
      <c r="AW572" s="123"/>
      <c r="AX572" s="123"/>
      <c r="AY572" s="122" t="n">
        <f aca="false">SUM(AV572:AX572)</f>
        <v>0</v>
      </c>
      <c r="AZ572" s="123"/>
      <c r="BA572" s="123"/>
      <c r="BB572" s="123"/>
      <c r="BC572" s="122" t="n">
        <f aca="false">SUM(AZ572:BB572)</f>
        <v>0</v>
      </c>
      <c r="BD572" s="123"/>
      <c r="BE572" s="123"/>
      <c r="BF572" s="123"/>
      <c r="BG572" s="123"/>
      <c r="BH572" s="123"/>
      <c r="BI572" s="122" t="n">
        <f aca="false">SUM(BE572:BH572)</f>
        <v>0</v>
      </c>
      <c r="BJ572" s="124" t="n">
        <f aca="false">AM572+AQ572+AU572+AY572+BC572+BD572+BI572</f>
        <v>0</v>
      </c>
      <c r="BK572" s="120"/>
      <c r="BL572" s="121"/>
      <c r="BM572" s="121"/>
      <c r="BN572" s="122" t="n">
        <f aca="false">SUM(BK572:BM572)</f>
        <v>0</v>
      </c>
      <c r="BO572" s="123"/>
      <c r="BP572" s="123"/>
      <c r="BQ572" s="123"/>
      <c r="BR572" s="122" t="n">
        <f aca="false">SUM(BO572:BQ572)</f>
        <v>0</v>
      </c>
      <c r="BS572" s="123"/>
      <c r="BT572" s="123"/>
      <c r="BU572" s="123"/>
      <c r="BV572" s="122" t="n">
        <f aca="false">SUM(BS572:BU572)</f>
        <v>0</v>
      </c>
      <c r="BW572" s="123"/>
      <c r="BX572" s="123"/>
      <c r="BY572" s="123"/>
      <c r="BZ572" s="122" t="n">
        <f aca="false">SUM(BW572:BY572)</f>
        <v>0</v>
      </c>
      <c r="CA572" s="123"/>
      <c r="CB572" s="123"/>
      <c r="CC572" s="123"/>
      <c r="CD572" s="122" t="n">
        <f aca="false">SUM(CA572:CC572)</f>
        <v>0</v>
      </c>
      <c r="CE572" s="123"/>
      <c r="CF572" s="123"/>
      <c r="CG572" s="123"/>
      <c r="CH572" s="123"/>
      <c r="CI572" s="123"/>
      <c r="CJ572" s="122" t="n">
        <f aca="false">SUM(CF572:CI572)</f>
        <v>0</v>
      </c>
      <c r="CK572" s="123" t="n">
        <f aca="false">BN572+BR572+BV572+BZ572+CD572+CE572+CJ572</f>
        <v>0</v>
      </c>
      <c r="CL572" s="125"/>
      <c r="CM572" s="126"/>
      <c r="CN572" s="32"/>
      <c r="CO572" s="32"/>
      <c r="CP572" s="32"/>
      <c r="CQ572" s="32"/>
      <c r="CR572" s="32"/>
      <c r="CS572" s="32"/>
      <c r="CT572" s="32"/>
    </row>
    <row r="573" customFormat="false" ht="24.75" hidden="false" customHeight="true" outlineLevel="0" collapsed="false">
      <c r="A573" s="32"/>
      <c r="B573" s="106" t="n">
        <f aca="false">B572+1</f>
        <v>563</v>
      </c>
      <c r="C573" s="117" t="n">
        <f aca="false">INDEX(_Rge_Projectdata_3rd,$B573,MATCH(C$10,_Rge_Headline_Projectdata,0))</f>
        <v>0</v>
      </c>
      <c r="D573" s="117" t="n">
        <f aca="false">INDEX(_Rge_Projectdata_3rd,$B573,MATCH(D$10,_Rge_Headline_Projectdata,0))</f>
        <v>0</v>
      </c>
      <c r="E573" s="118" t="str">
        <f aca="false" t="array" ref="E573:E573">IF(INDEX(_Rge_Projectdata_3rd,$B573,MATCH(E$10,_Rge_Headline_Projectdata,0))=0,"",INDEX(_Rge_Projectdata_3rd,$B573,MATCH(E$10,_Rge_Headline_Projectdata,0)))</f>
        <v/>
      </c>
      <c r="F573" s="119" t="str">
        <f aca="false">IF(OR(E573=0,E573&gt;_Reportdate),"Open","Closed")</f>
        <v>Open</v>
      </c>
      <c r="G573" s="120"/>
      <c r="H573" s="121"/>
      <c r="I573" s="121"/>
      <c r="J573" s="121"/>
      <c r="K573" s="122" t="n">
        <f aca="false">SUM(H573:J573)</f>
        <v>0</v>
      </c>
      <c r="L573" s="123"/>
      <c r="M573" s="123"/>
      <c r="N573" s="123"/>
      <c r="O573" s="122" t="n">
        <f aca="false">SUM(L573:N573)</f>
        <v>0</v>
      </c>
      <c r="P573" s="123"/>
      <c r="Q573" s="123"/>
      <c r="R573" s="123"/>
      <c r="S573" s="122" t="n">
        <f aca="false">SUM(P573:R573)</f>
        <v>0</v>
      </c>
      <c r="T573" s="123"/>
      <c r="U573" s="123"/>
      <c r="V573" s="123"/>
      <c r="W573" s="122" t="n">
        <f aca="false">SUM(T573:V573)</f>
        <v>0</v>
      </c>
      <c r="X573" s="123"/>
      <c r="Y573" s="123"/>
      <c r="Z573" s="123"/>
      <c r="AA573" s="122" t="n">
        <f aca="false">SUM(X573:Z573)</f>
        <v>0</v>
      </c>
      <c r="AB573" s="123"/>
      <c r="AC573" s="123"/>
      <c r="AD573" s="123"/>
      <c r="AE573" s="123"/>
      <c r="AF573" s="123"/>
      <c r="AG573" s="122" t="n">
        <f aca="false">SUM(AC573:AF573)</f>
        <v>0</v>
      </c>
      <c r="AH573" s="124" t="n">
        <f aca="false">K573+O573+S573+W573+AA573+AB573+AG573</f>
        <v>0</v>
      </c>
      <c r="AI573" s="120"/>
      <c r="AJ573" s="121"/>
      <c r="AK573" s="121"/>
      <c r="AL573" s="121"/>
      <c r="AM573" s="122" t="n">
        <f aca="false">SUM(AJ573:AL573)</f>
        <v>0</v>
      </c>
      <c r="AN573" s="123"/>
      <c r="AO573" s="123"/>
      <c r="AP573" s="123"/>
      <c r="AQ573" s="122" t="n">
        <f aca="false">SUM(AN573:AP573)</f>
        <v>0</v>
      </c>
      <c r="AR573" s="123"/>
      <c r="AS573" s="123"/>
      <c r="AT573" s="123"/>
      <c r="AU573" s="122" t="n">
        <f aca="false">SUM(AR573:AT573)</f>
        <v>0</v>
      </c>
      <c r="AV573" s="123"/>
      <c r="AW573" s="123"/>
      <c r="AX573" s="123"/>
      <c r="AY573" s="122" t="n">
        <f aca="false">SUM(AV573:AX573)</f>
        <v>0</v>
      </c>
      <c r="AZ573" s="123"/>
      <c r="BA573" s="123"/>
      <c r="BB573" s="123"/>
      <c r="BC573" s="122" t="n">
        <f aca="false">SUM(AZ573:BB573)</f>
        <v>0</v>
      </c>
      <c r="BD573" s="123"/>
      <c r="BE573" s="123"/>
      <c r="BF573" s="123"/>
      <c r="BG573" s="123"/>
      <c r="BH573" s="123"/>
      <c r="BI573" s="122" t="n">
        <f aca="false">SUM(BE573:BH573)</f>
        <v>0</v>
      </c>
      <c r="BJ573" s="124" t="n">
        <f aca="false">AM573+AQ573+AU573+AY573+BC573+BD573+BI573</f>
        <v>0</v>
      </c>
      <c r="BK573" s="120"/>
      <c r="BL573" s="121"/>
      <c r="BM573" s="121"/>
      <c r="BN573" s="122" t="n">
        <f aca="false">SUM(BK573:BM573)</f>
        <v>0</v>
      </c>
      <c r="BO573" s="123"/>
      <c r="BP573" s="123"/>
      <c r="BQ573" s="123"/>
      <c r="BR573" s="122" t="n">
        <f aca="false">SUM(BO573:BQ573)</f>
        <v>0</v>
      </c>
      <c r="BS573" s="123"/>
      <c r="BT573" s="123"/>
      <c r="BU573" s="123"/>
      <c r="BV573" s="122" t="n">
        <f aca="false">SUM(BS573:BU573)</f>
        <v>0</v>
      </c>
      <c r="BW573" s="123"/>
      <c r="BX573" s="123"/>
      <c r="BY573" s="123"/>
      <c r="BZ573" s="122" t="n">
        <f aca="false">SUM(BW573:BY573)</f>
        <v>0</v>
      </c>
      <c r="CA573" s="123"/>
      <c r="CB573" s="123"/>
      <c r="CC573" s="123"/>
      <c r="CD573" s="122" t="n">
        <f aca="false">SUM(CA573:CC573)</f>
        <v>0</v>
      </c>
      <c r="CE573" s="123"/>
      <c r="CF573" s="123"/>
      <c r="CG573" s="123"/>
      <c r="CH573" s="123"/>
      <c r="CI573" s="123"/>
      <c r="CJ573" s="122" t="n">
        <f aca="false">SUM(CF573:CI573)</f>
        <v>0</v>
      </c>
      <c r="CK573" s="123" t="n">
        <f aca="false">BN573+BR573+BV573+BZ573+CD573+CE573+CJ573</f>
        <v>0</v>
      </c>
      <c r="CL573" s="125"/>
      <c r="CM573" s="126"/>
      <c r="CN573" s="32"/>
      <c r="CO573" s="32"/>
      <c r="CP573" s="32"/>
      <c r="CQ573" s="32"/>
      <c r="CR573" s="32"/>
      <c r="CS573" s="32"/>
      <c r="CT573" s="32"/>
    </row>
    <row r="574" customFormat="false" ht="24.75" hidden="false" customHeight="true" outlineLevel="0" collapsed="false">
      <c r="A574" s="32"/>
      <c r="B574" s="106" t="n">
        <f aca="false">B573+1</f>
        <v>564</v>
      </c>
      <c r="C574" s="117" t="n">
        <f aca="false">INDEX(_Rge_Projectdata_3rd,$B574,MATCH(C$10,_Rge_Headline_Projectdata,0))</f>
        <v>0</v>
      </c>
      <c r="D574" s="117" t="n">
        <f aca="false">INDEX(_Rge_Projectdata_3rd,$B574,MATCH(D$10,_Rge_Headline_Projectdata,0))</f>
        <v>0</v>
      </c>
      <c r="E574" s="118" t="str">
        <f aca="false" t="array" ref="E574:E574">IF(INDEX(_Rge_Projectdata_3rd,$B574,MATCH(E$10,_Rge_Headline_Projectdata,0))=0,"",INDEX(_Rge_Projectdata_3rd,$B574,MATCH(E$10,_Rge_Headline_Projectdata,0)))</f>
        <v/>
      </c>
      <c r="F574" s="119" t="str">
        <f aca="false">IF(OR(E574=0,E574&gt;_Reportdate),"Open","Closed")</f>
        <v>Open</v>
      </c>
      <c r="G574" s="120"/>
      <c r="H574" s="121"/>
      <c r="I574" s="121"/>
      <c r="J574" s="121"/>
      <c r="K574" s="122" t="n">
        <f aca="false">SUM(H574:J574)</f>
        <v>0</v>
      </c>
      <c r="L574" s="123"/>
      <c r="M574" s="123"/>
      <c r="N574" s="123"/>
      <c r="O574" s="122" t="n">
        <f aca="false">SUM(L574:N574)</f>
        <v>0</v>
      </c>
      <c r="P574" s="123"/>
      <c r="Q574" s="123"/>
      <c r="R574" s="123"/>
      <c r="S574" s="122" t="n">
        <f aca="false">SUM(P574:R574)</f>
        <v>0</v>
      </c>
      <c r="T574" s="123"/>
      <c r="U574" s="123"/>
      <c r="V574" s="123"/>
      <c r="W574" s="122" t="n">
        <f aca="false">SUM(T574:V574)</f>
        <v>0</v>
      </c>
      <c r="X574" s="123"/>
      <c r="Y574" s="123"/>
      <c r="Z574" s="123"/>
      <c r="AA574" s="122" t="n">
        <f aca="false">SUM(X574:Z574)</f>
        <v>0</v>
      </c>
      <c r="AB574" s="123"/>
      <c r="AC574" s="123"/>
      <c r="AD574" s="123"/>
      <c r="AE574" s="123"/>
      <c r="AF574" s="123"/>
      <c r="AG574" s="122" t="n">
        <f aca="false">SUM(AC574:AF574)</f>
        <v>0</v>
      </c>
      <c r="AH574" s="124" t="n">
        <f aca="false">K574+O574+S574+W574+AA574+AB574+AG574</f>
        <v>0</v>
      </c>
      <c r="AI574" s="120"/>
      <c r="AJ574" s="121"/>
      <c r="AK574" s="121"/>
      <c r="AL574" s="121"/>
      <c r="AM574" s="122" t="n">
        <f aca="false">SUM(AJ574:AL574)</f>
        <v>0</v>
      </c>
      <c r="AN574" s="123"/>
      <c r="AO574" s="123"/>
      <c r="AP574" s="123"/>
      <c r="AQ574" s="122" t="n">
        <f aca="false">SUM(AN574:AP574)</f>
        <v>0</v>
      </c>
      <c r="AR574" s="123"/>
      <c r="AS574" s="123"/>
      <c r="AT574" s="123"/>
      <c r="AU574" s="122" t="n">
        <f aca="false">SUM(AR574:AT574)</f>
        <v>0</v>
      </c>
      <c r="AV574" s="123"/>
      <c r="AW574" s="123"/>
      <c r="AX574" s="123"/>
      <c r="AY574" s="122" t="n">
        <f aca="false">SUM(AV574:AX574)</f>
        <v>0</v>
      </c>
      <c r="AZ574" s="123"/>
      <c r="BA574" s="123"/>
      <c r="BB574" s="123"/>
      <c r="BC574" s="122" t="n">
        <f aca="false">SUM(AZ574:BB574)</f>
        <v>0</v>
      </c>
      <c r="BD574" s="123"/>
      <c r="BE574" s="123"/>
      <c r="BF574" s="123"/>
      <c r="BG574" s="123"/>
      <c r="BH574" s="123"/>
      <c r="BI574" s="122" t="n">
        <f aca="false">SUM(BE574:BH574)</f>
        <v>0</v>
      </c>
      <c r="BJ574" s="124" t="n">
        <f aca="false">AM574+AQ574+AU574+AY574+BC574+BD574+BI574</f>
        <v>0</v>
      </c>
      <c r="BK574" s="120"/>
      <c r="BL574" s="121"/>
      <c r="BM574" s="121"/>
      <c r="BN574" s="122" t="n">
        <f aca="false">SUM(BK574:BM574)</f>
        <v>0</v>
      </c>
      <c r="BO574" s="123"/>
      <c r="BP574" s="123"/>
      <c r="BQ574" s="123"/>
      <c r="BR574" s="122" t="n">
        <f aca="false">SUM(BO574:BQ574)</f>
        <v>0</v>
      </c>
      <c r="BS574" s="123"/>
      <c r="BT574" s="123"/>
      <c r="BU574" s="123"/>
      <c r="BV574" s="122" t="n">
        <f aca="false">SUM(BS574:BU574)</f>
        <v>0</v>
      </c>
      <c r="BW574" s="123"/>
      <c r="BX574" s="123"/>
      <c r="BY574" s="123"/>
      <c r="BZ574" s="122" t="n">
        <f aca="false">SUM(BW574:BY574)</f>
        <v>0</v>
      </c>
      <c r="CA574" s="123"/>
      <c r="CB574" s="123"/>
      <c r="CC574" s="123"/>
      <c r="CD574" s="122" t="n">
        <f aca="false">SUM(CA574:CC574)</f>
        <v>0</v>
      </c>
      <c r="CE574" s="123"/>
      <c r="CF574" s="123"/>
      <c r="CG574" s="123"/>
      <c r="CH574" s="123"/>
      <c r="CI574" s="123"/>
      <c r="CJ574" s="122" t="n">
        <f aca="false">SUM(CF574:CI574)</f>
        <v>0</v>
      </c>
      <c r="CK574" s="123" t="n">
        <f aca="false">BN574+BR574+BV574+BZ574+CD574+CE574+CJ574</f>
        <v>0</v>
      </c>
      <c r="CL574" s="125"/>
      <c r="CM574" s="126"/>
      <c r="CN574" s="32"/>
      <c r="CO574" s="32"/>
      <c r="CP574" s="32"/>
      <c r="CQ574" s="32"/>
      <c r="CR574" s="32"/>
      <c r="CS574" s="32"/>
      <c r="CT574" s="32"/>
    </row>
    <row r="575" customFormat="false" ht="24.75" hidden="false" customHeight="true" outlineLevel="0" collapsed="false">
      <c r="A575" s="32"/>
      <c r="B575" s="106" t="n">
        <f aca="false">B574+1</f>
        <v>565</v>
      </c>
      <c r="C575" s="117" t="n">
        <f aca="false">INDEX(_Rge_Projectdata_3rd,$B575,MATCH(C$10,_Rge_Headline_Projectdata,0))</f>
        <v>0</v>
      </c>
      <c r="D575" s="117" t="n">
        <f aca="false">INDEX(_Rge_Projectdata_3rd,$B575,MATCH(D$10,_Rge_Headline_Projectdata,0))</f>
        <v>0</v>
      </c>
      <c r="E575" s="118" t="str">
        <f aca="false" t="array" ref="E575:E575">IF(INDEX(_Rge_Projectdata_3rd,$B575,MATCH(E$10,_Rge_Headline_Projectdata,0))=0,"",INDEX(_Rge_Projectdata_3rd,$B575,MATCH(E$10,_Rge_Headline_Projectdata,0)))</f>
        <v/>
      </c>
      <c r="F575" s="119" t="str">
        <f aca="false">IF(OR(E575=0,E575&gt;_Reportdate),"Open","Closed")</f>
        <v>Open</v>
      </c>
      <c r="G575" s="120"/>
      <c r="H575" s="121"/>
      <c r="I575" s="121"/>
      <c r="J575" s="121"/>
      <c r="K575" s="122" t="n">
        <f aca="false">SUM(H575:J575)</f>
        <v>0</v>
      </c>
      <c r="L575" s="123"/>
      <c r="M575" s="123"/>
      <c r="N575" s="123"/>
      <c r="O575" s="122" t="n">
        <f aca="false">SUM(L575:N575)</f>
        <v>0</v>
      </c>
      <c r="P575" s="123"/>
      <c r="Q575" s="123"/>
      <c r="R575" s="123"/>
      <c r="S575" s="122" t="n">
        <f aca="false">SUM(P575:R575)</f>
        <v>0</v>
      </c>
      <c r="T575" s="123"/>
      <c r="U575" s="123"/>
      <c r="V575" s="123"/>
      <c r="W575" s="122" t="n">
        <f aca="false">SUM(T575:V575)</f>
        <v>0</v>
      </c>
      <c r="X575" s="123"/>
      <c r="Y575" s="123"/>
      <c r="Z575" s="123"/>
      <c r="AA575" s="122" t="n">
        <f aca="false">SUM(X575:Z575)</f>
        <v>0</v>
      </c>
      <c r="AB575" s="123"/>
      <c r="AC575" s="123"/>
      <c r="AD575" s="123"/>
      <c r="AE575" s="123"/>
      <c r="AF575" s="123"/>
      <c r="AG575" s="122" t="n">
        <f aca="false">SUM(AC575:AF575)</f>
        <v>0</v>
      </c>
      <c r="AH575" s="124" t="n">
        <f aca="false">K575+O575+S575+W575+AA575+AB575+AG575</f>
        <v>0</v>
      </c>
      <c r="AI575" s="120"/>
      <c r="AJ575" s="121"/>
      <c r="AK575" s="121"/>
      <c r="AL575" s="121"/>
      <c r="AM575" s="122" t="n">
        <f aca="false">SUM(AJ575:AL575)</f>
        <v>0</v>
      </c>
      <c r="AN575" s="123"/>
      <c r="AO575" s="123"/>
      <c r="AP575" s="123"/>
      <c r="AQ575" s="122" t="n">
        <f aca="false">SUM(AN575:AP575)</f>
        <v>0</v>
      </c>
      <c r="AR575" s="123"/>
      <c r="AS575" s="123"/>
      <c r="AT575" s="123"/>
      <c r="AU575" s="122" t="n">
        <f aca="false">SUM(AR575:AT575)</f>
        <v>0</v>
      </c>
      <c r="AV575" s="123"/>
      <c r="AW575" s="123"/>
      <c r="AX575" s="123"/>
      <c r="AY575" s="122" t="n">
        <f aca="false">SUM(AV575:AX575)</f>
        <v>0</v>
      </c>
      <c r="AZ575" s="123"/>
      <c r="BA575" s="123"/>
      <c r="BB575" s="123"/>
      <c r="BC575" s="122" t="n">
        <f aca="false">SUM(AZ575:BB575)</f>
        <v>0</v>
      </c>
      <c r="BD575" s="123"/>
      <c r="BE575" s="123"/>
      <c r="BF575" s="123"/>
      <c r="BG575" s="123"/>
      <c r="BH575" s="123"/>
      <c r="BI575" s="122" t="n">
        <f aca="false">SUM(BE575:BH575)</f>
        <v>0</v>
      </c>
      <c r="BJ575" s="124" t="n">
        <f aca="false">AM575+AQ575+AU575+AY575+BC575+BD575+BI575</f>
        <v>0</v>
      </c>
      <c r="BK575" s="120"/>
      <c r="BL575" s="121"/>
      <c r="BM575" s="121"/>
      <c r="BN575" s="122" t="n">
        <f aca="false">SUM(BK575:BM575)</f>
        <v>0</v>
      </c>
      <c r="BO575" s="123"/>
      <c r="BP575" s="123"/>
      <c r="BQ575" s="123"/>
      <c r="BR575" s="122" t="n">
        <f aca="false">SUM(BO575:BQ575)</f>
        <v>0</v>
      </c>
      <c r="BS575" s="123"/>
      <c r="BT575" s="123"/>
      <c r="BU575" s="123"/>
      <c r="BV575" s="122" t="n">
        <f aca="false">SUM(BS575:BU575)</f>
        <v>0</v>
      </c>
      <c r="BW575" s="123"/>
      <c r="BX575" s="123"/>
      <c r="BY575" s="123"/>
      <c r="BZ575" s="122" t="n">
        <f aca="false">SUM(BW575:BY575)</f>
        <v>0</v>
      </c>
      <c r="CA575" s="123"/>
      <c r="CB575" s="123"/>
      <c r="CC575" s="123"/>
      <c r="CD575" s="122" t="n">
        <f aca="false">SUM(CA575:CC575)</f>
        <v>0</v>
      </c>
      <c r="CE575" s="123"/>
      <c r="CF575" s="123"/>
      <c r="CG575" s="123"/>
      <c r="CH575" s="123"/>
      <c r="CI575" s="123"/>
      <c r="CJ575" s="122" t="n">
        <f aca="false">SUM(CF575:CI575)</f>
        <v>0</v>
      </c>
      <c r="CK575" s="123" t="n">
        <f aca="false">BN575+BR575+BV575+BZ575+CD575+CE575+CJ575</f>
        <v>0</v>
      </c>
      <c r="CL575" s="125"/>
      <c r="CM575" s="126"/>
      <c r="CN575" s="32"/>
      <c r="CO575" s="32"/>
      <c r="CP575" s="32"/>
      <c r="CQ575" s="32"/>
      <c r="CR575" s="32"/>
      <c r="CS575" s="32"/>
      <c r="CT575" s="32"/>
    </row>
    <row r="576" customFormat="false" ht="24.75" hidden="false" customHeight="true" outlineLevel="0" collapsed="false">
      <c r="A576" s="32"/>
      <c r="B576" s="106" t="n">
        <f aca="false">B575+1</f>
        <v>566</v>
      </c>
      <c r="C576" s="117" t="n">
        <f aca="false">INDEX(_Rge_Projectdata_3rd,$B576,MATCH(C$10,_Rge_Headline_Projectdata,0))</f>
        <v>0</v>
      </c>
      <c r="D576" s="117" t="n">
        <f aca="false">INDEX(_Rge_Projectdata_3rd,$B576,MATCH(D$10,_Rge_Headline_Projectdata,0))</f>
        <v>0</v>
      </c>
      <c r="E576" s="118" t="str">
        <f aca="false" t="array" ref="E576:E576">IF(INDEX(_Rge_Projectdata_3rd,$B576,MATCH(E$10,_Rge_Headline_Projectdata,0))=0,"",INDEX(_Rge_Projectdata_3rd,$B576,MATCH(E$10,_Rge_Headline_Projectdata,0)))</f>
        <v/>
      </c>
      <c r="F576" s="119" t="str">
        <f aca="false">IF(OR(E576=0,E576&gt;_Reportdate),"Open","Closed")</f>
        <v>Open</v>
      </c>
      <c r="G576" s="120"/>
      <c r="H576" s="121"/>
      <c r="I576" s="121"/>
      <c r="J576" s="121"/>
      <c r="K576" s="122" t="n">
        <f aca="false">SUM(H576:J576)</f>
        <v>0</v>
      </c>
      <c r="L576" s="123"/>
      <c r="M576" s="123"/>
      <c r="N576" s="123"/>
      <c r="O576" s="122" t="n">
        <f aca="false">SUM(L576:N576)</f>
        <v>0</v>
      </c>
      <c r="P576" s="123"/>
      <c r="Q576" s="123"/>
      <c r="R576" s="123"/>
      <c r="S576" s="122" t="n">
        <f aca="false">SUM(P576:R576)</f>
        <v>0</v>
      </c>
      <c r="T576" s="123"/>
      <c r="U576" s="123"/>
      <c r="V576" s="123"/>
      <c r="W576" s="122" t="n">
        <f aca="false">SUM(T576:V576)</f>
        <v>0</v>
      </c>
      <c r="X576" s="123"/>
      <c r="Y576" s="123"/>
      <c r="Z576" s="123"/>
      <c r="AA576" s="122" t="n">
        <f aca="false">SUM(X576:Z576)</f>
        <v>0</v>
      </c>
      <c r="AB576" s="123"/>
      <c r="AC576" s="123"/>
      <c r="AD576" s="123"/>
      <c r="AE576" s="123"/>
      <c r="AF576" s="123"/>
      <c r="AG576" s="122" t="n">
        <f aca="false">SUM(AC576:AF576)</f>
        <v>0</v>
      </c>
      <c r="AH576" s="124" t="n">
        <f aca="false">K576+O576+S576+W576+AA576+AB576+AG576</f>
        <v>0</v>
      </c>
      <c r="AI576" s="120"/>
      <c r="AJ576" s="121"/>
      <c r="AK576" s="121"/>
      <c r="AL576" s="121"/>
      <c r="AM576" s="122" t="n">
        <f aca="false">SUM(AJ576:AL576)</f>
        <v>0</v>
      </c>
      <c r="AN576" s="123"/>
      <c r="AO576" s="123"/>
      <c r="AP576" s="123"/>
      <c r="AQ576" s="122" t="n">
        <f aca="false">SUM(AN576:AP576)</f>
        <v>0</v>
      </c>
      <c r="AR576" s="123"/>
      <c r="AS576" s="123"/>
      <c r="AT576" s="123"/>
      <c r="AU576" s="122" t="n">
        <f aca="false">SUM(AR576:AT576)</f>
        <v>0</v>
      </c>
      <c r="AV576" s="123"/>
      <c r="AW576" s="123"/>
      <c r="AX576" s="123"/>
      <c r="AY576" s="122" t="n">
        <f aca="false">SUM(AV576:AX576)</f>
        <v>0</v>
      </c>
      <c r="AZ576" s="123"/>
      <c r="BA576" s="123"/>
      <c r="BB576" s="123"/>
      <c r="BC576" s="122" t="n">
        <f aca="false">SUM(AZ576:BB576)</f>
        <v>0</v>
      </c>
      <c r="BD576" s="123"/>
      <c r="BE576" s="123"/>
      <c r="BF576" s="123"/>
      <c r="BG576" s="123"/>
      <c r="BH576" s="123"/>
      <c r="BI576" s="122" t="n">
        <f aca="false">SUM(BE576:BH576)</f>
        <v>0</v>
      </c>
      <c r="BJ576" s="124" t="n">
        <f aca="false">AM576+AQ576+AU576+AY576+BC576+BD576+BI576</f>
        <v>0</v>
      </c>
      <c r="BK576" s="120"/>
      <c r="BL576" s="121"/>
      <c r="BM576" s="121"/>
      <c r="BN576" s="122" t="n">
        <f aca="false">SUM(BK576:BM576)</f>
        <v>0</v>
      </c>
      <c r="BO576" s="123"/>
      <c r="BP576" s="123"/>
      <c r="BQ576" s="123"/>
      <c r="BR576" s="122" t="n">
        <f aca="false">SUM(BO576:BQ576)</f>
        <v>0</v>
      </c>
      <c r="BS576" s="123"/>
      <c r="BT576" s="123"/>
      <c r="BU576" s="123"/>
      <c r="BV576" s="122" t="n">
        <f aca="false">SUM(BS576:BU576)</f>
        <v>0</v>
      </c>
      <c r="BW576" s="123"/>
      <c r="BX576" s="123"/>
      <c r="BY576" s="123"/>
      <c r="BZ576" s="122" t="n">
        <f aca="false">SUM(BW576:BY576)</f>
        <v>0</v>
      </c>
      <c r="CA576" s="123"/>
      <c r="CB576" s="123"/>
      <c r="CC576" s="123"/>
      <c r="CD576" s="122" t="n">
        <f aca="false">SUM(CA576:CC576)</f>
        <v>0</v>
      </c>
      <c r="CE576" s="123"/>
      <c r="CF576" s="123"/>
      <c r="CG576" s="123"/>
      <c r="CH576" s="123"/>
      <c r="CI576" s="123"/>
      <c r="CJ576" s="122" t="n">
        <f aca="false">SUM(CF576:CI576)</f>
        <v>0</v>
      </c>
      <c r="CK576" s="123" t="n">
        <f aca="false">BN576+BR576+BV576+BZ576+CD576+CE576+CJ576</f>
        <v>0</v>
      </c>
      <c r="CL576" s="125"/>
      <c r="CM576" s="126"/>
      <c r="CN576" s="32"/>
      <c r="CO576" s="32"/>
      <c r="CP576" s="32"/>
      <c r="CQ576" s="32"/>
      <c r="CR576" s="32"/>
      <c r="CS576" s="32"/>
      <c r="CT576" s="32"/>
    </row>
    <row r="577" customFormat="false" ht="24.75" hidden="false" customHeight="true" outlineLevel="0" collapsed="false">
      <c r="A577" s="32"/>
      <c r="B577" s="106" t="n">
        <f aca="false">B576+1</f>
        <v>567</v>
      </c>
      <c r="C577" s="117" t="n">
        <f aca="false">INDEX(_Rge_Projectdata_3rd,$B577,MATCH(C$10,_Rge_Headline_Projectdata,0))</f>
        <v>0</v>
      </c>
      <c r="D577" s="117" t="n">
        <f aca="false">INDEX(_Rge_Projectdata_3rd,$B577,MATCH(D$10,_Rge_Headline_Projectdata,0))</f>
        <v>0</v>
      </c>
      <c r="E577" s="118" t="str">
        <f aca="false" t="array" ref="E577:E577">IF(INDEX(_Rge_Projectdata_3rd,$B577,MATCH(E$10,_Rge_Headline_Projectdata,0))=0,"",INDEX(_Rge_Projectdata_3rd,$B577,MATCH(E$10,_Rge_Headline_Projectdata,0)))</f>
        <v/>
      </c>
      <c r="F577" s="119" t="str">
        <f aca="false">IF(OR(E577=0,E577&gt;_Reportdate),"Open","Closed")</f>
        <v>Open</v>
      </c>
      <c r="G577" s="120"/>
      <c r="H577" s="121"/>
      <c r="I577" s="121"/>
      <c r="J577" s="121"/>
      <c r="K577" s="122" t="n">
        <f aca="false">SUM(H577:J577)</f>
        <v>0</v>
      </c>
      <c r="L577" s="123"/>
      <c r="M577" s="123"/>
      <c r="N577" s="123"/>
      <c r="O577" s="122" t="n">
        <f aca="false">SUM(L577:N577)</f>
        <v>0</v>
      </c>
      <c r="P577" s="123"/>
      <c r="Q577" s="123"/>
      <c r="R577" s="123"/>
      <c r="S577" s="122" t="n">
        <f aca="false">SUM(P577:R577)</f>
        <v>0</v>
      </c>
      <c r="T577" s="123"/>
      <c r="U577" s="123"/>
      <c r="V577" s="123"/>
      <c r="W577" s="122" t="n">
        <f aca="false">SUM(T577:V577)</f>
        <v>0</v>
      </c>
      <c r="X577" s="123"/>
      <c r="Y577" s="123"/>
      <c r="Z577" s="123"/>
      <c r="AA577" s="122" t="n">
        <f aca="false">SUM(X577:Z577)</f>
        <v>0</v>
      </c>
      <c r="AB577" s="123"/>
      <c r="AC577" s="123"/>
      <c r="AD577" s="123"/>
      <c r="AE577" s="123"/>
      <c r="AF577" s="123"/>
      <c r="AG577" s="122" t="n">
        <f aca="false">SUM(AC577:AF577)</f>
        <v>0</v>
      </c>
      <c r="AH577" s="124" t="n">
        <f aca="false">K577+O577+S577+W577+AA577+AB577+AG577</f>
        <v>0</v>
      </c>
      <c r="AI577" s="120"/>
      <c r="AJ577" s="121"/>
      <c r="AK577" s="121"/>
      <c r="AL577" s="121"/>
      <c r="AM577" s="122" t="n">
        <f aca="false">SUM(AJ577:AL577)</f>
        <v>0</v>
      </c>
      <c r="AN577" s="123"/>
      <c r="AO577" s="123"/>
      <c r="AP577" s="123"/>
      <c r="AQ577" s="122" t="n">
        <f aca="false">SUM(AN577:AP577)</f>
        <v>0</v>
      </c>
      <c r="AR577" s="123"/>
      <c r="AS577" s="123"/>
      <c r="AT577" s="123"/>
      <c r="AU577" s="122" t="n">
        <f aca="false">SUM(AR577:AT577)</f>
        <v>0</v>
      </c>
      <c r="AV577" s="123"/>
      <c r="AW577" s="123"/>
      <c r="AX577" s="123"/>
      <c r="AY577" s="122" t="n">
        <f aca="false">SUM(AV577:AX577)</f>
        <v>0</v>
      </c>
      <c r="AZ577" s="123"/>
      <c r="BA577" s="123"/>
      <c r="BB577" s="123"/>
      <c r="BC577" s="122" t="n">
        <f aca="false">SUM(AZ577:BB577)</f>
        <v>0</v>
      </c>
      <c r="BD577" s="123"/>
      <c r="BE577" s="123"/>
      <c r="BF577" s="123"/>
      <c r="BG577" s="123"/>
      <c r="BH577" s="123"/>
      <c r="BI577" s="122" t="n">
        <f aca="false">SUM(BE577:BH577)</f>
        <v>0</v>
      </c>
      <c r="BJ577" s="124" t="n">
        <f aca="false">AM577+AQ577+AU577+AY577+BC577+BD577+BI577</f>
        <v>0</v>
      </c>
      <c r="BK577" s="120"/>
      <c r="BL577" s="121"/>
      <c r="BM577" s="121"/>
      <c r="BN577" s="122" t="n">
        <f aca="false">SUM(BK577:BM577)</f>
        <v>0</v>
      </c>
      <c r="BO577" s="123"/>
      <c r="BP577" s="123"/>
      <c r="BQ577" s="123"/>
      <c r="BR577" s="122" t="n">
        <f aca="false">SUM(BO577:BQ577)</f>
        <v>0</v>
      </c>
      <c r="BS577" s="123"/>
      <c r="BT577" s="123"/>
      <c r="BU577" s="123"/>
      <c r="BV577" s="122" t="n">
        <f aca="false">SUM(BS577:BU577)</f>
        <v>0</v>
      </c>
      <c r="BW577" s="123"/>
      <c r="BX577" s="123"/>
      <c r="BY577" s="123"/>
      <c r="BZ577" s="122" t="n">
        <f aca="false">SUM(BW577:BY577)</f>
        <v>0</v>
      </c>
      <c r="CA577" s="123"/>
      <c r="CB577" s="123"/>
      <c r="CC577" s="123"/>
      <c r="CD577" s="122" t="n">
        <f aca="false">SUM(CA577:CC577)</f>
        <v>0</v>
      </c>
      <c r="CE577" s="123"/>
      <c r="CF577" s="123"/>
      <c r="CG577" s="123"/>
      <c r="CH577" s="123"/>
      <c r="CI577" s="123"/>
      <c r="CJ577" s="122" t="n">
        <f aca="false">SUM(CF577:CI577)</f>
        <v>0</v>
      </c>
      <c r="CK577" s="123" t="n">
        <f aca="false">BN577+BR577+BV577+BZ577+CD577+CE577+CJ577</f>
        <v>0</v>
      </c>
      <c r="CL577" s="125"/>
      <c r="CM577" s="126"/>
      <c r="CN577" s="32"/>
      <c r="CO577" s="32"/>
      <c r="CP577" s="32"/>
      <c r="CQ577" s="32"/>
      <c r="CR577" s="32"/>
      <c r="CS577" s="32"/>
      <c r="CT577" s="32"/>
    </row>
    <row r="578" customFormat="false" ht="24.75" hidden="false" customHeight="true" outlineLevel="0" collapsed="false">
      <c r="A578" s="32"/>
      <c r="B578" s="106" t="n">
        <f aca="false">B577+1</f>
        <v>568</v>
      </c>
      <c r="C578" s="117" t="n">
        <f aca="false">INDEX(_Rge_Projectdata_3rd,$B578,MATCH(C$10,_Rge_Headline_Projectdata,0))</f>
        <v>0</v>
      </c>
      <c r="D578" s="117" t="n">
        <f aca="false">INDEX(_Rge_Projectdata_3rd,$B578,MATCH(D$10,_Rge_Headline_Projectdata,0))</f>
        <v>0</v>
      </c>
      <c r="E578" s="118" t="str">
        <f aca="false" t="array" ref="E578:E578">IF(INDEX(_Rge_Projectdata_3rd,$B578,MATCH(E$10,_Rge_Headline_Projectdata,0))=0,"",INDEX(_Rge_Projectdata_3rd,$B578,MATCH(E$10,_Rge_Headline_Projectdata,0)))</f>
        <v/>
      </c>
      <c r="F578" s="119" t="str">
        <f aca="false">IF(OR(E578=0,E578&gt;_Reportdate),"Open","Closed")</f>
        <v>Open</v>
      </c>
      <c r="G578" s="120"/>
      <c r="H578" s="121"/>
      <c r="I578" s="121"/>
      <c r="J578" s="121"/>
      <c r="K578" s="122" t="n">
        <f aca="false">SUM(H578:J578)</f>
        <v>0</v>
      </c>
      <c r="L578" s="123"/>
      <c r="M578" s="123"/>
      <c r="N578" s="123"/>
      <c r="O578" s="122" t="n">
        <f aca="false">SUM(L578:N578)</f>
        <v>0</v>
      </c>
      <c r="P578" s="123"/>
      <c r="Q578" s="123"/>
      <c r="R578" s="123"/>
      <c r="S578" s="122" t="n">
        <f aca="false">SUM(P578:R578)</f>
        <v>0</v>
      </c>
      <c r="T578" s="123"/>
      <c r="U578" s="123"/>
      <c r="V578" s="123"/>
      <c r="W578" s="122" t="n">
        <f aca="false">SUM(T578:V578)</f>
        <v>0</v>
      </c>
      <c r="X578" s="123"/>
      <c r="Y578" s="123"/>
      <c r="Z578" s="123"/>
      <c r="AA578" s="122" t="n">
        <f aca="false">SUM(X578:Z578)</f>
        <v>0</v>
      </c>
      <c r="AB578" s="123"/>
      <c r="AC578" s="123"/>
      <c r="AD578" s="123"/>
      <c r="AE578" s="123"/>
      <c r="AF578" s="123"/>
      <c r="AG578" s="122" t="n">
        <f aca="false">SUM(AC578:AF578)</f>
        <v>0</v>
      </c>
      <c r="AH578" s="124" t="n">
        <f aca="false">K578+O578+S578+W578+AA578+AB578+AG578</f>
        <v>0</v>
      </c>
      <c r="AI578" s="120"/>
      <c r="AJ578" s="121"/>
      <c r="AK578" s="121"/>
      <c r="AL578" s="121"/>
      <c r="AM578" s="122" t="n">
        <f aca="false">SUM(AJ578:AL578)</f>
        <v>0</v>
      </c>
      <c r="AN578" s="123"/>
      <c r="AO578" s="123"/>
      <c r="AP578" s="123"/>
      <c r="AQ578" s="122" t="n">
        <f aca="false">SUM(AN578:AP578)</f>
        <v>0</v>
      </c>
      <c r="AR578" s="123"/>
      <c r="AS578" s="123"/>
      <c r="AT578" s="123"/>
      <c r="AU578" s="122" t="n">
        <f aca="false">SUM(AR578:AT578)</f>
        <v>0</v>
      </c>
      <c r="AV578" s="123"/>
      <c r="AW578" s="123"/>
      <c r="AX578" s="123"/>
      <c r="AY578" s="122" t="n">
        <f aca="false">SUM(AV578:AX578)</f>
        <v>0</v>
      </c>
      <c r="AZ578" s="123"/>
      <c r="BA578" s="123"/>
      <c r="BB578" s="123"/>
      <c r="BC578" s="122" t="n">
        <f aca="false">SUM(AZ578:BB578)</f>
        <v>0</v>
      </c>
      <c r="BD578" s="123"/>
      <c r="BE578" s="123"/>
      <c r="BF578" s="123"/>
      <c r="BG578" s="123"/>
      <c r="BH578" s="123"/>
      <c r="BI578" s="122" t="n">
        <f aca="false">SUM(BE578:BH578)</f>
        <v>0</v>
      </c>
      <c r="BJ578" s="124" t="n">
        <f aca="false">AM578+AQ578+AU578+AY578+BC578+BD578+BI578</f>
        <v>0</v>
      </c>
      <c r="BK578" s="120"/>
      <c r="BL578" s="121"/>
      <c r="BM578" s="121"/>
      <c r="BN578" s="122" t="n">
        <f aca="false">SUM(BK578:BM578)</f>
        <v>0</v>
      </c>
      <c r="BO578" s="123"/>
      <c r="BP578" s="123"/>
      <c r="BQ578" s="123"/>
      <c r="BR578" s="122" t="n">
        <f aca="false">SUM(BO578:BQ578)</f>
        <v>0</v>
      </c>
      <c r="BS578" s="123"/>
      <c r="BT578" s="123"/>
      <c r="BU578" s="123"/>
      <c r="BV578" s="122" t="n">
        <f aca="false">SUM(BS578:BU578)</f>
        <v>0</v>
      </c>
      <c r="BW578" s="123"/>
      <c r="BX578" s="123"/>
      <c r="BY578" s="123"/>
      <c r="BZ578" s="122" t="n">
        <f aca="false">SUM(BW578:BY578)</f>
        <v>0</v>
      </c>
      <c r="CA578" s="123"/>
      <c r="CB578" s="123"/>
      <c r="CC578" s="123"/>
      <c r="CD578" s="122" t="n">
        <f aca="false">SUM(CA578:CC578)</f>
        <v>0</v>
      </c>
      <c r="CE578" s="123"/>
      <c r="CF578" s="123"/>
      <c r="CG578" s="123"/>
      <c r="CH578" s="123"/>
      <c r="CI578" s="123"/>
      <c r="CJ578" s="122" t="n">
        <f aca="false">SUM(CF578:CI578)</f>
        <v>0</v>
      </c>
      <c r="CK578" s="123" t="n">
        <f aca="false">BN578+BR578+BV578+BZ578+CD578+CE578+CJ578</f>
        <v>0</v>
      </c>
      <c r="CL578" s="125"/>
      <c r="CM578" s="126"/>
      <c r="CN578" s="32"/>
      <c r="CO578" s="32"/>
      <c r="CP578" s="32"/>
      <c r="CQ578" s="32"/>
      <c r="CR578" s="32"/>
      <c r="CS578" s="32"/>
      <c r="CT578" s="32"/>
    </row>
    <row r="579" customFormat="false" ht="24.75" hidden="false" customHeight="true" outlineLevel="0" collapsed="false">
      <c r="A579" s="32"/>
      <c r="B579" s="106" t="n">
        <f aca="false">B578+1</f>
        <v>569</v>
      </c>
      <c r="C579" s="117" t="n">
        <f aca="false">INDEX(_Rge_Projectdata_3rd,$B579,MATCH(C$10,_Rge_Headline_Projectdata,0))</f>
        <v>0</v>
      </c>
      <c r="D579" s="117" t="n">
        <f aca="false">INDEX(_Rge_Projectdata_3rd,$B579,MATCH(D$10,_Rge_Headline_Projectdata,0))</f>
        <v>0</v>
      </c>
      <c r="E579" s="118" t="str">
        <f aca="false" t="array" ref="E579:E579">IF(INDEX(_Rge_Projectdata_3rd,$B579,MATCH(E$10,_Rge_Headline_Projectdata,0))=0,"",INDEX(_Rge_Projectdata_3rd,$B579,MATCH(E$10,_Rge_Headline_Projectdata,0)))</f>
        <v/>
      </c>
      <c r="F579" s="119" t="str">
        <f aca="false">IF(OR(E579=0,E579&gt;_Reportdate),"Open","Closed")</f>
        <v>Open</v>
      </c>
      <c r="G579" s="120"/>
      <c r="H579" s="121"/>
      <c r="I579" s="121"/>
      <c r="J579" s="121"/>
      <c r="K579" s="122" t="n">
        <f aca="false">SUM(H579:J579)</f>
        <v>0</v>
      </c>
      <c r="L579" s="123"/>
      <c r="M579" s="123"/>
      <c r="N579" s="123"/>
      <c r="O579" s="122" t="n">
        <f aca="false">SUM(L579:N579)</f>
        <v>0</v>
      </c>
      <c r="P579" s="123"/>
      <c r="Q579" s="123"/>
      <c r="R579" s="123"/>
      <c r="S579" s="122" t="n">
        <f aca="false">SUM(P579:R579)</f>
        <v>0</v>
      </c>
      <c r="T579" s="123"/>
      <c r="U579" s="123"/>
      <c r="V579" s="123"/>
      <c r="W579" s="122" t="n">
        <f aca="false">SUM(T579:V579)</f>
        <v>0</v>
      </c>
      <c r="X579" s="123"/>
      <c r="Y579" s="123"/>
      <c r="Z579" s="123"/>
      <c r="AA579" s="122" t="n">
        <f aca="false">SUM(X579:Z579)</f>
        <v>0</v>
      </c>
      <c r="AB579" s="123"/>
      <c r="AC579" s="123"/>
      <c r="AD579" s="123"/>
      <c r="AE579" s="123"/>
      <c r="AF579" s="123"/>
      <c r="AG579" s="122" t="n">
        <f aca="false">SUM(AC579:AF579)</f>
        <v>0</v>
      </c>
      <c r="AH579" s="124" t="n">
        <f aca="false">K579+O579+S579+W579+AA579+AB579+AG579</f>
        <v>0</v>
      </c>
      <c r="AI579" s="120"/>
      <c r="AJ579" s="121"/>
      <c r="AK579" s="121"/>
      <c r="AL579" s="121"/>
      <c r="AM579" s="122" t="n">
        <f aca="false">SUM(AJ579:AL579)</f>
        <v>0</v>
      </c>
      <c r="AN579" s="123"/>
      <c r="AO579" s="123"/>
      <c r="AP579" s="123"/>
      <c r="AQ579" s="122" t="n">
        <f aca="false">SUM(AN579:AP579)</f>
        <v>0</v>
      </c>
      <c r="AR579" s="123"/>
      <c r="AS579" s="123"/>
      <c r="AT579" s="123"/>
      <c r="AU579" s="122" t="n">
        <f aca="false">SUM(AR579:AT579)</f>
        <v>0</v>
      </c>
      <c r="AV579" s="123"/>
      <c r="AW579" s="123"/>
      <c r="AX579" s="123"/>
      <c r="AY579" s="122" t="n">
        <f aca="false">SUM(AV579:AX579)</f>
        <v>0</v>
      </c>
      <c r="AZ579" s="123"/>
      <c r="BA579" s="123"/>
      <c r="BB579" s="123"/>
      <c r="BC579" s="122" t="n">
        <f aca="false">SUM(AZ579:BB579)</f>
        <v>0</v>
      </c>
      <c r="BD579" s="123"/>
      <c r="BE579" s="123"/>
      <c r="BF579" s="123"/>
      <c r="BG579" s="123"/>
      <c r="BH579" s="123"/>
      <c r="BI579" s="122" t="n">
        <f aca="false">SUM(BE579:BH579)</f>
        <v>0</v>
      </c>
      <c r="BJ579" s="124" t="n">
        <f aca="false">AM579+AQ579+AU579+AY579+BC579+BD579+BI579</f>
        <v>0</v>
      </c>
      <c r="BK579" s="120"/>
      <c r="BL579" s="121"/>
      <c r="BM579" s="121"/>
      <c r="BN579" s="122" t="n">
        <f aca="false">SUM(BK579:BM579)</f>
        <v>0</v>
      </c>
      <c r="BO579" s="123"/>
      <c r="BP579" s="123"/>
      <c r="BQ579" s="123"/>
      <c r="BR579" s="122" t="n">
        <f aca="false">SUM(BO579:BQ579)</f>
        <v>0</v>
      </c>
      <c r="BS579" s="123"/>
      <c r="BT579" s="123"/>
      <c r="BU579" s="123"/>
      <c r="BV579" s="122" t="n">
        <f aca="false">SUM(BS579:BU579)</f>
        <v>0</v>
      </c>
      <c r="BW579" s="123"/>
      <c r="BX579" s="123"/>
      <c r="BY579" s="123"/>
      <c r="BZ579" s="122" t="n">
        <f aca="false">SUM(BW579:BY579)</f>
        <v>0</v>
      </c>
      <c r="CA579" s="123"/>
      <c r="CB579" s="123"/>
      <c r="CC579" s="123"/>
      <c r="CD579" s="122" t="n">
        <f aca="false">SUM(CA579:CC579)</f>
        <v>0</v>
      </c>
      <c r="CE579" s="123"/>
      <c r="CF579" s="123"/>
      <c r="CG579" s="123"/>
      <c r="CH579" s="123"/>
      <c r="CI579" s="123"/>
      <c r="CJ579" s="122" t="n">
        <f aca="false">SUM(CF579:CI579)</f>
        <v>0</v>
      </c>
      <c r="CK579" s="123" t="n">
        <f aca="false">BN579+BR579+BV579+BZ579+CD579+CE579+CJ579</f>
        <v>0</v>
      </c>
      <c r="CL579" s="125"/>
      <c r="CM579" s="126"/>
      <c r="CN579" s="32"/>
      <c r="CO579" s="32"/>
      <c r="CP579" s="32"/>
      <c r="CQ579" s="32"/>
      <c r="CR579" s="32"/>
      <c r="CS579" s="32"/>
      <c r="CT579" s="32"/>
    </row>
    <row r="580" customFormat="false" ht="24.75" hidden="false" customHeight="true" outlineLevel="0" collapsed="false">
      <c r="A580" s="32"/>
      <c r="B580" s="106" t="n">
        <f aca="false">B579+1</f>
        <v>570</v>
      </c>
      <c r="C580" s="117" t="n">
        <f aca="false">INDEX(_Rge_Projectdata_3rd,$B580,MATCH(C$10,_Rge_Headline_Projectdata,0))</f>
        <v>0</v>
      </c>
      <c r="D580" s="117" t="n">
        <f aca="false">INDEX(_Rge_Projectdata_3rd,$B580,MATCH(D$10,_Rge_Headline_Projectdata,0))</f>
        <v>0</v>
      </c>
      <c r="E580" s="118" t="str">
        <f aca="false" t="array" ref="E580:E580">IF(INDEX(_Rge_Projectdata_3rd,$B580,MATCH(E$10,_Rge_Headline_Projectdata,0))=0,"",INDEX(_Rge_Projectdata_3rd,$B580,MATCH(E$10,_Rge_Headline_Projectdata,0)))</f>
        <v/>
      </c>
      <c r="F580" s="119" t="str">
        <f aca="false">IF(OR(E580=0,E580&gt;_Reportdate),"Open","Closed")</f>
        <v>Open</v>
      </c>
      <c r="G580" s="120"/>
      <c r="H580" s="121"/>
      <c r="I580" s="121"/>
      <c r="J580" s="121"/>
      <c r="K580" s="122" t="n">
        <f aca="false">SUM(H580:J580)</f>
        <v>0</v>
      </c>
      <c r="L580" s="123"/>
      <c r="M580" s="123"/>
      <c r="N580" s="123"/>
      <c r="O580" s="122" t="n">
        <f aca="false">SUM(L580:N580)</f>
        <v>0</v>
      </c>
      <c r="P580" s="123"/>
      <c r="Q580" s="123"/>
      <c r="R580" s="123"/>
      <c r="S580" s="122" t="n">
        <f aca="false">SUM(P580:R580)</f>
        <v>0</v>
      </c>
      <c r="T580" s="123"/>
      <c r="U580" s="123"/>
      <c r="V580" s="123"/>
      <c r="W580" s="122" t="n">
        <f aca="false">SUM(T580:V580)</f>
        <v>0</v>
      </c>
      <c r="X580" s="123"/>
      <c r="Y580" s="123"/>
      <c r="Z580" s="123"/>
      <c r="AA580" s="122" t="n">
        <f aca="false">SUM(X580:Z580)</f>
        <v>0</v>
      </c>
      <c r="AB580" s="123"/>
      <c r="AC580" s="123"/>
      <c r="AD580" s="123"/>
      <c r="AE580" s="123"/>
      <c r="AF580" s="123"/>
      <c r="AG580" s="122" t="n">
        <f aca="false">SUM(AC580:AF580)</f>
        <v>0</v>
      </c>
      <c r="AH580" s="124" t="n">
        <f aca="false">K580+O580+S580+W580+AA580+AB580+AG580</f>
        <v>0</v>
      </c>
      <c r="AI580" s="120"/>
      <c r="AJ580" s="121"/>
      <c r="AK580" s="121"/>
      <c r="AL580" s="121"/>
      <c r="AM580" s="122" t="n">
        <f aca="false">SUM(AJ580:AL580)</f>
        <v>0</v>
      </c>
      <c r="AN580" s="123"/>
      <c r="AO580" s="123"/>
      <c r="AP580" s="123"/>
      <c r="AQ580" s="122" t="n">
        <f aca="false">SUM(AN580:AP580)</f>
        <v>0</v>
      </c>
      <c r="AR580" s="123"/>
      <c r="AS580" s="123"/>
      <c r="AT580" s="123"/>
      <c r="AU580" s="122" t="n">
        <f aca="false">SUM(AR580:AT580)</f>
        <v>0</v>
      </c>
      <c r="AV580" s="123"/>
      <c r="AW580" s="123"/>
      <c r="AX580" s="123"/>
      <c r="AY580" s="122" t="n">
        <f aca="false">SUM(AV580:AX580)</f>
        <v>0</v>
      </c>
      <c r="AZ580" s="123"/>
      <c r="BA580" s="123"/>
      <c r="BB580" s="123"/>
      <c r="BC580" s="122" t="n">
        <f aca="false">SUM(AZ580:BB580)</f>
        <v>0</v>
      </c>
      <c r="BD580" s="123"/>
      <c r="BE580" s="123"/>
      <c r="BF580" s="123"/>
      <c r="BG580" s="123"/>
      <c r="BH580" s="123"/>
      <c r="BI580" s="122" t="n">
        <f aca="false">SUM(BE580:BH580)</f>
        <v>0</v>
      </c>
      <c r="BJ580" s="124" t="n">
        <f aca="false">AM580+AQ580+AU580+AY580+BC580+BD580+BI580</f>
        <v>0</v>
      </c>
      <c r="BK580" s="120"/>
      <c r="BL580" s="121"/>
      <c r="BM580" s="121"/>
      <c r="BN580" s="122" t="n">
        <f aca="false">SUM(BK580:BM580)</f>
        <v>0</v>
      </c>
      <c r="BO580" s="123"/>
      <c r="BP580" s="123"/>
      <c r="BQ580" s="123"/>
      <c r="BR580" s="122" t="n">
        <f aca="false">SUM(BO580:BQ580)</f>
        <v>0</v>
      </c>
      <c r="BS580" s="123"/>
      <c r="BT580" s="123"/>
      <c r="BU580" s="123"/>
      <c r="BV580" s="122" t="n">
        <f aca="false">SUM(BS580:BU580)</f>
        <v>0</v>
      </c>
      <c r="BW580" s="123"/>
      <c r="BX580" s="123"/>
      <c r="BY580" s="123"/>
      <c r="BZ580" s="122" t="n">
        <f aca="false">SUM(BW580:BY580)</f>
        <v>0</v>
      </c>
      <c r="CA580" s="123"/>
      <c r="CB580" s="123"/>
      <c r="CC580" s="123"/>
      <c r="CD580" s="122" t="n">
        <f aca="false">SUM(CA580:CC580)</f>
        <v>0</v>
      </c>
      <c r="CE580" s="123"/>
      <c r="CF580" s="123"/>
      <c r="CG580" s="123"/>
      <c r="CH580" s="123"/>
      <c r="CI580" s="123"/>
      <c r="CJ580" s="122" t="n">
        <f aca="false">SUM(CF580:CI580)</f>
        <v>0</v>
      </c>
      <c r="CK580" s="123" t="n">
        <f aca="false">BN580+BR580+BV580+BZ580+CD580+CE580+CJ580</f>
        <v>0</v>
      </c>
      <c r="CL580" s="125"/>
      <c r="CM580" s="126"/>
      <c r="CN580" s="32"/>
      <c r="CO580" s="32"/>
      <c r="CP580" s="32"/>
      <c r="CQ580" s="32"/>
      <c r="CR580" s="32"/>
      <c r="CS580" s="32"/>
      <c r="CT580" s="32"/>
    </row>
    <row r="581" customFormat="false" ht="24.75" hidden="false" customHeight="true" outlineLevel="0" collapsed="false">
      <c r="A581" s="32"/>
      <c r="B581" s="106" t="n">
        <f aca="false">B580+1</f>
        <v>571</v>
      </c>
      <c r="C581" s="117" t="n">
        <f aca="false">INDEX(_Rge_Projectdata_3rd,$B581,MATCH(C$10,_Rge_Headline_Projectdata,0))</f>
        <v>0</v>
      </c>
      <c r="D581" s="117" t="n">
        <f aca="false">INDEX(_Rge_Projectdata_3rd,$B581,MATCH(D$10,_Rge_Headline_Projectdata,0))</f>
        <v>0</v>
      </c>
      <c r="E581" s="118" t="str">
        <f aca="false" t="array" ref="E581:E581">IF(INDEX(_Rge_Projectdata_3rd,$B581,MATCH(E$10,_Rge_Headline_Projectdata,0))=0,"",INDEX(_Rge_Projectdata_3rd,$B581,MATCH(E$10,_Rge_Headline_Projectdata,0)))</f>
        <v/>
      </c>
      <c r="F581" s="119" t="str">
        <f aca="false">IF(OR(E581=0,E581&gt;_Reportdate),"Open","Closed")</f>
        <v>Open</v>
      </c>
      <c r="G581" s="120"/>
      <c r="H581" s="121"/>
      <c r="I581" s="121"/>
      <c r="J581" s="121"/>
      <c r="K581" s="122" t="n">
        <f aca="false">SUM(H581:J581)</f>
        <v>0</v>
      </c>
      <c r="L581" s="123"/>
      <c r="M581" s="123"/>
      <c r="N581" s="123"/>
      <c r="O581" s="122" t="n">
        <f aca="false">SUM(L581:N581)</f>
        <v>0</v>
      </c>
      <c r="P581" s="123"/>
      <c r="Q581" s="123"/>
      <c r="R581" s="123"/>
      <c r="S581" s="122" t="n">
        <f aca="false">SUM(P581:R581)</f>
        <v>0</v>
      </c>
      <c r="T581" s="123"/>
      <c r="U581" s="123"/>
      <c r="V581" s="123"/>
      <c r="W581" s="122" t="n">
        <f aca="false">SUM(T581:V581)</f>
        <v>0</v>
      </c>
      <c r="X581" s="123"/>
      <c r="Y581" s="123"/>
      <c r="Z581" s="123"/>
      <c r="AA581" s="122" t="n">
        <f aca="false">SUM(X581:Z581)</f>
        <v>0</v>
      </c>
      <c r="AB581" s="123"/>
      <c r="AC581" s="123"/>
      <c r="AD581" s="123"/>
      <c r="AE581" s="123"/>
      <c r="AF581" s="123"/>
      <c r="AG581" s="122" t="n">
        <f aca="false">SUM(AC581:AF581)</f>
        <v>0</v>
      </c>
      <c r="AH581" s="124" t="n">
        <f aca="false">K581+O581+S581+W581+AA581+AB581+AG581</f>
        <v>0</v>
      </c>
      <c r="AI581" s="120"/>
      <c r="AJ581" s="121"/>
      <c r="AK581" s="121"/>
      <c r="AL581" s="121"/>
      <c r="AM581" s="122" t="n">
        <f aca="false">SUM(AJ581:AL581)</f>
        <v>0</v>
      </c>
      <c r="AN581" s="123"/>
      <c r="AO581" s="123"/>
      <c r="AP581" s="123"/>
      <c r="AQ581" s="122" t="n">
        <f aca="false">SUM(AN581:AP581)</f>
        <v>0</v>
      </c>
      <c r="AR581" s="123"/>
      <c r="AS581" s="123"/>
      <c r="AT581" s="123"/>
      <c r="AU581" s="122" t="n">
        <f aca="false">SUM(AR581:AT581)</f>
        <v>0</v>
      </c>
      <c r="AV581" s="123"/>
      <c r="AW581" s="123"/>
      <c r="AX581" s="123"/>
      <c r="AY581" s="122" t="n">
        <f aca="false">SUM(AV581:AX581)</f>
        <v>0</v>
      </c>
      <c r="AZ581" s="123"/>
      <c r="BA581" s="123"/>
      <c r="BB581" s="123"/>
      <c r="BC581" s="122" t="n">
        <f aca="false">SUM(AZ581:BB581)</f>
        <v>0</v>
      </c>
      <c r="BD581" s="123"/>
      <c r="BE581" s="123"/>
      <c r="BF581" s="123"/>
      <c r="BG581" s="123"/>
      <c r="BH581" s="123"/>
      <c r="BI581" s="122" t="n">
        <f aca="false">SUM(BE581:BH581)</f>
        <v>0</v>
      </c>
      <c r="BJ581" s="124" t="n">
        <f aca="false">AM581+AQ581+AU581+AY581+BC581+BD581+BI581</f>
        <v>0</v>
      </c>
      <c r="BK581" s="120"/>
      <c r="BL581" s="121"/>
      <c r="BM581" s="121"/>
      <c r="BN581" s="122" t="n">
        <f aca="false">SUM(BK581:BM581)</f>
        <v>0</v>
      </c>
      <c r="BO581" s="123"/>
      <c r="BP581" s="123"/>
      <c r="BQ581" s="123"/>
      <c r="BR581" s="122" t="n">
        <f aca="false">SUM(BO581:BQ581)</f>
        <v>0</v>
      </c>
      <c r="BS581" s="123"/>
      <c r="BT581" s="123"/>
      <c r="BU581" s="123"/>
      <c r="BV581" s="122" t="n">
        <f aca="false">SUM(BS581:BU581)</f>
        <v>0</v>
      </c>
      <c r="BW581" s="123"/>
      <c r="BX581" s="123"/>
      <c r="BY581" s="123"/>
      <c r="BZ581" s="122" t="n">
        <f aca="false">SUM(BW581:BY581)</f>
        <v>0</v>
      </c>
      <c r="CA581" s="123"/>
      <c r="CB581" s="123"/>
      <c r="CC581" s="123"/>
      <c r="CD581" s="122" t="n">
        <f aca="false">SUM(CA581:CC581)</f>
        <v>0</v>
      </c>
      <c r="CE581" s="123"/>
      <c r="CF581" s="123"/>
      <c r="CG581" s="123"/>
      <c r="CH581" s="123"/>
      <c r="CI581" s="123"/>
      <c r="CJ581" s="122" t="n">
        <f aca="false">SUM(CF581:CI581)</f>
        <v>0</v>
      </c>
      <c r="CK581" s="123" t="n">
        <f aca="false">BN581+BR581+BV581+BZ581+CD581+CE581+CJ581</f>
        <v>0</v>
      </c>
      <c r="CL581" s="125"/>
      <c r="CM581" s="126"/>
      <c r="CN581" s="32"/>
      <c r="CO581" s="32"/>
      <c r="CP581" s="32"/>
      <c r="CQ581" s="32"/>
      <c r="CR581" s="32"/>
      <c r="CS581" s="32"/>
      <c r="CT581" s="32"/>
    </row>
    <row r="582" customFormat="false" ht="24.75" hidden="false" customHeight="true" outlineLevel="0" collapsed="false">
      <c r="A582" s="32"/>
      <c r="B582" s="106" t="n">
        <f aca="false">B581+1</f>
        <v>572</v>
      </c>
      <c r="C582" s="117" t="n">
        <f aca="false">INDEX(_Rge_Projectdata_3rd,$B582,MATCH(C$10,_Rge_Headline_Projectdata,0))</f>
        <v>0</v>
      </c>
      <c r="D582" s="117" t="n">
        <f aca="false">INDEX(_Rge_Projectdata_3rd,$B582,MATCH(D$10,_Rge_Headline_Projectdata,0))</f>
        <v>0</v>
      </c>
      <c r="E582" s="118" t="str">
        <f aca="false" t="array" ref="E582:E582">IF(INDEX(_Rge_Projectdata_3rd,$B582,MATCH(E$10,_Rge_Headline_Projectdata,0))=0,"",INDEX(_Rge_Projectdata_3rd,$B582,MATCH(E$10,_Rge_Headline_Projectdata,0)))</f>
        <v/>
      </c>
      <c r="F582" s="119" t="str">
        <f aca="false">IF(OR(E582=0,E582&gt;_Reportdate),"Open","Closed")</f>
        <v>Open</v>
      </c>
      <c r="G582" s="120"/>
      <c r="H582" s="121"/>
      <c r="I582" s="121"/>
      <c r="J582" s="121"/>
      <c r="K582" s="122" t="n">
        <f aca="false">SUM(H582:J582)</f>
        <v>0</v>
      </c>
      <c r="L582" s="123"/>
      <c r="M582" s="123"/>
      <c r="N582" s="123"/>
      <c r="O582" s="122" t="n">
        <f aca="false">SUM(L582:N582)</f>
        <v>0</v>
      </c>
      <c r="P582" s="123"/>
      <c r="Q582" s="123"/>
      <c r="R582" s="123"/>
      <c r="S582" s="122" t="n">
        <f aca="false">SUM(P582:R582)</f>
        <v>0</v>
      </c>
      <c r="T582" s="123"/>
      <c r="U582" s="123"/>
      <c r="V582" s="123"/>
      <c r="W582" s="122" t="n">
        <f aca="false">SUM(T582:V582)</f>
        <v>0</v>
      </c>
      <c r="X582" s="123"/>
      <c r="Y582" s="123"/>
      <c r="Z582" s="123"/>
      <c r="AA582" s="122" t="n">
        <f aca="false">SUM(X582:Z582)</f>
        <v>0</v>
      </c>
      <c r="AB582" s="123"/>
      <c r="AC582" s="123"/>
      <c r="AD582" s="123"/>
      <c r="AE582" s="123"/>
      <c r="AF582" s="123"/>
      <c r="AG582" s="122" t="n">
        <f aca="false">SUM(AC582:AF582)</f>
        <v>0</v>
      </c>
      <c r="AH582" s="124" t="n">
        <f aca="false">K582+O582+S582+W582+AA582+AB582+AG582</f>
        <v>0</v>
      </c>
      <c r="AI582" s="120"/>
      <c r="AJ582" s="121"/>
      <c r="AK582" s="121"/>
      <c r="AL582" s="121"/>
      <c r="AM582" s="122" t="n">
        <f aca="false">SUM(AJ582:AL582)</f>
        <v>0</v>
      </c>
      <c r="AN582" s="123"/>
      <c r="AO582" s="123"/>
      <c r="AP582" s="123"/>
      <c r="AQ582" s="122" t="n">
        <f aca="false">SUM(AN582:AP582)</f>
        <v>0</v>
      </c>
      <c r="AR582" s="123"/>
      <c r="AS582" s="123"/>
      <c r="AT582" s="123"/>
      <c r="AU582" s="122" t="n">
        <f aca="false">SUM(AR582:AT582)</f>
        <v>0</v>
      </c>
      <c r="AV582" s="123"/>
      <c r="AW582" s="123"/>
      <c r="AX582" s="123"/>
      <c r="AY582" s="122" t="n">
        <f aca="false">SUM(AV582:AX582)</f>
        <v>0</v>
      </c>
      <c r="AZ582" s="123"/>
      <c r="BA582" s="123"/>
      <c r="BB582" s="123"/>
      <c r="BC582" s="122" t="n">
        <f aca="false">SUM(AZ582:BB582)</f>
        <v>0</v>
      </c>
      <c r="BD582" s="123"/>
      <c r="BE582" s="123"/>
      <c r="BF582" s="123"/>
      <c r="BG582" s="123"/>
      <c r="BH582" s="123"/>
      <c r="BI582" s="122" t="n">
        <f aca="false">SUM(BE582:BH582)</f>
        <v>0</v>
      </c>
      <c r="BJ582" s="124" t="n">
        <f aca="false">AM582+AQ582+AU582+AY582+BC582+BD582+BI582</f>
        <v>0</v>
      </c>
      <c r="BK582" s="120"/>
      <c r="BL582" s="121"/>
      <c r="BM582" s="121"/>
      <c r="BN582" s="122" t="n">
        <f aca="false">SUM(BK582:BM582)</f>
        <v>0</v>
      </c>
      <c r="BO582" s="123"/>
      <c r="BP582" s="123"/>
      <c r="BQ582" s="123"/>
      <c r="BR582" s="122" t="n">
        <f aca="false">SUM(BO582:BQ582)</f>
        <v>0</v>
      </c>
      <c r="BS582" s="123"/>
      <c r="BT582" s="123"/>
      <c r="BU582" s="123"/>
      <c r="BV582" s="122" t="n">
        <f aca="false">SUM(BS582:BU582)</f>
        <v>0</v>
      </c>
      <c r="BW582" s="123"/>
      <c r="BX582" s="123"/>
      <c r="BY582" s="123"/>
      <c r="BZ582" s="122" t="n">
        <f aca="false">SUM(BW582:BY582)</f>
        <v>0</v>
      </c>
      <c r="CA582" s="123"/>
      <c r="CB582" s="123"/>
      <c r="CC582" s="123"/>
      <c r="CD582" s="122" t="n">
        <f aca="false">SUM(CA582:CC582)</f>
        <v>0</v>
      </c>
      <c r="CE582" s="123"/>
      <c r="CF582" s="123"/>
      <c r="CG582" s="123"/>
      <c r="CH582" s="123"/>
      <c r="CI582" s="123"/>
      <c r="CJ582" s="122" t="n">
        <f aca="false">SUM(CF582:CI582)</f>
        <v>0</v>
      </c>
      <c r="CK582" s="123" t="n">
        <f aca="false">BN582+BR582+BV582+BZ582+CD582+CE582+CJ582</f>
        <v>0</v>
      </c>
      <c r="CL582" s="125"/>
      <c r="CM582" s="126"/>
      <c r="CN582" s="32"/>
      <c r="CO582" s="32"/>
      <c r="CP582" s="32"/>
      <c r="CQ582" s="32"/>
      <c r="CR582" s="32"/>
      <c r="CS582" s="32"/>
      <c r="CT582" s="32"/>
    </row>
    <row r="583" customFormat="false" ht="24.75" hidden="false" customHeight="true" outlineLevel="0" collapsed="false">
      <c r="A583" s="32"/>
      <c r="B583" s="106" t="n">
        <f aca="false">B582+1</f>
        <v>573</v>
      </c>
      <c r="C583" s="117" t="n">
        <f aca="false">INDEX(_Rge_Projectdata_3rd,$B583,MATCH(C$10,_Rge_Headline_Projectdata,0))</f>
        <v>0</v>
      </c>
      <c r="D583" s="117" t="n">
        <f aca="false">INDEX(_Rge_Projectdata_3rd,$B583,MATCH(D$10,_Rge_Headline_Projectdata,0))</f>
        <v>0</v>
      </c>
      <c r="E583" s="118" t="str">
        <f aca="false" t="array" ref="E583:E583">IF(INDEX(_Rge_Projectdata_3rd,$B583,MATCH(E$10,_Rge_Headline_Projectdata,0))=0,"",INDEX(_Rge_Projectdata_3rd,$B583,MATCH(E$10,_Rge_Headline_Projectdata,0)))</f>
        <v/>
      </c>
      <c r="F583" s="119" t="str">
        <f aca="false">IF(OR(E583=0,E583&gt;_Reportdate),"Open","Closed")</f>
        <v>Open</v>
      </c>
      <c r="G583" s="120"/>
      <c r="H583" s="121"/>
      <c r="I583" s="121"/>
      <c r="J583" s="121"/>
      <c r="K583" s="122" t="n">
        <f aca="false">SUM(H583:J583)</f>
        <v>0</v>
      </c>
      <c r="L583" s="123"/>
      <c r="M583" s="123"/>
      <c r="N583" s="123"/>
      <c r="O583" s="122" t="n">
        <f aca="false">SUM(L583:N583)</f>
        <v>0</v>
      </c>
      <c r="P583" s="123"/>
      <c r="Q583" s="123"/>
      <c r="R583" s="123"/>
      <c r="S583" s="122" t="n">
        <f aca="false">SUM(P583:R583)</f>
        <v>0</v>
      </c>
      <c r="T583" s="123"/>
      <c r="U583" s="123"/>
      <c r="V583" s="123"/>
      <c r="W583" s="122" t="n">
        <f aca="false">SUM(T583:V583)</f>
        <v>0</v>
      </c>
      <c r="X583" s="123"/>
      <c r="Y583" s="123"/>
      <c r="Z583" s="123"/>
      <c r="AA583" s="122" t="n">
        <f aca="false">SUM(X583:Z583)</f>
        <v>0</v>
      </c>
      <c r="AB583" s="123"/>
      <c r="AC583" s="123"/>
      <c r="AD583" s="123"/>
      <c r="AE583" s="123"/>
      <c r="AF583" s="123"/>
      <c r="AG583" s="122" t="n">
        <f aca="false">SUM(AC583:AF583)</f>
        <v>0</v>
      </c>
      <c r="AH583" s="124" t="n">
        <f aca="false">K583+O583+S583+W583+AA583+AB583+AG583</f>
        <v>0</v>
      </c>
      <c r="AI583" s="120"/>
      <c r="AJ583" s="121"/>
      <c r="AK583" s="121"/>
      <c r="AL583" s="121"/>
      <c r="AM583" s="122" t="n">
        <f aca="false">SUM(AJ583:AL583)</f>
        <v>0</v>
      </c>
      <c r="AN583" s="123"/>
      <c r="AO583" s="123"/>
      <c r="AP583" s="123"/>
      <c r="AQ583" s="122" t="n">
        <f aca="false">SUM(AN583:AP583)</f>
        <v>0</v>
      </c>
      <c r="AR583" s="123"/>
      <c r="AS583" s="123"/>
      <c r="AT583" s="123"/>
      <c r="AU583" s="122" t="n">
        <f aca="false">SUM(AR583:AT583)</f>
        <v>0</v>
      </c>
      <c r="AV583" s="123"/>
      <c r="AW583" s="123"/>
      <c r="AX583" s="123"/>
      <c r="AY583" s="122" t="n">
        <f aca="false">SUM(AV583:AX583)</f>
        <v>0</v>
      </c>
      <c r="AZ583" s="123"/>
      <c r="BA583" s="123"/>
      <c r="BB583" s="123"/>
      <c r="BC583" s="122" t="n">
        <f aca="false">SUM(AZ583:BB583)</f>
        <v>0</v>
      </c>
      <c r="BD583" s="123"/>
      <c r="BE583" s="123"/>
      <c r="BF583" s="123"/>
      <c r="BG583" s="123"/>
      <c r="BH583" s="123"/>
      <c r="BI583" s="122" t="n">
        <f aca="false">SUM(BE583:BH583)</f>
        <v>0</v>
      </c>
      <c r="BJ583" s="124" t="n">
        <f aca="false">AM583+AQ583+AU583+AY583+BC583+BD583+BI583</f>
        <v>0</v>
      </c>
      <c r="BK583" s="120"/>
      <c r="BL583" s="121"/>
      <c r="BM583" s="121"/>
      <c r="BN583" s="122" t="n">
        <f aca="false">SUM(BK583:BM583)</f>
        <v>0</v>
      </c>
      <c r="BO583" s="123"/>
      <c r="BP583" s="123"/>
      <c r="BQ583" s="123"/>
      <c r="BR583" s="122" t="n">
        <f aca="false">SUM(BO583:BQ583)</f>
        <v>0</v>
      </c>
      <c r="BS583" s="123"/>
      <c r="BT583" s="123"/>
      <c r="BU583" s="123"/>
      <c r="BV583" s="122" t="n">
        <f aca="false">SUM(BS583:BU583)</f>
        <v>0</v>
      </c>
      <c r="BW583" s="123"/>
      <c r="BX583" s="123"/>
      <c r="BY583" s="123"/>
      <c r="BZ583" s="122" t="n">
        <f aca="false">SUM(BW583:BY583)</f>
        <v>0</v>
      </c>
      <c r="CA583" s="123"/>
      <c r="CB583" s="123"/>
      <c r="CC583" s="123"/>
      <c r="CD583" s="122" t="n">
        <f aca="false">SUM(CA583:CC583)</f>
        <v>0</v>
      </c>
      <c r="CE583" s="123"/>
      <c r="CF583" s="123"/>
      <c r="CG583" s="123"/>
      <c r="CH583" s="123"/>
      <c r="CI583" s="123"/>
      <c r="CJ583" s="122" t="n">
        <f aca="false">SUM(CF583:CI583)</f>
        <v>0</v>
      </c>
      <c r="CK583" s="123" t="n">
        <f aca="false">BN583+BR583+BV583+BZ583+CD583+CE583+CJ583</f>
        <v>0</v>
      </c>
      <c r="CL583" s="125"/>
      <c r="CM583" s="126"/>
      <c r="CN583" s="32"/>
      <c r="CO583" s="32"/>
      <c r="CP583" s="32"/>
      <c r="CQ583" s="32"/>
      <c r="CR583" s="32"/>
      <c r="CS583" s="32"/>
      <c r="CT583" s="32"/>
    </row>
    <row r="584" customFormat="false" ht="24.75" hidden="false" customHeight="true" outlineLevel="0" collapsed="false">
      <c r="A584" s="32"/>
      <c r="B584" s="106" t="n">
        <f aca="false">B583+1</f>
        <v>574</v>
      </c>
      <c r="C584" s="117" t="n">
        <f aca="false">INDEX(_Rge_Projectdata_3rd,$B584,MATCH(C$10,_Rge_Headline_Projectdata,0))</f>
        <v>0</v>
      </c>
      <c r="D584" s="117" t="n">
        <f aca="false">INDEX(_Rge_Projectdata_3rd,$B584,MATCH(D$10,_Rge_Headline_Projectdata,0))</f>
        <v>0</v>
      </c>
      <c r="E584" s="118" t="str">
        <f aca="false" t="array" ref="E584:E584">IF(INDEX(_Rge_Projectdata_3rd,$B584,MATCH(E$10,_Rge_Headline_Projectdata,0))=0,"",INDEX(_Rge_Projectdata_3rd,$B584,MATCH(E$10,_Rge_Headline_Projectdata,0)))</f>
        <v/>
      </c>
      <c r="F584" s="119" t="str">
        <f aca="false">IF(OR(E584=0,E584&gt;_Reportdate),"Open","Closed")</f>
        <v>Open</v>
      </c>
      <c r="G584" s="120"/>
      <c r="H584" s="121"/>
      <c r="I584" s="121"/>
      <c r="J584" s="121"/>
      <c r="K584" s="122" t="n">
        <f aca="false">SUM(H584:J584)</f>
        <v>0</v>
      </c>
      <c r="L584" s="123"/>
      <c r="M584" s="123"/>
      <c r="N584" s="123"/>
      <c r="O584" s="122" t="n">
        <f aca="false">SUM(L584:N584)</f>
        <v>0</v>
      </c>
      <c r="P584" s="123"/>
      <c r="Q584" s="123"/>
      <c r="R584" s="123"/>
      <c r="S584" s="122" t="n">
        <f aca="false">SUM(P584:R584)</f>
        <v>0</v>
      </c>
      <c r="T584" s="123"/>
      <c r="U584" s="123"/>
      <c r="V584" s="123"/>
      <c r="W584" s="122" t="n">
        <f aca="false">SUM(T584:V584)</f>
        <v>0</v>
      </c>
      <c r="X584" s="123"/>
      <c r="Y584" s="123"/>
      <c r="Z584" s="123"/>
      <c r="AA584" s="122" t="n">
        <f aca="false">SUM(X584:Z584)</f>
        <v>0</v>
      </c>
      <c r="AB584" s="123"/>
      <c r="AC584" s="123"/>
      <c r="AD584" s="123"/>
      <c r="AE584" s="123"/>
      <c r="AF584" s="123"/>
      <c r="AG584" s="122" t="n">
        <f aca="false">SUM(AC584:AF584)</f>
        <v>0</v>
      </c>
      <c r="AH584" s="124" t="n">
        <f aca="false">K584+O584+S584+W584+AA584+AB584+AG584</f>
        <v>0</v>
      </c>
      <c r="AI584" s="120"/>
      <c r="AJ584" s="121"/>
      <c r="AK584" s="121"/>
      <c r="AL584" s="121"/>
      <c r="AM584" s="122" t="n">
        <f aca="false">SUM(AJ584:AL584)</f>
        <v>0</v>
      </c>
      <c r="AN584" s="123"/>
      <c r="AO584" s="123"/>
      <c r="AP584" s="123"/>
      <c r="AQ584" s="122" t="n">
        <f aca="false">SUM(AN584:AP584)</f>
        <v>0</v>
      </c>
      <c r="AR584" s="123"/>
      <c r="AS584" s="123"/>
      <c r="AT584" s="123"/>
      <c r="AU584" s="122" t="n">
        <f aca="false">SUM(AR584:AT584)</f>
        <v>0</v>
      </c>
      <c r="AV584" s="123"/>
      <c r="AW584" s="123"/>
      <c r="AX584" s="123"/>
      <c r="AY584" s="122" t="n">
        <f aca="false">SUM(AV584:AX584)</f>
        <v>0</v>
      </c>
      <c r="AZ584" s="123"/>
      <c r="BA584" s="123"/>
      <c r="BB584" s="123"/>
      <c r="BC584" s="122" t="n">
        <f aca="false">SUM(AZ584:BB584)</f>
        <v>0</v>
      </c>
      <c r="BD584" s="123"/>
      <c r="BE584" s="123"/>
      <c r="BF584" s="123"/>
      <c r="BG584" s="123"/>
      <c r="BH584" s="123"/>
      <c r="BI584" s="122" t="n">
        <f aca="false">SUM(BE584:BH584)</f>
        <v>0</v>
      </c>
      <c r="BJ584" s="124" t="n">
        <f aca="false">AM584+AQ584+AU584+AY584+BC584+BD584+BI584</f>
        <v>0</v>
      </c>
      <c r="BK584" s="120"/>
      <c r="BL584" s="121"/>
      <c r="BM584" s="121"/>
      <c r="BN584" s="122" t="n">
        <f aca="false">SUM(BK584:BM584)</f>
        <v>0</v>
      </c>
      <c r="BO584" s="123"/>
      <c r="BP584" s="123"/>
      <c r="BQ584" s="123"/>
      <c r="BR584" s="122" t="n">
        <f aca="false">SUM(BO584:BQ584)</f>
        <v>0</v>
      </c>
      <c r="BS584" s="123"/>
      <c r="BT584" s="123"/>
      <c r="BU584" s="123"/>
      <c r="BV584" s="122" t="n">
        <f aca="false">SUM(BS584:BU584)</f>
        <v>0</v>
      </c>
      <c r="BW584" s="123"/>
      <c r="BX584" s="123"/>
      <c r="BY584" s="123"/>
      <c r="BZ584" s="122" t="n">
        <f aca="false">SUM(BW584:BY584)</f>
        <v>0</v>
      </c>
      <c r="CA584" s="123"/>
      <c r="CB584" s="123"/>
      <c r="CC584" s="123"/>
      <c r="CD584" s="122" t="n">
        <f aca="false">SUM(CA584:CC584)</f>
        <v>0</v>
      </c>
      <c r="CE584" s="123"/>
      <c r="CF584" s="123"/>
      <c r="CG584" s="123"/>
      <c r="CH584" s="123"/>
      <c r="CI584" s="123"/>
      <c r="CJ584" s="122" t="n">
        <f aca="false">SUM(CF584:CI584)</f>
        <v>0</v>
      </c>
      <c r="CK584" s="123" t="n">
        <f aca="false">BN584+BR584+BV584+BZ584+CD584+CE584+CJ584</f>
        <v>0</v>
      </c>
      <c r="CL584" s="125"/>
      <c r="CM584" s="126"/>
      <c r="CN584" s="32"/>
      <c r="CO584" s="32"/>
      <c r="CP584" s="32"/>
      <c r="CQ584" s="32"/>
      <c r="CR584" s="32"/>
      <c r="CS584" s="32"/>
      <c r="CT584" s="32"/>
    </row>
    <row r="585" customFormat="false" ht="24.75" hidden="false" customHeight="true" outlineLevel="0" collapsed="false">
      <c r="A585" s="32"/>
      <c r="B585" s="106" t="n">
        <f aca="false">B584+1</f>
        <v>575</v>
      </c>
      <c r="C585" s="117" t="n">
        <f aca="false">INDEX(_Rge_Projectdata_3rd,$B585,MATCH(C$10,_Rge_Headline_Projectdata,0))</f>
        <v>0</v>
      </c>
      <c r="D585" s="117" t="n">
        <f aca="false">INDEX(_Rge_Projectdata_3rd,$B585,MATCH(D$10,_Rge_Headline_Projectdata,0))</f>
        <v>0</v>
      </c>
      <c r="E585" s="118" t="str">
        <f aca="false" t="array" ref="E585:E585">IF(INDEX(_Rge_Projectdata_3rd,$B585,MATCH(E$10,_Rge_Headline_Projectdata,0))=0,"",INDEX(_Rge_Projectdata_3rd,$B585,MATCH(E$10,_Rge_Headline_Projectdata,0)))</f>
        <v/>
      </c>
      <c r="F585" s="119" t="str">
        <f aca="false">IF(OR(E585=0,E585&gt;_Reportdate),"Open","Closed")</f>
        <v>Open</v>
      </c>
      <c r="G585" s="120"/>
      <c r="H585" s="121"/>
      <c r="I585" s="121"/>
      <c r="J585" s="121"/>
      <c r="K585" s="122" t="n">
        <f aca="false">SUM(H585:J585)</f>
        <v>0</v>
      </c>
      <c r="L585" s="123"/>
      <c r="M585" s="123"/>
      <c r="N585" s="123"/>
      <c r="O585" s="122" t="n">
        <f aca="false">SUM(L585:N585)</f>
        <v>0</v>
      </c>
      <c r="P585" s="123"/>
      <c r="Q585" s="123"/>
      <c r="R585" s="123"/>
      <c r="S585" s="122" t="n">
        <f aca="false">SUM(P585:R585)</f>
        <v>0</v>
      </c>
      <c r="T585" s="123"/>
      <c r="U585" s="123"/>
      <c r="V585" s="123"/>
      <c r="W585" s="122" t="n">
        <f aca="false">SUM(T585:V585)</f>
        <v>0</v>
      </c>
      <c r="X585" s="123"/>
      <c r="Y585" s="123"/>
      <c r="Z585" s="123"/>
      <c r="AA585" s="122" t="n">
        <f aca="false">SUM(X585:Z585)</f>
        <v>0</v>
      </c>
      <c r="AB585" s="123"/>
      <c r="AC585" s="123"/>
      <c r="AD585" s="123"/>
      <c r="AE585" s="123"/>
      <c r="AF585" s="123"/>
      <c r="AG585" s="122" t="n">
        <f aca="false">SUM(AC585:AF585)</f>
        <v>0</v>
      </c>
      <c r="AH585" s="124" t="n">
        <f aca="false">K585+O585+S585+W585+AA585+AB585+AG585</f>
        <v>0</v>
      </c>
      <c r="AI585" s="120"/>
      <c r="AJ585" s="121"/>
      <c r="AK585" s="121"/>
      <c r="AL585" s="121"/>
      <c r="AM585" s="122" t="n">
        <f aca="false">SUM(AJ585:AL585)</f>
        <v>0</v>
      </c>
      <c r="AN585" s="123"/>
      <c r="AO585" s="123"/>
      <c r="AP585" s="123"/>
      <c r="AQ585" s="122" t="n">
        <f aca="false">SUM(AN585:AP585)</f>
        <v>0</v>
      </c>
      <c r="AR585" s="123"/>
      <c r="AS585" s="123"/>
      <c r="AT585" s="123"/>
      <c r="AU585" s="122" t="n">
        <f aca="false">SUM(AR585:AT585)</f>
        <v>0</v>
      </c>
      <c r="AV585" s="123"/>
      <c r="AW585" s="123"/>
      <c r="AX585" s="123"/>
      <c r="AY585" s="122" t="n">
        <f aca="false">SUM(AV585:AX585)</f>
        <v>0</v>
      </c>
      <c r="AZ585" s="123"/>
      <c r="BA585" s="123"/>
      <c r="BB585" s="123"/>
      <c r="BC585" s="122" t="n">
        <f aca="false">SUM(AZ585:BB585)</f>
        <v>0</v>
      </c>
      <c r="BD585" s="123"/>
      <c r="BE585" s="123"/>
      <c r="BF585" s="123"/>
      <c r="BG585" s="123"/>
      <c r="BH585" s="123"/>
      <c r="BI585" s="122" t="n">
        <f aca="false">SUM(BE585:BH585)</f>
        <v>0</v>
      </c>
      <c r="BJ585" s="124" t="n">
        <f aca="false">AM585+AQ585+AU585+AY585+BC585+BD585+BI585</f>
        <v>0</v>
      </c>
      <c r="BK585" s="120"/>
      <c r="BL585" s="121"/>
      <c r="BM585" s="121"/>
      <c r="BN585" s="122" t="n">
        <f aca="false">SUM(BK585:BM585)</f>
        <v>0</v>
      </c>
      <c r="BO585" s="123"/>
      <c r="BP585" s="123"/>
      <c r="BQ585" s="123"/>
      <c r="BR585" s="122" t="n">
        <f aca="false">SUM(BO585:BQ585)</f>
        <v>0</v>
      </c>
      <c r="BS585" s="123"/>
      <c r="BT585" s="123"/>
      <c r="BU585" s="123"/>
      <c r="BV585" s="122" t="n">
        <f aca="false">SUM(BS585:BU585)</f>
        <v>0</v>
      </c>
      <c r="BW585" s="123"/>
      <c r="BX585" s="123"/>
      <c r="BY585" s="123"/>
      <c r="BZ585" s="122" t="n">
        <f aca="false">SUM(BW585:BY585)</f>
        <v>0</v>
      </c>
      <c r="CA585" s="123"/>
      <c r="CB585" s="123"/>
      <c r="CC585" s="123"/>
      <c r="CD585" s="122" t="n">
        <f aca="false">SUM(CA585:CC585)</f>
        <v>0</v>
      </c>
      <c r="CE585" s="123"/>
      <c r="CF585" s="123"/>
      <c r="CG585" s="123"/>
      <c r="CH585" s="123"/>
      <c r="CI585" s="123"/>
      <c r="CJ585" s="122" t="n">
        <f aca="false">SUM(CF585:CI585)</f>
        <v>0</v>
      </c>
      <c r="CK585" s="123" t="n">
        <f aca="false">BN585+BR585+BV585+BZ585+CD585+CE585+CJ585</f>
        <v>0</v>
      </c>
      <c r="CL585" s="125"/>
      <c r="CM585" s="126"/>
      <c r="CN585" s="32"/>
      <c r="CO585" s="32"/>
      <c r="CP585" s="32"/>
      <c r="CQ585" s="32"/>
      <c r="CR585" s="32"/>
      <c r="CS585" s="32"/>
      <c r="CT585" s="32"/>
    </row>
    <row r="586" customFormat="false" ht="24.75" hidden="false" customHeight="true" outlineLevel="0" collapsed="false">
      <c r="A586" s="32"/>
      <c r="B586" s="106" t="n">
        <f aca="false">B585+1</f>
        <v>576</v>
      </c>
      <c r="C586" s="117" t="n">
        <f aca="false">INDEX(_Rge_Projectdata_3rd,$B586,MATCH(C$10,_Rge_Headline_Projectdata,0))</f>
        <v>0</v>
      </c>
      <c r="D586" s="117" t="n">
        <f aca="false">INDEX(_Rge_Projectdata_3rd,$B586,MATCH(D$10,_Rge_Headline_Projectdata,0))</f>
        <v>0</v>
      </c>
      <c r="E586" s="118" t="str">
        <f aca="false" t="array" ref="E586:E586">IF(INDEX(_Rge_Projectdata_3rd,$B586,MATCH(E$10,_Rge_Headline_Projectdata,0))=0,"",INDEX(_Rge_Projectdata_3rd,$B586,MATCH(E$10,_Rge_Headline_Projectdata,0)))</f>
        <v/>
      </c>
      <c r="F586" s="119" t="str">
        <f aca="false">IF(OR(E586=0,E586&gt;_Reportdate),"Open","Closed")</f>
        <v>Open</v>
      </c>
      <c r="G586" s="120"/>
      <c r="H586" s="121"/>
      <c r="I586" s="121"/>
      <c r="J586" s="121"/>
      <c r="K586" s="122" t="n">
        <f aca="false">SUM(H586:J586)</f>
        <v>0</v>
      </c>
      <c r="L586" s="123"/>
      <c r="M586" s="123"/>
      <c r="N586" s="123"/>
      <c r="O586" s="122" t="n">
        <f aca="false">SUM(L586:N586)</f>
        <v>0</v>
      </c>
      <c r="P586" s="123"/>
      <c r="Q586" s="123"/>
      <c r="R586" s="123"/>
      <c r="S586" s="122" t="n">
        <f aca="false">SUM(P586:R586)</f>
        <v>0</v>
      </c>
      <c r="T586" s="123"/>
      <c r="U586" s="123"/>
      <c r="V586" s="123"/>
      <c r="W586" s="122" t="n">
        <f aca="false">SUM(T586:V586)</f>
        <v>0</v>
      </c>
      <c r="X586" s="123"/>
      <c r="Y586" s="123"/>
      <c r="Z586" s="123"/>
      <c r="AA586" s="122" t="n">
        <f aca="false">SUM(X586:Z586)</f>
        <v>0</v>
      </c>
      <c r="AB586" s="123"/>
      <c r="AC586" s="123"/>
      <c r="AD586" s="123"/>
      <c r="AE586" s="123"/>
      <c r="AF586" s="123"/>
      <c r="AG586" s="122" t="n">
        <f aca="false">SUM(AC586:AF586)</f>
        <v>0</v>
      </c>
      <c r="AH586" s="124" t="n">
        <f aca="false">K586+O586+S586+W586+AA586+AB586+AG586</f>
        <v>0</v>
      </c>
      <c r="AI586" s="120"/>
      <c r="AJ586" s="121"/>
      <c r="AK586" s="121"/>
      <c r="AL586" s="121"/>
      <c r="AM586" s="122" t="n">
        <f aca="false">SUM(AJ586:AL586)</f>
        <v>0</v>
      </c>
      <c r="AN586" s="123"/>
      <c r="AO586" s="123"/>
      <c r="AP586" s="123"/>
      <c r="AQ586" s="122" t="n">
        <f aca="false">SUM(AN586:AP586)</f>
        <v>0</v>
      </c>
      <c r="AR586" s="123"/>
      <c r="AS586" s="123"/>
      <c r="AT586" s="123"/>
      <c r="AU586" s="122" t="n">
        <f aca="false">SUM(AR586:AT586)</f>
        <v>0</v>
      </c>
      <c r="AV586" s="123"/>
      <c r="AW586" s="123"/>
      <c r="AX586" s="123"/>
      <c r="AY586" s="122" t="n">
        <f aca="false">SUM(AV586:AX586)</f>
        <v>0</v>
      </c>
      <c r="AZ586" s="123"/>
      <c r="BA586" s="123"/>
      <c r="BB586" s="123"/>
      <c r="BC586" s="122" t="n">
        <f aca="false">SUM(AZ586:BB586)</f>
        <v>0</v>
      </c>
      <c r="BD586" s="123"/>
      <c r="BE586" s="123"/>
      <c r="BF586" s="123"/>
      <c r="BG586" s="123"/>
      <c r="BH586" s="123"/>
      <c r="BI586" s="122" t="n">
        <f aca="false">SUM(BE586:BH586)</f>
        <v>0</v>
      </c>
      <c r="BJ586" s="124" t="n">
        <f aca="false">AM586+AQ586+AU586+AY586+BC586+BD586+BI586</f>
        <v>0</v>
      </c>
      <c r="BK586" s="120"/>
      <c r="BL586" s="121"/>
      <c r="BM586" s="121"/>
      <c r="BN586" s="122" t="n">
        <f aca="false">SUM(BK586:BM586)</f>
        <v>0</v>
      </c>
      <c r="BO586" s="123"/>
      <c r="BP586" s="123"/>
      <c r="BQ586" s="123"/>
      <c r="BR586" s="122" t="n">
        <f aca="false">SUM(BO586:BQ586)</f>
        <v>0</v>
      </c>
      <c r="BS586" s="123"/>
      <c r="BT586" s="123"/>
      <c r="BU586" s="123"/>
      <c r="BV586" s="122" t="n">
        <f aca="false">SUM(BS586:BU586)</f>
        <v>0</v>
      </c>
      <c r="BW586" s="123"/>
      <c r="BX586" s="123"/>
      <c r="BY586" s="123"/>
      <c r="BZ586" s="122" t="n">
        <f aca="false">SUM(BW586:BY586)</f>
        <v>0</v>
      </c>
      <c r="CA586" s="123"/>
      <c r="CB586" s="123"/>
      <c r="CC586" s="123"/>
      <c r="CD586" s="122" t="n">
        <f aca="false">SUM(CA586:CC586)</f>
        <v>0</v>
      </c>
      <c r="CE586" s="123"/>
      <c r="CF586" s="123"/>
      <c r="CG586" s="123"/>
      <c r="CH586" s="123"/>
      <c r="CI586" s="123"/>
      <c r="CJ586" s="122" t="n">
        <f aca="false">SUM(CF586:CI586)</f>
        <v>0</v>
      </c>
      <c r="CK586" s="123" t="n">
        <f aca="false">BN586+BR586+BV586+BZ586+CD586+CE586+CJ586</f>
        <v>0</v>
      </c>
      <c r="CL586" s="125"/>
      <c r="CM586" s="126"/>
      <c r="CN586" s="32"/>
      <c r="CO586" s="32"/>
      <c r="CP586" s="32"/>
      <c r="CQ586" s="32"/>
      <c r="CR586" s="32"/>
      <c r="CS586" s="32"/>
      <c r="CT586" s="32"/>
    </row>
    <row r="587" customFormat="false" ht="24.75" hidden="false" customHeight="true" outlineLevel="0" collapsed="false">
      <c r="A587" s="32"/>
      <c r="B587" s="106" t="n">
        <f aca="false">B586+1</f>
        <v>577</v>
      </c>
      <c r="C587" s="117" t="n">
        <f aca="false">INDEX(_Rge_Projectdata_3rd,$B587,MATCH(C$10,_Rge_Headline_Projectdata,0))</f>
        <v>0</v>
      </c>
      <c r="D587" s="117" t="n">
        <f aca="false">INDEX(_Rge_Projectdata_3rd,$B587,MATCH(D$10,_Rge_Headline_Projectdata,0))</f>
        <v>0</v>
      </c>
      <c r="E587" s="118" t="str">
        <f aca="false" t="array" ref="E587:E587">IF(INDEX(_Rge_Projectdata_3rd,$B587,MATCH(E$10,_Rge_Headline_Projectdata,0))=0,"",INDEX(_Rge_Projectdata_3rd,$B587,MATCH(E$10,_Rge_Headline_Projectdata,0)))</f>
        <v/>
      </c>
      <c r="F587" s="119" t="str">
        <f aca="false">IF(OR(E587=0,E587&gt;_Reportdate),"Open","Closed")</f>
        <v>Open</v>
      </c>
      <c r="G587" s="120"/>
      <c r="H587" s="121"/>
      <c r="I587" s="121"/>
      <c r="J587" s="121"/>
      <c r="K587" s="122" t="n">
        <f aca="false">SUM(H587:J587)</f>
        <v>0</v>
      </c>
      <c r="L587" s="123"/>
      <c r="M587" s="123"/>
      <c r="N587" s="123"/>
      <c r="O587" s="122" t="n">
        <f aca="false">SUM(L587:N587)</f>
        <v>0</v>
      </c>
      <c r="P587" s="123"/>
      <c r="Q587" s="123"/>
      <c r="R587" s="123"/>
      <c r="S587" s="122" t="n">
        <f aca="false">SUM(P587:R587)</f>
        <v>0</v>
      </c>
      <c r="T587" s="123"/>
      <c r="U587" s="123"/>
      <c r="V587" s="123"/>
      <c r="W587" s="122" t="n">
        <f aca="false">SUM(T587:V587)</f>
        <v>0</v>
      </c>
      <c r="X587" s="123"/>
      <c r="Y587" s="123"/>
      <c r="Z587" s="123"/>
      <c r="AA587" s="122" t="n">
        <f aca="false">SUM(X587:Z587)</f>
        <v>0</v>
      </c>
      <c r="AB587" s="123"/>
      <c r="AC587" s="123"/>
      <c r="AD587" s="123"/>
      <c r="AE587" s="123"/>
      <c r="AF587" s="123"/>
      <c r="AG587" s="122" t="n">
        <f aca="false">SUM(AC587:AF587)</f>
        <v>0</v>
      </c>
      <c r="AH587" s="124" t="n">
        <f aca="false">K587+O587+S587+W587+AA587+AB587+AG587</f>
        <v>0</v>
      </c>
      <c r="AI587" s="120"/>
      <c r="AJ587" s="121"/>
      <c r="AK587" s="121"/>
      <c r="AL587" s="121"/>
      <c r="AM587" s="122" t="n">
        <f aca="false">SUM(AJ587:AL587)</f>
        <v>0</v>
      </c>
      <c r="AN587" s="123"/>
      <c r="AO587" s="123"/>
      <c r="AP587" s="123"/>
      <c r="AQ587" s="122" t="n">
        <f aca="false">SUM(AN587:AP587)</f>
        <v>0</v>
      </c>
      <c r="AR587" s="123"/>
      <c r="AS587" s="123"/>
      <c r="AT587" s="123"/>
      <c r="AU587" s="122" t="n">
        <f aca="false">SUM(AR587:AT587)</f>
        <v>0</v>
      </c>
      <c r="AV587" s="123"/>
      <c r="AW587" s="123"/>
      <c r="AX587" s="123"/>
      <c r="AY587" s="122" t="n">
        <f aca="false">SUM(AV587:AX587)</f>
        <v>0</v>
      </c>
      <c r="AZ587" s="123"/>
      <c r="BA587" s="123"/>
      <c r="BB587" s="123"/>
      <c r="BC587" s="122" t="n">
        <f aca="false">SUM(AZ587:BB587)</f>
        <v>0</v>
      </c>
      <c r="BD587" s="123"/>
      <c r="BE587" s="123"/>
      <c r="BF587" s="123"/>
      <c r="BG587" s="123"/>
      <c r="BH587" s="123"/>
      <c r="BI587" s="122" t="n">
        <f aca="false">SUM(BE587:BH587)</f>
        <v>0</v>
      </c>
      <c r="BJ587" s="124" t="n">
        <f aca="false">AM587+AQ587+AU587+AY587+BC587+BD587+BI587</f>
        <v>0</v>
      </c>
      <c r="BK587" s="120"/>
      <c r="BL587" s="121"/>
      <c r="BM587" s="121"/>
      <c r="BN587" s="122" t="n">
        <f aca="false">SUM(BK587:BM587)</f>
        <v>0</v>
      </c>
      <c r="BO587" s="123"/>
      <c r="BP587" s="123"/>
      <c r="BQ587" s="123"/>
      <c r="BR587" s="122" t="n">
        <f aca="false">SUM(BO587:BQ587)</f>
        <v>0</v>
      </c>
      <c r="BS587" s="123"/>
      <c r="BT587" s="123"/>
      <c r="BU587" s="123"/>
      <c r="BV587" s="122" t="n">
        <f aca="false">SUM(BS587:BU587)</f>
        <v>0</v>
      </c>
      <c r="BW587" s="123"/>
      <c r="BX587" s="123"/>
      <c r="BY587" s="123"/>
      <c r="BZ587" s="122" t="n">
        <f aca="false">SUM(BW587:BY587)</f>
        <v>0</v>
      </c>
      <c r="CA587" s="123"/>
      <c r="CB587" s="123"/>
      <c r="CC587" s="123"/>
      <c r="CD587" s="122" t="n">
        <f aca="false">SUM(CA587:CC587)</f>
        <v>0</v>
      </c>
      <c r="CE587" s="123"/>
      <c r="CF587" s="123"/>
      <c r="CG587" s="123"/>
      <c r="CH587" s="123"/>
      <c r="CI587" s="123"/>
      <c r="CJ587" s="122" t="n">
        <f aca="false">SUM(CF587:CI587)</f>
        <v>0</v>
      </c>
      <c r="CK587" s="123" t="n">
        <f aca="false">BN587+BR587+BV587+BZ587+CD587+CE587+CJ587</f>
        <v>0</v>
      </c>
      <c r="CL587" s="125"/>
      <c r="CM587" s="126"/>
      <c r="CN587" s="32"/>
      <c r="CO587" s="32"/>
      <c r="CP587" s="32"/>
      <c r="CQ587" s="32"/>
      <c r="CR587" s="32"/>
      <c r="CS587" s="32"/>
      <c r="CT587" s="32"/>
    </row>
    <row r="588" customFormat="false" ht="24.75" hidden="false" customHeight="true" outlineLevel="0" collapsed="false">
      <c r="A588" s="32"/>
      <c r="B588" s="106" t="n">
        <f aca="false">B587+1</f>
        <v>578</v>
      </c>
      <c r="C588" s="117" t="n">
        <f aca="false">INDEX(_Rge_Projectdata_3rd,$B588,MATCH(C$10,_Rge_Headline_Projectdata,0))</f>
        <v>0</v>
      </c>
      <c r="D588" s="117" t="n">
        <f aca="false">INDEX(_Rge_Projectdata_3rd,$B588,MATCH(D$10,_Rge_Headline_Projectdata,0))</f>
        <v>0</v>
      </c>
      <c r="E588" s="118" t="str">
        <f aca="false" t="array" ref="E588:E588">IF(INDEX(_Rge_Projectdata_3rd,$B588,MATCH(E$10,_Rge_Headline_Projectdata,0))=0,"",INDEX(_Rge_Projectdata_3rd,$B588,MATCH(E$10,_Rge_Headline_Projectdata,0)))</f>
        <v/>
      </c>
      <c r="F588" s="119" t="str">
        <f aca="false">IF(OR(E588=0,E588&gt;_Reportdate),"Open","Closed")</f>
        <v>Open</v>
      </c>
      <c r="G588" s="120"/>
      <c r="H588" s="121"/>
      <c r="I588" s="121"/>
      <c r="J588" s="121"/>
      <c r="K588" s="122" t="n">
        <f aca="false">SUM(H588:J588)</f>
        <v>0</v>
      </c>
      <c r="L588" s="123"/>
      <c r="M588" s="123"/>
      <c r="N588" s="123"/>
      <c r="O588" s="122" t="n">
        <f aca="false">SUM(L588:N588)</f>
        <v>0</v>
      </c>
      <c r="P588" s="123"/>
      <c r="Q588" s="123"/>
      <c r="R588" s="123"/>
      <c r="S588" s="122" t="n">
        <f aca="false">SUM(P588:R588)</f>
        <v>0</v>
      </c>
      <c r="T588" s="123"/>
      <c r="U588" s="123"/>
      <c r="V588" s="123"/>
      <c r="W588" s="122" t="n">
        <f aca="false">SUM(T588:V588)</f>
        <v>0</v>
      </c>
      <c r="X588" s="123"/>
      <c r="Y588" s="123"/>
      <c r="Z588" s="123"/>
      <c r="AA588" s="122" t="n">
        <f aca="false">SUM(X588:Z588)</f>
        <v>0</v>
      </c>
      <c r="AB588" s="123"/>
      <c r="AC588" s="123"/>
      <c r="AD588" s="123"/>
      <c r="AE588" s="123"/>
      <c r="AF588" s="123"/>
      <c r="AG588" s="122" t="n">
        <f aca="false">SUM(AC588:AF588)</f>
        <v>0</v>
      </c>
      <c r="AH588" s="124" t="n">
        <f aca="false">K588+O588+S588+W588+AA588+AB588+AG588</f>
        <v>0</v>
      </c>
      <c r="AI588" s="120"/>
      <c r="AJ588" s="121"/>
      <c r="AK588" s="121"/>
      <c r="AL588" s="121"/>
      <c r="AM588" s="122" t="n">
        <f aca="false">SUM(AJ588:AL588)</f>
        <v>0</v>
      </c>
      <c r="AN588" s="123"/>
      <c r="AO588" s="123"/>
      <c r="AP588" s="123"/>
      <c r="AQ588" s="122" t="n">
        <f aca="false">SUM(AN588:AP588)</f>
        <v>0</v>
      </c>
      <c r="AR588" s="123"/>
      <c r="AS588" s="123"/>
      <c r="AT588" s="123"/>
      <c r="AU588" s="122" t="n">
        <f aca="false">SUM(AR588:AT588)</f>
        <v>0</v>
      </c>
      <c r="AV588" s="123"/>
      <c r="AW588" s="123"/>
      <c r="AX588" s="123"/>
      <c r="AY588" s="122" t="n">
        <f aca="false">SUM(AV588:AX588)</f>
        <v>0</v>
      </c>
      <c r="AZ588" s="123"/>
      <c r="BA588" s="123"/>
      <c r="BB588" s="123"/>
      <c r="BC588" s="122" t="n">
        <f aca="false">SUM(AZ588:BB588)</f>
        <v>0</v>
      </c>
      <c r="BD588" s="123"/>
      <c r="BE588" s="123"/>
      <c r="BF588" s="123"/>
      <c r="BG588" s="123"/>
      <c r="BH588" s="123"/>
      <c r="BI588" s="122" t="n">
        <f aca="false">SUM(BE588:BH588)</f>
        <v>0</v>
      </c>
      <c r="BJ588" s="124" t="n">
        <f aca="false">AM588+AQ588+AU588+AY588+BC588+BD588+BI588</f>
        <v>0</v>
      </c>
      <c r="BK588" s="120"/>
      <c r="BL588" s="121"/>
      <c r="BM588" s="121"/>
      <c r="BN588" s="122" t="n">
        <f aca="false">SUM(BK588:BM588)</f>
        <v>0</v>
      </c>
      <c r="BO588" s="123"/>
      <c r="BP588" s="123"/>
      <c r="BQ588" s="123"/>
      <c r="BR588" s="122" t="n">
        <f aca="false">SUM(BO588:BQ588)</f>
        <v>0</v>
      </c>
      <c r="BS588" s="123"/>
      <c r="BT588" s="123"/>
      <c r="BU588" s="123"/>
      <c r="BV588" s="122" t="n">
        <f aca="false">SUM(BS588:BU588)</f>
        <v>0</v>
      </c>
      <c r="BW588" s="123"/>
      <c r="BX588" s="123"/>
      <c r="BY588" s="123"/>
      <c r="BZ588" s="122" t="n">
        <f aca="false">SUM(BW588:BY588)</f>
        <v>0</v>
      </c>
      <c r="CA588" s="123"/>
      <c r="CB588" s="123"/>
      <c r="CC588" s="123"/>
      <c r="CD588" s="122" t="n">
        <f aca="false">SUM(CA588:CC588)</f>
        <v>0</v>
      </c>
      <c r="CE588" s="123"/>
      <c r="CF588" s="123"/>
      <c r="CG588" s="123"/>
      <c r="CH588" s="123"/>
      <c r="CI588" s="123"/>
      <c r="CJ588" s="122" t="n">
        <f aca="false">SUM(CF588:CI588)</f>
        <v>0</v>
      </c>
      <c r="CK588" s="123" t="n">
        <f aca="false">BN588+BR588+BV588+BZ588+CD588+CE588+CJ588</f>
        <v>0</v>
      </c>
      <c r="CL588" s="125"/>
      <c r="CM588" s="126"/>
      <c r="CN588" s="32"/>
      <c r="CO588" s="32"/>
      <c r="CP588" s="32"/>
      <c r="CQ588" s="32"/>
      <c r="CR588" s="32"/>
      <c r="CS588" s="32"/>
      <c r="CT588" s="32"/>
    </row>
    <row r="589" customFormat="false" ht="24.75" hidden="false" customHeight="true" outlineLevel="0" collapsed="false">
      <c r="A589" s="32"/>
      <c r="B589" s="106" t="n">
        <f aca="false">B588+1</f>
        <v>579</v>
      </c>
      <c r="C589" s="117" t="n">
        <f aca="false">INDEX(_Rge_Projectdata_3rd,$B589,MATCH(C$10,_Rge_Headline_Projectdata,0))</f>
        <v>0</v>
      </c>
      <c r="D589" s="117" t="n">
        <f aca="false">INDEX(_Rge_Projectdata_3rd,$B589,MATCH(D$10,_Rge_Headline_Projectdata,0))</f>
        <v>0</v>
      </c>
      <c r="E589" s="118" t="str">
        <f aca="false" t="array" ref="E589:E589">IF(INDEX(_Rge_Projectdata_3rd,$B589,MATCH(E$10,_Rge_Headline_Projectdata,0))=0,"",INDEX(_Rge_Projectdata_3rd,$B589,MATCH(E$10,_Rge_Headline_Projectdata,0)))</f>
        <v/>
      </c>
      <c r="F589" s="119" t="str">
        <f aca="false">IF(OR(E589=0,E589&gt;_Reportdate),"Open","Closed")</f>
        <v>Open</v>
      </c>
      <c r="G589" s="120"/>
      <c r="H589" s="121"/>
      <c r="I589" s="121"/>
      <c r="J589" s="121"/>
      <c r="K589" s="122" t="n">
        <f aca="false">SUM(H589:J589)</f>
        <v>0</v>
      </c>
      <c r="L589" s="123"/>
      <c r="M589" s="123"/>
      <c r="N589" s="123"/>
      <c r="O589" s="122" t="n">
        <f aca="false">SUM(L589:N589)</f>
        <v>0</v>
      </c>
      <c r="P589" s="123"/>
      <c r="Q589" s="123"/>
      <c r="R589" s="123"/>
      <c r="S589" s="122" t="n">
        <f aca="false">SUM(P589:R589)</f>
        <v>0</v>
      </c>
      <c r="T589" s="123"/>
      <c r="U589" s="123"/>
      <c r="V589" s="123"/>
      <c r="W589" s="122" t="n">
        <f aca="false">SUM(T589:V589)</f>
        <v>0</v>
      </c>
      <c r="X589" s="123"/>
      <c r="Y589" s="123"/>
      <c r="Z589" s="123"/>
      <c r="AA589" s="122" t="n">
        <f aca="false">SUM(X589:Z589)</f>
        <v>0</v>
      </c>
      <c r="AB589" s="123"/>
      <c r="AC589" s="123"/>
      <c r="AD589" s="123"/>
      <c r="AE589" s="123"/>
      <c r="AF589" s="123"/>
      <c r="AG589" s="122" t="n">
        <f aca="false">SUM(AC589:AF589)</f>
        <v>0</v>
      </c>
      <c r="AH589" s="124" t="n">
        <f aca="false">K589+O589+S589+W589+AA589+AB589+AG589</f>
        <v>0</v>
      </c>
      <c r="AI589" s="120"/>
      <c r="AJ589" s="121"/>
      <c r="AK589" s="121"/>
      <c r="AL589" s="121"/>
      <c r="AM589" s="122" t="n">
        <f aca="false">SUM(AJ589:AL589)</f>
        <v>0</v>
      </c>
      <c r="AN589" s="123"/>
      <c r="AO589" s="123"/>
      <c r="AP589" s="123"/>
      <c r="AQ589" s="122" t="n">
        <f aca="false">SUM(AN589:AP589)</f>
        <v>0</v>
      </c>
      <c r="AR589" s="123"/>
      <c r="AS589" s="123"/>
      <c r="AT589" s="123"/>
      <c r="AU589" s="122" t="n">
        <f aca="false">SUM(AR589:AT589)</f>
        <v>0</v>
      </c>
      <c r="AV589" s="123"/>
      <c r="AW589" s="123"/>
      <c r="AX589" s="123"/>
      <c r="AY589" s="122" t="n">
        <f aca="false">SUM(AV589:AX589)</f>
        <v>0</v>
      </c>
      <c r="AZ589" s="123"/>
      <c r="BA589" s="123"/>
      <c r="BB589" s="123"/>
      <c r="BC589" s="122" t="n">
        <f aca="false">SUM(AZ589:BB589)</f>
        <v>0</v>
      </c>
      <c r="BD589" s="123"/>
      <c r="BE589" s="123"/>
      <c r="BF589" s="123"/>
      <c r="BG589" s="123"/>
      <c r="BH589" s="123"/>
      <c r="BI589" s="122" t="n">
        <f aca="false">SUM(BE589:BH589)</f>
        <v>0</v>
      </c>
      <c r="BJ589" s="124" t="n">
        <f aca="false">AM589+AQ589+AU589+AY589+BC589+BD589+BI589</f>
        <v>0</v>
      </c>
      <c r="BK589" s="120"/>
      <c r="BL589" s="121"/>
      <c r="BM589" s="121"/>
      <c r="BN589" s="122" t="n">
        <f aca="false">SUM(BK589:BM589)</f>
        <v>0</v>
      </c>
      <c r="BO589" s="123"/>
      <c r="BP589" s="123"/>
      <c r="BQ589" s="123"/>
      <c r="BR589" s="122" t="n">
        <f aca="false">SUM(BO589:BQ589)</f>
        <v>0</v>
      </c>
      <c r="BS589" s="123"/>
      <c r="BT589" s="123"/>
      <c r="BU589" s="123"/>
      <c r="BV589" s="122" t="n">
        <f aca="false">SUM(BS589:BU589)</f>
        <v>0</v>
      </c>
      <c r="BW589" s="123"/>
      <c r="BX589" s="123"/>
      <c r="BY589" s="123"/>
      <c r="BZ589" s="122" t="n">
        <f aca="false">SUM(BW589:BY589)</f>
        <v>0</v>
      </c>
      <c r="CA589" s="123"/>
      <c r="CB589" s="123"/>
      <c r="CC589" s="123"/>
      <c r="CD589" s="122" t="n">
        <f aca="false">SUM(CA589:CC589)</f>
        <v>0</v>
      </c>
      <c r="CE589" s="123"/>
      <c r="CF589" s="123"/>
      <c r="CG589" s="123"/>
      <c r="CH589" s="123"/>
      <c r="CI589" s="123"/>
      <c r="CJ589" s="122" t="n">
        <f aca="false">SUM(CF589:CI589)</f>
        <v>0</v>
      </c>
      <c r="CK589" s="123" t="n">
        <f aca="false">BN589+BR589+BV589+BZ589+CD589+CE589+CJ589</f>
        <v>0</v>
      </c>
      <c r="CL589" s="125"/>
      <c r="CM589" s="126"/>
      <c r="CN589" s="32"/>
      <c r="CO589" s="32"/>
      <c r="CP589" s="32"/>
      <c r="CQ589" s="32"/>
      <c r="CR589" s="32"/>
      <c r="CS589" s="32"/>
      <c r="CT589" s="32"/>
    </row>
    <row r="590" customFormat="false" ht="24.75" hidden="false" customHeight="true" outlineLevel="0" collapsed="false">
      <c r="A590" s="32"/>
      <c r="B590" s="106" t="n">
        <f aca="false">B589+1</f>
        <v>580</v>
      </c>
      <c r="C590" s="117" t="n">
        <f aca="false">INDEX(_Rge_Projectdata_3rd,$B590,MATCH(C$10,_Rge_Headline_Projectdata,0))</f>
        <v>0</v>
      </c>
      <c r="D590" s="117" t="n">
        <f aca="false">INDEX(_Rge_Projectdata_3rd,$B590,MATCH(D$10,_Rge_Headline_Projectdata,0))</f>
        <v>0</v>
      </c>
      <c r="E590" s="118" t="str">
        <f aca="false" t="array" ref="E590:E590">IF(INDEX(_Rge_Projectdata_3rd,$B590,MATCH(E$10,_Rge_Headline_Projectdata,0))=0,"",INDEX(_Rge_Projectdata_3rd,$B590,MATCH(E$10,_Rge_Headline_Projectdata,0)))</f>
        <v/>
      </c>
      <c r="F590" s="119" t="str">
        <f aca="false">IF(OR(E590=0,E590&gt;_Reportdate),"Open","Closed")</f>
        <v>Open</v>
      </c>
      <c r="G590" s="120"/>
      <c r="H590" s="121"/>
      <c r="I590" s="121"/>
      <c r="J590" s="121"/>
      <c r="K590" s="122" t="n">
        <f aca="false">SUM(H590:J590)</f>
        <v>0</v>
      </c>
      <c r="L590" s="123"/>
      <c r="M590" s="123"/>
      <c r="N590" s="123"/>
      <c r="O590" s="122" t="n">
        <f aca="false">SUM(L590:N590)</f>
        <v>0</v>
      </c>
      <c r="P590" s="123"/>
      <c r="Q590" s="123"/>
      <c r="R590" s="123"/>
      <c r="S590" s="122" t="n">
        <f aca="false">SUM(P590:R590)</f>
        <v>0</v>
      </c>
      <c r="T590" s="123"/>
      <c r="U590" s="123"/>
      <c r="V590" s="123"/>
      <c r="W590" s="122" t="n">
        <f aca="false">SUM(T590:V590)</f>
        <v>0</v>
      </c>
      <c r="X590" s="123"/>
      <c r="Y590" s="123"/>
      <c r="Z590" s="123"/>
      <c r="AA590" s="122" t="n">
        <f aca="false">SUM(X590:Z590)</f>
        <v>0</v>
      </c>
      <c r="AB590" s="123"/>
      <c r="AC590" s="123"/>
      <c r="AD590" s="123"/>
      <c r="AE590" s="123"/>
      <c r="AF590" s="123"/>
      <c r="AG590" s="122" t="n">
        <f aca="false">SUM(AC590:AF590)</f>
        <v>0</v>
      </c>
      <c r="AH590" s="124" t="n">
        <f aca="false">K590+O590+S590+W590+AA590+AB590+AG590</f>
        <v>0</v>
      </c>
      <c r="AI590" s="120"/>
      <c r="AJ590" s="121"/>
      <c r="AK590" s="121"/>
      <c r="AL590" s="121"/>
      <c r="AM590" s="122" t="n">
        <f aca="false">SUM(AJ590:AL590)</f>
        <v>0</v>
      </c>
      <c r="AN590" s="123"/>
      <c r="AO590" s="123"/>
      <c r="AP590" s="123"/>
      <c r="AQ590" s="122" t="n">
        <f aca="false">SUM(AN590:AP590)</f>
        <v>0</v>
      </c>
      <c r="AR590" s="123"/>
      <c r="AS590" s="123"/>
      <c r="AT590" s="123"/>
      <c r="AU590" s="122" t="n">
        <f aca="false">SUM(AR590:AT590)</f>
        <v>0</v>
      </c>
      <c r="AV590" s="123"/>
      <c r="AW590" s="123"/>
      <c r="AX590" s="123"/>
      <c r="AY590" s="122" t="n">
        <f aca="false">SUM(AV590:AX590)</f>
        <v>0</v>
      </c>
      <c r="AZ590" s="123"/>
      <c r="BA590" s="123"/>
      <c r="BB590" s="123"/>
      <c r="BC590" s="122" t="n">
        <f aca="false">SUM(AZ590:BB590)</f>
        <v>0</v>
      </c>
      <c r="BD590" s="123"/>
      <c r="BE590" s="123"/>
      <c r="BF590" s="123"/>
      <c r="BG590" s="123"/>
      <c r="BH590" s="123"/>
      <c r="BI590" s="122" t="n">
        <f aca="false">SUM(BE590:BH590)</f>
        <v>0</v>
      </c>
      <c r="BJ590" s="124" t="n">
        <f aca="false">AM590+AQ590+AU590+AY590+BC590+BD590+BI590</f>
        <v>0</v>
      </c>
      <c r="BK590" s="120"/>
      <c r="BL590" s="121"/>
      <c r="BM590" s="121"/>
      <c r="BN590" s="122" t="n">
        <f aca="false">SUM(BK590:BM590)</f>
        <v>0</v>
      </c>
      <c r="BO590" s="123"/>
      <c r="BP590" s="123"/>
      <c r="BQ590" s="123"/>
      <c r="BR590" s="122" t="n">
        <f aca="false">SUM(BO590:BQ590)</f>
        <v>0</v>
      </c>
      <c r="BS590" s="123"/>
      <c r="BT590" s="123"/>
      <c r="BU590" s="123"/>
      <c r="BV590" s="122" t="n">
        <f aca="false">SUM(BS590:BU590)</f>
        <v>0</v>
      </c>
      <c r="BW590" s="123"/>
      <c r="BX590" s="123"/>
      <c r="BY590" s="123"/>
      <c r="BZ590" s="122" t="n">
        <f aca="false">SUM(BW590:BY590)</f>
        <v>0</v>
      </c>
      <c r="CA590" s="123"/>
      <c r="CB590" s="123"/>
      <c r="CC590" s="123"/>
      <c r="CD590" s="122" t="n">
        <f aca="false">SUM(CA590:CC590)</f>
        <v>0</v>
      </c>
      <c r="CE590" s="123"/>
      <c r="CF590" s="123"/>
      <c r="CG590" s="123"/>
      <c r="CH590" s="123"/>
      <c r="CI590" s="123"/>
      <c r="CJ590" s="122" t="n">
        <f aca="false">SUM(CF590:CI590)</f>
        <v>0</v>
      </c>
      <c r="CK590" s="123" t="n">
        <f aca="false">BN590+BR590+BV590+BZ590+CD590+CE590+CJ590</f>
        <v>0</v>
      </c>
      <c r="CL590" s="125"/>
      <c r="CM590" s="126"/>
      <c r="CN590" s="32"/>
      <c r="CO590" s="32"/>
      <c r="CP590" s="32"/>
      <c r="CQ590" s="32"/>
      <c r="CR590" s="32"/>
      <c r="CS590" s="32"/>
      <c r="CT590" s="32"/>
    </row>
    <row r="591" customFormat="false" ht="24.75" hidden="false" customHeight="true" outlineLevel="0" collapsed="false">
      <c r="A591" s="32"/>
      <c r="B591" s="106" t="n">
        <f aca="false">B590+1</f>
        <v>581</v>
      </c>
      <c r="C591" s="117" t="n">
        <f aca="false">INDEX(_Rge_Projectdata_3rd,$B591,MATCH(C$10,_Rge_Headline_Projectdata,0))</f>
        <v>0</v>
      </c>
      <c r="D591" s="117" t="n">
        <f aca="false">INDEX(_Rge_Projectdata_3rd,$B591,MATCH(D$10,_Rge_Headline_Projectdata,0))</f>
        <v>0</v>
      </c>
      <c r="E591" s="118" t="str">
        <f aca="false" t="array" ref="E591:E591">IF(INDEX(_Rge_Projectdata_3rd,$B591,MATCH(E$10,_Rge_Headline_Projectdata,0))=0,"",INDEX(_Rge_Projectdata_3rd,$B591,MATCH(E$10,_Rge_Headline_Projectdata,0)))</f>
        <v/>
      </c>
      <c r="F591" s="119" t="str">
        <f aca="false">IF(OR(E591=0,E591&gt;_Reportdate),"Open","Closed")</f>
        <v>Open</v>
      </c>
      <c r="G591" s="120"/>
      <c r="H591" s="121"/>
      <c r="I591" s="121"/>
      <c r="J591" s="121"/>
      <c r="K591" s="122" t="n">
        <f aca="false">SUM(H591:J591)</f>
        <v>0</v>
      </c>
      <c r="L591" s="123"/>
      <c r="M591" s="123"/>
      <c r="N591" s="123"/>
      <c r="O591" s="122" t="n">
        <f aca="false">SUM(L591:N591)</f>
        <v>0</v>
      </c>
      <c r="P591" s="123"/>
      <c r="Q591" s="123"/>
      <c r="R591" s="123"/>
      <c r="S591" s="122" t="n">
        <f aca="false">SUM(P591:R591)</f>
        <v>0</v>
      </c>
      <c r="T591" s="123"/>
      <c r="U591" s="123"/>
      <c r="V591" s="123"/>
      <c r="W591" s="122" t="n">
        <f aca="false">SUM(T591:V591)</f>
        <v>0</v>
      </c>
      <c r="X591" s="123"/>
      <c r="Y591" s="123"/>
      <c r="Z591" s="123"/>
      <c r="AA591" s="122" t="n">
        <f aca="false">SUM(X591:Z591)</f>
        <v>0</v>
      </c>
      <c r="AB591" s="123"/>
      <c r="AC591" s="123"/>
      <c r="AD591" s="123"/>
      <c r="AE591" s="123"/>
      <c r="AF591" s="123"/>
      <c r="AG591" s="122" t="n">
        <f aca="false">SUM(AC591:AF591)</f>
        <v>0</v>
      </c>
      <c r="AH591" s="124" t="n">
        <f aca="false">K591+O591+S591+W591+AA591+AB591+AG591</f>
        <v>0</v>
      </c>
      <c r="AI591" s="120"/>
      <c r="AJ591" s="121"/>
      <c r="AK591" s="121"/>
      <c r="AL591" s="121"/>
      <c r="AM591" s="122" t="n">
        <f aca="false">SUM(AJ591:AL591)</f>
        <v>0</v>
      </c>
      <c r="AN591" s="123"/>
      <c r="AO591" s="123"/>
      <c r="AP591" s="123"/>
      <c r="AQ591" s="122" t="n">
        <f aca="false">SUM(AN591:AP591)</f>
        <v>0</v>
      </c>
      <c r="AR591" s="123"/>
      <c r="AS591" s="123"/>
      <c r="AT591" s="123"/>
      <c r="AU591" s="122" t="n">
        <f aca="false">SUM(AR591:AT591)</f>
        <v>0</v>
      </c>
      <c r="AV591" s="123"/>
      <c r="AW591" s="123"/>
      <c r="AX591" s="123"/>
      <c r="AY591" s="122" t="n">
        <f aca="false">SUM(AV591:AX591)</f>
        <v>0</v>
      </c>
      <c r="AZ591" s="123"/>
      <c r="BA591" s="123"/>
      <c r="BB591" s="123"/>
      <c r="BC591" s="122" t="n">
        <f aca="false">SUM(AZ591:BB591)</f>
        <v>0</v>
      </c>
      <c r="BD591" s="123"/>
      <c r="BE591" s="123"/>
      <c r="BF591" s="123"/>
      <c r="BG591" s="123"/>
      <c r="BH591" s="123"/>
      <c r="BI591" s="122" t="n">
        <f aca="false">SUM(BE591:BH591)</f>
        <v>0</v>
      </c>
      <c r="BJ591" s="124" t="n">
        <f aca="false">AM591+AQ591+AU591+AY591+BC591+BD591+BI591</f>
        <v>0</v>
      </c>
      <c r="BK591" s="120"/>
      <c r="BL591" s="121"/>
      <c r="BM591" s="121"/>
      <c r="BN591" s="122" t="n">
        <f aca="false">SUM(BK591:BM591)</f>
        <v>0</v>
      </c>
      <c r="BO591" s="123"/>
      <c r="BP591" s="123"/>
      <c r="BQ591" s="123"/>
      <c r="BR591" s="122" t="n">
        <f aca="false">SUM(BO591:BQ591)</f>
        <v>0</v>
      </c>
      <c r="BS591" s="123"/>
      <c r="BT591" s="123"/>
      <c r="BU591" s="123"/>
      <c r="BV591" s="122" t="n">
        <f aca="false">SUM(BS591:BU591)</f>
        <v>0</v>
      </c>
      <c r="BW591" s="123"/>
      <c r="BX591" s="123"/>
      <c r="BY591" s="123"/>
      <c r="BZ591" s="122" t="n">
        <f aca="false">SUM(BW591:BY591)</f>
        <v>0</v>
      </c>
      <c r="CA591" s="123"/>
      <c r="CB591" s="123"/>
      <c r="CC591" s="123"/>
      <c r="CD591" s="122" t="n">
        <f aca="false">SUM(CA591:CC591)</f>
        <v>0</v>
      </c>
      <c r="CE591" s="123"/>
      <c r="CF591" s="123"/>
      <c r="CG591" s="123"/>
      <c r="CH591" s="123"/>
      <c r="CI591" s="123"/>
      <c r="CJ591" s="122" t="n">
        <f aca="false">SUM(CF591:CI591)</f>
        <v>0</v>
      </c>
      <c r="CK591" s="123" t="n">
        <f aca="false">BN591+BR591+BV591+BZ591+CD591+CE591+CJ591</f>
        <v>0</v>
      </c>
      <c r="CL591" s="125"/>
      <c r="CM591" s="126"/>
      <c r="CN591" s="32"/>
      <c r="CO591" s="32"/>
      <c r="CP591" s="32"/>
      <c r="CQ591" s="32"/>
      <c r="CR591" s="32"/>
      <c r="CS591" s="32"/>
      <c r="CT591" s="32"/>
    </row>
    <row r="592" customFormat="false" ht="24.75" hidden="false" customHeight="true" outlineLevel="0" collapsed="false">
      <c r="A592" s="32"/>
      <c r="B592" s="106" t="n">
        <f aca="false">B591+1</f>
        <v>582</v>
      </c>
      <c r="C592" s="117" t="n">
        <f aca="false">INDEX(_Rge_Projectdata_3rd,$B592,MATCH(C$10,_Rge_Headline_Projectdata,0))</f>
        <v>0</v>
      </c>
      <c r="D592" s="117" t="n">
        <f aca="false">INDEX(_Rge_Projectdata_3rd,$B592,MATCH(D$10,_Rge_Headline_Projectdata,0))</f>
        <v>0</v>
      </c>
      <c r="E592" s="118" t="str">
        <f aca="false" t="array" ref="E592:E592">IF(INDEX(_Rge_Projectdata_3rd,$B592,MATCH(E$10,_Rge_Headline_Projectdata,0))=0,"",INDEX(_Rge_Projectdata_3rd,$B592,MATCH(E$10,_Rge_Headline_Projectdata,0)))</f>
        <v/>
      </c>
      <c r="F592" s="119" t="str">
        <f aca="false">IF(OR(E592=0,E592&gt;_Reportdate),"Open","Closed")</f>
        <v>Open</v>
      </c>
      <c r="G592" s="120"/>
      <c r="H592" s="121"/>
      <c r="I592" s="121"/>
      <c r="J592" s="121"/>
      <c r="K592" s="122" t="n">
        <f aca="false">SUM(H592:J592)</f>
        <v>0</v>
      </c>
      <c r="L592" s="123"/>
      <c r="M592" s="123"/>
      <c r="N592" s="123"/>
      <c r="O592" s="122" t="n">
        <f aca="false">SUM(L592:N592)</f>
        <v>0</v>
      </c>
      <c r="P592" s="123"/>
      <c r="Q592" s="123"/>
      <c r="R592" s="123"/>
      <c r="S592" s="122" t="n">
        <f aca="false">SUM(P592:R592)</f>
        <v>0</v>
      </c>
      <c r="T592" s="123"/>
      <c r="U592" s="123"/>
      <c r="V592" s="123"/>
      <c r="W592" s="122" t="n">
        <f aca="false">SUM(T592:V592)</f>
        <v>0</v>
      </c>
      <c r="X592" s="123"/>
      <c r="Y592" s="123"/>
      <c r="Z592" s="123"/>
      <c r="AA592" s="122" t="n">
        <f aca="false">SUM(X592:Z592)</f>
        <v>0</v>
      </c>
      <c r="AB592" s="123"/>
      <c r="AC592" s="123"/>
      <c r="AD592" s="123"/>
      <c r="AE592" s="123"/>
      <c r="AF592" s="123"/>
      <c r="AG592" s="122" t="n">
        <f aca="false">SUM(AC592:AF592)</f>
        <v>0</v>
      </c>
      <c r="AH592" s="124" t="n">
        <f aca="false">K592+O592+S592+W592+AA592+AB592+AG592</f>
        <v>0</v>
      </c>
      <c r="AI592" s="120"/>
      <c r="AJ592" s="121"/>
      <c r="AK592" s="121"/>
      <c r="AL592" s="121"/>
      <c r="AM592" s="122" t="n">
        <f aca="false">SUM(AJ592:AL592)</f>
        <v>0</v>
      </c>
      <c r="AN592" s="123"/>
      <c r="AO592" s="123"/>
      <c r="AP592" s="123"/>
      <c r="AQ592" s="122" t="n">
        <f aca="false">SUM(AN592:AP592)</f>
        <v>0</v>
      </c>
      <c r="AR592" s="123"/>
      <c r="AS592" s="123"/>
      <c r="AT592" s="123"/>
      <c r="AU592" s="122" t="n">
        <f aca="false">SUM(AR592:AT592)</f>
        <v>0</v>
      </c>
      <c r="AV592" s="123"/>
      <c r="AW592" s="123"/>
      <c r="AX592" s="123"/>
      <c r="AY592" s="122" t="n">
        <f aca="false">SUM(AV592:AX592)</f>
        <v>0</v>
      </c>
      <c r="AZ592" s="123"/>
      <c r="BA592" s="123"/>
      <c r="BB592" s="123"/>
      <c r="BC592" s="122" t="n">
        <f aca="false">SUM(AZ592:BB592)</f>
        <v>0</v>
      </c>
      <c r="BD592" s="123"/>
      <c r="BE592" s="123"/>
      <c r="BF592" s="123"/>
      <c r="BG592" s="123"/>
      <c r="BH592" s="123"/>
      <c r="BI592" s="122" t="n">
        <f aca="false">SUM(BE592:BH592)</f>
        <v>0</v>
      </c>
      <c r="BJ592" s="124" t="n">
        <f aca="false">AM592+AQ592+AU592+AY592+BC592+BD592+BI592</f>
        <v>0</v>
      </c>
      <c r="BK592" s="120"/>
      <c r="BL592" s="121"/>
      <c r="BM592" s="121"/>
      <c r="BN592" s="122" t="n">
        <f aca="false">SUM(BK592:BM592)</f>
        <v>0</v>
      </c>
      <c r="BO592" s="123"/>
      <c r="BP592" s="123"/>
      <c r="BQ592" s="123"/>
      <c r="BR592" s="122" t="n">
        <f aca="false">SUM(BO592:BQ592)</f>
        <v>0</v>
      </c>
      <c r="BS592" s="123"/>
      <c r="BT592" s="123"/>
      <c r="BU592" s="123"/>
      <c r="BV592" s="122" t="n">
        <f aca="false">SUM(BS592:BU592)</f>
        <v>0</v>
      </c>
      <c r="BW592" s="123"/>
      <c r="BX592" s="123"/>
      <c r="BY592" s="123"/>
      <c r="BZ592" s="122" t="n">
        <f aca="false">SUM(BW592:BY592)</f>
        <v>0</v>
      </c>
      <c r="CA592" s="123"/>
      <c r="CB592" s="123"/>
      <c r="CC592" s="123"/>
      <c r="CD592" s="122" t="n">
        <f aca="false">SUM(CA592:CC592)</f>
        <v>0</v>
      </c>
      <c r="CE592" s="123"/>
      <c r="CF592" s="123"/>
      <c r="CG592" s="123"/>
      <c r="CH592" s="123"/>
      <c r="CI592" s="123"/>
      <c r="CJ592" s="122" t="n">
        <f aca="false">SUM(CF592:CI592)</f>
        <v>0</v>
      </c>
      <c r="CK592" s="123" t="n">
        <f aca="false">BN592+BR592+BV592+BZ592+CD592+CE592+CJ592</f>
        <v>0</v>
      </c>
      <c r="CL592" s="125"/>
      <c r="CM592" s="126"/>
      <c r="CN592" s="32"/>
      <c r="CO592" s="32"/>
      <c r="CP592" s="32"/>
      <c r="CQ592" s="32"/>
      <c r="CR592" s="32"/>
      <c r="CS592" s="32"/>
      <c r="CT592" s="32"/>
    </row>
    <row r="593" customFormat="false" ht="24.75" hidden="false" customHeight="true" outlineLevel="0" collapsed="false">
      <c r="A593" s="32"/>
      <c r="B593" s="106" t="n">
        <f aca="false">B592+1</f>
        <v>583</v>
      </c>
      <c r="C593" s="117" t="n">
        <f aca="false">INDEX(_Rge_Projectdata_3rd,$B593,MATCH(C$10,_Rge_Headline_Projectdata,0))</f>
        <v>0</v>
      </c>
      <c r="D593" s="117" t="n">
        <f aca="false">INDEX(_Rge_Projectdata_3rd,$B593,MATCH(D$10,_Rge_Headline_Projectdata,0))</f>
        <v>0</v>
      </c>
      <c r="E593" s="118" t="str">
        <f aca="false" t="array" ref="E593:E593">IF(INDEX(_Rge_Projectdata_3rd,$B593,MATCH(E$10,_Rge_Headline_Projectdata,0))=0,"",INDEX(_Rge_Projectdata_3rd,$B593,MATCH(E$10,_Rge_Headline_Projectdata,0)))</f>
        <v/>
      </c>
      <c r="F593" s="119" t="str">
        <f aca="false">IF(OR(E593=0,E593&gt;_Reportdate),"Open","Closed")</f>
        <v>Open</v>
      </c>
      <c r="G593" s="120"/>
      <c r="H593" s="121"/>
      <c r="I593" s="121"/>
      <c r="J593" s="121"/>
      <c r="K593" s="122" t="n">
        <f aca="false">SUM(H593:J593)</f>
        <v>0</v>
      </c>
      <c r="L593" s="123"/>
      <c r="M593" s="123"/>
      <c r="N593" s="123"/>
      <c r="O593" s="122" t="n">
        <f aca="false">SUM(L593:N593)</f>
        <v>0</v>
      </c>
      <c r="P593" s="123"/>
      <c r="Q593" s="123"/>
      <c r="R593" s="123"/>
      <c r="S593" s="122" t="n">
        <f aca="false">SUM(P593:R593)</f>
        <v>0</v>
      </c>
      <c r="T593" s="123"/>
      <c r="U593" s="123"/>
      <c r="V593" s="123"/>
      <c r="W593" s="122" t="n">
        <f aca="false">SUM(T593:V593)</f>
        <v>0</v>
      </c>
      <c r="X593" s="123"/>
      <c r="Y593" s="123"/>
      <c r="Z593" s="123"/>
      <c r="AA593" s="122" t="n">
        <f aca="false">SUM(X593:Z593)</f>
        <v>0</v>
      </c>
      <c r="AB593" s="123"/>
      <c r="AC593" s="123"/>
      <c r="AD593" s="123"/>
      <c r="AE593" s="123"/>
      <c r="AF593" s="123"/>
      <c r="AG593" s="122" t="n">
        <f aca="false">SUM(AC593:AF593)</f>
        <v>0</v>
      </c>
      <c r="AH593" s="124" t="n">
        <f aca="false">K593+O593+S593+W593+AA593+AB593+AG593</f>
        <v>0</v>
      </c>
      <c r="AI593" s="120"/>
      <c r="AJ593" s="121"/>
      <c r="AK593" s="121"/>
      <c r="AL593" s="121"/>
      <c r="AM593" s="122" t="n">
        <f aca="false">SUM(AJ593:AL593)</f>
        <v>0</v>
      </c>
      <c r="AN593" s="123"/>
      <c r="AO593" s="123"/>
      <c r="AP593" s="123"/>
      <c r="AQ593" s="122" t="n">
        <f aca="false">SUM(AN593:AP593)</f>
        <v>0</v>
      </c>
      <c r="AR593" s="123"/>
      <c r="AS593" s="123"/>
      <c r="AT593" s="123"/>
      <c r="AU593" s="122" t="n">
        <f aca="false">SUM(AR593:AT593)</f>
        <v>0</v>
      </c>
      <c r="AV593" s="123"/>
      <c r="AW593" s="123"/>
      <c r="AX593" s="123"/>
      <c r="AY593" s="122" t="n">
        <f aca="false">SUM(AV593:AX593)</f>
        <v>0</v>
      </c>
      <c r="AZ593" s="123"/>
      <c r="BA593" s="123"/>
      <c r="BB593" s="123"/>
      <c r="BC593" s="122" t="n">
        <f aca="false">SUM(AZ593:BB593)</f>
        <v>0</v>
      </c>
      <c r="BD593" s="123"/>
      <c r="BE593" s="123"/>
      <c r="BF593" s="123"/>
      <c r="BG593" s="123"/>
      <c r="BH593" s="123"/>
      <c r="BI593" s="122" t="n">
        <f aca="false">SUM(BE593:BH593)</f>
        <v>0</v>
      </c>
      <c r="BJ593" s="124" t="n">
        <f aca="false">AM593+AQ593+AU593+AY593+BC593+BD593+BI593</f>
        <v>0</v>
      </c>
      <c r="BK593" s="120"/>
      <c r="BL593" s="121"/>
      <c r="BM593" s="121"/>
      <c r="BN593" s="122" t="n">
        <f aca="false">SUM(BK593:BM593)</f>
        <v>0</v>
      </c>
      <c r="BO593" s="123"/>
      <c r="BP593" s="123"/>
      <c r="BQ593" s="123"/>
      <c r="BR593" s="122" t="n">
        <f aca="false">SUM(BO593:BQ593)</f>
        <v>0</v>
      </c>
      <c r="BS593" s="123"/>
      <c r="BT593" s="123"/>
      <c r="BU593" s="123"/>
      <c r="BV593" s="122" t="n">
        <f aca="false">SUM(BS593:BU593)</f>
        <v>0</v>
      </c>
      <c r="BW593" s="123"/>
      <c r="BX593" s="123"/>
      <c r="BY593" s="123"/>
      <c r="BZ593" s="122" t="n">
        <f aca="false">SUM(BW593:BY593)</f>
        <v>0</v>
      </c>
      <c r="CA593" s="123"/>
      <c r="CB593" s="123"/>
      <c r="CC593" s="123"/>
      <c r="CD593" s="122" t="n">
        <f aca="false">SUM(CA593:CC593)</f>
        <v>0</v>
      </c>
      <c r="CE593" s="123"/>
      <c r="CF593" s="123"/>
      <c r="CG593" s="123"/>
      <c r="CH593" s="123"/>
      <c r="CI593" s="123"/>
      <c r="CJ593" s="122" t="n">
        <f aca="false">SUM(CF593:CI593)</f>
        <v>0</v>
      </c>
      <c r="CK593" s="123" t="n">
        <f aca="false">BN593+BR593+BV593+BZ593+CD593+CE593+CJ593</f>
        <v>0</v>
      </c>
      <c r="CL593" s="125"/>
      <c r="CM593" s="126"/>
      <c r="CN593" s="32"/>
      <c r="CO593" s="32"/>
      <c r="CP593" s="32"/>
      <c r="CQ593" s="32"/>
      <c r="CR593" s="32"/>
      <c r="CS593" s="32"/>
      <c r="CT593" s="32"/>
    </row>
    <row r="594" customFormat="false" ht="24.75" hidden="false" customHeight="true" outlineLevel="0" collapsed="false">
      <c r="A594" s="32"/>
      <c r="B594" s="106" t="n">
        <f aca="false">B593+1</f>
        <v>584</v>
      </c>
      <c r="C594" s="117" t="n">
        <f aca="false">INDEX(_Rge_Projectdata_3rd,$B594,MATCH(C$10,_Rge_Headline_Projectdata,0))</f>
        <v>0</v>
      </c>
      <c r="D594" s="117" t="n">
        <f aca="false">INDEX(_Rge_Projectdata_3rd,$B594,MATCH(D$10,_Rge_Headline_Projectdata,0))</f>
        <v>0</v>
      </c>
      <c r="E594" s="118" t="str">
        <f aca="false" t="array" ref="E594:E594">IF(INDEX(_Rge_Projectdata_3rd,$B594,MATCH(E$10,_Rge_Headline_Projectdata,0))=0,"",INDEX(_Rge_Projectdata_3rd,$B594,MATCH(E$10,_Rge_Headline_Projectdata,0)))</f>
        <v/>
      </c>
      <c r="F594" s="119" t="str">
        <f aca="false">IF(OR(E594=0,E594&gt;_Reportdate),"Open","Closed")</f>
        <v>Open</v>
      </c>
      <c r="G594" s="120"/>
      <c r="H594" s="121"/>
      <c r="I594" s="121"/>
      <c r="J594" s="121"/>
      <c r="K594" s="122" t="n">
        <f aca="false">SUM(H594:J594)</f>
        <v>0</v>
      </c>
      <c r="L594" s="123"/>
      <c r="M594" s="123"/>
      <c r="N594" s="123"/>
      <c r="O594" s="122" t="n">
        <f aca="false">SUM(L594:N594)</f>
        <v>0</v>
      </c>
      <c r="P594" s="123"/>
      <c r="Q594" s="123"/>
      <c r="R594" s="123"/>
      <c r="S594" s="122" t="n">
        <f aca="false">SUM(P594:R594)</f>
        <v>0</v>
      </c>
      <c r="T594" s="123"/>
      <c r="U594" s="123"/>
      <c r="V594" s="123"/>
      <c r="W594" s="122" t="n">
        <f aca="false">SUM(T594:V594)</f>
        <v>0</v>
      </c>
      <c r="X594" s="123"/>
      <c r="Y594" s="123"/>
      <c r="Z594" s="123"/>
      <c r="AA594" s="122" t="n">
        <f aca="false">SUM(X594:Z594)</f>
        <v>0</v>
      </c>
      <c r="AB594" s="123"/>
      <c r="AC594" s="123"/>
      <c r="AD594" s="123"/>
      <c r="AE594" s="123"/>
      <c r="AF594" s="123"/>
      <c r="AG594" s="122" t="n">
        <f aca="false">SUM(AC594:AF594)</f>
        <v>0</v>
      </c>
      <c r="AH594" s="124" t="n">
        <f aca="false">K594+O594+S594+W594+AA594+AB594+AG594</f>
        <v>0</v>
      </c>
      <c r="AI594" s="120"/>
      <c r="AJ594" s="121"/>
      <c r="AK594" s="121"/>
      <c r="AL594" s="121"/>
      <c r="AM594" s="122" t="n">
        <f aca="false">SUM(AJ594:AL594)</f>
        <v>0</v>
      </c>
      <c r="AN594" s="123"/>
      <c r="AO594" s="123"/>
      <c r="AP594" s="123"/>
      <c r="AQ594" s="122" t="n">
        <f aca="false">SUM(AN594:AP594)</f>
        <v>0</v>
      </c>
      <c r="AR594" s="123"/>
      <c r="AS594" s="123"/>
      <c r="AT594" s="123"/>
      <c r="AU594" s="122" t="n">
        <f aca="false">SUM(AR594:AT594)</f>
        <v>0</v>
      </c>
      <c r="AV594" s="123"/>
      <c r="AW594" s="123"/>
      <c r="AX594" s="123"/>
      <c r="AY594" s="122" t="n">
        <f aca="false">SUM(AV594:AX594)</f>
        <v>0</v>
      </c>
      <c r="AZ594" s="123"/>
      <c r="BA594" s="123"/>
      <c r="BB594" s="123"/>
      <c r="BC594" s="122" t="n">
        <f aca="false">SUM(AZ594:BB594)</f>
        <v>0</v>
      </c>
      <c r="BD594" s="123"/>
      <c r="BE594" s="123"/>
      <c r="BF594" s="123"/>
      <c r="BG594" s="123"/>
      <c r="BH594" s="123"/>
      <c r="BI594" s="122" t="n">
        <f aca="false">SUM(BE594:BH594)</f>
        <v>0</v>
      </c>
      <c r="BJ594" s="124" t="n">
        <f aca="false">AM594+AQ594+AU594+AY594+BC594+BD594+BI594</f>
        <v>0</v>
      </c>
      <c r="BK594" s="120"/>
      <c r="BL594" s="121"/>
      <c r="BM594" s="121"/>
      <c r="BN594" s="122" t="n">
        <f aca="false">SUM(BK594:BM594)</f>
        <v>0</v>
      </c>
      <c r="BO594" s="123"/>
      <c r="BP594" s="123"/>
      <c r="BQ594" s="123"/>
      <c r="BR594" s="122" t="n">
        <f aca="false">SUM(BO594:BQ594)</f>
        <v>0</v>
      </c>
      <c r="BS594" s="123"/>
      <c r="BT594" s="123"/>
      <c r="BU594" s="123"/>
      <c r="BV594" s="122" t="n">
        <f aca="false">SUM(BS594:BU594)</f>
        <v>0</v>
      </c>
      <c r="BW594" s="123"/>
      <c r="BX594" s="123"/>
      <c r="BY594" s="123"/>
      <c r="BZ594" s="122" t="n">
        <f aca="false">SUM(BW594:BY594)</f>
        <v>0</v>
      </c>
      <c r="CA594" s="123"/>
      <c r="CB594" s="123"/>
      <c r="CC594" s="123"/>
      <c r="CD594" s="122" t="n">
        <f aca="false">SUM(CA594:CC594)</f>
        <v>0</v>
      </c>
      <c r="CE594" s="123"/>
      <c r="CF594" s="123"/>
      <c r="CG594" s="123"/>
      <c r="CH594" s="123"/>
      <c r="CI594" s="123"/>
      <c r="CJ594" s="122" t="n">
        <f aca="false">SUM(CF594:CI594)</f>
        <v>0</v>
      </c>
      <c r="CK594" s="123" t="n">
        <f aca="false">BN594+BR594+BV594+BZ594+CD594+CE594+CJ594</f>
        <v>0</v>
      </c>
      <c r="CL594" s="125"/>
      <c r="CM594" s="126"/>
      <c r="CN594" s="32"/>
      <c r="CO594" s="32"/>
      <c r="CP594" s="32"/>
      <c r="CQ594" s="32"/>
      <c r="CR594" s="32"/>
      <c r="CS594" s="32"/>
      <c r="CT594" s="32"/>
    </row>
    <row r="595" customFormat="false" ht="24.75" hidden="false" customHeight="true" outlineLevel="0" collapsed="false">
      <c r="A595" s="32"/>
      <c r="B595" s="106" t="n">
        <f aca="false">B594+1</f>
        <v>585</v>
      </c>
      <c r="C595" s="117" t="n">
        <f aca="false">INDEX(_Rge_Projectdata_3rd,$B595,MATCH(C$10,_Rge_Headline_Projectdata,0))</f>
        <v>0</v>
      </c>
      <c r="D595" s="117" t="n">
        <f aca="false">INDEX(_Rge_Projectdata_3rd,$B595,MATCH(D$10,_Rge_Headline_Projectdata,0))</f>
        <v>0</v>
      </c>
      <c r="E595" s="118" t="str">
        <f aca="false" t="array" ref="E595:E595">IF(INDEX(_Rge_Projectdata_3rd,$B595,MATCH(E$10,_Rge_Headline_Projectdata,0))=0,"",INDEX(_Rge_Projectdata_3rd,$B595,MATCH(E$10,_Rge_Headline_Projectdata,0)))</f>
        <v/>
      </c>
      <c r="F595" s="119" t="str">
        <f aca="false">IF(OR(E595=0,E595&gt;_Reportdate),"Open","Closed")</f>
        <v>Open</v>
      </c>
      <c r="G595" s="120"/>
      <c r="H595" s="121"/>
      <c r="I595" s="121"/>
      <c r="J595" s="121"/>
      <c r="K595" s="122" t="n">
        <f aca="false">SUM(H595:J595)</f>
        <v>0</v>
      </c>
      <c r="L595" s="123"/>
      <c r="M595" s="123"/>
      <c r="N595" s="123"/>
      <c r="O595" s="122" t="n">
        <f aca="false">SUM(L595:N595)</f>
        <v>0</v>
      </c>
      <c r="P595" s="123"/>
      <c r="Q595" s="123"/>
      <c r="R595" s="123"/>
      <c r="S595" s="122" t="n">
        <f aca="false">SUM(P595:R595)</f>
        <v>0</v>
      </c>
      <c r="T595" s="123"/>
      <c r="U595" s="123"/>
      <c r="V595" s="123"/>
      <c r="W595" s="122" t="n">
        <f aca="false">SUM(T595:V595)</f>
        <v>0</v>
      </c>
      <c r="X595" s="123"/>
      <c r="Y595" s="123"/>
      <c r="Z595" s="123"/>
      <c r="AA595" s="122" t="n">
        <f aca="false">SUM(X595:Z595)</f>
        <v>0</v>
      </c>
      <c r="AB595" s="123"/>
      <c r="AC595" s="123"/>
      <c r="AD595" s="123"/>
      <c r="AE595" s="123"/>
      <c r="AF595" s="123"/>
      <c r="AG595" s="122" t="n">
        <f aca="false">SUM(AC595:AF595)</f>
        <v>0</v>
      </c>
      <c r="AH595" s="124" t="n">
        <f aca="false">K595+O595+S595+W595+AA595+AB595+AG595</f>
        <v>0</v>
      </c>
      <c r="AI595" s="120"/>
      <c r="AJ595" s="121"/>
      <c r="AK595" s="121"/>
      <c r="AL595" s="121"/>
      <c r="AM595" s="122" t="n">
        <f aca="false">SUM(AJ595:AL595)</f>
        <v>0</v>
      </c>
      <c r="AN595" s="123"/>
      <c r="AO595" s="123"/>
      <c r="AP595" s="123"/>
      <c r="AQ595" s="122" t="n">
        <f aca="false">SUM(AN595:AP595)</f>
        <v>0</v>
      </c>
      <c r="AR595" s="123"/>
      <c r="AS595" s="123"/>
      <c r="AT595" s="123"/>
      <c r="AU595" s="122" t="n">
        <f aca="false">SUM(AR595:AT595)</f>
        <v>0</v>
      </c>
      <c r="AV595" s="123"/>
      <c r="AW595" s="123"/>
      <c r="AX595" s="123"/>
      <c r="AY595" s="122" t="n">
        <f aca="false">SUM(AV595:AX595)</f>
        <v>0</v>
      </c>
      <c r="AZ595" s="123"/>
      <c r="BA595" s="123"/>
      <c r="BB595" s="123"/>
      <c r="BC595" s="122" t="n">
        <f aca="false">SUM(AZ595:BB595)</f>
        <v>0</v>
      </c>
      <c r="BD595" s="123"/>
      <c r="BE595" s="123"/>
      <c r="BF595" s="123"/>
      <c r="BG595" s="123"/>
      <c r="BH595" s="123"/>
      <c r="BI595" s="122" t="n">
        <f aca="false">SUM(BE595:BH595)</f>
        <v>0</v>
      </c>
      <c r="BJ595" s="124" t="n">
        <f aca="false">AM595+AQ595+AU595+AY595+BC595+BD595+BI595</f>
        <v>0</v>
      </c>
      <c r="BK595" s="120"/>
      <c r="BL595" s="121"/>
      <c r="BM595" s="121"/>
      <c r="BN595" s="122" t="n">
        <f aca="false">SUM(BK595:BM595)</f>
        <v>0</v>
      </c>
      <c r="BO595" s="123"/>
      <c r="BP595" s="123"/>
      <c r="BQ595" s="123"/>
      <c r="BR595" s="122" t="n">
        <f aca="false">SUM(BO595:BQ595)</f>
        <v>0</v>
      </c>
      <c r="BS595" s="123"/>
      <c r="BT595" s="123"/>
      <c r="BU595" s="123"/>
      <c r="BV595" s="122" t="n">
        <f aca="false">SUM(BS595:BU595)</f>
        <v>0</v>
      </c>
      <c r="BW595" s="123"/>
      <c r="BX595" s="123"/>
      <c r="BY595" s="123"/>
      <c r="BZ595" s="122" t="n">
        <f aca="false">SUM(BW595:BY595)</f>
        <v>0</v>
      </c>
      <c r="CA595" s="123"/>
      <c r="CB595" s="123"/>
      <c r="CC595" s="123"/>
      <c r="CD595" s="122" t="n">
        <f aca="false">SUM(CA595:CC595)</f>
        <v>0</v>
      </c>
      <c r="CE595" s="123"/>
      <c r="CF595" s="123"/>
      <c r="CG595" s="123"/>
      <c r="CH595" s="123"/>
      <c r="CI595" s="123"/>
      <c r="CJ595" s="122" t="n">
        <f aca="false">SUM(CF595:CI595)</f>
        <v>0</v>
      </c>
      <c r="CK595" s="123" t="n">
        <f aca="false">BN595+BR595+BV595+BZ595+CD595+CE595+CJ595</f>
        <v>0</v>
      </c>
      <c r="CL595" s="125"/>
      <c r="CM595" s="126"/>
      <c r="CN595" s="32"/>
      <c r="CO595" s="32"/>
      <c r="CP595" s="32"/>
      <c r="CQ595" s="32"/>
      <c r="CR595" s="32"/>
      <c r="CS595" s="32"/>
      <c r="CT595" s="32"/>
    </row>
    <row r="596" customFormat="false" ht="24.75" hidden="false" customHeight="true" outlineLevel="0" collapsed="false">
      <c r="A596" s="32"/>
      <c r="B596" s="106" t="n">
        <f aca="false">B595+1</f>
        <v>586</v>
      </c>
      <c r="C596" s="117" t="n">
        <f aca="false">INDEX(_Rge_Projectdata_3rd,$B596,MATCH(C$10,_Rge_Headline_Projectdata,0))</f>
        <v>0</v>
      </c>
      <c r="D596" s="117" t="n">
        <f aca="false">INDEX(_Rge_Projectdata_3rd,$B596,MATCH(D$10,_Rge_Headline_Projectdata,0))</f>
        <v>0</v>
      </c>
      <c r="E596" s="118" t="str">
        <f aca="false" t="array" ref="E596:E596">IF(INDEX(_Rge_Projectdata_3rd,$B596,MATCH(E$10,_Rge_Headline_Projectdata,0))=0,"",INDEX(_Rge_Projectdata_3rd,$B596,MATCH(E$10,_Rge_Headline_Projectdata,0)))</f>
        <v/>
      </c>
      <c r="F596" s="119" t="str">
        <f aca="false">IF(OR(E596=0,E596&gt;_Reportdate),"Open","Closed")</f>
        <v>Open</v>
      </c>
      <c r="G596" s="120"/>
      <c r="H596" s="121"/>
      <c r="I596" s="121"/>
      <c r="J596" s="121"/>
      <c r="K596" s="122" t="n">
        <f aca="false">SUM(H596:J596)</f>
        <v>0</v>
      </c>
      <c r="L596" s="123"/>
      <c r="M596" s="123"/>
      <c r="N596" s="123"/>
      <c r="O596" s="122" t="n">
        <f aca="false">SUM(L596:N596)</f>
        <v>0</v>
      </c>
      <c r="P596" s="123"/>
      <c r="Q596" s="123"/>
      <c r="R596" s="123"/>
      <c r="S596" s="122" t="n">
        <f aca="false">SUM(P596:R596)</f>
        <v>0</v>
      </c>
      <c r="T596" s="123"/>
      <c r="U596" s="123"/>
      <c r="V596" s="123"/>
      <c r="W596" s="122" t="n">
        <f aca="false">SUM(T596:V596)</f>
        <v>0</v>
      </c>
      <c r="X596" s="123"/>
      <c r="Y596" s="123"/>
      <c r="Z596" s="123"/>
      <c r="AA596" s="122" t="n">
        <f aca="false">SUM(X596:Z596)</f>
        <v>0</v>
      </c>
      <c r="AB596" s="123"/>
      <c r="AC596" s="123"/>
      <c r="AD596" s="123"/>
      <c r="AE596" s="123"/>
      <c r="AF596" s="123"/>
      <c r="AG596" s="122" t="n">
        <f aca="false">SUM(AC596:AF596)</f>
        <v>0</v>
      </c>
      <c r="AH596" s="124" t="n">
        <f aca="false">K596+O596+S596+W596+AA596+AB596+AG596</f>
        <v>0</v>
      </c>
      <c r="AI596" s="120"/>
      <c r="AJ596" s="121"/>
      <c r="AK596" s="121"/>
      <c r="AL596" s="121"/>
      <c r="AM596" s="122" t="n">
        <f aca="false">SUM(AJ596:AL596)</f>
        <v>0</v>
      </c>
      <c r="AN596" s="123"/>
      <c r="AO596" s="123"/>
      <c r="AP596" s="123"/>
      <c r="AQ596" s="122" t="n">
        <f aca="false">SUM(AN596:AP596)</f>
        <v>0</v>
      </c>
      <c r="AR596" s="123"/>
      <c r="AS596" s="123"/>
      <c r="AT596" s="123"/>
      <c r="AU596" s="122" t="n">
        <f aca="false">SUM(AR596:AT596)</f>
        <v>0</v>
      </c>
      <c r="AV596" s="123"/>
      <c r="AW596" s="123"/>
      <c r="AX596" s="123"/>
      <c r="AY596" s="122" t="n">
        <f aca="false">SUM(AV596:AX596)</f>
        <v>0</v>
      </c>
      <c r="AZ596" s="123"/>
      <c r="BA596" s="123"/>
      <c r="BB596" s="123"/>
      <c r="BC596" s="122" t="n">
        <f aca="false">SUM(AZ596:BB596)</f>
        <v>0</v>
      </c>
      <c r="BD596" s="123"/>
      <c r="BE596" s="123"/>
      <c r="BF596" s="123"/>
      <c r="BG596" s="123"/>
      <c r="BH596" s="123"/>
      <c r="BI596" s="122" t="n">
        <f aca="false">SUM(BE596:BH596)</f>
        <v>0</v>
      </c>
      <c r="BJ596" s="124" t="n">
        <f aca="false">AM596+AQ596+AU596+AY596+BC596+BD596+BI596</f>
        <v>0</v>
      </c>
      <c r="BK596" s="120"/>
      <c r="BL596" s="121"/>
      <c r="BM596" s="121"/>
      <c r="BN596" s="122" t="n">
        <f aca="false">SUM(BK596:BM596)</f>
        <v>0</v>
      </c>
      <c r="BO596" s="123"/>
      <c r="BP596" s="123"/>
      <c r="BQ596" s="123"/>
      <c r="BR596" s="122" t="n">
        <f aca="false">SUM(BO596:BQ596)</f>
        <v>0</v>
      </c>
      <c r="BS596" s="123"/>
      <c r="BT596" s="123"/>
      <c r="BU596" s="123"/>
      <c r="BV596" s="122" t="n">
        <f aca="false">SUM(BS596:BU596)</f>
        <v>0</v>
      </c>
      <c r="BW596" s="123"/>
      <c r="BX596" s="123"/>
      <c r="BY596" s="123"/>
      <c r="BZ596" s="122" t="n">
        <f aca="false">SUM(BW596:BY596)</f>
        <v>0</v>
      </c>
      <c r="CA596" s="123"/>
      <c r="CB596" s="123"/>
      <c r="CC596" s="123"/>
      <c r="CD596" s="122" t="n">
        <f aca="false">SUM(CA596:CC596)</f>
        <v>0</v>
      </c>
      <c r="CE596" s="123"/>
      <c r="CF596" s="123"/>
      <c r="CG596" s="123"/>
      <c r="CH596" s="123"/>
      <c r="CI596" s="123"/>
      <c r="CJ596" s="122" t="n">
        <f aca="false">SUM(CF596:CI596)</f>
        <v>0</v>
      </c>
      <c r="CK596" s="123" t="n">
        <f aca="false">BN596+BR596+BV596+BZ596+CD596+CE596+CJ596</f>
        <v>0</v>
      </c>
      <c r="CL596" s="125"/>
      <c r="CM596" s="126"/>
      <c r="CN596" s="32"/>
      <c r="CO596" s="32"/>
      <c r="CP596" s="32"/>
      <c r="CQ596" s="32"/>
      <c r="CR596" s="32"/>
      <c r="CS596" s="32"/>
      <c r="CT596" s="32"/>
    </row>
    <row r="597" customFormat="false" ht="24.75" hidden="false" customHeight="true" outlineLevel="0" collapsed="false">
      <c r="A597" s="32"/>
      <c r="B597" s="106" t="n">
        <f aca="false">B596+1</f>
        <v>587</v>
      </c>
      <c r="C597" s="117" t="n">
        <f aca="false">INDEX(_Rge_Projectdata_3rd,$B597,MATCH(C$10,_Rge_Headline_Projectdata,0))</f>
        <v>0</v>
      </c>
      <c r="D597" s="117" t="n">
        <f aca="false">INDEX(_Rge_Projectdata_3rd,$B597,MATCH(D$10,_Rge_Headline_Projectdata,0))</f>
        <v>0</v>
      </c>
      <c r="E597" s="118" t="str">
        <f aca="false" t="array" ref="E597:E597">IF(INDEX(_Rge_Projectdata_3rd,$B597,MATCH(E$10,_Rge_Headline_Projectdata,0))=0,"",INDEX(_Rge_Projectdata_3rd,$B597,MATCH(E$10,_Rge_Headline_Projectdata,0)))</f>
        <v/>
      </c>
      <c r="F597" s="119" t="str">
        <f aca="false">IF(OR(E597=0,E597&gt;_Reportdate),"Open","Closed")</f>
        <v>Open</v>
      </c>
      <c r="G597" s="120"/>
      <c r="H597" s="121"/>
      <c r="I597" s="121"/>
      <c r="J597" s="121"/>
      <c r="K597" s="122" t="n">
        <f aca="false">SUM(H597:J597)</f>
        <v>0</v>
      </c>
      <c r="L597" s="123"/>
      <c r="M597" s="123"/>
      <c r="N597" s="123"/>
      <c r="O597" s="122" t="n">
        <f aca="false">SUM(L597:N597)</f>
        <v>0</v>
      </c>
      <c r="P597" s="123"/>
      <c r="Q597" s="123"/>
      <c r="R597" s="123"/>
      <c r="S597" s="122" t="n">
        <f aca="false">SUM(P597:R597)</f>
        <v>0</v>
      </c>
      <c r="T597" s="123"/>
      <c r="U597" s="123"/>
      <c r="V597" s="123"/>
      <c r="W597" s="122" t="n">
        <f aca="false">SUM(T597:V597)</f>
        <v>0</v>
      </c>
      <c r="X597" s="123"/>
      <c r="Y597" s="123"/>
      <c r="Z597" s="123"/>
      <c r="AA597" s="122" t="n">
        <f aca="false">SUM(X597:Z597)</f>
        <v>0</v>
      </c>
      <c r="AB597" s="123"/>
      <c r="AC597" s="123"/>
      <c r="AD597" s="123"/>
      <c r="AE597" s="123"/>
      <c r="AF597" s="123"/>
      <c r="AG597" s="122" t="n">
        <f aca="false">SUM(AC597:AF597)</f>
        <v>0</v>
      </c>
      <c r="AH597" s="124" t="n">
        <f aca="false">K597+O597+S597+W597+AA597+AB597+AG597</f>
        <v>0</v>
      </c>
      <c r="AI597" s="120"/>
      <c r="AJ597" s="121"/>
      <c r="AK597" s="121"/>
      <c r="AL597" s="121"/>
      <c r="AM597" s="122" t="n">
        <f aca="false">SUM(AJ597:AL597)</f>
        <v>0</v>
      </c>
      <c r="AN597" s="123"/>
      <c r="AO597" s="123"/>
      <c r="AP597" s="123"/>
      <c r="AQ597" s="122" t="n">
        <f aca="false">SUM(AN597:AP597)</f>
        <v>0</v>
      </c>
      <c r="AR597" s="123"/>
      <c r="AS597" s="123"/>
      <c r="AT597" s="123"/>
      <c r="AU597" s="122" t="n">
        <f aca="false">SUM(AR597:AT597)</f>
        <v>0</v>
      </c>
      <c r="AV597" s="123"/>
      <c r="AW597" s="123"/>
      <c r="AX597" s="123"/>
      <c r="AY597" s="122" t="n">
        <f aca="false">SUM(AV597:AX597)</f>
        <v>0</v>
      </c>
      <c r="AZ597" s="123"/>
      <c r="BA597" s="123"/>
      <c r="BB597" s="123"/>
      <c r="BC597" s="122" t="n">
        <f aca="false">SUM(AZ597:BB597)</f>
        <v>0</v>
      </c>
      <c r="BD597" s="123"/>
      <c r="BE597" s="123"/>
      <c r="BF597" s="123"/>
      <c r="BG597" s="123"/>
      <c r="BH597" s="123"/>
      <c r="BI597" s="122" t="n">
        <f aca="false">SUM(BE597:BH597)</f>
        <v>0</v>
      </c>
      <c r="BJ597" s="124" t="n">
        <f aca="false">AM597+AQ597+AU597+AY597+BC597+BD597+BI597</f>
        <v>0</v>
      </c>
      <c r="BK597" s="120"/>
      <c r="BL597" s="121"/>
      <c r="BM597" s="121"/>
      <c r="BN597" s="122" t="n">
        <f aca="false">SUM(BK597:BM597)</f>
        <v>0</v>
      </c>
      <c r="BO597" s="123"/>
      <c r="BP597" s="123"/>
      <c r="BQ597" s="123"/>
      <c r="BR597" s="122" t="n">
        <f aca="false">SUM(BO597:BQ597)</f>
        <v>0</v>
      </c>
      <c r="BS597" s="123"/>
      <c r="BT597" s="123"/>
      <c r="BU597" s="123"/>
      <c r="BV597" s="122" t="n">
        <f aca="false">SUM(BS597:BU597)</f>
        <v>0</v>
      </c>
      <c r="BW597" s="123"/>
      <c r="BX597" s="123"/>
      <c r="BY597" s="123"/>
      <c r="BZ597" s="122" t="n">
        <f aca="false">SUM(BW597:BY597)</f>
        <v>0</v>
      </c>
      <c r="CA597" s="123"/>
      <c r="CB597" s="123"/>
      <c r="CC597" s="123"/>
      <c r="CD597" s="122" t="n">
        <f aca="false">SUM(CA597:CC597)</f>
        <v>0</v>
      </c>
      <c r="CE597" s="123"/>
      <c r="CF597" s="123"/>
      <c r="CG597" s="123"/>
      <c r="CH597" s="123"/>
      <c r="CI597" s="123"/>
      <c r="CJ597" s="122" t="n">
        <f aca="false">SUM(CF597:CI597)</f>
        <v>0</v>
      </c>
      <c r="CK597" s="123" t="n">
        <f aca="false">BN597+BR597+BV597+BZ597+CD597+CE597+CJ597</f>
        <v>0</v>
      </c>
      <c r="CL597" s="125"/>
      <c r="CM597" s="126"/>
      <c r="CN597" s="32"/>
      <c r="CO597" s="32"/>
      <c r="CP597" s="32"/>
      <c r="CQ597" s="32"/>
      <c r="CR597" s="32"/>
      <c r="CS597" s="32"/>
      <c r="CT597" s="32"/>
    </row>
    <row r="598" customFormat="false" ht="24.75" hidden="false" customHeight="true" outlineLevel="0" collapsed="false">
      <c r="A598" s="32"/>
      <c r="B598" s="106" t="n">
        <f aca="false">B597+1</f>
        <v>588</v>
      </c>
      <c r="C598" s="117" t="n">
        <f aca="false">INDEX(_Rge_Projectdata_3rd,$B598,MATCH(C$10,_Rge_Headline_Projectdata,0))</f>
        <v>0</v>
      </c>
      <c r="D598" s="117" t="n">
        <f aca="false">INDEX(_Rge_Projectdata_3rd,$B598,MATCH(D$10,_Rge_Headline_Projectdata,0))</f>
        <v>0</v>
      </c>
      <c r="E598" s="118" t="str">
        <f aca="false" t="array" ref="E598:E598">IF(INDEX(_Rge_Projectdata_3rd,$B598,MATCH(E$10,_Rge_Headline_Projectdata,0))=0,"",INDEX(_Rge_Projectdata_3rd,$B598,MATCH(E$10,_Rge_Headline_Projectdata,0)))</f>
        <v/>
      </c>
      <c r="F598" s="119" t="str">
        <f aca="false">IF(OR(E598=0,E598&gt;_Reportdate),"Open","Closed")</f>
        <v>Open</v>
      </c>
      <c r="G598" s="120"/>
      <c r="H598" s="121"/>
      <c r="I598" s="121"/>
      <c r="J598" s="121"/>
      <c r="K598" s="122" t="n">
        <f aca="false">SUM(H598:J598)</f>
        <v>0</v>
      </c>
      <c r="L598" s="123"/>
      <c r="M598" s="123"/>
      <c r="N598" s="123"/>
      <c r="O598" s="122" t="n">
        <f aca="false">SUM(L598:N598)</f>
        <v>0</v>
      </c>
      <c r="P598" s="123"/>
      <c r="Q598" s="123"/>
      <c r="R598" s="123"/>
      <c r="S598" s="122" t="n">
        <f aca="false">SUM(P598:R598)</f>
        <v>0</v>
      </c>
      <c r="T598" s="123"/>
      <c r="U598" s="123"/>
      <c r="V598" s="123"/>
      <c r="W598" s="122" t="n">
        <f aca="false">SUM(T598:V598)</f>
        <v>0</v>
      </c>
      <c r="X598" s="123"/>
      <c r="Y598" s="123"/>
      <c r="Z598" s="123"/>
      <c r="AA598" s="122" t="n">
        <f aca="false">SUM(X598:Z598)</f>
        <v>0</v>
      </c>
      <c r="AB598" s="123"/>
      <c r="AC598" s="123"/>
      <c r="AD598" s="123"/>
      <c r="AE598" s="123"/>
      <c r="AF598" s="123"/>
      <c r="AG598" s="122" t="n">
        <f aca="false">SUM(AC598:AF598)</f>
        <v>0</v>
      </c>
      <c r="AH598" s="124" t="n">
        <f aca="false">K598+O598+S598+W598+AA598+AB598+AG598</f>
        <v>0</v>
      </c>
      <c r="AI598" s="120"/>
      <c r="AJ598" s="121"/>
      <c r="AK598" s="121"/>
      <c r="AL598" s="121"/>
      <c r="AM598" s="122" t="n">
        <f aca="false">SUM(AJ598:AL598)</f>
        <v>0</v>
      </c>
      <c r="AN598" s="123"/>
      <c r="AO598" s="123"/>
      <c r="AP598" s="123"/>
      <c r="AQ598" s="122" t="n">
        <f aca="false">SUM(AN598:AP598)</f>
        <v>0</v>
      </c>
      <c r="AR598" s="123"/>
      <c r="AS598" s="123"/>
      <c r="AT598" s="123"/>
      <c r="AU598" s="122" t="n">
        <f aca="false">SUM(AR598:AT598)</f>
        <v>0</v>
      </c>
      <c r="AV598" s="123"/>
      <c r="AW598" s="123"/>
      <c r="AX598" s="123"/>
      <c r="AY598" s="122" t="n">
        <f aca="false">SUM(AV598:AX598)</f>
        <v>0</v>
      </c>
      <c r="AZ598" s="123"/>
      <c r="BA598" s="123"/>
      <c r="BB598" s="123"/>
      <c r="BC598" s="122" t="n">
        <f aca="false">SUM(AZ598:BB598)</f>
        <v>0</v>
      </c>
      <c r="BD598" s="123"/>
      <c r="BE598" s="123"/>
      <c r="BF598" s="123"/>
      <c r="BG598" s="123"/>
      <c r="BH598" s="123"/>
      <c r="BI598" s="122" t="n">
        <f aca="false">SUM(BE598:BH598)</f>
        <v>0</v>
      </c>
      <c r="BJ598" s="124" t="n">
        <f aca="false">AM598+AQ598+AU598+AY598+BC598+BD598+BI598</f>
        <v>0</v>
      </c>
      <c r="BK598" s="120"/>
      <c r="BL598" s="121"/>
      <c r="BM598" s="121"/>
      <c r="BN598" s="122" t="n">
        <f aca="false">SUM(BK598:BM598)</f>
        <v>0</v>
      </c>
      <c r="BO598" s="123"/>
      <c r="BP598" s="123"/>
      <c r="BQ598" s="123"/>
      <c r="BR598" s="122" t="n">
        <f aca="false">SUM(BO598:BQ598)</f>
        <v>0</v>
      </c>
      <c r="BS598" s="123"/>
      <c r="BT598" s="123"/>
      <c r="BU598" s="123"/>
      <c r="BV598" s="122" t="n">
        <f aca="false">SUM(BS598:BU598)</f>
        <v>0</v>
      </c>
      <c r="BW598" s="123"/>
      <c r="BX598" s="123"/>
      <c r="BY598" s="123"/>
      <c r="BZ598" s="122" t="n">
        <f aca="false">SUM(BW598:BY598)</f>
        <v>0</v>
      </c>
      <c r="CA598" s="123"/>
      <c r="CB598" s="123"/>
      <c r="CC598" s="123"/>
      <c r="CD598" s="122" t="n">
        <f aca="false">SUM(CA598:CC598)</f>
        <v>0</v>
      </c>
      <c r="CE598" s="123"/>
      <c r="CF598" s="123"/>
      <c r="CG598" s="123"/>
      <c r="CH598" s="123"/>
      <c r="CI598" s="123"/>
      <c r="CJ598" s="122" t="n">
        <f aca="false">SUM(CF598:CI598)</f>
        <v>0</v>
      </c>
      <c r="CK598" s="123" t="n">
        <f aca="false">BN598+BR598+BV598+BZ598+CD598+CE598+CJ598</f>
        <v>0</v>
      </c>
      <c r="CL598" s="125"/>
      <c r="CM598" s="126"/>
      <c r="CN598" s="32"/>
      <c r="CO598" s="32"/>
      <c r="CP598" s="32"/>
      <c r="CQ598" s="32"/>
      <c r="CR598" s="32"/>
      <c r="CS598" s="32"/>
      <c r="CT598" s="32"/>
    </row>
    <row r="599" customFormat="false" ht="24.75" hidden="false" customHeight="true" outlineLevel="0" collapsed="false">
      <c r="A599" s="32"/>
      <c r="B599" s="106" t="n">
        <f aca="false">B598+1</f>
        <v>589</v>
      </c>
      <c r="C599" s="117" t="n">
        <f aca="false">INDEX(_Rge_Projectdata_3rd,$B599,MATCH(C$10,_Rge_Headline_Projectdata,0))</f>
        <v>0</v>
      </c>
      <c r="D599" s="117" t="n">
        <f aca="false">INDEX(_Rge_Projectdata_3rd,$B599,MATCH(D$10,_Rge_Headline_Projectdata,0))</f>
        <v>0</v>
      </c>
      <c r="E599" s="118" t="str">
        <f aca="false" t="array" ref="E599:E599">IF(INDEX(_Rge_Projectdata_3rd,$B599,MATCH(E$10,_Rge_Headline_Projectdata,0))=0,"",INDEX(_Rge_Projectdata_3rd,$B599,MATCH(E$10,_Rge_Headline_Projectdata,0)))</f>
        <v/>
      </c>
      <c r="F599" s="119" t="str">
        <f aca="false">IF(OR(E599=0,E599&gt;_Reportdate),"Open","Closed")</f>
        <v>Open</v>
      </c>
      <c r="G599" s="120"/>
      <c r="H599" s="121"/>
      <c r="I599" s="121"/>
      <c r="J599" s="121"/>
      <c r="K599" s="122" t="n">
        <f aca="false">SUM(H599:J599)</f>
        <v>0</v>
      </c>
      <c r="L599" s="123"/>
      <c r="M599" s="123"/>
      <c r="N599" s="123"/>
      <c r="O599" s="122" t="n">
        <f aca="false">SUM(L599:N599)</f>
        <v>0</v>
      </c>
      <c r="P599" s="123"/>
      <c r="Q599" s="123"/>
      <c r="R599" s="123"/>
      <c r="S599" s="122" t="n">
        <f aca="false">SUM(P599:R599)</f>
        <v>0</v>
      </c>
      <c r="T599" s="123"/>
      <c r="U599" s="123"/>
      <c r="V599" s="123"/>
      <c r="W599" s="122" t="n">
        <f aca="false">SUM(T599:V599)</f>
        <v>0</v>
      </c>
      <c r="X599" s="123"/>
      <c r="Y599" s="123"/>
      <c r="Z599" s="123"/>
      <c r="AA599" s="122" t="n">
        <f aca="false">SUM(X599:Z599)</f>
        <v>0</v>
      </c>
      <c r="AB599" s="123"/>
      <c r="AC599" s="123"/>
      <c r="AD599" s="123"/>
      <c r="AE599" s="123"/>
      <c r="AF599" s="123"/>
      <c r="AG599" s="122" t="n">
        <f aca="false">SUM(AC599:AF599)</f>
        <v>0</v>
      </c>
      <c r="AH599" s="124" t="n">
        <f aca="false">K599+O599+S599+W599+AA599+AB599+AG599</f>
        <v>0</v>
      </c>
      <c r="AI599" s="120"/>
      <c r="AJ599" s="121"/>
      <c r="AK599" s="121"/>
      <c r="AL599" s="121"/>
      <c r="AM599" s="122" t="n">
        <f aca="false">SUM(AJ599:AL599)</f>
        <v>0</v>
      </c>
      <c r="AN599" s="123"/>
      <c r="AO599" s="123"/>
      <c r="AP599" s="123"/>
      <c r="AQ599" s="122" t="n">
        <f aca="false">SUM(AN599:AP599)</f>
        <v>0</v>
      </c>
      <c r="AR599" s="123"/>
      <c r="AS599" s="123"/>
      <c r="AT599" s="123"/>
      <c r="AU599" s="122" t="n">
        <f aca="false">SUM(AR599:AT599)</f>
        <v>0</v>
      </c>
      <c r="AV599" s="123"/>
      <c r="AW599" s="123"/>
      <c r="AX599" s="123"/>
      <c r="AY599" s="122" t="n">
        <f aca="false">SUM(AV599:AX599)</f>
        <v>0</v>
      </c>
      <c r="AZ599" s="123"/>
      <c r="BA599" s="123"/>
      <c r="BB599" s="123"/>
      <c r="BC599" s="122" t="n">
        <f aca="false">SUM(AZ599:BB599)</f>
        <v>0</v>
      </c>
      <c r="BD599" s="123"/>
      <c r="BE599" s="123"/>
      <c r="BF599" s="123"/>
      <c r="BG599" s="123"/>
      <c r="BH599" s="123"/>
      <c r="BI599" s="122" t="n">
        <f aca="false">SUM(BE599:BH599)</f>
        <v>0</v>
      </c>
      <c r="BJ599" s="124" t="n">
        <f aca="false">AM599+AQ599+AU599+AY599+BC599+BD599+BI599</f>
        <v>0</v>
      </c>
      <c r="BK599" s="120"/>
      <c r="BL599" s="121"/>
      <c r="BM599" s="121"/>
      <c r="BN599" s="122" t="n">
        <f aca="false">SUM(BK599:BM599)</f>
        <v>0</v>
      </c>
      <c r="BO599" s="123"/>
      <c r="BP599" s="123"/>
      <c r="BQ599" s="123"/>
      <c r="BR599" s="122" t="n">
        <f aca="false">SUM(BO599:BQ599)</f>
        <v>0</v>
      </c>
      <c r="BS599" s="123"/>
      <c r="BT599" s="123"/>
      <c r="BU599" s="123"/>
      <c r="BV599" s="122" t="n">
        <f aca="false">SUM(BS599:BU599)</f>
        <v>0</v>
      </c>
      <c r="BW599" s="123"/>
      <c r="BX599" s="123"/>
      <c r="BY599" s="123"/>
      <c r="BZ599" s="122" t="n">
        <f aca="false">SUM(BW599:BY599)</f>
        <v>0</v>
      </c>
      <c r="CA599" s="123"/>
      <c r="CB599" s="123"/>
      <c r="CC599" s="123"/>
      <c r="CD599" s="122" t="n">
        <f aca="false">SUM(CA599:CC599)</f>
        <v>0</v>
      </c>
      <c r="CE599" s="123"/>
      <c r="CF599" s="123"/>
      <c r="CG599" s="123"/>
      <c r="CH599" s="123"/>
      <c r="CI599" s="123"/>
      <c r="CJ599" s="122" t="n">
        <f aca="false">SUM(CF599:CI599)</f>
        <v>0</v>
      </c>
      <c r="CK599" s="123" t="n">
        <f aca="false">BN599+BR599+BV599+BZ599+CD599+CE599+CJ599</f>
        <v>0</v>
      </c>
      <c r="CL599" s="125"/>
      <c r="CM599" s="126"/>
      <c r="CN599" s="32"/>
      <c r="CO599" s="32"/>
      <c r="CP599" s="32"/>
      <c r="CQ599" s="32"/>
      <c r="CR599" s="32"/>
      <c r="CS599" s="32"/>
      <c r="CT599" s="32"/>
    </row>
    <row r="600" customFormat="false" ht="24.75" hidden="false" customHeight="true" outlineLevel="0" collapsed="false">
      <c r="A600" s="32"/>
      <c r="B600" s="106" t="n">
        <f aca="false">B599+1</f>
        <v>590</v>
      </c>
      <c r="C600" s="117" t="n">
        <f aca="false">INDEX(_Rge_Projectdata_3rd,$B600,MATCH(C$10,_Rge_Headline_Projectdata,0))</f>
        <v>0</v>
      </c>
      <c r="D600" s="117" t="n">
        <f aca="false">INDEX(_Rge_Projectdata_3rd,$B600,MATCH(D$10,_Rge_Headline_Projectdata,0))</f>
        <v>0</v>
      </c>
      <c r="E600" s="118" t="str">
        <f aca="false" t="array" ref="E600:E600">IF(INDEX(_Rge_Projectdata_3rd,$B600,MATCH(E$10,_Rge_Headline_Projectdata,0))=0,"",INDEX(_Rge_Projectdata_3rd,$B600,MATCH(E$10,_Rge_Headline_Projectdata,0)))</f>
        <v/>
      </c>
      <c r="F600" s="119" t="str">
        <f aca="false">IF(OR(E600=0,E600&gt;_Reportdate),"Open","Closed")</f>
        <v>Open</v>
      </c>
      <c r="G600" s="120"/>
      <c r="H600" s="121"/>
      <c r="I600" s="121"/>
      <c r="J600" s="121"/>
      <c r="K600" s="122" t="n">
        <f aca="false">SUM(H600:J600)</f>
        <v>0</v>
      </c>
      <c r="L600" s="123"/>
      <c r="M600" s="123"/>
      <c r="N600" s="123"/>
      <c r="O600" s="122" t="n">
        <f aca="false">SUM(L600:N600)</f>
        <v>0</v>
      </c>
      <c r="P600" s="123"/>
      <c r="Q600" s="123"/>
      <c r="R600" s="123"/>
      <c r="S600" s="122" t="n">
        <f aca="false">SUM(P600:R600)</f>
        <v>0</v>
      </c>
      <c r="T600" s="123"/>
      <c r="U600" s="123"/>
      <c r="V600" s="123"/>
      <c r="W600" s="122" t="n">
        <f aca="false">SUM(T600:V600)</f>
        <v>0</v>
      </c>
      <c r="X600" s="123"/>
      <c r="Y600" s="123"/>
      <c r="Z600" s="123"/>
      <c r="AA600" s="122" t="n">
        <f aca="false">SUM(X600:Z600)</f>
        <v>0</v>
      </c>
      <c r="AB600" s="123"/>
      <c r="AC600" s="123"/>
      <c r="AD600" s="123"/>
      <c r="AE600" s="123"/>
      <c r="AF600" s="123"/>
      <c r="AG600" s="122" t="n">
        <f aca="false">SUM(AC600:AF600)</f>
        <v>0</v>
      </c>
      <c r="AH600" s="124" t="n">
        <f aca="false">K600+O600+S600+W600+AA600+AB600+AG600</f>
        <v>0</v>
      </c>
      <c r="AI600" s="120"/>
      <c r="AJ600" s="121"/>
      <c r="AK600" s="121"/>
      <c r="AL600" s="121"/>
      <c r="AM600" s="122" t="n">
        <f aca="false">SUM(AJ600:AL600)</f>
        <v>0</v>
      </c>
      <c r="AN600" s="123"/>
      <c r="AO600" s="123"/>
      <c r="AP600" s="123"/>
      <c r="AQ600" s="122" t="n">
        <f aca="false">SUM(AN600:AP600)</f>
        <v>0</v>
      </c>
      <c r="AR600" s="123"/>
      <c r="AS600" s="123"/>
      <c r="AT600" s="123"/>
      <c r="AU600" s="122" t="n">
        <f aca="false">SUM(AR600:AT600)</f>
        <v>0</v>
      </c>
      <c r="AV600" s="123"/>
      <c r="AW600" s="123"/>
      <c r="AX600" s="123"/>
      <c r="AY600" s="122" t="n">
        <f aca="false">SUM(AV600:AX600)</f>
        <v>0</v>
      </c>
      <c r="AZ600" s="123"/>
      <c r="BA600" s="123"/>
      <c r="BB600" s="123"/>
      <c r="BC600" s="122" t="n">
        <f aca="false">SUM(AZ600:BB600)</f>
        <v>0</v>
      </c>
      <c r="BD600" s="123"/>
      <c r="BE600" s="123"/>
      <c r="BF600" s="123"/>
      <c r="BG600" s="123"/>
      <c r="BH600" s="123"/>
      <c r="BI600" s="122" t="n">
        <f aca="false">SUM(BE600:BH600)</f>
        <v>0</v>
      </c>
      <c r="BJ600" s="124" t="n">
        <f aca="false">AM600+AQ600+AU600+AY600+BC600+BD600+BI600</f>
        <v>0</v>
      </c>
      <c r="BK600" s="120"/>
      <c r="BL600" s="121"/>
      <c r="BM600" s="121"/>
      <c r="BN600" s="122" t="n">
        <f aca="false">SUM(BK600:BM600)</f>
        <v>0</v>
      </c>
      <c r="BO600" s="123"/>
      <c r="BP600" s="123"/>
      <c r="BQ600" s="123"/>
      <c r="BR600" s="122" t="n">
        <f aca="false">SUM(BO600:BQ600)</f>
        <v>0</v>
      </c>
      <c r="BS600" s="123"/>
      <c r="BT600" s="123"/>
      <c r="BU600" s="123"/>
      <c r="BV600" s="122" t="n">
        <f aca="false">SUM(BS600:BU600)</f>
        <v>0</v>
      </c>
      <c r="BW600" s="123"/>
      <c r="BX600" s="123"/>
      <c r="BY600" s="123"/>
      <c r="BZ600" s="122" t="n">
        <f aca="false">SUM(BW600:BY600)</f>
        <v>0</v>
      </c>
      <c r="CA600" s="123"/>
      <c r="CB600" s="123"/>
      <c r="CC600" s="123"/>
      <c r="CD600" s="122" t="n">
        <f aca="false">SUM(CA600:CC600)</f>
        <v>0</v>
      </c>
      <c r="CE600" s="123"/>
      <c r="CF600" s="123"/>
      <c r="CG600" s="123"/>
      <c r="CH600" s="123"/>
      <c r="CI600" s="123"/>
      <c r="CJ600" s="122" t="n">
        <f aca="false">SUM(CF600:CI600)</f>
        <v>0</v>
      </c>
      <c r="CK600" s="123" t="n">
        <f aca="false">BN600+BR600+BV600+BZ600+CD600+CE600+CJ600</f>
        <v>0</v>
      </c>
      <c r="CL600" s="125"/>
      <c r="CM600" s="126"/>
      <c r="CN600" s="32"/>
      <c r="CO600" s="32"/>
      <c r="CP600" s="32"/>
      <c r="CQ600" s="32"/>
      <c r="CR600" s="32"/>
      <c r="CS600" s="32"/>
      <c r="CT600" s="32"/>
    </row>
    <row r="601" customFormat="false" ht="24.75" hidden="false" customHeight="true" outlineLevel="0" collapsed="false">
      <c r="A601" s="32"/>
      <c r="B601" s="106" t="n">
        <f aca="false">B600+1</f>
        <v>591</v>
      </c>
      <c r="C601" s="117" t="n">
        <f aca="false">INDEX(_Rge_Projectdata_3rd,$B601,MATCH(C$10,_Rge_Headline_Projectdata,0))</f>
        <v>0</v>
      </c>
      <c r="D601" s="117" t="n">
        <f aca="false">INDEX(_Rge_Projectdata_3rd,$B601,MATCH(D$10,_Rge_Headline_Projectdata,0))</f>
        <v>0</v>
      </c>
      <c r="E601" s="118" t="str">
        <f aca="false" t="array" ref="E601:E601">IF(INDEX(_Rge_Projectdata_3rd,$B601,MATCH(E$10,_Rge_Headline_Projectdata,0))=0,"",INDEX(_Rge_Projectdata_3rd,$B601,MATCH(E$10,_Rge_Headline_Projectdata,0)))</f>
        <v/>
      </c>
      <c r="F601" s="119" t="str">
        <f aca="false">IF(OR(E601=0,E601&gt;_Reportdate),"Open","Closed")</f>
        <v>Open</v>
      </c>
      <c r="G601" s="120"/>
      <c r="H601" s="121"/>
      <c r="I601" s="121"/>
      <c r="J601" s="121"/>
      <c r="K601" s="122" t="n">
        <f aca="false">SUM(H601:J601)</f>
        <v>0</v>
      </c>
      <c r="L601" s="123"/>
      <c r="M601" s="123"/>
      <c r="N601" s="123"/>
      <c r="O601" s="122" t="n">
        <f aca="false">SUM(L601:N601)</f>
        <v>0</v>
      </c>
      <c r="P601" s="123"/>
      <c r="Q601" s="123"/>
      <c r="R601" s="123"/>
      <c r="S601" s="122" t="n">
        <f aca="false">SUM(P601:R601)</f>
        <v>0</v>
      </c>
      <c r="T601" s="123"/>
      <c r="U601" s="123"/>
      <c r="V601" s="123"/>
      <c r="W601" s="122" t="n">
        <f aca="false">SUM(T601:V601)</f>
        <v>0</v>
      </c>
      <c r="X601" s="123"/>
      <c r="Y601" s="123"/>
      <c r="Z601" s="123"/>
      <c r="AA601" s="122" t="n">
        <f aca="false">SUM(X601:Z601)</f>
        <v>0</v>
      </c>
      <c r="AB601" s="123"/>
      <c r="AC601" s="123"/>
      <c r="AD601" s="123"/>
      <c r="AE601" s="123"/>
      <c r="AF601" s="123"/>
      <c r="AG601" s="122" t="n">
        <f aca="false">SUM(AC601:AF601)</f>
        <v>0</v>
      </c>
      <c r="AH601" s="124" t="n">
        <f aca="false">K601+O601+S601+W601+AA601+AB601+AG601</f>
        <v>0</v>
      </c>
      <c r="AI601" s="120"/>
      <c r="AJ601" s="121"/>
      <c r="AK601" s="121"/>
      <c r="AL601" s="121"/>
      <c r="AM601" s="122" t="n">
        <f aca="false">SUM(AJ601:AL601)</f>
        <v>0</v>
      </c>
      <c r="AN601" s="123"/>
      <c r="AO601" s="123"/>
      <c r="AP601" s="123"/>
      <c r="AQ601" s="122" t="n">
        <f aca="false">SUM(AN601:AP601)</f>
        <v>0</v>
      </c>
      <c r="AR601" s="123"/>
      <c r="AS601" s="123"/>
      <c r="AT601" s="123"/>
      <c r="AU601" s="122" t="n">
        <f aca="false">SUM(AR601:AT601)</f>
        <v>0</v>
      </c>
      <c r="AV601" s="123"/>
      <c r="AW601" s="123"/>
      <c r="AX601" s="123"/>
      <c r="AY601" s="122" t="n">
        <f aca="false">SUM(AV601:AX601)</f>
        <v>0</v>
      </c>
      <c r="AZ601" s="123"/>
      <c r="BA601" s="123"/>
      <c r="BB601" s="123"/>
      <c r="BC601" s="122" t="n">
        <f aca="false">SUM(AZ601:BB601)</f>
        <v>0</v>
      </c>
      <c r="BD601" s="123"/>
      <c r="BE601" s="123"/>
      <c r="BF601" s="123"/>
      <c r="BG601" s="123"/>
      <c r="BH601" s="123"/>
      <c r="BI601" s="122" t="n">
        <f aca="false">SUM(BE601:BH601)</f>
        <v>0</v>
      </c>
      <c r="BJ601" s="124" t="n">
        <f aca="false">AM601+AQ601+AU601+AY601+BC601+BD601+BI601</f>
        <v>0</v>
      </c>
      <c r="BK601" s="120"/>
      <c r="BL601" s="121"/>
      <c r="BM601" s="121"/>
      <c r="BN601" s="122" t="n">
        <f aca="false">SUM(BK601:BM601)</f>
        <v>0</v>
      </c>
      <c r="BO601" s="123"/>
      <c r="BP601" s="123"/>
      <c r="BQ601" s="123"/>
      <c r="BR601" s="122" t="n">
        <f aca="false">SUM(BO601:BQ601)</f>
        <v>0</v>
      </c>
      <c r="BS601" s="123"/>
      <c r="BT601" s="123"/>
      <c r="BU601" s="123"/>
      <c r="BV601" s="122" t="n">
        <f aca="false">SUM(BS601:BU601)</f>
        <v>0</v>
      </c>
      <c r="BW601" s="123"/>
      <c r="BX601" s="123"/>
      <c r="BY601" s="123"/>
      <c r="BZ601" s="122" t="n">
        <f aca="false">SUM(BW601:BY601)</f>
        <v>0</v>
      </c>
      <c r="CA601" s="123"/>
      <c r="CB601" s="123"/>
      <c r="CC601" s="123"/>
      <c r="CD601" s="122" t="n">
        <f aca="false">SUM(CA601:CC601)</f>
        <v>0</v>
      </c>
      <c r="CE601" s="123"/>
      <c r="CF601" s="123"/>
      <c r="CG601" s="123"/>
      <c r="CH601" s="123"/>
      <c r="CI601" s="123"/>
      <c r="CJ601" s="122" t="n">
        <f aca="false">SUM(CF601:CI601)</f>
        <v>0</v>
      </c>
      <c r="CK601" s="123" t="n">
        <f aca="false">BN601+BR601+BV601+BZ601+CD601+CE601+CJ601</f>
        <v>0</v>
      </c>
      <c r="CL601" s="125"/>
      <c r="CM601" s="126"/>
      <c r="CN601" s="32"/>
      <c r="CO601" s="32"/>
      <c r="CP601" s="32"/>
      <c r="CQ601" s="32"/>
      <c r="CR601" s="32"/>
      <c r="CS601" s="32"/>
      <c r="CT601" s="32"/>
    </row>
    <row r="602" customFormat="false" ht="24.75" hidden="false" customHeight="true" outlineLevel="0" collapsed="false">
      <c r="A602" s="32"/>
      <c r="B602" s="106" t="n">
        <f aca="false">B601+1</f>
        <v>592</v>
      </c>
      <c r="C602" s="117" t="n">
        <f aca="false">INDEX(_Rge_Projectdata_3rd,$B602,MATCH(C$10,_Rge_Headline_Projectdata,0))</f>
        <v>0</v>
      </c>
      <c r="D602" s="117" t="n">
        <f aca="false">INDEX(_Rge_Projectdata_3rd,$B602,MATCH(D$10,_Rge_Headline_Projectdata,0))</f>
        <v>0</v>
      </c>
      <c r="E602" s="118" t="str">
        <f aca="false" t="array" ref="E602:E602">IF(INDEX(_Rge_Projectdata_3rd,$B602,MATCH(E$10,_Rge_Headline_Projectdata,0))=0,"",INDEX(_Rge_Projectdata_3rd,$B602,MATCH(E$10,_Rge_Headline_Projectdata,0)))</f>
        <v/>
      </c>
      <c r="F602" s="119" t="str">
        <f aca="false">IF(OR(E602=0,E602&gt;_Reportdate),"Open","Closed")</f>
        <v>Open</v>
      </c>
      <c r="G602" s="120"/>
      <c r="H602" s="121"/>
      <c r="I602" s="121"/>
      <c r="J602" s="121"/>
      <c r="K602" s="122" t="n">
        <f aca="false">SUM(H602:J602)</f>
        <v>0</v>
      </c>
      <c r="L602" s="123"/>
      <c r="M602" s="123"/>
      <c r="N602" s="123"/>
      <c r="O602" s="122" t="n">
        <f aca="false">SUM(L602:N602)</f>
        <v>0</v>
      </c>
      <c r="P602" s="123"/>
      <c r="Q602" s="123"/>
      <c r="R602" s="123"/>
      <c r="S602" s="122" t="n">
        <f aca="false">SUM(P602:R602)</f>
        <v>0</v>
      </c>
      <c r="T602" s="123"/>
      <c r="U602" s="123"/>
      <c r="V602" s="123"/>
      <c r="W602" s="122" t="n">
        <f aca="false">SUM(T602:V602)</f>
        <v>0</v>
      </c>
      <c r="X602" s="123"/>
      <c r="Y602" s="123"/>
      <c r="Z602" s="123"/>
      <c r="AA602" s="122" t="n">
        <f aca="false">SUM(X602:Z602)</f>
        <v>0</v>
      </c>
      <c r="AB602" s="123"/>
      <c r="AC602" s="123"/>
      <c r="AD602" s="123"/>
      <c r="AE602" s="123"/>
      <c r="AF602" s="123"/>
      <c r="AG602" s="122" t="n">
        <f aca="false">SUM(AC602:AF602)</f>
        <v>0</v>
      </c>
      <c r="AH602" s="124" t="n">
        <f aca="false">K602+O602+S602+W602+AA602+AB602+AG602</f>
        <v>0</v>
      </c>
      <c r="AI602" s="120"/>
      <c r="AJ602" s="121"/>
      <c r="AK602" s="121"/>
      <c r="AL602" s="121"/>
      <c r="AM602" s="122" t="n">
        <f aca="false">SUM(AJ602:AL602)</f>
        <v>0</v>
      </c>
      <c r="AN602" s="123"/>
      <c r="AO602" s="123"/>
      <c r="AP602" s="123"/>
      <c r="AQ602" s="122" t="n">
        <f aca="false">SUM(AN602:AP602)</f>
        <v>0</v>
      </c>
      <c r="AR602" s="123"/>
      <c r="AS602" s="123"/>
      <c r="AT602" s="123"/>
      <c r="AU602" s="122" t="n">
        <f aca="false">SUM(AR602:AT602)</f>
        <v>0</v>
      </c>
      <c r="AV602" s="123"/>
      <c r="AW602" s="123"/>
      <c r="AX602" s="123"/>
      <c r="AY602" s="122" t="n">
        <f aca="false">SUM(AV602:AX602)</f>
        <v>0</v>
      </c>
      <c r="AZ602" s="123"/>
      <c r="BA602" s="123"/>
      <c r="BB602" s="123"/>
      <c r="BC602" s="122" t="n">
        <f aca="false">SUM(AZ602:BB602)</f>
        <v>0</v>
      </c>
      <c r="BD602" s="123"/>
      <c r="BE602" s="123"/>
      <c r="BF602" s="123"/>
      <c r="BG602" s="123"/>
      <c r="BH602" s="123"/>
      <c r="BI602" s="122" t="n">
        <f aca="false">SUM(BE602:BH602)</f>
        <v>0</v>
      </c>
      <c r="BJ602" s="124" t="n">
        <f aca="false">AM602+AQ602+AU602+AY602+BC602+BD602+BI602</f>
        <v>0</v>
      </c>
      <c r="BK602" s="120"/>
      <c r="BL602" s="121"/>
      <c r="BM602" s="121"/>
      <c r="BN602" s="122" t="n">
        <f aca="false">SUM(BK602:BM602)</f>
        <v>0</v>
      </c>
      <c r="BO602" s="123"/>
      <c r="BP602" s="123"/>
      <c r="BQ602" s="123"/>
      <c r="BR602" s="122" t="n">
        <f aca="false">SUM(BO602:BQ602)</f>
        <v>0</v>
      </c>
      <c r="BS602" s="123"/>
      <c r="BT602" s="123"/>
      <c r="BU602" s="123"/>
      <c r="BV602" s="122" t="n">
        <f aca="false">SUM(BS602:BU602)</f>
        <v>0</v>
      </c>
      <c r="BW602" s="123"/>
      <c r="BX602" s="123"/>
      <c r="BY602" s="123"/>
      <c r="BZ602" s="122" t="n">
        <f aca="false">SUM(BW602:BY602)</f>
        <v>0</v>
      </c>
      <c r="CA602" s="123"/>
      <c r="CB602" s="123"/>
      <c r="CC602" s="123"/>
      <c r="CD602" s="122" t="n">
        <f aca="false">SUM(CA602:CC602)</f>
        <v>0</v>
      </c>
      <c r="CE602" s="123"/>
      <c r="CF602" s="123"/>
      <c r="CG602" s="123"/>
      <c r="CH602" s="123"/>
      <c r="CI602" s="123"/>
      <c r="CJ602" s="122" t="n">
        <f aca="false">SUM(CF602:CI602)</f>
        <v>0</v>
      </c>
      <c r="CK602" s="123" t="n">
        <f aca="false">BN602+BR602+BV602+BZ602+CD602+CE602+CJ602</f>
        <v>0</v>
      </c>
      <c r="CL602" s="125"/>
      <c r="CM602" s="126"/>
      <c r="CN602" s="32"/>
      <c r="CO602" s="32"/>
      <c r="CP602" s="32"/>
      <c r="CQ602" s="32"/>
      <c r="CR602" s="32"/>
      <c r="CS602" s="32"/>
      <c r="CT602" s="32"/>
    </row>
    <row r="603" customFormat="false" ht="24.75" hidden="false" customHeight="true" outlineLevel="0" collapsed="false">
      <c r="A603" s="32"/>
      <c r="B603" s="106" t="n">
        <f aca="false">B602+1</f>
        <v>593</v>
      </c>
      <c r="C603" s="117" t="n">
        <f aca="false">INDEX(_Rge_Projectdata_3rd,$B603,MATCH(C$10,_Rge_Headline_Projectdata,0))</f>
        <v>0</v>
      </c>
      <c r="D603" s="117" t="n">
        <f aca="false">INDEX(_Rge_Projectdata_3rd,$B603,MATCH(D$10,_Rge_Headline_Projectdata,0))</f>
        <v>0</v>
      </c>
      <c r="E603" s="118" t="str">
        <f aca="false" t="array" ref="E603:E603">IF(INDEX(_Rge_Projectdata_3rd,$B603,MATCH(E$10,_Rge_Headline_Projectdata,0))=0,"",INDEX(_Rge_Projectdata_3rd,$B603,MATCH(E$10,_Rge_Headline_Projectdata,0)))</f>
        <v/>
      </c>
      <c r="F603" s="119" t="str">
        <f aca="false">IF(OR(E603=0,E603&gt;_Reportdate),"Open","Closed")</f>
        <v>Open</v>
      </c>
      <c r="G603" s="120"/>
      <c r="H603" s="121"/>
      <c r="I603" s="121"/>
      <c r="J603" s="121"/>
      <c r="K603" s="122" t="n">
        <f aca="false">SUM(H603:J603)</f>
        <v>0</v>
      </c>
      <c r="L603" s="123"/>
      <c r="M603" s="123"/>
      <c r="N603" s="123"/>
      <c r="O603" s="122" t="n">
        <f aca="false">SUM(L603:N603)</f>
        <v>0</v>
      </c>
      <c r="P603" s="123"/>
      <c r="Q603" s="123"/>
      <c r="R603" s="123"/>
      <c r="S603" s="122" t="n">
        <f aca="false">SUM(P603:R603)</f>
        <v>0</v>
      </c>
      <c r="T603" s="123"/>
      <c r="U603" s="123"/>
      <c r="V603" s="123"/>
      <c r="W603" s="122" t="n">
        <f aca="false">SUM(T603:V603)</f>
        <v>0</v>
      </c>
      <c r="X603" s="123"/>
      <c r="Y603" s="123"/>
      <c r="Z603" s="123"/>
      <c r="AA603" s="122" t="n">
        <f aca="false">SUM(X603:Z603)</f>
        <v>0</v>
      </c>
      <c r="AB603" s="123"/>
      <c r="AC603" s="123"/>
      <c r="AD603" s="123"/>
      <c r="AE603" s="123"/>
      <c r="AF603" s="123"/>
      <c r="AG603" s="122" t="n">
        <f aca="false">SUM(AC603:AF603)</f>
        <v>0</v>
      </c>
      <c r="AH603" s="124" t="n">
        <f aca="false">K603+O603+S603+W603+AA603+AB603+AG603</f>
        <v>0</v>
      </c>
      <c r="AI603" s="120"/>
      <c r="AJ603" s="121"/>
      <c r="AK603" s="121"/>
      <c r="AL603" s="121"/>
      <c r="AM603" s="122" t="n">
        <f aca="false">SUM(AJ603:AL603)</f>
        <v>0</v>
      </c>
      <c r="AN603" s="123"/>
      <c r="AO603" s="123"/>
      <c r="AP603" s="123"/>
      <c r="AQ603" s="122" t="n">
        <f aca="false">SUM(AN603:AP603)</f>
        <v>0</v>
      </c>
      <c r="AR603" s="123"/>
      <c r="AS603" s="123"/>
      <c r="AT603" s="123"/>
      <c r="AU603" s="122" t="n">
        <f aca="false">SUM(AR603:AT603)</f>
        <v>0</v>
      </c>
      <c r="AV603" s="123"/>
      <c r="AW603" s="123"/>
      <c r="AX603" s="123"/>
      <c r="AY603" s="122" t="n">
        <f aca="false">SUM(AV603:AX603)</f>
        <v>0</v>
      </c>
      <c r="AZ603" s="123"/>
      <c r="BA603" s="123"/>
      <c r="BB603" s="123"/>
      <c r="BC603" s="122" t="n">
        <f aca="false">SUM(AZ603:BB603)</f>
        <v>0</v>
      </c>
      <c r="BD603" s="123"/>
      <c r="BE603" s="123"/>
      <c r="BF603" s="123"/>
      <c r="BG603" s="123"/>
      <c r="BH603" s="123"/>
      <c r="BI603" s="122" t="n">
        <f aca="false">SUM(BE603:BH603)</f>
        <v>0</v>
      </c>
      <c r="BJ603" s="124" t="n">
        <f aca="false">AM603+AQ603+AU603+AY603+BC603+BD603+BI603</f>
        <v>0</v>
      </c>
      <c r="BK603" s="120"/>
      <c r="BL603" s="121"/>
      <c r="BM603" s="121"/>
      <c r="BN603" s="122" t="n">
        <f aca="false">SUM(BK603:BM603)</f>
        <v>0</v>
      </c>
      <c r="BO603" s="123"/>
      <c r="BP603" s="123"/>
      <c r="BQ603" s="123"/>
      <c r="BR603" s="122" t="n">
        <f aca="false">SUM(BO603:BQ603)</f>
        <v>0</v>
      </c>
      <c r="BS603" s="123"/>
      <c r="BT603" s="123"/>
      <c r="BU603" s="123"/>
      <c r="BV603" s="122" t="n">
        <f aca="false">SUM(BS603:BU603)</f>
        <v>0</v>
      </c>
      <c r="BW603" s="123"/>
      <c r="BX603" s="123"/>
      <c r="BY603" s="123"/>
      <c r="BZ603" s="122" t="n">
        <f aca="false">SUM(BW603:BY603)</f>
        <v>0</v>
      </c>
      <c r="CA603" s="123"/>
      <c r="CB603" s="123"/>
      <c r="CC603" s="123"/>
      <c r="CD603" s="122" t="n">
        <f aca="false">SUM(CA603:CC603)</f>
        <v>0</v>
      </c>
      <c r="CE603" s="123"/>
      <c r="CF603" s="123"/>
      <c r="CG603" s="123"/>
      <c r="CH603" s="123"/>
      <c r="CI603" s="123"/>
      <c r="CJ603" s="122" t="n">
        <f aca="false">SUM(CF603:CI603)</f>
        <v>0</v>
      </c>
      <c r="CK603" s="123" t="n">
        <f aca="false">BN603+BR603+BV603+BZ603+CD603+CE603+CJ603</f>
        <v>0</v>
      </c>
      <c r="CL603" s="125"/>
      <c r="CM603" s="126"/>
      <c r="CN603" s="32"/>
      <c r="CO603" s="32"/>
      <c r="CP603" s="32"/>
      <c r="CQ603" s="32"/>
      <c r="CR603" s="32"/>
      <c r="CS603" s="32"/>
      <c r="CT603" s="32"/>
    </row>
    <row r="604" customFormat="false" ht="24.75" hidden="false" customHeight="true" outlineLevel="0" collapsed="false">
      <c r="A604" s="32"/>
      <c r="B604" s="106" t="n">
        <f aca="false">B603+1</f>
        <v>594</v>
      </c>
      <c r="C604" s="117" t="n">
        <f aca="false">INDEX(_Rge_Projectdata_3rd,$B604,MATCH(C$10,_Rge_Headline_Projectdata,0))</f>
        <v>0</v>
      </c>
      <c r="D604" s="117" t="n">
        <f aca="false">INDEX(_Rge_Projectdata_3rd,$B604,MATCH(D$10,_Rge_Headline_Projectdata,0))</f>
        <v>0</v>
      </c>
      <c r="E604" s="118" t="str">
        <f aca="false" t="array" ref="E604:E604">IF(INDEX(_Rge_Projectdata_3rd,$B604,MATCH(E$10,_Rge_Headline_Projectdata,0))=0,"",INDEX(_Rge_Projectdata_3rd,$B604,MATCH(E$10,_Rge_Headline_Projectdata,0)))</f>
        <v/>
      </c>
      <c r="F604" s="119" t="str">
        <f aca="false">IF(OR(E604=0,E604&gt;_Reportdate),"Open","Closed")</f>
        <v>Open</v>
      </c>
      <c r="G604" s="120"/>
      <c r="H604" s="121"/>
      <c r="I604" s="121"/>
      <c r="J604" s="121"/>
      <c r="K604" s="122" t="n">
        <f aca="false">SUM(H604:J604)</f>
        <v>0</v>
      </c>
      <c r="L604" s="123"/>
      <c r="M604" s="123"/>
      <c r="N604" s="123"/>
      <c r="O604" s="122" t="n">
        <f aca="false">SUM(L604:N604)</f>
        <v>0</v>
      </c>
      <c r="P604" s="123"/>
      <c r="Q604" s="123"/>
      <c r="R604" s="123"/>
      <c r="S604" s="122" t="n">
        <f aca="false">SUM(P604:R604)</f>
        <v>0</v>
      </c>
      <c r="T604" s="123"/>
      <c r="U604" s="123"/>
      <c r="V604" s="123"/>
      <c r="W604" s="122" t="n">
        <f aca="false">SUM(T604:V604)</f>
        <v>0</v>
      </c>
      <c r="X604" s="123"/>
      <c r="Y604" s="123"/>
      <c r="Z604" s="123"/>
      <c r="AA604" s="122" t="n">
        <f aca="false">SUM(X604:Z604)</f>
        <v>0</v>
      </c>
      <c r="AB604" s="123"/>
      <c r="AC604" s="123"/>
      <c r="AD604" s="123"/>
      <c r="AE604" s="123"/>
      <c r="AF604" s="123"/>
      <c r="AG604" s="122" t="n">
        <f aca="false">SUM(AC604:AF604)</f>
        <v>0</v>
      </c>
      <c r="AH604" s="124" t="n">
        <f aca="false">K604+O604+S604+W604+AA604+AB604+AG604</f>
        <v>0</v>
      </c>
      <c r="AI604" s="120"/>
      <c r="AJ604" s="121"/>
      <c r="AK604" s="121"/>
      <c r="AL604" s="121"/>
      <c r="AM604" s="122" t="n">
        <f aca="false">SUM(AJ604:AL604)</f>
        <v>0</v>
      </c>
      <c r="AN604" s="123"/>
      <c r="AO604" s="123"/>
      <c r="AP604" s="123"/>
      <c r="AQ604" s="122" t="n">
        <f aca="false">SUM(AN604:AP604)</f>
        <v>0</v>
      </c>
      <c r="AR604" s="123"/>
      <c r="AS604" s="123"/>
      <c r="AT604" s="123"/>
      <c r="AU604" s="122" t="n">
        <f aca="false">SUM(AR604:AT604)</f>
        <v>0</v>
      </c>
      <c r="AV604" s="123"/>
      <c r="AW604" s="123"/>
      <c r="AX604" s="123"/>
      <c r="AY604" s="122" t="n">
        <f aca="false">SUM(AV604:AX604)</f>
        <v>0</v>
      </c>
      <c r="AZ604" s="123"/>
      <c r="BA604" s="123"/>
      <c r="BB604" s="123"/>
      <c r="BC604" s="122" t="n">
        <f aca="false">SUM(AZ604:BB604)</f>
        <v>0</v>
      </c>
      <c r="BD604" s="123"/>
      <c r="BE604" s="123"/>
      <c r="BF604" s="123"/>
      <c r="BG604" s="123"/>
      <c r="BH604" s="123"/>
      <c r="BI604" s="122" t="n">
        <f aca="false">SUM(BE604:BH604)</f>
        <v>0</v>
      </c>
      <c r="BJ604" s="124" t="n">
        <f aca="false">AM604+AQ604+AU604+AY604+BC604+BD604+BI604</f>
        <v>0</v>
      </c>
      <c r="BK604" s="120"/>
      <c r="BL604" s="121"/>
      <c r="BM604" s="121"/>
      <c r="BN604" s="122" t="n">
        <f aca="false">SUM(BK604:BM604)</f>
        <v>0</v>
      </c>
      <c r="BO604" s="123"/>
      <c r="BP604" s="123"/>
      <c r="BQ604" s="123"/>
      <c r="BR604" s="122" t="n">
        <f aca="false">SUM(BO604:BQ604)</f>
        <v>0</v>
      </c>
      <c r="BS604" s="123"/>
      <c r="BT604" s="123"/>
      <c r="BU604" s="123"/>
      <c r="BV604" s="122" t="n">
        <f aca="false">SUM(BS604:BU604)</f>
        <v>0</v>
      </c>
      <c r="BW604" s="123"/>
      <c r="BX604" s="123"/>
      <c r="BY604" s="123"/>
      <c r="BZ604" s="122" t="n">
        <f aca="false">SUM(BW604:BY604)</f>
        <v>0</v>
      </c>
      <c r="CA604" s="123"/>
      <c r="CB604" s="123"/>
      <c r="CC604" s="123"/>
      <c r="CD604" s="122" t="n">
        <f aca="false">SUM(CA604:CC604)</f>
        <v>0</v>
      </c>
      <c r="CE604" s="123"/>
      <c r="CF604" s="123"/>
      <c r="CG604" s="123"/>
      <c r="CH604" s="123"/>
      <c r="CI604" s="123"/>
      <c r="CJ604" s="122" t="n">
        <f aca="false">SUM(CF604:CI604)</f>
        <v>0</v>
      </c>
      <c r="CK604" s="123" t="n">
        <f aca="false">BN604+BR604+BV604+BZ604+CD604+CE604+CJ604</f>
        <v>0</v>
      </c>
      <c r="CL604" s="125"/>
      <c r="CM604" s="126"/>
      <c r="CN604" s="32"/>
      <c r="CO604" s="32"/>
      <c r="CP604" s="32"/>
      <c r="CQ604" s="32"/>
      <c r="CR604" s="32"/>
      <c r="CS604" s="32"/>
      <c r="CT604" s="32"/>
    </row>
    <row r="605" customFormat="false" ht="24.75" hidden="false" customHeight="true" outlineLevel="0" collapsed="false">
      <c r="A605" s="32"/>
      <c r="B605" s="106" t="n">
        <f aca="false">B604+1</f>
        <v>595</v>
      </c>
      <c r="C605" s="117" t="n">
        <f aca="false">INDEX(_Rge_Projectdata_3rd,$B605,MATCH(C$10,_Rge_Headline_Projectdata,0))</f>
        <v>0</v>
      </c>
      <c r="D605" s="117" t="n">
        <f aca="false">INDEX(_Rge_Projectdata_3rd,$B605,MATCH(D$10,_Rge_Headline_Projectdata,0))</f>
        <v>0</v>
      </c>
      <c r="E605" s="118" t="str">
        <f aca="false" t="array" ref="E605:E605">IF(INDEX(_Rge_Projectdata_3rd,$B605,MATCH(E$10,_Rge_Headline_Projectdata,0))=0,"",INDEX(_Rge_Projectdata_3rd,$B605,MATCH(E$10,_Rge_Headline_Projectdata,0)))</f>
        <v/>
      </c>
      <c r="F605" s="119" t="str">
        <f aca="false">IF(OR(E605=0,E605&gt;_Reportdate),"Open","Closed")</f>
        <v>Open</v>
      </c>
      <c r="G605" s="120"/>
      <c r="H605" s="121"/>
      <c r="I605" s="121"/>
      <c r="J605" s="121"/>
      <c r="K605" s="122" t="n">
        <f aca="false">SUM(H605:J605)</f>
        <v>0</v>
      </c>
      <c r="L605" s="123"/>
      <c r="M605" s="123"/>
      <c r="N605" s="123"/>
      <c r="O605" s="122" t="n">
        <f aca="false">SUM(L605:N605)</f>
        <v>0</v>
      </c>
      <c r="P605" s="123"/>
      <c r="Q605" s="123"/>
      <c r="R605" s="123"/>
      <c r="S605" s="122" t="n">
        <f aca="false">SUM(P605:R605)</f>
        <v>0</v>
      </c>
      <c r="T605" s="123"/>
      <c r="U605" s="123"/>
      <c r="V605" s="123"/>
      <c r="W605" s="122" t="n">
        <f aca="false">SUM(T605:V605)</f>
        <v>0</v>
      </c>
      <c r="X605" s="123"/>
      <c r="Y605" s="123"/>
      <c r="Z605" s="123"/>
      <c r="AA605" s="122" t="n">
        <f aca="false">SUM(X605:Z605)</f>
        <v>0</v>
      </c>
      <c r="AB605" s="123"/>
      <c r="AC605" s="123"/>
      <c r="AD605" s="123"/>
      <c r="AE605" s="123"/>
      <c r="AF605" s="123"/>
      <c r="AG605" s="122" t="n">
        <f aca="false">SUM(AC605:AF605)</f>
        <v>0</v>
      </c>
      <c r="AH605" s="124" t="n">
        <f aca="false">K605+O605+S605+W605+AA605+AB605+AG605</f>
        <v>0</v>
      </c>
      <c r="AI605" s="120"/>
      <c r="AJ605" s="121"/>
      <c r="AK605" s="121"/>
      <c r="AL605" s="121"/>
      <c r="AM605" s="122" t="n">
        <f aca="false">SUM(AJ605:AL605)</f>
        <v>0</v>
      </c>
      <c r="AN605" s="123"/>
      <c r="AO605" s="123"/>
      <c r="AP605" s="123"/>
      <c r="AQ605" s="122" t="n">
        <f aca="false">SUM(AN605:AP605)</f>
        <v>0</v>
      </c>
      <c r="AR605" s="123"/>
      <c r="AS605" s="123"/>
      <c r="AT605" s="123"/>
      <c r="AU605" s="122" t="n">
        <f aca="false">SUM(AR605:AT605)</f>
        <v>0</v>
      </c>
      <c r="AV605" s="123"/>
      <c r="AW605" s="123"/>
      <c r="AX605" s="123"/>
      <c r="AY605" s="122" t="n">
        <f aca="false">SUM(AV605:AX605)</f>
        <v>0</v>
      </c>
      <c r="AZ605" s="123"/>
      <c r="BA605" s="123"/>
      <c r="BB605" s="123"/>
      <c r="BC605" s="122" t="n">
        <f aca="false">SUM(AZ605:BB605)</f>
        <v>0</v>
      </c>
      <c r="BD605" s="123"/>
      <c r="BE605" s="123"/>
      <c r="BF605" s="123"/>
      <c r="BG605" s="123"/>
      <c r="BH605" s="123"/>
      <c r="BI605" s="122" t="n">
        <f aca="false">SUM(BE605:BH605)</f>
        <v>0</v>
      </c>
      <c r="BJ605" s="124" t="n">
        <f aca="false">AM605+AQ605+AU605+AY605+BC605+BD605+BI605</f>
        <v>0</v>
      </c>
      <c r="BK605" s="120"/>
      <c r="BL605" s="121"/>
      <c r="BM605" s="121"/>
      <c r="BN605" s="122" t="n">
        <f aca="false">SUM(BK605:BM605)</f>
        <v>0</v>
      </c>
      <c r="BO605" s="123"/>
      <c r="BP605" s="123"/>
      <c r="BQ605" s="123"/>
      <c r="BR605" s="122" t="n">
        <f aca="false">SUM(BO605:BQ605)</f>
        <v>0</v>
      </c>
      <c r="BS605" s="123"/>
      <c r="BT605" s="123"/>
      <c r="BU605" s="123"/>
      <c r="BV605" s="122" t="n">
        <f aca="false">SUM(BS605:BU605)</f>
        <v>0</v>
      </c>
      <c r="BW605" s="123"/>
      <c r="BX605" s="123"/>
      <c r="BY605" s="123"/>
      <c r="BZ605" s="122" t="n">
        <f aca="false">SUM(BW605:BY605)</f>
        <v>0</v>
      </c>
      <c r="CA605" s="123"/>
      <c r="CB605" s="123"/>
      <c r="CC605" s="123"/>
      <c r="CD605" s="122" t="n">
        <f aca="false">SUM(CA605:CC605)</f>
        <v>0</v>
      </c>
      <c r="CE605" s="123"/>
      <c r="CF605" s="123"/>
      <c r="CG605" s="123"/>
      <c r="CH605" s="123"/>
      <c r="CI605" s="123"/>
      <c r="CJ605" s="122" t="n">
        <f aca="false">SUM(CF605:CI605)</f>
        <v>0</v>
      </c>
      <c r="CK605" s="123" t="n">
        <f aca="false">BN605+BR605+BV605+BZ605+CD605+CE605+CJ605</f>
        <v>0</v>
      </c>
      <c r="CL605" s="125"/>
      <c r="CM605" s="126"/>
      <c r="CN605" s="32"/>
      <c r="CO605" s="32"/>
      <c r="CP605" s="32"/>
      <c r="CQ605" s="32"/>
      <c r="CR605" s="32"/>
      <c r="CS605" s="32"/>
      <c r="CT605" s="32"/>
    </row>
    <row r="606" customFormat="false" ht="24.75" hidden="false" customHeight="true" outlineLevel="0" collapsed="false">
      <c r="A606" s="32"/>
      <c r="B606" s="106" t="n">
        <f aca="false">B605+1</f>
        <v>596</v>
      </c>
      <c r="C606" s="117" t="n">
        <f aca="false">INDEX(_Rge_Projectdata_3rd,$B606,MATCH(C$10,_Rge_Headline_Projectdata,0))</f>
        <v>0</v>
      </c>
      <c r="D606" s="117" t="n">
        <f aca="false">INDEX(_Rge_Projectdata_3rd,$B606,MATCH(D$10,_Rge_Headline_Projectdata,0))</f>
        <v>0</v>
      </c>
      <c r="E606" s="118" t="str">
        <f aca="false" t="array" ref="E606:E606">IF(INDEX(_Rge_Projectdata_3rd,$B606,MATCH(E$10,_Rge_Headline_Projectdata,0))=0,"",INDEX(_Rge_Projectdata_3rd,$B606,MATCH(E$10,_Rge_Headline_Projectdata,0)))</f>
        <v/>
      </c>
      <c r="F606" s="119" t="str">
        <f aca="false">IF(OR(E606=0,E606&gt;_Reportdate),"Open","Closed")</f>
        <v>Open</v>
      </c>
      <c r="G606" s="120"/>
      <c r="H606" s="121"/>
      <c r="I606" s="121"/>
      <c r="J606" s="121"/>
      <c r="K606" s="122" t="n">
        <f aca="false">SUM(H606:J606)</f>
        <v>0</v>
      </c>
      <c r="L606" s="123"/>
      <c r="M606" s="123"/>
      <c r="N606" s="123"/>
      <c r="O606" s="122" t="n">
        <f aca="false">SUM(L606:N606)</f>
        <v>0</v>
      </c>
      <c r="P606" s="123"/>
      <c r="Q606" s="123"/>
      <c r="R606" s="123"/>
      <c r="S606" s="122" t="n">
        <f aca="false">SUM(P606:R606)</f>
        <v>0</v>
      </c>
      <c r="T606" s="123"/>
      <c r="U606" s="123"/>
      <c r="V606" s="123"/>
      <c r="W606" s="122" t="n">
        <f aca="false">SUM(T606:V606)</f>
        <v>0</v>
      </c>
      <c r="X606" s="123"/>
      <c r="Y606" s="123"/>
      <c r="Z606" s="123"/>
      <c r="AA606" s="122" t="n">
        <f aca="false">SUM(X606:Z606)</f>
        <v>0</v>
      </c>
      <c r="AB606" s="123"/>
      <c r="AC606" s="123"/>
      <c r="AD606" s="123"/>
      <c r="AE606" s="123"/>
      <c r="AF606" s="123"/>
      <c r="AG606" s="122" t="n">
        <f aca="false">SUM(AC606:AF606)</f>
        <v>0</v>
      </c>
      <c r="AH606" s="124" t="n">
        <f aca="false">K606+O606+S606+W606+AA606+AB606+AG606</f>
        <v>0</v>
      </c>
      <c r="AI606" s="120"/>
      <c r="AJ606" s="121"/>
      <c r="AK606" s="121"/>
      <c r="AL606" s="121"/>
      <c r="AM606" s="122" t="n">
        <f aca="false">SUM(AJ606:AL606)</f>
        <v>0</v>
      </c>
      <c r="AN606" s="123"/>
      <c r="AO606" s="123"/>
      <c r="AP606" s="123"/>
      <c r="AQ606" s="122" t="n">
        <f aca="false">SUM(AN606:AP606)</f>
        <v>0</v>
      </c>
      <c r="AR606" s="123"/>
      <c r="AS606" s="123"/>
      <c r="AT606" s="123"/>
      <c r="AU606" s="122" t="n">
        <f aca="false">SUM(AR606:AT606)</f>
        <v>0</v>
      </c>
      <c r="AV606" s="123"/>
      <c r="AW606" s="123"/>
      <c r="AX606" s="123"/>
      <c r="AY606" s="122" t="n">
        <f aca="false">SUM(AV606:AX606)</f>
        <v>0</v>
      </c>
      <c r="AZ606" s="123"/>
      <c r="BA606" s="123"/>
      <c r="BB606" s="123"/>
      <c r="BC606" s="122" t="n">
        <f aca="false">SUM(AZ606:BB606)</f>
        <v>0</v>
      </c>
      <c r="BD606" s="123"/>
      <c r="BE606" s="123"/>
      <c r="BF606" s="123"/>
      <c r="BG606" s="123"/>
      <c r="BH606" s="123"/>
      <c r="BI606" s="122" t="n">
        <f aca="false">SUM(BE606:BH606)</f>
        <v>0</v>
      </c>
      <c r="BJ606" s="124" t="n">
        <f aca="false">AM606+AQ606+AU606+AY606+BC606+BD606+BI606</f>
        <v>0</v>
      </c>
      <c r="BK606" s="120"/>
      <c r="BL606" s="121"/>
      <c r="BM606" s="121"/>
      <c r="BN606" s="122" t="n">
        <f aca="false">SUM(BK606:BM606)</f>
        <v>0</v>
      </c>
      <c r="BO606" s="123"/>
      <c r="BP606" s="123"/>
      <c r="BQ606" s="123"/>
      <c r="BR606" s="122" t="n">
        <f aca="false">SUM(BO606:BQ606)</f>
        <v>0</v>
      </c>
      <c r="BS606" s="123"/>
      <c r="BT606" s="123"/>
      <c r="BU606" s="123"/>
      <c r="BV606" s="122" t="n">
        <f aca="false">SUM(BS606:BU606)</f>
        <v>0</v>
      </c>
      <c r="BW606" s="123"/>
      <c r="BX606" s="123"/>
      <c r="BY606" s="123"/>
      <c r="BZ606" s="122" t="n">
        <f aca="false">SUM(BW606:BY606)</f>
        <v>0</v>
      </c>
      <c r="CA606" s="123"/>
      <c r="CB606" s="123"/>
      <c r="CC606" s="123"/>
      <c r="CD606" s="122" t="n">
        <f aca="false">SUM(CA606:CC606)</f>
        <v>0</v>
      </c>
      <c r="CE606" s="123"/>
      <c r="CF606" s="123"/>
      <c r="CG606" s="123"/>
      <c r="CH606" s="123"/>
      <c r="CI606" s="123"/>
      <c r="CJ606" s="122" t="n">
        <f aca="false">SUM(CF606:CI606)</f>
        <v>0</v>
      </c>
      <c r="CK606" s="123" t="n">
        <f aca="false">BN606+BR606+BV606+BZ606+CD606+CE606+CJ606</f>
        <v>0</v>
      </c>
      <c r="CL606" s="125"/>
      <c r="CM606" s="126"/>
      <c r="CN606" s="32"/>
      <c r="CO606" s="32"/>
      <c r="CP606" s="32"/>
      <c r="CQ606" s="32"/>
      <c r="CR606" s="32"/>
      <c r="CS606" s="32"/>
      <c r="CT606" s="32"/>
    </row>
    <row r="607" customFormat="false" ht="24.75" hidden="false" customHeight="true" outlineLevel="0" collapsed="false">
      <c r="A607" s="32"/>
      <c r="B607" s="106" t="n">
        <f aca="false">B606+1</f>
        <v>597</v>
      </c>
      <c r="C607" s="117" t="n">
        <f aca="false">INDEX(_Rge_Projectdata_3rd,$B607,MATCH(C$10,_Rge_Headline_Projectdata,0))</f>
        <v>0</v>
      </c>
      <c r="D607" s="117" t="n">
        <f aca="false">INDEX(_Rge_Projectdata_3rd,$B607,MATCH(D$10,_Rge_Headline_Projectdata,0))</f>
        <v>0</v>
      </c>
      <c r="E607" s="118" t="str">
        <f aca="false" t="array" ref="E607:E607">IF(INDEX(_Rge_Projectdata_3rd,$B607,MATCH(E$10,_Rge_Headline_Projectdata,0))=0,"",INDEX(_Rge_Projectdata_3rd,$B607,MATCH(E$10,_Rge_Headline_Projectdata,0)))</f>
        <v/>
      </c>
      <c r="F607" s="119" t="str">
        <f aca="false">IF(OR(E607=0,E607&gt;_Reportdate),"Open","Closed")</f>
        <v>Open</v>
      </c>
      <c r="G607" s="120"/>
      <c r="H607" s="121"/>
      <c r="I607" s="121"/>
      <c r="J607" s="121"/>
      <c r="K607" s="122" t="n">
        <f aca="false">SUM(H607:J607)</f>
        <v>0</v>
      </c>
      <c r="L607" s="123"/>
      <c r="M607" s="123"/>
      <c r="N607" s="123"/>
      <c r="O607" s="122" t="n">
        <f aca="false">SUM(L607:N607)</f>
        <v>0</v>
      </c>
      <c r="P607" s="123"/>
      <c r="Q607" s="123"/>
      <c r="R607" s="123"/>
      <c r="S607" s="122" t="n">
        <f aca="false">SUM(P607:R607)</f>
        <v>0</v>
      </c>
      <c r="T607" s="123"/>
      <c r="U607" s="123"/>
      <c r="V607" s="123"/>
      <c r="W607" s="122" t="n">
        <f aca="false">SUM(T607:V607)</f>
        <v>0</v>
      </c>
      <c r="X607" s="123"/>
      <c r="Y607" s="123"/>
      <c r="Z607" s="123"/>
      <c r="AA607" s="122" t="n">
        <f aca="false">SUM(X607:Z607)</f>
        <v>0</v>
      </c>
      <c r="AB607" s="123"/>
      <c r="AC607" s="123"/>
      <c r="AD607" s="123"/>
      <c r="AE607" s="123"/>
      <c r="AF607" s="123"/>
      <c r="AG607" s="122" t="n">
        <f aca="false">SUM(AC607:AF607)</f>
        <v>0</v>
      </c>
      <c r="AH607" s="124" t="n">
        <f aca="false">K607+O607+S607+W607+AA607+AB607+AG607</f>
        <v>0</v>
      </c>
      <c r="AI607" s="120"/>
      <c r="AJ607" s="121"/>
      <c r="AK607" s="121"/>
      <c r="AL607" s="121"/>
      <c r="AM607" s="122" t="n">
        <f aca="false">SUM(AJ607:AL607)</f>
        <v>0</v>
      </c>
      <c r="AN607" s="123"/>
      <c r="AO607" s="123"/>
      <c r="AP607" s="123"/>
      <c r="AQ607" s="122" t="n">
        <f aca="false">SUM(AN607:AP607)</f>
        <v>0</v>
      </c>
      <c r="AR607" s="123"/>
      <c r="AS607" s="123"/>
      <c r="AT607" s="123"/>
      <c r="AU607" s="122" t="n">
        <f aca="false">SUM(AR607:AT607)</f>
        <v>0</v>
      </c>
      <c r="AV607" s="123"/>
      <c r="AW607" s="123"/>
      <c r="AX607" s="123"/>
      <c r="AY607" s="122" t="n">
        <f aca="false">SUM(AV607:AX607)</f>
        <v>0</v>
      </c>
      <c r="AZ607" s="123"/>
      <c r="BA607" s="123"/>
      <c r="BB607" s="123"/>
      <c r="BC607" s="122" t="n">
        <f aca="false">SUM(AZ607:BB607)</f>
        <v>0</v>
      </c>
      <c r="BD607" s="123"/>
      <c r="BE607" s="123"/>
      <c r="BF607" s="123"/>
      <c r="BG607" s="123"/>
      <c r="BH607" s="123"/>
      <c r="BI607" s="122" t="n">
        <f aca="false">SUM(BE607:BH607)</f>
        <v>0</v>
      </c>
      <c r="BJ607" s="124" t="n">
        <f aca="false">AM607+AQ607+AU607+AY607+BC607+BD607+BI607</f>
        <v>0</v>
      </c>
      <c r="BK607" s="120"/>
      <c r="BL607" s="121"/>
      <c r="BM607" s="121"/>
      <c r="BN607" s="122" t="n">
        <f aca="false">SUM(BK607:BM607)</f>
        <v>0</v>
      </c>
      <c r="BO607" s="123"/>
      <c r="BP607" s="123"/>
      <c r="BQ607" s="123"/>
      <c r="BR607" s="122" t="n">
        <f aca="false">SUM(BO607:BQ607)</f>
        <v>0</v>
      </c>
      <c r="BS607" s="123"/>
      <c r="BT607" s="123"/>
      <c r="BU607" s="123"/>
      <c r="BV607" s="122" t="n">
        <f aca="false">SUM(BS607:BU607)</f>
        <v>0</v>
      </c>
      <c r="BW607" s="123"/>
      <c r="BX607" s="123"/>
      <c r="BY607" s="123"/>
      <c r="BZ607" s="122" t="n">
        <f aca="false">SUM(BW607:BY607)</f>
        <v>0</v>
      </c>
      <c r="CA607" s="123"/>
      <c r="CB607" s="123"/>
      <c r="CC607" s="123"/>
      <c r="CD607" s="122" t="n">
        <f aca="false">SUM(CA607:CC607)</f>
        <v>0</v>
      </c>
      <c r="CE607" s="123"/>
      <c r="CF607" s="123"/>
      <c r="CG607" s="123"/>
      <c r="CH607" s="123"/>
      <c r="CI607" s="123"/>
      <c r="CJ607" s="122" t="n">
        <f aca="false">SUM(CF607:CI607)</f>
        <v>0</v>
      </c>
      <c r="CK607" s="123" t="n">
        <f aca="false">BN607+BR607+BV607+BZ607+CD607+CE607+CJ607</f>
        <v>0</v>
      </c>
      <c r="CL607" s="125"/>
      <c r="CM607" s="126"/>
      <c r="CN607" s="32"/>
      <c r="CO607" s="32"/>
      <c r="CP607" s="32"/>
      <c r="CQ607" s="32"/>
      <c r="CR607" s="32"/>
      <c r="CS607" s="32"/>
      <c r="CT607" s="32"/>
    </row>
    <row r="608" customFormat="false" ht="24.75" hidden="false" customHeight="true" outlineLevel="0" collapsed="false">
      <c r="A608" s="32"/>
      <c r="B608" s="106" t="n">
        <f aca="false">B607+1</f>
        <v>598</v>
      </c>
      <c r="C608" s="117" t="n">
        <f aca="false">INDEX(_Rge_Projectdata_3rd,$B608,MATCH(C$10,_Rge_Headline_Projectdata,0))</f>
        <v>0</v>
      </c>
      <c r="D608" s="117" t="n">
        <f aca="false">INDEX(_Rge_Projectdata_3rd,$B608,MATCH(D$10,_Rge_Headline_Projectdata,0))</f>
        <v>0</v>
      </c>
      <c r="E608" s="118" t="str">
        <f aca="false" t="array" ref="E608:E608">IF(INDEX(_Rge_Projectdata_3rd,$B608,MATCH(E$10,_Rge_Headline_Projectdata,0))=0,"",INDEX(_Rge_Projectdata_3rd,$B608,MATCH(E$10,_Rge_Headline_Projectdata,0)))</f>
        <v/>
      </c>
      <c r="F608" s="119" t="str">
        <f aca="false">IF(OR(E608=0,E608&gt;_Reportdate),"Open","Closed")</f>
        <v>Open</v>
      </c>
      <c r="G608" s="120"/>
      <c r="H608" s="121"/>
      <c r="I608" s="121"/>
      <c r="J608" s="121"/>
      <c r="K608" s="122" t="n">
        <f aca="false">SUM(H608:J608)</f>
        <v>0</v>
      </c>
      <c r="L608" s="123"/>
      <c r="M608" s="123"/>
      <c r="N608" s="123"/>
      <c r="O608" s="122" t="n">
        <f aca="false">SUM(L608:N608)</f>
        <v>0</v>
      </c>
      <c r="P608" s="123"/>
      <c r="Q608" s="123"/>
      <c r="R608" s="123"/>
      <c r="S608" s="122" t="n">
        <f aca="false">SUM(P608:R608)</f>
        <v>0</v>
      </c>
      <c r="T608" s="123"/>
      <c r="U608" s="123"/>
      <c r="V608" s="123"/>
      <c r="W608" s="122" t="n">
        <f aca="false">SUM(T608:V608)</f>
        <v>0</v>
      </c>
      <c r="X608" s="123"/>
      <c r="Y608" s="123"/>
      <c r="Z608" s="123"/>
      <c r="AA608" s="122" t="n">
        <f aca="false">SUM(X608:Z608)</f>
        <v>0</v>
      </c>
      <c r="AB608" s="123"/>
      <c r="AC608" s="123"/>
      <c r="AD608" s="123"/>
      <c r="AE608" s="123"/>
      <c r="AF608" s="123"/>
      <c r="AG608" s="122" t="n">
        <f aca="false">SUM(AC608:AF608)</f>
        <v>0</v>
      </c>
      <c r="AH608" s="124" t="n">
        <f aca="false">K608+O608+S608+W608+AA608+AB608+AG608</f>
        <v>0</v>
      </c>
      <c r="AI608" s="120"/>
      <c r="AJ608" s="121"/>
      <c r="AK608" s="121"/>
      <c r="AL608" s="121"/>
      <c r="AM608" s="122" t="n">
        <f aca="false">SUM(AJ608:AL608)</f>
        <v>0</v>
      </c>
      <c r="AN608" s="123"/>
      <c r="AO608" s="123"/>
      <c r="AP608" s="123"/>
      <c r="AQ608" s="122" t="n">
        <f aca="false">SUM(AN608:AP608)</f>
        <v>0</v>
      </c>
      <c r="AR608" s="123"/>
      <c r="AS608" s="123"/>
      <c r="AT608" s="123"/>
      <c r="AU608" s="122" t="n">
        <f aca="false">SUM(AR608:AT608)</f>
        <v>0</v>
      </c>
      <c r="AV608" s="123"/>
      <c r="AW608" s="123"/>
      <c r="AX608" s="123"/>
      <c r="AY608" s="122" t="n">
        <f aca="false">SUM(AV608:AX608)</f>
        <v>0</v>
      </c>
      <c r="AZ608" s="123"/>
      <c r="BA608" s="123"/>
      <c r="BB608" s="123"/>
      <c r="BC608" s="122" t="n">
        <f aca="false">SUM(AZ608:BB608)</f>
        <v>0</v>
      </c>
      <c r="BD608" s="123"/>
      <c r="BE608" s="123"/>
      <c r="BF608" s="123"/>
      <c r="BG608" s="123"/>
      <c r="BH608" s="123"/>
      <c r="BI608" s="122" t="n">
        <f aca="false">SUM(BE608:BH608)</f>
        <v>0</v>
      </c>
      <c r="BJ608" s="124" t="n">
        <f aca="false">AM608+AQ608+AU608+AY608+BC608+BD608+BI608</f>
        <v>0</v>
      </c>
      <c r="BK608" s="120"/>
      <c r="BL608" s="121"/>
      <c r="BM608" s="121"/>
      <c r="BN608" s="122" t="n">
        <f aca="false">SUM(BK608:BM608)</f>
        <v>0</v>
      </c>
      <c r="BO608" s="123"/>
      <c r="BP608" s="123"/>
      <c r="BQ608" s="123"/>
      <c r="BR608" s="122" t="n">
        <f aca="false">SUM(BO608:BQ608)</f>
        <v>0</v>
      </c>
      <c r="BS608" s="123"/>
      <c r="BT608" s="123"/>
      <c r="BU608" s="123"/>
      <c r="BV608" s="122" t="n">
        <f aca="false">SUM(BS608:BU608)</f>
        <v>0</v>
      </c>
      <c r="BW608" s="123"/>
      <c r="BX608" s="123"/>
      <c r="BY608" s="123"/>
      <c r="BZ608" s="122" t="n">
        <f aca="false">SUM(BW608:BY608)</f>
        <v>0</v>
      </c>
      <c r="CA608" s="123"/>
      <c r="CB608" s="123"/>
      <c r="CC608" s="123"/>
      <c r="CD608" s="122" t="n">
        <f aca="false">SUM(CA608:CC608)</f>
        <v>0</v>
      </c>
      <c r="CE608" s="123"/>
      <c r="CF608" s="123"/>
      <c r="CG608" s="123"/>
      <c r="CH608" s="123"/>
      <c r="CI608" s="123"/>
      <c r="CJ608" s="122" t="n">
        <f aca="false">SUM(CF608:CI608)</f>
        <v>0</v>
      </c>
      <c r="CK608" s="123" t="n">
        <f aca="false">BN608+BR608+BV608+BZ608+CD608+CE608+CJ608</f>
        <v>0</v>
      </c>
      <c r="CL608" s="125"/>
      <c r="CM608" s="126"/>
      <c r="CN608" s="32"/>
      <c r="CO608" s="32"/>
      <c r="CP608" s="32"/>
      <c r="CQ608" s="32"/>
      <c r="CR608" s="32"/>
      <c r="CS608" s="32"/>
      <c r="CT608" s="32"/>
    </row>
    <row r="609" customFormat="false" ht="24.75" hidden="false" customHeight="true" outlineLevel="0" collapsed="false">
      <c r="A609" s="32"/>
      <c r="B609" s="106" t="n">
        <f aca="false">B608+1</f>
        <v>599</v>
      </c>
      <c r="C609" s="117" t="n">
        <f aca="false">INDEX(_Rge_Projectdata_3rd,$B609,MATCH(C$10,_Rge_Headline_Projectdata,0))</f>
        <v>0</v>
      </c>
      <c r="D609" s="117" t="n">
        <f aca="false">INDEX(_Rge_Projectdata_3rd,$B609,MATCH(D$10,_Rge_Headline_Projectdata,0))</f>
        <v>0</v>
      </c>
      <c r="E609" s="118" t="str">
        <f aca="false" t="array" ref="E609:E609">IF(INDEX(_Rge_Projectdata_3rd,$B609,MATCH(E$10,_Rge_Headline_Projectdata,0))=0,"",INDEX(_Rge_Projectdata_3rd,$B609,MATCH(E$10,_Rge_Headline_Projectdata,0)))</f>
        <v/>
      </c>
      <c r="F609" s="119" t="str">
        <f aca="false">IF(OR(E609=0,E609&gt;_Reportdate),"Open","Closed")</f>
        <v>Open</v>
      </c>
      <c r="G609" s="120"/>
      <c r="H609" s="121"/>
      <c r="I609" s="121"/>
      <c r="J609" s="121"/>
      <c r="K609" s="122" t="n">
        <f aca="false">SUM(H609:J609)</f>
        <v>0</v>
      </c>
      <c r="L609" s="123"/>
      <c r="M609" s="123"/>
      <c r="N609" s="123"/>
      <c r="O609" s="122" t="n">
        <f aca="false">SUM(L609:N609)</f>
        <v>0</v>
      </c>
      <c r="P609" s="123"/>
      <c r="Q609" s="123"/>
      <c r="R609" s="123"/>
      <c r="S609" s="122" t="n">
        <f aca="false">SUM(P609:R609)</f>
        <v>0</v>
      </c>
      <c r="T609" s="123"/>
      <c r="U609" s="123"/>
      <c r="V609" s="123"/>
      <c r="W609" s="122" t="n">
        <f aca="false">SUM(T609:V609)</f>
        <v>0</v>
      </c>
      <c r="X609" s="123"/>
      <c r="Y609" s="123"/>
      <c r="Z609" s="123"/>
      <c r="AA609" s="122" t="n">
        <f aca="false">SUM(X609:Z609)</f>
        <v>0</v>
      </c>
      <c r="AB609" s="123"/>
      <c r="AC609" s="123"/>
      <c r="AD609" s="123"/>
      <c r="AE609" s="123"/>
      <c r="AF609" s="123"/>
      <c r="AG609" s="122" t="n">
        <f aca="false">SUM(AC609:AF609)</f>
        <v>0</v>
      </c>
      <c r="AH609" s="124" t="n">
        <f aca="false">K609+O609+S609+W609+AA609+AB609+AG609</f>
        <v>0</v>
      </c>
      <c r="AI609" s="120"/>
      <c r="AJ609" s="121"/>
      <c r="AK609" s="121"/>
      <c r="AL609" s="121"/>
      <c r="AM609" s="122" t="n">
        <f aca="false">SUM(AJ609:AL609)</f>
        <v>0</v>
      </c>
      <c r="AN609" s="123"/>
      <c r="AO609" s="123"/>
      <c r="AP609" s="123"/>
      <c r="AQ609" s="122" t="n">
        <f aca="false">SUM(AN609:AP609)</f>
        <v>0</v>
      </c>
      <c r="AR609" s="123"/>
      <c r="AS609" s="123"/>
      <c r="AT609" s="123"/>
      <c r="AU609" s="122" t="n">
        <f aca="false">SUM(AR609:AT609)</f>
        <v>0</v>
      </c>
      <c r="AV609" s="123"/>
      <c r="AW609" s="123"/>
      <c r="AX609" s="123"/>
      <c r="AY609" s="122" t="n">
        <f aca="false">SUM(AV609:AX609)</f>
        <v>0</v>
      </c>
      <c r="AZ609" s="123"/>
      <c r="BA609" s="123"/>
      <c r="BB609" s="123"/>
      <c r="BC609" s="122" t="n">
        <f aca="false">SUM(AZ609:BB609)</f>
        <v>0</v>
      </c>
      <c r="BD609" s="123"/>
      <c r="BE609" s="123"/>
      <c r="BF609" s="123"/>
      <c r="BG609" s="123"/>
      <c r="BH609" s="123"/>
      <c r="BI609" s="122" t="n">
        <f aca="false">SUM(BE609:BH609)</f>
        <v>0</v>
      </c>
      <c r="BJ609" s="124" t="n">
        <f aca="false">AM609+AQ609+AU609+AY609+BC609+BD609+BI609</f>
        <v>0</v>
      </c>
      <c r="BK609" s="120"/>
      <c r="BL609" s="121"/>
      <c r="BM609" s="121"/>
      <c r="BN609" s="122" t="n">
        <f aca="false">SUM(BK609:BM609)</f>
        <v>0</v>
      </c>
      <c r="BO609" s="123"/>
      <c r="BP609" s="123"/>
      <c r="BQ609" s="123"/>
      <c r="BR609" s="122" t="n">
        <f aca="false">SUM(BO609:BQ609)</f>
        <v>0</v>
      </c>
      <c r="BS609" s="123"/>
      <c r="BT609" s="123"/>
      <c r="BU609" s="123"/>
      <c r="BV609" s="122" t="n">
        <f aca="false">SUM(BS609:BU609)</f>
        <v>0</v>
      </c>
      <c r="BW609" s="123"/>
      <c r="BX609" s="123"/>
      <c r="BY609" s="123"/>
      <c r="BZ609" s="122" t="n">
        <f aca="false">SUM(BW609:BY609)</f>
        <v>0</v>
      </c>
      <c r="CA609" s="123"/>
      <c r="CB609" s="123"/>
      <c r="CC609" s="123"/>
      <c r="CD609" s="122" t="n">
        <f aca="false">SUM(CA609:CC609)</f>
        <v>0</v>
      </c>
      <c r="CE609" s="123"/>
      <c r="CF609" s="123"/>
      <c r="CG609" s="123"/>
      <c r="CH609" s="123"/>
      <c r="CI609" s="123"/>
      <c r="CJ609" s="122" t="n">
        <f aca="false">SUM(CF609:CI609)</f>
        <v>0</v>
      </c>
      <c r="CK609" s="123" t="n">
        <f aca="false">BN609+BR609+BV609+BZ609+CD609+CE609+CJ609</f>
        <v>0</v>
      </c>
      <c r="CL609" s="125"/>
      <c r="CM609" s="126"/>
      <c r="CN609" s="32"/>
      <c r="CO609" s="32"/>
      <c r="CP609" s="32"/>
      <c r="CQ609" s="32"/>
      <c r="CR609" s="32"/>
      <c r="CS609" s="32"/>
      <c r="CT609" s="32"/>
    </row>
    <row r="610" customFormat="false" ht="24.75" hidden="false" customHeight="true" outlineLevel="0" collapsed="false">
      <c r="A610" s="32"/>
      <c r="B610" s="106" t="n">
        <f aca="false">B609+1</f>
        <v>600</v>
      </c>
      <c r="C610" s="117" t="n">
        <f aca="false">INDEX(_Rge_Projectdata_3rd,$B610,MATCH(C$10,_Rge_Headline_Projectdata,0))</f>
        <v>0</v>
      </c>
      <c r="D610" s="117" t="n">
        <f aca="false">INDEX(_Rge_Projectdata_3rd,$B610,MATCH(D$10,_Rge_Headline_Projectdata,0))</f>
        <v>0</v>
      </c>
      <c r="E610" s="118" t="str">
        <f aca="false" t="array" ref="E610:E610">IF(INDEX(_Rge_Projectdata_3rd,$B610,MATCH(E$10,_Rge_Headline_Projectdata,0))=0,"",INDEX(_Rge_Projectdata_3rd,$B610,MATCH(E$10,_Rge_Headline_Projectdata,0)))</f>
        <v/>
      </c>
      <c r="F610" s="119" t="str">
        <f aca="false">IF(OR(E610=0,E610&gt;_Reportdate),"Open","Closed")</f>
        <v>Open</v>
      </c>
      <c r="G610" s="120"/>
      <c r="H610" s="121"/>
      <c r="I610" s="121"/>
      <c r="J610" s="121"/>
      <c r="K610" s="122" t="n">
        <f aca="false">SUM(H610:J610)</f>
        <v>0</v>
      </c>
      <c r="L610" s="123"/>
      <c r="M610" s="123"/>
      <c r="N610" s="123"/>
      <c r="O610" s="122" t="n">
        <f aca="false">SUM(L610:N610)</f>
        <v>0</v>
      </c>
      <c r="P610" s="123"/>
      <c r="Q610" s="123"/>
      <c r="R610" s="123"/>
      <c r="S610" s="122" t="n">
        <f aca="false">SUM(P610:R610)</f>
        <v>0</v>
      </c>
      <c r="T610" s="123"/>
      <c r="U610" s="123"/>
      <c r="V610" s="123"/>
      <c r="W610" s="122" t="n">
        <f aca="false">SUM(T610:V610)</f>
        <v>0</v>
      </c>
      <c r="X610" s="123"/>
      <c r="Y610" s="123"/>
      <c r="Z610" s="123"/>
      <c r="AA610" s="122" t="n">
        <f aca="false">SUM(X610:Z610)</f>
        <v>0</v>
      </c>
      <c r="AB610" s="123"/>
      <c r="AC610" s="123"/>
      <c r="AD610" s="123"/>
      <c r="AE610" s="123"/>
      <c r="AF610" s="123"/>
      <c r="AG610" s="122" t="n">
        <f aca="false">SUM(AC610:AF610)</f>
        <v>0</v>
      </c>
      <c r="AH610" s="124" t="n">
        <f aca="false">K610+O610+S610+W610+AA610+AB610+AG610</f>
        <v>0</v>
      </c>
      <c r="AI610" s="120"/>
      <c r="AJ610" s="121"/>
      <c r="AK610" s="121"/>
      <c r="AL610" s="121"/>
      <c r="AM610" s="122" t="n">
        <f aca="false">SUM(AJ610:AL610)</f>
        <v>0</v>
      </c>
      <c r="AN610" s="123"/>
      <c r="AO610" s="123"/>
      <c r="AP610" s="123"/>
      <c r="AQ610" s="122" t="n">
        <f aca="false">SUM(AN610:AP610)</f>
        <v>0</v>
      </c>
      <c r="AR610" s="123"/>
      <c r="AS610" s="123"/>
      <c r="AT610" s="123"/>
      <c r="AU610" s="122" t="n">
        <f aca="false">SUM(AR610:AT610)</f>
        <v>0</v>
      </c>
      <c r="AV610" s="123"/>
      <c r="AW610" s="123"/>
      <c r="AX610" s="123"/>
      <c r="AY610" s="122" t="n">
        <f aca="false">SUM(AV610:AX610)</f>
        <v>0</v>
      </c>
      <c r="AZ610" s="123"/>
      <c r="BA610" s="123"/>
      <c r="BB610" s="123"/>
      <c r="BC610" s="122" t="n">
        <f aca="false">SUM(AZ610:BB610)</f>
        <v>0</v>
      </c>
      <c r="BD610" s="123"/>
      <c r="BE610" s="123"/>
      <c r="BF610" s="123"/>
      <c r="BG610" s="123"/>
      <c r="BH610" s="123"/>
      <c r="BI610" s="122" t="n">
        <f aca="false">SUM(BE610:BH610)</f>
        <v>0</v>
      </c>
      <c r="BJ610" s="124" t="n">
        <f aca="false">AM610+AQ610+AU610+AY610+BC610+BD610+BI610</f>
        <v>0</v>
      </c>
      <c r="BK610" s="120"/>
      <c r="BL610" s="121"/>
      <c r="BM610" s="121"/>
      <c r="BN610" s="122" t="n">
        <f aca="false">SUM(BK610:BM610)</f>
        <v>0</v>
      </c>
      <c r="BO610" s="123"/>
      <c r="BP610" s="123"/>
      <c r="BQ610" s="123"/>
      <c r="BR610" s="122" t="n">
        <f aca="false">SUM(BO610:BQ610)</f>
        <v>0</v>
      </c>
      <c r="BS610" s="123"/>
      <c r="BT610" s="123"/>
      <c r="BU610" s="123"/>
      <c r="BV610" s="122" t="n">
        <f aca="false">SUM(BS610:BU610)</f>
        <v>0</v>
      </c>
      <c r="BW610" s="123"/>
      <c r="BX610" s="123"/>
      <c r="BY610" s="123"/>
      <c r="BZ610" s="122" t="n">
        <f aca="false">SUM(BW610:BY610)</f>
        <v>0</v>
      </c>
      <c r="CA610" s="123"/>
      <c r="CB610" s="123"/>
      <c r="CC610" s="123"/>
      <c r="CD610" s="122" t="n">
        <f aca="false">SUM(CA610:CC610)</f>
        <v>0</v>
      </c>
      <c r="CE610" s="123"/>
      <c r="CF610" s="123"/>
      <c r="CG610" s="123"/>
      <c r="CH610" s="123"/>
      <c r="CI610" s="123"/>
      <c r="CJ610" s="122" t="n">
        <f aca="false">SUM(CF610:CI610)</f>
        <v>0</v>
      </c>
      <c r="CK610" s="123" t="n">
        <f aca="false">BN610+BR610+BV610+BZ610+CD610+CE610+CJ610</f>
        <v>0</v>
      </c>
      <c r="CL610" s="125"/>
      <c r="CM610" s="126"/>
      <c r="CN610" s="32"/>
      <c r="CO610" s="32"/>
      <c r="CP610" s="32"/>
      <c r="CQ610" s="32"/>
      <c r="CR610" s="32"/>
      <c r="CS610" s="32"/>
      <c r="CT610" s="32"/>
    </row>
    <row r="611" customFormat="false" ht="15.75" hidden="false" customHeight="true" outlineLevel="0" collapsed="false">
      <c r="A611" s="9"/>
      <c r="B611" s="58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/>
      <c r="AG611" s="9"/>
      <c r="AH611" s="9"/>
      <c r="AI611" s="9"/>
      <c r="AJ611" s="9"/>
      <c r="AK611" s="9"/>
      <c r="AL611" s="9"/>
      <c r="AM611" s="9"/>
      <c r="AN611" s="9"/>
      <c r="AO611" s="9"/>
      <c r="AP611" s="9"/>
      <c r="AQ611" s="9"/>
      <c r="AR611" s="9"/>
      <c r="AS611" s="9"/>
      <c r="AT611" s="9"/>
      <c r="AU611" s="9"/>
      <c r="AV611" s="9"/>
      <c r="AW611" s="9"/>
      <c r="AX611" s="9"/>
      <c r="AY611" s="9"/>
      <c r="AZ611" s="9"/>
      <c r="BA611" s="9"/>
      <c r="BB611" s="9"/>
      <c r="BC611" s="9"/>
      <c r="BD611" s="9"/>
      <c r="BE611" s="9"/>
      <c r="BF611" s="9"/>
      <c r="BG611" s="9"/>
      <c r="BH611" s="9"/>
      <c r="BI611" s="9"/>
      <c r="BJ611" s="9"/>
      <c r="BK611" s="9"/>
      <c r="BL611" s="9"/>
      <c r="BM611" s="9"/>
      <c r="BN611" s="9"/>
      <c r="BO611" s="9"/>
      <c r="BP611" s="9"/>
      <c r="BQ611" s="9"/>
      <c r="BR611" s="9"/>
      <c r="BS611" s="9"/>
      <c r="BT611" s="9"/>
      <c r="BU611" s="9"/>
      <c r="BV611" s="9"/>
      <c r="BW611" s="9"/>
      <c r="BX611" s="9"/>
      <c r="BY611" s="9"/>
      <c r="BZ611" s="9"/>
      <c r="CA611" s="9"/>
      <c r="CB611" s="9"/>
      <c r="CC611" s="9"/>
      <c r="CD611" s="9"/>
      <c r="CE611" s="9"/>
      <c r="CF611" s="9"/>
      <c r="CG611" s="9"/>
      <c r="CH611" s="9"/>
      <c r="CI611" s="9"/>
      <c r="CJ611" s="9"/>
      <c r="CK611" s="9"/>
      <c r="CL611" s="9"/>
      <c r="CM611" s="9"/>
      <c r="CN611" s="9"/>
      <c r="CO611" s="9"/>
      <c r="CP611" s="9"/>
      <c r="CQ611" s="9"/>
      <c r="CR611" s="9"/>
      <c r="CS611" s="9"/>
      <c r="CT611" s="9"/>
    </row>
    <row r="612" customFormat="false" ht="62.25" hidden="false" customHeight="true" outlineLevel="0" collapsed="false">
      <c r="A612" s="9"/>
      <c r="B612" s="127" t="s">
        <v>370</v>
      </c>
      <c r="C612" s="128"/>
      <c r="D612" s="128"/>
      <c r="E612" s="128"/>
      <c r="F612" s="128"/>
      <c r="G612" s="128"/>
      <c r="H612" s="128"/>
      <c r="I612" s="128"/>
      <c r="J612" s="128"/>
      <c r="K612" s="128"/>
      <c r="L612" s="128"/>
      <c r="M612" s="128"/>
      <c r="N612" s="128"/>
      <c r="O612" s="128"/>
      <c r="P612" s="128"/>
      <c r="Q612" s="128"/>
      <c r="R612" s="128"/>
      <c r="S612" s="128"/>
      <c r="T612" s="128"/>
      <c r="U612" s="128"/>
      <c r="V612" s="128"/>
      <c r="W612" s="128"/>
      <c r="X612" s="128"/>
      <c r="Y612" s="128"/>
      <c r="Z612" s="128"/>
      <c r="AA612" s="128"/>
      <c r="AB612" s="128"/>
      <c r="AC612" s="128"/>
      <c r="AD612" s="128"/>
      <c r="AE612" s="128"/>
      <c r="AF612" s="128"/>
      <c r="AG612" s="128"/>
      <c r="AH612" s="129"/>
      <c r="AI612" s="130"/>
      <c r="AJ612" s="130"/>
      <c r="AK612" s="130"/>
      <c r="AL612" s="130"/>
      <c r="AM612" s="130"/>
      <c r="AN612" s="130"/>
      <c r="AO612" s="130"/>
      <c r="AP612" s="130"/>
      <c r="AQ612" s="130"/>
      <c r="AR612" s="130"/>
      <c r="AS612" s="130"/>
      <c r="AT612" s="130"/>
      <c r="AU612" s="130"/>
      <c r="AV612" s="130"/>
      <c r="AW612" s="130"/>
      <c r="AX612" s="130"/>
      <c r="AY612" s="130"/>
      <c r="AZ612" s="130"/>
      <c r="BA612" s="130"/>
      <c r="BB612" s="130"/>
      <c r="BC612" s="130"/>
      <c r="BD612" s="130"/>
      <c r="BE612" s="130"/>
      <c r="BF612" s="130"/>
      <c r="BG612" s="130"/>
      <c r="BH612" s="130"/>
      <c r="BI612" s="130"/>
      <c r="BJ612" s="130"/>
      <c r="BK612" s="130"/>
      <c r="BL612" s="130"/>
      <c r="BM612" s="130"/>
      <c r="BN612" s="130"/>
      <c r="BO612" s="130"/>
      <c r="BP612" s="130"/>
      <c r="BQ612" s="130"/>
      <c r="BR612" s="130"/>
      <c r="BS612" s="130"/>
      <c r="BT612" s="130"/>
      <c r="BU612" s="130"/>
      <c r="BV612" s="130"/>
      <c r="BW612" s="130"/>
      <c r="BX612" s="130"/>
      <c r="BY612" s="130"/>
      <c r="BZ612" s="130"/>
      <c r="CA612" s="130"/>
      <c r="CB612" s="130"/>
      <c r="CC612" s="130"/>
      <c r="CD612" s="130"/>
      <c r="CE612" s="130"/>
      <c r="CF612" s="130"/>
      <c r="CG612" s="130"/>
      <c r="CH612" s="130"/>
      <c r="CI612" s="130"/>
      <c r="CJ612" s="130"/>
      <c r="CK612" s="130"/>
      <c r="CL612" s="130"/>
      <c r="CM612" s="130"/>
      <c r="CN612" s="9"/>
      <c r="CO612" s="9"/>
      <c r="CP612" s="9"/>
      <c r="CQ612" s="9"/>
      <c r="CR612" s="9"/>
      <c r="CS612" s="9"/>
      <c r="CT612" s="9"/>
    </row>
    <row r="613" customFormat="false" ht="36" hidden="false" customHeight="true" outlineLevel="0" collapsed="false">
      <c r="A613" s="9"/>
      <c r="B613" s="131"/>
      <c r="C613" s="132" t="s">
        <v>365</v>
      </c>
      <c r="D613" s="132"/>
      <c r="E613" s="132"/>
      <c r="F613" s="132"/>
      <c r="G613" s="133" t="s">
        <v>366</v>
      </c>
      <c r="H613" s="133"/>
      <c r="I613" s="133"/>
      <c r="J613" s="133"/>
      <c r="K613" s="133"/>
      <c r="L613" s="133"/>
      <c r="M613" s="133"/>
      <c r="N613" s="133"/>
      <c r="O613" s="133"/>
      <c r="P613" s="133"/>
      <c r="Q613" s="133"/>
      <c r="R613" s="133"/>
      <c r="S613" s="133"/>
      <c r="T613" s="133"/>
      <c r="U613" s="133"/>
      <c r="V613" s="133"/>
      <c r="W613" s="133"/>
      <c r="X613" s="133"/>
      <c r="Y613" s="133"/>
      <c r="Z613" s="133"/>
      <c r="AA613" s="133"/>
      <c r="AB613" s="133"/>
      <c r="AC613" s="133"/>
      <c r="AD613" s="133"/>
      <c r="AE613" s="133"/>
      <c r="AF613" s="133"/>
      <c r="AG613" s="133"/>
      <c r="AH613" s="133"/>
      <c r="AI613" s="134" t="s">
        <v>367</v>
      </c>
      <c r="AJ613" s="134"/>
      <c r="AK613" s="134"/>
      <c r="AL613" s="134"/>
      <c r="AM613" s="134"/>
      <c r="AN613" s="134"/>
      <c r="AO613" s="134"/>
      <c r="AP613" s="134"/>
      <c r="AQ613" s="134"/>
      <c r="AR613" s="134"/>
      <c r="AS613" s="134"/>
      <c r="AT613" s="134"/>
      <c r="AU613" s="134"/>
      <c r="AV613" s="134"/>
      <c r="AW613" s="134"/>
      <c r="AX613" s="134"/>
      <c r="AY613" s="134"/>
      <c r="AZ613" s="134"/>
      <c r="BA613" s="134"/>
      <c r="BB613" s="134"/>
      <c r="BC613" s="134"/>
      <c r="BD613" s="134"/>
      <c r="BE613" s="134"/>
      <c r="BF613" s="134"/>
      <c r="BG613" s="134"/>
      <c r="BH613" s="134"/>
      <c r="BI613" s="134"/>
      <c r="BJ613" s="134"/>
      <c r="BK613" s="135" t="s">
        <v>368</v>
      </c>
      <c r="BL613" s="135"/>
      <c r="BM613" s="135"/>
      <c r="BN613" s="135"/>
      <c r="BO613" s="135"/>
      <c r="BP613" s="135"/>
      <c r="BQ613" s="135"/>
      <c r="BR613" s="135"/>
      <c r="BS613" s="135"/>
      <c r="BT613" s="135"/>
      <c r="BU613" s="135"/>
      <c r="BV613" s="135"/>
      <c r="BW613" s="135"/>
      <c r="BX613" s="135"/>
      <c r="BY613" s="135"/>
      <c r="BZ613" s="135"/>
      <c r="CA613" s="135"/>
      <c r="CB613" s="135"/>
      <c r="CC613" s="135"/>
      <c r="CD613" s="135"/>
      <c r="CE613" s="135"/>
      <c r="CF613" s="135"/>
      <c r="CG613" s="135"/>
      <c r="CH613" s="135"/>
      <c r="CI613" s="135"/>
      <c r="CJ613" s="135"/>
      <c r="CK613" s="135"/>
      <c r="CL613" s="135"/>
      <c r="CM613" s="135"/>
      <c r="CN613" s="9"/>
      <c r="CO613" s="9"/>
      <c r="CP613" s="9"/>
      <c r="CQ613" s="9"/>
      <c r="CR613" s="9"/>
      <c r="CS613" s="9"/>
      <c r="CT613" s="9"/>
    </row>
    <row r="614" customFormat="false" ht="125.25" hidden="false" customHeight="true" outlineLevel="0" collapsed="false">
      <c r="A614" s="65"/>
      <c r="B614" s="136" t="s">
        <v>369</v>
      </c>
      <c r="C614" s="137" t="s">
        <v>371</v>
      </c>
      <c r="D614" s="137" t="s">
        <v>371</v>
      </c>
      <c r="E614" s="138" t="str">
        <f aca="false">E$10</f>
        <v>Closing date</v>
      </c>
      <c r="F614" s="139" t="str">
        <f aca="false">F$10</f>
        <v>Project status</v>
      </c>
      <c r="G614" s="99" t="str">
        <f aca="false">G$10</f>
        <v>Budgeted contract value</v>
      </c>
      <c r="H614" s="101" t="str">
        <f aca="false">H$10</f>
        <v>Budgeted Direct material costs - 3rd</v>
      </c>
      <c r="I614" s="101" t="str">
        <f aca="false">I$10</f>
        <v>Budgeted Direct material costs - IC</v>
      </c>
      <c r="J614" s="101" t="str">
        <f aca="false">J$10</f>
        <v>Budgeted Direct material costs - INT</v>
      </c>
      <c r="K614" s="101" t="str">
        <f aca="false">K$10</f>
        <v>Budgeted Direct material costs</v>
      </c>
      <c r="L614" s="101" t="str">
        <f aca="false">L$10</f>
        <v>Budgeted Technical services - 3rd</v>
      </c>
      <c r="M614" s="101" t="str">
        <f aca="false">M$10</f>
        <v>Budgeted Technical services - IC</v>
      </c>
      <c r="N614" s="101" t="str">
        <f aca="false">N$10</f>
        <v>Budgeted Technical services - INT</v>
      </c>
      <c r="O614" s="101" t="str">
        <f aca="false">O$10</f>
        <v>Budgeted Technical services</v>
      </c>
      <c r="P614" s="101" t="str">
        <f aca="false">P$10</f>
        <v>Budgeted Transportation service costs - 3rd</v>
      </c>
      <c r="Q614" s="101" t="str">
        <f aca="false">Q$10</f>
        <v>Budgeted Transportation service costs - IC</v>
      </c>
      <c r="R614" s="101" t="str">
        <f aca="false">R$10</f>
        <v>Budgeted Transportation service costs - INT</v>
      </c>
      <c r="S614" s="101" t="str">
        <f aca="false">S$10</f>
        <v>Budgeted Transportation service costs</v>
      </c>
      <c r="T614" s="101" t="str">
        <f aca="false">T$10</f>
        <v>Budgeted Installation service costs - 3rd</v>
      </c>
      <c r="U614" s="101" t="str">
        <f aca="false">U$10</f>
        <v>Budgeted Installation service costs - IC</v>
      </c>
      <c r="V614" s="101" t="str">
        <f aca="false">V$10</f>
        <v>Budgeted Installation service costs - INT</v>
      </c>
      <c r="W614" s="101" t="str">
        <f aca="false">W$10</f>
        <v>Budgeted Installation service costs</v>
      </c>
      <c r="X614" s="101" t="str">
        <f aca="false">X$10</f>
        <v>Budgeted Testing service costs - 3rd</v>
      </c>
      <c r="Y614" s="101" t="str">
        <f aca="false">Y$10</f>
        <v>Budgeted Testing service costs - IC</v>
      </c>
      <c r="Z614" s="101" t="str">
        <f aca="false">Z$10</f>
        <v>Budgeted Testing service costs - INT</v>
      </c>
      <c r="AA614" s="101" t="str">
        <f aca="false">AA$10</f>
        <v>Budgeted Testing service costs</v>
      </c>
      <c r="AB614" s="101" t="str">
        <f aca="false">AB$10</f>
        <v>Budgeted Project management costs (working hours)</v>
      </c>
      <c r="AC614" s="101" t="str">
        <f aca="false">AC$10</f>
        <v>Budgeted Travel costs</v>
      </c>
      <c r="AD614" s="101" t="str">
        <f aca="false">AD$10</f>
        <v>Budgeted Commission costs</v>
      </c>
      <c r="AE614" s="101" t="str">
        <f aca="false">AE$10</f>
        <v>Budgeted Licence fees - IC</v>
      </c>
      <c r="AF614" s="101" t="str">
        <f aca="false">AF$10</f>
        <v>Budgeted Other costs</v>
      </c>
      <c r="AG614" s="101" t="str">
        <f aca="false">AG$10</f>
        <v>Budgeted Commission / License fees / other costs</v>
      </c>
      <c r="AH614" s="101" t="str">
        <f aca="false">AH$10</f>
        <v>Budgeted project costs</v>
      </c>
      <c r="AI614" s="140" t="str">
        <f aca="false">AI$10</f>
        <v>Forecasted contract value</v>
      </c>
      <c r="AJ614" s="141" t="str">
        <f aca="false">AJ$10</f>
        <v>Forecasted Direct material costs - 3rd</v>
      </c>
      <c r="AK614" s="141" t="str">
        <f aca="false">AK$10</f>
        <v>Forecasted Direct material costs - IC</v>
      </c>
      <c r="AL614" s="141" t="str">
        <f aca="false">AL$10</f>
        <v>Forecasted Direct material costs - INT</v>
      </c>
      <c r="AM614" s="141" t="str">
        <f aca="false">AM$10</f>
        <v>Forecasted Direct material costs</v>
      </c>
      <c r="AN614" s="141" t="str">
        <f aca="false">AN$10</f>
        <v>Forecasted Technical services - 3rd</v>
      </c>
      <c r="AO614" s="141" t="str">
        <f aca="false">AO$10</f>
        <v>Forecasted Technical services - IC</v>
      </c>
      <c r="AP614" s="141" t="str">
        <f aca="false">AP$10</f>
        <v>Forecasted Technical services - INT</v>
      </c>
      <c r="AQ614" s="141" t="str">
        <f aca="false">AQ$10</f>
        <v>Forecasted Technical services</v>
      </c>
      <c r="AR614" s="141" t="str">
        <f aca="false">AR$10</f>
        <v>Forecasted Transportation service costs - 3rd</v>
      </c>
      <c r="AS614" s="141" t="str">
        <f aca="false">AS$10</f>
        <v>Forecasted Transportation service costs - IC</v>
      </c>
      <c r="AT614" s="141" t="str">
        <f aca="false">AT$10</f>
        <v>Forecasted Transportation service costs - INT</v>
      </c>
      <c r="AU614" s="141" t="str">
        <f aca="false">AU$10</f>
        <v>Forecasted Transportation service costs</v>
      </c>
      <c r="AV614" s="141" t="str">
        <f aca="false">AV$10</f>
        <v>Forecasted Installation service costs - 3rd</v>
      </c>
      <c r="AW614" s="141" t="str">
        <f aca="false">AW$10</f>
        <v>Forecasted Installation service costs - IC</v>
      </c>
      <c r="AX614" s="141" t="str">
        <f aca="false">AX$10</f>
        <v>Forecasted Installation service costs - INT</v>
      </c>
      <c r="AY614" s="141" t="str">
        <f aca="false">AY$10</f>
        <v>Forecasted Installation service costs</v>
      </c>
      <c r="AZ614" s="141" t="str">
        <f aca="false">AZ$10</f>
        <v>Forecasted Testing service costs - 3rd</v>
      </c>
      <c r="BA614" s="141" t="str">
        <f aca="false">BA$10</f>
        <v>Forecasted Testing service costs - IC</v>
      </c>
      <c r="BB614" s="141" t="str">
        <f aca="false">BB$10</f>
        <v>Forecasted Testing service costs - INT</v>
      </c>
      <c r="BC614" s="141" t="str">
        <f aca="false">BC$10</f>
        <v>Forecasted Testing service costs</v>
      </c>
      <c r="BD614" s="141" t="str">
        <f aca="false">BD$10</f>
        <v>Forecasted Project management costs (working hours)</v>
      </c>
      <c r="BE614" s="141" t="str">
        <f aca="false">BE$10</f>
        <v>Forecasted Travel costs</v>
      </c>
      <c r="BF614" s="141" t="str">
        <f aca="false">BF$10</f>
        <v>Forecasted Commission costs</v>
      </c>
      <c r="BG614" s="141" t="str">
        <f aca="false">BG$10</f>
        <v>Forecasted Licence fees - IC</v>
      </c>
      <c r="BH614" s="141" t="str">
        <f aca="false">BH$10</f>
        <v>Forecasted Other costs</v>
      </c>
      <c r="BI614" s="141" t="str">
        <f aca="false">BI$10</f>
        <v>Forecasted Commission / License fees / other costs</v>
      </c>
      <c r="BJ614" s="142" t="str">
        <f aca="false">BJ$10</f>
        <v>Forecasted project costs</v>
      </c>
      <c r="BK614" s="143" t="str">
        <f aca="false">BK$10</f>
        <v>Actual Direct material costs - 3rd</v>
      </c>
      <c r="BL614" s="143" t="str">
        <f aca="false">BL$10</f>
        <v>Actual Direct material costs - IC</v>
      </c>
      <c r="BM614" s="143" t="str">
        <f aca="false">BM$10</f>
        <v>Actual Direct material costs - Int</v>
      </c>
      <c r="BN614" s="143" t="str">
        <f aca="false">BN$10</f>
        <v>Actual Direct material costs</v>
      </c>
      <c r="BO614" s="143" t="str">
        <f aca="false">BO$10</f>
        <v>Actual Technical services - 3rd</v>
      </c>
      <c r="BP614" s="143" t="str">
        <f aca="false">BP$10</f>
        <v>Actual Technical services - IC</v>
      </c>
      <c r="BQ614" s="143" t="str">
        <f aca="false">BQ$10</f>
        <v>Actual Technical services - INT</v>
      </c>
      <c r="BR614" s="143" t="str">
        <f aca="false">BR$10</f>
        <v>Actual Technical services</v>
      </c>
      <c r="BS614" s="143" t="str">
        <f aca="false">BS$10</f>
        <v>Actual Transportation service costs - 3rd</v>
      </c>
      <c r="BT614" s="143" t="str">
        <f aca="false">BT$10</f>
        <v>Actual Transportation service costs - IC</v>
      </c>
      <c r="BU614" s="143" t="str">
        <f aca="false">BU$10</f>
        <v>Actual Transportation service costs - INT</v>
      </c>
      <c r="BV614" s="143" t="str">
        <f aca="false">BV$10</f>
        <v>Actual Transportation service costs</v>
      </c>
      <c r="BW614" s="143" t="str">
        <f aca="false">BW$10</f>
        <v>Actual Installation service costs - 3rd</v>
      </c>
      <c r="BX614" s="143" t="str">
        <f aca="false">BX$10</f>
        <v>Actual Installation service costs - IC</v>
      </c>
      <c r="BY614" s="143" t="str">
        <f aca="false">BY$10</f>
        <v>Actual Installation service costs - INT</v>
      </c>
      <c r="BZ614" s="143" t="str">
        <f aca="false">BZ$10</f>
        <v>Actual Installation service costs</v>
      </c>
      <c r="CA614" s="143" t="str">
        <f aca="false">CA$10</f>
        <v>Actual Testing service costs - 3rd</v>
      </c>
      <c r="CB614" s="143" t="str">
        <f aca="false">CB$10</f>
        <v>Actual Testing service costs - IC</v>
      </c>
      <c r="CC614" s="143" t="str">
        <f aca="false">CC$10</f>
        <v>Actual Testing service costs - INT</v>
      </c>
      <c r="CD614" s="143" t="str">
        <f aca="false">CD$10</f>
        <v>Actual Testing service costs</v>
      </c>
      <c r="CE614" s="143" t="str">
        <f aca="false">CE$10</f>
        <v>Actual Project management costs (working hours)</v>
      </c>
      <c r="CF614" s="143" t="str">
        <f aca="false">CF$10</f>
        <v>Actual Travel costs</v>
      </c>
      <c r="CG614" s="143" t="str">
        <f aca="false">CG$10</f>
        <v>Actual Commission costs</v>
      </c>
      <c r="CH614" s="143" t="str">
        <f aca="false">CH$10</f>
        <v>Actual Licence fees - IC</v>
      </c>
      <c r="CI614" s="143" t="str">
        <f aca="false">CI$10</f>
        <v>Actual Other costs</v>
      </c>
      <c r="CJ614" s="143" t="str">
        <f aca="false">CJ$10</f>
        <v>Actual Commission / License fees / other costs</v>
      </c>
      <c r="CK614" s="143" t="str">
        <f aca="false">CK$10</f>
        <v>Actual project costs</v>
      </c>
      <c r="CL614" s="143" t="str">
        <f aca="false">CL$10</f>
        <v>Actual invoiced sales</v>
      </c>
      <c r="CM614" s="143" t="str">
        <f aca="false">CM$10</f>
        <v>Actual Total advanced payments</v>
      </c>
      <c r="CN614" s="65"/>
      <c r="CO614" s="65"/>
      <c r="CP614" s="65"/>
      <c r="CQ614" s="65"/>
      <c r="CR614" s="65"/>
      <c r="CS614" s="65"/>
      <c r="CT614" s="65"/>
    </row>
    <row r="615" customFormat="false" ht="29.25" hidden="false" customHeight="true" outlineLevel="0" collapsed="false">
      <c r="A615" s="65"/>
      <c r="B615" s="136"/>
      <c r="C615" s="144"/>
      <c r="D615" s="144"/>
      <c r="E615" s="145"/>
      <c r="F615" s="145"/>
      <c r="G615" s="146" t="n">
        <f aca="false">SUBTOTAL(9,G616:G715)</f>
        <v>0</v>
      </c>
      <c r="H615" s="147" t="n">
        <f aca="false">SUBTOTAL(9,H616:H715)</f>
        <v>0</v>
      </c>
      <c r="I615" s="147" t="n">
        <f aca="false">SUBTOTAL(9,I616:I715)</f>
        <v>0</v>
      </c>
      <c r="J615" s="147" t="n">
        <f aca="false">SUBTOTAL(9,J616:J715)</f>
        <v>0</v>
      </c>
      <c r="K615" s="147" t="n">
        <f aca="false">SUBTOTAL(9,K616:K715)</f>
        <v>0</v>
      </c>
      <c r="L615" s="147" t="n">
        <f aca="false">SUBTOTAL(9,L616:L715)</f>
        <v>0</v>
      </c>
      <c r="M615" s="147" t="n">
        <f aca="false">SUBTOTAL(9,M616:M715)</f>
        <v>0</v>
      </c>
      <c r="N615" s="147" t="n">
        <f aca="false">SUBTOTAL(9,N616:N715)</f>
        <v>0</v>
      </c>
      <c r="O615" s="147" t="n">
        <f aca="false">SUBTOTAL(9,O616:O715)</f>
        <v>0</v>
      </c>
      <c r="P615" s="147" t="n">
        <f aca="false">SUBTOTAL(9,P616:P715)</f>
        <v>0</v>
      </c>
      <c r="Q615" s="147" t="n">
        <f aca="false">SUBTOTAL(9,Q616:Q715)</f>
        <v>0</v>
      </c>
      <c r="R615" s="147" t="n">
        <f aca="false">SUBTOTAL(9,R616:R715)</f>
        <v>0</v>
      </c>
      <c r="S615" s="147" t="n">
        <f aca="false">SUBTOTAL(9,S616:S715)</f>
        <v>0</v>
      </c>
      <c r="T615" s="147" t="n">
        <f aca="false">SUBTOTAL(9,T616:T715)</f>
        <v>0</v>
      </c>
      <c r="U615" s="147" t="n">
        <f aca="false">SUBTOTAL(9,U616:U715)</f>
        <v>0</v>
      </c>
      <c r="V615" s="147" t="n">
        <f aca="false">SUBTOTAL(9,V616:V715)</f>
        <v>0</v>
      </c>
      <c r="W615" s="147" t="n">
        <f aca="false">SUBTOTAL(9,W616:W715)</f>
        <v>0</v>
      </c>
      <c r="X615" s="147" t="n">
        <f aca="false">SUBTOTAL(9,X616:X715)</f>
        <v>0</v>
      </c>
      <c r="Y615" s="147" t="n">
        <f aca="false">SUBTOTAL(9,Y616:Y715)</f>
        <v>0</v>
      </c>
      <c r="Z615" s="147" t="n">
        <f aca="false">SUBTOTAL(9,Z616:Z715)</f>
        <v>0</v>
      </c>
      <c r="AA615" s="147" t="n">
        <f aca="false">SUBTOTAL(9,AA616:AA715)</f>
        <v>0</v>
      </c>
      <c r="AB615" s="147" t="n">
        <f aca="false">SUBTOTAL(9,AB616:AB715)</f>
        <v>0</v>
      </c>
      <c r="AC615" s="147" t="n">
        <f aca="false">SUBTOTAL(9,AC616:AC715)</f>
        <v>0</v>
      </c>
      <c r="AD615" s="147" t="n">
        <f aca="false">SUBTOTAL(9,AD616:AD715)</f>
        <v>0</v>
      </c>
      <c r="AE615" s="147" t="n">
        <f aca="false">SUBTOTAL(9,AE616:AE715)</f>
        <v>0</v>
      </c>
      <c r="AF615" s="147" t="n">
        <f aca="false">SUBTOTAL(9,AF616:AF715)</f>
        <v>0</v>
      </c>
      <c r="AG615" s="147" t="n">
        <f aca="false">SUBTOTAL(9,AG616:AG715)</f>
        <v>0</v>
      </c>
      <c r="AH615" s="148" t="n">
        <f aca="false">SUBTOTAL(9,AH616:AH715)</f>
        <v>0</v>
      </c>
      <c r="AI615" s="149" t="n">
        <f aca="false">SUBTOTAL(9,AI616:AI715)</f>
        <v>0</v>
      </c>
      <c r="AJ615" s="149" t="n">
        <f aca="false">SUBTOTAL(9,AJ616:AJ715)</f>
        <v>0</v>
      </c>
      <c r="AK615" s="149" t="n">
        <f aca="false">SUBTOTAL(9,AK616:AK715)</f>
        <v>0</v>
      </c>
      <c r="AL615" s="149" t="n">
        <f aca="false">SUBTOTAL(9,AL616:AL715)</f>
        <v>0</v>
      </c>
      <c r="AM615" s="149" t="n">
        <f aca="false">SUBTOTAL(9,AM616:AM715)</f>
        <v>0</v>
      </c>
      <c r="AN615" s="149" t="n">
        <f aca="false">SUBTOTAL(9,AN616:AN715)</f>
        <v>0</v>
      </c>
      <c r="AO615" s="149" t="n">
        <f aca="false">SUBTOTAL(9,AO616:AO715)</f>
        <v>0</v>
      </c>
      <c r="AP615" s="149" t="n">
        <f aca="false">SUBTOTAL(9,AP616:AP715)</f>
        <v>0</v>
      </c>
      <c r="AQ615" s="149" t="n">
        <f aca="false">SUBTOTAL(9,AQ616:AQ715)</f>
        <v>0</v>
      </c>
      <c r="AR615" s="149" t="n">
        <f aca="false">SUBTOTAL(9,AR616:AR715)</f>
        <v>0</v>
      </c>
      <c r="AS615" s="149" t="n">
        <f aca="false">SUBTOTAL(9,AS616:AS715)</f>
        <v>0</v>
      </c>
      <c r="AT615" s="149" t="n">
        <f aca="false">SUBTOTAL(9,AT616:AT715)</f>
        <v>0</v>
      </c>
      <c r="AU615" s="149" t="n">
        <f aca="false">SUBTOTAL(9,AU616:AU715)</f>
        <v>0</v>
      </c>
      <c r="AV615" s="149" t="n">
        <f aca="false">SUBTOTAL(9,AV616:AV715)</f>
        <v>0</v>
      </c>
      <c r="AW615" s="149" t="n">
        <f aca="false">SUBTOTAL(9,AW616:AW715)</f>
        <v>0</v>
      </c>
      <c r="AX615" s="149" t="n">
        <f aca="false">SUBTOTAL(9,AX616:AX715)</f>
        <v>0</v>
      </c>
      <c r="AY615" s="149" t="n">
        <f aca="false">SUBTOTAL(9,AY616:AY715)</f>
        <v>0</v>
      </c>
      <c r="AZ615" s="149" t="n">
        <f aca="false">SUBTOTAL(9,AZ616:AZ715)</f>
        <v>0</v>
      </c>
      <c r="BA615" s="149" t="n">
        <f aca="false">SUBTOTAL(9,BA616:BA715)</f>
        <v>0</v>
      </c>
      <c r="BB615" s="149" t="n">
        <f aca="false">SUBTOTAL(9,BB616:BB715)</f>
        <v>0</v>
      </c>
      <c r="BC615" s="149" t="n">
        <f aca="false">SUBTOTAL(9,BC616:BC715)</f>
        <v>0</v>
      </c>
      <c r="BD615" s="150" t="n">
        <f aca="false">SUBTOTAL(9,BD616:BD715)</f>
        <v>0</v>
      </c>
      <c r="BE615" s="149" t="n">
        <f aca="false">SUBTOTAL(9,BE616:BE715)</f>
        <v>0</v>
      </c>
      <c r="BF615" s="149" t="n">
        <f aca="false">SUBTOTAL(9,BF616:BF715)</f>
        <v>0</v>
      </c>
      <c r="BG615" s="149" t="n">
        <f aca="false">SUBTOTAL(9,BG616:BG715)</f>
        <v>0</v>
      </c>
      <c r="BH615" s="149" t="n">
        <f aca="false">SUBTOTAL(9,BH616:BH715)</f>
        <v>0</v>
      </c>
      <c r="BI615" s="149" t="n">
        <f aca="false">SUBTOTAL(9,BI616:BI715)</f>
        <v>0</v>
      </c>
      <c r="BJ615" s="149" t="n">
        <f aca="false">SUBTOTAL(9,BJ616:BJ715)</f>
        <v>0</v>
      </c>
      <c r="BK615" s="151" t="n">
        <f aca="false">SUBTOTAL(9,BK616:BK715)</f>
        <v>0</v>
      </c>
      <c r="BL615" s="151" t="n">
        <f aca="false">SUBTOTAL(9,BL616:BL715)</f>
        <v>0</v>
      </c>
      <c r="BM615" s="151" t="n">
        <f aca="false">SUBTOTAL(9,BM616:BM715)</f>
        <v>0</v>
      </c>
      <c r="BN615" s="151" t="n">
        <f aca="false">SUBTOTAL(9,BN616:BN715)</f>
        <v>0</v>
      </c>
      <c r="BO615" s="151" t="n">
        <f aca="false">SUBTOTAL(9,BO616:BO715)</f>
        <v>0</v>
      </c>
      <c r="BP615" s="151" t="n">
        <f aca="false">SUBTOTAL(9,BP616:BP715)</f>
        <v>0</v>
      </c>
      <c r="BQ615" s="151" t="n">
        <f aca="false">SUBTOTAL(9,BQ616:BQ715)</f>
        <v>0</v>
      </c>
      <c r="BR615" s="151" t="n">
        <f aca="false">SUBTOTAL(9,BR616:BR715)</f>
        <v>0</v>
      </c>
      <c r="BS615" s="151" t="n">
        <f aca="false">SUBTOTAL(9,BS616:BS715)</f>
        <v>0</v>
      </c>
      <c r="BT615" s="151" t="n">
        <f aca="false">SUBTOTAL(9,BT616:BT715)</f>
        <v>0</v>
      </c>
      <c r="BU615" s="151" t="n">
        <f aca="false">SUBTOTAL(9,BU616:BU715)</f>
        <v>0</v>
      </c>
      <c r="BV615" s="151" t="n">
        <f aca="false">SUBTOTAL(9,BV616:BV715)</f>
        <v>0</v>
      </c>
      <c r="BW615" s="151" t="n">
        <f aca="false">SUBTOTAL(9,BW616:BW715)</f>
        <v>0</v>
      </c>
      <c r="BX615" s="151" t="n">
        <f aca="false">SUBTOTAL(9,BX616:BX715)</f>
        <v>0</v>
      </c>
      <c r="BY615" s="151" t="n">
        <f aca="false">SUBTOTAL(9,BY616:BY715)</f>
        <v>0</v>
      </c>
      <c r="BZ615" s="151" t="n">
        <f aca="false">SUBTOTAL(9,BZ616:BZ715)</f>
        <v>0</v>
      </c>
      <c r="CA615" s="151" t="n">
        <f aca="false">SUBTOTAL(9,CA616:CA715)</f>
        <v>0</v>
      </c>
      <c r="CB615" s="151" t="n">
        <f aca="false">SUBTOTAL(9,CB616:CB715)</f>
        <v>0</v>
      </c>
      <c r="CC615" s="151" t="n">
        <f aca="false">SUBTOTAL(9,CC616:CC715)</f>
        <v>0</v>
      </c>
      <c r="CD615" s="151" t="n">
        <f aca="false">SUBTOTAL(9,CD616:CD715)</f>
        <v>0</v>
      </c>
      <c r="CE615" s="151" t="n">
        <f aca="false">SUBTOTAL(9,CE616:CE715)</f>
        <v>0</v>
      </c>
      <c r="CF615" s="151" t="n">
        <f aca="false">SUBTOTAL(9,CF616:CF715)</f>
        <v>0</v>
      </c>
      <c r="CG615" s="151" t="n">
        <f aca="false">SUBTOTAL(9,CG616:CG715)</f>
        <v>0</v>
      </c>
      <c r="CH615" s="151" t="n">
        <f aca="false">SUBTOTAL(9,CH616:CH715)</f>
        <v>0</v>
      </c>
      <c r="CI615" s="151" t="n">
        <f aca="false">SUBTOTAL(9,CI616:CI715)</f>
        <v>0</v>
      </c>
      <c r="CJ615" s="151" t="n">
        <f aca="false">SUBTOTAL(9,CJ616:CJ715)</f>
        <v>0</v>
      </c>
      <c r="CK615" s="151" t="n">
        <f aca="false">SUBTOTAL(9,CK616:CK715)</f>
        <v>0</v>
      </c>
      <c r="CL615" s="151" t="n">
        <f aca="false">SUBTOTAL(9,CL616:CL715)</f>
        <v>0</v>
      </c>
      <c r="CM615" s="151" t="n">
        <f aca="false">SUBTOTAL(9,CM616:CM715)</f>
        <v>0</v>
      </c>
      <c r="CN615" s="65"/>
      <c r="CO615" s="65"/>
      <c r="CP615" s="65"/>
      <c r="CQ615" s="65"/>
      <c r="CR615" s="65"/>
      <c r="CS615" s="65"/>
      <c r="CT615" s="65"/>
    </row>
    <row r="616" customFormat="false" ht="24.75" hidden="false" customHeight="true" outlineLevel="0" collapsed="false">
      <c r="A616" s="32"/>
      <c r="B616" s="152" t="n">
        <v>1</v>
      </c>
      <c r="C616" s="153" t="str">
        <f aca="false" t="array" ref="C616:C616">INDEX(_Rge_Projectdata_IC,$B616,MATCH(C$10,_Rge_Headline_Projectdata,0))</f>
        <v>S950294-dd</v>
      </c>
      <c r="D616" s="153" t="str">
        <f aca="false">INDEX(_Rge_Projectdata_IC,$B616,MATCH(D$10,_Rge_Headline_Projectdata,0))</f>
        <v>erunda</v>
      </c>
      <c r="E616" s="154" t="str">
        <f aca="false" t="array" ref="E616:E616">IF(INDEX(_Rge_Projectdata_IC,$B616,MATCH(E$10,_Rge_Headline_Projectdata,0))=0,"",INDEX(_Rge_Projectdata_IC,$B616,MATCH(E$10,_Rge_Headline_Projectdata,0)))</f>
        <v/>
      </c>
      <c r="F616" s="119" t="str">
        <f aca="false">IF(E616&lt;=0,"Open","Closed")</f>
        <v>Closed</v>
      </c>
      <c r="G616" s="155"/>
      <c r="H616" s="156"/>
      <c r="I616" s="156"/>
      <c r="J616" s="156"/>
      <c r="K616" s="157" t="n">
        <f aca="false">SUM(H616:J616)</f>
        <v>0</v>
      </c>
      <c r="L616" s="158"/>
      <c r="M616" s="158"/>
      <c r="N616" s="158"/>
      <c r="O616" s="157" t="n">
        <f aca="false">SUM(L616:N616)</f>
        <v>0</v>
      </c>
      <c r="P616" s="158"/>
      <c r="Q616" s="158"/>
      <c r="R616" s="158"/>
      <c r="S616" s="157" t="n">
        <f aca="false">SUM(P616:R616)</f>
        <v>0</v>
      </c>
      <c r="T616" s="158"/>
      <c r="U616" s="158"/>
      <c r="V616" s="158"/>
      <c r="W616" s="157" t="n">
        <f aca="false">SUM(T616:V616)</f>
        <v>0</v>
      </c>
      <c r="X616" s="158"/>
      <c r="Y616" s="158"/>
      <c r="Z616" s="158"/>
      <c r="AA616" s="157" t="n">
        <f aca="false">SUM(X616:Z616)</f>
        <v>0</v>
      </c>
      <c r="AB616" s="158"/>
      <c r="AC616" s="158"/>
      <c r="AD616" s="158"/>
      <c r="AE616" s="158"/>
      <c r="AF616" s="158"/>
      <c r="AG616" s="157" t="n">
        <f aca="false">SUM(AC616:AF616)</f>
        <v>0</v>
      </c>
      <c r="AH616" s="158" t="n">
        <f aca="false">K616+O616+S616+W616+AA616+AB616+AG616</f>
        <v>0</v>
      </c>
      <c r="AI616" s="156"/>
      <c r="AJ616" s="156"/>
      <c r="AK616" s="156"/>
      <c r="AL616" s="156"/>
      <c r="AM616" s="157" t="n">
        <f aca="false">SUM(AJ616:AL616)</f>
        <v>0</v>
      </c>
      <c r="AN616" s="158"/>
      <c r="AO616" s="158"/>
      <c r="AP616" s="158"/>
      <c r="AQ616" s="157" t="n">
        <f aca="false">SUM(AN616:AP616)</f>
        <v>0</v>
      </c>
      <c r="AR616" s="158"/>
      <c r="AS616" s="158"/>
      <c r="AT616" s="158"/>
      <c r="AU616" s="157" t="n">
        <f aca="false">SUM(AR616:AT616)</f>
        <v>0</v>
      </c>
      <c r="AV616" s="158"/>
      <c r="AW616" s="158"/>
      <c r="AX616" s="158"/>
      <c r="AY616" s="157" t="n">
        <f aca="false">SUM(AV616:AX616)</f>
        <v>0</v>
      </c>
      <c r="AZ616" s="158"/>
      <c r="BA616" s="158"/>
      <c r="BB616" s="158"/>
      <c r="BC616" s="157" t="n">
        <f aca="false">SUM(AZ616:BB616)</f>
        <v>0</v>
      </c>
      <c r="BD616" s="158"/>
      <c r="BE616" s="158"/>
      <c r="BF616" s="158"/>
      <c r="BG616" s="158"/>
      <c r="BH616" s="158"/>
      <c r="BI616" s="157" t="n">
        <f aca="false">SUM(BE616:BH616)</f>
        <v>0</v>
      </c>
      <c r="BJ616" s="159" t="n">
        <f aca="false">AM616+AQ616+AU616+AY616+BC616+BD616+BI616</f>
        <v>0</v>
      </c>
      <c r="BK616" s="155"/>
      <c r="BL616" s="156"/>
      <c r="BM616" s="156"/>
      <c r="BN616" s="157" t="n">
        <f aca="false">SUM(BK616:BM616)</f>
        <v>0</v>
      </c>
      <c r="BO616" s="158"/>
      <c r="BP616" s="158"/>
      <c r="BQ616" s="158"/>
      <c r="BR616" s="157" t="n">
        <f aca="false">SUM(BO616:BQ616)</f>
        <v>0</v>
      </c>
      <c r="BS616" s="158"/>
      <c r="BT616" s="158"/>
      <c r="BU616" s="158"/>
      <c r="BV616" s="157" t="n">
        <f aca="false">SUM(BS616:BU616)</f>
        <v>0</v>
      </c>
      <c r="BW616" s="158"/>
      <c r="BX616" s="158"/>
      <c r="BY616" s="158"/>
      <c r="BZ616" s="157" t="n">
        <f aca="false">SUM(BW616:BY616)</f>
        <v>0</v>
      </c>
      <c r="CA616" s="158"/>
      <c r="CB616" s="158"/>
      <c r="CC616" s="158"/>
      <c r="CD616" s="157" t="n">
        <f aca="false">SUM(CA616:CC616)</f>
        <v>0</v>
      </c>
      <c r="CE616" s="158"/>
      <c r="CF616" s="158"/>
      <c r="CG616" s="158"/>
      <c r="CH616" s="158"/>
      <c r="CI616" s="158"/>
      <c r="CJ616" s="157" t="n">
        <f aca="false">SUM(CF616:CI616)</f>
        <v>0</v>
      </c>
      <c r="CK616" s="158" t="n">
        <f aca="false">BN616+BR616+BV616+BZ616+CD616+CE616+CJ616</f>
        <v>0</v>
      </c>
      <c r="CL616" s="160"/>
      <c r="CM616" s="161"/>
      <c r="CN616" s="32"/>
      <c r="CO616" s="32"/>
      <c r="CP616" s="32"/>
      <c r="CQ616" s="32"/>
      <c r="CR616" s="32"/>
      <c r="CS616" s="32"/>
      <c r="CT616" s="32"/>
    </row>
    <row r="617" customFormat="false" ht="24.75" hidden="false" customHeight="true" outlineLevel="0" collapsed="false">
      <c r="A617" s="32"/>
      <c r="B617" s="106" t="n">
        <f aca="false">B616+1</f>
        <v>2</v>
      </c>
      <c r="C617" s="117" t="n">
        <f aca="false">INDEX(_Rge_Projectdata_IC,$B617,MATCH(C$10,_Rge_Headline_Projectdata,0))</f>
        <v>0</v>
      </c>
      <c r="D617" s="117" t="n">
        <f aca="false">INDEX(_Rge_Projectdata_IC,$B617,MATCH(D$10,_Rge_Headline_Projectdata,0))</f>
        <v>0</v>
      </c>
      <c r="E617" s="118" t="str">
        <f aca="false" t="array" ref="E617:E617">IF(INDEX(_Rge_Projectdata_IC,$B617,MATCH(E$10,_Rge_Headline_Projectdata,0))=0,"",INDEX(_Rge_Projectdata_IC,$B617,MATCH(E$10,_Rge_Headline_Projectdata,0)))</f>
        <v/>
      </c>
      <c r="F617" s="119" t="str">
        <f aca="false">IF(E617&lt;=0,"Open","Closed")</f>
        <v>Closed</v>
      </c>
      <c r="G617" s="120"/>
      <c r="H617" s="121"/>
      <c r="I617" s="121"/>
      <c r="J617" s="121"/>
      <c r="K617" s="122" t="n">
        <f aca="false">SUM(H617:J617)</f>
        <v>0</v>
      </c>
      <c r="L617" s="123"/>
      <c r="M617" s="123"/>
      <c r="N617" s="123"/>
      <c r="O617" s="122" t="n">
        <f aca="false">SUM(L617:N617)</f>
        <v>0</v>
      </c>
      <c r="P617" s="123"/>
      <c r="Q617" s="123"/>
      <c r="R617" s="123"/>
      <c r="S617" s="122" t="n">
        <f aca="false">SUM(P617:R617)</f>
        <v>0</v>
      </c>
      <c r="T617" s="123"/>
      <c r="U617" s="123"/>
      <c r="V617" s="123"/>
      <c r="W617" s="122" t="n">
        <f aca="false">SUM(T617:V617)</f>
        <v>0</v>
      </c>
      <c r="X617" s="123"/>
      <c r="Y617" s="123"/>
      <c r="Z617" s="123"/>
      <c r="AA617" s="122" t="n">
        <f aca="false">SUM(X617:Z617)</f>
        <v>0</v>
      </c>
      <c r="AB617" s="123"/>
      <c r="AC617" s="123"/>
      <c r="AD617" s="123"/>
      <c r="AE617" s="123"/>
      <c r="AF617" s="123"/>
      <c r="AG617" s="122" t="n">
        <f aca="false">SUM(AC617:AF617)</f>
        <v>0</v>
      </c>
      <c r="AH617" s="123" t="n">
        <f aca="false">K617+O617+S617+W617+AA617+AB617+AG617</f>
        <v>0</v>
      </c>
      <c r="AI617" s="121"/>
      <c r="AJ617" s="121"/>
      <c r="AK617" s="121"/>
      <c r="AL617" s="121"/>
      <c r="AM617" s="122" t="n">
        <f aca="false">SUM(AJ617:AL617)</f>
        <v>0</v>
      </c>
      <c r="AN617" s="123"/>
      <c r="AO617" s="123"/>
      <c r="AP617" s="123"/>
      <c r="AQ617" s="122" t="n">
        <f aca="false">SUM(AN617:AP617)</f>
        <v>0</v>
      </c>
      <c r="AR617" s="123"/>
      <c r="AS617" s="123"/>
      <c r="AT617" s="123"/>
      <c r="AU617" s="122" t="n">
        <f aca="false">SUM(AR617:AT617)</f>
        <v>0</v>
      </c>
      <c r="AV617" s="123"/>
      <c r="AW617" s="123"/>
      <c r="AX617" s="123"/>
      <c r="AY617" s="122" t="n">
        <f aca="false">SUM(AV617:AX617)</f>
        <v>0</v>
      </c>
      <c r="AZ617" s="123"/>
      <c r="BA617" s="123"/>
      <c r="BB617" s="123"/>
      <c r="BC617" s="122" t="n">
        <f aca="false">SUM(AZ617:BB617)</f>
        <v>0</v>
      </c>
      <c r="BD617" s="123"/>
      <c r="BE617" s="123"/>
      <c r="BF617" s="123"/>
      <c r="BG617" s="123"/>
      <c r="BH617" s="123"/>
      <c r="BI617" s="122" t="n">
        <f aca="false">SUM(BE617:BH617)</f>
        <v>0</v>
      </c>
      <c r="BJ617" s="124" t="n">
        <f aca="false">AM617+AQ617+AU617+AY617+BC617+BD617+BI617</f>
        <v>0</v>
      </c>
      <c r="BK617" s="120"/>
      <c r="BL617" s="121"/>
      <c r="BM617" s="121"/>
      <c r="BN617" s="122" t="n">
        <f aca="false">SUM(BK617:BM617)</f>
        <v>0</v>
      </c>
      <c r="BO617" s="123"/>
      <c r="BP617" s="123"/>
      <c r="BQ617" s="123"/>
      <c r="BR617" s="122" t="n">
        <f aca="false">SUM(BO617:BQ617)</f>
        <v>0</v>
      </c>
      <c r="BS617" s="123"/>
      <c r="BT617" s="123"/>
      <c r="BU617" s="123"/>
      <c r="BV617" s="122" t="n">
        <f aca="false">SUM(BS617:BU617)</f>
        <v>0</v>
      </c>
      <c r="BW617" s="123"/>
      <c r="BX617" s="123"/>
      <c r="BY617" s="123"/>
      <c r="BZ617" s="122" t="n">
        <f aca="false">SUM(BW617:BY617)</f>
        <v>0</v>
      </c>
      <c r="CA617" s="123"/>
      <c r="CB617" s="123"/>
      <c r="CC617" s="123"/>
      <c r="CD617" s="122" t="n">
        <f aca="false">SUM(CA617:CC617)</f>
        <v>0</v>
      </c>
      <c r="CE617" s="123"/>
      <c r="CF617" s="123"/>
      <c r="CG617" s="123"/>
      <c r="CH617" s="123"/>
      <c r="CI617" s="123"/>
      <c r="CJ617" s="122" t="n">
        <f aca="false">SUM(CF617:CI617)</f>
        <v>0</v>
      </c>
      <c r="CK617" s="123" t="n">
        <f aca="false">BN617+BR617+BV617+BZ617+CD617+CE617+CJ617</f>
        <v>0</v>
      </c>
      <c r="CL617" s="125"/>
      <c r="CM617" s="126"/>
      <c r="CN617" s="32"/>
      <c r="CO617" s="32"/>
      <c r="CP617" s="32"/>
      <c r="CQ617" s="32"/>
      <c r="CR617" s="32"/>
      <c r="CS617" s="32"/>
      <c r="CT617" s="32"/>
    </row>
    <row r="618" customFormat="false" ht="24.75" hidden="false" customHeight="true" outlineLevel="0" collapsed="false">
      <c r="A618" s="32"/>
      <c r="B618" s="106" t="n">
        <f aca="false">B617+1</f>
        <v>3</v>
      </c>
      <c r="C618" s="117" t="n">
        <f aca="false">INDEX(_Rge_Projectdata_IC,$B618,MATCH(C$10,_Rge_Headline_Projectdata,0))</f>
        <v>0</v>
      </c>
      <c r="D618" s="117" t="n">
        <f aca="false">INDEX(_Rge_Projectdata_IC,$B618,MATCH(D$10,_Rge_Headline_Projectdata,0))</f>
        <v>0</v>
      </c>
      <c r="E618" s="118" t="str">
        <f aca="false" t="array" ref="E618:E618">IF(INDEX(_Rge_Projectdata_IC,$B618,MATCH(E$10,_Rge_Headline_Projectdata,0))=0,"",INDEX(_Rge_Projectdata_IC,$B618,MATCH(E$10,_Rge_Headline_Projectdata,0)))</f>
        <v/>
      </c>
      <c r="F618" s="119" t="str">
        <f aca="false">IF(E618&lt;=0,"Open","Closed")</f>
        <v>Closed</v>
      </c>
      <c r="G618" s="120"/>
      <c r="H618" s="121"/>
      <c r="I618" s="121"/>
      <c r="J618" s="121"/>
      <c r="K618" s="122" t="n">
        <f aca="false">SUM(H618:J618)</f>
        <v>0</v>
      </c>
      <c r="L618" s="123"/>
      <c r="M618" s="123"/>
      <c r="N618" s="123"/>
      <c r="O618" s="122" t="n">
        <f aca="false">SUM(L618:N618)</f>
        <v>0</v>
      </c>
      <c r="P618" s="123"/>
      <c r="Q618" s="123"/>
      <c r="R618" s="123"/>
      <c r="S618" s="122" t="n">
        <f aca="false">SUM(P618:R618)</f>
        <v>0</v>
      </c>
      <c r="T618" s="123"/>
      <c r="U618" s="123"/>
      <c r="V618" s="123"/>
      <c r="W618" s="122" t="n">
        <f aca="false">SUM(T618:V618)</f>
        <v>0</v>
      </c>
      <c r="X618" s="123"/>
      <c r="Y618" s="123"/>
      <c r="Z618" s="123"/>
      <c r="AA618" s="122" t="n">
        <f aca="false">SUM(X618:Z618)</f>
        <v>0</v>
      </c>
      <c r="AB618" s="123"/>
      <c r="AC618" s="123"/>
      <c r="AD618" s="123"/>
      <c r="AE618" s="123"/>
      <c r="AF618" s="123"/>
      <c r="AG618" s="122" t="n">
        <f aca="false">SUM(AC618:AF618)</f>
        <v>0</v>
      </c>
      <c r="AH618" s="123" t="n">
        <f aca="false">K618+O618+S618+W618+AA618+AB618+AG618</f>
        <v>0</v>
      </c>
      <c r="AI618" s="121"/>
      <c r="AJ618" s="121"/>
      <c r="AK618" s="121"/>
      <c r="AL618" s="121"/>
      <c r="AM618" s="122" t="n">
        <f aca="false">SUM(AJ618:AL618)</f>
        <v>0</v>
      </c>
      <c r="AN618" s="123"/>
      <c r="AO618" s="123"/>
      <c r="AP618" s="123"/>
      <c r="AQ618" s="122" t="n">
        <f aca="false">SUM(AN618:AP618)</f>
        <v>0</v>
      </c>
      <c r="AR618" s="123"/>
      <c r="AS618" s="123"/>
      <c r="AT618" s="123"/>
      <c r="AU618" s="122" t="n">
        <f aca="false">SUM(AR618:AT618)</f>
        <v>0</v>
      </c>
      <c r="AV618" s="123"/>
      <c r="AW618" s="123"/>
      <c r="AX618" s="123"/>
      <c r="AY618" s="122" t="n">
        <f aca="false">SUM(AV618:AX618)</f>
        <v>0</v>
      </c>
      <c r="AZ618" s="123"/>
      <c r="BA618" s="123"/>
      <c r="BB618" s="123"/>
      <c r="BC618" s="122" t="n">
        <f aca="false">SUM(AZ618:BB618)</f>
        <v>0</v>
      </c>
      <c r="BD618" s="123"/>
      <c r="BE618" s="123"/>
      <c r="BF618" s="123"/>
      <c r="BG618" s="123"/>
      <c r="BH618" s="123"/>
      <c r="BI618" s="122" t="n">
        <f aca="false">SUM(BE618:BH618)</f>
        <v>0</v>
      </c>
      <c r="BJ618" s="124" t="n">
        <f aca="false">AM618+AQ618+AU618+AY618+BC618+BD618+BI618</f>
        <v>0</v>
      </c>
      <c r="BK618" s="120"/>
      <c r="BL618" s="121"/>
      <c r="BM618" s="121"/>
      <c r="BN618" s="122" t="n">
        <f aca="false">SUM(BK618:BM618)</f>
        <v>0</v>
      </c>
      <c r="BO618" s="123"/>
      <c r="BP618" s="123"/>
      <c r="BQ618" s="123"/>
      <c r="BR618" s="122" t="n">
        <f aca="false">SUM(BO618:BQ618)</f>
        <v>0</v>
      </c>
      <c r="BS618" s="123"/>
      <c r="BT618" s="123"/>
      <c r="BU618" s="123"/>
      <c r="BV618" s="122" t="n">
        <f aca="false">SUM(BS618:BU618)</f>
        <v>0</v>
      </c>
      <c r="BW618" s="123"/>
      <c r="BX618" s="123"/>
      <c r="BY618" s="123"/>
      <c r="BZ618" s="122" t="n">
        <f aca="false">SUM(BW618:BY618)</f>
        <v>0</v>
      </c>
      <c r="CA618" s="123"/>
      <c r="CB618" s="123"/>
      <c r="CC618" s="123"/>
      <c r="CD618" s="122" t="n">
        <f aca="false">SUM(CA618:CC618)</f>
        <v>0</v>
      </c>
      <c r="CE618" s="123"/>
      <c r="CF618" s="123"/>
      <c r="CG618" s="123"/>
      <c r="CH618" s="123"/>
      <c r="CI618" s="123"/>
      <c r="CJ618" s="122" t="n">
        <f aca="false">SUM(CF618:CI618)</f>
        <v>0</v>
      </c>
      <c r="CK618" s="123" t="n">
        <f aca="false">BN618+BR618+BV618+BZ618+CD618+CE618+CJ618</f>
        <v>0</v>
      </c>
      <c r="CL618" s="125"/>
      <c r="CM618" s="126"/>
      <c r="CN618" s="32"/>
      <c r="CO618" s="32"/>
      <c r="CP618" s="32"/>
      <c r="CQ618" s="32"/>
      <c r="CR618" s="32"/>
      <c r="CS618" s="32"/>
      <c r="CT618" s="32"/>
    </row>
    <row r="619" customFormat="false" ht="24.75" hidden="false" customHeight="true" outlineLevel="0" collapsed="false">
      <c r="A619" s="32"/>
      <c r="B619" s="106" t="n">
        <f aca="false">B618+1</f>
        <v>4</v>
      </c>
      <c r="C619" s="117" t="n">
        <f aca="false">INDEX(_Rge_Projectdata_IC,$B619,MATCH(C$10,_Rge_Headline_Projectdata,0))</f>
        <v>0</v>
      </c>
      <c r="D619" s="117" t="n">
        <f aca="false">INDEX(_Rge_Projectdata_IC,$B619,MATCH(D$10,_Rge_Headline_Projectdata,0))</f>
        <v>0</v>
      </c>
      <c r="E619" s="118" t="str">
        <f aca="false" t="array" ref="E619:E619">IF(INDEX(_Rge_Projectdata_IC,$B619,MATCH(E$10,_Rge_Headline_Projectdata,0))=0,"",INDEX(_Rge_Projectdata_IC,$B619,MATCH(E$10,_Rge_Headline_Projectdata,0)))</f>
        <v/>
      </c>
      <c r="F619" s="119" t="str">
        <f aca="false">IF(E619&lt;=0,"Open","Closed")</f>
        <v>Closed</v>
      </c>
      <c r="G619" s="120"/>
      <c r="H619" s="121"/>
      <c r="I619" s="121"/>
      <c r="J619" s="121"/>
      <c r="K619" s="122" t="n">
        <f aca="false">SUM(H619:J619)</f>
        <v>0</v>
      </c>
      <c r="L619" s="123"/>
      <c r="M619" s="123"/>
      <c r="N619" s="123"/>
      <c r="O619" s="122" t="n">
        <f aca="false">SUM(L619:N619)</f>
        <v>0</v>
      </c>
      <c r="P619" s="123"/>
      <c r="Q619" s="123"/>
      <c r="R619" s="123"/>
      <c r="S619" s="122" t="n">
        <f aca="false">SUM(P619:R619)</f>
        <v>0</v>
      </c>
      <c r="T619" s="123"/>
      <c r="U619" s="123"/>
      <c r="V619" s="123"/>
      <c r="W619" s="122" t="n">
        <f aca="false">SUM(T619:V619)</f>
        <v>0</v>
      </c>
      <c r="X619" s="123"/>
      <c r="Y619" s="123"/>
      <c r="Z619" s="123"/>
      <c r="AA619" s="122" t="n">
        <f aca="false">SUM(X619:Z619)</f>
        <v>0</v>
      </c>
      <c r="AB619" s="123"/>
      <c r="AC619" s="123"/>
      <c r="AD619" s="123"/>
      <c r="AE619" s="123"/>
      <c r="AF619" s="123"/>
      <c r="AG619" s="122" t="n">
        <f aca="false">SUM(AC619:AF619)</f>
        <v>0</v>
      </c>
      <c r="AH619" s="123" t="n">
        <f aca="false">K619+O619+S619+W619+AA619+AB619+AG619</f>
        <v>0</v>
      </c>
      <c r="AI619" s="121"/>
      <c r="AJ619" s="121"/>
      <c r="AK619" s="121"/>
      <c r="AL619" s="121"/>
      <c r="AM619" s="122" t="n">
        <f aca="false">SUM(AJ619:AL619)</f>
        <v>0</v>
      </c>
      <c r="AN619" s="123"/>
      <c r="AO619" s="123"/>
      <c r="AP619" s="123"/>
      <c r="AQ619" s="122" t="n">
        <f aca="false">SUM(AN619:AP619)</f>
        <v>0</v>
      </c>
      <c r="AR619" s="123"/>
      <c r="AS619" s="123"/>
      <c r="AT619" s="123"/>
      <c r="AU619" s="122" t="n">
        <f aca="false">SUM(AR619:AT619)</f>
        <v>0</v>
      </c>
      <c r="AV619" s="123"/>
      <c r="AW619" s="123"/>
      <c r="AX619" s="123"/>
      <c r="AY619" s="122" t="n">
        <f aca="false">SUM(AV619:AX619)</f>
        <v>0</v>
      </c>
      <c r="AZ619" s="123"/>
      <c r="BA619" s="123"/>
      <c r="BB619" s="123"/>
      <c r="BC619" s="122" t="n">
        <f aca="false">SUM(AZ619:BB619)</f>
        <v>0</v>
      </c>
      <c r="BD619" s="123"/>
      <c r="BE619" s="123"/>
      <c r="BF619" s="123"/>
      <c r="BG619" s="123"/>
      <c r="BH619" s="123"/>
      <c r="BI619" s="122" t="n">
        <f aca="false">SUM(BE619:BH619)</f>
        <v>0</v>
      </c>
      <c r="BJ619" s="124" t="n">
        <f aca="false">AM619+AQ619+AU619+AY619+BC619+BD619+BI619</f>
        <v>0</v>
      </c>
      <c r="BK619" s="120"/>
      <c r="BL619" s="121"/>
      <c r="BM619" s="121"/>
      <c r="BN619" s="122" t="n">
        <f aca="false">SUM(BK619:BM619)</f>
        <v>0</v>
      </c>
      <c r="BO619" s="123"/>
      <c r="BP619" s="123"/>
      <c r="BQ619" s="123"/>
      <c r="BR619" s="122" t="n">
        <f aca="false">SUM(BO619:BQ619)</f>
        <v>0</v>
      </c>
      <c r="BS619" s="123"/>
      <c r="BT619" s="123"/>
      <c r="BU619" s="123"/>
      <c r="BV619" s="122" t="n">
        <f aca="false">SUM(BS619:BU619)</f>
        <v>0</v>
      </c>
      <c r="BW619" s="123"/>
      <c r="BX619" s="123"/>
      <c r="BY619" s="123"/>
      <c r="BZ619" s="122" t="n">
        <f aca="false">SUM(BW619:BY619)</f>
        <v>0</v>
      </c>
      <c r="CA619" s="123"/>
      <c r="CB619" s="123"/>
      <c r="CC619" s="123"/>
      <c r="CD619" s="122" t="n">
        <f aca="false">SUM(CA619:CC619)</f>
        <v>0</v>
      </c>
      <c r="CE619" s="123"/>
      <c r="CF619" s="123"/>
      <c r="CG619" s="123"/>
      <c r="CH619" s="123"/>
      <c r="CI619" s="123"/>
      <c r="CJ619" s="122" t="n">
        <f aca="false">SUM(CF619:CI619)</f>
        <v>0</v>
      </c>
      <c r="CK619" s="123" t="n">
        <f aca="false">BN619+BR619+BV619+BZ619+CD619+CE619+CJ619</f>
        <v>0</v>
      </c>
      <c r="CL619" s="125"/>
      <c r="CM619" s="126"/>
      <c r="CN619" s="32"/>
      <c r="CO619" s="32"/>
      <c r="CP619" s="32"/>
      <c r="CQ619" s="32"/>
      <c r="CR619" s="32"/>
      <c r="CS619" s="32"/>
      <c r="CT619" s="32"/>
    </row>
    <row r="620" customFormat="false" ht="24.75" hidden="false" customHeight="true" outlineLevel="0" collapsed="false">
      <c r="A620" s="32"/>
      <c r="B620" s="106" t="n">
        <f aca="false">B619+1</f>
        <v>5</v>
      </c>
      <c r="C620" s="117" t="n">
        <f aca="false">INDEX(_Rge_Projectdata_IC,$B620,MATCH(C$10,_Rge_Headline_Projectdata,0))</f>
        <v>0</v>
      </c>
      <c r="D620" s="117" t="n">
        <f aca="false">INDEX(_Rge_Projectdata_IC,$B620,MATCH(D$10,_Rge_Headline_Projectdata,0))</f>
        <v>0</v>
      </c>
      <c r="E620" s="118" t="str">
        <f aca="false" t="array" ref="E620:E620">IF(INDEX(_Rge_Projectdata_IC,$B620,MATCH(E$10,_Rge_Headline_Projectdata,0))=0,"",INDEX(_Rge_Projectdata_IC,$B620,MATCH(E$10,_Rge_Headline_Projectdata,0)))</f>
        <v/>
      </c>
      <c r="F620" s="119" t="str">
        <f aca="false">IF(E620&lt;=0,"Open","Closed")</f>
        <v>Closed</v>
      </c>
      <c r="G620" s="120"/>
      <c r="H620" s="121"/>
      <c r="I620" s="121"/>
      <c r="J620" s="121"/>
      <c r="K620" s="122" t="n">
        <f aca="false">SUM(H620:J620)</f>
        <v>0</v>
      </c>
      <c r="L620" s="123"/>
      <c r="M620" s="123"/>
      <c r="N620" s="123"/>
      <c r="O620" s="122" t="n">
        <f aca="false">SUM(L620:N620)</f>
        <v>0</v>
      </c>
      <c r="P620" s="123"/>
      <c r="Q620" s="123"/>
      <c r="R620" s="123"/>
      <c r="S620" s="122" t="n">
        <f aca="false">SUM(P620:R620)</f>
        <v>0</v>
      </c>
      <c r="T620" s="123"/>
      <c r="U620" s="123"/>
      <c r="V620" s="123"/>
      <c r="W620" s="122" t="n">
        <f aca="false">SUM(T620:V620)</f>
        <v>0</v>
      </c>
      <c r="X620" s="123"/>
      <c r="Y620" s="123"/>
      <c r="Z620" s="123"/>
      <c r="AA620" s="122" t="n">
        <f aca="false">SUM(X620:Z620)</f>
        <v>0</v>
      </c>
      <c r="AB620" s="123"/>
      <c r="AC620" s="123"/>
      <c r="AD620" s="123"/>
      <c r="AE620" s="123"/>
      <c r="AF620" s="123"/>
      <c r="AG620" s="122" t="n">
        <f aca="false">SUM(AC620:AF620)</f>
        <v>0</v>
      </c>
      <c r="AH620" s="123" t="n">
        <f aca="false">K620+O620+S620+W620+AA620+AB620+AG620</f>
        <v>0</v>
      </c>
      <c r="AI620" s="121"/>
      <c r="AJ620" s="121"/>
      <c r="AK620" s="121"/>
      <c r="AL620" s="121"/>
      <c r="AM620" s="122" t="n">
        <f aca="false">SUM(AJ620:AL620)</f>
        <v>0</v>
      </c>
      <c r="AN620" s="123"/>
      <c r="AO620" s="123"/>
      <c r="AP620" s="123"/>
      <c r="AQ620" s="122" t="n">
        <f aca="false">SUM(AN620:AP620)</f>
        <v>0</v>
      </c>
      <c r="AR620" s="123"/>
      <c r="AS620" s="123"/>
      <c r="AT620" s="123"/>
      <c r="AU620" s="122" t="n">
        <f aca="false">SUM(AR620:AT620)</f>
        <v>0</v>
      </c>
      <c r="AV620" s="123"/>
      <c r="AW620" s="123"/>
      <c r="AX620" s="123"/>
      <c r="AY620" s="122" t="n">
        <f aca="false">SUM(AV620:AX620)</f>
        <v>0</v>
      </c>
      <c r="AZ620" s="123"/>
      <c r="BA620" s="123"/>
      <c r="BB620" s="123"/>
      <c r="BC620" s="122" t="n">
        <f aca="false">SUM(AZ620:BB620)</f>
        <v>0</v>
      </c>
      <c r="BD620" s="123"/>
      <c r="BE620" s="123"/>
      <c r="BF620" s="123"/>
      <c r="BG620" s="123"/>
      <c r="BH620" s="123"/>
      <c r="BI620" s="122" t="n">
        <f aca="false">SUM(BE620:BH620)</f>
        <v>0</v>
      </c>
      <c r="BJ620" s="124" t="n">
        <f aca="false">AM620+AQ620+AU620+AY620+BC620+BD620+BI620</f>
        <v>0</v>
      </c>
      <c r="BK620" s="120"/>
      <c r="BL620" s="121"/>
      <c r="BM620" s="121"/>
      <c r="BN620" s="122" t="n">
        <f aca="false">SUM(BK620:BM620)</f>
        <v>0</v>
      </c>
      <c r="BO620" s="123"/>
      <c r="BP620" s="123"/>
      <c r="BQ620" s="123"/>
      <c r="BR620" s="122" t="n">
        <f aca="false">SUM(BO620:BQ620)</f>
        <v>0</v>
      </c>
      <c r="BS620" s="123"/>
      <c r="BT620" s="123"/>
      <c r="BU620" s="123"/>
      <c r="BV620" s="122" t="n">
        <f aca="false">SUM(BS620:BU620)</f>
        <v>0</v>
      </c>
      <c r="BW620" s="123"/>
      <c r="BX620" s="123"/>
      <c r="BY620" s="123"/>
      <c r="BZ620" s="122" t="n">
        <f aca="false">SUM(BW620:BY620)</f>
        <v>0</v>
      </c>
      <c r="CA620" s="123"/>
      <c r="CB620" s="123"/>
      <c r="CC620" s="123"/>
      <c r="CD620" s="122" t="n">
        <f aca="false">SUM(CA620:CC620)</f>
        <v>0</v>
      </c>
      <c r="CE620" s="123"/>
      <c r="CF620" s="123"/>
      <c r="CG620" s="123"/>
      <c r="CH620" s="123"/>
      <c r="CI620" s="123"/>
      <c r="CJ620" s="122" t="n">
        <f aca="false">SUM(CF620:CI620)</f>
        <v>0</v>
      </c>
      <c r="CK620" s="123" t="n">
        <f aca="false">BN620+BR620+BV620+BZ620+CD620+CE620+CJ620</f>
        <v>0</v>
      </c>
      <c r="CL620" s="125"/>
      <c r="CM620" s="126"/>
      <c r="CN620" s="32"/>
      <c r="CO620" s="32"/>
      <c r="CP620" s="32"/>
      <c r="CQ620" s="32"/>
      <c r="CR620" s="32"/>
      <c r="CS620" s="32"/>
      <c r="CT620" s="32"/>
    </row>
    <row r="621" customFormat="false" ht="24.75" hidden="false" customHeight="true" outlineLevel="0" collapsed="false">
      <c r="A621" s="32"/>
      <c r="B621" s="106" t="n">
        <f aca="false">B620+1</f>
        <v>6</v>
      </c>
      <c r="C621" s="117" t="n">
        <f aca="false">INDEX(_Rge_Projectdata_IC,$B621,MATCH(C$10,_Rge_Headline_Projectdata,0))</f>
        <v>0</v>
      </c>
      <c r="D621" s="117" t="n">
        <f aca="false">INDEX(_Rge_Projectdata_IC,$B621,MATCH(D$10,_Rge_Headline_Projectdata,0))</f>
        <v>0</v>
      </c>
      <c r="E621" s="118" t="str">
        <f aca="false" t="array" ref="E621:E621">IF(INDEX(_Rge_Projectdata_IC,$B621,MATCH(E$10,_Rge_Headline_Projectdata,0))=0,"",INDEX(_Rge_Projectdata_IC,$B621,MATCH(E$10,_Rge_Headline_Projectdata,0)))</f>
        <v/>
      </c>
      <c r="F621" s="119" t="str">
        <f aca="false">IF(E621&lt;=0,"Open","Closed")</f>
        <v>Closed</v>
      </c>
      <c r="G621" s="120"/>
      <c r="H621" s="121"/>
      <c r="I621" s="121"/>
      <c r="J621" s="121"/>
      <c r="K621" s="122" t="n">
        <f aca="false">SUM(H621:J621)</f>
        <v>0</v>
      </c>
      <c r="L621" s="123"/>
      <c r="M621" s="123"/>
      <c r="N621" s="123"/>
      <c r="O621" s="122" t="n">
        <f aca="false">SUM(L621:N621)</f>
        <v>0</v>
      </c>
      <c r="P621" s="123"/>
      <c r="Q621" s="123"/>
      <c r="R621" s="123"/>
      <c r="S621" s="122" t="n">
        <f aca="false">SUM(P621:R621)</f>
        <v>0</v>
      </c>
      <c r="T621" s="123"/>
      <c r="U621" s="123"/>
      <c r="V621" s="123"/>
      <c r="W621" s="122" t="n">
        <f aca="false">SUM(T621:V621)</f>
        <v>0</v>
      </c>
      <c r="X621" s="123"/>
      <c r="Y621" s="123"/>
      <c r="Z621" s="123"/>
      <c r="AA621" s="122" t="n">
        <f aca="false">SUM(X621:Z621)</f>
        <v>0</v>
      </c>
      <c r="AB621" s="123"/>
      <c r="AC621" s="123"/>
      <c r="AD621" s="123"/>
      <c r="AE621" s="123"/>
      <c r="AF621" s="123"/>
      <c r="AG621" s="122" t="n">
        <f aca="false">SUM(AC621:AF621)</f>
        <v>0</v>
      </c>
      <c r="AH621" s="123" t="n">
        <f aca="false">K621+O621+S621+W621+AA621+AB621+AG621</f>
        <v>0</v>
      </c>
      <c r="AI621" s="121"/>
      <c r="AJ621" s="121"/>
      <c r="AK621" s="121"/>
      <c r="AL621" s="121"/>
      <c r="AM621" s="122" t="n">
        <f aca="false">SUM(AJ621:AL621)</f>
        <v>0</v>
      </c>
      <c r="AN621" s="123"/>
      <c r="AO621" s="123"/>
      <c r="AP621" s="123"/>
      <c r="AQ621" s="122" t="n">
        <f aca="false">SUM(AN621:AP621)</f>
        <v>0</v>
      </c>
      <c r="AR621" s="123"/>
      <c r="AS621" s="123"/>
      <c r="AT621" s="123"/>
      <c r="AU621" s="122" t="n">
        <f aca="false">SUM(AR621:AT621)</f>
        <v>0</v>
      </c>
      <c r="AV621" s="123"/>
      <c r="AW621" s="123"/>
      <c r="AX621" s="123"/>
      <c r="AY621" s="122" t="n">
        <f aca="false">SUM(AV621:AX621)</f>
        <v>0</v>
      </c>
      <c r="AZ621" s="123"/>
      <c r="BA621" s="123"/>
      <c r="BB621" s="123"/>
      <c r="BC621" s="122" t="n">
        <f aca="false">SUM(AZ621:BB621)</f>
        <v>0</v>
      </c>
      <c r="BD621" s="123"/>
      <c r="BE621" s="123"/>
      <c r="BF621" s="123"/>
      <c r="BG621" s="123"/>
      <c r="BH621" s="123"/>
      <c r="BI621" s="122" t="n">
        <f aca="false">SUM(BE621:BH621)</f>
        <v>0</v>
      </c>
      <c r="BJ621" s="124" t="n">
        <f aca="false">AM621+AQ621+AU621+AY621+BC621+BD621+BI621</f>
        <v>0</v>
      </c>
      <c r="BK621" s="120"/>
      <c r="BL621" s="121"/>
      <c r="BM621" s="121"/>
      <c r="BN621" s="122" t="n">
        <f aca="false">SUM(BK621:BM621)</f>
        <v>0</v>
      </c>
      <c r="BO621" s="123"/>
      <c r="BP621" s="123"/>
      <c r="BQ621" s="123"/>
      <c r="BR621" s="122" t="n">
        <f aca="false">SUM(BO621:BQ621)</f>
        <v>0</v>
      </c>
      <c r="BS621" s="123"/>
      <c r="BT621" s="123"/>
      <c r="BU621" s="123"/>
      <c r="BV621" s="122" t="n">
        <f aca="false">SUM(BS621:BU621)</f>
        <v>0</v>
      </c>
      <c r="BW621" s="123"/>
      <c r="BX621" s="123"/>
      <c r="BY621" s="123"/>
      <c r="BZ621" s="122" t="n">
        <f aca="false">SUM(BW621:BY621)</f>
        <v>0</v>
      </c>
      <c r="CA621" s="123"/>
      <c r="CB621" s="123"/>
      <c r="CC621" s="123"/>
      <c r="CD621" s="122" t="n">
        <f aca="false">SUM(CA621:CC621)</f>
        <v>0</v>
      </c>
      <c r="CE621" s="123"/>
      <c r="CF621" s="123"/>
      <c r="CG621" s="123"/>
      <c r="CH621" s="123"/>
      <c r="CI621" s="123"/>
      <c r="CJ621" s="122" t="n">
        <f aca="false">SUM(CF621:CI621)</f>
        <v>0</v>
      </c>
      <c r="CK621" s="123" t="n">
        <f aca="false">BN621+BR621+BV621+BZ621+CD621+CE621+CJ621</f>
        <v>0</v>
      </c>
      <c r="CL621" s="125"/>
      <c r="CM621" s="126"/>
      <c r="CN621" s="32"/>
      <c r="CO621" s="32"/>
      <c r="CP621" s="32"/>
      <c r="CQ621" s="32"/>
      <c r="CR621" s="32"/>
      <c r="CS621" s="32"/>
      <c r="CT621" s="32"/>
    </row>
    <row r="622" customFormat="false" ht="24.75" hidden="false" customHeight="true" outlineLevel="0" collapsed="false">
      <c r="A622" s="32"/>
      <c r="B622" s="106" t="n">
        <f aca="false">B621+1</f>
        <v>7</v>
      </c>
      <c r="C622" s="117" t="n">
        <f aca="false">INDEX(_Rge_Projectdata_IC,$B622,MATCH(C$10,_Rge_Headline_Projectdata,0))</f>
        <v>0</v>
      </c>
      <c r="D622" s="117" t="n">
        <f aca="false">INDEX(_Rge_Projectdata_IC,$B622,MATCH(D$10,_Rge_Headline_Projectdata,0))</f>
        <v>0</v>
      </c>
      <c r="E622" s="118" t="str">
        <f aca="false" t="array" ref="E622:E622">IF(INDEX(_Rge_Projectdata_IC,$B622,MATCH(E$10,_Rge_Headline_Projectdata,0))=0,"",INDEX(_Rge_Projectdata_IC,$B622,MATCH(E$10,_Rge_Headline_Projectdata,0)))</f>
        <v/>
      </c>
      <c r="F622" s="119" t="str">
        <f aca="false">IF(E622&lt;=0,"Open","Closed")</f>
        <v>Closed</v>
      </c>
      <c r="G622" s="120"/>
      <c r="H622" s="121"/>
      <c r="I622" s="121"/>
      <c r="J622" s="121"/>
      <c r="K622" s="122" t="n">
        <f aca="false">SUM(H622:J622)</f>
        <v>0</v>
      </c>
      <c r="L622" s="123"/>
      <c r="M622" s="123"/>
      <c r="N622" s="123"/>
      <c r="O622" s="122" t="n">
        <f aca="false">SUM(L622:N622)</f>
        <v>0</v>
      </c>
      <c r="P622" s="123"/>
      <c r="Q622" s="123"/>
      <c r="R622" s="123"/>
      <c r="S622" s="122" t="n">
        <f aca="false">SUM(P622:R622)</f>
        <v>0</v>
      </c>
      <c r="T622" s="123"/>
      <c r="U622" s="123"/>
      <c r="V622" s="123"/>
      <c r="W622" s="122" t="n">
        <f aca="false">SUM(T622:V622)</f>
        <v>0</v>
      </c>
      <c r="X622" s="123"/>
      <c r="Y622" s="123"/>
      <c r="Z622" s="123"/>
      <c r="AA622" s="122" t="n">
        <f aca="false">SUM(X622:Z622)</f>
        <v>0</v>
      </c>
      <c r="AB622" s="123"/>
      <c r="AC622" s="123"/>
      <c r="AD622" s="123"/>
      <c r="AE622" s="123"/>
      <c r="AF622" s="123"/>
      <c r="AG622" s="122" t="n">
        <f aca="false">SUM(AC622:AF622)</f>
        <v>0</v>
      </c>
      <c r="AH622" s="123" t="n">
        <f aca="false">K622+O622+S622+W622+AA622+AB622+AG622</f>
        <v>0</v>
      </c>
      <c r="AI622" s="121"/>
      <c r="AJ622" s="121"/>
      <c r="AK622" s="121"/>
      <c r="AL622" s="121"/>
      <c r="AM622" s="122" t="n">
        <f aca="false">SUM(AJ622:AL622)</f>
        <v>0</v>
      </c>
      <c r="AN622" s="123"/>
      <c r="AO622" s="123"/>
      <c r="AP622" s="123"/>
      <c r="AQ622" s="122" t="n">
        <f aca="false">SUM(AN622:AP622)</f>
        <v>0</v>
      </c>
      <c r="AR622" s="123"/>
      <c r="AS622" s="123"/>
      <c r="AT622" s="123"/>
      <c r="AU622" s="122" t="n">
        <f aca="false">SUM(AR622:AT622)</f>
        <v>0</v>
      </c>
      <c r="AV622" s="123"/>
      <c r="AW622" s="123"/>
      <c r="AX622" s="123"/>
      <c r="AY622" s="122" t="n">
        <f aca="false">SUM(AV622:AX622)</f>
        <v>0</v>
      </c>
      <c r="AZ622" s="123"/>
      <c r="BA622" s="123"/>
      <c r="BB622" s="123"/>
      <c r="BC622" s="122" t="n">
        <f aca="false">SUM(AZ622:BB622)</f>
        <v>0</v>
      </c>
      <c r="BD622" s="123"/>
      <c r="BE622" s="123"/>
      <c r="BF622" s="123"/>
      <c r="BG622" s="123"/>
      <c r="BH622" s="123"/>
      <c r="BI622" s="122" t="n">
        <f aca="false">SUM(BE622:BH622)</f>
        <v>0</v>
      </c>
      <c r="BJ622" s="124" t="n">
        <f aca="false">AM622+AQ622+AU622+AY622+BC622+BD622+BI622</f>
        <v>0</v>
      </c>
      <c r="BK622" s="120"/>
      <c r="BL622" s="121"/>
      <c r="BM622" s="121"/>
      <c r="BN622" s="122" t="n">
        <f aca="false">SUM(BK622:BM622)</f>
        <v>0</v>
      </c>
      <c r="BO622" s="123"/>
      <c r="BP622" s="123"/>
      <c r="BQ622" s="123"/>
      <c r="BR622" s="122" t="n">
        <f aca="false">SUM(BO622:BQ622)</f>
        <v>0</v>
      </c>
      <c r="BS622" s="123"/>
      <c r="BT622" s="123"/>
      <c r="BU622" s="123"/>
      <c r="BV622" s="122" t="n">
        <f aca="false">SUM(BS622:BU622)</f>
        <v>0</v>
      </c>
      <c r="BW622" s="123"/>
      <c r="BX622" s="123"/>
      <c r="BY622" s="123"/>
      <c r="BZ622" s="122" t="n">
        <f aca="false">SUM(BW622:BY622)</f>
        <v>0</v>
      </c>
      <c r="CA622" s="123"/>
      <c r="CB622" s="123"/>
      <c r="CC622" s="123"/>
      <c r="CD622" s="122" t="n">
        <f aca="false">SUM(CA622:CC622)</f>
        <v>0</v>
      </c>
      <c r="CE622" s="123"/>
      <c r="CF622" s="123"/>
      <c r="CG622" s="123"/>
      <c r="CH622" s="123"/>
      <c r="CI622" s="123"/>
      <c r="CJ622" s="122" t="n">
        <f aca="false">SUM(CF622:CI622)</f>
        <v>0</v>
      </c>
      <c r="CK622" s="123" t="n">
        <f aca="false">BN622+BR622+BV622+BZ622+CD622+CE622+CJ622</f>
        <v>0</v>
      </c>
      <c r="CL622" s="125"/>
      <c r="CM622" s="126"/>
      <c r="CN622" s="32"/>
      <c r="CO622" s="32"/>
      <c r="CP622" s="32"/>
      <c r="CQ622" s="32"/>
      <c r="CR622" s="32"/>
      <c r="CS622" s="32"/>
      <c r="CT622" s="32"/>
    </row>
    <row r="623" customFormat="false" ht="24.75" hidden="false" customHeight="true" outlineLevel="0" collapsed="false">
      <c r="A623" s="32"/>
      <c r="B623" s="106" t="n">
        <f aca="false">B622+1</f>
        <v>8</v>
      </c>
      <c r="C623" s="117" t="n">
        <f aca="false">INDEX(_Rge_Projectdata_IC,$B623,MATCH(C$10,_Rge_Headline_Projectdata,0))</f>
        <v>0</v>
      </c>
      <c r="D623" s="117" t="n">
        <f aca="false">INDEX(_Rge_Projectdata_IC,$B623,MATCH(D$10,_Rge_Headline_Projectdata,0))</f>
        <v>0</v>
      </c>
      <c r="E623" s="118" t="str">
        <f aca="false" t="array" ref="E623:E623">IF(INDEX(_Rge_Projectdata_IC,$B623,MATCH(E$10,_Rge_Headline_Projectdata,0))=0,"",INDEX(_Rge_Projectdata_IC,$B623,MATCH(E$10,_Rge_Headline_Projectdata,0)))</f>
        <v/>
      </c>
      <c r="F623" s="119" t="str">
        <f aca="false">IF(E623&lt;=0,"Open","Closed")</f>
        <v>Closed</v>
      </c>
      <c r="G623" s="120"/>
      <c r="H623" s="121"/>
      <c r="I623" s="121"/>
      <c r="J623" s="121"/>
      <c r="K623" s="122" t="n">
        <f aca="false">SUM(H623:J623)</f>
        <v>0</v>
      </c>
      <c r="L623" s="123"/>
      <c r="M623" s="123"/>
      <c r="N623" s="123"/>
      <c r="O623" s="122" t="n">
        <f aca="false">SUM(L623:N623)</f>
        <v>0</v>
      </c>
      <c r="P623" s="123"/>
      <c r="Q623" s="123"/>
      <c r="R623" s="123"/>
      <c r="S623" s="122" t="n">
        <f aca="false">SUM(P623:R623)</f>
        <v>0</v>
      </c>
      <c r="T623" s="123"/>
      <c r="U623" s="123"/>
      <c r="V623" s="123"/>
      <c r="W623" s="122" t="n">
        <f aca="false">SUM(T623:V623)</f>
        <v>0</v>
      </c>
      <c r="X623" s="123"/>
      <c r="Y623" s="123"/>
      <c r="Z623" s="123"/>
      <c r="AA623" s="122" t="n">
        <f aca="false">SUM(X623:Z623)</f>
        <v>0</v>
      </c>
      <c r="AB623" s="123"/>
      <c r="AC623" s="123"/>
      <c r="AD623" s="123"/>
      <c r="AE623" s="123"/>
      <c r="AF623" s="123"/>
      <c r="AG623" s="122" t="n">
        <f aca="false">SUM(AC623:AF623)</f>
        <v>0</v>
      </c>
      <c r="AH623" s="123" t="n">
        <f aca="false">K623+O623+S623+W623+AA623+AB623+AG623</f>
        <v>0</v>
      </c>
      <c r="AI623" s="121"/>
      <c r="AJ623" s="121"/>
      <c r="AK623" s="121"/>
      <c r="AL623" s="121"/>
      <c r="AM623" s="122" t="n">
        <f aca="false">SUM(AJ623:AL623)</f>
        <v>0</v>
      </c>
      <c r="AN623" s="123"/>
      <c r="AO623" s="123"/>
      <c r="AP623" s="123"/>
      <c r="AQ623" s="122" t="n">
        <f aca="false">SUM(AN623:AP623)</f>
        <v>0</v>
      </c>
      <c r="AR623" s="123"/>
      <c r="AS623" s="123"/>
      <c r="AT623" s="123"/>
      <c r="AU623" s="122" t="n">
        <f aca="false">SUM(AR623:AT623)</f>
        <v>0</v>
      </c>
      <c r="AV623" s="123"/>
      <c r="AW623" s="123"/>
      <c r="AX623" s="123"/>
      <c r="AY623" s="122" t="n">
        <f aca="false">SUM(AV623:AX623)</f>
        <v>0</v>
      </c>
      <c r="AZ623" s="123"/>
      <c r="BA623" s="123"/>
      <c r="BB623" s="123"/>
      <c r="BC623" s="122" t="n">
        <f aca="false">SUM(AZ623:BB623)</f>
        <v>0</v>
      </c>
      <c r="BD623" s="123"/>
      <c r="BE623" s="123"/>
      <c r="BF623" s="123"/>
      <c r="BG623" s="123"/>
      <c r="BH623" s="123"/>
      <c r="BI623" s="122" t="n">
        <f aca="false">SUM(BE623:BH623)</f>
        <v>0</v>
      </c>
      <c r="BJ623" s="124" t="n">
        <f aca="false">AM623+AQ623+AU623+AY623+BC623+BD623+BI623</f>
        <v>0</v>
      </c>
      <c r="BK623" s="120"/>
      <c r="BL623" s="121"/>
      <c r="BM623" s="121"/>
      <c r="BN623" s="122" t="n">
        <f aca="false">SUM(BK623:BM623)</f>
        <v>0</v>
      </c>
      <c r="BO623" s="123"/>
      <c r="BP623" s="123"/>
      <c r="BQ623" s="123"/>
      <c r="BR623" s="122" t="n">
        <f aca="false">SUM(BO623:BQ623)</f>
        <v>0</v>
      </c>
      <c r="BS623" s="123"/>
      <c r="BT623" s="123"/>
      <c r="BU623" s="123"/>
      <c r="BV623" s="122" t="n">
        <f aca="false">SUM(BS623:BU623)</f>
        <v>0</v>
      </c>
      <c r="BW623" s="123"/>
      <c r="BX623" s="123"/>
      <c r="BY623" s="123"/>
      <c r="BZ623" s="122" t="n">
        <f aca="false">SUM(BW623:BY623)</f>
        <v>0</v>
      </c>
      <c r="CA623" s="123"/>
      <c r="CB623" s="123"/>
      <c r="CC623" s="123"/>
      <c r="CD623" s="122" t="n">
        <f aca="false">SUM(CA623:CC623)</f>
        <v>0</v>
      </c>
      <c r="CE623" s="123"/>
      <c r="CF623" s="123"/>
      <c r="CG623" s="123"/>
      <c r="CH623" s="123"/>
      <c r="CI623" s="123"/>
      <c r="CJ623" s="122" t="n">
        <f aca="false">SUM(CF623:CI623)</f>
        <v>0</v>
      </c>
      <c r="CK623" s="123" t="n">
        <f aca="false">BN623+BR623+BV623+BZ623+CD623+CE623+CJ623</f>
        <v>0</v>
      </c>
      <c r="CL623" s="125"/>
      <c r="CM623" s="126"/>
      <c r="CN623" s="32"/>
      <c r="CO623" s="32"/>
      <c r="CP623" s="32"/>
      <c r="CQ623" s="32"/>
      <c r="CR623" s="32"/>
      <c r="CS623" s="32"/>
      <c r="CT623" s="32"/>
    </row>
    <row r="624" customFormat="false" ht="24.75" hidden="false" customHeight="true" outlineLevel="0" collapsed="false">
      <c r="A624" s="32"/>
      <c r="B624" s="106" t="n">
        <f aca="false">B623+1</f>
        <v>9</v>
      </c>
      <c r="C624" s="117" t="n">
        <f aca="false">INDEX(_Rge_Projectdata_IC,$B624,MATCH(C$10,_Rge_Headline_Projectdata,0))</f>
        <v>0</v>
      </c>
      <c r="D624" s="117" t="n">
        <f aca="false">INDEX(_Rge_Projectdata_IC,$B624,MATCH(D$10,_Rge_Headline_Projectdata,0))</f>
        <v>0</v>
      </c>
      <c r="E624" s="118" t="str">
        <f aca="false" t="array" ref="E624:E624">IF(INDEX(_Rge_Projectdata_IC,$B624,MATCH(E$10,_Rge_Headline_Projectdata,0))=0,"",INDEX(_Rge_Projectdata_IC,$B624,MATCH(E$10,_Rge_Headline_Projectdata,0)))</f>
        <v/>
      </c>
      <c r="F624" s="119" t="str">
        <f aca="false">IF(E624&lt;=0,"Open","Closed")</f>
        <v>Closed</v>
      </c>
      <c r="G624" s="120"/>
      <c r="H624" s="121"/>
      <c r="I624" s="121"/>
      <c r="J624" s="121"/>
      <c r="K624" s="122" t="n">
        <f aca="false">SUM(H624:J624)</f>
        <v>0</v>
      </c>
      <c r="L624" s="123"/>
      <c r="M624" s="123"/>
      <c r="N624" s="123"/>
      <c r="O624" s="122" t="n">
        <f aca="false">SUM(L624:N624)</f>
        <v>0</v>
      </c>
      <c r="P624" s="123"/>
      <c r="Q624" s="123"/>
      <c r="R624" s="123"/>
      <c r="S624" s="122" t="n">
        <f aca="false">SUM(P624:R624)</f>
        <v>0</v>
      </c>
      <c r="T624" s="123"/>
      <c r="U624" s="123"/>
      <c r="V624" s="123"/>
      <c r="W624" s="122" t="n">
        <f aca="false">SUM(T624:V624)</f>
        <v>0</v>
      </c>
      <c r="X624" s="123"/>
      <c r="Y624" s="123"/>
      <c r="Z624" s="123"/>
      <c r="AA624" s="122" t="n">
        <f aca="false">SUM(X624:Z624)</f>
        <v>0</v>
      </c>
      <c r="AB624" s="123"/>
      <c r="AC624" s="123"/>
      <c r="AD624" s="123"/>
      <c r="AE624" s="123"/>
      <c r="AF624" s="123"/>
      <c r="AG624" s="122" t="n">
        <f aca="false">SUM(AC624:AF624)</f>
        <v>0</v>
      </c>
      <c r="AH624" s="123" t="n">
        <f aca="false">K624+O624+S624+W624+AA624+AB624+AG624</f>
        <v>0</v>
      </c>
      <c r="AI624" s="121"/>
      <c r="AJ624" s="121"/>
      <c r="AK624" s="121"/>
      <c r="AL624" s="121"/>
      <c r="AM624" s="122" t="n">
        <f aca="false">SUM(AJ624:AL624)</f>
        <v>0</v>
      </c>
      <c r="AN624" s="123"/>
      <c r="AO624" s="123"/>
      <c r="AP624" s="123"/>
      <c r="AQ624" s="122" t="n">
        <f aca="false">SUM(AN624:AP624)</f>
        <v>0</v>
      </c>
      <c r="AR624" s="123"/>
      <c r="AS624" s="123"/>
      <c r="AT624" s="123"/>
      <c r="AU624" s="122" t="n">
        <f aca="false">SUM(AR624:AT624)</f>
        <v>0</v>
      </c>
      <c r="AV624" s="123"/>
      <c r="AW624" s="123"/>
      <c r="AX624" s="123"/>
      <c r="AY624" s="122" t="n">
        <f aca="false">SUM(AV624:AX624)</f>
        <v>0</v>
      </c>
      <c r="AZ624" s="123"/>
      <c r="BA624" s="123"/>
      <c r="BB624" s="123"/>
      <c r="BC624" s="122" t="n">
        <f aca="false">SUM(AZ624:BB624)</f>
        <v>0</v>
      </c>
      <c r="BD624" s="123"/>
      <c r="BE624" s="123"/>
      <c r="BF624" s="123"/>
      <c r="BG624" s="123"/>
      <c r="BH624" s="123"/>
      <c r="BI624" s="122" t="n">
        <f aca="false">SUM(BE624:BH624)</f>
        <v>0</v>
      </c>
      <c r="BJ624" s="124" t="n">
        <f aca="false">AM624+AQ624+AU624+AY624+BC624+BD624+BI624</f>
        <v>0</v>
      </c>
      <c r="BK624" s="120"/>
      <c r="BL624" s="121"/>
      <c r="BM624" s="121"/>
      <c r="BN624" s="122" t="n">
        <f aca="false">SUM(BK624:BM624)</f>
        <v>0</v>
      </c>
      <c r="BO624" s="123"/>
      <c r="BP624" s="123"/>
      <c r="BQ624" s="123"/>
      <c r="BR624" s="122" t="n">
        <f aca="false">SUM(BO624:BQ624)</f>
        <v>0</v>
      </c>
      <c r="BS624" s="123"/>
      <c r="BT624" s="123"/>
      <c r="BU624" s="123"/>
      <c r="BV624" s="122" t="n">
        <f aca="false">SUM(BS624:BU624)</f>
        <v>0</v>
      </c>
      <c r="BW624" s="123"/>
      <c r="BX624" s="123"/>
      <c r="BY624" s="123"/>
      <c r="BZ624" s="122" t="n">
        <f aca="false">SUM(BW624:BY624)</f>
        <v>0</v>
      </c>
      <c r="CA624" s="123"/>
      <c r="CB624" s="123"/>
      <c r="CC624" s="123"/>
      <c r="CD624" s="122" t="n">
        <f aca="false">SUM(CA624:CC624)</f>
        <v>0</v>
      </c>
      <c r="CE624" s="123"/>
      <c r="CF624" s="123"/>
      <c r="CG624" s="123"/>
      <c r="CH624" s="123"/>
      <c r="CI624" s="123"/>
      <c r="CJ624" s="122" t="n">
        <f aca="false">SUM(CF624:CI624)</f>
        <v>0</v>
      </c>
      <c r="CK624" s="123" t="n">
        <f aca="false">BN624+BR624+BV624+BZ624+CD624+CE624+CJ624</f>
        <v>0</v>
      </c>
      <c r="CL624" s="125"/>
      <c r="CM624" s="126"/>
      <c r="CN624" s="32"/>
      <c r="CO624" s="32"/>
      <c r="CP624" s="32"/>
      <c r="CQ624" s="32"/>
      <c r="CR624" s="32"/>
      <c r="CS624" s="32"/>
      <c r="CT624" s="32"/>
    </row>
    <row r="625" customFormat="false" ht="24.75" hidden="false" customHeight="true" outlineLevel="0" collapsed="false">
      <c r="A625" s="32"/>
      <c r="B625" s="106" t="n">
        <f aca="false">B624+1</f>
        <v>10</v>
      </c>
      <c r="C625" s="117" t="n">
        <f aca="false">INDEX(_Rge_Projectdata_IC,$B625,MATCH(C$10,_Rge_Headline_Projectdata,0))</f>
        <v>0</v>
      </c>
      <c r="D625" s="117" t="n">
        <f aca="false">INDEX(_Rge_Projectdata_IC,$B625,MATCH(D$10,_Rge_Headline_Projectdata,0))</f>
        <v>0</v>
      </c>
      <c r="E625" s="118" t="str">
        <f aca="false" t="array" ref="E625:E625">IF(INDEX(_Rge_Projectdata_IC,$B625,MATCH(E$10,_Rge_Headline_Projectdata,0))=0,"",INDEX(_Rge_Projectdata_IC,$B625,MATCH(E$10,_Rge_Headline_Projectdata,0)))</f>
        <v/>
      </c>
      <c r="F625" s="119" t="str">
        <f aca="false">IF(E625&lt;=0,"Open","Closed")</f>
        <v>Closed</v>
      </c>
      <c r="G625" s="120"/>
      <c r="H625" s="121"/>
      <c r="I625" s="121"/>
      <c r="J625" s="121"/>
      <c r="K625" s="122" t="n">
        <f aca="false">SUM(H625:J625)</f>
        <v>0</v>
      </c>
      <c r="L625" s="123"/>
      <c r="M625" s="123"/>
      <c r="N625" s="123"/>
      <c r="O625" s="122" t="n">
        <f aca="false">SUM(L625:N625)</f>
        <v>0</v>
      </c>
      <c r="P625" s="123"/>
      <c r="Q625" s="123"/>
      <c r="R625" s="123"/>
      <c r="S625" s="122" t="n">
        <f aca="false">SUM(P625:R625)</f>
        <v>0</v>
      </c>
      <c r="T625" s="123"/>
      <c r="U625" s="123"/>
      <c r="V625" s="123"/>
      <c r="W625" s="122" t="n">
        <f aca="false">SUM(T625:V625)</f>
        <v>0</v>
      </c>
      <c r="X625" s="123"/>
      <c r="Y625" s="123"/>
      <c r="Z625" s="123"/>
      <c r="AA625" s="122" t="n">
        <f aca="false">SUM(X625:Z625)</f>
        <v>0</v>
      </c>
      <c r="AB625" s="123"/>
      <c r="AC625" s="123"/>
      <c r="AD625" s="123"/>
      <c r="AE625" s="123"/>
      <c r="AF625" s="123"/>
      <c r="AG625" s="122" t="n">
        <f aca="false">SUM(AC625:AF625)</f>
        <v>0</v>
      </c>
      <c r="AH625" s="123" t="n">
        <f aca="false">K625+O625+S625+W625+AA625+AB625+AG625</f>
        <v>0</v>
      </c>
      <c r="AI625" s="121"/>
      <c r="AJ625" s="121"/>
      <c r="AK625" s="121"/>
      <c r="AL625" s="121"/>
      <c r="AM625" s="122" t="n">
        <f aca="false">SUM(AJ625:AL625)</f>
        <v>0</v>
      </c>
      <c r="AN625" s="123"/>
      <c r="AO625" s="123"/>
      <c r="AP625" s="123"/>
      <c r="AQ625" s="122" t="n">
        <f aca="false">SUM(AN625:AP625)</f>
        <v>0</v>
      </c>
      <c r="AR625" s="123"/>
      <c r="AS625" s="123"/>
      <c r="AT625" s="123"/>
      <c r="AU625" s="122" t="n">
        <f aca="false">SUM(AR625:AT625)</f>
        <v>0</v>
      </c>
      <c r="AV625" s="123"/>
      <c r="AW625" s="123"/>
      <c r="AX625" s="123"/>
      <c r="AY625" s="122" t="n">
        <f aca="false">SUM(AV625:AX625)</f>
        <v>0</v>
      </c>
      <c r="AZ625" s="123"/>
      <c r="BA625" s="123"/>
      <c r="BB625" s="123"/>
      <c r="BC625" s="122" t="n">
        <f aca="false">SUM(AZ625:BB625)</f>
        <v>0</v>
      </c>
      <c r="BD625" s="123"/>
      <c r="BE625" s="123"/>
      <c r="BF625" s="123"/>
      <c r="BG625" s="123"/>
      <c r="BH625" s="123"/>
      <c r="BI625" s="122" t="n">
        <f aca="false">SUM(BE625:BH625)</f>
        <v>0</v>
      </c>
      <c r="BJ625" s="124" t="n">
        <f aca="false">AM625+AQ625+AU625+AY625+BC625+BD625+BI625</f>
        <v>0</v>
      </c>
      <c r="BK625" s="120"/>
      <c r="BL625" s="121"/>
      <c r="BM625" s="121"/>
      <c r="BN625" s="122" t="n">
        <f aca="false">SUM(BK625:BM625)</f>
        <v>0</v>
      </c>
      <c r="BO625" s="123"/>
      <c r="BP625" s="123"/>
      <c r="BQ625" s="123"/>
      <c r="BR625" s="122" t="n">
        <f aca="false">SUM(BO625:BQ625)</f>
        <v>0</v>
      </c>
      <c r="BS625" s="123"/>
      <c r="BT625" s="123"/>
      <c r="BU625" s="123"/>
      <c r="BV625" s="122" t="n">
        <f aca="false">SUM(BS625:BU625)</f>
        <v>0</v>
      </c>
      <c r="BW625" s="123"/>
      <c r="BX625" s="123"/>
      <c r="BY625" s="123"/>
      <c r="BZ625" s="122" t="n">
        <f aca="false">SUM(BW625:BY625)</f>
        <v>0</v>
      </c>
      <c r="CA625" s="123"/>
      <c r="CB625" s="123"/>
      <c r="CC625" s="123"/>
      <c r="CD625" s="122" t="n">
        <f aca="false">SUM(CA625:CC625)</f>
        <v>0</v>
      </c>
      <c r="CE625" s="123"/>
      <c r="CF625" s="123"/>
      <c r="CG625" s="123"/>
      <c r="CH625" s="123"/>
      <c r="CI625" s="123"/>
      <c r="CJ625" s="122" t="n">
        <f aca="false">SUM(CF625:CI625)</f>
        <v>0</v>
      </c>
      <c r="CK625" s="123" t="n">
        <f aca="false">BN625+BR625+BV625+BZ625+CD625+CE625+CJ625</f>
        <v>0</v>
      </c>
      <c r="CL625" s="125"/>
      <c r="CM625" s="126"/>
      <c r="CN625" s="32"/>
      <c r="CO625" s="32"/>
      <c r="CP625" s="32"/>
      <c r="CQ625" s="32"/>
      <c r="CR625" s="32"/>
      <c r="CS625" s="32"/>
      <c r="CT625" s="32"/>
    </row>
    <row r="626" customFormat="false" ht="24.75" hidden="false" customHeight="true" outlineLevel="0" collapsed="false">
      <c r="A626" s="32"/>
      <c r="B626" s="106" t="n">
        <f aca="false">B625+1</f>
        <v>11</v>
      </c>
      <c r="C626" s="117" t="n">
        <f aca="false">INDEX(_Rge_Projectdata_IC,$B626,MATCH(C$10,_Rge_Headline_Projectdata,0))</f>
        <v>0</v>
      </c>
      <c r="D626" s="117" t="n">
        <f aca="false">INDEX(_Rge_Projectdata_IC,$B626,MATCH(D$10,_Rge_Headline_Projectdata,0))</f>
        <v>0</v>
      </c>
      <c r="E626" s="118" t="str">
        <f aca="false" t="array" ref="E626:E626">IF(INDEX(_Rge_Projectdata_IC,$B626,MATCH(E$10,_Rge_Headline_Projectdata,0))=0,"",INDEX(_Rge_Projectdata_IC,$B626,MATCH(E$10,_Rge_Headline_Projectdata,0)))</f>
        <v/>
      </c>
      <c r="F626" s="119" t="str">
        <f aca="false">IF(E626&lt;=0,"Open","Closed")</f>
        <v>Closed</v>
      </c>
      <c r="G626" s="120"/>
      <c r="H626" s="121"/>
      <c r="I626" s="121"/>
      <c r="J626" s="121"/>
      <c r="K626" s="122" t="n">
        <f aca="false">SUM(H626:J626)</f>
        <v>0</v>
      </c>
      <c r="L626" s="123"/>
      <c r="M626" s="123"/>
      <c r="N626" s="123"/>
      <c r="O626" s="122" t="n">
        <f aca="false">SUM(L626:N626)</f>
        <v>0</v>
      </c>
      <c r="P626" s="123"/>
      <c r="Q626" s="123"/>
      <c r="R626" s="123"/>
      <c r="S626" s="122" t="n">
        <f aca="false">SUM(P626:R626)</f>
        <v>0</v>
      </c>
      <c r="T626" s="123"/>
      <c r="U626" s="123"/>
      <c r="V626" s="123"/>
      <c r="W626" s="122" t="n">
        <f aca="false">SUM(T626:V626)</f>
        <v>0</v>
      </c>
      <c r="X626" s="123"/>
      <c r="Y626" s="123"/>
      <c r="Z626" s="123"/>
      <c r="AA626" s="122" t="n">
        <f aca="false">SUM(X626:Z626)</f>
        <v>0</v>
      </c>
      <c r="AB626" s="123"/>
      <c r="AC626" s="123"/>
      <c r="AD626" s="123"/>
      <c r="AE626" s="123"/>
      <c r="AF626" s="123"/>
      <c r="AG626" s="122" t="n">
        <f aca="false">SUM(AC626:AF626)</f>
        <v>0</v>
      </c>
      <c r="AH626" s="123" t="n">
        <f aca="false">K626+O626+S626+W626+AA626+AB626+AG626</f>
        <v>0</v>
      </c>
      <c r="AI626" s="121"/>
      <c r="AJ626" s="121"/>
      <c r="AK626" s="121"/>
      <c r="AL626" s="121"/>
      <c r="AM626" s="122" t="n">
        <f aca="false">SUM(AJ626:AL626)</f>
        <v>0</v>
      </c>
      <c r="AN626" s="123"/>
      <c r="AO626" s="123"/>
      <c r="AP626" s="123"/>
      <c r="AQ626" s="122" t="n">
        <f aca="false">SUM(AN626:AP626)</f>
        <v>0</v>
      </c>
      <c r="AR626" s="123"/>
      <c r="AS626" s="123"/>
      <c r="AT626" s="123"/>
      <c r="AU626" s="122" t="n">
        <f aca="false">SUM(AR626:AT626)</f>
        <v>0</v>
      </c>
      <c r="AV626" s="123"/>
      <c r="AW626" s="123"/>
      <c r="AX626" s="123"/>
      <c r="AY626" s="122" t="n">
        <f aca="false">SUM(AV626:AX626)</f>
        <v>0</v>
      </c>
      <c r="AZ626" s="123"/>
      <c r="BA626" s="123"/>
      <c r="BB626" s="123"/>
      <c r="BC626" s="122" t="n">
        <f aca="false">SUM(AZ626:BB626)</f>
        <v>0</v>
      </c>
      <c r="BD626" s="123"/>
      <c r="BE626" s="123"/>
      <c r="BF626" s="123"/>
      <c r="BG626" s="123"/>
      <c r="BH626" s="123"/>
      <c r="BI626" s="122" t="n">
        <f aca="false">SUM(BE626:BH626)</f>
        <v>0</v>
      </c>
      <c r="BJ626" s="124" t="n">
        <f aca="false">AM626+AQ626+AU626+AY626+BC626+BD626+BI626</f>
        <v>0</v>
      </c>
      <c r="BK626" s="120"/>
      <c r="BL626" s="121"/>
      <c r="BM626" s="121"/>
      <c r="BN626" s="122" t="n">
        <f aca="false">SUM(BK626:BM626)</f>
        <v>0</v>
      </c>
      <c r="BO626" s="123"/>
      <c r="BP626" s="123"/>
      <c r="BQ626" s="123"/>
      <c r="BR626" s="122" t="n">
        <f aca="false">SUM(BO626:BQ626)</f>
        <v>0</v>
      </c>
      <c r="BS626" s="123"/>
      <c r="BT626" s="123"/>
      <c r="BU626" s="123"/>
      <c r="BV626" s="122" t="n">
        <f aca="false">SUM(BS626:BU626)</f>
        <v>0</v>
      </c>
      <c r="BW626" s="123"/>
      <c r="BX626" s="123"/>
      <c r="BY626" s="123"/>
      <c r="BZ626" s="122" t="n">
        <f aca="false">SUM(BW626:BY626)</f>
        <v>0</v>
      </c>
      <c r="CA626" s="123"/>
      <c r="CB626" s="123"/>
      <c r="CC626" s="123"/>
      <c r="CD626" s="122" t="n">
        <f aca="false">SUM(CA626:CC626)</f>
        <v>0</v>
      </c>
      <c r="CE626" s="123"/>
      <c r="CF626" s="123"/>
      <c r="CG626" s="123"/>
      <c r="CH626" s="123"/>
      <c r="CI626" s="123"/>
      <c r="CJ626" s="122" t="n">
        <f aca="false">SUM(CF626:CI626)</f>
        <v>0</v>
      </c>
      <c r="CK626" s="123" t="n">
        <f aca="false">BN626+BR626+BV626+BZ626+CD626+CE626+CJ626</f>
        <v>0</v>
      </c>
      <c r="CL626" s="125"/>
      <c r="CM626" s="126"/>
      <c r="CN626" s="32"/>
      <c r="CO626" s="32"/>
      <c r="CP626" s="32"/>
      <c r="CQ626" s="32"/>
      <c r="CR626" s="32"/>
      <c r="CS626" s="32"/>
      <c r="CT626" s="32"/>
    </row>
    <row r="627" customFormat="false" ht="24.75" hidden="false" customHeight="true" outlineLevel="0" collapsed="false">
      <c r="A627" s="32"/>
      <c r="B627" s="106" t="n">
        <f aca="false">B626+1</f>
        <v>12</v>
      </c>
      <c r="C627" s="117" t="n">
        <f aca="false">INDEX(_Rge_Projectdata_IC,$B627,MATCH(C$10,_Rge_Headline_Projectdata,0))</f>
        <v>0</v>
      </c>
      <c r="D627" s="117" t="n">
        <f aca="false">INDEX(_Rge_Projectdata_IC,$B627,MATCH(D$10,_Rge_Headline_Projectdata,0))</f>
        <v>0</v>
      </c>
      <c r="E627" s="118" t="str">
        <f aca="false" t="array" ref="E627:E627">IF(INDEX(_Rge_Projectdata_IC,$B627,MATCH(E$10,_Rge_Headline_Projectdata,0))=0,"",INDEX(_Rge_Projectdata_IC,$B627,MATCH(E$10,_Rge_Headline_Projectdata,0)))</f>
        <v/>
      </c>
      <c r="F627" s="119" t="str">
        <f aca="false">IF(E627&lt;=0,"Open","Closed")</f>
        <v>Closed</v>
      </c>
      <c r="G627" s="120"/>
      <c r="H627" s="121"/>
      <c r="I627" s="121"/>
      <c r="J627" s="121"/>
      <c r="K627" s="122" t="n">
        <f aca="false">SUM(H627:J627)</f>
        <v>0</v>
      </c>
      <c r="L627" s="123"/>
      <c r="M627" s="123"/>
      <c r="N627" s="123"/>
      <c r="O627" s="122" t="n">
        <f aca="false">SUM(L627:N627)</f>
        <v>0</v>
      </c>
      <c r="P627" s="123"/>
      <c r="Q627" s="123"/>
      <c r="R627" s="123"/>
      <c r="S627" s="122" t="n">
        <f aca="false">SUM(P627:R627)</f>
        <v>0</v>
      </c>
      <c r="T627" s="123"/>
      <c r="U627" s="123"/>
      <c r="V627" s="123"/>
      <c r="W627" s="122" t="n">
        <f aca="false">SUM(T627:V627)</f>
        <v>0</v>
      </c>
      <c r="X627" s="123"/>
      <c r="Y627" s="123"/>
      <c r="Z627" s="123"/>
      <c r="AA627" s="122" t="n">
        <f aca="false">SUM(X627:Z627)</f>
        <v>0</v>
      </c>
      <c r="AB627" s="123"/>
      <c r="AC627" s="123"/>
      <c r="AD627" s="123"/>
      <c r="AE627" s="123"/>
      <c r="AF627" s="123"/>
      <c r="AG627" s="122" t="n">
        <f aca="false">SUM(AC627:AF627)</f>
        <v>0</v>
      </c>
      <c r="AH627" s="123" t="n">
        <f aca="false">K627+O627+S627+W627+AA627+AB627+AG627</f>
        <v>0</v>
      </c>
      <c r="AI627" s="121"/>
      <c r="AJ627" s="121"/>
      <c r="AK627" s="121"/>
      <c r="AL627" s="121"/>
      <c r="AM627" s="122" t="n">
        <f aca="false">SUM(AJ627:AL627)</f>
        <v>0</v>
      </c>
      <c r="AN627" s="123"/>
      <c r="AO627" s="123"/>
      <c r="AP627" s="123"/>
      <c r="AQ627" s="122" t="n">
        <f aca="false">SUM(AN627:AP627)</f>
        <v>0</v>
      </c>
      <c r="AR627" s="123"/>
      <c r="AS627" s="123"/>
      <c r="AT627" s="123"/>
      <c r="AU627" s="122" t="n">
        <f aca="false">SUM(AR627:AT627)</f>
        <v>0</v>
      </c>
      <c r="AV627" s="123"/>
      <c r="AW627" s="123"/>
      <c r="AX627" s="123"/>
      <c r="AY627" s="122" t="n">
        <f aca="false">SUM(AV627:AX627)</f>
        <v>0</v>
      </c>
      <c r="AZ627" s="123"/>
      <c r="BA627" s="123"/>
      <c r="BB627" s="123"/>
      <c r="BC627" s="122" t="n">
        <f aca="false">SUM(AZ627:BB627)</f>
        <v>0</v>
      </c>
      <c r="BD627" s="123"/>
      <c r="BE627" s="123"/>
      <c r="BF627" s="123"/>
      <c r="BG627" s="123"/>
      <c r="BH627" s="123"/>
      <c r="BI627" s="122" t="n">
        <f aca="false">SUM(BE627:BH627)</f>
        <v>0</v>
      </c>
      <c r="BJ627" s="124" t="n">
        <f aca="false">AM627+AQ627+AU627+AY627+BC627+BD627+BI627</f>
        <v>0</v>
      </c>
      <c r="BK627" s="120"/>
      <c r="BL627" s="121"/>
      <c r="BM627" s="121"/>
      <c r="BN627" s="122" t="n">
        <f aca="false">SUM(BK627:BM627)</f>
        <v>0</v>
      </c>
      <c r="BO627" s="123"/>
      <c r="BP627" s="123"/>
      <c r="BQ627" s="123"/>
      <c r="BR627" s="122" t="n">
        <f aca="false">SUM(BO627:BQ627)</f>
        <v>0</v>
      </c>
      <c r="BS627" s="123"/>
      <c r="BT627" s="123"/>
      <c r="BU627" s="123"/>
      <c r="BV627" s="122" t="n">
        <f aca="false">SUM(BS627:BU627)</f>
        <v>0</v>
      </c>
      <c r="BW627" s="123"/>
      <c r="BX627" s="123"/>
      <c r="BY627" s="123"/>
      <c r="BZ627" s="122" t="n">
        <f aca="false">SUM(BW627:BY627)</f>
        <v>0</v>
      </c>
      <c r="CA627" s="123"/>
      <c r="CB627" s="123"/>
      <c r="CC627" s="123"/>
      <c r="CD627" s="122" t="n">
        <f aca="false">SUM(CA627:CC627)</f>
        <v>0</v>
      </c>
      <c r="CE627" s="123"/>
      <c r="CF627" s="123"/>
      <c r="CG627" s="123"/>
      <c r="CH627" s="123"/>
      <c r="CI627" s="123"/>
      <c r="CJ627" s="122" t="n">
        <f aca="false">SUM(CF627:CI627)</f>
        <v>0</v>
      </c>
      <c r="CK627" s="123" t="n">
        <f aca="false">BN627+BR627+BV627+BZ627+CD627+CE627+CJ627</f>
        <v>0</v>
      </c>
      <c r="CL627" s="125"/>
      <c r="CM627" s="126"/>
      <c r="CN627" s="32"/>
      <c r="CO627" s="32"/>
      <c r="CP627" s="32"/>
      <c r="CQ627" s="32"/>
      <c r="CR627" s="32"/>
      <c r="CS627" s="32"/>
      <c r="CT627" s="32"/>
    </row>
    <row r="628" customFormat="false" ht="24.75" hidden="false" customHeight="true" outlineLevel="0" collapsed="false">
      <c r="A628" s="32"/>
      <c r="B628" s="106" t="n">
        <f aca="false">B627+1</f>
        <v>13</v>
      </c>
      <c r="C628" s="117" t="n">
        <f aca="false">INDEX(_Rge_Projectdata_IC,$B628,MATCH(C$10,_Rge_Headline_Projectdata,0))</f>
        <v>0</v>
      </c>
      <c r="D628" s="117" t="n">
        <f aca="false">INDEX(_Rge_Projectdata_IC,$B628,MATCH(D$10,_Rge_Headline_Projectdata,0))</f>
        <v>0</v>
      </c>
      <c r="E628" s="118" t="str">
        <f aca="false" t="array" ref="E628:E628">IF(INDEX(_Rge_Projectdata_IC,$B628,MATCH(E$10,_Rge_Headline_Projectdata,0))=0,"",INDEX(_Rge_Projectdata_IC,$B628,MATCH(E$10,_Rge_Headline_Projectdata,0)))</f>
        <v/>
      </c>
      <c r="F628" s="119" t="str">
        <f aca="false">IF(E628&lt;=0,"Open","Closed")</f>
        <v>Closed</v>
      </c>
      <c r="G628" s="120"/>
      <c r="H628" s="121"/>
      <c r="I628" s="121"/>
      <c r="J628" s="121"/>
      <c r="K628" s="122" t="n">
        <f aca="false">SUM(H628:J628)</f>
        <v>0</v>
      </c>
      <c r="L628" s="123"/>
      <c r="M628" s="123"/>
      <c r="N628" s="123"/>
      <c r="O628" s="122" t="n">
        <f aca="false">SUM(L628:N628)</f>
        <v>0</v>
      </c>
      <c r="P628" s="123"/>
      <c r="Q628" s="123"/>
      <c r="R628" s="123"/>
      <c r="S628" s="122" t="n">
        <f aca="false">SUM(P628:R628)</f>
        <v>0</v>
      </c>
      <c r="T628" s="123"/>
      <c r="U628" s="123"/>
      <c r="V628" s="123"/>
      <c r="W628" s="122" t="n">
        <f aca="false">SUM(T628:V628)</f>
        <v>0</v>
      </c>
      <c r="X628" s="123"/>
      <c r="Y628" s="123"/>
      <c r="Z628" s="123"/>
      <c r="AA628" s="122" t="n">
        <f aca="false">SUM(X628:Z628)</f>
        <v>0</v>
      </c>
      <c r="AB628" s="123"/>
      <c r="AC628" s="123"/>
      <c r="AD628" s="123"/>
      <c r="AE628" s="123"/>
      <c r="AF628" s="123"/>
      <c r="AG628" s="122" t="n">
        <f aca="false">SUM(AC628:AF628)</f>
        <v>0</v>
      </c>
      <c r="AH628" s="123" t="n">
        <f aca="false">K628+O628+S628+W628+AA628+AB628+AG628</f>
        <v>0</v>
      </c>
      <c r="AI628" s="121"/>
      <c r="AJ628" s="121"/>
      <c r="AK628" s="121"/>
      <c r="AL628" s="121"/>
      <c r="AM628" s="122" t="n">
        <f aca="false">SUM(AJ628:AL628)</f>
        <v>0</v>
      </c>
      <c r="AN628" s="123"/>
      <c r="AO628" s="123"/>
      <c r="AP628" s="123"/>
      <c r="AQ628" s="122" t="n">
        <f aca="false">SUM(AN628:AP628)</f>
        <v>0</v>
      </c>
      <c r="AR628" s="123"/>
      <c r="AS628" s="123"/>
      <c r="AT628" s="123"/>
      <c r="AU628" s="122" t="n">
        <f aca="false">SUM(AR628:AT628)</f>
        <v>0</v>
      </c>
      <c r="AV628" s="123"/>
      <c r="AW628" s="123"/>
      <c r="AX628" s="123"/>
      <c r="AY628" s="122" t="n">
        <f aca="false">SUM(AV628:AX628)</f>
        <v>0</v>
      </c>
      <c r="AZ628" s="123"/>
      <c r="BA628" s="123"/>
      <c r="BB628" s="123"/>
      <c r="BC628" s="122" t="n">
        <f aca="false">SUM(AZ628:BB628)</f>
        <v>0</v>
      </c>
      <c r="BD628" s="123"/>
      <c r="BE628" s="123"/>
      <c r="BF628" s="123"/>
      <c r="BG628" s="123"/>
      <c r="BH628" s="123"/>
      <c r="BI628" s="122" t="n">
        <f aca="false">SUM(BE628:BH628)</f>
        <v>0</v>
      </c>
      <c r="BJ628" s="124" t="n">
        <f aca="false">AM628+AQ628+AU628+AY628+BC628+BD628+BI628</f>
        <v>0</v>
      </c>
      <c r="BK628" s="120"/>
      <c r="BL628" s="121"/>
      <c r="BM628" s="121"/>
      <c r="BN628" s="122" t="n">
        <f aca="false">SUM(BK628:BM628)</f>
        <v>0</v>
      </c>
      <c r="BO628" s="123"/>
      <c r="BP628" s="123"/>
      <c r="BQ628" s="123"/>
      <c r="BR628" s="122" t="n">
        <f aca="false">SUM(BO628:BQ628)</f>
        <v>0</v>
      </c>
      <c r="BS628" s="123"/>
      <c r="BT628" s="123"/>
      <c r="BU628" s="123"/>
      <c r="BV628" s="122" t="n">
        <f aca="false">SUM(BS628:BU628)</f>
        <v>0</v>
      </c>
      <c r="BW628" s="123"/>
      <c r="BX628" s="123"/>
      <c r="BY628" s="123"/>
      <c r="BZ628" s="122" t="n">
        <f aca="false">SUM(BW628:BY628)</f>
        <v>0</v>
      </c>
      <c r="CA628" s="123"/>
      <c r="CB628" s="123"/>
      <c r="CC628" s="123"/>
      <c r="CD628" s="122" t="n">
        <f aca="false">SUM(CA628:CC628)</f>
        <v>0</v>
      </c>
      <c r="CE628" s="123"/>
      <c r="CF628" s="123"/>
      <c r="CG628" s="123"/>
      <c r="CH628" s="123"/>
      <c r="CI628" s="123"/>
      <c r="CJ628" s="122" t="n">
        <f aca="false">SUM(CF628:CI628)</f>
        <v>0</v>
      </c>
      <c r="CK628" s="123" t="n">
        <f aca="false">BN628+BR628+BV628+BZ628+CD628+CE628+CJ628</f>
        <v>0</v>
      </c>
      <c r="CL628" s="125"/>
      <c r="CM628" s="126"/>
      <c r="CN628" s="32"/>
      <c r="CO628" s="32"/>
      <c r="CP628" s="32"/>
      <c r="CQ628" s="32"/>
      <c r="CR628" s="32"/>
      <c r="CS628" s="32"/>
      <c r="CT628" s="32"/>
    </row>
    <row r="629" customFormat="false" ht="24.75" hidden="false" customHeight="true" outlineLevel="0" collapsed="false">
      <c r="A629" s="32"/>
      <c r="B629" s="106" t="n">
        <f aca="false">B628+1</f>
        <v>14</v>
      </c>
      <c r="C629" s="117" t="n">
        <f aca="false">INDEX(_Rge_Projectdata_IC,$B629,MATCH(C$10,_Rge_Headline_Projectdata,0))</f>
        <v>0</v>
      </c>
      <c r="D629" s="117" t="n">
        <f aca="false">INDEX(_Rge_Projectdata_IC,$B629,MATCH(D$10,_Rge_Headline_Projectdata,0))</f>
        <v>0</v>
      </c>
      <c r="E629" s="118" t="str">
        <f aca="false" t="array" ref="E629:E629">IF(INDEX(_Rge_Projectdata_IC,$B629,MATCH(E$10,_Rge_Headline_Projectdata,0))=0,"",INDEX(_Rge_Projectdata_IC,$B629,MATCH(E$10,_Rge_Headline_Projectdata,0)))</f>
        <v/>
      </c>
      <c r="F629" s="119" t="str">
        <f aca="false">IF(E629&lt;=0,"Open","Closed")</f>
        <v>Closed</v>
      </c>
      <c r="G629" s="120"/>
      <c r="H629" s="121"/>
      <c r="I629" s="121"/>
      <c r="J629" s="121"/>
      <c r="K629" s="122" t="n">
        <f aca="false">SUM(H629:J629)</f>
        <v>0</v>
      </c>
      <c r="L629" s="123"/>
      <c r="M629" s="123"/>
      <c r="N629" s="123"/>
      <c r="O629" s="122" t="n">
        <f aca="false">SUM(L629:N629)</f>
        <v>0</v>
      </c>
      <c r="P629" s="123"/>
      <c r="Q629" s="123"/>
      <c r="R629" s="123"/>
      <c r="S629" s="122" t="n">
        <f aca="false">SUM(P629:R629)</f>
        <v>0</v>
      </c>
      <c r="T629" s="123"/>
      <c r="U629" s="123"/>
      <c r="V629" s="123"/>
      <c r="W629" s="122" t="n">
        <f aca="false">SUM(T629:V629)</f>
        <v>0</v>
      </c>
      <c r="X629" s="123"/>
      <c r="Y629" s="123"/>
      <c r="Z629" s="123"/>
      <c r="AA629" s="122" t="n">
        <f aca="false">SUM(X629:Z629)</f>
        <v>0</v>
      </c>
      <c r="AB629" s="123"/>
      <c r="AC629" s="123"/>
      <c r="AD629" s="123"/>
      <c r="AE629" s="123"/>
      <c r="AF629" s="123"/>
      <c r="AG629" s="122" t="n">
        <f aca="false">SUM(AC629:AF629)</f>
        <v>0</v>
      </c>
      <c r="AH629" s="123" t="n">
        <f aca="false">K629+O629+S629+W629+AA629+AB629+AG629</f>
        <v>0</v>
      </c>
      <c r="AI629" s="121"/>
      <c r="AJ629" s="121"/>
      <c r="AK629" s="121"/>
      <c r="AL629" s="121"/>
      <c r="AM629" s="122" t="n">
        <f aca="false">SUM(AJ629:AL629)</f>
        <v>0</v>
      </c>
      <c r="AN629" s="123"/>
      <c r="AO629" s="123"/>
      <c r="AP629" s="123"/>
      <c r="AQ629" s="122" t="n">
        <f aca="false">SUM(AN629:AP629)</f>
        <v>0</v>
      </c>
      <c r="AR629" s="123"/>
      <c r="AS629" s="123"/>
      <c r="AT629" s="123"/>
      <c r="AU629" s="122" t="n">
        <f aca="false">SUM(AR629:AT629)</f>
        <v>0</v>
      </c>
      <c r="AV629" s="123"/>
      <c r="AW629" s="123"/>
      <c r="AX629" s="123"/>
      <c r="AY629" s="122" t="n">
        <f aca="false">SUM(AV629:AX629)</f>
        <v>0</v>
      </c>
      <c r="AZ629" s="123"/>
      <c r="BA629" s="123"/>
      <c r="BB629" s="123"/>
      <c r="BC629" s="122" t="n">
        <f aca="false">SUM(AZ629:BB629)</f>
        <v>0</v>
      </c>
      <c r="BD629" s="123"/>
      <c r="BE629" s="123"/>
      <c r="BF629" s="123"/>
      <c r="BG629" s="123"/>
      <c r="BH629" s="123"/>
      <c r="BI629" s="122" t="n">
        <f aca="false">SUM(BE629:BH629)</f>
        <v>0</v>
      </c>
      <c r="BJ629" s="124" t="n">
        <f aca="false">AM629+AQ629+AU629+AY629+BC629+BD629+BI629</f>
        <v>0</v>
      </c>
      <c r="BK629" s="120"/>
      <c r="BL629" s="121"/>
      <c r="BM629" s="121"/>
      <c r="BN629" s="122" t="n">
        <f aca="false">SUM(BK629:BM629)</f>
        <v>0</v>
      </c>
      <c r="BO629" s="123"/>
      <c r="BP629" s="123"/>
      <c r="BQ629" s="123"/>
      <c r="BR629" s="122" t="n">
        <f aca="false">SUM(BO629:BQ629)</f>
        <v>0</v>
      </c>
      <c r="BS629" s="123"/>
      <c r="BT629" s="123"/>
      <c r="BU629" s="123"/>
      <c r="BV629" s="122" t="n">
        <f aca="false">SUM(BS629:BU629)</f>
        <v>0</v>
      </c>
      <c r="BW629" s="123"/>
      <c r="BX629" s="123"/>
      <c r="BY629" s="123"/>
      <c r="BZ629" s="122" t="n">
        <f aca="false">SUM(BW629:BY629)</f>
        <v>0</v>
      </c>
      <c r="CA629" s="123"/>
      <c r="CB629" s="123"/>
      <c r="CC629" s="123"/>
      <c r="CD629" s="122" t="n">
        <f aca="false">SUM(CA629:CC629)</f>
        <v>0</v>
      </c>
      <c r="CE629" s="123"/>
      <c r="CF629" s="123"/>
      <c r="CG629" s="123"/>
      <c r="CH629" s="123"/>
      <c r="CI629" s="123"/>
      <c r="CJ629" s="122" t="n">
        <f aca="false">SUM(CF629:CI629)</f>
        <v>0</v>
      </c>
      <c r="CK629" s="123" t="n">
        <f aca="false">BN629+BR629+BV629+BZ629+CD629+CE629+CJ629</f>
        <v>0</v>
      </c>
      <c r="CL629" s="125"/>
      <c r="CM629" s="126"/>
      <c r="CN629" s="32"/>
      <c r="CO629" s="32"/>
      <c r="CP629" s="32"/>
      <c r="CQ629" s="32"/>
      <c r="CR629" s="32"/>
      <c r="CS629" s="32"/>
      <c r="CT629" s="32"/>
    </row>
    <row r="630" customFormat="false" ht="24.75" hidden="false" customHeight="true" outlineLevel="0" collapsed="false">
      <c r="A630" s="32"/>
      <c r="B630" s="106" t="n">
        <f aca="false">B629+1</f>
        <v>15</v>
      </c>
      <c r="C630" s="117" t="n">
        <f aca="false">INDEX(_Rge_Projectdata_IC,$B630,MATCH(C$10,_Rge_Headline_Projectdata,0))</f>
        <v>0</v>
      </c>
      <c r="D630" s="117" t="n">
        <f aca="false">INDEX(_Rge_Projectdata_IC,$B630,MATCH(D$10,_Rge_Headline_Projectdata,0))</f>
        <v>0</v>
      </c>
      <c r="E630" s="118" t="str">
        <f aca="false" t="array" ref="E630:E630">IF(INDEX(_Rge_Projectdata_IC,$B630,MATCH(E$10,_Rge_Headline_Projectdata,0))=0,"",INDEX(_Rge_Projectdata_IC,$B630,MATCH(E$10,_Rge_Headline_Projectdata,0)))</f>
        <v/>
      </c>
      <c r="F630" s="119" t="str">
        <f aca="false">IF(E630&lt;=0,"Open","Closed")</f>
        <v>Closed</v>
      </c>
      <c r="G630" s="120"/>
      <c r="H630" s="121"/>
      <c r="I630" s="121"/>
      <c r="J630" s="121"/>
      <c r="K630" s="122" t="n">
        <f aca="false">SUM(H630:J630)</f>
        <v>0</v>
      </c>
      <c r="L630" s="123"/>
      <c r="M630" s="123"/>
      <c r="N630" s="123"/>
      <c r="O630" s="122" t="n">
        <f aca="false">SUM(L630:N630)</f>
        <v>0</v>
      </c>
      <c r="P630" s="123"/>
      <c r="Q630" s="123"/>
      <c r="R630" s="123"/>
      <c r="S630" s="122" t="n">
        <f aca="false">SUM(P630:R630)</f>
        <v>0</v>
      </c>
      <c r="T630" s="123"/>
      <c r="U630" s="123"/>
      <c r="V630" s="123"/>
      <c r="W630" s="122" t="n">
        <f aca="false">SUM(T630:V630)</f>
        <v>0</v>
      </c>
      <c r="X630" s="123"/>
      <c r="Y630" s="123"/>
      <c r="Z630" s="123"/>
      <c r="AA630" s="122" t="n">
        <f aca="false">SUM(X630:Z630)</f>
        <v>0</v>
      </c>
      <c r="AB630" s="123"/>
      <c r="AC630" s="123"/>
      <c r="AD630" s="123"/>
      <c r="AE630" s="123"/>
      <c r="AF630" s="123"/>
      <c r="AG630" s="122" t="n">
        <f aca="false">SUM(AC630:AF630)</f>
        <v>0</v>
      </c>
      <c r="AH630" s="123" t="n">
        <f aca="false">K630+O630+S630+W630+AA630+AB630+AG630</f>
        <v>0</v>
      </c>
      <c r="AI630" s="121"/>
      <c r="AJ630" s="121"/>
      <c r="AK630" s="121"/>
      <c r="AL630" s="121"/>
      <c r="AM630" s="122" t="n">
        <f aca="false">SUM(AJ630:AL630)</f>
        <v>0</v>
      </c>
      <c r="AN630" s="123"/>
      <c r="AO630" s="123"/>
      <c r="AP630" s="123"/>
      <c r="AQ630" s="122" t="n">
        <f aca="false">SUM(AN630:AP630)</f>
        <v>0</v>
      </c>
      <c r="AR630" s="123"/>
      <c r="AS630" s="123"/>
      <c r="AT630" s="123"/>
      <c r="AU630" s="122" t="n">
        <f aca="false">SUM(AR630:AT630)</f>
        <v>0</v>
      </c>
      <c r="AV630" s="123"/>
      <c r="AW630" s="123"/>
      <c r="AX630" s="123"/>
      <c r="AY630" s="122" t="n">
        <f aca="false">SUM(AV630:AX630)</f>
        <v>0</v>
      </c>
      <c r="AZ630" s="123"/>
      <c r="BA630" s="123"/>
      <c r="BB630" s="123"/>
      <c r="BC630" s="122" t="n">
        <f aca="false">SUM(AZ630:BB630)</f>
        <v>0</v>
      </c>
      <c r="BD630" s="123"/>
      <c r="BE630" s="123"/>
      <c r="BF630" s="123"/>
      <c r="BG630" s="123"/>
      <c r="BH630" s="123"/>
      <c r="BI630" s="122" t="n">
        <f aca="false">SUM(BE630:BH630)</f>
        <v>0</v>
      </c>
      <c r="BJ630" s="124" t="n">
        <f aca="false">AM630+AQ630+AU630+AY630+BC630+BD630+BI630</f>
        <v>0</v>
      </c>
      <c r="BK630" s="120"/>
      <c r="BL630" s="121"/>
      <c r="BM630" s="121"/>
      <c r="BN630" s="122" t="n">
        <f aca="false">SUM(BK630:BM630)</f>
        <v>0</v>
      </c>
      <c r="BO630" s="123"/>
      <c r="BP630" s="123"/>
      <c r="BQ630" s="123"/>
      <c r="BR630" s="122" t="n">
        <f aca="false">SUM(BO630:BQ630)</f>
        <v>0</v>
      </c>
      <c r="BS630" s="123"/>
      <c r="BT630" s="123"/>
      <c r="BU630" s="123"/>
      <c r="BV630" s="122" t="n">
        <f aca="false">SUM(BS630:BU630)</f>
        <v>0</v>
      </c>
      <c r="BW630" s="123"/>
      <c r="BX630" s="123"/>
      <c r="BY630" s="123"/>
      <c r="BZ630" s="122" t="n">
        <f aca="false">SUM(BW630:BY630)</f>
        <v>0</v>
      </c>
      <c r="CA630" s="123"/>
      <c r="CB630" s="123"/>
      <c r="CC630" s="123"/>
      <c r="CD630" s="122" t="n">
        <f aca="false">SUM(CA630:CC630)</f>
        <v>0</v>
      </c>
      <c r="CE630" s="123"/>
      <c r="CF630" s="123"/>
      <c r="CG630" s="123"/>
      <c r="CH630" s="123"/>
      <c r="CI630" s="123"/>
      <c r="CJ630" s="122" t="n">
        <f aca="false">SUM(CF630:CI630)</f>
        <v>0</v>
      </c>
      <c r="CK630" s="123" t="n">
        <f aca="false">BN630+BR630+BV630+BZ630+CD630+CE630+CJ630</f>
        <v>0</v>
      </c>
      <c r="CL630" s="125"/>
      <c r="CM630" s="126"/>
      <c r="CN630" s="32"/>
      <c r="CO630" s="32"/>
      <c r="CP630" s="32"/>
      <c r="CQ630" s="32"/>
      <c r="CR630" s="32"/>
      <c r="CS630" s="32"/>
      <c r="CT630" s="32"/>
    </row>
    <row r="631" customFormat="false" ht="24.75" hidden="false" customHeight="true" outlineLevel="0" collapsed="false">
      <c r="A631" s="32"/>
      <c r="B631" s="106" t="n">
        <f aca="false">B630+1</f>
        <v>16</v>
      </c>
      <c r="C631" s="117" t="n">
        <f aca="false">INDEX(_Rge_Projectdata_IC,$B631,MATCH(C$10,_Rge_Headline_Projectdata,0))</f>
        <v>0</v>
      </c>
      <c r="D631" s="117" t="n">
        <f aca="false">INDEX(_Rge_Projectdata_IC,$B631,MATCH(D$10,_Rge_Headline_Projectdata,0))</f>
        <v>0</v>
      </c>
      <c r="E631" s="118" t="str">
        <f aca="false" t="array" ref="E631:E631">IF(INDEX(_Rge_Projectdata_IC,$B631,MATCH(E$10,_Rge_Headline_Projectdata,0))=0,"",INDEX(_Rge_Projectdata_IC,$B631,MATCH(E$10,_Rge_Headline_Projectdata,0)))</f>
        <v/>
      </c>
      <c r="F631" s="119" t="str">
        <f aca="false">IF(E631&lt;=0,"Open","Closed")</f>
        <v>Closed</v>
      </c>
      <c r="G631" s="120"/>
      <c r="H631" s="121"/>
      <c r="I631" s="121"/>
      <c r="J631" s="121"/>
      <c r="K631" s="122" t="n">
        <f aca="false">SUM(H631:J631)</f>
        <v>0</v>
      </c>
      <c r="L631" s="123"/>
      <c r="M631" s="123"/>
      <c r="N631" s="123"/>
      <c r="O631" s="122" t="n">
        <f aca="false">SUM(L631:N631)</f>
        <v>0</v>
      </c>
      <c r="P631" s="123"/>
      <c r="Q631" s="123"/>
      <c r="R631" s="123"/>
      <c r="S631" s="122" t="n">
        <f aca="false">SUM(P631:R631)</f>
        <v>0</v>
      </c>
      <c r="T631" s="123"/>
      <c r="U631" s="123"/>
      <c r="V631" s="123"/>
      <c r="W631" s="122" t="n">
        <f aca="false">SUM(T631:V631)</f>
        <v>0</v>
      </c>
      <c r="X631" s="123"/>
      <c r="Y631" s="123"/>
      <c r="Z631" s="123"/>
      <c r="AA631" s="122" t="n">
        <f aca="false">SUM(X631:Z631)</f>
        <v>0</v>
      </c>
      <c r="AB631" s="123"/>
      <c r="AC631" s="123"/>
      <c r="AD631" s="123"/>
      <c r="AE631" s="123"/>
      <c r="AF631" s="123"/>
      <c r="AG631" s="122" t="n">
        <f aca="false">SUM(AC631:AF631)</f>
        <v>0</v>
      </c>
      <c r="AH631" s="123" t="n">
        <f aca="false">K631+O631+S631+W631+AA631+AB631+AG631</f>
        <v>0</v>
      </c>
      <c r="AI631" s="121"/>
      <c r="AJ631" s="121"/>
      <c r="AK631" s="121"/>
      <c r="AL631" s="121"/>
      <c r="AM631" s="122" t="n">
        <f aca="false">SUM(AJ631:AL631)</f>
        <v>0</v>
      </c>
      <c r="AN631" s="123"/>
      <c r="AO631" s="123"/>
      <c r="AP631" s="123"/>
      <c r="AQ631" s="122" t="n">
        <f aca="false">SUM(AN631:AP631)</f>
        <v>0</v>
      </c>
      <c r="AR631" s="123"/>
      <c r="AS631" s="123"/>
      <c r="AT631" s="123"/>
      <c r="AU631" s="122" t="n">
        <f aca="false">SUM(AR631:AT631)</f>
        <v>0</v>
      </c>
      <c r="AV631" s="123"/>
      <c r="AW631" s="123"/>
      <c r="AX631" s="123"/>
      <c r="AY631" s="122" t="n">
        <f aca="false">SUM(AV631:AX631)</f>
        <v>0</v>
      </c>
      <c r="AZ631" s="123"/>
      <c r="BA631" s="123"/>
      <c r="BB631" s="123"/>
      <c r="BC631" s="122" t="n">
        <f aca="false">SUM(AZ631:BB631)</f>
        <v>0</v>
      </c>
      <c r="BD631" s="123"/>
      <c r="BE631" s="123"/>
      <c r="BF631" s="123"/>
      <c r="BG631" s="123"/>
      <c r="BH631" s="123"/>
      <c r="BI631" s="122" t="n">
        <f aca="false">SUM(BE631:BH631)</f>
        <v>0</v>
      </c>
      <c r="BJ631" s="124" t="n">
        <f aca="false">AM631+AQ631+AU631+AY631+BC631+BD631+BI631</f>
        <v>0</v>
      </c>
      <c r="BK631" s="120"/>
      <c r="BL631" s="121"/>
      <c r="BM631" s="121"/>
      <c r="BN631" s="122" t="n">
        <f aca="false">SUM(BK631:BM631)</f>
        <v>0</v>
      </c>
      <c r="BO631" s="123"/>
      <c r="BP631" s="123"/>
      <c r="BQ631" s="123"/>
      <c r="BR631" s="122" t="n">
        <f aca="false">SUM(BO631:BQ631)</f>
        <v>0</v>
      </c>
      <c r="BS631" s="123"/>
      <c r="BT631" s="123"/>
      <c r="BU631" s="123"/>
      <c r="BV631" s="122" t="n">
        <f aca="false">SUM(BS631:BU631)</f>
        <v>0</v>
      </c>
      <c r="BW631" s="123"/>
      <c r="BX631" s="123"/>
      <c r="BY631" s="123"/>
      <c r="BZ631" s="122" t="n">
        <f aca="false">SUM(BW631:BY631)</f>
        <v>0</v>
      </c>
      <c r="CA631" s="123"/>
      <c r="CB631" s="123"/>
      <c r="CC631" s="123"/>
      <c r="CD631" s="122" t="n">
        <f aca="false">SUM(CA631:CC631)</f>
        <v>0</v>
      </c>
      <c r="CE631" s="123"/>
      <c r="CF631" s="123"/>
      <c r="CG631" s="123"/>
      <c r="CH631" s="123"/>
      <c r="CI631" s="123"/>
      <c r="CJ631" s="122" t="n">
        <f aca="false">SUM(CF631:CI631)</f>
        <v>0</v>
      </c>
      <c r="CK631" s="123" t="n">
        <f aca="false">BN631+BR631+BV631+BZ631+CD631+CE631+CJ631</f>
        <v>0</v>
      </c>
      <c r="CL631" s="125"/>
      <c r="CM631" s="126"/>
      <c r="CN631" s="32"/>
      <c r="CO631" s="32"/>
      <c r="CP631" s="32"/>
      <c r="CQ631" s="32"/>
      <c r="CR631" s="32"/>
      <c r="CS631" s="32"/>
      <c r="CT631" s="32"/>
    </row>
    <row r="632" customFormat="false" ht="24.75" hidden="false" customHeight="true" outlineLevel="0" collapsed="false">
      <c r="A632" s="32"/>
      <c r="B632" s="106" t="n">
        <f aca="false">B631+1</f>
        <v>17</v>
      </c>
      <c r="C632" s="117" t="n">
        <f aca="false">INDEX(_Rge_Projectdata_IC,$B632,MATCH(C$10,_Rge_Headline_Projectdata,0))</f>
        <v>0</v>
      </c>
      <c r="D632" s="117" t="n">
        <f aca="false">INDEX(_Rge_Projectdata_IC,$B632,MATCH(D$10,_Rge_Headline_Projectdata,0))</f>
        <v>0</v>
      </c>
      <c r="E632" s="118" t="str">
        <f aca="false" t="array" ref="E632:E632">IF(INDEX(_Rge_Projectdata_IC,$B632,MATCH(E$10,_Rge_Headline_Projectdata,0))=0,"",INDEX(_Rge_Projectdata_IC,$B632,MATCH(E$10,_Rge_Headline_Projectdata,0)))</f>
        <v/>
      </c>
      <c r="F632" s="119" t="str">
        <f aca="false">IF(E632&lt;=0,"Open","Closed")</f>
        <v>Closed</v>
      </c>
      <c r="G632" s="120"/>
      <c r="H632" s="121"/>
      <c r="I632" s="121"/>
      <c r="J632" s="121"/>
      <c r="K632" s="122" t="n">
        <f aca="false">SUM(H632:J632)</f>
        <v>0</v>
      </c>
      <c r="L632" s="123"/>
      <c r="M632" s="123"/>
      <c r="N632" s="123"/>
      <c r="O632" s="122" t="n">
        <f aca="false">SUM(L632:N632)</f>
        <v>0</v>
      </c>
      <c r="P632" s="123"/>
      <c r="Q632" s="123"/>
      <c r="R632" s="123"/>
      <c r="S632" s="122" t="n">
        <f aca="false">SUM(P632:R632)</f>
        <v>0</v>
      </c>
      <c r="T632" s="123"/>
      <c r="U632" s="123"/>
      <c r="V632" s="123"/>
      <c r="W632" s="122" t="n">
        <f aca="false">SUM(T632:V632)</f>
        <v>0</v>
      </c>
      <c r="X632" s="123"/>
      <c r="Y632" s="123"/>
      <c r="Z632" s="123"/>
      <c r="AA632" s="122" t="n">
        <f aca="false">SUM(X632:Z632)</f>
        <v>0</v>
      </c>
      <c r="AB632" s="123"/>
      <c r="AC632" s="123"/>
      <c r="AD632" s="123"/>
      <c r="AE632" s="123"/>
      <c r="AF632" s="123"/>
      <c r="AG632" s="122" t="n">
        <f aca="false">SUM(AC632:AF632)</f>
        <v>0</v>
      </c>
      <c r="AH632" s="123" t="n">
        <f aca="false">K632+O632+S632+W632+AA632+AB632+AG632</f>
        <v>0</v>
      </c>
      <c r="AI632" s="121"/>
      <c r="AJ632" s="121"/>
      <c r="AK632" s="121"/>
      <c r="AL632" s="121"/>
      <c r="AM632" s="122" t="n">
        <f aca="false">SUM(AJ632:AL632)</f>
        <v>0</v>
      </c>
      <c r="AN632" s="123"/>
      <c r="AO632" s="123"/>
      <c r="AP632" s="123"/>
      <c r="AQ632" s="122" t="n">
        <f aca="false">SUM(AN632:AP632)</f>
        <v>0</v>
      </c>
      <c r="AR632" s="123"/>
      <c r="AS632" s="123"/>
      <c r="AT632" s="123"/>
      <c r="AU632" s="122" t="n">
        <f aca="false">SUM(AR632:AT632)</f>
        <v>0</v>
      </c>
      <c r="AV632" s="123"/>
      <c r="AW632" s="123"/>
      <c r="AX632" s="123"/>
      <c r="AY632" s="122" t="n">
        <f aca="false">SUM(AV632:AX632)</f>
        <v>0</v>
      </c>
      <c r="AZ632" s="123"/>
      <c r="BA632" s="123"/>
      <c r="BB632" s="123"/>
      <c r="BC632" s="122" t="n">
        <f aca="false">SUM(AZ632:BB632)</f>
        <v>0</v>
      </c>
      <c r="BD632" s="123"/>
      <c r="BE632" s="123"/>
      <c r="BF632" s="123"/>
      <c r="BG632" s="123"/>
      <c r="BH632" s="123"/>
      <c r="BI632" s="122" t="n">
        <f aca="false">SUM(BE632:BH632)</f>
        <v>0</v>
      </c>
      <c r="BJ632" s="124" t="n">
        <f aca="false">AM632+AQ632+AU632+AY632+BC632+BD632+BI632</f>
        <v>0</v>
      </c>
      <c r="BK632" s="120"/>
      <c r="BL632" s="121"/>
      <c r="BM632" s="121"/>
      <c r="BN632" s="122" t="n">
        <f aca="false">SUM(BK632:BM632)</f>
        <v>0</v>
      </c>
      <c r="BO632" s="123"/>
      <c r="BP632" s="123"/>
      <c r="BQ632" s="123"/>
      <c r="BR632" s="122" t="n">
        <f aca="false">SUM(BO632:BQ632)</f>
        <v>0</v>
      </c>
      <c r="BS632" s="123"/>
      <c r="BT632" s="123"/>
      <c r="BU632" s="123"/>
      <c r="BV632" s="122" t="n">
        <f aca="false">SUM(BS632:BU632)</f>
        <v>0</v>
      </c>
      <c r="BW632" s="123"/>
      <c r="BX632" s="123"/>
      <c r="BY632" s="123"/>
      <c r="BZ632" s="122" t="n">
        <f aca="false">SUM(BW632:BY632)</f>
        <v>0</v>
      </c>
      <c r="CA632" s="123"/>
      <c r="CB632" s="123"/>
      <c r="CC632" s="123"/>
      <c r="CD632" s="122" t="n">
        <f aca="false">SUM(CA632:CC632)</f>
        <v>0</v>
      </c>
      <c r="CE632" s="123"/>
      <c r="CF632" s="123"/>
      <c r="CG632" s="123"/>
      <c r="CH632" s="123"/>
      <c r="CI632" s="123"/>
      <c r="CJ632" s="122" t="n">
        <f aca="false">SUM(CF632:CI632)</f>
        <v>0</v>
      </c>
      <c r="CK632" s="123" t="n">
        <f aca="false">BN632+BR632+BV632+BZ632+CD632+CE632+CJ632</f>
        <v>0</v>
      </c>
      <c r="CL632" s="125"/>
      <c r="CM632" s="126"/>
      <c r="CN632" s="32"/>
      <c r="CO632" s="32"/>
      <c r="CP632" s="32"/>
      <c r="CQ632" s="32"/>
      <c r="CR632" s="32"/>
      <c r="CS632" s="32"/>
      <c r="CT632" s="32"/>
    </row>
    <row r="633" customFormat="false" ht="24.75" hidden="false" customHeight="true" outlineLevel="0" collapsed="false">
      <c r="A633" s="32"/>
      <c r="B633" s="106" t="n">
        <f aca="false">B632+1</f>
        <v>18</v>
      </c>
      <c r="C633" s="117" t="n">
        <f aca="false">INDEX(_Rge_Projectdata_IC,$B633,MATCH(C$10,_Rge_Headline_Projectdata,0))</f>
        <v>0</v>
      </c>
      <c r="D633" s="117" t="n">
        <f aca="false">INDEX(_Rge_Projectdata_IC,$B633,MATCH(D$10,_Rge_Headline_Projectdata,0))</f>
        <v>0</v>
      </c>
      <c r="E633" s="118" t="str">
        <f aca="false" t="array" ref="E633:E633">IF(INDEX(_Rge_Projectdata_IC,$B633,MATCH(E$10,_Rge_Headline_Projectdata,0))=0,"",INDEX(_Rge_Projectdata_IC,$B633,MATCH(E$10,_Rge_Headline_Projectdata,0)))</f>
        <v/>
      </c>
      <c r="F633" s="119" t="str">
        <f aca="false">IF(E633&lt;=0,"Open","Closed")</f>
        <v>Closed</v>
      </c>
      <c r="G633" s="120"/>
      <c r="H633" s="121"/>
      <c r="I633" s="121"/>
      <c r="J633" s="121"/>
      <c r="K633" s="122" t="n">
        <f aca="false">SUM(H633:J633)</f>
        <v>0</v>
      </c>
      <c r="L633" s="123"/>
      <c r="M633" s="123"/>
      <c r="N633" s="123"/>
      <c r="O633" s="122" t="n">
        <f aca="false">SUM(L633:N633)</f>
        <v>0</v>
      </c>
      <c r="P633" s="123"/>
      <c r="Q633" s="123"/>
      <c r="R633" s="123"/>
      <c r="S633" s="122" t="n">
        <f aca="false">SUM(P633:R633)</f>
        <v>0</v>
      </c>
      <c r="T633" s="123"/>
      <c r="U633" s="123"/>
      <c r="V633" s="123"/>
      <c r="W633" s="122" t="n">
        <f aca="false">SUM(T633:V633)</f>
        <v>0</v>
      </c>
      <c r="X633" s="123"/>
      <c r="Y633" s="123"/>
      <c r="Z633" s="123"/>
      <c r="AA633" s="122" t="n">
        <f aca="false">SUM(X633:Z633)</f>
        <v>0</v>
      </c>
      <c r="AB633" s="123"/>
      <c r="AC633" s="123"/>
      <c r="AD633" s="123"/>
      <c r="AE633" s="123"/>
      <c r="AF633" s="123"/>
      <c r="AG633" s="122" t="n">
        <f aca="false">SUM(AC633:AF633)</f>
        <v>0</v>
      </c>
      <c r="AH633" s="123" t="n">
        <f aca="false">K633+O633+S633+W633+AA633+AB633+AG633</f>
        <v>0</v>
      </c>
      <c r="AI633" s="121"/>
      <c r="AJ633" s="121"/>
      <c r="AK633" s="121"/>
      <c r="AL633" s="121"/>
      <c r="AM633" s="122" t="n">
        <f aca="false">SUM(AJ633:AL633)</f>
        <v>0</v>
      </c>
      <c r="AN633" s="123"/>
      <c r="AO633" s="123"/>
      <c r="AP633" s="123"/>
      <c r="AQ633" s="122" t="n">
        <f aca="false">SUM(AN633:AP633)</f>
        <v>0</v>
      </c>
      <c r="AR633" s="123"/>
      <c r="AS633" s="123"/>
      <c r="AT633" s="123"/>
      <c r="AU633" s="122" t="n">
        <f aca="false">SUM(AR633:AT633)</f>
        <v>0</v>
      </c>
      <c r="AV633" s="123"/>
      <c r="AW633" s="123"/>
      <c r="AX633" s="123"/>
      <c r="AY633" s="122" t="n">
        <f aca="false">SUM(AV633:AX633)</f>
        <v>0</v>
      </c>
      <c r="AZ633" s="123"/>
      <c r="BA633" s="123"/>
      <c r="BB633" s="123"/>
      <c r="BC633" s="122" t="n">
        <f aca="false">SUM(AZ633:BB633)</f>
        <v>0</v>
      </c>
      <c r="BD633" s="123"/>
      <c r="BE633" s="123"/>
      <c r="BF633" s="123"/>
      <c r="BG633" s="123"/>
      <c r="BH633" s="123"/>
      <c r="BI633" s="122" t="n">
        <f aca="false">SUM(BE633:BH633)</f>
        <v>0</v>
      </c>
      <c r="BJ633" s="124" t="n">
        <f aca="false">AM633+AQ633+AU633+AY633+BC633+BD633+BI633</f>
        <v>0</v>
      </c>
      <c r="BK633" s="120"/>
      <c r="BL633" s="121"/>
      <c r="BM633" s="121"/>
      <c r="BN633" s="122" t="n">
        <f aca="false">SUM(BK633:BM633)</f>
        <v>0</v>
      </c>
      <c r="BO633" s="123"/>
      <c r="BP633" s="123"/>
      <c r="BQ633" s="123"/>
      <c r="BR633" s="122" t="n">
        <f aca="false">SUM(BO633:BQ633)</f>
        <v>0</v>
      </c>
      <c r="BS633" s="123"/>
      <c r="BT633" s="123"/>
      <c r="BU633" s="123"/>
      <c r="BV633" s="122" t="n">
        <f aca="false">SUM(BS633:BU633)</f>
        <v>0</v>
      </c>
      <c r="BW633" s="123"/>
      <c r="BX633" s="123"/>
      <c r="BY633" s="123"/>
      <c r="BZ633" s="122" t="n">
        <f aca="false">SUM(BW633:BY633)</f>
        <v>0</v>
      </c>
      <c r="CA633" s="123"/>
      <c r="CB633" s="123"/>
      <c r="CC633" s="123"/>
      <c r="CD633" s="122" t="n">
        <f aca="false">SUM(CA633:CC633)</f>
        <v>0</v>
      </c>
      <c r="CE633" s="123"/>
      <c r="CF633" s="123"/>
      <c r="CG633" s="123"/>
      <c r="CH633" s="123"/>
      <c r="CI633" s="123"/>
      <c r="CJ633" s="122" t="n">
        <f aca="false">SUM(CF633:CI633)</f>
        <v>0</v>
      </c>
      <c r="CK633" s="123" t="n">
        <f aca="false">BN633+BR633+BV633+BZ633+CD633+CE633+CJ633</f>
        <v>0</v>
      </c>
      <c r="CL633" s="125"/>
      <c r="CM633" s="126"/>
      <c r="CN633" s="32"/>
      <c r="CO633" s="32"/>
      <c r="CP633" s="32"/>
      <c r="CQ633" s="32"/>
      <c r="CR633" s="32"/>
      <c r="CS633" s="32"/>
      <c r="CT633" s="32"/>
    </row>
    <row r="634" customFormat="false" ht="24.75" hidden="false" customHeight="true" outlineLevel="0" collapsed="false">
      <c r="A634" s="32"/>
      <c r="B634" s="106" t="n">
        <f aca="false">B633+1</f>
        <v>19</v>
      </c>
      <c r="C634" s="117" t="n">
        <f aca="false">INDEX(_Rge_Projectdata_IC,$B634,MATCH(C$10,_Rge_Headline_Projectdata,0))</f>
        <v>0</v>
      </c>
      <c r="D634" s="117" t="n">
        <f aca="false">INDEX(_Rge_Projectdata_IC,$B634,MATCH(D$10,_Rge_Headline_Projectdata,0))</f>
        <v>0</v>
      </c>
      <c r="E634" s="118" t="str">
        <f aca="false" t="array" ref="E634:E634">IF(INDEX(_Rge_Projectdata_IC,$B634,MATCH(E$10,_Rge_Headline_Projectdata,0))=0,"",INDEX(_Rge_Projectdata_IC,$B634,MATCH(E$10,_Rge_Headline_Projectdata,0)))</f>
        <v/>
      </c>
      <c r="F634" s="119" t="str">
        <f aca="false">IF(E634&lt;=0,"Open","Closed")</f>
        <v>Closed</v>
      </c>
      <c r="G634" s="120"/>
      <c r="H634" s="121"/>
      <c r="I634" s="121"/>
      <c r="J634" s="121"/>
      <c r="K634" s="122" t="n">
        <f aca="false">SUM(H634:J634)</f>
        <v>0</v>
      </c>
      <c r="L634" s="123"/>
      <c r="M634" s="123"/>
      <c r="N634" s="123"/>
      <c r="O634" s="122" t="n">
        <f aca="false">SUM(L634:N634)</f>
        <v>0</v>
      </c>
      <c r="P634" s="123"/>
      <c r="Q634" s="123"/>
      <c r="R634" s="123"/>
      <c r="S634" s="122" t="n">
        <f aca="false">SUM(P634:R634)</f>
        <v>0</v>
      </c>
      <c r="T634" s="123"/>
      <c r="U634" s="123"/>
      <c r="V634" s="123"/>
      <c r="W634" s="122" t="n">
        <f aca="false">SUM(T634:V634)</f>
        <v>0</v>
      </c>
      <c r="X634" s="123"/>
      <c r="Y634" s="123"/>
      <c r="Z634" s="123"/>
      <c r="AA634" s="122" t="n">
        <f aca="false">SUM(X634:Z634)</f>
        <v>0</v>
      </c>
      <c r="AB634" s="123"/>
      <c r="AC634" s="123"/>
      <c r="AD634" s="123"/>
      <c r="AE634" s="123"/>
      <c r="AF634" s="123"/>
      <c r="AG634" s="122" t="n">
        <f aca="false">SUM(AC634:AF634)</f>
        <v>0</v>
      </c>
      <c r="AH634" s="123" t="n">
        <f aca="false">K634+O634+S634+W634+AA634+AB634+AG634</f>
        <v>0</v>
      </c>
      <c r="AI634" s="121"/>
      <c r="AJ634" s="121"/>
      <c r="AK634" s="121"/>
      <c r="AL634" s="121"/>
      <c r="AM634" s="122" t="n">
        <f aca="false">SUM(AJ634:AL634)</f>
        <v>0</v>
      </c>
      <c r="AN634" s="123"/>
      <c r="AO634" s="123"/>
      <c r="AP634" s="123"/>
      <c r="AQ634" s="122" t="n">
        <f aca="false">SUM(AN634:AP634)</f>
        <v>0</v>
      </c>
      <c r="AR634" s="123"/>
      <c r="AS634" s="123"/>
      <c r="AT634" s="123"/>
      <c r="AU634" s="122" t="n">
        <f aca="false">SUM(AR634:AT634)</f>
        <v>0</v>
      </c>
      <c r="AV634" s="123"/>
      <c r="AW634" s="123"/>
      <c r="AX634" s="123"/>
      <c r="AY634" s="122" t="n">
        <f aca="false">SUM(AV634:AX634)</f>
        <v>0</v>
      </c>
      <c r="AZ634" s="123"/>
      <c r="BA634" s="123"/>
      <c r="BB634" s="123"/>
      <c r="BC634" s="122" t="n">
        <f aca="false">SUM(AZ634:BB634)</f>
        <v>0</v>
      </c>
      <c r="BD634" s="123"/>
      <c r="BE634" s="123"/>
      <c r="BF634" s="123"/>
      <c r="BG634" s="123"/>
      <c r="BH634" s="123"/>
      <c r="BI634" s="122" t="n">
        <f aca="false">SUM(BE634:BH634)</f>
        <v>0</v>
      </c>
      <c r="BJ634" s="124" t="n">
        <f aca="false">AM634+AQ634+AU634+AY634+BC634+BD634+BI634</f>
        <v>0</v>
      </c>
      <c r="BK634" s="120"/>
      <c r="BL634" s="121"/>
      <c r="BM634" s="121"/>
      <c r="BN634" s="122" t="n">
        <f aca="false">SUM(BK634:BM634)</f>
        <v>0</v>
      </c>
      <c r="BO634" s="123"/>
      <c r="BP634" s="123"/>
      <c r="BQ634" s="123"/>
      <c r="BR634" s="122" t="n">
        <f aca="false">SUM(BO634:BQ634)</f>
        <v>0</v>
      </c>
      <c r="BS634" s="123"/>
      <c r="BT634" s="123"/>
      <c r="BU634" s="123"/>
      <c r="BV634" s="122" t="n">
        <f aca="false">SUM(BS634:BU634)</f>
        <v>0</v>
      </c>
      <c r="BW634" s="123"/>
      <c r="BX634" s="123"/>
      <c r="BY634" s="123"/>
      <c r="BZ634" s="122" t="n">
        <f aca="false">SUM(BW634:BY634)</f>
        <v>0</v>
      </c>
      <c r="CA634" s="123"/>
      <c r="CB634" s="123"/>
      <c r="CC634" s="123"/>
      <c r="CD634" s="122" t="n">
        <f aca="false">SUM(CA634:CC634)</f>
        <v>0</v>
      </c>
      <c r="CE634" s="123"/>
      <c r="CF634" s="123"/>
      <c r="CG634" s="123"/>
      <c r="CH634" s="123"/>
      <c r="CI634" s="123"/>
      <c r="CJ634" s="122" t="n">
        <f aca="false">SUM(CF634:CI634)</f>
        <v>0</v>
      </c>
      <c r="CK634" s="123" t="n">
        <f aca="false">BN634+BR634+BV634+BZ634+CD634+CE634+CJ634</f>
        <v>0</v>
      </c>
      <c r="CL634" s="125"/>
      <c r="CM634" s="126"/>
      <c r="CN634" s="32"/>
      <c r="CO634" s="32"/>
      <c r="CP634" s="32"/>
      <c r="CQ634" s="32"/>
      <c r="CR634" s="32"/>
      <c r="CS634" s="32"/>
      <c r="CT634" s="32"/>
    </row>
    <row r="635" customFormat="false" ht="24.75" hidden="false" customHeight="true" outlineLevel="0" collapsed="false">
      <c r="A635" s="32"/>
      <c r="B635" s="106" t="n">
        <f aca="false">B634+1</f>
        <v>20</v>
      </c>
      <c r="C635" s="117" t="n">
        <f aca="false">INDEX(_Rge_Projectdata_IC,$B635,MATCH(C$10,_Rge_Headline_Projectdata,0))</f>
        <v>0</v>
      </c>
      <c r="D635" s="117" t="n">
        <f aca="false">INDEX(_Rge_Projectdata_IC,$B635,MATCH(D$10,_Rge_Headline_Projectdata,0))</f>
        <v>0</v>
      </c>
      <c r="E635" s="118" t="str">
        <f aca="false" t="array" ref="E635:E635">IF(INDEX(_Rge_Projectdata_IC,$B635,MATCH(E$10,_Rge_Headline_Projectdata,0))=0,"",INDEX(_Rge_Projectdata_IC,$B635,MATCH(E$10,_Rge_Headline_Projectdata,0)))</f>
        <v/>
      </c>
      <c r="F635" s="119" t="str">
        <f aca="false">IF(E635&lt;=0,"Open","Closed")</f>
        <v>Closed</v>
      </c>
      <c r="G635" s="120"/>
      <c r="H635" s="121"/>
      <c r="I635" s="121"/>
      <c r="J635" s="121"/>
      <c r="K635" s="122" t="n">
        <f aca="false">SUM(H635:J635)</f>
        <v>0</v>
      </c>
      <c r="L635" s="123"/>
      <c r="M635" s="123"/>
      <c r="N635" s="123"/>
      <c r="O635" s="122" t="n">
        <f aca="false">SUM(L635:N635)</f>
        <v>0</v>
      </c>
      <c r="P635" s="123"/>
      <c r="Q635" s="123"/>
      <c r="R635" s="123"/>
      <c r="S635" s="122" t="n">
        <f aca="false">SUM(P635:R635)</f>
        <v>0</v>
      </c>
      <c r="T635" s="123"/>
      <c r="U635" s="123"/>
      <c r="V635" s="123"/>
      <c r="W635" s="122" t="n">
        <f aca="false">SUM(T635:V635)</f>
        <v>0</v>
      </c>
      <c r="X635" s="123"/>
      <c r="Y635" s="123"/>
      <c r="Z635" s="123"/>
      <c r="AA635" s="122" t="n">
        <f aca="false">SUM(X635:Z635)</f>
        <v>0</v>
      </c>
      <c r="AB635" s="123"/>
      <c r="AC635" s="123"/>
      <c r="AD635" s="123"/>
      <c r="AE635" s="123"/>
      <c r="AF635" s="123"/>
      <c r="AG635" s="122" t="n">
        <f aca="false">SUM(AC635:AF635)</f>
        <v>0</v>
      </c>
      <c r="AH635" s="123" t="n">
        <f aca="false">K635+O635+S635+W635+AA635+AB635+AG635</f>
        <v>0</v>
      </c>
      <c r="AI635" s="121"/>
      <c r="AJ635" s="121"/>
      <c r="AK635" s="121"/>
      <c r="AL635" s="121"/>
      <c r="AM635" s="122" t="n">
        <f aca="false">SUM(AJ635:AL635)</f>
        <v>0</v>
      </c>
      <c r="AN635" s="123"/>
      <c r="AO635" s="123"/>
      <c r="AP635" s="123"/>
      <c r="AQ635" s="122" t="n">
        <f aca="false">SUM(AN635:AP635)</f>
        <v>0</v>
      </c>
      <c r="AR635" s="123"/>
      <c r="AS635" s="123"/>
      <c r="AT635" s="123"/>
      <c r="AU635" s="122" t="n">
        <f aca="false">SUM(AR635:AT635)</f>
        <v>0</v>
      </c>
      <c r="AV635" s="123"/>
      <c r="AW635" s="123"/>
      <c r="AX635" s="123"/>
      <c r="AY635" s="122" t="n">
        <f aca="false">SUM(AV635:AX635)</f>
        <v>0</v>
      </c>
      <c r="AZ635" s="123"/>
      <c r="BA635" s="123"/>
      <c r="BB635" s="123"/>
      <c r="BC635" s="122" t="n">
        <f aca="false">SUM(AZ635:BB635)</f>
        <v>0</v>
      </c>
      <c r="BD635" s="123"/>
      <c r="BE635" s="123"/>
      <c r="BF635" s="123"/>
      <c r="BG635" s="123"/>
      <c r="BH635" s="123"/>
      <c r="BI635" s="122" t="n">
        <f aca="false">SUM(BE635:BH635)</f>
        <v>0</v>
      </c>
      <c r="BJ635" s="124" t="n">
        <f aca="false">AM635+AQ635+AU635+AY635+BC635+BD635+BI635</f>
        <v>0</v>
      </c>
      <c r="BK635" s="120"/>
      <c r="BL635" s="121"/>
      <c r="BM635" s="121"/>
      <c r="BN635" s="122" t="n">
        <f aca="false">SUM(BK635:BM635)</f>
        <v>0</v>
      </c>
      <c r="BO635" s="123"/>
      <c r="BP635" s="123"/>
      <c r="BQ635" s="123"/>
      <c r="BR635" s="122" t="n">
        <f aca="false">SUM(BO635:BQ635)</f>
        <v>0</v>
      </c>
      <c r="BS635" s="123"/>
      <c r="BT635" s="123"/>
      <c r="BU635" s="123"/>
      <c r="BV635" s="122" t="n">
        <f aca="false">SUM(BS635:BU635)</f>
        <v>0</v>
      </c>
      <c r="BW635" s="123"/>
      <c r="BX635" s="123"/>
      <c r="BY635" s="123"/>
      <c r="BZ635" s="122" t="n">
        <f aca="false">SUM(BW635:BY635)</f>
        <v>0</v>
      </c>
      <c r="CA635" s="123"/>
      <c r="CB635" s="123"/>
      <c r="CC635" s="123"/>
      <c r="CD635" s="122" t="n">
        <f aca="false">SUM(CA635:CC635)</f>
        <v>0</v>
      </c>
      <c r="CE635" s="123"/>
      <c r="CF635" s="123"/>
      <c r="CG635" s="123"/>
      <c r="CH635" s="123"/>
      <c r="CI635" s="123"/>
      <c r="CJ635" s="122" t="n">
        <f aca="false">SUM(CF635:CI635)</f>
        <v>0</v>
      </c>
      <c r="CK635" s="123" t="n">
        <f aca="false">BN635+BR635+BV635+BZ635+CD635+CE635+CJ635</f>
        <v>0</v>
      </c>
      <c r="CL635" s="125"/>
      <c r="CM635" s="126"/>
      <c r="CN635" s="32"/>
      <c r="CO635" s="32"/>
      <c r="CP635" s="32"/>
      <c r="CQ635" s="32"/>
      <c r="CR635" s="32"/>
      <c r="CS635" s="32"/>
      <c r="CT635" s="32"/>
    </row>
    <row r="636" customFormat="false" ht="24.75" hidden="false" customHeight="true" outlineLevel="0" collapsed="false">
      <c r="A636" s="32"/>
      <c r="B636" s="106" t="n">
        <f aca="false">B635+1</f>
        <v>21</v>
      </c>
      <c r="C636" s="117" t="n">
        <f aca="false">INDEX(_Rge_Projectdata_IC,$B636,MATCH(C$10,_Rge_Headline_Projectdata,0))</f>
        <v>0</v>
      </c>
      <c r="D636" s="117" t="n">
        <f aca="false">INDEX(_Rge_Projectdata_IC,$B636,MATCH(D$10,_Rge_Headline_Projectdata,0))</f>
        <v>0</v>
      </c>
      <c r="E636" s="118" t="str">
        <f aca="false" t="array" ref="E636:E636">IF(INDEX(_Rge_Projectdata_IC,$B636,MATCH(E$10,_Rge_Headline_Projectdata,0))=0,"",INDEX(_Rge_Projectdata_IC,$B636,MATCH(E$10,_Rge_Headline_Projectdata,0)))</f>
        <v/>
      </c>
      <c r="F636" s="119" t="str">
        <f aca="false">IF(E636&lt;=0,"Open","Closed")</f>
        <v>Closed</v>
      </c>
      <c r="G636" s="120"/>
      <c r="H636" s="121"/>
      <c r="I636" s="121"/>
      <c r="J636" s="121"/>
      <c r="K636" s="122" t="n">
        <f aca="false">SUM(H636:J636)</f>
        <v>0</v>
      </c>
      <c r="L636" s="123"/>
      <c r="M636" s="123"/>
      <c r="N636" s="123"/>
      <c r="O636" s="122" t="n">
        <f aca="false">SUM(L636:N636)</f>
        <v>0</v>
      </c>
      <c r="P636" s="123"/>
      <c r="Q636" s="123"/>
      <c r="R636" s="123"/>
      <c r="S636" s="122" t="n">
        <f aca="false">SUM(P636:R636)</f>
        <v>0</v>
      </c>
      <c r="T636" s="123"/>
      <c r="U636" s="123"/>
      <c r="V636" s="123"/>
      <c r="W636" s="122" t="n">
        <f aca="false">SUM(T636:V636)</f>
        <v>0</v>
      </c>
      <c r="X636" s="123"/>
      <c r="Y636" s="123"/>
      <c r="Z636" s="123"/>
      <c r="AA636" s="122" t="n">
        <f aca="false">SUM(X636:Z636)</f>
        <v>0</v>
      </c>
      <c r="AB636" s="123"/>
      <c r="AC636" s="123"/>
      <c r="AD636" s="123"/>
      <c r="AE636" s="123"/>
      <c r="AF636" s="123"/>
      <c r="AG636" s="122" t="n">
        <f aca="false">SUM(AC636:AF636)</f>
        <v>0</v>
      </c>
      <c r="AH636" s="123" t="n">
        <f aca="false">K636+O636+S636+W636+AA636+AB636+AG636</f>
        <v>0</v>
      </c>
      <c r="AI636" s="121"/>
      <c r="AJ636" s="121"/>
      <c r="AK636" s="121"/>
      <c r="AL636" s="121"/>
      <c r="AM636" s="122" t="n">
        <f aca="false">SUM(AJ636:AL636)</f>
        <v>0</v>
      </c>
      <c r="AN636" s="123"/>
      <c r="AO636" s="123"/>
      <c r="AP636" s="123"/>
      <c r="AQ636" s="122" t="n">
        <f aca="false">SUM(AN636:AP636)</f>
        <v>0</v>
      </c>
      <c r="AR636" s="123"/>
      <c r="AS636" s="123"/>
      <c r="AT636" s="123"/>
      <c r="AU636" s="122" t="n">
        <f aca="false">SUM(AR636:AT636)</f>
        <v>0</v>
      </c>
      <c r="AV636" s="123"/>
      <c r="AW636" s="123"/>
      <c r="AX636" s="123"/>
      <c r="AY636" s="122" t="n">
        <f aca="false">SUM(AV636:AX636)</f>
        <v>0</v>
      </c>
      <c r="AZ636" s="123"/>
      <c r="BA636" s="123"/>
      <c r="BB636" s="123"/>
      <c r="BC636" s="122" t="n">
        <f aca="false">SUM(AZ636:BB636)</f>
        <v>0</v>
      </c>
      <c r="BD636" s="123"/>
      <c r="BE636" s="123"/>
      <c r="BF636" s="123"/>
      <c r="BG636" s="123"/>
      <c r="BH636" s="123"/>
      <c r="BI636" s="122" t="n">
        <f aca="false">SUM(BE636:BH636)</f>
        <v>0</v>
      </c>
      <c r="BJ636" s="124" t="n">
        <f aca="false">AM636+AQ636+AU636+AY636+BC636+BD636+BI636</f>
        <v>0</v>
      </c>
      <c r="BK636" s="120"/>
      <c r="BL636" s="121"/>
      <c r="BM636" s="121"/>
      <c r="BN636" s="122" t="n">
        <f aca="false">SUM(BK636:BM636)</f>
        <v>0</v>
      </c>
      <c r="BO636" s="123"/>
      <c r="BP636" s="123"/>
      <c r="BQ636" s="123"/>
      <c r="BR636" s="122" t="n">
        <f aca="false">SUM(BO636:BQ636)</f>
        <v>0</v>
      </c>
      <c r="BS636" s="123"/>
      <c r="BT636" s="123"/>
      <c r="BU636" s="123"/>
      <c r="BV636" s="122" t="n">
        <f aca="false">SUM(BS636:BU636)</f>
        <v>0</v>
      </c>
      <c r="BW636" s="123"/>
      <c r="BX636" s="123"/>
      <c r="BY636" s="123"/>
      <c r="BZ636" s="122" t="n">
        <f aca="false">SUM(BW636:BY636)</f>
        <v>0</v>
      </c>
      <c r="CA636" s="123"/>
      <c r="CB636" s="123"/>
      <c r="CC636" s="123"/>
      <c r="CD636" s="122" t="n">
        <f aca="false">SUM(CA636:CC636)</f>
        <v>0</v>
      </c>
      <c r="CE636" s="123"/>
      <c r="CF636" s="123"/>
      <c r="CG636" s="123"/>
      <c r="CH636" s="123"/>
      <c r="CI636" s="123"/>
      <c r="CJ636" s="122" t="n">
        <f aca="false">SUM(CF636:CI636)</f>
        <v>0</v>
      </c>
      <c r="CK636" s="123" t="n">
        <f aca="false">BN636+BR636+BV636+BZ636+CD636+CE636+CJ636</f>
        <v>0</v>
      </c>
      <c r="CL636" s="125"/>
      <c r="CM636" s="126"/>
      <c r="CN636" s="32"/>
      <c r="CO636" s="32"/>
      <c r="CP636" s="32"/>
      <c r="CQ636" s="32"/>
      <c r="CR636" s="32"/>
      <c r="CS636" s="32"/>
      <c r="CT636" s="32"/>
    </row>
    <row r="637" customFormat="false" ht="24.75" hidden="false" customHeight="true" outlineLevel="0" collapsed="false">
      <c r="A637" s="32"/>
      <c r="B637" s="106" t="n">
        <f aca="false">B636+1</f>
        <v>22</v>
      </c>
      <c r="C637" s="117" t="n">
        <f aca="false">INDEX(_Rge_Projectdata_IC,$B637,MATCH(C$10,_Rge_Headline_Projectdata,0))</f>
        <v>0</v>
      </c>
      <c r="D637" s="117" t="n">
        <f aca="false">INDEX(_Rge_Projectdata_IC,$B637,MATCH(D$10,_Rge_Headline_Projectdata,0))</f>
        <v>0</v>
      </c>
      <c r="E637" s="118" t="str">
        <f aca="false" t="array" ref="E637:E637">IF(INDEX(_Rge_Projectdata_IC,$B637,MATCH(E$10,_Rge_Headline_Projectdata,0))=0,"",INDEX(_Rge_Projectdata_IC,$B637,MATCH(E$10,_Rge_Headline_Projectdata,0)))</f>
        <v/>
      </c>
      <c r="F637" s="119" t="str">
        <f aca="false">IF(E637&lt;=0,"Open","Closed")</f>
        <v>Closed</v>
      </c>
      <c r="G637" s="120"/>
      <c r="H637" s="121"/>
      <c r="I637" s="121"/>
      <c r="J637" s="121"/>
      <c r="K637" s="122" t="n">
        <f aca="false">SUM(H637:J637)</f>
        <v>0</v>
      </c>
      <c r="L637" s="123"/>
      <c r="M637" s="123"/>
      <c r="N637" s="123"/>
      <c r="O637" s="122" t="n">
        <f aca="false">SUM(L637:N637)</f>
        <v>0</v>
      </c>
      <c r="P637" s="123"/>
      <c r="Q637" s="123"/>
      <c r="R637" s="123"/>
      <c r="S637" s="122" t="n">
        <f aca="false">SUM(P637:R637)</f>
        <v>0</v>
      </c>
      <c r="T637" s="123"/>
      <c r="U637" s="123"/>
      <c r="V637" s="123"/>
      <c r="W637" s="122" t="n">
        <f aca="false">SUM(T637:V637)</f>
        <v>0</v>
      </c>
      <c r="X637" s="123"/>
      <c r="Y637" s="123"/>
      <c r="Z637" s="123"/>
      <c r="AA637" s="122" t="n">
        <f aca="false">SUM(X637:Z637)</f>
        <v>0</v>
      </c>
      <c r="AB637" s="123"/>
      <c r="AC637" s="123"/>
      <c r="AD637" s="123"/>
      <c r="AE637" s="123"/>
      <c r="AF637" s="123"/>
      <c r="AG637" s="122" t="n">
        <f aca="false">SUM(AC637:AF637)</f>
        <v>0</v>
      </c>
      <c r="AH637" s="123" t="n">
        <f aca="false">K637+O637+S637+W637+AA637+AB637+AG637</f>
        <v>0</v>
      </c>
      <c r="AI637" s="121"/>
      <c r="AJ637" s="121"/>
      <c r="AK637" s="121"/>
      <c r="AL637" s="121"/>
      <c r="AM637" s="122" t="n">
        <f aca="false">SUM(AJ637:AL637)</f>
        <v>0</v>
      </c>
      <c r="AN637" s="123"/>
      <c r="AO637" s="123"/>
      <c r="AP637" s="123"/>
      <c r="AQ637" s="122" t="n">
        <f aca="false">SUM(AN637:AP637)</f>
        <v>0</v>
      </c>
      <c r="AR637" s="123"/>
      <c r="AS637" s="123"/>
      <c r="AT637" s="123"/>
      <c r="AU637" s="122" t="n">
        <f aca="false">SUM(AR637:AT637)</f>
        <v>0</v>
      </c>
      <c r="AV637" s="123"/>
      <c r="AW637" s="123"/>
      <c r="AX637" s="123"/>
      <c r="AY637" s="122" t="n">
        <f aca="false">SUM(AV637:AX637)</f>
        <v>0</v>
      </c>
      <c r="AZ637" s="123"/>
      <c r="BA637" s="123"/>
      <c r="BB637" s="123"/>
      <c r="BC637" s="122" t="n">
        <f aca="false">SUM(AZ637:BB637)</f>
        <v>0</v>
      </c>
      <c r="BD637" s="123"/>
      <c r="BE637" s="123"/>
      <c r="BF637" s="123"/>
      <c r="BG637" s="123"/>
      <c r="BH637" s="123"/>
      <c r="BI637" s="122" t="n">
        <f aca="false">SUM(BE637:BH637)</f>
        <v>0</v>
      </c>
      <c r="BJ637" s="124" t="n">
        <f aca="false">AM637+AQ637+AU637+AY637+BC637+BD637+BI637</f>
        <v>0</v>
      </c>
      <c r="BK637" s="120"/>
      <c r="BL637" s="121"/>
      <c r="BM637" s="121"/>
      <c r="BN637" s="122" t="n">
        <f aca="false">SUM(BK637:BM637)</f>
        <v>0</v>
      </c>
      <c r="BO637" s="123"/>
      <c r="BP637" s="123"/>
      <c r="BQ637" s="123"/>
      <c r="BR637" s="122" t="n">
        <f aca="false">SUM(BO637:BQ637)</f>
        <v>0</v>
      </c>
      <c r="BS637" s="123"/>
      <c r="BT637" s="123"/>
      <c r="BU637" s="123"/>
      <c r="BV637" s="122" t="n">
        <f aca="false">SUM(BS637:BU637)</f>
        <v>0</v>
      </c>
      <c r="BW637" s="123"/>
      <c r="BX637" s="123"/>
      <c r="BY637" s="123"/>
      <c r="BZ637" s="122" t="n">
        <f aca="false">SUM(BW637:BY637)</f>
        <v>0</v>
      </c>
      <c r="CA637" s="123"/>
      <c r="CB637" s="123"/>
      <c r="CC637" s="123"/>
      <c r="CD637" s="122" t="n">
        <f aca="false">SUM(CA637:CC637)</f>
        <v>0</v>
      </c>
      <c r="CE637" s="123"/>
      <c r="CF637" s="123"/>
      <c r="CG637" s="123"/>
      <c r="CH637" s="123"/>
      <c r="CI637" s="123"/>
      <c r="CJ637" s="122" t="n">
        <f aca="false">SUM(CF637:CI637)</f>
        <v>0</v>
      </c>
      <c r="CK637" s="123" t="n">
        <f aca="false">BN637+BR637+BV637+BZ637+CD637+CE637+CJ637</f>
        <v>0</v>
      </c>
      <c r="CL637" s="125"/>
      <c r="CM637" s="126"/>
      <c r="CN637" s="32"/>
      <c r="CO637" s="32"/>
      <c r="CP637" s="32"/>
      <c r="CQ637" s="32"/>
      <c r="CR637" s="32"/>
      <c r="CS637" s="32"/>
      <c r="CT637" s="32"/>
    </row>
    <row r="638" customFormat="false" ht="24.75" hidden="false" customHeight="true" outlineLevel="0" collapsed="false">
      <c r="A638" s="32"/>
      <c r="B638" s="106" t="n">
        <f aca="false">B637+1</f>
        <v>23</v>
      </c>
      <c r="C638" s="117" t="n">
        <f aca="false">INDEX(_Rge_Projectdata_IC,$B638,MATCH(C$10,_Rge_Headline_Projectdata,0))</f>
        <v>0</v>
      </c>
      <c r="D638" s="117" t="n">
        <f aca="false">INDEX(_Rge_Projectdata_IC,$B638,MATCH(D$10,_Rge_Headline_Projectdata,0))</f>
        <v>0</v>
      </c>
      <c r="E638" s="118" t="str">
        <f aca="false" t="array" ref="E638:E638">IF(INDEX(_Rge_Projectdata_IC,$B638,MATCH(E$10,_Rge_Headline_Projectdata,0))=0,"",INDEX(_Rge_Projectdata_IC,$B638,MATCH(E$10,_Rge_Headline_Projectdata,0)))</f>
        <v/>
      </c>
      <c r="F638" s="119" t="str">
        <f aca="false">IF(E638&lt;=0,"Open","Closed")</f>
        <v>Closed</v>
      </c>
      <c r="G638" s="120"/>
      <c r="H638" s="121"/>
      <c r="I638" s="121"/>
      <c r="J638" s="121"/>
      <c r="K638" s="122" t="n">
        <f aca="false">SUM(H638:J638)</f>
        <v>0</v>
      </c>
      <c r="L638" s="123"/>
      <c r="M638" s="123"/>
      <c r="N638" s="123"/>
      <c r="O638" s="122" t="n">
        <f aca="false">SUM(L638:N638)</f>
        <v>0</v>
      </c>
      <c r="P638" s="123"/>
      <c r="Q638" s="123"/>
      <c r="R638" s="123"/>
      <c r="S638" s="122" t="n">
        <f aca="false">SUM(P638:R638)</f>
        <v>0</v>
      </c>
      <c r="T638" s="123"/>
      <c r="U638" s="123"/>
      <c r="V638" s="123"/>
      <c r="W638" s="122" t="n">
        <f aca="false">SUM(T638:V638)</f>
        <v>0</v>
      </c>
      <c r="X638" s="123"/>
      <c r="Y638" s="123"/>
      <c r="Z638" s="123"/>
      <c r="AA638" s="122" t="n">
        <f aca="false">SUM(X638:Z638)</f>
        <v>0</v>
      </c>
      <c r="AB638" s="123"/>
      <c r="AC638" s="123"/>
      <c r="AD638" s="123"/>
      <c r="AE638" s="123"/>
      <c r="AF638" s="123"/>
      <c r="AG638" s="122" t="n">
        <f aca="false">SUM(AC638:AF638)</f>
        <v>0</v>
      </c>
      <c r="AH638" s="123" t="n">
        <f aca="false">K638+O638+S638+W638+AA638+AB638+AG638</f>
        <v>0</v>
      </c>
      <c r="AI638" s="121"/>
      <c r="AJ638" s="121"/>
      <c r="AK638" s="121"/>
      <c r="AL638" s="121"/>
      <c r="AM638" s="122" t="n">
        <f aca="false">SUM(AJ638:AL638)</f>
        <v>0</v>
      </c>
      <c r="AN638" s="123"/>
      <c r="AO638" s="123"/>
      <c r="AP638" s="123"/>
      <c r="AQ638" s="122" t="n">
        <f aca="false">SUM(AN638:AP638)</f>
        <v>0</v>
      </c>
      <c r="AR638" s="123"/>
      <c r="AS638" s="123"/>
      <c r="AT638" s="123"/>
      <c r="AU638" s="122" t="n">
        <f aca="false">SUM(AR638:AT638)</f>
        <v>0</v>
      </c>
      <c r="AV638" s="123"/>
      <c r="AW638" s="123"/>
      <c r="AX638" s="123"/>
      <c r="AY638" s="122" t="n">
        <f aca="false">SUM(AV638:AX638)</f>
        <v>0</v>
      </c>
      <c r="AZ638" s="123"/>
      <c r="BA638" s="123"/>
      <c r="BB638" s="123"/>
      <c r="BC638" s="122" t="n">
        <f aca="false">SUM(AZ638:BB638)</f>
        <v>0</v>
      </c>
      <c r="BD638" s="123"/>
      <c r="BE638" s="123"/>
      <c r="BF638" s="123"/>
      <c r="BG638" s="123"/>
      <c r="BH638" s="123"/>
      <c r="BI638" s="122" t="n">
        <f aca="false">SUM(BE638:BH638)</f>
        <v>0</v>
      </c>
      <c r="BJ638" s="124" t="n">
        <f aca="false">AM638+AQ638+AU638+AY638+BC638+BD638+BI638</f>
        <v>0</v>
      </c>
      <c r="BK638" s="120"/>
      <c r="BL638" s="121"/>
      <c r="BM638" s="121"/>
      <c r="BN638" s="122" t="n">
        <f aca="false">SUM(BK638:BM638)</f>
        <v>0</v>
      </c>
      <c r="BO638" s="123"/>
      <c r="BP638" s="123"/>
      <c r="BQ638" s="123"/>
      <c r="BR638" s="122" t="n">
        <f aca="false">SUM(BO638:BQ638)</f>
        <v>0</v>
      </c>
      <c r="BS638" s="123"/>
      <c r="BT638" s="123"/>
      <c r="BU638" s="123"/>
      <c r="BV638" s="122" t="n">
        <f aca="false">SUM(BS638:BU638)</f>
        <v>0</v>
      </c>
      <c r="BW638" s="123"/>
      <c r="BX638" s="123"/>
      <c r="BY638" s="123"/>
      <c r="BZ638" s="122" t="n">
        <f aca="false">SUM(BW638:BY638)</f>
        <v>0</v>
      </c>
      <c r="CA638" s="123"/>
      <c r="CB638" s="123"/>
      <c r="CC638" s="123"/>
      <c r="CD638" s="122" t="n">
        <f aca="false">SUM(CA638:CC638)</f>
        <v>0</v>
      </c>
      <c r="CE638" s="123"/>
      <c r="CF638" s="123"/>
      <c r="CG638" s="123"/>
      <c r="CH638" s="123"/>
      <c r="CI638" s="123"/>
      <c r="CJ638" s="122" t="n">
        <f aca="false">SUM(CF638:CI638)</f>
        <v>0</v>
      </c>
      <c r="CK638" s="123" t="n">
        <f aca="false">BN638+BR638+BV638+BZ638+CD638+CE638+CJ638</f>
        <v>0</v>
      </c>
      <c r="CL638" s="125"/>
      <c r="CM638" s="126"/>
      <c r="CN638" s="32"/>
      <c r="CO638" s="32"/>
      <c r="CP638" s="32"/>
      <c r="CQ638" s="32"/>
      <c r="CR638" s="32"/>
      <c r="CS638" s="32"/>
      <c r="CT638" s="32"/>
    </row>
    <row r="639" customFormat="false" ht="24.75" hidden="false" customHeight="true" outlineLevel="0" collapsed="false">
      <c r="A639" s="32"/>
      <c r="B639" s="106" t="n">
        <f aca="false">B638+1</f>
        <v>24</v>
      </c>
      <c r="C639" s="117" t="n">
        <f aca="false">INDEX(_Rge_Projectdata_IC,$B639,MATCH(C$10,_Rge_Headline_Projectdata,0))</f>
        <v>0</v>
      </c>
      <c r="D639" s="117" t="n">
        <f aca="false">INDEX(_Rge_Projectdata_IC,$B639,MATCH(D$10,_Rge_Headline_Projectdata,0))</f>
        <v>0</v>
      </c>
      <c r="E639" s="118" t="str">
        <f aca="false" t="array" ref="E639:E639">IF(INDEX(_Rge_Projectdata_IC,$B639,MATCH(E$10,_Rge_Headline_Projectdata,0))=0,"",INDEX(_Rge_Projectdata_IC,$B639,MATCH(E$10,_Rge_Headline_Projectdata,0)))</f>
        <v/>
      </c>
      <c r="F639" s="119" t="str">
        <f aca="false">IF(E639&lt;=0,"Open","Closed")</f>
        <v>Closed</v>
      </c>
      <c r="G639" s="120"/>
      <c r="H639" s="121"/>
      <c r="I639" s="121"/>
      <c r="J639" s="121"/>
      <c r="K639" s="122" t="n">
        <f aca="false">SUM(H639:J639)</f>
        <v>0</v>
      </c>
      <c r="L639" s="123"/>
      <c r="M639" s="123"/>
      <c r="N639" s="123"/>
      <c r="O639" s="122" t="n">
        <f aca="false">SUM(L639:N639)</f>
        <v>0</v>
      </c>
      <c r="P639" s="123"/>
      <c r="Q639" s="123"/>
      <c r="R639" s="123"/>
      <c r="S639" s="122" t="n">
        <f aca="false">SUM(P639:R639)</f>
        <v>0</v>
      </c>
      <c r="T639" s="123"/>
      <c r="U639" s="123"/>
      <c r="V639" s="123"/>
      <c r="W639" s="122" t="n">
        <f aca="false">SUM(T639:V639)</f>
        <v>0</v>
      </c>
      <c r="X639" s="123"/>
      <c r="Y639" s="123"/>
      <c r="Z639" s="123"/>
      <c r="AA639" s="122" t="n">
        <f aca="false">SUM(X639:Z639)</f>
        <v>0</v>
      </c>
      <c r="AB639" s="123"/>
      <c r="AC639" s="123"/>
      <c r="AD639" s="123"/>
      <c r="AE639" s="123"/>
      <c r="AF639" s="123"/>
      <c r="AG639" s="122" t="n">
        <f aca="false">SUM(AC639:AF639)</f>
        <v>0</v>
      </c>
      <c r="AH639" s="123" t="n">
        <f aca="false">K639+O639+S639+W639+AA639+AB639+AG639</f>
        <v>0</v>
      </c>
      <c r="AI639" s="121"/>
      <c r="AJ639" s="121"/>
      <c r="AK639" s="121"/>
      <c r="AL639" s="121"/>
      <c r="AM639" s="122" t="n">
        <f aca="false">SUM(AJ639:AL639)</f>
        <v>0</v>
      </c>
      <c r="AN639" s="123"/>
      <c r="AO639" s="123"/>
      <c r="AP639" s="123"/>
      <c r="AQ639" s="122" t="n">
        <f aca="false">SUM(AN639:AP639)</f>
        <v>0</v>
      </c>
      <c r="AR639" s="123"/>
      <c r="AS639" s="123"/>
      <c r="AT639" s="123"/>
      <c r="AU639" s="122" t="n">
        <f aca="false">SUM(AR639:AT639)</f>
        <v>0</v>
      </c>
      <c r="AV639" s="123"/>
      <c r="AW639" s="123"/>
      <c r="AX639" s="123"/>
      <c r="AY639" s="122" t="n">
        <f aca="false">SUM(AV639:AX639)</f>
        <v>0</v>
      </c>
      <c r="AZ639" s="123"/>
      <c r="BA639" s="123"/>
      <c r="BB639" s="123"/>
      <c r="BC639" s="122" t="n">
        <f aca="false">SUM(AZ639:BB639)</f>
        <v>0</v>
      </c>
      <c r="BD639" s="123"/>
      <c r="BE639" s="123"/>
      <c r="BF639" s="123"/>
      <c r="BG639" s="123"/>
      <c r="BH639" s="123"/>
      <c r="BI639" s="122" t="n">
        <f aca="false">SUM(BE639:BH639)</f>
        <v>0</v>
      </c>
      <c r="BJ639" s="124" t="n">
        <f aca="false">AM639+AQ639+AU639+AY639+BC639+BD639+BI639</f>
        <v>0</v>
      </c>
      <c r="BK639" s="120"/>
      <c r="BL639" s="121"/>
      <c r="BM639" s="121"/>
      <c r="BN639" s="122" t="n">
        <f aca="false">SUM(BK639:BM639)</f>
        <v>0</v>
      </c>
      <c r="BO639" s="123"/>
      <c r="BP639" s="123"/>
      <c r="BQ639" s="123"/>
      <c r="BR639" s="122" t="n">
        <f aca="false">SUM(BO639:BQ639)</f>
        <v>0</v>
      </c>
      <c r="BS639" s="123"/>
      <c r="BT639" s="123"/>
      <c r="BU639" s="123"/>
      <c r="BV639" s="122" t="n">
        <f aca="false">SUM(BS639:BU639)</f>
        <v>0</v>
      </c>
      <c r="BW639" s="123"/>
      <c r="BX639" s="123"/>
      <c r="BY639" s="123"/>
      <c r="BZ639" s="122" t="n">
        <f aca="false">SUM(BW639:BY639)</f>
        <v>0</v>
      </c>
      <c r="CA639" s="123"/>
      <c r="CB639" s="123"/>
      <c r="CC639" s="123"/>
      <c r="CD639" s="122" t="n">
        <f aca="false">SUM(CA639:CC639)</f>
        <v>0</v>
      </c>
      <c r="CE639" s="123"/>
      <c r="CF639" s="123"/>
      <c r="CG639" s="123"/>
      <c r="CH639" s="123"/>
      <c r="CI639" s="123"/>
      <c r="CJ639" s="122" t="n">
        <f aca="false">SUM(CF639:CI639)</f>
        <v>0</v>
      </c>
      <c r="CK639" s="123" t="n">
        <f aca="false">BN639+BR639+BV639+BZ639+CD639+CE639+CJ639</f>
        <v>0</v>
      </c>
      <c r="CL639" s="125"/>
      <c r="CM639" s="126"/>
      <c r="CN639" s="32"/>
      <c r="CO639" s="32"/>
      <c r="CP639" s="32"/>
      <c r="CQ639" s="32"/>
      <c r="CR639" s="32"/>
      <c r="CS639" s="32"/>
      <c r="CT639" s="32"/>
    </row>
    <row r="640" customFormat="false" ht="24.75" hidden="false" customHeight="true" outlineLevel="0" collapsed="false">
      <c r="A640" s="32"/>
      <c r="B640" s="106" t="n">
        <f aca="false">B639+1</f>
        <v>25</v>
      </c>
      <c r="C640" s="117" t="n">
        <f aca="false">INDEX(_Rge_Projectdata_IC,$B640,MATCH(C$10,_Rge_Headline_Projectdata,0))</f>
        <v>0</v>
      </c>
      <c r="D640" s="117" t="n">
        <f aca="false">INDEX(_Rge_Projectdata_IC,$B640,MATCH(D$10,_Rge_Headline_Projectdata,0))</f>
        <v>0</v>
      </c>
      <c r="E640" s="118" t="str">
        <f aca="false" t="array" ref="E640:E640">IF(INDEX(_Rge_Projectdata_IC,$B640,MATCH(E$10,_Rge_Headline_Projectdata,0))=0,"",INDEX(_Rge_Projectdata_IC,$B640,MATCH(E$10,_Rge_Headline_Projectdata,0)))</f>
        <v/>
      </c>
      <c r="F640" s="119" t="str">
        <f aca="false">IF(E640&lt;=0,"Open","Closed")</f>
        <v>Closed</v>
      </c>
      <c r="G640" s="120"/>
      <c r="H640" s="121"/>
      <c r="I640" s="121"/>
      <c r="J640" s="121"/>
      <c r="K640" s="122" t="n">
        <f aca="false">SUM(H640:J640)</f>
        <v>0</v>
      </c>
      <c r="L640" s="123"/>
      <c r="M640" s="123"/>
      <c r="N640" s="123"/>
      <c r="O640" s="122" t="n">
        <f aca="false">SUM(L640:N640)</f>
        <v>0</v>
      </c>
      <c r="P640" s="123"/>
      <c r="Q640" s="123"/>
      <c r="R640" s="123"/>
      <c r="S640" s="122" t="n">
        <f aca="false">SUM(P640:R640)</f>
        <v>0</v>
      </c>
      <c r="T640" s="123"/>
      <c r="U640" s="123"/>
      <c r="V640" s="123"/>
      <c r="W640" s="122" t="n">
        <f aca="false">SUM(T640:V640)</f>
        <v>0</v>
      </c>
      <c r="X640" s="123"/>
      <c r="Y640" s="123"/>
      <c r="Z640" s="123"/>
      <c r="AA640" s="122" t="n">
        <f aca="false">SUM(X640:Z640)</f>
        <v>0</v>
      </c>
      <c r="AB640" s="123"/>
      <c r="AC640" s="123"/>
      <c r="AD640" s="123"/>
      <c r="AE640" s="123"/>
      <c r="AF640" s="123"/>
      <c r="AG640" s="122" t="n">
        <f aca="false">SUM(AC640:AF640)</f>
        <v>0</v>
      </c>
      <c r="AH640" s="123" t="n">
        <f aca="false">K640+O640+S640+W640+AA640+AB640+AG640</f>
        <v>0</v>
      </c>
      <c r="AI640" s="121"/>
      <c r="AJ640" s="121"/>
      <c r="AK640" s="121"/>
      <c r="AL640" s="121"/>
      <c r="AM640" s="122" t="n">
        <f aca="false">SUM(AJ640:AL640)</f>
        <v>0</v>
      </c>
      <c r="AN640" s="123"/>
      <c r="AO640" s="123"/>
      <c r="AP640" s="123"/>
      <c r="AQ640" s="122" t="n">
        <f aca="false">SUM(AN640:AP640)</f>
        <v>0</v>
      </c>
      <c r="AR640" s="123"/>
      <c r="AS640" s="123"/>
      <c r="AT640" s="123"/>
      <c r="AU640" s="122" t="n">
        <f aca="false">SUM(AR640:AT640)</f>
        <v>0</v>
      </c>
      <c r="AV640" s="123"/>
      <c r="AW640" s="123"/>
      <c r="AX640" s="123"/>
      <c r="AY640" s="122" t="n">
        <f aca="false">SUM(AV640:AX640)</f>
        <v>0</v>
      </c>
      <c r="AZ640" s="123"/>
      <c r="BA640" s="123"/>
      <c r="BB640" s="123"/>
      <c r="BC640" s="122" t="n">
        <f aca="false">SUM(AZ640:BB640)</f>
        <v>0</v>
      </c>
      <c r="BD640" s="123"/>
      <c r="BE640" s="123"/>
      <c r="BF640" s="123"/>
      <c r="BG640" s="123"/>
      <c r="BH640" s="123"/>
      <c r="BI640" s="122" t="n">
        <f aca="false">SUM(BE640:BH640)</f>
        <v>0</v>
      </c>
      <c r="BJ640" s="124" t="n">
        <f aca="false">AM640+AQ640+AU640+AY640+BC640+BD640+BI640</f>
        <v>0</v>
      </c>
      <c r="BK640" s="120"/>
      <c r="BL640" s="121"/>
      <c r="BM640" s="121"/>
      <c r="BN640" s="122" t="n">
        <f aca="false">SUM(BK640:BM640)</f>
        <v>0</v>
      </c>
      <c r="BO640" s="123"/>
      <c r="BP640" s="123"/>
      <c r="BQ640" s="123"/>
      <c r="BR640" s="122" t="n">
        <f aca="false">SUM(BO640:BQ640)</f>
        <v>0</v>
      </c>
      <c r="BS640" s="123"/>
      <c r="BT640" s="123"/>
      <c r="BU640" s="123"/>
      <c r="BV640" s="122" t="n">
        <f aca="false">SUM(BS640:BU640)</f>
        <v>0</v>
      </c>
      <c r="BW640" s="123"/>
      <c r="BX640" s="123"/>
      <c r="BY640" s="123"/>
      <c r="BZ640" s="122" t="n">
        <f aca="false">SUM(BW640:BY640)</f>
        <v>0</v>
      </c>
      <c r="CA640" s="123"/>
      <c r="CB640" s="123"/>
      <c r="CC640" s="123"/>
      <c r="CD640" s="122" t="n">
        <f aca="false">SUM(CA640:CC640)</f>
        <v>0</v>
      </c>
      <c r="CE640" s="123"/>
      <c r="CF640" s="123"/>
      <c r="CG640" s="123"/>
      <c r="CH640" s="123"/>
      <c r="CI640" s="123"/>
      <c r="CJ640" s="122" t="n">
        <f aca="false">SUM(CF640:CI640)</f>
        <v>0</v>
      </c>
      <c r="CK640" s="123" t="n">
        <f aca="false">BN640+BR640+BV640+BZ640+CD640+CE640+CJ640</f>
        <v>0</v>
      </c>
      <c r="CL640" s="125"/>
      <c r="CM640" s="126"/>
      <c r="CN640" s="32"/>
      <c r="CO640" s="32"/>
      <c r="CP640" s="32"/>
      <c r="CQ640" s="32"/>
      <c r="CR640" s="32"/>
      <c r="CS640" s="32"/>
      <c r="CT640" s="32"/>
    </row>
    <row r="641" customFormat="false" ht="24.75" hidden="false" customHeight="true" outlineLevel="0" collapsed="false">
      <c r="A641" s="32"/>
      <c r="B641" s="106" t="n">
        <f aca="false">B640+1</f>
        <v>26</v>
      </c>
      <c r="C641" s="117" t="n">
        <f aca="false">INDEX(_Rge_Projectdata_IC,$B641,MATCH(C$10,_Rge_Headline_Projectdata,0))</f>
        <v>0</v>
      </c>
      <c r="D641" s="117" t="n">
        <f aca="false">INDEX(_Rge_Projectdata_IC,$B641,MATCH(D$10,_Rge_Headline_Projectdata,0))</f>
        <v>0</v>
      </c>
      <c r="E641" s="118" t="str">
        <f aca="false" t="array" ref="E641:E641">IF(INDEX(_Rge_Projectdata_IC,$B641,MATCH(E$10,_Rge_Headline_Projectdata,0))=0,"",INDEX(_Rge_Projectdata_IC,$B641,MATCH(E$10,_Rge_Headline_Projectdata,0)))</f>
        <v/>
      </c>
      <c r="F641" s="119" t="str">
        <f aca="false">IF(E641&lt;=0,"Open","Closed")</f>
        <v>Closed</v>
      </c>
      <c r="G641" s="120"/>
      <c r="H641" s="121"/>
      <c r="I641" s="121"/>
      <c r="J641" s="121"/>
      <c r="K641" s="122" t="n">
        <f aca="false">SUM(H641:J641)</f>
        <v>0</v>
      </c>
      <c r="L641" s="123"/>
      <c r="M641" s="123"/>
      <c r="N641" s="123"/>
      <c r="O641" s="122" t="n">
        <f aca="false">SUM(L641:N641)</f>
        <v>0</v>
      </c>
      <c r="P641" s="123"/>
      <c r="Q641" s="123"/>
      <c r="R641" s="123"/>
      <c r="S641" s="122" t="n">
        <f aca="false">SUM(P641:R641)</f>
        <v>0</v>
      </c>
      <c r="T641" s="123"/>
      <c r="U641" s="123"/>
      <c r="V641" s="123"/>
      <c r="W641" s="122" t="n">
        <f aca="false">SUM(T641:V641)</f>
        <v>0</v>
      </c>
      <c r="X641" s="123"/>
      <c r="Y641" s="123"/>
      <c r="Z641" s="123"/>
      <c r="AA641" s="122" t="n">
        <f aca="false">SUM(X641:Z641)</f>
        <v>0</v>
      </c>
      <c r="AB641" s="123"/>
      <c r="AC641" s="123"/>
      <c r="AD641" s="123"/>
      <c r="AE641" s="123"/>
      <c r="AF641" s="123"/>
      <c r="AG641" s="122" t="n">
        <f aca="false">SUM(AC641:AF641)</f>
        <v>0</v>
      </c>
      <c r="AH641" s="123" t="n">
        <f aca="false">K641+O641+S641+W641+AA641+AB641+AG641</f>
        <v>0</v>
      </c>
      <c r="AI641" s="121"/>
      <c r="AJ641" s="121"/>
      <c r="AK641" s="121"/>
      <c r="AL641" s="121"/>
      <c r="AM641" s="122" t="n">
        <f aca="false">SUM(AJ641:AL641)</f>
        <v>0</v>
      </c>
      <c r="AN641" s="123"/>
      <c r="AO641" s="123"/>
      <c r="AP641" s="123"/>
      <c r="AQ641" s="122" t="n">
        <f aca="false">SUM(AN641:AP641)</f>
        <v>0</v>
      </c>
      <c r="AR641" s="123"/>
      <c r="AS641" s="123"/>
      <c r="AT641" s="123"/>
      <c r="AU641" s="122" t="n">
        <f aca="false">SUM(AR641:AT641)</f>
        <v>0</v>
      </c>
      <c r="AV641" s="123"/>
      <c r="AW641" s="123"/>
      <c r="AX641" s="123"/>
      <c r="AY641" s="122" t="n">
        <f aca="false">SUM(AV641:AX641)</f>
        <v>0</v>
      </c>
      <c r="AZ641" s="123"/>
      <c r="BA641" s="123"/>
      <c r="BB641" s="123"/>
      <c r="BC641" s="122" t="n">
        <f aca="false">SUM(AZ641:BB641)</f>
        <v>0</v>
      </c>
      <c r="BD641" s="123"/>
      <c r="BE641" s="123"/>
      <c r="BF641" s="123"/>
      <c r="BG641" s="123"/>
      <c r="BH641" s="123"/>
      <c r="BI641" s="122" t="n">
        <f aca="false">SUM(BE641:BH641)</f>
        <v>0</v>
      </c>
      <c r="BJ641" s="124" t="n">
        <f aca="false">AM641+AQ641+AU641+AY641+BC641+BD641+BI641</f>
        <v>0</v>
      </c>
      <c r="BK641" s="120"/>
      <c r="BL641" s="121"/>
      <c r="BM641" s="121"/>
      <c r="BN641" s="122" t="n">
        <f aca="false">SUM(BK641:BM641)</f>
        <v>0</v>
      </c>
      <c r="BO641" s="123"/>
      <c r="BP641" s="123"/>
      <c r="BQ641" s="123"/>
      <c r="BR641" s="122" t="n">
        <f aca="false">SUM(BO641:BQ641)</f>
        <v>0</v>
      </c>
      <c r="BS641" s="123"/>
      <c r="BT641" s="123"/>
      <c r="BU641" s="123"/>
      <c r="BV641" s="122" t="n">
        <f aca="false">SUM(BS641:BU641)</f>
        <v>0</v>
      </c>
      <c r="BW641" s="123"/>
      <c r="BX641" s="123"/>
      <c r="BY641" s="123"/>
      <c r="BZ641" s="122" t="n">
        <f aca="false">SUM(BW641:BY641)</f>
        <v>0</v>
      </c>
      <c r="CA641" s="123"/>
      <c r="CB641" s="123"/>
      <c r="CC641" s="123"/>
      <c r="CD641" s="122" t="n">
        <f aca="false">SUM(CA641:CC641)</f>
        <v>0</v>
      </c>
      <c r="CE641" s="123"/>
      <c r="CF641" s="123"/>
      <c r="CG641" s="123"/>
      <c r="CH641" s="123"/>
      <c r="CI641" s="123"/>
      <c r="CJ641" s="122" t="n">
        <f aca="false">SUM(CF641:CI641)</f>
        <v>0</v>
      </c>
      <c r="CK641" s="123" t="n">
        <f aca="false">BN641+BR641+BV641+BZ641+CD641+CE641+CJ641</f>
        <v>0</v>
      </c>
      <c r="CL641" s="125"/>
      <c r="CM641" s="126"/>
      <c r="CN641" s="32"/>
      <c r="CO641" s="32"/>
      <c r="CP641" s="32"/>
      <c r="CQ641" s="32"/>
      <c r="CR641" s="32"/>
      <c r="CS641" s="32"/>
      <c r="CT641" s="32"/>
    </row>
    <row r="642" customFormat="false" ht="24.75" hidden="false" customHeight="true" outlineLevel="0" collapsed="false">
      <c r="A642" s="32"/>
      <c r="B642" s="106" t="n">
        <f aca="false">B641+1</f>
        <v>27</v>
      </c>
      <c r="C642" s="117" t="n">
        <f aca="false">INDEX(_Rge_Projectdata_IC,$B642,MATCH(C$10,_Rge_Headline_Projectdata,0))</f>
        <v>0</v>
      </c>
      <c r="D642" s="117" t="n">
        <f aca="false">INDEX(_Rge_Projectdata_IC,$B642,MATCH(D$10,_Rge_Headline_Projectdata,0))</f>
        <v>0</v>
      </c>
      <c r="E642" s="118" t="str">
        <f aca="false" t="array" ref="E642:E642">IF(INDEX(_Rge_Projectdata_IC,$B642,MATCH(E$10,_Rge_Headline_Projectdata,0))=0,"",INDEX(_Rge_Projectdata_IC,$B642,MATCH(E$10,_Rge_Headline_Projectdata,0)))</f>
        <v/>
      </c>
      <c r="F642" s="119" t="str">
        <f aca="false">IF(E642&lt;=0,"Open","Closed")</f>
        <v>Closed</v>
      </c>
      <c r="G642" s="120"/>
      <c r="H642" s="121"/>
      <c r="I642" s="121"/>
      <c r="J642" s="121"/>
      <c r="K642" s="122" t="n">
        <f aca="false">SUM(H642:J642)</f>
        <v>0</v>
      </c>
      <c r="L642" s="123"/>
      <c r="M642" s="123"/>
      <c r="N642" s="123"/>
      <c r="O642" s="122" t="n">
        <f aca="false">SUM(L642:N642)</f>
        <v>0</v>
      </c>
      <c r="P642" s="123"/>
      <c r="Q642" s="123"/>
      <c r="R642" s="123"/>
      <c r="S642" s="122" t="n">
        <f aca="false">SUM(P642:R642)</f>
        <v>0</v>
      </c>
      <c r="T642" s="123"/>
      <c r="U642" s="123"/>
      <c r="V642" s="123"/>
      <c r="W642" s="122" t="n">
        <f aca="false">SUM(T642:V642)</f>
        <v>0</v>
      </c>
      <c r="X642" s="123"/>
      <c r="Y642" s="123"/>
      <c r="Z642" s="123"/>
      <c r="AA642" s="122" t="n">
        <f aca="false">SUM(X642:Z642)</f>
        <v>0</v>
      </c>
      <c r="AB642" s="123"/>
      <c r="AC642" s="123"/>
      <c r="AD642" s="123"/>
      <c r="AE642" s="123"/>
      <c r="AF642" s="123"/>
      <c r="AG642" s="122" t="n">
        <f aca="false">SUM(AC642:AF642)</f>
        <v>0</v>
      </c>
      <c r="AH642" s="123" t="n">
        <f aca="false">K642+O642+S642+W642+AA642+AB642+AG642</f>
        <v>0</v>
      </c>
      <c r="AI642" s="121"/>
      <c r="AJ642" s="121"/>
      <c r="AK642" s="121"/>
      <c r="AL642" s="121"/>
      <c r="AM642" s="122" t="n">
        <f aca="false">SUM(AJ642:AL642)</f>
        <v>0</v>
      </c>
      <c r="AN642" s="123"/>
      <c r="AO642" s="123"/>
      <c r="AP642" s="123"/>
      <c r="AQ642" s="122" t="n">
        <f aca="false">SUM(AN642:AP642)</f>
        <v>0</v>
      </c>
      <c r="AR642" s="123"/>
      <c r="AS642" s="123"/>
      <c r="AT642" s="123"/>
      <c r="AU642" s="122" t="n">
        <f aca="false">SUM(AR642:AT642)</f>
        <v>0</v>
      </c>
      <c r="AV642" s="123"/>
      <c r="AW642" s="123"/>
      <c r="AX642" s="123"/>
      <c r="AY642" s="122" t="n">
        <f aca="false">SUM(AV642:AX642)</f>
        <v>0</v>
      </c>
      <c r="AZ642" s="123"/>
      <c r="BA642" s="123"/>
      <c r="BB642" s="123"/>
      <c r="BC642" s="122" t="n">
        <f aca="false">SUM(AZ642:BB642)</f>
        <v>0</v>
      </c>
      <c r="BD642" s="123"/>
      <c r="BE642" s="123"/>
      <c r="BF642" s="123"/>
      <c r="BG642" s="123"/>
      <c r="BH642" s="123"/>
      <c r="BI642" s="122" t="n">
        <f aca="false">SUM(BE642:BH642)</f>
        <v>0</v>
      </c>
      <c r="BJ642" s="124" t="n">
        <f aca="false">AM642+AQ642+AU642+AY642+BC642+BD642+BI642</f>
        <v>0</v>
      </c>
      <c r="BK642" s="120"/>
      <c r="BL642" s="121"/>
      <c r="BM642" s="121"/>
      <c r="BN642" s="122" t="n">
        <f aca="false">SUM(BK642:BM642)</f>
        <v>0</v>
      </c>
      <c r="BO642" s="123"/>
      <c r="BP642" s="123"/>
      <c r="BQ642" s="123"/>
      <c r="BR642" s="122" t="n">
        <f aca="false">SUM(BO642:BQ642)</f>
        <v>0</v>
      </c>
      <c r="BS642" s="123"/>
      <c r="BT642" s="123"/>
      <c r="BU642" s="123"/>
      <c r="BV642" s="122" t="n">
        <f aca="false">SUM(BS642:BU642)</f>
        <v>0</v>
      </c>
      <c r="BW642" s="123"/>
      <c r="BX642" s="123"/>
      <c r="BY642" s="123"/>
      <c r="BZ642" s="122" t="n">
        <f aca="false">SUM(BW642:BY642)</f>
        <v>0</v>
      </c>
      <c r="CA642" s="123"/>
      <c r="CB642" s="123"/>
      <c r="CC642" s="123"/>
      <c r="CD642" s="122" t="n">
        <f aca="false">SUM(CA642:CC642)</f>
        <v>0</v>
      </c>
      <c r="CE642" s="123"/>
      <c r="CF642" s="123"/>
      <c r="CG642" s="123"/>
      <c r="CH642" s="123"/>
      <c r="CI642" s="123"/>
      <c r="CJ642" s="122" t="n">
        <f aca="false">SUM(CF642:CI642)</f>
        <v>0</v>
      </c>
      <c r="CK642" s="123" t="n">
        <f aca="false">BN642+BR642+BV642+BZ642+CD642+CE642+CJ642</f>
        <v>0</v>
      </c>
      <c r="CL642" s="125"/>
      <c r="CM642" s="126"/>
      <c r="CN642" s="32"/>
      <c r="CO642" s="32"/>
      <c r="CP642" s="32"/>
      <c r="CQ642" s="32"/>
      <c r="CR642" s="32"/>
      <c r="CS642" s="32"/>
      <c r="CT642" s="32"/>
    </row>
    <row r="643" customFormat="false" ht="24.75" hidden="false" customHeight="true" outlineLevel="0" collapsed="false">
      <c r="A643" s="32"/>
      <c r="B643" s="106" t="n">
        <f aca="false">B642+1</f>
        <v>28</v>
      </c>
      <c r="C643" s="117" t="n">
        <f aca="false">INDEX(_Rge_Projectdata_IC,$B643,MATCH(C$10,_Rge_Headline_Projectdata,0))</f>
        <v>0</v>
      </c>
      <c r="D643" s="117" t="n">
        <f aca="false">INDEX(_Rge_Projectdata_IC,$B643,MATCH(D$10,_Rge_Headline_Projectdata,0))</f>
        <v>0</v>
      </c>
      <c r="E643" s="118" t="str">
        <f aca="false" t="array" ref="E643:E643">IF(INDEX(_Rge_Projectdata_IC,$B643,MATCH(E$10,_Rge_Headline_Projectdata,0))=0,"",INDEX(_Rge_Projectdata_IC,$B643,MATCH(E$10,_Rge_Headline_Projectdata,0)))</f>
        <v/>
      </c>
      <c r="F643" s="119" t="str">
        <f aca="false">IF(E643&lt;=0,"Open","Closed")</f>
        <v>Closed</v>
      </c>
      <c r="G643" s="120"/>
      <c r="H643" s="121"/>
      <c r="I643" s="121"/>
      <c r="J643" s="121"/>
      <c r="K643" s="122" t="n">
        <f aca="false">SUM(H643:J643)</f>
        <v>0</v>
      </c>
      <c r="L643" s="123"/>
      <c r="M643" s="123"/>
      <c r="N643" s="123"/>
      <c r="O643" s="122" t="n">
        <f aca="false">SUM(L643:N643)</f>
        <v>0</v>
      </c>
      <c r="P643" s="123"/>
      <c r="Q643" s="123"/>
      <c r="R643" s="123"/>
      <c r="S643" s="122" t="n">
        <f aca="false">SUM(P643:R643)</f>
        <v>0</v>
      </c>
      <c r="T643" s="123"/>
      <c r="U643" s="123"/>
      <c r="V643" s="123"/>
      <c r="W643" s="122" t="n">
        <f aca="false">SUM(T643:V643)</f>
        <v>0</v>
      </c>
      <c r="X643" s="123"/>
      <c r="Y643" s="123"/>
      <c r="Z643" s="123"/>
      <c r="AA643" s="122" t="n">
        <f aca="false">SUM(X643:Z643)</f>
        <v>0</v>
      </c>
      <c r="AB643" s="123"/>
      <c r="AC643" s="123"/>
      <c r="AD643" s="123"/>
      <c r="AE643" s="123"/>
      <c r="AF643" s="123"/>
      <c r="AG643" s="122" t="n">
        <f aca="false">SUM(AC643:AF643)</f>
        <v>0</v>
      </c>
      <c r="AH643" s="123" t="n">
        <f aca="false">K643+O643+S643+W643+AA643+AB643+AG643</f>
        <v>0</v>
      </c>
      <c r="AI643" s="121"/>
      <c r="AJ643" s="121"/>
      <c r="AK643" s="121"/>
      <c r="AL643" s="121"/>
      <c r="AM643" s="122" t="n">
        <f aca="false">SUM(AJ643:AL643)</f>
        <v>0</v>
      </c>
      <c r="AN643" s="123"/>
      <c r="AO643" s="123"/>
      <c r="AP643" s="123"/>
      <c r="AQ643" s="122" t="n">
        <f aca="false">SUM(AN643:AP643)</f>
        <v>0</v>
      </c>
      <c r="AR643" s="123"/>
      <c r="AS643" s="123"/>
      <c r="AT643" s="123"/>
      <c r="AU643" s="122" t="n">
        <f aca="false">SUM(AR643:AT643)</f>
        <v>0</v>
      </c>
      <c r="AV643" s="123"/>
      <c r="AW643" s="123"/>
      <c r="AX643" s="123"/>
      <c r="AY643" s="122" t="n">
        <f aca="false">SUM(AV643:AX643)</f>
        <v>0</v>
      </c>
      <c r="AZ643" s="123"/>
      <c r="BA643" s="123"/>
      <c r="BB643" s="123"/>
      <c r="BC643" s="122" t="n">
        <f aca="false">SUM(AZ643:BB643)</f>
        <v>0</v>
      </c>
      <c r="BD643" s="123"/>
      <c r="BE643" s="123"/>
      <c r="BF643" s="123"/>
      <c r="BG643" s="123"/>
      <c r="BH643" s="123"/>
      <c r="BI643" s="122" t="n">
        <f aca="false">SUM(BE643:BH643)</f>
        <v>0</v>
      </c>
      <c r="BJ643" s="124" t="n">
        <f aca="false">AM643+AQ643+AU643+AY643+BC643+BD643+BI643</f>
        <v>0</v>
      </c>
      <c r="BK643" s="120"/>
      <c r="BL643" s="121"/>
      <c r="BM643" s="121"/>
      <c r="BN643" s="122" t="n">
        <f aca="false">SUM(BK643:BM643)</f>
        <v>0</v>
      </c>
      <c r="BO643" s="123"/>
      <c r="BP643" s="123"/>
      <c r="BQ643" s="123"/>
      <c r="BR643" s="122" t="n">
        <f aca="false">SUM(BO643:BQ643)</f>
        <v>0</v>
      </c>
      <c r="BS643" s="123"/>
      <c r="BT643" s="123"/>
      <c r="BU643" s="123"/>
      <c r="BV643" s="122" t="n">
        <f aca="false">SUM(BS643:BU643)</f>
        <v>0</v>
      </c>
      <c r="BW643" s="123"/>
      <c r="BX643" s="123"/>
      <c r="BY643" s="123"/>
      <c r="BZ643" s="122" t="n">
        <f aca="false">SUM(BW643:BY643)</f>
        <v>0</v>
      </c>
      <c r="CA643" s="123"/>
      <c r="CB643" s="123"/>
      <c r="CC643" s="123"/>
      <c r="CD643" s="122" t="n">
        <f aca="false">SUM(CA643:CC643)</f>
        <v>0</v>
      </c>
      <c r="CE643" s="123"/>
      <c r="CF643" s="123"/>
      <c r="CG643" s="123"/>
      <c r="CH643" s="123"/>
      <c r="CI643" s="123"/>
      <c r="CJ643" s="122" t="n">
        <f aca="false">SUM(CF643:CI643)</f>
        <v>0</v>
      </c>
      <c r="CK643" s="123" t="n">
        <f aca="false">BN643+BR643+BV643+BZ643+CD643+CE643+CJ643</f>
        <v>0</v>
      </c>
      <c r="CL643" s="125"/>
      <c r="CM643" s="126"/>
      <c r="CN643" s="32"/>
      <c r="CO643" s="32"/>
      <c r="CP643" s="32"/>
      <c r="CQ643" s="32"/>
      <c r="CR643" s="32"/>
      <c r="CS643" s="32"/>
      <c r="CT643" s="32"/>
    </row>
    <row r="644" customFormat="false" ht="24.75" hidden="false" customHeight="true" outlineLevel="0" collapsed="false">
      <c r="A644" s="32"/>
      <c r="B644" s="106" t="n">
        <f aca="false">B643+1</f>
        <v>29</v>
      </c>
      <c r="C644" s="117" t="n">
        <f aca="false">INDEX(_Rge_Projectdata_IC,$B644,MATCH(C$10,_Rge_Headline_Projectdata,0))</f>
        <v>0</v>
      </c>
      <c r="D644" s="117" t="n">
        <f aca="false">INDEX(_Rge_Projectdata_IC,$B644,MATCH(D$10,_Rge_Headline_Projectdata,0))</f>
        <v>0</v>
      </c>
      <c r="E644" s="118" t="str">
        <f aca="false" t="array" ref="E644:E644">IF(INDEX(_Rge_Projectdata_IC,$B644,MATCH(E$10,_Rge_Headline_Projectdata,0))=0,"",INDEX(_Rge_Projectdata_IC,$B644,MATCH(E$10,_Rge_Headline_Projectdata,0)))</f>
        <v/>
      </c>
      <c r="F644" s="119" t="str">
        <f aca="false">IF(E644&lt;=0,"Open","Closed")</f>
        <v>Closed</v>
      </c>
      <c r="G644" s="120"/>
      <c r="H644" s="121"/>
      <c r="I644" s="121"/>
      <c r="J644" s="121"/>
      <c r="K644" s="122" t="n">
        <f aca="false">SUM(H644:J644)</f>
        <v>0</v>
      </c>
      <c r="L644" s="123"/>
      <c r="M644" s="123"/>
      <c r="N644" s="123"/>
      <c r="O644" s="122" t="n">
        <f aca="false">SUM(L644:N644)</f>
        <v>0</v>
      </c>
      <c r="P644" s="123"/>
      <c r="Q644" s="123"/>
      <c r="R644" s="123"/>
      <c r="S644" s="122" t="n">
        <f aca="false">SUM(P644:R644)</f>
        <v>0</v>
      </c>
      <c r="T644" s="123"/>
      <c r="U644" s="123"/>
      <c r="V644" s="123"/>
      <c r="W644" s="122" t="n">
        <f aca="false">SUM(T644:V644)</f>
        <v>0</v>
      </c>
      <c r="X644" s="123"/>
      <c r="Y644" s="123"/>
      <c r="Z644" s="123"/>
      <c r="AA644" s="122" t="n">
        <f aca="false">SUM(X644:Z644)</f>
        <v>0</v>
      </c>
      <c r="AB644" s="123"/>
      <c r="AC644" s="123"/>
      <c r="AD644" s="123"/>
      <c r="AE644" s="123"/>
      <c r="AF644" s="123"/>
      <c r="AG644" s="122" t="n">
        <f aca="false">SUM(AC644:AF644)</f>
        <v>0</v>
      </c>
      <c r="AH644" s="123" t="n">
        <f aca="false">K644+O644+S644+W644+AA644+AB644+AG644</f>
        <v>0</v>
      </c>
      <c r="AI644" s="121"/>
      <c r="AJ644" s="121"/>
      <c r="AK644" s="121"/>
      <c r="AL644" s="121"/>
      <c r="AM644" s="122" t="n">
        <f aca="false">SUM(AJ644:AL644)</f>
        <v>0</v>
      </c>
      <c r="AN644" s="123"/>
      <c r="AO644" s="123"/>
      <c r="AP644" s="123"/>
      <c r="AQ644" s="122" t="n">
        <f aca="false">SUM(AN644:AP644)</f>
        <v>0</v>
      </c>
      <c r="AR644" s="123"/>
      <c r="AS644" s="123"/>
      <c r="AT644" s="123"/>
      <c r="AU644" s="122" t="n">
        <f aca="false">SUM(AR644:AT644)</f>
        <v>0</v>
      </c>
      <c r="AV644" s="123"/>
      <c r="AW644" s="123"/>
      <c r="AX644" s="123"/>
      <c r="AY644" s="122" t="n">
        <f aca="false">SUM(AV644:AX644)</f>
        <v>0</v>
      </c>
      <c r="AZ644" s="123"/>
      <c r="BA644" s="123"/>
      <c r="BB644" s="123"/>
      <c r="BC644" s="122" t="n">
        <f aca="false">SUM(AZ644:BB644)</f>
        <v>0</v>
      </c>
      <c r="BD644" s="123"/>
      <c r="BE644" s="123"/>
      <c r="BF644" s="123"/>
      <c r="BG644" s="123"/>
      <c r="BH644" s="123"/>
      <c r="BI644" s="122" t="n">
        <f aca="false">SUM(BE644:BH644)</f>
        <v>0</v>
      </c>
      <c r="BJ644" s="124" t="n">
        <f aca="false">AM644+AQ644+AU644+AY644+BC644+BD644+BI644</f>
        <v>0</v>
      </c>
      <c r="BK644" s="120"/>
      <c r="BL644" s="121"/>
      <c r="BM644" s="121"/>
      <c r="BN644" s="122" t="n">
        <f aca="false">SUM(BK644:BM644)</f>
        <v>0</v>
      </c>
      <c r="BO644" s="123"/>
      <c r="BP644" s="123"/>
      <c r="BQ644" s="123"/>
      <c r="BR644" s="122" t="n">
        <f aca="false">SUM(BO644:BQ644)</f>
        <v>0</v>
      </c>
      <c r="BS644" s="123"/>
      <c r="BT644" s="123"/>
      <c r="BU644" s="123"/>
      <c r="BV644" s="122" t="n">
        <f aca="false">SUM(BS644:BU644)</f>
        <v>0</v>
      </c>
      <c r="BW644" s="123"/>
      <c r="BX644" s="123"/>
      <c r="BY644" s="123"/>
      <c r="BZ644" s="122" t="n">
        <f aca="false">SUM(BW644:BY644)</f>
        <v>0</v>
      </c>
      <c r="CA644" s="123"/>
      <c r="CB644" s="123"/>
      <c r="CC644" s="123"/>
      <c r="CD644" s="122" t="n">
        <f aca="false">SUM(CA644:CC644)</f>
        <v>0</v>
      </c>
      <c r="CE644" s="123"/>
      <c r="CF644" s="123"/>
      <c r="CG644" s="123"/>
      <c r="CH644" s="123"/>
      <c r="CI644" s="123"/>
      <c r="CJ644" s="122" t="n">
        <f aca="false">SUM(CF644:CI644)</f>
        <v>0</v>
      </c>
      <c r="CK644" s="123" t="n">
        <f aca="false">BN644+BR644+BV644+BZ644+CD644+CE644+CJ644</f>
        <v>0</v>
      </c>
      <c r="CL644" s="125"/>
      <c r="CM644" s="126"/>
      <c r="CN644" s="32"/>
      <c r="CO644" s="32"/>
      <c r="CP644" s="32"/>
      <c r="CQ644" s="32"/>
      <c r="CR644" s="32"/>
      <c r="CS644" s="32"/>
      <c r="CT644" s="32"/>
    </row>
    <row r="645" customFormat="false" ht="24.75" hidden="false" customHeight="true" outlineLevel="0" collapsed="false">
      <c r="A645" s="32"/>
      <c r="B645" s="106" t="n">
        <f aca="false">B644+1</f>
        <v>30</v>
      </c>
      <c r="C645" s="117" t="n">
        <f aca="false">INDEX(_Rge_Projectdata_IC,$B645,MATCH(C$10,_Rge_Headline_Projectdata,0))</f>
        <v>0</v>
      </c>
      <c r="D645" s="117" t="n">
        <f aca="false">INDEX(_Rge_Projectdata_IC,$B645,MATCH(D$10,_Rge_Headline_Projectdata,0))</f>
        <v>0</v>
      </c>
      <c r="E645" s="118" t="str">
        <f aca="false" t="array" ref="E645:E645">IF(INDEX(_Rge_Projectdata_IC,$B645,MATCH(E$10,_Rge_Headline_Projectdata,0))=0,"",INDEX(_Rge_Projectdata_IC,$B645,MATCH(E$10,_Rge_Headline_Projectdata,0)))</f>
        <v/>
      </c>
      <c r="F645" s="119" t="str">
        <f aca="false">IF(E645&lt;=0,"Open","Closed")</f>
        <v>Closed</v>
      </c>
      <c r="G645" s="120"/>
      <c r="H645" s="121"/>
      <c r="I645" s="121"/>
      <c r="J645" s="121"/>
      <c r="K645" s="122" t="n">
        <f aca="false">SUM(H645:J645)</f>
        <v>0</v>
      </c>
      <c r="L645" s="123"/>
      <c r="M645" s="123"/>
      <c r="N645" s="123"/>
      <c r="O645" s="122" t="n">
        <f aca="false">SUM(L645:N645)</f>
        <v>0</v>
      </c>
      <c r="P645" s="123"/>
      <c r="Q645" s="123"/>
      <c r="R645" s="123"/>
      <c r="S645" s="122" t="n">
        <f aca="false">SUM(P645:R645)</f>
        <v>0</v>
      </c>
      <c r="T645" s="123"/>
      <c r="U645" s="123"/>
      <c r="V645" s="123"/>
      <c r="W645" s="122" t="n">
        <f aca="false">SUM(T645:V645)</f>
        <v>0</v>
      </c>
      <c r="X645" s="123"/>
      <c r="Y645" s="123"/>
      <c r="Z645" s="123"/>
      <c r="AA645" s="122" t="n">
        <f aca="false">SUM(X645:Z645)</f>
        <v>0</v>
      </c>
      <c r="AB645" s="123"/>
      <c r="AC645" s="123"/>
      <c r="AD645" s="123"/>
      <c r="AE645" s="123"/>
      <c r="AF645" s="123"/>
      <c r="AG645" s="122" t="n">
        <f aca="false">SUM(AC645:AF645)</f>
        <v>0</v>
      </c>
      <c r="AH645" s="123" t="n">
        <f aca="false">K645+O645+S645+W645+AA645+AB645+AG645</f>
        <v>0</v>
      </c>
      <c r="AI645" s="121"/>
      <c r="AJ645" s="121"/>
      <c r="AK645" s="121"/>
      <c r="AL645" s="121"/>
      <c r="AM645" s="122" t="n">
        <f aca="false">SUM(AJ645:AL645)</f>
        <v>0</v>
      </c>
      <c r="AN645" s="123"/>
      <c r="AO645" s="123"/>
      <c r="AP645" s="123"/>
      <c r="AQ645" s="122" t="n">
        <f aca="false">SUM(AN645:AP645)</f>
        <v>0</v>
      </c>
      <c r="AR645" s="123"/>
      <c r="AS645" s="123"/>
      <c r="AT645" s="123"/>
      <c r="AU645" s="122" t="n">
        <f aca="false">SUM(AR645:AT645)</f>
        <v>0</v>
      </c>
      <c r="AV645" s="123"/>
      <c r="AW645" s="123"/>
      <c r="AX645" s="123"/>
      <c r="AY645" s="122" t="n">
        <f aca="false">SUM(AV645:AX645)</f>
        <v>0</v>
      </c>
      <c r="AZ645" s="123"/>
      <c r="BA645" s="123"/>
      <c r="BB645" s="123"/>
      <c r="BC645" s="122" t="n">
        <f aca="false">SUM(AZ645:BB645)</f>
        <v>0</v>
      </c>
      <c r="BD645" s="123"/>
      <c r="BE645" s="123"/>
      <c r="BF645" s="123"/>
      <c r="BG645" s="123"/>
      <c r="BH645" s="123"/>
      <c r="BI645" s="122" t="n">
        <f aca="false">SUM(BE645:BH645)</f>
        <v>0</v>
      </c>
      <c r="BJ645" s="124" t="n">
        <f aca="false">AM645+AQ645+AU645+AY645+BC645+BD645+BI645</f>
        <v>0</v>
      </c>
      <c r="BK645" s="120"/>
      <c r="BL645" s="121"/>
      <c r="BM645" s="121"/>
      <c r="BN645" s="122" t="n">
        <f aca="false">SUM(BK645:BM645)</f>
        <v>0</v>
      </c>
      <c r="BO645" s="123"/>
      <c r="BP645" s="123"/>
      <c r="BQ645" s="123"/>
      <c r="BR645" s="122" t="n">
        <f aca="false">SUM(BO645:BQ645)</f>
        <v>0</v>
      </c>
      <c r="BS645" s="123"/>
      <c r="BT645" s="123"/>
      <c r="BU645" s="123"/>
      <c r="BV645" s="122" t="n">
        <f aca="false">SUM(BS645:BU645)</f>
        <v>0</v>
      </c>
      <c r="BW645" s="123"/>
      <c r="BX645" s="123"/>
      <c r="BY645" s="123"/>
      <c r="BZ645" s="122" t="n">
        <f aca="false">SUM(BW645:BY645)</f>
        <v>0</v>
      </c>
      <c r="CA645" s="123"/>
      <c r="CB645" s="123"/>
      <c r="CC645" s="123"/>
      <c r="CD645" s="122" t="n">
        <f aca="false">SUM(CA645:CC645)</f>
        <v>0</v>
      </c>
      <c r="CE645" s="123"/>
      <c r="CF645" s="123"/>
      <c r="CG645" s="123"/>
      <c r="CH645" s="123"/>
      <c r="CI645" s="123"/>
      <c r="CJ645" s="122" t="n">
        <f aca="false">SUM(CF645:CI645)</f>
        <v>0</v>
      </c>
      <c r="CK645" s="123" t="n">
        <f aca="false">BN645+BR645+BV645+BZ645+CD645+CE645+CJ645</f>
        <v>0</v>
      </c>
      <c r="CL645" s="125"/>
      <c r="CM645" s="126"/>
      <c r="CN645" s="32"/>
      <c r="CO645" s="32"/>
      <c r="CP645" s="32"/>
      <c r="CQ645" s="32"/>
      <c r="CR645" s="32"/>
      <c r="CS645" s="32"/>
      <c r="CT645" s="32"/>
    </row>
    <row r="646" customFormat="false" ht="24.75" hidden="false" customHeight="true" outlineLevel="0" collapsed="false">
      <c r="A646" s="32"/>
      <c r="B646" s="106" t="n">
        <f aca="false">B645+1</f>
        <v>31</v>
      </c>
      <c r="C646" s="117" t="n">
        <f aca="false">INDEX(_Rge_Projectdata_IC,$B646,MATCH(C$10,_Rge_Headline_Projectdata,0))</f>
        <v>0</v>
      </c>
      <c r="D646" s="117" t="n">
        <f aca="false">INDEX(_Rge_Projectdata_IC,$B646,MATCH(D$10,_Rge_Headline_Projectdata,0))</f>
        <v>0</v>
      </c>
      <c r="E646" s="118" t="str">
        <f aca="false" t="array" ref="E646:E646">IF(INDEX(_Rge_Projectdata_IC,$B646,MATCH(E$10,_Rge_Headline_Projectdata,0))=0,"",INDEX(_Rge_Projectdata_IC,$B646,MATCH(E$10,_Rge_Headline_Projectdata,0)))</f>
        <v/>
      </c>
      <c r="F646" s="119" t="str">
        <f aca="false">IF(E646&lt;=0,"Open","Closed")</f>
        <v>Closed</v>
      </c>
      <c r="G646" s="120"/>
      <c r="H646" s="121"/>
      <c r="I646" s="121"/>
      <c r="J646" s="121"/>
      <c r="K646" s="122" t="n">
        <f aca="false">SUM(H646:J646)</f>
        <v>0</v>
      </c>
      <c r="L646" s="123"/>
      <c r="M646" s="123"/>
      <c r="N646" s="123"/>
      <c r="O646" s="122" t="n">
        <f aca="false">SUM(L646:N646)</f>
        <v>0</v>
      </c>
      <c r="P646" s="123"/>
      <c r="Q646" s="123"/>
      <c r="R646" s="123"/>
      <c r="S646" s="122" t="n">
        <f aca="false">SUM(P646:R646)</f>
        <v>0</v>
      </c>
      <c r="T646" s="123"/>
      <c r="U646" s="123"/>
      <c r="V646" s="123"/>
      <c r="W646" s="122" t="n">
        <f aca="false">SUM(T646:V646)</f>
        <v>0</v>
      </c>
      <c r="X646" s="123"/>
      <c r="Y646" s="123"/>
      <c r="Z646" s="123"/>
      <c r="AA646" s="122" t="n">
        <f aca="false">SUM(X646:Z646)</f>
        <v>0</v>
      </c>
      <c r="AB646" s="123"/>
      <c r="AC646" s="123"/>
      <c r="AD646" s="123"/>
      <c r="AE646" s="123"/>
      <c r="AF646" s="123"/>
      <c r="AG646" s="122" t="n">
        <f aca="false">SUM(AC646:AF646)</f>
        <v>0</v>
      </c>
      <c r="AH646" s="123" t="n">
        <f aca="false">K646+O646+S646+W646+AA646+AB646+AG646</f>
        <v>0</v>
      </c>
      <c r="AI646" s="121"/>
      <c r="AJ646" s="121"/>
      <c r="AK646" s="121"/>
      <c r="AL646" s="121"/>
      <c r="AM646" s="122" t="n">
        <f aca="false">SUM(AJ646:AL646)</f>
        <v>0</v>
      </c>
      <c r="AN646" s="123"/>
      <c r="AO646" s="123"/>
      <c r="AP646" s="123"/>
      <c r="AQ646" s="122" t="n">
        <f aca="false">SUM(AN646:AP646)</f>
        <v>0</v>
      </c>
      <c r="AR646" s="123"/>
      <c r="AS646" s="123"/>
      <c r="AT646" s="123"/>
      <c r="AU646" s="122" t="n">
        <f aca="false">SUM(AR646:AT646)</f>
        <v>0</v>
      </c>
      <c r="AV646" s="123"/>
      <c r="AW646" s="123"/>
      <c r="AX646" s="123"/>
      <c r="AY646" s="122" t="n">
        <f aca="false">SUM(AV646:AX646)</f>
        <v>0</v>
      </c>
      <c r="AZ646" s="123"/>
      <c r="BA646" s="123"/>
      <c r="BB646" s="123"/>
      <c r="BC646" s="122" t="n">
        <f aca="false">SUM(AZ646:BB646)</f>
        <v>0</v>
      </c>
      <c r="BD646" s="123"/>
      <c r="BE646" s="123"/>
      <c r="BF646" s="123"/>
      <c r="BG646" s="123"/>
      <c r="BH646" s="123"/>
      <c r="BI646" s="122" t="n">
        <f aca="false">SUM(BE646:BH646)</f>
        <v>0</v>
      </c>
      <c r="BJ646" s="124" t="n">
        <f aca="false">AM646+AQ646+AU646+AY646+BC646+BD646+BI646</f>
        <v>0</v>
      </c>
      <c r="BK646" s="120"/>
      <c r="BL646" s="121"/>
      <c r="BM646" s="121"/>
      <c r="BN646" s="122" t="n">
        <f aca="false">SUM(BK646:BM646)</f>
        <v>0</v>
      </c>
      <c r="BO646" s="123"/>
      <c r="BP646" s="123"/>
      <c r="BQ646" s="123"/>
      <c r="BR646" s="122" t="n">
        <f aca="false">SUM(BO646:BQ646)</f>
        <v>0</v>
      </c>
      <c r="BS646" s="123"/>
      <c r="BT646" s="123"/>
      <c r="BU646" s="123"/>
      <c r="BV646" s="122" t="n">
        <f aca="false">SUM(BS646:BU646)</f>
        <v>0</v>
      </c>
      <c r="BW646" s="123"/>
      <c r="BX646" s="123"/>
      <c r="BY646" s="123"/>
      <c r="BZ646" s="122" t="n">
        <f aca="false">SUM(BW646:BY646)</f>
        <v>0</v>
      </c>
      <c r="CA646" s="123"/>
      <c r="CB646" s="123"/>
      <c r="CC646" s="123"/>
      <c r="CD646" s="122" t="n">
        <f aca="false">SUM(CA646:CC646)</f>
        <v>0</v>
      </c>
      <c r="CE646" s="123"/>
      <c r="CF646" s="123"/>
      <c r="CG646" s="123"/>
      <c r="CH646" s="123"/>
      <c r="CI646" s="123"/>
      <c r="CJ646" s="122" t="n">
        <f aca="false">SUM(CF646:CI646)</f>
        <v>0</v>
      </c>
      <c r="CK646" s="123" t="n">
        <f aca="false">BN646+BR646+BV646+BZ646+CD646+CE646+CJ646</f>
        <v>0</v>
      </c>
      <c r="CL646" s="125"/>
      <c r="CM646" s="126"/>
      <c r="CN646" s="32"/>
      <c r="CO646" s="32"/>
      <c r="CP646" s="32"/>
      <c r="CQ646" s="32"/>
      <c r="CR646" s="32"/>
      <c r="CS646" s="32"/>
      <c r="CT646" s="32"/>
    </row>
    <row r="647" customFormat="false" ht="24.75" hidden="false" customHeight="true" outlineLevel="0" collapsed="false">
      <c r="A647" s="32"/>
      <c r="B647" s="106" t="n">
        <f aca="false">B646+1</f>
        <v>32</v>
      </c>
      <c r="C647" s="117" t="n">
        <f aca="false">INDEX(_Rge_Projectdata_IC,$B647,MATCH(C$10,_Rge_Headline_Projectdata,0))</f>
        <v>0</v>
      </c>
      <c r="D647" s="117" t="n">
        <f aca="false">INDEX(_Rge_Projectdata_IC,$B647,MATCH(D$10,_Rge_Headline_Projectdata,0))</f>
        <v>0</v>
      </c>
      <c r="E647" s="118" t="str">
        <f aca="false" t="array" ref="E647:E647">IF(INDEX(_Rge_Projectdata_IC,$B647,MATCH(E$10,_Rge_Headline_Projectdata,0))=0,"",INDEX(_Rge_Projectdata_IC,$B647,MATCH(E$10,_Rge_Headline_Projectdata,0)))</f>
        <v/>
      </c>
      <c r="F647" s="119" t="str">
        <f aca="false">IF(E647&lt;=0,"Open","Closed")</f>
        <v>Closed</v>
      </c>
      <c r="G647" s="120"/>
      <c r="H647" s="121"/>
      <c r="I647" s="121"/>
      <c r="J647" s="121"/>
      <c r="K647" s="122" t="n">
        <f aca="false">SUM(H647:J647)</f>
        <v>0</v>
      </c>
      <c r="L647" s="123"/>
      <c r="M647" s="123"/>
      <c r="N647" s="123"/>
      <c r="O647" s="122" t="n">
        <f aca="false">SUM(L647:N647)</f>
        <v>0</v>
      </c>
      <c r="P647" s="123"/>
      <c r="Q647" s="123"/>
      <c r="R647" s="123"/>
      <c r="S647" s="122" t="n">
        <f aca="false">SUM(P647:R647)</f>
        <v>0</v>
      </c>
      <c r="T647" s="123"/>
      <c r="U647" s="123"/>
      <c r="V647" s="123"/>
      <c r="W647" s="122" t="n">
        <f aca="false">SUM(T647:V647)</f>
        <v>0</v>
      </c>
      <c r="X647" s="123"/>
      <c r="Y647" s="123"/>
      <c r="Z647" s="123"/>
      <c r="AA647" s="122" t="n">
        <f aca="false">SUM(X647:Z647)</f>
        <v>0</v>
      </c>
      <c r="AB647" s="123"/>
      <c r="AC647" s="123"/>
      <c r="AD647" s="123"/>
      <c r="AE647" s="123"/>
      <c r="AF647" s="123"/>
      <c r="AG647" s="122" t="n">
        <f aca="false">SUM(AC647:AF647)</f>
        <v>0</v>
      </c>
      <c r="AH647" s="123" t="n">
        <f aca="false">K647+O647+S647+W647+AA647+AB647+AG647</f>
        <v>0</v>
      </c>
      <c r="AI647" s="121"/>
      <c r="AJ647" s="121"/>
      <c r="AK647" s="121"/>
      <c r="AL647" s="121"/>
      <c r="AM647" s="122" t="n">
        <f aca="false">SUM(AJ647:AL647)</f>
        <v>0</v>
      </c>
      <c r="AN647" s="123"/>
      <c r="AO647" s="123"/>
      <c r="AP647" s="123"/>
      <c r="AQ647" s="122" t="n">
        <f aca="false">SUM(AN647:AP647)</f>
        <v>0</v>
      </c>
      <c r="AR647" s="123"/>
      <c r="AS647" s="123"/>
      <c r="AT647" s="123"/>
      <c r="AU647" s="122" t="n">
        <f aca="false">SUM(AR647:AT647)</f>
        <v>0</v>
      </c>
      <c r="AV647" s="123"/>
      <c r="AW647" s="123"/>
      <c r="AX647" s="123"/>
      <c r="AY647" s="122" t="n">
        <f aca="false">SUM(AV647:AX647)</f>
        <v>0</v>
      </c>
      <c r="AZ647" s="123"/>
      <c r="BA647" s="123"/>
      <c r="BB647" s="123"/>
      <c r="BC647" s="122" t="n">
        <f aca="false">SUM(AZ647:BB647)</f>
        <v>0</v>
      </c>
      <c r="BD647" s="123"/>
      <c r="BE647" s="123"/>
      <c r="BF647" s="123"/>
      <c r="BG647" s="123"/>
      <c r="BH647" s="123"/>
      <c r="BI647" s="122" t="n">
        <f aca="false">SUM(BE647:BH647)</f>
        <v>0</v>
      </c>
      <c r="BJ647" s="124" t="n">
        <f aca="false">AM647+AQ647+AU647+AY647+BC647+BD647+BI647</f>
        <v>0</v>
      </c>
      <c r="BK647" s="120"/>
      <c r="BL647" s="121"/>
      <c r="BM647" s="121"/>
      <c r="BN647" s="122" t="n">
        <f aca="false">SUM(BK647:BM647)</f>
        <v>0</v>
      </c>
      <c r="BO647" s="123"/>
      <c r="BP647" s="123"/>
      <c r="BQ647" s="123"/>
      <c r="BR647" s="122" t="n">
        <f aca="false">SUM(BO647:BQ647)</f>
        <v>0</v>
      </c>
      <c r="BS647" s="123"/>
      <c r="BT647" s="123"/>
      <c r="BU647" s="123"/>
      <c r="BV647" s="122" t="n">
        <f aca="false">SUM(BS647:BU647)</f>
        <v>0</v>
      </c>
      <c r="BW647" s="123"/>
      <c r="BX647" s="123"/>
      <c r="BY647" s="123"/>
      <c r="BZ647" s="122" t="n">
        <f aca="false">SUM(BW647:BY647)</f>
        <v>0</v>
      </c>
      <c r="CA647" s="123"/>
      <c r="CB647" s="123"/>
      <c r="CC647" s="123"/>
      <c r="CD647" s="122" t="n">
        <f aca="false">SUM(CA647:CC647)</f>
        <v>0</v>
      </c>
      <c r="CE647" s="123"/>
      <c r="CF647" s="123"/>
      <c r="CG647" s="123"/>
      <c r="CH647" s="123"/>
      <c r="CI647" s="123"/>
      <c r="CJ647" s="122" t="n">
        <f aca="false">SUM(CF647:CI647)</f>
        <v>0</v>
      </c>
      <c r="CK647" s="123" t="n">
        <f aca="false">BN647+BR647+BV647+BZ647+CD647+CE647+CJ647</f>
        <v>0</v>
      </c>
      <c r="CL647" s="125"/>
      <c r="CM647" s="126"/>
      <c r="CN647" s="32"/>
      <c r="CO647" s="32"/>
      <c r="CP647" s="32"/>
      <c r="CQ647" s="32"/>
      <c r="CR647" s="32"/>
      <c r="CS647" s="32"/>
      <c r="CT647" s="32"/>
    </row>
    <row r="648" customFormat="false" ht="24.75" hidden="false" customHeight="true" outlineLevel="0" collapsed="false">
      <c r="A648" s="32"/>
      <c r="B648" s="106" t="n">
        <f aca="false">B647+1</f>
        <v>33</v>
      </c>
      <c r="C648" s="117" t="n">
        <f aca="false">INDEX(_Rge_Projectdata_IC,$B648,MATCH(C$10,_Rge_Headline_Projectdata,0))</f>
        <v>0</v>
      </c>
      <c r="D648" s="117" t="n">
        <f aca="false">INDEX(_Rge_Projectdata_IC,$B648,MATCH(D$10,_Rge_Headline_Projectdata,0))</f>
        <v>0</v>
      </c>
      <c r="E648" s="118" t="str">
        <f aca="false" t="array" ref="E648:E648">IF(INDEX(_Rge_Projectdata_IC,$B648,MATCH(E$10,_Rge_Headline_Projectdata,0))=0,"",INDEX(_Rge_Projectdata_IC,$B648,MATCH(E$10,_Rge_Headline_Projectdata,0)))</f>
        <v/>
      </c>
      <c r="F648" s="119" t="str">
        <f aca="false">IF(E648&lt;=0,"Open","Closed")</f>
        <v>Closed</v>
      </c>
      <c r="G648" s="120"/>
      <c r="H648" s="121"/>
      <c r="I648" s="121"/>
      <c r="J648" s="121"/>
      <c r="K648" s="122" t="n">
        <f aca="false">SUM(H648:J648)</f>
        <v>0</v>
      </c>
      <c r="L648" s="123"/>
      <c r="M648" s="123"/>
      <c r="N648" s="123"/>
      <c r="O648" s="122" t="n">
        <f aca="false">SUM(L648:N648)</f>
        <v>0</v>
      </c>
      <c r="P648" s="123"/>
      <c r="Q648" s="123"/>
      <c r="R648" s="123"/>
      <c r="S648" s="122" t="n">
        <f aca="false">SUM(P648:R648)</f>
        <v>0</v>
      </c>
      <c r="T648" s="123"/>
      <c r="U648" s="123"/>
      <c r="V648" s="123"/>
      <c r="W648" s="122" t="n">
        <f aca="false">SUM(T648:V648)</f>
        <v>0</v>
      </c>
      <c r="X648" s="123"/>
      <c r="Y648" s="123"/>
      <c r="Z648" s="123"/>
      <c r="AA648" s="122" t="n">
        <f aca="false">SUM(X648:Z648)</f>
        <v>0</v>
      </c>
      <c r="AB648" s="123"/>
      <c r="AC648" s="123"/>
      <c r="AD648" s="123"/>
      <c r="AE648" s="123"/>
      <c r="AF648" s="123"/>
      <c r="AG648" s="122" t="n">
        <f aca="false">SUM(AC648:AF648)</f>
        <v>0</v>
      </c>
      <c r="AH648" s="123" t="n">
        <f aca="false">K648+O648+S648+W648+AA648+AB648+AG648</f>
        <v>0</v>
      </c>
      <c r="AI648" s="121"/>
      <c r="AJ648" s="121"/>
      <c r="AK648" s="121"/>
      <c r="AL648" s="121"/>
      <c r="AM648" s="122" t="n">
        <f aca="false">SUM(AJ648:AL648)</f>
        <v>0</v>
      </c>
      <c r="AN648" s="123"/>
      <c r="AO648" s="123"/>
      <c r="AP648" s="123"/>
      <c r="AQ648" s="122" t="n">
        <f aca="false">SUM(AN648:AP648)</f>
        <v>0</v>
      </c>
      <c r="AR648" s="123"/>
      <c r="AS648" s="123"/>
      <c r="AT648" s="123"/>
      <c r="AU648" s="122" t="n">
        <f aca="false">SUM(AR648:AT648)</f>
        <v>0</v>
      </c>
      <c r="AV648" s="123"/>
      <c r="AW648" s="123"/>
      <c r="AX648" s="123"/>
      <c r="AY648" s="122" t="n">
        <f aca="false">SUM(AV648:AX648)</f>
        <v>0</v>
      </c>
      <c r="AZ648" s="123"/>
      <c r="BA648" s="123"/>
      <c r="BB648" s="123"/>
      <c r="BC648" s="122" t="n">
        <f aca="false">SUM(AZ648:BB648)</f>
        <v>0</v>
      </c>
      <c r="BD648" s="123"/>
      <c r="BE648" s="123"/>
      <c r="BF648" s="123"/>
      <c r="BG648" s="123"/>
      <c r="BH648" s="123"/>
      <c r="BI648" s="122" t="n">
        <f aca="false">SUM(BE648:BH648)</f>
        <v>0</v>
      </c>
      <c r="BJ648" s="124" t="n">
        <f aca="false">AM648+AQ648+AU648+AY648+BC648+BD648+BI648</f>
        <v>0</v>
      </c>
      <c r="BK648" s="120"/>
      <c r="BL648" s="121"/>
      <c r="BM648" s="121"/>
      <c r="BN648" s="122" t="n">
        <f aca="false">SUM(BK648:BM648)</f>
        <v>0</v>
      </c>
      <c r="BO648" s="123"/>
      <c r="BP648" s="123"/>
      <c r="BQ648" s="123"/>
      <c r="BR648" s="122" t="n">
        <f aca="false">SUM(BO648:BQ648)</f>
        <v>0</v>
      </c>
      <c r="BS648" s="123"/>
      <c r="BT648" s="123"/>
      <c r="BU648" s="123"/>
      <c r="BV648" s="122" t="n">
        <f aca="false">SUM(BS648:BU648)</f>
        <v>0</v>
      </c>
      <c r="BW648" s="123"/>
      <c r="BX648" s="123"/>
      <c r="BY648" s="123"/>
      <c r="BZ648" s="122" t="n">
        <f aca="false">SUM(BW648:BY648)</f>
        <v>0</v>
      </c>
      <c r="CA648" s="123"/>
      <c r="CB648" s="123"/>
      <c r="CC648" s="123"/>
      <c r="CD648" s="122" t="n">
        <f aca="false">SUM(CA648:CC648)</f>
        <v>0</v>
      </c>
      <c r="CE648" s="123"/>
      <c r="CF648" s="123"/>
      <c r="CG648" s="123"/>
      <c r="CH648" s="123"/>
      <c r="CI648" s="123"/>
      <c r="CJ648" s="122" t="n">
        <f aca="false">SUM(CF648:CI648)</f>
        <v>0</v>
      </c>
      <c r="CK648" s="123" t="n">
        <f aca="false">BN648+BR648+BV648+BZ648+CD648+CE648+CJ648</f>
        <v>0</v>
      </c>
      <c r="CL648" s="125"/>
      <c r="CM648" s="126"/>
      <c r="CN648" s="32"/>
      <c r="CO648" s="32"/>
      <c r="CP648" s="32"/>
      <c r="CQ648" s="32"/>
      <c r="CR648" s="32"/>
      <c r="CS648" s="32"/>
      <c r="CT648" s="32"/>
    </row>
    <row r="649" customFormat="false" ht="24.75" hidden="false" customHeight="true" outlineLevel="0" collapsed="false">
      <c r="A649" s="32"/>
      <c r="B649" s="106" t="n">
        <f aca="false">B648+1</f>
        <v>34</v>
      </c>
      <c r="C649" s="117" t="n">
        <f aca="false">INDEX(_Rge_Projectdata_IC,$B649,MATCH(C$10,_Rge_Headline_Projectdata,0))</f>
        <v>0</v>
      </c>
      <c r="D649" s="117" t="n">
        <f aca="false">INDEX(_Rge_Projectdata_IC,$B649,MATCH(D$10,_Rge_Headline_Projectdata,0))</f>
        <v>0</v>
      </c>
      <c r="E649" s="118" t="str">
        <f aca="false" t="array" ref="E649:E649">IF(INDEX(_Rge_Projectdata_IC,$B649,MATCH(E$10,_Rge_Headline_Projectdata,0))=0,"",INDEX(_Rge_Projectdata_IC,$B649,MATCH(E$10,_Rge_Headline_Projectdata,0)))</f>
        <v/>
      </c>
      <c r="F649" s="119" t="str">
        <f aca="false">IF(E649&lt;=0,"Open","Closed")</f>
        <v>Closed</v>
      </c>
      <c r="G649" s="120"/>
      <c r="H649" s="121"/>
      <c r="I649" s="121"/>
      <c r="J649" s="121"/>
      <c r="K649" s="122" t="n">
        <f aca="false">SUM(H649:J649)</f>
        <v>0</v>
      </c>
      <c r="L649" s="123"/>
      <c r="M649" s="123"/>
      <c r="N649" s="123"/>
      <c r="O649" s="122" t="n">
        <f aca="false">SUM(L649:N649)</f>
        <v>0</v>
      </c>
      <c r="P649" s="123"/>
      <c r="Q649" s="123"/>
      <c r="R649" s="123"/>
      <c r="S649" s="122" t="n">
        <f aca="false">SUM(P649:R649)</f>
        <v>0</v>
      </c>
      <c r="T649" s="123"/>
      <c r="U649" s="123"/>
      <c r="V649" s="123"/>
      <c r="W649" s="122" t="n">
        <f aca="false">SUM(T649:V649)</f>
        <v>0</v>
      </c>
      <c r="X649" s="123"/>
      <c r="Y649" s="123"/>
      <c r="Z649" s="123"/>
      <c r="AA649" s="122" t="n">
        <f aca="false">SUM(X649:Z649)</f>
        <v>0</v>
      </c>
      <c r="AB649" s="123"/>
      <c r="AC649" s="123"/>
      <c r="AD649" s="123"/>
      <c r="AE649" s="123"/>
      <c r="AF649" s="123"/>
      <c r="AG649" s="122" t="n">
        <f aca="false">SUM(AC649:AF649)</f>
        <v>0</v>
      </c>
      <c r="AH649" s="123" t="n">
        <f aca="false">K649+O649+S649+W649+AA649+AB649+AG649</f>
        <v>0</v>
      </c>
      <c r="AI649" s="121"/>
      <c r="AJ649" s="121"/>
      <c r="AK649" s="121"/>
      <c r="AL649" s="121"/>
      <c r="AM649" s="122" t="n">
        <f aca="false">SUM(AJ649:AL649)</f>
        <v>0</v>
      </c>
      <c r="AN649" s="123"/>
      <c r="AO649" s="123"/>
      <c r="AP649" s="123"/>
      <c r="AQ649" s="122" t="n">
        <f aca="false">SUM(AN649:AP649)</f>
        <v>0</v>
      </c>
      <c r="AR649" s="123"/>
      <c r="AS649" s="123"/>
      <c r="AT649" s="123"/>
      <c r="AU649" s="122" t="n">
        <f aca="false">SUM(AR649:AT649)</f>
        <v>0</v>
      </c>
      <c r="AV649" s="123"/>
      <c r="AW649" s="123"/>
      <c r="AX649" s="123"/>
      <c r="AY649" s="122" t="n">
        <f aca="false">SUM(AV649:AX649)</f>
        <v>0</v>
      </c>
      <c r="AZ649" s="123"/>
      <c r="BA649" s="123"/>
      <c r="BB649" s="123"/>
      <c r="BC649" s="122" t="n">
        <f aca="false">SUM(AZ649:BB649)</f>
        <v>0</v>
      </c>
      <c r="BD649" s="123"/>
      <c r="BE649" s="123"/>
      <c r="BF649" s="123"/>
      <c r="BG649" s="123"/>
      <c r="BH649" s="123"/>
      <c r="BI649" s="122" t="n">
        <f aca="false">SUM(BE649:BH649)</f>
        <v>0</v>
      </c>
      <c r="BJ649" s="124" t="n">
        <f aca="false">AM649+AQ649+AU649+AY649+BC649+BD649+BI649</f>
        <v>0</v>
      </c>
      <c r="BK649" s="120"/>
      <c r="BL649" s="121"/>
      <c r="BM649" s="121"/>
      <c r="BN649" s="122" t="n">
        <f aca="false">SUM(BK649:BM649)</f>
        <v>0</v>
      </c>
      <c r="BO649" s="123"/>
      <c r="BP649" s="123"/>
      <c r="BQ649" s="123"/>
      <c r="BR649" s="122" t="n">
        <f aca="false">SUM(BO649:BQ649)</f>
        <v>0</v>
      </c>
      <c r="BS649" s="123"/>
      <c r="BT649" s="123"/>
      <c r="BU649" s="123"/>
      <c r="BV649" s="122" t="n">
        <f aca="false">SUM(BS649:BU649)</f>
        <v>0</v>
      </c>
      <c r="BW649" s="123"/>
      <c r="BX649" s="123"/>
      <c r="BY649" s="123"/>
      <c r="BZ649" s="122" t="n">
        <f aca="false">SUM(BW649:BY649)</f>
        <v>0</v>
      </c>
      <c r="CA649" s="123"/>
      <c r="CB649" s="123"/>
      <c r="CC649" s="123"/>
      <c r="CD649" s="122" t="n">
        <f aca="false">SUM(CA649:CC649)</f>
        <v>0</v>
      </c>
      <c r="CE649" s="123"/>
      <c r="CF649" s="123"/>
      <c r="CG649" s="123"/>
      <c r="CH649" s="123"/>
      <c r="CI649" s="123"/>
      <c r="CJ649" s="122" t="n">
        <f aca="false">SUM(CF649:CI649)</f>
        <v>0</v>
      </c>
      <c r="CK649" s="123" t="n">
        <f aca="false">BN649+BR649+BV649+BZ649+CD649+CE649+CJ649</f>
        <v>0</v>
      </c>
      <c r="CL649" s="125"/>
      <c r="CM649" s="126"/>
      <c r="CN649" s="32"/>
      <c r="CO649" s="32"/>
      <c r="CP649" s="32"/>
      <c r="CQ649" s="32"/>
      <c r="CR649" s="32"/>
      <c r="CS649" s="32"/>
      <c r="CT649" s="32"/>
    </row>
    <row r="650" customFormat="false" ht="24.75" hidden="false" customHeight="true" outlineLevel="0" collapsed="false">
      <c r="A650" s="32"/>
      <c r="B650" s="106" t="n">
        <f aca="false">B649+1</f>
        <v>35</v>
      </c>
      <c r="C650" s="117" t="n">
        <f aca="false">INDEX(_Rge_Projectdata_IC,$B650,MATCH(C$10,_Rge_Headline_Projectdata,0))</f>
        <v>0</v>
      </c>
      <c r="D650" s="117" t="n">
        <f aca="false">INDEX(_Rge_Projectdata_IC,$B650,MATCH(D$10,_Rge_Headline_Projectdata,0))</f>
        <v>0</v>
      </c>
      <c r="E650" s="118" t="str">
        <f aca="false" t="array" ref="E650:E650">IF(INDEX(_Rge_Projectdata_IC,$B650,MATCH(E$10,_Rge_Headline_Projectdata,0))=0,"",INDEX(_Rge_Projectdata_IC,$B650,MATCH(E$10,_Rge_Headline_Projectdata,0)))</f>
        <v/>
      </c>
      <c r="F650" s="119" t="str">
        <f aca="false">IF(E650&lt;=0,"Open","Closed")</f>
        <v>Closed</v>
      </c>
      <c r="G650" s="120"/>
      <c r="H650" s="121"/>
      <c r="I650" s="121"/>
      <c r="J650" s="121"/>
      <c r="K650" s="122" t="n">
        <f aca="false">SUM(H650:J650)</f>
        <v>0</v>
      </c>
      <c r="L650" s="123"/>
      <c r="M650" s="123"/>
      <c r="N650" s="123"/>
      <c r="O650" s="122" t="n">
        <f aca="false">SUM(L650:N650)</f>
        <v>0</v>
      </c>
      <c r="P650" s="123"/>
      <c r="Q650" s="123"/>
      <c r="R650" s="123"/>
      <c r="S650" s="122" t="n">
        <f aca="false">SUM(P650:R650)</f>
        <v>0</v>
      </c>
      <c r="T650" s="123"/>
      <c r="U650" s="123"/>
      <c r="V650" s="123"/>
      <c r="W650" s="122" t="n">
        <f aca="false">SUM(T650:V650)</f>
        <v>0</v>
      </c>
      <c r="X650" s="123"/>
      <c r="Y650" s="123"/>
      <c r="Z650" s="123"/>
      <c r="AA650" s="122" t="n">
        <f aca="false">SUM(X650:Z650)</f>
        <v>0</v>
      </c>
      <c r="AB650" s="123"/>
      <c r="AC650" s="123"/>
      <c r="AD650" s="123"/>
      <c r="AE650" s="123"/>
      <c r="AF650" s="123"/>
      <c r="AG650" s="122" t="n">
        <f aca="false">SUM(AC650:AF650)</f>
        <v>0</v>
      </c>
      <c r="AH650" s="123" t="n">
        <f aca="false">K650+O650+S650+W650+AA650+AB650+AG650</f>
        <v>0</v>
      </c>
      <c r="AI650" s="121"/>
      <c r="AJ650" s="121"/>
      <c r="AK650" s="121"/>
      <c r="AL650" s="121"/>
      <c r="AM650" s="122" t="n">
        <f aca="false">SUM(AJ650:AL650)</f>
        <v>0</v>
      </c>
      <c r="AN650" s="123"/>
      <c r="AO650" s="123"/>
      <c r="AP650" s="123"/>
      <c r="AQ650" s="122" t="n">
        <f aca="false">SUM(AN650:AP650)</f>
        <v>0</v>
      </c>
      <c r="AR650" s="123"/>
      <c r="AS650" s="123"/>
      <c r="AT650" s="123"/>
      <c r="AU650" s="122" t="n">
        <f aca="false">SUM(AR650:AT650)</f>
        <v>0</v>
      </c>
      <c r="AV650" s="123"/>
      <c r="AW650" s="123"/>
      <c r="AX650" s="123"/>
      <c r="AY650" s="122" t="n">
        <f aca="false">SUM(AV650:AX650)</f>
        <v>0</v>
      </c>
      <c r="AZ650" s="123"/>
      <c r="BA650" s="123"/>
      <c r="BB650" s="123"/>
      <c r="BC650" s="122" t="n">
        <f aca="false">SUM(AZ650:BB650)</f>
        <v>0</v>
      </c>
      <c r="BD650" s="123"/>
      <c r="BE650" s="123"/>
      <c r="BF650" s="123"/>
      <c r="BG650" s="123"/>
      <c r="BH650" s="123"/>
      <c r="BI650" s="122" t="n">
        <f aca="false">SUM(BE650:BH650)</f>
        <v>0</v>
      </c>
      <c r="BJ650" s="124" t="n">
        <f aca="false">AM650+AQ650+AU650+AY650+BC650+BD650+BI650</f>
        <v>0</v>
      </c>
      <c r="BK650" s="120"/>
      <c r="BL650" s="121"/>
      <c r="BM650" s="121"/>
      <c r="BN650" s="122" t="n">
        <f aca="false">SUM(BK650:BM650)</f>
        <v>0</v>
      </c>
      <c r="BO650" s="123"/>
      <c r="BP650" s="123"/>
      <c r="BQ650" s="123"/>
      <c r="BR650" s="122" t="n">
        <f aca="false">SUM(BO650:BQ650)</f>
        <v>0</v>
      </c>
      <c r="BS650" s="123"/>
      <c r="BT650" s="123"/>
      <c r="BU650" s="123"/>
      <c r="BV650" s="122" t="n">
        <f aca="false">SUM(BS650:BU650)</f>
        <v>0</v>
      </c>
      <c r="BW650" s="123"/>
      <c r="BX650" s="123"/>
      <c r="BY650" s="123"/>
      <c r="BZ650" s="122" t="n">
        <f aca="false">SUM(BW650:BY650)</f>
        <v>0</v>
      </c>
      <c r="CA650" s="123"/>
      <c r="CB650" s="123"/>
      <c r="CC650" s="123"/>
      <c r="CD650" s="122" t="n">
        <f aca="false">SUM(CA650:CC650)</f>
        <v>0</v>
      </c>
      <c r="CE650" s="123"/>
      <c r="CF650" s="123"/>
      <c r="CG650" s="123"/>
      <c r="CH650" s="123"/>
      <c r="CI650" s="123"/>
      <c r="CJ650" s="122" t="n">
        <f aca="false">SUM(CF650:CI650)</f>
        <v>0</v>
      </c>
      <c r="CK650" s="123" t="n">
        <f aca="false">BN650+BR650+BV650+BZ650+CD650+CE650+CJ650</f>
        <v>0</v>
      </c>
      <c r="CL650" s="125"/>
      <c r="CM650" s="126"/>
      <c r="CN650" s="32"/>
      <c r="CO650" s="32"/>
      <c r="CP650" s="32"/>
      <c r="CQ650" s="32"/>
      <c r="CR650" s="32"/>
      <c r="CS650" s="32"/>
      <c r="CT650" s="32"/>
    </row>
    <row r="651" customFormat="false" ht="24.75" hidden="false" customHeight="true" outlineLevel="0" collapsed="false">
      <c r="A651" s="32"/>
      <c r="B651" s="106" t="n">
        <f aca="false">B650+1</f>
        <v>36</v>
      </c>
      <c r="C651" s="117" t="n">
        <f aca="false">INDEX(_Rge_Projectdata_IC,$B651,MATCH(C$10,_Rge_Headline_Projectdata,0))</f>
        <v>0</v>
      </c>
      <c r="D651" s="117" t="n">
        <f aca="false">INDEX(_Rge_Projectdata_IC,$B651,MATCH(D$10,_Rge_Headline_Projectdata,0))</f>
        <v>0</v>
      </c>
      <c r="E651" s="118" t="str">
        <f aca="false" t="array" ref="E651:E651">IF(INDEX(_Rge_Projectdata_IC,$B651,MATCH(E$10,_Rge_Headline_Projectdata,0))=0,"",INDEX(_Rge_Projectdata_IC,$B651,MATCH(E$10,_Rge_Headline_Projectdata,0)))</f>
        <v/>
      </c>
      <c r="F651" s="119" t="str">
        <f aca="false">IF(E651&lt;=0,"Open","Closed")</f>
        <v>Closed</v>
      </c>
      <c r="G651" s="120"/>
      <c r="H651" s="121"/>
      <c r="I651" s="121"/>
      <c r="J651" s="121"/>
      <c r="K651" s="122" t="n">
        <f aca="false">SUM(H651:J651)</f>
        <v>0</v>
      </c>
      <c r="L651" s="123"/>
      <c r="M651" s="123"/>
      <c r="N651" s="123"/>
      <c r="O651" s="122" t="n">
        <f aca="false">SUM(L651:N651)</f>
        <v>0</v>
      </c>
      <c r="P651" s="123"/>
      <c r="Q651" s="123"/>
      <c r="R651" s="123"/>
      <c r="S651" s="122" t="n">
        <f aca="false">SUM(P651:R651)</f>
        <v>0</v>
      </c>
      <c r="T651" s="123"/>
      <c r="U651" s="123"/>
      <c r="V651" s="123"/>
      <c r="W651" s="122" t="n">
        <f aca="false">SUM(T651:V651)</f>
        <v>0</v>
      </c>
      <c r="X651" s="123"/>
      <c r="Y651" s="123"/>
      <c r="Z651" s="123"/>
      <c r="AA651" s="122" t="n">
        <f aca="false">SUM(X651:Z651)</f>
        <v>0</v>
      </c>
      <c r="AB651" s="123"/>
      <c r="AC651" s="123"/>
      <c r="AD651" s="123"/>
      <c r="AE651" s="123"/>
      <c r="AF651" s="123"/>
      <c r="AG651" s="122" t="n">
        <f aca="false">SUM(AC651:AF651)</f>
        <v>0</v>
      </c>
      <c r="AH651" s="123" t="n">
        <f aca="false">K651+O651+S651+W651+AA651+AB651+AG651</f>
        <v>0</v>
      </c>
      <c r="AI651" s="121"/>
      <c r="AJ651" s="121"/>
      <c r="AK651" s="121"/>
      <c r="AL651" s="121"/>
      <c r="AM651" s="122" t="n">
        <f aca="false">SUM(AJ651:AL651)</f>
        <v>0</v>
      </c>
      <c r="AN651" s="123"/>
      <c r="AO651" s="123"/>
      <c r="AP651" s="123"/>
      <c r="AQ651" s="122" t="n">
        <f aca="false">SUM(AN651:AP651)</f>
        <v>0</v>
      </c>
      <c r="AR651" s="123"/>
      <c r="AS651" s="123"/>
      <c r="AT651" s="123"/>
      <c r="AU651" s="122" t="n">
        <f aca="false">SUM(AR651:AT651)</f>
        <v>0</v>
      </c>
      <c r="AV651" s="123"/>
      <c r="AW651" s="123"/>
      <c r="AX651" s="123"/>
      <c r="AY651" s="122" t="n">
        <f aca="false">SUM(AV651:AX651)</f>
        <v>0</v>
      </c>
      <c r="AZ651" s="123"/>
      <c r="BA651" s="123"/>
      <c r="BB651" s="123"/>
      <c r="BC651" s="122" t="n">
        <f aca="false">SUM(AZ651:BB651)</f>
        <v>0</v>
      </c>
      <c r="BD651" s="123"/>
      <c r="BE651" s="123"/>
      <c r="BF651" s="123"/>
      <c r="BG651" s="123"/>
      <c r="BH651" s="123"/>
      <c r="BI651" s="122" t="n">
        <f aca="false">SUM(BE651:BH651)</f>
        <v>0</v>
      </c>
      <c r="BJ651" s="124" t="n">
        <f aca="false">AM651+AQ651+AU651+AY651+BC651+BD651+BI651</f>
        <v>0</v>
      </c>
      <c r="BK651" s="120"/>
      <c r="BL651" s="121"/>
      <c r="BM651" s="121"/>
      <c r="BN651" s="122" t="n">
        <f aca="false">SUM(BK651:BM651)</f>
        <v>0</v>
      </c>
      <c r="BO651" s="123"/>
      <c r="BP651" s="123"/>
      <c r="BQ651" s="123"/>
      <c r="BR651" s="122" t="n">
        <f aca="false">SUM(BO651:BQ651)</f>
        <v>0</v>
      </c>
      <c r="BS651" s="123"/>
      <c r="BT651" s="123"/>
      <c r="BU651" s="123"/>
      <c r="BV651" s="122" t="n">
        <f aca="false">SUM(BS651:BU651)</f>
        <v>0</v>
      </c>
      <c r="BW651" s="123"/>
      <c r="BX651" s="123"/>
      <c r="BY651" s="123"/>
      <c r="BZ651" s="122" t="n">
        <f aca="false">SUM(BW651:BY651)</f>
        <v>0</v>
      </c>
      <c r="CA651" s="123"/>
      <c r="CB651" s="123"/>
      <c r="CC651" s="123"/>
      <c r="CD651" s="122" t="n">
        <f aca="false">SUM(CA651:CC651)</f>
        <v>0</v>
      </c>
      <c r="CE651" s="123"/>
      <c r="CF651" s="123"/>
      <c r="CG651" s="123"/>
      <c r="CH651" s="123"/>
      <c r="CI651" s="123"/>
      <c r="CJ651" s="122" t="n">
        <f aca="false">SUM(CF651:CI651)</f>
        <v>0</v>
      </c>
      <c r="CK651" s="123" t="n">
        <f aca="false">BN651+BR651+BV651+BZ651+CD651+CE651+CJ651</f>
        <v>0</v>
      </c>
      <c r="CL651" s="125"/>
      <c r="CM651" s="126"/>
      <c r="CN651" s="32"/>
      <c r="CO651" s="32"/>
      <c r="CP651" s="32"/>
      <c r="CQ651" s="32"/>
      <c r="CR651" s="32"/>
      <c r="CS651" s="32"/>
      <c r="CT651" s="32"/>
    </row>
    <row r="652" customFormat="false" ht="24.75" hidden="false" customHeight="true" outlineLevel="0" collapsed="false">
      <c r="A652" s="32"/>
      <c r="B652" s="106" t="n">
        <f aca="false">B651+1</f>
        <v>37</v>
      </c>
      <c r="C652" s="117" t="n">
        <f aca="false">INDEX(_Rge_Projectdata_IC,$B652,MATCH(C$10,_Rge_Headline_Projectdata,0))</f>
        <v>0</v>
      </c>
      <c r="D652" s="117" t="n">
        <f aca="false">INDEX(_Rge_Projectdata_IC,$B652,MATCH(D$10,_Rge_Headline_Projectdata,0))</f>
        <v>0</v>
      </c>
      <c r="E652" s="118" t="str">
        <f aca="false" t="array" ref="E652:E652">IF(INDEX(_Rge_Projectdata_IC,$B652,MATCH(E$10,_Rge_Headline_Projectdata,0))=0,"",INDEX(_Rge_Projectdata_IC,$B652,MATCH(E$10,_Rge_Headline_Projectdata,0)))</f>
        <v/>
      </c>
      <c r="F652" s="119" t="str">
        <f aca="false">IF(E652&lt;=0,"Open","Closed")</f>
        <v>Closed</v>
      </c>
      <c r="G652" s="120"/>
      <c r="H652" s="121"/>
      <c r="I652" s="121"/>
      <c r="J652" s="121"/>
      <c r="K652" s="122" t="n">
        <f aca="false">SUM(H652:J652)</f>
        <v>0</v>
      </c>
      <c r="L652" s="123"/>
      <c r="M652" s="123"/>
      <c r="N652" s="123"/>
      <c r="O652" s="122" t="n">
        <f aca="false">SUM(L652:N652)</f>
        <v>0</v>
      </c>
      <c r="P652" s="123"/>
      <c r="Q652" s="123"/>
      <c r="R652" s="123"/>
      <c r="S652" s="122" t="n">
        <f aca="false">SUM(P652:R652)</f>
        <v>0</v>
      </c>
      <c r="T652" s="123"/>
      <c r="U652" s="123"/>
      <c r="V652" s="123"/>
      <c r="W652" s="122" t="n">
        <f aca="false">SUM(T652:V652)</f>
        <v>0</v>
      </c>
      <c r="X652" s="123"/>
      <c r="Y652" s="123"/>
      <c r="Z652" s="123"/>
      <c r="AA652" s="122" t="n">
        <f aca="false">SUM(X652:Z652)</f>
        <v>0</v>
      </c>
      <c r="AB652" s="123"/>
      <c r="AC652" s="123"/>
      <c r="AD652" s="123"/>
      <c r="AE652" s="123"/>
      <c r="AF652" s="123"/>
      <c r="AG652" s="122" t="n">
        <f aca="false">SUM(AC652:AF652)</f>
        <v>0</v>
      </c>
      <c r="AH652" s="123" t="n">
        <f aca="false">K652+O652+S652+W652+AA652+AB652+AG652</f>
        <v>0</v>
      </c>
      <c r="AI652" s="121"/>
      <c r="AJ652" s="121"/>
      <c r="AK652" s="121"/>
      <c r="AL652" s="121"/>
      <c r="AM652" s="122" t="n">
        <f aca="false">SUM(AJ652:AL652)</f>
        <v>0</v>
      </c>
      <c r="AN652" s="123"/>
      <c r="AO652" s="123"/>
      <c r="AP652" s="123"/>
      <c r="AQ652" s="122" t="n">
        <f aca="false">SUM(AN652:AP652)</f>
        <v>0</v>
      </c>
      <c r="AR652" s="123"/>
      <c r="AS652" s="123"/>
      <c r="AT652" s="123"/>
      <c r="AU652" s="122" t="n">
        <f aca="false">SUM(AR652:AT652)</f>
        <v>0</v>
      </c>
      <c r="AV652" s="123"/>
      <c r="AW652" s="123"/>
      <c r="AX652" s="123"/>
      <c r="AY652" s="122" t="n">
        <f aca="false">SUM(AV652:AX652)</f>
        <v>0</v>
      </c>
      <c r="AZ652" s="123"/>
      <c r="BA652" s="123"/>
      <c r="BB652" s="123"/>
      <c r="BC652" s="122" t="n">
        <f aca="false">SUM(AZ652:BB652)</f>
        <v>0</v>
      </c>
      <c r="BD652" s="123"/>
      <c r="BE652" s="123"/>
      <c r="BF652" s="123"/>
      <c r="BG652" s="123"/>
      <c r="BH652" s="123"/>
      <c r="BI652" s="122" t="n">
        <f aca="false">SUM(BE652:BH652)</f>
        <v>0</v>
      </c>
      <c r="BJ652" s="124" t="n">
        <f aca="false">AM652+AQ652+AU652+AY652+BC652+BD652+BI652</f>
        <v>0</v>
      </c>
      <c r="BK652" s="120"/>
      <c r="BL652" s="121"/>
      <c r="BM652" s="121"/>
      <c r="BN652" s="122" t="n">
        <f aca="false">SUM(BK652:BM652)</f>
        <v>0</v>
      </c>
      <c r="BO652" s="123"/>
      <c r="BP652" s="123"/>
      <c r="BQ652" s="123"/>
      <c r="BR652" s="122" t="n">
        <f aca="false">SUM(BO652:BQ652)</f>
        <v>0</v>
      </c>
      <c r="BS652" s="123"/>
      <c r="BT652" s="123"/>
      <c r="BU652" s="123"/>
      <c r="BV652" s="122" t="n">
        <f aca="false">SUM(BS652:BU652)</f>
        <v>0</v>
      </c>
      <c r="BW652" s="123"/>
      <c r="BX652" s="123"/>
      <c r="BY652" s="123"/>
      <c r="BZ652" s="122" t="n">
        <f aca="false">SUM(BW652:BY652)</f>
        <v>0</v>
      </c>
      <c r="CA652" s="123"/>
      <c r="CB652" s="123"/>
      <c r="CC652" s="123"/>
      <c r="CD652" s="122" t="n">
        <f aca="false">SUM(CA652:CC652)</f>
        <v>0</v>
      </c>
      <c r="CE652" s="123"/>
      <c r="CF652" s="123"/>
      <c r="CG652" s="123"/>
      <c r="CH652" s="123"/>
      <c r="CI652" s="123"/>
      <c r="CJ652" s="122" t="n">
        <f aca="false">SUM(CF652:CI652)</f>
        <v>0</v>
      </c>
      <c r="CK652" s="123" t="n">
        <f aca="false">BN652+BR652+BV652+BZ652+CD652+CE652+CJ652</f>
        <v>0</v>
      </c>
      <c r="CL652" s="125"/>
      <c r="CM652" s="126"/>
      <c r="CN652" s="32"/>
      <c r="CO652" s="32"/>
      <c r="CP652" s="32"/>
      <c r="CQ652" s="32"/>
      <c r="CR652" s="32"/>
      <c r="CS652" s="32"/>
      <c r="CT652" s="32"/>
    </row>
    <row r="653" customFormat="false" ht="24.75" hidden="false" customHeight="true" outlineLevel="0" collapsed="false">
      <c r="A653" s="32"/>
      <c r="B653" s="106" t="n">
        <f aca="false">B652+1</f>
        <v>38</v>
      </c>
      <c r="C653" s="117" t="n">
        <f aca="false">INDEX(_Rge_Projectdata_IC,$B653,MATCH(C$10,_Rge_Headline_Projectdata,0))</f>
        <v>0</v>
      </c>
      <c r="D653" s="117" t="n">
        <f aca="false">INDEX(_Rge_Projectdata_IC,$B653,MATCH(D$10,_Rge_Headline_Projectdata,0))</f>
        <v>0</v>
      </c>
      <c r="E653" s="118" t="str">
        <f aca="false" t="array" ref="E653:E653">IF(INDEX(_Rge_Projectdata_IC,$B653,MATCH(E$10,_Rge_Headline_Projectdata,0))=0,"",INDEX(_Rge_Projectdata_IC,$B653,MATCH(E$10,_Rge_Headline_Projectdata,0)))</f>
        <v/>
      </c>
      <c r="F653" s="119" t="str">
        <f aca="false">IF(E653&lt;=0,"Open","Closed")</f>
        <v>Closed</v>
      </c>
      <c r="G653" s="120"/>
      <c r="H653" s="121"/>
      <c r="I653" s="121"/>
      <c r="J653" s="121"/>
      <c r="K653" s="122" t="n">
        <f aca="false">SUM(H653:J653)</f>
        <v>0</v>
      </c>
      <c r="L653" s="123"/>
      <c r="M653" s="123"/>
      <c r="N653" s="123"/>
      <c r="O653" s="122" t="n">
        <f aca="false">SUM(L653:N653)</f>
        <v>0</v>
      </c>
      <c r="P653" s="123"/>
      <c r="Q653" s="123"/>
      <c r="R653" s="123"/>
      <c r="S653" s="122" t="n">
        <f aca="false">SUM(P653:R653)</f>
        <v>0</v>
      </c>
      <c r="T653" s="123"/>
      <c r="U653" s="123"/>
      <c r="V653" s="123"/>
      <c r="W653" s="122" t="n">
        <f aca="false">SUM(T653:V653)</f>
        <v>0</v>
      </c>
      <c r="X653" s="123"/>
      <c r="Y653" s="123"/>
      <c r="Z653" s="123"/>
      <c r="AA653" s="122" t="n">
        <f aca="false">SUM(X653:Z653)</f>
        <v>0</v>
      </c>
      <c r="AB653" s="123"/>
      <c r="AC653" s="123"/>
      <c r="AD653" s="123"/>
      <c r="AE653" s="123"/>
      <c r="AF653" s="123"/>
      <c r="AG653" s="122" t="n">
        <f aca="false">SUM(AC653:AF653)</f>
        <v>0</v>
      </c>
      <c r="AH653" s="123" t="n">
        <f aca="false">K653+O653+S653+W653+AA653+AB653+AG653</f>
        <v>0</v>
      </c>
      <c r="AI653" s="121"/>
      <c r="AJ653" s="121"/>
      <c r="AK653" s="121"/>
      <c r="AL653" s="121"/>
      <c r="AM653" s="122" t="n">
        <f aca="false">SUM(AJ653:AL653)</f>
        <v>0</v>
      </c>
      <c r="AN653" s="123"/>
      <c r="AO653" s="123"/>
      <c r="AP653" s="123"/>
      <c r="AQ653" s="122" t="n">
        <f aca="false">SUM(AN653:AP653)</f>
        <v>0</v>
      </c>
      <c r="AR653" s="123"/>
      <c r="AS653" s="123"/>
      <c r="AT653" s="123"/>
      <c r="AU653" s="122" t="n">
        <f aca="false">SUM(AR653:AT653)</f>
        <v>0</v>
      </c>
      <c r="AV653" s="123"/>
      <c r="AW653" s="123"/>
      <c r="AX653" s="123"/>
      <c r="AY653" s="122" t="n">
        <f aca="false">SUM(AV653:AX653)</f>
        <v>0</v>
      </c>
      <c r="AZ653" s="123"/>
      <c r="BA653" s="123"/>
      <c r="BB653" s="123"/>
      <c r="BC653" s="122" t="n">
        <f aca="false">SUM(AZ653:BB653)</f>
        <v>0</v>
      </c>
      <c r="BD653" s="123"/>
      <c r="BE653" s="123"/>
      <c r="BF653" s="123"/>
      <c r="BG653" s="123"/>
      <c r="BH653" s="123"/>
      <c r="BI653" s="122" t="n">
        <f aca="false">SUM(BE653:BH653)</f>
        <v>0</v>
      </c>
      <c r="BJ653" s="124" t="n">
        <f aca="false">AM653+AQ653+AU653+AY653+BC653+BD653+BI653</f>
        <v>0</v>
      </c>
      <c r="BK653" s="120"/>
      <c r="BL653" s="121"/>
      <c r="BM653" s="121"/>
      <c r="BN653" s="122" t="n">
        <f aca="false">SUM(BK653:BM653)</f>
        <v>0</v>
      </c>
      <c r="BO653" s="123"/>
      <c r="BP653" s="123"/>
      <c r="BQ653" s="123"/>
      <c r="BR653" s="122" t="n">
        <f aca="false">SUM(BO653:BQ653)</f>
        <v>0</v>
      </c>
      <c r="BS653" s="123"/>
      <c r="BT653" s="123"/>
      <c r="BU653" s="123"/>
      <c r="BV653" s="122" t="n">
        <f aca="false">SUM(BS653:BU653)</f>
        <v>0</v>
      </c>
      <c r="BW653" s="123"/>
      <c r="BX653" s="123"/>
      <c r="BY653" s="123"/>
      <c r="BZ653" s="122" t="n">
        <f aca="false">SUM(BW653:BY653)</f>
        <v>0</v>
      </c>
      <c r="CA653" s="123"/>
      <c r="CB653" s="123"/>
      <c r="CC653" s="123"/>
      <c r="CD653" s="122" t="n">
        <f aca="false">SUM(CA653:CC653)</f>
        <v>0</v>
      </c>
      <c r="CE653" s="123"/>
      <c r="CF653" s="123"/>
      <c r="CG653" s="123"/>
      <c r="CH653" s="123"/>
      <c r="CI653" s="123"/>
      <c r="CJ653" s="122" t="n">
        <f aca="false">SUM(CF653:CI653)</f>
        <v>0</v>
      </c>
      <c r="CK653" s="123" t="n">
        <f aca="false">BN653+BR653+BV653+BZ653+CD653+CE653+CJ653</f>
        <v>0</v>
      </c>
      <c r="CL653" s="125"/>
      <c r="CM653" s="126"/>
      <c r="CN653" s="32"/>
      <c r="CO653" s="32"/>
      <c r="CP653" s="32"/>
      <c r="CQ653" s="32"/>
      <c r="CR653" s="32"/>
      <c r="CS653" s="32"/>
      <c r="CT653" s="32"/>
    </row>
    <row r="654" customFormat="false" ht="24.75" hidden="false" customHeight="true" outlineLevel="0" collapsed="false">
      <c r="A654" s="32"/>
      <c r="B654" s="106" t="n">
        <f aca="false">B653+1</f>
        <v>39</v>
      </c>
      <c r="C654" s="117" t="n">
        <f aca="false">INDEX(_Rge_Projectdata_IC,$B654,MATCH(C$10,_Rge_Headline_Projectdata,0))</f>
        <v>0</v>
      </c>
      <c r="D654" s="117" t="n">
        <f aca="false">INDEX(_Rge_Projectdata_IC,$B654,MATCH(D$10,_Rge_Headline_Projectdata,0))</f>
        <v>0</v>
      </c>
      <c r="E654" s="118" t="str">
        <f aca="false" t="array" ref="E654:E654">IF(INDEX(_Rge_Projectdata_IC,$B654,MATCH(E$10,_Rge_Headline_Projectdata,0))=0,"",INDEX(_Rge_Projectdata_IC,$B654,MATCH(E$10,_Rge_Headline_Projectdata,0)))</f>
        <v/>
      </c>
      <c r="F654" s="119" t="str">
        <f aca="false">IF(E654&lt;=0,"Open","Closed")</f>
        <v>Closed</v>
      </c>
      <c r="G654" s="120"/>
      <c r="H654" s="121"/>
      <c r="I654" s="121"/>
      <c r="J654" s="121"/>
      <c r="K654" s="122" t="n">
        <f aca="false">SUM(H654:J654)</f>
        <v>0</v>
      </c>
      <c r="L654" s="123"/>
      <c r="M654" s="123"/>
      <c r="N654" s="123"/>
      <c r="O654" s="122" t="n">
        <f aca="false">SUM(L654:N654)</f>
        <v>0</v>
      </c>
      <c r="P654" s="123"/>
      <c r="Q654" s="123"/>
      <c r="R654" s="123"/>
      <c r="S654" s="122" t="n">
        <f aca="false">SUM(P654:R654)</f>
        <v>0</v>
      </c>
      <c r="T654" s="123"/>
      <c r="U654" s="123"/>
      <c r="V654" s="123"/>
      <c r="W654" s="122" t="n">
        <f aca="false">SUM(T654:V654)</f>
        <v>0</v>
      </c>
      <c r="X654" s="123"/>
      <c r="Y654" s="123"/>
      <c r="Z654" s="123"/>
      <c r="AA654" s="122" t="n">
        <f aca="false">SUM(X654:Z654)</f>
        <v>0</v>
      </c>
      <c r="AB654" s="123"/>
      <c r="AC654" s="123"/>
      <c r="AD654" s="123"/>
      <c r="AE654" s="123"/>
      <c r="AF654" s="123"/>
      <c r="AG654" s="122" t="n">
        <f aca="false">SUM(AC654:AF654)</f>
        <v>0</v>
      </c>
      <c r="AH654" s="123" t="n">
        <f aca="false">K654+O654+S654+W654+AA654+AB654+AG654</f>
        <v>0</v>
      </c>
      <c r="AI654" s="121"/>
      <c r="AJ654" s="121"/>
      <c r="AK654" s="121"/>
      <c r="AL654" s="121"/>
      <c r="AM654" s="122" t="n">
        <f aca="false">SUM(AJ654:AL654)</f>
        <v>0</v>
      </c>
      <c r="AN654" s="123"/>
      <c r="AO654" s="123"/>
      <c r="AP654" s="123"/>
      <c r="AQ654" s="122" t="n">
        <f aca="false">SUM(AN654:AP654)</f>
        <v>0</v>
      </c>
      <c r="AR654" s="123"/>
      <c r="AS654" s="123"/>
      <c r="AT654" s="123"/>
      <c r="AU654" s="122" t="n">
        <f aca="false">SUM(AR654:AT654)</f>
        <v>0</v>
      </c>
      <c r="AV654" s="123"/>
      <c r="AW654" s="123"/>
      <c r="AX654" s="123"/>
      <c r="AY654" s="122" t="n">
        <f aca="false">SUM(AV654:AX654)</f>
        <v>0</v>
      </c>
      <c r="AZ654" s="123"/>
      <c r="BA654" s="123"/>
      <c r="BB654" s="123"/>
      <c r="BC654" s="122" t="n">
        <f aca="false">SUM(AZ654:BB654)</f>
        <v>0</v>
      </c>
      <c r="BD654" s="123"/>
      <c r="BE654" s="123"/>
      <c r="BF654" s="123"/>
      <c r="BG654" s="123"/>
      <c r="BH654" s="123"/>
      <c r="BI654" s="122" t="n">
        <f aca="false">SUM(BE654:BH654)</f>
        <v>0</v>
      </c>
      <c r="BJ654" s="124" t="n">
        <f aca="false">AM654+AQ654+AU654+AY654+BC654+BD654+BI654</f>
        <v>0</v>
      </c>
      <c r="BK654" s="120"/>
      <c r="BL654" s="121"/>
      <c r="BM654" s="121"/>
      <c r="BN654" s="122" t="n">
        <f aca="false">SUM(BK654:BM654)</f>
        <v>0</v>
      </c>
      <c r="BO654" s="123"/>
      <c r="BP654" s="123"/>
      <c r="BQ654" s="123"/>
      <c r="BR654" s="122" t="n">
        <f aca="false">SUM(BO654:BQ654)</f>
        <v>0</v>
      </c>
      <c r="BS654" s="123"/>
      <c r="BT654" s="123"/>
      <c r="BU654" s="123"/>
      <c r="BV654" s="122" t="n">
        <f aca="false">SUM(BS654:BU654)</f>
        <v>0</v>
      </c>
      <c r="BW654" s="123"/>
      <c r="BX654" s="123"/>
      <c r="BY654" s="123"/>
      <c r="BZ654" s="122" t="n">
        <f aca="false">SUM(BW654:BY654)</f>
        <v>0</v>
      </c>
      <c r="CA654" s="123"/>
      <c r="CB654" s="123"/>
      <c r="CC654" s="123"/>
      <c r="CD654" s="122" t="n">
        <f aca="false">SUM(CA654:CC654)</f>
        <v>0</v>
      </c>
      <c r="CE654" s="123"/>
      <c r="CF654" s="123"/>
      <c r="CG654" s="123"/>
      <c r="CH654" s="123"/>
      <c r="CI654" s="123"/>
      <c r="CJ654" s="122" t="n">
        <f aca="false">SUM(CF654:CI654)</f>
        <v>0</v>
      </c>
      <c r="CK654" s="123" t="n">
        <f aca="false">BN654+BR654+BV654+BZ654+CD654+CE654+CJ654</f>
        <v>0</v>
      </c>
      <c r="CL654" s="125"/>
      <c r="CM654" s="126"/>
      <c r="CN654" s="32"/>
      <c r="CO654" s="32"/>
      <c r="CP654" s="32"/>
      <c r="CQ654" s="32"/>
      <c r="CR654" s="32"/>
      <c r="CS654" s="32"/>
      <c r="CT654" s="32"/>
    </row>
    <row r="655" customFormat="false" ht="24.75" hidden="false" customHeight="true" outlineLevel="0" collapsed="false">
      <c r="A655" s="32"/>
      <c r="B655" s="106" t="n">
        <f aca="false">B654+1</f>
        <v>40</v>
      </c>
      <c r="C655" s="117" t="n">
        <f aca="false">INDEX(_Rge_Projectdata_IC,$B655,MATCH(C$10,_Rge_Headline_Projectdata,0))</f>
        <v>0</v>
      </c>
      <c r="D655" s="117" t="n">
        <f aca="false">INDEX(_Rge_Projectdata_IC,$B655,MATCH(D$10,_Rge_Headline_Projectdata,0))</f>
        <v>0</v>
      </c>
      <c r="E655" s="118" t="str">
        <f aca="false" t="array" ref="E655:E655">IF(INDEX(_Rge_Projectdata_IC,$B655,MATCH(E$10,_Rge_Headline_Projectdata,0))=0,"",INDEX(_Rge_Projectdata_IC,$B655,MATCH(E$10,_Rge_Headline_Projectdata,0)))</f>
        <v/>
      </c>
      <c r="F655" s="119" t="str">
        <f aca="false">IF(E655&lt;=0,"Open","Closed")</f>
        <v>Closed</v>
      </c>
      <c r="G655" s="120"/>
      <c r="H655" s="121"/>
      <c r="I655" s="121"/>
      <c r="J655" s="121"/>
      <c r="K655" s="122" t="n">
        <f aca="false">SUM(H655:J655)</f>
        <v>0</v>
      </c>
      <c r="L655" s="123"/>
      <c r="M655" s="123"/>
      <c r="N655" s="123"/>
      <c r="O655" s="122" t="n">
        <f aca="false">SUM(L655:N655)</f>
        <v>0</v>
      </c>
      <c r="P655" s="123"/>
      <c r="Q655" s="123"/>
      <c r="R655" s="123"/>
      <c r="S655" s="122" t="n">
        <f aca="false">SUM(P655:R655)</f>
        <v>0</v>
      </c>
      <c r="T655" s="123"/>
      <c r="U655" s="123"/>
      <c r="V655" s="123"/>
      <c r="W655" s="122" t="n">
        <f aca="false">SUM(T655:V655)</f>
        <v>0</v>
      </c>
      <c r="X655" s="123"/>
      <c r="Y655" s="123"/>
      <c r="Z655" s="123"/>
      <c r="AA655" s="122" t="n">
        <f aca="false">SUM(X655:Z655)</f>
        <v>0</v>
      </c>
      <c r="AB655" s="123"/>
      <c r="AC655" s="123"/>
      <c r="AD655" s="123"/>
      <c r="AE655" s="123"/>
      <c r="AF655" s="123"/>
      <c r="AG655" s="122" t="n">
        <f aca="false">SUM(AC655:AF655)</f>
        <v>0</v>
      </c>
      <c r="AH655" s="123" t="n">
        <f aca="false">K655+O655+S655+W655+AA655+AB655+AG655</f>
        <v>0</v>
      </c>
      <c r="AI655" s="121"/>
      <c r="AJ655" s="121"/>
      <c r="AK655" s="121"/>
      <c r="AL655" s="121"/>
      <c r="AM655" s="122" t="n">
        <f aca="false">SUM(AJ655:AL655)</f>
        <v>0</v>
      </c>
      <c r="AN655" s="123"/>
      <c r="AO655" s="123"/>
      <c r="AP655" s="123"/>
      <c r="AQ655" s="122" t="n">
        <f aca="false">SUM(AN655:AP655)</f>
        <v>0</v>
      </c>
      <c r="AR655" s="123"/>
      <c r="AS655" s="123"/>
      <c r="AT655" s="123"/>
      <c r="AU655" s="122" t="n">
        <f aca="false">SUM(AR655:AT655)</f>
        <v>0</v>
      </c>
      <c r="AV655" s="123"/>
      <c r="AW655" s="123"/>
      <c r="AX655" s="123"/>
      <c r="AY655" s="122" t="n">
        <f aca="false">SUM(AV655:AX655)</f>
        <v>0</v>
      </c>
      <c r="AZ655" s="123"/>
      <c r="BA655" s="123"/>
      <c r="BB655" s="123"/>
      <c r="BC655" s="122" t="n">
        <f aca="false">SUM(AZ655:BB655)</f>
        <v>0</v>
      </c>
      <c r="BD655" s="123"/>
      <c r="BE655" s="123"/>
      <c r="BF655" s="123"/>
      <c r="BG655" s="123"/>
      <c r="BH655" s="123"/>
      <c r="BI655" s="122" t="n">
        <f aca="false">SUM(BE655:BH655)</f>
        <v>0</v>
      </c>
      <c r="BJ655" s="124" t="n">
        <f aca="false">AM655+AQ655+AU655+AY655+BC655+BD655+BI655</f>
        <v>0</v>
      </c>
      <c r="BK655" s="120"/>
      <c r="BL655" s="121"/>
      <c r="BM655" s="121"/>
      <c r="BN655" s="122" t="n">
        <f aca="false">SUM(BK655:BM655)</f>
        <v>0</v>
      </c>
      <c r="BO655" s="123"/>
      <c r="BP655" s="123"/>
      <c r="BQ655" s="123"/>
      <c r="BR655" s="122" t="n">
        <f aca="false">SUM(BO655:BQ655)</f>
        <v>0</v>
      </c>
      <c r="BS655" s="123"/>
      <c r="BT655" s="123"/>
      <c r="BU655" s="123"/>
      <c r="BV655" s="122" t="n">
        <f aca="false">SUM(BS655:BU655)</f>
        <v>0</v>
      </c>
      <c r="BW655" s="123"/>
      <c r="BX655" s="123"/>
      <c r="BY655" s="123"/>
      <c r="BZ655" s="122" t="n">
        <f aca="false">SUM(BW655:BY655)</f>
        <v>0</v>
      </c>
      <c r="CA655" s="123"/>
      <c r="CB655" s="123"/>
      <c r="CC655" s="123"/>
      <c r="CD655" s="122" t="n">
        <f aca="false">SUM(CA655:CC655)</f>
        <v>0</v>
      </c>
      <c r="CE655" s="123"/>
      <c r="CF655" s="123"/>
      <c r="CG655" s="123"/>
      <c r="CH655" s="123"/>
      <c r="CI655" s="123"/>
      <c r="CJ655" s="122" t="n">
        <f aca="false">SUM(CF655:CI655)</f>
        <v>0</v>
      </c>
      <c r="CK655" s="123" t="n">
        <f aca="false">BN655+BR655+BV655+BZ655+CD655+CE655+CJ655</f>
        <v>0</v>
      </c>
      <c r="CL655" s="125"/>
      <c r="CM655" s="126"/>
      <c r="CN655" s="32"/>
      <c r="CO655" s="32"/>
      <c r="CP655" s="32"/>
      <c r="CQ655" s="32"/>
      <c r="CR655" s="32"/>
      <c r="CS655" s="32"/>
      <c r="CT655" s="32"/>
    </row>
    <row r="656" customFormat="false" ht="24.75" hidden="false" customHeight="true" outlineLevel="0" collapsed="false">
      <c r="A656" s="32"/>
      <c r="B656" s="106" t="n">
        <f aca="false">B655+1</f>
        <v>41</v>
      </c>
      <c r="C656" s="117" t="n">
        <f aca="false">INDEX(_Rge_Projectdata_IC,$B656,MATCH(C$10,_Rge_Headline_Projectdata,0))</f>
        <v>0</v>
      </c>
      <c r="D656" s="117" t="n">
        <f aca="false">INDEX(_Rge_Projectdata_IC,$B656,MATCH(D$10,_Rge_Headline_Projectdata,0))</f>
        <v>0</v>
      </c>
      <c r="E656" s="118" t="str">
        <f aca="false" t="array" ref="E656:E656">IF(INDEX(_Rge_Projectdata_IC,$B656,MATCH(E$10,_Rge_Headline_Projectdata,0))=0,"",INDEX(_Rge_Projectdata_IC,$B656,MATCH(E$10,_Rge_Headline_Projectdata,0)))</f>
        <v/>
      </c>
      <c r="F656" s="119" t="str">
        <f aca="false">IF(E656&lt;=0,"Open","Closed")</f>
        <v>Closed</v>
      </c>
      <c r="G656" s="120"/>
      <c r="H656" s="121"/>
      <c r="I656" s="121"/>
      <c r="J656" s="121"/>
      <c r="K656" s="122" t="n">
        <f aca="false">SUM(H656:J656)</f>
        <v>0</v>
      </c>
      <c r="L656" s="123"/>
      <c r="M656" s="123"/>
      <c r="N656" s="123"/>
      <c r="O656" s="122" t="n">
        <f aca="false">SUM(L656:N656)</f>
        <v>0</v>
      </c>
      <c r="P656" s="123"/>
      <c r="Q656" s="123"/>
      <c r="R656" s="123"/>
      <c r="S656" s="122" t="n">
        <f aca="false">SUM(P656:R656)</f>
        <v>0</v>
      </c>
      <c r="T656" s="123"/>
      <c r="U656" s="123"/>
      <c r="V656" s="123"/>
      <c r="W656" s="122" t="n">
        <f aca="false">SUM(T656:V656)</f>
        <v>0</v>
      </c>
      <c r="X656" s="123"/>
      <c r="Y656" s="123"/>
      <c r="Z656" s="123"/>
      <c r="AA656" s="122" t="n">
        <f aca="false">SUM(X656:Z656)</f>
        <v>0</v>
      </c>
      <c r="AB656" s="123"/>
      <c r="AC656" s="123"/>
      <c r="AD656" s="123"/>
      <c r="AE656" s="123"/>
      <c r="AF656" s="123"/>
      <c r="AG656" s="122" t="n">
        <f aca="false">SUM(AC656:AF656)</f>
        <v>0</v>
      </c>
      <c r="AH656" s="123" t="n">
        <f aca="false">K656+O656+S656+W656+AA656+AB656+AG656</f>
        <v>0</v>
      </c>
      <c r="AI656" s="121"/>
      <c r="AJ656" s="121"/>
      <c r="AK656" s="121"/>
      <c r="AL656" s="121"/>
      <c r="AM656" s="122" t="n">
        <f aca="false">SUM(AJ656:AL656)</f>
        <v>0</v>
      </c>
      <c r="AN656" s="123"/>
      <c r="AO656" s="123"/>
      <c r="AP656" s="123"/>
      <c r="AQ656" s="122" t="n">
        <f aca="false">SUM(AN656:AP656)</f>
        <v>0</v>
      </c>
      <c r="AR656" s="123"/>
      <c r="AS656" s="123"/>
      <c r="AT656" s="123"/>
      <c r="AU656" s="122" t="n">
        <f aca="false">SUM(AR656:AT656)</f>
        <v>0</v>
      </c>
      <c r="AV656" s="123"/>
      <c r="AW656" s="123"/>
      <c r="AX656" s="123"/>
      <c r="AY656" s="122" t="n">
        <f aca="false">SUM(AV656:AX656)</f>
        <v>0</v>
      </c>
      <c r="AZ656" s="123"/>
      <c r="BA656" s="123"/>
      <c r="BB656" s="123"/>
      <c r="BC656" s="122" t="n">
        <f aca="false">SUM(AZ656:BB656)</f>
        <v>0</v>
      </c>
      <c r="BD656" s="123"/>
      <c r="BE656" s="123"/>
      <c r="BF656" s="123"/>
      <c r="BG656" s="123"/>
      <c r="BH656" s="123"/>
      <c r="BI656" s="122" t="n">
        <f aca="false">SUM(BE656:BH656)</f>
        <v>0</v>
      </c>
      <c r="BJ656" s="124" t="n">
        <f aca="false">AM656+AQ656+AU656+AY656+BC656+BD656+BI656</f>
        <v>0</v>
      </c>
      <c r="BK656" s="120"/>
      <c r="BL656" s="121"/>
      <c r="BM656" s="121"/>
      <c r="BN656" s="122" t="n">
        <f aca="false">SUM(BK656:BM656)</f>
        <v>0</v>
      </c>
      <c r="BO656" s="123"/>
      <c r="BP656" s="123"/>
      <c r="BQ656" s="123"/>
      <c r="BR656" s="122" t="n">
        <f aca="false">SUM(BO656:BQ656)</f>
        <v>0</v>
      </c>
      <c r="BS656" s="123"/>
      <c r="BT656" s="123"/>
      <c r="BU656" s="123"/>
      <c r="BV656" s="122" t="n">
        <f aca="false">SUM(BS656:BU656)</f>
        <v>0</v>
      </c>
      <c r="BW656" s="123"/>
      <c r="BX656" s="123"/>
      <c r="BY656" s="123"/>
      <c r="BZ656" s="122" t="n">
        <f aca="false">SUM(BW656:BY656)</f>
        <v>0</v>
      </c>
      <c r="CA656" s="123"/>
      <c r="CB656" s="123"/>
      <c r="CC656" s="123"/>
      <c r="CD656" s="122" t="n">
        <f aca="false">SUM(CA656:CC656)</f>
        <v>0</v>
      </c>
      <c r="CE656" s="123"/>
      <c r="CF656" s="123"/>
      <c r="CG656" s="123"/>
      <c r="CH656" s="123"/>
      <c r="CI656" s="123"/>
      <c r="CJ656" s="122" t="n">
        <f aca="false">SUM(CF656:CI656)</f>
        <v>0</v>
      </c>
      <c r="CK656" s="123" t="n">
        <f aca="false">BN656+BR656+BV656+BZ656+CD656+CE656+CJ656</f>
        <v>0</v>
      </c>
      <c r="CL656" s="125"/>
      <c r="CM656" s="126"/>
      <c r="CN656" s="32"/>
      <c r="CO656" s="32"/>
      <c r="CP656" s="32"/>
      <c r="CQ656" s="32"/>
      <c r="CR656" s="32"/>
      <c r="CS656" s="32"/>
      <c r="CT656" s="32"/>
    </row>
    <row r="657" customFormat="false" ht="24.75" hidden="false" customHeight="true" outlineLevel="0" collapsed="false">
      <c r="A657" s="32"/>
      <c r="B657" s="106" t="n">
        <f aca="false">B656+1</f>
        <v>42</v>
      </c>
      <c r="C657" s="117" t="n">
        <f aca="false">INDEX(_Rge_Projectdata_IC,$B657,MATCH(C$10,_Rge_Headline_Projectdata,0))</f>
        <v>0</v>
      </c>
      <c r="D657" s="117" t="n">
        <f aca="false">INDEX(_Rge_Projectdata_IC,$B657,MATCH(D$10,_Rge_Headline_Projectdata,0))</f>
        <v>0</v>
      </c>
      <c r="E657" s="118" t="str">
        <f aca="false" t="array" ref="E657:E657">IF(INDEX(_Rge_Projectdata_IC,$B657,MATCH(E$10,_Rge_Headline_Projectdata,0))=0,"",INDEX(_Rge_Projectdata_IC,$B657,MATCH(E$10,_Rge_Headline_Projectdata,0)))</f>
        <v/>
      </c>
      <c r="F657" s="119" t="str">
        <f aca="false">IF(E657&lt;=0,"Open","Closed")</f>
        <v>Closed</v>
      </c>
      <c r="G657" s="120"/>
      <c r="H657" s="121"/>
      <c r="I657" s="121"/>
      <c r="J657" s="121"/>
      <c r="K657" s="122" t="n">
        <f aca="false">SUM(H657:J657)</f>
        <v>0</v>
      </c>
      <c r="L657" s="123"/>
      <c r="M657" s="123"/>
      <c r="N657" s="123"/>
      <c r="O657" s="122" t="n">
        <f aca="false">SUM(L657:N657)</f>
        <v>0</v>
      </c>
      <c r="P657" s="123"/>
      <c r="Q657" s="123"/>
      <c r="R657" s="123"/>
      <c r="S657" s="122" t="n">
        <f aca="false">SUM(P657:R657)</f>
        <v>0</v>
      </c>
      <c r="T657" s="123"/>
      <c r="U657" s="123"/>
      <c r="V657" s="123"/>
      <c r="W657" s="122" t="n">
        <f aca="false">SUM(T657:V657)</f>
        <v>0</v>
      </c>
      <c r="X657" s="123"/>
      <c r="Y657" s="123"/>
      <c r="Z657" s="123"/>
      <c r="AA657" s="122" t="n">
        <f aca="false">SUM(X657:Z657)</f>
        <v>0</v>
      </c>
      <c r="AB657" s="123"/>
      <c r="AC657" s="123"/>
      <c r="AD657" s="123"/>
      <c r="AE657" s="123"/>
      <c r="AF657" s="123"/>
      <c r="AG657" s="122" t="n">
        <f aca="false">SUM(AC657:AF657)</f>
        <v>0</v>
      </c>
      <c r="AH657" s="123" t="n">
        <f aca="false">K657+O657+S657+W657+AA657+AB657+AG657</f>
        <v>0</v>
      </c>
      <c r="AI657" s="121"/>
      <c r="AJ657" s="121"/>
      <c r="AK657" s="121"/>
      <c r="AL657" s="121"/>
      <c r="AM657" s="122" t="n">
        <f aca="false">SUM(AJ657:AL657)</f>
        <v>0</v>
      </c>
      <c r="AN657" s="123"/>
      <c r="AO657" s="123"/>
      <c r="AP657" s="123"/>
      <c r="AQ657" s="122" t="n">
        <f aca="false">SUM(AN657:AP657)</f>
        <v>0</v>
      </c>
      <c r="AR657" s="123"/>
      <c r="AS657" s="123"/>
      <c r="AT657" s="123"/>
      <c r="AU657" s="122" t="n">
        <f aca="false">SUM(AR657:AT657)</f>
        <v>0</v>
      </c>
      <c r="AV657" s="123"/>
      <c r="AW657" s="123"/>
      <c r="AX657" s="123"/>
      <c r="AY657" s="122" t="n">
        <f aca="false">SUM(AV657:AX657)</f>
        <v>0</v>
      </c>
      <c r="AZ657" s="123"/>
      <c r="BA657" s="123"/>
      <c r="BB657" s="123"/>
      <c r="BC657" s="122" t="n">
        <f aca="false">SUM(AZ657:BB657)</f>
        <v>0</v>
      </c>
      <c r="BD657" s="123"/>
      <c r="BE657" s="123"/>
      <c r="BF657" s="123"/>
      <c r="BG657" s="123"/>
      <c r="BH657" s="123"/>
      <c r="BI657" s="122" t="n">
        <f aca="false">SUM(BE657:BH657)</f>
        <v>0</v>
      </c>
      <c r="BJ657" s="124" t="n">
        <f aca="false">AM657+AQ657+AU657+AY657+BC657+BD657+BI657</f>
        <v>0</v>
      </c>
      <c r="BK657" s="120"/>
      <c r="BL657" s="121"/>
      <c r="BM657" s="121"/>
      <c r="BN657" s="122" t="n">
        <f aca="false">SUM(BK657:BM657)</f>
        <v>0</v>
      </c>
      <c r="BO657" s="123"/>
      <c r="BP657" s="123"/>
      <c r="BQ657" s="123"/>
      <c r="BR657" s="122" t="n">
        <f aca="false">SUM(BO657:BQ657)</f>
        <v>0</v>
      </c>
      <c r="BS657" s="123"/>
      <c r="BT657" s="123"/>
      <c r="BU657" s="123"/>
      <c r="BV657" s="122" t="n">
        <f aca="false">SUM(BS657:BU657)</f>
        <v>0</v>
      </c>
      <c r="BW657" s="123"/>
      <c r="BX657" s="123"/>
      <c r="BY657" s="123"/>
      <c r="BZ657" s="122" t="n">
        <f aca="false">SUM(BW657:BY657)</f>
        <v>0</v>
      </c>
      <c r="CA657" s="123"/>
      <c r="CB657" s="123"/>
      <c r="CC657" s="123"/>
      <c r="CD657" s="122" t="n">
        <f aca="false">SUM(CA657:CC657)</f>
        <v>0</v>
      </c>
      <c r="CE657" s="123"/>
      <c r="CF657" s="123"/>
      <c r="CG657" s="123"/>
      <c r="CH657" s="123"/>
      <c r="CI657" s="123"/>
      <c r="CJ657" s="122" t="n">
        <f aca="false">SUM(CF657:CI657)</f>
        <v>0</v>
      </c>
      <c r="CK657" s="123" t="n">
        <f aca="false">BN657+BR657+BV657+BZ657+CD657+CE657+CJ657</f>
        <v>0</v>
      </c>
      <c r="CL657" s="125"/>
      <c r="CM657" s="126"/>
      <c r="CN657" s="32"/>
      <c r="CO657" s="32"/>
      <c r="CP657" s="32"/>
      <c r="CQ657" s="32"/>
      <c r="CR657" s="32"/>
      <c r="CS657" s="32"/>
      <c r="CT657" s="32"/>
    </row>
    <row r="658" customFormat="false" ht="24.75" hidden="false" customHeight="true" outlineLevel="0" collapsed="false">
      <c r="A658" s="32"/>
      <c r="B658" s="106" t="n">
        <f aca="false">B657+1</f>
        <v>43</v>
      </c>
      <c r="C658" s="117" t="n">
        <f aca="false">INDEX(_Rge_Projectdata_IC,$B658,MATCH(C$10,_Rge_Headline_Projectdata,0))</f>
        <v>0</v>
      </c>
      <c r="D658" s="117" t="n">
        <f aca="false">INDEX(_Rge_Projectdata_IC,$B658,MATCH(D$10,_Rge_Headline_Projectdata,0))</f>
        <v>0</v>
      </c>
      <c r="E658" s="118" t="str">
        <f aca="false" t="array" ref="E658:E658">IF(INDEX(_Rge_Projectdata_IC,$B658,MATCH(E$10,_Rge_Headline_Projectdata,0))=0,"",INDEX(_Rge_Projectdata_IC,$B658,MATCH(E$10,_Rge_Headline_Projectdata,0)))</f>
        <v/>
      </c>
      <c r="F658" s="119" t="str">
        <f aca="false">IF(E658&lt;=0,"Open","Closed")</f>
        <v>Closed</v>
      </c>
      <c r="G658" s="120"/>
      <c r="H658" s="121"/>
      <c r="I658" s="121"/>
      <c r="J658" s="121"/>
      <c r="K658" s="122" t="n">
        <f aca="false">SUM(H658:J658)</f>
        <v>0</v>
      </c>
      <c r="L658" s="123"/>
      <c r="M658" s="123"/>
      <c r="N658" s="123"/>
      <c r="O658" s="122" t="n">
        <f aca="false">SUM(L658:N658)</f>
        <v>0</v>
      </c>
      <c r="P658" s="123"/>
      <c r="Q658" s="123"/>
      <c r="R658" s="123"/>
      <c r="S658" s="122" t="n">
        <f aca="false">SUM(P658:R658)</f>
        <v>0</v>
      </c>
      <c r="T658" s="123"/>
      <c r="U658" s="123"/>
      <c r="V658" s="123"/>
      <c r="W658" s="122" t="n">
        <f aca="false">SUM(T658:V658)</f>
        <v>0</v>
      </c>
      <c r="X658" s="123"/>
      <c r="Y658" s="123"/>
      <c r="Z658" s="123"/>
      <c r="AA658" s="122" t="n">
        <f aca="false">SUM(X658:Z658)</f>
        <v>0</v>
      </c>
      <c r="AB658" s="123"/>
      <c r="AC658" s="123"/>
      <c r="AD658" s="123"/>
      <c r="AE658" s="123"/>
      <c r="AF658" s="123"/>
      <c r="AG658" s="122" t="n">
        <f aca="false">SUM(AC658:AF658)</f>
        <v>0</v>
      </c>
      <c r="AH658" s="123" t="n">
        <f aca="false">K658+O658+S658+W658+AA658+AB658+AG658</f>
        <v>0</v>
      </c>
      <c r="AI658" s="121"/>
      <c r="AJ658" s="121"/>
      <c r="AK658" s="121"/>
      <c r="AL658" s="121"/>
      <c r="AM658" s="122" t="n">
        <f aca="false">SUM(AJ658:AL658)</f>
        <v>0</v>
      </c>
      <c r="AN658" s="123"/>
      <c r="AO658" s="123"/>
      <c r="AP658" s="123"/>
      <c r="AQ658" s="122" t="n">
        <f aca="false">SUM(AN658:AP658)</f>
        <v>0</v>
      </c>
      <c r="AR658" s="123"/>
      <c r="AS658" s="123"/>
      <c r="AT658" s="123"/>
      <c r="AU658" s="122" t="n">
        <f aca="false">SUM(AR658:AT658)</f>
        <v>0</v>
      </c>
      <c r="AV658" s="123"/>
      <c r="AW658" s="123"/>
      <c r="AX658" s="123"/>
      <c r="AY658" s="122" t="n">
        <f aca="false">SUM(AV658:AX658)</f>
        <v>0</v>
      </c>
      <c r="AZ658" s="123"/>
      <c r="BA658" s="123"/>
      <c r="BB658" s="123"/>
      <c r="BC658" s="122" t="n">
        <f aca="false">SUM(AZ658:BB658)</f>
        <v>0</v>
      </c>
      <c r="BD658" s="123"/>
      <c r="BE658" s="123"/>
      <c r="BF658" s="123"/>
      <c r="BG658" s="123"/>
      <c r="BH658" s="123"/>
      <c r="BI658" s="122" t="n">
        <f aca="false">SUM(BE658:BH658)</f>
        <v>0</v>
      </c>
      <c r="BJ658" s="124" t="n">
        <f aca="false">AM658+AQ658+AU658+AY658+BC658+BD658+BI658</f>
        <v>0</v>
      </c>
      <c r="BK658" s="120"/>
      <c r="BL658" s="121"/>
      <c r="BM658" s="121"/>
      <c r="BN658" s="122" t="n">
        <f aca="false">SUM(BK658:BM658)</f>
        <v>0</v>
      </c>
      <c r="BO658" s="123"/>
      <c r="BP658" s="123"/>
      <c r="BQ658" s="123"/>
      <c r="BR658" s="122" t="n">
        <f aca="false">SUM(BO658:BQ658)</f>
        <v>0</v>
      </c>
      <c r="BS658" s="123"/>
      <c r="BT658" s="123"/>
      <c r="BU658" s="123"/>
      <c r="BV658" s="122" t="n">
        <f aca="false">SUM(BS658:BU658)</f>
        <v>0</v>
      </c>
      <c r="BW658" s="123"/>
      <c r="BX658" s="123"/>
      <c r="BY658" s="123"/>
      <c r="BZ658" s="122" t="n">
        <f aca="false">SUM(BW658:BY658)</f>
        <v>0</v>
      </c>
      <c r="CA658" s="123"/>
      <c r="CB658" s="123"/>
      <c r="CC658" s="123"/>
      <c r="CD658" s="122" t="n">
        <f aca="false">SUM(CA658:CC658)</f>
        <v>0</v>
      </c>
      <c r="CE658" s="123"/>
      <c r="CF658" s="123"/>
      <c r="CG658" s="123"/>
      <c r="CH658" s="123"/>
      <c r="CI658" s="123"/>
      <c r="CJ658" s="122" t="n">
        <f aca="false">SUM(CF658:CI658)</f>
        <v>0</v>
      </c>
      <c r="CK658" s="123" t="n">
        <f aca="false">BN658+BR658+BV658+BZ658+CD658+CE658+CJ658</f>
        <v>0</v>
      </c>
      <c r="CL658" s="125"/>
      <c r="CM658" s="126"/>
      <c r="CN658" s="32"/>
      <c r="CO658" s="32"/>
      <c r="CP658" s="32"/>
      <c r="CQ658" s="32"/>
      <c r="CR658" s="32"/>
      <c r="CS658" s="32"/>
      <c r="CT658" s="32"/>
    </row>
    <row r="659" customFormat="false" ht="24.75" hidden="false" customHeight="true" outlineLevel="0" collapsed="false">
      <c r="A659" s="32"/>
      <c r="B659" s="106" t="n">
        <f aca="false">B658+1</f>
        <v>44</v>
      </c>
      <c r="C659" s="117" t="n">
        <f aca="false">INDEX(_Rge_Projectdata_IC,$B659,MATCH(C$10,_Rge_Headline_Projectdata,0))</f>
        <v>0</v>
      </c>
      <c r="D659" s="117" t="n">
        <f aca="false">INDEX(_Rge_Projectdata_IC,$B659,MATCH(D$10,_Rge_Headline_Projectdata,0))</f>
        <v>0</v>
      </c>
      <c r="E659" s="118" t="str">
        <f aca="false" t="array" ref="E659:E659">IF(INDEX(_Rge_Projectdata_IC,$B659,MATCH(E$10,_Rge_Headline_Projectdata,0))=0,"",INDEX(_Rge_Projectdata_IC,$B659,MATCH(E$10,_Rge_Headline_Projectdata,0)))</f>
        <v/>
      </c>
      <c r="F659" s="119" t="str">
        <f aca="false">IF(E659&lt;=0,"Open","Closed")</f>
        <v>Closed</v>
      </c>
      <c r="G659" s="120"/>
      <c r="H659" s="121"/>
      <c r="I659" s="121"/>
      <c r="J659" s="121"/>
      <c r="K659" s="122" t="n">
        <f aca="false">SUM(H659:J659)</f>
        <v>0</v>
      </c>
      <c r="L659" s="123"/>
      <c r="M659" s="123"/>
      <c r="N659" s="123"/>
      <c r="O659" s="122" t="n">
        <f aca="false">SUM(L659:N659)</f>
        <v>0</v>
      </c>
      <c r="P659" s="123"/>
      <c r="Q659" s="123"/>
      <c r="R659" s="123"/>
      <c r="S659" s="122" t="n">
        <f aca="false">SUM(P659:R659)</f>
        <v>0</v>
      </c>
      <c r="T659" s="123"/>
      <c r="U659" s="123"/>
      <c r="V659" s="123"/>
      <c r="W659" s="122" t="n">
        <f aca="false">SUM(T659:V659)</f>
        <v>0</v>
      </c>
      <c r="X659" s="123"/>
      <c r="Y659" s="123"/>
      <c r="Z659" s="123"/>
      <c r="AA659" s="122" t="n">
        <f aca="false">SUM(X659:Z659)</f>
        <v>0</v>
      </c>
      <c r="AB659" s="123"/>
      <c r="AC659" s="123"/>
      <c r="AD659" s="123"/>
      <c r="AE659" s="123"/>
      <c r="AF659" s="123"/>
      <c r="AG659" s="122" t="n">
        <f aca="false">SUM(AC659:AF659)</f>
        <v>0</v>
      </c>
      <c r="AH659" s="123" t="n">
        <f aca="false">K659+O659+S659+W659+AA659+AB659+AG659</f>
        <v>0</v>
      </c>
      <c r="AI659" s="121"/>
      <c r="AJ659" s="121"/>
      <c r="AK659" s="121"/>
      <c r="AL659" s="121"/>
      <c r="AM659" s="122" t="n">
        <f aca="false">SUM(AJ659:AL659)</f>
        <v>0</v>
      </c>
      <c r="AN659" s="123"/>
      <c r="AO659" s="123"/>
      <c r="AP659" s="123"/>
      <c r="AQ659" s="122" t="n">
        <f aca="false">SUM(AN659:AP659)</f>
        <v>0</v>
      </c>
      <c r="AR659" s="123"/>
      <c r="AS659" s="123"/>
      <c r="AT659" s="123"/>
      <c r="AU659" s="122" t="n">
        <f aca="false">SUM(AR659:AT659)</f>
        <v>0</v>
      </c>
      <c r="AV659" s="123"/>
      <c r="AW659" s="123"/>
      <c r="AX659" s="123"/>
      <c r="AY659" s="122" t="n">
        <f aca="false">SUM(AV659:AX659)</f>
        <v>0</v>
      </c>
      <c r="AZ659" s="123"/>
      <c r="BA659" s="123"/>
      <c r="BB659" s="123"/>
      <c r="BC659" s="122" t="n">
        <f aca="false">SUM(AZ659:BB659)</f>
        <v>0</v>
      </c>
      <c r="BD659" s="123"/>
      <c r="BE659" s="123"/>
      <c r="BF659" s="123"/>
      <c r="BG659" s="123"/>
      <c r="BH659" s="123"/>
      <c r="BI659" s="122" t="n">
        <f aca="false">SUM(BE659:BH659)</f>
        <v>0</v>
      </c>
      <c r="BJ659" s="124" t="n">
        <f aca="false">AM659+AQ659+AU659+AY659+BC659+BD659+BI659</f>
        <v>0</v>
      </c>
      <c r="BK659" s="120"/>
      <c r="BL659" s="121"/>
      <c r="BM659" s="121"/>
      <c r="BN659" s="122" t="n">
        <f aca="false">SUM(BK659:BM659)</f>
        <v>0</v>
      </c>
      <c r="BO659" s="123"/>
      <c r="BP659" s="123"/>
      <c r="BQ659" s="123"/>
      <c r="BR659" s="122" t="n">
        <f aca="false">SUM(BO659:BQ659)</f>
        <v>0</v>
      </c>
      <c r="BS659" s="123"/>
      <c r="BT659" s="123"/>
      <c r="BU659" s="123"/>
      <c r="BV659" s="122" t="n">
        <f aca="false">SUM(BS659:BU659)</f>
        <v>0</v>
      </c>
      <c r="BW659" s="123"/>
      <c r="BX659" s="123"/>
      <c r="BY659" s="123"/>
      <c r="BZ659" s="122" t="n">
        <f aca="false">SUM(BW659:BY659)</f>
        <v>0</v>
      </c>
      <c r="CA659" s="123"/>
      <c r="CB659" s="123"/>
      <c r="CC659" s="123"/>
      <c r="CD659" s="122" t="n">
        <f aca="false">SUM(CA659:CC659)</f>
        <v>0</v>
      </c>
      <c r="CE659" s="123"/>
      <c r="CF659" s="123"/>
      <c r="CG659" s="123"/>
      <c r="CH659" s="123"/>
      <c r="CI659" s="123"/>
      <c r="CJ659" s="122" t="n">
        <f aca="false">SUM(CF659:CI659)</f>
        <v>0</v>
      </c>
      <c r="CK659" s="123" t="n">
        <f aca="false">BN659+BR659+BV659+BZ659+CD659+CE659+CJ659</f>
        <v>0</v>
      </c>
      <c r="CL659" s="125"/>
      <c r="CM659" s="126"/>
      <c r="CN659" s="32"/>
      <c r="CO659" s="32"/>
      <c r="CP659" s="32"/>
      <c r="CQ659" s="32"/>
      <c r="CR659" s="32"/>
      <c r="CS659" s="32"/>
      <c r="CT659" s="32"/>
    </row>
    <row r="660" customFormat="false" ht="24.75" hidden="false" customHeight="true" outlineLevel="0" collapsed="false">
      <c r="A660" s="32"/>
      <c r="B660" s="106" t="n">
        <f aca="false">B659+1</f>
        <v>45</v>
      </c>
      <c r="C660" s="117" t="n">
        <f aca="false">INDEX(_Rge_Projectdata_IC,$B660,MATCH(C$10,_Rge_Headline_Projectdata,0))</f>
        <v>0</v>
      </c>
      <c r="D660" s="117" t="n">
        <f aca="false">INDEX(_Rge_Projectdata_IC,$B660,MATCH(D$10,_Rge_Headline_Projectdata,0))</f>
        <v>0</v>
      </c>
      <c r="E660" s="118" t="str">
        <f aca="false" t="array" ref="E660:E660">IF(INDEX(_Rge_Projectdata_IC,$B660,MATCH(E$10,_Rge_Headline_Projectdata,0))=0,"",INDEX(_Rge_Projectdata_IC,$B660,MATCH(E$10,_Rge_Headline_Projectdata,0)))</f>
        <v/>
      </c>
      <c r="F660" s="119" t="str">
        <f aca="false">IF(E660&lt;=0,"Open","Closed")</f>
        <v>Closed</v>
      </c>
      <c r="G660" s="120"/>
      <c r="H660" s="121"/>
      <c r="I660" s="121"/>
      <c r="J660" s="121"/>
      <c r="K660" s="122" t="n">
        <f aca="false">SUM(H660:J660)</f>
        <v>0</v>
      </c>
      <c r="L660" s="123"/>
      <c r="M660" s="123"/>
      <c r="N660" s="123"/>
      <c r="O660" s="122" t="n">
        <f aca="false">SUM(L660:N660)</f>
        <v>0</v>
      </c>
      <c r="P660" s="123"/>
      <c r="Q660" s="123"/>
      <c r="R660" s="123"/>
      <c r="S660" s="122" t="n">
        <f aca="false">SUM(P660:R660)</f>
        <v>0</v>
      </c>
      <c r="T660" s="123"/>
      <c r="U660" s="123"/>
      <c r="V660" s="123"/>
      <c r="W660" s="122" t="n">
        <f aca="false">SUM(T660:V660)</f>
        <v>0</v>
      </c>
      <c r="X660" s="123"/>
      <c r="Y660" s="123"/>
      <c r="Z660" s="123"/>
      <c r="AA660" s="122" t="n">
        <f aca="false">SUM(X660:Z660)</f>
        <v>0</v>
      </c>
      <c r="AB660" s="123"/>
      <c r="AC660" s="123"/>
      <c r="AD660" s="123"/>
      <c r="AE660" s="123"/>
      <c r="AF660" s="123"/>
      <c r="AG660" s="122" t="n">
        <f aca="false">SUM(AC660:AF660)</f>
        <v>0</v>
      </c>
      <c r="AH660" s="123" t="n">
        <f aca="false">K660+O660+S660+W660+AA660+AB660+AG660</f>
        <v>0</v>
      </c>
      <c r="AI660" s="121"/>
      <c r="AJ660" s="121"/>
      <c r="AK660" s="121"/>
      <c r="AL660" s="121"/>
      <c r="AM660" s="122" t="n">
        <f aca="false">SUM(AJ660:AL660)</f>
        <v>0</v>
      </c>
      <c r="AN660" s="123"/>
      <c r="AO660" s="123"/>
      <c r="AP660" s="123"/>
      <c r="AQ660" s="122" t="n">
        <f aca="false">SUM(AN660:AP660)</f>
        <v>0</v>
      </c>
      <c r="AR660" s="123"/>
      <c r="AS660" s="123"/>
      <c r="AT660" s="123"/>
      <c r="AU660" s="122" t="n">
        <f aca="false">SUM(AR660:AT660)</f>
        <v>0</v>
      </c>
      <c r="AV660" s="123"/>
      <c r="AW660" s="123"/>
      <c r="AX660" s="123"/>
      <c r="AY660" s="122" t="n">
        <f aca="false">SUM(AV660:AX660)</f>
        <v>0</v>
      </c>
      <c r="AZ660" s="123"/>
      <c r="BA660" s="123"/>
      <c r="BB660" s="123"/>
      <c r="BC660" s="122" t="n">
        <f aca="false">SUM(AZ660:BB660)</f>
        <v>0</v>
      </c>
      <c r="BD660" s="123"/>
      <c r="BE660" s="123"/>
      <c r="BF660" s="123"/>
      <c r="BG660" s="123"/>
      <c r="BH660" s="123"/>
      <c r="BI660" s="122" t="n">
        <f aca="false">SUM(BE660:BH660)</f>
        <v>0</v>
      </c>
      <c r="BJ660" s="124" t="n">
        <f aca="false">AM660+AQ660+AU660+AY660+BC660+BD660+BI660</f>
        <v>0</v>
      </c>
      <c r="BK660" s="120"/>
      <c r="BL660" s="121"/>
      <c r="BM660" s="121"/>
      <c r="BN660" s="122" t="n">
        <f aca="false">SUM(BK660:BM660)</f>
        <v>0</v>
      </c>
      <c r="BO660" s="123"/>
      <c r="BP660" s="123"/>
      <c r="BQ660" s="123"/>
      <c r="BR660" s="122" t="n">
        <f aca="false">SUM(BO660:BQ660)</f>
        <v>0</v>
      </c>
      <c r="BS660" s="123"/>
      <c r="BT660" s="123"/>
      <c r="BU660" s="123"/>
      <c r="BV660" s="122" t="n">
        <f aca="false">SUM(BS660:BU660)</f>
        <v>0</v>
      </c>
      <c r="BW660" s="123"/>
      <c r="BX660" s="123"/>
      <c r="BY660" s="123"/>
      <c r="BZ660" s="122" t="n">
        <f aca="false">SUM(BW660:BY660)</f>
        <v>0</v>
      </c>
      <c r="CA660" s="123"/>
      <c r="CB660" s="123"/>
      <c r="CC660" s="123"/>
      <c r="CD660" s="122" t="n">
        <f aca="false">SUM(CA660:CC660)</f>
        <v>0</v>
      </c>
      <c r="CE660" s="123"/>
      <c r="CF660" s="123"/>
      <c r="CG660" s="123"/>
      <c r="CH660" s="123"/>
      <c r="CI660" s="123"/>
      <c r="CJ660" s="122" t="n">
        <f aca="false">SUM(CF660:CI660)</f>
        <v>0</v>
      </c>
      <c r="CK660" s="123" t="n">
        <f aca="false">BN660+BR660+BV660+BZ660+CD660+CE660+CJ660</f>
        <v>0</v>
      </c>
      <c r="CL660" s="125"/>
      <c r="CM660" s="126"/>
      <c r="CN660" s="32"/>
      <c r="CO660" s="32"/>
      <c r="CP660" s="32"/>
      <c r="CQ660" s="32"/>
      <c r="CR660" s="32"/>
      <c r="CS660" s="32"/>
      <c r="CT660" s="32"/>
    </row>
    <row r="661" customFormat="false" ht="24.75" hidden="false" customHeight="true" outlineLevel="0" collapsed="false">
      <c r="A661" s="32"/>
      <c r="B661" s="106" t="n">
        <f aca="false">B660+1</f>
        <v>46</v>
      </c>
      <c r="C661" s="117" t="n">
        <f aca="false">INDEX(_Rge_Projectdata_IC,$B661,MATCH(C$10,_Rge_Headline_Projectdata,0))</f>
        <v>0</v>
      </c>
      <c r="D661" s="117" t="n">
        <f aca="false">INDEX(_Rge_Projectdata_IC,$B661,MATCH(D$10,_Rge_Headline_Projectdata,0))</f>
        <v>0</v>
      </c>
      <c r="E661" s="118" t="str">
        <f aca="false" t="array" ref="E661:E661">IF(INDEX(_Rge_Projectdata_IC,$B661,MATCH(E$10,_Rge_Headline_Projectdata,0))=0,"",INDEX(_Rge_Projectdata_IC,$B661,MATCH(E$10,_Rge_Headline_Projectdata,0)))</f>
        <v/>
      </c>
      <c r="F661" s="119" t="str">
        <f aca="false">IF(E661&lt;=0,"Open","Closed")</f>
        <v>Closed</v>
      </c>
      <c r="G661" s="120"/>
      <c r="H661" s="121"/>
      <c r="I661" s="121"/>
      <c r="J661" s="121"/>
      <c r="K661" s="122" t="n">
        <f aca="false">SUM(H661:J661)</f>
        <v>0</v>
      </c>
      <c r="L661" s="123"/>
      <c r="M661" s="123"/>
      <c r="N661" s="123"/>
      <c r="O661" s="122" t="n">
        <f aca="false">SUM(L661:N661)</f>
        <v>0</v>
      </c>
      <c r="P661" s="123"/>
      <c r="Q661" s="123"/>
      <c r="R661" s="123"/>
      <c r="S661" s="122" t="n">
        <f aca="false">SUM(P661:R661)</f>
        <v>0</v>
      </c>
      <c r="T661" s="123"/>
      <c r="U661" s="123"/>
      <c r="V661" s="123"/>
      <c r="W661" s="122" t="n">
        <f aca="false">SUM(T661:V661)</f>
        <v>0</v>
      </c>
      <c r="X661" s="123"/>
      <c r="Y661" s="123"/>
      <c r="Z661" s="123"/>
      <c r="AA661" s="122" t="n">
        <f aca="false">SUM(X661:Z661)</f>
        <v>0</v>
      </c>
      <c r="AB661" s="123"/>
      <c r="AC661" s="123"/>
      <c r="AD661" s="123"/>
      <c r="AE661" s="123"/>
      <c r="AF661" s="123"/>
      <c r="AG661" s="122" t="n">
        <f aca="false">SUM(AC661:AF661)</f>
        <v>0</v>
      </c>
      <c r="AH661" s="123" t="n">
        <f aca="false">K661+O661+S661+W661+AA661+AB661+AG661</f>
        <v>0</v>
      </c>
      <c r="AI661" s="121"/>
      <c r="AJ661" s="121"/>
      <c r="AK661" s="121"/>
      <c r="AL661" s="121"/>
      <c r="AM661" s="122" t="n">
        <f aca="false">SUM(AJ661:AL661)</f>
        <v>0</v>
      </c>
      <c r="AN661" s="123"/>
      <c r="AO661" s="123"/>
      <c r="AP661" s="123"/>
      <c r="AQ661" s="122" t="n">
        <f aca="false">SUM(AN661:AP661)</f>
        <v>0</v>
      </c>
      <c r="AR661" s="123"/>
      <c r="AS661" s="123"/>
      <c r="AT661" s="123"/>
      <c r="AU661" s="122" t="n">
        <f aca="false">SUM(AR661:AT661)</f>
        <v>0</v>
      </c>
      <c r="AV661" s="123"/>
      <c r="AW661" s="123"/>
      <c r="AX661" s="123"/>
      <c r="AY661" s="122" t="n">
        <f aca="false">SUM(AV661:AX661)</f>
        <v>0</v>
      </c>
      <c r="AZ661" s="123"/>
      <c r="BA661" s="123"/>
      <c r="BB661" s="123"/>
      <c r="BC661" s="122" t="n">
        <f aca="false">SUM(AZ661:BB661)</f>
        <v>0</v>
      </c>
      <c r="BD661" s="123"/>
      <c r="BE661" s="123"/>
      <c r="BF661" s="123"/>
      <c r="BG661" s="123"/>
      <c r="BH661" s="123"/>
      <c r="BI661" s="122" t="n">
        <f aca="false">SUM(BE661:BH661)</f>
        <v>0</v>
      </c>
      <c r="BJ661" s="124" t="n">
        <f aca="false">AM661+AQ661+AU661+AY661+BC661+BD661+BI661</f>
        <v>0</v>
      </c>
      <c r="BK661" s="120"/>
      <c r="BL661" s="121"/>
      <c r="BM661" s="121"/>
      <c r="BN661" s="122" t="n">
        <f aca="false">SUM(BK661:BM661)</f>
        <v>0</v>
      </c>
      <c r="BO661" s="123"/>
      <c r="BP661" s="123"/>
      <c r="BQ661" s="123"/>
      <c r="BR661" s="122" t="n">
        <f aca="false">SUM(BO661:BQ661)</f>
        <v>0</v>
      </c>
      <c r="BS661" s="123"/>
      <c r="BT661" s="123"/>
      <c r="BU661" s="123"/>
      <c r="BV661" s="122" t="n">
        <f aca="false">SUM(BS661:BU661)</f>
        <v>0</v>
      </c>
      <c r="BW661" s="123"/>
      <c r="BX661" s="123"/>
      <c r="BY661" s="123"/>
      <c r="BZ661" s="122" t="n">
        <f aca="false">SUM(BW661:BY661)</f>
        <v>0</v>
      </c>
      <c r="CA661" s="123"/>
      <c r="CB661" s="123"/>
      <c r="CC661" s="123"/>
      <c r="CD661" s="122" t="n">
        <f aca="false">SUM(CA661:CC661)</f>
        <v>0</v>
      </c>
      <c r="CE661" s="123"/>
      <c r="CF661" s="123"/>
      <c r="CG661" s="123"/>
      <c r="CH661" s="123"/>
      <c r="CI661" s="123"/>
      <c r="CJ661" s="122" t="n">
        <f aca="false">SUM(CF661:CI661)</f>
        <v>0</v>
      </c>
      <c r="CK661" s="123" t="n">
        <f aca="false">BN661+BR661+BV661+BZ661+CD661+CE661+CJ661</f>
        <v>0</v>
      </c>
      <c r="CL661" s="125"/>
      <c r="CM661" s="126"/>
      <c r="CN661" s="32"/>
      <c r="CO661" s="32"/>
      <c r="CP661" s="32"/>
      <c r="CQ661" s="32"/>
      <c r="CR661" s="32"/>
      <c r="CS661" s="32"/>
      <c r="CT661" s="32"/>
    </row>
    <row r="662" customFormat="false" ht="24.75" hidden="false" customHeight="true" outlineLevel="0" collapsed="false">
      <c r="A662" s="32"/>
      <c r="B662" s="106" t="n">
        <f aca="false">B661+1</f>
        <v>47</v>
      </c>
      <c r="C662" s="117" t="n">
        <f aca="false">INDEX(_Rge_Projectdata_IC,$B662,MATCH(C$10,_Rge_Headline_Projectdata,0))</f>
        <v>0</v>
      </c>
      <c r="D662" s="117" t="n">
        <f aca="false">INDEX(_Rge_Projectdata_IC,$B662,MATCH(D$10,_Rge_Headline_Projectdata,0))</f>
        <v>0</v>
      </c>
      <c r="E662" s="118" t="str">
        <f aca="false" t="array" ref="E662:E662">IF(INDEX(_Rge_Projectdata_IC,$B662,MATCH(E$10,_Rge_Headline_Projectdata,0))=0,"",INDEX(_Rge_Projectdata_IC,$B662,MATCH(E$10,_Rge_Headline_Projectdata,0)))</f>
        <v/>
      </c>
      <c r="F662" s="119" t="str">
        <f aca="false">IF(E662&lt;=0,"Open","Closed")</f>
        <v>Closed</v>
      </c>
      <c r="G662" s="120"/>
      <c r="H662" s="121"/>
      <c r="I662" s="121"/>
      <c r="J662" s="121"/>
      <c r="K662" s="122" t="n">
        <f aca="false">SUM(H662:J662)</f>
        <v>0</v>
      </c>
      <c r="L662" s="123"/>
      <c r="M662" s="123"/>
      <c r="N662" s="123"/>
      <c r="O662" s="122" t="n">
        <f aca="false">SUM(L662:N662)</f>
        <v>0</v>
      </c>
      <c r="P662" s="123"/>
      <c r="Q662" s="123"/>
      <c r="R662" s="123"/>
      <c r="S662" s="122" t="n">
        <f aca="false">SUM(P662:R662)</f>
        <v>0</v>
      </c>
      <c r="T662" s="123"/>
      <c r="U662" s="123"/>
      <c r="V662" s="123"/>
      <c r="W662" s="122" t="n">
        <f aca="false">SUM(T662:V662)</f>
        <v>0</v>
      </c>
      <c r="X662" s="123"/>
      <c r="Y662" s="123"/>
      <c r="Z662" s="123"/>
      <c r="AA662" s="122" t="n">
        <f aca="false">SUM(X662:Z662)</f>
        <v>0</v>
      </c>
      <c r="AB662" s="123"/>
      <c r="AC662" s="123"/>
      <c r="AD662" s="123"/>
      <c r="AE662" s="123"/>
      <c r="AF662" s="123"/>
      <c r="AG662" s="122" t="n">
        <f aca="false">SUM(AC662:AF662)</f>
        <v>0</v>
      </c>
      <c r="AH662" s="123" t="n">
        <f aca="false">K662+O662+S662+W662+AA662+AB662+AG662</f>
        <v>0</v>
      </c>
      <c r="AI662" s="121"/>
      <c r="AJ662" s="121"/>
      <c r="AK662" s="121"/>
      <c r="AL662" s="121"/>
      <c r="AM662" s="122" t="n">
        <f aca="false">SUM(AJ662:AL662)</f>
        <v>0</v>
      </c>
      <c r="AN662" s="123"/>
      <c r="AO662" s="123"/>
      <c r="AP662" s="123"/>
      <c r="AQ662" s="122" t="n">
        <f aca="false">SUM(AN662:AP662)</f>
        <v>0</v>
      </c>
      <c r="AR662" s="123"/>
      <c r="AS662" s="123"/>
      <c r="AT662" s="123"/>
      <c r="AU662" s="122" t="n">
        <f aca="false">SUM(AR662:AT662)</f>
        <v>0</v>
      </c>
      <c r="AV662" s="123"/>
      <c r="AW662" s="123"/>
      <c r="AX662" s="123"/>
      <c r="AY662" s="122" t="n">
        <f aca="false">SUM(AV662:AX662)</f>
        <v>0</v>
      </c>
      <c r="AZ662" s="123"/>
      <c r="BA662" s="123"/>
      <c r="BB662" s="123"/>
      <c r="BC662" s="122" t="n">
        <f aca="false">SUM(AZ662:BB662)</f>
        <v>0</v>
      </c>
      <c r="BD662" s="123"/>
      <c r="BE662" s="123"/>
      <c r="BF662" s="123"/>
      <c r="BG662" s="123"/>
      <c r="BH662" s="123"/>
      <c r="BI662" s="122" t="n">
        <f aca="false">SUM(BE662:BH662)</f>
        <v>0</v>
      </c>
      <c r="BJ662" s="124" t="n">
        <f aca="false">AM662+AQ662+AU662+AY662+BC662+BD662+BI662</f>
        <v>0</v>
      </c>
      <c r="BK662" s="120"/>
      <c r="BL662" s="121"/>
      <c r="BM662" s="121"/>
      <c r="BN662" s="122" t="n">
        <f aca="false">SUM(BK662:BM662)</f>
        <v>0</v>
      </c>
      <c r="BO662" s="123"/>
      <c r="BP662" s="123"/>
      <c r="BQ662" s="123"/>
      <c r="BR662" s="122" t="n">
        <f aca="false">SUM(BO662:BQ662)</f>
        <v>0</v>
      </c>
      <c r="BS662" s="123"/>
      <c r="BT662" s="123"/>
      <c r="BU662" s="123"/>
      <c r="BV662" s="122" t="n">
        <f aca="false">SUM(BS662:BU662)</f>
        <v>0</v>
      </c>
      <c r="BW662" s="123"/>
      <c r="BX662" s="123"/>
      <c r="BY662" s="123"/>
      <c r="BZ662" s="122" t="n">
        <f aca="false">SUM(BW662:BY662)</f>
        <v>0</v>
      </c>
      <c r="CA662" s="123"/>
      <c r="CB662" s="123"/>
      <c r="CC662" s="123"/>
      <c r="CD662" s="122" t="n">
        <f aca="false">SUM(CA662:CC662)</f>
        <v>0</v>
      </c>
      <c r="CE662" s="123"/>
      <c r="CF662" s="123"/>
      <c r="CG662" s="123"/>
      <c r="CH662" s="123"/>
      <c r="CI662" s="123"/>
      <c r="CJ662" s="122" t="n">
        <f aca="false">SUM(CF662:CI662)</f>
        <v>0</v>
      </c>
      <c r="CK662" s="123" t="n">
        <f aca="false">BN662+BR662+BV662+BZ662+CD662+CE662+CJ662</f>
        <v>0</v>
      </c>
      <c r="CL662" s="125"/>
      <c r="CM662" s="126"/>
      <c r="CN662" s="32"/>
      <c r="CO662" s="32"/>
      <c r="CP662" s="32"/>
      <c r="CQ662" s="32"/>
      <c r="CR662" s="32"/>
      <c r="CS662" s="32"/>
      <c r="CT662" s="32"/>
    </row>
    <row r="663" customFormat="false" ht="24.75" hidden="false" customHeight="true" outlineLevel="0" collapsed="false">
      <c r="A663" s="32"/>
      <c r="B663" s="106" t="n">
        <f aca="false">B662+1</f>
        <v>48</v>
      </c>
      <c r="C663" s="117" t="n">
        <f aca="false">INDEX(_Rge_Projectdata_IC,$B663,MATCH(C$10,_Rge_Headline_Projectdata,0))</f>
        <v>0</v>
      </c>
      <c r="D663" s="117" t="n">
        <f aca="false">INDEX(_Rge_Projectdata_IC,$B663,MATCH(D$10,_Rge_Headline_Projectdata,0))</f>
        <v>0</v>
      </c>
      <c r="E663" s="118" t="str">
        <f aca="false" t="array" ref="E663:E663">IF(INDEX(_Rge_Projectdata_IC,$B663,MATCH(E$10,_Rge_Headline_Projectdata,0))=0,"",INDEX(_Rge_Projectdata_IC,$B663,MATCH(E$10,_Rge_Headline_Projectdata,0)))</f>
        <v/>
      </c>
      <c r="F663" s="119" t="str">
        <f aca="false">IF(E663&lt;=0,"Open","Closed")</f>
        <v>Closed</v>
      </c>
      <c r="G663" s="120"/>
      <c r="H663" s="121"/>
      <c r="I663" s="121"/>
      <c r="J663" s="121"/>
      <c r="K663" s="122" t="n">
        <f aca="false">SUM(H663:J663)</f>
        <v>0</v>
      </c>
      <c r="L663" s="123"/>
      <c r="M663" s="123"/>
      <c r="N663" s="123"/>
      <c r="O663" s="122" t="n">
        <f aca="false">SUM(L663:N663)</f>
        <v>0</v>
      </c>
      <c r="P663" s="123"/>
      <c r="Q663" s="123"/>
      <c r="R663" s="123"/>
      <c r="S663" s="122" t="n">
        <f aca="false">SUM(P663:R663)</f>
        <v>0</v>
      </c>
      <c r="T663" s="123"/>
      <c r="U663" s="123"/>
      <c r="V663" s="123"/>
      <c r="W663" s="122" t="n">
        <f aca="false">SUM(T663:V663)</f>
        <v>0</v>
      </c>
      <c r="X663" s="123"/>
      <c r="Y663" s="123"/>
      <c r="Z663" s="123"/>
      <c r="AA663" s="122" t="n">
        <f aca="false">SUM(X663:Z663)</f>
        <v>0</v>
      </c>
      <c r="AB663" s="123"/>
      <c r="AC663" s="123"/>
      <c r="AD663" s="123"/>
      <c r="AE663" s="123"/>
      <c r="AF663" s="123"/>
      <c r="AG663" s="122" t="n">
        <f aca="false">SUM(AC663:AF663)</f>
        <v>0</v>
      </c>
      <c r="AH663" s="123" t="n">
        <f aca="false">K663+O663+S663+W663+AA663+AB663+AG663</f>
        <v>0</v>
      </c>
      <c r="AI663" s="121"/>
      <c r="AJ663" s="121"/>
      <c r="AK663" s="121"/>
      <c r="AL663" s="121"/>
      <c r="AM663" s="122" t="n">
        <f aca="false">SUM(AJ663:AL663)</f>
        <v>0</v>
      </c>
      <c r="AN663" s="123"/>
      <c r="AO663" s="123"/>
      <c r="AP663" s="123"/>
      <c r="AQ663" s="122" t="n">
        <f aca="false">SUM(AN663:AP663)</f>
        <v>0</v>
      </c>
      <c r="AR663" s="123"/>
      <c r="AS663" s="123"/>
      <c r="AT663" s="123"/>
      <c r="AU663" s="122" t="n">
        <f aca="false">SUM(AR663:AT663)</f>
        <v>0</v>
      </c>
      <c r="AV663" s="123"/>
      <c r="AW663" s="123"/>
      <c r="AX663" s="123"/>
      <c r="AY663" s="122" t="n">
        <f aca="false">SUM(AV663:AX663)</f>
        <v>0</v>
      </c>
      <c r="AZ663" s="123"/>
      <c r="BA663" s="123"/>
      <c r="BB663" s="123"/>
      <c r="BC663" s="122" t="n">
        <f aca="false">SUM(AZ663:BB663)</f>
        <v>0</v>
      </c>
      <c r="BD663" s="123"/>
      <c r="BE663" s="123"/>
      <c r="BF663" s="123"/>
      <c r="BG663" s="123"/>
      <c r="BH663" s="123"/>
      <c r="BI663" s="122" t="n">
        <f aca="false">SUM(BE663:BH663)</f>
        <v>0</v>
      </c>
      <c r="BJ663" s="124" t="n">
        <f aca="false">AM663+AQ663+AU663+AY663+BC663+BD663+BI663</f>
        <v>0</v>
      </c>
      <c r="BK663" s="120"/>
      <c r="BL663" s="121"/>
      <c r="BM663" s="121"/>
      <c r="BN663" s="122" t="n">
        <f aca="false">SUM(BK663:BM663)</f>
        <v>0</v>
      </c>
      <c r="BO663" s="123"/>
      <c r="BP663" s="123"/>
      <c r="BQ663" s="123"/>
      <c r="BR663" s="122" t="n">
        <f aca="false">SUM(BO663:BQ663)</f>
        <v>0</v>
      </c>
      <c r="BS663" s="123"/>
      <c r="BT663" s="123"/>
      <c r="BU663" s="123"/>
      <c r="BV663" s="122" t="n">
        <f aca="false">SUM(BS663:BU663)</f>
        <v>0</v>
      </c>
      <c r="BW663" s="123"/>
      <c r="BX663" s="123"/>
      <c r="BY663" s="123"/>
      <c r="BZ663" s="122" t="n">
        <f aca="false">SUM(BW663:BY663)</f>
        <v>0</v>
      </c>
      <c r="CA663" s="123"/>
      <c r="CB663" s="123"/>
      <c r="CC663" s="123"/>
      <c r="CD663" s="122" t="n">
        <f aca="false">SUM(CA663:CC663)</f>
        <v>0</v>
      </c>
      <c r="CE663" s="123"/>
      <c r="CF663" s="123"/>
      <c r="CG663" s="123"/>
      <c r="CH663" s="123"/>
      <c r="CI663" s="123"/>
      <c r="CJ663" s="122" t="n">
        <f aca="false">SUM(CF663:CI663)</f>
        <v>0</v>
      </c>
      <c r="CK663" s="123" t="n">
        <f aca="false">BN663+BR663+BV663+BZ663+CD663+CE663+CJ663</f>
        <v>0</v>
      </c>
      <c r="CL663" s="125"/>
      <c r="CM663" s="126"/>
      <c r="CN663" s="32"/>
      <c r="CO663" s="32"/>
      <c r="CP663" s="32"/>
      <c r="CQ663" s="32"/>
      <c r="CR663" s="32"/>
      <c r="CS663" s="32"/>
      <c r="CT663" s="32"/>
    </row>
    <row r="664" customFormat="false" ht="24.75" hidden="false" customHeight="true" outlineLevel="0" collapsed="false">
      <c r="A664" s="32"/>
      <c r="B664" s="106" t="n">
        <f aca="false">B663+1</f>
        <v>49</v>
      </c>
      <c r="C664" s="117" t="n">
        <f aca="false">INDEX(_Rge_Projectdata_IC,$B664,MATCH(C$10,_Rge_Headline_Projectdata,0))</f>
        <v>0</v>
      </c>
      <c r="D664" s="117" t="n">
        <f aca="false">INDEX(_Rge_Projectdata_IC,$B664,MATCH(D$10,_Rge_Headline_Projectdata,0))</f>
        <v>0</v>
      </c>
      <c r="E664" s="118" t="str">
        <f aca="false" t="array" ref="E664:E664">IF(INDEX(_Rge_Projectdata_IC,$B664,MATCH(E$10,_Rge_Headline_Projectdata,0))=0,"",INDEX(_Rge_Projectdata_IC,$B664,MATCH(E$10,_Rge_Headline_Projectdata,0)))</f>
        <v/>
      </c>
      <c r="F664" s="119" t="str">
        <f aca="false">IF(E664&lt;=0,"Open","Closed")</f>
        <v>Closed</v>
      </c>
      <c r="G664" s="120"/>
      <c r="H664" s="121"/>
      <c r="I664" s="121"/>
      <c r="J664" s="121"/>
      <c r="K664" s="122" t="n">
        <f aca="false">SUM(H664:J664)</f>
        <v>0</v>
      </c>
      <c r="L664" s="123"/>
      <c r="M664" s="123"/>
      <c r="N664" s="123"/>
      <c r="O664" s="122" t="n">
        <f aca="false">SUM(L664:N664)</f>
        <v>0</v>
      </c>
      <c r="P664" s="123"/>
      <c r="Q664" s="123"/>
      <c r="R664" s="123"/>
      <c r="S664" s="122" t="n">
        <f aca="false">SUM(P664:R664)</f>
        <v>0</v>
      </c>
      <c r="T664" s="123"/>
      <c r="U664" s="123"/>
      <c r="V664" s="123"/>
      <c r="W664" s="122" t="n">
        <f aca="false">SUM(T664:V664)</f>
        <v>0</v>
      </c>
      <c r="X664" s="123"/>
      <c r="Y664" s="123"/>
      <c r="Z664" s="123"/>
      <c r="AA664" s="122" t="n">
        <f aca="false">SUM(X664:Z664)</f>
        <v>0</v>
      </c>
      <c r="AB664" s="123"/>
      <c r="AC664" s="123"/>
      <c r="AD664" s="123"/>
      <c r="AE664" s="123"/>
      <c r="AF664" s="123"/>
      <c r="AG664" s="122" t="n">
        <f aca="false">SUM(AC664:AF664)</f>
        <v>0</v>
      </c>
      <c r="AH664" s="123" t="n">
        <f aca="false">K664+O664+S664+W664+AA664+AB664+AG664</f>
        <v>0</v>
      </c>
      <c r="AI664" s="121"/>
      <c r="AJ664" s="121"/>
      <c r="AK664" s="121"/>
      <c r="AL664" s="121"/>
      <c r="AM664" s="122" t="n">
        <f aca="false">SUM(AJ664:AL664)</f>
        <v>0</v>
      </c>
      <c r="AN664" s="123"/>
      <c r="AO664" s="123"/>
      <c r="AP664" s="123"/>
      <c r="AQ664" s="122" t="n">
        <f aca="false">SUM(AN664:AP664)</f>
        <v>0</v>
      </c>
      <c r="AR664" s="123"/>
      <c r="AS664" s="123"/>
      <c r="AT664" s="123"/>
      <c r="AU664" s="122" t="n">
        <f aca="false">SUM(AR664:AT664)</f>
        <v>0</v>
      </c>
      <c r="AV664" s="123"/>
      <c r="AW664" s="123"/>
      <c r="AX664" s="123"/>
      <c r="AY664" s="122" t="n">
        <f aca="false">SUM(AV664:AX664)</f>
        <v>0</v>
      </c>
      <c r="AZ664" s="123"/>
      <c r="BA664" s="123"/>
      <c r="BB664" s="123"/>
      <c r="BC664" s="122" t="n">
        <f aca="false">SUM(AZ664:BB664)</f>
        <v>0</v>
      </c>
      <c r="BD664" s="123"/>
      <c r="BE664" s="123"/>
      <c r="BF664" s="123"/>
      <c r="BG664" s="123"/>
      <c r="BH664" s="123"/>
      <c r="BI664" s="122" t="n">
        <f aca="false">SUM(BE664:BH664)</f>
        <v>0</v>
      </c>
      <c r="BJ664" s="124" t="n">
        <f aca="false">AM664+AQ664+AU664+AY664+BC664+BD664+BI664</f>
        <v>0</v>
      </c>
      <c r="BK664" s="120"/>
      <c r="BL664" s="121"/>
      <c r="BM664" s="121"/>
      <c r="BN664" s="122" t="n">
        <f aca="false">SUM(BK664:BM664)</f>
        <v>0</v>
      </c>
      <c r="BO664" s="123"/>
      <c r="BP664" s="123"/>
      <c r="BQ664" s="123"/>
      <c r="BR664" s="122" t="n">
        <f aca="false">SUM(BO664:BQ664)</f>
        <v>0</v>
      </c>
      <c r="BS664" s="123"/>
      <c r="BT664" s="123"/>
      <c r="BU664" s="123"/>
      <c r="BV664" s="122" t="n">
        <f aca="false">SUM(BS664:BU664)</f>
        <v>0</v>
      </c>
      <c r="BW664" s="123"/>
      <c r="BX664" s="123"/>
      <c r="BY664" s="123"/>
      <c r="BZ664" s="122" t="n">
        <f aca="false">SUM(BW664:BY664)</f>
        <v>0</v>
      </c>
      <c r="CA664" s="123"/>
      <c r="CB664" s="123"/>
      <c r="CC664" s="123"/>
      <c r="CD664" s="122" t="n">
        <f aca="false">SUM(CA664:CC664)</f>
        <v>0</v>
      </c>
      <c r="CE664" s="123"/>
      <c r="CF664" s="123"/>
      <c r="CG664" s="123"/>
      <c r="CH664" s="123"/>
      <c r="CI664" s="123"/>
      <c r="CJ664" s="122" t="n">
        <f aca="false">SUM(CF664:CI664)</f>
        <v>0</v>
      </c>
      <c r="CK664" s="123" t="n">
        <f aca="false">BN664+BR664+BV664+BZ664+CD664+CE664+CJ664</f>
        <v>0</v>
      </c>
      <c r="CL664" s="125"/>
      <c r="CM664" s="126"/>
      <c r="CN664" s="32"/>
      <c r="CO664" s="32"/>
      <c r="CP664" s="32"/>
      <c r="CQ664" s="32"/>
      <c r="CR664" s="32"/>
      <c r="CS664" s="32"/>
      <c r="CT664" s="32"/>
    </row>
    <row r="665" customFormat="false" ht="24.75" hidden="false" customHeight="true" outlineLevel="0" collapsed="false">
      <c r="A665" s="32"/>
      <c r="B665" s="106" t="n">
        <f aca="false">B664+1</f>
        <v>50</v>
      </c>
      <c r="C665" s="117" t="n">
        <f aca="false">INDEX(_Rge_Projectdata_IC,$B665,MATCH(C$10,_Rge_Headline_Projectdata,0))</f>
        <v>0</v>
      </c>
      <c r="D665" s="117" t="n">
        <f aca="false">INDEX(_Rge_Projectdata_IC,$B665,MATCH(D$10,_Rge_Headline_Projectdata,0))</f>
        <v>0</v>
      </c>
      <c r="E665" s="118" t="str">
        <f aca="false" t="array" ref="E665:E665">IF(INDEX(_Rge_Projectdata_IC,$B665,MATCH(E$10,_Rge_Headline_Projectdata,0))=0,"",INDEX(_Rge_Projectdata_IC,$B665,MATCH(E$10,_Rge_Headline_Projectdata,0)))</f>
        <v/>
      </c>
      <c r="F665" s="119" t="str">
        <f aca="false">IF(E665&lt;=0,"Open","Closed")</f>
        <v>Closed</v>
      </c>
      <c r="G665" s="120"/>
      <c r="H665" s="121"/>
      <c r="I665" s="121"/>
      <c r="J665" s="121"/>
      <c r="K665" s="122" t="n">
        <f aca="false">SUM(H665:J665)</f>
        <v>0</v>
      </c>
      <c r="L665" s="123"/>
      <c r="M665" s="123"/>
      <c r="N665" s="123"/>
      <c r="O665" s="122" t="n">
        <f aca="false">SUM(L665:N665)</f>
        <v>0</v>
      </c>
      <c r="P665" s="123"/>
      <c r="Q665" s="123"/>
      <c r="R665" s="123"/>
      <c r="S665" s="122" t="n">
        <f aca="false">SUM(P665:R665)</f>
        <v>0</v>
      </c>
      <c r="T665" s="123"/>
      <c r="U665" s="123"/>
      <c r="V665" s="123"/>
      <c r="W665" s="122" t="n">
        <f aca="false">SUM(T665:V665)</f>
        <v>0</v>
      </c>
      <c r="X665" s="123"/>
      <c r="Y665" s="123"/>
      <c r="Z665" s="123"/>
      <c r="AA665" s="122" t="n">
        <f aca="false">SUM(X665:Z665)</f>
        <v>0</v>
      </c>
      <c r="AB665" s="123"/>
      <c r="AC665" s="123"/>
      <c r="AD665" s="123"/>
      <c r="AE665" s="123"/>
      <c r="AF665" s="123"/>
      <c r="AG665" s="122" t="n">
        <f aca="false">SUM(AC665:AF665)</f>
        <v>0</v>
      </c>
      <c r="AH665" s="123" t="n">
        <f aca="false">K665+O665+S665+W665+AA665+AB665+AG665</f>
        <v>0</v>
      </c>
      <c r="AI665" s="121"/>
      <c r="AJ665" s="121"/>
      <c r="AK665" s="121"/>
      <c r="AL665" s="121"/>
      <c r="AM665" s="122" t="n">
        <f aca="false">SUM(AJ665:AL665)</f>
        <v>0</v>
      </c>
      <c r="AN665" s="123"/>
      <c r="AO665" s="123"/>
      <c r="AP665" s="123"/>
      <c r="AQ665" s="122" t="n">
        <f aca="false">SUM(AN665:AP665)</f>
        <v>0</v>
      </c>
      <c r="AR665" s="123"/>
      <c r="AS665" s="123"/>
      <c r="AT665" s="123"/>
      <c r="AU665" s="122" t="n">
        <f aca="false">SUM(AR665:AT665)</f>
        <v>0</v>
      </c>
      <c r="AV665" s="123"/>
      <c r="AW665" s="123"/>
      <c r="AX665" s="123"/>
      <c r="AY665" s="122" t="n">
        <f aca="false">SUM(AV665:AX665)</f>
        <v>0</v>
      </c>
      <c r="AZ665" s="123"/>
      <c r="BA665" s="123"/>
      <c r="BB665" s="123"/>
      <c r="BC665" s="122" t="n">
        <f aca="false">SUM(AZ665:BB665)</f>
        <v>0</v>
      </c>
      <c r="BD665" s="123"/>
      <c r="BE665" s="123"/>
      <c r="BF665" s="123"/>
      <c r="BG665" s="123"/>
      <c r="BH665" s="123"/>
      <c r="BI665" s="122" t="n">
        <f aca="false">SUM(BE665:BH665)</f>
        <v>0</v>
      </c>
      <c r="BJ665" s="124" t="n">
        <f aca="false">AM665+AQ665+AU665+AY665+BC665+BD665+BI665</f>
        <v>0</v>
      </c>
      <c r="BK665" s="120"/>
      <c r="BL665" s="121"/>
      <c r="BM665" s="121"/>
      <c r="BN665" s="122" t="n">
        <f aca="false">SUM(BK665:BM665)</f>
        <v>0</v>
      </c>
      <c r="BO665" s="123"/>
      <c r="BP665" s="123"/>
      <c r="BQ665" s="123"/>
      <c r="BR665" s="122" t="n">
        <f aca="false">SUM(BO665:BQ665)</f>
        <v>0</v>
      </c>
      <c r="BS665" s="123"/>
      <c r="BT665" s="123"/>
      <c r="BU665" s="123"/>
      <c r="BV665" s="122" t="n">
        <f aca="false">SUM(BS665:BU665)</f>
        <v>0</v>
      </c>
      <c r="BW665" s="123"/>
      <c r="BX665" s="123"/>
      <c r="BY665" s="123"/>
      <c r="BZ665" s="122" t="n">
        <f aca="false">SUM(BW665:BY665)</f>
        <v>0</v>
      </c>
      <c r="CA665" s="123"/>
      <c r="CB665" s="123"/>
      <c r="CC665" s="123"/>
      <c r="CD665" s="122" t="n">
        <f aca="false">SUM(CA665:CC665)</f>
        <v>0</v>
      </c>
      <c r="CE665" s="123"/>
      <c r="CF665" s="123"/>
      <c r="CG665" s="123"/>
      <c r="CH665" s="123"/>
      <c r="CI665" s="123"/>
      <c r="CJ665" s="122" t="n">
        <f aca="false">SUM(CF665:CI665)</f>
        <v>0</v>
      </c>
      <c r="CK665" s="123" t="n">
        <f aca="false">BN665+BR665+BV665+BZ665+CD665+CE665+CJ665</f>
        <v>0</v>
      </c>
      <c r="CL665" s="125"/>
      <c r="CM665" s="126"/>
      <c r="CN665" s="32"/>
      <c r="CO665" s="32"/>
      <c r="CP665" s="32"/>
      <c r="CQ665" s="32"/>
      <c r="CR665" s="32"/>
      <c r="CS665" s="32"/>
      <c r="CT665" s="32"/>
    </row>
    <row r="666" customFormat="false" ht="24.75" hidden="false" customHeight="true" outlineLevel="0" collapsed="false">
      <c r="A666" s="32"/>
      <c r="B666" s="106" t="n">
        <f aca="false">B665+1</f>
        <v>51</v>
      </c>
      <c r="C666" s="117" t="n">
        <f aca="false">INDEX(_Rge_Projectdata_IC,$B666,MATCH(C$10,_Rge_Headline_Projectdata,0))</f>
        <v>0</v>
      </c>
      <c r="D666" s="117" t="n">
        <f aca="false">INDEX(_Rge_Projectdata_IC,$B666,MATCH(D$10,_Rge_Headline_Projectdata,0))</f>
        <v>0</v>
      </c>
      <c r="E666" s="118" t="str">
        <f aca="false" t="array" ref="E666:E666">IF(INDEX(_Rge_Projectdata_IC,$B666,MATCH(E$10,_Rge_Headline_Projectdata,0))=0,"",INDEX(_Rge_Projectdata_IC,$B666,MATCH(E$10,_Rge_Headline_Projectdata,0)))</f>
        <v/>
      </c>
      <c r="F666" s="119" t="str">
        <f aca="false">IF(E666&lt;=0,"Open","Closed")</f>
        <v>Closed</v>
      </c>
      <c r="G666" s="120"/>
      <c r="H666" s="121"/>
      <c r="I666" s="121"/>
      <c r="J666" s="121"/>
      <c r="K666" s="122" t="n">
        <f aca="false">SUM(H666:J666)</f>
        <v>0</v>
      </c>
      <c r="L666" s="123"/>
      <c r="M666" s="123"/>
      <c r="N666" s="123"/>
      <c r="O666" s="122" t="n">
        <f aca="false">SUM(L666:N666)</f>
        <v>0</v>
      </c>
      <c r="P666" s="123"/>
      <c r="Q666" s="123"/>
      <c r="R666" s="123"/>
      <c r="S666" s="122" t="n">
        <f aca="false">SUM(P666:R666)</f>
        <v>0</v>
      </c>
      <c r="T666" s="123"/>
      <c r="U666" s="123"/>
      <c r="V666" s="123"/>
      <c r="W666" s="122" t="n">
        <f aca="false">SUM(T666:V666)</f>
        <v>0</v>
      </c>
      <c r="X666" s="123"/>
      <c r="Y666" s="123"/>
      <c r="Z666" s="123"/>
      <c r="AA666" s="122" t="n">
        <f aca="false">SUM(X666:Z666)</f>
        <v>0</v>
      </c>
      <c r="AB666" s="123"/>
      <c r="AC666" s="123"/>
      <c r="AD666" s="123"/>
      <c r="AE666" s="123"/>
      <c r="AF666" s="123"/>
      <c r="AG666" s="122" t="n">
        <f aca="false">SUM(AC666:AF666)</f>
        <v>0</v>
      </c>
      <c r="AH666" s="123" t="n">
        <f aca="false">K666+O666+S666+W666+AA666+AB666+AG666</f>
        <v>0</v>
      </c>
      <c r="AI666" s="121"/>
      <c r="AJ666" s="121"/>
      <c r="AK666" s="121"/>
      <c r="AL666" s="121"/>
      <c r="AM666" s="122" t="n">
        <f aca="false">SUM(AJ666:AL666)</f>
        <v>0</v>
      </c>
      <c r="AN666" s="123"/>
      <c r="AO666" s="123"/>
      <c r="AP666" s="123"/>
      <c r="AQ666" s="122" t="n">
        <f aca="false">SUM(AN666:AP666)</f>
        <v>0</v>
      </c>
      <c r="AR666" s="123"/>
      <c r="AS666" s="123"/>
      <c r="AT666" s="123"/>
      <c r="AU666" s="122" t="n">
        <f aca="false">SUM(AR666:AT666)</f>
        <v>0</v>
      </c>
      <c r="AV666" s="123"/>
      <c r="AW666" s="123"/>
      <c r="AX666" s="123"/>
      <c r="AY666" s="122" t="n">
        <f aca="false">SUM(AV666:AX666)</f>
        <v>0</v>
      </c>
      <c r="AZ666" s="123"/>
      <c r="BA666" s="123"/>
      <c r="BB666" s="123"/>
      <c r="BC666" s="122" t="n">
        <f aca="false">SUM(AZ666:BB666)</f>
        <v>0</v>
      </c>
      <c r="BD666" s="123"/>
      <c r="BE666" s="123"/>
      <c r="BF666" s="123"/>
      <c r="BG666" s="123"/>
      <c r="BH666" s="123"/>
      <c r="BI666" s="122" t="n">
        <f aca="false">SUM(BE666:BH666)</f>
        <v>0</v>
      </c>
      <c r="BJ666" s="124" t="n">
        <f aca="false">AM666+AQ666+AU666+AY666+BC666+BD666+BI666</f>
        <v>0</v>
      </c>
      <c r="BK666" s="120"/>
      <c r="BL666" s="121"/>
      <c r="BM666" s="121"/>
      <c r="BN666" s="122" t="n">
        <f aca="false">SUM(BK666:BM666)</f>
        <v>0</v>
      </c>
      <c r="BO666" s="123"/>
      <c r="BP666" s="123"/>
      <c r="BQ666" s="123"/>
      <c r="BR666" s="122" t="n">
        <f aca="false">SUM(BO666:BQ666)</f>
        <v>0</v>
      </c>
      <c r="BS666" s="123"/>
      <c r="BT666" s="123"/>
      <c r="BU666" s="123"/>
      <c r="BV666" s="122" t="n">
        <f aca="false">SUM(BS666:BU666)</f>
        <v>0</v>
      </c>
      <c r="BW666" s="123"/>
      <c r="BX666" s="123"/>
      <c r="BY666" s="123"/>
      <c r="BZ666" s="122" t="n">
        <f aca="false">SUM(BW666:BY666)</f>
        <v>0</v>
      </c>
      <c r="CA666" s="123"/>
      <c r="CB666" s="123"/>
      <c r="CC666" s="123"/>
      <c r="CD666" s="122" t="n">
        <f aca="false">SUM(CA666:CC666)</f>
        <v>0</v>
      </c>
      <c r="CE666" s="123"/>
      <c r="CF666" s="123"/>
      <c r="CG666" s="123"/>
      <c r="CH666" s="123"/>
      <c r="CI666" s="123"/>
      <c r="CJ666" s="122" t="n">
        <f aca="false">SUM(CF666:CI666)</f>
        <v>0</v>
      </c>
      <c r="CK666" s="123" t="n">
        <f aca="false">BN666+BR666+BV666+BZ666+CD666+CE666+CJ666</f>
        <v>0</v>
      </c>
      <c r="CL666" s="125"/>
      <c r="CM666" s="126"/>
      <c r="CN666" s="32"/>
      <c r="CO666" s="32"/>
      <c r="CP666" s="32"/>
      <c r="CQ666" s="32"/>
      <c r="CR666" s="32"/>
      <c r="CS666" s="32"/>
      <c r="CT666" s="32"/>
    </row>
    <row r="667" customFormat="false" ht="24.75" hidden="false" customHeight="true" outlineLevel="0" collapsed="false">
      <c r="A667" s="32"/>
      <c r="B667" s="106" t="n">
        <f aca="false">B666+1</f>
        <v>52</v>
      </c>
      <c r="C667" s="117" t="n">
        <f aca="false">INDEX(_Rge_Projectdata_IC,$B667,MATCH(C$10,_Rge_Headline_Projectdata,0))</f>
        <v>0</v>
      </c>
      <c r="D667" s="117" t="n">
        <f aca="false">INDEX(_Rge_Projectdata_IC,$B667,MATCH(D$10,_Rge_Headline_Projectdata,0))</f>
        <v>0</v>
      </c>
      <c r="E667" s="118" t="str">
        <f aca="false" t="array" ref="E667:E667">IF(INDEX(_Rge_Projectdata_IC,$B667,MATCH(E$10,_Rge_Headline_Projectdata,0))=0,"",INDEX(_Rge_Projectdata_IC,$B667,MATCH(E$10,_Rge_Headline_Projectdata,0)))</f>
        <v/>
      </c>
      <c r="F667" s="119" t="str">
        <f aca="false">IF(E667&lt;=0,"Open","Closed")</f>
        <v>Closed</v>
      </c>
      <c r="G667" s="120"/>
      <c r="H667" s="121"/>
      <c r="I667" s="121"/>
      <c r="J667" s="121"/>
      <c r="K667" s="122" t="n">
        <f aca="false">SUM(H667:J667)</f>
        <v>0</v>
      </c>
      <c r="L667" s="123"/>
      <c r="M667" s="123"/>
      <c r="N667" s="123"/>
      <c r="O667" s="122" t="n">
        <f aca="false">SUM(L667:N667)</f>
        <v>0</v>
      </c>
      <c r="P667" s="123"/>
      <c r="Q667" s="123"/>
      <c r="R667" s="123"/>
      <c r="S667" s="122" t="n">
        <f aca="false">SUM(P667:R667)</f>
        <v>0</v>
      </c>
      <c r="T667" s="123"/>
      <c r="U667" s="123"/>
      <c r="V667" s="123"/>
      <c r="W667" s="122" t="n">
        <f aca="false">SUM(T667:V667)</f>
        <v>0</v>
      </c>
      <c r="X667" s="123"/>
      <c r="Y667" s="123"/>
      <c r="Z667" s="123"/>
      <c r="AA667" s="122" t="n">
        <f aca="false">SUM(X667:Z667)</f>
        <v>0</v>
      </c>
      <c r="AB667" s="123"/>
      <c r="AC667" s="123"/>
      <c r="AD667" s="123"/>
      <c r="AE667" s="123"/>
      <c r="AF667" s="123"/>
      <c r="AG667" s="122" t="n">
        <f aca="false">SUM(AC667:AF667)</f>
        <v>0</v>
      </c>
      <c r="AH667" s="123" t="n">
        <f aca="false">K667+O667+S667+W667+AA667+AB667+AG667</f>
        <v>0</v>
      </c>
      <c r="AI667" s="121"/>
      <c r="AJ667" s="121"/>
      <c r="AK667" s="121"/>
      <c r="AL667" s="121"/>
      <c r="AM667" s="122" t="n">
        <f aca="false">SUM(AJ667:AL667)</f>
        <v>0</v>
      </c>
      <c r="AN667" s="123"/>
      <c r="AO667" s="123"/>
      <c r="AP667" s="123"/>
      <c r="AQ667" s="122" t="n">
        <f aca="false">SUM(AN667:AP667)</f>
        <v>0</v>
      </c>
      <c r="AR667" s="123"/>
      <c r="AS667" s="123"/>
      <c r="AT667" s="123"/>
      <c r="AU667" s="122" t="n">
        <f aca="false">SUM(AR667:AT667)</f>
        <v>0</v>
      </c>
      <c r="AV667" s="123"/>
      <c r="AW667" s="123"/>
      <c r="AX667" s="123"/>
      <c r="AY667" s="122" t="n">
        <f aca="false">SUM(AV667:AX667)</f>
        <v>0</v>
      </c>
      <c r="AZ667" s="123"/>
      <c r="BA667" s="123"/>
      <c r="BB667" s="123"/>
      <c r="BC667" s="122" t="n">
        <f aca="false">SUM(AZ667:BB667)</f>
        <v>0</v>
      </c>
      <c r="BD667" s="123"/>
      <c r="BE667" s="123"/>
      <c r="BF667" s="123"/>
      <c r="BG667" s="123"/>
      <c r="BH667" s="123"/>
      <c r="BI667" s="122" t="n">
        <f aca="false">SUM(BE667:BH667)</f>
        <v>0</v>
      </c>
      <c r="BJ667" s="124" t="n">
        <f aca="false">AM667+AQ667+AU667+AY667+BC667+BD667+BI667</f>
        <v>0</v>
      </c>
      <c r="BK667" s="120"/>
      <c r="BL667" s="121"/>
      <c r="BM667" s="121"/>
      <c r="BN667" s="122" t="n">
        <f aca="false">SUM(BK667:BM667)</f>
        <v>0</v>
      </c>
      <c r="BO667" s="123"/>
      <c r="BP667" s="123"/>
      <c r="BQ667" s="123"/>
      <c r="BR667" s="122" t="n">
        <f aca="false">SUM(BO667:BQ667)</f>
        <v>0</v>
      </c>
      <c r="BS667" s="123"/>
      <c r="BT667" s="123"/>
      <c r="BU667" s="123"/>
      <c r="BV667" s="122" t="n">
        <f aca="false">SUM(BS667:BU667)</f>
        <v>0</v>
      </c>
      <c r="BW667" s="123"/>
      <c r="BX667" s="123"/>
      <c r="BY667" s="123"/>
      <c r="BZ667" s="122" t="n">
        <f aca="false">SUM(BW667:BY667)</f>
        <v>0</v>
      </c>
      <c r="CA667" s="123"/>
      <c r="CB667" s="123"/>
      <c r="CC667" s="123"/>
      <c r="CD667" s="122" t="n">
        <f aca="false">SUM(CA667:CC667)</f>
        <v>0</v>
      </c>
      <c r="CE667" s="123"/>
      <c r="CF667" s="123"/>
      <c r="CG667" s="123"/>
      <c r="CH667" s="123"/>
      <c r="CI667" s="123"/>
      <c r="CJ667" s="122" t="n">
        <f aca="false">SUM(CF667:CI667)</f>
        <v>0</v>
      </c>
      <c r="CK667" s="123" t="n">
        <f aca="false">BN667+BR667+BV667+BZ667+CD667+CE667+CJ667</f>
        <v>0</v>
      </c>
      <c r="CL667" s="125"/>
      <c r="CM667" s="126"/>
      <c r="CN667" s="32"/>
      <c r="CO667" s="32"/>
      <c r="CP667" s="32"/>
      <c r="CQ667" s="32"/>
      <c r="CR667" s="32"/>
      <c r="CS667" s="32"/>
      <c r="CT667" s="32"/>
    </row>
    <row r="668" customFormat="false" ht="24.75" hidden="false" customHeight="true" outlineLevel="0" collapsed="false">
      <c r="A668" s="32"/>
      <c r="B668" s="106" t="n">
        <f aca="false">B667+1</f>
        <v>53</v>
      </c>
      <c r="C668" s="117" t="n">
        <f aca="false">INDEX(_Rge_Projectdata_IC,$B668,MATCH(C$10,_Rge_Headline_Projectdata,0))</f>
        <v>0</v>
      </c>
      <c r="D668" s="117" t="n">
        <f aca="false">INDEX(_Rge_Projectdata_IC,$B668,MATCH(D$10,_Rge_Headline_Projectdata,0))</f>
        <v>0</v>
      </c>
      <c r="E668" s="118" t="str">
        <f aca="false" t="array" ref="E668:E668">IF(INDEX(_Rge_Projectdata_IC,$B668,MATCH(E$10,_Rge_Headline_Projectdata,0))=0,"",INDEX(_Rge_Projectdata_IC,$B668,MATCH(E$10,_Rge_Headline_Projectdata,0)))</f>
        <v/>
      </c>
      <c r="F668" s="119" t="str">
        <f aca="false">IF(E668&lt;=0,"Open","Closed")</f>
        <v>Closed</v>
      </c>
      <c r="G668" s="120"/>
      <c r="H668" s="121"/>
      <c r="I668" s="121"/>
      <c r="J668" s="121"/>
      <c r="K668" s="122" t="n">
        <f aca="false">SUM(H668:J668)</f>
        <v>0</v>
      </c>
      <c r="L668" s="123"/>
      <c r="M668" s="123"/>
      <c r="N668" s="123"/>
      <c r="O668" s="122" t="n">
        <f aca="false">SUM(L668:N668)</f>
        <v>0</v>
      </c>
      <c r="P668" s="123"/>
      <c r="Q668" s="123"/>
      <c r="R668" s="123"/>
      <c r="S668" s="122" t="n">
        <f aca="false">SUM(P668:R668)</f>
        <v>0</v>
      </c>
      <c r="T668" s="123"/>
      <c r="U668" s="123"/>
      <c r="V668" s="123"/>
      <c r="W668" s="122" t="n">
        <f aca="false">SUM(T668:V668)</f>
        <v>0</v>
      </c>
      <c r="X668" s="123"/>
      <c r="Y668" s="123"/>
      <c r="Z668" s="123"/>
      <c r="AA668" s="122" t="n">
        <f aca="false">SUM(X668:Z668)</f>
        <v>0</v>
      </c>
      <c r="AB668" s="123"/>
      <c r="AC668" s="123"/>
      <c r="AD668" s="123"/>
      <c r="AE668" s="123"/>
      <c r="AF668" s="123"/>
      <c r="AG668" s="122" t="n">
        <f aca="false">SUM(AC668:AF668)</f>
        <v>0</v>
      </c>
      <c r="AH668" s="123" t="n">
        <f aca="false">K668+O668+S668+W668+AA668+AB668+AG668</f>
        <v>0</v>
      </c>
      <c r="AI668" s="121"/>
      <c r="AJ668" s="121"/>
      <c r="AK668" s="121"/>
      <c r="AL668" s="121"/>
      <c r="AM668" s="122" t="n">
        <f aca="false">SUM(AJ668:AL668)</f>
        <v>0</v>
      </c>
      <c r="AN668" s="123"/>
      <c r="AO668" s="123"/>
      <c r="AP668" s="123"/>
      <c r="AQ668" s="122" t="n">
        <f aca="false">SUM(AN668:AP668)</f>
        <v>0</v>
      </c>
      <c r="AR668" s="123"/>
      <c r="AS668" s="123"/>
      <c r="AT668" s="123"/>
      <c r="AU668" s="122" t="n">
        <f aca="false">SUM(AR668:AT668)</f>
        <v>0</v>
      </c>
      <c r="AV668" s="123"/>
      <c r="AW668" s="123"/>
      <c r="AX668" s="123"/>
      <c r="AY668" s="122" t="n">
        <f aca="false">SUM(AV668:AX668)</f>
        <v>0</v>
      </c>
      <c r="AZ668" s="123"/>
      <c r="BA668" s="123"/>
      <c r="BB668" s="123"/>
      <c r="BC668" s="122" t="n">
        <f aca="false">SUM(AZ668:BB668)</f>
        <v>0</v>
      </c>
      <c r="BD668" s="123"/>
      <c r="BE668" s="123"/>
      <c r="BF668" s="123"/>
      <c r="BG668" s="123"/>
      <c r="BH668" s="123"/>
      <c r="BI668" s="122" t="n">
        <f aca="false">SUM(BE668:BH668)</f>
        <v>0</v>
      </c>
      <c r="BJ668" s="124" t="n">
        <f aca="false">AM668+AQ668+AU668+AY668+BC668+BD668+BI668</f>
        <v>0</v>
      </c>
      <c r="BK668" s="120"/>
      <c r="BL668" s="121"/>
      <c r="BM668" s="121"/>
      <c r="BN668" s="122" t="n">
        <f aca="false">SUM(BK668:BM668)</f>
        <v>0</v>
      </c>
      <c r="BO668" s="123"/>
      <c r="BP668" s="123"/>
      <c r="BQ668" s="123"/>
      <c r="BR668" s="122" t="n">
        <f aca="false">SUM(BO668:BQ668)</f>
        <v>0</v>
      </c>
      <c r="BS668" s="123"/>
      <c r="BT668" s="123"/>
      <c r="BU668" s="123"/>
      <c r="BV668" s="122" t="n">
        <f aca="false">SUM(BS668:BU668)</f>
        <v>0</v>
      </c>
      <c r="BW668" s="123"/>
      <c r="BX668" s="123"/>
      <c r="BY668" s="123"/>
      <c r="BZ668" s="122" t="n">
        <f aca="false">SUM(BW668:BY668)</f>
        <v>0</v>
      </c>
      <c r="CA668" s="123"/>
      <c r="CB668" s="123"/>
      <c r="CC668" s="123"/>
      <c r="CD668" s="122" t="n">
        <f aca="false">SUM(CA668:CC668)</f>
        <v>0</v>
      </c>
      <c r="CE668" s="123"/>
      <c r="CF668" s="123"/>
      <c r="CG668" s="123"/>
      <c r="CH668" s="123"/>
      <c r="CI668" s="123"/>
      <c r="CJ668" s="122" t="n">
        <f aca="false">SUM(CF668:CI668)</f>
        <v>0</v>
      </c>
      <c r="CK668" s="123" t="n">
        <f aca="false">BN668+BR668+BV668+BZ668+CD668+CE668+CJ668</f>
        <v>0</v>
      </c>
      <c r="CL668" s="125"/>
      <c r="CM668" s="126"/>
      <c r="CN668" s="32"/>
      <c r="CO668" s="32"/>
      <c r="CP668" s="32"/>
      <c r="CQ668" s="32"/>
      <c r="CR668" s="32"/>
      <c r="CS668" s="32"/>
      <c r="CT668" s="32"/>
    </row>
    <row r="669" customFormat="false" ht="24.75" hidden="false" customHeight="true" outlineLevel="0" collapsed="false">
      <c r="A669" s="32"/>
      <c r="B669" s="106" t="n">
        <f aca="false">B668+1</f>
        <v>54</v>
      </c>
      <c r="C669" s="117" t="n">
        <f aca="false">INDEX(_Rge_Projectdata_IC,$B669,MATCH(C$10,_Rge_Headline_Projectdata,0))</f>
        <v>0</v>
      </c>
      <c r="D669" s="117" t="n">
        <f aca="false">INDEX(_Rge_Projectdata_IC,$B669,MATCH(D$10,_Rge_Headline_Projectdata,0))</f>
        <v>0</v>
      </c>
      <c r="E669" s="118" t="str">
        <f aca="false" t="array" ref="E669:E669">IF(INDEX(_Rge_Projectdata_IC,$B669,MATCH(E$10,_Rge_Headline_Projectdata,0))=0,"",INDEX(_Rge_Projectdata_IC,$B669,MATCH(E$10,_Rge_Headline_Projectdata,0)))</f>
        <v/>
      </c>
      <c r="F669" s="119" t="str">
        <f aca="false">IF(E669&lt;=0,"Open","Closed")</f>
        <v>Closed</v>
      </c>
      <c r="G669" s="120"/>
      <c r="H669" s="121"/>
      <c r="I669" s="121"/>
      <c r="J669" s="121"/>
      <c r="K669" s="122" t="n">
        <f aca="false">SUM(H669:J669)</f>
        <v>0</v>
      </c>
      <c r="L669" s="123"/>
      <c r="M669" s="123"/>
      <c r="N669" s="123"/>
      <c r="O669" s="122" t="n">
        <f aca="false">SUM(L669:N669)</f>
        <v>0</v>
      </c>
      <c r="P669" s="123"/>
      <c r="Q669" s="123"/>
      <c r="R669" s="123"/>
      <c r="S669" s="122" t="n">
        <f aca="false">SUM(P669:R669)</f>
        <v>0</v>
      </c>
      <c r="T669" s="123"/>
      <c r="U669" s="123"/>
      <c r="V669" s="123"/>
      <c r="W669" s="122" t="n">
        <f aca="false">SUM(T669:V669)</f>
        <v>0</v>
      </c>
      <c r="X669" s="123"/>
      <c r="Y669" s="123"/>
      <c r="Z669" s="123"/>
      <c r="AA669" s="122" t="n">
        <f aca="false">SUM(X669:Z669)</f>
        <v>0</v>
      </c>
      <c r="AB669" s="123"/>
      <c r="AC669" s="123"/>
      <c r="AD669" s="123"/>
      <c r="AE669" s="123"/>
      <c r="AF669" s="123"/>
      <c r="AG669" s="122" t="n">
        <f aca="false">SUM(AC669:AF669)</f>
        <v>0</v>
      </c>
      <c r="AH669" s="123" t="n">
        <f aca="false">K669+O669+S669+W669+AA669+AB669+AG669</f>
        <v>0</v>
      </c>
      <c r="AI669" s="121"/>
      <c r="AJ669" s="121"/>
      <c r="AK669" s="121"/>
      <c r="AL669" s="121"/>
      <c r="AM669" s="122" t="n">
        <f aca="false">SUM(AJ669:AL669)</f>
        <v>0</v>
      </c>
      <c r="AN669" s="123"/>
      <c r="AO669" s="123"/>
      <c r="AP669" s="123"/>
      <c r="AQ669" s="122" t="n">
        <f aca="false">SUM(AN669:AP669)</f>
        <v>0</v>
      </c>
      <c r="AR669" s="123"/>
      <c r="AS669" s="123"/>
      <c r="AT669" s="123"/>
      <c r="AU669" s="122" t="n">
        <f aca="false">SUM(AR669:AT669)</f>
        <v>0</v>
      </c>
      <c r="AV669" s="123"/>
      <c r="AW669" s="123"/>
      <c r="AX669" s="123"/>
      <c r="AY669" s="122" t="n">
        <f aca="false">SUM(AV669:AX669)</f>
        <v>0</v>
      </c>
      <c r="AZ669" s="123"/>
      <c r="BA669" s="123"/>
      <c r="BB669" s="123"/>
      <c r="BC669" s="122" t="n">
        <f aca="false">SUM(AZ669:BB669)</f>
        <v>0</v>
      </c>
      <c r="BD669" s="123"/>
      <c r="BE669" s="123"/>
      <c r="BF669" s="123"/>
      <c r="BG669" s="123"/>
      <c r="BH669" s="123"/>
      <c r="BI669" s="122" t="n">
        <f aca="false">SUM(BE669:BH669)</f>
        <v>0</v>
      </c>
      <c r="BJ669" s="124" t="n">
        <f aca="false">AM669+AQ669+AU669+AY669+BC669+BD669+BI669</f>
        <v>0</v>
      </c>
      <c r="BK669" s="120"/>
      <c r="BL669" s="121"/>
      <c r="BM669" s="121"/>
      <c r="BN669" s="122" t="n">
        <f aca="false">SUM(BK669:BM669)</f>
        <v>0</v>
      </c>
      <c r="BO669" s="123"/>
      <c r="BP669" s="123"/>
      <c r="BQ669" s="123"/>
      <c r="BR669" s="122" t="n">
        <f aca="false">SUM(BO669:BQ669)</f>
        <v>0</v>
      </c>
      <c r="BS669" s="123"/>
      <c r="BT669" s="123"/>
      <c r="BU669" s="123"/>
      <c r="BV669" s="122" t="n">
        <f aca="false">SUM(BS669:BU669)</f>
        <v>0</v>
      </c>
      <c r="BW669" s="123"/>
      <c r="BX669" s="123"/>
      <c r="BY669" s="123"/>
      <c r="BZ669" s="122" t="n">
        <f aca="false">SUM(BW669:BY669)</f>
        <v>0</v>
      </c>
      <c r="CA669" s="123"/>
      <c r="CB669" s="123"/>
      <c r="CC669" s="123"/>
      <c r="CD669" s="122" t="n">
        <f aca="false">SUM(CA669:CC669)</f>
        <v>0</v>
      </c>
      <c r="CE669" s="123"/>
      <c r="CF669" s="123"/>
      <c r="CG669" s="123"/>
      <c r="CH669" s="123"/>
      <c r="CI669" s="123"/>
      <c r="CJ669" s="122" t="n">
        <f aca="false">SUM(CF669:CI669)</f>
        <v>0</v>
      </c>
      <c r="CK669" s="123" t="n">
        <f aca="false">BN669+BR669+BV669+BZ669+CD669+CE669+CJ669</f>
        <v>0</v>
      </c>
      <c r="CL669" s="125"/>
      <c r="CM669" s="126"/>
      <c r="CN669" s="32"/>
      <c r="CO669" s="32"/>
      <c r="CP669" s="32"/>
      <c r="CQ669" s="32"/>
      <c r="CR669" s="32"/>
      <c r="CS669" s="32"/>
      <c r="CT669" s="32"/>
    </row>
    <row r="670" customFormat="false" ht="24.75" hidden="false" customHeight="true" outlineLevel="0" collapsed="false">
      <c r="A670" s="32"/>
      <c r="B670" s="106" t="n">
        <f aca="false">B669+1</f>
        <v>55</v>
      </c>
      <c r="C670" s="117" t="n">
        <f aca="false">INDEX(_Rge_Projectdata_IC,$B670,MATCH(C$10,_Rge_Headline_Projectdata,0))</f>
        <v>0</v>
      </c>
      <c r="D670" s="117" t="n">
        <f aca="false">INDEX(_Rge_Projectdata_IC,$B670,MATCH(D$10,_Rge_Headline_Projectdata,0))</f>
        <v>0</v>
      </c>
      <c r="E670" s="118" t="str">
        <f aca="false" t="array" ref="E670:E670">IF(INDEX(_Rge_Projectdata_IC,$B670,MATCH(E$10,_Rge_Headline_Projectdata,0))=0,"",INDEX(_Rge_Projectdata_IC,$B670,MATCH(E$10,_Rge_Headline_Projectdata,0)))</f>
        <v/>
      </c>
      <c r="F670" s="119" t="str">
        <f aca="false">IF(E670&lt;=0,"Open","Closed")</f>
        <v>Closed</v>
      </c>
      <c r="G670" s="120"/>
      <c r="H670" s="121"/>
      <c r="I670" s="121"/>
      <c r="J670" s="121"/>
      <c r="K670" s="122" t="n">
        <f aca="false">SUM(H670:J670)</f>
        <v>0</v>
      </c>
      <c r="L670" s="123"/>
      <c r="M670" s="123"/>
      <c r="N670" s="123"/>
      <c r="O670" s="122" t="n">
        <f aca="false">SUM(L670:N670)</f>
        <v>0</v>
      </c>
      <c r="P670" s="123"/>
      <c r="Q670" s="123"/>
      <c r="R670" s="123"/>
      <c r="S670" s="122" t="n">
        <f aca="false">SUM(P670:R670)</f>
        <v>0</v>
      </c>
      <c r="T670" s="123"/>
      <c r="U670" s="123"/>
      <c r="V670" s="123"/>
      <c r="W670" s="122" t="n">
        <f aca="false">SUM(T670:V670)</f>
        <v>0</v>
      </c>
      <c r="X670" s="123"/>
      <c r="Y670" s="123"/>
      <c r="Z670" s="123"/>
      <c r="AA670" s="122" t="n">
        <f aca="false">SUM(X670:Z670)</f>
        <v>0</v>
      </c>
      <c r="AB670" s="123"/>
      <c r="AC670" s="123"/>
      <c r="AD670" s="123"/>
      <c r="AE670" s="123"/>
      <c r="AF670" s="123"/>
      <c r="AG670" s="122" t="n">
        <f aca="false">SUM(AC670:AF670)</f>
        <v>0</v>
      </c>
      <c r="AH670" s="123" t="n">
        <f aca="false">K670+O670+S670+W670+AA670+AB670+AG670</f>
        <v>0</v>
      </c>
      <c r="AI670" s="121"/>
      <c r="AJ670" s="121"/>
      <c r="AK670" s="121"/>
      <c r="AL670" s="121"/>
      <c r="AM670" s="122" t="n">
        <f aca="false">SUM(AJ670:AL670)</f>
        <v>0</v>
      </c>
      <c r="AN670" s="123"/>
      <c r="AO670" s="123"/>
      <c r="AP670" s="123"/>
      <c r="AQ670" s="122" t="n">
        <f aca="false">SUM(AN670:AP670)</f>
        <v>0</v>
      </c>
      <c r="AR670" s="123"/>
      <c r="AS670" s="123"/>
      <c r="AT670" s="123"/>
      <c r="AU670" s="122" t="n">
        <f aca="false">SUM(AR670:AT670)</f>
        <v>0</v>
      </c>
      <c r="AV670" s="123"/>
      <c r="AW670" s="123"/>
      <c r="AX670" s="123"/>
      <c r="AY670" s="122" t="n">
        <f aca="false">SUM(AV670:AX670)</f>
        <v>0</v>
      </c>
      <c r="AZ670" s="123"/>
      <c r="BA670" s="123"/>
      <c r="BB670" s="123"/>
      <c r="BC670" s="122" t="n">
        <f aca="false">SUM(AZ670:BB670)</f>
        <v>0</v>
      </c>
      <c r="BD670" s="123"/>
      <c r="BE670" s="123"/>
      <c r="BF670" s="123"/>
      <c r="BG670" s="123"/>
      <c r="BH670" s="123"/>
      <c r="BI670" s="122" t="n">
        <f aca="false">SUM(BE670:BH670)</f>
        <v>0</v>
      </c>
      <c r="BJ670" s="124" t="n">
        <f aca="false">AM670+AQ670+AU670+AY670+BC670+BD670+BI670</f>
        <v>0</v>
      </c>
      <c r="BK670" s="120"/>
      <c r="BL670" s="121"/>
      <c r="BM670" s="121"/>
      <c r="BN670" s="122" t="n">
        <f aca="false">SUM(BK670:BM670)</f>
        <v>0</v>
      </c>
      <c r="BO670" s="123"/>
      <c r="BP670" s="123"/>
      <c r="BQ670" s="123"/>
      <c r="BR670" s="122" t="n">
        <f aca="false">SUM(BO670:BQ670)</f>
        <v>0</v>
      </c>
      <c r="BS670" s="123"/>
      <c r="BT670" s="123"/>
      <c r="BU670" s="123"/>
      <c r="BV670" s="122" t="n">
        <f aca="false">SUM(BS670:BU670)</f>
        <v>0</v>
      </c>
      <c r="BW670" s="123"/>
      <c r="BX670" s="123"/>
      <c r="BY670" s="123"/>
      <c r="BZ670" s="122" t="n">
        <f aca="false">SUM(BW670:BY670)</f>
        <v>0</v>
      </c>
      <c r="CA670" s="123"/>
      <c r="CB670" s="123"/>
      <c r="CC670" s="123"/>
      <c r="CD670" s="122" t="n">
        <f aca="false">SUM(CA670:CC670)</f>
        <v>0</v>
      </c>
      <c r="CE670" s="123"/>
      <c r="CF670" s="123"/>
      <c r="CG670" s="123"/>
      <c r="CH670" s="123"/>
      <c r="CI670" s="123"/>
      <c r="CJ670" s="122" t="n">
        <f aca="false">SUM(CF670:CI670)</f>
        <v>0</v>
      </c>
      <c r="CK670" s="123" t="n">
        <f aca="false">BN670+BR670+BV670+BZ670+CD670+CE670+CJ670</f>
        <v>0</v>
      </c>
      <c r="CL670" s="125"/>
      <c r="CM670" s="126"/>
      <c r="CN670" s="32"/>
      <c r="CO670" s="32"/>
      <c r="CP670" s="32"/>
      <c r="CQ670" s="32"/>
      <c r="CR670" s="32"/>
      <c r="CS670" s="32"/>
      <c r="CT670" s="32"/>
    </row>
    <row r="671" customFormat="false" ht="24.75" hidden="false" customHeight="true" outlineLevel="0" collapsed="false">
      <c r="A671" s="32"/>
      <c r="B671" s="106" t="n">
        <f aca="false">B670+1</f>
        <v>56</v>
      </c>
      <c r="C671" s="117" t="n">
        <f aca="false">INDEX(_Rge_Projectdata_IC,$B671,MATCH(C$10,_Rge_Headline_Projectdata,0))</f>
        <v>0</v>
      </c>
      <c r="D671" s="117" t="n">
        <f aca="false">INDEX(_Rge_Projectdata_IC,$B671,MATCH(D$10,_Rge_Headline_Projectdata,0))</f>
        <v>0</v>
      </c>
      <c r="E671" s="118" t="str">
        <f aca="false" t="array" ref="E671:E671">IF(INDEX(_Rge_Projectdata_IC,$B671,MATCH(E$10,_Rge_Headline_Projectdata,0))=0,"",INDEX(_Rge_Projectdata_IC,$B671,MATCH(E$10,_Rge_Headline_Projectdata,0)))</f>
        <v/>
      </c>
      <c r="F671" s="119" t="str">
        <f aca="false">IF(E671&lt;=0,"Open","Closed")</f>
        <v>Closed</v>
      </c>
      <c r="G671" s="120"/>
      <c r="H671" s="121"/>
      <c r="I671" s="121"/>
      <c r="J671" s="121"/>
      <c r="K671" s="122" t="n">
        <f aca="false">SUM(H671:J671)</f>
        <v>0</v>
      </c>
      <c r="L671" s="123"/>
      <c r="M671" s="123"/>
      <c r="N671" s="123"/>
      <c r="O671" s="122" t="n">
        <f aca="false">SUM(L671:N671)</f>
        <v>0</v>
      </c>
      <c r="P671" s="123"/>
      <c r="Q671" s="123"/>
      <c r="R671" s="123"/>
      <c r="S671" s="122" t="n">
        <f aca="false">SUM(P671:R671)</f>
        <v>0</v>
      </c>
      <c r="T671" s="123"/>
      <c r="U671" s="123"/>
      <c r="V671" s="123"/>
      <c r="W671" s="122" t="n">
        <f aca="false">SUM(T671:V671)</f>
        <v>0</v>
      </c>
      <c r="X671" s="123"/>
      <c r="Y671" s="123"/>
      <c r="Z671" s="123"/>
      <c r="AA671" s="122" t="n">
        <f aca="false">SUM(X671:Z671)</f>
        <v>0</v>
      </c>
      <c r="AB671" s="123"/>
      <c r="AC671" s="123"/>
      <c r="AD671" s="123"/>
      <c r="AE671" s="123"/>
      <c r="AF671" s="123"/>
      <c r="AG671" s="122" t="n">
        <f aca="false">SUM(AC671:AF671)</f>
        <v>0</v>
      </c>
      <c r="AH671" s="123" t="n">
        <f aca="false">K671+O671+S671+W671+AA671+AB671+AG671</f>
        <v>0</v>
      </c>
      <c r="AI671" s="121"/>
      <c r="AJ671" s="121"/>
      <c r="AK671" s="121"/>
      <c r="AL671" s="121"/>
      <c r="AM671" s="122" t="n">
        <f aca="false">SUM(AJ671:AL671)</f>
        <v>0</v>
      </c>
      <c r="AN671" s="123"/>
      <c r="AO671" s="123"/>
      <c r="AP671" s="123"/>
      <c r="AQ671" s="122" t="n">
        <f aca="false">SUM(AN671:AP671)</f>
        <v>0</v>
      </c>
      <c r="AR671" s="123"/>
      <c r="AS671" s="123"/>
      <c r="AT671" s="123"/>
      <c r="AU671" s="122" t="n">
        <f aca="false">SUM(AR671:AT671)</f>
        <v>0</v>
      </c>
      <c r="AV671" s="123"/>
      <c r="AW671" s="123"/>
      <c r="AX671" s="123"/>
      <c r="AY671" s="122" t="n">
        <f aca="false">SUM(AV671:AX671)</f>
        <v>0</v>
      </c>
      <c r="AZ671" s="123"/>
      <c r="BA671" s="123"/>
      <c r="BB671" s="123"/>
      <c r="BC671" s="122" t="n">
        <f aca="false">SUM(AZ671:BB671)</f>
        <v>0</v>
      </c>
      <c r="BD671" s="123"/>
      <c r="BE671" s="123"/>
      <c r="BF671" s="123"/>
      <c r="BG671" s="123"/>
      <c r="BH671" s="123"/>
      <c r="BI671" s="122" t="n">
        <f aca="false">SUM(BE671:BH671)</f>
        <v>0</v>
      </c>
      <c r="BJ671" s="124" t="n">
        <f aca="false">AM671+AQ671+AU671+AY671+BC671+BD671+BI671</f>
        <v>0</v>
      </c>
      <c r="BK671" s="120"/>
      <c r="BL671" s="121"/>
      <c r="BM671" s="121"/>
      <c r="BN671" s="122" t="n">
        <f aca="false">SUM(BK671:BM671)</f>
        <v>0</v>
      </c>
      <c r="BO671" s="123"/>
      <c r="BP671" s="123"/>
      <c r="BQ671" s="123"/>
      <c r="BR671" s="122" t="n">
        <f aca="false">SUM(BO671:BQ671)</f>
        <v>0</v>
      </c>
      <c r="BS671" s="123"/>
      <c r="BT671" s="123"/>
      <c r="BU671" s="123"/>
      <c r="BV671" s="122" t="n">
        <f aca="false">SUM(BS671:BU671)</f>
        <v>0</v>
      </c>
      <c r="BW671" s="123"/>
      <c r="BX671" s="123"/>
      <c r="BY671" s="123"/>
      <c r="BZ671" s="122" t="n">
        <f aca="false">SUM(BW671:BY671)</f>
        <v>0</v>
      </c>
      <c r="CA671" s="123"/>
      <c r="CB671" s="123"/>
      <c r="CC671" s="123"/>
      <c r="CD671" s="122" t="n">
        <f aca="false">SUM(CA671:CC671)</f>
        <v>0</v>
      </c>
      <c r="CE671" s="123"/>
      <c r="CF671" s="123"/>
      <c r="CG671" s="123"/>
      <c r="CH671" s="123"/>
      <c r="CI671" s="123"/>
      <c r="CJ671" s="122" t="n">
        <f aca="false">SUM(CF671:CI671)</f>
        <v>0</v>
      </c>
      <c r="CK671" s="123" t="n">
        <f aca="false">BN671+BR671+BV671+BZ671+CD671+CE671+CJ671</f>
        <v>0</v>
      </c>
      <c r="CL671" s="125"/>
      <c r="CM671" s="126"/>
      <c r="CN671" s="32"/>
      <c r="CO671" s="32"/>
      <c r="CP671" s="32"/>
      <c r="CQ671" s="32"/>
      <c r="CR671" s="32"/>
      <c r="CS671" s="32"/>
      <c r="CT671" s="32"/>
    </row>
    <row r="672" customFormat="false" ht="24.75" hidden="false" customHeight="true" outlineLevel="0" collapsed="false">
      <c r="A672" s="32"/>
      <c r="B672" s="106" t="n">
        <f aca="false">B671+1</f>
        <v>57</v>
      </c>
      <c r="C672" s="117" t="n">
        <f aca="false">INDEX(_Rge_Projectdata_IC,$B672,MATCH(C$10,_Rge_Headline_Projectdata,0))</f>
        <v>0</v>
      </c>
      <c r="D672" s="117" t="n">
        <f aca="false">INDEX(_Rge_Projectdata_IC,$B672,MATCH(D$10,_Rge_Headline_Projectdata,0))</f>
        <v>0</v>
      </c>
      <c r="E672" s="118" t="str">
        <f aca="false" t="array" ref="E672:E672">IF(INDEX(_Rge_Projectdata_IC,$B672,MATCH(E$10,_Rge_Headline_Projectdata,0))=0,"",INDEX(_Rge_Projectdata_IC,$B672,MATCH(E$10,_Rge_Headline_Projectdata,0)))</f>
        <v/>
      </c>
      <c r="F672" s="119" t="str">
        <f aca="false">IF(E672&lt;=0,"Open","Closed")</f>
        <v>Closed</v>
      </c>
      <c r="G672" s="120"/>
      <c r="H672" s="121"/>
      <c r="I672" s="121"/>
      <c r="J672" s="121"/>
      <c r="K672" s="122" t="n">
        <f aca="false">SUM(H672:J672)</f>
        <v>0</v>
      </c>
      <c r="L672" s="123"/>
      <c r="M672" s="123"/>
      <c r="N672" s="123"/>
      <c r="O672" s="122" t="n">
        <f aca="false">SUM(L672:N672)</f>
        <v>0</v>
      </c>
      <c r="P672" s="123"/>
      <c r="Q672" s="123"/>
      <c r="R672" s="123"/>
      <c r="S672" s="122" t="n">
        <f aca="false">SUM(P672:R672)</f>
        <v>0</v>
      </c>
      <c r="T672" s="123"/>
      <c r="U672" s="123"/>
      <c r="V672" s="123"/>
      <c r="W672" s="122" t="n">
        <f aca="false">SUM(T672:V672)</f>
        <v>0</v>
      </c>
      <c r="X672" s="123"/>
      <c r="Y672" s="123"/>
      <c r="Z672" s="123"/>
      <c r="AA672" s="122" t="n">
        <f aca="false">SUM(X672:Z672)</f>
        <v>0</v>
      </c>
      <c r="AB672" s="123"/>
      <c r="AC672" s="123"/>
      <c r="AD672" s="123"/>
      <c r="AE672" s="123"/>
      <c r="AF672" s="123"/>
      <c r="AG672" s="122" t="n">
        <f aca="false">SUM(AC672:AF672)</f>
        <v>0</v>
      </c>
      <c r="AH672" s="123" t="n">
        <f aca="false">K672+O672+S672+W672+AA672+AB672+AG672</f>
        <v>0</v>
      </c>
      <c r="AI672" s="121"/>
      <c r="AJ672" s="121"/>
      <c r="AK672" s="121"/>
      <c r="AL672" s="121"/>
      <c r="AM672" s="122" t="n">
        <f aca="false">SUM(AJ672:AL672)</f>
        <v>0</v>
      </c>
      <c r="AN672" s="123"/>
      <c r="AO672" s="123"/>
      <c r="AP672" s="123"/>
      <c r="AQ672" s="122" t="n">
        <f aca="false">SUM(AN672:AP672)</f>
        <v>0</v>
      </c>
      <c r="AR672" s="123"/>
      <c r="AS672" s="123"/>
      <c r="AT672" s="123"/>
      <c r="AU672" s="122" t="n">
        <f aca="false">SUM(AR672:AT672)</f>
        <v>0</v>
      </c>
      <c r="AV672" s="123"/>
      <c r="AW672" s="123"/>
      <c r="AX672" s="123"/>
      <c r="AY672" s="122" t="n">
        <f aca="false">SUM(AV672:AX672)</f>
        <v>0</v>
      </c>
      <c r="AZ672" s="123"/>
      <c r="BA672" s="123"/>
      <c r="BB672" s="123"/>
      <c r="BC672" s="122" t="n">
        <f aca="false">SUM(AZ672:BB672)</f>
        <v>0</v>
      </c>
      <c r="BD672" s="123"/>
      <c r="BE672" s="123"/>
      <c r="BF672" s="123"/>
      <c r="BG672" s="123"/>
      <c r="BH672" s="123"/>
      <c r="BI672" s="122" t="n">
        <f aca="false">SUM(BE672:BH672)</f>
        <v>0</v>
      </c>
      <c r="BJ672" s="124" t="n">
        <f aca="false">AM672+AQ672+AU672+AY672+BC672+BD672+BI672</f>
        <v>0</v>
      </c>
      <c r="BK672" s="120"/>
      <c r="BL672" s="121"/>
      <c r="BM672" s="121"/>
      <c r="BN672" s="122" t="n">
        <f aca="false">SUM(BK672:BM672)</f>
        <v>0</v>
      </c>
      <c r="BO672" s="123"/>
      <c r="BP672" s="123"/>
      <c r="BQ672" s="123"/>
      <c r="BR672" s="122" t="n">
        <f aca="false">SUM(BO672:BQ672)</f>
        <v>0</v>
      </c>
      <c r="BS672" s="123"/>
      <c r="BT672" s="123"/>
      <c r="BU672" s="123"/>
      <c r="BV672" s="122" t="n">
        <f aca="false">SUM(BS672:BU672)</f>
        <v>0</v>
      </c>
      <c r="BW672" s="123"/>
      <c r="BX672" s="123"/>
      <c r="BY672" s="123"/>
      <c r="BZ672" s="122" t="n">
        <f aca="false">SUM(BW672:BY672)</f>
        <v>0</v>
      </c>
      <c r="CA672" s="123"/>
      <c r="CB672" s="123"/>
      <c r="CC672" s="123"/>
      <c r="CD672" s="122" t="n">
        <f aca="false">SUM(CA672:CC672)</f>
        <v>0</v>
      </c>
      <c r="CE672" s="123"/>
      <c r="CF672" s="123"/>
      <c r="CG672" s="123"/>
      <c r="CH672" s="123"/>
      <c r="CI672" s="123"/>
      <c r="CJ672" s="122" t="n">
        <f aca="false">SUM(CF672:CI672)</f>
        <v>0</v>
      </c>
      <c r="CK672" s="123" t="n">
        <f aca="false">BN672+BR672+BV672+BZ672+CD672+CE672+CJ672</f>
        <v>0</v>
      </c>
      <c r="CL672" s="125"/>
      <c r="CM672" s="126"/>
      <c r="CN672" s="32"/>
      <c r="CO672" s="32"/>
      <c r="CP672" s="32"/>
      <c r="CQ672" s="32"/>
      <c r="CR672" s="32"/>
      <c r="CS672" s="32"/>
      <c r="CT672" s="32"/>
    </row>
    <row r="673" customFormat="false" ht="24.75" hidden="false" customHeight="true" outlineLevel="0" collapsed="false">
      <c r="A673" s="32"/>
      <c r="B673" s="106" t="n">
        <f aca="false">B672+1</f>
        <v>58</v>
      </c>
      <c r="C673" s="117" t="n">
        <f aca="false">INDEX(_Rge_Projectdata_IC,$B673,MATCH(C$10,_Rge_Headline_Projectdata,0))</f>
        <v>0</v>
      </c>
      <c r="D673" s="117" t="n">
        <f aca="false">INDEX(_Rge_Projectdata_IC,$B673,MATCH(D$10,_Rge_Headline_Projectdata,0))</f>
        <v>0</v>
      </c>
      <c r="E673" s="118" t="str">
        <f aca="false" t="array" ref="E673:E673">IF(INDEX(_Rge_Projectdata_IC,$B673,MATCH(E$10,_Rge_Headline_Projectdata,0))=0,"",INDEX(_Rge_Projectdata_IC,$B673,MATCH(E$10,_Rge_Headline_Projectdata,0)))</f>
        <v/>
      </c>
      <c r="F673" s="119" t="str">
        <f aca="false">IF(E673&lt;=0,"Open","Closed")</f>
        <v>Closed</v>
      </c>
      <c r="G673" s="120"/>
      <c r="H673" s="121"/>
      <c r="I673" s="121"/>
      <c r="J673" s="121"/>
      <c r="K673" s="122" t="n">
        <f aca="false">SUM(H673:J673)</f>
        <v>0</v>
      </c>
      <c r="L673" s="123"/>
      <c r="M673" s="123"/>
      <c r="N673" s="123"/>
      <c r="O673" s="122" t="n">
        <f aca="false">SUM(L673:N673)</f>
        <v>0</v>
      </c>
      <c r="P673" s="123"/>
      <c r="Q673" s="123"/>
      <c r="R673" s="123"/>
      <c r="S673" s="122" t="n">
        <f aca="false">SUM(P673:R673)</f>
        <v>0</v>
      </c>
      <c r="T673" s="123"/>
      <c r="U673" s="123"/>
      <c r="V673" s="123"/>
      <c r="W673" s="122" t="n">
        <f aca="false">SUM(T673:V673)</f>
        <v>0</v>
      </c>
      <c r="X673" s="123"/>
      <c r="Y673" s="123"/>
      <c r="Z673" s="123"/>
      <c r="AA673" s="122" t="n">
        <f aca="false">SUM(X673:Z673)</f>
        <v>0</v>
      </c>
      <c r="AB673" s="123"/>
      <c r="AC673" s="123"/>
      <c r="AD673" s="123"/>
      <c r="AE673" s="123"/>
      <c r="AF673" s="123"/>
      <c r="AG673" s="122" t="n">
        <f aca="false">SUM(AC673:AF673)</f>
        <v>0</v>
      </c>
      <c r="AH673" s="123" t="n">
        <f aca="false">K673+O673+S673+W673+AA673+AB673+AG673</f>
        <v>0</v>
      </c>
      <c r="AI673" s="121"/>
      <c r="AJ673" s="121"/>
      <c r="AK673" s="121"/>
      <c r="AL673" s="121"/>
      <c r="AM673" s="122" t="n">
        <f aca="false">SUM(AJ673:AL673)</f>
        <v>0</v>
      </c>
      <c r="AN673" s="123"/>
      <c r="AO673" s="123"/>
      <c r="AP673" s="123"/>
      <c r="AQ673" s="122" t="n">
        <f aca="false">SUM(AN673:AP673)</f>
        <v>0</v>
      </c>
      <c r="AR673" s="123"/>
      <c r="AS673" s="123"/>
      <c r="AT673" s="123"/>
      <c r="AU673" s="122" t="n">
        <f aca="false">SUM(AR673:AT673)</f>
        <v>0</v>
      </c>
      <c r="AV673" s="123"/>
      <c r="AW673" s="123"/>
      <c r="AX673" s="123"/>
      <c r="AY673" s="122" t="n">
        <f aca="false">SUM(AV673:AX673)</f>
        <v>0</v>
      </c>
      <c r="AZ673" s="123"/>
      <c r="BA673" s="123"/>
      <c r="BB673" s="123"/>
      <c r="BC673" s="122" t="n">
        <f aca="false">SUM(AZ673:BB673)</f>
        <v>0</v>
      </c>
      <c r="BD673" s="123"/>
      <c r="BE673" s="123"/>
      <c r="BF673" s="123"/>
      <c r="BG673" s="123"/>
      <c r="BH673" s="123"/>
      <c r="BI673" s="122" t="n">
        <f aca="false">SUM(BE673:BH673)</f>
        <v>0</v>
      </c>
      <c r="BJ673" s="124" t="n">
        <f aca="false">AM673+AQ673+AU673+AY673+BC673+BD673+BI673</f>
        <v>0</v>
      </c>
      <c r="BK673" s="120"/>
      <c r="BL673" s="121"/>
      <c r="BM673" s="121"/>
      <c r="BN673" s="122" t="n">
        <f aca="false">SUM(BK673:BM673)</f>
        <v>0</v>
      </c>
      <c r="BO673" s="123"/>
      <c r="BP673" s="123"/>
      <c r="BQ673" s="123"/>
      <c r="BR673" s="122" t="n">
        <f aca="false">SUM(BO673:BQ673)</f>
        <v>0</v>
      </c>
      <c r="BS673" s="123"/>
      <c r="BT673" s="123"/>
      <c r="BU673" s="123"/>
      <c r="BV673" s="122" t="n">
        <f aca="false">SUM(BS673:BU673)</f>
        <v>0</v>
      </c>
      <c r="BW673" s="123"/>
      <c r="BX673" s="123"/>
      <c r="BY673" s="123"/>
      <c r="BZ673" s="122" t="n">
        <f aca="false">SUM(BW673:BY673)</f>
        <v>0</v>
      </c>
      <c r="CA673" s="123"/>
      <c r="CB673" s="123"/>
      <c r="CC673" s="123"/>
      <c r="CD673" s="122" t="n">
        <f aca="false">SUM(CA673:CC673)</f>
        <v>0</v>
      </c>
      <c r="CE673" s="123"/>
      <c r="CF673" s="123"/>
      <c r="CG673" s="123"/>
      <c r="CH673" s="123"/>
      <c r="CI673" s="123"/>
      <c r="CJ673" s="122" t="n">
        <f aca="false">SUM(CF673:CI673)</f>
        <v>0</v>
      </c>
      <c r="CK673" s="123" t="n">
        <f aca="false">BN673+BR673+BV673+BZ673+CD673+CE673+CJ673</f>
        <v>0</v>
      </c>
      <c r="CL673" s="125"/>
      <c r="CM673" s="126"/>
      <c r="CN673" s="32"/>
      <c r="CO673" s="32"/>
      <c r="CP673" s="32"/>
      <c r="CQ673" s="32"/>
      <c r="CR673" s="32"/>
      <c r="CS673" s="32"/>
      <c r="CT673" s="32"/>
    </row>
    <row r="674" customFormat="false" ht="24.75" hidden="false" customHeight="true" outlineLevel="0" collapsed="false">
      <c r="A674" s="32"/>
      <c r="B674" s="106" t="n">
        <f aca="false">B673+1</f>
        <v>59</v>
      </c>
      <c r="C674" s="117" t="n">
        <f aca="false">INDEX(_Rge_Projectdata_IC,$B674,MATCH(C$10,_Rge_Headline_Projectdata,0))</f>
        <v>0</v>
      </c>
      <c r="D674" s="117" t="n">
        <f aca="false">INDEX(_Rge_Projectdata_IC,$B674,MATCH(D$10,_Rge_Headline_Projectdata,0))</f>
        <v>0</v>
      </c>
      <c r="E674" s="118" t="str">
        <f aca="false" t="array" ref="E674:E674">IF(INDEX(_Rge_Projectdata_IC,$B674,MATCH(E$10,_Rge_Headline_Projectdata,0))=0,"",INDEX(_Rge_Projectdata_IC,$B674,MATCH(E$10,_Rge_Headline_Projectdata,0)))</f>
        <v/>
      </c>
      <c r="F674" s="119" t="str">
        <f aca="false">IF(E674&lt;=0,"Open","Closed")</f>
        <v>Closed</v>
      </c>
      <c r="G674" s="120"/>
      <c r="H674" s="121"/>
      <c r="I674" s="121"/>
      <c r="J674" s="121"/>
      <c r="K674" s="122" t="n">
        <f aca="false">SUM(H674:J674)</f>
        <v>0</v>
      </c>
      <c r="L674" s="123"/>
      <c r="M674" s="123"/>
      <c r="N674" s="123"/>
      <c r="O674" s="122" t="n">
        <f aca="false">SUM(L674:N674)</f>
        <v>0</v>
      </c>
      <c r="P674" s="123"/>
      <c r="Q674" s="123"/>
      <c r="R674" s="123"/>
      <c r="S674" s="122" t="n">
        <f aca="false">SUM(P674:R674)</f>
        <v>0</v>
      </c>
      <c r="T674" s="123"/>
      <c r="U674" s="123"/>
      <c r="V674" s="123"/>
      <c r="W674" s="122" t="n">
        <f aca="false">SUM(T674:V674)</f>
        <v>0</v>
      </c>
      <c r="X674" s="123"/>
      <c r="Y674" s="123"/>
      <c r="Z674" s="123"/>
      <c r="AA674" s="122" t="n">
        <f aca="false">SUM(X674:Z674)</f>
        <v>0</v>
      </c>
      <c r="AB674" s="123"/>
      <c r="AC674" s="123"/>
      <c r="AD674" s="123"/>
      <c r="AE674" s="123"/>
      <c r="AF674" s="123"/>
      <c r="AG674" s="122" t="n">
        <f aca="false">SUM(AC674:AF674)</f>
        <v>0</v>
      </c>
      <c r="AH674" s="123" t="n">
        <f aca="false">K674+O674+S674+W674+AA674+AB674+AG674</f>
        <v>0</v>
      </c>
      <c r="AI674" s="121"/>
      <c r="AJ674" s="121"/>
      <c r="AK674" s="121"/>
      <c r="AL674" s="121"/>
      <c r="AM674" s="122" t="n">
        <f aca="false">SUM(AJ674:AL674)</f>
        <v>0</v>
      </c>
      <c r="AN674" s="123"/>
      <c r="AO674" s="123"/>
      <c r="AP674" s="123"/>
      <c r="AQ674" s="122" t="n">
        <f aca="false">SUM(AN674:AP674)</f>
        <v>0</v>
      </c>
      <c r="AR674" s="123"/>
      <c r="AS674" s="123"/>
      <c r="AT674" s="123"/>
      <c r="AU674" s="122" t="n">
        <f aca="false">SUM(AR674:AT674)</f>
        <v>0</v>
      </c>
      <c r="AV674" s="123"/>
      <c r="AW674" s="123"/>
      <c r="AX674" s="123"/>
      <c r="AY674" s="122" t="n">
        <f aca="false">SUM(AV674:AX674)</f>
        <v>0</v>
      </c>
      <c r="AZ674" s="123"/>
      <c r="BA674" s="123"/>
      <c r="BB674" s="123"/>
      <c r="BC674" s="122" t="n">
        <f aca="false">SUM(AZ674:BB674)</f>
        <v>0</v>
      </c>
      <c r="BD674" s="123"/>
      <c r="BE674" s="123"/>
      <c r="BF674" s="123"/>
      <c r="BG674" s="123"/>
      <c r="BH674" s="123"/>
      <c r="BI674" s="122" t="n">
        <f aca="false">SUM(BE674:BH674)</f>
        <v>0</v>
      </c>
      <c r="BJ674" s="124" t="n">
        <f aca="false">AM674+AQ674+AU674+AY674+BC674+BD674+BI674</f>
        <v>0</v>
      </c>
      <c r="BK674" s="120"/>
      <c r="BL674" s="121"/>
      <c r="BM674" s="121"/>
      <c r="BN674" s="122" t="n">
        <f aca="false">SUM(BK674:BM674)</f>
        <v>0</v>
      </c>
      <c r="BO674" s="123"/>
      <c r="BP674" s="123"/>
      <c r="BQ674" s="123"/>
      <c r="BR674" s="122" t="n">
        <f aca="false">SUM(BO674:BQ674)</f>
        <v>0</v>
      </c>
      <c r="BS674" s="123"/>
      <c r="BT674" s="123"/>
      <c r="BU674" s="123"/>
      <c r="BV674" s="122" t="n">
        <f aca="false">SUM(BS674:BU674)</f>
        <v>0</v>
      </c>
      <c r="BW674" s="123"/>
      <c r="BX674" s="123"/>
      <c r="BY674" s="123"/>
      <c r="BZ674" s="122" t="n">
        <f aca="false">SUM(BW674:BY674)</f>
        <v>0</v>
      </c>
      <c r="CA674" s="123"/>
      <c r="CB674" s="123"/>
      <c r="CC674" s="123"/>
      <c r="CD674" s="122" t="n">
        <f aca="false">SUM(CA674:CC674)</f>
        <v>0</v>
      </c>
      <c r="CE674" s="123"/>
      <c r="CF674" s="123"/>
      <c r="CG674" s="123"/>
      <c r="CH674" s="123"/>
      <c r="CI674" s="123"/>
      <c r="CJ674" s="122" t="n">
        <f aca="false">SUM(CF674:CI674)</f>
        <v>0</v>
      </c>
      <c r="CK674" s="123" t="n">
        <f aca="false">BN674+BR674+BV674+BZ674+CD674+CE674+CJ674</f>
        <v>0</v>
      </c>
      <c r="CL674" s="125"/>
      <c r="CM674" s="126"/>
      <c r="CN674" s="32"/>
      <c r="CO674" s="32"/>
      <c r="CP674" s="32"/>
      <c r="CQ674" s="32"/>
      <c r="CR674" s="32"/>
      <c r="CS674" s="32"/>
      <c r="CT674" s="32"/>
    </row>
    <row r="675" customFormat="false" ht="24.75" hidden="false" customHeight="true" outlineLevel="0" collapsed="false">
      <c r="A675" s="32"/>
      <c r="B675" s="106" t="n">
        <f aca="false">B674+1</f>
        <v>60</v>
      </c>
      <c r="C675" s="117" t="n">
        <f aca="false">INDEX(_Rge_Projectdata_IC,$B675,MATCH(C$10,_Rge_Headline_Projectdata,0))</f>
        <v>0</v>
      </c>
      <c r="D675" s="117" t="n">
        <f aca="false">INDEX(_Rge_Projectdata_IC,$B675,MATCH(D$10,_Rge_Headline_Projectdata,0))</f>
        <v>0</v>
      </c>
      <c r="E675" s="118" t="str">
        <f aca="false" t="array" ref="E675:E675">IF(INDEX(_Rge_Projectdata_IC,$B675,MATCH(E$10,_Rge_Headline_Projectdata,0))=0,"",INDEX(_Rge_Projectdata_IC,$B675,MATCH(E$10,_Rge_Headline_Projectdata,0)))</f>
        <v/>
      </c>
      <c r="F675" s="119" t="str">
        <f aca="false">IF(E675&lt;=0,"Open","Closed")</f>
        <v>Closed</v>
      </c>
      <c r="G675" s="120"/>
      <c r="H675" s="121"/>
      <c r="I675" s="121"/>
      <c r="J675" s="121"/>
      <c r="K675" s="122" t="n">
        <f aca="false">SUM(H675:J675)</f>
        <v>0</v>
      </c>
      <c r="L675" s="123"/>
      <c r="M675" s="123"/>
      <c r="N675" s="123"/>
      <c r="O675" s="122" t="n">
        <f aca="false">SUM(L675:N675)</f>
        <v>0</v>
      </c>
      <c r="P675" s="123"/>
      <c r="Q675" s="123"/>
      <c r="R675" s="123"/>
      <c r="S675" s="122" t="n">
        <f aca="false">SUM(P675:R675)</f>
        <v>0</v>
      </c>
      <c r="T675" s="123"/>
      <c r="U675" s="123"/>
      <c r="V675" s="123"/>
      <c r="W675" s="122" t="n">
        <f aca="false">SUM(T675:V675)</f>
        <v>0</v>
      </c>
      <c r="X675" s="123"/>
      <c r="Y675" s="123"/>
      <c r="Z675" s="123"/>
      <c r="AA675" s="122" t="n">
        <f aca="false">SUM(X675:Z675)</f>
        <v>0</v>
      </c>
      <c r="AB675" s="123"/>
      <c r="AC675" s="123"/>
      <c r="AD675" s="123"/>
      <c r="AE675" s="123"/>
      <c r="AF675" s="123"/>
      <c r="AG675" s="122" t="n">
        <f aca="false">SUM(AC675:AF675)</f>
        <v>0</v>
      </c>
      <c r="AH675" s="123" t="n">
        <f aca="false">K675+O675+S675+W675+AA675+AB675+AG675</f>
        <v>0</v>
      </c>
      <c r="AI675" s="121"/>
      <c r="AJ675" s="121"/>
      <c r="AK675" s="121"/>
      <c r="AL675" s="121"/>
      <c r="AM675" s="122" t="n">
        <f aca="false">SUM(AJ675:AL675)</f>
        <v>0</v>
      </c>
      <c r="AN675" s="123"/>
      <c r="AO675" s="123"/>
      <c r="AP675" s="123"/>
      <c r="AQ675" s="122" t="n">
        <f aca="false">SUM(AN675:AP675)</f>
        <v>0</v>
      </c>
      <c r="AR675" s="123"/>
      <c r="AS675" s="123"/>
      <c r="AT675" s="123"/>
      <c r="AU675" s="122" t="n">
        <f aca="false">SUM(AR675:AT675)</f>
        <v>0</v>
      </c>
      <c r="AV675" s="123"/>
      <c r="AW675" s="123"/>
      <c r="AX675" s="123"/>
      <c r="AY675" s="122" t="n">
        <f aca="false">SUM(AV675:AX675)</f>
        <v>0</v>
      </c>
      <c r="AZ675" s="123"/>
      <c r="BA675" s="123"/>
      <c r="BB675" s="123"/>
      <c r="BC675" s="122" t="n">
        <f aca="false">SUM(AZ675:BB675)</f>
        <v>0</v>
      </c>
      <c r="BD675" s="123"/>
      <c r="BE675" s="123"/>
      <c r="BF675" s="123"/>
      <c r="BG675" s="123"/>
      <c r="BH675" s="123"/>
      <c r="BI675" s="122" t="n">
        <f aca="false">SUM(BE675:BH675)</f>
        <v>0</v>
      </c>
      <c r="BJ675" s="124" t="n">
        <f aca="false">AM675+AQ675+AU675+AY675+BC675+BD675+BI675</f>
        <v>0</v>
      </c>
      <c r="BK675" s="120"/>
      <c r="BL675" s="121"/>
      <c r="BM675" s="121"/>
      <c r="BN675" s="122" t="n">
        <f aca="false">SUM(BK675:BM675)</f>
        <v>0</v>
      </c>
      <c r="BO675" s="123"/>
      <c r="BP675" s="123"/>
      <c r="BQ675" s="123"/>
      <c r="BR675" s="122" t="n">
        <f aca="false">SUM(BO675:BQ675)</f>
        <v>0</v>
      </c>
      <c r="BS675" s="123"/>
      <c r="BT675" s="123"/>
      <c r="BU675" s="123"/>
      <c r="BV675" s="122" t="n">
        <f aca="false">SUM(BS675:BU675)</f>
        <v>0</v>
      </c>
      <c r="BW675" s="123"/>
      <c r="BX675" s="123"/>
      <c r="BY675" s="123"/>
      <c r="BZ675" s="122" t="n">
        <f aca="false">SUM(BW675:BY675)</f>
        <v>0</v>
      </c>
      <c r="CA675" s="123"/>
      <c r="CB675" s="123"/>
      <c r="CC675" s="123"/>
      <c r="CD675" s="122" t="n">
        <f aca="false">SUM(CA675:CC675)</f>
        <v>0</v>
      </c>
      <c r="CE675" s="123"/>
      <c r="CF675" s="123"/>
      <c r="CG675" s="123"/>
      <c r="CH675" s="123"/>
      <c r="CI675" s="123"/>
      <c r="CJ675" s="122" t="n">
        <f aca="false">SUM(CF675:CI675)</f>
        <v>0</v>
      </c>
      <c r="CK675" s="123" t="n">
        <f aca="false">BN675+BR675+BV675+BZ675+CD675+CE675+CJ675</f>
        <v>0</v>
      </c>
      <c r="CL675" s="125"/>
      <c r="CM675" s="126"/>
      <c r="CN675" s="32"/>
      <c r="CO675" s="32"/>
      <c r="CP675" s="32"/>
      <c r="CQ675" s="32"/>
      <c r="CR675" s="32"/>
      <c r="CS675" s="32"/>
      <c r="CT675" s="32"/>
    </row>
    <row r="676" customFormat="false" ht="24.75" hidden="false" customHeight="true" outlineLevel="0" collapsed="false">
      <c r="A676" s="32"/>
      <c r="B676" s="106" t="n">
        <f aca="false">B675+1</f>
        <v>61</v>
      </c>
      <c r="C676" s="117" t="n">
        <f aca="false">INDEX(_Rge_Projectdata_IC,$B676,MATCH(C$10,_Rge_Headline_Projectdata,0))</f>
        <v>0</v>
      </c>
      <c r="D676" s="117" t="n">
        <f aca="false">INDEX(_Rge_Projectdata_IC,$B676,MATCH(D$10,_Rge_Headline_Projectdata,0))</f>
        <v>0</v>
      </c>
      <c r="E676" s="118" t="str">
        <f aca="false" t="array" ref="E676:E676">IF(INDEX(_Rge_Projectdata_IC,$B676,MATCH(E$10,_Rge_Headline_Projectdata,0))=0,"",INDEX(_Rge_Projectdata_IC,$B676,MATCH(E$10,_Rge_Headline_Projectdata,0)))</f>
        <v/>
      </c>
      <c r="F676" s="119" t="str">
        <f aca="false">IF(E676&lt;=0,"Open","Closed")</f>
        <v>Closed</v>
      </c>
      <c r="G676" s="120"/>
      <c r="H676" s="121"/>
      <c r="I676" s="121"/>
      <c r="J676" s="121"/>
      <c r="K676" s="122" t="n">
        <f aca="false">SUM(H676:J676)</f>
        <v>0</v>
      </c>
      <c r="L676" s="123"/>
      <c r="M676" s="123"/>
      <c r="N676" s="123"/>
      <c r="O676" s="122" t="n">
        <f aca="false">SUM(L676:N676)</f>
        <v>0</v>
      </c>
      <c r="P676" s="123"/>
      <c r="Q676" s="123"/>
      <c r="R676" s="123"/>
      <c r="S676" s="122" t="n">
        <f aca="false">SUM(P676:R676)</f>
        <v>0</v>
      </c>
      <c r="T676" s="123"/>
      <c r="U676" s="123"/>
      <c r="V676" s="123"/>
      <c r="W676" s="122" t="n">
        <f aca="false">SUM(T676:V676)</f>
        <v>0</v>
      </c>
      <c r="X676" s="123"/>
      <c r="Y676" s="123"/>
      <c r="Z676" s="123"/>
      <c r="AA676" s="122" t="n">
        <f aca="false">SUM(X676:Z676)</f>
        <v>0</v>
      </c>
      <c r="AB676" s="123"/>
      <c r="AC676" s="123"/>
      <c r="AD676" s="123"/>
      <c r="AE676" s="123"/>
      <c r="AF676" s="123"/>
      <c r="AG676" s="122" t="n">
        <f aca="false">SUM(AC676:AF676)</f>
        <v>0</v>
      </c>
      <c r="AH676" s="123" t="n">
        <f aca="false">K676+O676+S676+W676+AA676+AB676+AG676</f>
        <v>0</v>
      </c>
      <c r="AI676" s="121"/>
      <c r="AJ676" s="121"/>
      <c r="AK676" s="121"/>
      <c r="AL676" s="121"/>
      <c r="AM676" s="122" t="n">
        <f aca="false">SUM(AJ676:AL676)</f>
        <v>0</v>
      </c>
      <c r="AN676" s="123"/>
      <c r="AO676" s="123"/>
      <c r="AP676" s="123"/>
      <c r="AQ676" s="122" t="n">
        <f aca="false">SUM(AN676:AP676)</f>
        <v>0</v>
      </c>
      <c r="AR676" s="123"/>
      <c r="AS676" s="123"/>
      <c r="AT676" s="123"/>
      <c r="AU676" s="122" t="n">
        <f aca="false">SUM(AR676:AT676)</f>
        <v>0</v>
      </c>
      <c r="AV676" s="123"/>
      <c r="AW676" s="123"/>
      <c r="AX676" s="123"/>
      <c r="AY676" s="122" t="n">
        <f aca="false">SUM(AV676:AX676)</f>
        <v>0</v>
      </c>
      <c r="AZ676" s="123"/>
      <c r="BA676" s="123"/>
      <c r="BB676" s="123"/>
      <c r="BC676" s="122" t="n">
        <f aca="false">SUM(AZ676:BB676)</f>
        <v>0</v>
      </c>
      <c r="BD676" s="123"/>
      <c r="BE676" s="123"/>
      <c r="BF676" s="123"/>
      <c r="BG676" s="123"/>
      <c r="BH676" s="123"/>
      <c r="BI676" s="122" t="n">
        <f aca="false">SUM(BE676:BH676)</f>
        <v>0</v>
      </c>
      <c r="BJ676" s="124" t="n">
        <f aca="false">AM676+AQ676+AU676+AY676+BC676+BD676+BI676</f>
        <v>0</v>
      </c>
      <c r="BK676" s="120"/>
      <c r="BL676" s="121"/>
      <c r="BM676" s="121"/>
      <c r="BN676" s="122" t="n">
        <f aca="false">SUM(BK676:BM676)</f>
        <v>0</v>
      </c>
      <c r="BO676" s="123"/>
      <c r="BP676" s="123"/>
      <c r="BQ676" s="123"/>
      <c r="BR676" s="122" t="n">
        <f aca="false">SUM(BO676:BQ676)</f>
        <v>0</v>
      </c>
      <c r="BS676" s="123"/>
      <c r="BT676" s="123"/>
      <c r="BU676" s="123"/>
      <c r="BV676" s="122" t="n">
        <f aca="false">SUM(BS676:BU676)</f>
        <v>0</v>
      </c>
      <c r="BW676" s="123"/>
      <c r="BX676" s="123"/>
      <c r="BY676" s="123"/>
      <c r="BZ676" s="122" t="n">
        <f aca="false">SUM(BW676:BY676)</f>
        <v>0</v>
      </c>
      <c r="CA676" s="123"/>
      <c r="CB676" s="123"/>
      <c r="CC676" s="123"/>
      <c r="CD676" s="122" t="n">
        <f aca="false">SUM(CA676:CC676)</f>
        <v>0</v>
      </c>
      <c r="CE676" s="123"/>
      <c r="CF676" s="123"/>
      <c r="CG676" s="123"/>
      <c r="CH676" s="123"/>
      <c r="CI676" s="123"/>
      <c r="CJ676" s="122" t="n">
        <f aca="false">SUM(CF676:CI676)</f>
        <v>0</v>
      </c>
      <c r="CK676" s="123" t="n">
        <f aca="false">BN676+BR676+BV676+BZ676+CD676+CE676+CJ676</f>
        <v>0</v>
      </c>
      <c r="CL676" s="125"/>
      <c r="CM676" s="126"/>
      <c r="CN676" s="32"/>
      <c r="CO676" s="32"/>
      <c r="CP676" s="32"/>
      <c r="CQ676" s="32"/>
      <c r="CR676" s="32"/>
      <c r="CS676" s="32"/>
      <c r="CT676" s="32"/>
    </row>
    <row r="677" customFormat="false" ht="24.75" hidden="false" customHeight="true" outlineLevel="0" collapsed="false">
      <c r="A677" s="32"/>
      <c r="B677" s="106" t="n">
        <f aca="false">B676+1</f>
        <v>62</v>
      </c>
      <c r="C677" s="117" t="n">
        <f aca="false">INDEX(_Rge_Projectdata_IC,$B677,MATCH(C$10,_Rge_Headline_Projectdata,0))</f>
        <v>0</v>
      </c>
      <c r="D677" s="117" t="n">
        <f aca="false">INDEX(_Rge_Projectdata_IC,$B677,MATCH(D$10,_Rge_Headline_Projectdata,0))</f>
        <v>0</v>
      </c>
      <c r="E677" s="118" t="str">
        <f aca="false" t="array" ref="E677:E677">IF(INDEX(_Rge_Projectdata_IC,$B677,MATCH(E$10,_Rge_Headline_Projectdata,0))=0,"",INDEX(_Rge_Projectdata_IC,$B677,MATCH(E$10,_Rge_Headline_Projectdata,0)))</f>
        <v/>
      </c>
      <c r="F677" s="119" t="str">
        <f aca="false">IF(E677&lt;=0,"Open","Closed")</f>
        <v>Closed</v>
      </c>
      <c r="G677" s="120"/>
      <c r="H677" s="121"/>
      <c r="I677" s="121"/>
      <c r="J677" s="121"/>
      <c r="K677" s="122" t="n">
        <f aca="false">SUM(H677:J677)</f>
        <v>0</v>
      </c>
      <c r="L677" s="123"/>
      <c r="M677" s="123"/>
      <c r="N677" s="123"/>
      <c r="O677" s="122" t="n">
        <f aca="false">SUM(L677:N677)</f>
        <v>0</v>
      </c>
      <c r="P677" s="123"/>
      <c r="Q677" s="123"/>
      <c r="R677" s="123"/>
      <c r="S677" s="122" t="n">
        <f aca="false">SUM(P677:R677)</f>
        <v>0</v>
      </c>
      <c r="T677" s="123"/>
      <c r="U677" s="123"/>
      <c r="V677" s="123"/>
      <c r="W677" s="122" t="n">
        <f aca="false">SUM(T677:V677)</f>
        <v>0</v>
      </c>
      <c r="X677" s="123"/>
      <c r="Y677" s="123"/>
      <c r="Z677" s="123"/>
      <c r="AA677" s="122" t="n">
        <f aca="false">SUM(X677:Z677)</f>
        <v>0</v>
      </c>
      <c r="AB677" s="123"/>
      <c r="AC677" s="123"/>
      <c r="AD677" s="123"/>
      <c r="AE677" s="123"/>
      <c r="AF677" s="123"/>
      <c r="AG677" s="122" t="n">
        <f aca="false">SUM(AC677:AF677)</f>
        <v>0</v>
      </c>
      <c r="AH677" s="123" t="n">
        <f aca="false">K677+O677+S677+W677+AA677+AB677+AG677</f>
        <v>0</v>
      </c>
      <c r="AI677" s="121"/>
      <c r="AJ677" s="121"/>
      <c r="AK677" s="121"/>
      <c r="AL677" s="121"/>
      <c r="AM677" s="122" t="n">
        <f aca="false">SUM(AJ677:AL677)</f>
        <v>0</v>
      </c>
      <c r="AN677" s="123"/>
      <c r="AO677" s="123"/>
      <c r="AP677" s="123"/>
      <c r="AQ677" s="122" t="n">
        <f aca="false">SUM(AN677:AP677)</f>
        <v>0</v>
      </c>
      <c r="AR677" s="123"/>
      <c r="AS677" s="123"/>
      <c r="AT677" s="123"/>
      <c r="AU677" s="122" t="n">
        <f aca="false">SUM(AR677:AT677)</f>
        <v>0</v>
      </c>
      <c r="AV677" s="123"/>
      <c r="AW677" s="123"/>
      <c r="AX677" s="123"/>
      <c r="AY677" s="122" t="n">
        <f aca="false">SUM(AV677:AX677)</f>
        <v>0</v>
      </c>
      <c r="AZ677" s="123"/>
      <c r="BA677" s="123"/>
      <c r="BB677" s="123"/>
      <c r="BC677" s="122" t="n">
        <f aca="false">SUM(AZ677:BB677)</f>
        <v>0</v>
      </c>
      <c r="BD677" s="123"/>
      <c r="BE677" s="123"/>
      <c r="BF677" s="123"/>
      <c r="BG677" s="123"/>
      <c r="BH677" s="123"/>
      <c r="BI677" s="122" t="n">
        <f aca="false">SUM(BE677:BH677)</f>
        <v>0</v>
      </c>
      <c r="BJ677" s="124" t="n">
        <f aca="false">AM677+AQ677+AU677+AY677+BC677+BD677+BI677</f>
        <v>0</v>
      </c>
      <c r="BK677" s="120"/>
      <c r="BL677" s="121"/>
      <c r="BM677" s="121"/>
      <c r="BN677" s="122" t="n">
        <f aca="false">SUM(BK677:BM677)</f>
        <v>0</v>
      </c>
      <c r="BO677" s="123"/>
      <c r="BP677" s="123"/>
      <c r="BQ677" s="123"/>
      <c r="BR677" s="122" t="n">
        <f aca="false">SUM(BO677:BQ677)</f>
        <v>0</v>
      </c>
      <c r="BS677" s="123"/>
      <c r="BT677" s="123"/>
      <c r="BU677" s="123"/>
      <c r="BV677" s="122" t="n">
        <f aca="false">SUM(BS677:BU677)</f>
        <v>0</v>
      </c>
      <c r="BW677" s="123"/>
      <c r="BX677" s="123"/>
      <c r="BY677" s="123"/>
      <c r="BZ677" s="122" t="n">
        <f aca="false">SUM(BW677:BY677)</f>
        <v>0</v>
      </c>
      <c r="CA677" s="123"/>
      <c r="CB677" s="123"/>
      <c r="CC677" s="123"/>
      <c r="CD677" s="122" t="n">
        <f aca="false">SUM(CA677:CC677)</f>
        <v>0</v>
      </c>
      <c r="CE677" s="123"/>
      <c r="CF677" s="123"/>
      <c r="CG677" s="123"/>
      <c r="CH677" s="123"/>
      <c r="CI677" s="123"/>
      <c r="CJ677" s="122" t="n">
        <f aca="false">SUM(CF677:CI677)</f>
        <v>0</v>
      </c>
      <c r="CK677" s="123" t="n">
        <f aca="false">BN677+BR677+BV677+BZ677+CD677+CE677+CJ677</f>
        <v>0</v>
      </c>
      <c r="CL677" s="125"/>
      <c r="CM677" s="126"/>
      <c r="CN677" s="32"/>
      <c r="CO677" s="32"/>
      <c r="CP677" s="32"/>
      <c r="CQ677" s="32"/>
      <c r="CR677" s="32"/>
      <c r="CS677" s="32"/>
      <c r="CT677" s="32"/>
    </row>
    <row r="678" customFormat="false" ht="24.75" hidden="false" customHeight="true" outlineLevel="0" collapsed="false">
      <c r="A678" s="32"/>
      <c r="B678" s="106" t="n">
        <f aca="false">B677+1</f>
        <v>63</v>
      </c>
      <c r="C678" s="117" t="n">
        <f aca="false">INDEX(_Rge_Projectdata_IC,$B678,MATCH(C$10,_Rge_Headline_Projectdata,0))</f>
        <v>0</v>
      </c>
      <c r="D678" s="117" t="n">
        <f aca="false">INDEX(_Rge_Projectdata_IC,$B678,MATCH(D$10,_Rge_Headline_Projectdata,0))</f>
        <v>0</v>
      </c>
      <c r="E678" s="118" t="str">
        <f aca="false" t="array" ref="E678:E678">IF(INDEX(_Rge_Projectdata_IC,$B678,MATCH(E$10,_Rge_Headline_Projectdata,0))=0,"",INDEX(_Rge_Projectdata_IC,$B678,MATCH(E$10,_Rge_Headline_Projectdata,0)))</f>
        <v/>
      </c>
      <c r="F678" s="119" t="str">
        <f aca="false">IF(E678&lt;=0,"Open","Closed")</f>
        <v>Closed</v>
      </c>
      <c r="G678" s="120"/>
      <c r="H678" s="121"/>
      <c r="I678" s="121"/>
      <c r="J678" s="121"/>
      <c r="K678" s="122" t="n">
        <f aca="false">SUM(H678:J678)</f>
        <v>0</v>
      </c>
      <c r="L678" s="123"/>
      <c r="M678" s="123"/>
      <c r="N678" s="123"/>
      <c r="O678" s="122" t="n">
        <f aca="false">SUM(L678:N678)</f>
        <v>0</v>
      </c>
      <c r="P678" s="123"/>
      <c r="Q678" s="123"/>
      <c r="R678" s="123"/>
      <c r="S678" s="122" t="n">
        <f aca="false">SUM(P678:R678)</f>
        <v>0</v>
      </c>
      <c r="T678" s="123"/>
      <c r="U678" s="123"/>
      <c r="V678" s="123"/>
      <c r="W678" s="122" t="n">
        <f aca="false">SUM(T678:V678)</f>
        <v>0</v>
      </c>
      <c r="X678" s="123"/>
      <c r="Y678" s="123"/>
      <c r="Z678" s="123"/>
      <c r="AA678" s="122" t="n">
        <f aca="false">SUM(X678:Z678)</f>
        <v>0</v>
      </c>
      <c r="AB678" s="123"/>
      <c r="AC678" s="123"/>
      <c r="AD678" s="123"/>
      <c r="AE678" s="123"/>
      <c r="AF678" s="123"/>
      <c r="AG678" s="122" t="n">
        <f aca="false">SUM(AC678:AF678)</f>
        <v>0</v>
      </c>
      <c r="AH678" s="123" t="n">
        <f aca="false">K678+O678+S678+W678+AA678+AB678+AG678</f>
        <v>0</v>
      </c>
      <c r="AI678" s="121"/>
      <c r="AJ678" s="121"/>
      <c r="AK678" s="121"/>
      <c r="AL678" s="121"/>
      <c r="AM678" s="122" t="n">
        <f aca="false">SUM(AJ678:AL678)</f>
        <v>0</v>
      </c>
      <c r="AN678" s="123"/>
      <c r="AO678" s="123"/>
      <c r="AP678" s="123"/>
      <c r="AQ678" s="122" t="n">
        <f aca="false">SUM(AN678:AP678)</f>
        <v>0</v>
      </c>
      <c r="AR678" s="123"/>
      <c r="AS678" s="123"/>
      <c r="AT678" s="123"/>
      <c r="AU678" s="122" t="n">
        <f aca="false">SUM(AR678:AT678)</f>
        <v>0</v>
      </c>
      <c r="AV678" s="123"/>
      <c r="AW678" s="123"/>
      <c r="AX678" s="123"/>
      <c r="AY678" s="122" t="n">
        <f aca="false">SUM(AV678:AX678)</f>
        <v>0</v>
      </c>
      <c r="AZ678" s="123"/>
      <c r="BA678" s="123"/>
      <c r="BB678" s="123"/>
      <c r="BC678" s="122" t="n">
        <f aca="false">SUM(AZ678:BB678)</f>
        <v>0</v>
      </c>
      <c r="BD678" s="123"/>
      <c r="BE678" s="123"/>
      <c r="BF678" s="123"/>
      <c r="BG678" s="123"/>
      <c r="BH678" s="123"/>
      <c r="BI678" s="122" t="n">
        <f aca="false">SUM(BE678:BH678)</f>
        <v>0</v>
      </c>
      <c r="BJ678" s="124" t="n">
        <f aca="false">AM678+AQ678+AU678+AY678+BC678+BD678+BI678</f>
        <v>0</v>
      </c>
      <c r="BK678" s="120"/>
      <c r="BL678" s="121"/>
      <c r="BM678" s="121"/>
      <c r="BN678" s="122" t="n">
        <f aca="false">SUM(BK678:BM678)</f>
        <v>0</v>
      </c>
      <c r="BO678" s="123"/>
      <c r="BP678" s="123"/>
      <c r="BQ678" s="123"/>
      <c r="BR678" s="122" t="n">
        <f aca="false">SUM(BO678:BQ678)</f>
        <v>0</v>
      </c>
      <c r="BS678" s="123"/>
      <c r="BT678" s="123"/>
      <c r="BU678" s="123"/>
      <c r="BV678" s="122" t="n">
        <f aca="false">SUM(BS678:BU678)</f>
        <v>0</v>
      </c>
      <c r="BW678" s="123"/>
      <c r="BX678" s="123"/>
      <c r="BY678" s="123"/>
      <c r="BZ678" s="122" t="n">
        <f aca="false">SUM(BW678:BY678)</f>
        <v>0</v>
      </c>
      <c r="CA678" s="123"/>
      <c r="CB678" s="123"/>
      <c r="CC678" s="123"/>
      <c r="CD678" s="122" t="n">
        <f aca="false">SUM(CA678:CC678)</f>
        <v>0</v>
      </c>
      <c r="CE678" s="123"/>
      <c r="CF678" s="123"/>
      <c r="CG678" s="123"/>
      <c r="CH678" s="123"/>
      <c r="CI678" s="123"/>
      <c r="CJ678" s="122" t="n">
        <f aca="false">SUM(CF678:CI678)</f>
        <v>0</v>
      </c>
      <c r="CK678" s="123" t="n">
        <f aca="false">BN678+BR678+BV678+BZ678+CD678+CE678+CJ678</f>
        <v>0</v>
      </c>
      <c r="CL678" s="125"/>
      <c r="CM678" s="126"/>
      <c r="CN678" s="32"/>
      <c r="CO678" s="32"/>
      <c r="CP678" s="32"/>
      <c r="CQ678" s="32"/>
      <c r="CR678" s="32"/>
      <c r="CS678" s="32"/>
      <c r="CT678" s="32"/>
    </row>
    <row r="679" customFormat="false" ht="24.75" hidden="false" customHeight="true" outlineLevel="0" collapsed="false">
      <c r="A679" s="32"/>
      <c r="B679" s="106" t="n">
        <f aca="false">B678+1</f>
        <v>64</v>
      </c>
      <c r="C679" s="117" t="n">
        <f aca="false">INDEX(_Rge_Projectdata_IC,$B679,MATCH(C$10,_Rge_Headline_Projectdata,0))</f>
        <v>0</v>
      </c>
      <c r="D679" s="117" t="n">
        <f aca="false">INDEX(_Rge_Projectdata_IC,$B679,MATCH(D$10,_Rge_Headline_Projectdata,0))</f>
        <v>0</v>
      </c>
      <c r="E679" s="118" t="str">
        <f aca="false" t="array" ref="E679:E679">IF(INDEX(_Rge_Projectdata_IC,$B679,MATCH(E$10,_Rge_Headline_Projectdata,0))=0,"",INDEX(_Rge_Projectdata_IC,$B679,MATCH(E$10,_Rge_Headline_Projectdata,0)))</f>
        <v/>
      </c>
      <c r="F679" s="119" t="str">
        <f aca="false">IF(E679&lt;=0,"Open","Closed")</f>
        <v>Closed</v>
      </c>
      <c r="G679" s="120"/>
      <c r="H679" s="121"/>
      <c r="I679" s="121"/>
      <c r="J679" s="121"/>
      <c r="K679" s="122" t="n">
        <f aca="false">SUM(H679:J679)</f>
        <v>0</v>
      </c>
      <c r="L679" s="123"/>
      <c r="M679" s="123"/>
      <c r="N679" s="123"/>
      <c r="O679" s="122" t="n">
        <f aca="false">SUM(L679:N679)</f>
        <v>0</v>
      </c>
      <c r="P679" s="123"/>
      <c r="Q679" s="123"/>
      <c r="R679" s="123"/>
      <c r="S679" s="122" t="n">
        <f aca="false">SUM(P679:R679)</f>
        <v>0</v>
      </c>
      <c r="T679" s="123"/>
      <c r="U679" s="123"/>
      <c r="V679" s="123"/>
      <c r="W679" s="122" t="n">
        <f aca="false">SUM(T679:V679)</f>
        <v>0</v>
      </c>
      <c r="X679" s="123"/>
      <c r="Y679" s="123"/>
      <c r="Z679" s="123"/>
      <c r="AA679" s="122" t="n">
        <f aca="false">SUM(X679:Z679)</f>
        <v>0</v>
      </c>
      <c r="AB679" s="123"/>
      <c r="AC679" s="123"/>
      <c r="AD679" s="123"/>
      <c r="AE679" s="123"/>
      <c r="AF679" s="123"/>
      <c r="AG679" s="122" t="n">
        <f aca="false">SUM(AC679:AF679)</f>
        <v>0</v>
      </c>
      <c r="AH679" s="123" t="n">
        <f aca="false">K679+O679+S679+W679+AA679+AB679+AG679</f>
        <v>0</v>
      </c>
      <c r="AI679" s="121"/>
      <c r="AJ679" s="121"/>
      <c r="AK679" s="121"/>
      <c r="AL679" s="121"/>
      <c r="AM679" s="122" t="n">
        <f aca="false">SUM(AJ679:AL679)</f>
        <v>0</v>
      </c>
      <c r="AN679" s="123"/>
      <c r="AO679" s="123"/>
      <c r="AP679" s="123"/>
      <c r="AQ679" s="122" t="n">
        <f aca="false">SUM(AN679:AP679)</f>
        <v>0</v>
      </c>
      <c r="AR679" s="123"/>
      <c r="AS679" s="123"/>
      <c r="AT679" s="123"/>
      <c r="AU679" s="122" t="n">
        <f aca="false">SUM(AR679:AT679)</f>
        <v>0</v>
      </c>
      <c r="AV679" s="123"/>
      <c r="AW679" s="123"/>
      <c r="AX679" s="123"/>
      <c r="AY679" s="122" t="n">
        <f aca="false">SUM(AV679:AX679)</f>
        <v>0</v>
      </c>
      <c r="AZ679" s="123"/>
      <c r="BA679" s="123"/>
      <c r="BB679" s="123"/>
      <c r="BC679" s="122" t="n">
        <f aca="false">SUM(AZ679:BB679)</f>
        <v>0</v>
      </c>
      <c r="BD679" s="123"/>
      <c r="BE679" s="123"/>
      <c r="BF679" s="123"/>
      <c r="BG679" s="123"/>
      <c r="BH679" s="123"/>
      <c r="BI679" s="122" t="n">
        <f aca="false">SUM(BE679:BH679)</f>
        <v>0</v>
      </c>
      <c r="BJ679" s="124" t="n">
        <f aca="false">AM679+AQ679+AU679+AY679+BC679+BD679+BI679</f>
        <v>0</v>
      </c>
      <c r="BK679" s="120"/>
      <c r="BL679" s="121"/>
      <c r="BM679" s="121"/>
      <c r="BN679" s="122" t="n">
        <f aca="false">SUM(BK679:BM679)</f>
        <v>0</v>
      </c>
      <c r="BO679" s="123"/>
      <c r="BP679" s="123"/>
      <c r="BQ679" s="123"/>
      <c r="BR679" s="122" t="n">
        <f aca="false">SUM(BO679:BQ679)</f>
        <v>0</v>
      </c>
      <c r="BS679" s="123"/>
      <c r="BT679" s="123"/>
      <c r="BU679" s="123"/>
      <c r="BV679" s="122" t="n">
        <f aca="false">SUM(BS679:BU679)</f>
        <v>0</v>
      </c>
      <c r="BW679" s="123"/>
      <c r="BX679" s="123"/>
      <c r="BY679" s="123"/>
      <c r="BZ679" s="122" t="n">
        <f aca="false">SUM(BW679:BY679)</f>
        <v>0</v>
      </c>
      <c r="CA679" s="123"/>
      <c r="CB679" s="123"/>
      <c r="CC679" s="123"/>
      <c r="CD679" s="122" t="n">
        <f aca="false">SUM(CA679:CC679)</f>
        <v>0</v>
      </c>
      <c r="CE679" s="123"/>
      <c r="CF679" s="123"/>
      <c r="CG679" s="123"/>
      <c r="CH679" s="123"/>
      <c r="CI679" s="123"/>
      <c r="CJ679" s="122" t="n">
        <f aca="false">SUM(CF679:CI679)</f>
        <v>0</v>
      </c>
      <c r="CK679" s="123" t="n">
        <f aca="false">BN679+BR679+BV679+BZ679+CD679+CE679+CJ679</f>
        <v>0</v>
      </c>
      <c r="CL679" s="125"/>
      <c r="CM679" s="126"/>
      <c r="CN679" s="32"/>
      <c r="CO679" s="32"/>
      <c r="CP679" s="32"/>
      <c r="CQ679" s="32"/>
      <c r="CR679" s="32"/>
      <c r="CS679" s="32"/>
      <c r="CT679" s="32"/>
    </row>
    <row r="680" customFormat="false" ht="24.75" hidden="false" customHeight="true" outlineLevel="0" collapsed="false">
      <c r="A680" s="32"/>
      <c r="B680" s="106" t="n">
        <f aca="false">B679+1</f>
        <v>65</v>
      </c>
      <c r="C680" s="117" t="n">
        <f aca="false">INDEX(_Rge_Projectdata_IC,$B680,MATCH(C$10,_Rge_Headline_Projectdata,0))</f>
        <v>0</v>
      </c>
      <c r="D680" s="117" t="n">
        <f aca="false">INDEX(_Rge_Projectdata_IC,$B680,MATCH(D$10,_Rge_Headline_Projectdata,0))</f>
        <v>0</v>
      </c>
      <c r="E680" s="118" t="str">
        <f aca="false" t="array" ref="E680:E680">IF(INDEX(_Rge_Projectdata_IC,$B680,MATCH(E$10,_Rge_Headline_Projectdata,0))=0,"",INDEX(_Rge_Projectdata_IC,$B680,MATCH(E$10,_Rge_Headline_Projectdata,0)))</f>
        <v/>
      </c>
      <c r="F680" s="119" t="str">
        <f aca="false">IF(E680&lt;=0,"Open","Closed")</f>
        <v>Closed</v>
      </c>
      <c r="G680" s="120"/>
      <c r="H680" s="121"/>
      <c r="I680" s="121"/>
      <c r="J680" s="121"/>
      <c r="K680" s="122" t="n">
        <f aca="false">SUM(H680:J680)</f>
        <v>0</v>
      </c>
      <c r="L680" s="123"/>
      <c r="M680" s="123"/>
      <c r="N680" s="123"/>
      <c r="O680" s="122" t="n">
        <f aca="false">SUM(L680:N680)</f>
        <v>0</v>
      </c>
      <c r="P680" s="123"/>
      <c r="Q680" s="123"/>
      <c r="R680" s="123"/>
      <c r="S680" s="122" t="n">
        <f aca="false">SUM(P680:R680)</f>
        <v>0</v>
      </c>
      <c r="T680" s="123"/>
      <c r="U680" s="123"/>
      <c r="V680" s="123"/>
      <c r="W680" s="122" t="n">
        <f aca="false">SUM(T680:V680)</f>
        <v>0</v>
      </c>
      <c r="X680" s="123"/>
      <c r="Y680" s="123"/>
      <c r="Z680" s="123"/>
      <c r="AA680" s="122" t="n">
        <f aca="false">SUM(X680:Z680)</f>
        <v>0</v>
      </c>
      <c r="AB680" s="123"/>
      <c r="AC680" s="123"/>
      <c r="AD680" s="123"/>
      <c r="AE680" s="123"/>
      <c r="AF680" s="123"/>
      <c r="AG680" s="122" t="n">
        <f aca="false">SUM(AC680:AF680)</f>
        <v>0</v>
      </c>
      <c r="AH680" s="123" t="n">
        <f aca="false">K680+O680+S680+W680+AA680+AB680+AG680</f>
        <v>0</v>
      </c>
      <c r="AI680" s="121"/>
      <c r="AJ680" s="121"/>
      <c r="AK680" s="121"/>
      <c r="AL680" s="121"/>
      <c r="AM680" s="122" t="n">
        <f aca="false">SUM(AJ680:AL680)</f>
        <v>0</v>
      </c>
      <c r="AN680" s="123"/>
      <c r="AO680" s="123"/>
      <c r="AP680" s="123"/>
      <c r="AQ680" s="122" t="n">
        <f aca="false">SUM(AN680:AP680)</f>
        <v>0</v>
      </c>
      <c r="AR680" s="123"/>
      <c r="AS680" s="123"/>
      <c r="AT680" s="123"/>
      <c r="AU680" s="122" t="n">
        <f aca="false">SUM(AR680:AT680)</f>
        <v>0</v>
      </c>
      <c r="AV680" s="123"/>
      <c r="AW680" s="123"/>
      <c r="AX680" s="123"/>
      <c r="AY680" s="122" t="n">
        <f aca="false">SUM(AV680:AX680)</f>
        <v>0</v>
      </c>
      <c r="AZ680" s="123"/>
      <c r="BA680" s="123"/>
      <c r="BB680" s="123"/>
      <c r="BC680" s="122" t="n">
        <f aca="false">SUM(AZ680:BB680)</f>
        <v>0</v>
      </c>
      <c r="BD680" s="123"/>
      <c r="BE680" s="123"/>
      <c r="BF680" s="123"/>
      <c r="BG680" s="123"/>
      <c r="BH680" s="123"/>
      <c r="BI680" s="122" t="n">
        <f aca="false">SUM(BE680:BH680)</f>
        <v>0</v>
      </c>
      <c r="BJ680" s="124" t="n">
        <f aca="false">AM680+AQ680+AU680+AY680+BC680+BD680+BI680</f>
        <v>0</v>
      </c>
      <c r="BK680" s="120"/>
      <c r="BL680" s="121"/>
      <c r="BM680" s="121"/>
      <c r="BN680" s="122" t="n">
        <f aca="false">SUM(BK680:BM680)</f>
        <v>0</v>
      </c>
      <c r="BO680" s="123"/>
      <c r="BP680" s="123"/>
      <c r="BQ680" s="123"/>
      <c r="BR680" s="122" t="n">
        <f aca="false">SUM(BO680:BQ680)</f>
        <v>0</v>
      </c>
      <c r="BS680" s="123"/>
      <c r="BT680" s="123"/>
      <c r="BU680" s="123"/>
      <c r="BV680" s="122" t="n">
        <f aca="false">SUM(BS680:BU680)</f>
        <v>0</v>
      </c>
      <c r="BW680" s="123"/>
      <c r="BX680" s="123"/>
      <c r="BY680" s="123"/>
      <c r="BZ680" s="122" t="n">
        <f aca="false">SUM(BW680:BY680)</f>
        <v>0</v>
      </c>
      <c r="CA680" s="123"/>
      <c r="CB680" s="123"/>
      <c r="CC680" s="123"/>
      <c r="CD680" s="122" t="n">
        <f aca="false">SUM(CA680:CC680)</f>
        <v>0</v>
      </c>
      <c r="CE680" s="123"/>
      <c r="CF680" s="123"/>
      <c r="CG680" s="123"/>
      <c r="CH680" s="123"/>
      <c r="CI680" s="123"/>
      <c r="CJ680" s="122" t="n">
        <f aca="false">SUM(CF680:CI680)</f>
        <v>0</v>
      </c>
      <c r="CK680" s="123" t="n">
        <f aca="false">BN680+BR680+BV680+BZ680+CD680+CE680+CJ680</f>
        <v>0</v>
      </c>
      <c r="CL680" s="125"/>
      <c r="CM680" s="126"/>
      <c r="CN680" s="32"/>
      <c r="CO680" s="32"/>
      <c r="CP680" s="32"/>
      <c r="CQ680" s="32"/>
      <c r="CR680" s="32"/>
      <c r="CS680" s="32"/>
      <c r="CT680" s="32"/>
    </row>
    <row r="681" customFormat="false" ht="24.75" hidden="false" customHeight="true" outlineLevel="0" collapsed="false">
      <c r="A681" s="32"/>
      <c r="B681" s="106" t="n">
        <f aca="false">B680+1</f>
        <v>66</v>
      </c>
      <c r="C681" s="117" t="n">
        <f aca="false">INDEX(_Rge_Projectdata_IC,$B681,MATCH(C$10,_Rge_Headline_Projectdata,0))</f>
        <v>0</v>
      </c>
      <c r="D681" s="117" t="n">
        <f aca="false">INDEX(_Rge_Projectdata_IC,$B681,MATCH(D$10,_Rge_Headline_Projectdata,0))</f>
        <v>0</v>
      </c>
      <c r="E681" s="118" t="str">
        <f aca="false" t="array" ref="E681:E681">IF(INDEX(_Rge_Projectdata_IC,$B681,MATCH(E$10,_Rge_Headline_Projectdata,0))=0,"",INDEX(_Rge_Projectdata_IC,$B681,MATCH(E$10,_Rge_Headline_Projectdata,0)))</f>
        <v/>
      </c>
      <c r="F681" s="119" t="str">
        <f aca="false">IF(E681&lt;=0,"Open","Closed")</f>
        <v>Closed</v>
      </c>
      <c r="G681" s="120"/>
      <c r="H681" s="121"/>
      <c r="I681" s="121"/>
      <c r="J681" s="121"/>
      <c r="K681" s="122" t="n">
        <f aca="false">SUM(H681:J681)</f>
        <v>0</v>
      </c>
      <c r="L681" s="123"/>
      <c r="M681" s="123"/>
      <c r="N681" s="123"/>
      <c r="O681" s="122" t="n">
        <f aca="false">SUM(L681:N681)</f>
        <v>0</v>
      </c>
      <c r="P681" s="123"/>
      <c r="Q681" s="123"/>
      <c r="R681" s="123"/>
      <c r="S681" s="122" t="n">
        <f aca="false">SUM(P681:R681)</f>
        <v>0</v>
      </c>
      <c r="T681" s="123"/>
      <c r="U681" s="123"/>
      <c r="V681" s="123"/>
      <c r="W681" s="122" t="n">
        <f aca="false">SUM(T681:V681)</f>
        <v>0</v>
      </c>
      <c r="X681" s="123"/>
      <c r="Y681" s="123"/>
      <c r="Z681" s="123"/>
      <c r="AA681" s="122" t="n">
        <f aca="false">SUM(X681:Z681)</f>
        <v>0</v>
      </c>
      <c r="AB681" s="123"/>
      <c r="AC681" s="123"/>
      <c r="AD681" s="123"/>
      <c r="AE681" s="123"/>
      <c r="AF681" s="123"/>
      <c r="AG681" s="122" t="n">
        <f aca="false">SUM(AC681:AF681)</f>
        <v>0</v>
      </c>
      <c r="AH681" s="123" t="n">
        <f aca="false">K681+O681+S681+W681+AA681+AB681+AG681</f>
        <v>0</v>
      </c>
      <c r="AI681" s="121"/>
      <c r="AJ681" s="121"/>
      <c r="AK681" s="121"/>
      <c r="AL681" s="121"/>
      <c r="AM681" s="122" t="n">
        <f aca="false">SUM(AJ681:AL681)</f>
        <v>0</v>
      </c>
      <c r="AN681" s="123"/>
      <c r="AO681" s="123"/>
      <c r="AP681" s="123"/>
      <c r="AQ681" s="122" t="n">
        <f aca="false">SUM(AN681:AP681)</f>
        <v>0</v>
      </c>
      <c r="AR681" s="123"/>
      <c r="AS681" s="123"/>
      <c r="AT681" s="123"/>
      <c r="AU681" s="122" t="n">
        <f aca="false">SUM(AR681:AT681)</f>
        <v>0</v>
      </c>
      <c r="AV681" s="123"/>
      <c r="AW681" s="123"/>
      <c r="AX681" s="123"/>
      <c r="AY681" s="122" t="n">
        <f aca="false">SUM(AV681:AX681)</f>
        <v>0</v>
      </c>
      <c r="AZ681" s="123"/>
      <c r="BA681" s="123"/>
      <c r="BB681" s="123"/>
      <c r="BC681" s="122" t="n">
        <f aca="false">SUM(AZ681:BB681)</f>
        <v>0</v>
      </c>
      <c r="BD681" s="123"/>
      <c r="BE681" s="123"/>
      <c r="BF681" s="123"/>
      <c r="BG681" s="123"/>
      <c r="BH681" s="123"/>
      <c r="BI681" s="122" t="n">
        <f aca="false">SUM(BE681:BH681)</f>
        <v>0</v>
      </c>
      <c r="BJ681" s="124" t="n">
        <f aca="false">AM681+AQ681+AU681+AY681+BC681+BD681+BI681</f>
        <v>0</v>
      </c>
      <c r="BK681" s="120"/>
      <c r="BL681" s="121"/>
      <c r="BM681" s="121"/>
      <c r="BN681" s="122" t="n">
        <f aca="false">SUM(BK681:BM681)</f>
        <v>0</v>
      </c>
      <c r="BO681" s="123"/>
      <c r="BP681" s="123"/>
      <c r="BQ681" s="123"/>
      <c r="BR681" s="122" t="n">
        <f aca="false">SUM(BO681:BQ681)</f>
        <v>0</v>
      </c>
      <c r="BS681" s="123"/>
      <c r="BT681" s="123"/>
      <c r="BU681" s="123"/>
      <c r="BV681" s="122" t="n">
        <f aca="false">SUM(BS681:BU681)</f>
        <v>0</v>
      </c>
      <c r="BW681" s="123"/>
      <c r="BX681" s="123"/>
      <c r="BY681" s="123"/>
      <c r="BZ681" s="122" t="n">
        <f aca="false">SUM(BW681:BY681)</f>
        <v>0</v>
      </c>
      <c r="CA681" s="123"/>
      <c r="CB681" s="123"/>
      <c r="CC681" s="123"/>
      <c r="CD681" s="122" t="n">
        <f aca="false">SUM(CA681:CC681)</f>
        <v>0</v>
      </c>
      <c r="CE681" s="123"/>
      <c r="CF681" s="123"/>
      <c r="CG681" s="123"/>
      <c r="CH681" s="123"/>
      <c r="CI681" s="123"/>
      <c r="CJ681" s="122" t="n">
        <f aca="false">SUM(CF681:CI681)</f>
        <v>0</v>
      </c>
      <c r="CK681" s="123" t="n">
        <f aca="false">BN681+BR681+BV681+BZ681+CD681+CE681+CJ681</f>
        <v>0</v>
      </c>
      <c r="CL681" s="125"/>
      <c r="CM681" s="126"/>
      <c r="CN681" s="32"/>
      <c r="CO681" s="32"/>
      <c r="CP681" s="32"/>
      <c r="CQ681" s="32"/>
      <c r="CR681" s="32"/>
      <c r="CS681" s="32"/>
      <c r="CT681" s="32"/>
    </row>
    <row r="682" customFormat="false" ht="24.75" hidden="false" customHeight="true" outlineLevel="0" collapsed="false">
      <c r="A682" s="32"/>
      <c r="B682" s="106" t="n">
        <f aca="false">B681+1</f>
        <v>67</v>
      </c>
      <c r="C682" s="117" t="n">
        <f aca="false">INDEX(_Rge_Projectdata_IC,$B682,MATCH(C$10,_Rge_Headline_Projectdata,0))</f>
        <v>0</v>
      </c>
      <c r="D682" s="117" t="n">
        <f aca="false">INDEX(_Rge_Projectdata_IC,$B682,MATCH(D$10,_Rge_Headline_Projectdata,0))</f>
        <v>0</v>
      </c>
      <c r="E682" s="118" t="str">
        <f aca="false" t="array" ref="E682:E682">IF(INDEX(_Rge_Projectdata_IC,$B682,MATCH(E$10,_Rge_Headline_Projectdata,0))=0,"",INDEX(_Rge_Projectdata_IC,$B682,MATCH(E$10,_Rge_Headline_Projectdata,0)))</f>
        <v/>
      </c>
      <c r="F682" s="119" t="str">
        <f aca="false">IF(E682&lt;=0,"Open","Closed")</f>
        <v>Closed</v>
      </c>
      <c r="G682" s="120"/>
      <c r="H682" s="121"/>
      <c r="I682" s="121"/>
      <c r="J682" s="121"/>
      <c r="K682" s="122" t="n">
        <f aca="false">SUM(H682:J682)</f>
        <v>0</v>
      </c>
      <c r="L682" s="123"/>
      <c r="M682" s="123"/>
      <c r="N682" s="123"/>
      <c r="O682" s="122" t="n">
        <f aca="false">SUM(L682:N682)</f>
        <v>0</v>
      </c>
      <c r="P682" s="123"/>
      <c r="Q682" s="123"/>
      <c r="R682" s="123"/>
      <c r="S682" s="122" t="n">
        <f aca="false">SUM(P682:R682)</f>
        <v>0</v>
      </c>
      <c r="T682" s="123"/>
      <c r="U682" s="123"/>
      <c r="V682" s="123"/>
      <c r="W682" s="122" t="n">
        <f aca="false">SUM(T682:V682)</f>
        <v>0</v>
      </c>
      <c r="X682" s="123"/>
      <c r="Y682" s="123"/>
      <c r="Z682" s="123"/>
      <c r="AA682" s="122" t="n">
        <f aca="false">SUM(X682:Z682)</f>
        <v>0</v>
      </c>
      <c r="AB682" s="123"/>
      <c r="AC682" s="123"/>
      <c r="AD682" s="123"/>
      <c r="AE682" s="123"/>
      <c r="AF682" s="123"/>
      <c r="AG682" s="122" t="n">
        <f aca="false">SUM(AC682:AF682)</f>
        <v>0</v>
      </c>
      <c r="AH682" s="123" t="n">
        <f aca="false">K682+O682+S682+W682+AA682+AB682+AG682</f>
        <v>0</v>
      </c>
      <c r="AI682" s="121"/>
      <c r="AJ682" s="121"/>
      <c r="AK682" s="121"/>
      <c r="AL682" s="121"/>
      <c r="AM682" s="122" t="n">
        <f aca="false">SUM(AJ682:AL682)</f>
        <v>0</v>
      </c>
      <c r="AN682" s="123"/>
      <c r="AO682" s="123"/>
      <c r="AP682" s="123"/>
      <c r="AQ682" s="122" t="n">
        <f aca="false">SUM(AN682:AP682)</f>
        <v>0</v>
      </c>
      <c r="AR682" s="123"/>
      <c r="AS682" s="123"/>
      <c r="AT682" s="123"/>
      <c r="AU682" s="122" t="n">
        <f aca="false">SUM(AR682:AT682)</f>
        <v>0</v>
      </c>
      <c r="AV682" s="123"/>
      <c r="AW682" s="123"/>
      <c r="AX682" s="123"/>
      <c r="AY682" s="122" t="n">
        <f aca="false">SUM(AV682:AX682)</f>
        <v>0</v>
      </c>
      <c r="AZ682" s="123"/>
      <c r="BA682" s="123"/>
      <c r="BB682" s="123"/>
      <c r="BC682" s="122" t="n">
        <f aca="false">SUM(AZ682:BB682)</f>
        <v>0</v>
      </c>
      <c r="BD682" s="123"/>
      <c r="BE682" s="123"/>
      <c r="BF682" s="123"/>
      <c r="BG682" s="123"/>
      <c r="BH682" s="123"/>
      <c r="BI682" s="122" t="n">
        <f aca="false">SUM(BE682:BH682)</f>
        <v>0</v>
      </c>
      <c r="BJ682" s="124" t="n">
        <f aca="false">AM682+AQ682+AU682+AY682+BC682+BD682+BI682</f>
        <v>0</v>
      </c>
      <c r="BK682" s="120"/>
      <c r="BL682" s="121"/>
      <c r="BM682" s="121"/>
      <c r="BN682" s="122" t="n">
        <f aca="false">SUM(BK682:BM682)</f>
        <v>0</v>
      </c>
      <c r="BO682" s="123"/>
      <c r="BP682" s="123"/>
      <c r="BQ682" s="123"/>
      <c r="BR682" s="122" t="n">
        <f aca="false">SUM(BO682:BQ682)</f>
        <v>0</v>
      </c>
      <c r="BS682" s="123"/>
      <c r="BT682" s="123"/>
      <c r="BU682" s="123"/>
      <c r="BV682" s="122" t="n">
        <f aca="false">SUM(BS682:BU682)</f>
        <v>0</v>
      </c>
      <c r="BW682" s="123"/>
      <c r="BX682" s="123"/>
      <c r="BY682" s="123"/>
      <c r="BZ682" s="122" t="n">
        <f aca="false">SUM(BW682:BY682)</f>
        <v>0</v>
      </c>
      <c r="CA682" s="123"/>
      <c r="CB682" s="123"/>
      <c r="CC682" s="123"/>
      <c r="CD682" s="122" t="n">
        <f aca="false">SUM(CA682:CC682)</f>
        <v>0</v>
      </c>
      <c r="CE682" s="123"/>
      <c r="CF682" s="123"/>
      <c r="CG682" s="123"/>
      <c r="CH682" s="123"/>
      <c r="CI682" s="123"/>
      <c r="CJ682" s="122" t="n">
        <f aca="false">SUM(CF682:CI682)</f>
        <v>0</v>
      </c>
      <c r="CK682" s="123" t="n">
        <f aca="false">BN682+BR682+BV682+BZ682+CD682+CE682+CJ682</f>
        <v>0</v>
      </c>
      <c r="CL682" s="125"/>
      <c r="CM682" s="126"/>
      <c r="CN682" s="32"/>
      <c r="CO682" s="32"/>
      <c r="CP682" s="32"/>
      <c r="CQ682" s="32"/>
      <c r="CR682" s="32"/>
      <c r="CS682" s="32"/>
      <c r="CT682" s="32"/>
    </row>
    <row r="683" customFormat="false" ht="24.75" hidden="false" customHeight="true" outlineLevel="0" collapsed="false">
      <c r="A683" s="32"/>
      <c r="B683" s="106" t="n">
        <f aca="false">B682+1</f>
        <v>68</v>
      </c>
      <c r="C683" s="117" t="n">
        <f aca="false">INDEX(_Rge_Projectdata_IC,$B683,MATCH(C$10,_Rge_Headline_Projectdata,0))</f>
        <v>0</v>
      </c>
      <c r="D683" s="117" t="n">
        <f aca="false">INDEX(_Rge_Projectdata_IC,$B683,MATCH(D$10,_Rge_Headline_Projectdata,0))</f>
        <v>0</v>
      </c>
      <c r="E683" s="118" t="str">
        <f aca="false" t="array" ref="E683:E683">IF(INDEX(_Rge_Projectdata_IC,$B683,MATCH(E$10,_Rge_Headline_Projectdata,0))=0,"",INDEX(_Rge_Projectdata_IC,$B683,MATCH(E$10,_Rge_Headline_Projectdata,0)))</f>
        <v/>
      </c>
      <c r="F683" s="119" t="str">
        <f aca="false">IF(E683&lt;=0,"Open","Closed")</f>
        <v>Closed</v>
      </c>
      <c r="G683" s="120"/>
      <c r="H683" s="121"/>
      <c r="I683" s="121"/>
      <c r="J683" s="121"/>
      <c r="K683" s="122" t="n">
        <f aca="false">SUM(H683:J683)</f>
        <v>0</v>
      </c>
      <c r="L683" s="123"/>
      <c r="M683" s="123"/>
      <c r="N683" s="123"/>
      <c r="O683" s="122" t="n">
        <f aca="false">SUM(L683:N683)</f>
        <v>0</v>
      </c>
      <c r="P683" s="123"/>
      <c r="Q683" s="123"/>
      <c r="R683" s="123"/>
      <c r="S683" s="122" t="n">
        <f aca="false">SUM(P683:R683)</f>
        <v>0</v>
      </c>
      <c r="T683" s="123"/>
      <c r="U683" s="123"/>
      <c r="V683" s="123"/>
      <c r="W683" s="122" t="n">
        <f aca="false">SUM(T683:V683)</f>
        <v>0</v>
      </c>
      <c r="X683" s="123"/>
      <c r="Y683" s="123"/>
      <c r="Z683" s="123"/>
      <c r="AA683" s="122" t="n">
        <f aca="false">SUM(X683:Z683)</f>
        <v>0</v>
      </c>
      <c r="AB683" s="123"/>
      <c r="AC683" s="123"/>
      <c r="AD683" s="123"/>
      <c r="AE683" s="123"/>
      <c r="AF683" s="123"/>
      <c r="AG683" s="122" t="n">
        <f aca="false">SUM(AC683:AF683)</f>
        <v>0</v>
      </c>
      <c r="AH683" s="123" t="n">
        <f aca="false">K683+O683+S683+W683+AA683+AB683+AG683</f>
        <v>0</v>
      </c>
      <c r="AI683" s="121"/>
      <c r="AJ683" s="121"/>
      <c r="AK683" s="121"/>
      <c r="AL683" s="121"/>
      <c r="AM683" s="122" t="n">
        <f aca="false">SUM(AJ683:AL683)</f>
        <v>0</v>
      </c>
      <c r="AN683" s="123"/>
      <c r="AO683" s="123"/>
      <c r="AP683" s="123"/>
      <c r="AQ683" s="122" t="n">
        <f aca="false">SUM(AN683:AP683)</f>
        <v>0</v>
      </c>
      <c r="AR683" s="123"/>
      <c r="AS683" s="123"/>
      <c r="AT683" s="123"/>
      <c r="AU683" s="122" t="n">
        <f aca="false">SUM(AR683:AT683)</f>
        <v>0</v>
      </c>
      <c r="AV683" s="123"/>
      <c r="AW683" s="123"/>
      <c r="AX683" s="123"/>
      <c r="AY683" s="122" t="n">
        <f aca="false">SUM(AV683:AX683)</f>
        <v>0</v>
      </c>
      <c r="AZ683" s="123"/>
      <c r="BA683" s="123"/>
      <c r="BB683" s="123"/>
      <c r="BC683" s="122" t="n">
        <f aca="false">SUM(AZ683:BB683)</f>
        <v>0</v>
      </c>
      <c r="BD683" s="123"/>
      <c r="BE683" s="123"/>
      <c r="BF683" s="123"/>
      <c r="BG683" s="123"/>
      <c r="BH683" s="123"/>
      <c r="BI683" s="122" t="n">
        <f aca="false">SUM(BE683:BH683)</f>
        <v>0</v>
      </c>
      <c r="BJ683" s="124" t="n">
        <f aca="false">AM683+AQ683+AU683+AY683+BC683+BD683+BI683</f>
        <v>0</v>
      </c>
      <c r="BK683" s="120"/>
      <c r="BL683" s="121"/>
      <c r="BM683" s="121"/>
      <c r="BN683" s="122" t="n">
        <f aca="false">SUM(BK683:BM683)</f>
        <v>0</v>
      </c>
      <c r="BO683" s="123"/>
      <c r="BP683" s="123"/>
      <c r="BQ683" s="123"/>
      <c r="BR683" s="122" t="n">
        <f aca="false">SUM(BO683:BQ683)</f>
        <v>0</v>
      </c>
      <c r="BS683" s="123"/>
      <c r="BT683" s="123"/>
      <c r="BU683" s="123"/>
      <c r="BV683" s="122" t="n">
        <f aca="false">SUM(BS683:BU683)</f>
        <v>0</v>
      </c>
      <c r="BW683" s="123"/>
      <c r="BX683" s="123"/>
      <c r="BY683" s="123"/>
      <c r="BZ683" s="122" t="n">
        <f aca="false">SUM(BW683:BY683)</f>
        <v>0</v>
      </c>
      <c r="CA683" s="123"/>
      <c r="CB683" s="123"/>
      <c r="CC683" s="123"/>
      <c r="CD683" s="122" t="n">
        <f aca="false">SUM(CA683:CC683)</f>
        <v>0</v>
      </c>
      <c r="CE683" s="123"/>
      <c r="CF683" s="123"/>
      <c r="CG683" s="123"/>
      <c r="CH683" s="123"/>
      <c r="CI683" s="123"/>
      <c r="CJ683" s="122" t="n">
        <f aca="false">SUM(CF683:CI683)</f>
        <v>0</v>
      </c>
      <c r="CK683" s="123" t="n">
        <f aca="false">BN683+BR683+BV683+BZ683+CD683+CE683+CJ683</f>
        <v>0</v>
      </c>
      <c r="CL683" s="125"/>
      <c r="CM683" s="126"/>
      <c r="CN683" s="32"/>
      <c r="CO683" s="32"/>
      <c r="CP683" s="32"/>
      <c r="CQ683" s="32"/>
      <c r="CR683" s="32"/>
      <c r="CS683" s="32"/>
      <c r="CT683" s="32"/>
    </row>
    <row r="684" customFormat="false" ht="24.75" hidden="false" customHeight="true" outlineLevel="0" collapsed="false">
      <c r="A684" s="32"/>
      <c r="B684" s="106" t="n">
        <f aca="false">B683+1</f>
        <v>69</v>
      </c>
      <c r="C684" s="117" t="n">
        <f aca="false">INDEX(_Rge_Projectdata_IC,$B684,MATCH(C$10,_Rge_Headline_Projectdata,0))</f>
        <v>0</v>
      </c>
      <c r="D684" s="117" t="n">
        <f aca="false">INDEX(_Rge_Projectdata_IC,$B684,MATCH(D$10,_Rge_Headline_Projectdata,0))</f>
        <v>0</v>
      </c>
      <c r="E684" s="118" t="str">
        <f aca="false" t="array" ref="E684:E684">IF(INDEX(_Rge_Projectdata_IC,$B684,MATCH(E$10,_Rge_Headline_Projectdata,0))=0,"",INDEX(_Rge_Projectdata_IC,$B684,MATCH(E$10,_Rge_Headline_Projectdata,0)))</f>
        <v/>
      </c>
      <c r="F684" s="119" t="str">
        <f aca="false">IF(E684&lt;=0,"Open","Closed")</f>
        <v>Closed</v>
      </c>
      <c r="G684" s="120"/>
      <c r="H684" s="121"/>
      <c r="I684" s="121"/>
      <c r="J684" s="121"/>
      <c r="K684" s="122" t="n">
        <f aca="false">SUM(H684:J684)</f>
        <v>0</v>
      </c>
      <c r="L684" s="123"/>
      <c r="M684" s="123"/>
      <c r="N684" s="123"/>
      <c r="O684" s="122" t="n">
        <f aca="false">SUM(L684:N684)</f>
        <v>0</v>
      </c>
      <c r="P684" s="123"/>
      <c r="Q684" s="123"/>
      <c r="R684" s="123"/>
      <c r="S684" s="122" t="n">
        <f aca="false">SUM(P684:R684)</f>
        <v>0</v>
      </c>
      <c r="T684" s="123"/>
      <c r="U684" s="123"/>
      <c r="V684" s="123"/>
      <c r="W684" s="122" t="n">
        <f aca="false">SUM(T684:V684)</f>
        <v>0</v>
      </c>
      <c r="X684" s="123"/>
      <c r="Y684" s="123"/>
      <c r="Z684" s="123"/>
      <c r="AA684" s="122" t="n">
        <f aca="false">SUM(X684:Z684)</f>
        <v>0</v>
      </c>
      <c r="AB684" s="123"/>
      <c r="AC684" s="123"/>
      <c r="AD684" s="123"/>
      <c r="AE684" s="123"/>
      <c r="AF684" s="123"/>
      <c r="AG684" s="122" t="n">
        <f aca="false">SUM(AC684:AF684)</f>
        <v>0</v>
      </c>
      <c r="AH684" s="123" t="n">
        <f aca="false">K684+O684+S684+W684+AA684+AB684+AG684</f>
        <v>0</v>
      </c>
      <c r="AI684" s="121"/>
      <c r="AJ684" s="121"/>
      <c r="AK684" s="121"/>
      <c r="AL684" s="121"/>
      <c r="AM684" s="122" t="n">
        <f aca="false">SUM(AJ684:AL684)</f>
        <v>0</v>
      </c>
      <c r="AN684" s="123"/>
      <c r="AO684" s="123"/>
      <c r="AP684" s="123"/>
      <c r="AQ684" s="122" t="n">
        <f aca="false">SUM(AN684:AP684)</f>
        <v>0</v>
      </c>
      <c r="AR684" s="123"/>
      <c r="AS684" s="123"/>
      <c r="AT684" s="123"/>
      <c r="AU684" s="122" t="n">
        <f aca="false">SUM(AR684:AT684)</f>
        <v>0</v>
      </c>
      <c r="AV684" s="123"/>
      <c r="AW684" s="123"/>
      <c r="AX684" s="123"/>
      <c r="AY684" s="122" t="n">
        <f aca="false">SUM(AV684:AX684)</f>
        <v>0</v>
      </c>
      <c r="AZ684" s="123"/>
      <c r="BA684" s="123"/>
      <c r="BB684" s="123"/>
      <c r="BC684" s="122" t="n">
        <f aca="false">SUM(AZ684:BB684)</f>
        <v>0</v>
      </c>
      <c r="BD684" s="123"/>
      <c r="BE684" s="123"/>
      <c r="BF684" s="123"/>
      <c r="BG684" s="123"/>
      <c r="BH684" s="123"/>
      <c r="BI684" s="122" t="n">
        <f aca="false">SUM(BE684:BH684)</f>
        <v>0</v>
      </c>
      <c r="BJ684" s="124" t="n">
        <f aca="false">AM684+AQ684+AU684+AY684+BC684+BD684+BI684</f>
        <v>0</v>
      </c>
      <c r="BK684" s="120"/>
      <c r="BL684" s="121"/>
      <c r="BM684" s="121"/>
      <c r="BN684" s="122" t="n">
        <f aca="false">SUM(BK684:BM684)</f>
        <v>0</v>
      </c>
      <c r="BO684" s="123"/>
      <c r="BP684" s="123"/>
      <c r="BQ684" s="123"/>
      <c r="BR684" s="122" t="n">
        <f aca="false">SUM(BO684:BQ684)</f>
        <v>0</v>
      </c>
      <c r="BS684" s="123"/>
      <c r="BT684" s="123"/>
      <c r="BU684" s="123"/>
      <c r="BV684" s="122" t="n">
        <f aca="false">SUM(BS684:BU684)</f>
        <v>0</v>
      </c>
      <c r="BW684" s="123"/>
      <c r="BX684" s="123"/>
      <c r="BY684" s="123"/>
      <c r="BZ684" s="122" t="n">
        <f aca="false">SUM(BW684:BY684)</f>
        <v>0</v>
      </c>
      <c r="CA684" s="123"/>
      <c r="CB684" s="123"/>
      <c r="CC684" s="123"/>
      <c r="CD684" s="122" t="n">
        <f aca="false">SUM(CA684:CC684)</f>
        <v>0</v>
      </c>
      <c r="CE684" s="123"/>
      <c r="CF684" s="123"/>
      <c r="CG684" s="123"/>
      <c r="CH684" s="123"/>
      <c r="CI684" s="123"/>
      <c r="CJ684" s="122" t="n">
        <f aca="false">SUM(CF684:CI684)</f>
        <v>0</v>
      </c>
      <c r="CK684" s="123" t="n">
        <f aca="false">BN684+BR684+BV684+BZ684+CD684+CE684+CJ684</f>
        <v>0</v>
      </c>
      <c r="CL684" s="125"/>
      <c r="CM684" s="126"/>
      <c r="CN684" s="32"/>
      <c r="CO684" s="32"/>
      <c r="CP684" s="32"/>
      <c r="CQ684" s="32"/>
      <c r="CR684" s="32"/>
      <c r="CS684" s="32"/>
      <c r="CT684" s="32"/>
    </row>
    <row r="685" customFormat="false" ht="24.75" hidden="false" customHeight="true" outlineLevel="0" collapsed="false">
      <c r="A685" s="32"/>
      <c r="B685" s="106" t="n">
        <f aca="false">B684+1</f>
        <v>70</v>
      </c>
      <c r="C685" s="117" t="n">
        <f aca="false">INDEX(_Rge_Projectdata_IC,$B685,MATCH(C$10,_Rge_Headline_Projectdata,0))</f>
        <v>0</v>
      </c>
      <c r="D685" s="117" t="n">
        <f aca="false">INDEX(_Rge_Projectdata_IC,$B685,MATCH(D$10,_Rge_Headline_Projectdata,0))</f>
        <v>0</v>
      </c>
      <c r="E685" s="118" t="str">
        <f aca="false" t="array" ref="E685:E685">IF(INDEX(_Rge_Projectdata_IC,$B685,MATCH(E$10,_Rge_Headline_Projectdata,0))=0,"",INDEX(_Rge_Projectdata_IC,$B685,MATCH(E$10,_Rge_Headline_Projectdata,0)))</f>
        <v/>
      </c>
      <c r="F685" s="119" t="str">
        <f aca="false">IF(E685&lt;=0,"Open","Closed")</f>
        <v>Closed</v>
      </c>
      <c r="G685" s="120"/>
      <c r="H685" s="121"/>
      <c r="I685" s="121"/>
      <c r="J685" s="121"/>
      <c r="K685" s="122" t="n">
        <f aca="false">SUM(H685:J685)</f>
        <v>0</v>
      </c>
      <c r="L685" s="123"/>
      <c r="M685" s="123"/>
      <c r="N685" s="123"/>
      <c r="O685" s="122" t="n">
        <f aca="false">SUM(L685:N685)</f>
        <v>0</v>
      </c>
      <c r="P685" s="123"/>
      <c r="Q685" s="123"/>
      <c r="R685" s="123"/>
      <c r="S685" s="122" t="n">
        <f aca="false">SUM(P685:R685)</f>
        <v>0</v>
      </c>
      <c r="T685" s="123"/>
      <c r="U685" s="123"/>
      <c r="V685" s="123"/>
      <c r="W685" s="122" t="n">
        <f aca="false">SUM(T685:V685)</f>
        <v>0</v>
      </c>
      <c r="X685" s="123"/>
      <c r="Y685" s="123"/>
      <c r="Z685" s="123"/>
      <c r="AA685" s="122" t="n">
        <f aca="false">SUM(X685:Z685)</f>
        <v>0</v>
      </c>
      <c r="AB685" s="123"/>
      <c r="AC685" s="123"/>
      <c r="AD685" s="123"/>
      <c r="AE685" s="123"/>
      <c r="AF685" s="123"/>
      <c r="AG685" s="122" t="n">
        <f aca="false">SUM(AC685:AF685)</f>
        <v>0</v>
      </c>
      <c r="AH685" s="123" t="n">
        <f aca="false">K685+O685+S685+W685+AA685+AB685+AG685</f>
        <v>0</v>
      </c>
      <c r="AI685" s="121"/>
      <c r="AJ685" s="121"/>
      <c r="AK685" s="121"/>
      <c r="AL685" s="121"/>
      <c r="AM685" s="122" t="n">
        <f aca="false">SUM(AJ685:AL685)</f>
        <v>0</v>
      </c>
      <c r="AN685" s="123"/>
      <c r="AO685" s="123"/>
      <c r="AP685" s="123"/>
      <c r="AQ685" s="122" t="n">
        <f aca="false">SUM(AN685:AP685)</f>
        <v>0</v>
      </c>
      <c r="AR685" s="123"/>
      <c r="AS685" s="123"/>
      <c r="AT685" s="123"/>
      <c r="AU685" s="122" t="n">
        <f aca="false">SUM(AR685:AT685)</f>
        <v>0</v>
      </c>
      <c r="AV685" s="123"/>
      <c r="AW685" s="123"/>
      <c r="AX685" s="123"/>
      <c r="AY685" s="122" t="n">
        <f aca="false">SUM(AV685:AX685)</f>
        <v>0</v>
      </c>
      <c r="AZ685" s="123"/>
      <c r="BA685" s="123"/>
      <c r="BB685" s="123"/>
      <c r="BC685" s="122" t="n">
        <f aca="false">SUM(AZ685:BB685)</f>
        <v>0</v>
      </c>
      <c r="BD685" s="123"/>
      <c r="BE685" s="123"/>
      <c r="BF685" s="123"/>
      <c r="BG685" s="123"/>
      <c r="BH685" s="123"/>
      <c r="BI685" s="122" t="n">
        <f aca="false">SUM(BE685:BH685)</f>
        <v>0</v>
      </c>
      <c r="BJ685" s="124" t="n">
        <f aca="false">AM685+AQ685+AU685+AY685+BC685+BD685+BI685</f>
        <v>0</v>
      </c>
      <c r="BK685" s="120"/>
      <c r="BL685" s="121"/>
      <c r="BM685" s="121"/>
      <c r="BN685" s="122" t="n">
        <f aca="false">SUM(BK685:BM685)</f>
        <v>0</v>
      </c>
      <c r="BO685" s="123"/>
      <c r="BP685" s="123"/>
      <c r="BQ685" s="123"/>
      <c r="BR685" s="122" t="n">
        <f aca="false">SUM(BO685:BQ685)</f>
        <v>0</v>
      </c>
      <c r="BS685" s="123"/>
      <c r="BT685" s="123"/>
      <c r="BU685" s="123"/>
      <c r="BV685" s="122" t="n">
        <f aca="false">SUM(BS685:BU685)</f>
        <v>0</v>
      </c>
      <c r="BW685" s="123"/>
      <c r="BX685" s="123"/>
      <c r="BY685" s="123"/>
      <c r="BZ685" s="122" t="n">
        <f aca="false">SUM(BW685:BY685)</f>
        <v>0</v>
      </c>
      <c r="CA685" s="123"/>
      <c r="CB685" s="123"/>
      <c r="CC685" s="123"/>
      <c r="CD685" s="122" t="n">
        <f aca="false">SUM(CA685:CC685)</f>
        <v>0</v>
      </c>
      <c r="CE685" s="123"/>
      <c r="CF685" s="123"/>
      <c r="CG685" s="123"/>
      <c r="CH685" s="123"/>
      <c r="CI685" s="123"/>
      <c r="CJ685" s="122" t="n">
        <f aca="false">SUM(CF685:CI685)</f>
        <v>0</v>
      </c>
      <c r="CK685" s="123" t="n">
        <f aca="false">BN685+BR685+BV685+BZ685+CD685+CE685+CJ685</f>
        <v>0</v>
      </c>
      <c r="CL685" s="125"/>
      <c r="CM685" s="126"/>
      <c r="CN685" s="32"/>
      <c r="CO685" s="32"/>
      <c r="CP685" s="32"/>
      <c r="CQ685" s="32"/>
      <c r="CR685" s="32"/>
      <c r="CS685" s="32"/>
      <c r="CT685" s="32"/>
    </row>
    <row r="686" customFormat="false" ht="24.75" hidden="false" customHeight="true" outlineLevel="0" collapsed="false">
      <c r="A686" s="32"/>
      <c r="B686" s="106" t="n">
        <f aca="false">B685+1</f>
        <v>71</v>
      </c>
      <c r="C686" s="117" t="n">
        <f aca="false">INDEX(_Rge_Projectdata_IC,$B686,MATCH(C$10,_Rge_Headline_Projectdata,0))</f>
        <v>0</v>
      </c>
      <c r="D686" s="117" t="n">
        <f aca="false">INDEX(_Rge_Projectdata_IC,$B686,MATCH(D$10,_Rge_Headline_Projectdata,0))</f>
        <v>0</v>
      </c>
      <c r="E686" s="118" t="str">
        <f aca="false" t="array" ref="E686:E686">IF(INDEX(_Rge_Projectdata_IC,$B686,MATCH(E$10,_Rge_Headline_Projectdata,0))=0,"",INDEX(_Rge_Projectdata_IC,$B686,MATCH(E$10,_Rge_Headline_Projectdata,0)))</f>
        <v/>
      </c>
      <c r="F686" s="119" t="str">
        <f aca="false">IF(E686&lt;=0,"Open","Closed")</f>
        <v>Closed</v>
      </c>
      <c r="G686" s="120"/>
      <c r="H686" s="121"/>
      <c r="I686" s="121"/>
      <c r="J686" s="121"/>
      <c r="K686" s="122" t="n">
        <f aca="false">SUM(H686:J686)</f>
        <v>0</v>
      </c>
      <c r="L686" s="123"/>
      <c r="M686" s="123"/>
      <c r="N686" s="123"/>
      <c r="O686" s="122" t="n">
        <f aca="false">SUM(L686:N686)</f>
        <v>0</v>
      </c>
      <c r="P686" s="123"/>
      <c r="Q686" s="123"/>
      <c r="R686" s="123"/>
      <c r="S686" s="122" t="n">
        <f aca="false">SUM(P686:R686)</f>
        <v>0</v>
      </c>
      <c r="T686" s="123"/>
      <c r="U686" s="123"/>
      <c r="V686" s="123"/>
      <c r="W686" s="122" t="n">
        <f aca="false">SUM(T686:V686)</f>
        <v>0</v>
      </c>
      <c r="X686" s="123"/>
      <c r="Y686" s="123"/>
      <c r="Z686" s="123"/>
      <c r="AA686" s="122" t="n">
        <f aca="false">SUM(X686:Z686)</f>
        <v>0</v>
      </c>
      <c r="AB686" s="123"/>
      <c r="AC686" s="123"/>
      <c r="AD686" s="123"/>
      <c r="AE686" s="123"/>
      <c r="AF686" s="123"/>
      <c r="AG686" s="122" t="n">
        <f aca="false">SUM(AC686:AF686)</f>
        <v>0</v>
      </c>
      <c r="AH686" s="123" t="n">
        <f aca="false">K686+O686+S686+W686+AA686+AB686+AG686</f>
        <v>0</v>
      </c>
      <c r="AI686" s="121"/>
      <c r="AJ686" s="121"/>
      <c r="AK686" s="121"/>
      <c r="AL686" s="121"/>
      <c r="AM686" s="122" t="n">
        <f aca="false">SUM(AJ686:AL686)</f>
        <v>0</v>
      </c>
      <c r="AN686" s="123"/>
      <c r="AO686" s="123"/>
      <c r="AP686" s="123"/>
      <c r="AQ686" s="122" t="n">
        <f aca="false">SUM(AN686:AP686)</f>
        <v>0</v>
      </c>
      <c r="AR686" s="123"/>
      <c r="AS686" s="123"/>
      <c r="AT686" s="123"/>
      <c r="AU686" s="122" t="n">
        <f aca="false">SUM(AR686:AT686)</f>
        <v>0</v>
      </c>
      <c r="AV686" s="123"/>
      <c r="AW686" s="123"/>
      <c r="AX686" s="123"/>
      <c r="AY686" s="122" t="n">
        <f aca="false">SUM(AV686:AX686)</f>
        <v>0</v>
      </c>
      <c r="AZ686" s="123"/>
      <c r="BA686" s="123"/>
      <c r="BB686" s="123"/>
      <c r="BC686" s="122" t="n">
        <f aca="false">SUM(AZ686:BB686)</f>
        <v>0</v>
      </c>
      <c r="BD686" s="123"/>
      <c r="BE686" s="123"/>
      <c r="BF686" s="123"/>
      <c r="BG686" s="123"/>
      <c r="BH686" s="123"/>
      <c r="BI686" s="122" t="n">
        <f aca="false">SUM(BE686:BH686)</f>
        <v>0</v>
      </c>
      <c r="BJ686" s="124" t="n">
        <f aca="false">AM686+AQ686+AU686+AY686+BC686+BD686+BI686</f>
        <v>0</v>
      </c>
      <c r="BK686" s="120"/>
      <c r="BL686" s="121"/>
      <c r="BM686" s="121"/>
      <c r="BN686" s="122" t="n">
        <f aca="false">SUM(BK686:BM686)</f>
        <v>0</v>
      </c>
      <c r="BO686" s="123"/>
      <c r="BP686" s="123"/>
      <c r="BQ686" s="123"/>
      <c r="BR686" s="122" t="n">
        <f aca="false">SUM(BO686:BQ686)</f>
        <v>0</v>
      </c>
      <c r="BS686" s="123"/>
      <c r="BT686" s="123"/>
      <c r="BU686" s="123"/>
      <c r="BV686" s="122" t="n">
        <f aca="false">SUM(BS686:BU686)</f>
        <v>0</v>
      </c>
      <c r="BW686" s="123"/>
      <c r="BX686" s="123"/>
      <c r="BY686" s="123"/>
      <c r="BZ686" s="122" t="n">
        <f aca="false">SUM(BW686:BY686)</f>
        <v>0</v>
      </c>
      <c r="CA686" s="123"/>
      <c r="CB686" s="123"/>
      <c r="CC686" s="123"/>
      <c r="CD686" s="122" t="n">
        <f aca="false">SUM(CA686:CC686)</f>
        <v>0</v>
      </c>
      <c r="CE686" s="123"/>
      <c r="CF686" s="123"/>
      <c r="CG686" s="123"/>
      <c r="CH686" s="123"/>
      <c r="CI686" s="123"/>
      <c r="CJ686" s="122" t="n">
        <f aca="false">SUM(CF686:CI686)</f>
        <v>0</v>
      </c>
      <c r="CK686" s="123" t="n">
        <f aca="false">BN686+BR686+BV686+BZ686+CD686+CE686+CJ686</f>
        <v>0</v>
      </c>
      <c r="CL686" s="125"/>
      <c r="CM686" s="126"/>
      <c r="CN686" s="32"/>
      <c r="CO686" s="32"/>
      <c r="CP686" s="32"/>
      <c r="CQ686" s="32"/>
      <c r="CR686" s="32"/>
      <c r="CS686" s="32"/>
      <c r="CT686" s="32"/>
    </row>
    <row r="687" customFormat="false" ht="24.75" hidden="false" customHeight="true" outlineLevel="0" collapsed="false">
      <c r="A687" s="32"/>
      <c r="B687" s="106" t="n">
        <f aca="false">B686+1</f>
        <v>72</v>
      </c>
      <c r="C687" s="117" t="n">
        <f aca="false">INDEX(_Rge_Projectdata_IC,$B687,MATCH(C$10,_Rge_Headline_Projectdata,0))</f>
        <v>0</v>
      </c>
      <c r="D687" s="117" t="n">
        <f aca="false">INDEX(_Rge_Projectdata_IC,$B687,MATCH(D$10,_Rge_Headline_Projectdata,0))</f>
        <v>0</v>
      </c>
      <c r="E687" s="118" t="str">
        <f aca="false" t="array" ref="E687:E687">IF(INDEX(_Rge_Projectdata_IC,$B687,MATCH(E$10,_Rge_Headline_Projectdata,0))=0,"",INDEX(_Rge_Projectdata_IC,$B687,MATCH(E$10,_Rge_Headline_Projectdata,0)))</f>
        <v/>
      </c>
      <c r="F687" s="119" t="str">
        <f aca="false">IF(E687&lt;=0,"Open","Closed")</f>
        <v>Closed</v>
      </c>
      <c r="G687" s="120"/>
      <c r="H687" s="121"/>
      <c r="I687" s="121"/>
      <c r="J687" s="121"/>
      <c r="K687" s="122" t="n">
        <f aca="false">SUM(H687:J687)</f>
        <v>0</v>
      </c>
      <c r="L687" s="123"/>
      <c r="M687" s="123"/>
      <c r="N687" s="123"/>
      <c r="O687" s="122" t="n">
        <f aca="false">SUM(L687:N687)</f>
        <v>0</v>
      </c>
      <c r="P687" s="123"/>
      <c r="Q687" s="123"/>
      <c r="R687" s="123"/>
      <c r="S687" s="122" t="n">
        <f aca="false">SUM(P687:R687)</f>
        <v>0</v>
      </c>
      <c r="T687" s="123"/>
      <c r="U687" s="123"/>
      <c r="V687" s="123"/>
      <c r="W687" s="122" t="n">
        <f aca="false">SUM(T687:V687)</f>
        <v>0</v>
      </c>
      <c r="X687" s="123"/>
      <c r="Y687" s="123"/>
      <c r="Z687" s="123"/>
      <c r="AA687" s="122" t="n">
        <f aca="false">SUM(X687:Z687)</f>
        <v>0</v>
      </c>
      <c r="AB687" s="123"/>
      <c r="AC687" s="123"/>
      <c r="AD687" s="123"/>
      <c r="AE687" s="123"/>
      <c r="AF687" s="123"/>
      <c r="AG687" s="122" t="n">
        <f aca="false">SUM(AC687:AF687)</f>
        <v>0</v>
      </c>
      <c r="AH687" s="123" t="n">
        <f aca="false">K687+O687+S687+W687+AA687+AB687+AG687</f>
        <v>0</v>
      </c>
      <c r="AI687" s="121"/>
      <c r="AJ687" s="121"/>
      <c r="AK687" s="121"/>
      <c r="AL687" s="121"/>
      <c r="AM687" s="122" t="n">
        <f aca="false">SUM(AJ687:AL687)</f>
        <v>0</v>
      </c>
      <c r="AN687" s="123"/>
      <c r="AO687" s="123"/>
      <c r="AP687" s="123"/>
      <c r="AQ687" s="122" t="n">
        <f aca="false">SUM(AN687:AP687)</f>
        <v>0</v>
      </c>
      <c r="AR687" s="123"/>
      <c r="AS687" s="123"/>
      <c r="AT687" s="123"/>
      <c r="AU687" s="122" t="n">
        <f aca="false">SUM(AR687:AT687)</f>
        <v>0</v>
      </c>
      <c r="AV687" s="123"/>
      <c r="AW687" s="123"/>
      <c r="AX687" s="123"/>
      <c r="AY687" s="122" t="n">
        <f aca="false">SUM(AV687:AX687)</f>
        <v>0</v>
      </c>
      <c r="AZ687" s="123"/>
      <c r="BA687" s="123"/>
      <c r="BB687" s="123"/>
      <c r="BC687" s="122" t="n">
        <f aca="false">SUM(AZ687:BB687)</f>
        <v>0</v>
      </c>
      <c r="BD687" s="123"/>
      <c r="BE687" s="123"/>
      <c r="BF687" s="123"/>
      <c r="BG687" s="123"/>
      <c r="BH687" s="123"/>
      <c r="BI687" s="122" t="n">
        <f aca="false">SUM(BE687:BH687)</f>
        <v>0</v>
      </c>
      <c r="BJ687" s="124" t="n">
        <f aca="false">AM687+AQ687+AU687+AY687+BC687+BD687+BI687</f>
        <v>0</v>
      </c>
      <c r="BK687" s="120"/>
      <c r="BL687" s="121"/>
      <c r="BM687" s="121"/>
      <c r="BN687" s="122" t="n">
        <f aca="false">SUM(BK687:BM687)</f>
        <v>0</v>
      </c>
      <c r="BO687" s="123"/>
      <c r="BP687" s="123"/>
      <c r="BQ687" s="123"/>
      <c r="BR687" s="122" t="n">
        <f aca="false">SUM(BO687:BQ687)</f>
        <v>0</v>
      </c>
      <c r="BS687" s="123"/>
      <c r="BT687" s="123"/>
      <c r="BU687" s="123"/>
      <c r="BV687" s="122" t="n">
        <f aca="false">SUM(BS687:BU687)</f>
        <v>0</v>
      </c>
      <c r="BW687" s="123"/>
      <c r="BX687" s="123"/>
      <c r="BY687" s="123"/>
      <c r="BZ687" s="122" t="n">
        <f aca="false">SUM(BW687:BY687)</f>
        <v>0</v>
      </c>
      <c r="CA687" s="123"/>
      <c r="CB687" s="123"/>
      <c r="CC687" s="123"/>
      <c r="CD687" s="122" t="n">
        <f aca="false">SUM(CA687:CC687)</f>
        <v>0</v>
      </c>
      <c r="CE687" s="123"/>
      <c r="CF687" s="123"/>
      <c r="CG687" s="123"/>
      <c r="CH687" s="123"/>
      <c r="CI687" s="123"/>
      <c r="CJ687" s="122" t="n">
        <f aca="false">SUM(CF687:CI687)</f>
        <v>0</v>
      </c>
      <c r="CK687" s="123" t="n">
        <f aca="false">BN687+BR687+BV687+BZ687+CD687+CE687+CJ687</f>
        <v>0</v>
      </c>
      <c r="CL687" s="125"/>
      <c r="CM687" s="126"/>
      <c r="CN687" s="32"/>
      <c r="CO687" s="32"/>
      <c r="CP687" s="32"/>
      <c r="CQ687" s="32"/>
      <c r="CR687" s="32"/>
      <c r="CS687" s="32"/>
      <c r="CT687" s="32"/>
    </row>
    <row r="688" customFormat="false" ht="24.75" hidden="false" customHeight="true" outlineLevel="0" collapsed="false">
      <c r="A688" s="32"/>
      <c r="B688" s="106" t="n">
        <f aca="false">B687+1</f>
        <v>73</v>
      </c>
      <c r="C688" s="117" t="n">
        <f aca="false">INDEX(_Rge_Projectdata_IC,$B688,MATCH(C$10,_Rge_Headline_Projectdata,0))</f>
        <v>0</v>
      </c>
      <c r="D688" s="117" t="n">
        <f aca="false">INDEX(_Rge_Projectdata_IC,$B688,MATCH(D$10,_Rge_Headline_Projectdata,0))</f>
        <v>0</v>
      </c>
      <c r="E688" s="118" t="str">
        <f aca="false" t="array" ref="E688:E688">IF(INDEX(_Rge_Projectdata_IC,$B688,MATCH(E$10,_Rge_Headline_Projectdata,0))=0,"",INDEX(_Rge_Projectdata_IC,$B688,MATCH(E$10,_Rge_Headline_Projectdata,0)))</f>
        <v/>
      </c>
      <c r="F688" s="119" t="str">
        <f aca="false">IF(E688&lt;=0,"Open","Closed")</f>
        <v>Closed</v>
      </c>
      <c r="G688" s="120"/>
      <c r="H688" s="121"/>
      <c r="I688" s="121"/>
      <c r="J688" s="121"/>
      <c r="K688" s="122" t="n">
        <f aca="false">SUM(H688:J688)</f>
        <v>0</v>
      </c>
      <c r="L688" s="123"/>
      <c r="M688" s="123"/>
      <c r="N688" s="123"/>
      <c r="O688" s="122" t="n">
        <f aca="false">SUM(L688:N688)</f>
        <v>0</v>
      </c>
      <c r="P688" s="123"/>
      <c r="Q688" s="123"/>
      <c r="R688" s="123"/>
      <c r="S688" s="122" t="n">
        <f aca="false">SUM(P688:R688)</f>
        <v>0</v>
      </c>
      <c r="T688" s="123"/>
      <c r="U688" s="123"/>
      <c r="V688" s="123"/>
      <c r="W688" s="122" t="n">
        <f aca="false">SUM(T688:V688)</f>
        <v>0</v>
      </c>
      <c r="X688" s="123"/>
      <c r="Y688" s="123"/>
      <c r="Z688" s="123"/>
      <c r="AA688" s="122" t="n">
        <f aca="false">SUM(X688:Z688)</f>
        <v>0</v>
      </c>
      <c r="AB688" s="123"/>
      <c r="AC688" s="123"/>
      <c r="AD688" s="123"/>
      <c r="AE688" s="123"/>
      <c r="AF688" s="123"/>
      <c r="AG688" s="122" t="n">
        <f aca="false">SUM(AC688:AF688)</f>
        <v>0</v>
      </c>
      <c r="AH688" s="123" t="n">
        <f aca="false">K688+O688+S688+W688+AA688+AB688+AG688</f>
        <v>0</v>
      </c>
      <c r="AI688" s="121"/>
      <c r="AJ688" s="121"/>
      <c r="AK688" s="121"/>
      <c r="AL688" s="121"/>
      <c r="AM688" s="122" t="n">
        <f aca="false">SUM(AJ688:AL688)</f>
        <v>0</v>
      </c>
      <c r="AN688" s="123"/>
      <c r="AO688" s="123"/>
      <c r="AP688" s="123"/>
      <c r="AQ688" s="122" t="n">
        <f aca="false">SUM(AN688:AP688)</f>
        <v>0</v>
      </c>
      <c r="AR688" s="123"/>
      <c r="AS688" s="123"/>
      <c r="AT688" s="123"/>
      <c r="AU688" s="122" t="n">
        <f aca="false">SUM(AR688:AT688)</f>
        <v>0</v>
      </c>
      <c r="AV688" s="123"/>
      <c r="AW688" s="123"/>
      <c r="AX688" s="123"/>
      <c r="AY688" s="122" t="n">
        <f aca="false">SUM(AV688:AX688)</f>
        <v>0</v>
      </c>
      <c r="AZ688" s="123"/>
      <c r="BA688" s="123"/>
      <c r="BB688" s="123"/>
      <c r="BC688" s="122" t="n">
        <f aca="false">SUM(AZ688:BB688)</f>
        <v>0</v>
      </c>
      <c r="BD688" s="123"/>
      <c r="BE688" s="123"/>
      <c r="BF688" s="123"/>
      <c r="BG688" s="123"/>
      <c r="BH688" s="123"/>
      <c r="BI688" s="122" t="n">
        <f aca="false">SUM(BE688:BH688)</f>
        <v>0</v>
      </c>
      <c r="BJ688" s="124" t="n">
        <f aca="false">AM688+AQ688+AU688+AY688+BC688+BD688+BI688</f>
        <v>0</v>
      </c>
      <c r="BK688" s="120"/>
      <c r="BL688" s="121"/>
      <c r="BM688" s="121"/>
      <c r="BN688" s="122" t="n">
        <f aca="false">SUM(BK688:BM688)</f>
        <v>0</v>
      </c>
      <c r="BO688" s="123"/>
      <c r="BP688" s="123"/>
      <c r="BQ688" s="123"/>
      <c r="BR688" s="122" t="n">
        <f aca="false">SUM(BO688:BQ688)</f>
        <v>0</v>
      </c>
      <c r="BS688" s="123"/>
      <c r="BT688" s="123"/>
      <c r="BU688" s="123"/>
      <c r="BV688" s="122" t="n">
        <f aca="false">SUM(BS688:BU688)</f>
        <v>0</v>
      </c>
      <c r="BW688" s="123"/>
      <c r="BX688" s="123"/>
      <c r="BY688" s="123"/>
      <c r="BZ688" s="122" t="n">
        <f aca="false">SUM(BW688:BY688)</f>
        <v>0</v>
      </c>
      <c r="CA688" s="123"/>
      <c r="CB688" s="123"/>
      <c r="CC688" s="123"/>
      <c r="CD688" s="122" t="n">
        <f aca="false">SUM(CA688:CC688)</f>
        <v>0</v>
      </c>
      <c r="CE688" s="123"/>
      <c r="CF688" s="123"/>
      <c r="CG688" s="123"/>
      <c r="CH688" s="123"/>
      <c r="CI688" s="123"/>
      <c r="CJ688" s="122" t="n">
        <f aca="false">SUM(CF688:CI688)</f>
        <v>0</v>
      </c>
      <c r="CK688" s="123" t="n">
        <f aca="false">BN688+BR688+BV688+BZ688+CD688+CE688+CJ688</f>
        <v>0</v>
      </c>
      <c r="CL688" s="125"/>
      <c r="CM688" s="126"/>
      <c r="CN688" s="32"/>
      <c r="CO688" s="32"/>
      <c r="CP688" s="32"/>
      <c r="CQ688" s="32"/>
      <c r="CR688" s="32"/>
      <c r="CS688" s="32"/>
      <c r="CT688" s="32"/>
    </row>
    <row r="689" customFormat="false" ht="24.75" hidden="false" customHeight="true" outlineLevel="0" collapsed="false">
      <c r="A689" s="32"/>
      <c r="B689" s="106" t="n">
        <f aca="false">B688+1</f>
        <v>74</v>
      </c>
      <c r="C689" s="117" t="n">
        <f aca="false">INDEX(_Rge_Projectdata_IC,$B689,MATCH(C$10,_Rge_Headline_Projectdata,0))</f>
        <v>0</v>
      </c>
      <c r="D689" s="117" t="n">
        <f aca="false">INDEX(_Rge_Projectdata_IC,$B689,MATCH(D$10,_Rge_Headline_Projectdata,0))</f>
        <v>0</v>
      </c>
      <c r="E689" s="118" t="str">
        <f aca="false" t="array" ref="E689:E689">IF(INDEX(_Rge_Projectdata_IC,$B689,MATCH(E$10,_Rge_Headline_Projectdata,0))=0,"",INDEX(_Rge_Projectdata_IC,$B689,MATCH(E$10,_Rge_Headline_Projectdata,0)))</f>
        <v/>
      </c>
      <c r="F689" s="119" t="str">
        <f aca="false">IF(E689&lt;=0,"Open","Closed")</f>
        <v>Closed</v>
      </c>
      <c r="G689" s="120"/>
      <c r="H689" s="121"/>
      <c r="I689" s="121"/>
      <c r="J689" s="121"/>
      <c r="K689" s="122" t="n">
        <f aca="false">SUM(H689:J689)</f>
        <v>0</v>
      </c>
      <c r="L689" s="123"/>
      <c r="M689" s="123"/>
      <c r="N689" s="123"/>
      <c r="O689" s="122" t="n">
        <f aca="false">SUM(L689:N689)</f>
        <v>0</v>
      </c>
      <c r="P689" s="123"/>
      <c r="Q689" s="123"/>
      <c r="R689" s="123"/>
      <c r="S689" s="122" t="n">
        <f aca="false">SUM(P689:R689)</f>
        <v>0</v>
      </c>
      <c r="T689" s="123"/>
      <c r="U689" s="123"/>
      <c r="V689" s="123"/>
      <c r="W689" s="122" t="n">
        <f aca="false">SUM(T689:V689)</f>
        <v>0</v>
      </c>
      <c r="X689" s="123"/>
      <c r="Y689" s="123"/>
      <c r="Z689" s="123"/>
      <c r="AA689" s="122" t="n">
        <f aca="false">SUM(X689:Z689)</f>
        <v>0</v>
      </c>
      <c r="AB689" s="123"/>
      <c r="AC689" s="123"/>
      <c r="AD689" s="123"/>
      <c r="AE689" s="123"/>
      <c r="AF689" s="123"/>
      <c r="AG689" s="122" t="n">
        <f aca="false">SUM(AC689:AF689)</f>
        <v>0</v>
      </c>
      <c r="AH689" s="123" t="n">
        <f aca="false">K689+O689+S689+W689+AA689+AB689+AG689</f>
        <v>0</v>
      </c>
      <c r="AI689" s="121"/>
      <c r="AJ689" s="121"/>
      <c r="AK689" s="121"/>
      <c r="AL689" s="121"/>
      <c r="AM689" s="122" t="n">
        <f aca="false">SUM(AJ689:AL689)</f>
        <v>0</v>
      </c>
      <c r="AN689" s="123"/>
      <c r="AO689" s="123"/>
      <c r="AP689" s="123"/>
      <c r="AQ689" s="122" t="n">
        <f aca="false">SUM(AN689:AP689)</f>
        <v>0</v>
      </c>
      <c r="AR689" s="123"/>
      <c r="AS689" s="123"/>
      <c r="AT689" s="123"/>
      <c r="AU689" s="122" t="n">
        <f aca="false">SUM(AR689:AT689)</f>
        <v>0</v>
      </c>
      <c r="AV689" s="123"/>
      <c r="AW689" s="123"/>
      <c r="AX689" s="123"/>
      <c r="AY689" s="122" t="n">
        <f aca="false">SUM(AV689:AX689)</f>
        <v>0</v>
      </c>
      <c r="AZ689" s="123"/>
      <c r="BA689" s="123"/>
      <c r="BB689" s="123"/>
      <c r="BC689" s="122" t="n">
        <f aca="false">SUM(AZ689:BB689)</f>
        <v>0</v>
      </c>
      <c r="BD689" s="123"/>
      <c r="BE689" s="123"/>
      <c r="BF689" s="123"/>
      <c r="BG689" s="123"/>
      <c r="BH689" s="123"/>
      <c r="BI689" s="122" t="n">
        <f aca="false">SUM(BE689:BH689)</f>
        <v>0</v>
      </c>
      <c r="BJ689" s="124" t="n">
        <f aca="false">AM689+AQ689+AU689+AY689+BC689+BD689+BI689</f>
        <v>0</v>
      </c>
      <c r="BK689" s="120"/>
      <c r="BL689" s="121"/>
      <c r="BM689" s="121"/>
      <c r="BN689" s="122" t="n">
        <f aca="false">SUM(BK689:BM689)</f>
        <v>0</v>
      </c>
      <c r="BO689" s="123"/>
      <c r="BP689" s="123"/>
      <c r="BQ689" s="123"/>
      <c r="BR689" s="122" t="n">
        <f aca="false">SUM(BO689:BQ689)</f>
        <v>0</v>
      </c>
      <c r="BS689" s="123"/>
      <c r="BT689" s="123"/>
      <c r="BU689" s="123"/>
      <c r="BV689" s="122" t="n">
        <f aca="false">SUM(BS689:BU689)</f>
        <v>0</v>
      </c>
      <c r="BW689" s="123"/>
      <c r="BX689" s="123"/>
      <c r="BY689" s="123"/>
      <c r="BZ689" s="122" t="n">
        <f aca="false">SUM(BW689:BY689)</f>
        <v>0</v>
      </c>
      <c r="CA689" s="123"/>
      <c r="CB689" s="123"/>
      <c r="CC689" s="123"/>
      <c r="CD689" s="122" t="n">
        <f aca="false">SUM(CA689:CC689)</f>
        <v>0</v>
      </c>
      <c r="CE689" s="123"/>
      <c r="CF689" s="123"/>
      <c r="CG689" s="123"/>
      <c r="CH689" s="123"/>
      <c r="CI689" s="123"/>
      <c r="CJ689" s="122" t="n">
        <f aca="false">SUM(CF689:CI689)</f>
        <v>0</v>
      </c>
      <c r="CK689" s="123" t="n">
        <f aca="false">BN689+BR689+BV689+BZ689+CD689+CE689+CJ689</f>
        <v>0</v>
      </c>
      <c r="CL689" s="125"/>
      <c r="CM689" s="126"/>
      <c r="CN689" s="32"/>
      <c r="CO689" s="32"/>
      <c r="CP689" s="32"/>
      <c r="CQ689" s="32"/>
      <c r="CR689" s="32"/>
      <c r="CS689" s="32"/>
      <c r="CT689" s="32"/>
    </row>
    <row r="690" customFormat="false" ht="24.75" hidden="false" customHeight="true" outlineLevel="0" collapsed="false">
      <c r="A690" s="32"/>
      <c r="B690" s="106" t="n">
        <f aca="false">B689+1</f>
        <v>75</v>
      </c>
      <c r="C690" s="117" t="n">
        <f aca="false">INDEX(_Rge_Projectdata_IC,$B690,MATCH(C$10,_Rge_Headline_Projectdata,0))</f>
        <v>0</v>
      </c>
      <c r="D690" s="117" t="n">
        <f aca="false">INDEX(_Rge_Projectdata_IC,$B690,MATCH(D$10,_Rge_Headline_Projectdata,0))</f>
        <v>0</v>
      </c>
      <c r="E690" s="118" t="str">
        <f aca="false" t="array" ref="E690:E690">IF(INDEX(_Rge_Projectdata_IC,$B690,MATCH(E$10,_Rge_Headline_Projectdata,0))=0,"",INDEX(_Rge_Projectdata_IC,$B690,MATCH(E$10,_Rge_Headline_Projectdata,0)))</f>
        <v/>
      </c>
      <c r="F690" s="119" t="str">
        <f aca="false">IF(E690&lt;=0,"Open","Closed")</f>
        <v>Closed</v>
      </c>
      <c r="G690" s="120"/>
      <c r="H690" s="121"/>
      <c r="I690" s="121"/>
      <c r="J690" s="121"/>
      <c r="K690" s="122" t="n">
        <f aca="false">SUM(H690:J690)</f>
        <v>0</v>
      </c>
      <c r="L690" s="123"/>
      <c r="M690" s="123"/>
      <c r="N690" s="123"/>
      <c r="O690" s="122" t="n">
        <f aca="false">SUM(L690:N690)</f>
        <v>0</v>
      </c>
      <c r="P690" s="123"/>
      <c r="Q690" s="123"/>
      <c r="R690" s="123"/>
      <c r="S690" s="122" t="n">
        <f aca="false">SUM(P690:R690)</f>
        <v>0</v>
      </c>
      <c r="T690" s="123"/>
      <c r="U690" s="123"/>
      <c r="V690" s="123"/>
      <c r="W690" s="122" t="n">
        <f aca="false">SUM(T690:V690)</f>
        <v>0</v>
      </c>
      <c r="X690" s="123"/>
      <c r="Y690" s="123"/>
      <c r="Z690" s="123"/>
      <c r="AA690" s="122" t="n">
        <f aca="false">SUM(X690:Z690)</f>
        <v>0</v>
      </c>
      <c r="AB690" s="123"/>
      <c r="AC690" s="123"/>
      <c r="AD690" s="123"/>
      <c r="AE690" s="123"/>
      <c r="AF690" s="123"/>
      <c r="AG690" s="122" t="n">
        <f aca="false">SUM(AC690:AF690)</f>
        <v>0</v>
      </c>
      <c r="AH690" s="123" t="n">
        <f aca="false">K690+O690+S690+W690+AA690+AB690+AG690</f>
        <v>0</v>
      </c>
      <c r="AI690" s="121"/>
      <c r="AJ690" s="121"/>
      <c r="AK690" s="121"/>
      <c r="AL690" s="121"/>
      <c r="AM690" s="122" t="n">
        <f aca="false">SUM(AJ690:AL690)</f>
        <v>0</v>
      </c>
      <c r="AN690" s="123"/>
      <c r="AO690" s="123"/>
      <c r="AP690" s="123"/>
      <c r="AQ690" s="122" t="n">
        <f aca="false">SUM(AN690:AP690)</f>
        <v>0</v>
      </c>
      <c r="AR690" s="123"/>
      <c r="AS690" s="123"/>
      <c r="AT690" s="123"/>
      <c r="AU690" s="122" t="n">
        <f aca="false">SUM(AR690:AT690)</f>
        <v>0</v>
      </c>
      <c r="AV690" s="123"/>
      <c r="AW690" s="123"/>
      <c r="AX690" s="123"/>
      <c r="AY690" s="122" t="n">
        <f aca="false">SUM(AV690:AX690)</f>
        <v>0</v>
      </c>
      <c r="AZ690" s="123"/>
      <c r="BA690" s="123"/>
      <c r="BB690" s="123"/>
      <c r="BC690" s="122" t="n">
        <f aca="false">SUM(AZ690:BB690)</f>
        <v>0</v>
      </c>
      <c r="BD690" s="123"/>
      <c r="BE690" s="123"/>
      <c r="BF690" s="123"/>
      <c r="BG690" s="123"/>
      <c r="BH690" s="123"/>
      <c r="BI690" s="122" t="n">
        <f aca="false">SUM(BE690:BH690)</f>
        <v>0</v>
      </c>
      <c r="BJ690" s="124" t="n">
        <f aca="false">AM690+AQ690+AU690+AY690+BC690+BD690+BI690</f>
        <v>0</v>
      </c>
      <c r="BK690" s="120"/>
      <c r="BL690" s="121"/>
      <c r="BM690" s="121"/>
      <c r="BN690" s="122" t="n">
        <f aca="false">SUM(BK690:BM690)</f>
        <v>0</v>
      </c>
      <c r="BO690" s="123"/>
      <c r="BP690" s="123"/>
      <c r="BQ690" s="123"/>
      <c r="BR690" s="122" t="n">
        <f aca="false">SUM(BO690:BQ690)</f>
        <v>0</v>
      </c>
      <c r="BS690" s="123"/>
      <c r="BT690" s="123"/>
      <c r="BU690" s="123"/>
      <c r="BV690" s="122" t="n">
        <f aca="false">SUM(BS690:BU690)</f>
        <v>0</v>
      </c>
      <c r="BW690" s="123"/>
      <c r="BX690" s="123"/>
      <c r="BY690" s="123"/>
      <c r="BZ690" s="122" t="n">
        <f aca="false">SUM(BW690:BY690)</f>
        <v>0</v>
      </c>
      <c r="CA690" s="123"/>
      <c r="CB690" s="123"/>
      <c r="CC690" s="123"/>
      <c r="CD690" s="122" t="n">
        <f aca="false">SUM(CA690:CC690)</f>
        <v>0</v>
      </c>
      <c r="CE690" s="123"/>
      <c r="CF690" s="123"/>
      <c r="CG690" s="123"/>
      <c r="CH690" s="123"/>
      <c r="CI690" s="123"/>
      <c r="CJ690" s="122" t="n">
        <f aca="false">SUM(CF690:CI690)</f>
        <v>0</v>
      </c>
      <c r="CK690" s="123" t="n">
        <f aca="false">BN690+BR690+BV690+BZ690+CD690+CE690+CJ690</f>
        <v>0</v>
      </c>
      <c r="CL690" s="125"/>
      <c r="CM690" s="126"/>
      <c r="CN690" s="32"/>
      <c r="CO690" s="32"/>
      <c r="CP690" s="32"/>
      <c r="CQ690" s="32"/>
      <c r="CR690" s="32"/>
      <c r="CS690" s="32"/>
      <c r="CT690" s="32"/>
    </row>
    <row r="691" customFormat="false" ht="24.75" hidden="false" customHeight="true" outlineLevel="0" collapsed="false">
      <c r="A691" s="32"/>
      <c r="B691" s="106" t="n">
        <f aca="false">B690+1</f>
        <v>76</v>
      </c>
      <c r="C691" s="117" t="n">
        <f aca="false">INDEX(_Rge_Projectdata_IC,$B691,MATCH(C$10,_Rge_Headline_Projectdata,0))</f>
        <v>0</v>
      </c>
      <c r="D691" s="117" t="n">
        <f aca="false">INDEX(_Rge_Projectdata_IC,$B691,MATCH(D$10,_Rge_Headline_Projectdata,0))</f>
        <v>0</v>
      </c>
      <c r="E691" s="118" t="str">
        <f aca="false" t="array" ref="E691:E691">IF(INDEX(_Rge_Projectdata_IC,$B691,MATCH(E$10,_Rge_Headline_Projectdata,0))=0,"",INDEX(_Rge_Projectdata_IC,$B691,MATCH(E$10,_Rge_Headline_Projectdata,0)))</f>
        <v/>
      </c>
      <c r="F691" s="119" t="str">
        <f aca="false">IF(E691&lt;=0,"Open","Closed")</f>
        <v>Closed</v>
      </c>
      <c r="G691" s="120"/>
      <c r="H691" s="121"/>
      <c r="I691" s="121"/>
      <c r="J691" s="121"/>
      <c r="K691" s="122" t="n">
        <f aca="false">SUM(H691:J691)</f>
        <v>0</v>
      </c>
      <c r="L691" s="123"/>
      <c r="M691" s="123"/>
      <c r="N691" s="123"/>
      <c r="O691" s="122" t="n">
        <f aca="false">SUM(L691:N691)</f>
        <v>0</v>
      </c>
      <c r="P691" s="123"/>
      <c r="Q691" s="123"/>
      <c r="R691" s="123"/>
      <c r="S691" s="122" t="n">
        <f aca="false">SUM(P691:R691)</f>
        <v>0</v>
      </c>
      <c r="T691" s="123"/>
      <c r="U691" s="123"/>
      <c r="V691" s="123"/>
      <c r="W691" s="122" t="n">
        <f aca="false">SUM(T691:V691)</f>
        <v>0</v>
      </c>
      <c r="X691" s="123"/>
      <c r="Y691" s="123"/>
      <c r="Z691" s="123"/>
      <c r="AA691" s="122" t="n">
        <f aca="false">SUM(X691:Z691)</f>
        <v>0</v>
      </c>
      <c r="AB691" s="123"/>
      <c r="AC691" s="123"/>
      <c r="AD691" s="123"/>
      <c r="AE691" s="123"/>
      <c r="AF691" s="123"/>
      <c r="AG691" s="122" t="n">
        <f aca="false">SUM(AC691:AF691)</f>
        <v>0</v>
      </c>
      <c r="AH691" s="123" t="n">
        <f aca="false">K691+O691+S691+W691+AA691+AB691+AG691</f>
        <v>0</v>
      </c>
      <c r="AI691" s="121"/>
      <c r="AJ691" s="121"/>
      <c r="AK691" s="121"/>
      <c r="AL691" s="121"/>
      <c r="AM691" s="122" t="n">
        <f aca="false">SUM(AJ691:AL691)</f>
        <v>0</v>
      </c>
      <c r="AN691" s="123"/>
      <c r="AO691" s="123"/>
      <c r="AP691" s="123"/>
      <c r="AQ691" s="122" t="n">
        <f aca="false">SUM(AN691:AP691)</f>
        <v>0</v>
      </c>
      <c r="AR691" s="123"/>
      <c r="AS691" s="123"/>
      <c r="AT691" s="123"/>
      <c r="AU691" s="122" t="n">
        <f aca="false">SUM(AR691:AT691)</f>
        <v>0</v>
      </c>
      <c r="AV691" s="123"/>
      <c r="AW691" s="123"/>
      <c r="AX691" s="123"/>
      <c r="AY691" s="122" t="n">
        <f aca="false">SUM(AV691:AX691)</f>
        <v>0</v>
      </c>
      <c r="AZ691" s="123"/>
      <c r="BA691" s="123"/>
      <c r="BB691" s="123"/>
      <c r="BC691" s="122" t="n">
        <f aca="false">SUM(AZ691:BB691)</f>
        <v>0</v>
      </c>
      <c r="BD691" s="123"/>
      <c r="BE691" s="123"/>
      <c r="BF691" s="123"/>
      <c r="BG691" s="123"/>
      <c r="BH691" s="123"/>
      <c r="BI691" s="122" t="n">
        <f aca="false">SUM(BE691:BH691)</f>
        <v>0</v>
      </c>
      <c r="BJ691" s="124" t="n">
        <f aca="false">AM691+AQ691+AU691+AY691+BC691+BD691+BI691</f>
        <v>0</v>
      </c>
      <c r="BK691" s="120"/>
      <c r="BL691" s="121"/>
      <c r="BM691" s="121"/>
      <c r="BN691" s="122" t="n">
        <f aca="false">SUM(BK691:BM691)</f>
        <v>0</v>
      </c>
      <c r="BO691" s="123"/>
      <c r="BP691" s="123"/>
      <c r="BQ691" s="123"/>
      <c r="BR691" s="122" t="n">
        <f aca="false">SUM(BO691:BQ691)</f>
        <v>0</v>
      </c>
      <c r="BS691" s="123"/>
      <c r="BT691" s="123"/>
      <c r="BU691" s="123"/>
      <c r="BV691" s="122" t="n">
        <f aca="false">SUM(BS691:BU691)</f>
        <v>0</v>
      </c>
      <c r="BW691" s="123"/>
      <c r="BX691" s="123"/>
      <c r="BY691" s="123"/>
      <c r="BZ691" s="122" t="n">
        <f aca="false">SUM(BW691:BY691)</f>
        <v>0</v>
      </c>
      <c r="CA691" s="123"/>
      <c r="CB691" s="123"/>
      <c r="CC691" s="123"/>
      <c r="CD691" s="122" t="n">
        <f aca="false">SUM(CA691:CC691)</f>
        <v>0</v>
      </c>
      <c r="CE691" s="123"/>
      <c r="CF691" s="123"/>
      <c r="CG691" s="123"/>
      <c r="CH691" s="123"/>
      <c r="CI691" s="123"/>
      <c r="CJ691" s="122" t="n">
        <f aca="false">SUM(CF691:CI691)</f>
        <v>0</v>
      </c>
      <c r="CK691" s="123" t="n">
        <f aca="false">BN691+BR691+BV691+BZ691+CD691+CE691+CJ691</f>
        <v>0</v>
      </c>
      <c r="CL691" s="125"/>
      <c r="CM691" s="126"/>
      <c r="CN691" s="32"/>
      <c r="CO691" s="32"/>
      <c r="CP691" s="32"/>
      <c r="CQ691" s="32"/>
      <c r="CR691" s="32"/>
      <c r="CS691" s="32"/>
      <c r="CT691" s="32"/>
    </row>
    <row r="692" customFormat="false" ht="24.75" hidden="false" customHeight="true" outlineLevel="0" collapsed="false">
      <c r="A692" s="32"/>
      <c r="B692" s="106" t="n">
        <f aca="false">B691+1</f>
        <v>77</v>
      </c>
      <c r="C692" s="117" t="n">
        <f aca="false">INDEX(_Rge_Projectdata_IC,$B692,MATCH(C$10,_Rge_Headline_Projectdata,0))</f>
        <v>0</v>
      </c>
      <c r="D692" s="117" t="n">
        <f aca="false">INDEX(_Rge_Projectdata_IC,$B692,MATCH(D$10,_Rge_Headline_Projectdata,0))</f>
        <v>0</v>
      </c>
      <c r="E692" s="118" t="str">
        <f aca="false" t="array" ref="E692:E692">IF(INDEX(_Rge_Projectdata_IC,$B692,MATCH(E$10,_Rge_Headline_Projectdata,0))=0,"",INDEX(_Rge_Projectdata_IC,$B692,MATCH(E$10,_Rge_Headline_Projectdata,0)))</f>
        <v/>
      </c>
      <c r="F692" s="119" t="str">
        <f aca="false">IF(E692&lt;=0,"Open","Closed")</f>
        <v>Closed</v>
      </c>
      <c r="G692" s="120"/>
      <c r="H692" s="121"/>
      <c r="I692" s="121"/>
      <c r="J692" s="121"/>
      <c r="K692" s="122" t="n">
        <f aca="false">SUM(H692:J692)</f>
        <v>0</v>
      </c>
      <c r="L692" s="123"/>
      <c r="M692" s="123"/>
      <c r="N692" s="123"/>
      <c r="O692" s="122" t="n">
        <f aca="false">SUM(L692:N692)</f>
        <v>0</v>
      </c>
      <c r="P692" s="123"/>
      <c r="Q692" s="123"/>
      <c r="R692" s="123"/>
      <c r="S692" s="122" t="n">
        <f aca="false">SUM(P692:R692)</f>
        <v>0</v>
      </c>
      <c r="T692" s="123"/>
      <c r="U692" s="123"/>
      <c r="V692" s="123"/>
      <c r="W692" s="122" t="n">
        <f aca="false">SUM(T692:V692)</f>
        <v>0</v>
      </c>
      <c r="X692" s="123"/>
      <c r="Y692" s="123"/>
      <c r="Z692" s="123"/>
      <c r="AA692" s="122" t="n">
        <f aca="false">SUM(X692:Z692)</f>
        <v>0</v>
      </c>
      <c r="AB692" s="123"/>
      <c r="AC692" s="123"/>
      <c r="AD692" s="123"/>
      <c r="AE692" s="123"/>
      <c r="AF692" s="123"/>
      <c r="AG692" s="122" t="n">
        <f aca="false">SUM(AC692:AF692)</f>
        <v>0</v>
      </c>
      <c r="AH692" s="123" t="n">
        <f aca="false">K692+O692+S692+W692+AA692+AB692+AG692</f>
        <v>0</v>
      </c>
      <c r="AI692" s="121"/>
      <c r="AJ692" s="121"/>
      <c r="AK692" s="121"/>
      <c r="AL692" s="121"/>
      <c r="AM692" s="122" t="n">
        <f aca="false">SUM(AJ692:AL692)</f>
        <v>0</v>
      </c>
      <c r="AN692" s="123"/>
      <c r="AO692" s="123"/>
      <c r="AP692" s="123"/>
      <c r="AQ692" s="122" t="n">
        <f aca="false">SUM(AN692:AP692)</f>
        <v>0</v>
      </c>
      <c r="AR692" s="123"/>
      <c r="AS692" s="123"/>
      <c r="AT692" s="123"/>
      <c r="AU692" s="122" t="n">
        <f aca="false">SUM(AR692:AT692)</f>
        <v>0</v>
      </c>
      <c r="AV692" s="123"/>
      <c r="AW692" s="123"/>
      <c r="AX692" s="123"/>
      <c r="AY692" s="122" t="n">
        <f aca="false">SUM(AV692:AX692)</f>
        <v>0</v>
      </c>
      <c r="AZ692" s="123"/>
      <c r="BA692" s="123"/>
      <c r="BB692" s="123"/>
      <c r="BC692" s="122" t="n">
        <f aca="false">SUM(AZ692:BB692)</f>
        <v>0</v>
      </c>
      <c r="BD692" s="123"/>
      <c r="BE692" s="123"/>
      <c r="BF692" s="123"/>
      <c r="BG692" s="123"/>
      <c r="BH692" s="123"/>
      <c r="BI692" s="122" t="n">
        <f aca="false">SUM(BE692:BH692)</f>
        <v>0</v>
      </c>
      <c r="BJ692" s="124" t="n">
        <f aca="false">AM692+AQ692+AU692+AY692+BC692+BD692+BI692</f>
        <v>0</v>
      </c>
      <c r="BK692" s="120"/>
      <c r="BL692" s="121"/>
      <c r="BM692" s="121"/>
      <c r="BN692" s="122" t="n">
        <f aca="false">SUM(BK692:BM692)</f>
        <v>0</v>
      </c>
      <c r="BO692" s="123"/>
      <c r="BP692" s="123"/>
      <c r="BQ692" s="123"/>
      <c r="BR692" s="122" t="n">
        <f aca="false">SUM(BO692:BQ692)</f>
        <v>0</v>
      </c>
      <c r="BS692" s="123"/>
      <c r="BT692" s="123"/>
      <c r="BU692" s="123"/>
      <c r="BV692" s="122" t="n">
        <f aca="false">SUM(BS692:BU692)</f>
        <v>0</v>
      </c>
      <c r="BW692" s="123"/>
      <c r="BX692" s="123"/>
      <c r="BY692" s="123"/>
      <c r="BZ692" s="122" t="n">
        <f aca="false">SUM(BW692:BY692)</f>
        <v>0</v>
      </c>
      <c r="CA692" s="123"/>
      <c r="CB692" s="123"/>
      <c r="CC692" s="123"/>
      <c r="CD692" s="122" t="n">
        <f aca="false">SUM(CA692:CC692)</f>
        <v>0</v>
      </c>
      <c r="CE692" s="123"/>
      <c r="CF692" s="123"/>
      <c r="CG692" s="123"/>
      <c r="CH692" s="123"/>
      <c r="CI692" s="123"/>
      <c r="CJ692" s="122" t="n">
        <f aca="false">SUM(CF692:CI692)</f>
        <v>0</v>
      </c>
      <c r="CK692" s="123" t="n">
        <f aca="false">BN692+BR692+BV692+BZ692+CD692+CE692+CJ692</f>
        <v>0</v>
      </c>
      <c r="CL692" s="125"/>
      <c r="CM692" s="126"/>
      <c r="CN692" s="32"/>
      <c r="CO692" s="32"/>
      <c r="CP692" s="32"/>
      <c r="CQ692" s="32"/>
      <c r="CR692" s="32"/>
      <c r="CS692" s="32"/>
      <c r="CT692" s="32"/>
    </row>
    <row r="693" customFormat="false" ht="24.75" hidden="false" customHeight="true" outlineLevel="0" collapsed="false">
      <c r="A693" s="32"/>
      <c r="B693" s="106" t="n">
        <f aca="false">B692+1</f>
        <v>78</v>
      </c>
      <c r="C693" s="117" t="n">
        <f aca="false">INDEX(_Rge_Projectdata_IC,$B693,MATCH(C$10,_Rge_Headline_Projectdata,0))</f>
        <v>0</v>
      </c>
      <c r="D693" s="117" t="n">
        <f aca="false">INDEX(_Rge_Projectdata_IC,$B693,MATCH(D$10,_Rge_Headline_Projectdata,0))</f>
        <v>0</v>
      </c>
      <c r="E693" s="118" t="str">
        <f aca="false" t="array" ref="E693:E693">IF(INDEX(_Rge_Projectdata_IC,$B693,MATCH(E$10,_Rge_Headline_Projectdata,0))=0,"",INDEX(_Rge_Projectdata_IC,$B693,MATCH(E$10,_Rge_Headline_Projectdata,0)))</f>
        <v/>
      </c>
      <c r="F693" s="119" t="str">
        <f aca="false">IF(E693&lt;=0,"Open","Closed")</f>
        <v>Closed</v>
      </c>
      <c r="G693" s="120"/>
      <c r="H693" s="121"/>
      <c r="I693" s="121"/>
      <c r="J693" s="121"/>
      <c r="K693" s="122" t="n">
        <f aca="false">SUM(H693:J693)</f>
        <v>0</v>
      </c>
      <c r="L693" s="123"/>
      <c r="M693" s="123"/>
      <c r="N693" s="123"/>
      <c r="O693" s="122" t="n">
        <f aca="false">SUM(L693:N693)</f>
        <v>0</v>
      </c>
      <c r="P693" s="123"/>
      <c r="Q693" s="123"/>
      <c r="R693" s="123"/>
      <c r="S693" s="122" t="n">
        <f aca="false">SUM(P693:R693)</f>
        <v>0</v>
      </c>
      <c r="T693" s="123"/>
      <c r="U693" s="123"/>
      <c r="V693" s="123"/>
      <c r="W693" s="122" t="n">
        <f aca="false">SUM(T693:V693)</f>
        <v>0</v>
      </c>
      <c r="X693" s="123"/>
      <c r="Y693" s="123"/>
      <c r="Z693" s="123"/>
      <c r="AA693" s="122" t="n">
        <f aca="false">SUM(X693:Z693)</f>
        <v>0</v>
      </c>
      <c r="AB693" s="123"/>
      <c r="AC693" s="123"/>
      <c r="AD693" s="123"/>
      <c r="AE693" s="123"/>
      <c r="AF693" s="123"/>
      <c r="AG693" s="122" t="n">
        <f aca="false">SUM(AC693:AF693)</f>
        <v>0</v>
      </c>
      <c r="AH693" s="123" t="n">
        <f aca="false">K693+O693+S693+W693+AA693+AB693+AG693</f>
        <v>0</v>
      </c>
      <c r="AI693" s="121"/>
      <c r="AJ693" s="121"/>
      <c r="AK693" s="121"/>
      <c r="AL693" s="121"/>
      <c r="AM693" s="122" t="n">
        <f aca="false">SUM(AJ693:AL693)</f>
        <v>0</v>
      </c>
      <c r="AN693" s="123"/>
      <c r="AO693" s="123"/>
      <c r="AP693" s="123"/>
      <c r="AQ693" s="122" t="n">
        <f aca="false">SUM(AN693:AP693)</f>
        <v>0</v>
      </c>
      <c r="AR693" s="123"/>
      <c r="AS693" s="123"/>
      <c r="AT693" s="123"/>
      <c r="AU693" s="122" t="n">
        <f aca="false">SUM(AR693:AT693)</f>
        <v>0</v>
      </c>
      <c r="AV693" s="123"/>
      <c r="AW693" s="123"/>
      <c r="AX693" s="123"/>
      <c r="AY693" s="122" t="n">
        <f aca="false">SUM(AV693:AX693)</f>
        <v>0</v>
      </c>
      <c r="AZ693" s="123"/>
      <c r="BA693" s="123"/>
      <c r="BB693" s="123"/>
      <c r="BC693" s="122" t="n">
        <f aca="false">SUM(AZ693:BB693)</f>
        <v>0</v>
      </c>
      <c r="BD693" s="123"/>
      <c r="BE693" s="123"/>
      <c r="BF693" s="123"/>
      <c r="BG693" s="123"/>
      <c r="BH693" s="123"/>
      <c r="BI693" s="122" t="n">
        <f aca="false">SUM(BE693:BH693)</f>
        <v>0</v>
      </c>
      <c r="BJ693" s="124" t="n">
        <f aca="false">AM693+AQ693+AU693+AY693+BC693+BD693+BI693</f>
        <v>0</v>
      </c>
      <c r="BK693" s="120"/>
      <c r="BL693" s="121"/>
      <c r="BM693" s="121"/>
      <c r="BN693" s="122" t="n">
        <f aca="false">SUM(BK693:BM693)</f>
        <v>0</v>
      </c>
      <c r="BO693" s="123"/>
      <c r="BP693" s="123"/>
      <c r="BQ693" s="123"/>
      <c r="BR693" s="122" t="n">
        <f aca="false">SUM(BO693:BQ693)</f>
        <v>0</v>
      </c>
      <c r="BS693" s="123"/>
      <c r="BT693" s="123"/>
      <c r="BU693" s="123"/>
      <c r="BV693" s="122" t="n">
        <f aca="false">SUM(BS693:BU693)</f>
        <v>0</v>
      </c>
      <c r="BW693" s="123"/>
      <c r="BX693" s="123"/>
      <c r="BY693" s="123"/>
      <c r="BZ693" s="122" t="n">
        <f aca="false">SUM(BW693:BY693)</f>
        <v>0</v>
      </c>
      <c r="CA693" s="123"/>
      <c r="CB693" s="123"/>
      <c r="CC693" s="123"/>
      <c r="CD693" s="122" t="n">
        <f aca="false">SUM(CA693:CC693)</f>
        <v>0</v>
      </c>
      <c r="CE693" s="123"/>
      <c r="CF693" s="123"/>
      <c r="CG693" s="123"/>
      <c r="CH693" s="123"/>
      <c r="CI693" s="123"/>
      <c r="CJ693" s="122" t="n">
        <f aca="false">SUM(CF693:CI693)</f>
        <v>0</v>
      </c>
      <c r="CK693" s="123" t="n">
        <f aca="false">BN693+BR693+BV693+BZ693+CD693+CE693+CJ693</f>
        <v>0</v>
      </c>
      <c r="CL693" s="125"/>
      <c r="CM693" s="126"/>
      <c r="CN693" s="32"/>
      <c r="CO693" s="32"/>
      <c r="CP693" s="32"/>
      <c r="CQ693" s="32"/>
      <c r="CR693" s="32"/>
      <c r="CS693" s="32"/>
      <c r="CT693" s="32"/>
    </row>
    <row r="694" customFormat="false" ht="24.75" hidden="false" customHeight="true" outlineLevel="0" collapsed="false">
      <c r="A694" s="32"/>
      <c r="B694" s="106" t="n">
        <f aca="false">B693+1</f>
        <v>79</v>
      </c>
      <c r="C694" s="117" t="n">
        <f aca="false">INDEX(_Rge_Projectdata_IC,$B694,MATCH(C$10,_Rge_Headline_Projectdata,0))</f>
        <v>0</v>
      </c>
      <c r="D694" s="117" t="n">
        <f aca="false">INDEX(_Rge_Projectdata_IC,$B694,MATCH(D$10,_Rge_Headline_Projectdata,0))</f>
        <v>0</v>
      </c>
      <c r="E694" s="118" t="str">
        <f aca="false" t="array" ref="E694:E694">IF(INDEX(_Rge_Projectdata_IC,$B694,MATCH(E$10,_Rge_Headline_Projectdata,0))=0,"",INDEX(_Rge_Projectdata_IC,$B694,MATCH(E$10,_Rge_Headline_Projectdata,0)))</f>
        <v/>
      </c>
      <c r="F694" s="119" t="str">
        <f aca="false">IF(E694&lt;=0,"Open","Closed")</f>
        <v>Closed</v>
      </c>
      <c r="G694" s="120"/>
      <c r="H694" s="121"/>
      <c r="I694" s="121"/>
      <c r="J694" s="121"/>
      <c r="K694" s="122" t="n">
        <f aca="false">SUM(H694:J694)</f>
        <v>0</v>
      </c>
      <c r="L694" s="123"/>
      <c r="M694" s="123"/>
      <c r="N694" s="123"/>
      <c r="O694" s="122" t="n">
        <f aca="false">SUM(L694:N694)</f>
        <v>0</v>
      </c>
      <c r="P694" s="123"/>
      <c r="Q694" s="123"/>
      <c r="R694" s="123"/>
      <c r="S694" s="122" t="n">
        <f aca="false">SUM(P694:R694)</f>
        <v>0</v>
      </c>
      <c r="T694" s="123"/>
      <c r="U694" s="123"/>
      <c r="V694" s="123"/>
      <c r="W694" s="122" t="n">
        <f aca="false">SUM(T694:V694)</f>
        <v>0</v>
      </c>
      <c r="X694" s="123"/>
      <c r="Y694" s="123"/>
      <c r="Z694" s="123"/>
      <c r="AA694" s="122" t="n">
        <f aca="false">SUM(X694:Z694)</f>
        <v>0</v>
      </c>
      <c r="AB694" s="123"/>
      <c r="AC694" s="123"/>
      <c r="AD694" s="123"/>
      <c r="AE694" s="123"/>
      <c r="AF694" s="123"/>
      <c r="AG694" s="122" t="n">
        <f aca="false">SUM(AC694:AF694)</f>
        <v>0</v>
      </c>
      <c r="AH694" s="123" t="n">
        <f aca="false">K694+O694+S694+W694+AA694+AB694+AG694</f>
        <v>0</v>
      </c>
      <c r="AI694" s="121"/>
      <c r="AJ694" s="121"/>
      <c r="AK694" s="121"/>
      <c r="AL694" s="121"/>
      <c r="AM694" s="122" t="n">
        <f aca="false">SUM(AJ694:AL694)</f>
        <v>0</v>
      </c>
      <c r="AN694" s="123"/>
      <c r="AO694" s="123"/>
      <c r="AP694" s="123"/>
      <c r="AQ694" s="122" t="n">
        <f aca="false">SUM(AN694:AP694)</f>
        <v>0</v>
      </c>
      <c r="AR694" s="123"/>
      <c r="AS694" s="123"/>
      <c r="AT694" s="123"/>
      <c r="AU694" s="122" t="n">
        <f aca="false">SUM(AR694:AT694)</f>
        <v>0</v>
      </c>
      <c r="AV694" s="123"/>
      <c r="AW694" s="123"/>
      <c r="AX694" s="123"/>
      <c r="AY694" s="122" t="n">
        <f aca="false">SUM(AV694:AX694)</f>
        <v>0</v>
      </c>
      <c r="AZ694" s="123"/>
      <c r="BA694" s="123"/>
      <c r="BB694" s="123"/>
      <c r="BC694" s="122" t="n">
        <f aca="false">SUM(AZ694:BB694)</f>
        <v>0</v>
      </c>
      <c r="BD694" s="123"/>
      <c r="BE694" s="123"/>
      <c r="BF694" s="123"/>
      <c r="BG694" s="123"/>
      <c r="BH694" s="123"/>
      <c r="BI694" s="122" t="n">
        <f aca="false">SUM(BE694:BH694)</f>
        <v>0</v>
      </c>
      <c r="BJ694" s="124" t="n">
        <f aca="false">AM694+AQ694+AU694+AY694+BC694+BD694+BI694</f>
        <v>0</v>
      </c>
      <c r="BK694" s="120"/>
      <c r="BL694" s="121"/>
      <c r="BM694" s="121"/>
      <c r="BN694" s="122" t="n">
        <f aca="false">SUM(BK694:BM694)</f>
        <v>0</v>
      </c>
      <c r="BO694" s="123"/>
      <c r="BP694" s="123"/>
      <c r="BQ694" s="123"/>
      <c r="BR694" s="122" t="n">
        <f aca="false">SUM(BO694:BQ694)</f>
        <v>0</v>
      </c>
      <c r="BS694" s="123"/>
      <c r="BT694" s="123"/>
      <c r="BU694" s="123"/>
      <c r="BV694" s="122" t="n">
        <f aca="false">SUM(BS694:BU694)</f>
        <v>0</v>
      </c>
      <c r="BW694" s="123"/>
      <c r="BX694" s="123"/>
      <c r="BY694" s="123"/>
      <c r="BZ694" s="122" t="n">
        <f aca="false">SUM(BW694:BY694)</f>
        <v>0</v>
      </c>
      <c r="CA694" s="123"/>
      <c r="CB694" s="123"/>
      <c r="CC694" s="123"/>
      <c r="CD694" s="122" t="n">
        <f aca="false">SUM(CA694:CC694)</f>
        <v>0</v>
      </c>
      <c r="CE694" s="123"/>
      <c r="CF694" s="123"/>
      <c r="CG694" s="123"/>
      <c r="CH694" s="123"/>
      <c r="CI694" s="123"/>
      <c r="CJ694" s="122" t="n">
        <f aca="false">SUM(CF694:CI694)</f>
        <v>0</v>
      </c>
      <c r="CK694" s="123" t="n">
        <f aca="false">BN694+BR694+BV694+BZ694+CD694+CE694+CJ694</f>
        <v>0</v>
      </c>
      <c r="CL694" s="125"/>
      <c r="CM694" s="126"/>
      <c r="CN694" s="32"/>
      <c r="CO694" s="32"/>
      <c r="CP694" s="32"/>
      <c r="CQ694" s="32"/>
      <c r="CR694" s="32"/>
      <c r="CS694" s="32"/>
      <c r="CT694" s="32"/>
    </row>
    <row r="695" customFormat="false" ht="24.75" hidden="false" customHeight="true" outlineLevel="0" collapsed="false">
      <c r="A695" s="32"/>
      <c r="B695" s="106" t="n">
        <f aca="false">B694+1</f>
        <v>80</v>
      </c>
      <c r="C695" s="117" t="n">
        <f aca="false">INDEX(_Rge_Projectdata_IC,$B695,MATCH(C$10,_Rge_Headline_Projectdata,0))</f>
        <v>0</v>
      </c>
      <c r="D695" s="117" t="n">
        <f aca="false">INDEX(_Rge_Projectdata_IC,$B695,MATCH(D$10,_Rge_Headline_Projectdata,0))</f>
        <v>0</v>
      </c>
      <c r="E695" s="118" t="str">
        <f aca="false" t="array" ref="E695:E695">IF(INDEX(_Rge_Projectdata_IC,$B695,MATCH(E$10,_Rge_Headline_Projectdata,0))=0,"",INDEX(_Rge_Projectdata_IC,$B695,MATCH(E$10,_Rge_Headline_Projectdata,0)))</f>
        <v/>
      </c>
      <c r="F695" s="119" t="str">
        <f aca="false">IF(E695&lt;=0,"Open","Closed")</f>
        <v>Closed</v>
      </c>
      <c r="G695" s="120"/>
      <c r="H695" s="121"/>
      <c r="I695" s="121"/>
      <c r="J695" s="121"/>
      <c r="K695" s="122" t="n">
        <f aca="false">SUM(H695:J695)</f>
        <v>0</v>
      </c>
      <c r="L695" s="123"/>
      <c r="M695" s="123"/>
      <c r="N695" s="123"/>
      <c r="O695" s="122" t="n">
        <f aca="false">SUM(L695:N695)</f>
        <v>0</v>
      </c>
      <c r="P695" s="123"/>
      <c r="Q695" s="123"/>
      <c r="R695" s="123"/>
      <c r="S695" s="122" t="n">
        <f aca="false">SUM(P695:R695)</f>
        <v>0</v>
      </c>
      <c r="T695" s="123"/>
      <c r="U695" s="123"/>
      <c r="V695" s="123"/>
      <c r="W695" s="122" t="n">
        <f aca="false">SUM(T695:V695)</f>
        <v>0</v>
      </c>
      <c r="X695" s="123"/>
      <c r="Y695" s="123"/>
      <c r="Z695" s="123"/>
      <c r="AA695" s="122" t="n">
        <f aca="false">SUM(X695:Z695)</f>
        <v>0</v>
      </c>
      <c r="AB695" s="123"/>
      <c r="AC695" s="123"/>
      <c r="AD695" s="123"/>
      <c r="AE695" s="123"/>
      <c r="AF695" s="123"/>
      <c r="AG695" s="122" t="n">
        <f aca="false">SUM(AC695:AF695)</f>
        <v>0</v>
      </c>
      <c r="AH695" s="123" t="n">
        <f aca="false">K695+O695+S695+W695+AA695+AB695+AG695</f>
        <v>0</v>
      </c>
      <c r="AI695" s="121"/>
      <c r="AJ695" s="121"/>
      <c r="AK695" s="121"/>
      <c r="AL695" s="121"/>
      <c r="AM695" s="122" t="n">
        <f aca="false">SUM(AJ695:AL695)</f>
        <v>0</v>
      </c>
      <c r="AN695" s="123"/>
      <c r="AO695" s="123"/>
      <c r="AP695" s="123"/>
      <c r="AQ695" s="122" t="n">
        <f aca="false">SUM(AN695:AP695)</f>
        <v>0</v>
      </c>
      <c r="AR695" s="123"/>
      <c r="AS695" s="123"/>
      <c r="AT695" s="123"/>
      <c r="AU695" s="122" t="n">
        <f aca="false">SUM(AR695:AT695)</f>
        <v>0</v>
      </c>
      <c r="AV695" s="123"/>
      <c r="AW695" s="123"/>
      <c r="AX695" s="123"/>
      <c r="AY695" s="122" t="n">
        <f aca="false">SUM(AV695:AX695)</f>
        <v>0</v>
      </c>
      <c r="AZ695" s="123"/>
      <c r="BA695" s="123"/>
      <c r="BB695" s="123"/>
      <c r="BC695" s="122" t="n">
        <f aca="false">SUM(AZ695:BB695)</f>
        <v>0</v>
      </c>
      <c r="BD695" s="123"/>
      <c r="BE695" s="123"/>
      <c r="BF695" s="123"/>
      <c r="BG695" s="123"/>
      <c r="BH695" s="123"/>
      <c r="BI695" s="122" t="n">
        <f aca="false">SUM(BE695:BH695)</f>
        <v>0</v>
      </c>
      <c r="BJ695" s="124" t="n">
        <f aca="false">AM695+AQ695+AU695+AY695+BC695+BD695+BI695</f>
        <v>0</v>
      </c>
      <c r="BK695" s="120"/>
      <c r="BL695" s="121"/>
      <c r="BM695" s="121"/>
      <c r="BN695" s="122" t="n">
        <f aca="false">SUM(BK695:BM695)</f>
        <v>0</v>
      </c>
      <c r="BO695" s="123"/>
      <c r="BP695" s="123"/>
      <c r="BQ695" s="123"/>
      <c r="BR695" s="122" t="n">
        <f aca="false">SUM(BO695:BQ695)</f>
        <v>0</v>
      </c>
      <c r="BS695" s="123"/>
      <c r="BT695" s="123"/>
      <c r="BU695" s="123"/>
      <c r="BV695" s="122" t="n">
        <f aca="false">SUM(BS695:BU695)</f>
        <v>0</v>
      </c>
      <c r="BW695" s="123"/>
      <c r="BX695" s="123"/>
      <c r="BY695" s="123"/>
      <c r="BZ695" s="122" t="n">
        <f aca="false">SUM(BW695:BY695)</f>
        <v>0</v>
      </c>
      <c r="CA695" s="123"/>
      <c r="CB695" s="123"/>
      <c r="CC695" s="123"/>
      <c r="CD695" s="122" t="n">
        <f aca="false">SUM(CA695:CC695)</f>
        <v>0</v>
      </c>
      <c r="CE695" s="123"/>
      <c r="CF695" s="123"/>
      <c r="CG695" s="123"/>
      <c r="CH695" s="123"/>
      <c r="CI695" s="123"/>
      <c r="CJ695" s="122" t="n">
        <f aca="false">SUM(CF695:CI695)</f>
        <v>0</v>
      </c>
      <c r="CK695" s="123" t="n">
        <f aca="false">BN695+BR695+BV695+BZ695+CD695+CE695+CJ695</f>
        <v>0</v>
      </c>
      <c r="CL695" s="125"/>
      <c r="CM695" s="126"/>
      <c r="CN695" s="32"/>
      <c r="CO695" s="32"/>
      <c r="CP695" s="32"/>
      <c r="CQ695" s="32"/>
      <c r="CR695" s="32"/>
      <c r="CS695" s="32"/>
      <c r="CT695" s="32"/>
    </row>
    <row r="696" customFormat="false" ht="24.75" hidden="false" customHeight="true" outlineLevel="0" collapsed="false">
      <c r="A696" s="32"/>
      <c r="B696" s="106" t="n">
        <f aca="false">B695+1</f>
        <v>81</v>
      </c>
      <c r="C696" s="117" t="n">
        <f aca="false">INDEX(_Rge_Projectdata_IC,$B696,MATCH(C$10,_Rge_Headline_Projectdata,0))</f>
        <v>0</v>
      </c>
      <c r="D696" s="117" t="n">
        <f aca="false">INDEX(_Rge_Projectdata_IC,$B696,MATCH(D$10,_Rge_Headline_Projectdata,0))</f>
        <v>0</v>
      </c>
      <c r="E696" s="118" t="str">
        <f aca="false" t="array" ref="E696:E696">IF(INDEX(_Rge_Projectdata_IC,$B696,MATCH(E$10,_Rge_Headline_Projectdata,0))=0,"",INDEX(_Rge_Projectdata_IC,$B696,MATCH(E$10,_Rge_Headline_Projectdata,0)))</f>
        <v/>
      </c>
      <c r="F696" s="119" t="str">
        <f aca="false">IF(E696&lt;=0,"Open","Closed")</f>
        <v>Closed</v>
      </c>
      <c r="G696" s="120"/>
      <c r="H696" s="121"/>
      <c r="I696" s="121"/>
      <c r="J696" s="121"/>
      <c r="K696" s="122" t="n">
        <f aca="false">SUM(H696:J696)</f>
        <v>0</v>
      </c>
      <c r="L696" s="123"/>
      <c r="M696" s="123"/>
      <c r="N696" s="123"/>
      <c r="O696" s="122" t="n">
        <f aca="false">SUM(L696:N696)</f>
        <v>0</v>
      </c>
      <c r="P696" s="123"/>
      <c r="Q696" s="123"/>
      <c r="R696" s="123"/>
      <c r="S696" s="122" t="n">
        <f aca="false">SUM(P696:R696)</f>
        <v>0</v>
      </c>
      <c r="T696" s="123"/>
      <c r="U696" s="123"/>
      <c r="V696" s="123"/>
      <c r="W696" s="122" t="n">
        <f aca="false">SUM(T696:V696)</f>
        <v>0</v>
      </c>
      <c r="X696" s="123"/>
      <c r="Y696" s="123"/>
      <c r="Z696" s="123"/>
      <c r="AA696" s="122" t="n">
        <f aca="false">SUM(X696:Z696)</f>
        <v>0</v>
      </c>
      <c r="AB696" s="123"/>
      <c r="AC696" s="123"/>
      <c r="AD696" s="123"/>
      <c r="AE696" s="123"/>
      <c r="AF696" s="123"/>
      <c r="AG696" s="122" t="n">
        <f aca="false">SUM(AC696:AF696)</f>
        <v>0</v>
      </c>
      <c r="AH696" s="123" t="n">
        <f aca="false">K696+O696+S696+W696+AA696+AB696+AG696</f>
        <v>0</v>
      </c>
      <c r="AI696" s="121"/>
      <c r="AJ696" s="121"/>
      <c r="AK696" s="121"/>
      <c r="AL696" s="121"/>
      <c r="AM696" s="122" t="n">
        <f aca="false">SUM(AJ696:AL696)</f>
        <v>0</v>
      </c>
      <c r="AN696" s="123"/>
      <c r="AO696" s="123"/>
      <c r="AP696" s="123"/>
      <c r="AQ696" s="122" t="n">
        <f aca="false">SUM(AN696:AP696)</f>
        <v>0</v>
      </c>
      <c r="AR696" s="123"/>
      <c r="AS696" s="123"/>
      <c r="AT696" s="123"/>
      <c r="AU696" s="122" t="n">
        <f aca="false">SUM(AR696:AT696)</f>
        <v>0</v>
      </c>
      <c r="AV696" s="123"/>
      <c r="AW696" s="123"/>
      <c r="AX696" s="123"/>
      <c r="AY696" s="122" t="n">
        <f aca="false">SUM(AV696:AX696)</f>
        <v>0</v>
      </c>
      <c r="AZ696" s="123"/>
      <c r="BA696" s="123"/>
      <c r="BB696" s="123"/>
      <c r="BC696" s="122" t="n">
        <f aca="false">SUM(AZ696:BB696)</f>
        <v>0</v>
      </c>
      <c r="BD696" s="123"/>
      <c r="BE696" s="123"/>
      <c r="BF696" s="123"/>
      <c r="BG696" s="123"/>
      <c r="BH696" s="123"/>
      <c r="BI696" s="122" t="n">
        <f aca="false">SUM(BE696:BH696)</f>
        <v>0</v>
      </c>
      <c r="BJ696" s="124" t="n">
        <f aca="false">AM696+AQ696+AU696+AY696+BC696+BD696+BI696</f>
        <v>0</v>
      </c>
      <c r="BK696" s="120"/>
      <c r="BL696" s="121"/>
      <c r="BM696" s="121"/>
      <c r="BN696" s="122" t="n">
        <f aca="false">SUM(BK696:BM696)</f>
        <v>0</v>
      </c>
      <c r="BO696" s="123"/>
      <c r="BP696" s="123"/>
      <c r="BQ696" s="123"/>
      <c r="BR696" s="122" t="n">
        <f aca="false">SUM(BO696:BQ696)</f>
        <v>0</v>
      </c>
      <c r="BS696" s="123"/>
      <c r="BT696" s="123"/>
      <c r="BU696" s="123"/>
      <c r="BV696" s="122" t="n">
        <f aca="false">SUM(BS696:BU696)</f>
        <v>0</v>
      </c>
      <c r="BW696" s="123"/>
      <c r="BX696" s="123"/>
      <c r="BY696" s="123"/>
      <c r="BZ696" s="122" t="n">
        <f aca="false">SUM(BW696:BY696)</f>
        <v>0</v>
      </c>
      <c r="CA696" s="123"/>
      <c r="CB696" s="123"/>
      <c r="CC696" s="123"/>
      <c r="CD696" s="122" t="n">
        <f aca="false">SUM(CA696:CC696)</f>
        <v>0</v>
      </c>
      <c r="CE696" s="123"/>
      <c r="CF696" s="123"/>
      <c r="CG696" s="123"/>
      <c r="CH696" s="123"/>
      <c r="CI696" s="123"/>
      <c r="CJ696" s="122" t="n">
        <f aca="false">SUM(CF696:CI696)</f>
        <v>0</v>
      </c>
      <c r="CK696" s="123" t="n">
        <f aca="false">BN696+BR696+BV696+BZ696+CD696+CE696+CJ696</f>
        <v>0</v>
      </c>
      <c r="CL696" s="125"/>
      <c r="CM696" s="126"/>
      <c r="CN696" s="32"/>
      <c r="CO696" s="32"/>
      <c r="CP696" s="32"/>
      <c r="CQ696" s="32"/>
      <c r="CR696" s="32"/>
      <c r="CS696" s="32"/>
      <c r="CT696" s="32"/>
    </row>
    <row r="697" customFormat="false" ht="24.75" hidden="false" customHeight="true" outlineLevel="0" collapsed="false">
      <c r="A697" s="32"/>
      <c r="B697" s="106" t="n">
        <f aca="false">B696+1</f>
        <v>82</v>
      </c>
      <c r="C697" s="117" t="n">
        <f aca="false">INDEX(_Rge_Projectdata_IC,$B697,MATCH(C$10,_Rge_Headline_Projectdata,0))</f>
        <v>0</v>
      </c>
      <c r="D697" s="117" t="n">
        <f aca="false">INDEX(_Rge_Projectdata_IC,$B697,MATCH(D$10,_Rge_Headline_Projectdata,0))</f>
        <v>0</v>
      </c>
      <c r="E697" s="118" t="str">
        <f aca="false" t="array" ref="E697:E697">IF(INDEX(_Rge_Projectdata_IC,$B697,MATCH(E$10,_Rge_Headline_Projectdata,0))=0,"",INDEX(_Rge_Projectdata_IC,$B697,MATCH(E$10,_Rge_Headline_Projectdata,0)))</f>
        <v/>
      </c>
      <c r="F697" s="119" t="str">
        <f aca="false">IF(E697&lt;=0,"Open","Closed")</f>
        <v>Closed</v>
      </c>
      <c r="G697" s="120"/>
      <c r="H697" s="121"/>
      <c r="I697" s="121"/>
      <c r="J697" s="121"/>
      <c r="K697" s="122" t="n">
        <f aca="false">SUM(H697:J697)</f>
        <v>0</v>
      </c>
      <c r="L697" s="123"/>
      <c r="M697" s="123"/>
      <c r="N697" s="123"/>
      <c r="O697" s="122" t="n">
        <f aca="false">SUM(L697:N697)</f>
        <v>0</v>
      </c>
      <c r="P697" s="123"/>
      <c r="Q697" s="123"/>
      <c r="R697" s="123"/>
      <c r="S697" s="122" t="n">
        <f aca="false">SUM(P697:R697)</f>
        <v>0</v>
      </c>
      <c r="T697" s="123"/>
      <c r="U697" s="123"/>
      <c r="V697" s="123"/>
      <c r="W697" s="122" t="n">
        <f aca="false">SUM(T697:V697)</f>
        <v>0</v>
      </c>
      <c r="X697" s="123"/>
      <c r="Y697" s="123"/>
      <c r="Z697" s="123"/>
      <c r="AA697" s="122" t="n">
        <f aca="false">SUM(X697:Z697)</f>
        <v>0</v>
      </c>
      <c r="AB697" s="123"/>
      <c r="AC697" s="123"/>
      <c r="AD697" s="123"/>
      <c r="AE697" s="123"/>
      <c r="AF697" s="123"/>
      <c r="AG697" s="122" t="n">
        <f aca="false">SUM(AC697:AF697)</f>
        <v>0</v>
      </c>
      <c r="AH697" s="123" t="n">
        <f aca="false">K697+O697+S697+W697+AA697+AB697+AG697</f>
        <v>0</v>
      </c>
      <c r="AI697" s="121"/>
      <c r="AJ697" s="121"/>
      <c r="AK697" s="121"/>
      <c r="AL697" s="121"/>
      <c r="AM697" s="122" t="n">
        <f aca="false">SUM(AJ697:AL697)</f>
        <v>0</v>
      </c>
      <c r="AN697" s="123"/>
      <c r="AO697" s="123"/>
      <c r="AP697" s="123"/>
      <c r="AQ697" s="122" t="n">
        <f aca="false">SUM(AN697:AP697)</f>
        <v>0</v>
      </c>
      <c r="AR697" s="123"/>
      <c r="AS697" s="123"/>
      <c r="AT697" s="123"/>
      <c r="AU697" s="122" t="n">
        <f aca="false">SUM(AR697:AT697)</f>
        <v>0</v>
      </c>
      <c r="AV697" s="123"/>
      <c r="AW697" s="123"/>
      <c r="AX697" s="123"/>
      <c r="AY697" s="122" t="n">
        <f aca="false">SUM(AV697:AX697)</f>
        <v>0</v>
      </c>
      <c r="AZ697" s="123"/>
      <c r="BA697" s="123"/>
      <c r="BB697" s="123"/>
      <c r="BC697" s="122" t="n">
        <f aca="false">SUM(AZ697:BB697)</f>
        <v>0</v>
      </c>
      <c r="BD697" s="123"/>
      <c r="BE697" s="123"/>
      <c r="BF697" s="123"/>
      <c r="BG697" s="123"/>
      <c r="BH697" s="123"/>
      <c r="BI697" s="122" t="n">
        <f aca="false">SUM(BE697:BH697)</f>
        <v>0</v>
      </c>
      <c r="BJ697" s="124" t="n">
        <f aca="false">AM697+AQ697+AU697+AY697+BC697+BD697+BI697</f>
        <v>0</v>
      </c>
      <c r="BK697" s="120"/>
      <c r="BL697" s="121"/>
      <c r="BM697" s="121"/>
      <c r="BN697" s="122" t="n">
        <f aca="false">SUM(BK697:BM697)</f>
        <v>0</v>
      </c>
      <c r="BO697" s="123"/>
      <c r="BP697" s="123"/>
      <c r="BQ697" s="123"/>
      <c r="BR697" s="122" t="n">
        <f aca="false">SUM(BO697:BQ697)</f>
        <v>0</v>
      </c>
      <c r="BS697" s="123"/>
      <c r="BT697" s="123"/>
      <c r="BU697" s="123"/>
      <c r="BV697" s="122" t="n">
        <f aca="false">SUM(BS697:BU697)</f>
        <v>0</v>
      </c>
      <c r="BW697" s="123"/>
      <c r="BX697" s="123"/>
      <c r="BY697" s="123"/>
      <c r="BZ697" s="122" t="n">
        <f aca="false">SUM(BW697:BY697)</f>
        <v>0</v>
      </c>
      <c r="CA697" s="123"/>
      <c r="CB697" s="123"/>
      <c r="CC697" s="123"/>
      <c r="CD697" s="122" t="n">
        <f aca="false">SUM(CA697:CC697)</f>
        <v>0</v>
      </c>
      <c r="CE697" s="123"/>
      <c r="CF697" s="123"/>
      <c r="CG697" s="123"/>
      <c r="CH697" s="123"/>
      <c r="CI697" s="123"/>
      <c r="CJ697" s="122" t="n">
        <f aca="false">SUM(CF697:CI697)</f>
        <v>0</v>
      </c>
      <c r="CK697" s="123" t="n">
        <f aca="false">BN697+BR697+BV697+BZ697+CD697+CE697+CJ697</f>
        <v>0</v>
      </c>
      <c r="CL697" s="125"/>
      <c r="CM697" s="126"/>
      <c r="CN697" s="32"/>
      <c r="CO697" s="32"/>
      <c r="CP697" s="32"/>
      <c r="CQ697" s="32"/>
      <c r="CR697" s="32"/>
      <c r="CS697" s="32"/>
      <c r="CT697" s="32"/>
    </row>
    <row r="698" customFormat="false" ht="24.75" hidden="false" customHeight="true" outlineLevel="0" collapsed="false">
      <c r="A698" s="32"/>
      <c r="B698" s="106" t="n">
        <f aca="false">B697+1</f>
        <v>83</v>
      </c>
      <c r="C698" s="117" t="n">
        <f aca="false">INDEX(_Rge_Projectdata_IC,$B698,MATCH(C$10,_Rge_Headline_Projectdata,0))</f>
        <v>0</v>
      </c>
      <c r="D698" s="117" t="n">
        <f aca="false">INDEX(_Rge_Projectdata_IC,$B698,MATCH(D$10,_Rge_Headline_Projectdata,0))</f>
        <v>0</v>
      </c>
      <c r="E698" s="118" t="str">
        <f aca="false" t="array" ref="E698:E698">IF(INDEX(_Rge_Projectdata_IC,$B698,MATCH(E$10,_Rge_Headline_Projectdata,0))=0,"",INDEX(_Rge_Projectdata_IC,$B698,MATCH(E$10,_Rge_Headline_Projectdata,0)))</f>
        <v/>
      </c>
      <c r="F698" s="119" t="str">
        <f aca="false">IF(E698&lt;=0,"Open","Closed")</f>
        <v>Closed</v>
      </c>
      <c r="G698" s="120"/>
      <c r="H698" s="121"/>
      <c r="I698" s="121"/>
      <c r="J698" s="121"/>
      <c r="K698" s="122" t="n">
        <f aca="false">SUM(H698:J698)</f>
        <v>0</v>
      </c>
      <c r="L698" s="123"/>
      <c r="M698" s="123"/>
      <c r="N698" s="123"/>
      <c r="O698" s="122" t="n">
        <f aca="false">SUM(L698:N698)</f>
        <v>0</v>
      </c>
      <c r="P698" s="123"/>
      <c r="Q698" s="123"/>
      <c r="R698" s="123"/>
      <c r="S698" s="122" t="n">
        <f aca="false">SUM(P698:R698)</f>
        <v>0</v>
      </c>
      <c r="T698" s="123"/>
      <c r="U698" s="123"/>
      <c r="V698" s="123"/>
      <c r="W698" s="122" t="n">
        <f aca="false">SUM(T698:V698)</f>
        <v>0</v>
      </c>
      <c r="X698" s="123"/>
      <c r="Y698" s="123"/>
      <c r="Z698" s="123"/>
      <c r="AA698" s="122" t="n">
        <f aca="false">SUM(X698:Z698)</f>
        <v>0</v>
      </c>
      <c r="AB698" s="123"/>
      <c r="AC698" s="123"/>
      <c r="AD698" s="123"/>
      <c r="AE698" s="123"/>
      <c r="AF698" s="123"/>
      <c r="AG698" s="122" t="n">
        <f aca="false">SUM(AC698:AF698)</f>
        <v>0</v>
      </c>
      <c r="AH698" s="123" t="n">
        <f aca="false">K698+O698+S698+W698+AA698+AB698+AG698</f>
        <v>0</v>
      </c>
      <c r="AI698" s="121"/>
      <c r="AJ698" s="121"/>
      <c r="AK698" s="121"/>
      <c r="AL698" s="121"/>
      <c r="AM698" s="122" t="n">
        <f aca="false">SUM(AJ698:AL698)</f>
        <v>0</v>
      </c>
      <c r="AN698" s="123"/>
      <c r="AO698" s="123"/>
      <c r="AP698" s="123"/>
      <c r="AQ698" s="122" t="n">
        <f aca="false">SUM(AN698:AP698)</f>
        <v>0</v>
      </c>
      <c r="AR698" s="123"/>
      <c r="AS698" s="123"/>
      <c r="AT698" s="123"/>
      <c r="AU698" s="122" t="n">
        <f aca="false">SUM(AR698:AT698)</f>
        <v>0</v>
      </c>
      <c r="AV698" s="123"/>
      <c r="AW698" s="123"/>
      <c r="AX698" s="123"/>
      <c r="AY698" s="122" t="n">
        <f aca="false">SUM(AV698:AX698)</f>
        <v>0</v>
      </c>
      <c r="AZ698" s="123"/>
      <c r="BA698" s="123"/>
      <c r="BB698" s="123"/>
      <c r="BC698" s="122" t="n">
        <f aca="false">SUM(AZ698:BB698)</f>
        <v>0</v>
      </c>
      <c r="BD698" s="123"/>
      <c r="BE698" s="123"/>
      <c r="BF698" s="123"/>
      <c r="BG698" s="123"/>
      <c r="BH698" s="123"/>
      <c r="BI698" s="122" t="n">
        <f aca="false">SUM(BE698:BH698)</f>
        <v>0</v>
      </c>
      <c r="BJ698" s="124" t="n">
        <f aca="false">AM698+AQ698+AU698+AY698+BC698+BD698+BI698</f>
        <v>0</v>
      </c>
      <c r="BK698" s="120"/>
      <c r="BL698" s="121"/>
      <c r="BM698" s="121"/>
      <c r="BN698" s="122" t="n">
        <f aca="false">SUM(BK698:BM698)</f>
        <v>0</v>
      </c>
      <c r="BO698" s="123"/>
      <c r="BP698" s="123"/>
      <c r="BQ698" s="123"/>
      <c r="BR698" s="122" t="n">
        <f aca="false">SUM(BO698:BQ698)</f>
        <v>0</v>
      </c>
      <c r="BS698" s="123"/>
      <c r="BT698" s="123"/>
      <c r="BU698" s="123"/>
      <c r="BV698" s="122" t="n">
        <f aca="false">SUM(BS698:BU698)</f>
        <v>0</v>
      </c>
      <c r="BW698" s="123"/>
      <c r="BX698" s="123"/>
      <c r="BY698" s="123"/>
      <c r="BZ698" s="122" t="n">
        <f aca="false">SUM(BW698:BY698)</f>
        <v>0</v>
      </c>
      <c r="CA698" s="123"/>
      <c r="CB698" s="123"/>
      <c r="CC698" s="123"/>
      <c r="CD698" s="122" t="n">
        <f aca="false">SUM(CA698:CC698)</f>
        <v>0</v>
      </c>
      <c r="CE698" s="123"/>
      <c r="CF698" s="123"/>
      <c r="CG698" s="123"/>
      <c r="CH698" s="123"/>
      <c r="CI698" s="123"/>
      <c r="CJ698" s="122" t="n">
        <f aca="false">SUM(CF698:CI698)</f>
        <v>0</v>
      </c>
      <c r="CK698" s="123" t="n">
        <f aca="false">BN698+BR698+BV698+BZ698+CD698+CE698+CJ698</f>
        <v>0</v>
      </c>
      <c r="CL698" s="125"/>
      <c r="CM698" s="126"/>
      <c r="CN698" s="32"/>
      <c r="CO698" s="32"/>
      <c r="CP698" s="32"/>
      <c r="CQ698" s="32"/>
      <c r="CR698" s="32"/>
      <c r="CS698" s="32"/>
      <c r="CT698" s="32"/>
    </row>
    <row r="699" customFormat="false" ht="24.75" hidden="false" customHeight="true" outlineLevel="0" collapsed="false">
      <c r="A699" s="32"/>
      <c r="B699" s="106" t="n">
        <f aca="false">B698+1</f>
        <v>84</v>
      </c>
      <c r="C699" s="117" t="n">
        <f aca="false">INDEX(_Rge_Projectdata_IC,$B699,MATCH(C$10,_Rge_Headline_Projectdata,0))</f>
        <v>0</v>
      </c>
      <c r="D699" s="117" t="n">
        <f aca="false">INDEX(_Rge_Projectdata_IC,$B699,MATCH(D$10,_Rge_Headline_Projectdata,0))</f>
        <v>0</v>
      </c>
      <c r="E699" s="118" t="str">
        <f aca="false" t="array" ref="E699:E699">IF(INDEX(_Rge_Projectdata_IC,$B699,MATCH(E$10,_Rge_Headline_Projectdata,0))=0,"",INDEX(_Rge_Projectdata_IC,$B699,MATCH(E$10,_Rge_Headline_Projectdata,0)))</f>
        <v/>
      </c>
      <c r="F699" s="119" t="str">
        <f aca="false">IF(E699&lt;=0,"Open","Closed")</f>
        <v>Closed</v>
      </c>
      <c r="G699" s="120"/>
      <c r="H699" s="121"/>
      <c r="I699" s="121"/>
      <c r="J699" s="121"/>
      <c r="K699" s="122" t="n">
        <f aca="false">SUM(H699:J699)</f>
        <v>0</v>
      </c>
      <c r="L699" s="123"/>
      <c r="M699" s="123"/>
      <c r="N699" s="123"/>
      <c r="O699" s="122" t="n">
        <f aca="false">SUM(L699:N699)</f>
        <v>0</v>
      </c>
      <c r="P699" s="123"/>
      <c r="Q699" s="123"/>
      <c r="R699" s="123"/>
      <c r="S699" s="122" t="n">
        <f aca="false">SUM(P699:R699)</f>
        <v>0</v>
      </c>
      <c r="T699" s="123"/>
      <c r="U699" s="123"/>
      <c r="V699" s="123"/>
      <c r="W699" s="122" t="n">
        <f aca="false">SUM(T699:V699)</f>
        <v>0</v>
      </c>
      <c r="X699" s="123"/>
      <c r="Y699" s="123"/>
      <c r="Z699" s="123"/>
      <c r="AA699" s="122" t="n">
        <f aca="false">SUM(X699:Z699)</f>
        <v>0</v>
      </c>
      <c r="AB699" s="123"/>
      <c r="AC699" s="123"/>
      <c r="AD699" s="123"/>
      <c r="AE699" s="123"/>
      <c r="AF699" s="123"/>
      <c r="AG699" s="122" t="n">
        <f aca="false">SUM(AC699:AF699)</f>
        <v>0</v>
      </c>
      <c r="AH699" s="123" t="n">
        <f aca="false">K699+O699+S699+W699+AA699+AB699+AG699</f>
        <v>0</v>
      </c>
      <c r="AI699" s="121"/>
      <c r="AJ699" s="121"/>
      <c r="AK699" s="121"/>
      <c r="AL699" s="121"/>
      <c r="AM699" s="122" t="n">
        <f aca="false">SUM(AJ699:AL699)</f>
        <v>0</v>
      </c>
      <c r="AN699" s="123"/>
      <c r="AO699" s="123"/>
      <c r="AP699" s="123"/>
      <c r="AQ699" s="122" t="n">
        <f aca="false">SUM(AN699:AP699)</f>
        <v>0</v>
      </c>
      <c r="AR699" s="123"/>
      <c r="AS699" s="123"/>
      <c r="AT699" s="123"/>
      <c r="AU699" s="122" t="n">
        <f aca="false">SUM(AR699:AT699)</f>
        <v>0</v>
      </c>
      <c r="AV699" s="123"/>
      <c r="AW699" s="123"/>
      <c r="AX699" s="123"/>
      <c r="AY699" s="122" t="n">
        <f aca="false">SUM(AV699:AX699)</f>
        <v>0</v>
      </c>
      <c r="AZ699" s="123"/>
      <c r="BA699" s="123"/>
      <c r="BB699" s="123"/>
      <c r="BC699" s="122" t="n">
        <f aca="false">SUM(AZ699:BB699)</f>
        <v>0</v>
      </c>
      <c r="BD699" s="123"/>
      <c r="BE699" s="123"/>
      <c r="BF699" s="123"/>
      <c r="BG699" s="123"/>
      <c r="BH699" s="123"/>
      <c r="BI699" s="122" t="n">
        <f aca="false">SUM(BE699:BH699)</f>
        <v>0</v>
      </c>
      <c r="BJ699" s="124" t="n">
        <f aca="false">AM699+AQ699+AU699+AY699+BC699+BD699+BI699</f>
        <v>0</v>
      </c>
      <c r="BK699" s="120"/>
      <c r="BL699" s="121"/>
      <c r="BM699" s="121"/>
      <c r="BN699" s="122" t="n">
        <f aca="false">SUM(BK699:BM699)</f>
        <v>0</v>
      </c>
      <c r="BO699" s="123"/>
      <c r="BP699" s="123"/>
      <c r="BQ699" s="123"/>
      <c r="BR699" s="122" t="n">
        <f aca="false">SUM(BO699:BQ699)</f>
        <v>0</v>
      </c>
      <c r="BS699" s="123"/>
      <c r="BT699" s="123"/>
      <c r="BU699" s="123"/>
      <c r="BV699" s="122" t="n">
        <f aca="false">SUM(BS699:BU699)</f>
        <v>0</v>
      </c>
      <c r="BW699" s="123"/>
      <c r="BX699" s="123"/>
      <c r="BY699" s="123"/>
      <c r="BZ699" s="122" t="n">
        <f aca="false">SUM(BW699:BY699)</f>
        <v>0</v>
      </c>
      <c r="CA699" s="123"/>
      <c r="CB699" s="123"/>
      <c r="CC699" s="123"/>
      <c r="CD699" s="122" t="n">
        <f aca="false">SUM(CA699:CC699)</f>
        <v>0</v>
      </c>
      <c r="CE699" s="123"/>
      <c r="CF699" s="123"/>
      <c r="CG699" s="123"/>
      <c r="CH699" s="123"/>
      <c r="CI699" s="123"/>
      <c r="CJ699" s="122" t="n">
        <f aca="false">SUM(CF699:CI699)</f>
        <v>0</v>
      </c>
      <c r="CK699" s="123" t="n">
        <f aca="false">BN699+BR699+BV699+BZ699+CD699+CE699+CJ699</f>
        <v>0</v>
      </c>
      <c r="CL699" s="125"/>
      <c r="CM699" s="126"/>
      <c r="CN699" s="32"/>
      <c r="CO699" s="32"/>
      <c r="CP699" s="32"/>
      <c r="CQ699" s="32"/>
      <c r="CR699" s="32"/>
      <c r="CS699" s="32"/>
      <c r="CT699" s="32"/>
    </row>
    <row r="700" customFormat="false" ht="24.75" hidden="false" customHeight="true" outlineLevel="0" collapsed="false">
      <c r="A700" s="32"/>
      <c r="B700" s="106" t="n">
        <f aca="false">B699+1</f>
        <v>85</v>
      </c>
      <c r="C700" s="117" t="n">
        <f aca="false">INDEX(_Rge_Projectdata_IC,$B700,MATCH(C$10,_Rge_Headline_Projectdata,0))</f>
        <v>0</v>
      </c>
      <c r="D700" s="117" t="n">
        <f aca="false">INDEX(_Rge_Projectdata_IC,$B700,MATCH(D$10,_Rge_Headline_Projectdata,0))</f>
        <v>0</v>
      </c>
      <c r="E700" s="118" t="str">
        <f aca="false" t="array" ref="E700:E700">IF(INDEX(_Rge_Projectdata_IC,$B700,MATCH(E$10,_Rge_Headline_Projectdata,0))=0,"",INDEX(_Rge_Projectdata_IC,$B700,MATCH(E$10,_Rge_Headline_Projectdata,0)))</f>
        <v/>
      </c>
      <c r="F700" s="119" t="str">
        <f aca="false">IF(E700&lt;=0,"Open","Closed")</f>
        <v>Closed</v>
      </c>
      <c r="G700" s="120"/>
      <c r="H700" s="121"/>
      <c r="I700" s="121"/>
      <c r="J700" s="121"/>
      <c r="K700" s="122" t="n">
        <f aca="false">SUM(H700:J700)</f>
        <v>0</v>
      </c>
      <c r="L700" s="123"/>
      <c r="M700" s="123"/>
      <c r="N700" s="123"/>
      <c r="O700" s="122" t="n">
        <f aca="false">SUM(L700:N700)</f>
        <v>0</v>
      </c>
      <c r="P700" s="123"/>
      <c r="Q700" s="123"/>
      <c r="R700" s="123"/>
      <c r="S700" s="122" t="n">
        <f aca="false">SUM(P700:R700)</f>
        <v>0</v>
      </c>
      <c r="T700" s="123"/>
      <c r="U700" s="123"/>
      <c r="V700" s="123"/>
      <c r="W700" s="122" t="n">
        <f aca="false">SUM(T700:V700)</f>
        <v>0</v>
      </c>
      <c r="X700" s="123"/>
      <c r="Y700" s="123"/>
      <c r="Z700" s="123"/>
      <c r="AA700" s="122" t="n">
        <f aca="false">SUM(X700:Z700)</f>
        <v>0</v>
      </c>
      <c r="AB700" s="123"/>
      <c r="AC700" s="123"/>
      <c r="AD700" s="123"/>
      <c r="AE700" s="123"/>
      <c r="AF700" s="123"/>
      <c r="AG700" s="122" t="n">
        <f aca="false">SUM(AC700:AF700)</f>
        <v>0</v>
      </c>
      <c r="AH700" s="123" t="n">
        <f aca="false">K700+O700+S700+W700+AA700+AB700+AG700</f>
        <v>0</v>
      </c>
      <c r="AI700" s="121"/>
      <c r="AJ700" s="121"/>
      <c r="AK700" s="121"/>
      <c r="AL700" s="121"/>
      <c r="AM700" s="122" t="n">
        <f aca="false">SUM(AJ700:AL700)</f>
        <v>0</v>
      </c>
      <c r="AN700" s="123"/>
      <c r="AO700" s="123"/>
      <c r="AP700" s="123"/>
      <c r="AQ700" s="122" t="n">
        <f aca="false">SUM(AN700:AP700)</f>
        <v>0</v>
      </c>
      <c r="AR700" s="123"/>
      <c r="AS700" s="123"/>
      <c r="AT700" s="123"/>
      <c r="AU700" s="122" t="n">
        <f aca="false">SUM(AR700:AT700)</f>
        <v>0</v>
      </c>
      <c r="AV700" s="123"/>
      <c r="AW700" s="123"/>
      <c r="AX700" s="123"/>
      <c r="AY700" s="122" t="n">
        <f aca="false">SUM(AV700:AX700)</f>
        <v>0</v>
      </c>
      <c r="AZ700" s="123"/>
      <c r="BA700" s="123"/>
      <c r="BB700" s="123"/>
      <c r="BC700" s="122" t="n">
        <f aca="false">SUM(AZ700:BB700)</f>
        <v>0</v>
      </c>
      <c r="BD700" s="123"/>
      <c r="BE700" s="123"/>
      <c r="BF700" s="123"/>
      <c r="BG700" s="123"/>
      <c r="BH700" s="123"/>
      <c r="BI700" s="122" t="n">
        <f aca="false">SUM(BE700:BH700)</f>
        <v>0</v>
      </c>
      <c r="BJ700" s="124" t="n">
        <f aca="false">AM700+AQ700+AU700+AY700+BC700+BD700+BI700</f>
        <v>0</v>
      </c>
      <c r="BK700" s="120"/>
      <c r="BL700" s="121"/>
      <c r="BM700" s="121"/>
      <c r="BN700" s="122" t="n">
        <f aca="false">SUM(BK700:BM700)</f>
        <v>0</v>
      </c>
      <c r="BO700" s="123"/>
      <c r="BP700" s="123"/>
      <c r="BQ700" s="123"/>
      <c r="BR700" s="122" t="n">
        <f aca="false">SUM(BO700:BQ700)</f>
        <v>0</v>
      </c>
      <c r="BS700" s="123"/>
      <c r="BT700" s="123"/>
      <c r="BU700" s="123"/>
      <c r="BV700" s="122" t="n">
        <f aca="false">SUM(BS700:BU700)</f>
        <v>0</v>
      </c>
      <c r="BW700" s="123"/>
      <c r="BX700" s="123"/>
      <c r="BY700" s="123"/>
      <c r="BZ700" s="122" t="n">
        <f aca="false">SUM(BW700:BY700)</f>
        <v>0</v>
      </c>
      <c r="CA700" s="123"/>
      <c r="CB700" s="123"/>
      <c r="CC700" s="123"/>
      <c r="CD700" s="122" t="n">
        <f aca="false">SUM(CA700:CC700)</f>
        <v>0</v>
      </c>
      <c r="CE700" s="123"/>
      <c r="CF700" s="123"/>
      <c r="CG700" s="123"/>
      <c r="CH700" s="123"/>
      <c r="CI700" s="123"/>
      <c r="CJ700" s="122" t="n">
        <f aca="false">SUM(CF700:CI700)</f>
        <v>0</v>
      </c>
      <c r="CK700" s="123" t="n">
        <f aca="false">BN700+BR700+BV700+BZ700+CD700+CE700+CJ700</f>
        <v>0</v>
      </c>
      <c r="CL700" s="125"/>
      <c r="CM700" s="126"/>
      <c r="CN700" s="32"/>
      <c r="CO700" s="32"/>
      <c r="CP700" s="32"/>
      <c r="CQ700" s="32"/>
      <c r="CR700" s="32"/>
      <c r="CS700" s="32"/>
      <c r="CT700" s="32"/>
    </row>
    <row r="701" customFormat="false" ht="24.75" hidden="false" customHeight="true" outlineLevel="0" collapsed="false">
      <c r="A701" s="32"/>
      <c r="B701" s="106" t="n">
        <f aca="false">B700+1</f>
        <v>86</v>
      </c>
      <c r="C701" s="117" t="n">
        <f aca="false">INDEX(_Rge_Projectdata_IC,$B701,MATCH(C$10,_Rge_Headline_Projectdata,0))</f>
        <v>0</v>
      </c>
      <c r="D701" s="117" t="n">
        <f aca="false">INDEX(_Rge_Projectdata_IC,$B701,MATCH(D$10,_Rge_Headline_Projectdata,0))</f>
        <v>0</v>
      </c>
      <c r="E701" s="118" t="str">
        <f aca="false" t="array" ref="E701:E701">IF(INDEX(_Rge_Projectdata_IC,$B701,MATCH(E$10,_Rge_Headline_Projectdata,0))=0,"",INDEX(_Rge_Projectdata_IC,$B701,MATCH(E$10,_Rge_Headline_Projectdata,0)))</f>
        <v/>
      </c>
      <c r="F701" s="119" t="str">
        <f aca="false">IF(E701&lt;=0,"Open","Closed")</f>
        <v>Closed</v>
      </c>
      <c r="G701" s="120"/>
      <c r="H701" s="121"/>
      <c r="I701" s="121"/>
      <c r="J701" s="121"/>
      <c r="K701" s="122" t="n">
        <f aca="false">SUM(H701:J701)</f>
        <v>0</v>
      </c>
      <c r="L701" s="123"/>
      <c r="M701" s="123"/>
      <c r="N701" s="123"/>
      <c r="O701" s="122" t="n">
        <f aca="false">SUM(L701:N701)</f>
        <v>0</v>
      </c>
      <c r="P701" s="123"/>
      <c r="Q701" s="123"/>
      <c r="R701" s="123"/>
      <c r="S701" s="122" t="n">
        <f aca="false">SUM(P701:R701)</f>
        <v>0</v>
      </c>
      <c r="T701" s="123"/>
      <c r="U701" s="123"/>
      <c r="V701" s="123"/>
      <c r="W701" s="122" t="n">
        <f aca="false">SUM(T701:V701)</f>
        <v>0</v>
      </c>
      <c r="X701" s="123"/>
      <c r="Y701" s="123"/>
      <c r="Z701" s="123"/>
      <c r="AA701" s="122" t="n">
        <f aca="false">SUM(X701:Z701)</f>
        <v>0</v>
      </c>
      <c r="AB701" s="123"/>
      <c r="AC701" s="123"/>
      <c r="AD701" s="123"/>
      <c r="AE701" s="123"/>
      <c r="AF701" s="123"/>
      <c r="AG701" s="122" t="n">
        <f aca="false">SUM(AC701:AF701)</f>
        <v>0</v>
      </c>
      <c r="AH701" s="123" t="n">
        <f aca="false">K701+O701+S701+W701+AA701+AB701+AG701</f>
        <v>0</v>
      </c>
      <c r="AI701" s="121"/>
      <c r="AJ701" s="121"/>
      <c r="AK701" s="121"/>
      <c r="AL701" s="121"/>
      <c r="AM701" s="122" t="n">
        <f aca="false">SUM(AJ701:AL701)</f>
        <v>0</v>
      </c>
      <c r="AN701" s="123"/>
      <c r="AO701" s="123"/>
      <c r="AP701" s="123"/>
      <c r="AQ701" s="122" t="n">
        <f aca="false">SUM(AN701:AP701)</f>
        <v>0</v>
      </c>
      <c r="AR701" s="123"/>
      <c r="AS701" s="123"/>
      <c r="AT701" s="123"/>
      <c r="AU701" s="122" t="n">
        <f aca="false">SUM(AR701:AT701)</f>
        <v>0</v>
      </c>
      <c r="AV701" s="123"/>
      <c r="AW701" s="123"/>
      <c r="AX701" s="123"/>
      <c r="AY701" s="122" t="n">
        <f aca="false">SUM(AV701:AX701)</f>
        <v>0</v>
      </c>
      <c r="AZ701" s="123"/>
      <c r="BA701" s="123"/>
      <c r="BB701" s="123"/>
      <c r="BC701" s="122" t="n">
        <f aca="false">SUM(AZ701:BB701)</f>
        <v>0</v>
      </c>
      <c r="BD701" s="123"/>
      <c r="BE701" s="123"/>
      <c r="BF701" s="123"/>
      <c r="BG701" s="123"/>
      <c r="BH701" s="123"/>
      <c r="BI701" s="122" t="n">
        <f aca="false">SUM(BE701:BH701)</f>
        <v>0</v>
      </c>
      <c r="BJ701" s="124" t="n">
        <f aca="false">AM701+AQ701+AU701+AY701+BC701+BD701+BI701</f>
        <v>0</v>
      </c>
      <c r="BK701" s="120"/>
      <c r="BL701" s="121"/>
      <c r="BM701" s="121"/>
      <c r="BN701" s="122" t="n">
        <f aca="false">SUM(BK701:BM701)</f>
        <v>0</v>
      </c>
      <c r="BO701" s="123"/>
      <c r="BP701" s="123"/>
      <c r="BQ701" s="123"/>
      <c r="BR701" s="122" t="n">
        <f aca="false">SUM(BO701:BQ701)</f>
        <v>0</v>
      </c>
      <c r="BS701" s="123"/>
      <c r="BT701" s="123"/>
      <c r="BU701" s="123"/>
      <c r="BV701" s="122" t="n">
        <f aca="false">SUM(BS701:BU701)</f>
        <v>0</v>
      </c>
      <c r="BW701" s="123"/>
      <c r="BX701" s="123"/>
      <c r="BY701" s="123"/>
      <c r="BZ701" s="122" t="n">
        <f aca="false">SUM(BW701:BY701)</f>
        <v>0</v>
      </c>
      <c r="CA701" s="123"/>
      <c r="CB701" s="123"/>
      <c r="CC701" s="123"/>
      <c r="CD701" s="122" t="n">
        <f aca="false">SUM(CA701:CC701)</f>
        <v>0</v>
      </c>
      <c r="CE701" s="123"/>
      <c r="CF701" s="123"/>
      <c r="CG701" s="123"/>
      <c r="CH701" s="123"/>
      <c r="CI701" s="123"/>
      <c r="CJ701" s="122" t="n">
        <f aca="false">SUM(CF701:CI701)</f>
        <v>0</v>
      </c>
      <c r="CK701" s="123" t="n">
        <f aca="false">BN701+BR701+BV701+BZ701+CD701+CE701+CJ701</f>
        <v>0</v>
      </c>
      <c r="CL701" s="125"/>
      <c r="CM701" s="126"/>
      <c r="CN701" s="32"/>
      <c r="CO701" s="32"/>
      <c r="CP701" s="32"/>
      <c r="CQ701" s="32"/>
      <c r="CR701" s="32"/>
      <c r="CS701" s="32"/>
      <c r="CT701" s="32"/>
    </row>
    <row r="702" customFormat="false" ht="24.75" hidden="false" customHeight="true" outlineLevel="0" collapsed="false">
      <c r="A702" s="32"/>
      <c r="B702" s="106" t="n">
        <f aca="false">B701+1</f>
        <v>87</v>
      </c>
      <c r="C702" s="117" t="n">
        <f aca="false">INDEX(_Rge_Projectdata_IC,$B702,MATCH(C$10,_Rge_Headline_Projectdata,0))</f>
        <v>0</v>
      </c>
      <c r="D702" s="117" t="n">
        <f aca="false">INDEX(_Rge_Projectdata_IC,$B702,MATCH(D$10,_Rge_Headline_Projectdata,0))</f>
        <v>0</v>
      </c>
      <c r="E702" s="118" t="str">
        <f aca="false" t="array" ref="E702:E702">IF(INDEX(_Rge_Projectdata_IC,$B702,MATCH(E$10,_Rge_Headline_Projectdata,0))=0,"",INDEX(_Rge_Projectdata_IC,$B702,MATCH(E$10,_Rge_Headline_Projectdata,0)))</f>
        <v/>
      </c>
      <c r="F702" s="119" t="str">
        <f aca="false">IF(E702&lt;=0,"Open","Closed")</f>
        <v>Closed</v>
      </c>
      <c r="G702" s="120"/>
      <c r="H702" s="121"/>
      <c r="I702" s="121"/>
      <c r="J702" s="121"/>
      <c r="K702" s="122" t="n">
        <f aca="false">SUM(H702:J702)</f>
        <v>0</v>
      </c>
      <c r="L702" s="123"/>
      <c r="M702" s="123"/>
      <c r="N702" s="123"/>
      <c r="O702" s="122" t="n">
        <f aca="false">SUM(L702:N702)</f>
        <v>0</v>
      </c>
      <c r="P702" s="123"/>
      <c r="Q702" s="123"/>
      <c r="R702" s="123"/>
      <c r="S702" s="122" t="n">
        <f aca="false">SUM(P702:R702)</f>
        <v>0</v>
      </c>
      <c r="T702" s="123"/>
      <c r="U702" s="123"/>
      <c r="V702" s="123"/>
      <c r="W702" s="122" t="n">
        <f aca="false">SUM(T702:V702)</f>
        <v>0</v>
      </c>
      <c r="X702" s="123"/>
      <c r="Y702" s="123"/>
      <c r="Z702" s="123"/>
      <c r="AA702" s="122" t="n">
        <f aca="false">SUM(X702:Z702)</f>
        <v>0</v>
      </c>
      <c r="AB702" s="123"/>
      <c r="AC702" s="123"/>
      <c r="AD702" s="123"/>
      <c r="AE702" s="123"/>
      <c r="AF702" s="123"/>
      <c r="AG702" s="122" t="n">
        <f aca="false">SUM(AC702:AF702)</f>
        <v>0</v>
      </c>
      <c r="AH702" s="123" t="n">
        <f aca="false">K702+O702+S702+W702+AA702+AB702+AG702</f>
        <v>0</v>
      </c>
      <c r="AI702" s="121"/>
      <c r="AJ702" s="121"/>
      <c r="AK702" s="121"/>
      <c r="AL702" s="121"/>
      <c r="AM702" s="122" t="n">
        <f aca="false">SUM(AJ702:AL702)</f>
        <v>0</v>
      </c>
      <c r="AN702" s="123"/>
      <c r="AO702" s="123"/>
      <c r="AP702" s="123"/>
      <c r="AQ702" s="122" t="n">
        <f aca="false">SUM(AN702:AP702)</f>
        <v>0</v>
      </c>
      <c r="AR702" s="123"/>
      <c r="AS702" s="123"/>
      <c r="AT702" s="123"/>
      <c r="AU702" s="122" t="n">
        <f aca="false">SUM(AR702:AT702)</f>
        <v>0</v>
      </c>
      <c r="AV702" s="123"/>
      <c r="AW702" s="123"/>
      <c r="AX702" s="123"/>
      <c r="AY702" s="122" t="n">
        <f aca="false">SUM(AV702:AX702)</f>
        <v>0</v>
      </c>
      <c r="AZ702" s="123"/>
      <c r="BA702" s="123"/>
      <c r="BB702" s="123"/>
      <c r="BC702" s="122" t="n">
        <f aca="false">SUM(AZ702:BB702)</f>
        <v>0</v>
      </c>
      <c r="BD702" s="123"/>
      <c r="BE702" s="123"/>
      <c r="BF702" s="123"/>
      <c r="BG702" s="123"/>
      <c r="BH702" s="123"/>
      <c r="BI702" s="122" t="n">
        <f aca="false">SUM(BE702:BH702)</f>
        <v>0</v>
      </c>
      <c r="BJ702" s="124" t="n">
        <f aca="false">AM702+AQ702+AU702+AY702+BC702+BD702+BI702</f>
        <v>0</v>
      </c>
      <c r="BK702" s="120"/>
      <c r="BL702" s="121"/>
      <c r="BM702" s="121"/>
      <c r="BN702" s="122" t="n">
        <f aca="false">SUM(BK702:BM702)</f>
        <v>0</v>
      </c>
      <c r="BO702" s="123"/>
      <c r="BP702" s="123"/>
      <c r="BQ702" s="123"/>
      <c r="BR702" s="122" t="n">
        <f aca="false">SUM(BO702:BQ702)</f>
        <v>0</v>
      </c>
      <c r="BS702" s="123"/>
      <c r="BT702" s="123"/>
      <c r="BU702" s="123"/>
      <c r="BV702" s="122" t="n">
        <f aca="false">SUM(BS702:BU702)</f>
        <v>0</v>
      </c>
      <c r="BW702" s="123"/>
      <c r="BX702" s="123"/>
      <c r="BY702" s="123"/>
      <c r="BZ702" s="122" t="n">
        <f aca="false">SUM(BW702:BY702)</f>
        <v>0</v>
      </c>
      <c r="CA702" s="123"/>
      <c r="CB702" s="123"/>
      <c r="CC702" s="123"/>
      <c r="CD702" s="122" t="n">
        <f aca="false">SUM(CA702:CC702)</f>
        <v>0</v>
      </c>
      <c r="CE702" s="123"/>
      <c r="CF702" s="123"/>
      <c r="CG702" s="123"/>
      <c r="CH702" s="123"/>
      <c r="CI702" s="123"/>
      <c r="CJ702" s="122" t="n">
        <f aca="false">SUM(CF702:CI702)</f>
        <v>0</v>
      </c>
      <c r="CK702" s="123" t="n">
        <f aca="false">BN702+BR702+BV702+BZ702+CD702+CE702+CJ702</f>
        <v>0</v>
      </c>
      <c r="CL702" s="125"/>
      <c r="CM702" s="126"/>
      <c r="CN702" s="32"/>
      <c r="CO702" s="32"/>
      <c r="CP702" s="32"/>
      <c r="CQ702" s="32"/>
      <c r="CR702" s="32"/>
      <c r="CS702" s="32"/>
      <c r="CT702" s="32"/>
    </row>
    <row r="703" customFormat="false" ht="24.75" hidden="false" customHeight="true" outlineLevel="0" collapsed="false">
      <c r="A703" s="32"/>
      <c r="B703" s="106" t="n">
        <f aca="false">B702+1</f>
        <v>88</v>
      </c>
      <c r="C703" s="117" t="n">
        <f aca="false">INDEX(_Rge_Projectdata_IC,$B703,MATCH(C$10,_Rge_Headline_Projectdata,0))</f>
        <v>0</v>
      </c>
      <c r="D703" s="117" t="n">
        <f aca="false">INDEX(_Rge_Projectdata_IC,$B703,MATCH(D$10,_Rge_Headline_Projectdata,0))</f>
        <v>0</v>
      </c>
      <c r="E703" s="118" t="str">
        <f aca="false" t="array" ref="E703:E703">IF(INDEX(_Rge_Projectdata_IC,$B703,MATCH(E$10,_Rge_Headline_Projectdata,0))=0,"",INDEX(_Rge_Projectdata_IC,$B703,MATCH(E$10,_Rge_Headline_Projectdata,0)))</f>
        <v/>
      </c>
      <c r="F703" s="119" t="str">
        <f aca="false">IF(E703&lt;=0,"Open","Closed")</f>
        <v>Closed</v>
      </c>
      <c r="G703" s="120"/>
      <c r="H703" s="121"/>
      <c r="I703" s="121"/>
      <c r="J703" s="121"/>
      <c r="K703" s="122" t="n">
        <f aca="false">SUM(H703:J703)</f>
        <v>0</v>
      </c>
      <c r="L703" s="123"/>
      <c r="M703" s="123"/>
      <c r="N703" s="123"/>
      <c r="O703" s="122" t="n">
        <f aca="false">SUM(L703:N703)</f>
        <v>0</v>
      </c>
      <c r="P703" s="123"/>
      <c r="Q703" s="123"/>
      <c r="R703" s="123"/>
      <c r="S703" s="122" t="n">
        <f aca="false">SUM(P703:R703)</f>
        <v>0</v>
      </c>
      <c r="T703" s="123"/>
      <c r="U703" s="123"/>
      <c r="V703" s="123"/>
      <c r="W703" s="122" t="n">
        <f aca="false">SUM(T703:V703)</f>
        <v>0</v>
      </c>
      <c r="X703" s="123"/>
      <c r="Y703" s="123"/>
      <c r="Z703" s="123"/>
      <c r="AA703" s="122" t="n">
        <f aca="false">SUM(X703:Z703)</f>
        <v>0</v>
      </c>
      <c r="AB703" s="123"/>
      <c r="AC703" s="123"/>
      <c r="AD703" s="123"/>
      <c r="AE703" s="123"/>
      <c r="AF703" s="123"/>
      <c r="AG703" s="122" t="n">
        <f aca="false">SUM(AC703:AF703)</f>
        <v>0</v>
      </c>
      <c r="AH703" s="123" t="n">
        <f aca="false">K703+O703+S703+W703+AA703+AB703+AG703</f>
        <v>0</v>
      </c>
      <c r="AI703" s="121"/>
      <c r="AJ703" s="121"/>
      <c r="AK703" s="121"/>
      <c r="AL703" s="121"/>
      <c r="AM703" s="122" t="n">
        <f aca="false">SUM(AJ703:AL703)</f>
        <v>0</v>
      </c>
      <c r="AN703" s="123"/>
      <c r="AO703" s="123"/>
      <c r="AP703" s="123"/>
      <c r="AQ703" s="122" t="n">
        <f aca="false">SUM(AN703:AP703)</f>
        <v>0</v>
      </c>
      <c r="AR703" s="123"/>
      <c r="AS703" s="123"/>
      <c r="AT703" s="123"/>
      <c r="AU703" s="122" t="n">
        <f aca="false">SUM(AR703:AT703)</f>
        <v>0</v>
      </c>
      <c r="AV703" s="123"/>
      <c r="AW703" s="123"/>
      <c r="AX703" s="123"/>
      <c r="AY703" s="122" t="n">
        <f aca="false">SUM(AV703:AX703)</f>
        <v>0</v>
      </c>
      <c r="AZ703" s="123"/>
      <c r="BA703" s="123"/>
      <c r="BB703" s="123"/>
      <c r="BC703" s="122" t="n">
        <f aca="false">SUM(AZ703:BB703)</f>
        <v>0</v>
      </c>
      <c r="BD703" s="123"/>
      <c r="BE703" s="123"/>
      <c r="BF703" s="123"/>
      <c r="BG703" s="123"/>
      <c r="BH703" s="123"/>
      <c r="BI703" s="122" t="n">
        <f aca="false">SUM(BE703:BH703)</f>
        <v>0</v>
      </c>
      <c r="BJ703" s="124" t="n">
        <f aca="false">AM703+AQ703+AU703+AY703+BC703+BD703+BI703</f>
        <v>0</v>
      </c>
      <c r="BK703" s="120"/>
      <c r="BL703" s="121"/>
      <c r="BM703" s="121"/>
      <c r="BN703" s="122" t="n">
        <f aca="false">SUM(BK703:BM703)</f>
        <v>0</v>
      </c>
      <c r="BO703" s="123"/>
      <c r="BP703" s="123"/>
      <c r="BQ703" s="123"/>
      <c r="BR703" s="122" t="n">
        <f aca="false">SUM(BO703:BQ703)</f>
        <v>0</v>
      </c>
      <c r="BS703" s="123"/>
      <c r="BT703" s="123"/>
      <c r="BU703" s="123"/>
      <c r="BV703" s="122" t="n">
        <f aca="false">SUM(BS703:BU703)</f>
        <v>0</v>
      </c>
      <c r="BW703" s="123"/>
      <c r="BX703" s="123"/>
      <c r="BY703" s="123"/>
      <c r="BZ703" s="122" t="n">
        <f aca="false">SUM(BW703:BY703)</f>
        <v>0</v>
      </c>
      <c r="CA703" s="123"/>
      <c r="CB703" s="123"/>
      <c r="CC703" s="123"/>
      <c r="CD703" s="122" t="n">
        <f aca="false">SUM(CA703:CC703)</f>
        <v>0</v>
      </c>
      <c r="CE703" s="123"/>
      <c r="CF703" s="123"/>
      <c r="CG703" s="123"/>
      <c r="CH703" s="123"/>
      <c r="CI703" s="123"/>
      <c r="CJ703" s="122" t="n">
        <f aca="false">SUM(CF703:CI703)</f>
        <v>0</v>
      </c>
      <c r="CK703" s="123" t="n">
        <f aca="false">BN703+BR703+BV703+BZ703+CD703+CE703+CJ703</f>
        <v>0</v>
      </c>
      <c r="CL703" s="125"/>
      <c r="CM703" s="126"/>
      <c r="CN703" s="32"/>
      <c r="CO703" s="32"/>
      <c r="CP703" s="32"/>
      <c r="CQ703" s="32"/>
      <c r="CR703" s="32"/>
      <c r="CS703" s="32"/>
      <c r="CT703" s="32"/>
    </row>
    <row r="704" customFormat="false" ht="24.75" hidden="false" customHeight="true" outlineLevel="0" collapsed="false">
      <c r="A704" s="32"/>
      <c r="B704" s="106" t="n">
        <f aca="false">B703+1</f>
        <v>89</v>
      </c>
      <c r="C704" s="117" t="n">
        <f aca="false">INDEX(_Rge_Projectdata_IC,$B704,MATCH(C$10,_Rge_Headline_Projectdata,0))</f>
        <v>0</v>
      </c>
      <c r="D704" s="117" t="n">
        <f aca="false">INDEX(_Rge_Projectdata_IC,$B704,MATCH(D$10,_Rge_Headline_Projectdata,0))</f>
        <v>0</v>
      </c>
      <c r="E704" s="118" t="str">
        <f aca="false" t="array" ref="E704:E704">IF(INDEX(_Rge_Projectdata_IC,$B704,MATCH(E$10,_Rge_Headline_Projectdata,0))=0,"",INDEX(_Rge_Projectdata_IC,$B704,MATCH(E$10,_Rge_Headline_Projectdata,0)))</f>
        <v/>
      </c>
      <c r="F704" s="119" t="str">
        <f aca="false">IF(E704&lt;=0,"Open","Closed")</f>
        <v>Closed</v>
      </c>
      <c r="G704" s="120"/>
      <c r="H704" s="121"/>
      <c r="I704" s="121"/>
      <c r="J704" s="121"/>
      <c r="K704" s="122" t="n">
        <f aca="false">SUM(H704:J704)</f>
        <v>0</v>
      </c>
      <c r="L704" s="123"/>
      <c r="M704" s="123"/>
      <c r="N704" s="123"/>
      <c r="O704" s="122" t="n">
        <f aca="false">SUM(L704:N704)</f>
        <v>0</v>
      </c>
      <c r="P704" s="123"/>
      <c r="Q704" s="123"/>
      <c r="R704" s="123"/>
      <c r="S704" s="122" t="n">
        <f aca="false">SUM(P704:R704)</f>
        <v>0</v>
      </c>
      <c r="T704" s="123"/>
      <c r="U704" s="123"/>
      <c r="V704" s="123"/>
      <c r="W704" s="122" t="n">
        <f aca="false">SUM(T704:V704)</f>
        <v>0</v>
      </c>
      <c r="X704" s="123"/>
      <c r="Y704" s="123"/>
      <c r="Z704" s="123"/>
      <c r="AA704" s="122" t="n">
        <f aca="false">SUM(X704:Z704)</f>
        <v>0</v>
      </c>
      <c r="AB704" s="123"/>
      <c r="AC704" s="123"/>
      <c r="AD704" s="123"/>
      <c r="AE704" s="123"/>
      <c r="AF704" s="123"/>
      <c r="AG704" s="122" t="n">
        <f aca="false">SUM(AC704:AF704)</f>
        <v>0</v>
      </c>
      <c r="AH704" s="123" t="n">
        <f aca="false">K704+O704+S704+W704+AA704+AB704+AG704</f>
        <v>0</v>
      </c>
      <c r="AI704" s="121"/>
      <c r="AJ704" s="121"/>
      <c r="AK704" s="121"/>
      <c r="AL704" s="121"/>
      <c r="AM704" s="122" t="n">
        <f aca="false">SUM(AJ704:AL704)</f>
        <v>0</v>
      </c>
      <c r="AN704" s="123"/>
      <c r="AO704" s="123"/>
      <c r="AP704" s="123"/>
      <c r="AQ704" s="122" t="n">
        <f aca="false">SUM(AN704:AP704)</f>
        <v>0</v>
      </c>
      <c r="AR704" s="123"/>
      <c r="AS704" s="123"/>
      <c r="AT704" s="123"/>
      <c r="AU704" s="122" t="n">
        <f aca="false">SUM(AR704:AT704)</f>
        <v>0</v>
      </c>
      <c r="AV704" s="123"/>
      <c r="AW704" s="123"/>
      <c r="AX704" s="123"/>
      <c r="AY704" s="122" t="n">
        <f aca="false">SUM(AV704:AX704)</f>
        <v>0</v>
      </c>
      <c r="AZ704" s="123"/>
      <c r="BA704" s="123"/>
      <c r="BB704" s="123"/>
      <c r="BC704" s="122" t="n">
        <f aca="false">SUM(AZ704:BB704)</f>
        <v>0</v>
      </c>
      <c r="BD704" s="123"/>
      <c r="BE704" s="123"/>
      <c r="BF704" s="123"/>
      <c r="BG704" s="123"/>
      <c r="BH704" s="123"/>
      <c r="BI704" s="122" t="n">
        <f aca="false">SUM(BE704:BH704)</f>
        <v>0</v>
      </c>
      <c r="BJ704" s="124" t="n">
        <f aca="false">AM704+AQ704+AU704+AY704+BC704+BD704+BI704</f>
        <v>0</v>
      </c>
      <c r="BK704" s="120"/>
      <c r="BL704" s="121"/>
      <c r="BM704" s="121"/>
      <c r="BN704" s="122" t="n">
        <f aca="false">SUM(BK704:BM704)</f>
        <v>0</v>
      </c>
      <c r="BO704" s="123"/>
      <c r="BP704" s="123"/>
      <c r="BQ704" s="123"/>
      <c r="BR704" s="122" t="n">
        <f aca="false">SUM(BO704:BQ704)</f>
        <v>0</v>
      </c>
      <c r="BS704" s="123"/>
      <c r="BT704" s="123"/>
      <c r="BU704" s="123"/>
      <c r="BV704" s="122" t="n">
        <f aca="false">SUM(BS704:BU704)</f>
        <v>0</v>
      </c>
      <c r="BW704" s="123"/>
      <c r="BX704" s="123"/>
      <c r="BY704" s="123"/>
      <c r="BZ704" s="122" t="n">
        <f aca="false">SUM(BW704:BY704)</f>
        <v>0</v>
      </c>
      <c r="CA704" s="123"/>
      <c r="CB704" s="123"/>
      <c r="CC704" s="123"/>
      <c r="CD704" s="122" t="n">
        <f aca="false">SUM(CA704:CC704)</f>
        <v>0</v>
      </c>
      <c r="CE704" s="123"/>
      <c r="CF704" s="123"/>
      <c r="CG704" s="123"/>
      <c r="CH704" s="123"/>
      <c r="CI704" s="123"/>
      <c r="CJ704" s="122" t="n">
        <f aca="false">SUM(CF704:CI704)</f>
        <v>0</v>
      </c>
      <c r="CK704" s="123" t="n">
        <f aca="false">BN704+BR704+BV704+BZ704+CD704+CE704+CJ704</f>
        <v>0</v>
      </c>
      <c r="CL704" s="125"/>
      <c r="CM704" s="126"/>
      <c r="CN704" s="32"/>
      <c r="CO704" s="32"/>
      <c r="CP704" s="32"/>
      <c r="CQ704" s="32"/>
      <c r="CR704" s="32"/>
      <c r="CS704" s="32"/>
      <c r="CT704" s="32"/>
    </row>
    <row r="705" customFormat="false" ht="24.75" hidden="false" customHeight="true" outlineLevel="0" collapsed="false">
      <c r="A705" s="32"/>
      <c r="B705" s="106" t="n">
        <f aca="false">B704+1</f>
        <v>90</v>
      </c>
      <c r="C705" s="117" t="n">
        <f aca="false">INDEX(_Rge_Projectdata_IC,$B705,MATCH(C$10,_Rge_Headline_Projectdata,0))</f>
        <v>0</v>
      </c>
      <c r="D705" s="117" t="n">
        <f aca="false">INDEX(_Rge_Projectdata_IC,$B705,MATCH(D$10,_Rge_Headline_Projectdata,0))</f>
        <v>0</v>
      </c>
      <c r="E705" s="118" t="str">
        <f aca="false" t="array" ref="E705:E705">IF(INDEX(_Rge_Projectdata_IC,$B705,MATCH(E$10,_Rge_Headline_Projectdata,0))=0,"",INDEX(_Rge_Projectdata_IC,$B705,MATCH(E$10,_Rge_Headline_Projectdata,0)))</f>
        <v/>
      </c>
      <c r="F705" s="119" t="str">
        <f aca="false">IF(E705&lt;=0,"Open","Closed")</f>
        <v>Closed</v>
      </c>
      <c r="G705" s="120"/>
      <c r="H705" s="121"/>
      <c r="I705" s="121"/>
      <c r="J705" s="121"/>
      <c r="K705" s="122" t="n">
        <f aca="false">SUM(H705:J705)</f>
        <v>0</v>
      </c>
      <c r="L705" s="123"/>
      <c r="M705" s="123"/>
      <c r="N705" s="123"/>
      <c r="O705" s="122" t="n">
        <f aca="false">SUM(L705:N705)</f>
        <v>0</v>
      </c>
      <c r="P705" s="123"/>
      <c r="Q705" s="123"/>
      <c r="R705" s="123"/>
      <c r="S705" s="122" t="n">
        <f aca="false">SUM(P705:R705)</f>
        <v>0</v>
      </c>
      <c r="T705" s="123"/>
      <c r="U705" s="123"/>
      <c r="V705" s="123"/>
      <c r="W705" s="122" t="n">
        <f aca="false">SUM(T705:V705)</f>
        <v>0</v>
      </c>
      <c r="X705" s="123"/>
      <c r="Y705" s="123"/>
      <c r="Z705" s="123"/>
      <c r="AA705" s="122" t="n">
        <f aca="false">SUM(X705:Z705)</f>
        <v>0</v>
      </c>
      <c r="AB705" s="123"/>
      <c r="AC705" s="123"/>
      <c r="AD705" s="123"/>
      <c r="AE705" s="123"/>
      <c r="AF705" s="123"/>
      <c r="AG705" s="122" t="n">
        <f aca="false">SUM(AC705:AF705)</f>
        <v>0</v>
      </c>
      <c r="AH705" s="123" t="n">
        <f aca="false">K705+O705+S705+W705+AA705+AB705+AG705</f>
        <v>0</v>
      </c>
      <c r="AI705" s="121"/>
      <c r="AJ705" s="121"/>
      <c r="AK705" s="121"/>
      <c r="AL705" s="121"/>
      <c r="AM705" s="122" t="n">
        <f aca="false">SUM(AJ705:AL705)</f>
        <v>0</v>
      </c>
      <c r="AN705" s="123"/>
      <c r="AO705" s="123"/>
      <c r="AP705" s="123"/>
      <c r="AQ705" s="122" t="n">
        <f aca="false">SUM(AN705:AP705)</f>
        <v>0</v>
      </c>
      <c r="AR705" s="123"/>
      <c r="AS705" s="123"/>
      <c r="AT705" s="123"/>
      <c r="AU705" s="122" t="n">
        <f aca="false">SUM(AR705:AT705)</f>
        <v>0</v>
      </c>
      <c r="AV705" s="123"/>
      <c r="AW705" s="123"/>
      <c r="AX705" s="123"/>
      <c r="AY705" s="122" t="n">
        <f aca="false">SUM(AV705:AX705)</f>
        <v>0</v>
      </c>
      <c r="AZ705" s="123"/>
      <c r="BA705" s="123"/>
      <c r="BB705" s="123"/>
      <c r="BC705" s="122" t="n">
        <f aca="false">SUM(AZ705:BB705)</f>
        <v>0</v>
      </c>
      <c r="BD705" s="123"/>
      <c r="BE705" s="123"/>
      <c r="BF705" s="123"/>
      <c r="BG705" s="123"/>
      <c r="BH705" s="123"/>
      <c r="BI705" s="122" t="n">
        <f aca="false">SUM(BE705:BH705)</f>
        <v>0</v>
      </c>
      <c r="BJ705" s="124" t="n">
        <f aca="false">AM705+AQ705+AU705+AY705+BC705+BD705+BI705</f>
        <v>0</v>
      </c>
      <c r="BK705" s="120"/>
      <c r="BL705" s="121"/>
      <c r="BM705" s="121"/>
      <c r="BN705" s="122" t="n">
        <f aca="false">SUM(BK705:BM705)</f>
        <v>0</v>
      </c>
      <c r="BO705" s="123"/>
      <c r="BP705" s="123"/>
      <c r="BQ705" s="123"/>
      <c r="BR705" s="122" t="n">
        <f aca="false">SUM(BO705:BQ705)</f>
        <v>0</v>
      </c>
      <c r="BS705" s="123"/>
      <c r="BT705" s="123"/>
      <c r="BU705" s="123"/>
      <c r="BV705" s="122" t="n">
        <f aca="false">SUM(BS705:BU705)</f>
        <v>0</v>
      </c>
      <c r="BW705" s="123"/>
      <c r="BX705" s="123"/>
      <c r="BY705" s="123"/>
      <c r="BZ705" s="122" t="n">
        <f aca="false">SUM(BW705:BY705)</f>
        <v>0</v>
      </c>
      <c r="CA705" s="123"/>
      <c r="CB705" s="123"/>
      <c r="CC705" s="123"/>
      <c r="CD705" s="122" t="n">
        <f aca="false">SUM(CA705:CC705)</f>
        <v>0</v>
      </c>
      <c r="CE705" s="123"/>
      <c r="CF705" s="123"/>
      <c r="CG705" s="123"/>
      <c r="CH705" s="123"/>
      <c r="CI705" s="123"/>
      <c r="CJ705" s="122" t="n">
        <f aca="false">SUM(CF705:CI705)</f>
        <v>0</v>
      </c>
      <c r="CK705" s="123" t="n">
        <f aca="false">BN705+BR705+BV705+BZ705+CD705+CE705+CJ705</f>
        <v>0</v>
      </c>
      <c r="CL705" s="125"/>
      <c r="CM705" s="126"/>
      <c r="CN705" s="32"/>
      <c r="CO705" s="32"/>
      <c r="CP705" s="32"/>
      <c r="CQ705" s="32"/>
      <c r="CR705" s="32"/>
      <c r="CS705" s="32"/>
      <c r="CT705" s="32"/>
    </row>
    <row r="706" customFormat="false" ht="24.75" hidden="false" customHeight="true" outlineLevel="0" collapsed="false">
      <c r="A706" s="32"/>
      <c r="B706" s="106" t="n">
        <f aca="false">B705+1</f>
        <v>91</v>
      </c>
      <c r="C706" s="117" t="n">
        <f aca="false">INDEX(_Rge_Projectdata_IC,$B706,MATCH(C$10,_Rge_Headline_Projectdata,0))</f>
        <v>0</v>
      </c>
      <c r="D706" s="117" t="n">
        <f aca="false">INDEX(_Rge_Projectdata_IC,$B706,MATCH(D$10,_Rge_Headline_Projectdata,0))</f>
        <v>0</v>
      </c>
      <c r="E706" s="118" t="str">
        <f aca="false" t="array" ref="E706:E706">IF(INDEX(_Rge_Projectdata_IC,$B706,MATCH(E$10,_Rge_Headline_Projectdata,0))=0,"",INDEX(_Rge_Projectdata_IC,$B706,MATCH(E$10,_Rge_Headline_Projectdata,0)))</f>
        <v/>
      </c>
      <c r="F706" s="119" t="str">
        <f aca="false">IF(E706&lt;=0,"Open","Closed")</f>
        <v>Closed</v>
      </c>
      <c r="G706" s="120"/>
      <c r="H706" s="121"/>
      <c r="I706" s="121"/>
      <c r="J706" s="121"/>
      <c r="K706" s="122" t="n">
        <f aca="false">SUM(H706:J706)</f>
        <v>0</v>
      </c>
      <c r="L706" s="123"/>
      <c r="M706" s="123"/>
      <c r="N706" s="123"/>
      <c r="O706" s="122" t="n">
        <f aca="false">SUM(L706:N706)</f>
        <v>0</v>
      </c>
      <c r="P706" s="123"/>
      <c r="Q706" s="123"/>
      <c r="R706" s="123"/>
      <c r="S706" s="122" t="n">
        <f aca="false">SUM(P706:R706)</f>
        <v>0</v>
      </c>
      <c r="T706" s="123"/>
      <c r="U706" s="123"/>
      <c r="V706" s="123"/>
      <c r="W706" s="122" t="n">
        <f aca="false">SUM(T706:V706)</f>
        <v>0</v>
      </c>
      <c r="X706" s="123"/>
      <c r="Y706" s="123"/>
      <c r="Z706" s="123"/>
      <c r="AA706" s="122" t="n">
        <f aca="false">SUM(X706:Z706)</f>
        <v>0</v>
      </c>
      <c r="AB706" s="123"/>
      <c r="AC706" s="123"/>
      <c r="AD706" s="123"/>
      <c r="AE706" s="123"/>
      <c r="AF706" s="123"/>
      <c r="AG706" s="122" t="n">
        <f aca="false">SUM(AC706:AF706)</f>
        <v>0</v>
      </c>
      <c r="AH706" s="123" t="n">
        <f aca="false">K706+O706+S706+W706+AA706+AB706+AG706</f>
        <v>0</v>
      </c>
      <c r="AI706" s="121"/>
      <c r="AJ706" s="121"/>
      <c r="AK706" s="121"/>
      <c r="AL706" s="121"/>
      <c r="AM706" s="122" t="n">
        <f aca="false">SUM(AJ706:AL706)</f>
        <v>0</v>
      </c>
      <c r="AN706" s="123"/>
      <c r="AO706" s="123"/>
      <c r="AP706" s="123"/>
      <c r="AQ706" s="122" t="n">
        <f aca="false">SUM(AN706:AP706)</f>
        <v>0</v>
      </c>
      <c r="AR706" s="123"/>
      <c r="AS706" s="123"/>
      <c r="AT706" s="123"/>
      <c r="AU706" s="122" t="n">
        <f aca="false">SUM(AR706:AT706)</f>
        <v>0</v>
      </c>
      <c r="AV706" s="123"/>
      <c r="AW706" s="123"/>
      <c r="AX706" s="123"/>
      <c r="AY706" s="122" t="n">
        <f aca="false">SUM(AV706:AX706)</f>
        <v>0</v>
      </c>
      <c r="AZ706" s="123"/>
      <c r="BA706" s="123"/>
      <c r="BB706" s="123"/>
      <c r="BC706" s="122" t="n">
        <f aca="false">SUM(AZ706:BB706)</f>
        <v>0</v>
      </c>
      <c r="BD706" s="123"/>
      <c r="BE706" s="123"/>
      <c r="BF706" s="123"/>
      <c r="BG706" s="123"/>
      <c r="BH706" s="123"/>
      <c r="BI706" s="122" t="n">
        <f aca="false">SUM(BE706:BH706)</f>
        <v>0</v>
      </c>
      <c r="BJ706" s="124" t="n">
        <f aca="false">AM706+AQ706+AU706+AY706+BC706+BD706+BI706</f>
        <v>0</v>
      </c>
      <c r="BK706" s="120"/>
      <c r="BL706" s="121"/>
      <c r="BM706" s="121"/>
      <c r="BN706" s="122" t="n">
        <f aca="false">SUM(BK706:BM706)</f>
        <v>0</v>
      </c>
      <c r="BO706" s="123"/>
      <c r="BP706" s="123"/>
      <c r="BQ706" s="123"/>
      <c r="BR706" s="122" t="n">
        <f aca="false">SUM(BO706:BQ706)</f>
        <v>0</v>
      </c>
      <c r="BS706" s="123"/>
      <c r="BT706" s="123"/>
      <c r="BU706" s="123"/>
      <c r="BV706" s="122" t="n">
        <f aca="false">SUM(BS706:BU706)</f>
        <v>0</v>
      </c>
      <c r="BW706" s="123"/>
      <c r="BX706" s="123"/>
      <c r="BY706" s="123"/>
      <c r="BZ706" s="122" t="n">
        <f aca="false">SUM(BW706:BY706)</f>
        <v>0</v>
      </c>
      <c r="CA706" s="123"/>
      <c r="CB706" s="123"/>
      <c r="CC706" s="123"/>
      <c r="CD706" s="122" t="n">
        <f aca="false">SUM(CA706:CC706)</f>
        <v>0</v>
      </c>
      <c r="CE706" s="123"/>
      <c r="CF706" s="123"/>
      <c r="CG706" s="123"/>
      <c r="CH706" s="123"/>
      <c r="CI706" s="123"/>
      <c r="CJ706" s="122" t="n">
        <f aca="false">SUM(CF706:CI706)</f>
        <v>0</v>
      </c>
      <c r="CK706" s="123" t="n">
        <f aca="false">BN706+BR706+BV706+BZ706+CD706+CE706+CJ706</f>
        <v>0</v>
      </c>
      <c r="CL706" s="125"/>
      <c r="CM706" s="126"/>
      <c r="CN706" s="32"/>
      <c r="CO706" s="32"/>
      <c r="CP706" s="32"/>
      <c r="CQ706" s="32"/>
      <c r="CR706" s="32"/>
      <c r="CS706" s="32"/>
      <c r="CT706" s="32"/>
    </row>
    <row r="707" customFormat="false" ht="24.75" hidden="false" customHeight="true" outlineLevel="0" collapsed="false">
      <c r="A707" s="32"/>
      <c r="B707" s="106" t="n">
        <f aca="false">B706+1</f>
        <v>92</v>
      </c>
      <c r="C707" s="117" t="n">
        <f aca="false">INDEX(_Rge_Projectdata_IC,$B707,MATCH(C$10,_Rge_Headline_Projectdata,0))</f>
        <v>0</v>
      </c>
      <c r="D707" s="117" t="n">
        <f aca="false">INDEX(_Rge_Projectdata_IC,$B707,MATCH(D$10,_Rge_Headline_Projectdata,0))</f>
        <v>0</v>
      </c>
      <c r="E707" s="118" t="str">
        <f aca="false" t="array" ref="E707:E707">IF(INDEX(_Rge_Projectdata_IC,$B707,MATCH(E$10,_Rge_Headline_Projectdata,0))=0,"",INDEX(_Rge_Projectdata_IC,$B707,MATCH(E$10,_Rge_Headline_Projectdata,0)))</f>
        <v/>
      </c>
      <c r="F707" s="119" t="str">
        <f aca="false">IF(E707&lt;=0,"Open","Closed")</f>
        <v>Closed</v>
      </c>
      <c r="G707" s="120"/>
      <c r="H707" s="121"/>
      <c r="I707" s="121"/>
      <c r="J707" s="121"/>
      <c r="K707" s="122" t="n">
        <f aca="false">SUM(H707:J707)</f>
        <v>0</v>
      </c>
      <c r="L707" s="123"/>
      <c r="M707" s="123"/>
      <c r="N707" s="123"/>
      <c r="O707" s="122" t="n">
        <f aca="false">SUM(L707:N707)</f>
        <v>0</v>
      </c>
      <c r="P707" s="123"/>
      <c r="Q707" s="123"/>
      <c r="R707" s="123"/>
      <c r="S707" s="122" t="n">
        <f aca="false">SUM(P707:R707)</f>
        <v>0</v>
      </c>
      <c r="T707" s="123"/>
      <c r="U707" s="123"/>
      <c r="V707" s="123"/>
      <c r="W707" s="122" t="n">
        <f aca="false">SUM(T707:V707)</f>
        <v>0</v>
      </c>
      <c r="X707" s="123"/>
      <c r="Y707" s="123"/>
      <c r="Z707" s="123"/>
      <c r="AA707" s="122" t="n">
        <f aca="false">SUM(X707:Z707)</f>
        <v>0</v>
      </c>
      <c r="AB707" s="123"/>
      <c r="AC707" s="123"/>
      <c r="AD707" s="123"/>
      <c r="AE707" s="123"/>
      <c r="AF707" s="123"/>
      <c r="AG707" s="122" t="n">
        <f aca="false">SUM(AC707:AF707)</f>
        <v>0</v>
      </c>
      <c r="AH707" s="123" t="n">
        <f aca="false">K707+O707+S707+W707+AA707+AB707+AG707</f>
        <v>0</v>
      </c>
      <c r="AI707" s="121"/>
      <c r="AJ707" s="121"/>
      <c r="AK707" s="121"/>
      <c r="AL707" s="121"/>
      <c r="AM707" s="122" t="n">
        <f aca="false">SUM(AJ707:AL707)</f>
        <v>0</v>
      </c>
      <c r="AN707" s="123"/>
      <c r="AO707" s="123"/>
      <c r="AP707" s="123"/>
      <c r="AQ707" s="122" t="n">
        <f aca="false">SUM(AN707:AP707)</f>
        <v>0</v>
      </c>
      <c r="AR707" s="123"/>
      <c r="AS707" s="123"/>
      <c r="AT707" s="123"/>
      <c r="AU707" s="122" t="n">
        <f aca="false">SUM(AR707:AT707)</f>
        <v>0</v>
      </c>
      <c r="AV707" s="123"/>
      <c r="AW707" s="123"/>
      <c r="AX707" s="123"/>
      <c r="AY707" s="122" t="n">
        <f aca="false">SUM(AV707:AX707)</f>
        <v>0</v>
      </c>
      <c r="AZ707" s="123"/>
      <c r="BA707" s="123"/>
      <c r="BB707" s="123"/>
      <c r="BC707" s="122" t="n">
        <f aca="false">SUM(AZ707:BB707)</f>
        <v>0</v>
      </c>
      <c r="BD707" s="123"/>
      <c r="BE707" s="123"/>
      <c r="BF707" s="123"/>
      <c r="BG707" s="123"/>
      <c r="BH707" s="123"/>
      <c r="BI707" s="122" t="n">
        <f aca="false">SUM(BE707:BH707)</f>
        <v>0</v>
      </c>
      <c r="BJ707" s="124" t="n">
        <f aca="false">AM707+AQ707+AU707+AY707+BC707+BD707+BI707</f>
        <v>0</v>
      </c>
      <c r="BK707" s="120"/>
      <c r="BL707" s="121"/>
      <c r="BM707" s="121"/>
      <c r="BN707" s="122" t="n">
        <f aca="false">SUM(BK707:BM707)</f>
        <v>0</v>
      </c>
      <c r="BO707" s="123"/>
      <c r="BP707" s="123"/>
      <c r="BQ707" s="123"/>
      <c r="BR707" s="122" t="n">
        <f aca="false">SUM(BO707:BQ707)</f>
        <v>0</v>
      </c>
      <c r="BS707" s="123"/>
      <c r="BT707" s="123"/>
      <c r="BU707" s="123"/>
      <c r="BV707" s="122" t="n">
        <f aca="false">SUM(BS707:BU707)</f>
        <v>0</v>
      </c>
      <c r="BW707" s="123"/>
      <c r="BX707" s="123"/>
      <c r="BY707" s="123"/>
      <c r="BZ707" s="122" t="n">
        <f aca="false">SUM(BW707:BY707)</f>
        <v>0</v>
      </c>
      <c r="CA707" s="123"/>
      <c r="CB707" s="123"/>
      <c r="CC707" s="123"/>
      <c r="CD707" s="122" t="n">
        <f aca="false">SUM(CA707:CC707)</f>
        <v>0</v>
      </c>
      <c r="CE707" s="123"/>
      <c r="CF707" s="123"/>
      <c r="CG707" s="123"/>
      <c r="CH707" s="123"/>
      <c r="CI707" s="123"/>
      <c r="CJ707" s="122" t="n">
        <f aca="false">SUM(CF707:CI707)</f>
        <v>0</v>
      </c>
      <c r="CK707" s="123" t="n">
        <f aca="false">BN707+BR707+BV707+BZ707+CD707+CE707+CJ707</f>
        <v>0</v>
      </c>
      <c r="CL707" s="125"/>
      <c r="CM707" s="126"/>
      <c r="CN707" s="32"/>
      <c r="CO707" s="32"/>
      <c r="CP707" s="32"/>
      <c r="CQ707" s="32"/>
      <c r="CR707" s="32"/>
      <c r="CS707" s="32"/>
      <c r="CT707" s="32"/>
    </row>
    <row r="708" customFormat="false" ht="24.75" hidden="false" customHeight="true" outlineLevel="0" collapsed="false">
      <c r="A708" s="32"/>
      <c r="B708" s="106" t="n">
        <f aca="false">B707+1</f>
        <v>93</v>
      </c>
      <c r="C708" s="117" t="n">
        <f aca="false">INDEX(_Rge_Projectdata_IC,$B708,MATCH(C$10,_Rge_Headline_Projectdata,0))</f>
        <v>0</v>
      </c>
      <c r="D708" s="117" t="n">
        <f aca="false">INDEX(_Rge_Projectdata_IC,$B708,MATCH(D$10,_Rge_Headline_Projectdata,0))</f>
        <v>0</v>
      </c>
      <c r="E708" s="118" t="str">
        <f aca="false" t="array" ref="E708:E708">IF(INDEX(_Rge_Projectdata_IC,$B708,MATCH(E$10,_Rge_Headline_Projectdata,0))=0,"",INDEX(_Rge_Projectdata_IC,$B708,MATCH(E$10,_Rge_Headline_Projectdata,0)))</f>
        <v/>
      </c>
      <c r="F708" s="119" t="str">
        <f aca="false">IF(E708&lt;=0,"Open","Closed")</f>
        <v>Closed</v>
      </c>
      <c r="G708" s="120"/>
      <c r="H708" s="121"/>
      <c r="I708" s="121"/>
      <c r="J708" s="121"/>
      <c r="K708" s="122" t="n">
        <f aca="false">SUM(H708:J708)</f>
        <v>0</v>
      </c>
      <c r="L708" s="123"/>
      <c r="M708" s="123"/>
      <c r="N708" s="123"/>
      <c r="O708" s="122" t="n">
        <f aca="false">SUM(L708:N708)</f>
        <v>0</v>
      </c>
      <c r="P708" s="123"/>
      <c r="Q708" s="123"/>
      <c r="R708" s="123"/>
      <c r="S708" s="122" t="n">
        <f aca="false">SUM(P708:R708)</f>
        <v>0</v>
      </c>
      <c r="T708" s="123"/>
      <c r="U708" s="123"/>
      <c r="V708" s="123"/>
      <c r="W708" s="122" t="n">
        <f aca="false">SUM(T708:V708)</f>
        <v>0</v>
      </c>
      <c r="X708" s="123"/>
      <c r="Y708" s="123"/>
      <c r="Z708" s="123"/>
      <c r="AA708" s="122" t="n">
        <f aca="false">SUM(X708:Z708)</f>
        <v>0</v>
      </c>
      <c r="AB708" s="123"/>
      <c r="AC708" s="123"/>
      <c r="AD708" s="123"/>
      <c r="AE708" s="123"/>
      <c r="AF708" s="123"/>
      <c r="AG708" s="122" t="n">
        <f aca="false">SUM(AC708:AF708)</f>
        <v>0</v>
      </c>
      <c r="AH708" s="123" t="n">
        <f aca="false">K708+O708+S708+W708+AA708+AB708+AG708</f>
        <v>0</v>
      </c>
      <c r="AI708" s="121"/>
      <c r="AJ708" s="121"/>
      <c r="AK708" s="121"/>
      <c r="AL708" s="121"/>
      <c r="AM708" s="122" t="n">
        <f aca="false">SUM(AJ708:AL708)</f>
        <v>0</v>
      </c>
      <c r="AN708" s="123"/>
      <c r="AO708" s="123"/>
      <c r="AP708" s="123"/>
      <c r="AQ708" s="122" t="n">
        <f aca="false">SUM(AN708:AP708)</f>
        <v>0</v>
      </c>
      <c r="AR708" s="123"/>
      <c r="AS708" s="123"/>
      <c r="AT708" s="123"/>
      <c r="AU708" s="122" t="n">
        <f aca="false">SUM(AR708:AT708)</f>
        <v>0</v>
      </c>
      <c r="AV708" s="123"/>
      <c r="AW708" s="123"/>
      <c r="AX708" s="123"/>
      <c r="AY708" s="122" t="n">
        <f aca="false">SUM(AV708:AX708)</f>
        <v>0</v>
      </c>
      <c r="AZ708" s="123"/>
      <c r="BA708" s="123"/>
      <c r="BB708" s="123"/>
      <c r="BC708" s="122" t="n">
        <f aca="false">SUM(AZ708:BB708)</f>
        <v>0</v>
      </c>
      <c r="BD708" s="123"/>
      <c r="BE708" s="123"/>
      <c r="BF708" s="123"/>
      <c r="BG708" s="123"/>
      <c r="BH708" s="123"/>
      <c r="BI708" s="122" t="n">
        <f aca="false">SUM(BE708:BH708)</f>
        <v>0</v>
      </c>
      <c r="BJ708" s="124" t="n">
        <f aca="false">AM708+AQ708+AU708+AY708+BC708+BD708+BI708</f>
        <v>0</v>
      </c>
      <c r="BK708" s="120"/>
      <c r="BL708" s="121"/>
      <c r="BM708" s="121"/>
      <c r="BN708" s="122" t="n">
        <f aca="false">SUM(BK708:BM708)</f>
        <v>0</v>
      </c>
      <c r="BO708" s="123"/>
      <c r="BP708" s="123"/>
      <c r="BQ708" s="123"/>
      <c r="BR708" s="122" t="n">
        <f aca="false">SUM(BO708:BQ708)</f>
        <v>0</v>
      </c>
      <c r="BS708" s="123"/>
      <c r="BT708" s="123"/>
      <c r="BU708" s="123"/>
      <c r="BV708" s="122" t="n">
        <f aca="false">SUM(BS708:BU708)</f>
        <v>0</v>
      </c>
      <c r="BW708" s="123"/>
      <c r="BX708" s="123"/>
      <c r="BY708" s="123"/>
      <c r="BZ708" s="122" t="n">
        <f aca="false">SUM(BW708:BY708)</f>
        <v>0</v>
      </c>
      <c r="CA708" s="123"/>
      <c r="CB708" s="123"/>
      <c r="CC708" s="123"/>
      <c r="CD708" s="122" t="n">
        <f aca="false">SUM(CA708:CC708)</f>
        <v>0</v>
      </c>
      <c r="CE708" s="123"/>
      <c r="CF708" s="123"/>
      <c r="CG708" s="123"/>
      <c r="CH708" s="123"/>
      <c r="CI708" s="123"/>
      <c r="CJ708" s="122" t="n">
        <f aca="false">SUM(CF708:CI708)</f>
        <v>0</v>
      </c>
      <c r="CK708" s="123" t="n">
        <f aca="false">BN708+BR708+BV708+BZ708+CD708+CE708+CJ708</f>
        <v>0</v>
      </c>
      <c r="CL708" s="125"/>
      <c r="CM708" s="126"/>
      <c r="CN708" s="32"/>
      <c r="CO708" s="32"/>
      <c r="CP708" s="32"/>
      <c r="CQ708" s="32"/>
      <c r="CR708" s="32"/>
      <c r="CS708" s="32"/>
      <c r="CT708" s="32"/>
    </row>
    <row r="709" customFormat="false" ht="24.75" hidden="false" customHeight="true" outlineLevel="0" collapsed="false">
      <c r="A709" s="32"/>
      <c r="B709" s="106" t="n">
        <f aca="false">B708+1</f>
        <v>94</v>
      </c>
      <c r="C709" s="117" t="n">
        <f aca="false">INDEX(_Rge_Projectdata_IC,$B709,MATCH(C$10,_Rge_Headline_Projectdata,0))</f>
        <v>0</v>
      </c>
      <c r="D709" s="117" t="n">
        <f aca="false">INDEX(_Rge_Projectdata_IC,$B709,MATCH(D$10,_Rge_Headline_Projectdata,0))</f>
        <v>0</v>
      </c>
      <c r="E709" s="118" t="str">
        <f aca="false" t="array" ref="E709:E709">IF(INDEX(_Rge_Projectdata_IC,$B709,MATCH(E$10,_Rge_Headline_Projectdata,0))=0,"",INDEX(_Rge_Projectdata_IC,$B709,MATCH(E$10,_Rge_Headline_Projectdata,0)))</f>
        <v/>
      </c>
      <c r="F709" s="119" t="str">
        <f aca="false">IF(E709&lt;=0,"Open","Closed")</f>
        <v>Closed</v>
      </c>
      <c r="G709" s="120"/>
      <c r="H709" s="121"/>
      <c r="I709" s="121"/>
      <c r="J709" s="121"/>
      <c r="K709" s="122" t="n">
        <f aca="false">SUM(H709:J709)</f>
        <v>0</v>
      </c>
      <c r="L709" s="123"/>
      <c r="M709" s="123"/>
      <c r="N709" s="123"/>
      <c r="O709" s="122" t="n">
        <f aca="false">SUM(L709:N709)</f>
        <v>0</v>
      </c>
      <c r="P709" s="123"/>
      <c r="Q709" s="123"/>
      <c r="R709" s="123"/>
      <c r="S709" s="122" t="n">
        <f aca="false">SUM(P709:R709)</f>
        <v>0</v>
      </c>
      <c r="T709" s="123"/>
      <c r="U709" s="123"/>
      <c r="V709" s="123"/>
      <c r="W709" s="122" t="n">
        <f aca="false">SUM(T709:V709)</f>
        <v>0</v>
      </c>
      <c r="X709" s="123"/>
      <c r="Y709" s="123"/>
      <c r="Z709" s="123"/>
      <c r="AA709" s="122" t="n">
        <f aca="false">SUM(X709:Z709)</f>
        <v>0</v>
      </c>
      <c r="AB709" s="123"/>
      <c r="AC709" s="123"/>
      <c r="AD709" s="123"/>
      <c r="AE709" s="123"/>
      <c r="AF709" s="123"/>
      <c r="AG709" s="122" t="n">
        <f aca="false">SUM(AC709:AF709)</f>
        <v>0</v>
      </c>
      <c r="AH709" s="123" t="n">
        <f aca="false">K709+O709+S709+W709+AA709+AB709+AG709</f>
        <v>0</v>
      </c>
      <c r="AI709" s="121"/>
      <c r="AJ709" s="121"/>
      <c r="AK709" s="121"/>
      <c r="AL709" s="121"/>
      <c r="AM709" s="122" t="n">
        <f aca="false">SUM(AJ709:AL709)</f>
        <v>0</v>
      </c>
      <c r="AN709" s="123"/>
      <c r="AO709" s="123"/>
      <c r="AP709" s="123"/>
      <c r="AQ709" s="122" t="n">
        <f aca="false">SUM(AN709:AP709)</f>
        <v>0</v>
      </c>
      <c r="AR709" s="123"/>
      <c r="AS709" s="123"/>
      <c r="AT709" s="123"/>
      <c r="AU709" s="122" t="n">
        <f aca="false">SUM(AR709:AT709)</f>
        <v>0</v>
      </c>
      <c r="AV709" s="123"/>
      <c r="AW709" s="123"/>
      <c r="AX709" s="123"/>
      <c r="AY709" s="122" t="n">
        <f aca="false">SUM(AV709:AX709)</f>
        <v>0</v>
      </c>
      <c r="AZ709" s="123"/>
      <c r="BA709" s="123"/>
      <c r="BB709" s="123"/>
      <c r="BC709" s="122" t="n">
        <f aca="false">SUM(AZ709:BB709)</f>
        <v>0</v>
      </c>
      <c r="BD709" s="123"/>
      <c r="BE709" s="123"/>
      <c r="BF709" s="123"/>
      <c r="BG709" s="123"/>
      <c r="BH709" s="123"/>
      <c r="BI709" s="122" t="n">
        <f aca="false">SUM(BE709:BH709)</f>
        <v>0</v>
      </c>
      <c r="BJ709" s="124" t="n">
        <f aca="false">AM709+AQ709+AU709+AY709+BC709+BD709+BI709</f>
        <v>0</v>
      </c>
      <c r="BK709" s="120"/>
      <c r="BL709" s="121"/>
      <c r="BM709" s="121"/>
      <c r="BN709" s="122" t="n">
        <f aca="false">SUM(BK709:BM709)</f>
        <v>0</v>
      </c>
      <c r="BO709" s="123"/>
      <c r="BP709" s="123"/>
      <c r="BQ709" s="123"/>
      <c r="BR709" s="122" t="n">
        <f aca="false">SUM(BO709:BQ709)</f>
        <v>0</v>
      </c>
      <c r="BS709" s="123"/>
      <c r="BT709" s="123"/>
      <c r="BU709" s="123"/>
      <c r="BV709" s="122" t="n">
        <f aca="false">SUM(BS709:BU709)</f>
        <v>0</v>
      </c>
      <c r="BW709" s="123"/>
      <c r="BX709" s="123"/>
      <c r="BY709" s="123"/>
      <c r="BZ709" s="122" t="n">
        <f aca="false">SUM(BW709:BY709)</f>
        <v>0</v>
      </c>
      <c r="CA709" s="123"/>
      <c r="CB709" s="123"/>
      <c r="CC709" s="123"/>
      <c r="CD709" s="122" t="n">
        <f aca="false">SUM(CA709:CC709)</f>
        <v>0</v>
      </c>
      <c r="CE709" s="123"/>
      <c r="CF709" s="123"/>
      <c r="CG709" s="123"/>
      <c r="CH709" s="123"/>
      <c r="CI709" s="123"/>
      <c r="CJ709" s="122" t="n">
        <f aca="false">SUM(CF709:CI709)</f>
        <v>0</v>
      </c>
      <c r="CK709" s="123" t="n">
        <f aca="false">BN709+BR709+BV709+BZ709+CD709+CE709+CJ709</f>
        <v>0</v>
      </c>
      <c r="CL709" s="125"/>
      <c r="CM709" s="126"/>
      <c r="CN709" s="32"/>
      <c r="CO709" s="32"/>
      <c r="CP709" s="32"/>
      <c r="CQ709" s="32"/>
      <c r="CR709" s="32"/>
      <c r="CS709" s="32"/>
      <c r="CT709" s="32"/>
    </row>
    <row r="710" customFormat="false" ht="24.75" hidden="false" customHeight="true" outlineLevel="0" collapsed="false">
      <c r="A710" s="32"/>
      <c r="B710" s="106" t="n">
        <f aca="false">B709+1</f>
        <v>95</v>
      </c>
      <c r="C710" s="117" t="n">
        <f aca="false">INDEX(_Rge_Projectdata_IC,$B710,MATCH(C$10,_Rge_Headline_Projectdata,0))</f>
        <v>0</v>
      </c>
      <c r="D710" s="117" t="n">
        <f aca="false">INDEX(_Rge_Projectdata_IC,$B710,MATCH(D$10,_Rge_Headline_Projectdata,0))</f>
        <v>0</v>
      </c>
      <c r="E710" s="118" t="str">
        <f aca="false" t="array" ref="E710:E710">IF(INDEX(_Rge_Projectdata_IC,$B710,MATCH(E$10,_Rge_Headline_Projectdata,0))=0,"",INDEX(_Rge_Projectdata_IC,$B710,MATCH(E$10,_Rge_Headline_Projectdata,0)))</f>
        <v/>
      </c>
      <c r="F710" s="119" t="str">
        <f aca="false">IF(E710&lt;=0,"Open","Closed")</f>
        <v>Closed</v>
      </c>
      <c r="G710" s="120"/>
      <c r="H710" s="121"/>
      <c r="I710" s="121"/>
      <c r="J710" s="121"/>
      <c r="K710" s="122" t="n">
        <f aca="false">SUM(H710:J710)</f>
        <v>0</v>
      </c>
      <c r="L710" s="123"/>
      <c r="M710" s="123"/>
      <c r="N710" s="123"/>
      <c r="O710" s="122" t="n">
        <f aca="false">SUM(L710:N710)</f>
        <v>0</v>
      </c>
      <c r="P710" s="123"/>
      <c r="Q710" s="123"/>
      <c r="R710" s="123"/>
      <c r="S710" s="122" t="n">
        <f aca="false">SUM(P710:R710)</f>
        <v>0</v>
      </c>
      <c r="T710" s="123"/>
      <c r="U710" s="123"/>
      <c r="V710" s="123"/>
      <c r="W710" s="122" t="n">
        <f aca="false">SUM(T710:V710)</f>
        <v>0</v>
      </c>
      <c r="X710" s="123"/>
      <c r="Y710" s="123"/>
      <c r="Z710" s="123"/>
      <c r="AA710" s="122" t="n">
        <f aca="false">SUM(X710:Z710)</f>
        <v>0</v>
      </c>
      <c r="AB710" s="123"/>
      <c r="AC710" s="123"/>
      <c r="AD710" s="123"/>
      <c r="AE710" s="123"/>
      <c r="AF710" s="123"/>
      <c r="AG710" s="122" t="n">
        <f aca="false">SUM(AC710:AF710)</f>
        <v>0</v>
      </c>
      <c r="AH710" s="123" t="n">
        <f aca="false">K710+O710+S710+W710+AA710+AB710+AG710</f>
        <v>0</v>
      </c>
      <c r="AI710" s="121"/>
      <c r="AJ710" s="121"/>
      <c r="AK710" s="121"/>
      <c r="AL710" s="121"/>
      <c r="AM710" s="122" t="n">
        <f aca="false">SUM(AJ710:AL710)</f>
        <v>0</v>
      </c>
      <c r="AN710" s="123"/>
      <c r="AO710" s="123"/>
      <c r="AP710" s="123"/>
      <c r="AQ710" s="122" t="n">
        <f aca="false">SUM(AN710:AP710)</f>
        <v>0</v>
      </c>
      <c r="AR710" s="123"/>
      <c r="AS710" s="123"/>
      <c r="AT710" s="123"/>
      <c r="AU710" s="122" t="n">
        <f aca="false">SUM(AR710:AT710)</f>
        <v>0</v>
      </c>
      <c r="AV710" s="123"/>
      <c r="AW710" s="123"/>
      <c r="AX710" s="123"/>
      <c r="AY710" s="122" t="n">
        <f aca="false">SUM(AV710:AX710)</f>
        <v>0</v>
      </c>
      <c r="AZ710" s="123"/>
      <c r="BA710" s="123"/>
      <c r="BB710" s="123"/>
      <c r="BC710" s="122" t="n">
        <f aca="false">SUM(AZ710:BB710)</f>
        <v>0</v>
      </c>
      <c r="BD710" s="123"/>
      <c r="BE710" s="123"/>
      <c r="BF710" s="123"/>
      <c r="BG710" s="123"/>
      <c r="BH710" s="123"/>
      <c r="BI710" s="122" t="n">
        <f aca="false">SUM(BE710:BH710)</f>
        <v>0</v>
      </c>
      <c r="BJ710" s="124" t="n">
        <f aca="false">AM710+AQ710+AU710+AY710+BC710+BD710+BI710</f>
        <v>0</v>
      </c>
      <c r="BK710" s="120"/>
      <c r="BL710" s="121"/>
      <c r="BM710" s="121"/>
      <c r="BN710" s="122" t="n">
        <f aca="false">SUM(BK710:BM710)</f>
        <v>0</v>
      </c>
      <c r="BO710" s="123"/>
      <c r="BP710" s="123"/>
      <c r="BQ710" s="123"/>
      <c r="BR710" s="122" t="n">
        <f aca="false">SUM(BO710:BQ710)</f>
        <v>0</v>
      </c>
      <c r="BS710" s="123"/>
      <c r="BT710" s="123"/>
      <c r="BU710" s="123"/>
      <c r="BV710" s="122" t="n">
        <f aca="false">SUM(BS710:BU710)</f>
        <v>0</v>
      </c>
      <c r="BW710" s="123"/>
      <c r="BX710" s="123"/>
      <c r="BY710" s="123"/>
      <c r="BZ710" s="122" t="n">
        <f aca="false">SUM(BW710:BY710)</f>
        <v>0</v>
      </c>
      <c r="CA710" s="123"/>
      <c r="CB710" s="123"/>
      <c r="CC710" s="123"/>
      <c r="CD710" s="122" t="n">
        <f aca="false">SUM(CA710:CC710)</f>
        <v>0</v>
      </c>
      <c r="CE710" s="123"/>
      <c r="CF710" s="123"/>
      <c r="CG710" s="123"/>
      <c r="CH710" s="123"/>
      <c r="CI710" s="123"/>
      <c r="CJ710" s="122" t="n">
        <f aca="false">SUM(CF710:CI710)</f>
        <v>0</v>
      </c>
      <c r="CK710" s="123" t="n">
        <f aca="false">BN710+BR710+BV710+BZ710+CD710+CE710+CJ710</f>
        <v>0</v>
      </c>
      <c r="CL710" s="125"/>
      <c r="CM710" s="126"/>
      <c r="CN710" s="32"/>
      <c r="CO710" s="32"/>
      <c r="CP710" s="32"/>
      <c r="CQ710" s="32"/>
      <c r="CR710" s="32"/>
      <c r="CS710" s="32"/>
      <c r="CT710" s="32"/>
    </row>
    <row r="711" customFormat="false" ht="24.75" hidden="false" customHeight="true" outlineLevel="0" collapsed="false">
      <c r="A711" s="32"/>
      <c r="B711" s="106" t="n">
        <f aca="false">B710+1</f>
        <v>96</v>
      </c>
      <c r="C711" s="117" t="n">
        <f aca="false">INDEX(_Rge_Projectdata_IC,$B711,MATCH(C$10,_Rge_Headline_Projectdata,0))</f>
        <v>0</v>
      </c>
      <c r="D711" s="117" t="n">
        <f aca="false">INDEX(_Rge_Projectdata_IC,$B711,MATCH(D$10,_Rge_Headline_Projectdata,0))</f>
        <v>0</v>
      </c>
      <c r="E711" s="118" t="str">
        <f aca="false" t="array" ref="E711:E711">IF(INDEX(_Rge_Projectdata_IC,$B711,MATCH(E$10,_Rge_Headline_Projectdata,0))=0,"",INDEX(_Rge_Projectdata_IC,$B711,MATCH(E$10,_Rge_Headline_Projectdata,0)))</f>
        <v/>
      </c>
      <c r="F711" s="119" t="str">
        <f aca="false">IF(E711&lt;=0,"Open","Closed")</f>
        <v>Closed</v>
      </c>
      <c r="G711" s="120"/>
      <c r="H711" s="121"/>
      <c r="I711" s="121"/>
      <c r="J711" s="121"/>
      <c r="K711" s="122" t="n">
        <f aca="false">SUM(H711:J711)</f>
        <v>0</v>
      </c>
      <c r="L711" s="123"/>
      <c r="M711" s="123"/>
      <c r="N711" s="123"/>
      <c r="O711" s="122" t="n">
        <f aca="false">SUM(L711:N711)</f>
        <v>0</v>
      </c>
      <c r="P711" s="123"/>
      <c r="Q711" s="123"/>
      <c r="R711" s="123"/>
      <c r="S711" s="122" t="n">
        <f aca="false">SUM(P711:R711)</f>
        <v>0</v>
      </c>
      <c r="T711" s="123"/>
      <c r="U711" s="123"/>
      <c r="V711" s="123"/>
      <c r="W711" s="122" t="n">
        <f aca="false">SUM(T711:V711)</f>
        <v>0</v>
      </c>
      <c r="X711" s="123"/>
      <c r="Y711" s="123"/>
      <c r="Z711" s="123"/>
      <c r="AA711" s="122" t="n">
        <f aca="false">SUM(X711:Z711)</f>
        <v>0</v>
      </c>
      <c r="AB711" s="123"/>
      <c r="AC711" s="123"/>
      <c r="AD711" s="123"/>
      <c r="AE711" s="123"/>
      <c r="AF711" s="123"/>
      <c r="AG711" s="122" t="n">
        <f aca="false">SUM(AC711:AF711)</f>
        <v>0</v>
      </c>
      <c r="AH711" s="123" t="n">
        <f aca="false">K711+O711+S711+W711+AA711+AB711+AG711</f>
        <v>0</v>
      </c>
      <c r="AI711" s="121"/>
      <c r="AJ711" s="121"/>
      <c r="AK711" s="121"/>
      <c r="AL711" s="121"/>
      <c r="AM711" s="122" t="n">
        <f aca="false">SUM(AJ711:AL711)</f>
        <v>0</v>
      </c>
      <c r="AN711" s="123"/>
      <c r="AO711" s="123"/>
      <c r="AP711" s="123"/>
      <c r="AQ711" s="122" t="n">
        <f aca="false">SUM(AN711:AP711)</f>
        <v>0</v>
      </c>
      <c r="AR711" s="123"/>
      <c r="AS711" s="123"/>
      <c r="AT711" s="123"/>
      <c r="AU711" s="122" t="n">
        <f aca="false">SUM(AR711:AT711)</f>
        <v>0</v>
      </c>
      <c r="AV711" s="123"/>
      <c r="AW711" s="123"/>
      <c r="AX711" s="123"/>
      <c r="AY711" s="122" t="n">
        <f aca="false">SUM(AV711:AX711)</f>
        <v>0</v>
      </c>
      <c r="AZ711" s="123"/>
      <c r="BA711" s="123"/>
      <c r="BB711" s="123"/>
      <c r="BC711" s="122" t="n">
        <f aca="false">SUM(AZ711:BB711)</f>
        <v>0</v>
      </c>
      <c r="BD711" s="123"/>
      <c r="BE711" s="123"/>
      <c r="BF711" s="123"/>
      <c r="BG711" s="123"/>
      <c r="BH711" s="123"/>
      <c r="BI711" s="122" t="n">
        <f aca="false">SUM(BE711:BH711)</f>
        <v>0</v>
      </c>
      <c r="BJ711" s="124" t="n">
        <f aca="false">AM711+AQ711+AU711+AY711+BC711+BD711+BI711</f>
        <v>0</v>
      </c>
      <c r="BK711" s="120"/>
      <c r="BL711" s="121"/>
      <c r="BM711" s="121"/>
      <c r="BN711" s="122" t="n">
        <f aca="false">SUM(BK711:BM711)</f>
        <v>0</v>
      </c>
      <c r="BO711" s="123"/>
      <c r="BP711" s="123"/>
      <c r="BQ711" s="123"/>
      <c r="BR711" s="122" t="n">
        <f aca="false">SUM(BO711:BQ711)</f>
        <v>0</v>
      </c>
      <c r="BS711" s="123"/>
      <c r="BT711" s="123"/>
      <c r="BU711" s="123"/>
      <c r="BV711" s="122" t="n">
        <f aca="false">SUM(BS711:BU711)</f>
        <v>0</v>
      </c>
      <c r="BW711" s="123"/>
      <c r="BX711" s="123"/>
      <c r="BY711" s="123"/>
      <c r="BZ711" s="122" t="n">
        <f aca="false">SUM(BW711:BY711)</f>
        <v>0</v>
      </c>
      <c r="CA711" s="123"/>
      <c r="CB711" s="123"/>
      <c r="CC711" s="123"/>
      <c r="CD711" s="122" t="n">
        <f aca="false">SUM(CA711:CC711)</f>
        <v>0</v>
      </c>
      <c r="CE711" s="123"/>
      <c r="CF711" s="123"/>
      <c r="CG711" s="123"/>
      <c r="CH711" s="123"/>
      <c r="CI711" s="123"/>
      <c r="CJ711" s="122" t="n">
        <f aca="false">SUM(CF711:CI711)</f>
        <v>0</v>
      </c>
      <c r="CK711" s="123" t="n">
        <f aca="false">BN711+BR711+BV711+BZ711+CD711+CE711+CJ711</f>
        <v>0</v>
      </c>
      <c r="CL711" s="125"/>
      <c r="CM711" s="126"/>
      <c r="CN711" s="32"/>
      <c r="CO711" s="32"/>
      <c r="CP711" s="32"/>
      <c r="CQ711" s="32"/>
      <c r="CR711" s="32"/>
      <c r="CS711" s="32"/>
      <c r="CT711" s="32"/>
    </row>
    <row r="712" customFormat="false" ht="24.75" hidden="false" customHeight="true" outlineLevel="0" collapsed="false">
      <c r="A712" s="32"/>
      <c r="B712" s="106" t="n">
        <f aca="false">B711+1</f>
        <v>97</v>
      </c>
      <c r="C712" s="117" t="n">
        <f aca="false">INDEX(_Rge_Projectdata_IC,$B712,MATCH(C$10,_Rge_Headline_Projectdata,0))</f>
        <v>0</v>
      </c>
      <c r="D712" s="117" t="n">
        <f aca="false">INDEX(_Rge_Projectdata_IC,$B712,MATCH(D$10,_Rge_Headline_Projectdata,0))</f>
        <v>0</v>
      </c>
      <c r="E712" s="118" t="str">
        <f aca="false" t="array" ref="E712:E712">IF(INDEX(_Rge_Projectdata_IC,$B712,MATCH(E$10,_Rge_Headline_Projectdata,0))=0,"",INDEX(_Rge_Projectdata_IC,$B712,MATCH(E$10,_Rge_Headline_Projectdata,0)))</f>
        <v/>
      </c>
      <c r="F712" s="119" t="str">
        <f aca="false">IF(E712&lt;=0,"Open","Closed")</f>
        <v>Closed</v>
      </c>
      <c r="G712" s="120"/>
      <c r="H712" s="121"/>
      <c r="I712" s="121"/>
      <c r="J712" s="121"/>
      <c r="K712" s="122" t="n">
        <f aca="false">SUM(H712:J712)</f>
        <v>0</v>
      </c>
      <c r="L712" s="123"/>
      <c r="M712" s="123"/>
      <c r="N712" s="123"/>
      <c r="O712" s="122" t="n">
        <f aca="false">SUM(L712:N712)</f>
        <v>0</v>
      </c>
      <c r="P712" s="123"/>
      <c r="Q712" s="123"/>
      <c r="R712" s="123"/>
      <c r="S712" s="122" t="n">
        <f aca="false">SUM(P712:R712)</f>
        <v>0</v>
      </c>
      <c r="T712" s="123"/>
      <c r="U712" s="123"/>
      <c r="V712" s="123"/>
      <c r="W712" s="122" t="n">
        <f aca="false">SUM(T712:V712)</f>
        <v>0</v>
      </c>
      <c r="X712" s="123"/>
      <c r="Y712" s="123"/>
      <c r="Z712" s="123"/>
      <c r="AA712" s="122" t="n">
        <f aca="false">SUM(X712:Z712)</f>
        <v>0</v>
      </c>
      <c r="AB712" s="123"/>
      <c r="AC712" s="123"/>
      <c r="AD712" s="123"/>
      <c r="AE712" s="123"/>
      <c r="AF712" s="123"/>
      <c r="AG712" s="122" t="n">
        <f aca="false">SUM(AC712:AF712)</f>
        <v>0</v>
      </c>
      <c r="AH712" s="123" t="n">
        <f aca="false">K712+O712+S712+W712+AA712+AB712+AG712</f>
        <v>0</v>
      </c>
      <c r="AI712" s="121"/>
      <c r="AJ712" s="121"/>
      <c r="AK712" s="121"/>
      <c r="AL712" s="121"/>
      <c r="AM712" s="122" t="n">
        <f aca="false">SUM(AJ712:AL712)</f>
        <v>0</v>
      </c>
      <c r="AN712" s="123"/>
      <c r="AO712" s="123"/>
      <c r="AP712" s="123"/>
      <c r="AQ712" s="122" t="n">
        <f aca="false">SUM(AN712:AP712)</f>
        <v>0</v>
      </c>
      <c r="AR712" s="123"/>
      <c r="AS712" s="123"/>
      <c r="AT712" s="123"/>
      <c r="AU712" s="122" t="n">
        <f aca="false">SUM(AR712:AT712)</f>
        <v>0</v>
      </c>
      <c r="AV712" s="123"/>
      <c r="AW712" s="123"/>
      <c r="AX712" s="123"/>
      <c r="AY712" s="122" t="n">
        <f aca="false">SUM(AV712:AX712)</f>
        <v>0</v>
      </c>
      <c r="AZ712" s="123"/>
      <c r="BA712" s="123"/>
      <c r="BB712" s="123"/>
      <c r="BC712" s="122" t="n">
        <f aca="false">SUM(AZ712:BB712)</f>
        <v>0</v>
      </c>
      <c r="BD712" s="123"/>
      <c r="BE712" s="123"/>
      <c r="BF712" s="123"/>
      <c r="BG712" s="123"/>
      <c r="BH712" s="123"/>
      <c r="BI712" s="122" t="n">
        <f aca="false">SUM(BE712:BH712)</f>
        <v>0</v>
      </c>
      <c r="BJ712" s="124" t="n">
        <f aca="false">AM712+AQ712+AU712+AY712+BC712+BD712+BI712</f>
        <v>0</v>
      </c>
      <c r="BK712" s="120"/>
      <c r="BL712" s="121"/>
      <c r="BM712" s="121"/>
      <c r="BN712" s="122" t="n">
        <f aca="false">SUM(BK712:BM712)</f>
        <v>0</v>
      </c>
      <c r="BO712" s="123"/>
      <c r="BP712" s="123"/>
      <c r="BQ712" s="123"/>
      <c r="BR712" s="122" t="n">
        <f aca="false">SUM(BO712:BQ712)</f>
        <v>0</v>
      </c>
      <c r="BS712" s="123"/>
      <c r="BT712" s="123"/>
      <c r="BU712" s="123"/>
      <c r="BV712" s="122" t="n">
        <f aca="false">SUM(BS712:BU712)</f>
        <v>0</v>
      </c>
      <c r="BW712" s="123"/>
      <c r="BX712" s="123"/>
      <c r="BY712" s="123"/>
      <c r="BZ712" s="122" t="n">
        <f aca="false">SUM(BW712:BY712)</f>
        <v>0</v>
      </c>
      <c r="CA712" s="123"/>
      <c r="CB712" s="123"/>
      <c r="CC712" s="123"/>
      <c r="CD712" s="122" t="n">
        <f aca="false">SUM(CA712:CC712)</f>
        <v>0</v>
      </c>
      <c r="CE712" s="123"/>
      <c r="CF712" s="123"/>
      <c r="CG712" s="123"/>
      <c r="CH712" s="123"/>
      <c r="CI712" s="123"/>
      <c r="CJ712" s="122" t="n">
        <f aca="false">SUM(CF712:CI712)</f>
        <v>0</v>
      </c>
      <c r="CK712" s="123" t="n">
        <f aca="false">BN712+BR712+BV712+BZ712+CD712+CE712+CJ712</f>
        <v>0</v>
      </c>
      <c r="CL712" s="125"/>
      <c r="CM712" s="126"/>
      <c r="CN712" s="32"/>
      <c r="CO712" s="32"/>
      <c r="CP712" s="32"/>
      <c r="CQ712" s="32"/>
      <c r="CR712" s="32"/>
      <c r="CS712" s="32"/>
      <c r="CT712" s="32"/>
    </row>
    <row r="713" customFormat="false" ht="24.75" hidden="false" customHeight="true" outlineLevel="0" collapsed="false">
      <c r="A713" s="32"/>
      <c r="B713" s="106" t="n">
        <f aca="false">B712+1</f>
        <v>98</v>
      </c>
      <c r="C713" s="117" t="n">
        <f aca="false">INDEX(_Rge_Projectdata_IC,$B713,MATCH(C$10,_Rge_Headline_Projectdata,0))</f>
        <v>0</v>
      </c>
      <c r="D713" s="117" t="n">
        <f aca="false">INDEX(_Rge_Projectdata_IC,$B713,MATCH(D$10,_Rge_Headline_Projectdata,0))</f>
        <v>0</v>
      </c>
      <c r="E713" s="118" t="str">
        <f aca="false" t="array" ref="E713:E713">IF(INDEX(_Rge_Projectdata_IC,$B713,MATCH(E$10,_Rge_Headline_Projectdata,0))=0,"",INDEX(_Rge_Projectdata_IC,$B713,MATCH(E$10,_Rge_Headline_Projectdata,0)))</f>
        <v/>
      </c>
      <c r="F713" s="119" t="str">
        <f aca="false">IF(E713&lt;=0,"Open","Closed")</f>
        <v>Closed</v>
      </c>
      <c r="G713" s="120"/>
      <c r="H713" s="121"/>
      <c r="I713" s="121"/>
      <c r="J713" s="121"/>
      <c r="K713" s="122" t="n">
        <f aca="false">SUM(H713:J713)</f>
        <v>0</v>
      </c>
      <c r="L713" s="123"/>
      <c r="M713" s="123"/>
      <c r="N713" s="123"/>
      <c r="O713" s="122" t="n">
        <f aca="false">SUM(L713:N713)</f>
        <v>0</v>
      </c>
      <c r="P713" s="123"/>
      <c r="Q713" s="123"/>
      <c r="R713" s="123"/>
      <c r="S713" s="122" t="n">
        <f aca="false">SUM(P713:R713)</f>
        <v>0</v>
      </c>
      <c r="T713" s="123"/>
      <c r="U713" s="123"/>
      <c r="V713" s="123"/>
      <c r="W713" s="122" t="n">
        <f aca="false">SUM(T713:V713)</f>
        <v>0</v>
      </c>
      <c r="X713" s="123"/>
      <c r="Y713" s="123"/>
      <c r="Z713" s="123"/>
      <c r="AA713" s="122" t="n">
        <f aca="false">SUM(X713:Z713)</f>
        <v>0</v>
      </c>
      <c r="AB713" s="123"/>
      <c r="AC713" s="123"/>
      <c r="AD713" s="123"/>
      <c r="AE713" s="123"/>
      <c r="AF713" s="123"/>
      <c r="AG713" s="122" t="n">
        <f aca="false">SUM(AC713:AF713)</f>
        <v>0</v>
      </c>
      <c r="AH713" s="123" t="n">
        <f aca="false">K713+O713+S713+W713+AA713+AB713+AG713</f>
        <v>0</v>
      </c>
      <c r="AI713" s="121"/>
      <c r="AJ713" s="121"/>
      <c r="AK713" s="121"/>
      <c r="AL713" s="121"/>
      <c r="AM713" s="122" t="n">
        <f aca="false">SUM(AJ713:AL713)</f>
        <v>0</v>
      </c>
      <c r="AN713" s="123"/>
      <c r="AO713" s="123"/>
      <c r="AP713" s="123"/>
      <c r="AQ713" s="122" t="n">
        <f aca="false">SUM(AN713:AP713)</f>
        <v>0</v>
      </c>
      <c r="AR713" s="123"/>
      <c r="AS713" s="123"/>
      <c r="AT713" s="123"/>
      <c r="AU713" s="122" t="n">
        <f aca="false">SUM(AR713:AT713)</f>
        <v>0</v>
      </c>
      <c r="AV713" s="123"/>
      <c r="AW713" s="123"/>
      <c r="AX713" s="123"/>
      <c r="AY713" s="122" t="n">
        <f aca="false">SUM(AV713:AX713)</f>
        <v>0</v>
      </c>
      <c r="AZ713" s="123"/>
      <c r="BA713" s="123"/>
      <c r="BB713" s="123"/>
      <c r="BC713" s="122" t="n">
        <f aca="false">SUM(AZ713:BB713)</f>
        <v>0</v>
      </c>
      <c r="BD713" s="123"/>
      <c r="BE713" s="123"/>
      <c r="BF713" s="123"/>
      <c r="BG713" s="123"/>
      <c r="BH713" s="123"/>
      <c r="BI713" s="122" t="n">
        <f aca="false">SUM(BE713:BH713)</f>
        <v>0</v>
      </c>
      <c r="BJ713" s="124" t="n">
        <f aca="false">AM713+AQ713+AU713+AY713+BC713+BD713+BI713</f>
        <v>0</v>
      </c>
      <c r="BK713" s="120"/>
      <c r="BL713" s="121"/>
      <c r="BM713" s="121"/>
      <c r="BN713" s="122" t="n">
        <f aca="false">SUM(BK713:BM713)</f>
        <v>0</v>
      </c>
      <c r="BO713" s="123"/>
      <c r="BP713" s="123"/>
      <c r="BQ713" s="123"/>
      <c r="BR713" s="122" t="n">
        <f aca="false">SUM(BO713:BQ713)</f>
        <v>0</v>
      </c>
      <c r="BS713" s="123"/>
      <c r="BT713" s="123"/>
      <c r="BU713" s="123"/>
      <c r="BV713" s="122" t="n">
        <f aca="false">SUM(BS713:BU713)</f>
        <v>0</v>
      </c>
      <c r="BW713" s="123"/>
      <c r="BX713" s="123"/>
      <c r="BY713" s="123"/>
      <c r="BZ713" s="122" t="n">
        <f aca="false">SUM(BW713:BY713)</f>
        <v>0</v>
      </c>
      <c r="CA713" s="123"/>
      <c r="CB713" s="123"/>
      <c r="CC713" s="123"/>
      <c r="CD713" s="122" t="n">
        <f aca="false">SUM(CA713:CC713)</f>
        <v>0</v>
      </c>
      <c r="CE713" s="123"/>
      <c r="CF713" s="123"/>
      <c r="CG713" s="123"/>
      <c r="CH713" s="123"/>
      <c r="CI713" s="123"/>
      <c r="CJ713" s="122" t="n">
        <f aca="false">SUM(CF713:CI713)</f>
        <v>0</v>
      </c>
      <c r="CK713" s="123" t="n">
        <f aca="false">BN713+BR713+BV713+BZ713+CD713+CE713+CJ713</f>
        <v>0</v>
      </c>
      <c r="CL713" s="125"/>
      <c r="CM713" s="126"/>
      <c r="CN713" s="32"/>
      <c r="CO713" s="32"/>
      <c r="CP713" s="32"/>
      <c r="CQ713" s="32"/>
      <c r="CR713" s="32"/>
      <c r="CS713" s="32"/>
      <c r="CT713" s="32"/>
    </row>
    <row r="714" customFormat="false" ht="24.75" hidden="false" customHeight="true" outlineLevel="0" collapsed="false">
      <c r="A714" s="32"/>
      <c r="B714" s="106" t="n">
        <f aca="false">B713+1</f>
        <v>99</v>
      </c>
      <c r="C714" s="117" t="n">
        <f aca="false">INDEX(_Rge_Projectdata_IC,$B714,MATCH(C$10,_Rge_Headline_Projectdata,0))</f>
        <v>0</v>
      </c>
      <c r="D714" s="117" t="n">
        <f aca="false">INDEX(_Rge_Projectdata_IC,$B714,MATCH(D$10,_Rge_Headline_Projectdata,0))</f>
        <v>0</v>
      </c>
      <c r="E714" s="118" t="str">
        <f aca="false" t="array" ref="E714:E714">IF(INDEX(_Rge_Projectdata_IC,$B714,MATCH(E$10,_Rge_Headline_Projectdata,0))=0,"",INDEX(_Rge_Projectdata_IC,$B714,MATCH(E$10,_Rge_Headline_Projectdata,0)))</f>
        <v/>
      </c>
      <c r="F714" s="119" t="str">
        <f aca="false">IF(E714&lt;=0,"Open","Closed")</f>
        <v>Closed</v>
      </c>
      <c r="G714" s="120"/>
      <c r="H714" s="121"/>
      <c r="I714" s="121"/>
      <c r="J714" s="121"/>
      <c r="K714" s="122" t="n">
        <f aca="false">SUM(H714:J714)</f>
        <v>0</v>
      </c>
      <c r="L714" s="123"/>
      <c r="M714" s="123"/>
      <c r="N714" s="123"/>
      <c r="O714" s="122" t="n">
        <f aca="false">SUM(L714:N714)</f>
        <v>0</v>
      </c>
      <c r="P714" s="123"/>
      <c r="Q714" s="123"/>
      <c r="R714" s="123"/>
      <c r="S714" s="122" t="n">
        <f aca="false">SUM(P714:R714)</f>
        <v>0</v>
      </c>
      <c r="T714" s="123"/>
      <c r="U714" s="123"/>
      <c r="V714" s="123"/>
      <c r="W714" s="122" t="n">
        <f aca="false">SUM(T714:V714)</f>
        <v>0</v>
      </c>
      <c r="X714" s="123"/>
      <c r="Y714" s="123"/>
      <c r="Z714" s="123"/>
      <c r="AA714" s="122" t="n">
        <f aca="false">SUM(X714:Z714)</f>
        <v>0</v>
      </c>
      <c r="AB714" s="123"/>
      <c r="AC714" s="123"/>
      <c r="AD714" s="123"/>
      <c r="AE714" s="123"/>
      <c r="AF714" s="123"/>
      <c r="AG714" s="122" t="n">
        <f aca="false">SUM(AC714:AF714)</f>
        <v>0</v>
      </c>
      <c r="AH714" s="123" t="n">
        <f aca="false">K714+O714+S714+W714+AA714+AB714+AG714</f>
        <v>0</v>
      </c>
      <c r="AI714" s="121"/>
      <c r="AJ714" s="121"/>
      <c r="AK714" s="121"/>
      <c r="AL714" s="121"/>
      <c r="AM714" s="122" t="n">
        <f aca="false">SUM(AJ714:AL714)</f>
        <v>0</v>
      </c>
      <c r="AN714" s="123"/>
      <c r="AO714" s="123"/>
      <c r="AP714" s="123"/>
      <c r="AQ714" s="122" t="n">
        <f aca="false">SUM(AN714:AP714)</f>
        <v>0</v>
      </c>
      <c r="AR714" s="123"/>
      <c r="AS714" s="123"/>
      <c r="AT714" s="123"/>
      <c r="AU714" s="122" t="n">
        <f aca="false">SUM(AR714:AT714)</f>
        <v>0</v>
      </c>
      <c r="AV714" s="123"/>
      <c r="AW714" s="123"/>
      <c r="AX714" s="123"/>
      <c r="AY714" s="122" t="n">
        <f aca="false">SUM(AV714:AX714)</f>
        <v>0</v>
      </c>
      <c r="AZ714" s="123"/>
      <c r="BA714" s="123"/>
      <c r="BB714" s="123"/>
      <c r="BC714" s="122" t="n">
        <f aca="false">SUM(AZ714:BB714)</f>
        <v>0</v>
      </c>
      <c r="BD714" s="123"/>
      <c r="BE714" s="123"/>
      <c r="BF714" s="123"/>
      <c r="BG714" s="123"/>
      <c r="BH714" s="123"/>
      <c r="BI714" s="122" t="n">
        <f aca="false">SUM(BE714:BH714)</f>
        <v>0</v>
      </c>
      <c r="BJ714" s="124" t="n">
        <f aca="false">AM714+AQ714+AU714+AY714+BC714+BD714+BI714</f>
        <v>0</v>
      </c>
      <c r="BK714" s="120"/>
      <c r="BL714" s="121"/>
      <c r="BM714" s="121"/>
      <c r="BN714" s="122" t="n">
        <f aca="false">SUM(BK714:BM714)</f>
        <v>0</v>
      </c>
      <c r="BO714" s="123"/>
      <c r="BP714" s="123"/>
      <c r="BQ714" s="123"/>
      <c r="BR714" s="122" t="n">
        <f aca="false">SUM(BO714:BQ714)</f>
        <v>0</v>
      </c>
      <c r="BS714" s="123"/>
      <c r="BT714" s="123"/>
      <c r="BU714" s="123"/>
      <c r="BV714" s="122" t="n">
        <f aca="false">SUM(BS714:BU714)</f>
        <v>0</v>
      </c>
      <c r="BW714" s="123"/>
      <c r="BX714" s="123"/>
      <c r="BY714" s="123"/>
      <c r="BZ714" s="122" t="n">
        <f aca="false">SUM(BW714:BY714)</f>
        <v>0</v>
      </c>
      <c r="CA714" s="123"/>
      <c r="CB714" s="123"/>
      <c r="CC714" s="123"/>
      <c r="CD714" s="122" t="n">
        <f aca="false">SUM(CA714:CC714)</f>
        <v>0</v>
      </c>
      <c r="CE714" s="123"/>
      <c r="CF714" s="123"/>
      <c r="CG714" s="123"/>
      <c r="CH714" s="123"/>
      <c r="CI714" s="123"/>
      <c r="CJ714" s="122" t="n">
        <f aca="false">SUM(CF714:CI714)</f>
        <v>0</v>
      </c>
      <c r="CK714" s="123" t="n">
        <f aca="false">BN714+BR714+BV714+BZ714+CD714+CE714+CJ714</f>
        <v>0</v>
      </c>
      <c r="CL714" s="125"/>
      <c r="CM714" s="126"/>
      <c r="CN714" s="32"/>
      <c r="CO714" s="32"/>
      <c r="CP714" s="32"/>
      <c r="CQ714" s="32"/>
      <c r="CR714" s="32"/>
      <c r="CS714" s="32"/>
      <c r="CT714" s="32"/>
    </row>
    <row r="715" customFormat="false" ht="24.75" hidden="false" customHeight="true" outlineLevel="0" collapsed="false">
      <c r="A715" s="32"/>
      <c r="B715" s="106" t="n">
        <f aca="false">B714+1</f>
        <v>100</v>
      </c>
      <c r="C715" s="117" t="n">
        <f aca="false">INDEX(_Rge_Projectdata_IC,$B715,MATCH(C$10,_Rge_Headline_Projectdata,0))</f>
        <v>0</v>
      </c>
      <c r="D715" s="117" t="n">
        <f aca="false">INDEX(_Rge_Projectdata_IC,$B715,MATCH(D$10,_Rge_Headline_Projectdata,0))</f>
        <v>0</v>
      </c>
      <c r="E715" s="118" t="str">
        <f aca="false" t="array" ref="E715:E715">IF(INDEX(_Rge_Projectdata_IC,$B715,MATCH(E$10,_Rge_Headline_Projectdata,0))=0,"",INDEX(_Rge_Projectdata_IC,$B715,MATCH(E$10,_Rge_Headline_Projectdata,0)))</f>
        <v/>
      </c>
      <c r="F715" s="119" t="str">
        <f aca="false">IF(E715&lt;=0,"Open","Closed")</f>
        <v>Closed</v>
      </c>
      <c r="G715" s="120"/>
      <c r="H715" s="121"/>
      <c r="I715" s="121"/>
      <c r="J715" s="121"/>
      <c r="K715" s="122" t="n">
        <f aca="false">SUM(H715:J715)</f>
        <v>0</v>
      </c>
      <c r="L715" s="123"/>
      <c r="M715" s="123"/>
      <c r="N715" s="123"/>
      <c r="O715" s="122" t="n">
        <f aca="false">SUM(L715:N715)</f>
        <v>0</v>
      </c>
      <c r="P715" s="123"/>
      <c r="Q715" s="123"/>
      <c r="R715" s="123"/>
      <c r="S715" s="122" t="n">
        <f aca="false">SUM(P715:R715)</f>
        <v>0</v>
      </c>
      <c r="T715" s="123"/>
      <c r="U715" s="123"/>
      <c r="V715" s="123"/>
      <c r="W715" s="122" t="n">
        <f aca="false">SUM(T715:V715)</f>
        <v>0</v>
      </c>
      <c r="X715" s="123"/>
      <c r="Y715" s="123"/>
      <c r="Z715" s="123"/>
      <c r="AA715" s="122" t="n">
        <f aca="false">SUM(X715:Z715)</f>
        <v>0</v>
      </c>
      <c r="AB715" s="123"/>
      <c r="AC715" s="123"/>
      <c r="AD715" s="123"/>
      <c r="AE715" s="123"/>
      <c r="AF715" s="123"/>
      <c r="AG715" s="122" t="n">
        <f aca="false">SUM(AC715:AF715)</f>
        <v>0</v>
      </c>
      <c r="AH715" s="123" t="n">
        <f aca="false">K715+O715+S715+W715+AA715+AB715+AG715</f>
        <v>0</v>
      </c>
      <c r="AI715" s="121"/>
      <c r="AJ715" s="121"/>
      <c r="AK715" s="121"/>
      <c r="AL715" s="121"/>
      <c r="AM715" s="122" t="n">
        <f aca="false">SUM(AJ715:AL715)</f>
        <v>0</v>
      </c>
      <c r="AN715" s="123"/>
      <c r="AO715" s="123"/>
      <c r="AP715" s="123"/>
      <c r="AQ715" s="122" t="n">
        <f aca="false">SUM(AN715:AP715)</f>
        <v>0</v>
      </c>
      <c r="AR715" s="123"/>
      <c r="AS715" s="123"/>
      <c r="AT715" s="123"/>
      <c r="AU715" s="122" t="n">
        <f aca="false">SUM(AR715:AT715)</f>
        <v>0</v>
      </c>
      <c r="AV715" s="123"/>
      <c r="AW715" s="123"/>
      <c r="AX715" s="123"/>
      <c r="AY715" s="122" t="n">
        <f aca="false">SUM(AV715:AX715)</f>
        <v>0</v>
      </c>
      <c r="AZ715" s="123"/>
      <c r="BA715" s="123"/>
      <c r="BB715" s="123"/>
      <c r="BC715" s="122" t="n">
        <f aca="false">SUM(AZ715:BB715)</f>
        <v>0</v>
      </c>
      <c r="BD715" s="123"/>
      <c r="BE715" s="123"/>
      <c r="BF715" s="123"/>
      <c r="BG715" s="123"/>
      <c r="BH715" s="123"/>
      <c r="BI715" s="122" t="n">
        <f aca="false">SUM(BE715:BH715)</f>
        <v>0</v>
      </c>
      <c r="BJ715" s="124" t="n">
        <f aca="false">AM715+AQ715+AU715+AY715+BC715+BD715+BI715</f>
        <v>0</v>
      </c>
      <c r="BK715" s="120"/>
      <c r="BL715" s="121"/>
      <c r="BM715" s="121"/>
      <c r="BN715" s="122" t="n">
        <f aca="false">SUM(BK715:BM715)</f>
        <v>0</v>
      </c>
      <c r="BO715" s="123"/>
      <c r="BP715" s="123"/>
      <c r="BQ715" s="123"/>
      <c r="BR715" s="122" t="n">
        <f aca="false">SUM(BO715:BQ715)</f>
        <v>0</v>
      </c>
      <c r="BS715" s="123"/>
      <c r="BT715" s="123"/>
      <c r="BU715" s="123"/>
      <c r="BV715" s="122" t="n">
        <f aca="false">SUM(BS715:BU715)</f>
        <v>0</v>
      </c>
      <c r="BW715" s="123"/>
      <c r="BX715" s="123"/>
      <c r="BY715" s="123"/>
      <c r="BZ715" s="122" t="n">
        <f aca="false">SUM(BW715:BY715)</f>
        <v>0</v>
      </c>
      <c r="CA715" s="123"/>
      <c r="CB715" s="123"/>
      <c r="CC715" s="123"/>
      <c r="CD715" s="122" t="n">
        <f aca="false">SUM(CA715:CC715)</f>
        <v>0</v>
      </c>
      <c r="CE715" s="123"/>
      <c r="CF715" s="123"/>
      <c r="CG715" s="123"/>
      <c r="CH715" s="123"/>
      <c r="CI715" s="123"/>
      <c r="CJ715" s="122" t="n">
        <f aca="false">SUM(CF715:CI715)</f>
        <v>0</v>
      </c>
      <c r="CK715" s="123" t="n">
        <f aca="false">BN715+BR715+BV715+BZ715+CD715+CE715+CJ715</f>
        <v>0</v>
      </c>
      <c r="CL715" s="125"/>
      <c r="CM715" s="126"/>
      <c r="CN715" s="32"/>
      <c r="CO715" s="32"/>
      <c r="CP715" s="32"/>
      <c r="CQ715" s="32"/>
      <c r="CR715" s="32"/>
      <c r="CS715" s="32"/>
      <c r="CT715" s="32"/>
    </row>
  </sheetData>
  <autoFilter ref="B10:CM715"/>
  <mergeCells count="11">
    <mergeCell ref="K3:M3"/>
    <mergeCell ref="C8:F8"/>
    <mergeCell ref="G8:AH8"/>
    <mergeCell ref="AI8:BJ8"/>
    <mergeCell ref="BK8:CM8"/>
    <mergeCell ref="E9:F9"/>
    <mergeCell ref="C613:F613"/>
    <mergeCell ref="G613:AH613"/>
    <mergeCell ref="AI613:BJ613"/>
    <mergeCell ref="BK613:CM613"/>
    <mergeCell ref="E615:F615"/>
  </mergeCells>
  <conditionalFormatting sqref="C11:E610 C616:E715">
    <cfRule type="cellIs" priority="2" operator="equal" aboveAverage="0" equalAverage="0" bottom="0" percent="0" rank="0" text="" dxfId="0">
      <formula>0</formula>
    </cfRule>
  </conditionalFormatting>
  <conditionalFormatting sqref="G11:J610">
    <cfRule type="cellIs" priority="3" operator="equal" aboveAverage="0" equalAverage="0" bottom="0" percent="0" rank="0" text="" dxfId="0">
      <formula>0</formula>
    </cfRule>
  </conditionalFormatting>
  <conditionalFormatting sqref="G616:J715">
    <cfRule type="cellIs" priority="4" operator="equal" aboveAverage="0" equalAverage="0" bottom="0" percent="0" rank="0" text="" dxfId="0">
      <formula>0</formula>
    </cfRule>
  </conditionalFormatting>
  <conditionalFormatting sqref="L11:N610">
    <cfRule type="cellIs" priority="5" operator="equal" aboveAverage="0" equalAverage="0" bottom="0" percent="0" rank="0" text="" dxfId="0">
      <formula>0</formula>
    </cfRule>
  </conditionalFormatting>
  <conditionalFormatting sqref="L616:N715">
    <cfRule type="cellIs" priority="6" operator="equal" aboveAverage="0" equalAverage="0" bottom="0" percent="0" rank="0" text="" dxfId="0">
      <formula>0</formula>
    </cfRule>
  </conditionalFormatting>
  <conditionalFormatting sqref="P11:R610 T11:V610 X11:Z610">
    <cfRule type="cellIs" priority="7" operator="equal" aboveAverage="0" equalAverage="0" bottom="0" percent="0" rank="0" text="" dxfId="0">
      <formula>0</formula>
    </cfRule>
  </conditionalFormatting>
  <conditionalFormatting sqref="P616:R715 T616:V715 X616:Z715">
    <cfRule type="cellIs" priority="8" operator="equal" aboveAverage="0" equalAverage="0" bottom="0" percent="0" rank="0" text="" dxfId="0">
      <formula>0</formula>
    </cfRule>
  </conditionalFormatting>
  <conditionalFormatting sqref="AB11:AF610">
    <cfRule type="cellIs" priority="9" operator="equal" aboveAverage="0" equalAverage="0" bottom="0" percent="0" rank="0" text="" dxfId="0">
      <formula>0</formula>
    </cfRule>
  </conditionalFormatting>
  <conditionalFormatting sqref="AB616:AF715">
    <cfRule type="cellIs" priority="10" operator="equal" aboveAverage="0" equalAverage="0" bottom="0" percent="0" rank="0" text="" dxfId="0">
      <formula>0</formula>
    </cfRule>
  </conditionalFormatting>
  <conditionalFormatting sqref="AI11:AL610">
    <cfRule type="cellIs" priority="11" operator="equal" aboveAverage="0" equalAverage="0" bottom="0" percent="0" rank="0" text="" dxfId="0">
      <formula>0</formula>
    </cfRule>
  </conditionalFormatting>
  <conditionalFormatting sqref="AI616:AL715">
    <cfRule type="cellIs" priority="12" operator="equal" aboveAverage="0" equalAverage="0" bottom="0" percent="0" rank="0" text="" dxfId="0">
      <formula>0</formula>
    </cfRule>
  </conditionalFormatting>
  <conditionalFormatting sqref="AN11:AP610">
    <cfRule type="cellIs" priority="13" operator="equal" aboveAverage="0" equalAverage="0" bottom="0" percent="0" rank="0" text="" dxfId="0">
      <formula>0</formula>
    </cfRule>
  </conditionalFormatting>
  <conditionalFormatting sqref="AN616:AP715">
    <cfRule type="cellIs" priority="14" operator="equal" aboveAverage="0" equalAverage="0" bottom="0" percent="0" rank="0" text="" dxfId="0">
      <formula>0</formula>
    </cfRule>
  </conditionalFormatting>
  <conditionalFormatting sqref="AR11:AT610 AV11:AX610 AZ11:BB610">
    <cfRule type="cellIs" priority="15" operator="equal" aboveAverage="0" equalAverage="0" bottom="0" percent="0" rank="0" text="" dxfId="0">
      <formula>0</formula>
    </cfRule>
  </conditionalFormatting>
  <conditionalFormatting sqref="AR616:AT715 AV616:AX715 AZ616:BB715">
    <cfRule type="cellIs" priority="16" operator="equal" aboveAverage="0" equalAverage="0" bottom="0" percent="0" rank="0" text="" dxfId="0">
      <formula>0</formula>
    </cfRule>
  </conditionalFormatting>
  <conditionalFormatting sqref="BD11:BH610">
    <cfRule type="cellIs" priority="17" operator="equal" aboveAverage="0" equalAverage="0" bottom="0" percent="0" rank="0" text="" dxfId="0">
      <formula>0</formula>
    </cfRule>
  </conditionalFormatting>
  <conditionalFormatting sqref="BD616:BH715">
    <cfRule type="cellIs" priority="18" operator="equal" aboveAverage="0" equalAverage="0" bottom="0" percent="0" rank="0" text="" dxfId="0">
      <formula>0</formula>
    </cfRule>
  </conditionalFormatting>
  <conditionalFormatting sqref="BK11:BM610">
    <cfRule type="cellIs" priority="19" operator="equal" aboveAverage="0" equalAverage="0" bottom="0" percent="0" rank="0" text="" dxfId="0">
      <formula>0</formula>
    </cfRule>
  </conditionalFormatting>
  <conditionalFormatting sqref="BK616:BM715">
    <cfRule type="cellIs" priority="20" operator="equal" aboveAverage="0" equalAverage="0" bottom="0" percent="0" rank="0" text="" dxfId="0">
      <formula>0</formula>
    </cfRule>
  </conditionalFormatting>
  <conditionalFormatting sqref="BO11:BQ610">
    <cfRule type="cellIs" priority="21" operator="equal" aboveAverage="0" equalAverage="0" bottom="0" percent="0" rank="0" text="" dxfId="0">
      <formula>0</formula>
    </cfRule>
  </conditionalFormatting>
  <conditionalFormatting sqref="BO616:BQ715">
    <cfRule type="cellIs" priority="22" operator="equal" aboveAverage="0" equalAverage="0" bottom="0" percent="0" rank="0" text="" dxfId="0">
      <formula>0</formula>
    </cfRule>
  </conditionalFormatting>
  <conditionalFormatting sqref="BS11:BU610 BW11:BY610 CA11:CC610">
    <cfRule type="cellIs" priority="23" operator="equal" aboveAverage="0" equalAverage="0" bottom="0" percent="0" rank="0" text="" dxfId="0">
      <formula>0</formula>
    </cfRule>
  </conditionalFormatting>
  <conditionalFormatting sqref="BS616:BU715 BW616:BY715 CA616:CC715">
    <cfRule type="cellIs" priority="24" operator="equal" aboveAverage="0" equalAverage="0" bottom="0" percent="0" rank="0" text="" dxfId="0">
      <formula>0</formula>
    </cfRule>
  </conditionalFormatting>
  <conditionalFormatting sqref="CE11:CI610">
    <cfRule type="cellIs" priority="25" operator="equal" aboveAverage="0" equalAverage="0" bottom="0" percent="0" rank="0" text="" dxfId="0">
      <formula>0</formula>
    </cfRule>
  </conditionalFormatting>
  <conditionalFormatting sqref="CE616:CI715">
    <cfRule type="cellIs" priority="26" operator="equal" aboveAverage="0" equalAverage="0" bottom="0" percent="0" rank="0" text="" dxfId="0">
      <formula>0</formula>
    </cfRule>
  </conditionalFormatting>
  <conditionalFormatting sqref="CL11:CM610">
    <cfRule type="cellIs" priority="27" operator="equal" aboveAverage="0" equalAverage="0" bottom="0" percent="0" rank="0" text="" dxfId="0">
      <formula>0</formula>
    </cfRule>
  </conditionalFormatting>
  <conditionalFormatting sqref="CL616:CM715">
    <cfRule type="cellIs" priority="28" operator="equal" aboveAverage="0" equalAverage="0" bottom="0" percent="0" rank="0" text="" dxfId="0">
      <formula>0</formula>
    </cfRule>
  </conditionalFormatting>
  <printOptions headings="false" gridLines="false" gridLinesSet="true" horizontalCentered="false" verticalCentered="false"/>
  <pageMargins left="0.708333333333333" right="0.708333333333333" top="0.747916666666667" bottom="0.747916666666667" header="0.511811023622047" footer="0"/>
  <pageSetup paperSize="8" scale="100" fitToWidth="1" fitToHeight="0" pageOrder="downThenOver" orientation="landscape" blackAndWhite="false" draft="false" cellComments="none" horizontalDpi="300" verticalDpi="300" copies="1"/>
  <headerFooter differentFirst="false" differentOddEven="false">
    <oddHeader/>
    <oddFooter>&amp;L&amp;F&amp;R&amp;D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W7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4.4453125" defaultRowHeight="15" zeroHeight="false" outlineLevelRow="0" outlineLevelCol="1"/>
  <cols>
    <col collapsed="false" customWidth="true" hidden="false" outlineLevel="0" max="1" min="1" style="0" width="3"/>
    <col collapsed="false" customWidth="true" hidden="false" outlineLevel="0" max="2" min="2" style="0" width="6.57"/>
    <col collapsed="false" customWidth="true" hidden="false" outlineLevel="0" max="3" min="3" style="0" width="3.14"/>
    <col collapsed="false" customWidth="true" hidden="false" outlineLevel="0" max="4" min="4" style="0" width="17.43"/>
    <col collapsed="false" customWidth="true" hidden="false" outlineLevel="0" max="5" min="5" style="0" width="14.71"/>
    <col collapsed="false" customWidth="true" hidden="false" outlineLevel="1" max="17" min="6" style="0" width="0.43"/>
    <col collapsed="false" customWidth="true" hidden="false" outlineLevel="0" max="48" min="18" style="0" width="14.71"/>
    <col collapsed="false" customWidth="true" hidden="false" outlineLevel="0" max="49" min="49" style="0" width="9.14"/>
  </cols>
  <sheetData>
    <row r="1" customFormat="false" ht="15" hidden="false" customHeight="false" outlineLevel="0" collapsed="false">
      <c r="A1" s="162" t="str">
        <f aca="false">IFERROR(MATCH(A$5,_Rge_Dimensions,0),"")</f>
        <v/>
      </c>
      <c r="B1" s="162" t="str">
        <f aca="false">IFERROR(MATCH(B$5,_Rge_Dimensions,0),"")</f>
        <v/>
      </c>
      <c r="C1" s="162" t="str">
        <f aca="false">IFERROR(MATCH(C$5,_Rge_Dimensions,0),"")</f>
        <v/>
      </c>
      <c r="D1" s="162" t="str">
        <f aca="false">IFERROR(MATCH(D$5,_Rge_Dimensions,0),"")</f>
        <v/>
      </c>
      <c r="E1" s="163" t="n">
        <f aca="false">IFERROR(MATCH(E$5,_Rge_Dimensions,0),"")</f>
        <v>5</v>
      </c>
      <c r="F1" s="164" t="n">
        <f aca="false">IFERROR(MATCH(F$5,_Rge_Dimensions,0),"")</f>
        <v>6</v>
      </c>
      <c r="G1" s="164" t="n">
        <f aca="false">IFERROR(MATCH(G$5,_Rge_Dimensions,0),"")</f>
        <v>10</v>
      </c>
      <c r="H1" s="164" t="n">
        <f aca="false">IFERROR(MATCH(H$5,_Rge_Dimensions,0),"")</f>
        <v>14</v>
      </c>
      <c r="I1" s="164" t="n">
        <f aca="false">IFERROR(MATCH(I$5,_Rge_Dimensions,0),"")</f>
        <v>18</v>
      </c>
      <c r="J1" s="164" t="n">
        <f aca="false">IFERROR(MATCH(J$5,_Rge_Dimensions,0),"")</f>
        <v>22</v>
      </c>
      <c r="K1" s="164" t="n">
        <f aca="false">IFERROR(MATCH(K$5,_Rge_Dimensions,0),"")</f>
        <v>26</v>
      </c>
      <c r="L1" s="164" t="n">
        <f aca="false">IFERROR(MATCH(L$5,_Rge_Dimensions,0),"")</f>
        <v>27</v>
      </c>
      <c r="M1" s="164" t="n">
        <f aca="false">IFERROR(MATCH(M$5,_Rge_Dimensions,0),"")</f>
        <v>32</v>
      </c>
      <c r="N1" s="164" t="n">
        <f aca="false">IFERROR(MATCH(N$5,_Rge_Dimensions,0),"")</f>
        <v>33</v>
      </c>
      <c r="O1" s="165" t="str">
        <f aca="false">IFERROR(MATCH(O$5,_Rge_Dimensions,0),"")</f>
        <v/>
      </c>
      <c r="P1" s="165" t="str">
        <f aca="false">IFERROR(MATCH(P$5,_Rge_Dimensions,0),"")</f>
        <v/>
      </c>
      <c r="Q1" s="162" t="str">
        <f aca="false">IFERROR(MATCH(Q$5,_Rge_Dimensions,0),"")</f>
        <v/>
      </c>
      <c r="R1" s="164" t="n">
        <f aca="false">IFERROR(MATCH(R$5,_Rge_Dimensions,0),"")</f>
        <v>34</v>
      </c>
      <c r="S1" s="164" t="n">
        <f aca="false">IFERROR(MATCH(S$5,_Rge_Dimensions,0),"")</f>
        <v>38</v>
      </c>
      <c r="T1" s="164" t="n">
        <f aca="false">IFERROR(MATCH(T$5,_Rge_Dimensions,0),"")</f>
        <v>42</v>
      </c>
      <c r="U1" s="164" t="n">
        <f aca="false">IFERROR(MATCH(U$5,_Rge_Dimensions,0),"")</f>
        <v>46</v>
      </c>
      <c r="V1" s="164" t="n">
        <f aca="false">IFERROR(MATCH(V$5,_Rge_Dimensions,0),"")</f>
        <v>50</v>
      </c>
      <c r="W1" s="164" t="n">
        <f aca="false">IFERROR(MATCH(W$5,_Rge_Dimensions,0),"")</f>
        <v>54</v>
      </c>
      <c r="X1" s="164" t="n">
        <f aca="false">IFERROR(MATCH(X$5,_Rge_Dimensions,0),"")</f>
        <v>55</v>
      </c>
      <c r="Y1" s="164" t="n">
        <f aca="false">IFERROR(MATCH(Y$5,_Rge_Dimensions,0),"")</f>
        <v>60</v>
      </c>
      <c r="Z1" s="164" t="n">
        <f aca="false">IFERROR(MATCH(Z$5,_Rge_Dimensions,0),"")</f>
        <v>61</v>
      </c>
      <c r="AA1" s="165" t="str">
        <f aca="false">IFERROR(MATCH(AA$5,_Rge_Dimensions,0),"")</f>
        <v/>
      </c>
      <c r="AB1" s="165" t="str">
        <f aca="false">IFERROR(MATCH(AB$5,_Rge_Dimensions,0),"")</f>
        <v/>
      </c>
      <c r="AC1" s="164" t="n">
        <f aca="false">IFERROR(MATCH(AC$5,_Rge_Dimensions,0),"")</f>
        <v>89</v>
      </c>
      <c r="AD1" s="164" t="n">
        <f aca="false">IFERROR(MATCH(AD$5,_Rge_Dimensions,0),"")</f>
        <v>65</v>
      </c>
      <c r="AE1" s="164" t="n">
        <f aca="false">IFERROR(MATCH(AE$5,_Rge_Dimensions,0),"")</f>
        <v>69</v>
      </c>
      <c r="AF1" s="164" t="n">
        <f aca="false">IFERROR(MATCH(AF$5,_Rge_Dimensions,0),"")</f>
        <v>73</v>
      </c>
      <c r="AG1" s="164" t="n">
        <f aca="false">IFERROR(MATCH(AG$5,_Rge_Dimensions,0),"")</f>
        <v>77</v>
      </c>
      <c r="AH1" s="164" t="n">
        <f aca="false">IFERROR(MATCH(AH$5,_Rge_Dimensions,0),"")</f>
        <v>81</v>
      </c>
      <c r="AI1" s="164" t="n">
        <f aca="false">IFERROR(MATCH(AI$5,_Rge_Dimensions,0),"")</f>
        <v>82</v>
      </c>
      <c r="AJ1" s="164" t="n">
        <f aca="false">IFERROR(MATCH(AJ$5,_Rge_Dimensions,0),"")</f>
        <v>87</v>
      </c>
      <c r="AK1" s="164" t="n">
        <f aca="false">IFERROR(MATCH(AK$5,_Rge_Dimensions,0),"")</f>
        <v>88</v>
      </c>
      <c r="AL1" s="162" t="str">
        <f aca="false">IFERROR(MATCH(AL$5,_Rge_Dimensions,0),"")</f>
        <v/>
      </c>
      <c r="AM1" s="162" t="str">
        <f aca="false">IFERROR(MATCH(AM$5,_Rge_Dimensions,0),"")</f>
        <v/>
      </c>
      <c r="AN1" s="162" t="str">
        <f aca="false">IFERROR(MATCH(AN$5,_Rge_Dimensions,0),"")</f>
        <v/>
      </c>
      <c r="AO1" s="162" t="str">
        <f aca="false">IFERROR(MATCH(AO$5,_Rge_Dimensions,0),"")</f>
        <v/>
      </c>
      <c r="AP1" s="162" t="str">
        <f aca="false">IFERROR(MATCH(AP$5,_Rge_Dimensions,0),"")</f>
        <v/>
      </c>
      <c r="AQ1" s="162" t="str">
        <f aca="false">IFERROR(MATCH(AQ$5,_Rge_Dimensions,0),"")</f>
        <v/>
      </c>
      <c r="AR1" s="162" t="str">
        <f aca="false">IFERROR(MATCH(AR$5,_Rge_Dimensions,0),"")</f>
        <v/>
      </c>
      <c r="AS1" s="162" t="str">
        <f aca="false">IFERROR(MATCH(AS$5,_Rge_Dimensions,0),"")</f>
        <v/>
      </c>
      <c r="AT1" s="162" t="str">
        <f aca="false">IFERROR(MATCH(AT$5,_Rge_Dimensions,0),"")</f>
        <v/>
      </c>
      <c r="AU1" s="162" t="str">
        <f aca="false">IFERROR(MATCH(AU$5,_Rge_Dimensions,0),"")</f>
        <v/>
      </c>
      <c r="AV1" s="162" t="str">
        <f aca="false">IFERROR(MATCH(AV$5,_Rge_Dimensions,0),"")</f>
        <v/>
      </c>
      <c r="AW1" s="165" t="str">
        <f aca="false">IFERROR(MATCH(AW$5,_Rge_Dimensions,0),"")</f>
        <v/>
      </c>
    </row>
    <row r="2" customFormat="false" ht="18.75" hidden="false" customHeight="true" outlineLevel="0" collapsed="false">
      <c r="A2" s="166"/>
      <c r="B2" s="166"/>
      <c r="C2" s="166"/>
      <c r="D2" s="166"/>
      <c r="E2" s="167"/>
      <c r="F2" s="166"/>
      <c r="G2" s="166"/>
      <c r="H2" s="166"/>
      <c r="I2" s="166"/>
      <c r="J2" s="166"/>
      <c r="K2" s="166"/>
      <c r="L2" s="166"/>
      <c r="M2" s="166"/>
      <c r="N2" s="166"/>
      <c r="O2" s="166"/>
      <c r="P2" s="166"/>
      <c r="Q2" s="166"/>
      <c r="R2" s="166"/>
      <c r="S2" s="166"/>
      <c r="T2" s="166"/>
      <c r="U2" s="166"/>
      <c r="V2" s="166"/>
      <c r="W2" s="166"/>
      <c r="X2" s="166"/>
      <c r="Y2" s="166"/>
      <c r="Z2" s="166"/>
      <c r="AA2" s="166"/>
      <c r="AB2" s="166"/>
      <c r="AC2" s="166"/>
      <c r="AD2" s="166"/>
      <c r="AE2" s="166"/>
      <c r="AF2" s="166"/>
      <c r="AG2" s="166"/>
      <c r="AH2" s="166"/>
      <c r="AI2" s="166"/>
      <c r="AJ2" s="166"/>
      <c r="AK2" s="166"/>
      <c r="AL2" s="166"/>
      <c r="AM2" s="166"/>
      <c r="AN2" s="166"/>
      <c r="AO2" s="166"/>
      <c r="AP2" s="166"/>
      <c r="AQ2" s="166"/>
      <c r="AR2" s="166"/>
      <c r="AS2" s="166"/>
      <c r="AT2" s="166"/>
      <c r="AU2" s="166"/>
      <c r="AV2" s="166"/>
      <c r="AW2" s="166"/>
    </row>
    <row r="3" customFormat="false" ht="61.5" hidden="false" customHeight="true" outlineLevel="0" collapsed="false">
      <c r="A3" s="166"/>
      <c r="B3" s="166"/>
      <c r="C3" s="166"/>
      <c r="D3" s="168" t="s">
        <v>372</v>
      </c>
      <c r="E3" s="169"/>
      <c r="F3" s="170"/>
      <c r="G3" s="170"/>
      <c r="H3" s="170"/>
      <c r="I3" s="170"/>
      <c r="J3" s="170"/>
      <c r="K3" s="170"/>
      <c r="L3" s="170"/>
      <c r="M3" s="170"/>
      <c r="N3" s="170"/>
      <c r="O3" s="170"/>
      <c r="P3" s="170"/>
      <c r="Q3" s="171"/>
      <c r="R3" s="172" t="str">
        <f aca="false">TEXT(_Reportdate,"JJJJ-MM")</f>
        <v>JJJJ-05</v>
      </c>
      <c r="S3" s="172"/>
      <c r="T3" s="172"/>
      <c r="U3" s="173"/>
      <c r="V3" s="174"/>
      <c r="W3" s="174"/>
      <c r="X3" s="175"/>
      <c r="Y3" s="172" t="str">
        <f aca="false">_Companycode</f>
        <v>MaAT</v>
      </c>
      <c r="Z3" s="172"/>
      <c r="AA3" s="172"/>
      <c r="AB3" s="172"/>
      <c r="AC3" s="176"/>
      <c r="AD3" s="170"/>
      <c r="AE3" s="170"/>
      <c r="AF3" s="170"/>
      <c r="AG3" s="170"/>
      <c r="AH3" s="170"/>
      <c r="AI3" s="170"/>
      <c r="AJ3" s="170"/>
      <c r="AK3" s="170"/>
      <c r="AL3" s="170"/>
      <c r="AM3" s="170"/>
      <c r="AN3" s="170"/>
      <c r="AO3" s="170"/>
      <c r="AP3" s="170"/>
      <c r="AQ3" s="170"/>
      <c r="AR3" s="170"/>
      <c r="AS3" s="170"/>
      <c r="AT3" s="170"/>
      <c r="AU3" s="170"/>
      <c r="AV3" s="170"/>
      <c r="AW3" s="166"/>
    </row>
    <row r="4" customFormat="false" ht="45.75" hidden="false" customHeight="true" outlineLevel="0" collapsed="false">
      <c r="A4" s="166"/>
      <c r="B4" s="166"/>
      <c r="C4" s="166"/>
      <c r="D4" s="177" t="s">
        <v>365</v>
      </c>
      <c r="E4" s="178"/>
      <c r="F4" s="179" t="s">
        <v>366</v>
      </c>
      <c r="G4" s="180"/>
      <c r="H4" s="180"/>
      <c r="I4" s="180"/>
      <c r="J4" s="180"/>
      <c r="K4" s="180"/>
      <c r="L4" s="180"/>
      <c r="M4" s="180"/>
      <c r="N4" s="180"/>
      <c r="O4" s="180"/>
      <c r="P4" s="180"/>
      <c r="Q4" s="181"/>
      <c r="R4" s="182" t="s">
        <v>367</v>
      </c>
      <c r="S4" s="183"/>
      <c r="T4" s="183"/>
      <c r="U4" s="183"/>
      <c r="V4" s="183"/>
      <c r="W4" s="183"/>
      <c r="X4" s="183"/>
      <c r="Y4" s="183"/>
      <c r="Z4" s="183"/>
      <c r="AA4" s="183"/>
      <c r="AB4" s="184"/>
      <c r="AC4" s="185" t="s">
        <v>368</v>
      </c>
      <c r="AD4" s="186"/>
      <c r="AE4" s="186"/>
      <c r="AF4" s="186"/>
      <c r="AG4" s="186"/>
      <c r="AH4" s="186"/>
      <c r="AI4" s="186"/>
      <c r="AJ4" s="186"/>
      <c r="AK4" s="186"/>
      <c r="AL4" s="186"/>
      <c r="AM4" s="186"/>
      <c r="AN4" s="186"/>
      <c r="AO4" s="186"/>
      <c r="AP4" s="186"/>
      <c r="AQ4" s="186"/>
      <c r="AR4" s="186"/>
      <c r="AS4" s="186"/>
      <c r="AT4" s="186"/>
      <c r="AU4" s="186"/>
      <c r="AV4" s="186"/>
      <c r="AW4" s="166"/>
    </row>
    <row r="5" customFormat="false" ht="24.75" hidden="false" customHeight="true" outlineLevel="0" collapsed="false">
      <c r="A5" s="24"/>
      <c r="B5" s="24"/>
      <c r="C5" s="187"/>
      <c r="D5" s="188"/>
      <c r="E5" s="189" t="s">
        <v>279</v>
      </c>
      <c r="F5" s="190" t="s">
        <v>280</v>
      </c>
      <c r="G5" s="190" t="s">
        <v>284</v>
      </c>
      <c r="H5" s="190" t="s">
        <v>288</v>
      </c>
      <c r="I5" s="190" t="s">
        <v>292</v>
      </c>
      <c r="J5" s="190" t="s">
        <v>296</v>
      </c>
      <c r="K5" s="190" t="s">
        <v>300</v>
      </c>
      <c r="L5" s="190" t="s">
        <v>301</v>
      </c>
      <c r="M5" s="190" t="s">
        <v>306</v>
      </c>
      <c r="N5" s="190" t="s">
        <v>307</v>
      </c>
      <c r="O5" s="190" t="s">
        <v>373</v>
      </c>
      <c r="P5" s="190" t="s">
        <v>374</v>
      </c>
      <c r="Q5" s="191" t="s">
        <v>375</v>
      </c>
      <c r="R5" s="38" t="s">
        <v>308</v>
      </c>
      <c r="S5" s="38" t="s">
        <v>312</v>
      </c>
      <c r="T5" s="38" t="s">
        <v>316</v>
      </c>
      <c r="U5" s="38" t="s">
        <v>320</v>
      </c>
      <c r="V5" s="38" t="s">
        <v>324</v>
      </c>
      <c r="W5" s="38" t="s">
        <v>328</v>
      </c>
      <c r="X5" s="38" t="s">
        <v>329</v>
      </c>
      <c r="Y5" s="38" t="s">
        <v>334</v>
      </c>
      <c r="Z5" s="38" t="s">
        <v>335</v>
      </c>
      <c r="AA5" s="38" t="s">
        <v>376</v>
      </c>
      <c r="AB5" s="38" t="s">
        <v>377</v>
      </c>
      <c r="AC5" s="192" t="s">
        <v>363</v>
      </c>
      <c r="AD5" s="192" t="s">
        <v>339</v>
      </c>
      <c r="AE5" s="192" t="s">
        <v>343</v>
      </c>
      <c r="AF5" s="192" t="s">
        <v>347</v>
      </c>
      <c r="AG5" s="192" t="s">
        <v>351</v>
      </c>
      <c r="AH5" s="192" t="s">
        <v>355</v>
      </c>
      <c r="AI5" s="192" t="s">
        <v>356</v>
      </c>
      <c r="AJ5" s="192" t="s">
        <v>361</v>
      </c>
      <c r="AK5" s="192" t="s">
        <v>362</v>
      </c>
      <c r="AL5" s="192" t="s">
        <v>378</v>
      </c>
      <c r="AM5" s="192" t="s">
        <v>379</v>
      </c>
      <c r="AN5" s="192" t="s">
        <v>380</v>
      </c>
      <c r="AO5" s="192" t="s">
        <v>381</v>
      </c>
      <c r="AP5" s="192" t="s">
        <v>382</v>
      </c>
      <c r="AQ5" s="192" t="s">
        <v>383</v>
      </c>
      <c r="AR5" s="192" t="s">
        <v>384</v>
      </c>
      <c r="AS5" s="192" t="s">
        <v>385</v>
      </c>
      <c r="AT5" s="192" t="s">
        <v>386</v>
      </c>
      <c r="AU5" s="192" t="s">
        <v>387</v>
      </c>
      <c r="AV5" s="192" t="s">
        <v>388</v>
      </c>
      <c r="AW5" s="24"/>
    </row>
    <row r="6" customFormat="false" ht="96.75" hidden="false" customHeight="true" outlineLevel="0" collapsed="false">
      <c r="A6" s="193"/>
      <c r="B6" s="193"/>
      <c r="C6" s="193"/>
      <c r="D6" s="194"/>
      <c r="E6" s="195" t="str">
        <f aca="false">VLOOKUP(E5,_Rge_Partnercode,3,)</f>
        <v>Project status</v>
      </c>
      <c r="F6" s="196" t="str">
        <f aca="false">VLOOKUP(F5,_Rge_Partnercode,3,)</f>
        <v>Budgeted contract value</v>
      </c>
      <c r="G6" s="196" t="str">
        <f aca="false">VLOOKUP(G5,_Rge_Partnercode,3,)</f>
        <v>Budgeted Direct material costs</v>
      </c>
      <c r="H6" s="196" t="str">
        <f aca="false">VLOOKUP(H5,_Rge_Partnercode,3,)</f>
        <v>Budgeted Technical services</v>
      </c>
      <c r="I6" s="196" t="str">
        <f aca="false">VLOOKUP(I5,_Rge_Partnercode,3,)</f>
        <v>Budgeted Transportation service costs</v>
      </c>
      <c r="J6" s="196" t="str">
        <f aca="false">VLOOKUP(J5,_Rge_Partnercode,3,)</f>
        <v>Budgeted Installation service costs</v>
      </c>
      <c r="K6" s="196" t="str">
        <f aca="false">VLOOKUP(K5,_Rge_Partnercode,3,)</f>
        <v>Budgeted Testing service costs</v>
      </c>
      <c r="L6" s="196" t="str">
        <f aca="false">VLOOKUP(L5,_Rge_Partnercode,3,)</f>
        <v>Budgeted Project management costs (working hours)</v>
      </c>
      <c r="M6" s="196" t="str">
        <f aca="false">VLOOKUP(M5,_Rge_Partnercode,3,)</f>
        <v>Budgeted Commission / License fees / other costs</v>
      </c>
      <c r="N6" s="196" t="str">
        <f aca="false">VLOOKUP(N5,_Rge_Partnercode,3,)</f>
        <v>Budgeted project costs</v>
      </c>
      <c r="O6" s="196" t="str">
        <f aca="false">VLOOKUP(O5,_Rge_Partnercode,3,)</f>
        <v>Budgeted gross profit</v>
      </c>
      <c r="P6" s="196" t="str">
        <f aca="false">VLOOKUP(P5,_Rge_Partnercode,3,)</f>
        <v>Budgeted gross profit in %</v>
      </c>
      <c r="Q6" s="195"/>
      <c r="R6" s="197" t="str">
        <f aca="false">VLOOKUP(R5,_Rge_Partnercode,3,)</f>
        <v>Forecasted contract value</v>
      </c>
      <c r="S6" s="197" t="str">
        <f aca="false">VLOOKUP(S5,_Rge_Partnercode,3,)</f>
        <v>Forecasted Direct material costs</v>
      </c>
      <c r="T6" s="197" t="str">
        <f aca="false">VLOOKUP(T5,_Rge_Partnercode,3,)</f>
        <v>Forecasted Technical services</v>
      </c>
      <c r="U6" s="197" t="str">
        <f aca="false">VLOOKUP(U5,_Rge_Partnercode,3,)</f>
        <v>Forecasted Transportation service costs</v>
      </c>
      <c r="V6" s="197" t="str">
        <f aca="false">VLOOKUP(V5,_Rge_Partnercode,3,)</f>
        <v>Forecasted Installation service costs</v>
      </c>
      <c r="W6" s="197" t="str">
        <f aca="false">VLOOKUP(W5,_Rge_Partnercode,3,)</f>
        <v>Forecasted Testing service costs</v>
      </c>
      <c r="X6" s="197" t="str">
        <f aca="false">VLOOKUP(X5,_Rge_Partnercode,3,)</f>
        <v>Forecasted Project management costs (working hours)</v>
      </c>
      <c r="Y6" s="197" t="str">
        <f aca="false">VLOOKUP(Y5,_Rge_Partnercode,3,)</f>
        <v>Forecasted Commission / License fees / other costs</v>
      </c>
      <c r="Z6" s="197" t="str">
        <f aca="false">VLOOKUP(Z5,_Rge_Partnercode,3,)</f>
        <v>Forecasted project costs</v>
      </c>
      <c r="AA6" s="197" t="str">
        <f aca="false">VLOOKUP(AA5,_Rge_Partnercode,3,)</f>
        <v>Forecasted gross profit</v>
      </c>
      <c r="AB6" s="197" t="str">
        <f aca="false">VLOOKUP(AB5,_Rge_Partnercode,3,)</f>
        <v>Forecasted gross profit in %</v>
      </c>
      <c r="AC6" s="198" t="str">
        <f aca="false">VLOOKUP(AC5,_Rge_Partnercode,3,)</f>
        <v>Actual invoiced sales</v>
      </c>
      <c r="AD6" s="198" t="str">
        <f aca="false">VLOOKUP(AD5,_Rge_Partnercode,3,)</f>
        <v>Actual Direct material costs</v>
      </c>
      <c r="AE6" s="198" t="str">
        <f aca="false">VLOOKUP(AE5,_Rge_Partnercode,3,)</f>
        <v>Actual Technical services</v>
      </c>
      <c r="AF6" s="198" t="str">
        <f aca="false">VLOOKUP(AF5,_Rge_Partnercode,3,)</f>
        <v>Actual Transportation service costs</v>
      </c>
      <c r="AG6" s="198" t="str">
        <f aca="false">VLOOKUP(AG5,_Rge_Partnercode,3,)</f>
        <v>Actual Installation service costs</v>
      </c>
      <c r="AH6" s="198" t="str">
        <f aca="false">VLOOKUP(AH5,_Rge_Partnercode,3,)</f>
        <v>Actual Testing service costs</v>
      </c>
      <c r="AI6" s="198" t="str">
        <f aca="false">VLOOKUP(AI5,_Rge_Partnercode,3,)</f>
        <v>Actual Project management costs (working hours)</v>
      </c>
      <c r="AJ6" s="198" t="str">
        <f aca="false">VLOOKUP(AJ5,_Rge_Partnercode,3,)</f>
        <v>Actual Commission / License fees / other costs</v>
      </c>
      <c r="AK6" s="198" t="str">
        <f aca="false">VLOOKUP(AK5,_Rge_Partnercode,3,)</f>
        <v>Actual project costs</v>
      </c>
      <c r="AL6" s="198" t="str">
        <f aca="false">VLOOKUP(AL5,_Rge_Partnercode,3,)</f>
        <v>Actual net sales</v>
      </c>
      <c r="AM6" s="198" t="str">
        <f aca="false">VLOOKUP(AM5,_Rge_Partnercode,3,)</f>
        <v>Actual status of completion in %</v>
      </c>
      <c r="AN6" s="198" t="str">
        <f aca="false">VLOOKUP(AN5,_Rge_Partnercode,3,)</f>
        <v>Actual Share of profit</v>
      </c>
      <c r="AO6" s="198" t="str">
        <f aca="false">VLOOKUP(AO5,_Rge_Partnercode,3,)</f>
        <v>Actual Share of loss</v>
      </c>
      <c r="AP6" s="198" t="str">
        <f aca="false">VLOOKUP(AP5,_Rge_Partnercode,3,)</f>
        <v>Actual gross capitalization</v>
      </c>
      <c r="AQ6" s="198" t="str">
        <f aca="false">VLOOKUP(AQ5,_Rge_Partnercode,3,)</f>
        <v>Actual gross passivation</v>
      </c>
      <c r="AR6" s="198" t="str">
        <f aca="false">VLOOKUP(AR5,_Rge_Partnercode,3,)</f>
        <v>Actual net value</v>
      </c>
      <c r="AS6" s="198" t="str">
        <f aca="false">VLOOKUP(AS5,_Rge_Partnercode,3,)</f>
        <v>Actual Acc. 1280</v>
      </c>
      <c r="AT6" s="198" t="str">
        <f aca="false">VLOOKUP(AT5,_Rge_Partnercode,3,)</f>
        <v>Actual Acc. 2280</v>
      </c>
      <c r="AU6" s="198" t="str">
        <f aca="false">VLOOKUP(AU5,_Rge_Partnercode,3,)</f>
        <v>Actual Volume still to be invoiced</v>
      </c>
      <c r="AV6" s="198" t="str">
        <f aca="false">VLOOKUP(AV5,_Rge_Partnercode,3,)</f>
        <v>Actual Order backlog</v>
      </c>
      <c r="AW6" s="193"/>
    </row>
    <row r="7" customFormat="false" ht="33" hidden="false" customHeight="true" outlineLevel="0" collapsed="false">
      <c r="A7" s="32"/>
      <c r="B7" s="32"/>
      <c r="C7" s="9"/>
      <c r="D7" s="106" t="s">
        <v>389</v>
      </c>
      <c r="E7" s="106"/>
      <c r="F7" s="199" t="n">
        <f aca="false">SUM(F8:F607)</f>
        <v>0</v>
      </c>
      <c r="G7" s="199" t="n">
        <f aca="false">SUM(G8:G607)</f>
        <v>0</v>
      </c>
      <c r="H7" s="199" t="n">
        <f aca="false">SUM(H8:H607)</f>
        <v>0</v>
      </c>
      <c r="I7" s="199" t="n">
        <f aca="false">SUM(I8:I607)</f>
        <v>0</v>
      </c>
      <c r="J7" s="199" t="n">
        <f aca="false">SUM(J8:J607)</f>
        <v>0</v>
      </c>
      <c r="K7" s="199" t="n">
        <f aca="false">SUM(K8:K607)</f>
        <v>0</v>
      </c>
      <c r="L7" s="199" t="n">
        <f aca="false">SUM(L8:L607)</f>
        <v>0</v>
      </c>
      <c r="M7" s="199" t="n">
        <f aca="false">SUM(M8:M607)</f>
        <v>0</v>
      </c>
      <c r="N7" s="199" t="n">
        <f aca="false">SUM(N8:N607)</f>
        <v>0</v>
      </c>
      <c r="O7" s="199" t="n">
        <f aca="false">F7-N7</f>
        <v>0</v>
      </c>
      <c r="P7" s="200" t="n">
        <f aca="false">IFERROR(O7/F7,0)</f>
        <v>0</v>
      </c>
      <c r="Q7" s="201"/>
      <c r="R7" s="202" t="n">
        <f aca="false">SUM(R8:R607)</f>
        <v>15948986.3738512</v>
      </c>
      <c r="S7" s="202" t="n">
        <f aca="false">SUM(S8:S607)</f>
        <v>10316187.050628</v>
      </c>
      <c r="T7" s="202" t="n">
        <f aca="false">SUM(T8:T607)</f>
        <v>283400.44345504</v>
      </c>
      <c r="U7" s="202" t="n">
        <f aca="false">SUM(U8:U607)</f>
        <v>538133.84690496</v>
      </c>
      <c r="V7" s="202" t="n">
        <f aca="false">SUM(V8:V607)</f>
        <v>771765.9778488</v>
      </c>
      <c r="W7" s="202" t="n">
        <f aca="false">SUM(W8:W607)</f>
        <v>0</v>
      </c>
      <c r="X7" s="202" t="n">
        <f aca="false">SUM(X8:X607)</f>
        <v>0</v>
      </c>
      <c r="Y7" s="202" t="n">
        <f aca="false">SUM(Y8:Y607)</f>
        <v>86402.096954048</v>
      </c>
      <c r="Z7" s="202" t="n">
        <f aca="false">SUM(Z8:Z607)</f>
        <v>11995889.4157909</v>
      </c>
      <c r="AA7" s="202" t="n">
        <f aca="false">R7-Z7</f>
        <v>3953096.9580603</v>
      </c>
      <c r="AB7" s="203" t="n">
        <f aca="false">IFERROR(AA7/R7,0)</f>
        <v>0.247858820955638</v>
      </c>
      <c r="AC7" s="204" t="n">
        <f aca="false">SUM(AC8:AC607)</f>
        <v>8188069.1036112</v>
      </c>
      <c r="AD7" s="204" t="n">
        <f aca="false">SUM(AD8:AD607)</f>
        <v>6118583.9712224</v>
      </c>
      <c r="AE7" s="204" t="n">
        <f aca="false">SUM(AE8:AE607)</f>
        <v>242568.21296608</v>
      </c>
      <c r="AF7" s="204" t="n">
        <f aca="false">SUM(AF8:AF607)</f>
        <v>293925.61937056</v>
      </c>
      <c r="AG7" s="204" t="n">
        <f aca="false">SUM(AG8:AG607)</f>
        <v>491967.62532064</v>
      </c>
      <c r="AH7" s="204" t="n">
        <f aca="false">SUM(AH8:AH607)</f>
        <v>0</v>
      </c>
      <c r="AI7" s="204" t="n">
        <f aca="false">SUM(AI8:AI607)</f>
        <v>0</v>
      </c>
      <c r="AJ7" s="204" t="n">
        <f aca="false">SUM(AJ8:AJ607)</f>
        <v>58845.993344448</v>
      </c>
      <c r="AK7" s="204" t="n">
        <f aca="false">SUM(AK8:AK607)</f>
        <v>7205891.42222413</v>
      </c>
      <c r="AL7" s="204" t="n">
        <f aca="false">SUM(AL8:AL607)</f>
        <v>9301174.38850867</v>
      </c>
      <c r="AM7" s="205" t="n">
        <f aca="false">IFERROR(AK7/Z7,0)</f>
        <v>0.600696719722892</v>
      </c>
      <c r="AN7" s="206" t="n">
        <f aca="false">SUM(AN8:AN607)</f>
        <v>2142245.76628454</v>
      </c>
      <c r="AO7" s="206" t="n">
        <f aca="false">SUM(AO8:AO607)</f>
        <v>-46962.8</v>
      </c>
      <c r="AP7" s="206" t="n">
        <f aca="false">SUM(AP8:AP607)</f>
        <v>9348137.18850867</v>
      </c>
      <c r="AQ7" s="206" t="n">
        <f aca="false">SUM(AQ8:AQ607)</f>
        <v>8235031.9036112</v>
      </c>
      <c r="AR7" s="206" t="n">
        <f aca="false">SUM(AR8:AR607)</f>
        <v>1113105.28489747</v>
      </c>
      <c r="AS7" s="206" t="n">
        <f aca="false">SUM(AS8:AS607)</f>
        <v>1211039.06965067</v>
      </c>
      <c r="AT7" s="206" t="n">
        <f aca="false">SUM(AT8:AT607)</f>
        <v>97933.784753204</v>
      </c>
      <c r="AU7" s="206" t="n">
        <f aca="false">SUM(AU8:AU607)</f>
        <v>7761017.27024</v>
      </c>
      <c r="AV7" s="206" t="n">
        <f aca="false">SUM(AV8:AV607)</f>
        <v>6573319.86235759</v>
      </c>
      <c r="AW7" s="207"/>
    </row>
    <row r="8" customFormat="false" ht="24.75" hidden="false" customHeight="true" outlineLevel="0" collapsed="false">
      <c r="A8" s="166"/>
      <c r="B8" s="208" t="n">
        <v>1</v>
      </c>
      <c r="C8" s="166"/>
      <c r="D8" s="209" t="str">
        <f aca="false" t="array" ref="D8:D8">INDEX(_Rge_Projectdata_3rd,$B8,MATCH("Project-ID",_Rge_Headline_Projectdata,0))</f>
        <v>P902652</v>
      </c>
      <c r="E8" s="210" t="str">
        <f aca="false" t="array" ref="E8:E8">INDEX(_Rge_Data_3rd_CY,$B8,E$1)</f>
        <v>Open</v>
      </c>
      <c r="F8" s="199" t="n">
        <f aca="false">INDEX(_Rge_Data_3rd_CY,$B8,F$1)</f>
        <v>0</v>
      </c>
      <c r="G8" s="199" t="n">
        <f aca="false" t="array" ref="G8:G8">INDEX(_Rge_Data_3rd_CY,$B8,G$1)</f>
        <v>0</v>
      </c>
      <c r="H8" s="199" t="n">
        <f aca="false" t="array" ref="H8:H8">INDEX(_Rge_Data_3rd_CY,$B8,H$1)</f>
        <v>0</v>
      </c>
      <c r="I8" s="199" t="n">
        <f aca="false" t="array" ref="I8:I8">INDEX(_Rge_Data_3rd_CY,$B8,I$1)</f>
        <v>0</v>
      </c>
      <c r="J8" s="199" t="n">
        <f aca="false" t="array" ref="J8:J8">INDEX(_Rge_Data_3rd_CY,$B8,J$1)</f>
        <v>0</v>
      </c>
      <c r="K8" s="199" t="n">
        <f aca="false" t="array" ref="K8:K8">INDEX(_Rge_Data_3rd_CY,$B8,K$1)</f>
        <v>0</v>
      </c>
      <c r="L8" s="199" t="n">
        <f aca="false">INDEX(_Rge_Data_3rd_CY,$B8,L$1)</f>
        <v>0</v>
      </c>
      <c r="M8" s="199" t="n">
        <f aca="false" t="array" ref="M8:M8">INDEX(_Rge_Data_3rd_CY,$B8,M$1)</f>
        <v>0</v>
      </c>
      <c r="N8" s="199" t="n">
        <f aca="false" t="array" ref="N8:N8">INDEX(_Rge_Data_3rd_CY,$B8,N$1)</f>
        <v>0</v>
      </c>
      <c r="O8" s="199" t="n">
        <f aca="false">F8-N8</f>
        <v>0</v>
      </c>
      <c r="P8" s="200" t="n">
        <f aca="false">IFERROR(O8/F8,0)</f>
        <v>0</v>
      </c>
      <c r="Q8" s="211" t="str">
        <f aca="false">IF(AND(F8&lt;&gt;0,R8=0),"N","Y")</f>
        <v>Y</v>
      </c>
      <c r="R8" s="202" t="n">
        <f aca="false" t="array" ref="R8:R8">INDEX(_Rge_Data_3rd_CY,$B8,R$1)</f>
        <v>89993.56</v>
      </c>
      <c r="S8" s="202" t="n">
        <f aca="false" t="array" ref="S8:S8">INDEX(_Rge_Data_3rd_CY,$B8,S$1)</f>
        <v>58414.8</v>
      </c>
      <c r="T8" s="202" t="n">
        <f aca="false" t="array" ref="T8:T8">INDEX(_Rge_Data_3rd_CY,$B8,T$1)</f>
        <v>5790</v>
      </c>
      <c r="U8" s="202" t="n">
        <f aca="false" t="array" ref="U8:U8">INDEX(_Rge_Data_3rd_CY,$B8,U$1)</f>
        <v>3030</v>
      </c>
      <c r="V8" s="202" t="n">
        <f aca="false" t="array" ref="V8:V8">INDEX(_Rge_Data_3rd_CY,$B8,V$1)</f>
        <v>7244.72</v>
      </c>
      <c r="W8" s="202" t="n">
        <f aca="false" t="array" ref="W8:W8">INDEX(_Rge_Data_3rd_CY,$B8,W$1)</f>
        <v>0</v>
      </c>
      <c r="X8" s="202" t="n">
        <f aca="false">INDEX(_Rge_Data_3rd_CY,$B8,X$1)</f>
        <v>0</v>
      </c>
      <c r="Y8" s="202" t="n">
        <f aca="false" t="array" ref="Y8:Y8">INDEX(_Rge_Data_3rd_CY,$B8,Y$1)</f>
        <v>0</v>
      </c>
      <c r="Z8" s="202" t="n">
        <f aca="false" t="array" ref="Z8:Z8">INDEX(_Rge_Data_3rd_CY,$B8,Z$1)</f>
        <v>74479.52</v>
      </c>
      <c r="AA8" s="202" t="n">
        <f aca="false">R8-Z8</f>
        <v>15514.04</v>
      </c>
      <c r="AB8" s="203" t="n">
        <f aca="false">IFERROR(AA8/R8,)</f>
        <v>0.172390557724353</v>
      </c>
      <c r="AC8" s="212" t="n">
        <f aca="false" t="array" ref="AC8:AC8">INDEX(_Rge_Data_3rd_CY,$B8,AC$1)</f>
        <v>89993.56</v>
      </c>
      <c r="AD8" s="212" t="n">
        <f aca="false" t="array" ref="AD8:AD8">INDEX(_Rge_Data_3rd_CY,$B8,AD$1)</f>
        <v>58414.8</v>
      </c>
      <c r="AE8" s="212" t="n">
        <f aca="false" t="array" ref="AE8:AE8">INDEX(_Rge_Data_3rd_CY,$B8,AE$1)</f>
        <v>5790</v>
      </c>
      <c r="AF8" s="212" t="n">
        <f aca="false" t="array" ref="AF8:AF8">INDEX(_Rge_Data_3rd_CY,$B8,AF$1)</f>
        <v>3030</v>
      </c>
      <c r="AG8" s="212" t="n">
        <f aca="false" t="array" ref="AG8:AG8">INDEX(_Rge_Data_3rd_CY,$B8,AG$1)</f>
        <v>7244.72</v>
      </c>
      <c r="AH8" s="212" t="n">
        <f aca="false" t="array" ref="AH8:AH8">INDEX(_Rge_Data_3rd_CY,$B8,AH$1)</f>
        <v>0</v>
      </c>
      <c r="AI8" s="212" t="n">
        <f aca="false">INDEX(_Rge_Data_3rd_CY,$B8,AI$1)</f>
        <v>0</v>
      </c>
      <c r="AJ8" s="212" t="n">
        <f aca="false" t="array" ref="AJ8:AJ8">INDEX(_Rge_Data_3rd_CY,$B8,AJ$1)</f>
        <v>0</v>
      </c>
      <c r="AK8" s="212" t="n">
        <f aca="false" t="array" ref="AK8:AK8">INDEX(_Rge_Data_3rd_CY,$B8,AK$1)</f>
        <v>74479.52</v>
      </c>
      <c r="AL8" s="212" t="n">
        <f aca="false">AK8+AN8+AO8</f>
        <v>89217.858</v>
      </c>
      <c r="AM8" s="213" t="n">
        <f aca="false">IFERROR(AK8/Z8,0)</f>
        <v>1</v>
      </c>
      <c r="AN8" s="214" t="n">
        <f aca="false">IFERROR(IF(AND($E8="OPEN",$AA8&gt;0),$AA8*_SoP*$AM8,IF(AND($E8="CLOSED",$AA8&gt;0),$AA8*_SoL*$AM8,0)),0)</f>
        <v>14738.338</v>
      </c>
      <c r="AO8" s="214" t="n">
        <f aca="false">IFERROR(IF($AA8&lt;0,$AA8*_SoL,0),0)</f>
        <v>0</v>
      </c>
      <c r="AP8" s="215" t="n">
        <f aca="false">AK8+AN8</f>
        <v>89217.858</v>
      </c>
      <c r="AQ8" s="215" t="n">
        <f aca="false">AC8-AO8</f>
        <v>89993.56</v>
      </c>
      <c r="AR8" s="215" t="n">
        <f aca="false">AP8-AQ8</f>
        <v>-775.70199999999</v>
      </c>
      <c r="AS8" s="215" t="n">
        <f aca="false">IF($AR8&gt;=0,$AR8,0)</f>
        <v>0</v>
      </c>
      <c r="AT8" s="215" t="n">
        <f aca="false">IF($AR8&lt;=0,-$AR8,0)</f>
        <v>775.70199999999</v>
      </c>
      <c r="AU8" s="214" t="n">
        <f aca="false">IF((R8-AC8)&lt;0,0,R8-AC8)</f>
        <v>0</v>
      </c>
      <c r="AV8" s="214" t="n">
        <f aca="false">IF(AM8&gt;1,0,R8-AM8*R8)</f>
        <v>0</v>
      </c>
      <c r="AW8" s="216"/>
    </row>
    <row r="9" customFormat="false" ht="24.75" hidden="false" customHeight="true" outlineLevel="0" collapsed="false">
      <c r="A9" s="166"/>
      <c r="B9" s="208" t="n">
        <f aca="false">B8+1</f>
        <v>2</v>
      </c>
      <c r="C9" s="166"/>
      <c r="D9" s="209" t="str">
        <f aca="false" t="array" ref="D9:D9">INDEX(_Rge_Projectdata_3rd,$B9,MATCH("Project-ID",_Rge_Headline_Projectdata,0))</f>
        <v>P903043</v>
      </c>
      <c r="E9" s="210" t="str">
        <f aca="false" t="array" ref="E9:E9">INDEX(_Rge_Data_3rd_CY,$B9,E$1)</f>
        <v>Open</v>
      </c>
      <c r="F9" s="199" t="n">
        <f aca="false">INDEX(_Rge_Data_3rd_CY,$B9,F$1)</f>
        <v>0</v>
      </c>
      <c r="G9" s="199" t="n">
        <f aca="false" t="array" ref="G9:G9">INDEX(_Rge_Data_3rd_CY,$B9,G$1)</f>
        <v>0</v>
      </c>
      <c r="H9" s="199" t="n">
        <f aca="false" t="array" ref="H9:H9">INDEX(_Rge_Data_3rd_CY,$B9,H$1)</f>
        <v>0</v>
      </c>
      <c r="I9" s="199" t="n">
        <f aca="false" t="array" ref="I9:I9">INDEX(_Rge_Data_3rd_CY,$B9,I$1)</f>
        <v>0</v>
      </c>
      <c r="J9" s="199" t="n">
        <f aca="false" t="array" ref="J9:J9">INDEX(_Rge_Data_3rd_CY,$B9,J$1)</f>
        <v>0</v>
      </c>
      <c r="K9" s="199" t="n">
        <f aca="false" t="array" ref="K9:K9">INDEX(_Rge_Data_3rd_CY,$B9,K$1)</f>
        <v>0</v>
      </c>
      <c r="L9" s="199" t="n">
        <f aca="false">INDEX(_Rge_Data_3rd_CY,$B9,L$1)</f>
        <v>0</v>
      </c>
      <c r="M9" s="199" t="n">
        <f aca="false" t="array" ref="M9:M9">INDEX(_Rge_Data_3rd_CY,$B9,M$1)</f>
        <v>0</v>
      </c>
      <c r="N9" s="199" t="n">
        <f aca="false" t="array" ref="N9:N9">INDEX(_Rge_Data_3rd_CY,$B9,N$1)</f>
        <v>0</v>
      </c>
      <c r="O9" s="199" t="n">
        <f aca="false">F9-N9</f>
        <v>0</v>
      </c>
      <c r="P9" s="200" t="n">
        <f aca="false">IFERROR(O9/F9,0)</f>
        <v>0</v>
      </c>
      <c r="Q9" s="211" t="str">
        <f aca="false">IF(AND(F9&lt;&gt;0,R9=0),"N","Y")</f>
        <v>Y</v>
      </c>
      <c r="R9" s="202" t="n">
        <f aca="false" t="array" ref="R9:R9">INDEX(_Rge_Data_3rd_CY,$B9,R$1)</f>
        <v>1747177</v>
      </c>
      <c r="S9" s="202" t="n">
        <f aca="false" t="array" ref="S9:S9">INDEX(_Rge_Data_3rd_CY,$B9,S$1)</f>
        <v>1162992.96</v>
      </c>
      <c r="T9" s="202" t="n">
        <f aca="false" t="array" ref="T9:T9">INDEX(_Rge_Data_3rd_CY,$B9,T$1)</f>
        <v>23500</v>
      </c>
      <c r="U9" s="202" t="n">
        <f aca="false" t="array" ref="U9:U9">INDEX(_Rge_Data_3rd_CY,$B9,U$1)</f>
        <v>60880</v>
      </c>
      <c r="V9" s="202" t="n">
        <f aca="false" t="array" ref="V9:V9">INDEX(_Rge_Data_3rd_CY,$B9,V$1)</f>
        <v>147500</v>
      </c>
      <c r="W9" s="202" t="n">
        <f aca="false" t="array" ref="W9:W9">INDEX(_Rge_Data_3rd_CY,$B9,W$1)</f>
        <v>0</v>
      </c>
      <c r="X9" s="202" t="n">
        <f aca="false">INDEX(_Rge_Data_3rd_CY,$B9,X$1)</f>
        <v>0</v>
      </c>
      <c r="Y9" s="202" t="n">
        <f aca="false" t="array" ref="Y9:Y9">INDEX(_Rge_Data_3rd_CY,$B9,Y$1)</f>
        <v>0</v>
      </c>
      <c r="Z9" s="202" t="n">
        <f aca="false" t="array" ref="Z9:Z9">INDEX(_Rge_Data_3rd_CY,$B9,Z$1)</f>
        <v>1394872.96</v>
      </c>
      <c r="AA9" s="202" t="n">
        <f aca="false">R9-Z9</f>
        <v>352304.04</v>
      </c>
      <c r="AB9" s="203" t="n">
        <f aca="false">IFERROR(AA9/R9,)</f>
        <v>0.201641871430313</v>
      </c>
      <c r="AC9" s="212" t="n">
        <f aca="false" t="array" ref="AC9:AC9">INDEX(_Rge_Data_3rd_CY,$B9,AC$1)</f>
        <v>1616421.24</v>
      </c>
      <c r="AD9" s="212" t="n">
        <f aca="false" t="array" ref="AD9:AD9">INDEX(_Rge_Data_3rd_CY,$B9,AD$1)</f>
        <v>1162992.96</v>
      </c>
      <c r="AE9" s="212" t="n">
        <f aca="false" t="array" ref="AE9:AE9">INDEX(_Rge_Data_3rd_CY,$B9,AE$1)</f>
        <v>23250</v>
      </c>
      <c r="AF9" s="212" t="n">
        <f aca="false" t="array" ref="AF9:AF9">INDEX(_Rge_Data_3rd_CY,$B9,AF$1)</f>
        <v>60880</v>
      </c>
      <c r="AG9" s="212" t="n">
        <f aca="false" t="array" ref="AG9:AG9">INDEX(_Rge_Data_3rd_CY,$B9,AG$1)</f>
        <v>147355.8</v>
      </c>
      <c r="AH9" s="212" t="n">
        <f aca="false" t="array" ref="AH9:AH9">INDEX(_Rge_Data_3rd_CY,$B9,AH$1)</f>
        <v>0</v>
      </c>
      <c r="AI9" s="212" t="n">
        <f aca="false">INDEX(_Rge_Data_3rd_CY,$B9,AI$1)</f>
        <v>0</v>
      </c>
      <c r="AJ9" s="212" t="n">
        <f aca="false" t="array" ref="AJ9:AJ9">INDEX(_Rge_Data_3rd_CY,$B9,AJ$1)</f>
        <v>0</v>
      </c>
      <c r="AK9" s="212" t="n">
        <f aca="false" t="array" ref="AK9:AK9">INDEX(_Rge_Data_3rd_CY,$B9,AK$1)</f>
        <v>1394478.76</v>
      </c>
      <c r="AL9" s="212" t="n">
        <f aca="false">AK9+AN9+AO9</f>
        <v>1729073.0128</v>
      </c>
      <c r="AM9" s="213" t="n">
        <f aca="false">IFERROR(AK9/Z9,0)</f>
        <v>0.999717393618412</v>
      </c>
      <c r="AN9" s="214" t="n">
        <f aca="false">IFERROR(IF(AND($E9="OPEN",$AA9&gt;0),$AA9*_SoP*$AM9,IF(AND($E9="CLOSED",$AA9&gt;0),$AA9*_SoL*$AM9,0)),0)</f>
        <v>334594.2528</v>
      </c>
      <c r="AO9" s="214" t="n">
        <f aca="false">IFERROR(IF($AA9&lt;0,$AA9*_SoL,0),0)</f>
        <v>0</v>
      </c>
      <c r="AP9" s="215" t="n">
        <f aca="false">AK9+AN9</f>
        <v>1729073.0128</v>
      </c>
      <c r="AQ9" s="215" t="n">
        <f aca="false">AC9-AO9</f>
        <v>1616421.24</v>
      </c>
      <c r="AR9" s="215" t="n">
        <f aca="false">AP9-AQ9</f>
        <v>112651.7728</v>
      </c>
      <c r="AS9" s="215" t="n">
        <f aca="false">IF($AR9&gt;=0,$AR9,0)</f>
        <v>112651.7728</v>
      </c>
      <c r="AT9" s="215" t="n">
        <f aca="false">IF($AR9&lt;=0,-$AR9,0)</f>
        <v>0</v>
      </c>
      <c r="AU9" s="214" t="n">
        <f aca="false">IF((R9-AC9)&lt;0,0,R9-AC9)</f>
        <v>130755.76</v>
      </c>
      <c r="AV9" s="214" t="n">
        <f aca="false">IF(AM9&gt;1,0,R9-AM9*R9)</f>
        <v>493.763369963039</v>
      </c>
      <c r="AW9" s="216"/>
    </row>
    <row r="10" customFormat="false" ht="24.75" hidden="false" customHeight="true" outlineLevel="0" collapsed="false">
      <c r="A10" s="166"/>
      <c r="B10" s="208" t="n">
        <f aca="false">B9+1</f>
        <v>3</v>
      </c>
      <c r="C10" s="166"/>
      <c r="D10" s="209" t="str">
        <f aca="false" t="array" ref="D10:D10">INDEX(_Rge_Projectdata_3rd,$B10,MATCH("Project-ID",_Rge_Headline_Projectdata,0))</f>
        <v>P903127</v>
      </c>
      <c r="E10" s="210" t="str">
        <f aca="false" t="array" ref="E10:E10">INDEX(_Rge_Data_3rd_CY,$B10,E$1)</f>
        <v>Open</v>
      </c>
      <c r="F10" s="199" t="n">
        <f aca="false">INDEX(_Rge_Data_3rd_CY,$B10,F$1)</f>
        <v>0</v>
      </c>
      <c r="G10" s="199" t="n">
        <f aca="false" t="array" ref="G10:G10">INDEX(_Rge_Data_3rd_CY,$B10,G$1)</f>
        <v>0</v>
      </c>
      <c r="H10" s="199" t="n">
        <f aca="false" t="array" ref="H10:H10">INDEX(_Rge_Data_3rd_CY,$B10,H$1)</f>
        <v>0</v>
      </c>
      <c r="I10" s="199" t="n">
        <f aca="false" t="array" ref="I10:I10">INDEX(_Rge_Data_3rd_CY,$B10,I$1)</f>
        <v>0</v>
      </c>
      <c r="J10" s="199" t="n">
        <f aca="false" t="array" ref="J10:J10">INDEX(_Rge_Data_3rd_CY,$B10,J$1)</f>
        <v>0</v>
      </c>
      <c r="K10" s="199" t="n">
        <f aca="false" t="array" ref="K10:K10">INDEX(_Rge_Data_3rd_CY,$B10,K$1)</f>
        <v>0</v>
      </c>
      <c r="L10" s="199" t="n">
        <f aca="false">INDEX(_Rge_Data_3rd_CY,$B10,L$1)</f>
        <v>0</v>
      </c>
      <c r="M10" s="199" t="n">
        <f aca="false" t="array" ref="M10:M10">INDEX(_Rge_Data_3rd_CY,$B10,M$1)</f>
        <v>0</v>
      </c>
      <c r="N10" s="199" t="n">
        <f aca="false" t="array" ref="N10:N10">INDEX(_Rge_Data_3rd_CY,$B10,N$1)</f>
        <v>0</v>
      </c>
      <c r="O10" s="199" t="n">
        <f aca="false">F10-N10</f>
        <v>0</v>
      </c>
      <c r="P10" s="200" t="n">
        <f aca="false">IFERROR(O10/F10,0)</f>
        <v>0</v>
      </c>
      <c r="Q10" s="211" t="str">
        <f aca="false">IF(AND(F10&lt;&gt;0,R10=0),"N","Y")</f>
        <v>Y</v>
      </c>
      <c r="R10" s="202" t="n">
        <f aca="false" t="array" ref="R10:R10">INDEX(_Rge_Data_3rd_CY,$B10,R$1)</f>
        <v>113380.6</v>
      </c>
      <c r="S10" s="202" t="n">
        <f aca="false" t="array" ref="S10:S10">INDEX(_Rge_Data_3rd_CY,$B10,S$1)</f>
        <v>91160</v>
      </c>
      <c r="T10" s="202" t="n">
        <f aca="false" t="array" ref="T10:T10">INDEX(_Rge_Data_3rd_CY,$B10,T$1)</f>
        <v>4500</v>
      </c>
      <c r="U10" s="202" t="n">
        <f aca="false" t="array" ref="U10:U10">INDEX(_Rge_Data_3rd_CY,$B10,U$1)</f>
        <v>2262</v>
      </c>
      <c r="V10" s="202" t="n">
        <f aca="false" t="array" ref="V10:V10">INDEX(_Rge_Data_3rd_CY,$B10,V$1)</f>
        <v>0</v>
      </c>
      <c r="W10" s="202" t="n">
        <f aca="false" t="array" ref="W10:W10">INDEX(_Rge_Data_3rd_CY,$B10,W$1)</f>
        <v>0</v>
      </c>
      <c r="X10" s="202" t="n">
        <f aca="false">INDEX(_Rge_Data_3rd_CY,$B10,X$1)</f>
        <v>0</v>
      </c>
      <c r="Y10" s="202" t="n">
        <f aca="false" t="array" ref="Y10:Y10">INDEX(_Rge_Data_3rd_CY,$B10,Y$1)</f>
        <v>0</v>
      </c>
      <c r="Z10" s="202" t="n">
        <f aca="false" t="array" ref="Z10:Z10">INDEX(_Rge_Data_3rd_CY,$B10,Z$1)</f>
        <v>97922</v>
      </c>
      <c r="AA10" s="202" t="n">
        <f aca="false">R10-Z10</f>
        <v>15458.6</v>
      </c>
      <c r="AB10" s="203" t="n">
        <f aca="false">IFERROR(AA10/R10,)</f>
        <v>0.136342548901664</v>
      </c>
      <c r="AC10" s="212" t="n">
        <f aca="false" t="array" ref="AC10:AC10">INDEX(_Rge_Data_3rd_CY,$B10,AC$1)</f>
        <v>33184.45</v>
      </c>
      <c r="AD10" s="212" t="n">
        <f aca="false" t="array" ref="AD10:AD10">INDEX(_Rge_Data_3rd_CY,$B10,AD$1)</f>
        <v>25815.28</v>
      </c>
      <c r="AE10" s="212" t="n">
        <f aca="false" t="array" ref="AE10:AE10">INDEX(_Rge_Data_3rd_CY,$B10,AE$1)</f>
        <v>3690</v>
      </c>
      <c r="AF10" s="212" t="n">
        <f aca="false" t="array" ref="AF10:AF10">INDEX(_Rge_Data_3rd_CY,$B10,AF$1)</f>
        <v>700</v>
      </c>
      <c r="AG10" s="212" t="n">
        <f aca="false" t="array" ref="AG10:AG10">INDEX(_Rge_Data_3rd_CY,$B10,AG$1)</f>
        <v>0</v>
      </c>
      <c r="AH10" s="212" t="n">
        <f aca="false" t="array" ref="AH10:AH10">INDEX(_Rge_Data_3rd_CY,$B10,AH$1)</f>
        <v>0</v>
      </c>
      <c r="AI10" s="212" t="n">
        <f aca="false">INDEX(_Rge_Data_3rd_CY,$B10,AI$1)</f>
        <v>0</v>
      </c>
      <c r="AJ10" s="212" t="n">
        <f aca="false" t="array" ref="AJ10:AJ10">INDEX(_Rge_Data_3rd_CY,$B10,AJ$1)</f>
        <v>0</v>
      </c>
      <c r="AK10" s="212" t="n">
        <f aca="false" t="array" ref="AK10:AK10">INDEX(_Rge_Data_3rd_CY,$B10,AK$1)</f>
        <v>30205.28</v>
      </c>
      <c r="AL10" s="212" t="n">
        <f aca="false">AK10+AN10+AO10</f>
        <v>34735.260743</v>
      </c>
      <c r="AM10" s="213" t="n">
        <f aca="false">IFERROR(AK10/Z10,0)</f>
        <v>0.308462653949061</v>
      </c>
      <c r="AN10" s="214" t="n">
        <f aca="false">IFERROR(IF(AND($E10="OPEN",$AA10&gt;0),$AA10*_SoP*$AM10,IF(AND($E10="CLOSED",$AA10&gt;0),$AA10*_SoL*$AM10,0)),0)</f>
        <v>4529.980743</v>
      </c>
      <c r="AO10" s="214" t="n">
        <f aca="false">IFERROR(IF($AA10&lt;0,$AA10*_SoL,0),0)</f>
        <v>0</v>
      </c>
      <c r="AP10" s="215" t="n">
        <f aca="false">AK10+AN10</f>
        <v>34735.260743</v>
      </c>
      <c r="AQ10" s="215" t="n">
        <f aca="false">AC10-AO10</f>
        <v>33184.45</v>
      </c>
      <c r="AR10" s="215" t="n">
        <f aca="false">AP10-AQ10</f>
        <v>1550.810743</v>
      </c>
      <c r="AS10" s="215" t="n">
        <f aca="false">IF($AR10&gt;=0,$AR10,0)</f>
        <v>1550.810743</v>
      </c>
      <c r="AT10" s="215" t="n">
        <f aca="false">IF($AR10&lt;=0,-$AR10,0)</f>
        <v>0</v>
      </c>
      <c r="AU10" s="214" t="n">
        <f aca="false">IF((R10-AC10)&lt;0,0,R10-AC10)</f>
        <v>80196.15</v>
      </c>
      <c r="AV10" s="214" t="n">
        <f aca="false">IF(AM10&gt;1,0,R10-AM10*R10)</f>
        <v>78406.9192176631</v>
      </c>
      <c r="AW10" s="216"/>
    </row>
    <row r="11" customFormat="false" ht="24.75" hidden="false" customHeight="true" outlineLevel="0" collapsed="false">
      <c r="A11" s="166"/>
      <c r="B11" s="208" t="n">
        <f aca="false">B10+1</f>
        <v>4</v>
      </c>
      <c r="C11" s="166"/>
      <c r="D11" s="209" t="str">
        <f aca="false" t="array" ref="D11:D11">INDEX(_Rge_Projectdata_3rd,$B11,MATCH("Project-ID",_Rge_Headline_Projectdata,0))</f>
        <v>P903132</v>
      </c>
      <c r="E11" s="210" t="str">
        <f aca="false" t="array" ref="E11:E11">INDEX(_Rge_Data_3rd_CY,$B11,E$1)</f>
        <v>Open</v>
      </c>
      <c r="F11" s="199" t="n">
        <f aca="false">INDEX(_Rge_Data_3rd_CY,$B11,F$1)</f>
        <v>0</v>
      </c>
      <c r="G11" s="199" t="n">
        <f aca="false" t="array" ref="G11:G11">INDEX(_Rge_Data_3rd_CY,$B11,G$1)</f>
        <v>0</v>
      </c>
      <c r="H11" s="199" t="n">
        <f aca="false" t="array" ref="H11:H11">INDEX(_Rge_Data_3rd_CY,$B11,H$1)</f>
        <v>0</v>
      </c>
      <c r="I11" s="199" t="n">
        <f aca="false" t="array" ref="I11:I11">INDEX(_Rge_Data_3rd_CY,$B11,I$1)</f>
        <v>0</v>
      </c>
      <c r="J11" s="199" t="n">
        <f aca="false" t="array" ref="J11:J11">INDEX(_Rge_Data_3rd_CY,$B11,J$1)</f>
        <v>0</v>
      </c>
      <c r="K11" s="199" t="n">
        <f aca="false" t="array" ref="K11:K11">INDEX(_Rge_Data_3rd_CY,$B11,K$1)</f>
        <v>0</v>
      </c>
      <c r="L11" s="199" t="n">
        <f aca="false">INDEX(_Rge_Data_3rd_CY,$B11,L$1)</f>
        <v>0</v>
      </c>
      <c r="M11" s="199" t="n">
        <f aca="false" t="array" ref="M11:M11">INDEX(_Rge_Data_3rd_CY,$B11,M$1)</f>
        <v>0</v>
      </c>
      <c r="N11" s="199" t="n">
        <f aca="false" t="array" ref="N11:N11">INDEX(_Rge_Data_3rd_CY,$B11,N$1)</f>
        <v>0</v>
      </c>
      <c r="O11" s="199" t="n">
        <f aca="false">F11-N11</f>
        <v>0</v>
      </c>
      <c r="P11" s="200" t="n">
        <f aca="false">IFERROR(O11/F11,0)</f>
        <v>0</v>
      </c>
      <c r="Q11" s="211" t="str">
        <f aca="false">IF(AND(F11&lt;&gt;0,R11=0),"N","Y")</f>
        <v>Y</v>
      </c>
      <c r="R11" s="202" t="n">
        <f aca="false" t="array" ref="R11:R11">INDEX(_Rge_Data_3rd_CY,$B11,R$1)</f>
        <v>331507.58</v>
      </c>
      <c r="S11" s="202" t="n">
        <f aca="false" t="array" ref="S11:S11">INDEX(_Rge_Data_3rd_CY,$B11,S$1)</f>
        <v>194545.2</v>
      </c>
      <c r="T11" s="202" t="n">
        <f aca="false" t="array" ref="T11:T11">INDEX(_Rge_Data_3rd_CY,$B11,T$1)</f>
        <v>3760</v>
      </c>
      <c r="U11" s="202" t="n">
        <f aca="false" t="array" ref="U11:U11">INDEX(_Rge_Data_3rd_CY,$B11,U$1)</f>
        <v>15500</v>
      </c>
      <c r="V11" s="202" t="n">
        <f aca="false" t="array" ref="V11:V11">INDEX(_Rge_Data_3rd_CY,$B11,V$1)</f>
        <v>14280</v>
      </c>
      <c r="W11" s="202" t="n">
        <f aca="false" t="array" ref="W11:W11">INDEX(_Rge_Data_3rd_CY,$B11,W$1)</f>
        <v>0</v>
      </c>
      <c r="X11" s="202" t="n">
        <f aca="false">INDEX(_Rge_Data_3rd_CY,$B11,X$1)</f>
        <v>0</v>
      </c>
      <c r="Y11" s="202" t="n">
        <f aca="false" t="array" ref="Y11:Y11">INDEX(_Rge_Data_3rd_CY,$B11,Y$1)</f>
        <v>0</v>
      </c>
      <c r="Z11" s="202" t="n">
        <f aca="false" t="array" ref="Z11:Z11">INDEX(_Rge_Data_3rd_CY,$B11,Z$1)</f>
        <v>228085.2</v>
      </c>
      <c r="AA11" s="202" t="n">
        <f aca="false">R11-Z11</f>
        <v>103422.38</v>
      </c>
      <c r="AB11" s="203" t="n">
        <f aca="false">IFERROR(AA11/R11,)</f>
        <v>0.311975913190281</v>
      </c>
      <c r="AC11" s="212" t="n">
        <f aca="false" t="array" ref="AC11:AC11">INDEX(_Rge_Data_3rd_CY,$B11,AC$1)</f>
        <v>155965.92</v>
      </c>
      <c r="AD11" s="212" t="n">
        <f aca="false" t="array" ref="AD11:AD11">INDEX(_Rge_Data_3rd_CY,$B11,AD$1)</f>
        <v>97272.6</v>
      </c>
      <c r="AE11" s="212" t="n">
        <f aca="false" t="array" ref="AE11:AE11">INDEX(_Rge_Data_3rd_CY,$B11,AE$1)</f>
        <v>2670</v>
      </c>
      <c r="AF11" s="212" t="n">
        <f aca="false" t="array" ref="AF11:AF11">INDEX(_Rge_Data_3rd_CY,$B11,AF$1)</f>
        <v>9100</v>
      </c>
      <c r="AG11" s="212" t="n">
        <f aca="false" t="array" ref="AG11:AG11">INDEX(_Rge_Data_3rd_CY,$B11,AG$1)</f>
        <v>2701.64</v>
      </c>
      <c r="AH11" s="212" t="n">
        <f aca="false" t="array" ref="AH11:AH11">INDEX(_Rge_Data_3rd_CY,$B11,AH$1)</f>
        <v>0</v>
      </c>
      <c r="AI11" s="212" t="n">
        <f aca="false">INDEX(_Rge_Data_3rd_CY,$B11,AI$1)</f>
        <v>0</v>
      </c>
      <c r="AJ11" s="212" t="n">
        <f aca="false" t="array" ref="AJ11:AJ11">INDEX(_Rge_Data_3rd_CY,$B11,AJ$1)</f>
        <v>0</v>
      </c>
      <c r="AK11" s="212" t="n">
        <f aca="false" t="array" ref="AK11:AK11">INDEX(_Rge_Data_3rd_CY,$B11,AK$1)</f>
        <v>111744.24</v>
      </c>
      <c r="AL11" s="212" t="n">
        <f aca="false">AK11+AN11+AO11</f>
        <v>159879.81605</v>
      </c>
      <c r="AM11" s="213" t="n">
        <f aca="false">IFERROR(AK11/Z11,0)</f>
        <v>0.489923239210611</v>
      </c>
      <c r="AN11" s="214" t="n">
        <f aca="false">IFERROR(IF(AND($E11="OPEN",$AA11&gt;0),$AA11*_SoP*$AM11,IF(AND($E11="CLOSED",$AA11&gt;0),$AA11*_SoL*$AM11,0)),0)</f>
        <v>48135.57605</v>
      </c>
      <c r="AO11" s="214" t="n">
        <f aca="false">IFERROR(IF($AA11&lt;0,$AA11*_SoL,0),0)</f>
        <v>0</v>
      </c>
      <c r="AP11" s="215" t="n">
        <f aca="false">AK11+AN11</f>
        <v>159879.81605</v>
      </c>
      <c r="AQ11" s="215" t="n">
        <f aca="false">AC11-AO11</f>
        <v>155965.92</v>
      </c>
      <c r="AR11" s="215" t="n">
        <f aca="false">AP11-AQ11</f>
        <v>3913.89605000001</v>
      </c>
      <c r="AS11" s="215" t="n">
        <f aca="false">IF($AR11&gt;=0,$AR11,0)</f>
        <v>3913.89605000001</v>
      </c>
      <c r="AT11" s="215" t="n">
        <f aca="false">IF($AR11&lt;=0,-$AR11,0)</f>
        <v>0</v>
      </c>
      <c r="AU11" s="214" t="n">
        <f aca="false">IF((R11-AC11)&lt;0,0,R11-AC11)</f>
        <v>175541.66</v>
      </c>
      <c r="AV11" s="214" t="n">
        <f aca="false">IF(AM11&gt;1,0,R11-AM11*R11)</f>
        <v>169094.312583529</v>
      </c>
      <c r="AW11" s="216"/>
    </row>
    <row r="12" customFormat="false" ht="24.75" hidden="false" customHeight="true" outlineLevel="0" collapsed="false">
      <c r="A12" s="166"/>
      <c r="B12" s="208" t="n">
        <f aca="false">B11+1</f>
        <v>5</v>
      </c>
      <c r="C12" s="166"/>
      <c r="D12" s="209" t="str">
        <f aca="false" t="array" ref="D12:D12">INDEX(_Rge_Projectdata_3rd,$B12,MATCH("Project-ID",_Rge_Headline_Projectdata,0))</f>
        <v>P903139</v>
      </c>
      <c r="E12" s="210" t="str">
        <f aca="false" t="array" ref="E12:E12">INDEX(_Rge_Data_3rd_CY,$B12,E$1)</f>
        <v>Open</v>
      </c>
      <c r="F12" s="199" t="n">
        <f aca="false">INDEX(_Rge_Data_3rd_CY,$B12,F$1)</f>
        <v>0</v>
      </c>
      <c r="G12" s="199" t="n">
        <f aca="false" t="array" ref="G12:G12">INDEX(_Rge_Data_3rd_CY,$B12,G$1)</f>
        <v>0</v>
      </c>
      <c r="H12" s="199" t="n">
        <f aca="false" t="array" ref="H12:H12">INDEX(_Rge_Data_3rd_CY,$B12,H$1)</f>
        <v>0</v>
      </c>
      <c r="I12" s="199" t="n">
        <f aca="false" t="array" ref="I12:I12">INDEX(_Rge_Data_3rd_CY,$B12,I$1)</f>
        <v>0</v>
      </c>
      <c r="J12" s="199" t="n">
        <f aca="false" t="array" ref="J12:J12">INDEX(_Rge_Data_3rd_CY,$B12,J$1)</f>
        <v>0</v>
      </c>
      <c r="K12" s="199" t="n">
        <f aca="false" t="array" ref="K12:K12">INDEX(_Rge_Data_3rd_CY,$B12,K$1)</f>
        <v>0</v>
      </c>
      <c r="L12" s="199" t="n">
        <f aca="false">INDEX(_Rge_Data_3rd_CY,$B12,L$1)</f>
        <v>0</v>
      </c>
      <c r="M12" s="199" t="n">
        <f aca="false" t="array" ref="M12:M12">INDEX(_Rge_Data_3rd_CY,$B12,M$1)</f>
        <v>0</v>
      </c>
      <c r="N12" s="199" t="n">
        <f aca="false" t="array" ref="N12:N12">INDEX(_Rge_Data_3rd_CY,$B12,N$1)</f>
        <v>0</v>
      </c>
      <c r="O12" s="199" t="n">
        <f aca="false">F12-N12</f>
        <v>0</v>
      </c>
      <c r="P12" s="200" t="n">
        <f aca="false">IFERROR(O12/F12,0)</f>
        <v>0</v>
      </c>
      <c r="Q12" s="211" t="str">
        <f aca="false">IF(AND(F12&lt;&gt;0,R12=0),"N","Y")</f>
        <v>Y</v>
      </c>
      <c r="R12" s="202" t="n">
        <f aca="false" t="array" ref="R12:R12">INDEX(_Rge_Data_3rd_CY,$B12,R$1)</f>
        <v>114898.39</v>
      </c>
      <c r="S12" s="202" t="n">
        <f aca="false" t="array" ref="S12:S12">INDEX(_Rge_Data_3rd_CY,$B12,S$1)</f>
        <v>85000</v>
      </c>
      <c r="T12" s="202" t="n">
        <f aca="false" t="array" ref="T12:T12">INDEX(_Rge_Data_3rd_CY,$B12,T$1)</f>
        <v>4080</v>
      </c>
      <c r="U12" s="202" t="n">
        <f aca="false" t="array" ref="U12:U12">INDEX(_Rge_Data_3rd_CY,$B12,U$1)</f>
        <v>4000</v>
      </c>
      <c r="V12" s="202" t="n">
        <f aca="false" t="array" ref="V12:V12">INDEX(_Rge_Data_3rd_CY,$B12,V$1)</f>
        <v>9900</v>
      </c>
      <c r="W12" s="202" t="n">
        <f aca="false" t="array" ref="W12:W12">INDEX(_Rge_Data_3rd_CY,$B12,W$1)</f>
        <v>0</v>
      </c>
      <c r="X12" s="202" t="n">
        <f aca="false">INDEX(_Rge_Data_3rd_CY,$B12,X$1)</f>
        <v>0</v>
      </c>
      <c r="Y12" s="202" t="n">
        <f aca="false" t="array" ref="Y12:Y12">INDEX(_Rge_Data_3rd_CY,$B12,Y$1)</f>
        <v>0</v>
      </c>
      <c r="Z12" s="202" t="n">
        <f aca="false" t="array" ref="Z12:Z12">INDEX(_Rge_Data_3rd_CY,$B12,Z$1)</f>
        <v>102980</v>
      </c>
      <c r="AA12" s="202" t="n">
        <f aca="false">R12-Z12</f>
        <v>11918.39</v>
      </c>
      <c r="AB12" s="203" t="n">
        <f aca="false">IFERROR(AA12/R12,)</f>
        <v>0.103729825979285</v>
      </c>
      <c r="AC12" s="212" t="n">
        <f aca="false" t="array" ref="AC12:AC12">INDEX(_Rge_Data_3rd_CY,$B12,AC$1)</f>
        <v>74659.83</v>
      </c>
      <c r="AD12" s="212" t="n">
        <f aca="false" t="array" ref="AD12:AD12">INDEX(_Rge_Data_3rd_CY,$B12,AD$1)</f>
        <v>42510.42</v>
      </c>
      <c r="AE12" s="212" t="n">
        <f aca="false" t="array" ref="AE12:AE12">INDEX(_Rge_Data_3rd_CY,$B12,AE$1)</f>
        <v>4080</v>
      </c>
      <c r="AF12" s="212" t="n">
        <f aca="false" t="array" ref="AF12:AF12">INDEX(_Rge_Data_3rd_CY,$B12,AF$1)</f>
        <v>1860</v>
      </c>
      <c r="AG12" s="212" t="n">
        <f aca="false" t="array" ref="AG12:AG12">INDEX(_Rge_Data_3rd_CY,$B12,AG$1)</f>
        <v>2759.48</v>
      </c>
      <c r="AH12" s="212" t="n">
        <f aca="false" t="array" ref="AH12:AH12">INDEX(_Rge_Data_3rd_CY,$B12,AH$1)</f>
        <v>0</v>
      </c>
      <c r="AI12" s="212" t="n">
        <f aca="false">INDEX(_Rge_Data_3rd_CY,$B12,AI$1)</f>
        <v>0</v>
      </c>
      <c r="AJ12" s="212" t="n">
        <f aca="false" t="array" ref="AJ12:AJ12">INDEX(_Rge_Data_3rd_CY,$B12,AJ$1)</f>
        <v>0</v>
      </c>
      <c r="AK12" s="212" t="n">
        <f aca="false" t="array" ref="AK12:AK12">INDEX(_Rge_Data_3rd_CY,$B12,AK$1)</f>
        <v>51209.9</v>
      </c>
      <c r="AL12" s="212" t="n">
        <f aca="false">AK12+AN12+AO12</f>
        <v>56840.338746</v>
      </c>
      <c r="AM12" s="213" t="n">
        <f aca="false">IFERROR(AK12/Z12,0)</f>
        <v>0.497280054379491</v>
      </c>
      <c r="AN12" s="214" t="n">
        <f aca="false">IFERROR(IF(AND($E12="OPEN",$AA12&gt;0),$AA12*_SoP*$AM12,IF(AND($E12="CLOSED",$AA12&gt;0),$AA12*_SoL*$AM12,0)),0)</f>
        <v>5630.438746</v>
      </c>
      <c r="AO12" s="214" t="n">
        <f aca="false">IFERROR(IF($AA12&lt;0,$AA12*_SoL,0),0)</f>
        <v>0</v>
      </c>
      <c r="AP12" s="215" t="n">
        <f aca="false">AK12+AN12</f>
        <v>56840.338746</v>
      </c>
      <c r="AQ12" s="215" t="n">
        <f aca="false">AC12-AO12</f>
        <v>74659.83</v>
      </c>
      <c r="AR12" s="215" t="n">
        <f aca="false">AP12-AQ12</f>
        <v>-17819.491254</v>
      </c>
      <c r="AS12" s="215" t="n">
        <f aca="false">IF($AR12&gt;=0,$AR12,0)</f>
        <v>0</v>
      </c>
      <c r="AT12" s="215" t="n">
        <f aca="false">IF($AR12&lt;=0,-$AR12,0)</f>
        <v>17819.491254</v>
      </c>
      <c r="AU12" s="214" t="n">
        <f aca="false">IF((R12-AC12)&lt;0,0,R12-AC12)</f>
        <v>40238.56</v>
      </c>
      <c r="AV12" s="214" t="n">
        <f aca="false">IF(AM12&gt;1,0,R12-AM12*R12)</f>
        <v>57761.712372684</v>
      </c>
      <c r="AW12" s="216"/>
    </row>
    <row r="13" customFormat="false" ht="24.75" hidden="false" customHeight="true" outlineLevel="0" collapsed="false">
      <c r="A13" s="166"/>
      <c r="B13" s="208" t="n">
        <f aca="false">B12+1</f>
        <v>6</v>
      </c>
      <c r="C13" s="166"/>
      <c r="D13" s="209" t="str">
        <f aca="false" t="array" ref="D13:D13">INDEX(_Rge_Projectdata_3rd,$B13,MATCH("Project-ID",_Rge_Headline_Projectdata,0))</f>
        <v>P903167</v>
      </c>
      <c r="E13" s="210" t="str">
        <f aca="false" t="array" ref="E13:E13">INDEX(_Rge_Data_3rd_CY,$B13,E$1)</f>
        <v>Open</v>
      </c>
      <c r="F13" s="199" t="n">
        <f aca="false">INDEX(_Rge_Data_3rd_CY,$B13,F$1)</f>
        <v>0</v>
      </c>
      <c r="G13" s="199" t="n">
        <f aca="false" t="array" ref="G13:G13">INDEX(_Rge_Data_3rd_CY,$B13,G$1)</f>
        <v>0</v>
      </c>
      <c r="H13" s="199" t="n">
        <f aca="false" t="array" ref="H13:H13">INDEX(_Rge_Data_3rd_CY,$B13,H$1)</f>
        <v>0</v>
      </c>
      <c r="I13" s="199" t="n">
        <f aca="false" t="array" ref="I13:I13">INDEX(_Rge_Data_3rd_CY,$B13,I$1)</f>
        <v>0</v>
      </c>
      <c r="J13" s="199" t="n">
        <f aca="false" t="array" ref="J13:J13">INDEX(_Rge_Data_3rd_CY,$B13,J$1)</f>
        <v>0</v>
      </c>
      <c r="K13" s="199" t="n">
        <f aca="false" t="array" ref="K13:K13">INDEX(_Rge_Data_3rd_CY,$B13,K$1)</f>
        <v>0</v>
      </c>
      <c r="L13" s="199" t="n">
        <f aca="false">INDEX(_Rge_Data_3rd_CY,$B13,L$1)</f>
        <v>0</v>
      </c>
      <c r="M13" s="199" t="n">
        <f aca="false" t="array" ref="M13:M13">INDEX(_Rge_Data_3rd_CY,$B13,M$1)</f>
        <v>0</v>
      </c>
      <c r="N13" s="199" t="n">
        <f aca="false" t="array" ref="N13:N13">INDEX(_Rge_Data_3rd_CY,$B13,N$1)</f>
        <v>0</v>
      </c>
      <c r="O13" s="199" t="n">
        <f aca="false">F13-N13</f>
        <v>0</v>
      </c>
      <c r="P13" s="200" t="n">
        <f aca="false">IFERROR(O13/F13,0)</f>
        <v>0</v>
      </c>
      <c r="Q13" s="211" t="str">
        <f aca="false">IF(AND(F13&lt;&gt;0,R13=0),"N","Y")</f>
        <v>Y</v>
      </c>
      <c r="R13" s="202" t="n">
        <f aca="false" t="array" ref="R13:R13">INDEX(_Rge_Data_3rd_CY,$B13,R$1)</f>
        <v>116980.5</v>
      </c>
      <c r="S13" s="202" t="n">
        <f aca="false" t="array" ref="S13:S13">INDEX(_Rge_Data_3rd_CY,$B13,S$1)</f>
        <v>54064.27</v>
      </c>
      <c r="T13" s="202" t="n">
        <f aca="false" t="array" ref="T13:T13">INDEX(_Rge_Data_3rd_CY,$B13,T$1)</f>
        <v>0</v>
      </c>
      <c r="U13" s="202" t="n">
        <f aca="false" t="array" ref="U13:U13">INDEX(_Rge_Data_3rd_CY,$B13,U$1)</f>
        <v>2500</v>
      </c>
      <c r="V13" s="202" t="n">
        <f aca="false" t="array" ref="V13:V13">INDEX(_Rge_Data_3rd_CY,$B13,V$1)</f>
        <v>40000</v>
      </c>
      <c r="W13" s="202" t="n">
        <f aca="false" t="array" ref="W13:W13">INDEX(_Rge_Data_3rd_CY,$B13,W$1)</f>
        <v>0</v>
      </c>
      <c r="X13" s="202" t="n">
        <f aca="false">INDEX(_Rge_Data_3rd_CY,$B13,X$1)</f>
        <v>0</v>
      </c>
      <c r="Y13" s="202" t="n">
        <f aca="false" t="array" ref="Y13:Y13">INDEX(_Rge_Data_3rd_CY,$B13,Y$1)</f>
        <v>0</v>
      </c>
      <c r="Z13" s="202" t="n">
        <f aca="false" t="array" ref="Z13:Z13">INDEX(_Rge_Data_3rd_CY,$B13,Z$1)</f>
        <v>96564.27</v>
      </c>
      <c r="AA13" s="202" t="n">
        <f aca="false">R13-Z13</f>
        <v>20416.23</v>
      </c>
      <c r="AB13" s="203" t="n">
        <f aca="false">IFERROR(AA13/R13,)</f>
        <v>0.174526780104376</v>
      </c>
      <c r="AC13" s="212" t="n">
        <f aca="false" t="array" ref="AC13:AC13">INDEX(_Rge_Data_3rd_CY,$B13,AC$1)</f>
        <v>58490.25</v>
      </c>
      <c r="AD13" s="212" t="n">
        <f aca="false" t="array" ref="AD13:AD13">INDEX(_Rge_Data_3rd_CY,$B13,AD$1)</f>
        <v>33781.07</v>
      </c>
      <c r="AE13" s="212" t="n">
        <f aca="false" t="array" ref="AE13:AE13">INDEX(_Rge_Data_3rd_CY,$B13,AE$1)</f>
        <v>0</v>
      </c>
      <c r="AF13" s="212" t="n">
        <f aca="false" t="array" ref="AF13:AF13">INDEX(_Rge_Data_3rd_CY,$B13,AF$1)</f>
        <v>1525.17</v>
      </c>
      <c r="AG13" s="212" t="n">
        <f aca="false" t="array" ref="AG13:AG13">INDEX(_Rge_Data_3rd_CY,$B13,AG$1)</f>
        <v>25984.41</v>
      </c>
      <c r="AH13" s="212" t="n">
        <f aca="false" t="array" ref="AH13:AH13">INDEX(_Rge_Data_3rd_CY,$B13,AH$1)</f>
        <v>0</v>
      </c>
      <c r="AI13" s="212" t="n">
        <f aca="false">INDEX(_Rge_Data_3rd_CY,$B13,AI$1)</f>
        <v>0</v>
      </c>
      <c r="AJ13" s="212" t="n">
        <f aca="false" t="array" ref="AJ13:AJ13">INDEX(_Rge_Data_3rd_CY,$B13,AJ$1)</f>
        <v>0</v>
      </c>
      <c r="AK13" s="212" t="n">
        <f aca="false" t="array" ref="AK13:AK13">INDEX(_Rge_Data_3rd_CY,$B13,AK$1)</f>
        <v>61290.65</v>
      </c>
      <c r="AL13" s="212" t="n">
        <f aca="false">AK13+AN13+AO13</f>
        <v>73601.18481</v>
      </c>
      <c r="AM13" s="213" t="n">
        <f aca="false">IFERROR(AK13/Z13,0)</f>
        <v>0.63471354363265</v>
      </c>
      <c r="AN13" s="214" t="n">
        <f aca="false">IFERROR(IF(AND($E13="OPEN",$AA13&gt;0),$AA13*_SoP*$AM13,IF(AND($E13="CLOSED",$AA13&gt;0),$AA13*_SoL*$AM13,0)),0)</f>
        <v>12310.53481</v>
      </c>
      <c r="AO13" s="214" t="n">
        <f aca="false">IFERROR(IF($AA13&lt;0,$AA13*_SoL,0),0)</f>
        <v>0</v>
      </c>
      <c r="AP13" s="215" t="n">
        <f aca="false">AK13+AN13</f>
        <v>73601.18481</v>
      </c>
      <c r="AQ13" s="215" t="n">
        <f aca="false">AC13-AO13</f>
        <v>58490.25</v>
      </c>
      <c r="AR13" s="215" t="n">
        <f aca="false">AP13-AQ13</f>
        <v>15110.93481</v>
      </c>
      <c r="AS13" s="215" t="n">
        <f aca="false">IF($AR13&gt;=0,$AR13,0)</f>
        <v>15110.93481</v>
      </c>
      <c r="AT13" s="215" t="n">
        <f aca="false">IF($AR13&lt;=0,-$AR13,0)</f>
        <v>0</v>
      </c>
      <c r="AU13" s="214" t="n">
        <f aca="false">IF((R13-AC13)&lt;0,0,R13-AC13)</f>
        <v>58490.25</v>
      </c>
      <c r="AV13" s="214" t="n">
        <f aca="false">IF(AM13&gt;1,0,R13-AM13*R13)</f>
        <v>42731.3923090808</v>
      </c>
      <c r="AW13" s="216"/>
    </row>
    <row r="14" customFormat="false" ht="24.75" hidden="false" customHeight="true" outlineLevel="0" collapsed="false">
      <c r="A14" s="166"/>
      <c r="B14" s="208" t="n">
        <f aca="false">B13+1</f>
        <v>7</v>
      </c>
      <c r="C14" s="166"/>
      <c r="D14" s="209" t="str">
        <f aca="false" t="array" ref="D14:D14">INDEX(_Rge_Projectdata_3rd,$B14,MATCH("Project-ID",_Rge_Headline_Projectdata,0))</f>
        <v>P903272</v>
      </c>
      <c r="E14" s="210" t="str">
        <f aca="false" t="array" ref="E14:E14">INDEX(_Rge_Data_3rd_CY,$B14,E$1)</f>
        <v>Closed</v>
      </c>
      <c r="F14" s="199" t="n">
        <f aca="false">INDEX(_Rge_Data_3rd_CY,$B14,F$1)</f>
        <v>0</v>
      </c>
      <c r="G14" s="199" t="n">
        <f aca="false" t="array" ref="G14:G14">INDEX(_Rge_Data_3rd_CY,$B14,G$1)</f>
        <v>0</v>
      </c>
      <c r="H14" s="199" t="n">
        <f aca="false" t="array" ref="H14:H14">INDEX(_Rge_Data_3rd_CY,$B14,H$1)</f>
        <v>0</v>
      </c>
      <c r="I14" s="199" t="n">
        <f aca="false" t="array" ref="I14:I14">INDEX(_Rge_Data_3rd_CY,$B14,I$1)</f>
        <v>0</v>
      </c>
      <c r="J14" s="199" t="n">
        <f aca="false" t="array" ref="J14:J14">INDEX(_Rge_Data_3rd_CY,$B14,J$1)</f>
        <v>0</v>
      </c>
      <c r="K14" s="199" t="n">
        <f aca="false" t="array" ref="K14:K14">INDEX(_Rge_Data_3rd_CY,$B14,K$1)</f>
        <v>0</v>
      </c>
      <c r="L14" s="199" t="n">
        <f aca="false">INDEX(_Rge_Data_3rd_CY,$B14,L$1)</f>
        <v>0</v>
      </c>
      <c r="M14" s="199" t="n">
        <f aca="false" t="array" ref="M14:M14">INDEX(_Rge_Data_3rd_CY,$B14,M$1)</f>
        <v>0</v>
      </c>
      <c r="N14" s="199" t="n">
        <f aca="false" t="array" ref="N14:N14">INDEX(_Rge_Data_3rd_CY,$B14,N$1)</f>
        <v>0</v>
      </c>
      <c r="O14" s="199" t="n">
        <f aca="false">F14-N14</f>
        <v>0</v>
      </c>
      <c r="P14" s="200" t="n">
        <f aca="false">IFERROR(O14/F14,0)</f>
        <v>0</v>
      </c>
      <c r="Q14" s="211" t="str">
        <f aca="false">IF(AND(F14&lt;&gt;0,R14=0),"N","Y")</f>
        <v>Y</v>
      </c>
      <c r="R14" s="202" t="n">
        <f aca="false" t="array" ref="R14:R14">INDEX(_Rge_Data_3rd_CY,$B14,R$1)</f>
        <v>242652</v>
      </c>
      <c r="S14" s="202" t="n">
        <f aca="false" t="array" ref="S14:S14">INDEX(_Rge_Data_3rd_CY,$B14,S$1)</f>
        <v>134640</v>
      </c>
      <c r="T14" s="202" t="n">
        <f aca="false" t="array" ref="T14:T14">INDEX(_Rge_Data_3rd_CY,$B14,T$1)</f>
        <v>2130</v>
      </c>
      <c r="U14" s="202" t="n">
        <f aca="false" t="array" ref="U14:U14">INDEX(_Rge_Data_3rd_CY,$B14,U$1)</f>
        <v>4000.03</v>
      </c>
      <c r="V14" s="202" t="n">
        <f aca="false" t="array" ref="V14:V14">INDEX(_Rge_Data_3rd_CY,$B14,V$1)</f>
        <v>0</v>
      </c>
      <c r="W14" s="202" t="n">
        <f aca="false" t="array" ref="W14:W14">INDEX(_Rge_Data_3rd_CY,$B14,W$1)</f>
        <v>0</v>
      </c>
      <c r="X14" s="202" t="n">
        <f aca="false">INDEX(_Rge_Data_3rd_CY,$B14,X$1)</f>
        <v>0</v>
      </c>
      <c r="Y14" s="202" t="n">
        <f aca="false" t="array" ref="Y14:Y14">INDEX(_Rge_Data_3rd_CY,$B14,Y$1)</f>
        <v>0</v>
      </c>
      <c r="Z14" s="202" t="n">
        <f aca="false" t="array" ref="Z14:Z14">INDEX(_Rge_Data_3rd_CY,$B14,Z$1)</f>
        <v>140770.03</v>
      </c>
      <c r="AA14" s="202" t="n">
        <f aca="false">R14-Z14</f>
        <v>101881.97</v>
      </c>
      <c r="AB14" s="203" t="n">
        <f aca="false">IFERROR(AA14/R14,)</f>
        <v>0.419868659644264</v>
      </c>
      <c r="AC14" s="212" t="n">
        <f aca="false" t="array" ref="AC14:AC14">INDEX(_Rge_Data_3rd_CY,$B14,AC$1)</f>
        <v>242652</v>
      </c>
      <c r="AD14" s="212" t="n">
        <f aca="false" t="array" ref="AD14:AD14">INDEX(_Rge_Data_3rd_CY,$B14,AD$1)</f>
        <v>134640</v>
      </c>
      <c r="AE14" s="212" t="n">
        <f aca="false" t="array" ref="AE14:AE14">INDEX(_Rge_Data_3rd_CY,$B14,AE$1)</f>
        <v>2130</v>
      </c>
      <c r="AF14" s="212" t="n">
        <f aca="false" t="array" ref="AF14:AF14">INDEX(_Rge_Data_3rd_CY,$B14,AF$1)</f>
        <v>4000.03</v>
      </c>
      <c r="AG14" s="212" t="n">
        <f aca="false" t="array" ref="AG14:AG14">INDEX(_Rge_Data_3rd_CY,$B14,AG$1)</f>
        <v>0</v>
      </c>
      <c r="AH14" s="212" t="n">
        <f aca="false" t="array" ref="AH14:AH14">INDEX(_Rge_Data_3rd_CY,$B14,AH$1)</f>
        <v>0</v>
      </c>
      <c r="AI14" s="212" t="n">
        <f aca="false">INDEX(_Rge_Data_3rd_CY,$B14,AI$1)</f>
        <v>0</v>
      </c>
      <c r="AJ14" s="212" t="n">
        <f aca="false" t="array" ref="AJ14:AJ14">INDEX(_Rge_Data_3rd_CY,$B14,AJ$1)</f>
        <v>0</v>
      </c>
      <c r="AK14" s="212" t="n">
        <f aca="false" t="array" ref="AK14:AK14">INDEX(_Rge_Data_3rd_CY,$B14,AK$1)</f>
        <v>140770.03</v>
      </c>
      <c r="AL14" s="212" t="n">
        <f aca="false">AK14+AN14+AO14</f>
        <v>242652</v>
      </c>
      <c r="AM14" s="213" t="n">
        <f aca="false">IFERROR(AK14/Z14,0)</f>
        <v>1</v>
      </c>
      <c r="AN14" s="214" t="n">
        <f aca="false">IFERROR(IF(AND($E14="OPEN",$AA14&gt;0),$AA14*_SoP*$AM14,IF(AND($E14="CLOSED",$AA14&gt;0),$AA14*_SoL*$AM14,0)),0)</f>
        <v>101881.97</v>
      </c>
      <c r="AO14" s="214" t="n">
        <f aca="false">IFERROR(IF($AA14&lt;0,$AA14*_SoL,0),0)</f>
        <v>0</v>
      </c>
      <c r="AP14" s="215" t="n">
        <f aca="false">AK14+AN14</f>
        <v>242652</v>
      </c>
      <c r="AQ14" s="215" t="n">
        <f aca="false">AC14-AO14</f>
        <v>242652</v>
      </c>
      <c r="AR14" s="215" t="n">
        <f aca="false">AP14-AQ14</f>
        <v>0</v>
      </c>
      <c r="AS14" s="215" t="n">
        <f aca="false">IF($AR14&gt;=0,$AR14,0)</f>
        <v>0</v>
      </c>
      <c r="AT14" s="215" t="n">
        <f aca="false">IF($AR14&lt;=0,-$AR14,0)</f>
        <v>-0</v>
      </c>
      <c r="AU14" s="214" t="n">
        <f aca="false">IF((R14-AC14)&lt;0,0,R14-AC14)</f>
        <v>0</v>
      </c>
      <c r="AV14" s="214" t="n">
        <f aca="false">IF(AM14&gt;1,0,R14-AM14*R14)</f>
        <v>0</v>
      </c>
      <c r="AW14" s="216"/>
    </row>
    <row r="15" customFormat="false" ht="24.75" hidden="false" customHeight="true" outlineLevel="0" collapsed="false">
      <c r="A15" s="166"/>
      <c r="B15" s="208" t="n">
        <f aca="false">B14+1</f>
        <v>8</v>
      </c>
      <c r="C15" s="166"/>
      <c r="D15" s="209" t="str">
        <f aca="false" t="array" ref="D15:D15">INDEX(_Rge_Projectdata_3rd,$B15,MATCH("Project-ID",_Rge_Headline_Projectdata,0))</f>
        <v>P903351</v>
      </c>
      <c r="E15" s="210" t="str">
        <f aca="false" t="array" ref="E15:E15">INDEX(_Rge_Data_3rd_CY,$B15,E$1)</f>
        <v>Open</v>
      </c>
      <c r="F15" s="199" t="n">
        <f aca="false">INDEX(_Rge_Data_3rd_CY,$B15,F$1)</f>
        <v>0</v>
      </c>
      <c r="G15" s="199" t="n">
        <f aca="false" t="array" ref="G15:G15">INDEX(_Rge_Data_3rd_CY,$B15,G$1)</f>
        <v>0</v>
      </c>
      <c r="H15" s="199" t="n">
        <f aca="false" t="array" ref="H15:H15">INDEX(_Rge_Data_3rd_CY,$B15,H$1)</f>
        <v>0</v>
      </c>
      <c r="I15" s="199" t="n">
        <f aca="false" t="array" ref="I15:I15">INDEX(_Rge_Data_3rd_CY,$B15,I$1)</f>
        <v>0</v>
      </c>
      <c r="J15" s="199" t="n">
        <f aca="false" t="array" ref="J15:J15">INDEX(_Rge_Data_3rd_CY,$B15,J$1)</f>
        <v>0</v>
      </c>
      <c r="K15" s="199" t="n">
        <f aca="false" t="array" ref="K15:K15">INDEX(_Rge_Data_3rd_CY,$B15,K$1)</f>
        <v>0</v>
      </c>
      <c r="L15" s="199" t="n">
        <f aca="false">INDEX(_Rge_Data_3rd_CY,$B15,L$1)</f>
        <v>0</v>
      </c>
      <c r="M15" s="199" t="n">
        <f aca="false" t="array" ref="M15:M15">INDEX(_Rge_Data_3rd_CY,$B15,M$1)</f>
        <v>0</v>
      </c>
      <c r="N15" s="199" t="n">
        <f aca="false" t="array" ref="N15:N15">INDEX(_Rge_Data_3rd_CY,$B15,N$1)</f>
        <v>0</v>
      </c>
      <c r="O15" s="199" t="n">
        <f aca="false">F15-N15</f>
        <v>0</v>
      </c>
      <c r="P15" s="200" t="n">
        <f aca="false">IFERROR(O15/F15,0)</f>
        <v>0</v>
      </c>
      <c r="Q15" s="211" t="str">
        <f aca="false">IF(AND(F15&lt;&gt;0,R15=0),"N","Y")</f>
        <v>Y</v>
      </c>
      <c r="R15" s="202" t="n">
        <f aca="false" t="array" ref="R15:R15">INDEX(_Rge_Data_3rd_CY,$B15,R$1)</f>
        <v>113558.1</v>
      </c>
      <c r="S15" s="202" t="n">
        <f aca="false" t="array" ref="S15:S15">INDEX(_Rge_Data_3rd_CY,$B15,S$1)</f>
        <v>104311.1</v>
      </c>
      <c r="T15" s="202" t="n">
        <f aca="false" t="array" ref="T15:T15">INDEX(_Rge_Data_3rd_CY,$B15,T$1)</f>
        <v>432</v>
      </c>
      <c r="U15" s="202" t="n">
        <f aca="false" t="array" ref="U15:U15">INDEX(_Rge_Data_3rd_CY,$B15,U$1)</f>
        <v>4200</v>
      </c>
      <c r="V15" s="202" t="n">
        <f aca="false" t="array" ref="V15:V15">INDEX(_Rge_Data_3rd_CY,$B15,V$1)</f>
        <v>8500</v>
      </c>
      <c r="W15" s="202" t="n">
        <f aca="false" t="array" ref="W15:W15">INDEX(_Rge_Data_3rd_CY,$B15,W$1)</f>
        <v>0</v>
      </c>
      <c r="X15" s="202" t="n">
        <f aca="false">INDEX(_Rge_Data_3rd_CY,$B15,X$1)</f>
        <v>0</v>
      </c>
      <c r="Y15" s="202" t="n">
        <f aca="false" t="array" ref="Y15:Y15">INDEX(_Rge_Data_3rd_CY,$B15,Y$1)</f>
        <v>0</v>
      </c>
      <c r="Z15" s="202" t="n">
        <f aca="false" t="array" ref="Z15:Z15">INDEX(_Rge_Data_3rd_CY,$B15,Z$1)</f>
        <v>117443.1</v>
      </c>
      <c r="AA15" s="202" t="n">
        <f aca="false">R15-Z15</f>
        <v>-3885</v>
      </c>
      <c r="AB15" s="203" t="n">
        <f aca="false">IFERROR(AA15/R15,)</f>
        <v>-0.0342115621871095</v>
      </c>
      <c r="AC15" s="212" t="n">
        <f aca="false" t="array" ref="AC15:AC15">INDEX(_Rge_Data_3rd_CY,$B15,AC$1)</f>
        <v>78113.21</v>
      </c>
      <c r="AD15" s="212" t="n">
        <f aca="false" t="array" ref="AD15:AD15">INDEX(_Rge_Data_3rd_CY,$B15,AD$1)</f>
        <v>104311.1</v>
      </c>
      <c r="AE15" s="212" t="n">
        <f aca="false" t="array" ref="AE15:AE15">INDEX(_Rge_Data_3rd_CY,$B15,AE$1)</f>
        <v>432</v>
      </c>
      <c r="AF15" s="212" t="n">
        <f aca="false" t="array" ref="AF15:AF15">INDEX(_Rge_Data_3rd_CY,$B15,AF$1)</f>
        <v>4700</v>
      </c>
      <c r="AG15" s="212" t="n">
        <f aca="false" t="array" ref="AG15:AG15">INDEX(_Rge_Data_3rd_CY,$B15,AG$1)</f>
        <v>6085.15</v>
      </c>
      <c r="AH15" s="212" t="n">
        <f aca="false" t="array" ref="AH15:AH15">INDEX(_Rge_Data_3rd_CY,$B15,AH$1)</f>
        <v>0</v>
      </c>
      <c r="AI15" s="212" t="n">
        <f aca="false">INDEX(_Rge_Data_3rd_CY,$B15,AI$1)</f>
        <v>0</v>
      </c>
      <c r="AJ15" s="212" t="n">
        <f aca="false" t="array" ref="AJ15:AJ15">INDEX(_Rge_Data_3rd_CY,$B15,AJ$1)</f>
        <v>0</v>
      </c>
      <c r="AK15" s="212" t="n">
        <f aca="false" t="array" ref="AK15:AK15">INDEX(_Rge_Data_3rd_CY,$B15,AK$1)</f>
        <v>115528.25</v>
      </c>
      <c r="AL15" s="212" t="n">
        <f aca="false">AK15+AN15+AO15</f>
        <v>111643.25</v>
      </c>
      <c r="AM15" s="213" t="n">
        <f aca="false">IFERROR(AK15/Z15,0)</f>
        <v>0.98369550871869</v>
      </c>
      <c r="AN15" s="214" t="n">
        <f aca="false">IFERROR(IF(AND($E15="OPEN",$AA15&gt;0),$AA15*_SoP*$AM15,IF(AND($E15="CLOSED",$AA15&gt;0),$AA15*_SoL*$AM15,0)),0)</f>
        <v>0</v>
      </c>
      <c r="AO15" s="214" t="n">
        <f aca="false">IFERROR(IF($AA15&lt;0,$AA15*_SoL,0),0)</f>
        <v>-3885</v>
      </c>
      <c r="AP15" s="215" t="n">
        <f aca="false">AK15+AN15</f>
        <v>115528.25</v>
      </c>
      <c r="AQ15" s="215" t="n">
        <f aca="false">AC15-AO15</f>
        <v>81998.21</v>
      </c>
      <c r="AR15" s="215" t="n">
        <f aca="false">AP15-AQ15</f>
        <v>33530.04</v>
      </c>
      <c r="AS15" s="215" t="n">
        <f aca="false">IF($AR15&gt;=0,$AR15,0)</f>
        <v>33530.04</v>
      </c>
      <c r="AT15" s="215" t="n">
        <f aca="false">IF($AR15&lt;=0,-$AR15,0)</f>
        <v>0</v>
      </c>
      <c r="AU15" s="214" t="n">
        <f aca="false">IF((R15-AC15)&lt;0,0,R15-AC15)</f>
        <v>35444.89</v>
      </c>
      <c r="AV15" s="214" t="n">
        <f aca="false">IF(AM15&gt;1,0,R15-AM15*R15)</f>
        <v>1851.50705137211</v>
      </c>
      <c r="AW15" s="216"/>
    </row>
    <row r="16" customFormat="false" ht="24.75" hidden="false" customHeight="true" outlineLevel="0" collapsed="false">
      <c r="A16" s="166"/>
      <c r="B16" s="208" t="n">
        <f aca="false">B15+1</f>
        <v>9</v>
      </c>
      <c r="C16" s="166"/>
      <c r="D16" s="209" t="str">
        <f aca="false" t="array" ref="D16:D16">INDEX(_Rge_Projectdata_3rd,$B16,MATCH("Project-ID",_Rge_Headline_Projectdata,0))</f>
        <v>P903202</v>
      </c>
      <c r="E16" s="210" t="str">
        <f aca="false" t="array" ref="E16:E16">INDEX(_Rge_Data_3rd_CY,$B16,E$1)</f>
        <v>Open</v>
      </c>
      <c r="F16" s="199" t="n">
        <f aca="false">INDEX(_Rge_Data_3rd_CY,$B16,F$1)</f>
        <v>0</v>
      </c>
      <c r="G16" s="199" t="n">
        <f aca="false" t="array" ref="G16:G16">INDEX(_Rge_Data_3rd_CY,$B16,G$1)</f>
        <v>0</v>
      </c>
      <c r="H16" s="199" t="n">
        <f aca="false" t="array" ref="H16:H16">INDEX(_Rge_Data_3rd_CY,$B16,H$1)</f>
        <v>0</v>
      </c>
      <c r="I16" s="199" t="n">
        <f aca="false" t="array" ref="I16:I16">INDEX(_Rge_Data_3rd_CY,$B16,I$1)</f>
        <v>0</v>
      </c>
      <c r="J16" s="199" t="n">
        <f aca="false" t="array" ref="J16:J16">INDEX(_Rge_Data_3rd_CY,$B16,J$1)</f>
        <v>0</v>
      </c>
      <c r="K16" s="199" t="n">
        <f aca="false" t="array" ref="K16:K16">INDEX(_Rge_Data_3rd_CY,$B16,K$1)</f>
        <v>0</v>
      </c>
      <c r="L16" s="199" t="n">
        <f aca="false">INDEX(_Rge_Data_3rd_CY,$B16,L$1)</f>
        <v>0</v>
      </c>
      <c r="M16" s="199" t="n">
        <f aca="false" t="array" ref="M16:M16">INDEX(_Rge_Data_3rd_CY,$B16,M$1)</f>
        <v>0</v>
      </c>
      <c r="N16" s="199" t="n">
        <f aca="false" t="array" ref="N16:N16">INDEX(_Rge_Data_3rd_CY,$B16,N$1)</f>
        <v>0</v>
      </c>
      <c r="O16" s="199" t="n">
        <f aca="false">F16-N16</f>
        <v>0</v>
      </c>
      <c r="P16" s="200" t="n">
        <f aca="false">IFERROR(O16/F16,0)</f>
        <v>0</v>
      </c>
      <c r="Q16" s="211" t="str">
        <f aca="false">IF(AND(F16&lt;&gt;0,R16=0),"N","Y")</f>
        <v>Y</v>
      </c>
      <c r="R16" s="202" t="n">
        <f aca="false" t="array" ref="R16:R16">INDEX(_Rge_Data_3rd_CY,$B16,R$1)</f>
        <v>287649.31</v>
      </c>
      <c r="S16" s="202" t="n">
        <f aca="false" t="array" ref="S16:S16">INDEX(_Rge_Data_3rd_CY,$B16,S$1)</f>
        <v>227335.1</v>
      </c>
      <c r="T16" s="202" t="n">
        <f aca="false" t="array" ref="T16:T16">INDEX(_Rge_Data_3rd_CY,$B16,T$1)</f>
        <v>3180</v>
      </c>
      <c r="U16" s="202" t="n">
        <f aca="false" t="array" ref="U16:U16">INDEX(_Rge_Data_3rd_CY,$B16,U$1)</f>
        <v>12240</v>
      </c>
      <c r="V16" s="202" t="n">
        <f aca="false" t="array" ref="V16:V16">INDEX(_Rge_Data_3rd_CY,$B16,V$1)</f>
        <v>1228.5</v>
      </c>
      <c r="W16" s="202" t="n">
        <f aca="false" t="array" ref="W16:W16">INDEX(_Rge_Data_3rd_CY,$B16,W$1)</f>
        <v>0</v>
      </c>
      <c r="X16" s="202" t="n">
        <f aca="false">INDEX(_Rge_Data_3rd_CY,$B16,X$1)</f>
        <v>0</v>
      </c>
      <c r="Y16" s="202" t="n">
        <f aca="false" t="array" ref="Y16:Y16">INDEX(_Rge_Data_3rd_CY,$B16,Y$1)</f>
        <v>0</v>
      </c>
      <c r="Z16" s="202" t="n">
        <f aca="false" t="array" ref="Z16:Z16">INDEX(_Rge_Data_3rd_CY,$B16,Z$1)</f>
        <v>243983.6</v>
      </c>
      <c r="AA16" s="202" t="n">
        <f aca="false">R16-Z16</f>
        <v>43665.71</v>
      </c>
      <c r="AB16" s="203" t="n">
        <f aca="false">IFERROR(AA16/R16,)</f>
        <v>0.151801893771273</v>
      </c>
      <c r="AC16" s="212" t="n">
        <f aca="false" t="array" ref="AC16:AC16">INDEX(_Rge_Data_3rd_CY,$B16,AC$1)</f>
        <v>102846.42</v>
      </c>
      <c r="AD16" s="212" t="n">
        <f aca="false" t="array" ref="AD16:AD16">INDEX(_Rge_Data_3rd_CY,$B16,AD$1)</f>
        <v>117335.1</v>
      </c>
      <c r="AE16" s="212" t="n">
        <f aca="false" t="array" ref="AE16:AE16">INDEX(_Rge_Data_3rd_CY,$B16,AE$1)</f>
        <v>3180</v>
      </c>
      <c r="AF16" s="212" t="n">
        <f aca="false" t="array" ref="AF16:AF16">INDEX(_Rge_Data_3rd_CY,$B16,AF$1)</f>
        <v>12240</v>
      </c>
      <c r="AG16" s="212" t="n">
        <f aca="false" t="array" ref="AG16:AG16">INDEX(_Rge_Data_3rd_CY,$B16,AG$1)</f>
        <v>1228.5</v>
      </c>
      <c r="AH16" s="212" t="n">
        <f aca="false" t="array" ref="AH16:AH16">INDEX(_Rge_Data_3rd_CY,$B16,AH$1)</f>
        <v>0</v>
      </c>
      <c r="AI16" s="212" t="n">
        <f aca="false">INDEX(_Rge_Data_3rd_CY,$B16,AI$1)</f>
        <v>0</v>
      </c>
      <c r="AJ16" s="212" t="n">
        <f aca="false" t="array" ref="AJ16:AJ16">INDEX(_Rge_Data_3rd_CY,$B16,AJ$1)</f>
        <v>0</v>
      </c>
      <c r="AK16" s="212" t="n">
        <f aca="false" t="array" ref="AK16:AK16">INDEX(_Rge_Data_3rd_CY,$B16,AK$1)</f>
        <v>133983.6</v>
      </c>
      <c r="AL16" s="212" t="n">
        <f aca="false">AK16+AN16+AO16</f>
        <v>156763.67444</v>
      </c>
      <c r="AM16" s="213" t="n">
        <f aca="false">IFERROR(AK16/Z16,0)</f>
        <v>0.549150024837735</v>
      </c>
      <c r="AN16" s="214" t="n">
        <f aca="false">IFERROR(IF(AND($E16="OPEN",$AA16&gt;0),$AA16*_SoP*$AM16,IF(AND($E16="CLOSED",$AA16&gt;0),$AA16*_SoL*$AM16,0)),0)</f>
        <v>22780.07444</v>
      </c>
      <c r="AO16" s="214" t="n">
        <f aca="false">IFERROR(IF($AA16&lt;0,$AA16*_SoL,0),0)</f>
        <v>0</v>
      </c>
      <c r="AP16" s="215" t="n">
        <f aca="false">AK16+AN16</f>
        <v>156763.67444</v>
      </c>
      <c r="AQ16" s="215" t="n">
        <f aca="false">AC16-AO16</f>
        <v>102846.42</v>
      </c>
      <c r="AR16" s="215" t="n">
        <f aca="false">AP16-AQ16</f>
        <v>53917.25444</v>
      </c>
      <c r="AS16" s="215" t="n">
        <f aca="false">IF($AR16&gt;=0,$AR16,0)</f>
        <v>53917.25444</v>
      </c>
      <c r="AT16" s="215" t="n">
        <f aca="false">IF($AR16&lt;=0,-$AR16,0)</f>
        <v>0</v>
      </c>
      <c r="AU16" s="214" t="n">
        <f aca="false">IF((R16-AC16)&lt;0,0,R16-AC16)</f>
        <v>184802.89</v>
      </c>
      <c r="AV16" s="214" t="n">
        <f aca="false">IF(AM16&gt;1,0,R16-AM16*R16)</f>
        <v>129686.684268943</v>
      </c>
      <c r="AW16" s="216"/>
    </row>
    <row r="17" customFormat="false" ht="24.75" hidden="false" customHeight="true" outlineLevel="0" collapsed="false">
      <c r="A17" s="166"/>
      <c r="B17" s="208" t="n">
        <f aca="false">B16+1</f>
        <v>10</v>
      </c>
      <c r="C17" s="166"/>
      <c r="D17" s="209" t="str">
        <f aca="false" t="array" ref="D17:D17">INDEX(_Rge_Projectdata_3rd,$B17,MATCH("Project-ID",_Rge_Headline_Projectdata,0))</f>
        <v>P903314</v>
      </c>
      <c r="E17" s="210" t="str">
        <f aca="false" t="array" ref="E17:E17">INDEX(_Rge_Data_3rd_CY,$B17,E$1)</f>
        <v>Open</v>
      </c>
      <c r="F17" s="199" t="n">
        <f aca="false">INDEX(_Rge_Data_3rd_CY,$B17,F$1)</f>
        <v>0</v>
      </c>
      <c r="G17" s="199" t="n">
        <f aca="false" t="array" ref="G17:G17">INDEX(_Rge_Data_3rd_CY,$B17,G$1)</f>
        <v>0</v>
      </c>
      <c r="H17" s="199" t="n">
        <f aca="false" t="array" ref="H17:H17">INDEX(_Rge_Data_3rd_CY,$B17,H$1)</f>
        <v>0</v>
      </c>
      <c r="I17" s="199" t="n">
        <f aca="false" t="array" ref="I17:I17">INDEX(_Rge_Data_3rd_CY,$B17,I$1)</f>
        <v>0</v>
      </c>
      <c r="J17" s="199" t="n">
        <f aca="false" t="array" ref="J17:J17">INDEX(_Rge_Data_3rd_CY,$B17,J$1)</f>
        <v>0</v>
      </c>
      <c r="K17" s="199" t="n">
        <f aca="false" t="array" ref="K17:K17">INDEX(_Rge_Data_3rd_CY,$B17,K$1)</f>
        <v>0</v>
      </c>
      <c r="L17" s="199" t="n">
        <f aca="false">INDEX(_Rge_Data_3rd_CY,$B17,L$1)</f>
        <v>0</v>
      </c>
      <c r="M17" s="199" t="n">
        <f aca="false" t="array" ref="M17:M17">INDEX(_Rge_Data_3rd_CY,$B17,M$1)</f>
        <v>0</v>
      </c>
      <c r="N17" s="199" t="n">
        <f aca="false" t="array" ref="N17:N17">INDEX(_Rge_Data_3rd_CY,$B17,N$1)</f>
        <v>0</v>
      </c>
      <c r="O17" s="199" t="n">
        <f aca="false">F17-N17</f>
        <v>0</v>
      </c>
      <c r="P17" s="200" t="n">
        <f aca="false">IFERROR(O17/F17,0)</f>
        <v>0</v>
      </c>
      <c r="Q17" s="211" t="str">
        <f aca="false">IF(AND(F17&lt;&gt;0,R17=0),"N","Y")</f>
        <v>Y</v>
      </c>
      <c r="R17" s="202" t="n">
        <f aca="false" t="array" ref="R17:R17">INDEX(_Rge_Data_3rd_CY,$B17,R$1)</f>
        <v>121946.78</v>
      </c>
      <c r="S17" s="202" t="n">
        <f aca="false" t="array" ref="S17:S17">INDEX(_Rge_Data_3rd_CY,$B17,S$1)</f>
        <v>82042</v>
      </c>
      <c r="T17" s="202" t="n">
        <f aca="false" t="array" ref="T17:T17">INDEX(_Rge_Data_3rd_CY,$B17,T$1)</f>
        <v>1100</v>
      </c>
      <c r="U17" s="202" t="n">
        <f aca="false" t="array" ref="U17:U17">INDEX(_Rge_Data_3rd_CY,$B17,U$1)</f>
        <v>4200</v>
      </c>
      <c r="V17" s="202" t="n">
        <f aca="false" t="array" ref="V17:V17">INDEX(_Rge_Data_3rd_CY,$B17,V$1)</f>
        <v>9500</v>
      </c>
      <c r="W17" s="202" t="n">
        <f aca="false" t="array" ref="W17:W17">INDEX(_Rge_Data_3rd_CY,$B17,W$1)</f>
        <v>0</v>
      </c>
      <c r="X17" s="202" t="n">
        <f aca="false">INDEX(_Rge_Data_3rd_CY,$B17,X$1)</f>
        <v>0</v>
      </c>
      <c r="Y17" s="202" t="n">
        <f aca="false" t="array" ref="Y17:Y17">INDEX(_Rge_Data_3rd_CY,$B17,Y$1)</f>
        <v>0</v>
      </c>
      <c r="Z17" s="202" t="n">
        <f aca="false" t="array" ref="Z17:Z17">INDEX(_Rge_Data_3rd_CY,$B17,Z$1)</f>
        <v>96842</v>
      </c>
      <c r="AA17" s="202" t="n">
        <f aca="false">R17-Z17</f>
        <v>25104.78</v>
      </c>
      <c r="AB17" s="203" t="n">
        <f aca="false">IFERROR(AA17/R17,)</f>
        <v>0.205866690370996</v>
      </c>
      <c r="AC17" s="212" t="n">
        <f aca="false" t="array" ref="AC17:AC17">INDEX(_Rge_Data_3rd_CY,$B17,AC$1)</f>
        <v>99243.81</v>
      </c>
      <c r="AD17" s="212" t="n">
        <f aca="false" t="array" ref="AD17:AD17">INDEX(_Rge_Data_3rd_CY,$B17,AD$1)</f>
        <v>82042</v>
      </c>
      <c r="AE17" s="212" t="n">
        <f aca="false" t="array" ref="AE17:AE17">INDEX(_Rge_Data_3rd_CY,$B17,AE$1)</f>
        <v>450</v>
      </c>
      <c r="AF17" s="212" t="n">
        <f aca="false" t="array" ref="AF17:AF17">INDEX(_Rge_Data_3rd_CY,$B17,AF$1)</f>
        <v>2245.41</v>
      </c>
      <c r="AG17" s="212" t="n">
        <f aca="false" t="array" ref="AG17:AG17">INDEX(_Rge_Data_3rd_CY,$B17,AG$1)</f>
        <v>6442.73</v>
      </c>
      <c r="AH17" s="212" t="n">
        <f aca="false" t="array" ref="AH17:AH17">INDEX(_Rge_Data_3rd_CY,$B17,AH$1)</f>
        <v>0</v>
      </c>
      <c r="AI17" s="212" t="n">
        <f aca="false">INDEX(_Rge_Data_3rd_CY,$B17,AI$1)</f>
        <v>0</v>
      </c>
      <c r="AJ17" s="212" t="n">
        <f aca="false" t="array" ref="AJ17:AJ17">INDEX(_Rge_Data_3rd_CY,$B17,AJ$1)</f>
        <v>0</v>
      </c>
      <c r="AK17" s="212" t="n">
        <f aca="false" t="array" ref="AK17:AK17">INDEX(_Rge_Data_3rd_CY,$B17,AK$1)</f>
        <v>91180.14</v>
      </c>
      <c r="AL17" s="212" t="n">
        <f aca="false">AK17+AN17+AO17</f>
        <v>113635.31944</v>
      </c>
      <c r="AM17" s="213" t="n">
        <f aca="false">IFERROR(AK17/Z17,0)</f>
        <v>0.941535077755519</v>
      </c>
      <c r="AN17" s="214" t="n">
        <f aca="false">IFERROR(IF(AND($E17="OPEN",$AA17&gt;0),$AA17*_SoP*$AM17,IF(AND($E17="CLOSED",$AA17&gt;0),$AA17*_SoL*$AM17,0)),0)</f>
        <v>22455.17944</v>
      </c>
      <c r="AO17" s="214" t="n">
        <f aca="false">IFERROR(IF($AA17&lt;0,$AA17*_SoL,0),0)</f>
        <v>0</v>
      </c>
      <c r="AP17" s="215" t="n">
        <f aca="false">AK17+AN17</f>
        <v>113635.31944</v>
      </c>
      <c r="AQ17" s="215" t="n">
        <f aca="false">AC17-AO17</f>
        <v>99243.81</v>
      </c>
      <c r="AR17" s="215" t="n">
        <f aca="false">AP17-AQ17</f>
        <v>14391.50944</v>
      </c>
      <c r="AS17" s="215" t="n">
        <f aca="false">IF($AR17&gt;=0,$AR17,0)</f>
        <v>14391.50944</v>
      </c>
      <c r="AT17" s="215" t="n">
        <f aca="false">IF($AR17&lt;=0,-$AR17,0)</f>
        <v>0</v>
      </c>
      <c r="AU17" s="214" t="n">
        <f aca="false">IF((R17-AC17)&lt;0,0,R17-AC17)</f>
        <v>22702.97</v>
      </c>
      <c r="AV17" s="214" t="n">
        <f aca="false">IF(AM17&gt;1,0,R17-AM17*R17)</f>
        <v>7129.6090106648</v>
      </c>
      <c r="AW17" s="216"/>
    </row>
    <row r="18" customFormat="false" ht="24.75" hidden="false" customHeight="true" outlineLevel="0" collapsed="false">
      <c r="A18" s="166"/>
      <c r="B18" s="208" t="n">
        <f aca="false">B17+1</f>
        <v>11</v>
      </c>
      <c r="C18" s="166"/>
      <c r="D18" s="209" t="str">
        <f aca="false" t="array" ref="D18:D18">INDEX(_Rge_Projectdata_3rd,$B18,MATCH("Project-ID",_Rge_Headline_Projectdata,0))</f>
        <v>P903325</v>
      </c>
      <c r="E18" s="210" t="str">
        <f aca="false" t="array" ref="E18:E18">INDEX(_Rge_Data_3rd_CY,$B18,E$1)</f>
        <v>Open</v>
      </c>
      <c r="F18" s="199" t="n">
        <f aca="false">INDEX(_Rge_Data_3rd_CY,$B18,F$1)</f>
        <v>0</v>
      </c>
      <c r="G18" s="199" t="n">
        <f aca="false" t="array" ref="G18:G18">INDEX(_Rge_Data_3rd_CY,$B18,G$1)</f>
        <v>0</v>
      </c>
      <c r="H18" s="199" t="n">
        <f aca="false" t="array" ref="H18:H18">INDEX(_Rge_Data_3rd_CY,$B18,H$1)</f>
        <v>0</v>
      </c>
      <c r="I18" s="199" t="n">
        <f aca="false" t="array" ref="I18:I18">INDEX(_Rge_Data_3rd_CY,$B18,I$1)</f>
        <v>0</v>
      </c>
      <c r="J18" s="199" t="n">
        <f aca="false" t="array" ref="J18:J18">INDEX(_Rge_Data_3rd_CY,$B18,J$1)</f>
        <v>0</v>
      </c>
      <c r="K18" s="199" t="n">
        <f aca="false" t="array" ref="K18:K18">INDEX(_Rge_Data_3rd_CY,$B18,K$1)</f>
        <v>0</v>
      </c>
      <c r="L18" s="199" t="n">
        <f aca="false">INDEX(_Rge_Data_3rd_CY,$B18,L$1)</f>
        <v>0</v>
      </c>
      <c r="M18" s="199" t="n">
        <f aca="false" t="array" ref="M18:M18">INDEX(_Rge_Data_3rd_CY,$B18,M$1)</f>
        <v>0</v>
      </c>
      <c r="N18" s="199" t="n">
        <f aca="false" t="array" ref="N18:N18">INDEX(_Rge_Data_3rd_CY,$B18,N$1)</f>
        <v>0</v>
      </c>
      <c r="O18" s="199" t="n">
        <f aca="false">F18-N18</f>
        <v>0</v>
      </c>
      <c r="P18" s="200" t="n">
        <f aca="false">IFERROR(O18/F18,0)</f>
        <v>0</v>
      </c>
      <c r="Q18" s="211" t="str">
        <f aca="false">IF(AND(F18&lt;&gt;0,R18=0),"N","Y")</f>
        <v>Y</v>
      </c>
      <c r="R18" s="202" t="n">
        <f aca="false" t="array" ref="R18:R18">INDEX(_Rge_Data_3rd_CY,$B18,R$1)</f>
        <v>254938</v>
      </c>
      <c r="S18" s="202" t="n">
        <f aca="false" t="array" ref="S18:S18">INDEX(_Rge_Data_3rd_CY,$B18,S$1)</f>
        <v>184009.3</v>
      </c>
      <c r="T18" s="202" t="n">
        <f aca="false" t="array" ref="T18:T18">INDEX(_Rge_Data_3rd_CY,$B18,T$1)</f>
        <v>252</v>
      </c>
      <c r="U18" s="202" t="n">
        <f aca="false" t="array" ref="U18:U18">INDEX(_Rge_Data_3rd_CY,$B18,U$1)</f>
        <v>5500</v>
      </c>
      <c r="V18" s="202" t="n">
        <f aca="false" t="array" ref="V18:V18">INDEX(_Rge_Data_3rd_CY,$B18,V$1)</f>
        <v>8971</v>
      </c>
      <c r="W18" s="202" t="n">
        <f aca="false" t="array" ref="W18:W18">INDEX(_Rge_Data_3rd_CY,$B18,W$1)</f>
        <v>0</v>
      </c>
      <c r="X18" s="202" t="n">
        <f aca="false">INDEX(_Rge_Data_3rd_CY,$B18,X$1)</f>
        <v>0</v>
      </c>
      <c r="Y18" s="202" t="n">
        <f aca="false" t="array" ref="Y18:Y18">INDEX(_Rge_Data_3rd_CY,$B18,Y$1)</f>
        <v>0</v>
      </c>
      <c r="Z18" s="202" t="n">
        <f aca="false" t="array" ref="Z18:Z18">INDEX(_Rge_Data_3rd_CY,$B18,Z$1)</f>
        <v>198732.3</v>
      </c>
      <c r="AA18" s="202" t="n">
        <f aca="false">R18-Z18</f>
        <v>56205.7</v>
      </c>
      <c r="AB18" s="203" t="n">
        <f aca="false">IFERROR(AA18/R18,)</f>
        <v>0.220468113815908</v>
      </c>
      <c r="AC18" s="212" t="n">
        <f aca="false" t="array" ref="AC18:AC18">INDEX(_Rge_Data_3rd_CY,$B18,AC$1)</f>
        <v>207864.43</v>
      </c>
      <c r="AD18" s="212" t="n">
        <f aca="false" t="array" ref="AD18:AD18">INDEX(_Rge_Data_3rd_CY,$B18,AD$1)</f>
        <v>184009.3</v>
      </c>
      <c r="AE18" s="212" t="n">
        <f aca="false" t="array" ref="AE18:AE18">INDEX(_Rge_Data_3rd_CY,$B18,AE$1)</f>
        <v>252</v>
      </c>
      <c r="AF18" s="212" t="n">
        <f aca="false" t="array" ref="AF18:AF18">INDEX(_Rge_Data_3rd_CY,$B18,AF$1)</f>
        <v>2245.4</v>
      </c>
      <c r="AG18" s="212" t="n">
        <f aca="false" t="array" ref="AG18:AG18">INDEX(_Rge_Data_3rd_CY,$B18,AG$1)</f>
        <v>8546.54</v>
      </c>
      <c r="AH18" s="212" t="n">
        <f aca="false" t="array" ref="AH18:AH18">INDEX(_Rge_Data_3rd_CY,$B18,AH$1)</f>
        <v>0</v>
      </c>
      <c r="AI18" s="212" t="n">
        <f aca="false">INDEX(_Rge_Data_3rd_CY,$B18,AI$1)</f>
        <v>0</v>
      </c>
      <c r="AJ18" s="212" t="n">
        <f aca="false" t="array" ref="AJ18:AJ18">INDEX(_Rge_Data_3rd_CY,$B18,AJ$1)</f>
        <v>0</v>
      </c>
      <c r="AK18" s="212" t="n">
        <f aca="false" t="array" ref="AK18:AK18">INDEX(_Rge_Data_3rd_CY,$B18,AK$1)</f>
        <v>195053.24</v>
      </c>
      <c r="AL18" s="212" t="n">
        <f aca="false">AK18+AN18+AO18</f>
        <v>247460.16478</v>
      </c>
      <c r="AM18" s="213" t="n">
        <f aca="false">IFERROR(AK18/Z18,0)</f>
        <v>0.981487357616251</v>
      </c>
      <c r="AN18" s="214" t="n">
        <f aca="false">IFERROR(IF(AND($E18="OPEN",$AA18&gt;0),$AA18*_SoP*$AM18,IF(AND($E18="CLOSED",$AA18&gt;0),$AA18*_SoL*$AM18,0)),0)</f>
        <v>52406.92478</v>
      </c>
      <c r="AO18" s="214" t="n">
        <f aca="false">IFERROR(IF($AA18&lt;0,$AA18*_SoL,0),0)</f>
        <v>0</v>
      </c>
      <c r="AP18" s="215" t="n">
        <f aca="false">AK18+AN18</f>
        <v>247460.16478</v>
      </c>
      <c r="AQ18" s="215" t="n">
        <f aca="false">AC18-AO18</f>
        <v>207864.43</v>
      </c>
      <c r="AR18" s="215" t="n">
        <f aca="false">AP18-AQ18</f>
        <v>39595.73478</v>
      </c>
      <c r="AS18" s="215" t="n">
        <f aca="false">IF($AR18&gt;=0,$AR18,0)</f>
        <v>39595.73478</v>
      </c>
      <c r="AT18" s="215" t="n">
        <f aca="false">IF($AR18&lt;=0,-$AR18,0)</f>
        <v>0</v>
      </c>
      <c r="AU18" s="214" t="n">
        <f aca="false">IF((R18-AC18)&lt;0,0,R18-AC18)</f>
        <v>47073.57</v>
      </c>
      <c r="AV18" s="214" t="n">
        <f aca="false">IF(AM18&gt;1,0,R18-AM18*R18)</f>
        <v>4719.5760240283</v>
      </c>
      <c r="AW18" s="216"/>
    </row>
    <row r="19" customFormat="false" ht="24.75" hidden="false" customHeight="true" outlineLevel="0" collapsed="false">
      <c r="A19" s="166"/>
      <c r="B19" s="208" t="n">
        <f aca="false">B18+1</f>
        <v>12</v>
      </c>
      <c r="C19" s="166"/>
      <c r="D19" s="209" t="str">
        <f aca="false" t="array" ref="D19:D19">INDEX(_Rge_Projectdata_3rd,$B19,MATCH("Project-ID",_Rge_Headline_Projectdata,0))</f>
        <v>P903350</v>
      </c>
      <c r="E19" s="210" t="str">
        <f aca="false" t="array" ref="E19:E19">INDEX(_Rge_Data_3rd_CY,$B19,E$1)</f>
        <v>Open</v>
      </c>
      <c r="F19" s="199" t="n">
        <f aca="false">INDEX(_Rge_Data_3rd_CY,$B19,F$1)</f>
        <v>0</v>
      </c>
      <c r="G19" s="199" t="n">
        <f aca="false" t="array" ref="G19:G19">INDEX(_Rge_Data_3rd_CY,$B19,G$1)</f>
        <v>0</v>
      </c>
      <c r="H19" s="199" t="n">
        <f aca="false" t="array" ref="H19:H19">INDEX(_Rge_Data_3rd_CY,$B19,H$1)</f>
        <v>0</v>
      </c>
      <c r="I19" s="199" t="n">
        <f aca="false" t="array" ref="I19:I19">INDEX(_Rge_Data_3rd_CY,$B19,I$1)</f>
        <v>0</v>
      </c>
      <c r="J19" s="199" t="n">
        <f aca="false" t="array" ref="J19:J19">INDEX(_Rge_Data_3rd_CY,$B19,J$1)</f>
        <v>0</v>
      </c>
      <c r="K19" s="199" t="n">
        <f aca="false" t="array" ref="K19:K19">INDEX(_Rge_Data_3rd_CY,$B19,K$1)</f>
        <v>0</v>
      </c>
      <c r="L19" s="199" t="n">
        <f aca="false">INDEX(_Rge_Data_3rd_CY,$B19,L$1)</f>
        <v>0</v>
      </c>
      <c r="M19" s="199" t="n">
        <f aca="false" t="array" ref="M19:M19">INDEX(_Rge_Data_3rd_CY,$B19,M$1)</f>
        <v>0</v>
      </c>
      <c r="N19" s="199" t="n">
        <f aca="false" t="array" ref="N19:N19">INDEX(_Rge_Data_3rd_CY,$B19,N$1)</f>
        <v>0</v>
      </c>
      <c r="O19" s="199" t="n">
        <f aca="false">F19-N19</f>
        <v>0</v>
      </c>
      <c r="P19" s="200" t="n">
        <f aca="false">IFERROR(O19/F19,0)</f>
        <v>0</v>
      </c>
      <c r="Q19" s="211" t="str">
        <f aca="false">IF(AND(F19&lt;&gt;0,R19=0),"N","Y")</f>
        <v>Y</v>
      </c>
      <c r="R19" s="202" t="n">
        <f aca="false" t="array" ref="R19:R19">INDEX(_Rge_Data_3rd_CY,$B19,R$1)</f>
        <v>432417.59</v>
      </c>
      <c r="S19" s="202" t="n">
        <f aca="false" t="array" ref="S19:S19">INDEX(_Rge_Data_3rd_CY,$B19,S$1)</f>
        <v>266098.46</v>
      </c>
      <c r="T19" s="202" t="n">
        <f aca="false" t="array" ref="T19:T19">INDEX(_Rge_Data_3rd_CY,$B19,T$1)</f>
        <v>4000</v>
      </c>
      <c r="U19" s="202" t="n">
        <f aca="false" t="array" ref="U19:U19">INDEX(_Rge_Data_3rd_CY,$B19,U$1)</f>
        <v>17550</v>
      </c>
      <c r="V19" s="202" t="n">
        <f aca="false" t="array" ref="V19:V19">INDEX(_Rge_Data_3rd_CY,$B19,V$1)</f>
        <v>21000</v>
      </c>
      <c r="W19" s="202" t="n">
        <f aca="false" t="array" ref="W19:W19">INDEX(_Rge_Data_3rd_CY,$B19,W$1)</f>
        <v>0</v>
      </c>
      <c r="X19" s="202" t="n">
        <f aca="false">INDEX(_Rge_Data_3rd_CY,$B19,X$1)</f>
        <v>0</v>
      </c>
      <c r="Y19" s="202" t="n">
        <f aca="false" t="array" ref="Y19:Y19">INDEX(_Rge_Data_3rd_CY,$B19,Y$1)</f>
        <v>0</v>
      </c>
      <c r="Z19" s="202" t="n">
        <f aca="false" t="array" ref="Z19:Z19">INDEX(_Rge_Data_3rd_CY,$B19,Z$1)</f>
        <v>308648.46</v>
      </c>
      <c r="AA19" s="202" t="n">
        <f aca="false">R19-Z19</f>
        <v>123769.13</v>
      </c>
      <c r="AB19" s="203" t="n">
        <f aca="false">IFERROR(AA19/R19,)</f>
        <v>0.286225937293624</v>
      </c>
      <c r="AC19" s="212" t="n">
        <f aca="false" t="array" ref="AC19:AC19">INDEX(_Rge_Data_3rd_CY,$B19,AC$1)</f>
        <v>357731.79</v>
      </c>
      <c r="AD19" s="212" t="n">
        <f aca="false" t="array" ref="AD19:AD19">INDEX(_Rge_Data_3rd_CY,$B19,AD$1)</f>
        <v>266098.46</v>
      </c>
      <c r="AE19" s="212" t="n">
        <f aca="false" t="array" ref="AE19:AE19">INDEX(_Rge_Data_3rd_CY,$B19,AE$1)</f>
        <v>3429</v>
      </c>
      <c r="AF19" s="212" t="n">
        <f aca="false" t="array" ref="AF19:AF19">INDEX(_Rge_Data_3rd_CY,$B19,AF$1)</f>
        <v>18524.77</v>
      </c>
      <c r="AG19" s="212" t="n">
        <f aca="false" t="array" ref="AG19:AG19">INDEX(_Rge_Data_3rd_CY,$B19,AG$1)</f>
        <v>11826.12</v>
      </c>
      <c r="AH19" s="212" t="n">
        <f aca="false" t="array" ref="AH19:AH19">INDEX(_Rge_Data_3rd_CY,$B19,AH$1)</f>
        <v>0</v>
      </c>
      <c r="AI19" s="212" t="n">
        <f aca="false">INDEX(_Rge_Data_3rd_CY,$B19,AI$1)</f>
        <v>0</v>
      </c>
      <c r="AJ19" s="212" t="n">
        <f aca="false" t="array" ref="AJ19:AJ19">INDEX(_Rge_Data_3rd_CY,$B19,AJ$1)</f>
        <v>0</v>
      </c>
      <c r="AK19" s="212" t="n">
        <f aca="false" t="array" ref="AK19:AK19">INDEX(_Rge_Data_3rd_CY,$B19,AK$1)</f>
        <v>299878.35</v>
      </c>
      <c r="AL19" s="212" t="n">
        <f aca="false">AK19+AN19+AO19</f>
        <v>414118.0205</v>
      </c>
      <c r="AM19" s="213" t="n">
        <f aca="false">IFERROR(AK19/Z19,0)</f>
        <v>0.971585440601259</v>
      </c>
      <c r="AN19" s="214" t="n">
        <f aca="false">IFERROR(IF(AND($E19="OPEN",$AA19&gt;0),$AA19*_SoP*$AM19,IF(AND($E19="CLOSED",$AA19&gt;0),$AA19*_SoL*$AM19,0)),0)</f>
        <v>114239.6705</v>
      </c>
      <c r="AO19" s="214" t="n">
        <f aca="false">IFERROR(IF($AA19&lt;0,$AA19*_SoL,0),0)</f>
        <v>0</v>
      </c>
      <c r="AP19" s="215" t="n">
        <f aca="false">AK19+AN19</f>
        <v>414118.0205</v>
      </c>
      <c r="AQ19" s="215" t="n">
        <f aca="false">AC19-AO19</f>
        <v>357731.79</v>
      </c>
      <c r="AR19" s="215" t="n">
        <f aca="false">AP19-AQ19</f>
        <v>56386.2305000001</v>
      </c>
      <c r="AS19" s="215" t="n">
        <f aca="false">IF($AR19&gt;=0,$AR19,0)</f>
        <v>56386.2305000001</v>
      </c>
      <c r="AT19" s="215" t="n">
        <f aca="false">IF($AR19&lt;=0,-$AR19,0)</f>
        <v>0</v>
      </c>
      <c r="AU19" s="214" t="n">
        <f aca="false">IF((R19-AC19)&lt;0,0,R19-AC19)</f>
        <v>74685.8</v>
      </c>
      <c r="AV19" s="214" t="n">
        <f aca="false">IF(AM19&gt;1,0,R19-AM19*R19)</f>
        <v>12286.9552961155</v>
      </c>
      <c r="AW19" s="216"/>
    </row>
    <row r="20" customFormat="false" ht="24.75" hidden="false" customHeight="true" outlineLevel="0" collapsed="false">
      <c r="A20" s="166"/>
      <c r="B20" s="208" t="n">
        <f aca="false">B19+1</f>
        <v>13</v>
      </c>
      <c r="C20" s="166"/>
      <c r="D20" s="209" t="str">
        <f aca="false" t="array" ref="D20:D20">INDEX(_Rge_Projectdata_3rd,$B20,MATCH("Project-ID",_Rge_Headline_Projectdata,0))</f>
        <v>P903360</v>
      </c>
      <c r="E20" s="210" t="str">
        <f aca="false" t="array" ref="E20:E20">INDEX(_Rge_Data_3rd_CY,$B20,E$1)</f>
        <v>Open</v>
      </c>
      <c r="F20" s="199" t="n">
        <f aca="false">INDEX(_Rge_Data_3rd_CY,$B20,F$1)</f>
        <v>0</v>
      </c>
      <c r="G20" s="199" t="n">
        <f aca="false" t="array" ref="G20:G20">INDEX(_Rge_Data_3rd_CY,$B20,G$1)</f>
        <v>0</v>
      </c>
      <c r="H20" s="199" t="n">
        <f aca="false" t="array" ref="H20:H20">INDEX(_Rge_Data_3rd_CY,$B20,H$1)</f>
        <v>0</v>
      </c>
      <c r="I20" s="199" t="n">
        <f aca="false" t="array" ref="I20:I20">INDEX(_Rge_Data_3rd_CY,$B20,I$1)</f>
        <v>0</v>
      </c>
      <c r="J20" s="199" t="n">
        <f aca="false" t="array" ref="J20:J20">INDEX(_Rge_Data_3rd_CY,$B20,J$1)</f>
        <v>0</v>
      </c>
      <c r="K20" s="199" t="n">
        <f aca="false" t="array" ref="K20:K20">INDEX(_Rge_Data_3rd_CY,$B20,K$1)</f>
        <v>0</v>
      </c>
      <c r="L20" s="199" t="n">
        <f aca="false">INDEX(_Rge_Data_3rd_CY,$B20,L$1)</f>
        <v>0</v>
      </c>
      <c r="M20" s="199" t="n">
        <f aca="false" t="array" ref="M20:M20">INDEX(_Rge_Data_3rd_CY,$B20,M$1)</f>
        <v>0</v>
      </c>
      <c r="N20" s="199" t="n">
        <f aca="false" t="array" ref="N20:N20">INDEX(_Rge_Data_3rd_CY,$B20,N$1)</f>
        <v>0</v>
      </c>
      <c r="O20" s="199" t="n">
        <f aca="false">F20-N20</f>
        <v>0</v>
      </c>
      <c r="P20" s="200" t="n">
        <f aca="false">IFERROR(O20/F20,0)</f>
        <v>0</v>
      </c>
      <c r="Q20" s="211" t="str">
        <f aca="false">IF(AND(F20&lt;&gt;0,R20=0),"N","Y")</f>
        <v>Y</v>
      </c>
      <c r="R20" s="202" t="n">
        <f aca="false" t="array" ref="R20:R20">INDEX(_Rge_Data_3rd_CY,$B20,R$1)</f>
        <v>865659.05</v>
      </c>
      <c r="S20" s="202" t="n">
        <f aca="false" t="array" ref="S20:S20">INDEX(_Rge_Data_3rd_CY,$B20,S$1)</f>
        <v>605719.1</v>
      </c>
      <c r="T20" s="202" t="n">
        <f aca="false" t="array" ref="T20:T20">INDEX(_Rge_Data_3rd_CY,$B20,T$1)</f>
        <v>4500</v>
      </c>
      <c r="U20" s="202" t="n">
        <f aca="false" t="array" ref="U20:U20">INDEX(_Rge_Data_3rd_CY,$B20,U$1)</f>
        <v>28100</v>
      </c>
      <c r="V20" s="202" t="n">
        <f aca="false" t="array" ref="V20:V20">INDEX(_Rge_Data_3rd_CY,$B20,V$1)</f>
        <v>25000</v>
      </c>
      <c r="W20" s="202" t="n">
        <f aca="false" t="array" ref="W20:W20">INDEX(_Rge_Data_3rd_CY,$B20,W$1)</f>
        <v>0</v>
      </c>
      <c r="X20" s="202" t="n">
        <f aca="false">INDEX(_Rge_Data_3rd_CY,$B20,X$1)</f>
        <v>0</v>
      </c>
      <c r="Y20" s="202" t="n">
        <f aca="false" t="array" ref="Y20:Y20">INDEX(_Rge_Data_3rd_CY,$B20,Y$1)</f>
        <v>0</v>
      </c>
      <c r="Z20" s="202" t="n">
        <f aca="false" t="array" ref="Z20:Z20">INDEX(_Rge_Data_3rd_CY,$B20,Z$1)</f>
        <v>663319.1</v>
      </c>
      <c r="AA20" s="202" t="n">
        <f aca="false">R20-Z20</f>
        <v>202339.95</v>
      </c>
      <c r="AB20" s="203" t="n">
        <f aca="false">IFERROR(AA20/R20,)</f>
        <v>0.23374092837128</v>
      </c>
      <c r="AC20" s="212" t="n">
        <f aca="false" t="array" ref="AC20:AC20">INDEX(_Rge_Data_3rd_CY,$B20,AC$1)</f>
        <v>264535.48</v>
      </c>
      <c r="AD20" s="212" t="n">
        <f aca="false" t="array" ref="AD20:AD20">INDEX(_Rge_Data_3rd_CY,$B20,AD$1)</f>
        <v>294305.4</v>
      </c>
      <c r="AE20" s="212" t="n">
        <f aca="false" t="array" ref="AE20:AE20">INDEX(_Rge_Data_3rd_CY,$B20,AE$1)</f>
        <v>3720</v>
      </c>
      <c r="AF20" s="212" t="n">
        <f aca="false" t="array" ref="AF20:AF20">INDEX(_Rge_Data_3rd_CY,$B20,AF$1)</f>
        <v>23720</v>
      </c>
      <c r="AG20" s="212" t="n">
        <f aca="false" t="array" ref="AG20:AG20">INDEX(_Rge_Data_3rd_CY,$B20,AG$1)</f>
        <v>1905.1</v>
      </c>
      <c r="AH20" s="212" t="n">
        <f aca="false" t="array" ref="AH20:AH20">INDEX(_Rge_Data_3rd_CY,$B20,AH$1)</f>
        <v>0</v>
      </c>
      <c r="AI20" s="212" t="n">
        <f aca="false">INDEX(_Rge_Data_3rd_CY,$B20,AI$1)</f>
        <v>0</v>
      </c>
      <c r="AJ20" s="212" t="n">
        <f aca="false" t="array" ref="AJ20:AJ20">INDEX(_Rge_Data_3rd_CY,$B20,AJ$1)</f>
        <v>0</v>
      </c>
      <c r="AK20" s="212" t="n">
        <f aca="false" t="array" ref="AK20:AK20">INDEX(_Rge_Data_3rd_CY,$B20,AK$1)</f>
        <v>323650.5</v>
      </c>
      <c r="AL20" s="212" t="n">
        <f aca="false">AK20+AN20+AO20</f>
        <v>417441.03715</v>
      </c>
      <c r="AM20" s="213" t="n">
        <f aca="false">IFERROR(AK20/Z20,0)</f>
        <v>0.487925796196732</v>
      </c>
      <c r="AN20" s="214" t="n">
        <f aca="false">IFERROR(IF(AND($E20="OPEN",$AA20&gt;0),$AA20*_SoP*$AM20,IF(AND($E20="CLOSED",$AA20&gt;0),$AA20*_SoL*$AM20,0)),0)</f>
        <v>93790.53715</v>
      </c>
      <c r="AO20" s="214" t="n">
        <f aca="false">IFERROR(IF($AA20&lt;0,$AA20*_SoL,0),0)</f>
        <v>0</v>
      </c>
      <c r="AP20" s="215" t="n">
        <f aca="false">AK20+AN20</f>
        <v>417441.03715</v>
      </c>
      <c r="AQ20" s="215" t="n">
        <f aca="false">AC20-AO20</f>
        <v>264535.48</v>
      </c>
      <c r="AR20" s="215" t="n">
        <f aca="false">AP20-AQ20</f>
        <v>152905.55715</v>
      </c>
      <c r="AS20" s="215" t="n">
        <f aca="false">IF($AR20&gt;=0,$AR20,0)</f>
        <v>152905.55715</v>
      </c>
      <c r="AT20" s="215" t="n">
        <f aca="false">IF($AR20&lt;=0,-$AR20,0)</f>
        <v>0</v>
      </c>
      <c r="AU20" s="214" t="n">
        <f aca="false">IF((R20-AC20)&lt;0,0,R20-AC20)</f>
        <v>601123.57</v>
      </c>
      <c r="AV20" s="214" t="n">
        <f aca="false">IF(AM20&gt;1,0,R20-AM20*R20)</f>
        <v>443281.668793843</v>
      </c>
      <c r="AW20" s="216"/>
    </row>
    <row r="21" customFormat="false" ht="24.75" hidden="false" customHeight="true" outlineLevel="0" collapsed="false">
      <c r="A21" s="166"/>
      <c r="B21" s="208" t="n">
        <f aca="false">B20+1</f>
        <v>14</v>
      </c>
      <c r="C21" s="166"/>
      <c r="D21" s="209" t="str">
        <f aca="false" t="array" ref="D21:D21">INDEX(_Rge_Projectdata_3rd,$B21,MATCH("Project-ID",_Rge_Headline_Projectdata,0))</f>
        <v>P903442</v>
      </c>
      <c r="E21" s="210" t="str">
        <f aca="false" t="array" ref="E21:E21">INDEX(_Rge_Data_3rd_CY,$B21,E$1)</f>
        <v>Open</v>
      </c>
      <c r="F21" s="199" t="n">
        <f aca="false">INDEX(_Rge_Data_3rd_CY,$B21,F$1)</f>
        <v>0</v>
      </c>
      <c r="G21" s="199" t="n">
        <f aca="false" t="array" ref="G21:G21">INDEX(_Rge_Data_3rd_CY,$B21,G$1)</f>
        <v>0</v>
      </c>
      <c r="H21" s="199" t="n">
        <f aca="false" t="array" ref="H21:H21">INDEX(_Rge_Data_3rd_CY,$B21,H$1)</f>
        <v>0</v>
      </c>
      <c r="I21" s="199" t="n">
        <f aca="false" t="array" ref="I21:I21">INDEX(_Rge_Data_3rd_CY,$B21,I$1)</f>
        <v>0</v>
      </c>
      <c r="J21" s="199" t="n">
        <f aca="false" t="array" ref="J21:J21">INDEX(_Rge_Data_3rd_CY,$B21,J$1)</f>
        <v>0</v>
      </c>
      <c r="K21" s="199" t="n">
        <f aca="false" t="array" ref="K21:K21">INDEX(_Rge_Data_3rd_CY,$B21,K$1)</f>
        <v>0</v>
      </c>
      <c r="L21" s="199" t="n">
        <f aca="false">INDEX(_Rge_Data_3rd_CY,$B21,L$1)</f>
        <v>0</v>
      </c>
      <c r="M21" s="199" t="n">
        <f aca="false" t="array" ref="M21:M21">INDEX(_Rge_Data_3rd_CY,$B21,M$1)</f>
        <v>0</v>
      </c>
      <c r="N21" s="199" t="n">
        <f aca="false" t="array" ref="N21:N21">INDEX(_Rge_Data_3rd_CY,$B21,N$1)</f>
        <v>0</v>
      </c>
      <c r="O21" s="199" t="n">
        <f aca="false">F21-N21</f>
        <v>0</v>
      </c>
      <c r="P21" s="200" t="n">
        <f aca="false">IFERROR(O21/F21,0)</f>
        <v>0</v>
      </c>
      <c r="Q21" s="211" t="str">
        <f aca="false">IF(AND(F21&lt;&gt;0,R21=0),"N","Y")</f>
        <v>Y</v>
      </c>
      <c r="R21" s="202" t="n">
        <f aca="false" t="array" ref="R21:R21">INDEX(_Rge_Data_3rd_CY,$B21,R$1)</f>
        <v>12080</v>
      </c>
      <c r="S21" s="202" t="n">
        <f aca="false" t="array" ref="S21:S21">INDEX(_Rge_Data_3rd_CY,$B21,S$1)</f>
        <v>8053</v>
      </c>
      <c r="T21" s="202" t="n">
        <f aca="false" t="array" ref="T21:T21">INDEX(_Rge_Data_3rd_CY,$B21,T$1)</f>
        <v>1170</v>
      </c>
      <c r="U21" s="202" t="n">
        <f aca="false" t="array" ref="U21:U21">INDEX(_Rge_Data_3rd_CY,$B21,U$1)</f>
        <v>0</v>
      </c>
      <c r="V21" s="202" t="n">
        <f aca="false" t="array" ref="V21:V21">INDEX(_Rge_Data_3rd_CY,$B21,V$1)</f>
        <v>0</v>
      </c>
      <c r="W21" s="202" t="n">
        <f aca="false" t="array" ref="W21:W21">INDEX(_Rge_Data_3rd_CY,$B21,W$1)</f>
        <v>0</v>
      </c>
      <c r="X21" s="202" t="n">
        <f aca="false">INDEX(_Rge_Data_3rd_CY,$B21,X$1)</f>
        <v>0</v>
      </c>
      <c r="Y21" s="202" t="n">
        <f aca="false" t="array" ref="Y21:Y21">INDEX(_Rge_Data_3rd_CY,$B21,Y$1)</f>
        <v>0</v>
      </c>
      <c r="Z21" s="202" t="n">
        <f aca="false" t="array" ref="Z21:Z21">INDEX(_Rge_Data_3rd_CY,$B21,Z$1)</f>
        <v>9223</v>
      </c>
      <c r="AA21" s="202" t="n">
        <f aca="false">R21-Z21</f>
        <v>2857</v>
      </c>
      <c r="AB21" s="203" t="n">
        <f aca="false">IFERROR(AA21/R21,)</f>
        <v>0.236506622516556</v>
      </c>
      <c r="AC21" s="212" t="n">
        <f aca="false" t="array" ref="AC21:AC21">INDEX(_Rge_Data_3rd_CY,$B21,AC$1)</f>
        <v>0</v>
      </c>
      <c r="AD21" s="212" t="n">
        <f aca="false" t="array" ref="AD21:AD21">INDEX(_Rge_Data_3rd_CY,$B21,AD$1)</f>
        <v>608.34</v>
      </c>
      <c r="AE21" s="212" t="n">
        <f aca="false" t="array" ref="AE21:AE21">INDEX(_Rge_Data_3rd_CY,$B21,AE$1)</f>
        <v>653.34</v>
      </c>
      <c r="AF21" s="212" t="n">
        <f aca="false" t="array" ref="AF21:AF21">INDEX(_Rge_Data_3rd_CY,$B21,AF$1)</f>
        <v>0</v>
      </c>
      <c r="AG21" s="212" t="n">
        <f aca="false" t="array" ref="AG21:AG21">INDEX(_Rge_Data_3rd_CY,$B21,AG$1)</f>
        <v>0</v>
      </c>
      <c r="AH21" s="212" t="n">
        <f aca="false" t="array" ref="AH21:AH21">INDEX(_Rge_Data_3rd_CY,$B21,AH$1)</f>
        <v>0</v>
      </c>
      <c r="AI21" s="212" t="n">
        <f aca="false">INDEX(_Rge_Data_3rd_CY,$B21,AI$1)</f>
        <v>0</v>
      </c>
      <c r="AJ21" s="212" t="n">
        <f aca="false" t="array" ref="AJ21:AJ21">INDEX(_Rge_Data_3rd_CY,$B21,AJ$1)</f>
        <v>0</v>
      </c>
      <c r="AK21" s="212" t="n">
        <f aca="false" t="array" ref="AK21:AK21">INDEX(_Rge_Data_3rd_CY,$B21,AK$1)</f>
        <v>1261.68</v>
      </c>
      <c r="AL21" s="212" t="n">
        <f aca="false">AK21+AN21+AO21</f>
        <v>1632.967951</v>
      </c>
      <c r="AM21" s="213" t="n">
        <f aca="false">IFERROR(AK21/Z21,0)</f>
        <v>0.136797137590806</v>
      </c>
      <c r="AN21" s="214" t="n">
        <f aca="false">IFERROR(IF(AND($E21="OPEN",$AA21&gt;0),$AA21*_SoP*$AM21,IF(AND($E21="CLOSED",$AA21&gt;0),$AA21*_SoL*$AM21,0)),0)</f>
        <v>371.287951</v>
      </c>
      <c r="AO21" s="214" t="n">
        <f aca="false">IFERROR(IF($AA21&lt;0,$AA21*_SoL,0),0)</f>
        <v>0</v>
      </c>
      <c r="AP21" s="215" t="n">
        <f aca="false">AK21+AN21</f>
        <v>1632.967951</v>
      </c>
      <c r="AQ21" s="215" t="n">
        <f aca="false">AC21-AO21</f>
        <v>0</v>
      </c>
      <c r="AR21" s="215" t="n">
        <f aca="false">AP21-AQ21</f>
        <v>1632.967951</v>
      </c>
      <c r="AS21" s="215" t="n">
        <f aca="false">IF($AR21&gt;=0,$AR21,0)</f>
        <v>1632.967951</v>
      </c>
      <c r="AT21" s="215" t="n">
        <f aca="false">IF($AR21&lt;=0,-$AR21,0)</f>
        <v>0</v>
      </c>
      <c r="AU21" s="214" t="n">
        <f aca="false">IF((R21-AC21)&lt;0,0,R21-AC21)</f>
        <v>12080</v>
      </c>
      <c r="AV21" s="214" t="n">
        <f aca="false">IF(AM21&gt;1,0,R21-AM21*R21)</f>
        <v>10427.4905779031</v>
      </c>
      <c r="AW21" s="216"/>
    </row>
    <row r="22" customFormat="false" ht="24.75" hidden="false" customHeight="true" outlineLevel="0" collapsed="false">
      <c r="A22" s="166"/>
      <c r="B22" s="208" t="n">
        <f aca="false">B21+1</f>
        <v>15</v>
      </c>
      <c r="C22" s="166"/>
      <c r="D22" s="209" t="str">
        <f aca="false" t="array" ref="D22:D22">INDEX(_Rge_Projectdata_3rd,$B22,MATCH("Project-ID",_Rge_Headline_Projectdata,0))</f>
        <v>P903444</v>
      </c>
      <c r="E22" s="210" t="str">
        <f aca="false" t="array" ref="E22:E22">INDEX(_Rge_Data_3rd_CY,$B22,E$1)</f>
        <v>Closed</v>
      </c>
      <c r="F22" s="199" t="n">
        <f aca="false">INDEX(_Rge_Data_3rd_CY,$B22,F$1)</f>
        <v>0</v>
      </c>
      <c r="G22" s="199" t="n">
        <f aca="false" t="array" ref="G22:G22">INDEX(_Rge_Data_3rd_CY,$B22,G$1)</f>
        <v>0</v>
      </c>
      <c r="H22" s="199" t="n">
        <f aca="false" t="array" ref="H22:H22">INDEX(_Rge_Data_3rd_CY,$B22,H$1)</f>
        <v>0</v>
      </c>
      <c r="I22" s="199" t="n">
        <f aca="false" t="array" ref="I22:I22">INDEX(_Rge_Data_3rd_CY,$B22,I$1)</f>
        <v>0</v>
      </c>
      <c r="J22" s="199" t="n">
        <f aca="false" t="array" ref="J22:J22">INDEX(_Rge_Data_3rd_CY,$B22,J$1)</f>
        <v>0</v>
      </c>
      <c r="K22" s="199" t="n">
        <f aca="false" t="array" ref="K22:K22">INDEX(_Rge_Data_3rd_CY,$B22,K$1)</f>
        <v>0</v>
      </c>
      <c r="L22" s="199" t="n">
        <f aca="false">INDEX(_Rge_Data_3rd_CY,$B22,L$1)</f>
        <v>0</v>
      </c>
      <c r="M22" s="199" t="n">
        <f aca="false" t="array" ref="M22:M22">INDEX(_Rge_Data_3rd_CY,$B22,M$1)</f>
        <v>0</v>
      </c>
      <c r="N22" s="199" t="n">
        <f aca="false" t="array" ref="N22:N22">INDEX(_Rge_Data_3rd_CY,$B22,N$1)</f>
        <v>0</v>
      </c>
      <c r="O22" s="199" t="n">
        <f aca="false">F22-N22</f>
        <v>0</v>
      </c>
      <c r="P22" s="200" t="n">
        <f aca="false">IFERROR(O22/F22,0)</f>
        <v>0</v>
      </c>
      <c r="Q22" s="211" t="str">
        <f aca="false">IF(AND(F22&lt;&gt;0,R22=0),"N","Y")</f>
        <v>Y</v>
      </c>
      <c r="R22" s="202" t="n">
        <f aca="false" t="array" ref="R22:R22">INDEX(_Rge_Data_3rd_CY,$B22,R$1)</f>
        <v>25568</v>
      </c>
      <c r="S22" s="202" t="n">
        <f aca="false" t="array" ref="S22:S22">INDEX(_Rge_Data_3rd_CY,$B22,S$1)</f>
        <v>15846.36</v>
      </c>
      <c r="T22" s="202" t="n">
        <f aca="false" t="array" ref="T22:T22">INDEX(_Rge_Data_3rd_CY,$B22,T$1)</f>
        <v>330</v>
      </c>
      <c r="U22" s="202" t="n">
        <f aca="false" t="array" ref="U22:U22">INDEX(_Rge_Data_3rd_CY,$B22,U$1)</f>
        <v>0</v>
      </c>
      <c r="V22" s="202" t="n">
        <f aca="false" t="array" ref="V22:V22">INDEX(_Rge_Data_3rd_CY,$B22,V$1)</f>
        <v>0</v>
      </c>
      <c r="W22" s="202" t="n">
        <f aca="false" t="array" ref="W22:W22">INDEX(_Rge_Data_3rd_CY,$B22,W$1)</f>
        <v>0</v>
      </c>
      <c r="X22" s="202" t="n">
        <f aca="false">INDEX(_Rge_Data_3rd_CY,$B22,X$1)</f>
        <v>0</v>
      </c>
      <c r="Y22" s="202" t="n">
        <f aca="false" t="array" ref="Y22:Y22">INDEX(_Rge_Data_3rd_CY,$B22,Y$1)</f>
        <v>0</v>
      </c>
      <c r="Z22" s="202" t="n">
        <f aca="false" t="array" ref="Z22:Z22">INDEX(_Rge_Data_3rd_CY,$B22,Z$1)</f>
        <v>16176.36</v>
      </c>
      <c r="AA22" s="202" t="n">
        <f aca="false">R22-Z22</f>
        <v>9391.64</v>
      </c>
      <c r="AB22" s="203" t="n">
        <f aca="false">IFERROR(AA22/R22,)</f>
        <v>0.367320087609512</v>
      </c>
      <c r="AC22" s="212" t="n">
        <f aca="false" t="array" ref="AC22:AC22">INDEX(_Rge_Data_3rd_CY,$B22,AC$1)</f>
        <v>25568</v>
      </c>
      <c r="AD22" s="212" t="n">
        <f aca="false" t="array" ref="AD22:AD22">INDEX(_Rge_Data_3rd_CY,$B22,AD$1)</f>
        <v>15846.36</v>
      </c>
      <c r="AE22" s="212" t="n">
        <f aca="false" t="array" ref="AE22:AE22">INDEX(_Rge_Data_3rd_CY,$B22,AE$1)</f>
        <v>330</v>
      </c>
      <c r="AF22" s="212" t="n">
        <f aca="false" t="array" ref="AF22:AF22">INDEX(_Rge_Data_3rd_CY,$B22,AF$1)</f>
        <v>0</v>
      </c>
      <c r="AG22" s="212" t="n">
        <f aca="false" t="array" ref="AG22:AG22">INDEX(_Rge_Data_3rd_CY,$B22,AG$1)</f>
        <v>0</v>
      </c>
      <c r="AH22" s="212" t="n">
        <f aca="false" t="array" ref="AH22:AH22">INDEX(_Rge_Data_3rd_CY,$B22,AH$1)</f>
        <v>0</v>
      </c>
      <c r="AI22" s="212" t="n">
        <f aca="false">INDEX(_Rge_Data_3rd_CY,$B22,AI$1)</f>
        <v>0</v>
      </c>
      <c r="AJ22" s="212" t="n">
        <f aca="false" t="array" ref="AJ22:AJ22">INDEX(_Rge_Data_3rd_CY,$B22,AJ$1)</f>
        <v>0</v>
      </c>
      <c r="AK22" s="212" t="n">
        <f aca="false" t="array" ref="AK22:AK22">INDEX(_Rge_Data_3rd_CY,$B22,AK$1)</f>
        <v>16176.36</v>
      </c>
      <c r="AL22" s="212" t="n">
        <f aca="false">AK22+AN22+AO22</f>
        <v>25568</v>
      </c>
      <c r="AM22" s="213" t="n">
        <f aca="false">IFERROR(AK22/Z22,0)</f>
        <v>1</v>
      </c>
      <c r="AN22" s="214" t="n">
        <f aca="false">IFERROR(IF(AND($E22="OPEN",$AA22&gt;0),$AA22*_SoP*$AM22,IF(AND($E22="CLOSED",$AA22&gt;0),$AA22*_SoL*$AM22,0)),0)</f>
        <v>9391.64</v>
      </c>
      <c r="AO22" s="214" t="n">
        <f aca="false">IFERROR(IF($AA22&lt;0,$AA22*_SoL,0),0)</f>
        <v>0</v>
      </c>
      <c r="AP22" s="215" t="n">
        <f aca="false">AK22+AN22</f>
        <v>25568</v>
      </c>
      <c r="AQ22" s="215" t="n">
        <f aca="false">AC22-AO22</f>
        <v>25568</v>
      </c>
      <c r="AR22" s="215" t="n">
        <f aca="false">AP22-AQ22</f>
        <v>0</v>
      </c>
      <c r="AS22" s="215" t="n">
        <f aca="false">IF($AR22&gt;=0,$AR22,0)</f>
        <v>0</v>
      </c>
      <c r="AT22" s="215" t="n">
        <f aca="false">IF($AR22&lt;=0,-$AR22,0)</f>
        <v>-0</v>
      </c>
      <c r="AU22" s="214" t="n">
        <f aca="false">IF((R22-AC22)&lt;0,0,R22-AC22)</f>
        <v>0</v>
      </c>
      <c r="AV22" s="214" t="n">
        <f aca="false">IF(AM22&gt;1,0,R22-AM22*R22)</f>
        <v>0</v>
      </c>
      <c r="AW22" s="216"/>
    </row>
    <row r="23" customFormat="false" ht="24.75" hidden="false" customHeight="true" outlineLevel="0" collapsed="false">
      <c r="A23" s="166"/>
      <c r="B23" s="208" t="n">
        <f aca="false">B22+1</f>
        <v>16</v>
      </c>
      <c r="C23" s="166"/>
      <c r="D23" s="209" t="str">
        <f aca="false" t="array" ref="D23:D23">INDEX(_Rge_Projectdata_3rd,$B23,MATCH("Project-ID",_Rge_Headline_Projectdata,0))</f>
        <v>P903445</v>
      </c>
      <c r="E23" s="210" t="str">
        <f aca="false" t="array" ref="E23:E23">INDEX(_Rge_Data_3rd_CY,$B23,E$1)</f>
        <v>Closed</v>
      </c>
      <c r="F23" s="199" t="n">
        <f aca="false">INDEX(_Rge_Data_3rd_CY,$B23,F$1)</f>
        <v>0</v>
      </c>
      <c r="G23" s="199" t="n">
        <f aca="false" t="array" ref="G23:G23">INDEX(_Rge_Data_3rd_CY,$B23,G$1)</f>
        <v>0</v>
      </c>
      <c r="H23" s="199" t="n">
        <f aca="false" t="array" ref="H23:H23">INDEX(_Rge_Data_3rd_CY,$B23,H$1)</f>
        <v>0</v>
      </c>
      <c r="I23" s="199" t="n">
        <f aca="false" t="array" ref="I23:I23">INDEX(_Rge_Data_3rd_CY,$B23,I$1)</f>
        <v>0</v>
      </c>
      <c r="J23" s="199" t="n">
        <f aca="false" t="array" ref="J23:J23">INDEX(_Rge_Data_3rd_CY,$B23,J$1)</f>
        <v>0</v>
      </c>
      <c r="K23" s="199" t="n">
        <f aca="false" t="array" ref="K23:K23">INDEX(_Rge_Data_3rd_CY,$B23,K$1)</f>
        <v>0</v>
      </c>
      <c r="L23" s="199" t="n">
        <f aca="false">INDEX(_Rge_Data_3rd_CY,$B23,L$1)</f>
        <v>0</v>
      </c>
      <c r="M23" s="199" t="n">
        <f aca="false" t="array" ref="M23:M23">INDEX(_Rge_Data_3rd_CY,$B23,M$1)</f>
        <v>0</v>
      </c>
      <c r="N23" s="199" t="n">
        <f aca="false" t="array" ref="N23:N23">INDEX(_Rge_Data_3rd_CY,$B23,N$1)</f>
        <v>0</v>
      </c>
      <c r="O23" s="199" t="n">
        <f aca="false">F23-N23</f>
        <v>0</v>
      </c>
      <c r="P23" s="200" t="n">
        <f aca="false">IFERROR(O23/F23,0)</f>
        <v>0</v>
      </c>
      <c r="Q23" s="211" t="str">
        <f aca="false">IF(AND(F23&lt;&gt;0,R23=0),"N","Y")</f>
        <v>Y</v>
      </c>
      <c r="R23" s="202" t="n">
        <f aca="false" t="array" ref="R23:R23">INDEX(_Rge_Data_3rd_CY,$B23,R$1)</f>
        <v>32900</v>
      </c>
      <c r="S23" s="202" t="n">
        <f aca="false" t="array" ref="S23:S23">INDEX(_Rge_Data_3rd_CY,$B23,S$1)</f>
        <v>21294.69</v>
      </c>
      <c r="T23" s="202" t="n">
        <f aca="false" t="array" ref="T23:T23">INDEX(_Rge_Data_3rd_CY,$B23,T$1)</f>
        <v>3399</v>
      </c>
      <c r="U23" s="202" t="n">
        <f aca="false" t="array" ref="U23:U23">INDEX(_Rge_Data_3rd_CY,$B23,U$1)</f>
        <v>0</v>
      </c>
      <c r="V23" s="202" t="n">
        <f aca="false" t="array" ref="V23:V23">INDEX(_Rge_Data_3rd_CY,$B23,V$1)</f>
        <v>0</v>
      </c>
      <c r="W23" s="202" t="n">
        <f aca="false" t="array" ref="W23:W23">INDEX(_Rge_Data_3rd_CY,$B23,W$1)</f>
        <v>0</v>
      </c>
      <c r="X23" s="202" t="n">
        <f aca="false">INDEX(_Rge_Data_3rd_CY,$B23,X$1)</f>
        <v>0</v>
      </c>
      <c r="Y23" s="202" t="n">
        <f aca="false" t="array" ref="Y23:Y23">INDEX(_Rge_Data_3rd_CY,$B23,Y$1)</f>
        <v>0</v>
      </c>
      <c r="Z23" s="202" t="n">
        <f aca="false" t="array" ref="Z23:Z23">INDEX(_Rge_Data_3rd_CY,$B23,Z$1)</f>
        <v>24693.69</v>
      </c>
      <c r="AA23" s="202" t="n">
        <f aca="false">R23-Z23</f>
        <v>8206.31</v>
      </c>
      <c r="AB23" s="203" t="n">
        <f aca="false">IFERROR(AA23/R23,)</f>
        <v>0.249431914893617</v>
      </c>
      <c r="AC23" s="212" t="n">
        <f aca="false" t="array" ref="AC23:AC23">INDEX(_Rge_Data_3rd_CY,$B23,AC$1)</f>
        <v>32900</v>
      </c>
      <c r="AD23" s="212" t="n">
        <f aca="false" t="array" ref="AD23:AD23">INDEX(_Rge_Data_3rd_CY,$B23,AD$1)</f>
        <v>21294.69</v>
      </c>
      <c r="AE23" s="212" t="n">
        <f aca="false" t="array" ref="AE23:AE23">INDEX(_Rge_Data_3rd_CY,$B23,AE$1)</f>
        <v>3399</v>
      </c>
      <c r="AF23" s="212" t="n">
        <f aca="false" t="array" ref="AF23:AF23">INDEX(_Rge_Data_3rd_CY,$B23,AF$1)</f>
        <v>0</v>
      </c>
      <c r="AG23" s="212" t="n">
        <f aca="false" t="array" ref="AG23:AG23">INDEX(_Rge_Data_3rd_CY,$B23,AG$1)</f>
        <v>0</v>
      </c>
      <c r="AH23" s="212" t="n">
        <f aca="false" t="array" ref="AH23:AH23">INDEX(_Rge_Data_3rd_CY,$B23,AH$1)</f>
        <v>0</v>
      </c>
      <c r="AI23" s="212" t="n">
        <f aca="false">INDEX(_Rge_Data_3rd_CY,$B23,AI$1)</f>
        <v>0</v>
      </c>
      <c r="AJ23" s="212" t="n">
        <f aca="false" t="array" ref="AJ23:AJ23">INDEX(_Rge_Data_3rd_CY,$B23,AJ$1)</f>
        <v>0</v>
      </c>
      <c r="AK23" s="212" t="n">
        <f aca="false" t="array" ref="AK23:AK23">INDEX(_Rge_Data_3rd_CY,$B23,AK$1)</f>
        <v>24693.69</v>
      </c>
      <c r="AL23" s="212" t="n">
        <f aca="false">AK23+AN23+AO23</f>
        <v>32900</v>
      </c>
      <c r="AM23" s="213" t="n">
        <f aca="false">IFERROR(AK23/Z23,0)</f>
        <v>1</v>
      </c>
      <c r="AN23" s="214" t="n">
        <f aca="false">IFERROR(IF(AND($E23="OPEN",$AA23&gt;0),$AA23*_SoP*$AM23,IF(AND($E23="CLOSED",$AA23&gt;0),$AA23*_SoL*$AM23,0)),0)</f>
        <v>8206.31</v>
      </c>
      <c r="AO23" s="214" t="n">
        <f aca="false">IFERROR(IF($AA23&lt;0,$AA23*_SoL,0),0)</f>
        <v>0</v>
      </c>
      <c r="AP23" s="215" t="n">
        <f aca="false">AK23+AN23</f>
        <v>32900</v>
      </c>
      <c r="AQ23" s="215" t="n">
        <f aca="false">AC23-AO23</f>
        <v>32900</v>
      </c>
      <c r="AR23" s="215" t="n">
        <f aca="false">AP23-AQ23</f>
        <v>0</v>
      </c>
      <c r="AS23" s="215" t="n">
        <f aca="false">IF($AR23&gt;=0,$AR23,0)</f>
        <v>0</v>
      </c>
      <c r="AT23" s="215" t="n">
        <f aca="false">IF($AR23&lt;=0,-$AR23,0)</f>
        <v>-0</v>
      </c>
      <c r="AU23" s="214" t="n">
        <f aca="false">IF((R23-AC23)&lt;0,0,R23-AC23)</f>
        <v>0</v>
      </c>
      <c r="AV23" s="214" t="n">
        <f aca="false">IF(AM23&gt;1,0,R23-AM23*R23)</f>
        <v>0</v>
      </c>
      <c r="AW23" s="216"/>
    </row>
    <row r="24" customFormat="false" ht="24.75" hidden="false" customHeight="true" outlineLevel="0" collapsed="false">
      <c r="A24" s="166"/>
      <c r="B24" s="208" t="n">
        <f aca="false">B23+1</f>
        <v>17</v>
      </c>
      <c r="C24" s="166"/>
      <c r="D24" s="209" t="str">
        <f aca="false" t="array" ref="D24:D24">INDEX(_Rge_Projectdata_3rd,$B24,MATCH("Project-ID",_Rge_Headline_Projectdata,0))</f>
        <v>P903453</v>
      </c>
      <c r="E24" s="210" t="str">
        <f aca="false" t="array" ref="E24:E24">INDEX(_Rge_Data_3rd_CY,$B24,E$1)</f>
        <v>Open</v>
      </c>
      <c r="F24" s="199" t="n">
        <f aca="false">INDEX(_Rge_Data_3rd_CY,$B24,F$1)</f>
        <v>0</v>
      </c>
      <c r="G24" s="199" t="n">
        <f aca="false" t="array" ref="G24:G24">INDEX(_Rge_Data_3rd_CY,$B24,G$1)</f>
        <v>0</v>
      </c>
      <c r="H24" s="199" t="n">
        <f aca="false" t="array" ref="H24:H24">INDEX(_Rge_Data_3rd_CY,$B24,H$1)</f>
        <v>0</v>
      </c>
      <c r="I24" s="199" t="n">
        <f aca="false" t="array" ref="I24:I24">INDEX(_Rge_Data_3rd_CY,$B24,I$1)</f>
        <v>0</v>
      </c>
      <c r="J24" s="199" t="n">
        <f aca="false" t="array" ref="J24:J24">INDEX(_Rge_Data_3rd_CY,$B24,J$1)</f>
        <v>0</v>
      </c>
      <c r="K24" s="199" t="n">
        <f aca="false" t="array" ref="K24:K24">INDEX(_Rge_Data_3rd_CY,$B24,K$1)</f>
        <v>0</v>
      </c>
      <c r="L24" s="199" t="n">
        <f aca="false">INDEX(_Rge_Data_3rd_CY,$B24,L$1)</f>
        <v>0</v>
      </c>
      <c r="M24" s="199" t="n">
        <f aca="false" t="array" ref="M24:M24">INDEX(_Rge_Data_3rd_CY,$B24,M$1)</f>
        <v>0</v>
      </c>
      <c r="N24" s="199" t="n">
        <f aca="false" t="array" ref="N24:N24">INDEX(_Rge_Data_3rd_CY,$B24,N$1)</f>
        <v>0</v>
      </c>
      <c r="O24" s="199" t="n">
        <f aca="false">F24-N24</f>
        <v>0</v>
      </c>
      <c r="P24" s="200" t="n">
        <f aca="false">IFERROR(O24/F24,0)</f>
        <v>0</v>
      </c>
      <c r="Q24" s="211" t="str">
        <f aca="false">IF(AND(F24&lt;&gt;0,R24=0),"N","Y")</f>
        <v>Y</v>
      </c>
      <c r="R24" s="202" t="n">
        <f aca="false" t="array" ref="R24:R24">INDEX(_Rge_Data_3rd_CY,$B24,R$1)</f>
        <v>118969.9</v>
      </c>
      <c r="S24" s="202" t="n">
        <f aca="false" t="array" ref="S24:S24">INDEX(_Rge_Data_3rd_CY,$B24,S$1)</f>
        <v>77212.07</v>
      </c>
      <c r="T24" s="202" t="n">
        <f aca="false" t="array" ref="T24:T24">INDEX(_Rge_Data_3rd_CY,$B24,T$1)</f>
        <v>690</v>
      </c>
      <c r="U24" s="202" t="n">
        <f aca="false" t="array" ref="U24:U24">INDEX(_Rge_Data_3rd_CY,$B24,U$1)</f>
        <v>0</v>
      </c>
      <c r="V24" s="202" t="n">
        <f aca="false" t="array" ref="V24:V24">INDEX(_Rge_Data_3rd_CY,$B24,V$1)</f>
        <v>0</v>
      </c>
      <c r="W24" s="202" t="n">
        <f aca="false" t="array" ref="W24:W24">INDEX(_Rge_Data_3rd_CY,$B24,W$1)</f>
        <v>0</v>
      </c>
      <c r="X24" s="202" t="n">
        <f aca="false">INDEX(_Rge_Data_3rd_CY,$B24,X$1)</f>
        <v>0</v>
      </c>
      <c r="Y24" s="202" t="n">
        <f aca="false" t="array" ref="Y24:Y24">INDEX(_Rge_Data_3rd_CY,$B24,Y$1)</f>
        <v>0</v>
      </c>
      <c r="Z24" s="202" t="n">
        <f aca="false" t="array" ref="Z24:Z24">INDEX(_Rge_Data_3rd_CY,$B24,Z$1)</f>
        <v>77902.07</v>
      </c>
      <c r="AA24" s="202" t="n">
        <f aca="false">R24-Z24</f>
        <v>41067.83</v>
      </c>
      <c r="AB24" s="203" t="n">
        <f aca="false">IFERROR(AA24/R24,)</f>
        <v>0.345195129188139</v>
      </c>
      <c r="AC24" s="212" t="n">
        <f aca="false" t="array" ref="AC24:AC24">INDEX(_Rge_Data_3rd_CY,$B24,AC$1)</f>
        <v>0</v>
      </c>
      <c r="AD24" s="212" t="n">
        <f aca="false" t="array" ref="AD24:AD24">INDEX(_Rge_Data_3rd_CY,$B24,AD$1)</f>
        <v>4632</v>
      </c>
      <c r="AE24" s="212" t="n">
        <f aca="false" t="array" ref="AE24:AE24">INDEX(_Rge_Data_3rd_CY,$B24,AE$1)</f>
        <v>636</v>
      </c>
      <c r="AF24" s="212" t="n">
        <f aca="false" t="array" ref="AF24:AF24">INDEX(_Rge_Data_3rd_CY,$B24,AF$1)</f>
        <v>0</v>
      </c>
      <c r="AG24" s="212" t="n">
        <f aca="false" t="array" ref="AG24:AG24">INDEX(_Rge_Data_3rd_CY,$B24,AG$1)</f>
        <v>0</v>
      </c>
      <c r="AH24" s="212" t="n">
        <f aca="false" t="array" ref="AH24:AH24">INDEX(_Rge_Data_3rd_CY,$B24,AH$1)</f>
        <v>0</v>
      </c>
      <c r="AI24" s="212" t="n">
        <f aca="false">INDEX(_Rge_Data_3rd_CY,$B24,AI$1)</f>
        <v>0</v>
      </c>
      <c r="AJ24" s="212" t="n">
        <f aca="false" t="array" ref="AJ24:AJ24">INDEX(_Rge_Data_3rd_CY,$B24,AJ$1)</f>
        <v>0</v>
      </c>
      <c r="AK24" s="212" t="n">
        <f aca="false" t="array" ref="AK24:AK24">INDEX(_Rge_Data_3rd_CY,$B24,AK$1)</f>
        <v>5268</v>
      </c>
      <c r="AL24" s="212" t="n">
        <f aca="false">AK24+AN24+AO24</f>
        <v>7906.287558</v>
      </c>
      <c r="AM24" s="213" t="n">
        <f aca="false">IFERROR(AK24/Z24,0)</f>
        <v>0.0676233635383501</v>
      </c>
      <c r="AN24" s="214" t="n">
        <f aca="false">IFERROR(IF(AND($E24="OPEN",$AA24&gt;0),$AA24*_SoP*$AM24,IF(AND($E24="CLOSED",$AA24&gt;0),$AA24*_SoL*$AM24,0)),0)</f>
        <v>2638.287558</v>
      </c>
      <c r="AO24" s="214" t="n">
        <f aca="false">IFERROR(IF($AA24&lt;0,$AA24*_SoL,0),0)</f>
        <v>0</v>
      </c>
      <c r="AP24" s="215" t="n">
        <f aca="false">AK24+AN24</f>
        <v>7906.287558</v>
      </c>
      <c r="AQ24" s="215" t="n">
        <f aca="false">AC24-AO24</f>
        <v>0</v>
      </c>
      <c r="AR24" s="215" t="n">
        <f aca="false">AP24-AQ24</f>
        <v>7906.287558</v>
      </c>
      <c r="AS24" s="215" t="n">
        <f aca="false">IF($AR24&gt;=0,$AR24,0)</f>
        <v>7906.287558</v>
      </c>
      <c r="AT24" s="215" t="n">
        <f aca="false">IF($AR24&lt;=0,-$AR24,0)</f>
        <v>0</v>
      </c>
      <c r="AU24" s="214" t="n">
        <f aca="false">IF((R24-AC24)&lt;0,0,R24-AC24)</f>
        <v>118969.9</v>
      </c>
      <c r="AV24" s="214" t="n">
        <f aca="false">IF(AM24&gt;1,0,R24-AM24*R24)</f>
        <v>110924.755202179</v>
      </c>
      <c r="AW24" s="216"/>
    </row>
    <row r="25" customFormat="false" ht="24.75" hidden="false" customHeight="true" outlineLevel="0" collapsed="false">
      <c r="A25" s="166"/>
      <c r="B25" s="208" t="n">
        <f aca="false">B24+1</f>
        <v>18</v>
      </c>
      <c r="C25" s="166"/>
      <c r="D25" s="209" t="str">
        <f aca="false" t="array" ref="D25:D25">INDEX(_Rge_Projectdata_3rd,$B25,MATCH("Project-ID",_Rge_Headline_Projectdata,0))</f>
        <v>P903465</v>
      </c>
      <c r="E25" s="210" t="str">
        <f aca="false" t="array" ref="E25:E25">INDEX(_Rge_Data_3rd_CY,$B25,E$1)</f>
        <v>Open</v>
      </c>
      <c r="F25" s="199" t="n">
        <f aca="false">INDEX(_Rge_Data_3rd_CY,$B25,F$1)</f>
        <v>0</v>
      </c>
      <c r="G25" s="199" t="n">
        <f aca="false" t="array" ref="G25:G25">INDEX(_Rge_Data_3rd_CY,$B25,G$1)</f>
        <v>0</v>
      </c>
      <c r="H25" s="199" t="n">
        <f aca="false" t="array" ref="H25:H25">INDEX(_Rge_Data_3rd_CY,$B25,H$1)</f>
        <v>0</v>
      </c>
      <c r="I25" s="199" t="n">
        <f aca="false" t="array" ref="I25:I25">INDEX(_Rge_Data_3rd_CY,$B25,I$1)</f>
        <v>0</v>
      </c>
      <c r="J25" s="199" t="n">
        <f aca="false" t="array" ref="J25:J25">INDEX(_Rge_Data_3rd_CY,$B25,J$1)</f>
        <v>0</v>
      </c>
      <c r="K25" s="199" t="n">
        <f aca="false" t="array" ref="K25:K25">INDEX(_Rge_Data_3rd_CY,$B25,K$1)</f>
        <v>0</v>
      </c>
      <c r="L25" s="199" t="n">
        <f aca="false">INDEX(_Rge_Data_3rd_CY,$B25,L$1)</f>
        <v>0</v>
      </c>
      <c r="M25" s="199" t="n">
        <f aca="false" t="array" ref="M25:M25">INDEX(_Rge_Data_3rd_CY,$B25,M$1)</f>
        <v>0</v>
      </c>
      <c r="N25" s="199" t="n">
        <f aca="false" t="array" ref="N25:N25">INDEX(_Rge_Data_3rd_CY,$B25,N$1)</f>
        <v>0</v>
      </c>
      <c r="O25" s="199" t="n">
        <f aca="false">F25-N25</f>
        <v>0</v>
      </c>
      <c r="P25" s="200" t="n">
        <f aca="false">IFERROR(O25/F25,0)</f>
        <v>0</v>
      </c>
      <c r="Q25" s="211" t="str">
        <f aca="false">IF(AND(F25&lt;&gt;0,R25=0),"N","Y")</f>
        <v>Y</v>
      </c>
      <c r="R25" s="202" t="n">
        <f aca="false" t="array" ref="R25:R25">INDEX(_Rge_Data_3rd_CY,$B25,R$1)</f>
        <v>78134.18</v>
      </c>
      <c r="S25" s="202" t="n">
        <f aca="false" t="array" ref="S25:S25">INDEX(_Rge_Data_3rd_CY,$B25,S$1)</f>
        <v>39750</v>
      </c>
      <c r="T25" s="202" t="n">
        <f aca="false" t="array" ref="T25:T25">INDEX(_Rge_Data_3rd_CY,$B25,T$1)</f>
        <v>1850</v>
      </c>
      <c r="U25" s="202" t="n">
        <f aca="false" t="array" ref="U25:U25">INDEX(_Rge_Data_3rd_CY,$B25,U$1)</f>
        <v>3375</v>
      </c>
      <c r="V25" s="202" t="n">
        <f aca="false" t="array" ref="V25:V25">INDEX(_Rge_Data_3rd_CY,$B25,V$1)</f>
        <v>4500</v>
      </c>
      <c r="W25" s="202" t="n">
        <f aca="false" t="array" ref="W25:W25">INDEX(_Rge_Data_3rd_CY,$B25,W$1)</f>
        <v>0</v>
      </c>
      <c r="X25" s="202" t="n">
        <f aca="false">INDEX(_Rge_Data_3rd_CY,$B25,X$1)</f>
        <v>0</v>
      </c>
      <c r="Y25" s="202" t="n">
        <f aca="false" t="array" ref="Y25:Y25">INDEX(_Rge_Data_3rd_CY,$B25,Y$1)</f>
        <v>0</v>
      </c>
      <c r="Z25" s="202" t="n">
        <f aca="false" t="array" ref="Z25:Z25">INDEX(_Rge_Data_3rd_CY,$B25,Z$1)</f>
        <v>49475</v>
      </c>
      <c r="AA25" s="202" t="n">
        <f aca="false">R25-Z25</f>
        <v>28659.18</v>
      </c>
      <c r="AB25" s="203" t="n">
        <f aca="false">IFERROR(AA25/R25,)</f>
        <v>0.36679440419033</v>
      </c>
      <c r="AC25" s="212" t="n">
        <f aca="false" t="array" ref="AC25:AC25">INDEX(_Rge_Data_3rd_CY,$B25,AC$1)</f>
        <v>29673.06</v>
      </c>
      <c r="AD25" s="212" t="n">
        <f aca="false" t="array" ref="AD25:AD25">INDEX(_Rge_Data_3rd_CY,$B25,AD$1)</f>
        <v>28874.6</v>
      </c>
      <c r="AE25" s="212" t="n">
        <f aca="false" t="array" ref="AE25:AE25">INDEX(_Rge_Data_3rd_CY,$B25,AE$1)</f>
        <v>1830</v>
      </c>
      <c r="AF25" s="212" t="n">
        <f aca="false" t="array" ref="AF25:AF25">INDEX(_Rge_Data_3rd_CY,$B25,AF$1)</f>
        <v>3375</v>
      </c>
      <c r="AG25" s="212" t="n">
        <f aca="false" t="array" ref="AG25:AG25">INDEX(_Rge_Data_3rd_CY,$B25,AG$1)</f>
        <v>2128.97</v>
      </c>
      <c r="AH25" s="212" t="n">
        <f aca="false" t="array" ref="AH25:AH25">INDEX(_Rge_Data_3rd_CY,$B25,AH$1)</f>
        <v>0</v>
      </c>
      <c r="AI25" s="212" t="n">
        <f aca="false">INDEX(_Rge_Data_3rd_CY,$B25,AI$1)</f>
        <v>0</v>
      </c>
      <c r="AJ25" s="212" t="n">
        <f aca="false" t="array" ref="AJ25:AJ25">INDEX(_Rge_Data_3rd_CY,$B25,AJ$1)</f>
        <v>0</v>
      </c>
      <c r="AK25" s="212" t="n">
        <f aca="false" t="array" ref="AK25:AK25">INDEX(_Rge_Data_3rd_CY,$B25,AK$1)</f>
        <v>36208.57</v>
      </c>
      <c r="AL25" s="212" t="n">
        <f aca="false">AK25+AN25+AO25</f>
        <v>56134.24011</v>
      </c>
      <c r="AM25" s="213" t="n">
        <f aca="false">IFERROR(AK25/Z25,0)</f>
        <v>0.731855886811521</v>
      </c>
      <c r="AN25" s="214" t="n">
        <f aca="false">IFERROR(IF(AND($E25="OPEN",$AA25&gt;0),$AA25*_SoP*$AM25,IF(AND($E25="CLOSED",$AA25&gt;0),$AA25*_SoL*$AM25,0)),0)</f>
        <v>19925.67011</v>
      </c>
      <c r="AO25" s="214" t="n">
        <f aca="false">IFERROR(IF($AA25&lt;0,$AA25*_SoL,0),0)</f>
        <v>0</v>
      </c>
      <c r="AP25" s="215" t="n">
        <f aca="false">AK25+AN25</f>
        <v>56134.24011</v>
      </c>
      <c r="AQ25" s="215" t="n">
        <f aca="false">AC25-AO25</f>
        <v>29673.06</v>
      </c>
      <c r="AR25" s="215" t="n">
        <f aca="false">AP25-AQ25</f>
        <v>26461.18011</v>
      </c>
      <c r="AS25" s="215" t="n">
        <f aca="false">IF($AR25&gt;=0,$AR25,0)</f>
        <v>26461.18011</v>
      </c>
      <c r="AT25" s="215" t="n">
        <f aca="false">IF($AR25&lt;=0,-$AR25,0)</f>
        <v>0</v>
      </c>
      <c r="AU25" s="214" t="n">
        <f aca="false">IF((R25-AC25)&lt;0,0,R25-AC25)</f>
        <v>48461.12</v>
      </c>
      <c r="AV25" s="214" t="n">
        <f aca="false">IF(AM25&gt;1,0,R25-AM25*R25)</f>
        <v>20951.220405809</v>
      </c>
      <c r="AW25" s="216"/>
    </row>
    <row r="26" customFormat="false" ht="24.75" hidden="false" customHeight="true" outlineLevel="0" collapsed="false">
      <c r="A26" s="166"/>
      <c r="B26" s="208" t="n">
        <f aca="false">B25+1</f>
        <v>19</v>
      </c>
      <c r="C26" s="166"/>
      <c r="D26" s="209" t="str">
        <f aca="false" t="array" ref="D26:D26">INDEX(_Rge_Projectdata_3rd,$B26,MATCH("Project-ID",_Rge_Headline_Projectdata,0))</f>
        <v>P903467</v>
      </c>
      <c r="E26" s="210" t="str">
        <f aca="false" t="array" ref="E26:E26">INDEX(_Rge_Data_3rd_CY,$B26,E$1)</f>
        <v>Open</v>
      </c>
      <c r="F26" s="199" t="n">
        <f aca="false">INDEX(_Rge_Data_3rd_CY,$B26,F$1)</f>
        <v>0</v>
      </c>
      <c r="G26" s="199" t="n">
        <f aca="false" t="array" ref="G26:G26">INDEX(_Rge_Data_3rd_CY,$B26,G$1)</f>
        <v>0</v>
      </c>
      <c r="H26" s="199" t="n">
        <f aca="false" t="array" ref="H26:H26">INDEX(_Rge_Data_3rd_CY,$B26,H$1)</f>
        <v>0</v>
      </c>
      <c r="I26" s="199" t="n">
        <f aca="false" t="array" ref="I26:I26">INDEX(_Rge_Data_3rd_CY,$B26,I$1)</f>
        <v>0</v>
      </c>
      <c r="J26" s="199" t="n">
        <f aca="false" t="array" ref="J26:J26">INDEX(_Rge_Data_3rd_CY,$B26,J$1)</f>
        <v>0</v>
      </c>
      <c r="K26" s="199" t="n">
        <f aca="false" t="array" ref="K26:K26">INDEX(_Rge_Data_3rd_CY,$B26,K$1)</f>
        <v>0</v>
      </c>
      <c r="L26" s="199" t="n">
        <f aca="false">INDEX(_Rge_Data_3rd_CY,$B26,L$1)</f>
        <v>0</v>
      </c>
      <c r="M26" s="199" t="n">
        <f aca="false" t="array" ref="M26:M26">INDEX(_Rge_Data_3rd_CY,$B26,M$1)</f>
        <v>0</v>
      </c>
      <c r="N26" s="199" t="n">
        <f aca="false" t="array" ref="N26:N26">INDEX(_Rge_Data_3rd_CY,$B26,N$1)</f>
        <v>0</v>
      </c>
      <c r="O26" s="199" t="n">
        <f aca="false">F26-N26</f>
        <v>0</v>
      </c>
      <c r="P26" s="200" t="n">
        <f aca="false">IFERROR(O26/F26,0)</f>
        <v>0</v>
      </c>
      <c r="Q26" s="211" t="str">
        <f aca="false">IF(AND(F26&lt;&gt;0,R26=0),"N","Y")</f>
        <v>Y</v>
      </c>
      <c r="R26" s="202" t="n">
        <f aca="false" t="array" ref="R26:R26">INDEX(_Rge_Data_3rd_CY,$B26,R$1)</f>
        <v>205437.72</v>
      </c>
      <c r="S26" s="202" t="n">
        <f aca="false" t="array" ref="S26:S26">INDEX(_Rge_Data_3rd_CY,$B26,S$1)</f>
        <v>132670.1</v>
      </c>
      <c r="T26" s="202" t="n">
        <f aca="false" t="array" ref="T26:T26">INDEX(_Rge_Data_3rd_CY,$B26,T$1)</f>
        <v>2790</v>
      </c>
      <c r="U26" s="202" t="n">
        <f aca="false" t="array" ref="U26:U26">INDEX(_Rge_Data_3rd_CY,$B26,U$1)</f>
        <v>2025</v>
      </c>
      <c r="V26" s="202" t="n">
        <f aca="false" t="array" ref="V26:V26">INDEX(_Rge_Data_3rd_CY,$B26,V$1)</f>
        <v>11897.15</v>
      </c>
      <c r="W26" s="202" t="n">
        <f aca="false" t="array" ref="W26:W26">INDEX(_Rge_Data_3rd_CY,$B26,W$1)</f>
        <v>0</v>
      </c>
      <c r="X26" s="202" t="n">
        <f aca="false">INDEX(_Rge_Data_3rd_CY,$B26,X$1)</f>
        <v>0</v>
      </c>
      <c r="Y26" s="202" t="n">
        <f aca="false" t="array" ref="Y26:Y26">INDEX(_Rge_Data_3rd_CY,$B26,Y$1)</f>
        <v>0</v>
      </c>
      <c r="Z26" s="202" t="n">
        <f aca="false" t="array" ref="Z26:Z26">INDEX(_Rge_Data_3rd_CY,$B26,Z$1)</f>
        <v>149382.25</v>
      </c>
      <c r="AA26" s="202" t="n">
        <f aca="false">R26-Z26</f>
        <v>56055.47</v>
      </c>
      <c r="AB26" s="203" t="n">
        <f aca="false">IFERROR(AA26/R26,)</f>
        <v>0.272858703844649</v>
      </c>
      <c r="AC26" s="212" t="n">
        <f aca="false" t="array" ref="AC26:AC26">INDEX(_Rge_Data_3rd_CY,$B26,AC$1)</f>
        <v>156017.04</v>
      </c>
      <c r="AD26" s="212" t="n">
        <f aca="false" t="array" ref="AD26:AD26">INDEX(_Rge_Data_3rd_CY,$B26,AD$1)</f>
        <v>132670.1</v>
      </c>
      <c r="AE26" s="212" t="n">
        <f aca="false" t="array" ref="AE26:AE26">INDEX(_Rge_Data_3rd_CY,$B26,AE$1)</f>
        <v>2790</v>
      </c>
      <c r="AF26" s="212" t="n">
        <f aca="false" t="array" ref="AF26:AF26">INDEX(_Rge_Data_3rd_CY,$B26,AF$1)</f>
        <v>2025</v>
      </c>
      <c r="AG26" s="212" t="n">
        <f aca="false" t="array" ref="AG26:AG26">INDEX(_Rge_Data_3rd_CY,$B26,AG$1)</f>
        <v>11897.15</v>
      </c>
      <c r="AH26" s="212" t="n">
        <f aca="false" t="array" ref="AH26:AH26">INDEX(_Rge_Data_3rd_CY,$B26,AH$1)</f>
        <v>0</v>
      </c>
      <c r="AI26" s="212" t="n">
        <f aca="false">INDEX(_Rge_Data_3rd_CY,$B26,AI$1)</f>
        <v>0</v>
      </c>
      <c r="AJ26" s="212" t="n">
        <f aca="false" t="array" ref="AJ26:AJ26">INDEX(_Rge_Data_3rd_CY,$B26,AJ$1)</f>
        <v>0</v>
      </c>
      <c r="AK26" s="212" t="n">
        <f aca="false" t="array" ref="AK26:AK26">INDEX(_Rge_Data_3rd_CY,$B26,AK$1)</f>
        <v>149382.25</v>
      </c>
      <c r="AL26" s="212" t="n">
        <f aca="false">AK26+AN26+AO26</f>
        <v>202634.9465</v>
      </c>
      <c r="AM26" s="213" t="n">
        <f aca="false">IFERROR(AK26/Z26,0)</f>
        <v>1</v>
      </c>
      <c r="AN26" s="214" t="n">
        <f aca="false">IFERROR(IF(AND($E26="OPEN",$AA26&gt;0),$AA26*_SoP*$AM26,IF(AND($E26="CLOSED",$AA26&gt;0),$AA26*_SoL*$AM26,0)),0)</f>
        <v>53252.6965</v>
      </c>
      <c r="AO26" s="214" t="n">
        <f aca="false">IFERROR(IF($AA26&lt;0,$AA26*_SoL,0),0)</f>
        <v>0</v>
      </c>
      <c r="AP26" s="215" t="n">
        <f aca="false">AK26+AN26</f>
        <v>202634.9465</v>
      </c>
      <c r="AQ26" s="215" t="n">
        <f aca="false">AC26-AO26</f>
        <v>156017.04</v>
      </c>
      <c r="AR26" s="215" t="n">
        <f aca="false">AP26-AQ26</f>
        <v>46617.9065</v>
      </c>
      <c r="AS26" s="215" t="n">
        <f aca="false">IF($AR26&gt;=0,$AR26,0)</f>
        <v>46617.9065</v>
      </c>
      <c r="AT26" s="215" t="n">
        <f aca="false">IF($AR26&lt;=0,-$AR26,0)</f>
        <v>0</v>
      </c>
      <c r="AU26" s="214" t="n">
        <f aca="false">IF((R26-AC26)&lt;0,0,R26-AC26)</f>
        <v>49420.68</v>
      </c>
      <c r="AV26" s="214" t="n">
        <f aca="false">IF(AM26&gt;1,0,R26-AM26*R26)</f>
        <v>0</v>
      </c>
      <c r="AW26" s="216"/>
    </row>
    <row r="27" customFormat="false" ht="24.75" hidden="false" customHeight="true" outlineLevel="0" collapsed="false">
      <c r="A27" s="166"/>
      <c r="B27" s="208" t="n">
        <f aca="false">B26+1</f>
        <v>20</v>
      </c>
      <c r="C27" s="166"/>
      <c r="D27" s="209" t="str">
        <f aca="false" t="array" ref="D27:D27">INDEX(_Rge_Projectdata_3rd,$B27,MATCH("Project-ID",_Rge_Headline_Projectdata,0))</f>
        <v>P903468</v>
      </c>
      <c r="E27" s="210" t="str">
        <f aca="false" t="array" ref="E27:E27">INDEX(_Rge_Data_3rd_CY,$B27,E$1)</f>
        <v>Open</v>
      </c>
      <c r="F27" s="199" t="n">
        <f aca="false">INDEX(_Rge_Data_3rd_CY,$B27,F$1)</f>
        <v>0</v>
      </c>
      <c r="G27" s="199" t="n">
        <f aca="false" t="array" ref="G27:G27">INDEX(_Rge_Data_3rd_CY,$B27,G$1)</f>
        <v>0</v>
      </c>
      <c r="H27" s="199" t="n">
        <f aca="false" t="array" ref="H27:H27">INDEX(_Rge_Data_3rd_CY,$B27,H$1)</f>
        <v>0</v>
      </c>
      <c r="I27" s="199" t="n">
        <f aca="false" t="array" ref="I27:I27">INDEX(_Rge_Data_3rd_CY,$B27,I$1)</f>
        <v>0</v>
      </c>
      <c r="J27" s="199" t="n">
        <f aca="false" t="array" ref="J27:J27">INDEX(_Rge_Data_3rd_CY,$B27,J$1)</f>
        <v>0</v>
      </c>
      <c r="K27" s="199" t="n">
        <f aca="false" t="array" ref="K27:K27">INDEX(_Rge_Data_3rd_CY,$B27,K$1)</f>
        <v>0</v>
      </c>
      <c r="L27" s="199" t="n">
        <f aca="false">INDEX(_Rge_Data_3rd_CY,$B27,L$1)</f>
        <v>0</v>
      </c>
      <c r="M27" s="199" t="n">
        <f aca="false" t="array" ref="M27:M27">INDEX(_Rge_Data_3rd_CY,$B27,M$1)</f>
        <v>0</v>
      </c>
      <c r="N27" s="199" t="n">
        <f aca="false" t="array" ref="N27:N27">INDEX(_Rge_Data_3rd_CY,$B27,N$1)</f>
        <v>0</v>
      </c>
      <c r="O27" s="199" t="n">
        <f aca="false">F27-N27</f>
        <v>0</v>
      </c>
      <c r="P27" s="200" t="n">
        <f aca="false">IFERROR(O27/F27,0)</f>
        <v>0</v>
      </c>
      <c r="Q27" s="211" t="str">
        <f aca="false">IF(AND(F27&lt;&gt;0,R27=0),"N","Y")</f>
        <v>Y</v>
      </c>
      <c r="R27" s="202" t="n">
        <f aca="false" t="array" ref="R27:R27">INDEX(_Rge_Data_3rd_CY,$B27,R$1)</f>
        <v>91604.35</v>
      </c>
      <c r="S27" s="202" t="n">
        <f aca="false" t="array" ref="S27:S27">INDEX(_Rge_Data_3rd_CY,$B27,S$1)</f>
        <v>70162.1</v>
      </c>
      <c r="T27" s="202" t="n">
        <f aca="false" t="array" ref="T27:T27">INDEX(_Rge_Data_3rd_CY,$B27,T$1)</f>
        <v>3660</v>
      </c>
      <c r="U27" s="202" t="n">
        <f aca="false" t="array" ref="U27:U27">INDEX(_Rge_Data_3rd_CY,$B27,U$1)</f>
        <v>10847</v>
      </c>
      <c r="V27" s="202" t="n">
        <f aca="false" t="array" ref="V27:V27">INDEX(_Rge_Data_3rd_CY,$B27,V$1)</f>
        <v>5800</v>
      </c>
      <c r="W27" s="202" t="n">
        <f aca="false" t="array" ref="W27:W27">INDEX(_Rge_Data_3rd_CY,$B27,W$1)</f>
        <v>0</v>
      </c>
      <c r="X27" s="202" t="n">
        <f aca="false">INDEX(_Rge_Data_3rd_CY,$B27,X$1)</f>
        <v>0</v>
      </c>
      <c r="Y27" s="202" t="n">
        <f aca="false" t="array" ref="Y27:Y27">INDEX(_Rge_Data_3rd_CY,$B27,Y$1)</f>
        <v>0</v>
      </c>
      <c r="Z27" s="202" t="n">
        <f aca="false" t="array" ref="Z27:Z27">INDEX(_Rge_Data_3rd_CY,$B27,Z$1)</f>
        <v>90469.1</v>
      </c>
      <c r="AA27" s="202" t="n">
        <f aca="false">R27-Z27</f>
        <v>1135.25</v>
      </c>
      <c r="AB27" s="203" t="n">
        <f aca="false">IFERROR(AA27/R27,)</f>
        <v>0.0123929704211645</v>
      </c>
      <c r="AC27" s="212" t="n">
        <f aca="false" t="array" ref="AC27:AC27">INDEX(_Rge_Data_3rd_CY,$B27,AC$1)</f>
        <v>51097.01</v>
      </c>
      <c r="AD27" s="212" t="n">
        <f aca="false" t="array" ref="AD27:AD27">INDEX(_Rge_Data_3rd_CY,$B27,AD$1)</f>
        <v>70162.1</v>
      </c>
      <c r="AE27" s="212" t="n">
        <f aca="false" t="array" ref="AE27:AE27">INDEX(_Rge_Data_3rd_CY,$B27,AE$1)</f>
        <v>3660</v>
      </c>
      <c r="AF27" s="212" t="n">
        <f aca="false" t="array" ref="AF27:AF27">INDEX(_Rge_Data_3rd_CY,$B27,AF$1)</f>
        <v>7200</v>
      </c>
      <c r="AG27" s="212" t="n">
        <f aca="false" t="array" ref="AG27:AG27">INDEX(_Rge_Data_3rd_CY,$B27,AG$1)</f>
        <v>0</v>
      </c>
      <c r="AH27" s="212" t="n">
        <f aca="false" t="array" ref="AH27:AH27">INDEX(_Rge_Data_3rd_CY,$B27,AH$1)</f>
        <v>0</v>
      </c>
      <c r="AI27" s="212" t="n">
        <f aca="false">INDEX(_Rge_Data_3rd_CY,$B27,AI$1)</f>
        <v>0</v>
      </c>
      <c r="AJ27" s="212" t="n">
        <f aca="false" t="array" ref="AJ27:AJ27">INDEX(_Rge_Data_3rd_CY,$B27,AJ$1)</f>
        <v>0</v>
      </c>
      <c r="AK27" s="212" t="n">
        <f aca="false" t="array" ref="AK27:AK27">INDEX(_Rge_Data_3rd_CY,$B27,AK$1)</f>
        <v>81022.1</v>
      </c>
      <c r="AL27" s="212" t="n">
        <f aca="false">AK27+AN27+AO27</f>
        <v>81987.9692534</v>
      </c>
      <c r="AM27" s="213" t="n">
        <f aca="false">IFERROR(AK27/Z27,0)</f>
        <v>0.895577606055548</v>
      </c>
      <c r="AN27" s="214" t="n">
        <f aca="false">IFERROR(IF(AND($E27="OPEN",$AA27&gt;0),$AA27*_SoP*$AM27,IF(AND($E27="CLOSED",$AA27&gt;0),$AA27*_SoL*$AM27,0)),0)</f>
        <v>965.8692534</v>
      </c>
      <c r="AO27" s="214" t="n">
        <f aca="false">IFERROR(IF($AA27&lt;0,$AA27*_SoL,0),0)</f>
        <v>0</v>
      </c>
      <c r="AP27" s="215" t="n">
        <f aca="false">AK27+AN27</f>
        <v>81987.9692534</v>
      </c>
      <c r="AQ27" s="215" t="n">
        <f aca="false">AC27-AO27</f>
        <v>51097.01</v>
      </c>
      <c r="AR27" s="215" t="n">
        <f aca="false">AP27-AQ27</f>
        <v>30890.9592534</v>
      </c>
      <c r="AS27" s="215" t="n">
        <f aca="false">IF($AR27&gt;=0,$AR27,0)</f>
        <v>30890.9592534</v>
      </c>
      <c r="AT27" s="215" t="n">
        <f aca="false">IF($AR27&lt;=0,-$AR27,0)</f>
        <v>0</v>
      </c>
      <c r="AU27" s="214" t="n">
        <f aca="false">IF((R27-AC27)&lt;0,0,R27-AC27)</f>
        <v>40507.34</v>
      </c>
      <c r="AV27" s="214" t="n">
        <f aca="false">IF(AM27&gt;1,0,R27-AM27*R27)</f>
        <v>9565.54552272544</v>
      </c>
      <c r="AW27" s="216"/>
    </row>
    <row r="28" customFormat="false" ht="24.75" hidden="false" customHeight="true" outlineLevel="0" collapsed="false">
      <c r="A28" s="166"/>
      <c r="B28" s="208" t="n">
        <f aca="false">B27+1</f>
        <v>21</v>
      </c>
      <c r="C28" s="166"/>
      <c r="D28" s="209" t="str">
        <f aca="false" t="array" ref="D28:D28">INDEX(_Rge_Projectdata_3rd,$B28,MATCH("Project-ID",_Rge_Headline_Projectdata,0))</f>
        <v>P903477</v>
      </c>
      <c r="E28" s="210" t="str">
        <f aca="false" t="array" ref="E28:E28">INDEX(_Rge_Data_3rd_CY,$B28,E$1)</f>
        <v>Open</v>
      </c>
      <c r="F28" s="199" t="n">
        <f aca="false">INDEX(_Rge_Data_3rd_CY,$B28,F$1)</f>
        <v>0</v>
      </c>
      <c r="G28" s="199" t="n">
        <f aca="false" t="array" ref="G28:G28">INDEX(_Rge_Data_3rd_CY,$B28,G$1)</f>
        <v>0</v>
      </c>
      <c r="H28" s="199" t="n">
        <f aca="false" t="array" ref="H28:H28">INDEX(_Rge_Data_3rd_CY,$B28,H$1)</f>
        <v>0</v>
      </c>
      <c r="I28" s="199" t="n">
        <f aca="false" t="array" ref="I28:I28">INDEX(_Rge_Data_3rd_CY,$B28,I$1)</f>
        <v>0</v>
      </c>
      <c r="J28" s="199" t="n">
        <f aca="false" t="array" ref="J28:J28">INDEX(_Rge_Data_3rd_CY,$B28,J$1)</f>
        <v>0</v>
      </c>
      <c r="K28" s="199" t="n">
        <f aca="false" t="array" ref="K28:K28">INDEX(_Rge_Data_3rd_CY,$B28,K$1)</f>
        <v>0</v>
      </c>
      <c r="L28" s="199" t="n">
        <f aca="false">INDEX(_Rge_Data_3rd_CY,$B28,L$1)</f>
        <v>0</v>
      </c>
      <c r="M28" s="199" t="n">
        <f aca="false" t="array" ref="M28:M28">INDEX(_Rge_Data_3rd_CY,$B28,M$1)</f>
        <v>0</v>
      </c>
      <c r="N28" s="199" t="n">
        <f aca="false" t="array" ref="N28:N28">INDEX(_Rge_Data_3rd_CY,$B28,N$1)</f>
        <v>0</v>
      </c>
      <c r="O28" s="199" t="n">
        <f aca="false">F28-N28</f>
        <v>0</v>
      </c>
      <c r="P28" s="200" t="n">
        <f aca="false">IFERROR(O28/F28,0)</f>
        <v>0</v>
      </c>
      <c r="Q28" s="211" t="str">
        <f aca="false">IF(AND(F28&lt;&gt;0,R28=0),"N","Y")</f>
        <v>Y</v>
      </c>
      <c r="R28" s="202" t="n">
        <f aca="false" t="array" ref="R28:R28">INDEX(_Rge_Data_3rd_CY,$B28,R$1)</f>
        <v>48604.8</v>
      </c>
      <c r="S28" s="202" t="n">
        <f aca="false" t="array" ref="S28:S28">INDEX(_Rge_Data_3rd_CY,$B28,S$1)</f>
        <v>32871.45</v>
      </c>
      <c r="T28" s="202" t="n">
        <f aca="false" t="array" ref="T28:T28">INDEX(_Rge_Data_3rd_CY,$B28,T$1)</f>
        <v>3373.99</v>
      </c>
      <c r="U28" s="202" t="n">
        <f aca="false" t="array" ref="U28:U28">INDEX(_Rge_Data_3rd_CY,$B28,U$1)</f>
        <v>1482.5</v>
      </c>
      <c r="V28" s="202" t="n">
        <f aca="false" t="array" ref="V28:V28">INDEX(_Rge_Data_3rd_CY,$B28,V$1)</f>
        <v>0</v>
      </c>
      <c r="W28" s="202" t="n">
        <f aca="false" t="array" ref="W28:W28">INDEX(_Rge_Data_3rd_CY,$B28,W$1)</f>
        <v>0</v>
      </c>
      <c r="X28" s="202" t="n">
        <f aca="false">INDEX(_Rge_Data_3rd_CY,$B28,X$1)</f>
        <v>0</v>
      </c>
      <c r="Y28" s="202" t="n">
        <f aca="false" t="array" ref="Y28:Y28">INDEX(_Rge_Data_3rd_CY,$B28,Y$1)</f>
        <v>0</v>
      </c>
      <c r="Z28" s="202" t="n">
        <f aca="false" t="array" ref="Z28:Z28">INDEX(_Rge_Data_3rd_CY,$B28,Z$1)</f>
        <v>37727.94</v>
      </c>
      <c r="AA28" s="202" t="n">
        <f aca="false">R28-Z28</f>
        <v>10876.86</v>
      </c>
      <c r="AB28" s="203" t="n">
        <f aca="false">IFERROR(AA28/R28,)</f>
        <v>0.223781601817105</v>
      </c>
      <c r="AC28" s="212" t="n">
        <f aca="false" t="array" ref="AC28:AC28">INDEX(_Rge_Data_3rd_CY,$B28,AC$1)</f>
        <v>32792.82</v>
      </c>
      <c r="AD28" s="212" t="n">
        <f aca="false" t="array" ref="AD28:AD28">INDEX(_Rge_Data_3rd_CY,$B28,AD$1)</f>
        <v>25454.29</v>
      </c>
      <c r="AE28" s="212" t="n">
        <f aca="false" t="array" ref="AE28:AE28">INDEX(_Rge_Data_3rd_CY,$B28,AE$1)</f>
        <v>3293.99</v>
      </c>
      <c r="AF28" s="212" t="n">
        <f aca="false" t="array" ref="AF28:AF28">INDEX(_Rge_Data_3rd_CY,$B28,AF$1)</f>
        <v>732.5</v>
      </c>
      <c r="AG28" s="212" t="n">
        <f aca="false" t="array" ref="AG28:AG28">INDEX(_Rge_Data_3rd_CY,$B28,AG$1)</f>
        <v>0</v>
      </c>
      <c r="AH28" s="212" t="n">
        <f aca="false" t="array" ref="AH28:AH28">INDEX(_Rge_Data_3rd_CY,$B28,AH$1)</f>
        <v>0</v>
      </c>
      <c r="AI28" s="212" t="n">
        <f aca="false">INDEX(_Rge_Data_3rd_CY,$B28,AI$1)</f>
        <v>0</v>
      </c>
      <c r="AJ28" s="212" t="n">
        <f aca="false" t="array" ref="AJ28:AJ28">INDEX(_Rge_Data_3rd_CY,$B28,AJ$1)</f>
        <v>0</v>
      </c>
      <c r="AK28" s="212" t="n">
        <f aca="false" t="array" ref="AK28:AK28">INDEX(_Rge_Data_3rd_CY,$B28,AK$1)</f>
        <v>29480.78</v>
      </c>
      <c r="AL28" s="212" t="n">
        <f aca="false">AK28+AN28+AO28</f>
        <v>37555.045409</v>
      </c>
      <c r="AM28" s="213" t="n">
        <f aca="false">IFERROR(AK28/Z28,0)</f>
        <v>0.781404444557535</v>
      </c>
      <c r="AN28" s="214" t="n">
        <f aca="false">IFERROR(IF(AND($E28="OPEN",$AA28&gt;0),$AA28*_SoP*$AM28,IF(AND($E28="CLOSED",$AA28&gt;0),$AA28*_SoL*$AM28,0)),0)</f>
        <v>8074.265409</v>
      </c>
      <c r="AO28" s="214" t="n">
        <f aca="false">IFERROR(IF($AA28&lt;0,$AA28*_SoL,0),0)</f>
        <v>0</v>
      </c>
      <c r="AP28" s="215" t="n">
        <f aca="false">AK28+AN28</f>
        <v>37555.045409</v>
      </c>
      <c r="AQ28" s="215" t="n">
        <f aca="false">AC28-AO28</f>
        <v>32792.82</v>
      </c>
      <c r="AR28" s="215" t="n">
        <f aca="false">AP28-AQ28</f>
        <v>4762.225409</v>
      </c>
      <c r="AS28" s="215" t="n">
        <f aca="false">IF($AR28&gt;=0,$AR28,0)</f>
        <v>4762.225409</v>
      </c>
      <c r="AT28" s="215" t="n">
        <f aca="false">IF($AR28&lt;=0,-$AR28,0)</f>
        <v>0</v>
      </c>
      <c r="AU28" s="214" t="n">
        <f aca="false">IF((R28-AC28)&lt;0,0,R28-AC28)</f>
        <v>15811.98</v>
      </c>
      <c r="AV28" s="214" t="n">
        <f aca="false">IF(AM28&gt;1,0,R28-AM28*R28)</f>
        <v>10624.7932531699</v>
      </c>
      <c r="AW28" s="216"/>
    </row>
    <row r="29" customFormat="false" ht="24.75" hidden="false" customHeight="true" outlineLevel="0" collapsed="false">
      <c r="A29" s="166"/>
      <c r="B29" s="208" t="n">
        <f aca="false">B28+1</f>
        <v>22</v>
      </c>
      <c r="C29" s="166"/>
      <c r="D29" s="209" t="str">
        <f aca="false" t="array" ref="D29:D29">INDEX(_Rge_Projectdata_3rd,$B29,MATCH("Project-ID",_Rge_Headline_Projectdata,0))</f>
        <v>P903480</v>
      </c>
      <c r="E29" s="210" t="str">
        <f aca="false" t="array" ref="E29:E29">INDEX(_Rge_Data_3rd_CY,$B29,E$1)</f>
        <v>Closed</v>
      </c>
      <c r="F29" s="199" t="n">
        <f aca="false">INDEX(_Rge_Data_3rd_CY,$B29,F$1)</f>
        <v>0</v>
      </c>
      <c r="G29" s="199" t="n">
        <f aca="false" t="array" ref="G29:G29">INDEX(_Rge_Data_3rd_CY,$B29,G$1)</f>
        <v>0</v>
      </c>
      <c r="H29" s="199" t="n">
        <f aca="false" t="array" ref="H29:H29">INDEX(_Rge_Data_3rd_CY,$B29,H$1)</f>
        <v>0</v>
      </c>
      <c r="I29" s="199" t="n">
        <f aca="false" t="array" ref="I29:I29">INDEX(_Rge_Data_3rd_CY,$B29,I$1)</f>
        <v>0</v>
      </c>
      <c r="J29" s="199" t="n">
        <f aca="false" t="array" ref="J29:J29">INDEX(_Rge_Data_3rd_CY,$B29,J$1)</f>
        <v>0</v>
      </c>
      <c r="K29" s="199" t="n">
        <f aca="false" t="array" ref="K29:K29">INDEX(_Rge_Data_3rd_CY,$B29,K$1)</f>
        <v>0</v>
      </c>
      <c r="L29" s="199" t="n">
        <f aca="false">INDEX(_Rge_Data_3rd_CY,$B29,L$1)</f>
        <v>0</v>
      </c>
      <c r="M29" s="199" t="n">
        <f aca="false" t="array" ref="M29:M29">INDEX(_Rge_Data_3rd_CY,$B29,M$1)</f>
        <v>0</v>
      </c>
      <c r="N29" s="199" t="n">
        <f aca="false" t="array" ref="N29:N29">INDEX(_Rge_Data_3rd_CY,$B29,N$1)</f>
        <v>0</v>
      </c>
      <c r="O29" s="199" t="n">
        <f aca="false">F29-N29</f>
        <v>0</v>
      </c>
      <c r="P29" s="200" t="n">
        <f aca="false">IFERROR(O29/F29,0)</f>
        <v>0</v>
      </c>
      <c r="Q29" s="211" t="str">
        <f aca="false">IF(AND(F29&lt;&gt;0,R29=0),"N","Y")</f>
        <v>Y</v>
      </c>
      <c r="R29" s="202" t="n">
        <f aca="false" t="array" ref="R29:R29">INDEX(_Rge_Data_3rd_CY,$B29,R$1)</f>
        <v>18804</v>
      </c>
      <c r="S29" s="202" t="n">
        <f aca="false" t="array" ref="S29:S29">INDEX(_Rge_Data_3rd_CY,$B29,S$1)</f>
        <v>14047.13</v>
      </c>
      <c r="T29" s="202" t="n">
        <f aca="false" t="array" ref="T29:T29">INDEX(_Rge_Data_3rd_CY,$B29,T$1)</f>
        <v>297</v>
      </c>
      <c r="U29" s="202" t="n">
        <f aca="false" t="array" ref="U29:U29">INDEX(_Rge_Data_3rd_CY,$B29,U$1)</f>
        <v>0</v>
      </c>
      <c r="V29" s="202" t="n">
        <f aca="false" t="array" ref="V29:V29">INDEX(_Rge_Data_3rd_CY,$B29,V$1)</f>
        <v>0</v>
      </c>
      <c r="W29" s="202" t="n">
        <f aca="false" t="array" ref="W29:W29">INDEX(_Rge_Data_3rd_CY,$B29,W$1)</f>
        <v>0</v>
      </c>
      <c r="X29" s="202" t="n">
        <f aca="false">INDEX(_Rge_Data_3rd_CY,$B29,X$1)</f>
        <v>0</v>
      </c>
      <c r="Y29" s="202" t="n">
        <f aca="false" t="array" ref="Y29:Y29">INDEX(_Rge_Data_3rd_CY,$B29,Y$1)</f>
        <v>0</v>
      </c>
      <c r="Z29" s="202" t="n">
        <f aca="false" t="array" ref="Z29:Z29">INDEX(_Rge_Data_3rd_CY,$B29,Z$1)</f>
        <v>14344.13</v>
      </c>
      <c r="AA29" s="202" t="n">
        <f aca="false">R29-Z29</f>
        <v>4459.87</v>
      </c>
      <c r="AB29" s="203" t="n">
        <f aca="false">IFERROR(AA29/R29,)</f>
        <v>0.23717666453946</v>
      </c>
      <c r="AC29" s="212" t="n">
        <f aca="false" t="array" ref="AC29:AC29">INDEX(_Rge_Data_3rd_CY,$B29,AC$1)</f>
        <v>18804</v>
      </c>
      <c r="AD29" s="212" t="n">
        <f aca="false" t="array" ref="AD29:AD29">INDEX(_Rge_Data_3rd_CY,$B29,AD$1)</f>
        <v>14047.13</v>
      </c>
      <c r="AE29" s="212" t="n">
        <f aca="false" t="array" ref="AE29:AE29">INDEX(_Rge_Data_3rd_CY,$B29,AE$1)</f>
        <v>297</v>
      </c>
      <c r="AF29" s="212" t="n">
        <f aca="false" t="array" ref="AF29:AF29">INDEX(_Rge_Data_3rd_CY,$B29,AF$1)</f>
        <v>0</v>
      </c>
      <c r="AG29" s="212" t="n">
        <f aca="false" t="array" ref="AG29:AG29">INDEX(_Rge_Data_3rd_CY,$B29,AG$1)</f>
        <v>0</v>
      </c>
      <c r="AH29" s="212" t="n">
        <f aca="false" t="array" ref="AH29:AH29">INDEX(_Rge_Data_3rd_CY,$B29,AH$1)</f>
        <v>0</v>
      </c>
      <c r="AI29" s="212" t="n">
        <f aca="false">INDEX(_Rge_Data_3rd_CY,$B29,AI$1)</f>
        <v>0</v>
      </c>
      <c r="AJ29" s="212" t="n">
        <f aca="false" t="array" ref="AJ29:AJ29">INDEX(_Rge_Data_3rd_CY,$B29,AJ$1)</f>
        <v>0</v>
      </c>
      <c r="AK29" s="212" t="n">
        <f aca="false" t="array" ref="AK29:AK29">INDEX(_Rge_Data_3rd_CY,$B29,AK$1)</f>
        <v>14344.13</v>
      </c>
      <c r="AL29" s="212" t="n">
        <f aca="false">AK29+AN29+AO29</f>
        <v>18804</v>
      </c>
      <c r="AM29" s="213" t="n">
        <f aca="false">IFERROR(AK29/Z29,0)</f>
        <v>1</v>
      </c>
      <c r="AN29" s="214" t="n">
        <f aca="false">IFERROR(IF(AND($E29="OPEN",$AA29&gt;0),$AA29*_SoP*$AM29,IF(AND($E29="CLOSED",$AA29&gt;0),$AA29*_SoL*$AM29,0)),0)</f>
        <v>4459.87</v>
      </c>
      <c r="AO29" s="214" t="n">
        <f aca="false">IFERROR(IF($AA29&lt;0,$AA29*_SoL,0),0)</f>
        <v>0</v>
      </c>
      <c r="AP29" s="215" t="n">
        <f aca="false">AK29+AN29</f>
        <v>18804</v>
      </c>
      <c r="AQ29" s="215" t="n">
        <f aca="false">AC29-AO29</f>
        <v>18804</v>
      </c>
      <c r="AR29" s="215" t="n">
        <f aca="false">AP29-AQ29</f>
        <v>0</v>
      </c>
      <c r="AS29" s="215" t="n">
        <f aca="false">IF($AR29&gt;=0,$AR29,0)</f>
        <v>0</v>
      </c>
      <c r="AT29" s="215" t="n">
        <f aca="false">IF($AR29&lt;=0,-$AR29,0)</f>
        <v>-0</v>
      </c>
      <c r="AU29" s="214" t="n">
        <f aca="false">IF((R29-AC29)&lt;0,0,R29-AC29)</f>
        <v>0</v>
      </c>
      <c r="AV29" s="214" t="n">
        <f aca="false">IF(AM29&gt;1,0,R29-AM29*R29)</f>
        <v>0</v>
      </c>
      <c r="AW29" s="216"/>
    </row>
    <row r="30" customFormat="false" ht="24.75" hidden="false" customHeight="true" outlineLevel="0" collapsed="false">
      <c r="A30" s="166"/>
      <c r="B30" s="208" t="n">
        <f aca="false">B29+1</f>
        <v>23</v>
      </c>
      <c r="C30" s="166"/>
      <c r="D30" s="209" t="str">
        <f aca="false" t="array" ref="D30:D30">INDEX(_Rge_Projectdata_3rd,$B30,MATCH("Project-ID",_Rge_Headline_Projectdata,0))</f>
        <v>P903482</v>
      </c>
      <c r="E30" s="210" t="str">
        <f aca="false" t="array" ref="E30:E30">INDEX(_Rge_Data_3rd_CY,$B30,E$1)</f>
        <v>Open</v>
      </c>
      <c r="F30" s="199" t="n">
        <f aca="false">INDEX(_Rge_Data_3rd_CY,$B30,F$1)</f>
        <v>0</v>
      </c>
      <c r="G30" s="199" t="n">
        <f aca="false" t="array" ref="G30:G30">INDEX(_Rge_Data_3rd_CY,$B30,G$1)</f>
        <v>0</v>
      </c>
      <c r="H30" s="199" t="n">
        <f aca="false" t="array" ref="H30:H30">INDEX(_Rge_Data_3rd_CY,$B30,H$1)</f>
        <v>0</v>
      </c>
      <c r="I30" s="199" t="n">
        <f aca="false" t="array" ref="I30:I30">INDEX(_Rge_Data_3rd_CY,$B30,I$1)</f>
        <v>0</v>
      </c>
      <c r="J30" s="199" t="n">
        <f aca="false" t="array" ref="J30:J30">INDEX(_Rge_Data_3rd_CY,$B30,J$1)</f>
        <v>0</v>
      </c>
      <c r="K30" s="199" t="n">
        <f aca="false" t="array" ref="K30:K30">INDEX(_Rge_Data_3rd_CY,$B30,K$1)</f>
        <v>0</v>
      </c>
      <c r="L30" s="199" t="n">
        <f aca="false">INDEX(_Rge_Data_3rd_CY,$B30,L$1)</f>
        <v>0</v>
      </c>
      <c r="M30" s="199" t="n">
        <f aca="false" t="array" ref="M30:M30">INDEX(_Rge_Data_3rd_CY,$B30,M$1)</f>
        <v>0</v>
      </c>
      <c r="N30" s="199" t="n">
        <f aca="false" t="array" ref="N30:N30">INDEX(_Rge_Data_3rd_CY,$B30,N$1)</f>
        <v>0</v>
      </c>
      <c r="O30" s="199" t="n">
        <f aca="false">F30-N30</f>
        <v>0</v>
      </c>
      <c r="P30" s="200" t="n">
        <f aca="false">IFERROR(O30/F30,0)</f>
        <v>0</v>
      </c>
      <c r="Q30" s="211" t="str">
        <f aca="false">IF(AND(F30&lt;&gt;0,R30=0),"N","Y")</f>
        <v>Y</v>
      </c>
      <c r="R30" s="202" t="n">
        <f aca="false" t="array" ref="R30:R30">INDEX(_Rge_Data_3rd_CY,$B30,R$1)</f>
        <v>383756.47</v>
      </c>
      <c r="S30" s="202" t="n">
        <f aca="false" t="array" ref="S30:S30">INDEX(_Rge_Data_3rd_CY,$B30,S$1)</f>
        <v>241766.58</v>
      </c>
      <c r="T30" s="202" t="n">
        <f aca="false" t="array" ref="T30:T30">INDEX(_Rge_Data_3rd_CY,$B30,T$1)</f>
        <v>4500</v>
      </c>
      <c r="U30" s="202" t="n">
        <f aca="false" t="array" ref="U30:U30">INDEX(_Rge_Data_3rd_CY,$B30,U$1)</f>
        <v>25000</v>
      </c>
      <c r="V30" s="202" t="n">
        <f aca="false" t="array" ref="V30:V30">INDEX(_Rge_Data_3rd_CY,$B30,V$1)</f>
        <v>25500</v>
      </c>
      <c r="W30" s="202" t="n">
        <f aca="false" t="array" ref="W30:W30">INDEX(_Rge_Data_3rd_CY,$B30,W$1)</f>
        <v>0</v>
      </c>
      <c r="X30" s="202" t="n">
        <f aca="false">INDEX(_Rge_Data_3rd_CY,$B30,X$1)</f>
        <v>0</v>
      </c>
      <c r="Y30" s="202" t="n">
        <f aca="false" t="array" ref="Y30:Y30">INDEX(_Rge_Data_3rd_CY,$B30,Y$1)</f>
        <v>0</v>
      </c>
      <c r="Z30" s="202" t="n">
        <f aca="false" t="array" ref="Z30:Z30">INDEX(_Rge_Data_3rd_CY,$B30,Z$1)</f>
        <v>296766.58</v>
      </c>
      <c r="AA30" s="202" t="n">
        <f aca="false">R30-Z30</f>
        <v>86989.89</v>
      </c>
      <c r="AB30" s="203" t="n">
        <f aca="false">IFERROR(AA30/R30,)</f>
        <v>0.226679930634134</v>
      </c>
      <c r="AC30" s="212" t="n">
        <f aca="false" t="array" ref="AC30:AC30">INDEX(_Rge_Data_3rd_CY,$B30,AC$1)</f>
        <v>183189.25</v>
      </c>
      <c r="AD30" s="212" t="n">
        <f aca="false" t="array" ref="AD30:AD30">INDEX(_Rge_Data_3rd_CY,$B30,AD$1)</f>
        <v>125335.5</v>
      </c>
      <c r="AE30" s="212" t="n">
        <f aca="false" t="array" ref="AE30:AE30">INDEX(_Rge_Data_3rd_CY,$B30,AE$1)</f>
        <v>3960</v>
      </c>
      <c r="AF30" s="212" t="n">
        <f aca="false" t="array" ref="AF30:AF30">INDEX(_Rge_Data_3rd_CY,$B30,AF$1)</f>
        <v>8020</v>
      </c>
      <c r="AG30" s="212" t="n">
        <f aca="false" t="array" ref="AG30:AG30">INDEX(_Rge_Data_3rd_CY,$B30,AG$1)</f>
        <v>13863.7</v>
      </c>
      <c r="AH30" s="212" t="n">
        <f aca="false" t="array" ref="AH30:AH30">INDEX(_Rge_Data_3rd_CY,$B30,AH$1)</f>
        <v>0</v>
      </c>
      <c r="AI30" s="212" t="n">
        <f aca="false">INDEX(_Rge_Data_3rd_CY,$B30,AI$1)</f>
        <v>0</v>
      </c>
      <c r="AJ30" s="212" t="n">
        <f aca="false" t="array" ref="AJ30:AJ30">INDEX(_Rge_Data_3rd_CY,$B30,AJ$1)</f>
        <v>0</v>
      </c>
      <c r="AK30" s="212" t="n">
        <f aca="false" t="array" ref="AK30:AK30">INDEX(_Rge_Data_3rd_CY,$B30,AK$1)</f>
        <v>151179.2</v>
      </c>
      <c r="AL30" s="212" t="n">
        <f aca="false">AK30+AN30+AO30</f>
        <v>193277.97298</v>
      </c>
      <c r="AM30" s="213" t="n">
        <f aca="false">IFERROR(AK30/Z30,0)</f>
        <v>0.509421242782796</v>
      </c>
      <c r="AN30" s="214" t="n">
        <f aca="false">IFERROR(IF(AND($E30="OPEN",$AA30&gt;0),$AA30*_SoP*$AM30,IF(AND($E30="CLOSED",$AA30&gt;0),$AA30*_SoL*$AM30,0)),0)</f>
        <v>42098.77298</v>
      </c>
      <c r="AO30" s="214" t="n">
        <f aca="false">IFERROR(IF($AA30&lt;0,$AA30*_SoL,0),0)</f>
        <v>0</v>
      </c>
      <c r="AP30" s="215" t="n">
        <f aca="false">AK30+AN30</f>
        <v>193277.97298</v>
      </c>
      <c r="AQ30" s="215" t="n">
        <f aca="false">AC30-AO30</f>
        <v>183189.25</v>
      </c>
      <c r="AR30" s="215" t="n">
        <f aca="false">AP30-AQ30</f>
        <v>10088.72298</v>
      </c>
      <c r="AS30" s="215" t="n">
        <f aca="false">IF($AR30&gt;=0,$AR30,0)</f>
        <v>10088.72298</v>
      </c>
      <c r="AT30" s="215" t="n">
        <f aca="false">IF($AR30&lt;=0,-$AR30,0)</f>
        <v>0</v>
      </c>
      <c r="AU30" s="214" t="n">
        <f aca="false">IF((R30-AC30)&lt;0,0,R30-AC30)</f>
        <v>200567.22</v>
      </c>
      <c r="AV30" s="214" t="n">
        <f aca="false">IF(AM30&gt;1,0,R30-AM30*R30)</f>
        <v>188262.772126661</v>
      </c>
      <c r="AW30" s="216"/>
    </row>
    <row r="31" customFormat="false" ht="24.75" hidden="false" customHeight="true" outlineLevel="0" collapsed="false">
      <c r="A31" s="166"/>
      <c r="B31" s="208" t="n">
        <f aca="false">B30+1</f>
        <v>24</v>
      </c>
      <c r="C31" s="166"/>
      <c r="D31" s="209" t="str">
        <f aca="false" t="array" ref="D31:D31">INDEX(_Rge_Projectdata_3rd,$B31,MATCH("Project-ID",_Rge_Headline_Projectdata,0))</f>
        <v>P903505</v>
      </c>
      <c r="E31" s="210" t="str">
        <f aca="false" t="array" ref="E31:E31">INDEX(_Rge_Data_3rd_CY,$B31,E$1)</f>
        <v>Closed</v>
      </c>
      <c r="F31" s="199" t="n">
        <f aca="false">INDEX(_Rge_Data_3rd_CY,$B31,F$1)</f>
        <v>0</v>
      </c>
      <c r="G31" s="199" t="n">
        <f aca="false" t="array" ref="G31:G31">INDEX(_Rge_Data_3rd_CY,$B31,G$1)</f>
        <v>0</v>
      </c>
      <c r="H31" s="199" t="n">
        <f aca="false" t="array" ref="H31:H31">INDEX(_Rge_Data_3rd_CY,$B31,H$1)</f>
        <v>0</v>
      </c>
      <c r="I31" s="199" t="n">
        <f aca="false" t="array" ref="I31:I31">INDEX(_Rge_Data_3rd_CY,$B31,I$1)</f>
        <v>0</v>
      </c>
      <c r="J31" s="199" t="n">
        <f aca="false" t="array" ref="J31:J31">INDEX(_Rge_Data_3rd_CY,$B31,J$1)</f>
        <v>0</v>
      </c>
      <c r="K31" s="199" t="n">
        <f aca="false" t="array" ref="K31:K31">INDEX(_Rge_Data_3rd_CY,$B31,K$1)</f>
        <v>0</v>
      </c>
      <c r="L31" s="199" t="n">
        <f aca="false">INDEX(_Rge_Data_3rd_CY,$B31,L$1)</f>
        <v>0</v>
      </c>
      <c r="M31" s="199" t="n">
        <f aca="false" t="array" ref="M31:M31">INDEX(_Rge_Data_3rd_CY,$B31,M$1)</f>
        <v>0</v>
      </c>
      <c r="N31" s="199" t="n">
        <f aca="false" t="array" ref="N31:N31">INDEX(_Rge_Data_3rd_CY,$B31,N$1)</f>
        <v>0</v>
      </c>
      <c r="O31" s="199" t="n">
        <f aca="false">F31-N31</f>
        <v>0</v>
      </c>
      <c r="P31" s="200" t="n">
        <f aca="false">IFERROR(O31/F31,0)</f>
        <v>0</v>
      </c>
      <c r="Q31" s="211" t="str">
        <f aca="false">IF(AND(F31&lt;&gt;0,R31=0),"N","Y")</f>
        <v>Y</v>
      </c>
      <c r="R31" s="202" t="n">
        <f aca="false" t="array" ref="R31:R31">INDEX(_Rge_Data_3rd_CY,$B31,R$1)</f>
        <v>32531.4</v>
      </c>
      <c r="S31" s="202" t="n">
        <f aca="false" t="array" ref="S31:S31">INDEX(_Rge_Data_3rd_CY,$B31,S$1)</f>
        <v>22967.92</v>
      </c>
      <c r="T31" s="202" t="n">
        <f aca="false" t="array" ref="T31:T31">INDEX(_Rge_Data_3rd_CY,$B31,T$1)</f>
        <v>1043.98</v>
      </c>
      <c r="U31" s="202" t="n">
        <f aca="false" t="array" ref="U31:U31">INDEX(_Rge_Data_3rd_CY,$B31,U$1)</f>
        <v>818</v>
      </c>
      <c r="V31" s="202" t="n">
        <f aca="false" t="array" ref="V31:V31">INDEX(_Rge_Data_3rd_CY,$B31,V$1)</f>
        <v>0</v>
      </c>
      <c r="W31" s="202" t="n">
        <f aca="false" t="array" ref="W31:W31">INDEX(_Rge_Data_3rd_CY,$B31,W$1)</f>
        <v>0</v>
      </c>
      <c r="X31" s="202" t="n">
        <f aca="false">INDEX(_Rge_Data_3rd_CY,$B31,X$1)</f>
        <v>0</v>
      </c>
      <c r="Y31" s="202" t="n">
        <f aca="false" t="array" ref="Y31:Y31">INDEX(_Rge_Data_3rd_CY,$B31,Y$1)</f>
        <v>0</v>
      </c>
      <c r="Z31" s="202" t="n">
        <f aca="false" t="array" ref="Z31:Z31">INDEX(_Rge_Data_3rd_CY,$B31,Z$1)</f>
        <v>24829.9</v>
      </c>
      <c r="AA31" s="202" t="n">
        <f aca="false">R31-Z31</f>
        <v>7701.5</v>
      </c>
      <c r="AB31" s="203" t="n">
        <f aca="false">IFERROR(AA31/R31,)</f>
        <v>0.236740503021696</v>
      </c>
      <c r="AC31" s="212" t="n">
        <f aca="false" t="array" ref="AC31:AC31">INDEX(_Rge_Data_3rd_CY,$B31,AC$1)</f>
        <v>32531.4</v>
      </c>
      <c r="AD31" s="212" t="n">
        <f aca="false" t="array" ref="AD31:AD31">INDEX(_Rge_Data_3rd_CY,$B31,AD$1)</f>
        <v>22967.92</v>
      </c>
      <c r="AE31" s="212" t="n">
        <f aca="false" t="array" ref="AE31:AE31">INDEX(_Rge_Data_3rd_CY,$B31,AE$1)</f>
        <v>1043.98</v>
      </c>
      <c r="AF31" s="212" t="n">
        <f aca="false" t="array" ref="AF31:AF31">INDEX(_Rge_Data_3rd_CY,$B31,AF$1)</f>
        <v>818</v>
      </c>
      <c r="AG31" s="212" t="n">
        <f aca="false" t="array" ref="AG31:AG31">INDEX(_Rge_Data_3rd_CY,$B31,AG$1)</f>
        <v>0</v>
      </c>
      <c r="AH31" s="212" t="n">
        <f aca="false" t="array" ref="AH31:AH31">INDEX(_Rge_Data_3rd_CY,$B31,AH$1)</f>
        <v>0</v>
      </c>
      <c r="AI31" s="212" t="n">
        <f aca="false">INDEX(_Rge_Data_3rd_CY,$B31,AI$1)</f>
        <v>0</v>
      </c>
      <c r="AJ31" s="212" t="n">
        <f aca="false" t="array" ref="AJ31:AJ31">INDEX(_Rge_Data_3rd_CY,$B31,AJ$1)</f>
        <v>0</v>
      </c>
      <c r="AK31" s="212" t="n">
        <f aca="false" t="array" ref="AK31:AK31">INDEX(_Rge_Data_3rd_CY,$B31,AK$1)</f>
        <v>24829.9</v>
      </c>
      <c r="AL31" s="212" t="n">
        <f aca="false">AK31+AN31+AO31</f>
        <v>32531.4</v>
      </c>
      <c r="AM31" s="213" t="n">
        <f aca="false">IFERROR(AK31/Z31,0)</f>
        <v>1</v>
      </c>
      <c r="AN31" s="214" t="n">
        <f aca="false">IFERROR(IF(AND($E31="OPEN",$AA31&gt;0),$AA31*_SoP*$AM31,IF(AND($E31="CLOSED",$AA31&gt;0),$AA31*_SoL*$AM31,0)),0)</f>
        <v>7701.5</v>
      </c>
      <c r="AO31" s="214" t="n">
        <f aca="false">IFERROR(IF($AA31&lt;0,$AA31*_SoL,0),0)</f>
        <v>0</v>
      </c>
      <c r="AP31" s="215" t="n">
        <f aca="false">AK31+AN31</f>
        <v>32531.4</v>
      </c>
      <c r="AQ31" s="215" t="n">
        <f aca="false">AC31-AO31</f>
        <v>32531.4</v>
      </c>
      <c r="AR31" s="215" t="n">
        <f aca="false">AP31-AQ31</f>
        <v>0</v>
      </c>
      <c r="AS31" s="215" t="n">
        <f aca="false">IF($AR31&gt;=0,$AR31,0)</f>
        <v>0</v>
      </c>
      <c r="AT31" s="215" t="n">
        <f aca="false">IF($AR31&lt;=0,-$AR31,0)</f>
        <v>-0</v>
      </c>
      <c r="AU31" s="214" t="n">
        <f aca="false">IF((R31-AC31)&lt;0,0,R31-AC31)</f>
        <v>0</v>
      </c>
      <c r="AV31" s="214" t="n">
        <f aca="false">IF(AM31&gt;1,0,R31-AM31*R31)</f>
        <v>0</v>
      </c>
      <c r="AW31" s="216"/>
    </row>
    <row r="32" customFormat="false" ht="24.75" hidden="false" customHeight="true" outlineLevel="0" collapsed="false">
      <c r="A32" s="166"/>
      <c r="B32" s="208" t="n">
        <f aca="false">B31+1</f>
        <v>25</v>
      </c>
      <c r="C32" s="166"/>
      <c r="D32" s="209" t="str">
        <f aca="false" t="array" ref="D32:D32">INDEX(_Rge_Projectdata_3rd,$B32,MATCH("Project-ID",_Rge_Headline_Projectdata,0))</f>
        <v>P903527</v>
      </c>
      <c r="E32" s="210" t="str">
        <f aca="false" t="array" ref="E32:E32">INDEX(_Rge_Data_3rd_CY,$B32,E$1)</f>
        <v>Open</v>
      </c>
      <c r="F32" s="199" t="n">
        <f aca="false">INDEX(_Rge_Data_3rd_CY,$B32,F$1)</f>
        <v>0</v>
      </c>
      <c r="G32" s="199" t="n">
        <f aca="false" t="array" ref="G32:G32">INDEX(_Rge_Data_3rd_CY,$B32,G$1)</f>
        <v>0</v>
      </c>
      <c r="H32" s="199" t="n">
        <f aca="false" t="array" ref="H32:H32">INDEX(_Rge_Data_3rd_CY,$B32,H$1)</f>
        <v>0</v>
      </c>
      <c r="I32" s="199" t="n">
        <f aca="false" t="array" ref="I32:I32">INDEX(_Rge_Data_3rd_CY,$B32,I$1)</f>
        <v>0</v>
      </c>
      <c r="J32" s="199" t="n">
        <f aca="false" t="array" ref="J32:J32">INDEX(_Rge_Data_3rd_CY,$B32,J$1)</f>
        <v>0</v>
      </c>
      <c r="K32" s="199" t="n">
        <f aca="false" t="array" ref="K32:K32">INDEX(_Rge_Data_3rd_CY,$B32,K$1)</f>
        <v>0</v>
      </c>
      <c r="L32" s="199" t="n">
        <f aca="false">INDEX(_Rge_Data_3rd_CY,$B32,L$1)</f>
        <v>0</v>
      </c>
      <c r="M32" s="199" t="n">
        <f aca="false" t="array" ref="M32:M32">INDEX(_Rge_Data_3rd_CY,$B32,M$1)</f>
        <v>0</v>
      </c>
      <c r="N32" s="199" t="n">
        <f aca="false" t="array" ref="N32:N32">INDEX(_Rge_Data_3rd_CY,$B32,N$1)</f>
        <v>0</v>
      </c>
      <c r="O32" s="199" t="n">
        <f aca="false">F32-N32</f>
        <v>0</v>
      </c>
      <c r="P32" s="200" t="n">
        <f aca="false">IFERROR(O32/F32,0)</f>
        <v>0</v>
      </c>
      <c r="Q32" s="211" t="str">
        <f aca="false">IF(AND(F32&lt;&gt;0,R32=0),"N","Y")</f>
        <v>Y</v>
      </c>
      <c r="R32" s="202" t="n">
        <f aca="false" t="array" ref="R32:R32">INDEX(_Rge_Data_3rd_CY,$B32,R$1)</f>
        <v>235840</v>
      </c>
      <c r="S32" s="202" t="n">
        <f aca="false" t="array" ref="S32:S32">INDEX(_Rge_Data_3rd_CY,$B32,S$1)</f>
        <v>178666.67</v>
      </c>
      <c r="T32" s="202" t="n">
        <f aca="false" t="array" ref="T32:T32">INDEX(_Rge_Data_3rd_CY,$B32,T$1)</f>
        <v>0</v>
      </c>
      <c r="U32" s="202" t="n">
        <f aca="false" t="array" ref="U32:U32">INDEX(_Rge_Data_3rd_CY,$B32,U$1)</f>
        <v>400</v>
      </c>
      <c r="V32" s="202" t="n">
        <f aca="false" t="array" ref="V32:V32">INDEX(_Rge_Data_3rd_CY,$B32,V$1)</f>
        <v>13557.97</v>
      </c>
      <c r="W32" s="202" t="n">
        <f aca="false" t="array" ref="W32:W32">INDEX(_Rge_Data_3rd_CY,$B32,W$1)</f>
        <v>0</v>
      </c>
      <c r="X32" s="202" t="n">
        <f aca="false">INDEX(_Rge_Data_3rd_CY,$B32,X$1)</f>
        <v>0</v>
      </c>
      <c r="Y32" s="202" t="n">
        <f aca="false" t="array" ref="Y32:Y32">INDEX(_Rge_Data_3rd_CY,$B32,Y$1)</f>
        <v>0</v>
      </c>
      <c r="Z32" s="202" t="n">
        <f aca="false" t="array" ref="Z32:Z32">INDEX(_Rge_Data_3rd_CY,$B32,Z$1)</f>
        <v>192624.64</v>
      </c>
      <c r="AA32" s="202" t="n">
        <f aca="false">R32-Z32</f>
        <v>43215.36</v>
      </c>
      <c r="AB32" s="203" t="n">
        <f aca="false">IFERROR(AA32/R32,)</f>
        <v>0.183240162822252</v>
      </c>
      <c r="AC32" s="212" t="n">
        <f aca="false" t="array" ref="AC32:AC32">INDEX(_Rge_Data_3rd_CY,$B32,AC$1)</f>
        <v>0</v>
      </c>
      <c r="AD32" s="212" t="n">
        <f aca="false" t="array" ref="AD32:AD32">INDEX(_Rge_Data_3rd_CY,$B32,AD$1)</f>
        <v>20618.05</v>
      </c>
      <c r="AE32" s="212" t="n">
        <f aca="false" t="array" ref="AE32:AE32">INDEX(_Rge_Data_3rd_CY,$B32,AE$1)</f>
        <v>0</v>
      </c>
      <c r="AF32" s="212" t="n">
        <f aca="false" t="array" ref="AF32:AF32">INDEX(_Rge_Data_3rd_CY,$B32,AF$1)</f>
        <v>400</v>
      </c>
      <c r="AG32" s="212" t="n">
        <f aca="false" t="array" ref="AG32:AG32">INDEX(_Rge_Data_3rd_CY,$B32,AG$1)</f>
        <v>13557.97</v>
      </c>
      <c r="AH32" s="212" t="n">
        <f aca="false" t="array" ref="AH32:AH32">INDEX(_Rge_Data_3rd_CY,$B32,AH$1)</f>
        <v>0</v>
      </c>
      <c r="AI32" s="212" t="n">
        <f aca="false">INDEX(_Rge_Data_3rd_CY,$B32,AI$1)</f>
        <v>0</v>
      </c>
      <c r="AJ32" s="212" t="n">
        <f aca="false" t="array" ref="AJ32:AJ32">INDEX(_Rge_Data_3rd_CY,$B32,AJ$1)</f>
        <v>0</v>
      </c>
      <c r="AK32" s="212" t="n">
        <f aca="false" t="array" ref="AK32:AK32">INDEX(_Rge_Data_3rd_CY,$B32,AK$1)</f>
        <v>34576.02</v>
      </c>
      <c r="AL32" s="212" t="n">
        <f aca="false">AK32+AN32+AO32</f>
        <v>41945.297337</v>
      </c>
      <c r="AM32" s="213" t="n">
        <f aca="false">IFERROR(AK32/Z32,0)</f>
        <v>0.179499465904258</v>
      </c>
      <c r="AN32" s="214" t="n">
        <f aca="false">IFERROR(IF(AND($E32="OPEN",$AA32&gt;0),$AA32*_SoP*$AM32,IF(AND($E32="CLOSED",$AA32&gt;0),$AA32*_SoL*$AM32,0)),0)</f>
        <v>7369.277337</v>
      </c>
      <c r="AO32" s="214" t="n">
        <f aca="false">IFERROR(IF($AA32&lt;0,$AA32*_SoL,0),0)</f>
        <v>0</v>
      </c>
      <c r="AP32" s="215" t="n">
        <f aca="false">AK32+AN32</f>
        <v>41945.297337</v>
      </c>
      <c r="AQ32" s="215" t="n">
        <f aca="false">AC32-AO32</f>
        <v>0</v>
      </c>
      <c r="AR32" s="215" t="n">
        <f aca="false">AP32-AQ32</f>
        <v>41945.297337</v>
      </c>
      <c r="AS32" s="215" t="n">
        <f aca="false">IF($AR32&gt;=0,$AR32,0)</f>
        <v>41945.297337</v>
      </c>
      <c r="AT32" s="215" t="n">
        <f aca="false">IF($AR32&lt;=0,-$AR32,0)</f>
        <v>0</v>
      </c>
      <c r="AU32" s="214" t="n">
        <f aca="false">IF((R32-AC32)&lt;0,0,R32-AC32)</f>
        <v>235840</v>
      </c>
      <c r="AV32" s="214" t="n">
        <f aca="false">IF(AM32&gt;1,0,R32-AM32*R32)</f>
        <v>193506.84596114</v>
      </c>
      <c r="AW32" s="216"/>
    </row>
    <row r="33" customFormat="false" ht="24.75" hidden="false" customHeight="true" outlineLevel="0" collapsed="false">
      <c r="A33" s="166"/>
      <c r="B33" s="208" t="n">
        <f aca="false">B32+1</f>
        <v>26</v>
      </c>
      <c r="C33" s="166"/>
      <c r="D33" s="209" t="str">
        <f aca="false" t="array" ref="D33:D33">INDEX(_Rge_Projectdata_3rd,$B33,MATCH("Project-ID",_Rge_Headline_Projectdata,0))</f>
        <v>P903528</v>
      </c>
      <c r="E33" s="210" t="str">
        <f aca="false" t="array" ref="E33:E33">INDEX(_Rge_Data_3rd_CY,$B33,E$1)</f>
        <v>Open</v>
      </c>
      <c r="F33" s="199" t="n">
        <f aca="false">INDEX(_Rge_Data_3rd_CY,$B33,F$1)</f>
        <v>0</v>
      </c>
      <c r="G33" s="199" t="n">
        <f aca="false" t="array" ref="G33:G33">INDEX(_Rge_Data_3rd_CY,$B33,G$1)</f>
        <v>0</v>
      </c>
      <c r="H33" s="199" t="n">
        <f aca="false" t="array" ref="H33:H33">INDEX(_Rge_Data_3rd_CY,$B33,H$1)</f>
        <v>0</v>
      </c>
      <c r="I33" s="199" t="n">
        <f aca="false" t="array" ref="I33:I33">INDEX(_Rge_Data_3rd_CY,$B33,I$1)</f>
        <v>0</v>
      </c>
      <c r="J33" s="199" t="n">
        <f aca="false" t="array" ref="J33:J33">INDEX(_Rge_Data_3rd_CY,$B33,J$1)</f>
        <v>0</v>
      </c>
      <c r="K33" s="199" t="n">
        <f aca="false" t="array" ref="K33:K33">INDEX(_Rge_Data_3rd_CY,$B33,K$1)</f>
        <v>0</v>
      </c>
      <c r="L33" s="199" t="n">
        <f aca="false">INDEX(_Rge_Data_3rd_CY,$B33,L$1)</f>
        <v>0</v>
      </c>
      <c r="M33" s="199" t="n">
        <f aca="false" t="array" ref="M33:M33">INDEX(_Rge_Data_3rd_CY,$B33,M$1)</f>
        <v>0</v>
      </c>
      <c r="N33" s="199" t="n">
        <f aca="false" t="array" ref="N33:N33">INDEX(_Rge_Data_3rd_CY,$B33,N$1)</f>
        <v>0</v>
      </c>
      <c r="O33" s="199" t="n">
        <f aca="false">F33-N33</f>
        <v>0</v>
      </c>
      <c r="P33" s="200" t="n">
        <f aca="false">IFERROR(O33/F33,0)</f>
        <v>0</v>
      </c>
      <c r="Q33" s="211" t="str">
        <f aca="false">IF(AND(F33&lt;&gt;0,R33=0),"N","Y")</f>
        <v>Y</v>
      </c>
      <c r="R33" s="202" t="n">
        <f aca="false" t="array" ref="R33:R33">INDEX(_Rge_Data_3rd_CY,$B33,R$1)</f>
        <v>141075.99</v>
      </c>
      <c r="S33" s="202" t="n">
        <f aca="false" t="array" ref="S33:S33">INDEX(_Rge_Data_3rd_CY,$B33,S$1)</f>
        <v>75000</v>
      </c>
      <c r="T33" s="202" t="n">
        <f aca="false" t="array" ref="T33:T33">INDEX(_Rge_Data_3rd_CY,$B33,T$1)</f>
        <v>0</v>
      </c>
      <c r="U33" s="202" t="n">
        <f aca="false" t="array" ref="U33:U33">INDEX(_Rge_Data_3rd_CY,$B33,U$1)</f>
        <v>400</v>
      </c>
      <c r="V33" s="202" t="n">
        <f aca="false" t="array" ref="V33:V33">INDEX(_Rge_Data_3rd_CY,$B33,V$1)</f>
        <v>60000</v>
      </c>
      <c r="W33" s="202" t="n">
        <f aca="false" t="array" ref="W33:W33">INDEX(_Rge_Data_3rd_CY,$B33,W$1)</f>
        <v>0</v>
      </c>
      <c r="X33" s="202" t="n">
        <f aca="false">INDEX(_Rge_Data_3rd_CY,$B33,X$1)</f>
        <v>0</v>
      </c>
      <c r="Y33" s="202" t="n">
        <f aca="false" t="array" ref="Y33:Y33">INDEX(_Rge_Data_3rd_CY,$B33,Y$1)</f>
        <v>0</v>
      </c>
      <c r="Z33" s="202" t="n">
        <f aca="false" t="array" ref="Z33:Z33">INDEX(_Rge_Data_3rd_CY,$B33,Z$1)</f>
        <v>135400</v>
      </c>
      <c r="AA33" s="202" t="n">
        <f aca="false">R33-Z33</f>
        <v>5675.98999999999</v>
      </c>
      <c r="AB33" s="203" t="n">
        <f aca="false">IFERROR(AA33/R33,)</f>
        <v>0.0402335649035672</v>
      </c>
      <c r="AC33" s="212" t="n">
        <f aca="false" t="array" ref="AC33:AC33">INDEX(_Rge_Data_3rd_CY,$B33,AC$1)</f>
        <v>46770.47</v>
      </c>
      <c r="AD33" s="212" t="n">
        <f aca="false" t="array" ref="AD33:AD33">INDEX(_Rge_Data_3rd_CY,$B33,AD$1)</f>
        <v>35166.44</v>
      </c>
      <c r="AE33" s="212" t="n">
        <f aca="false" t="array" ref="AE33:AE33">INDEX(_Rge_Data_3rd_CY,$B33,AE$1)</f>
        <v>0</v>
      </c>
      <c r="AF33" s="212" t="n">
        <f aca="false" t="array" ref="AF33:AF33">INDEX(_Rge_Data_3rd_CY,$B33,AF$1)</f>
        <v>400</v>
      </c>
      <c r="AG33" s="212" t="n">
        <f aca="false" t="array" ref="AG33:AG33">INDEX(_Rge_Data_3rd_CY,$B33,AG$1)</f>
        <v>31219.25</v>
      </c>
      <c r="AH33" s="212" t="n">
        <f aca="false" t="array" ref="AH33:AH33">INDEX(_Rge_Data_3rd_CY,$B33,AH$1)</f>
        <v>0</v>
      </c>
      <c r="AI33" s="212" t="n">
        <f aca="false">INDEX(_Rge_Data_3rd_CY,$B33,AI$1)</f>
        <v>0</v>
      </c>
      <c r="AJ33" s="212" t="n">
        <f aca="false" t="array" ref="AJ33:AJ33">INDEX(_Rge_Data_3rd_CY,$B33,AJ$1)</f>
        <v>0</v>
      </c>
      <c r="AK33" s="212" t="n">
        <f aca="false" t="array" ref="AK33:AK33">INDEX(_Rge_Data_3rd_CY,$B33,AK$1)</f>
        <v>66785.69</v>
      </c>
      <c r="AL33" s="212" t="n">
        <f aca="false">AK33+AN33+AO33</f>
        <v>69445.373627</v>
      </c>
      <c r="AM33" s="213" t="n">
        <f aca="false">IFERROR(AK33/Z33,0)</f>
        <v>0.493247341211226</v>
      </c>
      <c r="AN33" s="214" t="n">
        <f aca="false">IFERROR(IF(AND($E33="OPEN",$AA33&gt;0),$AA33*_SoP*$AM33,IF(AND($E33="CLOSED",$AA33&gt;0),$AA33*_SoL*$AM33,0)),0)</f>
        <v>2659.683627</v>
      </c>
      <c r="AO33" s="214" t="n">
        <f aca="false">IFERROR(IF($AA33&lt;0,$AA33*_SoL,0),0)</f>
        <v>0</v>
      </c>
      <c r="AP33" s="215" t="n">
        <f aca="false">AK33+AN33</f>
        <v>69445.373627</v>
      </c>
      <c r="AQ33" s="215" t="n">
        <f aca="false">AC33-AO33</f>
        <v>46770.47</v>
      </c>
      <c r="AR33" s="215" t="n">
        <f aca="false">AP33-AQ33</f>
        <v>22674.903627</v>
      </c>
      <c r="AS33" s="215" t="n">
        <f aca="false">IF($AR33&gt;=0,$AR33,0)</f>
        <v>22674.903627</v>
      </c>
      <c r="AT33" s="215" t="n">
        <f aca="false">IF($AR33&lt;=0,-$AR33,0)</f>
        <v>0</v>
      </c>
      <c r="AU33" s="214" t="n">
        <f aca="false">IF((R33-AC33)&lt;0,0,R33-AC33)</f>
        <v>94305.52</v>
      </c>
      <c r="AV33" s="214" t="n">
        <f aca="false">IF(AM33&gt;1,0,R33-AM33*R33)</f>
        <v>71490.6330237585</v>
      </c>
      <c r="AW33" s="216"/>
    </row>
    <row r="34" customFormat="false" ht="24.75" hidden="false" customHeight="true" outlineLevel="0" collapsed="false">
      <c r="A34" s="166"/>
      <c r="B34" s="208" t="n">
        <f aca="false">B33+1</f>
        <v>27</v>
      </c>
      <c r="C34" s="166"/>
      <c r="D34" s="209" t="str">
        <f aca="false" t="array" ref="D34:D34">INDEX(_Rge_Projectdata_3rd,$B34,MATCH("Project-ID",_Rge_Headline_Projectdata,0))</f>
        <v>P903530</v>
      </c>
      <c r="E34" s="210" t="str">
        <f aca="false" t="array" ref="E34:E34">INDEX(_Rge_Data_3rd_CY,$B34,E$1)</f>
        <v>Open</v>
      </c>
      <c r="F34" s="199" t="n">
        <f aca="false">INDEX(_Rge_Data_3rd_CY,$B34,F$1)</f>
        <v>0</v>
      </c>
      <c r="G34" s="199" t="n">
        <f aca="false" t="array" ref="G34:G34">INDEX(_Rge_Data_3rd_CY,$B34,G$1)</f>
        <v>0</v>
      </c>
      <c r="H34" s="199" t="n">
        <f aca="false" t="array" ref="H34:H34">INDEX(_Rge_Data_3rd_CY,$B34,H$1)</f>
        <v>0</v>
      </c>
      <c r="I34" s="199" t="n">
        <f aca="false" t="array" ref="I34:I34">INDEX(_Rge_Data_3rd_CY,$B34,I$1)</f>
        <v>0</v>
      </c>
      <c r="J34" s="199" t="n">
        <f aca="false" t="array" ref="J34:J34">INDEX(_Rge_Data_3rd_CY,$B34,J$1)</f>
        <v>0</v>
      </c>
      <c r="K34" s="199" t="n">
        <f aca="false" t="array" ref="K34:K34">INDEX(_Rge_Data_3rd_CY,$B34,K$1)</f>
        <v>0</v>
      </c>
      <c r="L34" s="199" t="n">
        <f aca="false">INDEX(_Rge_Data_3rd_CY,$B34,L$1)</f>
        <v>0</v>
      </c>
      <c r="M34" s="199" t="n">
        <f aca="false" t="array" ref="M34:M34">INDEX(_Rge_Data_3rd_CY,$B34,M$1)</f>
        <v>0</v>
      </c>
      <c r="N34" s="199" t="n">
        <f aca="false" t="array" ref="N34:N34">INDEX(_Rge_Data_3rd_CY,$B34,N$1)</f>
        <v>0</v>
      </c>
      <c r="O34" s="199" t="n">
        <f aca="false">F34-N34</f>
        <v>0</v>
      </c>
      <c r="P34" s="200" t="n">
        <f aca="false">IFERROR(O34/F34,0)</f>
        <v>0</v>
      </c>
      <c r="Q34" s="211" t="str">
        <f aca="false">IF(AND(F34&lt;&gt;0,R34=0),"N","Y")</f>
        <v>Y</v>
      </c>
      <c r="R34" s="202" t="n">
        <f aca="false" t="array" ref="R34:R34">INDEX(_Rge_Data_3rd_CY,$B34,R$1)</f>
        <v>221009.37</v>
      </c>
      <c r="S34" s="202" t="n">
        <f aca="false" t="array" ref="S34:S34">INDEX(_Rge_Data_3rd_CY,$B34,S$1)</f>
        <v>110207</v>
      </c>
      <c r="T34" s="202" t="n">
        <f aca="false" t="array" ref="T34:T34">INDEX(_Rge_Data_3rd_CY,$B34,T$1)</f>
        <v>2050</v>
      </c>
      <c r="U34" s="202" t="n">
        <f aca="false" t="array" ref="U34:U34">INDEX(_Rge_Data_3rd_CY,$B34,U$1)</f>
        <v>11900</v>
      </c>
      <c r="V34" s="202" t="n">
        <f aca="false" t="array" ref="V34:V34">INDEX(_Rge_Data_3rd_CY,$B34,V$1)</f>
        <v>9500</v>
      </c>
      <c r="W34" s="202" t="n">
        <f aca="false" t="array" ref="W34:W34">INDEX(_Rge_Data_3rd_CY,$B34,W$1)</f>
        <v>0</v>
      </c>
      <c r="X34" s="202" t="n">
        <f aca="false">INDEX(_Rge_Data_3rd_CY,$B34,X$1)</f>
        <v>0</v>
      </c>
      <c r="Y34" s="202" t="n">
        <f aca="false" t="array" ref="Y34:Y34">INDEX(_Rge_Data_3rd_CY,$B34,Y$1)</f>
        <v>0</v>
      </c>
      <c r="Z34" s="202" t="n">
        <f aca="false" t="array" ref="Z34:Z34">INDEX(_Rge_Data_3rd_CY,$B34,Z$1)</f>
        <v>133657</v>
      </c>
      <c r="AA34" s="202" t="n">
        <f aca="false">R34-Z34</f>
        <v>87352.37</v>
      </c>
      <c r="AB34" s="203" t="n">
        <f aca="false">IFERROR(AA34/R34,)</f>
        <v>0.395242835179341</v>
      </c>
      <c r="AC34" s="212" t="n">
        <f aca="false" t="array" ref="AC34:AC34">INDEX(_Rge_Data_3rd_CY,$B34,AC$1)</f>
        <v>0</v>
      </c>
      <c r="AD34" s="212" t="n">
        <f aca="false" t="array" ref="AD34:AD34">INDEX(_Rge_Data_3rd_CY,$B34,AD$1)</f>
        <v>0</v>
      </c>
      <c r="AE34" s="212" t="n">
        <f aca="false" t="array" ref="AE34:AE34">INDEX(_Rge_Data_3rd_CY,$B34,AE$1)</f>
        <v>1620</v>
      </c>
      <c r="AF34" s="212" t="n">
        <f aca="false" t="array" ref="AF34:AF34">INDEX(_Rge_Data_3rd_CY,$B34,AF$1)</f>
        <v>0</v>
      </c>
      <c r="AG34" s="212" t="n">
        <f aca="false" t="array" ref="AG34:AG34">INDEX(_Rge_Data_3rd_CY,$B34,AG$1)</f>
        <v>0</v>
      </c>
      <c r="AH34" s="212" t="n">
        <f aca="false" t="array" ref="AH34:AH34">INDEX(_Rge_Data_3rd_CY,$B34,AH$1)</f>
        <v>0</v>
      </c>
      <c r="AI34" s="212" t="n">
        <f aca="false">INDEX(_Rge_Data_3rd_CY,$B34,AI$1)</f>
        <v>0</v>
      </c>
      <c r="AJ34" s="212" t="n">
        <f aca="false" t="array" ref="AJ34:AJ34">INDEX(_Rge_Data_3rd_CY,$B34,AJ$1)</f>
        <v>0</v>
      </c>
      <c r="AK34" s="212" t="n">
        <f aca="false" t="array" ref="AK34:AK34">INDEX(_Rge_Data_3rd_CY,$B34,AK$1)</f>
        <v>1620</v>
      </c>
      <c r="AL34" s="212" t="n">
        <f aca="false">AK34+AN34+AO34</f>
        <v>2625.823095</v>
      </c>
      <c r="AM34" s="213" t="n">
        <f aca="false">IFERROR(AK34/Z34,0)</f>
        <v>0.0121205772986076</v>
      </c>
      <c r="AN34" s="214" t="n">
        <f aca="false">IFERROR(IF(AND($E34="OPEN",$AA34&gt;0),$AA34*_SoP*$AM34,IF(AND($E34="CLOSED",$AA34&gt;0),$AA34*_SoL*$AM34,0)),0)</f>
        <v>1005.823095</v>
      </c>
      <c r="AO34" s="214" t="n">
        <f aca="false">IFERROR(IF($AA34&lt;0,$AA34*_SoL,0),0)</f>
        <v>0</v>
      </c>
      <c r="AP34" s="215" t="n">
        <f aca="false">AK34+AN34</f>
        <v>2625.823095</v>
      </c>
      <c r="AQ34" s="215" t="n">
        <f aca="false">AC34-AO34</f>
        <v>0</v>
      </c>
      <c r="AR34" s="215" t="n">
        <f aca="false">AP34-AQ34</f>
        <v>2625.823095</v>
      </c>
      <c r="AS34" s="215" t="n">
        <f aca="false">IF($AR34&gt;=0,$AR34,0)</f>
        <v>2625.823095</v>
      </c>
      <c r="AT34" s="215" t="n">
        <f aca="false">IF($AR34&lt;=0,-$AR34,0)</f>
        <v>0</v>
      </c>
      <c r="AU34" s="214" t="n">
        <f aca="false">IF((R34-AC34)&lt;0,0,R34-AC34)</f>
        <v>221009.37</v>
      </c>
      <c r="AV34" s="214" t="n">
        <f aca="false">IF(AM34&gt;1,0,R34-AM34*R34)</f>
        <v>218330.608847198</v>
      </c>
      <c r="AW34" s="216"/>
    </row>
    <row r="35" customFormat="false" ht="24.75" hidden="false" customHeight="true" outlineLevel="0" collapsed="false">
      <c r="A35" s="166"/>
      <c r="B35" s="208" t="n">
        <f aca="false">B34+1</f>
        <v>28</v>
      </c>
      <c r="C35" s="166"/>
      <c r="D35" s="209" t="str">
        <f aca="false" t="array" ref="D35:D35">INDEX(_Rge_Projectdata_3rd,$B35,MATCH("Project-ID",_Rge_Headline_Projectdata,0))</f>
        <v>P903547</v>
      </c>
      <c r="E35" s="210" t="str">
        <f aca="false" t="array" ref="E35:E35">INDEX(_Rge_Data_3rd_CY,$B35,E$1)</f>
        <v>Open</v>
      </c>
      <c r="F35" s="199" t="n">
        <f aca="false">INDEX(_Rge_Data_3rd_CY,$B35,F$1)</f>
        <v>0</v>
      </c>
      <c r="G35" s="199" t="n">
        <f aca="false" t="array" ref="G35:G35">INDEX(_Rge_Data_3rd_CY,$B35,G$1)</f>
        <v>0</v>
      </c>
      <c r="H35" s="199" t="n">
        <f aca="false" t="array" ref="H35:H35">INDEX(_Rge_Data_3rd_CY,$B35,H$1)</f>
        <v>0</v>
      </c>
      <c r="I35" s="199" t="n">
        <f aca="false" t="array" ref="I35:I35">INDEX(_Rge_Data_3rd_CY,$B35,I$1)</f>
        <v>0</v>
      </c>
      <c r="J35" s="199" t="n">
        <f aca="false" t="array" ref="J35:J35">INDEX(_Rge_Data_3rd_CY,$B35,J$1)</f>
        <v>0</v>
      </c>
      <c r="K35" s="199" t="n">
        <f aca="false" t="array" ref="K35:K35">INDEX(_Rge_Data_3rd_CY,$B35,K$1)</f>
        <v>0</v>
      </c>
      <c r="L35" s="199" t="n">
        <f aca="false">INDEX(_Rge_Data_3rd_CY,$B35,L$1)</f>
        <v>0</v>
      </c>
      <c r="M35" s="199" t="n">
        <f aca="false" t="array" ref="M35:M35">INDEX(_Rge_Data_3rd_CY,$B35,M$1)</f>
        <v>0</v>
      </c>
      <c r="N35" s="199" t="n">
        <f aca="false" t="array" ref="N35:N35">INDEX(_Rge_Data_3rd_CY,$B35,N$1)</f>
        <v>0</v>
      </c>
      <c r="O35" s="199" t="n">
        <f aca="false">F35-N35</f>
        <v>0</v>
      </c>
      <c r="P35" s="200" t="n">
        <f aca="false">IFERROR(O35/F35,0)</f>
        <v>0</v>
      </c>
      <c r="Q35" s="211" t="str">
        <f aca="false">IF(AND(F35&lt;&gt;0,R35=0),"N","Y")</f>
        <v>Y</v>
      </c>
      <c r="R35" s="202" t="n">
        <f aca="false" t="array" ref="R35:R35">INDEX(_Rge_Data_3rd_CY,$B35,R$1)</f>
        <v>26055.12</v>
      </c>
      <c r="S35" s="202" t="n">
        <f aca="false" t="array" ref="S35:S35">INDEX(_Rge_Data_3rd_CY,$B35,S$1)</f>
        <v>3291.56</v>
      </c>
      <c r="T35" s="202" t="n">
        <f aca="false" t="array" ref="T35:T35">INDEX(_Rge_Data_3rd_CY,$B35,T$1)</f>
        <v>0</v>
      </c>
      <c r="U35" s="202" t="n">
        <f aca="false" t="array" ref="U35:U35">INDEX(_Rge_Data_3rd_CY,$B35,U$1)</f>
        <v>0</v>
      </c>
      <c r="V35" s="202" t="n">
        <f aca="false" t="array" ref="V35:V35">INDEX(_Rge_Data_3rd_CY,$B35,V$1)</f>
        <v>13240.96</v>
      </c>
      <c r="W35" s="202" t="n">
        <f aca="false" t="array" ref="W35:W35">INDEX(_Rge_Data_3rd_CY,$B35,W$1)</f>
        <v>0</v>
      </c>
      <c r="X35" s="202" t="n">
        <f aca="false">INDEX(_Rge_Data_3rd_CY,$B35,X$1)</f>
        <v>0</v>
      </c>
      <c r="Y35" s="202" t="n">
        <f aca="false" t="array" ref="Y35:Y35">INDEX(_Rge_Data_3rd_CY,$B35,Y$1)</f>
        <v>0</v>
      </c>
      <c r="Z35" s="202" t="n">
        <f aca="false" t="array" ref="Z35:Z35">INDEX(_Rge_Data_3rd_CY,$B35,Z$1)</f>
        <v>16532.52</v>
      </c>
      <c r="AA35" s="202" t="n">
        <f aca="false">R35-Z35</f>
        <v>9522.6</v>
      </c>
      <c r="AB35" s="203" t="n">
        <f aca="false">IFERROR(AA35/R35,)</f>
        <v>0.365479030608955</v>
      </c>
      <c r="AC35" s="212" t="n">
        <f aca="false" t="array" ref="AC35:AC35">INDEX(_Rge_Data_3rd_CY,$B35,AC$1)</f>
        <v>0</v>
      </c>
      <c r="AD35" s="212" t="n">
        <f aca="false" t="array" ref="AD35:AD35">INDEX(_Rge_Data_3rd_CY,$B35,AD$1)</f>
        <v>0</v>
      </c>
      <c r="AE35" s="212" t="n">
        <f aca="false" t="array" ref="AE35:AE35">INDEX(_Rge_Data_3rd_CY,$B35,AE$1)</f>
        <v>0</v>
      </c>
      <c r="AF35" s="212" t="n">
        <f aca="false" t="array" ref="AF35:AF35">INDEX(_Rge_Data_3rd_CY,$B35,AF$1)</f>
        <v>0</v>
      </c>
      <c r="AG35" s="212" t="n">
        <f aca="false" t="array" ref="AG35:AG35">INDEX(_Rge_Data_3rd_CY,$B35,AG$1)</f>
        <v>545.01</v>
      </c>
      <c r="AH35" s="212" t="n">
        <f aca="false" t="array" ref="AH35:AH35">INDEX(_Rge_Data_3rd_CY,$B35,AH$1)</f>
        <v>0</v>
      </c>
      <c r="AI35" s="212" t="n">
        <f aca="false">INDEX(_Rge_Data_3rd_CY,$B35,AI$1)</f>
        <v>0</v>
      </c>
      <c r="AJ35" s="212" t="n">
        <f aca="false" t="array" ref="AJ35:AJ35">INDEX(_Rge_Data_3rd_CY,$B35,AJ$1)</f>
        <v>0</v>
      </c>
      <c r="AK35" s="212" t="n">
        <f aca="false" t="array" ref="AK35:AK35">INDEX(_Rge_Data_3rd_CY,$B35,AK$1)</f>
        <v>545.01</v>
      </c>
      <c r="AL35" s="212" t="n">
        <f aca="false">AK35+AN35+AO35</f>
        <v>843.2353531</v>
      </c>
      <c r="AM35" s="213" t="n">
        <f aca="false">IFERROR(AK35/Z35,0)</f>
        <v>0.032965936227508</v>
      </c>
      <c r="AN35" s="214" t="n">
        <f aca="false">IFERROR(IF(AND($E35="OPEN",$AA35&gt;0),$AA35*_SoP*$AM35,IF(AND($E35="CLOSED",$AA35&gt;0),$AA35*_SoL*$AM35,0)),0)</f>
        <v>298.2253531</v>
      </c>
      <c r="AO35" s="214" t="n">
        <f aca="false">IFERROR(IF($AA35&lt;0,$AA35*_SoL,0),0)</f>
        <v>0</v>
      </c>
      <c r="AP35" s="215" t="n">
        <f aca="false">AK35+AN35</f>
        <v>843.2353531</v>
      </c>
      <c r="AQ35" s="215" t="n">
        <f aca="false">AC35-AO35</f>
        <v>0</v>
      </c>
      <c r="AR35" s="215" t="n">
        <f aca="false">AP35-AQ35</f>
        <v>843.2353531</v>
      </c>
      <c r="AS35" s="215" t="n">
        <f aca="false">IF($AR35&gt;=0,$AR35,0)</f>
        <v>843.2353531</v>
      </c>
      <c r="AT35" s="215" t="n">
        <f aca="false">IF($AR35&lt;=0,-$AR35,0)</f>
        <v>0</v>
      </c>
      <c r="AU35" s="214" t="n">
        <f aca="false">IF((R35-AC35)&lt;0,0,R35-AC35)</f>
        <v>26055.12</v>
      </c>
      <c r="AV35" s="214" t="n">
        <f aca="false">IF(AM35&gt;1,0,R35-AM35*R35)</f>
        <v>25196.1885756799</v>
      </c>
      <c r="AW35" s="216"/>
    </row>
    <row r="36" customFormat="false" ht="24.75" hidden="false" customHeight="true" outlineLevel="0" collapsed="false">
      <c r="A36" s="166"/>
      <c r="B36" s="208" t="n">
        <f aca="false">B35+1</f>
        <v>29</v>
      </c>
      <c r="C36" s="166"/>
      <c r="D36" s="209" t="str">
        <f aca="false" t="array" ref="D36:D36">INDEX(_Rge_Projectdata_3rd,$B36,MATCH("Project-ID",_Rge_Headline_Projectdata,0))</f>
        <v>P903563</v>
      </c>
      <c r="E36" s="210" t="str">
        <f aca="false" t="array" ref="E36:E36">INDEX(_Rge_Data_3rd_CY,$B36,E$1)</f>
        <v>Closed</v>
      </c>
      <c r="F36" s="199" t="n">
        <f aca="false">INDEX(_Rge_Data_3rd_CY,$B36,F$1)</f>
        <v>0</v>
      </c>
      <c r="G36" s="199" t="n">
        <f aca="false" t="array" ref="G36:G36">INDEX(_Rge_Data_3rd_CY,$B36,G$1)</f>
        <v>0</v>
      </c>
      <c r="H36" s="199" t="n">
        <f aca="false" t="array" ref="H36:H36">INDEX(_Rge_Data_3rd_CY,$B36,H$1)</f>
        <v>0</v>
      </c>
      <c r="I36" s="199" t="n">
        <f aca="false" t="array" ref="I36:I36">INDEX(_Rge_Data_3rd_CY,$B36,I$1)</f>
        <v>0</v>
      </c>
      <c r="J36" s="199" t="n">
        <f aca="false" t="array" ref="J36:J36">INDEX(_Rge_Data_3rd_CY,$B36,J$1)</f>
        <v>0</v>
      </c>
      <c r="K36" s="199" t="n">
        <f aca="false" t="array" ref="K36:K36">INDEX(_Rge_Data_3rd_CY,$B36,K$1)</f>
        <v>0</v>
      </c>
      <c r="L36" s="199" t="n">
        <f aca="false">INDEX(_Rge_Data_3rd_CY,$B36,L$1)</f>
        <v>0</v>
      </c>
      <c r="M36" s="199" t="n">
        <f aca="false" t="array" ref="M36:M36">INDEX(_Rge_Data_3rd_CY,$B36,M$1)</f>
        <v>0</v>
      </c>
      <c r="N36" s="199" t="n">
        <f aca="false" t="array" ref="N36:N36">INDEX(_Rge_Data_3rd_CY,$B36,N$1)</f>
        <v>0</v>
      </c>
      <c r="O36" s="199" t="n">
        <f aca="false">F36-N36</f>
        <v>0</v>
      </c>
      <c r="P36" s="200" t="n">
        <f aca="false">IFERROR(O36/F36,0)</f>
        <v>0</v>
      </c>
      <c r="Q36" s="211" t="str">
        <f aca="false">IF(AND(F36&lt;&gt;0,R36=0),"N","Y")</f>
        <v>Y</v>
      </c>
      <c r="R36" s="202" t="n">
        <f aca="false" t="array" ref="R36:R36">INDEX(_Rge_Data_3rd_CY,$B36,R$1)</f>
        <v>52920</v>
      </c>
      <c r="S36" s="202" t="n">
        <f aca="false" t="array" ref="S36:S36">INDEX(_Rge_Data_3rd_CY,$B36,S$1)</f>
        <v>33132</v>
      </c>
      <c r="T36" s="202" t="n">
        <f aca="false" t="array" ref="T36:T36">INDEX(_Rge_Data_3rd_CY,$B36,T$1)</f>
        <v>990</v>
      </c>
      <c r="U36" s="202" t="n">
        <f aca="false" t="array" ref="U36:U36">INDEX(_Rge_Data_3rd_CY,$B36,U$1)</f>
        <v>9431.46</v>
      </c>
      <c r="V36" s="202" t="n">
        <f aca="false" t="array" ref="V36:V36">INDEX(_Rge_Data_3rd_CY,$B36,V$1)</f>
        <v>0</v>
      </c>
      <c r="W36" s="202" t="n">
        <f aca="false" t="array" ref="W36:W36">INDEX(_Rge_Data_3rd_CY,$B36,W$1)</f>
        <v>0</v>
      </c>
      <c r="X36" s="202" t="n">
        <f aca="false">INDEX(_Rge_Data_3rd_CY,$B36,X$1)</f>
        <v>0</v>
      </c>
      <c r="Y36" s="202" t="n">
        <f aca="false" t="array" ref="Y36:Y36">INDEX(_Rge_Data_3rd_CY,$B36,Y$1)</f>
        <v>0</v>
      </c>
      <c r="Z36" s="202" t="n">
        <f aca="false" t="array" ref="Z36:Z36">INDEX(_Rge_Data_3rd_CY,$B36,Z$1)</f>
        <v>43553.46</v>
      </c>
      <c r="AA36" s="202" t="n">
        <f aca="false">R36-Z36</f>
        <v>9366.54</v>
      </c>
      <c r="AB36" s="203" t="n">
        <f aca="false">IFERROR(AA36/R36,)</f>
        <v>0.17699433106576</v>
      </c>
      <c r="AC36" s="212" t="n">
        <f aca="false" t="array" ref="AC36:AC36">INDEX(_Rge_Data_3rd_CY,$B36,AC$1)</f>
        <v>52920</v>
      </c>
      <c r="AD36" s="212" t="n">
        <f aca="false" t="array" ref="AD36:AD36">INDEX(_Rge_Data_3rd_CY,$B36,AD$1)</f>
        <v>33132</v>
      </c>
      <c r="AE36" s="212" t="n">
        <f aca="false" t="array" ref="AE36:AE36">INDEX(_Rge_Data_3rd_CY,$B36,AE$1)</f>
        <v>990</v>
      </c>
      <c r="AF36" s="212" t="n">
        <f aca="false" t="array" ref="AF36:AF36">INDEX(_Rge_Data_3rd_CY,$B36,AF$1)</f>
        <v>9431.46</v>
      </c>
      <c r="AG36" s="212" t="n">
        <f aca="false" t="array" ref="AG36:AG36">INDEX(_Rge_Data_3rd_CY,$B36,AG$1)</f>
        <v>0</v>
      </c>
      <c r="AH36" s="212" t="n">
        <f aca="false" t="array" ref="AH36:AH36">INDEX(_Rge_Data_3rd_CY,$B36,AH$1)</f>
        <v>0</v>
      </c>
      <c r="AI36" s="212" t="n">
        <f aca="false">INDEX(_Rge_Data_3rd_CY,$B36,AI$1)</f>
        <v>0</v>
      </c>
      <c r="AJ36" s="212" t="n">
        <f aca="false" t="array" ref="AJ36:AJ36">INDEX(_Rge_Data_3rd_CY,$B36,AJ$1)</f>
        <v>0</v>
      </c>
      <c r="AK36" s="212" t="n">
        <f aca="false" t="array" ref="AK36:AK36">INDEX(_Rge_Data_3rd_CY,$B36,AK$1)</f>
        <v>43553.46</v>
      </c>
      <c r="AL36" s="212" t="n">
        <f aca="false">AK36+AN36+AO36</f>
        <v>52920</v>
      </c>
      <c r="AM36" s="213" t="n">
        <f aca="false">IFERROR(AK36/Z36,0)</f>
        <v>1</v>
      </c>
      <c r="AN36" s="214" t="n">
        <f aca="false">IFERROR(IF(AND($E36="OPEN",$AA36&gt;0),$AA36*_SoP*$AM36,IF(AND($E36="CLOSED",$AA36&gt;0),$AA36*_SoL*$AM36,0)),0)</f>
        <v>9366.54</v>
      </c>
      <c r="AO36" s="214" t="n">
        <f aca="false">IFERROR(IF($AA36&lt;0,$AA36*_SoL,0),0)</f>
        <v>0</v>
      </c>
      <c r="AP36" s="215" t="n">
        <f aca="false">AK36+AN36</f>
        <v>52920</v>
      </c>
      <c r="AQ36" s="215" t="n">
        <f aca="false">AC36-AO36</f>
        <v>52920</v>
      </c>
      <c r="AR36" s="215" t="n">
        <f aca="false">AP36-AQ36</f>
        <v>0</v>
      </c>
      <c r="AS36" s="215" t="n">
        <f aca="false">IF($AR36&gt;=0,$AR36,0)</f>
        <v>0</v>
      </c>
      <c r="AT36" s="215" t="n">
        <f aca="false">IF($AR36&lt;=0,-$AR36,0)</f>
        <v>-0</v>
      </c>
      <c r="AU36" s="214" t="n">
        <f aca="false">IF((R36-AC36)&lt;0,0,R36-AC36)</f>
        <v>0</v>
      </c>
      <c r="AV36" s="214" t="n">
        <f aca="false">IF(AM36&gt;1,0,R36-AM36*R36)</f>
        <v>0</v>
      </c>
      <c r="AW36" s="216"/>
    </row>
    <row r="37" customFormat="false" ht="24.75" hidden="false" customHeight="true" outlineLevel="0" collapsed="false">
      <c r="A37" s="166"/>
      <c r="B37" s="208" t="n">
        <f aca="false">B36+1</f>
        <v>30</v>
      </c>
      <c r="C37" s="166"/>
      <c r="D37" s="209" t="str">
        <f aca="false" t="array" ref="D37:D37">INDEX(_Rge_Projectdata_3rd,$B37,MATCH("Project-ID",_Rge_Headline_Projectdata,0))</f>
        <v>P903566</v>
      </c>
      <c r="E37" s="210" t="str">
        <f aca="false" t="array" ref="E37:E37">INDEX(_Rge_Data_3rd_CY,$B37,E$1)</f>
        <v>Closed</v>
      </c>
      <c r="F37" s="199" t="n">
        <f aca="false">INDEX(_Rge_Data_3rd_CY,$B37,F$1)</f>
        <v>0</v>
      </c>
      <c r="G37" s="199" t="n">
        <f aca="false" t="array" ref="G37:G37">INDEX(_Rge_Data_3rd_CY,$B37,G$1)</f>
        <v>0</v>
      </c>
      <c r="H37" s="199" t="n">
        <f aca="false" t="array" ref="H37:H37">INDEX(_Rge_Data_3rd_CY,$B37,H$1)</f>
        <v>0</v>
      </c>
      <c r="I37" s="199" t="n">
        <f aca="false" t="array" ref="I37:I37">INDEX(_Rge_Data_3rd_CY,$B37,I$1)</f>
        <v>0</v>
      </c>
      <c r="J37" s="199" t="n">
        <f aca="false" t="array" ref="J37:J37">INDEX(_Rge_Data_3rd_CY,$B37,J$1)</f>
        <v>0</v>
      </c>
      <c r="K37" s="199" t="n">
        <f aca="false" t="array" ref="K37:K37">INDEX(_Rge_Data_3rd_CY,$B37,K$1)</f>
        <v>0</v>
      </c>
      <c r="L37" s="199" t="n">
        <f aca="false">INDEX(_Rge_Data_3rd_CY,$B37,L$1)</f>
        <v>0</v>
      </c>
      <c r="M37" s="199" t="n">
        <f aca="false" t="array" ref="M37:M37">INDEX(_Rge_Data_3rd_CY,$B37,M$1)</f>
        <v>0</v>
      </c>
      <c r="N37" s="199" t="n">
        <f aca="false" t="array" ref="N37:N37">INDEX(_Rge_Data_3rd_CY,$B37,N$1)</f>
        <v>0</v>
      </c>
      <c r="O37" s="199" t="n">
        <f aca="false">F37-N37</f>
        <v>0</v>
      </c>
      <c r="P37" s="200" t="n">
        <f aca="false">IFERROR(O37/F37,0)</f>
        <v>0</v>
      </c>
      <c r="Q37" s="211" t="str">
        <f aca="false">IF(AND(F37&lt;&gt;0,R37=0),"N","Y")</f>
        <v>Y</v>
      </c>
      <c r="R37" s="202" t="n">
        <f aca="false" t="array" ref="R37:R37">INDEX(_Rge_Data_3rd_CY,$B37,R$1)</f>
        <v>118800</v>
      </c>
      <c r="S37" s="202" t="n">
        <f aca="false" t="array" ref="S37:S37">INDEX(_Rge_Data_3rd_CY,$B37,S$1)</f>
        <v>82414.2</v>
      </c>
      <c r="T37" s="202" t="n">
        <f aca="false" t="array" ref="T37:T37">INDEX(_Rge_Data_3rd_CY,$B37,T$1)</f>
        <v>2850</v>
      </c>
      <c r="U37" s="202" t="n">
        <f aca="false" t="array" ref="U37:U37">INDEX(_Rge_Data_3rd_CY,$B37,U$1)</f>
        <v>12995.04</v>
      </c>
      <c r="V37" s="202" t="n">
        <f aca="false" t="array" ref="V37:V37">INDEX(_Rge_Data_3rd_CY,$B37,V$1)</f>
        <v>0</v>
      </c>
      <c r="W37" s="202" t="n">
        <f aca="false" t="array" ref="W37:W37">INDEX(_Rge_Data_3rd_CY,$B37,W$1)</f>
        <v>0</v>
      </c>
      <c r="X37" s="202" t="n">
        <f aca="false">INDEX(_Rge_Data_3rd_CY,$B37,X$1)</f>
        <v>0</v>
      </c>
      <c r="Y37" s="202" t="n">
        <f aca="false" t="array" ref="Y37:Y37">INDEX(_Rge_Data_3rd_CY,$B37,Y$1)</f>
        <v>0</v>
      </c>
      <c r="Z37" s="202" t="n">
        <f aca="false" t="array" ref="Z37:Z37">INDEX(_Rge_Data_3rd_CY,$B37,Z$1)</f>
        <v>98259.24</v>
      </c>
      <c r="AA37" s="202" t="n">
        <f aca="false">R37-Z37</f>
        <v>20540.76</v>
      </c>
      <c r="AB37" s="203" t="n">
        <f aca="false">IFERROR(AA37/R37,)</f>
        <v>0.17290202020202</v>
      </c>
      <c r="AC37" s="212" t="n">
        <f aca="false" t="array" ref="AC37:AC37">INDEX(_Rge_Data_3rd_CY,$B37,AC$1)</f>
        <v>118800</v>
      </c>
      <c r="AD37" s="212" t="n">
        <f aca="false" t="array" ref="AD37:AD37">INDEX(_Rge_Data_3rd_CY,$B37,AD$1)</f>
        <v>82414.2</v>
      </c>
      <c r="AE37" s="212" t="n">
        <f aca="false" t="array" ref="AE37:AE37">INDEX(_Rge_Data_3rd_CY,$B37,AE$1)</f>
        <v>2850</v>
      </c>
      <c r="AF37" s="212" t="n">
        <f aca="false" t="array" ref="AF37:AF37">INDEX(_Rge_Data_3rd_CY,$B37,AF$1)</f>
        <v>12995.04</v>
      </c>
      <c r="AG37" s="212" t="n">
        <f aca="false" t="array" ref="AG37:AG37">INDEX(_Rge_Data_3rd_CY,$B37,AG$1)</f>
        <v>0</v>
      </c>
      <c r="AH37" s="212" t="n">
        <f aca="false" t="array" ref="AH37:AH37">INDEX(_Rge_Data_3rd_CY,$B37,AH$1)</f>
        <v>0</v>
      </c>
      <c r="AI37" s="212" t="n">
        <f aca="false">INDEX(_Rge_Data_3rd_CY,$B37,AI$1)</f>
        <v>0</v>
      </c>
      <c r="AJ37" s="212" t="n">
        <f aca="false" t="array" ref="AJ37:AJ37">INDEX(_Rge_Data_3rd_CY,$B37,AJ$1)</f>
        <v>0</v>
      </c>
      <c r="AK37" s="212" t="n">
        <f aca="false" t="array" ref="AK37:AK37">INDEX(_Rge_Data_3rd_CY,$B37,AK$1)</f>
        <v>98259.24</v>
      </c>
      <c r="AL37" s="212" t="n">
        <f aca="false">AK37+AN37+AO37</f>
        <v>118800</v>
      </c>
      <c r="AM37" s="213" t="n">
        <f aca="false">IFERROR(AK37/Z37,0)</f>
        <v>1</v>
      </c>
      <c r="AN37" s="214" t="n">
        <f aca="false">IFERROR(IF(AND($E37="OPEN",$AA37&gt;0),$AA37*_SoP*$AM37,IF(AND($E37="CLOSED",$AA37&gt;0),$AA37*_SoL*$AM37,0)),0)</f>
        <v>20540.76</v>
      </c>
      <c r="AO37" s="214" t="n">
        <f aca="false">IFERROR(IF($AA37&lt;0,$AA37*_SoL,0),0)</f>
        <v>0</v>
      </c>
      <c r="AP37" s="215" t="n">
        <f aca="false">AK37+AN37</f>
        <v>118800</v>
      </c>
      <c r="AQ37" s="215" t="n">
        <f aca="false">AC37-AO37</f>
        <v>118800</v>
      </c>
      <c r="AR37" s="215" t="n">
        <f aca="false">AP37-AQ37</f>
        <v>0</v>
      </c>
      <c r="AS37" s="215" t="n">
        <f aca="false">IF($AR37&gt;=0,$AR37,0)</f>
        <v>0</v>
      </c>
      <c r="AT37" s="215" t="n">
        <f aca="false">IF($AR37&lt;=0,-$AR37,0)</f>
        <v>-0</v>
      </c>
      <c r="AU37" s="214" t="n">
        <f aca="false">IF((R37-AC37)&lt;0,0,R37-AC37)</f>
        <v>0</v>
      </c>
      <c r="AV37" s="214" t="n">
        <f aca="false">IF(AM37&gt;1,0,R37-AM37*R37)</f>
        <v>0</v>
      </c>
      <c r="AW37" s="216"/>
    </row>
    <row r="38" customFormat="false" ht="24.75" hidden="false" customHeight="true" outlineLevel="0" collapsed="false">
      <c r="A38" s="166"/>
      <c r="B38" s="208" t="n">
        <f aca="false">B37+1</f>
        <v>31</v>
      </c>
      <c r="C38" s="166"/>
      <c r="D38" s="209" t="str">
        <f aca="false" t="array" ref="D38:D38">INDEX(_Rge_Projectdata_3rd,$B38,MATCH("Project-ID",_Rge_Headline_Projectdata,0))</f>
        <v>P903587</v>
      </c>
      <c r="E38" s="210" t="str">
        <f aca="false" t="array" ref="E38:E38">INDEX(_Rge_Data_3rd_CY,$B38,E$1)</f>
        <v>Closed</v>
      </c>
      <c r="F38" s="199" t="n">
        <f aca="false">INDEX(_Rge_Data_3rd_CY,$B38,F$1)</f>
        <v>0</v>
      </c>
      <c r="G38" s="199" t="n">
        <f aca="false" t="array" ref="G38:G38">INDEX(_Rge_Data_3rd_CY,$B38,G$1)</f>
        <v>0</v>
      </c>
      <c r="H38" s="199" t="n">
        <f aca="false" t="array" ref="H38:H38">INDEX(_Rge_Data_3rd_CY,$B38,H$1)</f>
        <v>0</v>
      </c>
      <c r="I38" s="199" t="n">
        <f aca="false" t="array" ref="I38:I38">INDEX(_Rge_Data_3rd_CY,$B38,I$1)</f>
        <v>0</v>
      </c>
      <c r="J38" s="199" t="n">
        <f aca="false" t="array" ref="J38:J38">INDEX(_Rge_Data_3rd_CY,$B38,J$1)</f>
        <v>0</v>
      </c>
      <c r="K38" s="199" t="n">
        <f aca="false" t="array" ref="K38:K38">INDEX(_Rge_Data_3rd_CY,$B38,K$1)</f>
        <v>0</v>
      </c>
      <c r="L38" s="199" t="n">
        <f aca="false">INDEX(_Rge_Data_3rd_CY,$B38,L$1)</f>
        <v>0</v>
      </c>
      <c r="M38" s="199" t="n">
        <f aca="false" t="array" ref="M38:M38">INDEX(_Rge_Data_3rd_CY,$B38,M$1)</f>
        <v>0</v>
      </c>
      <c r="N38" s="199" t="n">
        <f aca="false" t="array" ref="N38:N38">INDEX(_Rge_Data_3rd_CY,$B38,N$1)</f>
        <v>0</v>
      </c>
      <c r="O38" s="199" t="n">
        <f aca="false">F38-N38</f>
        <v>0</v>
      </c>
      <c r="P38" s="200" t="n">
        <f aca="false">IFERROR(O38/F38,0)</f>
        <v>0</v>
      </c>
      <c r="Q38" s="211" t="str">
        <f aca="false">IF(AND(F38&lt;&gt;0,R38=0),"N","Y")</f>
        <v>Y</v>
      </c>
      <c r="R38" s="202" t="n">
        <f aca="false" t="array" ref="R38:R38">INDEX(_Rge_Data_3rd_CY,$B38,R$1)</f>
        <v>41040</v>
      </c>
      <c r="S38" s="202" t="n">
        <f aca="false" t="array" ref="S38:S38">INDEX(_Rge_Data_3rd_CY,$B38,S$1)</f>
        <v>28439.31</v>
      </c>
      <c r="T38" s="202" t="n">
        <f aca="false" t="array" ref="T38:T38">INDEX(_Rge_Data_3rd_CY,$B38,T$1)</f>
        <v>4070.71</v>
      </c>
      <c r="U38" s="202" t="n">
        <f aca="false" t="array" ref="U38:U38">INDEX(_Rge_Data_3rd_CY,$B38,U$1)</f>
        <v>0</v>
      </c>
      <c r="V38" s="202" t="n">
        <f aca="false" t="array" ref="V38:V38">INDEX(_Rge_Data_3rd_CY,$B38,V$1)</f>
        <v>0</v>
      </c>
      <c r="W38" s="202" t="n">
        <f aca="false" t="array" ref="W38:W38">INDEX(_Rge_Data_3rd_CY,$B38,W$1)</f>
        <v>0</v>
      </c>
      <c r="X38" s="202" t="n">
        <f aca="false">INDEX(_Rge_Data_3rd_CY,$B38,X$1)</f>
        <v>0</v>
      </c>
      <c r="Y38" s="202" t="n">
        <f aca="false" t="array" ref="Y38:Y38">INDEX(_Rge_Data_3rd_CY,$B38,Y$1)</f>
        <v>0</v>
      </c>
      <c r="Z38" s="202" t="n">
        <f aca="false" t="array" ref="Z38:Z38">INDEX(_Rge_Data_3rd_CY,$B38,Z$1)</f>
        <v>32510.02</v>
      </c>
      <c r="AA38" s="202" t="n">
        <f aca="false">R38-Z38</f>
        <v>8529.98</v>
      </c>
      <c r="AB38" s="203" t="n">
        <f aca="false">IFERROR(AA38/R38,)</f>
        <v>0.207845516569201</v>
      </c>
      <c r="AC38" s="212" t="n">
        <f aca="false" t="array" ref="AC38:AC38">INDEX(_Rge_Data_3rd_CY,$B38,AC$1)</f>
        <v>41040</v>
      </c>
      <c r="AD38" s="212" t="n">
        <f aca="false" t="array" ref="AD38:AD38">INDEX(_Rge_Data_3rd_CY,$B38,AD$1)</f>
        <v>28439.31</v>
      </c>
      <c r="AE38" s="212" t="n">
        <f aca="false" t="array" ref="AE38:AE38">INDEX(_Rge_Data_3rd_CY,$B38,AE$1)</f>
        <v>4070.71</v>
      </c>
      <c r="AF38" s="212" t="n">
        <f aca="false" t="array" ref="AF38:AF38">INDEX(_Rge_Data_3rd_CY,$B38,AF$1)</f>
        <v>0</v>
      </c>
      <c r="AG38" s="212" t="n">
        <f aca="false" t="array" ref="AG38:AG38">INDEX(_Rge_Data_3rd_CY,$B38,AG$1)</f>
        <v>0</v>
      </c>
      <c r="AH38" s="212" t="n">
        <f aca="false" t="array" ref="AH38:AH38">INDEX(_Rge_Data_3rd_CY,$B38,AH$1)</f>
        <v>0</v>
      </c>
      <c r="AI38" s="212" t="n">
        <f aca="false">INDEX(_Rge_Data_3rd_CY,$B38,AI$1)</f>
        <v>0</v>
      </c>
      <c r="AJ38" s="212" t="n">
        <f aca="false" t="array" ref="AJ38:AJ38">INDEX(_Rge_Data_3rd_CY,$B38,AJ$1)</f>
        <v>0</v>
      </c>
      <c r="AK38" s="212" t="n">
        <f aca="false" t="array" ref="AK38:AK38">INDEX(_Rge_Data_3rd_CY,$B38,AK$1)</f>
        <v>32510.02</v>
      </c>
      <c r="AL38" s="212" t="n">
        <f aca="false">AK38+AN38+AO38</f>
        <v>41040</v>
      </c>
      <c r="AM38" s="213" t="n">
        <f aca="false">IFERROR(AK38/Z38,0)</f>
        <v>1</v>
      </c>
      <c r="AN38" s="214" t="n">
        <f aca="false">IFERROR(IF(AND($E38="OPEN",$AA38&gt;0),$AA38*_SoP*$AM38,IF(AND($E38="CLOSED",$AA38&gt;0),$AA38*_SoL*$AM38,0)),0)</f>
        <v>8529.98</v>
      </c>
      <c r="AO38" s="214" t="n">
        <f aca="false">IFERROR(IF($AA38&lt;0,$AA38*_SoL,0),0)</f>
        <v>0</v>
      </c>
      <c r="AP38" s="215" t="n">
        <f aca="false">AK38+AN38</f>
        <v>41040</v>
      </c>
      <c r="AQ38" s="215" t="n">
        <f aca="false">AC38-AO38</f>
        <v>41040</v>
      </c>
      <c r="AR38" s="215" t="n">
        <f aca="false">AP38-AQ38</f>
        <v>0</v>
      </c>
      <c r="AS38" s="215" t="n">
        <f aca="false">IF($AR38&gt;=0,$AR38,0)</f>
        <v>0</v>
      </c>
      <c r="AT38" s="215" t="n">
        <f aca="false">IF($AR38&lt;=0,-$AR38,0)</f>
        <v>-0</v>
      </c>
      <c r="AU38" s="214" t="n">
        <f aca="false">IF((R38-AC38)&lt;0,0,R38-AC38)</f>
        <v>0</v>
      </c>
      <c r="AV38" s="214" t="n">
        <f aca="false">IF(AM38&gt;1,0,R38-AM38*R38)</f>
        <v>0</v>
      </c>
      <c r="AW38" s="216"/>
    </row>
    <row r="39" customFormat="false" ht="24.75" hidden="false" customHeight="true" outlineLevel="0" collapsed="false">
      <c r="A39" s="166"/>
      <c r="B39" s="208" t="n">
        <f aca="false">B38+1</f>
        <v>32</v>
      </c>
      <c r="C39" s="166"/>
      <c r="D39" s="209" t="str">
        <f aca="false" t="array" ref="D39:D39">INDEX(_Rge_Projectdata_3rd,$B39,MATCH("Project-ID",_Rge_Headline_Projectdata,0))</f>
        <v>P903588</v>
      </c>
      <c r="E39" s="210" t="str">
        <f aca="false" t="array" ref="E39:E39">INDEX(_Rge_Data_3rd_CY,$B39,E$1)</f>
        <v>Closed</v>
      </c>
      <c r="F39" s="199" t="n">
        <f aca="false">INDEX(_Rge_Data_3rd_CY,$B39,F$1)</f>
        <v>0</v>
      </c>
      <c r="G39" s="199" t="n">
        <f aca="false" t="array" ref="G39:G39">INDEX(_Rge_Data_3rd_CY,$B39,G$1)</f>
        <v>0</v>
      </c>
      <c r="H39" s="199" t="n">
        <f aca="false" t="array" ref="H39:H39">INDEX(_Rge_Data_3rd_CY,$B39,H$1)</f>
        <v>0</v>
      </c>
      <c r="I39" s="199" t="n">
        <f aca="false" t="array" ref="I39:I39">INDEX(_Rge_Data_3rd_CY,$B39,I$1)</f>
        <v>0</v>
      </c>
      <c r="J39" s="199" t="n">
        <f aca="false" t="array" ref="J39:J39">INDEX(_Rge_Data_3rd_CY,$B39,J$1)</f>
        <v>0</v>
      </c>
      <c r="K39" s="199" t="n">
        <f aca="false" t="array" ref="K39:K39">INDEX(_Rge_Data_3rd_CY,$B39,K$1)</f>
        <v>0</v>
      </c>
      <c r="L39" s="199" t="n">
        <f aca="false">INDEX(_Rge_Data_3rd_CY,$B39,L$1)</f>
        <v>0</v>
      </c>
      <c r="M39" s="199" t="n">
        <f aca="false" t="array" ref="M39:M39">INDEX(_Rge_Data_3rd_CY,$B39,M$1)</f>
        <v>0</v>
      </c>
      <c r="N39" s="199" t="n">
        <f aca="false" t="array" ref="N39:N39">INDEX(_Rge_Data_3rd_CY,$B39,N$1)</f>
        <v>0</v>
      </c>
      <c r="O39" s="199" t="n">
        <f aca="false">F39-N39</f>
        <v>0</v>
      </c>
      <c r="P39" s="200" t="n">
        <f aca="false">IFERROR(O39/F39,0)</f>
        <v>0</v>
      </c>
      <c r="Q39" s="211" t="str">
        <f aca="false">IF(AND(F39&lt;&gt;0,R39=0),"N","Y")</f>
        <v>Y</v>
      </c>
      <c r="R39" s="202" t="n">
        <f aca="false" t="array" ref="R39:R39">INDEX(_Rge_Data_3rd_CY,$B39,R$1)</f>
        <v>43180</v>
      </c>
      <c r="S39" s="202" t="n">
        <f aca="false" t="array" ref="S39:S39">INDEX(_Rge_Data_3rd_CY,$B39,S$1)</f>
        <v>30088.92</v>
      </c>
      <c r="T39" s="202" t="n">
        <f aca="false" t="array" ref="T39:T39">INDEX(_Rge_Data_3rd_CY,$B39,T$1)</f>
        <v>1982.4</v>
      </c>
      <c r="U39" s="202" t="n">
        <f aca="false" t="array" ref="U39:U39">INDEX(_Rge_Data_3rd_CY,$B39,U$1)</f>
        <v>0</v>
      </c>
      <c r="V39" s="202" t="n">
        <f aca="false" t="array" ref="V39:V39">INDEX(_Rge_Data_3rd_CY,$B39,V$1)</f>
        <v>0</v>
      </c>
      <c r="W39" s="202" t="n">
        <f aca="false" t="array" ref="W39:W39">INDEX(_Rge_Data_3rd_CY,$B39,W$1)</f>
        <v>0</v>
      </c>
      <c r="X39" s="202" t="n">
        <f aca="false">INDEX(_Rge_Data_3rd_CY,$B39,X$1)</f>
        <v>0</v>
      </c>
      <c r="Y39" s="202" t="n">
        <f aca="false" t="array" ref="Y39:Y39">INDEX(_Rge_Data_3rd_CY,$B39,Y$1)</f>
        <v>0</v>
      </c>
      <c r="Z39" s="202" t="n">
        <f aca="false" t="array" ref="Z39:Z39">INDEX(_Rge_Data_3rd_CY,$B39,Z$1)</f>
        <v>32071.32</v>
      </c>
      <c r="AA39" s="202" t="n">
        <f aca="false">R39-Z39</f>
        <v>11108.68</v>
      </c>
      <c r="AB39" s="203" t="n">
        <f aca="false">IFERROR(AA39/R39,)</f>
        <v>0.257264474293654</v>
      </c>
      <c r="AC39" s="212" t="n">
        <f aca="false" t="array" ref="AC39:AC39">INDEX(_Rge_Data_3rd_CY,$B39,AC$1)</f>
        <v>43180</v>
      </c>
      <c r="AD39" s="212" t="n">
        <f aca="false" t="array" ref="AD39:AD39">INDEX(_Rge_Data_3rd_CY,$B39,AD$1)</f>
        <v>30088.92</v>
      </c>
      <c r="AE39" s="212" t="n">
        <f aca="false" t="array" ref="AE39:AE39">INDEX(_Rge_Data_3rd_CY,$B39,AE$1)</f>
        <v>1982.4</v>
      </c>
      <c r="AF39" s="212" t="n">
        <f aca="false" t="array" ref="AF39:AF39">INDEX(_Rge_Data_3rd_CY,$B39,AF$1)</f>
        <v>0</v>
      </c>
      <c r="AG39" s="212" t="n">
        <f aca="false" t="array" ref="AG39:AG39">INDEX(_Rge_Data_3rd_CY,$B39,AG$1)</f>
        <v>0</v>
      </c>
      <c r="AH39" s="212" t="n">
        <f aca="false" t="array" ref="AH39:AH39">INDEX(_Rge_Data_3rd_CY,$B39,AH$1)</f>
        <v>0</v>
      </c>
      <c r="AI39" s="212" t="n">
        <f aca="false">INDEX(_Rge_Data_3rd_CY,$B39,AI$1)</f>
        <v>0</v>
      </c>
      <c r="AJ39" s="212" t="n">
        <f aca="false" t="array" ref="AJ39:AJ39">INDEX(_Rge_Data_3rd_CY,$B39,AJ$1)</f>
        <v>0</v>
      </c>
      <c r="AK39" s="212" t="n">
        <f aca="false" t="array" ref="AK39:AK39">INDEX(_Rge_Data_3rd_CY,$B39,AK$1)</f>
        <v>32071.32</v>
      </c>
      <c r="AL39" s="212" t="n">
        <f aca="false">AK39+AN39+AO39</f>
        <v>43180</v>
      </c>
      <c r="AM39" s="213" t="n">
        <f aca="false">IFERROR(AK39/Z39,0)</f>
        <v>1</v>
      </c>
      <c r="AN39" s="214" t="n">
        <f aca="false">IFERROR(IF(AND($E39="OPEN",$AA39&gt;0),$AA39*_SoP*$AM39,IF(AND($E39="CLOSED",$AA39&gt;0),$AA39*_SoL*$AM39,0)),0)</f>
        <v>11108.68</v>
      </c>
      <c r="AO39" s="214" t="n">
        <f aca="false">IFERROR(IF($AA39&lt;0,$AA39*_SoL,0),0)</f>
        <v>0</v>
      </c>
      <c r="AP39" s="215" t="n">
        <f aca="false">AK39+AN39</f>
        <v>43180</v>
      </c>
      <c r="AQ39" s="215" t="n">
        <f aca="false">AC39-AO39</f>
        <v>43180</v>
      </c>
      <c r="AR39" s="215" t="n">
        <f aca="false">AP39-AQ39</f>
        <v>0</v>
      </c>
      <c r="AS39" s="215" t="n">
        <f aca="false">IF($AR39&gt;=0,$AR39,0)</f>
        <v>0</v>
      </c>
      <c r="AT39" s="215" t="n">
        <f aca="false">IF($AR39&lt;=0,-$AR39,0)</f>
        <v>-0</v>
      </c>
      <c r="AU39" s="214" t="n">
        <f aca="false">IF((R39-AC39)&lt;0,0,R39-AC39)</f>
        <v>0</v>
      </c>
      <c r="AV39" s="214" t="n">
        <f aca="false">IF(AM39&gt;1,0,R39-AM39*R39)</f>
        <v>0</v>
      </c>
      <c r="AW39" s="216"/>
    </row>
    <row r="40" customFormat="false" ht="24.75" hidden="false" customHeight="true" outlineLevel="0" collapsed="false">
      <c r="A40" s="166"/>
      <c r="B40" s="208" t="n">
        <f aca="false">B39+1</f>
        <v>33</v>
      </c>
      <c r="C40" s="166"/>
      <c r="D40" s="209" t="str">
        <f aca="false" t="array" ref="D40:D40">INDEX(_Rge_Projectdata_3rd,$B40,MATCH("Project-ID",_Rge_Headline_Projectdata,0))</f>
        <v>P903597</v>
      </c>
      <c r="E40" s="210" t="str">
        <f aca="false" t="array" ref="E40:E40">INDEX(_Rge_Data_3rd_CY,$B40,E$1)</f>
        <v>Open</v>
      </c>
      <c r="F40" s="199" t="n">
        <f aca="false">INDEX(_Rge_Data_3rd_CY,$B40,F$1)</f>
        <v>0</v>
      </c>
      <c r="G40" s="199" t="n">
        <f aca="false" t="array" ref="G40:G40">INDEX(_Rge_Data_3rd_CY,$B40,G$1)</f>
        <v>0</v>
      </c>
      <c r="H40" s="199" t="n">
        <f aca="false" t="array" ref="H40:H40">INDEX(_Rge_Data_3rd_CY,$B40,H$1)</f>
        <v>0</v>
      </c>
      <c r="I40" s="199" t="n">
        <f aca="false" t="array" ref="I40:I40">INDEX(_Rge_Data_3rd_CY,$B40,I$1)</f>
        <v>0</v>
      </c>
      <c r="J40" s="199" t="n">
        <f aca="false" t="array" ref="J40:J40">INDEX(_Rge_Data_3rd_CY,$B40,J$1)</f>
        <v>0</v>
      </c>
      <c r="K40" s="199" t="n">
        <f aca="false" t="array" ref="K40:K40">INDEX(_Rge_Data_3rd_CY,$B40,K$1)</f>
        <v>0</v>
      </c>
      <c r="L40" s="199" t="n">
        <f aca="false">INDEX(_Rge_Data_3rd_CY,$B40,L$1)</f>
        <v>0</v>
      </c>
      <c r="M40" s="199" t="n">
        <f aca="false" t="array" ref="M40:M40">INDEX(_Rge_Data_3rd_CY,$B40,M$1)</f>
        <v>0</v>
      </c>
      <c r="N40" s="199" t="n">
        <f aca="false" t="array" ref="N40:N40">INDEX(_Rge_Data_3rd_CY,$B40,N$1)</f>
        <v>0</v>
      </c>
      <c r="O40" s="199" t="n">
        <f aca="false">F40-N40</f>
        <v>0</v>
      </c>
      <c r="P40" s="200" t="n">
        <f aca="false">IFERROR(O40/F40,0)</f>
        <v>0</v>
      </c>
      <c r="Q40" s="211" t="str">
        <f aca="false">IF(AND(F40&lt;&gt;0,R40=0),"N","Y")</f>
        <v>Y</v>
      </c>
      <c r="R40" s="202" t="n">
        <f aca="false" t="array" ref="R40:R40">INDEX(_Rge_Data_3rd_CY,$B40,R$1)</f>
        <v>30174.56</v>
      </c>
      <c r="S40" s="202" t="n">
        <f aca="false" t="array" ref="S40:S40">INDEX(_Rge_Data_3rd_CY,$B40,S$1)</f>
        <v>17374.5</v>
      </c>
      <c r="T40" s="202" t="n">
        <f aca="false" t="array" ref="T40:T40">INDEX(_Rge_Data_3rd_CY,$B40,T$1)</f>
        <v>0</v>
      </c>
      <c r="U40" s="202" t="n">
        <f aca="false" t="array" ref="U40:U40">INDEX(_Rge_Data_3rd_CY,$B40,U$1)</f>
        <v>400</v>
      </c>
      <c r="V40" s="202" t="n">
        <f aca="false" t="array" ref="V40:V40">INDEX(_Rge_Data_3rd_CY,$B40,V$1)</f>
        <v>9451.25</v>
      </c>
      <c r="W40" s="202" t="n">
        <f aca="false" t="array" ref="W40:W40">INDEX(_Rge_Data_3rd_CY,$B40,W$1)</f>
        <v>0</v>
      </c>
      <c r="X40" s="202" t="n">
        <f aca="false">INDEX(_Rge_Data_3rd_CY,$B40,X$1)</f>
        <v>0</v>
      </c>
      <c r="Y40" s="202" t="n">
        <f aca="false" t="array" ref="Y40:Y40">INDEX(_Rge_Data_3rd_CY,$B40,Y$1)</f>
        <v>0</v>
      </c>
      <c r="Z40" s="202" t="n">
        <f aca="false" t="array" ref="Z40:Z40">INDEX(_Rge_Data_3rd_CY,$B40,Z$1)</f>
        <v>27225.75</v>
      </c>
      <c r="AA40" s="202" t="n">
        <f aca="false">R40-Z40</f>
        <v>2948.81</v>
      </c>
      <c r="AB40" s="203" t="n">
        <f aca="false">IFERROR(AA40/R40,)</f>
        <v>0.0977250372499218</v>
      </c>
      <c r="AC40" s="212" t="n">
        <f aca="false" t="array" ref="AC40:AC40">INDEX(_Rge_Data_3rd_CY,$B40,AC$1)</f>
        <v>18396.9</v>
      </c>
      <c r="AD40" s="212" t="n">
        <f aca="false" t="array" ref="AD40:AD40">INDEX(_Rge_Data_3rd_CY,$B40,AD$1)</f>
        <v>8931.65</v>
      </c>
      <c r="AE40" s="212" t="n">
        <f aca="false" t="array" ref="AE40:AE40">INDEX(_Rge_Data_3rd_CY,$B40,AE$1)</f>
        <v>0</v>
      </c>
      <c r="AF40" s="212" t="n">
        <f aca="false" t="array" ref="AF40:AF40">INDEX(_Rge_Data_3rd_CY,$B40,AF$1)</f>
        <v>400</v>
      </c>
      <c r="AG40" s="212" t="n">
        <f aca="false" t="array" ref="AG40:AG40">INDEX(_Rge_Data_3rd_CY,$B40,AG$1)</f>
        <v>8566.06</v>
      </c>
      <c r="AH40" s="212" t="n">
        <f aca="false" t="array" ref="AH40:AH40">INDEX(_Rge_Data_3rd_CY,$B40,AH$1)</f>
        <v>0</v>
      </c>
      <c r="AI40" s="212" t="n">
        <f aca="false">INDEX(_Rge_Data_3rd_CY,$B40,AI$1)</f>
        <v>0</v>
      </c>
      <c r="AJ40" s="212" t="n">
        <f aca="false" t="array" ref="AJ40:AJ40">INDEX(_Rge_Data_3rd_CY,$B40,AJ$1)</f>
        <v>0</v>
      </c>
      <c r="AK40" s="212" t="n">
        <f aca="false" t="array" ref="AK40:AK40">INDEX(_Rge_Data_3rd_CY,$B40,AK$1)</f>
        <v>17897.71</v>
      </c>
      <c r="AL40" s="212" t="n">
        <f aca="false">AK40+AN40+AO40</f>
        <v>19739.279063</v>
      </c>
      <c r="AM40" s="213" t="n">
        <f aca="false">IFERROR(AK40/Z40,0)</f>
        <v>0.657381706656382</v>
      </c>
      <c r="AN40" s="214" t="n">
        <f aca="false">IFERROR(IF(AND($E40="OPEN",$AA40&gt;0),$AA40*_SoP*$AM40,IF(AND($E40="CLOSED",$AA40&gt;0),$AA40*_SoL*$AM40,0)),0)</f>
        <v>1841.569063</v>
      </c>
      <c r="AO40" s="214" t="n">
        <f aca="false">IFERROR(IF($AA40&lt;0,$AA40*_SoL,0),0)</f>
        <v>0</v>
      </c>
      <c r="AP40" s="215" t="n">
        <f aca="false">AK40+AN40</f>
        <v>19739.279063</v>
      </c>
      <c r="AQ40" s="215" t="n">
        <f aca="false">AC40-AO40</f>
        <v>18396.9</v>
      </c>
      <c r="AR40" s="215" t="n">
        <f aca="false">AP40-AQ40</f>
        <v>1342.379063</v>
      </c>
      <c r="AS40" s="215" t="n">
        <f aca="false">IF($AR40&gt;=0,$AR40,0)</f>
        <v>1342.379063</v>
      </c>
      <c r="AT40" s="215" t="n">
        <f aca="false">IF($AR40&lt;=0,-$AR40,0)</f>
        <v>0</v>
      </c>
      <c r="AU40" s="214" t="n">
        <f aca="false">IF((R40-AC40)&lt;0,0,R40-AC40)</f>
        <v>11777.66</v>
      </c>
      <c r="AV40" s="214" t="n">
        <f aca="false">IF(AM40&gt;1,0,R40-AM40*R40)</f>
        <v>10338.3562495946</v>
      </c>
      <c r="AW40" s="216"/>
    </row>
    <row r="41" customFormat="false" ht="24.75" hidden="false" customHeight="true" outlineLevel="0" collapsed="false">
      <c r="A41" s="166"/>
      <c r="B41" s="208" t="n">
        <f aca="false">B40+1</f>
        <v>34</v>
      </c>
      <c r="C41" s="166"/>
      <c r="D41" s="209" t="str">
        <f aca="false" t="array" ref="D41:D41">INDEX(_Rge_Projectdata_3rd,$B41,MATCH("Project-ID",_Rge_Headline_Projectdata,0))</f>
        <v>P903601</v>
      </c>
      <c r="E41" s="210" t="str">
        <f aca="false" t="array" ref="E41:E41">INDEX(_Rge_Data_3rd_CY,$B41,E$1)</f>
        <v>Closed</v>
      </c>
      <c r="F41" s="199" t="n">
        <f aca="false">INDEX(_Rge_Data_3rd_CY,$B41,F$1)</f>
        <v>0</v>
      </c>
      <c r="G41" s="199" t="n">
        <f aca="false" t="array" ref="G41:G41">INDEX(_Rge_Data_3rd_CY,$B41,G$1)</f>
        <v>0</v>
      </c>
      <c r="H41" s="199" t="n">
        <f aca="false" t="array" ref="H41:H41">INDEX(_Rge_Data_3rd_CY,$B41,H$1)</f>
        <v>0</v>
      </c>
      <c r="I41" s="199" t="n">
        <f aca="false" t="array" ref="I41:I41">INDEX(_Rge_Data_3rd_CY,$B41,I$1)</f>
        <v>0</v>
      </c>
      <c r="J41" s="199" t="n">
        <f aca="false" t="array" ref="J41:J41">INDEX(_Rge_Data_3rd_CY,$B41,J$1)</f>
        <v>0</v>
      </c>
      <c r="K41" s="199" t="n">
        <f aca="false" t="array" ref="K41:K41">INDEX(_Rge_Data_3rd_CY,$B41,K$1)</f>
        <v>0</v>
      </c>
      <c r="L41" s="199" t="n">
        <f aca="false">INDEX(_Rge_Data_3rd_CY,$B41,L$1)</f>
        <v>0</v>
      </c>
      <c r="M41" s="199" t="n">
        <f aca="false" t="array" ref="M41:M41">INDEX(_Rge_Data_3rd_CY,$B41,M$1)</f>
        <v>0</v>
      </c>
      <c r="N41" s="199" t="n">
        <f aca="false" t="array" ref="N41:N41">INDEX(_Rge_Data_3rd_CY,$B41,N$1)</f>
        <v>0</v>
      </c>
      <c r="O41" s="199" t="n">
        <f aca="false">F41-N41</f>
        <v>0</v>
      </c>
      <c r="P41" s="200" t="n">
        <f aca="false">IFERROR(O41/F41,0)</f>
        <v>0</v>
      </c>
      <c r="Q41" s="211" t="str">
        <f aca="false">IF(AND(F41&lt;&gt;0,R41=0),"N","Y")</f>
        <v>Y</v>
      </c>
      <c r="R41" s="202" t="n">
        <f aca="false" t="array" ref="R41:R41">INDEX(_Rge_Data_3rd_CY,$B41,R$1)</f>
        <v>27054.74</v>
      </c>
      <c r="S41" s="202" t="n">
        <f aca="false" t="array" ref="S41:S41">INDEX(_Rge_Data_3rd_CY,$B41,S$1)</f>
        <v>19062.99</v>
      </c>
      <c r="T41" s="202" t="n">
        <f aca="false" t="array" ref="T41:T41">INDEX(_Rge_Data_3rd_CY,$B41,T$1)</f>
        <v>2257.32</v>
      </c>
      <c r="U41" s="202" t="n">
        <f aca="false" t="array" ref="U41:U41">INDEX(_Rge_Data_3rd_CY,$B41,U$1)</f>
        <v>1090</v>
      </c>
      <c r="V41" s="202" t="n">
        <f aca="false" t="array" ref="V41:V41">INDEX(_Rge_Data_3rd_CY,$B41,V$1)</f>
        <v>0</v>
      </c>
      <c r="W41" s="202" t="n">
        <f aca="false" t="array" ref="W41:W41">INDEX(_Rge_Data_3rd_CY,$B41,W$1)</f>
        <v>0</v>
      </c>
      <c r="X41" s="202" t="n">
        <f aca="false">INDEX(_Rge_Data_3rd_CY,$B41,X$1)</f>
        <v>0</v>
      </c>
      <c r="Y41" s="202" t="n">
        <f aca="false" t="array" ref="Y41:Y41">INDEX(_Rge_Data_3rd_CY,$B41,Y$1)</f>
        <v>0</v>
      </c>
      <c r="Z41" s="202" t="n">
        <f aca="false" t="array" ref="Z41:Z41">INDEX(_Rge_Data_3rd_CY,$B41,Z$1)</f>
        <v>22410.31</v>
      </c>
      <c r="AA41" s="202" t="n">
        <f aca="false">R41-Z41</f>
        <v>4644.43</v>
      </c>
      <c r="AB41" s="203" t="n">
        <f aca="false">IFERROR(AA41/R41,)</f>
        <v>0.17166788518389</v>
      </c>
      <c r="AC41" s="212" t="n">
        <f aca="false" t="array" ref="AC41:AC41">INDEX(_Rge_Data_3rd_CY,$B41,AC$1)</f>
        <v>27054.74</v>
      </c>
      <c r="AD41" s="212" t="n">
        <f aca="false" t="array" ref="AD41:AD41">INDEX(_Rge_Data_3rd_CY,$B41,AD$1)</f>
        <v>19062.99</v>
      </c>
      <c r="AE41" s="212" t="n">
        <f aca="false" t="array" ref="AE41:AE41">INDEX(_Rge_Data_3rd_CY,$B41,AE$1)</f>
        <v>2257.32</v>
      </c>
      <c r="AF41" s="212" t="n">
        <f aca="false" t="array" ref="AF41:AF41">INDEX(_Rge_Data_3rd_CY,$B41,AF$1)</f>
        <v>1090</v>
      </c>
      <c r="AG41" s="212" t="n">
        <f aca="false" t="array" ref="AG41:AG41">INDEX(_Rge_Data_3rd_CY,$B41,AG$1)</f>
        <v>0</v>
      </c>
      <c r="AH41" s="212" t="n">
        <f aca="false" t="array" ref="AH41:AH41">INDEX(_Rge_Data_3rd_CY,$B41,AH$1)</f>
        <v>0</v>
      </c>
      <c r="AI41" s="212" t="n">
        <f aca="false">INDEX(_Rge_Data_3rd_CY,$B41,AI$1)</f>
        <v>0</v>
      </c>
      <c r="AJ41" s="212" t="n">
        <f aca="false" t="array" ref="AJ41:AJ41">INDEX(_Rge_Data_3rd_CY,$B41,AJ$1)</f>
        <v>0</v>
      </c>
      <c r="AK41" s="212" t="n">
        <f aca="false" t="array" ref="AK41:AK41">INDEX(_Rge_Data_3rd_CY,$B41,AK$1)</f>
        <v>22410.31</v>
      </c>
      <c r="AL41" s="212" t="n">
        <f aca="false">AK41+AN41+AO41</f>
        <v>27054.74</v>
      </c>
      <c r="AM41" s="213" t="n">
        <f aca="false">IFERROR(AK41/Z41,0)</f>
        <v>1</v>
      </c>
      <c r="AN41" s="214" t="n">
        <f aca="false">IFERROR(IF(AND($E41="OPEN",$AA41&gt;0),$AA41*_SoP*$AM41,IF(AND($E41="CLOSED",$AA41&gt;0),$AA41*_SoL*$AM41,0)),0)</f>
        <v>4644.43</v>
      </c>
      <c r="AO41" s="214" t="n">
        <f aca="false">IFERROR(IF($AA41&lt;0,$AA41*_SoL,0),0)</f>
        <v>0</v>
      </c>
      <c r="AP41" s="215" t="n">
        <f aca="false">AK41+AN41</f>
        <v>27054.74</v>
      </c>
      <c r="AQ41" s="215" t="n">
        <f aca="false">AC41-AO41</f>
        <v>27054.74</v>
      </c>
      <c r="AR41" s="215" t="n">
        <f aca="false">AP41-AQ41</f>
        <v>0</v>
      </c>
      <c r="AS41" s="215" t="n">
        <f aca="false">IF($AR41&gt;=0,$AR41,0)</f>
        <v>0</v>
      </c>
      <c r="AT41" s="215" t="n">
        <f aca="false">IF($AR41&lt;=0,-$AR41,0)</f>
        <v>-0</v>
      </c>
      <c r="AU41" s="214" t="n">
        <f aca="false">IF((R41-AC41)&lt;0,0,R41-AC41)</f>
        <v>0</v>
      </c>
      <c r="AV41" s="214" t="n">
        <f aca="false">IF(AM41&gt;1,0,R41-AM41*R41)</f>
        <v>0</v>
      </c>
      <c r="AW41" s="216"/>
    </row>
    <row r="42" customFormat="false" ht="24.75" hidden="false" customHeight="true" outlineLevel="0" collapsed="false">
      <c r="A42" s="166"/>
      <c r="B42" s="208" t="n">
        <f aca="false">B41+1</f>
        <v>35</v>
      </c>
      <c r="C42" s="166"/>
      <c r="D42" s="209" t="str">
        <f aca="false" t="array" ref="D42:D42">INDEX(_Rge_Projectdata_3rd,$B42,MATCH("Project-ID",_Rge_Headline_Projectdata,0))</f>
        <v>P903602</v>
      </c>
      <c r="E42" s="210" t="str">
        <f aca="false" t="array" ref="E42:E42">INDEX(_Rge_Data_3rd_CY,$B42,E$1)</f>
        <v>Open</v>
      </c>
      <c r="F42" s="199" t="n">
        <f aca="false">INDEX(_Rge_Data_3rd_CY,$B42,F$1)</f>
        <v>0</v>
      </c>
      <c r="G42" s="199" t="n">
        <f aca="false" t="array" ref="G42:G42">INDEX(_Rge_Data_3rd_CY,$B42,G$1)</f>
        <v>0</v>
      </c>
      <c r="H42" s="199" t="n">
        <f aca="false" t="array" ref="H42:H42">INDEX(_Rge_Data_3rd_CY,$B42,H$1)</f>
        <v>0</v>
      </c>
      <c r="I42" s="199" t="n">
        <f aca="false" t="array" ref="I42:I42">INDEX(_Rge_Data_3rd_CY,$B42,I$1)</f>
        <v>0</v>
      </c>
      <c r="J42" s="199" t="n">
        <f aca="false" t="array" ref="J42:J42">INDEX(_Rge_Data_3rd_CY,$B42,J$1)</f>
        <v>0</v>
      </c>
      <c r="K42" s="199" t="n">
        <f aca="false" t="array" ref="K42:K42">INDEX(_Rge_Data_3rd_CY,$B42,K$1)</f>
        <v>0</v>
      </c>
      <c r="L42" s="199" t="n">
        <f aca="false">INDEX(_Rge_Data_3rd_CY,$B42,L$1)</f>
        <v>0</v>
      </c>
      <c r="M42" s="199" t="n">
        <f aca="false" t="array" ref="M42:M42">INDEX(_Rge_Data_3rd_CY,$B42,M$1)</f>
        <v>0</v>
      </c>
      <c r="N42" s="199" t="n">
        <f aca="false" t="array" ref="N42:N42">INDEX(_Rge_Data_3rd_CY,$B42,N$1)</f>
        <v>0</v>
      </c>
      <c r="O42" s="199" t="n">
        <f aca="false">F42-N42</f>
        <v>0</v>
      </c>
      <c r="P42" s="200" t="n">
        <f aca="false">IFERROR(O42/F42,0)</f>
        <v>0</v>
      </c>
      <c r="Q42" s="211" t="str">
        <f aca="false">IF(AND(F42&lt;&gt;0,R42=0),"N","Y")</f>
        <v>Y</v>
      </c>
      <c r="R42" s="202" t="n">
        <f aca="false" t="array" ref="R42:R42">INDEX(_Rge_Data_3rd_CY,$B42,R$1)</f>
        <v>85900.8</v>
      </c>
      <c r="S42" s="202" t="n">
        <f aca="false" t="array" ref="S42:S42">INDEX(_Rge_Data_3rd_CY,$B42,S$1)</f>
        <v>0</v>
      </c>
      <c r="T42" s="202" t="n">
        <f aca="false" t="array" ref="T42:T42">INDEX(_Rge_Data_3rd_CY,$B42,T$1)</f>
        <v>6660</v>
      </c>
      <c r="U42" s="202" t="n">
        <f aca="false" t="array" ref="U42:U42">INDEX(_Rge_Data_3rd_CY,$B42,U$1)</f>
        <v>0</v>
      </c>
      <c r="V42" s="202" t="n">
        <f aca="false" t="array" ref="V42:V42">INDEX(_Rge_Data_3rd_CY,$B42,V$1)</f>
        <v>9300</v>
      </c>
      <c r="W42" s="202" t="n">
        <f aca="false" t="array" ref="W42:W42">INDEX(_Rge_Data_3rd_CY,$B42,W$1)</f>
        <v>0</v>
      </c>
      <c r="X42" s="202" t="n">
        <f aca="false">INDEX(_Rge_Data_3rd_CY,$B42,X$1)</f>
        <v>0</v>
      </c>
      <c r="Y42" s="202" t="n">
        <f aca="false" t="array" ref="Y42:Y42">INDEX(_Rge_Data_3rd_CY,$B42,Y$1)</f>
        <v>0</v>
      </c>
      <c r="Z42" s="202" t="n">
        <f aca="false" t="array" ref="Z42:Z42">INDEX(_Rge_Data_3rd_CY,$B42,Z$1)</f>
        <v>15960</v>
      </c>
      <c r="AA42" s="202" t="n">
        <f aca="false">R42-Z42</f>
        <v>69940.8</v>
      </c>
      <c r="AB42" s="203" t="n">
        <f aca="false">IFERROR(AA42/R42,)</f>
        <v>0.814204291461779</v>
      </c>
      <c r="AC42" s="212" t="n">
        <f aca="false" t="array" ref="AC42:AC42">INDEX(_Rge_Data_3rd_CY,$B42,AC$1)</f>
        <v>0</v>
      </c>
      <c r="AD42" s="212" t="n">
        <f aca="false" t="array" ref="AD42:AD42">INDEX(_Rge_Data_3rd_CY,$B42,AD$1)</f>
        <v>0</v>
      </c>
      <c r="AE42" s="212" t="n">
        <f aca="false" t="array" ref="AE42:AE42">INDEX(_Rge_Data_3rd_CY,$B42,AE$1)</f>
        <v>6660</v>
      </c>
      <c r="AF42" s="212" t="n">
        <f aca="false" t="array" ref="AF42:AF42">INDEX(_Rge_Data_3rd_CY,$B42,AF$1)</f>
        <v>0</v>
      </c>
      <c r="AG42" s="212" t="n">
        <f aca="false" t="array" ref="AG42:AG42">INDEX(_Rge_Data_3rd_CY,$B42,AG$1)</f>
        <v>0</v>
      </c>
      <c r="AH42" s="212" t="n">
        <f aca="false" t="array" ref="AH42:AH42">INDEX(_Rge_Data_3rd_CY,$B42,AH$1)</f>
        <v>0</v>
      </c>
      <c r="AI42" s="212" t="n">
        <f aca="false">INDEX(_Rge_Data_3rd_CY,$B42,AI$1)</f>
        <v>0</v>
      </c>
      <c r="AJ42" s="212" t="n">
        <f aca="false" t="array" ref="AJ42:AJ42">INDEX(_Rge_Data_3rd_CY,$B42,AJ$1)</f>
        <v>0</v>
      </c>
      <c r="AK42" s="212" t="n">
        <f aca="false" t="array" ref="AK42:AK42">INDEX(_Rge_Data_3rd_CY,$B42,AK$1)</f>
        <v>6660</v>
      </c>
      <c r="AL42" s="212" t="n">
        <f aca="false">AK42+AN42+AO42</f>
        <v>34386.53143</v>
      </c>
      <c r="AM42" s="213" t="n">
        <f aca="false">IFERROR(AK42/Z42,0)</f>
        <v>0.417293233082707</v>
      </c>
      <c r="AN42" s="214" t="n">
        <f aca="false">IFERROR(IF(AND($E42="OPEN",$AA42&gt;0),$AA42*_SoP*$AM42,IF(AND($E42="CLOSED",$AA42&gt;0),$AA42*_SoL*$AM42,0)),0)</f>
        <v>27726.53143</v>
      </c>
      <c r="AO42" s="214" t="n">
        <f aca="false">IFERROR(IF($AA42&lt;0,$AA42*_SoL,0),0)</f>
        <v>0</v>
      </c>
      <c r="AP42" s="215" t="n">
        <f aca="false">AK42+AN42</f>
        <v>34386.53143</v>
      </c>
      <c r="AQ42" s="215" t="n">
        <f aca="false">AC42-AO42</f>
        <v>0</v>
      </c>
      <c r="AR42" s="215" t="n">
        <f aca="false">AP42-AQ42</f>
        <v>34386.53143</v>
      </c>
      <c r="AS42" s="215" t="n">
        <f aca="false">IF($AR42&gt;=0,$AR42,0)</f>
        <v>34386.53143</v>
      </c>
      <c r="AT42" s="215" t="n">
        <f aca="false">IF($AR42&lt;=0,-$AR42,0)</f>
        <v>0</v>
      </c>
      <c r="AU42" s="214" t="n">
        <f aca="false">IF((R42-AC42)&lt;0,0,R42-AC42)</f>
        <v>85900.8</v>
      </c>
      <c r="AV42" s="214" t="n">
        <f aca="false">IF(AM42&gt;1,0,R42-AM42*R42)</f>
        <v>50054.977443609</v>
      </c>
      <c r="AW42" s="216"/>
    </row>
    <row r="43" customFormat="false" ht="24.75" hidden="false" customHeight="true" outlineLevel="0" collapsed="false">
      <c r="A43" s="166"/>
      <c r="B43" s="208" t="n">
        <f aca="false">B42+1</f>
        <v>36</v>
      </c>
      <c r="C43" s="166"/>
      <c r="D43" s="209" t="str">
        <f aca="false" t="array" ref="D43:D43">INDEX(_Rge_Projectdata_3rd,$B43,MATCH("Project-ID",_Rge_Headline_Projectdata,0))</f>
        <v>P903605</v>
      </c>
      <c r="E43" s="210" t="str">
        <f aca="false" t="array" ref="E43:E43">INDEX(_Rge_Data_3rd_CY,$B43,E$1)</f>
        <v>Closed</v>
      </c>
      <c r="F43" s="199" t="n">
        <f aca="false">INDEX(_Rge_Data_3rd_CY,$B43,F$1)</f>
        <v>0</v>
      </c>
      <c r="G43" s="199" t="n">
        <f aca="false" t="array" ref="G43:G43">INDEX(_Rge_Data_3rd_CY,$B43,G$1)</f>
        <v>0</v>
      </c>
      <c r="H43" s="199" t="n">
        <f aca="false" t="array" ref="H43:H43">INDEX(_Rge_Data_3rd_CY,$B43,H$1)</f>
        <v>0</v>
      </c>
      <c r="I43" s="199" t="n">
        <f aca="false" t="array" ref="I43:I43">INDEX(_Rge_Data_3rd_CY,$B43,I$1)</f>
        <v>0</v>
      </c>
      <c r="J43" s="199" t="n">
        <f aca="false" t="array" ref="J43:J43">INDEX(_Rge_Data_3rd_CY,$B43,J$1)</f>
        <v>0</v>
      </c>
      <c r="K43" s="199" t="n">
        <f aca="false" t="array" ref="K43:K43">INDEX(_Rge_Data_3rd_CY,$B43,K$1)</f>
        <v>0</v>
      </c>
      <c r="L43" s="199" t="n">
        <f aca="false">INDEX(_Rge_Data_3rd_CY,$B43,L$1)</f>
        <v>0</v>
      </c>
      <c r="M43" s="199" t="n">
        <f aca="false" t="array" ref="M43:M43">INDEX(_Rge_Data_3rd_CY,$B43,M$1)</f>
        <v>0</v>
      </c>
      <c r="N43" s="199" t="n">
        <f aca="false" t="array" ref="N43:N43">INDEX(_Rge_Data_3rd_CY,$B43,N$1)</f>
        <v>0</v>
      </c>
      <c r="O43" s="199" t="n">
        <f aca="false">F43-N43</f>
        <v>0</v>
      </c>
      <c r="P43" s="200" t="n">
        <f aca="false">IFERROR(O43/F43,0)</f>
        <v>0</v>
      </c>
      <c r="Q43" s="211" t="str">
        <f aca="false">IF(AND(F43&lt;&gt;0,R43=0),"N","Y")</f>
        <v>Y</v>
      </c>
      <c r="R43" s="202" t="n">
        <f aca="false" t="array" ref="R43:R43">INDEX(_Rge_Data_3rd_CY,$B43,R$1)</f>
        <v>10035.48</v>
      </c>
      <c r="S43" s="202" t="n">
        <f aca="false" t="array" ref="S43:S43">INDEX(_Rge_Data_3rd_CY,$B43,S$1)</f>
        <v>7757.2</v>
      </c>
      <c r="T43" s="202" t="n">
        <f aca="false" t="array" ref="T43:T43">INDEX(_Rge_Data_3rd_CY,$B43,T$1)</f>
        <v>1434</v>
      </c>
      <c r="U43" s="202" t="n">
        <f aca="false" t="array" ref="U43:U43">INDEX(_Rge_Data_3rd_CY,$B43,U$1)</f>
        <v>550</v>
      </c>
      <c r="V43" s="202" t="n">
        <f aca="false" t="array" ref="V43:V43">INDEX(_Rge_Data_3rd_CY,$B43,V$1)</f>
        <v>0</v>
      </c>
      <c r="W43" s="202" t="n">
        <f aca="false" t="array" ref="W43:W43">INDEX(_Rge_Data_3rd_CY,$B43,W$1)</f>
        <v>0</v>
      </c>
      <c r="X43" s="202" t="n">
        <f aca="false">INDEX(_Rge_Data_3rd_CY,$B43,X$1)</f>
        <v>0</v>
      </c>
      <c r="Y43" s="202" t="n">
        <f aca="false" t="array" ref="Y43:Y43">INDEX(_Rge_Data_3rd_CY,$B43,Y$1)</f>
        <v>0</v>
      </c>
      <c r="Z43" s="202" t="n">
        <f aca="false" t="array" ref="Z43:Z43">INDEX(_Rge_Data_3rd_CY,$B43,Z$1)</f>
        <v>9741.2</v>
      </c>
      <c r="AA43" s="202" t="n">
        <f aca="false">R43-Z43</f>
        <v>294.279999999999</v>
      </c>
      <c r="AB43" s="203" t="n">
        <f aca="false">IFERROR(AA43/R43,)</f>
        <v>0.0293239585949052</v>
      </c>
      <c r="AC43" s="212" t="n">
        <f aca="false" t="array" ref="AC43:AC43">INDEX(_Rge_Data_3rd_CY,$B43,AC$1)</f>
        <v>10035.48</v>
      </c>
      <c r="AD43" s="212" t="n">
        <f aca="false" t="array" ref="AD43:AD43">INDEX(_Rge_Data_3rd_CY,$B43,AD$1)</f>
        <v>7757.2</v>
      </c>
      <c r="AE43" s="212" t="n">
        <f aca="false" t="array" ref="AE43:AE43">INDEX(_Rge_Data_3rd_CY,$B43,AE$1)</f>
        <v>1434</v>
      </c>
      <c r="AF43" s="212" t="n">
        <f aca="false" t="array" ref="AF43:AF43">INDEX(_Rge_Data_3rd_CY,$B43,AF$1)</f>
        <v>550</v>
      </c>
      <c r="AG43" s="212" t="n">
        <f aca="false" t="array" ref="AG43:AG43">INDEX(_Rge_Data_3rd_CY,$B43,AG$1)</f>
        <v>0</v>
      </c>
      <c r="AH43" s="212" t="n">
        <f aca="false" t="array" ref="AH43:AH43">INDEX(_Rge_Data_3rd_CY,$B43,AH$1)</f>
        <v>0</v>
      </c>
      <c r="AI43" s="212" t="n">
        <f aca="false">INDEX(_Rge_Data_3rd_CY,$B43,AI$1)</f>
        <v>0</v>
      </c>
      <c r="AJ43" s="212" t="n">
        <f aca="false" t="array" ref="AJ43:AJ43">INDEX(_Rge_Data_3rd_CY,$B43,AJ$1)</f>
        <v>0</v>
      </c>
      <c r="AK43" s="212" t="n">
        <f aca="false" t="array" ref="AK43:AK43">INDEX(_Rge_Data_3rd_CY,$B43,AK$1)</f>
        <v>9741.2</v>
      </c>
      <c r="AL43" s="212" t="n">
        <f aca="false">AK43+AN43+AO43</f>
        <v>10035.48</v>
      </c>
      <c r="AM43" s="213" t="n">
        <f aca="false">IFERROR(AK43/Z43,0)</f>
        <v>1</v>
      </c>
      <c r="AN43" s="214" t="n">
        <f aca="false">IFERROR(IF(AND($E43="OPEN",$AA43&gt;0),$AA43*_SoP*$AM43,IF(AND($E43="CLOSED",$AA43&gt;0),$AA43*_SoL*$AM43,0)),0)</f>
        <v>294.28</v>
      </c>
      <c r="AO43" s="214" t="n">
        <f aca="false">IFERROR(IF($AA43&lt;0,$AA43*_SoL,0),0)</f>
        <v>0</v>
      </c>
      <c r="AP43" s="215" t="n">
        <f aca="false">AK43+AN43</f>
        <v>10035.48</v>
      </c>
      <c r="AQ43" s="215" t="n">
        <f aca="false">AC43-AO43</f>
        <v>10035.48</v>
      </c>
      <c r="AR43" s="215" t="n">
        <f aca="false">AP43-AQ43</f>
        <v>0</v>
      </c>
      <c r="AS43" s="215" t="n">
        <f aca="false">IF($AR43&gt;=0,$AR43,0)</f>
        <v>0</v>
      </c>
      <c r="AT43" s="215" t="n">
        <f aca="false">IF($AR43&lt;=0,-$AR43,0)</f>
        <v>-0</v>
      </c>
      <c r="AU43" s="214" t="n">
        <f aca="false">IF((R43-AC43)&lt;0,0,R43-AC43)</f>
        <v>0</v>
      </c>
      <c r="AV43" s="214" t="n">
        <f aca="false">IF(AM43&gt;1,0,R43-AM43*R43)</f>
        <v>0</v>
      </c>
      <c r="AW43" s="216"/>
    </row>
    <row r="44" customFormat="false" ht="24.75" hidden="false" customHeight="true" outlineLevel="0" collapsed="false">
      <c r="A44" s="166"/>
      <c r="B44" s="208" t="n">
        <f aca="false">B43+1</f>
        <v>37</v>
      </c>
      <c r="C44" s="166"/>
      <c r="D44" s="209" t="str">
        <f aca="false" t="array" ref="D44:D44">INDEX(_Rge_Projectdata_3rd,$B44,MATCH("Project-ID",_Rge_Headline_Projectdata,0))</f>
        <v>P903607</v>
      </c>
      <c r="E44" s="210" t="str">
        <f aca="false" t="array" ref="E44:E44">INDEX(_Rge_Data_3rd_CY,$B44,E$1)</f>
        <v>Open</v>
      </c>
      <c r="F44" s="199" t="n">
        <f aca="false">INDEX(_Rge_Data_3rd_CY,$B44,F$1)</f>
        <v>0</v>
      </c>
      <c r="G44" s="199" t="n">
        <f aca="false" t="array" ref="G44:G44">INDEX(_Rge_Data_3rd_CY,$B44,G$1)</f>
        <v>0</v>
      </c>
      <c r="H44" s="199" t="n">
        <f aca="false" t="array" ref="H44:H44">INDEX(_Rge_Data_3rd_CY,$B44,H$1)</f>
        <v>0</v>
      </c>
      <c r="I44" s="199" t="n">
        <f aca="false" t="array" ref="I44:I44">INDEX(_Rge_Data_3rd_CY,$B44,I$1)</f>
        <v>0</v>
      </c>
      <c r="J44" s="199" t="n">
        <f aca="false" t="array" ref="J44:J44">INDEX(_Rge_Data_3rd_CY,$B44,J$1)</f>
        <v>0</v>
      </c>
      <c r="K44" s="199" t="n">
        <f aca="false" t="array" ref="K44:K44">INDEX(_Rge_Data_3rd_CY,$B44,K$1)</f>
        <v>0</v>
      </c>
      <c r="L44" s="199" t="n">
        <f aca="false">INDEX(_Rge_Data_3rd_CY,$B44,L$1)</f>
        <v>0</v>
      </c>
      <c r="M44" s="199" t="n">
        <f aca="false" t="array" ref="M44:M44">INDEX(_Rge_Data_3rd_CY,$B44,M$1)</f>
        <v>0</v>
      </c>
      <c r="N44" s="199" t="n">
        <f aca="false" t="array" ref="N44:N44">INDEX(_Rge_Data_3rd_CY,$B44,N$1)</f>
        <v>0</v>
      </c>
      <c r="O44" s="199" t="n">
        <f aca="false">F44-N44</f>
        <v>0</v>
      </c>
      <c r="P44" s="200" t="n">
        <f aca="false">IFERROR(O44/F44,0)</f>
        <v>0</v>
      </c>
      <c r="Q44" s="211" t="str">
        <f aca="false">IF(AND(F44&lt;&gt;0,R44=0),"N","Y")</f>
        <v>Y</v>
      </c>
      <c r="R44" s="202" t="n">
        <f aca="false" t="array" ref="R44:R44">INDEX(_Rge_Data_3rd_CY,$B44,R$1)</f>
        <v>32508.84</v>
      </c>
      <c r="S44" s="202" t="n">
        <f aca="false" t="array" ref="S44:S44">INDEX(_Rge_Data_3rd_CY,$B44,S$1)</f>
        <v>16620</v>
      </c>
      <c r="T44" s="202" t="n">
        <f aca="false" t="array" ref="T44:T44">INDEX(_Rge_Data_3rd_CY,$B44,T$1)</f>
        <v>1105</v>
      </c>
      <c r="U44" s="202" t="n">
        <f aca="false" t="array" ref="U44:U44">INDEX(_Rge_Data_3rd_CY,$B44,U$1)</f>
        <v>0</v>
      </c>
      <c r="V44" s="202" t="n">
        <f aca="false" t="array" ref="V44:V44">INDEX(_Rge_Data_3rd_CY,$B44,V$1)</f>
        <v>2250</v>
      </c>
      <c r="W44" s="202" t="n">
        <f aca="false" t="array" ref="W44:W44">INDEX(_Rge_Data_3rd_CY,$B44,W$1)</f>
        <v>0</v>
      </c>
      <c r="X44" s="202" t="n">
        <f aca="false">INDEX(_Rge_Data_3rd_CY,$B44,X$1)</f>
        <v>0</v>
      </c>
      <c r="Y44" s="202" t="n">
        <f aca="false" t="array" ref="Y44:Y44">INDEX(_Rge_Data_3rd_CY,$B44,Y$1)</f>
        <v>0</v>
      </c>
      <c r="Z44" s="202" t="n">
        <f aca="false" t="array" ref="Z44:Z44">INDEX(_Rge_Data_3rd_CY,$B44,Z$1)</f>
        <v>19975</v>
      </c>
      <c r="AA44" s="202" t="n">
        <f aca="false">R44-Z44</f>
        <v>12533.84</v>
      </c>
      <c r="AB44" s="203" t="n">
        <f aca="false">IFERROR(AA44/R44,)</f>
        <v>0.385551745309891</v>
      </c>
      <c r="AC44" s="212" t="n">
        <f aca="false" t="array" ref="AC44:AC44">INDEX(_Rge_Data_3rd_CY,$B44,AC$1)</f>
        <v>0</v>
      </c>
      <c r="AD44" s="212" t="n">
        <f aca="false" t="array" ref="AD44:AD44">INDEX(_Rge_Data_3rd_CY,$B44,AD$1)</f>
        <v>0</v>
      </c>
      <c r="AE44" s="212" t="n">
        <f aca="false" t="array" ref="AE44:AE44">INDEX(_Rge_Data_3rd_CY,$B44,AE$1)</f>
        <v>1080</v>
      </c>
      <c r="AF44" s="212" t="n">
        <f aca="false" t="array" ref="AF44:AF44">INDEX(_Rge_Data_3rd_CY,$B44,AF$1)</f>
        <v>0</v>
      </c>
      <c r="AG44" s="212" t="n">
        <f aca="false" t="array" ref="AG44:AG44">INDEX(_Rge_Data_3rd_CY,$B44,AG$1)</f>
        <v>0</v>
      </c>
      <c r="AH44" s="212" t="n">
        <f aca="false" t="array" ref="AH44:AH44">INDEX(_Rge_Data_3rd_CY,$B44,AH$1)</f>
        <v>0</v>
      </c>
      <c r="AI44" s="212" t="n">
        <f aca="false">INDEX(_Rge_Data_3rd_CY,$B44,AI$1)</f>
        <v>0</v>
      </c>
      <c r="AJ44" s="212" t="n">
        <f aca="false" t="array" ref="AJ44:AJ44">INDEX(_Rge_Data_3rd_CY,$B44,AJ$1)</f>
        <v>0</v>
      </c>
      <c r="AK44" s="212" t="n">
        <f aca="false" t="array" ref="AK44:AK44">INDEX(_Rge_Data_3rd_CY,$B44,AK$1)</f>
        <v>1080</v>
      </c>
      <c r="AL44" s="212" t="n">
        <f aca="false">AK44+AN44+AO44</f>
        <v>1723.7907304</v>
      </c>
      <c r="AM44" s="213" t="n">
        <f aca="false">IFERROR(AK44/Z44,0)</f>
        <v>0.0540675844806007</v>
      </c>
      <c r="AN44" s="214" t="n">
        <f aca="false">IFERROR(IF(AND($E44="OPEN",$AA44&gt;0),$AA44*_SoP*$AM44,IF(AND($E44="CLOSED",$AA44&gt;0),$AA44*_SoL*$AM44,0)),0)</f>
        <v>643.7907304</v>
      </c>
      <c r="AO44" s="214" t="n">
        <f aca="false">IFERROR(IF($AA44&lt;0,$AA44*_SoL,0),0)</f>
        <v>0</v>
      </c>
      <c r="AP44" s="215" t="n">
        <f aca="false">AK44+AN44</f>
        <v>1723.7907304</v>
      </c>
      <c r="AQ44" s="215" t="n">
        <f aca="false">AC44-AO44</f>
        <v>0</v>
      </c>
      <c r="AR44" s="215" t="n">
        <f aca="false">AP44-AQ44</f>
        <v>1723.7907304</v>
      </c>
      <c r="AS44" s="215" t="n">
        <f aca="false">IF($AR44&gt;=0,$AR44,0)</f>
        <v>1723.7907304</v>
      </c>
      <c r="AT44" s="215" t="n">
        <f aca="false">IF($AR44&lt;=0,-$AR44,0)</f>
        <v>0</v>
      </c>
      <c r="AU44" s="214" t="n">
        <f aca="false">IF((R44-AC44)&lt;0,0,R44-AC44)</f>
        <v>32508.84</v>
      </c>
      <c r="AV44" s="214" t="n">
        <f aca="false">IF(AM44&gt;1,0,R44-AM44*R44)</f>
        <v>30751.1655469337</v>
      </c>
      <c r="AW44" s="216"/>
    </row>
    <row r="45" customFormat="false" ht="24.75" hidden="false" customHeight="true" outlineLevel="0" collapsed="false">
      <c r="A45" s="166"/>
      <c r="B45" s="208" t="n">
        <f aca="false">B44+1</f>
        <v>38</v>
      </c>
      <c r="C45" s="166"/>
      <c r="D45" s="209" t="str">
        <f aca="false" t="array" ref="D45:D45">INDEX(_Rge_Projectdata_3rd,$B45,MATCH("Project-ID",_Rge_Headline_Projectdata,0))</f>
        <v>P903608</v>
      </c>
      <c r="E45" s="210" t="str">
        <f aca="false" t="array" ref="E45:E45">INDEX(_Rge_Data_3rd_CY,$B45,E$1)</f>
        <v>Open</v>
      </c>
      <c r="F45" s="199" t="n">
        <f aca="false">INDEX(_Rge_Data_3rd_CY,$B45,F$1)</f>
        <v>0</v>
      </c>
      <c r="G45" s="199" t="n">
        <f aca="false" t="array" ref="G45:G45">INDEX(_Rge_Data_3rd_CY,$B45,G$1)</f>
        <v>0</v>
      </c>
      <c r="H45" s="199" t="n">
        <f aca="false" t="array" ref="H45:H45">INDEX(_Rge_Data_3rd_CY,$B45,H$1)</f>
        <v>0</v>
      </c>
      <c r="I45" s="199" t="n">
        <f aca="false" t="array" ref="I45:I45">INDEX(_Rge_Data_3rd_CY,$B45,I$1)</f>
        <v>0</v>
      </c>
      <c r="J45" s="199" t="n">
        <f aca="false" t="array" ref="J45:J45">INDEX(_Rge_Data_3rd_CY,$B45,J$1)</f>
        <v>0</v>
      </c>
      <c r="K45" s="199" t="n">
        <f aca="false" t="array" ref="K45:K45">INDEX(_Rge_Data_3rd_CY,$B45,K$1)</f>
        <v>0</v>
      </c>
      <c r="L45" s="199" t="n">
        <f aca="false">INDEX(_Rge_Data_3rd_CY,$B45,L$1)</f>
        <v>0</v>
      </c>
      <c r="M45" s="199" t="n">
        <f aca="false" t="array" ref="M45:M45">INDEX(_Rge_Data_3rd_CY,$B45,M$1)</f>
        <v>0</v>
      </c>
      <c r="N45" s="199" t="n">
        <f aca="false" t="array" ref="N45:N45">INDEX(_Rge_Data_3rd_CY,$B45,N$1)</f>
        <v>0</v>
      </c>
      <c r="O45" s="199" t="n">
        <f aca="false">F45-N45</f>
        <v>0</v>
      </c>
      <c r="P45" s="200" t="n">
        <f aca="false">IFERROR(O45/F45,0)</f>
        <v>0</v>
      </c>
      <c r="Q45" s="211" t="str">
        <f aca="false">IF(AND(F45&lt;&gt;0,R45=0),"N","Y")</f>
        <v>Y</v>
      </c>
      <c r="R45" s="202" t="n">
        <f aca="false" t="array" ref="R45:R45">INDEX(_Rge_Data_3rd_CY,$B45,R$1)</f>
        <v>176235</v>
      </c>
      <c r="S45" s="202" t="n">
        <f aca="false" t="array" ref="S45:S45">INDEX(_Rge_Data_3rd_CY,$B45,S$1)</f>
        <v>110146</v>
      </c>
      <c r="T45" s="202" t="n">
        <f aca="false" t="array" ref="T45:T45">INDEX(_Rge_Data_3rd_CY,$B45,T$1)</f>
        <v>4037.67</v>
      </c>
      <c r="U45" s="202" t="n">
        <f aca="false" t="array" ref="U45:U45">INDEX(_Rge_Data_3rd_CY,$B45,U$1)</f>
        <v>0</v>
      </c>
      <c r="V45" s="202" t="n">
        <f aca="false" t="array" ref="V45:V45">INDEX(_Rge_Data_3rd_CY,$B45,V$1)</f>
        <v>0</v>
      </c>
      <c r="W45" s="202" t="n">
        <f aca="false" t="array" ref="W45:W45">INDEX(_Rge_Data_3rd_CY,$B45,W$1)</f>
        <v>0</v>
      </c>
      <c r="X45" s="202" t="n">
        <f aca="false">INDEX(_Rge_Data_3rd_CY,$B45,X$1)</f>
        <v>0</v>
      </c>
      <c r="Y45" s="202" t="n">
        <f aca="false" t="array" ref="Y45:Y45">INDEX(_Rge_Data_3rd_CY,$B45,Y$1)</f>
        <v>0</v>
      </c>
      <c r="Z45" s="202" t="n">
        <f aca="false" t="array" ref="Z45:Z45">INDEX(_Rge_Data_3rd_CY,$B45,Z$1)</f>
        <v>114183.67</v>
      </c>
      <c r="AA45" s="202" t="n">
        <f aca="false">R45-Z45</f>
        <v>62051.33</v>
      </c>
      <c r="AB45" s="203" t="n">
        <f aca="false">IFERROR(AA45/R45,)</f>
        <v>0.352094249155957</v>
      </c>
      <c r="AC45" s="212" t="n">
        <f aca="false" t="array" ref="AC45:AC45">INDEX(_Rge_Data_3rd_CY,$B45,AC$1)</f>
        <v>42775</v>
      </c>
      <c r="AD45" s="212" t="n">
        <f aca="false" t="array" ref="AD45:AD45">INDEX(_Rge_Data_3rd_CY,$B45,AD$1)</f>
        <v>30058.86</v>
      </c>
      <c r="AE45" s="212" t="n">
        <f aca="false" t="array" ref="AE45:AE45">INDEX(_Rge_Data_3rd_CY,$B45,AE$1)</f>
        <v>4028.67</v>
      </c>
      <c r="AF45" s="212" t="n">
        <f aca="false" t="array" ref="AF45:AF45">INDEX(_Rge_Data_3rd_CY,$B45,AF$1)</f>
        <v>0</v>
      </c>
      <c r="AG45" s="212" t="n">
        <f aca="false" t="array" ref="AG45:AG45">INDEX(_Rge_Data_3rd_CY,$B45,AG$1)</f>
        <v>0</v>
      </c>
      <c r="AH45" s="212" t="n">
        <f aca="false" t="array" ref="AH45:AH45">INDEX(_Rge_Data_3rd_CY,$B45,AH$1)</f>
        <v>0</v>
      </c>
      <c r="AI45" s="212" t="n">
        <f aca="false">INDEX(_Rge_Data_3rd_CY,$B45,AI$1)</f>
        <v>0</v>
      </c>
      <c r="AJ45" s="212" t="n">
        <f aca="false" t="array" ref="AJ45:AJ45">INDEX(_Rge_Data_3rd_CY,$B45,AJ$1)</f>
        <v>0</v>
      </c>
      <c r="AK45" s="212" t="n">
        <f aca="false" t="array" ref="AK45:AK45">INDEX(_Rge_Data_3rd_CY,$B45,AK$1)</f>
        <v>34087.53</v>
      </c>
      <c r="AL45" s="212" t="n">
        <f aca="false">AK45+AN45+AO45</f>
        <v>51685.6484</v>
      </c>
      <c r="AM45" s="213" t="n">
        <f aca="false">IFERROR(AK45/Z45,0)</f>
        <v>0.298532443387045</v>
      </c>
      <c r="AN45" s="214" t="n">
        <f aca="false">IFERROR(IF(AND($E45="OPEN",$AA45&gt;0),$AA45*_SoP*$AM45,IF(AND($E45="CLOSED",$AA45&gt;0),$AA45*_SoL*$AM45,0)),0)</f>
        <v>17598.1184</v>
      </c>
      <c r="AO45" s="214" t="n">
        <f aca="false">IFERROR(IF($AA45&lt;0,$AA45*_SoL,0),0)</f>
        <v>0</v>
      </c>
      <c r="AP45" s="215" t="n">
        <f aca="false">AK45+AN45</f>
        <v>51685.6484</v>
      </c>
      <c r="AQ45" s="215" t="n">
        <f aca="false">AC45-AO45</f>
        <v>42775</v>
      </c>
      <c r="AR45" s="215" t="n">
        <f aca="false">AP45-AQ45</f>
        <v>8910.6484</v>
      </c>
      <c r="AS45" s="215" t="n">
        <f aca="false">IF($AR45&gt;=0,$AR45,0)</f>
        <v>8910.6484</v>
      </c>
      <c r="AT45" s="215" t="n">
        <f aca="false">IF($AR45&lt;=0,-$AR45,0)</f>
        <v>0</v>
      </c>
      <c r="AU45" s="214" t="n">
        <f aca="false">IF((R45-AC45)&lt;0,0,R45-AC45)</f>
        <v>133460</v>
      </c>
      <c r="AV45" s="214" t="n">
        <f aca="false">IF(AM45&gt;1,0,R45-AM45*R45)</f>
        <v>123623.134839684</v>
      </c>
      <c r="AW45" s="216"/>
    </row>
    <row r="46" customFormat="false" ht="24.75" hidden="false" customHeight="true" outlineLevel="0" collapsed="false">
      <c r="A46" s="166"/>
      <c r="B46" s="208" t="n">
        <f aca="false">B45+1</f>
        <v>39</v>
      </c>
      <c r="C46" s="166"/>
      <c r="D46" s="209" t="str">
        <f aca="false" t="array" ref="D46:D46">INDEX(_Rge_Projectdata_3rd,$B46,MATCH("Project-ID",_Rge_Headline_Projectdata,0))</f>
        <v>P903610</v>
      </c>
      <c r="E46" s="210" t="str">
        <f aca="false" t="array" ref="E46:E46">INDEX(_Rge_Data_3rd_CY,$B46,E$1)</f>
        <v>Closed</v>
      </c>
      <c r="F46" s="199" t="n">
        <f aca="false">INDEX(_Rge_Data_3rd_CY,$B46,F$1)</f>
        <v>0</v>
      </c>
      <c r="G46" s="199" t="n">
        <f aca="false" t="array" ref="G46:G46">INDEX(_Rge_Data_3rd_CY,$B46,G$1)</f>
        <v>0</v>
      </c>
      <c r="H46" s="199" t="n">
        <f aca="false" t="array" ref="H46:H46">INDEX(_Rge_Data_3rd_CY,$B46,H$1)</f>
        <v>0</v>
      </c>
      <c r="I46" s="199" t="n">
        <f aca="false" t="array" ref="I46:I46">INDEX(_Rge_Data_3rd_CY,$B46,I$1)</f>
        <v>0</v>
      </c>
      <c r="J46" s="199" t="n">
        <f aca="false" t="array" ref="J46:J46">INDEX(_Rge_Data_3rd_CY,$B46,J$1)</f>
        <v>0</v>
      </c>
      <c r="K46" s="199" t="n">
        <f aca="false" t="array" ref="K46:K46">INDEX(_Rge_Data_3rd_CY,$B46,K$1)</f>
        <v>0</v>
      </c>
      <c r="L46" s="199" t="n">
        <f aca="false">INDEX(_Rge_Data_3rd_CY,$B46,L$1)</f>
        <v>0</v>
      </c>
      <c r="M46" s="199" t="n">
        <f aca="false" t="array" ref="M46:M46">INDEX(_Rge_Data_3rd_CY,$B46,M$1)</f>
        <v>0</v>
      </c>
      <c r="N46" s="199" t="n">
        <f aca="false" t="array" ref="N46:N46">INDEX(_Rge_Data_3rd_CY,$B46,N$1)</f>
        <v>0</v>
      </c>
      <c r="O46" s="199" t="n">
        <f aca="false">F46-N46</f>
        <v>0</v>
      </c>
      <c r="P46" s="200" t="n">
        <f aca="false">IFERROR(O46/F46,0)</f>
        <v>0</v>
      </c>
      <c r="Q46" s="211" t="str">
        <f aca="false">IF(AND(F46&lt;&gt;0,R46=0),"N","Y")</f>
        <v>Y</v>
      </c>
      <c r="R46" s="202" t="n">
        <f aca="false" t="array" ref="R46:R46">INDEX(_Rge_Data_3rd_CY,$B46,R$1)</f>
        <v>1801.1</v>
      </c>
      <c r="S46" s="202" t="n">
        <f aca="false" t="array" ref="S46:S46">INDEX(_Rge_Data_3rd_CY,$B46,S$1)</f>
        <v>0</v>
      </c>
      <c r="T46" s="202" t="n">
        <f aca="false" t="array" ref="T46:T46">INDEX(_Rge_Data_3rd_CY,$B46,T$1)</f>
        <v>0</v>
      </c>
      <c r="U46" s="202" t="n">
        <f aca="false" t="array" ref="U46:U46">INDEX(_Rge_Data_3rd_CY,$B46,U$1)</f>
        <v>0</v>
      </c>
      <c r="V46" s="202" t="n">
        <f aca="false" t="array" ref="V46:V46">INDEX(_Rge_Data_3rd_CY,$B46,V$1)</f>
        <v>1224.75</v>
      </c>
      <c r="W46" s="202" t="n">
        <f aca="false" t="array" ref="W46:W46">INDEX(_Rge_Data_3rd_CY,$B46,W$1)</f>
        <v>0</v>
      </c>
      <c r="X46" s="202" t="n">
        <f aca="false">INDEX(_Rge_Data_3rd_CY,$B46,X$1)</f>
        <v>0</v>
      </c>
      <c r="Y46" s="202" t="n">
        <f aca="false" t="array" ref="Y46:Y46">INDEX(_Rge_Data_3rd_CY,$B46,Y$1)</f>
        <v>0</v>
      </c>
      <c r="Z46" s="202" t="n">
        <f aca="false" t="array" ref="Z46:Z46">INDEX(_Rge_Data_3rd_CY,$B46,Z$1)</f>
        <v>1224.75</v>
      </c>
      <c r="AA46" s="202" t="n">
        <f aca="false">R46-Z46</f>
        <v>576.35</v>
      </c>
      <c r="AB46" s="203" t="n">
        <f aca="false">IFERROR(AA46/R46,)</f>
        <v>0.319998889567486</v>
      </c>
      <c r="AC46" s="212" t="n">
        <f aca="false" t="array" ref="AC46:AC46">INDEX(_Rge_Data_3rd_CY,$B46,AC$1)</f>
        <v>1801.1</v>
      </c>
      <c r="AD46" s="212" t="n">
        <f aca="false" t="array" ref="AD46:AD46">INDEX(_Rge_Data_3rd_CY,$B46,AD$1)</f>
        <v>0</v>
      </c>
      <c r="AE46" s="212" t="n">
        <f aca="false" t="array" ref="AE46:AE46">INDEX(_Rge_Data_3rd_CY,$B46,AE$1)</f>
        <v>0</v>
      </c>
      <c r="AF46" s="212" t="n">
        <f aca="false" t="array" ref="AF46:AF46">INDEX(_Rge_Data_3rd_CY,$B46,AF$1)</f>
        <v>0</v>
      </c>
      <c r="AG46" s="212" t="n">
        <f aca="false" t="array" ref="AG46:AG46">INDEX(_Rge_Data_3rd_CY,$B46,AG$1)</f>
        <v>1224.75</v>
      </c>
      <c r="AH46" s="212" t="n">
        <f aca="false" t="array" ref="AH46:AH46">INDEX(_Rge_Data_3rd_CY,$B46,AH$1)</f>
        <v>0</v>
      </c>
      <c r="AI46" s="212" t="n">
        <f aca="false">INDEX(_Rge_Data_3rd_CY,$B46,AI$1)</f>
        <v>0</v>
      </c>
      <c r="AJ46" s="212" t="n">
        <f aca="false" t="array" ref="AJ46:AJ46">INDEX(_Rge_Data_3rd_CY,$B46,AJ$1)</f>
        <v>0</v>
      </c>
      <c r="AK46" s="212" t="n">
        <f aca="false" t="array" ref="AK46:AK46">INDEX(_Rge_Data_3rd_CY,$B46,AK$1)</f>
        <v>1224.75</v>
      </c>
      <c r="AL46" s="212" t="n">
        <f aca="false">AK46+AN46+AO46</f>
        <v>1801.1</v>
      </c>
      <c r="AM46" s="213" t="n">
        <f aca="false">IFERROR(AK46/Z46,0)</f>
        <v>1</v>
      </c>
      <c r="AN46" s="214" t="n">
        <f aca="false">IFERROR(IF(AND($E46="OPEN",$AA46&gt;0),$AA46*_SoP*$AM46,IF(AND($E46="CLOSED",$AA46&gt;0),$AA46*_SoL*$AM46,0)),0)</f>
        <v>576.35</v>
      </c>
      <c r="AO46" s="214" t="n">
        <f aca="false">IFERROR(IF($AA46&lt;0,$AA46*_SoL,0),0)</f>
        <v>0</v>
      </c>
      <c r="AP46" s="215" t="n">
        <f aca="false">AK46+AN46</f>
        <v>1801.1</v>
      </c>
      <c r="AQ46" s="215" t="n">
        <f aca="false">AC46-AO46</f>
        <v>1801.1</v>
      </c>
      <c r="AR46" s="215" t="n">
        <f aca="false">AP46-AQ46</f>
        <v>0</v>
      </c>
      <c r="AS46" s="215" t="n">
        <f aca="false">IF($AR46&gt;=0,$AR46,0)</f>
        <v>0</v>
      </c>
      <c r="AT46" s="215" t="n">
        <f aca="false">IF($AR46&lt;=0,-$AR46,0)</f>
        <v>-0</v>
      </c>
      <c r="AU46" s="214" t="n">
        <f aca="false">IF((R46-AC46)&lt;0,0,R46-AC46)</f>
        <v>0</v>
      </c>
      <c r="AV46" s="214" t="n">
        <f aca="false">IF(AM46&gt;1,0,R46-AM46*R46)</f>
        <v>0</v>
      </c>
      <c r="AW46" s="216"/>
    </row>
    <row r="47" customFormat="false" ht="24.75" hidden="false" customHeight="true" outlineLevel="0" collapsed="false">
      <c r="A47" s="166"/>
      <c r="B47" s="208" t="n">
        <f aca="false">B46+1</f>
        <v>40</v>
      </c>
      <c r="C47" s="166"/>
      <c r="D47" s="209" t="str">
        <f aca="false" t="array" ref="D47:D47">INDEX(_Rge_Projectdata_3rd,$B47,MATCH("Project-ID",_Rge_Headline_Projectdata,0))</f>
        <v>P903612</v>
      </c>
      <c r="E47" s="210" t="str">
        <f aca="false" t="array" ref="E47:E47">INDEX(_Rge_Data_3rd_CY,$B47,E$1)</f>
        <v>Closed</v>
      </c>
      <c r="F47" s="199" t="n">
        <f aca="false">INDEX(_Rge_Data_3rd_CY,$B47,F$1)</f>
        <v>0</v>
      </c>
      <c r="G47" s="199" t="n">
        <f aca="false" t="array" ref="G47:G47">INDEX(_Rge_Data_3rd_CY,$B47,G$1)</f>
        <v>0</v>
      </c>
      <c r="H47" s="199" t="n">
        <f aca="false" t="array" ref="H47:H47">INDEX(_Rge_Data_3rd_CY,$B47,H$1)</f>
        <v>0</v>
      </c>
      <c r="I47" s="199" t="n">
        <f aca="false" t="array" ref="I47:I47">INDEX(_Rge_Data_3rd_CY,$B47,I$1)</f>
        <v>0</v>
      </c>
      <c r="J47" s="199" t="n">
        <f aca="false" t="array" ref="J47:J47">INDEX(_Rge_Data_3rd_CY,$B47,J$1)</f>
        <v>0</v>
      </c>
      <c r="K47" s="199" t="n">
        <f aca="false" t="array" ref="K47:K47">INDEX(_Rge_Data_3rd_CY,$B47,K$1)</f>
        <v>0</v>
      </c>
      <c r="L47" s="199" t="n">
        <f aca="false">INDEX(_Rge_Data_3rd_CY,$B47,L$1)</f>
        <v>0</v>
      </c>
      <c r="M47" s="199" t="n">
        <f aca="false" t="array" ref="M47:M47">INDEX(_Rge_Data_3rd_CY,$B47,M$1)</f>
        <v>0</v>
      </c>
      <c r="N47" s="199" t="n">
        <f aca="false" t="array" ref="N47:N47">INDEX(_Rge_Data_3rd_CY,$B47,N$1)</f>
        <v>0</v>
      </c>
      <c r="O47" s="199" t="n">
        <f aca="false">F47-N47</f>
        <v>0</v>
      </c>
      <c r="P47" s="200" t="n">
        <f aca="false">IFERROR(O47/F47,0)</f>
        <v>0</v>
      </c>
      <c r="Q47" s="211" t="str">
        <f aca="false">IF(AND(F47&lt;&gt;0,R47=0),"N","Y")</f>
        <v>Y</v>
      </c>
      <c r="R47" s="202" t="n">
        <f aca="false" t="array" ref="R47:R47">INDEX(_Rge_Data_3rd_CY,$B47,R$1)</f>
        <v>13104.7</v>
      </c>
      <c r="S47" s="202" t="n">
        <f aca="false" t="array" ref="S47:S47">INDEX(_Rge_Data_3rd_CY,$B47,S$1)</f>
        <v>8816.26</v>
      </c>
      <c r="T47" s="202" t="n">
        <f aca="false" t="array" ref="T47:T47">INDEX(_Rge_Data_3rd_CY,$B47,T$1)</f>
        <v>2634.67</v>
      </c>
      <c r="U47" s="202" t="n">
        <f aca="false" t="array" ref="U47:U47">INDEX(_Rge_Data_3rd_CY,$B47,U$1)</f>
        <v>0</v>
      </c>
      <c r="V47" s="202" t="n">
        <f aca="false" t="array" ref="V47:V47">INDEX(_Rge_Data_3rd_CY,$B47,V$1)</f>
        <v>0</v>
      </c>
      <c r="W47" s="202" t="n">
        <f aca="false" t="array" ref="W47:W47">INDEX(_Rge_Data_3rd_CY,$B47,W$1)</f>
        <v>0</v>
      </c>
      <c r="X47" s="202" t="n">
        <f aca="false">INDEX(_Rge_Data_3rd_CY,$B47,X$1)</f>
        <v>0</v>
      </c>
      <c r="Y47" s="202" t="n">
        <f aca="false" t="array" ref="Y47:Y47">INDEX(_Rge_Data_3rd_CY,$B47,Y$1)</f>
        <v>0</v>
      </c>
      <c r="Z47" s="202" t="n">
        <f aca="false" t="array" ref="Z47:Z47">INDEX(_Rge_Data_3rd_CY,$B47,Z$1)</f>
        <v>11450.93</v>
      </c>
      <c r="AA47" s="202" t="n">
        <f aca="false">R47-Z47</f>
        <v>1653.77</v>
      </c>
      <c r="AB47" s="203" t="n">
        <f aca="false">IFERROR(AA47/R47,)</f>
        <v>0.12619670805131</v>
      </c>
      <c r="AC47" s="212" t="n">
        <f aca="false" t="array" ref="AC47:AC47">INDEX(_Rge_Data_3rd_CY,$B47,AC$1)</f>
        <v>13104.7</v>
      </c>
      <c r="AD47" s="212" t="n">
        <f aca="false" t="array" ref="AD47:AD47">INDEX(_Rge_Data_3rd_CY,$B47,AD$1)</f>
        <v>8816.26</v>
      </c>
      <c r="AE47" s="212" t="n">
        <f aca="false" t="array" ref="AE47:AE47">INDEX(_Rge_Data_3rd_CY,$B47,AE$1)</f>
        <v>2634.67</v>
      </c>
      <c r="AF47" s="212" t="n">
        <f aca="false" t="array" ref="AF47:AF47">INDEX(_Rge_Data_3rd_CY,$B47,AF$1)</f>
        <v>0</v>
      </c>
      <c r="AG47" s="212" t="n">
        <f aca="false" t="array" ref="AG47:AG47">INDEX(_Rge_Data_3rd_CY,$B47,AG$1)</f>
        <v>0</v>
      </c>
      <c r="AH47" s="212" t="n">
        <f aca="false" t="array" ref="AH47:AH47">INDEX(_Rge_Data_3rd_CY,$B47,AH$1)</f>
        <v>0</v>
      </c>
      <c r="AI47" s="212" t="n">
        <f aca="false">INDEX(_Rge_Data_3rd_CY,$B47,AI$1)</f>
        <v>0</v>
      </c>
      <c r="AJ47" s="212" t="n">
        <f aca="false" t="array" ref="AJ47:AJ47">INDEX(_Rge_Data_3rd_CY,$B47,AJ$1)</f>
        <v>0</v>
      </c>
      <c r="AK47" s="212" t="n">
        <f aca="false" t="array" ref="AK47:AK47">INDEX(_Rge_Data_3rd_CY,$B47,AK$1)</f>
        <v>11450.93</v>
      </c>
      <c r="AL47" s="212" t="n">
        <f aca="false">AK47+AN47+AO47</f>
        <v>13104.7</v>
      </c>
      <c r="AM47" s="213" t="n">
        <f aca="false">IFERROR(AK47/Z47,0)</f>
        <v>1</v>
      </c>
      <c r="AN47" s="214" t="n">
        <f aca="false">IFERROR(IF(AND($E47="OPEN",$AA47&gt;0),$AA47*_SoP*$AM47,IF(AND($E47="CLOSED",$AA47&gt;0),$AA47*_SoL*$AM47,0)),0)</f>
        <v>1653.77</v>
      </c>
      <c r="AO47" s="214" t="n">
        <f aca="false">IFERROR(IF($AA47&lt;0,$AA47*_SoL,0),0)</f>
        <v>0</v>
      </c>
      <c r="AP47" s="215" t="n">
        <f aca="false">AK47+AN47</f>
        <v>13104.7</v>
      </c>
      <c r="AQ47" s="215" t="n">
        <f aca="false">AC47-AO47</f>
        <v>13104.7</v>
      </c>
      <c r="AR47" s="215" t="n">
        <f aca="false">AP47-AQ47</f>
        <v>0</v>
      </c>
      <c r="AS47" s="215" t="n">
        <f aca="false">IF($AR47&gt;=0,$AR47,0)</f>
        <v>0</v>
      </c>
      <c r="AT47" s="215" t="n">
        <f aca="false">IF($AR47&lt;=0,-$AR47,0)</f>
        <v>-0</v>
      </c>
      <c r="AU47" s="214" t="n">
        <f aca="false">IF((R47-AC47)&lt;0,0,R47-AC47)</f>
        <v>0</v>
      </c>
      <c r="AV47" s="214" t="n">
        <f aca="false">IF(AM47&gt;1,0,R47-AM47*R47)</f>
        <v>0</v>
      </c>
      <c r="AW47" s="216"/>
    </row>
    <row r="48" customFormat="false" ht="24.75" hidden="false" customHeight="true" outlineLevel="0" collapsed="false">
      <c r="A48" s="166"/>
      <c r="B48" s="208" t="n">
        <f aca="false">B47+1</f>
        <v>41</v>
      </c>
      <c r="C48" s="166"/>
      <c r="D48" s="209" t="str">
        <f aca="false" t="array" ref="D48:D48">INDEX(_Rge_Projectdata_3rd,$B48,MATCH("Project-ID",_Rge_Headline_Projectdata,0))</f>
        <v>P903613</v>
      </c>
      <c r="E48" s="210" t="str">
        <f aca="false" t="array" ref="E48:E48">INDEX(_Rge_Data_3rd_CY,$B48,E$1)</f>
        <v>Closed</v>
      </c>
      <c r="F48" s="199" t="n">
        <f aca="false">INDEX(_Rge_Data_3rd_CY,$B48,F$1)</f>
        <v>0</v>
      </c>
      <c r="G48" s="199" t="n">
        <f aca="false" t="array" ref="G48:G48">INDEX(_Rge_Data_3rd_CY,$B48,G$1)</f>
        <v>0</v>
      </c>
      <c r="H48" s="199" t="n">
        <f aca="false" t="array" ref="H48:H48">INDEX(_Rge_Data_3rd_CY,$B48,H$1)</f>
        <v>0</v>
      </c>
      <c r="I48" s="199" t="n">
        <f aca="false" t="array" ref="I48:I48">INDEX(_Rge_Data_3rd_CY,$B48,I$1)</f>
        <v>0</v>
      </c>
      <c r="J48" s="199" t="n">
        <f aca="false" t="array" ref="J48:J48">INDEX(_Rge_Data_3rd_CY,$B48,J$1)</f>
        <v>0</v>
      </c>
      <c r="K48" s="199" t="n">
        <f aca="false" t="array" ref="K48:K48">INDEX(_Rge_Data_3rd_CY,$B48,K$1)</f>
        <v>0</v>
      </c>
      <c r="L48" s="199" t="n">
        <f aca="false">INDEX(_Rge_Data_3rd_CY,$B48,L$1)</f>
        <v>0</v>
      </c>
      <c r="M48" s="199" t="n">
        <f aca="false" t="array" ref="M48:M48">INDEX(_Rge_Data_3rd_CY,$B48,M$1)</f>
        <v>0</v>
      </c>
      <c r="N48" s="199" t="n">
        <f aca="false" t="array" ref="N48:N48">INDEX(_Rge_Data_3rd_CY,$B48,N$1)</f>
        <v>0</v>
      </c>
      <c r="O48" s="199" t="n">
        <f aca="false">F48-N48</f>
        <v>0</v>
      </c>
      <c r="P48" s="200" t="n">
        <f aca="false">IFERROR(O48/F48,0)</f>
        <v>0</v>
      </c>
      <c r="Q48" s="211" t="str">
        <f aca="false">IF(AND(F48&lt;&gt;0,R48=0),"N","Y")</f>
        <v>Y</v>
      </c>
      <c r="R48" s="202" t="n">
        <f aca="false" t="array" ref="R48:R48">INDEX(_Rge_Data_3rd_CY,$B48,R$1)</f>
        <v>84300</v>
      </c>
      <c r="S48" s="202" t="n">
        <f aca="false" t="array" ref="S48:S48">INDEX(_Rge_Data_3rd_CY,$B48,S$1)</f>
        <v>55378.24</v>
      </c>
      <c r="T48" s="202" t="n">
        <f aca="false" t="array" ref="T48:T48">INDEX(_Rge_Data_3rd_CY,$B48,T$1)</f>
        <v>1770</v>
      </c>
      <c r="U48" s="202" t="n">
        <f aca="false" t="array" ref="U48:U48">INDEX(_Rge_Data_3rd_CY,$B48,U$1)</f>
        <v>0</v>
      </c>
      <c r="V48" s="202" t="n">
        <f aca="false" t="array" ref="V48:V48">INDEX(_Rge_Data_3rd_CY,$B48,V$1)</f>
        <v>0</v>
      </c>
      <c r="W48" s="202" t="n">
        <f aca="false" t="array" ref="W48:W48">INDEX(_Rge_Data_3rd_CY,$B48,W$1)</f>
        <v>0</v>
      </c>
      <c r="X48" s="202" t="n">
        <f aca="false">INDEX(_Rge_Data_3rd_CY,$B48,X$1)</f>
        <v>0</v>
      </c>
      <c r="Y48" s="202" t="n">
        <f aca="false" t="array" ref="Y48:Y48">INDEX(_Rge_Data_3rd_CY,$B48,Y$1)</f>
        <v>0</v>
      </c>
      <c r="Z48" s="202" t="n">
        <f aca="false" t="array" ref="Z48:Z48">INDEX(_Rge_Data_3rd_CY,$B48,Z$1)</f>
        <v>57148.24</v>
      </c>
      <c r="AA48" s="202" t="n">
        <f aca="false">R48-Z48</f>
        <v>27151.76</v>
      </c>
      <c r="AB48" s="203" t="n">
        <f aca="false">IFERROR(AA48/R48,)</f>
        <v>0.322084934756821</v>
      </c>
      <c r="AC48" s="212" t="n">
        <f aca="false" t="array" ref="AC48:AC48">INDEX(_Rge_Data_3rd_CY,$B48,AC$1)</f>
        <v>84300</v>
      </c>
      <c r="AD48" s="212" t="n">
        <f aca="false" t="array" ref="AD48:AD48">INDEX(_Rge_Data_3rd_CY,$B48,AD$1)</f>
        <v>55378.24</v>
      </c>
      <c r="AE48" s="212" t="n">
        <f aca="false" t="array" ref="AE48:AE48">INDEX(_Rge_Data_3rd_CY,$B48,AE$1)</f>
        <v>1770</v>
      </c>
      <c r="AF48" s="212" t="n">
        <f aca="false" t="array" ref="AF48:AF48">INDEX(_Rge_Data_3rd_CY,$B48,AF$1)</f>
        <v>0</v>
      </c>
      <c r="AG48" s="212" t="n">
        <f aca="false" t="array" ref="AG48:AG48">INDEX(_Rge_Data_3rd_CY,$B48,AG$1)</f>
        <v>0</v>
      </c>
      <c r="AH48" s="212" t="n">
        <f aca="false" t="array" ref="AH48:AH48">INDEX(_Rge_Data_3rd_CY,$B48,AH$1)</f>
        <v>0</v>
      </c>
      <c r="AI48" s="212" t="n">
        <f aca="false">INDEX(_Rge_Data_3rd_CY,$B48,AI$1)</f>
        <v>0</v>
      </c>
      <c r="AJ48" s="212" t="n">
        <f aca="false" t="array" ref="AJ48:AJ48">INDEX(_Rge_Data_3rd_CY,$B48,AJ$1)</f>
        <v>0</v>
      </c>
      <c r="AK48" s="212" t="n">
        <f aca="false" t="array" ref="AK48:AK48">INDEX(_Rge_Data_3rd_CY,$B48,AK$1)</f>
        <v>57148.24</v>
      </c>
      <c r="AL48" s="212" t="n">
        <f aca="false">AK48+AN48+AO48</f>
        <v>84300</v>
      </c>
      <c r="AM48" s="213" t="n">
        <f aca="false">IFERROR(AK48/Z48,0)</f>
        <v>1</v>
      </c>
      <c r="AN48" s="214" t="n">
        <f aca="false">IFERROR(IF(AND($E48="OPEN",$AA48&gt;0),$AA48*_SoP*$AM48,IF(AND($E48="CLOSED",$AA48&gt;0),$AA48*_SoL*$AM48,0)),0)</f>
        <v>27151.76</v>
      </c>
      <c r="AO48" s="214" t="n">
        <f aca="false">IFERROR(IF($AA48&lt;0,$AA48*_SoL,0),0)</f>
        <v>0</v>
      </c>
      <c r="AP48" s="215" t="n">
        <f aca="false">AK48+AN48</f>
        <v>84300</v>
      </c>
      <c r="AQ48" s="215" t="n">
        <f aca="false">AC48-AO48</f>
        <v>84300</v>
      </c>
      <c r="AR48" s="215" t="n">
        <f aca="false">AP48-AQ48</f>
        <v>0</v>
      </c>
      <c r="AS48" s="215" t="n">
        <f aca="false">IF($AR48&gt;=0,$AR48,0)</f>
        <v>0</v>
      </c>
      <c r="AT48" s="215" t="n">
        <f aca="false">IF($AR48&lt;=0,-$AR48,0)</f>
        <v>-0</v>
      </c>
      <c r="AU48" s="214" t="n">
        <f aca="false">IF((R48-AC48)&lt;0,0,R48-AC48)</f>
        <v>0</v>
      </c>
      <c r="AV48" s="214" t="n">
        <f aca="false">IF(AM48&gt;1,0,R48-AM48*R48)</f>
        <v>0</v>
      </c>
      <c r="AW48" s="216"/>
    </row>
    <row r="49" customFormat="false" ht="24.75" hidden="false" customHeight="true" outlineLevel="0" collapsed="false">
      <c r="A49" s="166"/>
      <c r="B49" s="208" t="n">
        <f aca="false">B48+1</f>
        <v>42</v>
      </c>
      <c r="C49" s="166"/>
      <c r="D49" s="209" t="str">
        <f aca="false" t="array" ref="D49:D49">INDEX(_Rge_Projectdata_3rd,$B49,MATCH("Project-ID",_Rge_Headline_Projectdata,0))</f>
        <v>P903532</v>
      </c>
      <c r="E49" s="210" t="str">
        <f aca="false" t="array" ref="E49:E49">INDEX(_Rge_Data_3rd_CY,$B49,E$1)</f>
        <v>Open</v>
      </c>
      <c r="F49" s="199" t="n">
        <f aca="false">INDEX(_Rge_Data_3rd_CY,$B49,F$1)</f>
        <v>0</v>
      </c>
      <c r="G49" s="199" t="n">
        <f aca="false" t="array" ref="G49:G49">INDEX(_Rge_Data_3rd_CY,$B49,G$1)</f>
        <v>0</v>
      </c>
      <c r="H49" s="199" t="n">
        <f aca="false" t="array" ref="H49:H49">INDEX(_Rge_Data_3rd_CY,$B49,H$1)</f>
        <v>0</v>
      </c>
      <c r="I49" s="199" t="n">
        <f aca="false" t="array" ref="I49:I49">INDEX(_Rge_Data_3rd_CY,$B49,I$1)</f>
        <v>0</v>
      </c>
      <c r="J49" s="199" t="n">
        <f aca="false" t="array" ref="J49:J49">INDEX(_Rge_Data_3rd_CY,$B49,J$1)</f>
        <v>0</v>
      </c>
      <c r="K49" s="199" t="n">
        <f aca="false" t="array" ref="K49:K49">INDEX(_Rge_Data_3rd_CY,$B49,K$1)</f>
        <v>0</v>
      </c>
      <c r="L49" s="199" t="n">
        <f aca="false">INDEX(_Rge_Data_3rd_CY,$B49,L$1)</f>
        <v>0</v>
      </c>
      <c r="M49" s="199" t="n">
        <f aca="false" t="array" ref="M49:M49">INDEX(_Rge_Data_3rd_CY,$B49,M$1)</f>
        <v>0</v>
      </c>
      <c r="N49" s="199" t="n">
        <f aca="false" t="array" ref="N49:N49">INDEX(_Rge_Data_3rd_CY,$B49,N$1)</f>
        <v>0</v>
      </c>
      <c r="O49" s="199" t="n">
        <f aca="false">F49-N49</f>
        <v>0</v>
      </c>
      <c r="P49" s="200" t="n">
        <f aca="false">IFERROR(O49/F49,0)</f>
        <v>0</v>
      </c>
      <c r="Q49" s="211" t="str">
        <f aca="false">IF(AND(F49&lt;&gt;0,R49=0),"N","Y")</f>
        <v>Y</v>
      </c>
      <c r="R49" s="202" t="n">
        <f aca="false" t="array" ref="R49:R49">INDEX(_Rge_Data_3rd_CY,$B49,R$1)</f>
        <v>72500</v>
      </c>
      <c r="S49" s="202" t="n">
        <f aca="false" t="array" ref="S49:S49">INDEX(_Rge_Data_3rd_CY,$B49,S$1)</f>
        <v>44000</v>
      </c>
      <c r="T49" s="202" t="n">
        <f aca="false" t="array" ref="T49:T49">INDEX(_Rge_Data_3rd_CY,$B49,T$1)</f>
        <v>2266.67</v>
      </c>
      <c r="U49" s="202" t="n">
        <f aca="false" t="array" ref="U49:U49">INDEX(_Rge_Data_3rd_CY,$B49,U$1)</f>
        <v>0</v>
      </c>
      <c r="V49" s="202" t="n">
        <f aca="false" t="array" ref="V49:V49">INDEX(_Rge_Data_3rd_CY,$B49,V$1)</f>
        <v>0</v>
      </c>
      <c r="W49" s="202" t="n">
        <f aca="false" t="array" ref="W49:W49">INDEX(_Rge_Data_3rd_CY,$B49,W$1)</f>
        <v>0</v>
      </c>
      <c r="X49" s="202" t="n">
        <f aca="false">INDEX(_Rge_Data_3rd_CY,$B49,X$1)</f>
        <v>0</v>
      </c>
      <c r="Y49" s="202" t="n">
        <f aca="false" t="array" ref="Y49:Y49">INDEX(_Rge_Data_3rd_CY,$B49,Y$1)</f>
        <v>0</v>
      </c>
      <c r="Z49" s="202" t="n">
        <f aca="false" t="array" ref="Z49:Z49">INDEX(_Rge_Data_3rd_CY,$B49,Z$1)</f>
        <v>46266.67</v>
      </c>
      <c r="AA49" s="202" t="n">
        <f aca="false">R49-Z49</f>
        <v>26233.33</v>
      </c>
      <c r="AB49" s="203" t="n">
        <f aca="false">IFERROR(AA49/R49,)</f>
        <v>0.361839034482759</v>
      </c>
      <c r="AC49" s="212" t="n">
        <f aca="false" t="array" ref="AC49:AC49">INDEX(_Rge_Data_3rd_CY,$B49,AC$1)</f>
        <v>0</v>
      </c>
      <c r="AD49" s="212" t="n">
        <f aca="false" t="array" ref="AD49:AD49">INDEX(_Rge_Data_3rd_CY,$B49,AD$1)</f>
        <v>466.67</v>
      </c>
      <c r="AE49" s="212" t="n">
        <f aca="false" t="array" ref="AE49:AE49">INDEX(_Rge_Data_3rd_CY,$B49,AE$1)</f>
        <v>2296.67</v>
      </c>
      <c r="AF49" s="212" t="n">
        <f aca="false" t="array" ref="AF49:AF49">INDEX(_Rge_Data_3rd_CY,$B49,AF$1)</f>
        <v>0</v>
      </c>
      <c r="AG49" s="212" t="n">
        <f aca="false" t="array" ref="AG49:AG49">INDEX(_Rge_Data_3rd_CY,$B49,AG$1)</f>
        <v>0</v>
      </c>
      <c r="AH49" s="212" t="n">
        <f aca="false" t="array" ref="AH49:AH49">INDEX(_Rge_Data_3rd_CY,$B49,AH$1)</f>
        <v>0</v>
      </c>
      <c r="AI49" s="212" t="n">
        <f aca="false">INDEX(_Rge_Data_3rd_CY,$B49,AI$1)</f>
        <v>0</v>
      </c>
      <c r="AJ49" s="212" t="n">
        <f aca="false" t="array" ref="AJ49:AJ49">INDEX(_Rge_Data_3rd_CY,$B49,AJ$1)</f>
        <v>0</v>
      </c>
      <c r="AK49" s="212" t="n">
        <f aca="false" t="array" ref="AK49:AK49">INDEX(_Rge_Data_3rd_CY,$B49,AK$1)</f>
        <v>2763.34</v>
      </c>
      <c r="AL49" s="212" t="n">
        <f aca="false">AK49+AN49+AO49</f>
        <v>4251.82036</v>
      </c>
      <c r="AM49" s="213" t="n">
        <f aca="false">IFERROR(AK49/Z49,0)</f>
        <v>0.0597263645730285</v>
      </c>
      <c r="AN49" s="214" t="n">
        <f aca="false">IFERROR(IF(AND($E49="OPEN",$AA49&gt;0),$AA49*_SoP*$AM49,IF(AND($E49="CLOSED",$AA49&gt;0),$AA49*_SoL*$AM49,0)),0)</f>
        <v>1488.48036</v>
      </c>
      <c r="AO49" s="214" t="n">
        <f aca="false">IFERROR(IF($AA49&lt;0,$AA49*_SoL,0),0)</f>
        <v>0</v>
      </c>
      <c r="AP49" s="215" t="n">
        <f aca="false">AK49+AN49</f>
        <v>4251.82036</v>
      </c>
      <c r="AQ49" s="215" t="n">
        <f aca="false">AC49-AO49</f>
        <v>0</v>
      </c>
      <c r="AR49" s="215" t="n">
        <f aca="false">AP49-AQ49</f>
        <v>4251.82036</v>
      </c>
      <c r="AS49" s="215" t="n">
        <f aca="false">IF($AR49&gt;=0,$AR49,0)</f>
        <v>4251.82036</v>
      </c>
      <c r="AT49" s="215" t="n">
        <f aca="false">IF($AR49&lt;=0,-$AR49,0)</f>
        <v>0</v>
      </c>
      <c r="AU49" s="214" t="n">
        <f aca="false">IF((R49-AC49)&lt;0,0,R49-AC49)</f>
        <v>72500</v>
      </c>
      <c r="AV49" s="214" t="n">
        <f aca="false">IF(AM49&gt;1,0,R49-AM49*R49)</f>
        <v>68169.8385684554</v>
      </c>
      <c r="AW49" s="216"/>
    </row>
    <row r="50" customFormat="false" ht="24.75" hidden="false" customHeight="true" outlineLevel="0" collapsed="false">
      <c r="A50" s="166"/>
      <c r="B50" s="208" t="n">
        <f aca="false">B49+1</f>
        <v>43</v>
      </c>
      <c r="C50" s="166"/>
      <c r="D50" s="209" t="str">
        <f aca="false" t="array" ref="D50:D50">INDEX(_Rge_Projectdata_3rd,$B50,MATCH("Project-ID",_Rge_Headline_Projectdata,0))</f>
        <v>P903533</v>
      </c>
      <c r="E50" s="210" t="str">
        <f aca="false" t="array" ref="E50:E50">INDEX(_Rge_Data_3rd_CY,$B50,E$1)</f>
        <v>Open</v>
      </c>
      <c r="F50" s="199" t="n">
        <f aca="false">INDEX(_Rge_Data_3rd_CY,$B50,F$1)</f>
        <v>0</v>
      </c>
      <c r="G50" s="199" t="n">
        <f aca="false" t="array" ref="G50:G50">INDEX(_Rge_Data_3rd_CY,$B50,G$1)</f>
        <v>0</v>
      </c>
      <c r="H50" s="199" t="n">
        <f aca="false" t="array" ref="H50:H50">INDEX(_Rge_Data_3rd_CY,$B50,H$1)</f>
        <v>0</v>
      </c>
      <c r="I50" s="199" t="n">
        <f aca="false" t="array" ref="I50:I50">INDEX(_Rge_Data_3rd_CY,$B50,I$1)</f>
        <v>0</v>
      </c>
      <c r="J50" s="199" t="n">
        <f aca="false" t="array" ref="J50:J50">INDEX(_Rge_Data_3rd_CY,$B50,J$1)</f>
        <v>0</v>
      </c>
      <c r="K50" s="199" t="n">
        <f aca="false" t="array" ref="K50:K50">INDEX(_Rge_Data_3rd_CY,$B50,K$1)</f>
        <v>0</v>
      </c>
      <c r="L50" s="199" t="n">
        <f aca="false">INDEX(_Rge_Data_3rd_CY,$B50,L$1)</f>
        <v>0</v>
      </c>
      <c r="M50" s="199" t="n">
        <f aca="false" t="array" ref="M50:M50">INDEX(_Rge_Data_3rd_CY,$B50,M$1)</f>
        <v>0</v>
      </c>
      <c r="N50" s="199" t="n">
        <f aca="false" t="array" ref="N50:N50">INDEX(_Rge_Data_3rd_CY,$B50,N$1)</f>
        <v>0</v>
      </c>
      <c r="O50" s="199" t="n">
        <f aca="false">F50-N50</f>
        <v>0</v>
      </c>
      <c r="P50" s="200" t="n">
        <f aca="false">IFERROR(O50/F50,0)</f>
        <v>0</v>
      </c>
      <c r="Q50" s="211" t="str">
        <f aca="false">IF(AND(F50&lt;&gt;0,R50=0),"N","Y")</f>
        <v>Y</v>
      </c>
      <c r="R50" s="202" t="n">
        <f aca="false" t="array" ref="R50:R50">INDEX(_Rge_Data_3rd_CY,$B50,R$1)</f>
        <v>205000</v>
      </c>
      <c r="S50" s="202" t="n">
        <f aca="false" t="array" ref="S50:S50">INDEX(_Rge_Data_3rd_CY,$B50,S$1)</f>
        <v>106190</v>
      </c>
      <c r="T50" s="202" t="n">
        <f aca="false" t="array" ref="T50:T50">INDEX(_Rge_Data_3rd_CY,$B50,T$1)</f>
        <v>3500</v>
      </c>
      <c r="U50" s="202" t="n">
        <f aca="false" t="array" ref="U50:U50">INDEX(_Rge_Data_3rd_CY,$B50,U$1)</f>
        <v>0</v>
      </c>
      <c r="V50" s="202" t="n">
        <f aca="false" t="array" ref="V50:V50">INDEX(_Rge_Data_3rd_CY,$B50,V$1)</f>
        <v>0</v>
      </c>
      <c r="W50" s="202" t="n">
        <f aca="false" t="array" ref="W50:W50">INDEX(_Rge_Data_3rd_CY,$B50,W$1)</f>
        <v>0</v>
      </c>
      <c r="X50" s="202" t="n">
        <f aca="false">INDEX(_Rge_Data_3rd_CY,$B50,X$1)</f>
        <v>0</v>
      </c>
      <c r="Y50" s="202" t="n">
        <f aca="false" t="array" ref="Y50:Y50">INDEX(_Rge_Data_3rd_CY,$B50,Y$1)</f>
        <v>0</v>
      </c>
      <c r="Z50" s="202" t="n">
        <f aca="false" t="array" ref="Z50:Z50">INDEX(_Rge_Data_3rd_CY,$B50,Z$1)</f>
        <v>109690</v>
      </c>
      <c r="AA50" s="202" t="n">
        <f aca="false">R50-Z50</f>
        <v>95310</v>
      </c>
      <c r="AB50" s="203" t="n">
        <f aca="false">IFERROR(AA50/R50,)</f>
        <v>0.464926829268293</v>
      </c>
      <c r="AC50" s="212" t="n">
        <f aca="false" t="array" ref="AC50:AC50">INDEX(_Rge_Data_3rd_CY,$B50,AC$1)</f>
        <v>0</v>
      </c>
      <c r="AD50" s="212" t="n">
        <f aca="false" t="array" ref="AD50:AD50">INDEX(_Rge_Data_3rd_CY,$B50,AD$1)</f>
        <v>0</v>
      </c>
      <c r="AE50" s="212" t="n">
        <f aca="false" t="array" ref="AE50:AE50">INDEX(_Rge_Data_3rd_CY,$B50,AE$1)</f>
        <v>0</v>
      </c>
      <c r="AF50" s="212" t="n">
        <f aca="false" t="array" ref="AF50:AF50">INDEX(_Rge_Data_3rd_CY,$B50,AF$1)</f>
        <v>0</v>
      </c>
      <c r="AG50" s="212" t="n">
        <f aca="false" t="array" ref="AG50:AG50">INDEX(_Rge_Data_3rd_CY,$B50,AG$1)</f>
        <v>0</v>
      </c>
      <c r="AH50" s="212" t="n">
        <f aca="false" t="array" ref="AH50:AH50">INDEX(_Rge_Data_3rd_CY,$B50,AH$1)</f>
        <v>0</v>
      </c>
      <c r="AI50" s="212" t="n">
        <f aca="false">INDEX(_Rge_Data_3rd_CY,$B50,AI$1)</f>
        <v>0</v>
      </c>
      <c r="AJ50" s="212" t="n">
        <f aca="false" t="array" ref="AJ50:AJ50">INDEX(_Rge_Data_3rd_CY,$B50,AJ$1)</f>
        <v>0</v>
      </c>
      <c r="AK50" s="212" t="n">
        <f aca="false" t="array" ref="AK50:AK50">INDEX(_Rge_Data_3rd_CY,$B50,AK$1)</f>
        <v>0</v>
      </c>
      <c r="AL50" s="212" t="n">
        <f aca="false">AK50+AN50+AO50</f>
        <v>0</v>
      </c>
      <c r="AM50" s="213" t="n">
        <f aca="false">IFERROR(AK50/Z50,0)</f>
        <v>0</v>
      </c>
      <c r="AN50" s="214" t="n">
        <f aca="false">IFERROR(IF(AND($E50="OPEN",$AA50&gt;0),$AA50*_SoP*$AM50,IF(AND($E50="CLOSED",$AA50&gt;0),$AA50*_SoL*$AM50,0)),0)</f>
        <v>0</v>
      </c>
      <c r="AO50" s="214" t="n">
        <f aca="false">IFERROR(IF($AA50&lt;0,$AA50*_SoL,0),0)</f>
        <v>0</v>
      </c>
      <c r="AP50" s="215" t="n">
        <f aca="false">AK50+AN50</f>
        <v>0</v>
      </c>
      <c r="AQ50" s="215" t="n">
        <f aca="false">AC50-AO50</f>
        <v>0</v>
      </c>
      <c r="AR50" s="215" t="n">
        <f aca="false">AP50-AQ50</f>
        <v>0</v>
      </c>
      <c r="AS50" s="215" t="n">
        <f aca="false">IF($AR50&gt;=0,$AR50,0)</f>
        <v>0</v>
      </c>
      <c r="AT50" s="215" t="n">
        <f aca="false">IF($AR50&lt;=0,-$AR50,0)</f>
        <v>-0</v>
      </c>
      <c r="AU50" s="214" t="n">
        <f aca="false">IF((R50-AC50)&lt;0,0,R50-AC50)</f>
        <v>205000</v>
      </c>
      <c r="AV50" s="214" t="n">
        <f aca="false">IF(AM50&gt;1,0,R50-AM50*R50)</f>
        <v>205000</v>
      </c>
      <c r="AW50" s="216"/>
    </row>
    <row r="51" customFormat="false" ht="24.75" hidden="false" customHeight="true" outlineLevel="0" collapsed="false">
      <c r="A51" s="166"/>
      <c r="B51" s="208" t="n">
        <f aca="false">B50+1</f>
        <v>44</v>
      </c>
      <c r="C51" s="166"/>
      <c r="D51" s="209" t="str">
        <f aca="false" t="array" ref="D51:D51">INDEX(_Rge_Projectdata_3rd,$B51,MATCH("Project-ID",_Rge_Headline_Projectdata,0))</f>
        <v>P903615</v>
      </c>
      <c r="E51" s="210" t="str">
        <f aca="false" t="array" ref="E51:E51">INDEX(_Rge_Data_3rd_CY,$B51,E$1)</f>
        <v>Closed</v>
      </c>
      <c r="F51" s="199" t="n">
        <f aca="false">INDEX(_Rge_Data_3rd_CY,$B51,F$1)</f>
        <v>0</v>
      </c>
      <c r="G51" s="199" t="n">
        <f aca="false" t="array" ref="G51:G51">INDEX(_Rge_Data_3rd_CY,$B51,G$1)</f>
        <v>0</v>
      </c>
      <c r="H51" s="199" t="n">
        <f aca="false" t="array" ref="H51:H51">INDEX(_Rge_Data_3rd_CY,$B51,H$1)</f>
        <v>0</v>
      </c>
      <c r="I51" s="199" t="n">
        <f aca="false" t="array" ref="I51:I51">INDEX(_Rge_Data_3rd_CY,$B51,I$1)</f>
        <v>0</v>
      </c>
      <c r="J51" s="199" t="n">
        <f aca="false" t="array" ref="J51:J51">INDEX(_Rge_Data_3rd_CY,$B51,J$1)</f>
        <v>0</v>
      </c>
      <c r="K51" s="199" t="n">
        <f aca="false" t="array" ref="K51:K51">INDEX(_Rge_Data_3rd_CY,$B51,K$1)</f>
        <v>0</v>
      </c>
      <c r="L51" s="199" t="n">
        <f aca="false">INDEX(_Rge_Data_3rd_CY,$B51,L$1)</f>
        <v>0</v>
      </c>
      <c r="M51" s="199" t="n">
        <f aca="false" t="array" ref="M51:M51">INDEX(_Rge_Data_3rd_CY,$B51,M$1)</f>
        <v>0</v>
      </c>
      <c r="N51" s="199" t="n">
        <f aca="false" t="array" ref="N51:N51">INDEX(_Rge_Data_3rd_CY,$B51,N$1)</f>
        <v>0</v>
      </c>
      <c r="O51" s="199" t="n">
        <f aca="false">F51-N51</f>
        <v>0</v>
      </c>
      <c r="P51" s="200" t="n">
        <f aca="false">IFERROR(O51/F51,0)</f>
        <v>0</v>
      </c>
      <c r="Q51" s="211" t="str">
        <f aca="false">IF(AND(F51&lt;&gt;0,R51=0),"N","Y")</f>
        <v>Y</v>
      </c>
      <c r="R51" s="202" t="n">
        <f aca="false" t="array" ref="R51:R51">INDEX(_Rge_Data_3rd_CY,$B51,R$1)</f>
        <v>39192.12</v>
      </c>
      <c r="S51" s="202" t="n">
        <f aca="false" t="array" ref="S51:S51">INDEX(_Rge_Data_3rd_CY,$B51,S$1)</f>
        <v>14717.7</v>
      </c>
      <c r="T51" s="202" t="n">
        <f aca="false" t="array" ref="T51:T51">INDEX(_Rge_Data_3rd_CY,$B51,T$1)</f>
        <v>0</v>
      </c>
      <c r="U51" s="202" t="n">
        <f aca="false" t="array" ref="U51:U51">INDEX(_Rge_Data_3rd_CY,$B51,U$1)</f>
        <v>1050</v>
      </c>
      <c r="V51" s="202" t="n">
        <f aca="false" t="array" ref="V51:V51">INDEX(_Rge_Data_3rd_CY,$B51,V$1)</f>
        <v>0</v>
      </c>
      <c r="W51" s="202" t="n">
        <f aca="false" t="array" ref="W51:W51">INDEX(_Rge_Data_3rd_CY,$B51,W$1)</f>
        <v>0</v>
      </c>
      <c r="X51" s="202" t="n">
        <f aca="false">INDEX(_Rge_Data_3rd_CY,$B51,X$1)</f>
        <v>0</v>
      </c>
      <c r="Y51" s="202" t="n">
        <f aca="false" t="array" ref="Y51:Y51">INDEX(_Rge_Data_3rd_CY,$B51,Y$1)</f>
        <v>0</v>
      </c>
      <c r="Z51" s="202" t="n">
        <f aca="false" t="array" ref="Z51:Z51">INDEX(_Rge_Data_3rd_CY,$B51,Z$1)</f>
        <v>15767.7</v>
      </c>
      <c r="AA51" s="202" t="n">
        <f aca="false">R51-Z51</f>
        <v>23424.42</v>
      </c>
      <c r="AB51" s="203" t="n">
        <f aca="false">IFERROR(AA51/R51,)</f>
        <v>0.597681880949538</v>
      </c>
      <c r="AC51" s="212" t="n">
        <f aca="false" t="array" ref="AC51:AC51">INDEX(_Rge_Data_3rd_CY,$B51,AC$1)</f>
        <v>39192.12</v>
      </c>
      <c r="AD51" s="212" t="n">
        <f aca="false" t="array" ref="AD51:AD51">INDEX(_Rge_Data_3rd_CY,$B51,AD$1)</f>
        <v>14717.7</v>
      </c>
      <c r="AE51" s="212" t="n">
        <f aca="false" t="array" ref="AE51:AE51">INDEX(_Rge_Data_3rd_CY,$B51,AE$1)</f>
        <v>0</v>
      </c>
      <c r="AF51" s="212" t="n">
        <f aca="false" t="array" ref="AF51:AF51">INDEX(_Rge_Data_3rd_CY,$B51,AF$1)</f>
        <v>1050</v>
      </c>
      <c r="AG51" s="212" t="n">
        <f aca="false" t="array" ref="AG51:AG51">INDEX(_Rge_Data_3rd_CY,$B51,AG$1)</f>
        <v>0</v>
      </c>
      <c r="AH51" s="212" t="n">
        <f aca="false" t="array" ref="AH51:AH51">INDEX(_Rge_Data_3rd_CY,$B51,AH$1)</f>
        <v>0</v>
      </c>
      <c r="AI51" s="212" t="n">
        <f aca="false">INDEX(_Rge_Data_3rd_CY,$B51,AI$1)</f>
        <v>0</v>
      </c>
      <c r="AJ51" s="212" t="n">
        <f aca="false" t="array" ref="AJ51:AJ51">INDEX(_Rge_Data_3rd_CY,$B51,AJ$1)</f>
        <v>0</v>
      </c>
      <c r="AK51" s="212" t="n">
        <f aca="false" t="array" ref="AK51:AK51">INDEX(_Rge_Data_3rd_CY,$B51,AK$1)</f>
        <v>15767.7</v>
      </c>
      <c r="AL51" s="212" t="n">
        <f aca="false">AK51+AN51+AO51</f>
        <v>39192.12</v>
      </c>
      <c r="AM51" s="213" t="n">
        <f aca="false">IFERROR(AK51/Z51,0)</f>
        <v>1</v>
      </c>
      <c r="AN51" s="214" t="n">
        <f aca="false">IFERROR(IF(AND($E51="OPEN",$AA51&gt;0),$AA51*_SoP*$AM51,IF(AND($E51="CLOSED",$AA51&gt;0),$AA51*_SoL*$AM51,0)),0)</f>
        <v>23424.42</v>
      </c>
      <c r="AO51" s="214" t="n">
        <f aca="false">IFERROR(IF($AA51&lt;0,$AA51*_SoL,0),0)</f>
        <v>0</v>
      </c>
      <c r="AP51" s="215" t="n">
        <f aca="false">AK51+AN51</f>
        <v>39192.12</v>
      </c>
      <c r="AQ51" s="215" t="n">
        <f aca="false">AC51-AO51</f>
        <v>39192.12</v>
      </c>
      <c r="AR51" s="215" t="n">
        <f aca="false">AP51-AQ51</f>
        <v>0</v>
      </c>
      <c r="AS51" s="215" t="n">
        <f aca="false">IF($AR51&gt;=0,$AR51,0)</f>
        <v>0</v>
      </c>
      <c r="AT51" s="215" t="n">
        <f aca="false">IF($AR51&lt;=0,-$AR51,0)</f>
        <v>-0</v>
      </c>
      <c r="AU51" s="214" t="n">
        <f aca="false">IF((R51-AC51)&lt;0,0,R51-AC51)</f>
        <v>0</v>
      </c>
      <c r="AV51" s="214" t="n">
        <f aca="false">IF(AM51&gt;1,0,R51-AM51*R51)</f>
        <v>0</v>
      </c>
      <c r="AW51" s="216"/>
    </row>
    <row r="52" customFormat="false" ht="24.75" hidden="false" customHeight="true" outlineLevel="0" collapsed="false">
      <c r="A52" s="166"/>
      <c r="B52" s="208" t="n">
        <f aca="false">B51+1</f>
        <v>45</v>
      </c>
      <c r="C52" s="166"/>
      <c r="D52" s="209" t="str">
        <f aca="false" t="array" ref="D52:D52">INDEX(_Rge_Projectdata_3rd,$B52,MATCH("Project-ID",_Rge_Headline_Projectdata,0))</f>
        <v>P903617</v>
      </c>
      <c r="E52" s="210" t="str">
        <f aca="false" t="array" ref="E52:E52">INDEX(_Rge_Data_3rd_CY,$B52,E$1)</f>
        <v>Open</v>
      </c>
      <c r="F52" s="199" t="n">
        <f aca="false">INDEX(_Rge_Data_3rd_CY,$B52,F$1)</f>
        <v>0</v>
      </c>
      <c r="G52" s="199" t="n">
        <f aca="false" t="array" ref="G52:G52">INDEX(_Rge_Data_3rd_CY,$B52,G$1)</f>
        <v>0</v>
      </c>
      <c r="H52" s="199" t="n">
        <f aca="false" t="array" ref="H52:H52">INDEX(_Rge_Data_3rd_CY,$B52,H$1)</f>
        <v>0</v>
      </c>
      <c r="I52" s="199" t="n">
        <f aca="false" t="array" ref="I52:I52">INDEX(_Rge_Data_3rd_CY,$B52,I$1)</f>
        <v>0</v>
      </c>
      <c r="J52" s="199" t="n">
        <f aca="false" t="array" ref="J52:J52">INDEX(_Rge_Data_3rd_CY,$B52,J$1)</f>
        <v>0</v>
      </c>
      <c r="K52" s="199" t="n">
        <f aca="false" t="array" ref="K52:K52">INDEX(_Rge_Data_3rd_CY,$B52,K$1)</f>
        <v>0</v>
      </c>
      <c r="L52" s="199" t="n">
        <f aca="false">INDEX(_Rge_Data_3rd_CY,$B52,L$1)</f>
        <v>0</v>
      </c>
      <c r="M52" s="199" t="n">
        <f aca="false" t="array" ref="M52:M52">INDEX(_Rge_Data_3rd_CY,$B52,M$1)</f>
        <v>0</v>
      </c>
      <c r="N52" s="199" t="n">
        <f aca="false" t="array" ref="N52:N52">INDEX(_Rge_Data_3rd_CY,$B52,N$1)</f>
        <v>0</v>
      </c>
      <c r="O52" s="199" t="n">
        <f aca="false">F52-N52</f>
        <v>0</v>
      </c>
      <c r="P52" s="200" t="n">
        <f aca="false">IFERROR(O52/F52,0)</f>
        <v>0</v>
      </c>
      <c r="Q52" s="211" t="str">
        <f aca="false">IF(AND(F52&lt;&gt;0,R52=0),"N","Y")</f>
        <v>Y</v>
      </c>
      <c r="R52" s="202" t="n">
        <f aca="false" t="array" ref="R52:R52">INDEX(_Rge_Data_3rd_CY,$B52,R$1)</f>
        <v>21592.47</v>
      </c>
      <c r="S52" s="202" t="n">
        <f aca="false" t="array" ref="S52:S52">INDEX(_Rge_Data_3rd_CY,$B52,S$1)</f>
        <v>11072.82</v>
      </c>
      <c r="T52" s="202" t="n">
        <f aca="false" t="array" ref="T52:T52">INDEX(_Rge_Data_3rd_CY,$B52,T$1)</f>
        <v>0</v>
      </c>
      <c r="U52" s="202" t="n">
        <f aca="false" t="array" ref="U52:U52">INDEX(_Rge_Data_3rd_CY,$B52,U$1)</f>
        <v>0</v>
      </c>
      <c r="V52" s="202" t="n">
        <f aca="false" t="array" ref="V52:V52">INDEX(_Rge_Data_3rd_CY,$B52,V$1)</f>
        <v>0</v>
      </c>
      <c r="W52" s="202" t="n">
        <f aca="false" t="array" ref="W52:W52">INDEX(_Rge_Data_3rd_CY,$B52,W$1)</f>
        <v>0</v>
      </c>
      <c r="X52" s="202" t="n">
        <f aca="false">INDEX(_Rge_Data_3rd_CY,$B52,X$1)</f>
        <v>0</v>
      </c>
      <c r="Y52" s="202" t="n">
        <f aca="false" t="array" ref="Y52:Y52">INDEX(_Rge_Data_3rd_CY,$B52,Y$1)</f>
        <v>0</v>
      </c>
      <c r="Z52" s="202" t="n">
        <f aca="false" t="array" ref="Z52:Z52">INDEX(_Rge_Data_3rd_CY,$B52,Z$1)</f>
        <v>11072.82</v>
      </c>
      <c r="AA52" s="202" t="n">
        <f aca="false">R52-Z52</f>
        <v>10519.65</v>
      </c>
      <c r="AB52" s="203" t="n">
        <f aca="false">IFERROR(AA52/R52,)</f>
        <v>0.487190673415316</v>
      </c>
      <c r="AC52" s="212" t="n">
        <f aca="false" t="array" ref="AC52:AC52">INDEX(_Rge_Data_3rd_CY,$B52,AC$1)</f>
        <v>0</v>
      </c>
      <c r="AD52" s="212" t="n">
        <f aca="false" t="array" ref="AD52:AD52">INDEX(_Rge_Data_3rd_CY,$B52,AD$1)</f>
        <v>0</v>
      </c>
      <c r="AE52" s="212" t="n">
        <f aca="false" t="array" ref="AE52:AE52">INDEX(_Rge_Data_3rd_CY,$B52,AE$1)</f>
        <v>0</v>
      </c>
      <c r="AF52" s="212" t="n">
        <f aca="false" t="array" ref="AF52:AF52">INDEX(_Rge_Data_3rd_CY,$B52,AF$1)</f>
        <v>0</v>
      </c>
      <c r="AG52" s="212" t="n">
        <f aca="false" t="array" ref="AG52:AG52">INDEX(_Rge_Data_3rd_CY,$B52,AG$1)</f>
        <v>0</v>
      </c>
      <c r="AH52" s="212" t="n">
        <f aca="false" t="array" ref="AH52:AH52">INDEX(_Rge_Data_3rd_CY,$B52,AH$1)</f>
        <v>0</v>
      </c>
      <c r="AI52" s="212" t="n">
        <f aca="false">INDEX(_Rge_Data_3rd_CY,$B52,AI$1)</f>
        <v>0</v>
      </c>
      <c r="AJ52" s="212" t="n">
        <f aca="false" t="array" ref="AJ52:AJ52">INDEX(_Rge_Data_3rd_CY,$B52,AJ$1)</f>
        <v>0</v>
      </c>
      <c r="AK52" s="212" t="n">
        <f aca="false" t="array" ref="AK52:AK52">INDEX(_Rge_Data_3rd_CY,$B52,AK$1)</f>
        <v>0</v>
      </c>
      <c r="AL52" s="212" t="n">
        <f aca="false">AK52+AN52+AO52</f>
        <v>0</v>
      </c>
      <c r="AM52" s="213" t="n">
        <f aca="false">IFERROR(AK52/Z52,0)</f>
        <v>0</v>
      </c>
      <c r="AN52" s="214" t="n">
        <f aca="false">IFERROR(IF(AND($E52="OPEN",$AA52&gt;0),$AA52*_SoP*$AM52,IF(AND($E52="CLOSED",$AA52&gt;0),$AA52*_SoL*$AM52,0)),0)</f>
        <v>0</v>
      </c>
      <c r="AO52" s="214" t="n">
        <f aca="false">IFERROR(IF($AA52&lt;0,$AA52*_SoL,0),0)</f>
        <v>0</v>
      </c>
      <c r="AP52" s="215" t="n">
        <f aca="false">AK52+AN52</f>
        <v>0</v>
      </c>
      <c r="AQ52" s="215" t="n">
        <f aca="false">AC52-AO52</f>
        <v>0</v>
      </c>
      <c r="AR52" s="215" t="n">
        <f aca="false">AP52-AQ52</f>
        <v>0</v>
      </c>
      <c r="AS52" s="215" t="n">
        <f aca="false">IF($AR52&gt;=0,$AR52,0)</f>
        <v>0</v>
      </c>
      <c r="AT52" s="215" t="n">
        <f aca="false">IF($AR52&lt;=0,-$AR52,0)</f>
        <v>-0</v>
      </c>
      <c r="AU52" s="214" t="n">
        <f aca="false">IF((R52-AC52)&lt;0,0,R52-AC52)</f>
        <v>21592.47</v>
      </c>
      <c r="AV52" s="214" t="n">
        <f aca="false">IF(AM52&gt;1,0,R52-AM52*R52)</f>
        <v>21592.47</v>
      </c>
      <c r="AW52" s="216"/>
    </row>
    <row r="53" customFormat="false" ht="24.75" hidden="false" customHeight="true" outlineLevel="0" collapsed="false">
      <c r="A53" s="166"/>
      <c r="B53" s="208" t="n">
        <f aca="false">B52+1</f>
        <v>46</v>
      </c>
      <c r="C53" s="166"/>
      <c r="D53" s="209" t="str">
        <f aca="false" t="array" ref="D53:D53">INDEX(_Rge_Projectdata_3rd,$B53,MATCH("Project-ID",_Rge_Headline_Projectdata,0))</f>
        <v>P903618</v>
      </c>
      <c r="E53" s="210" t="str">
        <f aca="false" t="array" ref="E53:E53">INDEX(_Rge_Data_3rd_CY,$B53,E$1)</f>
        <v>Open</v>
      </c>
      <c r="F53" s="199" t="n">
        <f aca="false">INDEX(_Rge_Data_3rd_CY,$B53,F$1)</f>
        <v>0</v>
      </c>
      <c r="G53" s="199" t="n">
        <f aca="false" t="array" ref="G53:G53">INDEX(_Rge_Data_3rd_CY,$B53,G$1)</f>
        <v>0</v>
      </c>
      <c r="H53" s="199" t="n">
        <f aca="false" t="array" ref="H53:H53">INDEX(_Rge_Data_3rd_CY,$B53,H$1)</f>
        <v>0</v>
      </c>
      <c r="I53" s="199" t="n">
        <f aca="false" t="array" ref="I53:I53">INDEX(_Rge_Data_3rd_CY,$B53,I$1)</f>
        <v>0</v>
      </c>
      <c r="J53" s="199" t="n">
        <f aca="false" t="array" ref="J53:J53">INDEX(_Rge_Data_3rd_CY,$B53,J$1)</f>
        <v>0</v>
      </c>
      <c r="K53" s="199" t="n">
        <f aca="false" t="array" ref="K53:K53">INDEX(_Rge_Data_3rd_CY,$B53,K$1)</f>
        <v>0</v>
      </c>
      <c r="L53" s="199" t="n">
        <f aca="false">INDEX(_Rge_Data_3rd_CY,$B53,L$1)</f>
        <v>0</v>
      </c>
      <c r="M53" s="199" t="n">
        <f aca="false" t="array" ref="M53:M53">INDEX(_Rge_Data_3rd_CY,$B53,M$1)</f>
        <v>0</v>
      </c>
      <c r="N53" s="199" t="n">
        <f aca="false" t="array" ref="N53:N53">INDEX(_Rge_Data_3rd_CY,$B53,N$1)</f>
        <v>0</v>
      </c>
      <c r="O53" s="199" t="n">
        <f aca="false">F53-N53</f>
        <v>0</v>
      </c>
      <c r="P53" s="200" t="n">
        <f aca="false">IFERROR(O53/F53,0)</f>
        <v>0</v>
      </c>
      <c r="Q53" s="211" t="str">
        <f aca="false">IF(AND(F53&lt;&gt;0,R53=0),"N","Y")</f>
        <v>Y</v>
      </c>
      <c r="R53" s="202" t="n">
        <f aca="false" t="array" ref="R53:R53">INDEX(_Rge_Data_3rd_CY,$B53,R$1)</f>
        <v>4476</v>
      </c>
      <c r="S53" s="202" t="n">
        <f aca="false" t="array" ref="S53:S53">INDEX(_Rge_Data_3rd_CY,$B53,S$1)</f>
        <v>2486.67</v>
      </c>
      <c r="T53" s="202" t="n">
        <f aca="false" t="array" ref="T53:T53">INDEX(_Rge_Data_3rd_CY,$B53,T$1)</f>
        <v>1351.33</v>
      </c>
      <c r="U53" s="202" t="n">
        <f aca="false" t="array" ref="U53:U53">INDEX(_Rge_Data_3rd_CY,$B53,U$1)</f>
        <v>0</v>
      </c>
      <c r="V53" s="202" t="n">
        <f aca="false" t="array" ref="V53:V53">INDEX(_Rge_Data_3rd_CY,$B53,V$1)</f>
        <v>0</v>
      </c>
      <c r="W53" s="202" t="n">
        <f aca="false" t="array" ref="W53:W53">INDEX(_Rge_Data_3rd_CY,$B53,W$1)</f>
        <v>0</v>
      </c>
      <c r="X53" s="202" t="n">
        <f aca="false">INDEX(_Rge_Data_3rd_CY,$B53,X$1)</f>
        <v>0</v>
      </c>
      <c r="Y53" s="202" t="n">
        <f aca="false" t="array" ref="Y53:Y53">INDEX(_Rge_Data_3rd_CY,$B53,Y$1)</f>
        <v>0</v>
      </c>
      <c r="Z53" s="202" t="n">
        <f aca="false" t="array" ref="Z53:Z53">INDEX(_Rge_Data_3rd_CY,$B53,Z$1)</f>
        <v>3838</v>
      </c>
      <c r="AA53" s="202" t="n">
        <f aca="false">R53-Z53</f>
        <v>638</v>
      </c>
      <c r="AB53" s="203" t="n">
        <f aca="false">IFERROR(AA53/R53,)</f>
        <v>0.142537980339589</v>
      </c>
      <c r="AC53" s="212" t="n">
        <f aca="false" t="array" ref="AC53:AC53">INDEX(_Rge_Data_3rd_CY,$B53,AC$1)</f>
        <v>0</v>
      </c>
      <c r="AD53" s="212" t="n">
        <f aca="false" t="array" ref="AD53:AD53">INDEX(_Rge_Data_3rd_CY,$B53,AD$1)</f>
        <v>441.33</v>
      </c>
      <c r="AE53" s="212" t="n">
        <f aca="false" t="array" ref="AE53:AE53">INDEX(_Rge_Data_3rd_CY,$B53,AE$1)</f>
        <v>1351.33</v>
      </c>
      <c r="AF53" s="212" t="n">
        <f aca="false" t="array" ref="AF53:AF53">INDEX(_Rge_Data_3rd_CY,$B53,AF$1)</f>
        <v>0</v>
      </c>
      <c r="AG53" s="212" t="n">
        <f aca="false" t="array" ref="AG53:AG53">INDEX(_Rge_Data_3rd_CY,$B53,AG$1)</f>
        <v>0</v>
      </c>
      <c r="AH53" s="212" t="n">
        <f aca="false" t="array" ref="AH53:AH53">INDEX(_Rge_Data_3rd_CY,$B53,AH$1)</f>
        <v>0</v>
      </c>
      <c r="AI53" s="212" t="n">
        <f aca="false">INDEX(_Rge_Data_3rd_CY,$B53,AI$1)</f>
        <v>0</v>
      </c>
      <c r="AJ53" s="212" t="n">
        <f aca="false" t="array" ref="AJ53:AJ53">INDEX(_Rge_Data_3rd_CY,$B53,AJ$1)</f>
        <v>0</v>
      </c>
      <c r="AK53" s="212" t="n">
        <f aca="false" t="array" ref="AK53:AK53">INDEX(_Rge_Data_3rd_CY,$B53,AK$1)</f>
        <v>1792.66</v>
      </c>
      <c r="AL53" s="212" t="n">
        <f aca="false">AK53+AN53+AO53</f>
        <v>2075.7582871</v>
      </c>
      <c r="AM53" s="213" t="n">
        <f aca="false">IFERROR(AK53/Z53,0)</f>
        <v>0.467081813444502</v>
      </c>
      <c r="AN53" s="214" t="n">
        <f aca="false">IFERROR(IF(AND($E53="OPEN",$AA53&gt;0),$AA53*_SoP*$AM53,IF(AND($E53="CLOSED",$AA53&gt;0),$AA53*_SoL*$AM53,0)),0)</f>
        <v>283.0982871</v>
      </c>
      <c r="AO53" s="214" t="n">
        <f aca="false">IFERROR(IF($AA53&lt;0,$AA53*_SoL,0),0)</f>
        <v>0</v>
      </c>
      <c r="AP53" s="215" t="n">
        <f aca="false">AK53+AN53</f>
        <v>2075.7582871</v>
      </c>
      <c r="AQ53" s="215" t="n">
        <f aca="false">AC53-AO53</f>
        <v>0</v>
      </c>
      <c r="AR53" s="215" t="n">
        <f aca="false">AP53-AQ53</f>
        <v>2075.7582871</v>
      </c>
      <c r="AS53" s="215" t="n">
        <f aca="false">IF($AR53&gt;=0,$AR53,0)</f>
        <v>2075.7582871</v>
      </c>
      <c r="AT53" s="215" t="n">
        <f aca="false">IF($AR53&lt;=0,-$AR53,0)</f>
        <v>0</v>
      </c>
      <c r="AU53" s="214" t="n">
        <f aca="false">IF((R53-AC53)&lt;0,0,R53-AC53)</f>
        <v>4476</v>
      </c>
      <c r="AV53" s="214" t="n">
        <f aca="false">IF(AM53&gt;1,0,R53-AM53*R53)</f>
        <v>2385.34180302241</v>
      </c>
      <c r="AW53" s="216"/>
    </row>
    <row r="54" customFormat="false" ht="24.75" hidden="false" customHeight="true" outlineLevel="0" collapsed="false">
      <c r="A54" s="166"/>
      <c r="B54" s="208" t="n">
        <f aca="false">B53+1</f>
        <v>47</v>
      </c>
      <c r="C54" s="166"/>
      <c r="D54" s="209" t="str">
        <f aca="false" t="array" ref="D54:D54">INDEX(_Rge_Projectdata_3rd,$B54,MATCH("Project-ID",_Rge_Headline_Projectdata,0))</f>
        <v>P903623</v>
      </c>
      <c r="E54" s="210" t="str">
        <f aca="false" t="array" ref="E54:E54">INDEX(_Rge_Data_3rd_CY,$B54,E$1)</f>
        <v>Open</v>
      </c>
      <c r="F54" s="199" t="n">
        <f aca="false">INDEX(_Rge_Data_3rd_CY,$B54,F$1)</f>
        <v>0</v>
      </c>
      <c r="G54" s="199" t="n">
        <f aca="false" t="array" ref="G54:G54">INDEX(_Rge_Data_3rd_CY,$B54,G$1)</f>
        <v>0</v>
      </c>
      <c r="H54" s="199" t="n">
        <f aca="false" t="array" ref="H54:H54">INDEX(_Rge_Data_3rd_CY,$B54,H$1)</f>
        <v>0</v>
      </c>
      <c r="I54" s="199" t="n">
        <f aca="false" t="array" ref="I54:I54">INDEX(_Rge_Data_3rd_CY,$B54,I$1)</f>
        <v>0</v>
      </c>
      <c r="J54" s="199" t="n">
        <f aca="false" t="array" ref="J54:J54">INDEX(_Rge_Data_3rd_CY,$B54,J$1)</f>
        <v>0</v>
      </c>
      <c r="K54" s="199" t="n">
        <f aca="false" t="array" ref="K54:K54">INDEX(_Rge_Data_3rd_CY,$B54,K$1)</f>
        <v>0</v>
      </c>
      <c r="L54" s="199" t="n">
        <f aca="false">INDEX(_Rge_Data_3rd_CY,$B54,L$1)</f>
        <v>0</v>
      </c>
      <c r="M54" s="199" t="n">
        <f aca="false" t="array" ref="M54:M54">INDEX(_Rge_Data_3rd_CY,$B54,M$1)</f>
        <v>0</v>
      </c>
      <c r="N54" s="199" t="n">
        <f aca="false" t="array" ref="N54:N54">INDEX(_Rge_Data_3rd_CY,$B54,N$1)</f>
        <v>0</v>
      </c>
      <c r="O54" s="199" t="n">
        <f aca="false">F54-N54</f>
        <v>0</v>
      </c>
      <c r="P54" s="200" t="n">
        <f aca="false">IFERROR(O54/F54,0)</f>
        <v>0</v>
      </c>
      <c r="Q54" s="211" t="str">
        <f aca="false">IF(AND(F54&lt;&gt;0,R54=0),"N","Y")</f>
        <v>Y</v>
      </c>
      <c r="R54" s="202" t="n">
        <f aca="false" t="array" ref="R54:R54">INDEX(_Rge_Data_3rd_CY,$B54,R$1)</f>
        <v>88271.26</v>
      </c>
      <c r="S54" s="202" t="n">
        <f aca="false" t="array" ref="S54:S54">INDEX(_Rge_Data_3rd_CY,$B54,S$1)</f>
        <v>54021.58</v>
      </c>
      <c r="T54" s="202" t="n">
        <f aca="false" t="array" ref="T54:T54">INDEX(_Rge_Data_3rd_CY,$B54,T$1)</f>
        <v>2010</v>
      </c>
      <c r="U54" s="202" t="n">
        <f aca="false" t="array" ref="U54:U54">INDEX(_Rge_Data_3rd_CY,$B54,U$1)</f>
        <v>0</v>
      </c>
      <c r="V54" s="202" t="n">
        <f aca="false" t="array" ref="V54:V54">INDEX(_Rge_Data_3rd_CY,$B54,V$1)</f>
        <v>0</v>
      </c>
      <c r="W54" s="202" t="n">
        <f aca="false" t="array" ref="W54:W54">INDEX(_Rge_Data_3rd_CY,$B54,W$1)</f>
        <v>0</v>
      </c>
      <c r="X54" s="202" t="n">
        <f aca="false">INDEX(_Rge_Data_3rd_CY,$B54,X$1)</f>
        <v>0</v>
      </c>
      <c r="Y54" s="202" t="n">
        <f aca="false" t="array" ref="Y54:Y54">INDEX(_Rge_Data_3rd_CY,$B54,Y$1)</f>
        <v>0</v>
      </c>
      <c r="Z54" s="202" t="n">
        <f aca="false" t="array" ref="Z54:Z54">INDEX(_Rge_Data_3rd_CY,$B54,Z$1)</f>
        <v>56031.58</v>
      </c>
      <c r="AA54" s="202" t="n">
        <f aca="false">R54-Z54</f>
        <v>32239.68</v>
      </c>
      <c r="AB54" s="203" t="n">
        <f aca="false">IFERROR(AA54/R54,)</f>
        <v>0.365234165684278</v>
      </c>
      <c r="AC54" s="212" t="n">
        <f aca="false" t="array" ref="AC54:AC54">INDEX(_Rge_Data_3rd_CY,$B54,AC$1)</f>
        <v>0</v>
      </c>
      <c r="AD54" s="212" t="n">
        <f aca="false" t="array" ref="AD54:AD54">INDEX(_Rge_Data_3rd_CY,$B54,AD$1)</f>
        <v>16267.6</v>
      </c>
      <c r="AE54" s="212" t="n">
        <f aca="false" t="array" ref="AE54:AE54">INDEX(_Rge_Data_3rd_CY,$B54,AE$1)</f>
        <v>2010</v>
      </c>
      <c r="AF54" s="212" t="n">
        <f aca="false" t="array" ref="AF54:AF54">INDEX(_Rge_Data_3rd_CY,$B54,AF$1)</f>
        <v>0</v>
      </c>
      <c r="AG54" s="212" t="n">
        <f aca="false" t="array" ref="AG54:AG54">INDEX(_Rge_Data_3rd_CY,$B54,AG$1)</f>
        <v>0</v>
      </c>
      <c r="AH54" s="212" t="n">
        <f aca="false" t="array" ref="AH54:AH54">INDEX(_Rge_Data_3rd_CY,$B54,AH$1)</f>
        <v>0</v>
      </c>
      <c r="AI54" s="212" t="n">
        <f aca="false">INDEX(_Rge_Data_3rd_CY,$B54,AI$1)</f>
        <v>0</v>
      </c>
      <c r="AJ54" s="212" t="n">
        <f aca="false" t="array" ref="AJ54:AJ54">INDEX(_Rge_Data_3rd_CY,$B54,AJ$1)</f>
        <v>0</v>
      </c>
      <c r="AK54" s="212" t="n">
        <f aca="false" t="array" ref="AK54:AK54">INDEX(_Rge_Data_3rd_CY,$B54,AK$1)</f>
        <v>18277.6</v>
      </c>
      <c r="AL54" s="212" t="n">
        <f aca="false">AK54+AN54+AO54</f>
        <v>28268.408334</v>
      </c>
      <c r="AM54" s="213" t="n">
        <f aca="false">IFERROR(AK54/Z54,0)</f>
        <v>0.326201759793316</v>
      </c>
      <c r="AN54" s="214" t="n">
        <f aca="false">IFERROR(IF(AND($E54="OPEN",$AA54&gt;0),$AA54*_SoP*$AM54,IF(AND($E54="CLOSED",$AA54&gt;0),$AA54*_SoL*$AM54,0)),0)</f>
        <v>9990.808334</v>
      </c>
      <c r="AO54" s="214" t="n">
        <f aca="false">IFERROR(IF($AA54&lt;0,$AA54*_SoL,0),0)</f>
        <v>0</v>
      </c>
      <c r="AP54" s="215" t="n">
        <f aca="false">AK54+AN54</f>
        <v>28268.408334</v>
      </c>
      <c r="AQ54" s="215" t="n">
        <f aca="false">AC54-AO54</f>
        <v>0</v>
      </c>
      <c r="AR54" s="215" t="n">
        <f aca="false">AP54-AQ54</f>
        <v>28268.408334</v>
      </c>
      <c r="AS54" s="215" t="n">
        <f aca="false">IF($AR54&gt;=0,$AR54,0)</f>
        <v>28268.408334</v>
      </c>
      <c r="AT54" s="215" t="n">
        <f aca="false">IF($AR54&lt;=0,-$AR54,0)</f>
        <v>0</v>
      </c>
      <c r="AU54" s="214" t="n">
        <f aca="false">IF((R54-AC54)&lt;0,0,R54-AC54)</f>
        <v>88271.26</v>
      </c>
      <c r="AV54" s="214" t="n">
        <f aca="false">IF(AM54&gt;1,0,R54-AM54*R54)</f>
        <v>59477.0196488266</v>
      </c>
      <c r="AW54" s="216"/>
    </row>
    <row r="55" customFormat="false" ht="24.75" hidden="false" customHeight="true" outlineLevel="0" collapsed="false">
      <c r="A55" s="166"/>
      <c r="B55" s="208" t="n">
        <f aca="false">B54+1</f>
        <v>48</v>
      </c>
      <c r="C55" s="166"/>
      <c r="D55" s="209" t="str">
        <f aca="false" t="array" ref="D55:D55">INDEX(_Rge_Projectdata_3rd,$B55,MATCH("Project-ID",_Rge_Headline_Projectdata,0))</f>
        <v>P903624</v>
      </c>
      <c r="E55" s="210" t="str">
        <f aca="false" t="array" ref="E55:E55">INDEX(_Rge_Data_3rd_CY,$B55,E$1)</f>
        <v>Open</v>
      </c>
      <c r="F55" s="199" t="n">
        <f aca="false">INDEX(_Rge_Data_3rd_CY,$B55,F$1)</f>
        <v>0</v>
      </c>
      <c r="G55" s="199" t="n">
        <f aca="false" t="array" ref="G55:G55">INDEX(_Rge_Data_3rd_CY,$B55,G$1)</f>
        <v>0</v>
      </c>
      <c r="H55" s="199" t="n">
        <f aca="false" t="array" ref="H55:H55">INDEX(_Rge_Data_3rd_CY,$B55,H$1)</f>
        <v>0</v>
      </c>
      <c r="I55" s="199" t="n">
        <f aca="false" t="array" ref="I55:I55">INDEX(_Rge_Data_3rd_CY,$B55,I$1)</f>
        <v>0</v>
      </c>
      <c r="J55" s="199" t="n">
        <f aca="false" t="array" ref="J55:J55">INDEX(_Rge_Data_3rd_CY,$B55,J$1)</f>
        <v>0</v>
      </c>
      <c r="K55" s="199" t="n">
        <f aca="false" t="array" ref="K55:K55">INDEX(_Rge_Data_3rd_CY,$B55,K$1)</f>
        <v>0</v>
      </c>
      <c r="L55" s="199" t="n">
        <f aca="false">INDEX(_Rge_Data_3rd_CY,$B55,L$1)</f>
        <v>0</v>
      </c>
      <c r="M55" s="199" t="n">
        <f aca="false" t="array" ref="M55:M55">INDEX(_Rge_Data_3rd_CY,$B55,M$1)</f>
        <v>0</v>
      </c>
      <c r="N55" s="199" t="n">
        <f aca="false" t="array" ref="N55:N55">INDEX(_Rge_Data_3rd_CY,$B55,N$1)</f>
        <v>0</v>
      </c>
      <c r="O55" s="199" t="n">
        <f aca="false">F55-N55</f>
        <v>0</v>
      </c>
      <c r="P55" s="200" t="n">
        <f aca="false">IFERROR(O55/F55,0)</f>
        <v>0</v>
      </c>
      <c r="Q55" s="211" t="str">
        <f aca="false">IF(AND(F55&lt;&gt;0,R55=0),"N","Y")</f>
        <v>Y</v>
      </c>
      <c r="R55" s="202" t="n">
        <f aca="false" t="array" ref="R55:R55">INDEX(_Rge_Data_3rd_CY,$B55,R$1)</f>
        <v>108158.24</v>
      </c>
      <c r="S55" s="202" t="n">
        <f aca="false" t="array" ref="S55:S55">INDEX(_Rge_Data_3rd_CY,$B55,S$1)</f>
        <v>59070</v>
      </c>
      <c r="T55" s="202" t="n">
        <f aca="false" t="array" ref="T55:T55">INDEX(_Rge_Data_3rd_CY,$B55,T$1)</f>
        <v>1950</v>
      </c>
      <c r="U55" s="202" t="n">
        <f aca="false" t="array" ref="U55:U55">INDEX(_Rge_Data_3rd_CY,$B55,U$1)</f>
        <v>0</v>
      </c>
      <c r="V55" s="202" t="n">
        <f aca="false" t="array" ref="V55:V55">INDEX(_Rge_Data_3rd_CY,$B55,V$1)</f>
        <v>9200</v>
      </c>
      <c r="W55" s="202" t="n">
        <f aca="false" t="array" ref="W55:W55">INDEX(_Rge_Data_3rd_CY,$B55,W$1)</f>
        <v>0</v>
      </c>
      <c r="X55" s="202" t="n">
        <f aca="false">INDEX(_Rge_Data_3rd_CY,$B55,X$1)</f>
        <v>0</v>
      </c>
      <c r="Y55" s="202" t="n">
        <f aca="false" t="array" ref="Y55:Y55">INDEX(_Rge_Data_3rd_CY,$B55,Y$1)</f>
        <v>0</v>
      </c>
      <c r="Z55" s="202" t="n">
        <f aca="false" t="array" ref="Z55:Z55">INDEX(_Rge_Data_3rd_CY,$B55,Z$1)</f>
        <v>70220</v>
      </c>
      <c r="AA55" s="202" t="n">
        <f aca="false">R55-Z55</f>
        <v>37938.24</v>
      </c>
      <c r="AB55" s="203" t="n">
        <f aca="false">IFERROR(AA55/R55,)</f>
        <v>0.350766062761376</v>
      </c>
      <c r="AC55" s="212" t="n">
        <f aca="false" t="array" ref="AC55:AC55">INDEX(_Rge_Data_3rd_CY,$B55,AC$1)</f>
        <v>0</v>
      </c>
      <c r="AD55" s="212" t="n">
        <f aca="false" t="array" ref="AD55:AD55">INDEX(_Rge_Data_3rd_CY,$B55,AD$1)</f>
        <v>0</v>
      </c>
      <c r="AE55" s="212" t="n">
        <f aca="false" t="array" ref="AE55:AE55">INDEX(_Rge_Data_3rd_CY,$B55,AE$1)</f>
        <v>330</v>
      </c>
      <c r="AF55" s="212" t="n">
        <f aca="false" t="array" ref="AF55:AF55">INDEX(_Rge_Data_3rd_CY,$B55,AF$1)</f>
        <v>0</v>
      </c>
      <c r="AG55" s="212" t="n">
        <f aca="false" t="array" ref="AG55:AG55">INDEX(_Rge_Data_3rd_CY,$B55,AG$1)</f>
        <v>0</v>
      </c>
      <c r="AH55" s="212" t="n">
        <f aca="false" t="array" ref="AH55:AH55">INDEX(_Rge_Data_3rd_CY,$B55,AH$1)</f>
        <v>0</v>
      </c>
      <c r="AI55" s="212" t="n">
        <f aca="false">INDEX(_Rge_Data_3rd_CY,$B55,AI$1)</f>
        <v>0</v>
      </c>
      <c r="AJ55" s="212" t="n">
        <f aca="false" t="array" ref="AJ55:AJ55">INDEX(_Rge_Data_3rd_CY,$B55,AJ$1)</f>
        <v>0</v>
      </c>
      <c r="AK55" s="212" t="n">
        <f aca="false" t="array" ref="AK55:AK55">INDEX(_Rge_Data_3rd_CY,$B55,AK$1)</f>
        <v>330</v>
      </c>
      <c r="AL55" s="212" t="n">
        <f aca="false">AK55+AN55+AO55</f>
        <v>499.3767907</v>
      </c>
      <c r="AM55" s="213" t="n">
        <f aca="false">IFERROR(AK55/Z55,0)</f>
        <v>0.00469951580746226</v>
      </c>
      <c r="AN55" s="214" t="n">
        <f aca="false">IFERROR(IF(AND($E55="OPEN",$AA55&gt;0),$AA55*_SoP*$AM55,IF(AND($E55="CLOSED",$AA55&gt;0),$AA55*_SoL*$AM55,0)),0)</f>
        <v>169.3767907</v>
      </c>
      <c r="AO55" s="214" t="n">
        <f aca="false">IFERROR(IF($AA55&lt;0,$AA55*_SoL,0),0)</f>
        <v>0</v>
      </c>
      <c r="AP55" s="215" t="n">
        <f aca="false">AK55+AN55</f>
        <v>499.3767907</v>
      </c>
      <c r="AQ55" s="215" t="n">
        <f aca="false">AC55-AO55</f>
        <v>0</v>
      </c>
      <c r="AR55" s="215" t="n">
        <f aca="false">AP55-AQ55</f>
        <v>499.3767907</v>
      </c>
      <c r="AS55" s="215" t="n">
        <f aca="false">IF($AR55&gt;=0,$AR55,0)</f>
        <v>499.3767907</v>
      </c>
      <c r="AT55" s="215" t="n">
        <f aca="false">IF($AR55&lt;=0,-$AR55,0)</f>
        <v>0</v>
      </c>
      <c r="AU55" s="214" t="n">
        <f aca="false">IF((R55-AC55)&lt;0,0,R55-AC55)</f>
        <v>108158.24</v>
      </c>
      <c r="AV55" s="214" t="n">
        <f aca="false">IF(AM55&gt;1,0,R55-AM55*R55)</f>
        <v>107649.948641413</v>
      </c>
      <c r="AW55" s="216"/>
    </row>
    <row r="56" customFormat="false" ht="24.75" hidden="false" customHeight="true" outlineLevel="0" collapsed="false">
      <c r="A56" s="166"/>
      <c r="B56" s="208" t="n">
        <f aca="false">B55+1</f>
        <v>49</v>
      </c>
      <c r="C56" s="166"/>
      <c r="D56" s="209" t="str">
        <f aca="false" t="array" ref="D56:D56">INDEX(_Rge_Projectdata_3rd,$B56,MATCH("Project-ID",_Rge_Headline_Projectdata,0))</f>
        <v>P903632</v>
      </c>
      <c r="E56" s="210" t="str">
        <f aca="false" t="array" ref="E56:E56">INDEX(_Rge_Data_3rd_CY,$B56,E$1)</f>
        <v>Open</v>
      </c>
      <c r="F56" s="199" t="n">
        <f aca="false">INDEX(_Rge_Data_3rd_CY,$B56,F$1)</f>
        <v>0</v>
      </c>
      <c r="G56" s="199" t="n">
        <f aca="false" t="array" ref="G56:G56">INDEX(_Rge_Data_3rd_CY,$B56,G$1)</f>
        <v>0</v>
      </c>
      <c r="H56" s="199" t="n">
        <f aca="false" t="array" ref="H56:H56">INDEX(_Rge_Data_3rd_CY,$B56,H$1)</f>
        <v>0</v>
      </c>
      <c r="I56" s="199" t="n">
        <f aca="false" t="array" ref="I56:I56">INDEX(_Rge_Data_3rd_CY,$B56,I$1)</f>
        <v>0</v>
      </c>
      <c r="J56" s="199" t="n">
        <f aca="false" t="array" ref="J56:J56">INDEX(_Rge_Data_3rd_CY,$B56,J$1)</f>
        <v>0</v>
      </c>
      <c r="K56" s="199" t="n">
        <f aca="false" t="array" ref="K56:K56">INDEX(_Rge_Data_3rd_CY,$B56,K$1)</f>
        <v>0</v>
      </c>
      <c r="L56" s="199" t="n">
        <f aca="false">INDEX(_Rge_Data_3rd_CY,$B56,L$1)</f>
        <v>0</v>
      </c>
      <c r="M56" s="199" t="n">
        <f aca="false" t="array" ref="M56:M56">INDEX(_Rge_Data_3rd_CY,$B56,M$1)</f>
        <v>0</v>
      </c>
      <c r="N56" s="199" t="n">
        <f aca="false" t="array" ref="N56:N56">INDEX(_Rge_Data_3rd_CY,$B56,N$1)</f>
        <v>0</v>
      </c>
      <c r="O56" s="199" t="n">
        <f aca="false">F56-N56</f>
        <v>0</v>
      </c>
      <c r="P56" s="200" t="n">
        <f aca="false">IFERROR(O56/F56,0)</f>
        <v>0</v>
      </c>
      <c r="Q56" s="211" t="str">
        <f aca="false">IF(AND(F56&lt;&gt;0,R56=0),"N","Y")</f>
        <v>Y</v>
      </c>
      <c r="R56" s="202" t="n">
        <f aca="false" t="array" ref="R56:R56">INDEX(_Rge_Data_3rd_CY,$B56,R$1)</f>
        <v>50909.76</v>
      </c>
      <c r="S56" s="202" t="n">
        <f aca="false" t="array" ref="S56:S56">INDEX(_Rge_Data_3rd_CY,$B56,S$1)</f>
        <v>28306.11</v>
      </c>
      <c r="T56" s="202" t="n">
        <f aca="false" t="array" ref="T56:T56">INDEX(_Rge_Data_3rd_CY,$B56,T$1)</f>
        <v>4892.01</v>
      </c>
      <c r="U56" s="202" t="n">
        <f aca="false" t="array" ref="U56:U56">INDEX(_Rge_Data_3rd_CY,$B56,U$1)</f>
        <v>1170</v>
      </c>
      <c r="V56" s="202" t="n">
        <f aca="false" t="array" ref="V56:V56">INDEX(_Rge_Data_3rd_CY,$B56,V$1)</f>
        <v>0</v>
      </c>
      <c r="W56" s="202" t="n">
        <f aca="false" t="array" ref="W56:W56">INDEX(_Rge_Data_3rd_CY,$B56,W$1)</f>
        <v>0</v>
      </c>
      <c r="X56" s="202" t="n">
        <f aca="false">INDEX(_Rge_Data_3rd_CY,$B56,X$1)</f>
        <v>0</v>
      </c>
      <c r="Y56" s="202" t="n">
        <f aca="false" t="array" ref="Y56:Y56">INDEX(_Rge_Data_3rd_CY,$B56,Y$1)</f>
        <v>0</v>
      </c>
      <c r="Z56" s="202" t="n">
        <f aca="false" t="array" ref="Z56:Z56">INDEX(_Rge_Data_3rd_CY,$B56,Z$1)</f>
        <v>34368.12</v>
      </c>
      <c r="AA56" s="202" t="n">
        <f aca="false">R56-Z56</f>
        <v>16541.64</v>
      </c>
      <c r="AB56" s="203" t="n">
        <f aca="false">IFERROR(AA56/R56,)</f>
        <v>0.324920801040901</v>
      </c>
      <c r="AC56" s="212" t="n">
        <f aca="false" t="array" ref="AC56:AC56">INDEX(_Rge_Data_3rd_CY,$B56,AC$1)</f>
        <v>50909.76</v>
      </c>
      <c r="AD56" s="212" t="n">
        <f aca="false" t="array" ref="AD56:AD56">INDEX(_Rge_Data_3rd_CY,$B56,AD$1)</f>
        <v>28306.11</v>
      </c>
      <c r="AE56" s="212" t="n">
        <f aca="false" t="array" ref="AE56:AE56">INDEX(_Rge_Data_3rd_CY,$B56,AE$1)</f>
        <v>4892.01</v>
      </c>
      <c r="AF56" s="212" t="n">
        <f aca="false" t="array" ref="AF56:AF56">INDEX(_Rge_Data_3rd_CY,$B56,AF$1)</f>
        <v>1170</v>
      </c>
      <c r="AG56" s="212" t="n">
        <f aca="false" t="array" ref="AG56:AG56">INDEX(_Rge_Data_3rd_CY,$B56,AG$1)</f>
        <v>0</v>
      </c>
      <c r="AH56" s="212" t="n">
        <f aca="false" t="array" ref="AH56:AH56">INDEX(_Rge_Data_3rd_CY,$B56,AH$1)</f>
        <v>0</v>
      </c>
      <c r="AI56" s="212" t="n">
        <f aca="false">INDEX(_Rge_Data_3rd_CY,$B56,AI$1)</f>
        <v>0</v>
      </c>
      <c r="AJ56" s="212" t="n">
        <f aca="false" t="array" ref="AJ56:AJ56">INDEX(_Rge_Data_3rd_CY,$B56,AJ$1)</f>
        <v>0</v>
      </c>
      <c r="AK56" s="212" t="n">
        <f aca="false" t="array" ref="AK56:AK56">INDEX(_Rge_Data_3rd_CY,$B56,AK$1)</f>
        <v>34368.12</v>
      </c>
      <c r="AL56" s="212" t="n">
        <f aca="false">AK56+AN56+AO56</f>
        <v>50082.678</v>
      </c>
      <c r="AM56" s="213" t="n">
        <f aca="false">IFERROR(AK56/Z56,0)</f>
        <v>1</v>
      </c>
      <c r="AN56" s="214" t="n">
        <f aca="false">IFERROR(IF(AND($E56="OPEN",$AA56&gt;0),$AA56*_SoP*$AM56,IF(AND($E56="CLOSED",$AA56&gt;0),$AA56*_SoL*$AM56,0)),0)</f>
        <v>15714.558</v>
      </c>
      <c r="AO56" s="214" t="n">
        <f aca="false">IFERROR(IF($AA56&lt;0,$AA56*_SoL,0),0)</f>
        <v>0</v>
      </c>
      <c r="AP56" s="215" t="n">
        <f aca="false">AK56+AN56</f>
        <v>50082.678</v>
      </c>
      <c r="AQ56" s="215" t="n">
        <f aca="false">AC56-AO56</f>
        <v>50909.76</v>
      </c>
      <c r="AR56" s="215" t="n">
        <f aca="false">AP56-AQ56</f>
        <v>-827.082000000002</v>
      </c>
      <c r="AS56" s="215" t="n">
        <f aca="false">IF($AR56&gt;=0,$AR56,0)</f>
        <v>0</v>
      </c>
      <c r="AT56" s="215" t="n">
        <f aca="false">IF($AR56&lt;=0,-$AR56,0)</f>
        <v>827.082000000002</v>
      </c>
      <c r="AU56" s="214" t="n">
        <f aca="false">IF((R56-AC56)&lt;0,0,R56-AC56)</f>
        <v>0</v>
      </c>
      <c r="AV56" s="214" t="n">
        <f aca="false">IF(AM56&gt;1,0,R56-AM56*R56)</f>
        <v>0</v>
      </c>
      <c r="AW56" s="216"/>
    </row>
    <row r="57" customFormat="false" ht="24.75" hidden="false" customHeight="true" outlineLevel="0" collapsed="false">
      <c r="A57" s="166"/>
      <c r="B57" s="208" t="n">
        <f aca="false">B56+1</f>
        <v>50</v>
      </c>
      <c r="C57" s="166"/>
      <c r="D57" s="209" t="str">
        <f aca="false" t="array" ref="D57:D57">INDEX(_Rge_Projectdata_3rd,$B57,MATCH("Project-ID",_Rge_Headline_Projectdata,0))</f>
        <v>P903630</v>
      </c>
      <c r="E57" s="210" t="str">
        <f aca="false" t="array" ref="E57:E57">INDEX(_Rge_Data_3rd_CY,$B57,E$1)</f>
        <v>Open</v>
      </c>
      <c r="F57" s="199" t="n">
        <f aca="false">INDEX(_Rge_Data_3rd_CY,$B57,F$1)</f>
        <v>0</v>
      </c>
      <c r="G57" s="199" t="n">
        <f aca="false" t="array" ref="G57:G57">INDEX(_Rge_Data_3rd_CY,$B57,G$1)</f>
        <v>0</v>
      </c>
      <c r="H57" s="199" t="n">
        <f aca="false" t="array" ref="H57:H57">INDEX(_Rge_Data_3rd_CY,$B57,H$1)</f>
        <v>0</v>
      </c>
      <c r="I57" s="199" t="n">
        <f aca="false" t="array" ref="I57:I57">INDEX(_Rge_Data_3rd_CY,$B57,I$1)</f>
        <v>0</v>
      </c>
      <c r="J57" s="199" t="n">
        <f aca="false" t="array" ref="J57:J57">INDEX(_Rge_Data_3rd_CY,$B57,J$1)</f>
        <v>0</v>
      </c>
      <c r="K57" s="199" t="n">
        <f aca="false" t="array" ref="K57:K57">INDEX(_Rge_Data_3rd_CY,$B57,K$1)</f>
        <v>0</v>
      </c>
      <c r="L57" s="199" t="n">
        <f aca="false">INDEX(_Rge_Data_3rd_CY,$B57,L$1)</f>
        <v>0</v>
      </c>
      <c r="M57" s="199" t="n">
        <f aca="false" t="array" ref="M57:M57">INDEX(_Rge_Data_3rd_CY,$B57,M$1)</f>
        <v>0</v>
      </c>
      <c r="N57" s="199" t="n">
        <f aca="false" t="array" ref="N57:N57">INDEX(_Rge_Data_3rd_CY,$B57,N$1)</f>
        <v>0</v>
      </c>
      <c r="O57" s="199" t="n">
        <f aca="false">F57-N57</f>
        <v>0</v>
      </c>
      <c r="P57" s="200" t="n">
        <f aca="false">IFERROR(O57/F57,0)</f>
        <v>0</v>
      </c>
      <c r="Q57" s="211" t="str">
        <f aca="false">IF(AND(F57&lt;&gt;0,R57=0),"N","Y")</f>
        <v>Y</v>
      </c>
      <c r="R57" s="202" t="n">
        <f aca="false" t="array" ref="R57:R57">INDEX(_Rge_Data_3rd_CY,$B57,R$1)</f>
        <v>873368.32</v>
      </c>
      <c r="S57" s="202" t="n">
        <f aca="false" t="array" ref="S57:S57">INDEX(_Rge_Data_3rd_CY,$B57,S$1)</f>
        <v>596000</v>
      </c>
      <c r="T57" s="202" t="n">
        <f aca="false" t="array" ref="T57:T57">INDEX(_Rge_Data_3rd_CY,$B57,T$1)</f>
        <v>11500</v>
      </c>
      <c r="U57" s="202" t="n">
        <f aca="false" t="array" ref="U57:U57">INDEX(_Rge_Data_3rd_CY,$B57,U$1)</f>
        <v>33086</v>
      </c>
      <c r="V57" s="202" t="n">
        <f aca="false" t="array" ref="V57:V57">INDEX(_Rge_Data_3rd_CY,$B57,V$1)</f>
        <v>30000</v>
      </c>
      <c r="W57" s="202" t="n">
        <f aca="false" t="array" ref="W57:W57">INDEX(_Rge_Data_3rd_CY,$B57,W$1)</f>
        <v>0</v>
      </c>
      <c r="X57" s="202" t="n">
        <f aca="false">INDEX(_Rge_Data_3rd_CY,$B57,X$1)</f>
        <v>0</v>
      </c>
      <c r="Y57" s="202" t="n">
        <f aca="false" t="array" ref="Y57:Y57">INDEX(_Rge_Data_3rd_CY,$B57,Y$1)</f>
        <v>0</v>
      </c>
      <c r="Z57" s="202" t="n">
        <f aca="false" t="array" ref="Z57:Z57">INDEX(_Rge_Data_3rd_CY,$B57,Z$1)</f>
        <v>670586</v>
      </c>
      <c r="AA57" s="202" t="n">
        <f aca="false">R57-Z57</f>
        <v>202782.32</v>
      </c>
      <c r="AB57" s="203" t="n">
        <f aca="false">IFERROR(AA57/R57,)</f>
        <v>0.232184194636233</v>
      </c>
      <c r="AC57" s="212" t="n">
        <f aca="false" t="array" ref="AC57:AC57">INDEX(_Rge_Data_3rd_CY,$B57,AC$1)</f>
        <v>305896.9</v>
      </c>
      <c r="AD57" s="212" t="n">
        <f aca="false" t="array" ref="AD57:AD57">INDEX(_Rge_Data_3rd_CY,$B57,AD$1)</f>
        <v>350830.95</v>
      </c>
      <c r="AE57" s="212" t="n">
        <f aca="false" t="array" ref="AE57:AE57">INDEX(_Rge_Data_3rd_CY,$B57,AE$1)</f>
        <v>11109</v>
      </c>
      <c r="AF57" s="212" t="n">
        <f aca="false" t="array" ref="AF57:AF57">INDEX(_Rge_Data_3rd_CY,$B57,AF$1)</f>
        <v>16543.78</v>
      </c>
      <c r="AG57" s="212" t="n">
        <f aca="false" t="array" ref="AG57:AG57">INDEX(_Rge_Data_3rd_CY,$B57,AG$1)</f>
        <v>818</v>
      </c>
      <c r="AH57" s="212" t="n">
        <f aca="false" t="array" ref="AH57:AH57">INDEX(_Rge_Data_3rd_CY,$B57,AH$1)</f>
        <v>0</v>
      </c>
      <c r="AI57" s="212" t="n">
        <f aca="false">INDEX(_Rge_Data_3rd_CY,$B57,AI$1)</f>
        <v>0</v>
      </c>
      <c r="AJ57" s="212" t="n">
        <f aca="false" t="array" ref="AJ57:AJ57">INDEX(_Rge_Data_3rd_CY,$B57,AJ$1)</f>
        <v>0</v>
      </c>
      <c r="AK57" s="212" t="n">
        <f aca="false" t="array" ref="AK57:AK57">INDEX(_Rge_Data_3rd_CY,$B57,AK$1)</f>
        <v>379301.73</v>
      </c>
      <c r="AL57" s="212" t="n">
        <f aca="false">AK57+AN57+AO57</f>
        <v>488265.98</v>
      </c>
      <c r="AM57" s="213" t="n">
        <f aca="false">IFERROR(AK57/Z57,0)</f>
        <v>0.565627272266346</v>
      </c>
      <c r="AN57" s="214" t="n">
        <f aca="false">IFERROR(IF(AND($E57="OPEN",$AA57&gt;0),$AA57*_SoP*$AM57,IF(AND($E57="CLOSED",$AA57&gt;0),$AA57*_SoL*$AM57,0)),0)</f>
        <v>108964.25</v>
      </c>
      <c r="AO57" s="214" t="n">
        <f aca="false">IFERROR(IF($AA57&lt;0,$AA57*_SoL,0),0)</f>
        <v>0</v>
      </c>
      <c r="AP57" s="215" t="n">
        <f aca="false">AK57+AN57</f>
        <v>488265.98</v>
      </c>
      <c r="AQ57" s="215" t="n">
        <f aca="false">AC57-AO57</f>
        <v>305896.9</v>
      </c>
      <c r="AR57" s="215" t="n">
        <f aca="false">AP57-AQ57</f>
        <v>182369.08</v>
      </c>
      <c r="AS57" s="215" t="n">
        <f aca="false">IF($AR57&gt;=0,$AR57,0)</f>
        <v>182369.08</v>
      </c>
      <c r="AT57" s="215" t="n">
        <f aca="false">IF($AR57&lt;=0,-$AR57,0)</f>
        <v>0</v>
      </c>
      <c r="AU57" s="214" t="n">
        <f aca="false">IF((R57-AC57)&lt;0,0,R57-AC57)</f>
        <v>567471.42</v>
      </c>
      <c r="AV57" s="214" t="n">
        <f aca="false">IF(AM57&gt;1,0,R57-AM57*R57)</f>
        <v>379367.379474559</v>
      </c>
      <c r="AW57" s="216"/>
    </row>
    <row r="58" customFormat="false" ht="24.75" hidden="false" customHeight="true" outlineLevel="0" collapsed="false">
      <c r="A58" s="166"/>
      <c r="B58" s="208" t="n">
        <f aca="false">B57+1</f>
        <v>51</v>
      </c>
      <c r="C58" s="166"/>
      <c r="D58" s="209" t="str">
        <f aca="false" t="array" ref="D58:D58">INDEX(_Rge_Projectdata_3rd,$B58,MATCH("Project-ID",_Rge_Headline_Projectdata,0))</f>
        <v>P903641</v>
      </c>
      <c r="E58" s="210" t="str">
        <f aca="false" t="array" ref="E58:E58">INDEX(_Rge_Data_3rd_CY,$B58,E$1)</f>
        <v>Open</v>
      </c>
      <c r="F58" s="199" t="n">
        <f aca="false">INDEX(_Rge_Data_3rd_CY,$B58,F$1)</f>
        <v>0</v>
      </c>
      <c r="G58" s="199" t="n">
        <f aca="false" t="array" ref="G58:G58">INDEX(_Rge_Data_3rd_CY,$B58,G$1)</f>
        <v>0</v>
      </c>
      <c r="H58" s="199" t="n">
        <f aca="false" t="array" ref="H58:H58">INDEX(_Rge_Data_3rd_CY,$B58,H$1)</f>
        <v>0</v>
      </c>
      <c r="I58" s="199" t="n">
        <f aca="false" t="array" ref="I58:I58">INDEX(_Rge_Data_3rd_CY,$B58,I$1)</f>
        <v>0</v>
      </c>
      <c r="J58" s="199" t="n">
        <f aca="false" t="array" ref="J58:J58">INDEX(_Rge_Data_3rd_CY,$B58,J$1)</f>
        <v>0</v>
      </c>
      <c r="K58" s="199" t="n">
        <f aca="false" t="array" ref="K58:K58">INDEX(_Rge_Data_3rd_CY,$B58,K$1)</f>
        <v>0</v>
      </c>
      <c r="L58" s="199" t="n">
        <f aca="false">INDEX(_Rge_Data_3rd_CY,$B58,L$1)</f>
        <v>0</v>
      </c>
      <c r="M58" s="199" t="n">
        <f aca="false" t="array" ref="M58:M58">INDEX(_Rge_Data_3rd_CY,$B58,M$1)</f>
        <v>0</v>
      </c>
      <c r="N58" s="199" t="n">
        <f aca="false" t="array" ref="N58:N58">INDEX(_Rge_Data_3rd_CY,$B58,N$1)</f>
        <v>0</v>
      </c>
      <c r="O58" s="199" t="n">
        <f aca="false">F58-N58</f>
        <v>0</v>
      </c>
      <c r="P58" s="200" t="n">
        <f aca="false">IFERROR(O58/F58,0)</f>
        <v>0</v>
      </c>
      <c r="Q58" s="211" t="str">
        <f aca="false">IF(AND(F58&lt;&gt;0,R58=0),"N","Y")</f>
        <v>Y</v>
      </c>
      <c r="R58" s="202" t="n">
        <f aca="false" t="array" ref="R58:R58">INDEX(_Rge_Data_3rd_CY,$B58,R$1)</f>
        <v>135958</v>
      </c>
      <c r="S58" s="202" t="n">
        <f aca="false" t="array" ref="S58:S58">INDEX(_Rge_Data_3rd_CY,$B58,S$1)</f>
        <v>91279.64</v>
      </c>
      <c r="T58" s="202" t="n">
        <f aca="false" t="array" ref="T58:T58">INDEX(_Rge_Data_3rd_CY,$B58,T$1)</f>
        <v>1230</v>
      </c>
      <c r="U58" s="202" t="n">
        <f aca="false" t="array" ref="U58:U58">INDEX(_Rge_Data_3rd_CY,$B58,U$1)</f>
        <v>0</v>
      </c>
      <c r="V58" s="202" t="n">
        <f aca="false" t="array" ref="V58:V58">INDEX(_Rge_Data_3rd_CY,$B58,V$1)</f>
        <v>0</v>
      </c>
      <c r="W58" s="202" t="n">
        <f aca="false" t="array" ref="W58:W58">INDEX(_Rge_Data_3rd_CY,$B58,W$1)</f>
        <v>0</v>
      </c>
      <c r="X58" s="202" t="n">
        <f aca="false">INDEX(_Rge_Data_3rd_CY,$B58,X$1)</f>
        <v>0</v>
      </c>
      <c r="Y58" s="202" t="n">
        <f aca="false" t="array" ref="Y58:Y58">INDEX(_Rge_Data_3rd_CY,$B58,Y$1)</f>
        <v>0</v>
      </c>
      <c r="Z58" s="202" t="n">
        <f aca="false" t="array" ref="Z58:Z58">INDEX(_Rge_Data_3rd_CY,$B58,Z$1)</f>
        <v>92509.64</v>
      </c>
      <c r="AA58" s="202" t="n">
        <f aca="false">R58-Z58</f>
        <v>43448.36</v>
      </c>
      <c r="AB58" s="203" t="n">
        <f aca="false">IFERROR(AA58/R58,)</f>
        <v>0.319571926624399</v>
      </c>
      <c r="AC58" s="212" t="n">
        <f aca="false" t="array" ref="AC58:AC58">INDEX(_Rge_Data_3rd_CY,$B58,AC$1)</f>
        <v>74748.2</v>
      </c>
      <c r="AD58" s="212" t="n">
        <f aca="false" t="array" ref="AD58:AD58">INDEX(_Rge_Data_3rd_CY,$B58,AD$1)</f>
        <v>54544.96</v>
      </c>
      <c r="AE58" s="212" t="n">
        <f aca="false" t="array" ref="AE58:AE58">INDEX(_Rge_Data_3rd_CY,$B58,AE$1)</f>
        <v>1230</v>
      </c>
      <c r="AF58" s="212" t="n">
        <f aca="false" t="array" ref="AF58:AF58">INDEX(_Rge_Data_3rd_CY,$B58,AF$1)</f>
        <v>0</v>
      </c>
      <c r="AG58" s="212" t="n">
        <f aca="false" t="array" ref="AG58:AG58">INDEX(_Rge_Data_3rd_CY,$B58,AG$1)</f>
        <v>0</v>
      </c>
      <c r="AH58" s="212" t="n">
        <f aca="false" t="array" ref="AH58:AH58">INDEX(_Rge_Data_3rd_CY,$B58,AH$1)</f>
        <v>0</v>
      </c>
      <c r="AI58" s="212" t="n">
        <f aca="false">INDEX(_Rge_Data_3rd_CY,$B58,AI$1)</f>
        <v>0</v>
      </c>
      <c r="AJ58" s="212" t="n">
        <f aca="false" t="array" ref="AJ58:AJ58">INDEX(_Rge_Data_3rd_CY,$B58,AJ$1)</f>
        <v>0</v>
      </c>
      <c r="AK58" s="212" t="n">
        <f aca="false" t="array" ref="AK58:AK58">INDEX(_Rge_Data_3rd_CY,$B58,AK$1)</f>
        <v>55774.96</v>
      </c>
      <c r="AL58" s="212" t="n">
        <f aca="false">AK58+AN58+AO58</f>
        <v>80660.62612</v>
      </c>
      <c r="AM58" s="213" t="n">
        <f aca="false">IFERROR(AK58/Z58,0)</f>
        <v>0.602909707572097</v>
      </c>
      <c r="AN58" s="214" t="n">
        <f aca="false">IFERROR(IF(AND($E58="OPEN",$AA58&gt;0),$AA58*_SoP*$AM58,IF(AND($E58="CLOSED",$AA58&gt;0),$AA58*_SoL*$AM58,0)),0)</f>
        <v>24885.66612</v>
      </c>
      <c r="AO58" s="214" t="n">
        <f aca="false">IFERROR(IF($AA58&lt;0,$AA58*_SoL,0),0)</f>
        <v>0</v>
      </c>
      <c r="AP58" s="215" t="n">
        <f aca="false">AK58+AN58</f>
        <v>80660.62612</v>
      </c>
      <c r="AQ58" s="215" t="n">
        <f aca="false">AC58-AO58</f>
        <v>74748.2</v>
      </c>
      <c r="AR58" s="215" t="n">
        <f aca="false">AP58-AQ58</f>
        <v>5912.42612</v>
      </c>
      <c r="AS58" s="215" t="n">
        <f aca="false">IF($AR58&gt;=0,$AR58,0)</f>
        <v>5912.42612</v>
      </c>
      <c r="AT58" s="215" t="n">
        <f aca="false">IF($AR58&lt;=0,-$AR58,0)</f>
        <v>0</v>
      </c>
      <c r="AU58" s="214" t="n">
        <f aca="false">IF((R58-AC58)&lt;0,0,R58-AC58)</f>
        <v>61209.8</v>
      </c>
      <c r="AV58" s="214" t="n">
        <f aca="false">IF(AM58&gt;1,0,R58-AM58*R58)</f>
        <v>53987.6019779128</v>
      </c>
      <c r="AW58" s="216"/>
    </row>
    <row r="59" customFormat="false" ht="24.75" hidden="false" customHeight="true" outlineLevel="0" collapsed="false">
      <c r="A59" s="166"/>
      <c r="B59" s="208" t="n">
        <f aca="false">B58+1</f>
        <v>52</v>
      </c>
      <c r="C59" s="166"/>
      <c r="D59" s="209" t="str">
        <f aca="false" t="array" ref="D59:D59">INDEX(_Rge_Projectdata_3rd,$B59,MATCH("Project-ID",_Rge_Headline_Projectdata,0))</f>
        <v>P903642</v>
      </c>
      <c r="E59" s="210" t="str">
        <f aca="false" t="array" ref="E59:E59">INDEX(_Rge_Data_3rd_CY,$B59,E$1)</f>
        <v>Closed</v>
      </c>
      <c r="F59" s="199" t="n">
        <f aca="false">INDEX(_Rge_Data_3rd_CY,$B59,F$1)</f>
        <v>0</v>
      </c>
      <c r="G59" s="199" t="n">
        <f aca="false" t="array" ref="G59:G59">INDEX(_Rge_Data_3rd_CY,$B59,G$1)</f>
        <v>0</v>
      </c>
      <c r="H59" s="199" t="n">
        <f aca="false" t="array" ref="H59:H59">INDEX(_Rge_Data_3rd_CY,$B59,H$1)</f>
        <v>0</v>
      </c>
      <c r="I59" s="199" t="n">
        <f aca="false" t="array" ref="I59:I59">INDEX(_Rge_Data_3rd_CY,$B59,I$1)</f>
        <v>0</v>
      </c>
      <c r="J59" s="199" t="n">
        <f aca="false" t="array" ref="J59:J59">INDEX(_Rge_Data_3rd_CY,$B59,J$1)</f>
        <v>0</v>
      </c>
      <c r="K59" s="199" t="n">
        <f aca="false" t="array" ref="K59:K59">INDEX(_Rge_Data_3rd_CY,$B59,K$1)</f>
        <v>0</v>
      </c>
      <c r="L59" s="199" t="n">
        <f aca="false">INDEX(_Rge_Data_3rd_CY,$B59,L$1)</f>
        <v>0</v>
      </c>
      <c r="M59" s="199" t="n">
        <f aca="false" t="array" ref="M59:M59">INDEX(_Rge_Data_3rd_CY,$B59,M$1)</f>
        <v>0</v>
      </c>
      <c r="N59" s="199" t="n">
        <f aca="false" t="array" ref="N59:N59">INDEX(_Rge_Data_3rd_CY,$B59,N$1)</f>
        <v>0</v>
      </c>
      <c r="O59" s="199" t="n">
        <f aca="false">F59-N59</f>
        <v>0</v>
      </c>
      <c r="P59" s="200" t="n">
        <f aca="false">IFERROR(O59/F59,0)</f>
        <v>0</v>
      </c>
      <c r="Q59" s="211" t="str">
        <f aca="false">IF(AND(F59&lt;&gt;0,R59=0),"N","Y")</f>
        <v>Y</v>
      </c>
      <c r="R59" s="202" t="n">
        <f aca="false" t="array" ref="R59:R59">INDEX(_Rge_Data_3rd_CY,$B59,R$1)</f>
        <v>9201</v>
      </c>
      <c r="S59" s="202" t="n">
        <f aca="false" t="array" ref="S59:S59">INDEX(_Rge_Data_3rd_CY,$B59,S$1)</f>
        <v>5036.05</v>
      </c>
      <c r="T59" s="202" t="n">
        <f aca="false" t="array" ref="T59:T59">INDEX(_Rge_Data_3rd_CY,$B59,T$1)</f>
        <v>1150</v>
      </c>
      <c r="U59" s="202" t="n">
        <f aca="false" t="array" ref="U59:U59">INDEX(_Rge_Data_3rd_CY,$B59,U$1)</f>
        <v>1482.5</v>
      </c>
      <c r="V59" s="202" t="n">
        <f aca="false" t="array" ref="V59:V59">INDEX(_Rge_Data_3rd_CY,$B59,V$1)</f>
        <v>0</v>
      </c>
      <c r="W59" s="202" t="n">
        <f aca="false" t="array" ref="W59:W59">INDEX(_Rge_Data_3rd_CY,$B59,W$1)</f>
        <v>0</v>
      </c>
      <c r="X59" s="202" t="n">
        <f aca="false">INDEX(_Rge_Data_3rd_CY,$B59,X$1)</f>
        <v>0</v>
      </c>
      <c r="Y59" s="202" t="n">
        <f aca="false" t="array" ref="Y59:Y59">INDEX(_Rge_Data_3rd_CY,$B59,Y$1)</f>
        <v>0</v>
      </c>
      <c r="Z59" s="202" t="n">
        <f aca="false" t="array" ref="Z59:Z59">INDEX(_Rge_Data_3rd_CY,$B59,Z$1)</f>
        <v>7668.55</v>
      </c>
      <c r="AA59" s="202" t="n">
        <f aca="false">R59-Z59</f>
        <v>1532.45</v>
      </c>
      <c r="AB59" s="203" t="n">
        <f aca="false">IFERROR(AA59/R59,)</f>
        <v>0.166552548636018</v>
      </c>
      <c r="AC59" s="212" t="n">
        <f aca="false" t="array" ref="AC59:AC59">INDEX(_Rge_Data_3rd_CY,$B59,AC$1)</f>
        <v>9201</v>
      </c>
      <c r="AD59" s="212" t="n">
        <f aca="false" t="array" ref="AD59:AD59">INDEX(_Rge_Data_3rd_CY,$B59,AD$1)</f>
        <v>5036.05</v>
      </c>
      <c r="AE59" s="212" t="n">
        <f aca="false" t="array" ref="AE59:AE59">INDEX(_Rge_Data_3rd_CY,$B59,AE$1)</f>
        <v>1150</v>
      </c>
      <c r="AF59" s="212" t="n">
        <f aca="false" t="array" ref="AF59:AF59">INDEX(_Rge_Data_3rd_CY,$B59,AF$1)</f>
        <v>1482.5</v>
      </c>
      <c r="AG59" s="212" t="n">
        <f aca="false" t="array" ref="AG59:AG59">INDEX(_Rge_Data_3rd_CY,$B59,AG$1)</f>
        <v>0</v>
      </c>
      <c r="AH59" s="212" t="n">
        <f aca="false" t="array" ref="AH59:AH59">INDEX(_Rge_Data_3rd_CY,$B59,AH$1)</f>
        <v>0</v>
      </c>
      <c r="AI59" s="212" t="n">
        <f aca="false">INDEX(_Rge_Data_3rd_CY,$B59,AI$1)</f>
        <v>0</v>
      </c>
      <c r="AJ59" s="212" t="n">
        <f aca="false" t="array" ref="AJ59:AJ59">INDEX(_Rge_Data_3rd_CY,$B59,AJ$1)</f>
        <v>0</v>
      </c>
      <c r="AK59" s="212" t="n">
        <f aca="false" t="array" ref="AK59:AK59">INDEX(_Rge_Data_3rd_CY,$B59,AK$1)</f>
        <v>7668.55</v>
      </c>
      <c r="AL59" s="212" t="n">
        <f aca="false">AK59+AN59+AO59</f>
        <v>9201</v>
      </c>
      <c r="AM59" s="213" t="n">
        <f aca="false">IFERROR(AK59/Z59,0)</f>
        <v>1</v>
      </c>
      <c r="AN59" s="214" t="n">
        <f aca="false">IFERROR(IF(AND($E59="OPEN",$AA59&gt;0),$AA59*_SoP*$AM59,IF(AND($E59="CLOSED",$AA59&gt;0),$AA59*_SoL*$AM59,0)),0)</f>
        <v>1532.45</v>
      </c>
      <c r="AO59" s="214" t="n">
        <f aca="false">IFERROR(IF($AA59&lt;0,$AA59*_SoL,0),0)</f>
        <v>0</v>
      </c>
      <c r="AP59" s="215" t="n">
        <f aca="false">AK59+AN59</f>
        <v>9201</v>
      </c>
      <c r="AQ59" s="215" t="n">
        <f aca="false">AC59-AO59</f>
        <v>9201</v>
      </c>
      <c r="AR59" s="215" t="n">
        <f aca="false">AP59-AQ59</f>
        <v>0</v>
      </c>
      <c r="AS59" s="215" t="n">
        <f aca="false">IF($AR59&gt;=0,$AR59,0)</f>
        <v>0</v>
      </c>
      <c r="AT59" s="215" t="n">
        <f aca="false">IF($AR59&lt;=0,-$AR59,0)</f>
        <v>-0</v>
      </c>
      <c r="AU59" s="214" t="n">
        <f aca="false">IF((R59-AC59)&lt;0,0,R59-AC59)</f>
        <v>0</v>
      </c>
      <c r="AV59" s="214" t="n">
        <f aca="false">IF(AM59&gt;1,0,R59-AM59*R59)</f>
        <v>0</v>
      </c>
      <c r="AW59" s="216"/>
    </row>
    <row r="60" customFormat="false" ht="24.75" hidden="false" customHeight="true" outlineLevel="0" collapsed="false">
      <c r="A60" s="166"/>
      <c r="B60" s="208" t="n">
        <f aca="false">B59+1</f>
        <v>53</v>
      </c>
      <c r="C60" s="166"/>
      <c r="D60" s="209" t="str">
        <f aca="false" t="array" ref="D60:D60">INDEX(_Rge_Projectdata_3rd,$B60,MATCH("Project-ID",_Rge_Headline_Projectdata,0))</f>
        <v>P903652</v>
      </c>
      <c r="E60" s="210" t="str">
        <f aca="false" t="array" ref="E60:E60">INDEX(_Rge_Data_3rd_CY,$B60,E$1)</f>
        <v>Closed</v>
      </c>
      <c r="F60" s="199" t="n">
        <f aca="false">INDEX(_Rge_Data_3rd_CY,$B60,F$1)</f>
        <v>0</v>
      </c>
      <c r="G60" s="199" t="n">
        <f aca="false" t="array" ref="G60:G60">INDEX(_Rge_Data_3rd_CY,$B60,G$1)</f>
        <v>0</v>
      </c>
      <c r="H60" s="199" t="n">
        <f aca="false" t="array" ref="H60:H60">INDEX(_Rge_Data_3rd_CY,$B60,H$1)</f>
        <v>0</v>
      </c>
      <c r="I60" s="199" t="n">
        <f aca="false" t="array" ref="I60:I60">INDEX(_Rge_Data_3rd_CY,$B60,I$1)</f>
        <v>0</v>
      </c>
      <c r="J60" s="199" t="n">
        <f aca="false" t="array" ref="J60:J60">INDEX(_Rge_Data_3rd_CY,$B60,J$1)</f>
        <v>0</v>
      </c>
      <c r="K60" s="199" t="n">
        <f aca="false" t="array" ref="K60:K60">INDEX(_Rge_Data_3rd_CY,$B60,K$1)</f>
        <v>0</v>
      </c>
      <c r="L60" s="199" t="n">
        <f aca="false">INDEX(_Rge_Data_3rd_CY,$B60,L$1)</f>
        <v>0</v>
      </c>
      <c r="M60" s="199" t="n">
        <f aca="false" t="array" ref="M60:M60">INDEX(_Rge_Data_3rd_CY,$B60,M$1)</f>
        <v>0</v>
      </c>
      <c r="N60" s="199" t="n">
        <f aca="false" t="array" ref="N60:N60">INDEX(_Rge_Data_3rd_CY,$B60,N$1)</f>
        <v>0</v>
      </c>
      <c r="O60" s="199" t="n">
        <f aca="false">F60-N60</f>
        <v>0</v>
      </c>
      <c r="P60" s="200" t="n">
        <f aca="false">IFERROR(O60/F60,0)</f>
        <v>0</v>
      </c>
      <c r="Q60" s="211" t="str">
        <f aca="false">IF(AND(F60&lt;&gt;0,R60=0),"N","Y")</f>
        <v>Y</v>
      </c>
      <c r="R60" s="202" t="n">
        <f aca="false" t="array" ref="R60:R60">INDEX(_Rge_Data_3rd_CY,$B60,R$1)</f>
        <v>16940.83</v>
      </c>
      <c r="S60" s="202" t="n">
        <f aca="false" t="array" ref="S60:S60">INDEX(_Rge_Data_3rd_CY,$B60,S$1)</f>
        <v>2020.35</v>
      </c>
      <c r="T60" s="202" t="n">
        <f aca="false" t="array" ref="T60:T60">INDEX(_Rge_Data_3rd_CY,$B60,T$1)</f>
        <v>0</v>
      </c>
      <c r="U60" s="202" t="n">
        <f aca="false" t="array" ref="U60:U60">INDEX(_Rge_Data_3rd_CY,$B60,U$1)</f>
        <v>0</v>
      </c>
      <c r="V60" s="202" t="n">
        <f aca="false" t="array" ref="V60:V60">INDEX(_Rge_Data_3rd_CY,$B60,V$1)</f>
        <v>9049.1</v>
      </c>
      <c r="W60" s="202" t="n">
        <f aca="false" t="array" ref="W60:W60">INDEX(_Rge_Data_3rd_CY,$B60,W$1)</f>
        <v>0</v>
      </c>
      <c r="X60" s="202" t="n">
        <f aca="false">INDEX(_Rge_Data_3rd_CY,$B60,X$1)</f>
        <v>0</v>
      </c>
      <c r="Y60" s="202" t="n">
        <f aca="false" t="array" ref="Y60:Y60">INDEX(_Rge_Data_3rd_CY,$B60,Y$1)</f>
        <v>0</v>
      </c>
      <c r="Z60" s="202" t="n">
        <f aca="false" t="array" ref="Z60:Z60">INDEX(_Rge_Data_3rd_CY,$B60,Z$1)</f>
        <v>11069.45</v>
      </c>
      <c r="AA60" s="202" t="n">
        <f aca="false">R60-Z60</f>
        <v>5871.38</v>
      </c>
      <c r="AB60" s="203" t="n">
        <f aca="false">IFERROR(AA60/R60,)</f>
        <v>0.346581601964012</v>
      </c>
      <c r="AC60" s="212" t="n">
        <f aca="false" t="array" ref="AC60:AC60">INDEX(_Rge_Data_3rd_CY,$B60,AC$1)</f>
        <v>16940.83</v>
      </c>
      <c r="AD60" s="212" t="n">
        <f aca="false" t="array" ref="AD60:AD60">INDEX(_Rge_Data_3rd_CY,$B60,AD$1)</f>
        <v>0</v>
      </c>
      <c r="AE60" s="212" t="n">
        <f aca="false" t="array" ref="AE60:AE60">INDEX(_Rge_Data_3rd_CY,$B60,AE$1)</f>
        <v>0</v>
      </c>
      <c r="AF60" s="212" t="n">
        <f aca="false" t="array" ref="AF60:AF60">INDEX(_Rge_Data_3rd_CY,$B60,AF$1)</f>
        <v>0</v>
      </c>
      <c r="AG60" s="212" t="n">
        <f aca="false" t="array" ref="AG60:AG60">INDEX(_Rge_Data_3rd_CY,$B60,AG$1)</f>
        <v>9049.1</v>
      </c>
      <c r="AH60" s="212" t="n">
        <f aca="false" t="array" ref="AH60:AH60">INDEX(_Rge_Data_3rd_CY,$B60,AH$1)</f>
        <v>0</v>
      </c>
      <c r="AI60" s="212" t="n">
        <f aca="false">INDEX(_Rge_Data_3rd_CY,$B60,AI$1)</f>
        <v>0</v>
      </c>
      <c r="AJ60" s="212" t="n">
        <f aca="false" t="array" ref="AJ60:AJ60">INDEX(_Rge_Data_3rd_CY,$B60,AJ$1)</f>
        <v>0</v>
      </c>
      <c r="AK60" s="212" t="n">
        <f aca="false" t="array" ref="AK60:AK60">INDEX(_Rge_Data_3rd_CY,$B60,AK$1)</f>
        <v>9049.1</v>
      </c>
      <c r="AL60" s="212" t="n">
        <f aca="false">AK60+AN60+AO60</f>
        <v>13848.860129</v>
      </c>
      <c r="AM60" s="213" t="n">
        <f aca="false">IFERROR(AK60/Z60,0)</f>
        <v>0.817484156846094</v>
      </c>
      <c r="AN60" s="214" t="n">
        <f aca="false">IFERROR(IF(AND($E60="OPEN",$AA60&gt;0),$AA60*_SoP*$AM60,IF(AND($E60="CLOSED",$AA60&gt;0),$AA60*_SoL*$AM60,0)),0)</f>
        <v>4799.760129</v>
      </c>
      <c r="AO60" s="214" t="n">
        <f aca="false">IFERROR(IF($AA60&lt;0,$AA60*_SoL,0),0)</f>
        <v>0</v>
      </c>
      <c r="AP60" s="215" t="n">
        <f aca="false">AK60+AN60</f>
        <v>13848.860129</v>
      </c>
      <c r="AQ60" s="215" t="n">
        <f aca="false">AC60-AO60</f>
        <v>16940.83</v>
      </c>
      <c r="AR60" s="215" t="n">
        <f aca="false">AP60-AQ60</f>
        <v>-3091.969871</v>
      </c>
      <c r="AS60" s="215" t="n">
        <f aca="false">IF($AR60&gt;=0,$AR60,0)</f>
        <v>0</v>
      </c>
      <c r="AT60" s="215" t="n">
        <f aca="false">IF($AR60&lt;=0,-$AR60,0)</f>
        <v>3091.969871</v>
      </c>
      <c r="AU60" s="214" t="n">
        <f aca="false">IF((R60-AC60)&lt;0,0,R60-AC60)</f>
        <v>0</v>
      </c>
      <c r="AV60" s="214" t="n">
        <f aca="false">IF(AM60&gt;1,0,R60-AM60*R60)</f>
        <v>3091.96987117698</v>
      </c>
      <c r="AW60" s="216"/>
    </row>
    <row r="61" customFormat="false" ht="24.75" hidden="false" customHeight="true" outlineLevel="0" collapsed="false">
      <c r="A61" s="166"/>
      <c r="B61" s="208" t="n">
        <f aca="false">B60+1</f>
        <v>54</v>
      </c>
      <c r="C61" s="166"/>
      <c r="D61" s="209" t="str">
        <f aca="false" t="array" ref="D61:D61">INDEX(_Rge_Projectdata_3rd,$B61,MATCH("Project-ID",_Rge_Headline_Projectdata,0))</f>
        <v>P903573</v>
      </c>
      <c r="E61" s="210" t="str">
        <f aca="false" t="array" ref="E61:E61">INDEX(_Rge_Data_3rd_CY,$B61,E$1)</f>
        <v>Open</v>
      </c>
      <c r="F61" s="199" t="n">
        <f aca="false">INDEX(_Rge_Data_3rd_CY,$B61,F$1)</f>
        <v>0</v>
      </c>
      <c r="G61" s="199" t="n">
        <f aca="false" t="array" ref="G61:G61">INDEX(_Rge_Data_3rd_CY,$B61,G$1)</f>
        <v>0</v>
      </c>
      <c r="H61" s="199" t="n">
        <f aca="false" t="array" ref="H61:H61">INDEX(_Rge_Data_3rd_CY,$B61,H$1)</f>
        <v>0</v>
      </c>
      <c r="I61" s="199" t="n">
        <f aca="false" t="array" ref="I61:I61">INDEX(_Rge_Data_3rd_CY,$B61,I$1)</f>
        <v>0</v>
      </c>
      <c r="J61" s="199" t="n">
        <f aca="false" t="array" ref="J61:J61">INDEX(_Rge_Data_3rd_CY,$B61,J$1)</f>
        <v>0</v>
      </c>
      <c r="K61" s="199" t="n">
        <f aca="false" t="array" ref="K61:K61">INDEX(_Rge_Data_3rd_CY,$B61,K$1)</f>
        <v>0</v>
      </c>
      <c r="L61" s="199" t="n">
        <f aca="false">INDEX(_Rge_Data_3rd_CY,$B61,L$1)</f>
        <v>0</v>
      </c>
      <c r="M61" s="199" t="n">
        <f aca="false" t="array" ref="M61:M61">INDEX(_Rge_Data_3rd_CY,$B61,M$1)</f>
        <v>0</v>
      </c>
      <c r="N61" s="199" t="n">
        <f aca="false" t="array" ref="N61:N61">INDEX(_Rge_Data_3rd_CY,$B61,N$1)</f>
        <v>0</v>
      </c>
      <c r="O61" s="199" t="n">
        <f aca="false">F61-N61</f>
        <v>0</v>
      </c>
      <c r="P61" s="200" t="n">
        <f aca="false">IFERROR(O61/F61,0)</f>
        <v>0</v>
      </c>
      <c r="Q61" s="211" t="str">
        <f aca="false">IF(AND(F61&lt;&gt;0,R61=0),"N","Y")</f>
        <v>Y</v>
      </c>
      <c r="R61" s="202" t="n">
        <f aca="false" t="array" ref="R61:R61">INDEX(_Rge_Data_3rd_CY,$B61,R$1)</f>
        <v>109154</v>
      </c>
      <c r="S61" s="202" t="n">
        <f aca="false" t="array" ref="S61:S61">INDEX(_Rge_Data_3rd_CY,$B61,S$1)</f>
        <v>73566.98</v>
      </c>
      <c r="T61" s="202" t="n">
        <f aca="false" t="array" ref="T61:T61">INDEX(_Rge_Data_3rd_CY,$B61,T$1)</f>
        <v>2080</v>
      </c>
      <c r="U61" s="202" t="n">
        <f aca="false" t="array" ref="U61:U61">INDEX(_Rge_Data_3rd_CY,$B61,U$1)</f>
        <v>0</v>
      </c>
      <c r="V61" s="202" t="n">
        <f aca="false" t="array" ref="V61:V61">INDEX(_Rge_Data_3rd_CY,$B61,V$1)</f>
        <v>0</v>
      </c>
      <c r="W61" s="202" t="n">
        <f aca="false" t="array" ref="W61:W61">INDEX(_Rge_Data_3rd_CY,$B61,W$1)</f>
        <v>0</v>
      </c>
      <c r="X61" s="202" t="n">
        <f aca="false">INDEX(_Rge_Data_3rd_CY,$B61,X$1)</f>
        <v>0</v>
      </c>
      <c r="Y61" s="202" t="n">
        <f aca="false" t="array" ref="Y61:Y61">INDEX(_Rge_Data_3rd_CY,$B61,Y$1)</f>
        <v>0</v>
      </c>
      <c r="Z61" s="202" t="n">
        <f aca="false" t="array" ref="Z61:Z61">INDEX(_Rge_Data_3rd_CY,$B61,Z$1)</f>
        <v>75646.98</v>
      </c>
      <c r="AA61" s="202" t="n">
        <f aca="false">R61-Z61</f>
        <v>33507.02</v>
      </c>
      <c r="AB61" s="203" t="n">
        <f aca="false">IFERROR(AA61/R61,)</f>
        <v>0.306970152261942</v>
      </c>
      <c r="AC61" s="212" t="n">
        <f aca="false" t="array" ref="AC61:AC61">INDEX(_Rge_Data_3rd_CY,$B61,AC$1)</f>
        <v>16504</v>
      </c>
      <c r="AD61" s="212" t="n">
        <f aca="false" t="array" ref="AD61:AD61">INDEX(_Rge_Data_3rd_CY,$B61,AD$1)</f>
        <v>16177</v>
      </c>
      <c r="AE61" s="212" t="n">
        <f aca="false" t="array" ref="AE61:AE61">INDEX(_Rge_Data_3rd_CY,$B61,AE$1)</f>
        <v>1920</v>
      </c>
      <c r="AF61" s="212" t="n">
        <f aca="false" t="array" ref="AF61:AF61">INDEX(_Rge_Data_3rd_CY,$B61,AF$1)</f>
        <v>0</v>
      </c>
      <c r="AG61" s="212" t="n">
        <f aca="false" t="array" ref="AG61:AG61">INDEX(_Rge_Data_3rd_CY,$B61,AG$1)</f>
        <v>0</v>
      </c>
      <c r="AH61" s="212" t="n">
        <f aca="false" t="array" ref="AH61:AH61">INDEX(_Rge_Data_3rd_CY,$B61,AH$1)</f>
        <v>0</v>
      </c>
      <c r="AI61" s="212" t="n">
        <f aca="false">INDEX(_Rge_Data_3rd_CY,$B61,AI$1)</f>
        <v>0</v>
      </c>
      <c r="AJ61" s="212" t="n">
        <f aca="false" t="array" ref="AJ61:AJ61">INDEX(_Rge_Data_3rd_CY,$B61,AJ$1)</f>
        <v>0</v>
      </c>
      <c r="AK61" s="212" t="n">
        <f aca="false" t="array" ref="AK61:AK61">INDEX(_Rge_Data_3rd_CY,$B61,AK$1)</f>
        <v>18097</v>
      </c>
      <c r="AL61" s="212" t="n">
        <f aca="false">AK61+AN61+AO61</f>
        <v>25712.078803</v>
      </c>
      <c r="AM61" s="213" t="n">
        <f aca="false">IFERROR(AK61/Z61,0)</f>
        <v>0.239229642743174</v>
      </c>
      <c r="AN61" s="214" t="n">
        <f aca="false">IFERROR(IF(AND($E61="OPEN",$AA61&gt;0),$AA61*_SoP*$AM61,IF(AND($E61="CLOSED",$AA61&gt;0),$AA61*_SoL*$AM61,0)),0)</f>
        <v>7615.078803</v>
      </c>
      <c r="AO61" s="214" t="n">
        <f aca="false">IFERROR(IF($AA61&lt;0,$AA61*_SoL,0),0)</f>
        <v>0</v>
      </c>
      <c r="AP61" s="215" t="n">
        <f aca="false">AK61+AN61</f>
        <v>25712.078803</v>
      </c>
      <c r="AQ61" s="215" t="n">
        <f aca="false">AC61-AO61</f>
        <v>16504</v>
      </c>
      <c r="AR61" s="215" t="n">
        <f aca="false">AP61-AQ61</f>
        <v>9208.078803</v>
      </c>
      <c r="AS61" s="215" t="n">
        <f aca="false">IF($AR61&gt;=0,$AR61,0)</f>
        <v>9208.078803</v>
      </c>
      <c r="AT61" s="215" t="n">
        <f aca="false">IF($AR61&lt;=0,-$AR61,0)</f>
        <v>0</v>
      </c>
      <c r="AU61" s="214" t="n">
        <f aca="false">IF((R61-AC61)&lt;0,0,R61-AC61)</f>
        <v>92650</v>
      </c>
      <c r="AV61" s="214" t="n">
        <f aca="false">IF(AM61&gt;1,0,R61-AM61*R61)</f>
        <v>83041.1275760116</v>
      </c>
      <c r="AW61" s="216"/>
    </row>
    <row r="62" customFormat="false" ht="24.75" hidden="false" customHeight="true" outlineLevel="0" collapsed="false">
      <c r="A62" s="166"/>
      <c r="B62" s="208" t="n">
        <f aca="false">B61+1</f>
        <v>55</v>
      </c>
      <c r="C62" s="166"/>
      <c r="D62" s="209" t="str">
        <f aca="false" t="array" ref="D62:D62">INDEX(_Rge_Projectdata_3rd,$B62,MATCH("Project-ID",_Rge_Headline_Projectdata,0))</f>
        <v>P903575</v>
      </c>
      <c r="E62" s="210" t="str">
        <f aca="false" t="array" ref="E62:E62">INDEX(_Rge_Data_3rd_CY,$B62,E$1)</f>
        <v>Open</v>
      </c>
      <c r="F62" s="199" t="n">
        <f aca="false">INDEX(_Rge_Data_3rd_CY,$B62,F$1)</f>
        <v>0</v>
      </c>
      <c r="G62" s="199" t="n">
        <f aca="false" t="array" ref="G62:G62">INDEX(_Rge_Data_3rd_CY,$B62,G$1)</f>
        <v>0</v>
      </c>
      <c r="H62" s="199" t="n">
        <f aca="false" t="array" ref="H62:H62">INDEX(_Rge_Data_3rd_CY,$B62,H$1)</f>
        <v>0</v>
      </c>
      <c r="I62" s="199" t="n">
        <f aca="false" t="array" ref="I62:I62">INDEX(_Rge_Data_3rd_CY,$B62,I$1)</f>
        <v>0</v>
      </c>
      <c r="J62" s="199" t="n">
        <f aca="false" t="array" ref="J62:J62">INDEX(_Rge_Data_3rd_CY,$B62,J$1)</f>
        <v>0</v>
      </c>
      <c r="K62" s="199" t="n">
        <f aca="false" t="array" ref="K62:K62">INDEX(_Rge_Data_3rd_CY,$B62,K$1)</f>
        <v>0</v>
      </c>
      <c r="L62" s="199" t="n">
        <f aca="false">INDEX(_Rge_Data_3rd_CY,$B62,L$1)</f>
        <v>0</v>
      </c>
      <c r="M62" s="199" t="n">
        <f aca="false" t="array" ref="M62:M62">INDEX(_Rge_Data_3rd_CY,$B62,M$1)</f>
        <v>0</v>
      </c>
      <c r="N62" s="199" t="n">
        <f aca="false" t="array" ref="N62:N62">INDEX(_Rge_Data_3rd_CY,$B62,N$1)</f>
        <v>0</v>
      </c>
      <c r="O62" s="199" t="n">
        <f aca="false">F62-N62</f>
        <v>0</v>
      </c>
      <c r="P62" s="200" t="n">
        <f aca="false">IFERROR(O62/F62,0)</f>
        <v>0</v>
      </c>
      <c r="Q62" s="211" t="str">
        <f aca="false">IF(AND(F62&lt;&gt;0,R62=0),"N","Y")</f>
        <v>Y</v>
      </c>
      <c r="R62" s="202" t="n">
        <f aca="false" t="array" ref="R62:R62">INDEX(_Rge_Data_3rd_CY,$B62,R$1)</f>
        <v>140160</v>
      </c>
      <c r="S62" s="202" t="n">
        <f aca="false" t="array" ref="S62:S62">INDEX(_Rge_Data_3rd_CY,$B62,S$1)</f>
        <v>94668.06</v>
      </c>
      <c r="T62" s="202" t="n">
        <f aca="false" t="array" ref="T62:T62">INDEX(_Rge_Data_3rd_CY,$B62,T$1)</f>
        <v>4095</v>
      </c>
      <c r="U62" s="202" t="n">
        <f aca="false" t="array" ref="U62:U62">INDEX(_Rge_Data_3rd_CY,$B62,U$1)</f>
        <v>0</v>
      </c>
      <c r="V62" s="202" t="n">
        <f aca="false" t="array" ref="V62:V62">INDEX(_Rge_Data_3rd_CY,$B62,V$1)</f>
        <v>0</v>
      </c>
      <c r="W62" s="202" t="n">
        <f aca="false" t="array" ref="W62:W62">INDEX(_Rge_Data_3rd_CY,$B62,W$1)</f>
        <v>0</v>
      </c>
      <c r="X62" s="202" t="n">
        <f aca="false">INDEX(_Rge_Data_3rd_CY,$B62,X$1)</f>
        <v>0</v>
      </c>
      <c r="Y62" s="202" t="n">
        <f aca="false" t="array" ref="Y62:Y62">INDEX(_Rge_Data_3rd_CY,$B62,Y$1)</f>
        <v>0</v>
      </c>
      <c r="Z62" s="202" t="n">
        <f aca="false" t="array" ref="Z62:Z62">INDEX(_Rge_Data_3rd_CY,$B62,Z$1)</f>
        <v>98763.06</v>
      </c>
      <c r="AA62" s="202" t="n">
        <f aca="false">R62-Z62</f>
        <v>41396.94</v>
      </c>
      <c r="AB62" s="203" t="n">
        <f aca="false">IFERROR(AA62/R62,)</f>
        <v>0.295354880136986</v>
      </c>
      <c r="AC62" s="212" t="n">
        <f aca="false" t="array" ref="AC62:AC62">INDEX(_Rge_Data_3rd_CY,$B62,AC$1)</f>
        <v>133320</v>
      </c>
      <c r="AD62" s="212" t="n">
        <f aca="false" t="array" ref="AD62:AD62">INDEX(_Rge_Data_3rd_CY,$B62,AD$1)</f>
        <v>94668.06</v>
      </c>
      <c r="AE62" s="212" t="n">
        <f aca="false" t="array" ref="AE62:AE62">INDEX(_Rge_Data_3rd_CY,$B62,AE$1)</f>
        <v>3780</v>
      </c>
      <c r="AF62" s="212" t="n">
        <f aca="false" t="array" ref="AF62:AF62">INDEX(_Rge_Data_3rd_CY,$B62,AF$1)</f>
        <v>0</v>
      </c>
      <c r="AG62" s="212" t="n">
        <f aca="false" t="array" ref="AG62:AG62">INDEX(_Rge_Data_3rd_CY,$B62,AG$1)</f>
        <v>0</v>
      </c>
      <c r="AH62" s="212" t="n">
        <f aca="false" t="array" ref="AH62:AH62">INDEX(_Rge_Data_3rd_CY,$B62,AH$1)</f>
        <v>0</v>
      </c>
      <c r="AI62" s="212" t="n">
        <f aca="false">INDEX(_Rge_Data_3rd_CY,$B62,AI$1)</f>
        <v>0</v>
      </c>
      <c r="AJ62" s="212" t="n">
        <f aca="false" t="array" ref="AJ62:AJ62">INDEX(_Rge_Data_3rd_CY,$B62,AJ$1)</f>
        <v>0</v>
      </c>
      <c r="AK62" s="212" t="n">
        <f aca="false" t="array" ref="AK62:AK62">INDEX(_Rge_Data_3rd_CY,$B62,AK$1)</f>
        <v>98448.06</v>
      </c>
      <c r="AL62" s="212" t="n">
        <f aca="false">AK62+AN62+AO62</f>
        <v>137649.72114</v>
      </c>
      <c r="AM62" s="213" t="n">
        <f aca="false">IFERROR(AK62/Z62,0)</f>
        <v>0.996810548397346</v>
      </c>
      <c r="AN62" s="214" t="n">
        <f aca="false">IFERROR(IF(AND($E62="OPEN",$AA62&gt;0),$AA62*_SoP*$AM62,IF(AND($E62="CLOSED",$AA62&gt;0),$AA62*_SoL*$AM62,0)),0)</f>
        <v>39201.66114</v>
      </c>
      <c r="AO62" s="214" t="n">
        <f aca="false">IFERROR(IF($AA62&lt;0,$AA62*_SoL,0),0)</f>
        <v>0</v>
      </c>
      <c r="AP62" s="215" t="n">
        <f aca="false">AK62+AN62</f>
        <v>137649.72114</v>
      </c>
      <c r="AQ62" s="215" t="n">
        <f aca="false">AC62-AO62</f>
        <v>133320</v>
      </c>
      <c r="AR62" s="215" t="n">
        <f aca="false">AP62-AQ62</f>
        <v>4329.72113999998</v>
      </c>
      <c r="AS62" s="215" t="n">
        <f aca="false">IF($AR62&gt;=0,$AR62,0)</f>
        <v>4329.72113999998</v>
      </c>
      <c r="AT62" s="215" t="n">
        <f aca="false">IF($AR62&lt;=0,-$AR62,0)</f>
        <v>0</v>
      </c>
      <c r="AU62" s="214" t="n">
        <f aca="false">IF((R62-AC62)&lt;0,0,R62-AC62)</f>
        <v>6840</v>
      </c>
      <c r="AV62" s="214" t="n">
        <f aca="false">IF(AM62&gt;1,0,R62-AM62*R62)</f>
        <v>447.033536627947</v>
      </c>
      <c r="AW62" s="216"/>
    </row>
    <row r="63" customFormat="false" ht="24.75" hidden="false" customHeight="true" outlineLevel="0" collapsed="false">
      <c r="A63" s="166"/>
      <c r="B63" s="208" t="n">
        <f aca="false">B62+1</f>
        <v>56</v>
      </c>
      <c r="C63" s="166"/>
      <c r="D63" s="209" t="str">
        <f aca="false" t="array" ref="D63:D63">INDEX(_Rge_Projectdata_3rd,$B63,MATCH("Project-ID",_Rge_Headline_Projectdata,0))</f>
        <v>P903645</v>
      </c>
      <c r="E63" s="210" t="str">
        <f aca="false" t="array" ref="E63:E63">INDEX(_Rge_Data_3rd_CY,$B63,E$1)</f>
        <v>Open</v>
      </c>
      <c r="F63" s="199" t="n">
        <f aca="false">INDEX(_Rge_Data_3rd_CY,$B63,F$1)</f>
        <v>0</v>
      </c>
      <c r="G63" s="199" t="n">
        <f aca="false" t="array" ref="G63:G63">INDEX(_Rge_Data_3rd_CY,$B63,G$1)</f>
        <v>0</v>
      </c>
      <c r="H63" s="199" t="n">
        <f aca="false" t="array" ref="H63:H63">INDEX(_Rge_Data_3rd_CY,$B63,H$1)</f>
        <v>0</v>
      </c>
      <c r="I63" s="199" t="n">
        <f aca="false" t="array" ref="I63:I63">INDEX(_Rge_Data_3rd_CY,$B63,I$1)</f>
        <v>0</v>
      </c>
      <c r="J63" s="199" t="n">
        <f aca="false" t="array" ref="J63:J63">INDEX(_Rge_Data_3rd_CY,$B63,J$1)</f>
        <v>0</v>
      </c>
      <c r="K63" s="199" t="n">
        <f aca="false" t="array" ref="K63:K63">INDEX(_Rge_Data_3rd_CY,$B63,K$1)</f>
        <v>0</v>
      </c>
      <c r="L63" s="199" t="n">
        <f aca="false">INDEX(_Rge_Data_3rd_CY,$B63,L$1)</f>
        <v>0</v>
      </c>
      <c r="M63" s="199" t="n">
        <f aca="false" t="array" ref="M63:M63">INDEX(_Rge_Data_3rd_CY,$B63,M$1)</f>
        <v>0</v>
      </c>
      <c r="N63" s="199" t="n">
        <f aca="false" t="array" ref="N63:N63">INDEX(_Rge_Data_3rd_CY,$B63,N$1)</f>
        <v>0</v>
      </c>
      <c r="O63" s="199" t="n">
        <f aca="false">F63-N63</f>
        <v>0</v>
      </c>
      <c r="P63" s="200" t="n">
        <f aca="false">IFERROR(O63/F63,0)</f>
        <v>0</v>
      </c>
      <c r="Q63" s="211" t="str">
        <f aca="false">IF(AND(F63&lt;&gt;0,R63=0),"N","Y")</f>
        <v>Y</v>
      </c>
      <c r="R63" s="202" t="n">
        <f aca="false" t="array" ref="R63:R63">INDEX(_Rge_Data_3rd_CY,$B63,R$1)</f>
        <v>53165.57</v>
      </c>
      <c r="S63" s="202" t="n">
        <f aca="false" t="array" ref="S63:S63">INDEX(_Rge_Data_3rd_CY,$B63,S$1)</f>
        <v>33141.62</v>
      </c>
      <c r="T63" s="202" t="n">
        <f aca="false" t="array" ref="T63:T63">INDEX(_Rge_Data_3rd_CY,$B63,T$1)</f>
        <v>1620</v>
      </c>
      <c r="U63" s="202" t="n">
        <f aca="false" t="array" ref="U63:U63">INDEX(_Rge_Data_3rd_CY,$B63,U$1)</f>
        <v>1050</v>
      </c>
      <c r="V63" s="202" t="n">
        <f aca="false" t="array" ref="V63:V63">INDEX(_Rge_Data_3rd_CY,$B63,V$1)</f>
        <v>0</v>
      </c>
      <c r="W63" s="202" t="n">
        <f aca="false" t="array" ref="W63:W63">INDEX(_Rge_Data_3rd_CY,$B63,W$1)</f>
        <v>0</v>
      </c>
      <c r="X63" s="202" t="n">
        <f aca="false">INDEX(_Rge_Data_3rd_CY,$B63,X$1)</f>
        <v>0</v>
      </c>
      <c r="Y63" s="202" t="n">
        <f aca="false" t="array" ref="Y63:Y63">INDEX(_Rge_Data_3rd_CY,$B63,Y$1)</f>
        <v>0</v>
      </c>
      <c r="Z63" s="202" t="n">
        <f aca="false" t="array" ref="Z63:Z63">INDEX(_Rge_Data_3rd_CY,$B63,Z$1)</f>
        <v>35811.62</v>
      </c>
      <c r="AA63" s="202" t="n">
        <f aca="false">R63-Z63</f>
        <v>17353.95</v>
      </c>
      <c r="AB63" s="203" t="n">
        <f aca="false">IFERROR(AA63/R63,)</f>
        <v>0.326413315986267</v>
      </c>
      <c r="AC63" s="212" t="n">
        <f aca="false" t="array" ref="AC63:AC63">INDEX(_Rge_Data_3rd_CY,$B63,AC$1)</f>
        <v>27678.23</v>
      </c>
      <c r="AD63" s="212" t="n">
        <f aca="false" t="array" ref="AD63:AD63">INDEX(_Rge_Data_3rd_CY,$B63,AD$1)</f>
        <v>33141.62</v>
      </c>
      <c r="AE63" s="212" t="n">
        <f aca="false" t="array" ref="AE63:AE63">INDEX(_Rge_Data_3rd_CY,$B63,AE$1)</f>
        <v>1620</v>
      </c>
      <c r="AF63" s="212" t="n">
        <f aca="false" t="array" ref="AF63:AF63">INDEX(_Rge_Data_3rd_CY,$B63,AF$1)</f>
        <v>1050</v>
      </c>
      <c r="AG63" s="212" t="n">
        <f aca="false" t="array" ref="AG63:AG63">INDEX(_Rge_Data_3rd_CY,$B63,AG$1)</f>
        <v>0</v>
      </c>
      <c r="AH63" s="212" t="n">
        <f aca="false" t="array" ref="AH63:AH63">INDEX(_Rge_Data_3rd_CY,$B63,AH$1)</f>
        <v>0</v>
      </c>
      <c r="AI63" s="212" t="n">
        <f aca="false">INDEX(_Rge_Data_3rd_CY,$B63,AI$1)</f>
        <v>0</v>
      </c>
      <c r="AJ63" s="212" t="n">
        <f aca="false" t="array" ref="AJ63:AJ63">INDEX(_Rge_Data_3rd_CY,$B63,AJ$1)</f>
        <v>0</v>
      </c>
      <c r="AK63" s="212" t="n">
        <f aca="false" t="array" ref="AK63:AK63">INDEX(_Rge_Data_3rd_CY,$B63,AK$1)</f>
        <v>35811.62</v>
      </c>
      <c r="AL63" s="212" t="n">
        <f aca="false">AK63+AN63+AO63</f>
        <v>52297.8725</v>
      </c>
      <c r="AM63" s="213" t="n">
        <f aca="false">IFERROR(AK63/Z63,0)</f>
        <v>1</v>
      </c>
      <c r="AN63" s="214" t="n">
        <f aca="false">IFERROR(IF(AND($E63="OPEN",$AA63&gt;0),$AA63*_SoP*$AM63,IF(AND($E63="CLOSED",$AA63&gt;0),$AA63*_SoL*$AM63,0)),0)</f>
        <v>16486.2525</v>
      </c>
      <c r="AO63" s="214" t="n">
        <f aca="false">IFERROR(IF($AA63&lt;0,$AA63*_SoL,0),0)</f>
        <v>0</v>
      </c>
      <c r="AP63" s="215" t="n">
        <f aca="false">AK63+AN63</f>
        <v>52297.8725</v>
      </c>
      <c r="AQ63" s="215" t="n">
        <f aca="false">AC63-AO63</f>
        <v>27678.23</v>
      </c>
      <c r="AR63" s="215" t="n">
        <f aca="false">AP63-AQ63</f>
        <v>24619.6425</v>
      </c>
      <c r="AS63" s="215" t="n">
        <f aca="false">IF($AR63&gt;=0,$AR63,0)</f>
        <v>24619.6425</v>
      </c>
      <c r="AT63" s="215" t="n">
        <f aca="false">IF($AR63&lt;=0,-$AR63,0)</f>
        <v>0</v>
      </c>
      <c r="AU63" s="214" t="n">
        <f aca="false">IF((R63-AC63)&lt;0,0,R63-AC63)</f>
        <v>25487.34</v>
      </c>
      <c r="AV63" s="214" t="n">
        <f aca="false">IF(AM63&gt;1,0,R63-AM63*R63)</f>
        <v>0</v>
      </c>
      <c r="AW63" s="216"/>
    </row>
    <row r="64" customFormat="false" ht="24.75" hidden="false" customHeight="true" outlineLevel="0" collapsed="false">
      <c r="A64" s="166"/>
      <c r="B64" s="208" t="n">
        <f aca="false">B63+1</f>
        <v>57</v>
      </c>
      <c r="C64" s="166"/>
      <c r="D64" s="209" t="str">
        <f aca="false" t="array" ref="D64:D64">INDEX(_Rge_Projectdata_3rd,$B64,MATCH("Project-ID",_Rge_Headline_Projectdata,0))</f>
        <v>P903657</v>
      </c>
      <c r="E64" s="210" t="str">
        <f aca="false" t="array" ref="E64:E64">INDEX(_Rge_Data_3rd_CY,$B64,E$1)</f>
        <v>Open</v>
      </c>
      <c r="F64" s="199" t="n">
        <f aca="false">INDEX(_Rge_Data_3rd_CY,$B64,F$1)</f>
        <v>0</v>
      </c>
      <c r="G64" s="199" t="n">
        <f aca="false" t="array" ref="G64:G64">INDEX(_Rge_Data_3rd_CY,$B64,G$1)</f>
        <v>0</v>
      </c>
      <c r="H64" s="199" t="n">
        <f aca="false" t="array" ref="H64:H64">INDEX(_Rge_Data_3rd_CY,$B64,H$1)</f>
        <v>0</v>
      </c>
      <c r="I64" s="199" t="n">
        <f aca="false" t="array" ref="I64:I64">INDEX(_Rge_Data_3rd_CY,$B64,I$1)</f>
        <v>0</v>
      </c>
      <c r="J64" s="199" t="n">
        <f aca="false" t="array" ref="J64:J64">INDEX(_Rge_Data_3rd_CY,$B64,J$1)</f>
        <v>0</v>
      </c>
      <c r="K64" s="199" t="n">
        <f aca="false" t="array" ref="K64:K64">INDEX(_Rge_Data_3rd_CY,$B64,K$1)</f>
        <v>0</v>
      </c>
      <c r="L64" s="199" t="n">
        <f aca="false">INDEX(_Rge_Data_3rd_CY,$B64,L$1)</f>
        <v>0</v>
      </c>
      <c r="M64" s="199" t="n">
        <f aca="false" t="array" ref="M64:M64">INDEX(_Rge_Data_3rd_CY,$B64,M$1)</f>
        <v>0</v>
      </c>
      <c r="N64" s="199" t="n">
        <f aca="false" t="array" ref="N64:N64">INDEX(_Rge_Data_3rd_CY,$B64,N$1)</f>
        <v>0</v>
      </c>
      <c r="O64" s="199" t="n">
        <f aca="false">F64-N64</f>
        <v>0</v>
      </c>
      <c r="P64" s="200" t="n">
        <f aca="false">IFERROR(O64/F64,0)</f>
        <v>0</v>
      </c>
      <c r="Q64" s="211" t="str">
        <f aca="false">IF(AND(F64&lt;&gt;0,R64=0),"N","Y")</f>
        <v>Y</v>
      </c>
      <c r="R64" s="202" t="n">
        <f aca="false" t="array" ref="R64:R64">INDEX(_Rge_Data_3rd_CY,$B64,R$1)</f>
        <v>47964</v>
      </c>
      <c r="S64" s="202" t="n">
        <f aca="false" t="array" ref="S64:S64">INDEX(_Rge_Data_3rd_CY,$B64,S$1)</f>
        <v>32204.4</v>
      </c>
      <c r="T64" s="202" t="n">
        <f aca="false" t="array" ref="T64:T64">INDEX(_Rge_Data_3rd_CY,$B64,T$1)</f>
        <v>1137.5</v>
      </c>
      <c r="U64" s="202" t="n">
        <f aca="false" t="array" ref="U64:U64">INDEX(_Rge_Data_3rd_CY,$B64,U$1)</f>
        <v>0</v>
      </c>
      <c r="V64" s="202" t="n">
        <f aca="false" t="array" ref="V64:V64">INDEX(_Rge_Data_3rd_CY,$B64,V$1)</f>
        <v>0</v>
      </c>
      <c r="W64" s="202" t="n">
        <f aca="false" t="array" ref="W64:W64">INDEX(_Rge_Data_3rd_CY,$B64,W$1)</f>
        <v>0</v>
      </c>
      <c r="X64" s="202" t="n">
        <f aca="false">INDEX(_Rge_Data_3rd_CY,$B64,X$1)</f>
        <v>0</v>
      </c>
      <c r="Y64" s="202" t="n">
        <f aca="false" t="array" ref="Y64:Y64">INDEX(_Rge_Data_3rd_CY,$B64,Y$1)</f>
        <v>0</v>
      </c>
      <c r="Z64" s="202" t="n">
        <f aca="false" t="array" ref="Z64:Z64">INDEX(_Rge_Data_3rd_CY,$B64,Z$1)</f>
        <v>33341.9</v>
      </c>
      <c r="AA64" s="202" t="n">
        <f aca="false">R64-Z64</f>
        <v>14622.1</v>
      </c>
      <c r="AB64" s="203" t="n">
        <f aca="false">IFERROR(AA64/R64,)</f>
        <v>0.304855725127179</v>
      </c>
      <c r="AC64" s="212" t="n">
        <f aca="false" t="array" ref="AC64:AC64">INDEX(_Rge_Data_3rd_CY,$B64,AC$1)</f>
        <v>0</v>
      </c>
      <c r="AD64" s="212" t="n">
        <f aca="false" t="array" ref="AD64:AD64">INDEX(_Rge_Data_3rd_CY,$B64,AD$1)</f>
        <v>2128</v>
      </c>
      <c r="AE64" s="212" t="n">
        <f aca="false" t="array" ref="AE64:AE64">INDEX(_Rge_Data_3rd_CY,$B64,AE$1)</f>
        <v>1050</v>
      </c>
      <c r="AF64" s="212" t="n">
        <f aca="false" t="array" ref="AF64:AF64">INDEX(_Rge_Data_3rd_CY,$B64,AF$1)</f>
        <v>0</v>
      </c>
      <c r="AG64" s="212" t="n">
        <f aca="false" t="array" ref="AG64:AG64">INDEX(_Rge_Data_3rd_CY,$B64,AG$1)</f>
        <v>0</v>
      </c>
      <c r="AH64" s="212" t="n">
        <f aca="false" t="array" ref="AH64:AH64">INDEX(_Rge_Data_3rd_CY,$B64,AH$1)</f>
        <v>0</v>
      </c>
      <c r="AI64" s="212" t="n">
        <f aca="false">INDEX(_Rge_Data_3rd_CY,$B64,AI$1)</f>
        <v>0</v>
      </c>
      <c r="AJ64" s="212" t="n">
        <f aca="false" t="array" ref="AJ64:AJ64">INDEX(_Rge_Data_3rd_CY,$B64,AJ$1)</f>
        <v>0</v>
      </c>
      <c r="AK64" s="212" t="n">
        <f aca="false" t="array" ref="AK64:AK64">INDEX(_Rge_Data_3rd_CY,$B64,AK$1)</f>
        <v>3178</v>
      </c>
      <c r="AL64" s="212" t="n">
        <f aca="false">AK64+AN64+AO64</f>
        <v>4502.027188</v>
      </c>
      <c r="AM64" s="213" t="n">
        <f aca="false">IFERROR(AK64/Z64,0)</f>
        <v>0.0953155039154937</v>
      </c>
      <c r="AN64" s="214" t="n">
        <f aca="false">IFERROR(IF(AND($E64="OPEN",$AA64&gt;0),$AA64*_SoP*$AM64,IF(AND($E64="CLOSED",$AA64&gt;0),$AA64*_SoL*$AM64,0)),0)</f>
        <v>1324.027188</v>
      </c>
      <c r="AO64" s="214" t="n">
        <f aca="false">IFERROR(IF($AA64&lt;0,$AA64*_SoL,0),0)</f>
        <v>0</v>
      </c>
      <c r="AP64" s="215" t="n">
        <f aca="false">AK64+AN64</f>
        <v>4502.027188</v>
      </c>
      <c r="AQ64" s="215" t="n">
        <f aca="false">AC64-AO64</f>
        <v>0</v>
      </c>
      <c r="AR64" s="215" t="n">
        <f aca="false">AP64-AQ64</f>
        <v>4502.027188</v>
      </c>
      <c r="AS64" s="215" t="n">
        <f aca="false">IF($AR64&gt;=0,$AR64,0)</f>
        <v>4502.027188</v>
      </c>
      <c r="AT64" s="215" t="n">
        <f aca="false">IF($AR64&lt;=0,-$AR64,0)</f>
        <v>0</v>
      </c>
      <c r="AU64" s="214" t="n">
        <f aca="false">IF((R64-AC64)&lt;0,0,R64-AC64)</f>
        <v>47964</v>
      </c>
      <c r="AV64" s="214" t="n">
        <f aca="false">IF(AM64&gt;1,0,R64-AM64*R64)</f>
        <v>43392.2871701973</v>
      </c>
      <c r="AW64" s="216"/>
    </row>
    <row r="65" customFormat="false" ht="24.75" hidden="false" customHeight="true" outlineLevel="0" collapsed="false">
      <c r="A65" s="166"/>
      <c r="B65" s="208" t="n">
        <f aca="false">B64+1</f>
        <v>58</v>
      </c>
      <c r="C65" s="166"/>
      <c r="D65" s="209" t="str">
        <f aca="false" t="array" ref="D65:D65">INDEX(_Rge_Projectdata_3rd,$B65,MATCH("Project-ID",_Rge_Headline_Projectdata,0))</f>
        <v>P903659</v>
      </c>
      <c r="E65" s="210" t="str">
        <f aca="false" t="array" ref="E65:E65">INDEX(_Rge_Data_3rd_CY,$B65,E$1)</f>
        <v>Closed</v>
      </c>
      <c r="F65" s="199" t="n">
        <f aca="false">INDEX(_Rge_Data_3rd_CY,$B65,F$1)</f>
        <v>0</v>
      </c>
      <c r="G65" s="199" t="n">
        <f aca="false" t="array" ref="G65:G65">INDEX(_Rge_Data_3rd_CY,$B65,G$1)</f>
        <v>0</v>
      </c>
      <c r="H65" s="199" t="n">
        <f aca="false" t="array" ref="H65:H65">INDEX(_Rge_Data_3rd_CY,$B65,H$1)</f>
        <v>0</v>
      </c>
      <c r="I65" s="199" t="n">
        <f aca="false" t="array" ref="I65:I65">INDEX(_Rge_Data_3rd_CY,$B65,I$1)</f>
        <v>0</v>
      </c>
      <c r="J65" s="199" t="n">
        <f aca="false" t="array" ref="J65:J65">INDEX(_Rge_Data_3rd_CY,$B65,J$1)</f>
        <v>0</v>
      </c>
      <c r="K65" s="199" t="n">
        <f aca="false" t="array" ref="K65:K65">INDEX(_Rge_Data_3rd_CY,$B65,K$1)</f>
        <v>0</v>
      </c>
      <c r="L65" s="199" t="n">
        <f aca="false">INDEX(_Rge_Data_3rd_CY,$B65,L$1)</f>
        <v>0</v>
      </c>
      <c r="M65" s="199" t="n">
        <f aca="false" t="array" ref="M65:M65">INDEX(_Rge_Data_3rd_CY,$B65,M$1)</f>
        <v>0</v>
      </c>
      <c r="N65" s="199" t="n">
        <f aca="false" t="array" ref="N65:N65">INDEX(_Rge_Data_3rd_CY,$B65,N$1)</f>
        <v>0</v>
      </c>
      <c r="O65" s="199" t="n">
        <f aca="false">F65-N65</f>
        <v>0</v>
      </c>
      <c r="P65" s="200" t="n">
        <f aca="false">IFERROR(O65/F65,0)</f>
        <v>0</v>
      </c>
      <c r="Q65" s="211" t="str">
        <f aca="false">IF(AND(F65&lt;&gt;0,R65=0),"N","Y")</f>
        <v>Y</v>
      </c>
      <c r="R65" s="202" t="n">
        <f aca="false" t="array" ref="R65:R65">INDEX(_Rge_Data_3rd_CY,$B65,R$1)</f>
        <v>23040</v>
      </c>
      <c r="S65" s="202" t="n">
        <f aca="false" t="array" ref="S65:S65">INDEX(_Rge_Data_3rd_CY,$B65,S$1)</f>
        <v>17000.08</v>
      </c>
      <c r="T65" s="202" t="n">
        <f aca="false" t="array" ref="T65:T65">INDEX(_Rge_Data_3rd_CY,$B65,T$1)</f>
        <v>870</v>
      </c>
      <c r="U65" s="202" t="n">
        <f aca="false" t="array" ref="U65:U65">INDEX(_Rge_Data_3rd_CY,$B65,U$1)</f>
        <v>450</v>
      </c>
      <c r="V65" s="202" t="n">
        <f aca="false" t="array" ref="V65:V65">INDEX(_Rge_Data_3rd_CY,$B65,V$1)</f>
        <v>0</v>
      </c>
      <c r="W65" s="202" t="n">
        <f aca="false" t="array" ref="W65:W65">INDEX(_Rge_Data_3rd_CY,$B65,W$1)</f>
        <v>0</v>
      </c>
      <c r="X65" s="202" t="n">
        <f aca="false">INDEX(_Rge_Data_3rd_CY,$B65,X$1)</f>
        <v>0</v>
      </c>
      <c r="Y65" s="202" t="n">
        <f aca="false" t="array" ref="Y65:Y65">INDEX(_Rge_Data_3rd_CY,$B65,Y$1)</f>
        <v>0</v>
      </c>
      <c r="Z65" s="202" t="n">
        <f aca="false" t="array" ref="Z65:Z65">INDEX(_Rge_Data_3rd_CY,$B65,Z$1)</f>
        <v>18320.08</v>
      </c>
      <c r="AA65" s="202" t="n">
        <f aca="false">R65-Z65</f>
        <v>4719.92</v>
      </c>
      <c r="AB65" s="203" t="n">
        <f aca="false">IFERROR(AA65/R65,)</f>
        <v>0.204857638888889</v>
      </c>
      <c r="AC65" s="212" t="n">
        <f aca="false" t="array" ref="AC65:AC65">INDEX(_Rge_Data_3rd_CY,$B65,AC$1)</f>
        <v>23040</v>
      </c>
      <c r="AD65" s="212" t="n">
        <f aca="false" t="array" ref="AD65:AD65">INDEX(_Rge_Data_3rd_CY,$B65,AD$1)</f>
        <v>17000.08</v>
      </c>
      <c r="AE65" s="212" t="n">
        <f aca="false" t="array" ref="AE65:AE65">INDEX(_Rge_Data_3rd_CY,$B65,AE$1)</f>
        <v>870</v>
      </c>
      <c r="AF65" s="212" t="n">
        <f aca="false" t="array" ref="AF65:AF65">INDEX(_Rge_Data_3rd_CY,$B65,AF$1)</f>
        <v>450</v>
      </c>
      <c r="AG65" s="212" t="n">
        <f aca="false" t="array" ref="AG65:AG65">INDEX(_Rge_Data_3rd_CY,$B65,AG$1)</f>
        <v>0</v>
      </c>
      <c r="AH65" s="212" t="n">
        <f aca="false" t="array" ref="AH65:AH65">INDEX(_Rge_Data_3rd_CY,$B65,AH$1)</f>
        <v>0</v>
      </c>
      <c r="AI65" s="212" t="n">
        <f aca="false">INDEX(_Rge_Data_3rd_CY,$B65,AI$1)</f>
        <v>0</v>
      </c>
      <c r="AJ65" s="212" t="n">
        <f aca="false" t="array" ref="AJ65:AJ65">INDEX(_Rge_Data_3rd_CY,$B65,AJ$1)</f>
        <v>0</v>
      </c>
      <c r="AK65" s="212" t="n">
        <f aca="false" t="array" ref="AK65:AK65">INDEX(_Rge_Data_3rd_CY,$B65,AK$1)</f>
        <v>18320.08</v>
      </c>
      <c r="AL65" s="212" t="n">
        <f aca="false">AK65+AN65+AO65</f>
        <v>23040</v>
      </c>
      <c r="AM65" s="213" t="n">
        <f aca="false">IFERROR(AK65/Z65,0)</f>
        <v>1</v>
      </c>
      <c r="AN65" s="214" t="n">
        <f aca="false">IFERROR(IF(AND($E65="OPEN",$AA65&gt;0),$AA65*_SoP*$AM65,IF(AND($E65="CLOSED",$AA65&gt;0),$AA65*_SoL*$AM65,0)),0)</f>
        <v>4719.92</v>
      </c>
      <c r="AO65" s="214" t="n">
        <f aca="false">IFERROR(IF($AA65&lt;0,$AA65*_SoL,0),0)</f>
        <v>0</v>
      </c>
      <c r="AP65" s="215" t="n">
        <f aca="false">AK65+AN65</f>
        <v>23040</v>
      </c>
      <c r="AQ65" s="215" t="n">
        <f aca="false">AC65-AO65</f>
        <v>23040</v>
      </c>
      <c r="AR65" s="215" t="n">
        <f aca="false">AP65-AQ65</f>
        <v>0</v>
      </c>
      <c r="AS65" s="215" t="n">
        <f aca="false">IF($AR65&gt;=0,$AR65,0)</f>
        <v>0</v>
      </c>
      <c r="AT65" s="215" t="n">
        <f aca="false">IF($AR65&lt;=0,-$AR65,0)</f>
        <v>-0</v>
      </c>
      <c r="AU65" s="214" t="n">
        <f aca="false">IF((R65-AC65)&lt;0,0,R65-AC65)</f>
        <v>0</v>
      </c>
      <c r="AV65" s="214" t="n">
        <f aca="false">IF(AM65&gt;1,0,R65-AM65*R65)</f>
        <v>0</v>
      </c>
      <c r="AW65" s="216"/>
    </row>
    <row r="66" customFormat="false" ht="24.75" hidden="false" customHeight="true" outlineLevel="0" collapsed="false">
      <c r="A66" s="166"/>
      <c r="B66" s="208" t="n">
        <f aca="false">B65+1</f>
        <v>59</v>
      </c>
      <c r="C66" s="166"/>
      <c r="D66" s="209" t="str">
        <f aca="false" t="array" ref="D66:D66">INDEX(_Rge_Projectdata_3rd,$B66,MATCH("Project-ID",_Rge_Headline_Projectdata,0))</f>
        <v>P903660</v>
      </c>
      <c r="E66" s="210" t="str">
        <f aca="false" t="array" ref="E66:E66">INDEX(_Rge_Data_3rd_CY,$B66,E$1)</f>
        <v>Closed</v>
      </c>
      <c r="F66" s="199" t="n">
        <f aca="false">INDEX(_Rge_Data_3rd_CY,$B66,F$1)</f>
        <v>0</v>
      </c>
      <c r="G66" s="199" t="n">
        <f aca="false" t="array" ref="G66:G66">INDEX(_Rge_Data_3rd_CY,$B66,G$1)</f>
        <v>0</v>
      </c>
      <c r="H66" s="199" t="n">
        <f aca="false" t="array" ref="H66:H66">INDEX(_Rge_Data_3rd_CY,$B66,H$1)</f>
        <v>0</v>
      </c>
      <c r="I66" s="199" t="n">
        <f aca="false" t="array" ref="I66:I66">INDEX(_Rge_Data_3rd_CY,$B66,I$1)</f>
        <v>0</v>
      </c>
      <c r="J66" s="199" t="n">
        <f aca="false" t="array" ref="J66:J66">INDEX(_Rge_Data_3rd_CY,$B66,J$1)</f>
        <v>0</v>
      </c>
      <c r="K66" s="199" t="n">
        <f aca="false" t="array" ref="K66:K66">INDEX(_Rge_Data_3rd_CY,$B66,K$1)</f>
        <v>0</v>
      </c>
      <c r="L66" s="199" t="n">
        <f aca="false">INDEX(_Rge_Data_3rd_CY,$B66,L$1)</f>
        <v>0</v>
      </c>
      <c r="M66" s="199" t="n">
        <f aca="false" t="array" ref="M66:M66">INDEX(_Rge_Data_3rd_CY,$B66,M$1)</f>
        <v>0</v>
      </c>
      <c r="N66" s="199" t="n">
        <f aca="false" t="array" ref="N66:N66">INDEX(_Rge_Data_3rd_CY,$B66,N$1)</f>
        <v>0</v>
      </c>
      <c r="O66" s="199" t="n">
        <f aca="false">F66-N66</f>
        <v>0</v>
      </c>
      <c r="P66" s="200" t="n">
        <f aca="false">IFERROR(O66/F66,0)</f>
        <v>0</v>
      </c>
      <c r="Q66" s="211" t="str">
        <f aca="false">IF(AND(F66&lt;&gt;0,R66=0),"N","Y")</f>
        <v>Y</v>
      </c>
      <c r="R66" s="202" t="n">
        <f aca="false" t="array" ref="R66:R66">INDEX(_Rge_Data_3rd_CY,$B66,R$1)</f>
        <v>21420.1</v>
      </c>
      <c r="S66" s="202" t="n">
        <f aca="false" t="array" ref="S66:S66">INDEX(_Rge_Data_3rd_CY,$B66,S$1)</f>
        <v>21444.1</v>
      </c>
      <c r="T66" s="202" t="n">
        <f aca="false" t="array" ref="T66:T66">INDEX(_Rge_Data_3rd_CY,$B66,T$1)</f>
        <v>0</v>
      </c>
      <c r="U66" s="202" t="n">
        <f aca="false" t="array" ref="U66:U66">INDEX(_Rge_Data_3rd_CY,$B66,U$1)</f>
        <v>48</v>
      </c>
      <c r="V66" s="202" t="n">
        <f aca="false" t="array" ref="V66:V66">INDEX(_Rge_Data_3rd_CY,$B66,V$1)</f>
        <v>0</v>
      </c>
      <c r="W66" s="202" t="n">
        <f aca="false" t="array" ref="W66:W66">INDEX(_Rge_Data_3rd_CY,$B66,W$1)</f>
        <v>0</v>
      </c>
      <c r="X66" s="202" t="n">
        <f aca="false">INDEX(_Rge_Data_3rd_CY,$B66,X$1)</f>
        <v>0</v>
      </c>
      <c r="Y66" s="202" t="n">
        <f aca="false" t="array" ref="Y66:Y66">INDEX(_Rge_Data_3rd_CY,$B66,Y$1)</f>
        <v>0</v>
      </c>
      <c r="Z66" s="202" t="n">
        <f aca="false" t="array" ref="Z66:Z66">INDEX(_Rge_Data_3rd_CY,$B66,Z$1)</f>
        <v>21492.1</v>
      </c>
      <c r="AA66" s="202" t="n">
        <f aca="false">R66-Z66</f>
        <v>-72</v>
      </c>
      <c r="AB66" s="203" t="n">
        <f aca="false">IFERROR(AA66/R66,)</f>
        <v>-0.00336132884533686</v>
      </c>
      <c r="AC66" s="212" t="n">
        <f aca="false" t="array" ref="AC66:AC66">INDEX(_Rge_Data_3rd_CY,$B66,AC$1)</f>
        <v>21420.1</v>
      </c>
      <c r="AD66" s="212" t="n">
        <f aca="false" t="array" ref="AD66:AD66">INDEX(_Rge_Data_3rd_CY,$B66,AD$1)</f>
        <v>21444.1</v>
      </c>
      <c r="AE66" s="212" t="n">
        <f aca="false" t="array" ref="AE66:AE66">INDEX(_Rge_Data_3rd_CY,$B66,AE$1)</f>
        <v>0</v>
      </c>
      <c r="AF66" s="212" t="n">
        <f aca="false" t="array" ref="AF66:AF66">INDEX(_Rge_Data_3rd_CY,$B66,AF$1)</f>
        <v>48</v>
      </c>
      <c r="AG66" s="212" t="n">
        <f aca="false" t="array" ref="AG66:AG66">INDEX(_Rge_Data_3rd_CY,$B66,AG$1)</f>
        <v>0</v>
      </c>
      <c r="AH66" s="212" t="n">
        <f aca="false" t="array" ref="AH66:AH66">INDEX(_Rge_Data_3rd_CY,$B66,AH$1)</f>
        <v>0</v>
      </c>
      <c r="AI66" s="212" t="n">
        <f aca="false">INDEX(_Rge_Data_3rd_CY,$B66,AI$1)</f>
        <v>0</v>
      </c>
      <c r="AJ66" s="212" t="n">
        <f aca="false" t="array" ref="AJ66:AJ66">INDEX(_Rge_Data_3rd_CY,$B66,AJ$1)</f>
        <v>0</v>
      </c>
      <c r="AK66" s="212" t="n">
        <f aca="false" t="array" ref="AK66:AK66">INDEX(_Rge_Data_3rd_CY,$B66,AK$1)</f>
        <v>21492.1</v>
      </c>
      <c r="AL66" s="212" t="n">
        <f aca="false">AK66+AN66+AO66</f>
        <v>21420.1</v>
      </c>
      <c r="AM66" s="213" t="n">
        <f aca="false">IFERROR(AK66/Z66,0)</f>
        <v>1</v>
      </c>
      <c r="AN66" s="214" t="n">
        <f aca="false">IFERROR(IF(AND($E66="OPEN",$AA66&gt;0),$AA66*_SoP*$AM66,IF(AND($E66="CLOSED",$AA66&gt;0),$AA66*_SoL*$AM66,0)),0)</f>
        <v>0</v>
      </c>
      <c r="AO66" s="214" t="n">
        <f aca="false">IFERROR(IF($AA66&lt;0,$AA66*_SoL,0),0)</f>
        <v>-72</v>
      </c>
      <c r="AP66" s="215" t="n">
        <f aca="false">AK66+AN66</f>
        <v>21492.1</v>
      </c>
      <c r="AQ66" s="215" t="n">
        <f aca="false">AC66-AO66</f>
        <v>21492.1</v>
      </c>
      <c r="AR66" s="215" t="n">
        <f aca="false">AP66-AQ66</f>
        <v>0</v>
      </c>
      <c r="AS66" s="215" t="n">
        <f aca="false">IF($AR66&gt;=0,$AR66,0)</f>
        <v>0</v>
      </c>
      <c r="AT66" s="215" t="n">
        <f aca="false">IF($AR66&lt;=0,-$AR66,0)</f>
        <v>-0</v>
      </c>
      <c r="AU66" s="214" t="n">
        <f aca="false">IF((R66-AC66)&lt;0,0,R66-AC66)</f>
        <v>0</v>
      </c>
      <c r="AV66" s="214" t="n">
        <f aca="false">IF(AM66&gt;1,0,R66-AM66*R66)</f>
        <v>0</v>
      </c>
      <c r="AW66" s="216"/>
    </row>
    <row r="67" customFormat="false" ht="24.75" hidden="false" customHeight="true" outlineLevel="0" collapsed="false">
      <c r="A67" s="166"/>
      <c r="B67" s="208" t="n">
        <f aca="false">B66+1</f>
        <v>60</v>
      </c>
      <c r="C67" s="166"/>
      <c r="D67" s="209" t="str">
        <f aca="false" t="array" ref="D67:D67">INDEX(_Rge_Projectdata_3rd,$B67,MATCH("Project-ID",_Rge_Headline_Projectdata,0))</f>
        <v>P903661</v>
      </c>
      <c r="E67" s="210" t="str">
        <f aca="false" t="array" ref="E67:E67">INDEX(_Rge_Data_3rd_CY,$B67,E$1)</f>
        <v>Closed</v>
      </c>
      <c r="F67" s="199" t="n">
        <f aca="false">INDEX(_Rge_Data_3rd_CY,$B67,F$1)</f>
        <v>0</v>
      </c>
      <c r="G67" s="199" t="n">
        <f aca="false" t="array" ref="G67:G67">INDEX(_Rge_Data_3rd_CY,$B67,G$1)</f>
        <v>0</v>
      </c>
      <c r="H67" s="199" t="n">
        <f aca="false" t="array" ref="H67:H67">INDEX(_Rge_Data_3rd_CY,$B67,H$1)</f>
        <v>0</v>
      </c>
      <c r="I67" s="199" t="n">
        <f aca="false" t="array" ref="I67:I67">INDEX(_Rge_Data_3rd_CY,$B67,I$1)</f>
        <v>0</v>
      </c>
      <c r="J67" s="199" t="n">
        <f aca="false" t="array" ref="J67:J67">INDEX(_Rge_Data_3rd_CY,$B67,J$1)</f>
        <v>0</v>
      </c>
      <c r="K67" s="199" t="n">
        <f aca="false" t="array" ref="K67:K67">INDEX(_Rge_Data_3rd_CY,$B67,K$1)</f>
        <v>0</v>
      </c>
      <c r="L67" s="199" t="n">
        <f aca="false">INDEX(_Rge_Data_3rd_CY,$B67,L$1)</f>
        <v>0</v>
      </c>
      <c r="M67" s="199" t="n">
        <f aca="false" t="array" ref="M67:M67">INDEX(_Rge_Data_3rd_CY,$B67,M$1)</f>
        <v>0</v>
      </c>
      <c r="N67" s="199" t="n">
        <f aca="false" t="array" ref="N67:N67">INDEX(_Rge_Data_3rd_CY,$B67,N$1)</f>
        <v>0</v>
      </c>
      <c r="O67" s="199" t="n">
        <f aca="false">F67-N67</f>
        <v>0</v>
      </c>
      <c r="P67" s="200" t="n">
        <f aca="false">IFERROR(O67/F67,0)</f>
        <v>0</v>
      </c>
      <c r="Q67" s="211" t="str">
        <f aca="false">IF(AND(F67&lt;&gt;0,R67=0),"N","Y")</f>
        <v>Y</v>
      </c>
      <c r="R67" s="202" t="n">
        <f aca="false" t="array" ref="R67:R67">INDEX(_Rge_Data_3rd_CY,$B67,R$1)</f>
        <v>10066.7</v>
      </c>
      <c r="S67" s="202" t="n">
        <f aca="false" t="array" ref="S67:S67">INDEX(_Rge_Data_3rd_CY,$B67,S$1)</f>
        <v>4451.25</v>
      </c>
      <c r="T67" s="202" t="n">
        <f aca="false" t="array" ref="T67:T67">INDEX(_Rge_Data_3rd_CY,$B67,T$1)</f>
        <v>0</v>
      </c>
      <c r="U67" s="202" t="n">
        <f aca="false" t="array" ref="U67:U67">INDEX(_Rge_Data_3rd_CY,$B67,U$1)</f>
        <v>148</v>
      </c>
      <c r="V67" s="202" t="n">
        <f aca="false" t="array" ref="V67:V67">INDEX(_Rge_Data_3rd_CY,$B67,V$1)</f>
        <v>0</v>
      </c>
      <c r="W67" s="202" t="n">
        <f aca="false" t="array" ref="W67:W67">INDEX(_Rge_Data_3rd_CY,$B67,W$1)</f>
        <v>0</v>
      </c>
      <c r="X67" s="202" t="n">
        <f aca="false">INDEX(_Rge_Data_3rd_CY,$B67,X$1)</f>
        <v>0</v>
      </c>
      <c r="Y67" s="202" t="n">
        <f aca="false" t="array" ref="Y67:Y67">INDEX(_Rge_Data_3rd_CY,$B67,Y$1)</f>
        <v>0</v>
      </c>
      <c r="Z67" s="202" t="n">
        <f aca="false" t="array" ref="Z67:Z67">INDEX(_Rge_Data_3rd_CY,$B67,Z$1)</f>
        <v>4599.25</v>
      </c>
      <c r="AA67" s="202" t="n">
        <f aca="false">R67-Z67</f>
        <v>5467.45</v>
      </c>
      <c r="AB67" s="203" t="n">
        <f aca="false">IFERROR(AA67/R67,)</f>
        <v>0.543122373766974</v>
      </c>
      <c r="AC67" s="212" t="n">
        <f aca="false" t="array" ref="AC67:AC67">INDEX(_Rge_Data_3rd_CY,$B67,AC$1)</f>
        <v>10066.7</v>
      </c>
      <c r="AD67" s="212" t="n">
        <f aca="false" t="array" ref="AD67:AD67">INDEX(_Rge_Data_3rd_CY,$B67,AD$1)</f>
        <v>4451.25</v>
      </c>
      <c r="AE67" s="212" t="n">
        <f aca="false" t="array" ref="AE67:AE67">INDEX(_Rge_Data_3rd_CY,$B67,AE$1)</f>
        <v>0</v>
      </c>
      <c r="AF67" s="212" t="n">
        <f aca="false" t="array" ref="AF67:AF67">INDEX(_Rge_Data_3rd_CY,$B67,AF$1)</f>
        <v>148</v>
      </c>
      <c r="AG67" s="212" t="n">
        <f aca="false" t="array" ref="AG67:AG67">INDEX(_Rge_Data_3rd_CY,$B67,AG$1)</f>
        <v>0</v>
      </c>
      <c r="AH67" s="212" t="n">
        <f aca="false" t="array" ref="AH67:AH67">INDEX(_Rge_Data_3rd_CY,$B67,AH$1)</f>
        <v>0</v>
      </c>
      <c r="AI67" s="212" t="n">
        <f aca="false">INDEX(_Rge_Data_3rd_CY,$B67,AI$1)</f>
        <v>0</v>
      </c>
      <c r="AJ67" s="212" t="n">
        <f aca="false" t="array" ref="AJ67:AJ67">INDEX(_Rge_Data_3rd_CY,$B67,AJ$1)</f>
        <v>0</v>
      </c>
      <c r="AK67" s="212" t="n">
        <f aca="false" t="array" ref="AK67:AK67">INDEX(_Rge_Data_3rd_CY,$B67,AK$1)</f>
        <v>4599.25</v>
      </c>
      <c r="AL67" s="212" t="n">
        <f aca="false">AK67+AN67+AO67</f>
        <v>10066.7</v>
      </c>
      <c r="AM67" s="213" t="n">
        <f aca="false">IFERROR(AK67/Z67,0)</f>
        <v>1</v>
      </c>
      <c r="AN67" s="214" t="n">
        <f aca="false">IFERROR(IF(AND($E67="OPEN",$AA67&gt;0),$AA67*_SoP*$AM67,IF(AND($E67="CLOSED",$AA67&gt;0),$AA67*_SoL*$AM67,0)),0)</f>
        <v>5467.45</v>
      </c>
      <c r="AO67" s="214" t="n">
        <f aca="false">IFERROR(IF($AA67&lt;0,$AA67*_SoL,0),0)</f>
        <v>0</v>
      </c>
      <c r="AP67" s="215" t="n">
        <f aca="false">AK67+AN67</f>
        <v>10066.7</v>
      </c>
      <c r="AQ67" s="215" t="n">
        <f aca="false">AC67-AO67</f>
        <v>10066.7</v>
      </c>
      <c r="AR67" s="215" t="n">
        <f aca="false">AP67-AQ67</f>
        <v>0</v>
      </c>
      <c r="AS67" s="215" t="n">
        <f aca="false">IF($AR67&gt;=0,$AR67,0)</f>
        <v>0</v>
      </c>
      <c r="AT67" s="215" t="n">
        <f aca="false">IF($AR67&lt;=0,-$AR67,0)</f>
        <v>-0</v>
      </c>
      <c r="AU67" s="214" t="n">
        <f aca="false">IF((R67-AC67)&lt;0,0,R67-AC67)</f>
        <v>0</v>
      </c>
      <c r="AV67" s="214" t="n">
        <f aca="false">IF(AM67&gt;1,0,R67-AM67*R67)</f>
        <v>0</v>
      </c>
      <c r="AW67" s="216"/>
    </row>
    <row r="68" customFormat="false" ht="24.75" hidden="false" customHeight="true" outlineLevel="0" collapsed="false">
      <c r="A68" s="166"/>
      <c r="B68" s="208" t="n">
        <f aca="false">B67+1</f>
        <v>61</v>
      </c>
      <c r="C68" s="166"/>
      <c r="D68" s="209" t="str">
        <f aca="false" t="array" ref="D68:D68">INDEX(_Rge_Projectdata_3rd,$B68,MATCH("Project-ID",_Rge_Headline_Projectdata,0))</f>
        <v>P903662</v>
      </c>
      <c r="E68" s="210" t="str">
        <f aca="false" t="array" ref="E68:E68">INDEX(_Rge_Data_3rd_CY,$B68,E$1)</f>
        <v>Closed</v>
      </c>
      <c r="F68" s="199" t="n">
        <f aca="false">INDEX(_Rge_Data_3rd_CY,$B68,F$1)</f>
        <v>0</v>
      </c>
      <c r="G68" s="199" t="n">
        <f aca="false" t="array" ref="G68:G68">INDEX(_Rge_Data_3rd_CY,$B68,G$1)</f>
        <v>0</v>
      </c>
      <c r="H68" s="199" t="n">
        <f aca="false" t="array" ref="H68:H68">INDEX(_Rge_Data_3rd_CY,$B68,H$1)</f>
        <v>0</v>
      </c>
      <c r="I68" s="199" t="n">
        <f aca="false" t="array" ref="I68:I68">INDEX(_Rge_Data_3rd_CY,$B68,I$1)</f>
        <v>0</v>
      </c>
      <c r="J68" s="199" t="n">
        <f aca="false" t="array" ref="J68:J68">INDEX(_Rge_Data_3rd_CY,$B68,J$1)</f>
        <v>0</v>
      </c>
      <c r="K68" s="199" t="n">
        <f aca="false" t="array" ref="K68:K68">INDEX(_Rge_Data_3rd_CY,$B68,K$1)</f>
        <v>0</v>
      </c>
      <c r="L68" s="199" t="n">
        <f aca="false">INDEX(_Rge_Data_3rd_CY,$B68,L$1)</f>
        <v>0</v>
      </c>
      <c r="M68" s="199" t="n">
        <f aca="false" t="array" ref="M68:M68">INDEX(_Rge_Data_3rd_CY,$B68,M$1)</f>
        <v>0</v>
      </c>
      <c r="N68" s="199" t="n">
        <f aca="false" t="array" ref="N68:N68">INDEX(_Rge_Data_3rd_CY,$B68,N$1)</f>
        <v>0</v>
      </c>
      <c r="O68" s="199" t="n">
        <f aca="false">F68-N68</f>
        <v>0</v>
      </c>
      <c r="P68" s="200" t="n">
        <f aca="false">IFERROR(O68/F68,0)</f>
        <v>0</v>
      </c>
      <c r="Q68" s="211" t="str">
        <f aca="false">IF(AND(F68&lt;&gt;0,R68=0),"N","Y")</f>
        <v>Y</v>
      </c>
      <c r="R68" s="202" t="n">
        <f aca="false" t="array" ref="R68:R68">INDEX(_Rge_Data_3rd_CY,$B68,R$1)</f>
        <v>24112</v>
      </c>
      <c r="S68" s="202" t="n">
        <f aca="false" t="array" ref="S68:S68">INDEX(_Rge_Data_3rd_CY,$B68,S$1)</f>
        <v>15053.76</v>
      </c>
      <c r="T68" s="202" t="n">
        <f aca="false" t="array" ref="T68:T68">INDEX(_Rge_Data_3rd_CY,$B68,T$1)</f>
        <v>1230</v>
      </c>
      <c r="U68" s="202" t="n">
        <f aca="false" t="array" ref="U68:U68">INDEX(_Rge_Data_3rd_CY,$B68,U$1)</f>
        <v>0</v>
      </c>
      <c r="V68" s="202" t="n">
        <f aca="false" t="array" ref="V68:V68">INDEX(_Rge_Data_3rd_CY,$B68,V$1)</f>
        <v>0</v>
      </c>
      <c r="W68" s="202" t="n">
        <f aca="false" t="array" ref="W68:W68">INDEX(_Rge_Data_3rd_CY,$B68,W$1)</f>
        <v>0</v>
      </c>
      <c r="X68" s="202" t="n">
        <f aca="false">INDEX(_Rge_Data_3rd_CY,$B68,X$1)</f>
        <v>0</v>
      </c>
      <c r="Y68" s="202" t="n">
        <f aca="false" t="array" ref="Y68:Y68">INDEX(_Rge_Data_3rd_CY,$B68,Y$1)</f>
        <v>0</v>
      </c>
      <c r="Z68" s="202" t="n">
        <f aca="false" t="array" ref="Z68:Z68">INDEX(_Rge_Data_3rd_CY,$B68,Z$1)</f>
        <v>16283.76</v>
      </c>
      <c r="AA68" s="202" t="n">
        <f aca="false">R68-Z68</f>
        <v>7828.24</v>
      </c>
      <c r="AB68" s="203" t="n">
        <f aca="false">IFERROR(AA68/R68,)</f>
        <v>0.324661579296616</v>
      </c>
      <c r="AC68" s="212" t="n">
        <f aca="false" t="array" ref="AC68:AC68">INDEX(_Rge_Data_3rd_CY,$B68,AC$1)</f>
        <v>24112</v>
      </c>
      <c r="AD68" s="212" t="n">
        <f aca="false" t="array" ref="AD68:AD68">INDEX(_Rge_Data_3rd_CY,$B68,AD$1)</f>
        <v>15053.76</v>
      </c>
      <c r="AE68" s="212" t="n">
        <f aca="false" t="array" ref="AE68:AE68">INDEX(_Rge_Data_3rd_CY,$B68,AE$1)</f>
        <v>1230</v>
      </c>
      <c r="AF68" s="212" t="n">
        <f aca="false" t="array" ref="AF68:AF68">INDEX(_Rge_Data_3rd_CY,$B68,AF$1)</f>
        <v>0</v>
      </c>
      <c r="AG68" s="212" t="n">
        <f aca="false" t="array" ref="AG68:AG68">INDEX(_Rge_Data_3rd_CY,$B68,AG$1)</f>
        <v>0</v>
      </c>
      <c r="AH68" s="212" t="n">
        <f aca="false" t="array" ref="AH68:AH68">INDEX(_Rge_Data_3rd_CY,$B68,AH$1)</f>
        <v>0</v>
      </c>
      <c r="AI68" s="212" t="n">
        <f aca="false">INDEX(_Rge_Data_3rd_CY,$B68,AI$1)</f>
        <v>0</v>
      </c>
      <c r="AJ68" s="212" t="n">
        <f aca="false" t="array" ref="AJ68:AJ68">INDEX(_Rge_Data_3rd_CY,$B68,AJ$1)</f>
        <v>0</v>
      </c>
      <c r="AK68" s="212" t="n">
        <f aca="false" t="array" ref="AK68:AK68">INDEX(_Rge_Data_3rd_CY,$B68,AK$1)</f>
        <v>16283.76</v>
      </c>
      <c r="AL68" s="212" t="n">
        <f aca="false">AK68+AN68+AO68</f>
        <v>24112</v>
      </c>
      <c r="AM68" s="213" t="n">
        <f aca="false">IFERROR(AK68/Z68,0)</f>
        <v>1</v>
      </c>
      <c r="AN68" s="214" t="n">
        <f aca="false">IFERROR(IF(AND($E68="OPEN",$AA68&gt;0),$AA68*_SoP*$AM68,IF(AND($E68="CLOSED",$AA68&gt;0),$AA68*_SoL*$AM68,0)),0)</f>
        <v>7828.24</v>
      </c>
      <c r="AO68" s="214" t="n">
        <f aca="false">IFERROR(IF($AA68&lt;0,$AA68*_SoL,0),0)</f>
        <v>0</v>
      </c>
      <c r="AP68" s="215" t="n">
        <f aca="false">AK68+AN68</f>
        <v>24112</v>
      </c>
      <c r="AQ68" s="215" t="n">
        <f aca="false">AC68-AO68</f>
        <v>24112</v>
      </c>
      <c r="AR68" s="215" t="n">
        <f aca="false">AP68-AQ68</f>
        <v>0</v>
      </c>
      <c r="AS68" s="215" t="n">
        <f aca="false">IF($AR68&gt;=0,$AR68,0)</f>
        <v>0</v>
      </c>
      <c r="AT68" s="215" t="n">
        <f aca="false">IF($AR68&lt;=0,-$AR68,0)</f>
        <v>-0</v>
      </c>
      <c r="AU68" s="214" t="n">
        <f aca="false">IF((R68-AC68)&lt;0,0,R68-AC68)</f>
        <v>0</v>
      </c>
      <c r="AV68" s="214" t="n">
        <f aca="false">IF(AM68&gt;1,0,R68-AM68*R68)</f>
        <v>0</v>
      </c>
      <c r="AW68" s="216"/>
    </row>
    <row r="69" customFormat="false" ht="24.75" hidden="false" customHeight="true" outlineLevel="0" collapsed="false">
      <c r="A69" s="166"/>
      <c r="B69" s="208" t="n">
        <f aca="false">B68+1</f>
        <v>62</v>
      </c>
      <c r="C69" s="166"/>
      <c r="D69" s="209" t="str">
        <f aca="false" t="array" ref="D69:D69">INDEX(_Rge_Projectdata_3rd,$B69,MATCH("Project-ID",_Rge_Headline_Projectdata,0))</f>
        <v>P903664</v>
      </c>
      <c r="E69" s="210" t="str">
        <f aca="false" t="array" ref="E69:E69">INDEX(_Rge_Data_3rd_CY,$B69,E$1)</f>
        <v>Closed</v>
      </c>
      <c r="F69" s="199" t="n">
        <f aca="false">INDEX(_Rge_Data_3rd_CY,$B69,F$1)</f>
        <v>0</v>
      </c>
      <c r="G69" s="199" t="n">
        <f aca="false" t="array" ref="G69:G69">INDEX(_Rge_Data_3rd_CY,$B69,G$1)</f>
        <v>0</v>
      </c>
      <c r="H69" s="199" t="n">
        <f aca="false" t="array" ref="H69:H69">INDEX(_Rge_Data_3rd_CY,$B69,H$1)</f>
        <v>0</v>
      </c>
      <c r="I69" s="199" t="n">
        <f aca="false" t="array" ref="I69:I69">INDEX(_Rge_Data_3rd_CY,$B69,I$1)</f>
        <v>0</v>
      </c>
      <c r="J69" s="199" t="n">
        <f aca="false" t="array" ref="J69:J69">INDEX(_Rge_Data_3rd_CY,$B69,J$1)</f>
        <v>0</v>
      </c>
      <c r="K69" s="199" t="n">
        <f aca="false" t="array" ref="K69:K69">INDEX(_Rge_Data_3rd_CY,$B69,K$1)</f>
        <v>0</v>
      </c>
      <c r="L69" s="199" t="n">
        <f aca="false">INDEX(_Rge_Data_3rd_CY,$B69,L$1)</f>
        <v>0</v>
      </c>
      <c r="M69" s="199" t="n">
        <f aca="false" t="array" ref="M69:M69">INDEX(_Rge_Data_3rd_CY,$B69,M$1)</f>
        <v>0</v>
      </c>
      <c r="N69" s="199" t="n">
        <f aca="false" t="array" ref="N69:N69">INDEX(_Rge_Data_3rd_CY,$B69,N$1)</f>
        <v>0</v>
      </c>
      <c r="O69" s="199" t="n">
        <f aca="false">F69-N69</f>
        <v>0</v>
      </c>
      <c r="P69" s="200" t="n">
        <f aca="false">IFERROR(O69/F69,0)</f>
        <v>0</v>
      </c>
      <c r="Q69" s="211" t="str">
        <f aca="false">IF(AND(F69&lt;&gt;0,R69=0),"N","Y")</f>
        <v>Y</v>
      </c>
      <c r="R69" s="202" t="n">
        <f aca="false" t="array" ref="R69:R69">INDEX(_Rge_Data_3rd_CY,$B69,R$1)</f>
        <v>234680.88</v>
      </c>
      <c r="S69" s="202" t="n">
        <f aca="false" t="array" ref="S69:S69">INDEX(_Rge_Data_3rd_CY,$B69,S$1)</f>
        <v>155504</v>
      </c>
      <c r="T69" s="202" t="n">
        <f aca="false" t="array" ref="T69:T69">INDEX(_Rge_Data_3rd_CY,$B69,T$1)</f>
        <v>2700</v>
      </c>
      <c r="U69" s="202" t="n">
        <f aca="false" t="array" ref="U69:U69">INDEX(_Rge_Data_3rd_CY,$B69,U$1)</f>
        <v>4350</v>
      </c>
      <c r="V69" s="202" t="n">
        <f aca="false" t="array" ref="V69:V69">INDEX(_Rge_Data_3rd_CY,$B69,V$1)</f>
        <v>17659.14</v>
      </c>
      <c r="W69" s="202" t="n">
        <f aca="false" t="array" ref="W69:W69">INDEX(_Rge_Data_3rd_CY,$B69,W$1)</f>
        <v>0</v>
      </c>
      <c r="X69" s="202" t="n">
        <f aca="false">INDEX(_Rge_Data_3rd_CY,$B69,X$1)</f>
        <v>0</v>
      </c>
      <c r="Y69" s="202" t="n">
        <f aca="false" t="array" ref="Y69:Y69">INDEX(_Rge_Data_3rd_CY,$B69,Y$1)</f>
        <v>0</v>
      </c>
      <c r="Z69" s="202" t="n">
        <f aca="false" t="array" ref="Z69:Z69">INDEX(_Rge_Data_3rd_CY,$B69,Z$1)</f>
        <v>180213.14</v>
      </c>
      <c r="AA69" s="202" t="n">
        <f aca="false">R69-Z69</f>
        <v>54467.74</v>
      </c>
      <c r="AB69" s="203" t="n">
        <f aca="false">IFERROR(AA69/R69,)</f>
        <v>0.232092789152657</v>
      </c>
      <c r="AC69" s="212" t="n">
        <f aca="false" t="array" ref="AC69:AC69">INDEX(_Rge_Data_3rd_CY,$B69,AC$1)</f>
        <v>234680.88</v>
      </c>
      <c r="AD69" s="212" t="n">
        <f aca="false" t="array" ref="AD69:AD69">INDEX(_Rge_Data_3rd_CY,$B69,AD$1)</f>
        <v>155504</v>
      </c>
      <c r="AE69" s="212" t="n">
        <f aca="false" t="array" ref="AE69:AE69">INDEX(_Rge_Data_3rd_CY,$B69,AE$1)</f>
        <v>2700</v>
      </c>
      <c r="AF69" s="212" t="n">
        <f aca="false" t="array" ref="AF69:AF69">INDEX(_Rge_Data_3rd_CY,$B69,AF$1)</f>
        <v>4350</v>
      </c>
      <c r="AG69" s="212" t="n">
        <f aca="false" t="array" ref="AG69:AG69">INDEX(_Rge_Data_3rd_CY,$B69,AG$1)</f>
        <v>17659.14</v>
      </c>
      <c r="AH69" s="212" t="n">
        <f aca="false" t="array" ref="AH69:AH69">INDEX(_Rge_Data_3rd_CY,$B69,AH$1)</f>
        <v>0</v>
      </c>
      <c r="AI69" s="212" t="n">
        <f aca="false">INDEX(_Rge_Data_3rd_CY,$B69,AI$1)</f>
        <v>0</v>
      </c>
      <c r="AJ69" s="212" t="n">
        <f aca="false" t="array" ref="AJ69:AJ69">INDEX(_Rge_Data_3rd_CY,$B69,AJ$1)</f>
        <v>0</v>
      </c>
      <c r="AK69" s="212" t="n">
        <f aca="false" t="array" ref="AK69:AK69">INDEX(_Rge_Data_3rd_CY,$B69,AK$1)</f>
        <v>180213.14</v>
      </c>
      <c r="AL69" s="212" t="n">
        <f aca="false">AK69+AN69+AO69</f>
        <v>234680.88</v>
      </c>
      <c r="AM69" s="213" t="n">
        <f aca="false">IFERROR(AK69/Z69,0)</f>
        <v>1</v>
      </c>
      <c r="AN69" s="214" t="n">
        <f aca="false">IFERROR(IF(AND($E69="OPEN",$AA69&gt;0),$AA69*_SoP*$AM69,IF(AND($E69="CLOSED",$AA69&gt;0),$AA69*_SoL*$AM69,0)),0)</f>
        <v>54467.74</v>
      </c>
      <c r="AO69" s="214" t="n">
        <f aca="false">IFERROR(IF($AA69&lt;0,$AA69*_SoL,0),0)</f>
        <v>0</v>
      </c>
      <c r="AP69" s="215" t="n">
        <f aca="false">AK69+AN69</f>
        <v>234680.88</v>
      </c>
      <c r="AQ69" s="215" t="n">
        <f aca="false">AC69-AO69</f>
        <v>234680.88</v>
      </c>
      <c r="AR69" s="215" t="n">
        <f aca="false">AP69-AQ69</f>
        <v>0</v>
      </c>
      <c r="AS69" s="215" t="n">
        <f aca="false">IF($AR69&gt;=0,$AR69,0)</f>
        <v>0</v>
      </c>
      <c r="AT69" s="215" t="n">
        <f aca="false">IF($AR69&lt;=0,-$AR69,0)</f>
        <v>-0</v>
      </c>
      <c r="AU69" s="214" t="n">
        <f aca="false">IF((R69-AC69)&lt;0,0,R69-AC69)</f>
        <v>0</v>
      </c>
      <c r="AV69" s="214" t="n">
        <f aca="false">IF(AM69&gt;1,0,R69-AM69*R69)</f>
        <v>0</v>
      </c>
      <c r="AW69" s="216"/>
    </row>
    <row r="70" customFormat="false" ht="24.75" hidden="false" customHeight="true" outlineLevel="0" collapsed="false">
      <c r="A70" s="166"/>
      <c r="B70" s="208" t="n">
        <f aca="false">B69+1</f>
        <v>63</v>
      </c>
      <c r="C70" s="166"/>
      <c r="D70" s="209" t="str">
        <f aca="false" t="array" ref="D70:D70">INDEX(_Rge_Projectdata_3rd,$B70,MATCH("Project-ID",_Rge_Headline_Projectdata,0))</f>
        <v>P903667</v>
      </c>
      <c r="E70" s="210" t="str">
        <f aca="false" t="array" ref="E70:E70">INDEX(_Rge_Data_3rd_CY,$B70,E$1)</f>
        <v>Open</v>
      </c>
      <c r="F70" s="199" t="n">
        <f aca="false">INDEX(_Rge_Data_3rd_CY,$B70,F$1)</f>
        <v>0</v>
      </c>
      <c r="G70" s="199" t="n">
        <f aca="false" t="array" ref="G70:G70">INDEX(_Rge_Data_3rd_CY,$B70,G$1)</f>
        <v>0</v>
      </c>
      <c r="H70" s="199" t="n">
        <f aca="false" t="array" ref="H70:H70">INDEX(_Rge_Data_3rd_CY,$B70,H$1)</f>
        <v>0</v>
      </c>
      <c r="I70" s="199" t="n">
        <f aca="false" t="array" ref="I70:I70">INDEX(_Rge_Data_3rd_CY,$B70,I$1)</f>
        <v>0</v>
      </c>
      <c r="J70" s="199" t="n">
        <f aca="false" t="array" ref="J70:J70">INDEX(_Rge_Data_3rd_CY,$B70,J$1)</f>
        <v>0</v>
      </c>
      <c r="K70" s="199" t="n">
        <f aca="false" t="array" ref="K70:K70">INDEX(_Rge_Data_3rd_CY,$B70,K$1)</f>
        <v>0</v>
      </c>
      <c r="L70" s="199" t="n">
        <f aca="false">INDEX(_Rge_Data_3rd_CY,$B70,L$1)</f>
        <v>0</v>
      </c>
      <c r="M70" s="199" t="n">
        <f aca="false" t="array" ref="M70:M70">INDEX(_Rge_Data_3rd_CY,$B70,M$1)</f>
        <v>0</v>
      </c>
      <c r="N70" s="199" t="n">
        <f aca="false" t="array" ref="N70:N70">INDEX(_Rge_Data_3rd_CY,$B70,N$1)</f>
        <v>0</v>
      </c>
      <c r="O70" s="199" t="n">
        <f aca="false">F70-N70</f>
        <v>0</v>
      </c>
      <c r="P70" s="200" t="n">
        <f aca="false">IFERROR(O70/F70,0)</f>
        <v>0</v>
      </c>
      <c r="Q70" s="211" t="str">
        <f aca="false">IF(AND(F70&lt;&gt;0,R70=0),"N","Y")</f>
        <v>Y</v>
      </c>
      <c r="R70" s="202" t="n">
        <f aca="false" t="array" ref="R70:R70">INDEX(_Rge_Data_3rd_CY,$B70,R$1)</f>
        <v>56808.57</v>
      </c>
      <c r="S70" s="202" t="n">
        <f aca="false" t="array" ref="S70:S70">INDEX(_Rge_Data_3rd_CY,$B70,S$1)</f>
        <v>36198.6</v>
      </c>
      <c r="T70" s="202" t="n">
        <f aca="false" t="array" ref="T70:T70">INDEX(_Rge_Data_3rd_CY,$B70,T$1)</f>
        <v>975</v>
      </c>
      <c r="U70" s="202" t="n">
        <f aca="false" t="array" ref="U70:U70">INDEX(_Rge_Data_3rd_CY,$B70,U$1)</f>
        <v>2670</v>
      </c>
      <c r="V70" s="202" t="n">
        <f aca="false" t="array" ref="V70:V70">INDEX(_Rge_Data_3rd_CY,$B70,V$1)</f>
        <v>0</v>
      </c>
      <c r="W70" s="202" t="n">
        <f aca="false" t="array" ref="W70:W70">INDEX(_Rge_Data_3rd_CY,$B70,W$1)</f>
        <v>0</v>
      </c>
      <c r="X70" s="202" t="n">
        <f aca="false">INDEX(_Rge_Data_3rd_CY,$B70,X$1)</f>
        <v>0</v>
      </c>
      <c r="Y70" s="202" t="n">
        <f aca="false" t="array" ref="Y70:Y70">INDEX(_Rge_Data_3rd_CY,$B70,Y$1)</f>
        <v>0</v>
      </c>
      <c r="Z70" s="202" t="n">
        <f aca="false" t="array" ref="Z70:Z70">INDEX(_Rge_Data_3rd_CY,$B70,Z$1)</f>
        <v>39843.6</v>
      </c>
      <c r="AA70" s="202" t="n">
        <f aca="false">R70-Z70</f>
        <v>16964.97</v>
      </c>
      <c r="AB70" s="203" t="n">
        <f aca="false">IFERROR(AA70/R70,)</f>
        <v>0.298633991315043</v>
      </c>
      <c r="AC70" s="212" t="n">
        <f aca="false" t="array" ref="AC70:AC70">INDEX(_Rge_Data_3rd_CY,$B70,AC$1)</f>
        <v>19627.47</v>
      </c>
      <c r="AD70" s="212" t="n">
        <f aca="false" t="array" ref="AD70:AD70">INDEX(_Rge_Data_3rd_CY,$B70,AD$1)</f>
        <v>36198.6</v>
      </c>
      <c r="AE70" s="212" t="n">
        <f aca="false" t="array" ref="AE70:AE70">INDEX(_Rge_Data_3rd_CY,$B70,AE$1)</f>
        <v>120</v>
      </c>
      <c r="AF70" s="212" t="n">
        <f aca="false" t="array" ref="AF70:AF70">INDEX(_Rge_Data_3rd_CY,$B70,AF$1)</f>
        <v>2670</v>
      </c>
      <c r="AG70" s="212" t="n">
        <f aca="false" t="array" ref="AG70:AG70">INDEX(_Rge_Data_3rd_CY,$B70,AG$1)</f>
        <v>0</v>
      </c>
      <c r="AH70" s="212" t="n">
        <f aca="false" t="array" ref="AH70:AH70">INDEX(_Rge_Data_3rd_CY,$B70,AH$1)</f>
        <v>0</v>
      </c>
      <c r="AI70" s="212" t="n">
        <f aca="false">INDEX(_Rge_Data_3rd_CY,$B70,AI$1)</f>
        <v>0</v>
      </c>
      <c r="AJ70" s="212" t="n">
        <f aca="false" t="array" ref="AJ70:AJ70">INDEX(_Rge_Data_3rd_CY,$B70,AJ$1)</f>
        <v>0</v>
      </c>
      <c r="AK70" s="212" t="n">
        <f aca="false" t="array" ref="AK70:AK70">INDEX(_Rge_Data_3rd_CY,$B70,AK$1)</f>
        <v>38988.6</v>
      </c>
      <c r="AL70" s="212" t="n">
        <f aca="false">AK70+AN70+AO70</f>
        <v>54759.47432</v>
      </c>
      <c r="AM70" s="213" t="n">
        <f aca="false">IFERROR(AK70/Z70,0)</f>
        <v>0.978541095684125</v>
      </c>
      <c r="AN70" s="214" t="n">
        <f aca="false">IFERROR(IF(AND($E70="OPEN",$AA70&gt;0),$AA70*_SoP*$AM70,IF(AND($E70="CLOSED",$AA70&gt;0),$AA70*_SoL*$AM70,0)),0)</f>
        <v>15770.87432</v>
      </c>
      <c r="AO70" s="214" t="n">
        <f aca="false">IFERROR(IF($AA70&lt;0,$AA70*_SoL,0),0)</f>
        <v>0</v>
      </c>
      <c r="AP70" s="215" t="n">
        <f aca="false">AK70+AN70</f>
        <v>54759.47432</v>
      </c>
      <c r="AQ70" s="215" t="n">
        <f aca="false">AC70-AO70</f>
        <v>19627.47</v>
      </c>
      <c r="AR70" s="215" t="n">
        <f aca="false">AP70-AQ70</f>
        <v>35132.00432</v>
      </c>
      <c r="AS70" s="215" t="n">
        <f aca="false">IF($AR70&gt;=0,$AR70,0)</f>
        <v>35132.00432</v>
      </c>
      <c r="AT70" s="215" t="n">
        <f aca="false">IF($AR70&lt;=0,-$AR70,0)</f>
        <v>0</v>
      </c>
      <c r="AU70" s="214" t="n">
        <f aca="false">IF((R70-AC70)&lt;0,0,R70-AC70)</f>
        <v>37181.1</v>
      </c>
      <c r="AV70" s="214" t="n">
        <f aca="false">IF(AM70&gt;1,0,R70-AM70*R70)</f>
        <v>1219.04966795169</v>
      </c>
      <c r="AW70" s="216"/>
    </row>
    <row r="71" customFormat="false" ht="24.75" hidden="false" customHeight="true" outlineLevel="0" collapsed="false">
      <c r="A71" s="166"/>
      <c r="B71" s="208" t="n">
        <f aca="false">B70+1</f>
        <v>64</v>
      </c>
      <c r="C71" s="166"/>
      <c r="D71" s="209" t="str">
        <f aca="false" t="array" ref="D71:D71">INDEX(_Rge_Projectdata_3rd,$B71,MATCH("Project-ID",_Rge_Headline_Projectdata,0))</f>
        <v>P903646</v>
      </c>
      <c r="E71" s="210" t="str">
        <f aca="false" t="array" ref="E71:E71">INDEX(_Rge_Data_3rd_CY,$B71,E$1)</f>
        <v>Open</v>
      </c>
      <c r="F71" s="199" t="n">
        <f aca="false">INDEX(_Rge_Data_3rd_CY,$B71,F$1)</f>
        <v>0</v>
      </c>
      <c r="G71" s="199" t="n">
        <f aca="false" t="array" ref="G71:G71">INDEX(_Rge_Data_3rd_CY,$B71,G$1)</f>
        <v>0</v>
      </c>
      <c r="H71" s="199" t="n">
        <f aca="false" t="array" ref="H71:H71">INDEX(_Rge_Data_3rd_CY,$B71,H$1)</f>
        <v>0</v>
      </c>
      <c r="I71" s="199" t="n">
        <f aca="false" t="array" ref="I71:I71">INDEX(_Rge_Data_3rd_CY,$B71,I$1)</f>
        <v>0</v>
      </c>
      <c r="J71" s="199" t="n">
        <f aca="false" t="array" ref="J71:J71">INDEX(_Rge_Data_3rd_CY,$B71,J$1)</f>
        <v>0</v>
      </c>
      <c r="K71" s="199" t="n">
        <f aca="false" t="array" ref="K71:K71">INDEX(_Rge_Data_3rd_CY,$B71,K$1)</f>
        <v>0</v>
      </c>
      <c r="L71" s="199" t="n">
        <f aca="false">INDEX(_Rge_Data_3rd_CY,$B71,L$1)</f>
        <v>0</v>
      </c>
      <c r="M71" s="199" t="n">
        <f aca="false" t="array" ref="M71:M71">INDEX(_Rge_Data_3rd_CY,$B71,M$1)</f>
        <v>0</v>
      </c>
      <c r="N71" s="199" t="n">
        <f aca="false" t="array" ref="N71:N71">INDEX(_Rge_Data_3rd_CY,$B71,N$1)</f>
        <v>0</v>
      </c>
      <c r="O71" s="199" t="n">
        <f aca="false">F71-N71</f>
        <v>0</v>
      </c>
      <c r="P71" s="200" t="n">
        <f aca="false">IFERROR(O71/F71,0)</f>
        <v>0</v>
      </c>
      <c r="Q71" s="211" t="str">
        <f aca="false">IF(AND(F71&lt;&gt;0,R71=0),"N","Y")</f>
        <v>Y</v>
      </c>
      <c r="R71" s="202" t="n">
        <f aca="false" t="array" ref="R71:R71">INDEX(_Rge_Data_3rd_CY,$B71,R$1)</f>
        <v>36024.8</v>
      </c>
      <c r="S71" s="202" t="n">
        <f aca="false" t="array" ref="S71:S71">INDEX(_Rge_Data_3rd_CY,$B71,S$1)</f>
        <v>33088.9</v>
      </c>
      <c r="T71" s="202" t="n">
        <f aca="false" t="array" ref="T71:T71">INDEX(_Rge_Data_3rd_CY,$B71,T$1)</f>
        <v>1250</v>
      </c>
      <c r="U71" s="202" t="n">
        <f aca="false" t="array" ref="U71:U71">INDEX(_Rge_Data_3rd_CY,$B71,U$1)</f>
        <v>1450</v>
      </c>
      <c r="V71" s="202" t="n">
        <f aca="false" t="array" ref="V71:V71">INDEX(_Rge_Data_3rd_CY,$B71,V$1)</f>
        <v>6390.59</v>
      </c>
      <c r="W71" s="202" t="n">
        <f aca="false" t="array" ref="W71:W71">INDEX(_Rge_Data_3rd_CY,$B71,W$1)</f>
        <v>0</v>
      </c>
      <c r="X71" s="202" t="n">
        <f aca="false">INDEX(_Rge_Data_3rd_CY,$B71,X$1)</f>
        <v>0</v>
      </c>
      <c r="Y71" s="202" t="n">
        <f aca="false" t="array" ref="Y71:Y71">INDEX(_Rge_Data_3rd_CY,$B71,Y$1)</f>
        <v>0</v>
      </c>
      <c r="Z71" s="202" t="n">
        <f aca="false" t="array" ref="Z71:Z71">INDEX(_Rge_Data_3rd_CY,$B71,Z$1)</f>
        <v>42179.49</v>
      </c>
      <c r="AA71" s="202" t="n">
        <f aca="false">R71-Z71</f>
        <v>-6154.69</v>
      </c>
      <c r="AB71" s="203" t="n">
        <f aca="false">IFERROR(AA71/R71,)</f>
        <v>-0.170845917257001</v>
      </c>
      <c r="AC71" s="212" t="n">
        <f aca="false" t="array" ref="AC71:AC71">INDEX(_Rge_Data_3rd_CY,$B71,AC$1)</f>
        <v>36024.8</v>
      </c>
      <c r="AD71" s="212" t="n">
        <f aca="false" t="array" ref="AD71:AD71">INDEX(_Rge_Data_3rd_CY,$B71,AD$1)</f>
        <v>33088.9</v>
      </c>
      <c r="AE71" s="212" t="n">
        <f aca="false" t="array" ref="AE71:AE71">INDEX(_Rge_Data_3rd_CY,$B71,AE$1)</f>
        <v>540</v>
      </c>
      <c r="AF71" s="212" t="n">
        <f aca="false" t="array" ref="AF71:AF71">INDEX(_Rge_Data_3rd_CY,$B71,AF$1)</f>
        <v>1450</v>
      </c>
      <c r="AG71" s="212" t="n">
        <f aca="false" t="array" ref="AG71:AG71">INDEX(_Rge_Data_3rd_CY,$B71,AG$1)</f>
        <v>6390.59</v>
      </c>
      <c r="AH71" s="212" t="n">
        <f aca="false" t="array" ref="AH71:AH71">INDEX(_Rge_Data_3rd_CY,$B71,AH$1)</f>
        <v>0</v>
      </c>
      <c r="AI71" s="212" t="n">
        <f aca="false">INDEX(_Rge_Data_3rd_CY,$B71,AI$1)</f>
        <v>0</v>
      </c>
      <c r="AJ71" s="212" t="n">
        <f aca="false" t="array" ref="AJ71:AJ71">INDEX(_Rge_Data_3rd_CY,$B71,AJ$1)</f>
        <v>0</v>
      </c>
      <c r="AK71" s="212" t="n">
        <f aca="false" t="array" ref="AK71:AK71">INDEX(_Rge_Data_3rd_CY,$B71,AK$1)</f>
        <v>41469.49</v>
      </c>
      <c r="AL71" s="212" t="n">
        <f aca="false">AK71+AN71+AO71</f>
        <v>35314.8</v>
      </c>
      <c r="AM71" s="213" t="n">
        <f aca="false">IFERROR(AK71/Z71,0)</f>
        <v>0.983167174377879</v>
      </c>
      <c r="AN71" s="214" t="n">
        <f aca="false">IFERROR(IF(AND($E71="OPEN",$AA71&gt;0),$AA71*_SoP*$AM71,IF(AND($E71="CLOSED",$AA71&gt;0),$AA71*_SoL*$AM71,0)),0)</f>
        <v>0</v>
      </c>
      <c r="AO71" s="214" t="n">
        <f aca="false">IFERROR(IF($AA71&lt;0,$AA71*_SoL,0),0)</f>
        <v>-6154.69</v>
      </c>
      <c r="AP71" s="215" t="n">
        <f aca="false">AK71+AN71</f>
        <v>41469.49</v>
      </c>
      <c r="AQ71" s="215" t="n">
        <f aca="false">AC71-AO71</f>
        <v>42179.49</v>
      </c>
      <c r="AR71" s="215" t="n">
        <f aca="false">AP71-AQ71</f>
        <v>-710</v>
      </c>
      <c r="AS71" s="215" t="n">
        <f aca="false">IF($AR71&gt;=0,$AR71,0)</f>
        <v>0</v>
      </c>
      <c r="AT71" s="215" t="n">
        <f aca="false">IF($AR71&lt;=0,-$AR71,0)</f>
        <v>710</v>
      </c>
      <c r="AU71" s="214" t="n">
        <f aca="false">IF((R71-AC71)&lt;0,0,R71-AC71)</f>
        <v>0</v>
      </c>
      <c r="AV71" s="214" t="n">
        <f aca="false">IF(AM71&gt;1,0,R71-AM71*R71)</f>
        <v>606.399176471787</v>
      </c>
      <c r="AW71" s="216"/>
    </row>
    <row r="72" customFormat="false" ht="24.75" hidden="false" customHeight="true" outlineLevel="0" collapsed="false">
      <c r="A72" s="166"/>
      <c r="B72" s="208" t="n">
        <f aca="false">B71+1</f>
        <v>65</v>
      </c>
      <c r="C72" s="166"/>
      <c r="D72" s="209" t="str">
        <f aca="false" t="array" ref="D72:D72">INDEX(_Rge_Projectdata_3rd,$B72,MATCH("Project-ID",_Rge_Headline_Projectdata,0))</f>
        <v>P903668</v>
      </c>
      <c r="E72" s="210" t="str">
        <f aca="false" t="array" ref="E72:E72">INDEX(_Rge_Data_3rd_CY,$B72,E$1)</f>
        <v>Closed</v>
      </c>
      <c r="F72" s="199" t="n">
        <f aca="false">INDEX(_Rge_Data_3rd_CY,$B72,F$1)</f>
        <v>0</v>
      </c>
      <c r="G72" s="199" t="n">
        <f aca="false" t="array" ref="G72:G72">INDEX(_Rge_Data_3rd_CY,$B72,G$1)</f>
        <v>0</v>
      </c>
      <c r="H72" s="199" t="n">
        <f aca="false" t="array" ref="H72:H72">INDEX(_Rge_Data_3rd_CY,$B72,H$1)</f>
        <v>0</v>
      </c>
      <c r="I72" s="199" t="n">
        <f aca="false" t="array" ref="I72:I72">INDEX(_Rge_Data_3rd_CY,$B72,I$1)</f>
        <v>0</v>
      </c>
      <c r="J72" s="199" t="n">
        <f aca="false" t="array" ref="J72:J72">INDEX(_Rge_Data_3rd_CY,$B72,J$1)</f>
        <v>0</v>
      </c>
      <c r="K72" s="199" t="n">
        <f aca="false" t="array" ref="K72:K72">INDEX(_Rge_Data_3rd_CY,$B72,K$1)</f>
        <v>0</v>
      </c>
      <c r="L72" s="199" t="n">
        <f aca="false">INDEX(_Rge_Data_3rd_CY,$B72,L$1)</f>
        <v>0</v>
      </c>
      <c r="M72" s="199" t="n">
        <f aca="false" t="array" ref="M72:M72">INDEX(_Rge_Data_3rd_CY,$B72,M$1)</f>
        <v>0</v>
      </c>
      <c r="N72" s="199" t="n">
        <f aca="false" t="array" ref="N72:N72">INDEX(_Rge_Data_3rd_CY,$B72,N$1)</f>
        <v>0</v>
      </c>
      <c r="O72" s="199" t="n">
        <f aca="false">F72-N72</f>
        <v>0</v>
      </c>
      <c r="P72" s="200" t="n">
        <f aca="false">IFERROR(O72/F72,0)</f>
        <v>0</v>
      </c>
      <c r="Q72" s="211" t="str">
        <f aca="false">IF(AND(F72&lt;&gt;0,R72=0),"N","Y")</f>
        <v>Y</v>
      </c>
      <c r="R72" s="202" t="n">
        <f aca="false" t="array" ref="R72:R72">INDEX(_Rge_Data_3rd_CY,$B72,R$1)</f>
        <v>166246</v>
      </c>
      <c r="S72" s="202" t="n">
        <f aca="false" t="array" ref="S72:S72">INDEX(_Rge_Data_3rd_CY,$B72,S$1)</f>
        <v>81159.65</v>
      </c>
      <c r="T72" s="202" t="n">
        <f aca="false" t="array" ref="T72:T72">INDEX(_Rge_Data_3rd_CY,$B72,T$1)</f>
        <v>6510</v>
      </c>
      <c r="U72" s="202" t="n">
        <f aca="false" t="array" ref="U72:U72">INDEX(_Rge_Data_3rd_CY,$B72,U$1)</f>
        <v>0</v>
      </c>
      <c r="V72" s="202" t="n">
        <f aca="false" t="array" ref="V72:V72">INDEX(_Rge_Data_3rd_CY,$B72,V$1)</f>
        <v>0</v>
      </c>
      <c r="W72" s="202" t="n">
        <f aca="false" t="array" ref="W72:W72">INDEX(_Rge_Data_3rd_CY,$B72,W$1)</f>
        <v>0</v>
      </c>
      <c r="X72" s="202" t="n">
        <f aca="false">INDEX(_Rge_Data_3rd_CY,$B72,X$1)</f>
        <v>0</v>
      </c>
      <c r="Y72" s="202" t="n">
        <f aca="false" t="array" ref="Y72:Y72">INDEX(_Rge_Data_3rd_CY,$B72,Y$1)</f>
        <v>0</v>
      </c>
      <c r="Z72" s="202" t="n">
        <f aca="false" t="array" ref="Z72:Z72">INDEX(_Rge_Data_3rd_CY,$B72,Z$1)</f>
        <v>87669.65</v>
      </c>
      <c r="AA72" s="202" t="n">
        <f aca="false">R72-Z72</f>
        <v>78576.35</v>
      </c>
      <c r="AB72" s="203" t="n">
        <f aca="false">IFERROR(AA72/R72,)</f>
        <v>0.472651071303971</v>
      </c>
      <c r="AC72" s="212" t="n">
        <f aca="false" t="array" ref="AC72:AC72">INDEX(_Rge_Data_3rd_CY,$B72,AC$1)</f>
        <v>166246</v>
      </c>
      <c r="AD72" s="212" t="n">
        <f aca="false" t="array" ref="AD72:AD72">INDEX(_Rge_Data_3rd_CY,$B72,AD$1)</f>
        <v>81159.65</v>
      </c>
      <c r="AE72" s="212" t="n">
        <f aca="false" t="array" ref="AE72:AE72">INDEX(_Rge_Data_3rd_CY,$B72,AE$1)</f>
        <v>6510</v>
      </c>
      <c r="AF72" s="212" t="n">
        <f aca="false" t="array" ref="AF72:AF72">INDEX(_Rge_Data_3rd_CY,$B72,AF$1)</f>
        <v>0</v>
      </c>
      <c r="AG72" s="212" t="n">
        <f aca="false" t="array" ref="AG72:AG72">INDEX(_Rge_Data_3rd_CY,$B72,AG$1)</f>
        <v>0</v>
      </c>
      <c r="AH72" s="212" t="n">
        <f aca="false" t="array" ref="AH72:AH72">INDEX(_Rge_Data_3rd_CY,$B72,AH$1)</f>
        <v>0</v>
      </c>
      <c r="AI72" s="212" t="n">
        <f aca="false">INDEX(_Rge_Data_3rd_CY,$B72,AI$1)</f>
        <v>0</v>
      </c>
      <c r="AJ72" s="212" t="n">
        <f aca="false" t="array" ref="AJ72:AJ72">INDEX(_Rge_Data_3rd_CY,$B72,AJ$1)</f>
        <v>0</v>
      </c>
      <c r="AK72" s="212" t="n">
        <f aca="false" t="array" ref="AK72:AK72">INDEX(_Rge_Data_3rd_CY,$B72,AK$1)</f>
        <v>87669.65</v>
      </c>
      <c r="AL72" s="212" t="n">
        <f aca="false">AK72+AN72+AO72</f>
        <v>166246</v>
      </c>
      <c r="AM72" s="213" t="n">
        <f aca="false">IFERROR(AK72/Z72,0)</f>
        <v>1</v>
      </c>
      <c r="AN72" s="214" t="n">
        <f aca="false">IFERROR(IF(AND($E72="OPEN",$AA72&gt;0),$AA72*_SoP*$AM72,IF(AND($E72="CLOSED",$AA72&gt;0),$AA72*_SoL*$AM72,0)),0)</f>
        <v>78576.35</v>
      </c>
      <c r="AO72" s="214" t="n">
        <f aca="false">IFERROR(IF($AA72&lt;0,$AA72*_SoL,0),0)</f>
        <v>0</v>
      </c>
      <c r="AP72" s="215" t="n">
        <f aca="false">AK72+AN72</f>
        <v>166246</v>
      </c>
      <c r="AQ72" s="215" t="n">
        <f aca="false">AC72-AO72</f>
        <v>166246</v>
      </c>
      <c r="AR72" s="215" t="n">
        <f aca="false">AP72-AQ72</f>
        <v>0</v>
      </c>
      <c r="AS72" s="215" t="n">
        <f aca="false">IF($AR72&gt;=0,$AR72,0)</f>
        <v>0</v>
      </c>
      <c r="AT72" s="215" t="n">
        <f aca="false">IF($AR72&lt;=0,-$AR72,0)</f>
        <v>-0</v>
      </c>
      <c r="AU72" s="214" t="n">
        <f aca="false">IF((R72-AC72)&lt;0,0,R72-AC72)</f>
        <v>0</v>
      </c>
      <c r="AV72" s="214" t="n">
        <f aca="false">IF(AM72&gt;1,0,R72-AM72*R72)</f>
        <v>0</v>
      </c>
      <c r="AW72" s="216"/>
    </row>
    <row r="73" customFormat="false" ht="24.75" hidden="false" customHeight="true" outlineLevel="0" collapsed="false">
      <c r="A73" s="166"/>
      <c r="B73" s="208" t="n">
        <f aca="false">B72+1</f>
        <v>66</v>
      </c>
      <c r="C73" s="166"/>
      <c r="D73" s="209" t="str">
        <f aca="false" t="array" ref="D73:D73">INDEX(_Rge_Projectdata_3rd,$B73,MATCH("Project-ID",_Rge_Headline_Projectdata,0))</f>
        <v>P903669</v>
      </c>
      <c r="E73" s="210" t="str">
        <f aca="false" t="array" ref="E73:E73">INDEX(_Rge_Data_3rd_CY,$B73,E$1)</f>
        <v>Open</v>
      </c>
      <c r="F73" s="199" t="n">
        <f aca="false">INDEX(_Rge_Data_3rd_CY,$B73,F$1)</f>
        <v>0</v>
      </c>
      <c r="G73" s="199" t="n">
        <f aca="false" t="array" ref="G73:G73">INDEX(_Rge_Data_3rd_CY,$B73,G$1)</f>
        <v>0</v>
      </c>
      <c r="H73" s="199" t="n">
        <f aca="false" t="array" ref="H73:H73">INDEX(_Rge_Data_3rd_CY,$B73,H$1)</f>
        <v>0</v>
      </c>
      <c r="I73" s="199" t="n">
        <f aca="false" t="array" ref="I73:I73">INDEX(_Rge_Data_3rd_CY,$B73,I$1)</f>
        <v>0</v>
      </c>
      <c r="J73" s="199" t="n">
        <f aca="false" t="array" ref="J73:J73">INDEX(_Rge_Data_3rd_CY,$B73,J$1)</f>
        <v>0</v>
      </c>
      <c r="K73" s="199" t="n">
        <f aca="false" t="array" ref="K73:K73">INDEX(_Rge_Data_3rd_CY,$B73,K$1)</f>
        <v>0</v>
      </c>
      <c r="L73" s="199" t="n">
        <f aca="false">INDEX(_Rge_Data_3rd_CY,$B73,L$1)</f>
        <v>0</v>
      </c>
      <c r="M73" s="199" t="n">
        <f aca="false" t="array" ref="M73:M73">INDEX(_Rge_Data_3rd_CY,$B73,M$1)</f>
        <v>0</v>
      </c>
      <c r="N73" s="199" t="n">
        <f aca="false" t="array" ref="N73:N73">INDEX(_Rge_Data_3rd_CY,$B73,N$1)</f>
        <v>0</v>
      </c>
      <c r="O73" s="199" t="n">
        <f aca="false">F73-N73</f>
        <v>0</v>
      </c>
      <c r="P73" s="200" t="n">
        <f aca="false">IFERROR(O73/F73,0)</f>
        <v>0</v>
      </c>
      <c r="Q73" s="211" t="str">
        <f aca="false">IF(AND(F73&lt;&gt;0,R73=0),"N","Y")</f>
        <v>Y</v>
      </c>
      <c r="R73" s="202" t="n">
        <f aca="false" t="array" ref="R73:R73">INDEX(_Rge_Data_3rd_CY,$B73,R$1)</f>
        <v>87804</v>
      </c>
      <c r="S73" s="202" t="n">
        <f aca="false" t="array" ref="S73:S73">INDEX(_Rge_Data_3rd_CY,$B73,S$1)</f>
        <v>51400</v>
      </c>
      <c r="T73" s="202" t="n">
        <f aca="false" t="array" ref="T73:T73">INDEX(_Rge_Data_3rd_CY,$B73,T$1)</f>
        <v>8640</v>
      </c>
      <c r="U73" s="202" t="n">
        <f aca="false" t="array" ref="U73:U73">INDEX(_Rge_Data_3rd_CY,$B73,U$1)</f>
        <v>0</v>
      </c>
      <c r="V73" s="202" t="n">
        <f aca="false" t="array" ref="V73:V73">INDEX(_Rge_Data_3rd_CY,$B73,V$1)</f>
        <v>0</v>
      </c>
      <c r="W73" s="202" t="n">
        <f aca="false" t="array" ref="W73:W73">INDEX(_Rge_Data_3rd_CY,$B73,W$1)</f>
        <v>0</v>
      </c>
      <c r="X73" s="202" t="n">
        <f aca="false">INDEX(_Rge_Data_3rd_CY,$B73,X$1)</f>
        <v>0</v>
      </c>
      <c r="Y73" s="202" t="n">
        <f aca="false" t="array" ref="Y73:Y73">INDEX(_Rge_Data_3rd_CY,$B73,Y$1)</f>
        <v>0</v>
      </c>
      <c r="Z73" s="202" t="n">
        <f aca="false" t="array" ref="Z73:Z73">INDEX(_Rge_Data_3rd_CY,$B73,Z$1)</f>
        <v>60040</v>
      </c>
      <c r="AA73" s="202" t="n">
        <f aca="false">R73-Z73</f>
        <v>27764</v>
      </c>
      <c r="AB73" s="203" t="n">
        <f aca="false">IFERROR(AA73/R73,)</f>
        <v>0.316204273153843</v>
      </c>
      <c r="AC73" s="212" t="n">
        <f aca="false" t="array" ref="AC73:AC73">INDEX(_Rge_Data_3rd_CY,$B73,AC$1)</f>
        <v>38844</v>
      </c>
      <c r="AD73" s="212" t="n">
        <f aca="false" t="array" ref="AD73:AD73">INDEX(_Rge_Data_3rd_CY,$B73,AD$1)</f>
        <v>8453.44</v>
      </c>
      <c r="AE73" s="212" t="n">
        <f aca="false" t="array" ref="AE73:AE73">INDEX(_Rge_Data_3rd_CY,$B73,AE$1)</f>
        <v>8640</v>
      </c>
      <c r="AF73" s="212" t="n">
        <f aca="false" t="array" ref="AF73:AF73">INDEX(_Rge_Data_3rd_CY,$B73,AF$1)</f>
        <v>0</v>
      </c>
      <c r="AG73" s="212" t="n">
        <f aca="false" t="array" ref="AG73:AG73">INDEX(_Rge_Data_3rd_CY,$B73,AG$1)</f>
        <v>0</v>
      </c>
      <c r="AH73" s="212" t="n">
        <f aca="false" t="array" ref="AH73:AH73">INDEX(_Rge_Data_3rd_CY,$B73,AH$1)</f>
        <v>0</v>
      </c>
      <c r="AI73" s="212" t="n">
        <f aca="false">INDEX(_Rge_Data_3rd_CY,$B73,AI$1)</f>
        <v>0</v>
      </c>
      <c r="AJ73" s="212" t="n">
        <f aca="false" t="array" ref="AJ73:AJ73">INDEX(_Rge_Data_3rd_CY,$B73,AJ$1)</f>
        <v>0</v>
      </c>
      <c r="AK73" s="212" t="n">
        <f aca="false" t="array" ref="AK73:AK73">INDEX(_Rge_Data_3rd_CY,$B73,AK$1)</f>
        <v>17093.44</v>
      </c>
      <c r="AL73" s="212" t="n">
        <f aca="false">AK73+AN73+AO73</f>
        <v>24602.653104</v>
      </c>
      <c r="AM73" s="213" t="n">
        <f aca="false">IFERROR(AK73/Z73,0)</f>
        <v>0.284700866089274</v>
      </c>
      <c r="AN73" s="214" t="n">
        <f aca="false">IFERROR(IF(AND($E73="OPEN",$AA73&gt;0),$AA73*_SoP*$AM73,IF(AND($E73="CLOSED",$AA73&gt;0),$AA73*_SoL*$AM73,0)),0)</f>
        <v>7509.213104</v>
      </c>
      <c r="AO73" s="214" t="n">
        <f aca="false">IFERROR(IF($AA73&lt;0,$AA73*_SoL,0),0)</f>
        <v>0</v>
      </c>
      <c r="AP73" s="215" t="n">
        <f aca="false">AK73+AN73</f>
        <v>24602.653104</v>
      </c>
      <c r="AQ73" s="215" t="n">
        <f aca="false">AC73-AO73</f>
        <v>38844</v>
      </c>
      <c r="AR73" s="215" t="n">
        <f aca="false">AP73-AQ73</f>
        <v>-14241.346896</v>
      </c>
      <c r="AS73" s="215" t="n">
        <f aca="false">IF($AR73&gt;=0,$AR73,0)</f>
        <v>0</v>
      </c>
      <c r="AT73" s="215" t="n">
        <f aca="false">IF($AR73&lt;=0,-$AR73,0)</f>
        <v>14241.346896</v>
      </c>
      <c r="AU73" s="214" t="n">
        <f aca="false">IF((R73-AC73)&lt;0,0,R73-AC73)</f>
        <v>48960</v>
      </c>
      <c r="AV73" s="214" t="n">
        <f aca="false">IF(AM73&gt;1,0,R73-AM73*R73)</f>
        <v>62806.1251538974</v>
      </c>
      <c r="AW73" s="216"/>
    </row>
    <row r="74" customFormat="false" ht="24.75" hidden="false" customHeight="true" outlineLevel="0" collapsed="false">
      <c r="A74" s="166"/>
      <c r="B74" s="208" t="n">
        <f aca="false">B73+1</f>
        <v>67</v>
      </c>
      <c r="C74" s="166"/>
      <c r="D74" s="209" t="str">
        <f aca="false" t="array" ref="D74:D74">INDEX(_Rge_Projectdata_3rd,$B74,MATCH("Project-ID",_Rge_Headline_Projectdata,0))</f>
        <v>P903671</v>
      </c>
      <c r="E74" s="210" t="str">
        <f aca="false" t="array" ref="E74:E74">INDEX(_Rge_Data_3rd_CY,$B74,E$1)</f>
        <v>Closed</v>
      </c>
      <c r="F74" s="199" t="n">
        <f aca="false">INDEX(_Rge_Data_3rd_CY,$B74,F$1)</f>
        <v>0</v>
      </c>
      <c r="G74" s="199" t="n">
        <f aca="false" t="array" ref="G74:G74">INDEX(_Rge_Data_3rd_CY,$B74,G$1)</f>
        <v>0</v>
      </c>
      <c r="H74" s="199" t="n">
        <f aca="false" t="array" ref="H74:H74">INDEX(_Rge_Data_3rd_CY,$B74,H$1)</f>
        <v>0</v>
      </c>
      <c r="I74" s="199" t="n">
        <f aca="false" t="array" ref="I74:I74">INDEX(_Rge_Data_3rd_CY,$B74,I$1)</f>
        <v>0</v>
      </c>
      <c r="J74" s="199" t="n">
        <f aca="false" t="array" ref="J74:J74">INDEX(_Rge_Data_3rd_CY,$B74,J$1)</f>
        <v>0</v>
      </c>
      <c r="K74" s="199" t="n">
        <f aca="false" t="array" ref="K74:K74">INDEX(_Rge_Data_3rd_CY,$B74,K$1)</f>
        <v>0</v>
      </c>
      <c r="L74" s="199" t="n">
        <f aca="false">INDEX(_Rge_Data_3rd_CY,$B74,L$1)</f>
        <v>0</v>
      </c>
      <c r="M74" s="199" t="n">
        <f aca="false" t="array" ref="M74:M74">INDEX(_Rge_Data_3rd_CY,$B74,M$1)</f>
        <v>0</v>
      </c>
      <c r="N74" s="199" t="n">
        <f aca="false" t="array" ref="N74:N74">INDEX(_Rge_Data_3rd_CY,$B74,N$1)</f>
        <v>0</v>
      </c>
      <c r="O74" s="199" t="n">
        <f aca="false">F74-N74</f>
        <v>0</v>
      </c>
      <c r="P74" s="200" t="n">
        <f aca="false">IFERROR(O74/F74,0)</f>
        <v>0</v>
      </c>
      <c r="Q74" s="211" t="str">
        <f aca="false">IF(AND(F74&lt;&gt;0,R74=0),"N","Y")</f>
        <v>Y</v>
      </c>
      <c r="R74" s="202" t="n">
        <f aca="false" t="array" ref="R74:R74">INDEX(_Rge_Data_3rd_CY,$B74,R$1)</f>
        <v>3753.39</v>
      </c>
      <c r="S74" s="202" t="n">
        <f aca="false" t="array" ref="S74:S74">INDEX(_Rge_Data_3rd_CY,$B74,S$1)</f>
        <v>0</v>
      </c>
      <c r="T74" s="202" t="n">
        <f aca="false" t="array" ref="T74:T74">INDEX(_Rge_Data_3rd_CY,$B74,T$1)</f>
        <v>0</v>
      </c>
      <c r="U74" s="202" t="n">
        <f aca="false" t="array" ref="U74:U74">INDEX(_Rge_Data_3rd_CY,$B74,U$1)</f>
        <v>0</v>
      </c>
      <c r="V74" s="202" t="n">
        <f aca="false" t="array" ref="V74:V74">INDEX(_Rge_Data_3rd_CY,$B74,V$1)</f>
        <v>2039.18</v>
      </c>
      <c r="W74" s="202" t="n">
        <f aca="false" t="array" ref="W74:W74">INDEX(_Rge_Data_3rd_CY,$B74,W$1)</f>
        <v>0</v>
      </c>
      <c r="X74" s="202" t="n">
        <f aca="false">INDEX(_Rge_Data_3rd_CY,$B74,X$1)</f>
        <v>0</v>
      </c>
      <c r="Y74" s="202" t="n">
        <f aca="false" t="array" ref="Y74:Y74">INDEX(_Rge_Data_3rd_CY,$B74,Y$1)</f>
        <v>0</v>
      </c>
      <c r="Z74" s="202" t="n">
        <f aca="false" t="array" ref="Z74:Z74">INDEX(_Rge_Data_3rd_CY,$B74,Z$1)</f>
        <v>2039.18</v>
      </c>
      <c r="AA74" s="202" t="n">
        <f aca="false">R74-Z74</f>
        <v>1714.21</v>
      </c>
      <c r="AB74" s="203" t="n">
        <f aca="false">IFERROR(AA74/R74,)</f>
        <v>0.456709801006557</v>
      </c>
      <c r="AC74" s="212" t="n">
        <f aca="false" t="array" ref="AC74:AC74">INDEX(_Rge_Data_3rd_CY,$B74,AC$1)</f>
        <v>3753.39</v>
      </c>
      <c r="AD74" s="212" t="n">
        <f aca="false" t="array" ref="AD74:AD74">INDEX(_Rge_Data_3rd_CY,$B74,AD$1)</f>
        <v>0</v>
      </c>
      <c r="AE74" s="212" t="n">
        <f aca="false" t="array" ref="AE74:AE74">INDEX(_Rge_Data_3rd_CY,$B74,AE$1)</f>
        <v>0</v>
      </c>
      <c r="AF74" s="212" t="n">
        <f aca="false" t="array" ref="AF74:AF74">INDEX(_Rge_Data_3rd_CY,$B74,AF$1)</f>
        <v>0</v>
      </c>
      <c r="AG74" s="212" t="n">
        <f aca="false" t="array" ref="AG74:AG74">INDEX(_Rge_Data_3rd_CY,$B74,AG$1)</f>
        <v>2039.18</v>
      </c>
      <c r="AH74" s="212" t="n">
        <f aca="false" t="array" ref="AH74:AH74">INDEX(_Rge_Data_3rd_CY,$B74,AH$1)</f>
        <v>0</v>
      </c>
      <c r="AI74" s="212" t="n">
        <f aca="false">INDEX(_Rge_Data_3rd_CY,$B74,AI$1)</f>
        <v>0</v>
      </c>
      <c r="AJ74" s="212" t="n">
        <f aca="false" t="array" ref="AJ74:AJ74">INDEX(_Rge_Data_3rd_CY,$B74,AJ$1)</f>
        <v>0</v>
      </c>
      <c r="AK74" s="212" t="n">
        <f aca="false" t="array" ref="AK74:AK74">INDEX(_Rge_Data_3rd_CY,$B74,AK$1)</f>
        <v>2039.18</v>
      </c>
      <c r="AL74" s="212" t="n">
        <f aca="false">AK74+AN74+AO74</f>
        <v>3753.39</v>
      </c>
      <c r="AM74" s="213" t="n">
        <f aca="false">IFERROR(AK74/Z74,0)</f>
        <v>1</v>
      </c>
      <c r="AN74" s="214" t="n">
        <f aca="false">IFERROR(IF(AND($E74="OPEN",$AA74&gt;0),$AA74*_SoP*$AM74,IF(AND($E74="CLOSED",$AA74&gt;0),$AA74*_SoL*$AM74,0)),0)</f>
        <v>1714.21</v>
      </c>
      <c r="AO74" s="214" t="n">
        <f aca="false">IFERROR(IF($AA74&lt;0,$AA74*_SoL,0),0)</f>
        <v>0</v>
      </c>
      <c r="AP74" s="215" t="n">
        <f aca="false">AK74+AN74</f>
        <v>3753.39</v>
      </c>
      <c r="AQ74" s="215" t="n">
        <f aca="false">AC74-AO74</f>
        <v>3753.39</v>
      </c>
      <c r="AR74" s="215" t="n">
        <f aca="false">AP74-AQ74</f>
        <v>0</v>
      </c>
      <c r="AS74" s="215" t="n">
        <f aca="false">IF($AR74&gt;=0,$AR74,0)</f>
        <v>0</v>
      </c>
      <c r="AT74" s="215" t="n">
        <f aca="false">IF($AR74&lt;=0,-$AR74,0)</f>
        <v>-0</v>
      </c>
      <c r="AU74" s="214" t="n">
        <f aca="false">IF((R74-AC74)&lt;0,0,R74-AC74)</f>
        <v>0</v>
      </c>
      <c r="AV74" s="214" t="n">
        <f aca="false">IF(AM74&gt;1,0,R74-AM74*R74)</f>
        <v>0</v>
      </c>
      <c r="AW74" s="216"/>
    </row>
    <row r="75" customFormat="false" ht="24.75" hidden="false" customHeight="true" outlineLevel="0" collapsed="false">
      <c r="A75" s="166"/>
      <c r="B75" s="208" t="n">
        <f aca="false">B74+1</f>
        <v>68</v>
      </c>
      <c r="C75" s="166"/>
      <c r="D75" s="209" t="str">
        <f aca="false" t="array" ref="D75:D75">INDEX(_Rge_Projectdata_3rd,$B75,MATCH("Project-ID",_Rge_Headline_Projectdata,0))</f>
        <v>P903672</v>
      </c>
      <c r="E75" s="210" t="str">
        <f aca="false" t="array" ref="E75:E75">INDEX(_Rge_Data_3rd_CY,$B75,E$1)</f>
        <v>Closed</v>
      </c>
      <c r="F75" s="199" t="n">
        <f aca="false">INDEX(_Rge_Data_3rd_CY,$B75,F$1)</f>
        <v>0</v>
      </c>
      <c r="G75" s="199" t="n">
        <f aca="false" t="array" ref="G75:G75">INDEX(_Rge_Data_3rd_CY,$B75,G$1)</f>
        <v>0</v>
      </c>
      <c r="H75" s="199" t="n">
        <f aca="false" t="array" ref="H75:H75">INDEX(_Rge_Data_3rd_CY,$B75,H$1)</f>
        <v>0</v>
      </c>
      <c r="I75" s="199" t="n">
        <f aca="false" t="array" ref="I75:I75">INDEX(_Rge_Data_3rd_CY,$B75,I$1)</f>
        <v>0</v>
      </c>
      <c r="J75" s="199" t="n">
        <f aca="false" t="array" ref="J75:J75">INDEX(_Rge_Data_3rd_CY,$B75,J$1)</f>
        <v>0</v>
      </c>
      <c r="K75" s="199" t="n">
        <f aca="false" t="array" ref="K75:K75">INDEX(_Rge_Data_3rd_CY,$B75,K$1)</f>
        <v>0</v>
      </c>
      <c r="L75" s="199" t="n">
        <f aca="false">INDEX(_Rge_Data_3rd_CY,$B75,L$1)</f>
        <v>0</v>
      </c>
      <c r="M75" s="199" t="n">
        <f aca="false" t="array" ref="M75:M75">INDEX(_Rge_Data_3rd_CY,$B75,M$1)</f>
        <v>0</v>
      </c>
      <c r="N75" s="199" t="n">
        <f aca="false" t="array" ref="N75:N75">INDEX(_Rge_Data_3rd_CY,$B75,N$1)</f>
        <v>0</v>
      </c>
      <c r="O75" s="199" t="n">
        <f aca="false">F75-N75</f>
        <v>0</v>
      </c>
      <c r="P75" s="200" t="n">
        <f aca="false">IFERROR(O75/F75,0)</f>
        <v>0</v>
      </c>
      <c r="Q75" s="211" t="str">
        <f aca="false">IF(AND(F75&lt;&gt;0,R75=0),"N","Y")</f>
        <v>Y</v>
      </c>
      <c r="R75" s="202" t="n">
        <f aca="false" t="array" ref="R75:R75">INDEX(_Rge_Data_3rd_CY,$B75,R$1)</f>
        <v>4388.26</v>
      </c>
      <c r="S75" s="202" t="n">
        <f aca="false" t="array" ref="S75:S75">INDEX(_Rge_Data_3rd_CY,$B75,S$1)</f>
        <v>0</v>
      </c>
      <c r="T75" s="202" t="n">
        <f aca="false" t="array" ref="T75:T75">INDEX(_Rge_Data_3rd_CY,$B75,T$1)</f>
        <v>0</v>
      </c>
      <c r="U75" s="202" t="n">
        <f aca="false" t="array" ref="U75:U75">INDEX(_Rge_Data_3rd_CY,$B75,U$1)</f>
        <v>0</v>
      </c>
      <c r="V75" s="202" t="n">
        <f aca="false" t="array" ref="V75:V75">INDEX(_Rge_Data_3rd_CY,$B75,V$1)</f>
        <v>2398.9</v>
      </c>
      <c r="W75" s="202" t="n">
        <f aca="false" t="array" ref="W75:W75">INDEX(_Rge_Data_3rd_CY,$B75,W$1)</f>
        <v>0</v>
      </c>
      <c r="X75" s="202" t="n">
        <f aca="false">INDEX(_Rge_Data_3rd_CY,$B75,X$1)</f>
        <v>0</v>
      </c>
      <c r="Y75" s="202" t="n">
        <f aca="false" t="array" ref="Y75:Y75">INDEX(_Rge_Data_3rd_CY,$B75,Y$1)</f>
        <v>0</v>
      </c>
      <c r="Z75" s="202" t="n">
        <f aca="false" t="array" ref="Z75:Z75">INDEX(_Rge_Data_3rd_CY,$B75,Z$1)</f>
        <v>2398.9</v>
      </c>
      <c r="AA75" s="202" t="n">
        <f aca="false">R75-Z75</f>
        <v>1989.36</v>
      </c>
      <c r="AB75" s="203" t="n">
        <f aca="false">IFERROR(AA75/R75,)</f>
        <v>0.453336857889004</v>
      </c>
      <c r="AC75" s="212" t="n">
        <f aca="false" t="array" ref="AC75:AC75">INDEX(_Rge_Data_3rd_CY,$B75,AC$1)</f>
        <v>4388.26</v>
      </c>
      <c r="AD75" s="212" t="n">
        <f aca="false" t="array" ref="AD75:AD75">INDEX(_Rge_Data_3rd_CY,$B75,AD$1)</f>
        <v>0</v>
      </c>
      <c r="AE75" s="212" t="n">
        <f aca="false" t="array" ref="AE75:AE75">INDEX(_Rge_Data_3rd_CY,$B75,AE$1)</f>
        <v>0</v>
      </c>
      <c r="AF75" s="212" t="n">
        <f aca="false" t="array" ref="AF75:AF75">INDEX(_Rge_Data_3rd_CY,$B75,AF$1)</f>
        <v>0</v>
      </c>
      <c r="AG75" s="212" t="n">
        <f aca="false" t="array" ref="AG75:AG75">INDEX(_Rge_Data_3rd_CY,$B75,AG$1)</f>
        <v>2398.9</v>
      </c>
      <c r="AH75" s="212" t="n">
        <f aca="false" t="array" ref="AH75:AH75">INDEX(_Rge_Data_3rd_CY,$B75,AH$1)</f>
        <v>0</v>
      </c>
      <c r="AI75" s="212" t="n">
        <f aca="false">INDEX(_Rge_Data_3rd_CY,$B75,AI$1)</f>
        <v>0</v>
      </c>
      <c r="AJ75" s="212" t="n">
        <f aca="false" t="array" ref="AJ75:AJ75">INDEX(_Rge_Data_3rd_CY,$B75,AJ$1)</f>
        <v>0</v>
      </c>
      <c r="AK75" s="212" t="n">
        <f aca="false" t="array" ref="AK75:AK75">INDEX(_Rge_Data_3rd_CY,$B75,AK$1)</f>
        <v>2398.9</v>
      </c>
      <c r="AL75" s="212" t="n">
        <f aca="false">AK75+AN75+AO75</f>
        <v>4388.26</v>
      </c>
      <c r="AM75" s="213" t="n">
        <f aca="false">IFERROR(AK75/Z75,0)</f>
        <v>1</v>
      </c>
      <c r="AN75" s="214" t="n">
        <f aca="false">IFERROR(IF(AND($E75="OPEN",$AA75&gt;0),$AA75*_SoP*$AM75,IF(AND($E75="CLOSED",$AA75&gt;0),$AA75*_SoL*$AM75,0)),0)</f>
        <v>1989.36</v>
      </c>
      <c r="AO75" s="214" t="n">
        <f aca="false">IFERROR(IF($AA75&lt;0,$AA75*_SoL,0),0)</f>
        <v>0</v>
      </c>
      <c r="AP75" s="215" t="n">
        <f aca="false">AK75+AN75</f>
        <v>4388.26</v>
      </c>
      <c r="AQ75" s="215" t="n">
        <f aca="false">AC75-AO75</f>
        <v>4388.26</v>
      </c>
      <c r="AR75" s="215" t="n">
        <f aca="false">AP75-AQ75</f>
        <v>0</v>
      </c>
      <c r="AS75" s="215" t="n">
        <f aca="false">IF($AR75&gt;=0,$AR75,0)</f>
        <v>0</v>
      </c>
      <c r="AT75" s="215" t="n">
        <f aca="false">IF($AR75&lt;=0,-$AR75,0)</f>
        <v>-0</v>
      </c>
      <c r="AU75" s="214" t="n">
        <f aca="false">IF((R75-AC75)&lt;0,0,R75-AC75)</f>
        <v>0</v>
      </c>
      <c r="AV75" s="214" t="n">
        <f aca="false">IF(AM75&gt;1,0,R75-AM75*R75)</f>
        <v>0</v>
      </c>
      <c r="AW75" s="216"/>
    </row>
    <row r="76" customFormat="false" ht="24.75" hidden="false" customHeight="true" outlineLevel="0" collapsed="false">
      <c r="A76" s="166"/>
      <c r="B76" s="208" t="n">
        <f aca="false">B75+1</f>
        <v>69</v>
      </c>
      <c r="C76" s="166"/>
      <c r="D76" s="209" t="str">
        <f aca="false" t="array" ref="D76:D76">INDEX(_Rge_Projectdata_3rd,$B76,MATCH("Project-ID",_Rge_Headline_Projectdata,0))</f>
        <v>P903673</v>
      </c>
      <c r="E76" s="210" t="str">
        <f aca="false" t="array" ref="E76:E76">INDEX(_Rge_Data_3rd_CY,$B76,E$1)</f>
        <v>Closed</v>
      </c>
      <c r="F76" s="199" t="n">
        <f aca="false">INDEX(_Rge_Data_3rd_CY,$B76,F$1)</f>
        <v>0</v>
      </c>
      <c r="G76" s="199" t="n">
        <f aca="false" t="array" ref="G76:G76">INDEX(_Rge_Data_3rd_CY,$B76,G$1)</f>
        <v>0</v>
      </c>
      <c r="H76" s="199" t="n">
        <f aca="false" t="array" ref="H76:H76">INDEX(_Rge_Data_3rd_CY,$B76,H$1)</f>
        <v>0</v>
      </c>
      <c r="I76" s="199" t="n">
        <f aca="false" t="array" ref="I76:I76">INDEX(_Rge_Data_3rd_CY,$B76,I$1)</f>
        <v>0</v>
      </c>
      <c r="J76" s="199" t="n">
        <f aca="false" t="array" ref="J76:J76">INDEX(_Rge_Data_3rd_CY,$B76,J$1)</f>
        <v>0</v>
      </c>
      <c r="K76" s="199" t="n">
        <f aca="false" t="array" ref="K76:K76">INDEX(_Rge_Data_3rd_CY,$B76,K$1)</f>
        <v>0</v>
      </c>
      <c r="L76" s="199" t="n">
        <f aca="false">INDEX(_Rge_Data_3rd_CY,$B76,L$1)</f>
        <v>0</v>
      </c>
      <c r="M76" s="199" t="n">
        <f aca="false" t="array" ref="M76:M76">INDEX(_Rge_Data_3rd_CY,$B76,M$1)</f>
        <v>0</v>
      </c>
      <c r="N76" s="199" t="n">
        <f aca="false" t="array" ref="N76:N76">INDEX(_Rge_Data_3rd_CY,$B76,N$1)</f>
        <v>0</v>
      </c>
      <c r="O76" s="199" t="n">
        <f aca="false">F76-N76</f>
        <v>0</v>
      </c>
      <c r="P76" s="200" t="n">
        <f aca="false">IFERROR(O76/F76,0)</f>
        <v>0</v>
      </c>
      <c r="Q76" s="211" t="str">
        <f aca="false">IF(AND(F76&lt;&gt;0,R76=0),"N","Y")</f>
        <v>Y</v>
      </c>
      <c r="R76" s="202" t="n">
        <f aca="false" t="array" ref="R76:R76">INDEX(_Rge_Data_3rd_CY,$B76,R$1)</f>
        <v>9352</v>
      </c>
      <c r="S76" s="202" t="n">
        <f aca="false" t="array" ref="S76:S76">INDEX(_Rge_Data_3rd_CY,$B76,S$1)</f>
        <v>0</v>
      </c>
      <c r="T76" s="202" t="n">
        <f aca="false" t="array" ref="T76:T76">INDEX(_Rge_Data_3rd_CY,$B76,T$1)</f>
        <v>0</v>
      </c>
      <c r="U76" s="202" t="n">
        <f aca="false" t="array" ref="U76:U76">INDEX(_Rge_Data_3rd_CY,$B76,U$1)</f>
        <v>0</v>
      </c>
      <c r="V76" s="202" t="n">
        <f aca="false" t="array" ref="V76:V76">INDEX(_Rge_Data_3rd_CY,$B76,V$1)</f>
        <v>4831.47</v>
      </c>
      <c r="W76" s="202" t="n">
        <f aca="false" t="array" ref="W76:W76">INDEX(_Rge_Data_3rd_CY,$B76,W$1)</f>
        <v>0</v>
      </c>
      <c r="X76" s="202" t="n">
        <f aca="false">INDEX(_Rge_Data_3rd_CY,$B76,X$1)</f>
        <v>0</v>
      </c>
      <c r="Y76" s="202" t="n">
        <f aca="false" t="array" ref="Y76:Y76">INDEX(_Rge_Data_3rd_CY,$B76,Y$1)</f>
        <v>0</v>
      </c>
      <c r="Z76" s="202" t="n">
        <f aca="false" t="array" ref="Z76:Z76">INDEX(_Rge_Data_3rd_CY,$B76,Z$1)</f>
        <v>4831.47</v>
      </c>
      <c r="AA76" s="202" t="n">
        <f aca="false">R76-Z76</f>
        <v>4520.53</v>
      </c>
      <c r="AB76" s="203" t="n">
        <f aca="false">IFERROR(AA76/R76,)</f>
        <v>0.483375748502994</v>
      </c>
      <c r="AC76" s="212" t="n">
        <f aca="false" t="array" ref="AC76:AC76">INDEX(_Rge_Data_3rd_CY,$B76,AC$1)</f>
        <v>9352</v>
      </c>
      <c r="AD76" s="212" t="n">
        <f aca="false" t="array" ref="AD76:AD76">INDEX(_Rge_Data_3rd_CY,$B76,AD$1)</f>
        <v>0</v>
      </c>
      <c r="AE76" s="212" t="n">
        <f aca="false" t="array" ref="AE76:AE76">INDEX(_Rge_Data_3rd_CY,$B76,AE$1)</f>
        <v>0</v>
      </c>
      <c r="AF76" s="212" t="n">
        <f aca="false" t="array" ref="AF76:AF76">INDEX(_Rge_Data_3rd_CY,$B76,AF$1)</f>
        <v>0</v>
      </c>
      <c r="AG76" s="212" t="n">
        <f aca="false" t="array" ref="AG76:AG76">INDEX(_Rge_Data_3rd_CY,$B76,AG$1)</f>
        <v>4831.47</v>
      </c>
      <c r="AH76" s="212" t="n">
        <f aca="false" t="array" ref="AH76:AH76">INDEX(_Rge_Data_3rd_CY,$B76,AH$1)</f>
        <v>0</v>
      </c>
      <c r="AI76" s="212" t="n">
        <f aca="false">INDEX(_Rge_Data_3rd_CY,$B76,AI$1)</f>
        <v>0</v>
      </c>
      <c r="AJ76" s="212" t="n">
        <f aca="false" t="array" ref="AJ76:AJ76">INDEX(_Rge_Data_3rd_CY,$B76,AJ$1)</f>
        <v>0</v>
      </c>
      <c r="AK76" s="212" t="n">
        <f aca="false" t="array" ref="AK76:AK76">INDEX(_Rge_Data_3rd_CY,$B76,AK$1)</f>
        <v>4831.47</v>
      </c>
      <c r="AL76" s="212" t="n">
        <f aca="false">AK76+AN76+AO76</f>
        <v>9352</v>
      </c>
      <c r="AM76" s="213" t="n">
        <f aca="false">IFERROR(AK76/Z76,0)</f>
        <v>1</v>
      </c>
      <c r="AN76" s="214" t="n">
        <f aca="false">IFERROR(IF(AND($E76="OPEN",$AA76&gt;0),$AA76*_SoP*$AM76,IF(AND($E76="CLOSED",$AA76&gt;0),$AA76*_SoL*$AM76,0)),0)</f>
        <v>4520.53</v>
      </c>
      <c r="AO76" s="214" t="n">
        <f aca="false">IFERROR(IF($AA76&lt;0,$AA76*_SoL,0),0)</f>
        <v>0</v>
      </c>
      <c r="AP76" s="215" t="n">
        <f aca="false">AK76+AN76</f>
        <v>9352</v>
      </c>
      <c r="AQ76" s="215" t="n">
        <f aca="false">AC76-AO76</f>
        <v>9352</v>
      </c>
      <c r="AR76" s="215" t="n">
        <f aca="false">AP76-AQ76</f>
        <v>0</v>
      </c>
      <c r="AS76" s="215" t="n">
        <f aca="false">IF($AR76&gt;=0,$AR76,0)</f>
        <v>0</v>
      </c>
      <c r="AT76" s="215" t="n">
        <f aca="false">IF($AR76&lt;=0,-$AR76,0)</f>
        <v>-0</v>
      </c>
      <c r="AU76" s="214" t="n">
        <f aca="false">IF((R76-AC76)&lt;0,0,R76-AC76)</f>
        <v>0</v>
      </c>
      <c r="AV76" s="214" t="n">
        <f aca="false">IF(AM76&gt;1,0,R76-AM76*R76)</f>
        <v>0</v>
      </c>
      <c r="AW76" s="216"/>
    </row>
    <row r="77" customFormat="false" ht="24.75" hidden="false" customHeight="true" outlineLevel="0" collapsed="false">
      <c r="A77" s="166"/>
      <c r="B77" s="208" t="n">
        <f aca="false">B76+1</f>
        <v>70</v>
      </c>
      <c r="C77" s="166"/>
      <c r="D77" s="209" t="str">
        <f aca="false" t="array" ref="D77:D77">INDEX(_Rge_Projectdata_3rd,$B77,MATCH("Project-ID",_Rge_Headline_Projectdata,0))</f>
        <v>P903674</v>
      </c>
      <c r="E77" s="210" t="str">
        <f aca="false" t="array" ref="E77:E77">INDEX(_Rge_Data_3rd_CY,$B77,E$1)</f>
        <v>Closed</v>
      </c>
      <c r="F77" s="199" t="n">
        <f aca="false">INDEX(_Rge_Data_3rd_CY,$B77,F$1)</f>
        <v>0</v>
      </c>
      <c r="G77" s="199" t="n">
        <f aca="false" t="array" ref="G77:G77">INDEX(_Rge_Data_3rd_CY,$B77,G$1)</f>
        <v>0</v>
      </c>
      <c r="H77" s="199" t="n">
        <f aca="false" t="array" ref="H77:H77">INDEX(_Rge_Data_3rd_CY,$B77,H$1)</f>
        <v>0</v>
      </c>
      <c r="I77" s="199" t="n">
        <f aca="false" t="array" ref="I77:I77">INDEX(_Rge_Data_3rd_CY,$B77,I$1)</f>
        <v>0</v>
      </c>
      <c r="J77" s="199" t="n">
        <f aca="false" t="array" ref="J77:J77">INDEX(_Rge_Data_3rd_CY,$B77,J$1)</f>
        <v>0</v>
      </c>
      <c r="K77" s="199" t="n">
        <f aca="false" t="array" ref="K77:K77">INDEX(_Rge_Data_3rd_CY,$B77,K$1)</f>
        <v>0</v>
      </c>
      <c r="L77" s="199" t="n">
        <f aca="false">INDEX(_Rge_Data_3rd_CY,$B77,L$1)</f>
        <v>0</v>
      </c>
      <c r="M77" s="199" t="n">
        <f aca="false" t="array" ref="M77:M77">INDEX(_Rge_Data_3rd_CY,$B77,M$1)</f>
        <v>0</v>
      </c>
      <c r="N77" s="199" t="n">
        <f aca="false" t="array" ref="N77:N77">INDEX(_Rge_Data_3rd_CY,$B77,N$1)</f>
        <v>0</v>
      </c>
      <c r="O77" s="199" t="n">
        <f aca="false">F77-N77</f>
        <v>0</v>
      </c>
      <c r="P77" s="200" t="n">
        <f aca="false">IFERROR(O77/F77,0)</f>
        <v>0</v>
      </c>
      <c r="Q77" s="211" t="str">
        <f aca="false">IF(AND(F77&lt;&gt;0,R77=0),"N","Y")</f>
        <v>Y</v>
      </c>
      <c r="R77" s="202" t="n">
        <f aca="false" t="array" ref="R77:R77">INDEX(_Rge_Data_3rd_CY,$B77,R$1)</f>
        <v>4812</v>
      </c>
      <c r="S77" s="202" t="n">
        <f aca="false" t="array" ref="S77:S77">INDEX(_Rge_Data_3rd_CY,$B77,S$1)</f>
        <v>0</v>
      </c>
      <c r="T77" s="202" t="n">
        <f aca="false" t="array" ref="T77:T77">INDEX(_Rge_Data_3rd_CY,$B77,T$1)</f>
        <v>0</v>
      </c>
      <c r="U77" s="202" t="n">
        <f aca="false" t="array" ref="U77:U77">INDEX(_Rge_Data_3rd_CY,$B77,U$1)</f>
        <v>0</v>
      </c>
      <c r="V77" s="202" t="n">
        <f aca="false" t="array" ref="V77:V77">INDEX(_Rge_Data_3rd_CY,$B77,V$1)</f>
        <v>3224</v>
      </c>
      <c r="W77" s="202" t="n">
        <f aca="false" t="array" ref="W77:W77">INDEX(_Rge_Data_3rd_CY,$B77,W$1)</f>
        <v>0</v>
      </c>
      <c r="X77" s="202" t="n">
        <f aca="false">INDEX(_Rge_Data_3rd_CY,$B77,X$1)</f>
        <v>0</v>
      </c>
      <c r="Y77" s="202" t="n">
        <f aca="false" t="array" ref="Y77:Y77">INDEX(_Rge_Data_3rd_CY,$B77,Y$1)</f>
        <v>0</v>
      </c>
      <c r="Z77" s="202" t="n">
        <f aca="false" t="array" ref="Z77:Z77">INDEX(_Rge_Data_3rd_CY,$B77,Z$1)</f>
        <v>3224</v>
      </c>
      <c r="AA77" s="202" t="n">
        <f aca="false">R77-Z77</f>
        <v>1588</v>
      </c>
      <c r="AB77" s="203" t="n">
        <f aca="false">IFERROR(AA77/R77,)</f>
        <v>0.330008312551953</v>
      </c>
      <c r="AC77" s="212" t="n">
        <f aca="false" t="array" ref="AC77:AC77">INDEX(_Rge_Data_3rd_CY,$B77,AC$1)</f>
        <v>4812</v>
      </c>
      <c r="AD77" s="212" t="n">
        <f aca="false" t="array" ref="AD77:AD77">INDEX(_Rge_Data_3rd_CY,$B77,AD$1)</f>
        <v>0</v>
      </c>
      <c r="AE77" s="212" t="n">
        <f aca="false" t="array" ref="AE77:AE77">INDEX(_Rge_Data_3rd_CY,$B77,AE$1)</f>
        <v>0</v>
      </c>
      <c r="AF77" s="212" t="n">
        <f aca="false" t="array" ref="AF77:AF77">INDEX(_Rge_Data_3rd_CY,$B77,AF$1)</f>
        <v>0</v>
      </c>
      <c r="AG77" s="212" t="n">
        <f aca="false" t="array" ref="AG77:AG77">INDEX(_Rge_Data_3rd_CY,$B77,AG$1)</f>
        <v>3224</v>
      </c>
      <c r="AH77" s="212" t="n">
        <f aca="false" t="array" ref="AH77:AH77">INDEX(_Rge_Data_3rd_CY,$B77,AH$1)</f>
        <v>0</v>
      </c>
      <c r="AI77" s="212" t="n">
        <f aca="false">INDEX(_Rge_Data_3rd_CY,$B77,AI$1)</f>
        <v>0</v>
      </c>
      <c r="AJ77" s="212" t="n">
        <f aca="false" t="array" ref="AJ77:AJ77">INDEX(_Rge_Data_3rd_CY,$B77,AJ$1)</f>
        <v>0</v>
      </c>
      <c r="AK77" s="212" t="n">
        <f aca="false" t="array" ref="AK77:AK77">INDEX(_Rge_Data_3rd_CY,$B77,AK$1)</f>
        <v>3224</v>
      </c>
      <c r="AL77" s="212" t="n">
        <f aca="false">AK77+AN77+AO77</f>
        <v>4812</v>
      </c>
      <c r="AM77" s="213" t="n">
        <f aca="false">IFERROR(AK77/Z77,0)</f>
        <v>1</v>
      </c>
      <c r="AN77" s="214" t="n">
        <f aca="false">IFERROR(IF(AND($E77="OPEN",$AA77&gt;0),$AA77*_SoP*$AM77,IF(AND($E77="CLOSED",$AA77&gt;0),$AA77*_SoL*$AM77,0)),0)</f>
        <v>1588</v>
      </c>
      <c r="AO77" s="214" t="n">
        <f aca="false">IFERROR(IF($AA77&lt;0,$AA77*_SoL,0),0)</f>
        <v>0</v>
      </c>
      <c r="AP77" s="215" t="n">
        <f aca="false">AK77+AN77</f>
        <v>4812</v>
      </c>
      <c r="AQ77" s="215" t="n">
        <f aca="false">AC77-AO77</f>
        <v>4812</v>
      </c>
      <c r="AR77" s="215" t="n">
        <f aca="false">AP77-AQ77</f>
        <v>0</v>
      </c>
      <c r="AS77" s="215" t="n">
        <f aca="false">IF($AR77&gt;=0,$AR77,0)</f>
        <v>0</v>
      </c>
      <c r="AT77" s="215" t="n">
        <f aca="false">IF($AR77&lt;=0,-$AR77,0)</f>
        <v>-0</v>
      </c>
      <c r="AU77" s="214" t="n">
        <f aca="false">IF((R77-AC77)&lt;0,0,R77-AC77)</f>
        <v>0</v>
      </c>
      <c r="AV77" s="214" t="n">
        <f aca="false">IF(AM77&gt;1,0,R77-AM77*R77)</f>
        <v>0</v>
      </c>
      <c r="AW77" s="216"/>
    </row>
    <row r="78" customFormat="false" ht="24.75" hidden="false" customHeight="true" outlineLevel="0" collapsed="false">
      <c r="A78" s="166"/>
      <c r="B78" s="208" t="n">
        <f aca="false">B77+1</f>
        <v>71</v>
      </c>
      <c r="C78" s="166"/>
      <c r="D78" s="209" t="str">
        <f aca="false" t="array" ref="D78:D78">INDEX(_Rge_Projectdata_3rd,$B78,MATCH("Project-ID",_Rge_Headline_Projectdata,0))</f>
        <v>P903675</v>
      </c>
      <c r="E78" s="210" t="str">
        <f aca="false" t="array" ref="E78:E78">INDEX(_Rge_Data_3rd_CY,$B78,E$1)</f>
        <v>Closed</v>
      </c>
      <c r="F78" s="199" t="n">
        <f aca="false">INDEX(_Rge_Data_3rd_CY,$B78,F$1)</f>
        <v>0</v>
      </c>
      <c r="G78" s="199" t="n">
        <f aca="false" t="array" ref="G78:G78">INDEX(_Rge_Data_3rd_CY,$B78,G$1)</f>
        <v>0</v>
      </c>
      <c r="H78" s="199" t="n">
        <f aca="false" t="array" ref="H78:H78">INDEX(_Rge_Data_3rd_CY,$B78,H$1)</f>
        <v>0</v>
      </c>
      <c r="I78" s="199" t="n">
        <f aca="false" t="array" ref="I78:I78">INDEX(_Rge_Data_3rd_CY,$B78,I$1)</f>
        <v>0</v>
      </c>
      <c r="J78" s="199" t="n">
        <f aca="false" t="array" ref="J78:J78">INDEX(_Rge_Data_3rd_CY,$B78,J$1)</f>
        <v>0</v>
      </c>
      <c r="K78" s="199" t="n">
        <f aca="false" t="array" ref="K78:K78">INDEX(_Rge_Data_3rd_CY,$B78,K$1)</f>
        <v>0</v>
      </c>
      <c r="L78" s="199" t="n">
        <f aca="false">INDEX(_Rge_Data_3rd_CY,$B78,L$1)</f>
        <v>0</v>
      </c>
      <c r="M78" s="199" t="n">
        <f aca="false" t="array" ref="M78:M78">INDEX(_Rge_Data_3rd_CY,$B78,M$1)</f>
        <v>0</v>
      </c>
      <c r="N78" s="199" t="n">
        <f aca="false" t="array" ref="N78:N78">INDEX(_Rge_Data_3rd_CY,$B78,N$1)</f>
        <v>0</v>
      </c>
      <c r="O78" s="199" t="n">
        <f aca="false">F78-N78</f>
        <v>0</v>
      </c>
      <c r="P78" s="200" t="n">
        <f aca="false">IFERROR(O78/F78,0)</f>
        <v>0</v>
      </c>
      <c r="Q78" s="211" t="str">
        <f aca="false">IF(AND(F78&lt;&gt;0,R78=0),"N","Y")</f>
        <v>Y</v>
      </c>
      <c r="R78" s="202" t="n">
        <f aca="false" t="array" ref="R78:R78">INDEX(_Rge_Data_3rd_CY,$B78,R$1)</f>
        <v>23759.34</v>
      </c>
      <c r="S78" s="202" t="n">
        <f aca="false" t="array" ref="S78:S78">INDEX(_Rge_Data_3rd_CY,$B78,S$1)</f>
        <v>10107.56</v>
      </c>
      <c r="T78" s="202" t="n">
        <f aca="false" t="array" ref="T78:T78">INDEX(_Rge_Data_3rd_CY,$B78,T$1)</f>
        <v>720</v>
      </c>
      <c r="U78" s="202" t="n">
        <f aca="false" t="array" ref="U78:U78">INDEX(_Rge_Data_3rd_CY,$B78,U$1)</f>
        <v>1400</v>
      </c>
      <c r="V78" s="202" t="n">
        <f aca="false" t="array" ref="V78:V78">INDEX(_Rge_Data_3rd_CY,$B78,V$1)</f>
        <v>2557.94</v>
      </c>
      <c r="W78" s="202" t="n">
        <f aca="false" t="array" ref="W78:W78">INDEX(_Rge_Data_3rd_CY,$B78,W$1)</f>
        <v>0</v>
      </c>
      <c r="X78" s="202" t="n">
        <f aca="false">INDEX(_Rge_Data_3rd_CY,$B78,X$1)</f>
        <v>0</v>
      </c>
      <c r="Y78" s="202" t="n">
        <f aca="false" t="array" ref="Y78:Y78">INDEX(_Rge_Data_3rd_CY,$B78,Y$1)</f>
        <v>0</v>
      </c>
      <c r="Z78" s="202" t="n">
        <f aca="false" t="array" ref="Z78:Z78">INDEX(_Rge_Data_3rd_CY,$B78,Z$1)</f>
        <v>14785.5</v>
      </c>
      <c r="AA78" s="202" t="n">
        <f aca="false">R78-Z78</f>
        <v>8973.84</v>
      </c>
      <c r="AB78" s="203" t="n">
        <f aca="false">IFERROR(AA78/R78,)</f>
        <v>0.37769736028021</v>
      </c>
      <c r="AC78" s="212" t="n">
        <f aca="false" t="array" ref="AC78:AC78">INDEX(_Rge_Data_3rd_CY,$B78,AC$1)</f>
        <v>23759.34</v>
      </c>
      <c r="AD78" s="212" t="n">
        <f aca="false" t="array" ref="AD78:AD78">INDEX(_Rge_Data_3rd_CY,$B78,AD$1)</f>
        <v>10107.56</v>
      </c>
      <c r="AE78" s="212" t="n">
        <f aca="false" t="array" ref="AE78:AE78">INDEX(_Rge_Data_3rd_CY,$B78,AE$1)</f>
        <v>720</v>
      </c>
      <c r="AF78" s="212" t="n">
        <f aca="false" t="array" ref="AF78:AF78">INDEX(_Rge_Data_3rd_CY,$B78,AF$1)</f>
        <v>1400</v>
      </c>
      <c r="AG78" s="212" t="n">
        <f aca="false" t="array" ref="AG78:AG78">INDEX(_Rge_Data_3rd_CY,$B78,AG$1)</f>
        <v>2557.94</v>
      </c>
      <c r="AH78" s="212" t="n">
        <f aca="false" t="array" ref="AH78:AH78">INDEX(_Rge_Data_3rd_CY,$B78,AH$1)</f>
        <v>0</v>
      </c>
      <c r="AI78" s="212" t="n">
        <f aca="false">INDEX(_Rge_Data_3rd_CY,$B78,AI$1)</f>
        <v>0</v>
      </c>
      <c r="AJ78" s="212" t="n">
        <f aca="false" t="array" ref="AJ78:AJ78">INDEX(_Rge_Data_3rd_CY,$B78,AJ$1)</f>
        <v>0</v>
      </c>
      <c r="AK78" s="212" t="n">
        <f aca="false" t="array" ref="AK78:AK78">INDEX(_Rge_Data_3rd_CY,$B78,AK$1)</f>
        <v>14785.5</v>
      </c>
      <c r="AL78" s="212" t="n">
        <f aca="false">AK78+AN78+AO78</f>
        <v>23759.34</v>
      </c>
      <c r="AM78" s="213" t="n">
        <f aca="false">IFERROR(AK78/Z78,0)</f>
        <v>1</v>
      </c>
      <c r="AN78" s="214" t="n">
        <f aca="false">IFERROR(IF(AND($E78="OPEN",$AA78&gt;0),$AA78*_SoP*$AM78,IF(AND($E78="CLOSED",$AA78&gt;0),$AA78*_SoL*$AM78,0)),0)</f>
        <v>8973.84</v>
      </c>
      <c r="AO78" s="214" t="n">
        <f aca="false">IFERROR(IF($AA78&lt;0,$AA78*_SoL,0),0)</f>
        <v>0</v>
      </c>
      <c r="AP78" s="215" t="n">
        <f aca="false">AK78+AN78</f>
        <v>23759.34</v>
      </c>
      <c r="AQ78" s="215" t="n">
        <f aca="false">AC78-AO78</f>
        <v>23759.34</v>
      </c>
      <c r="AR78" s="215" t="n">
        <f aca="false">AP78-AQ78</f>
        <v>0</v>
      </c>
      <c r="AS78" s="215" t="n">
        <f aca="false">IF($AR78&gt;=0,$AR78,0)</f>
        <v>0</v>
      </c>
      <c r="AT78" s="215" t="n">
        <f aca="false">IF($AR78&lt;=0,-$AR78,0)</f>
        <v>-0</v>
      </c>
      <c r="AU78" s="214" t="n">
        <f aca="false">IF((R78-AC78)&lt;0,0,R78-AC78)</f>
        <v>0</v>
      </c>
      <c r="AV78" s="214" t="n">
        <f aca="false">IF(AM78&gt;1,0,R78-AM78*R78)</f>
        <v>0</v>
      </c>
      <c r="AW78" s="216"/>
    </row>
    <row r="79" customFormat="false" ht="24.75" hidden="false" customHeight="true" outlineLevel="0" collapsed="false">
      <c r="A79" s="166"/>
      <c r="B79" s="208" t="n">
        <f aca="false">B78+1</f>
        <v>72</v>
      </c>
      <c r="C79" s="166"/>
      <c r="D79" s="209" t="str">
        <f aca="false" t="array" ref="D79:D79">INDEX(_Rge_Projectdata_3rd,$B79,MATCH("Project-ID",_Rge_Headline_Projectdata,0))</f>
        <v>P903677</v>
      </c>
      <c r="E79" s="210" t="str">
        <f aca="false" t="array" ref="E79:E79">INDEX(_Rge_Data_3rd_CY,$B79,E$1)</f>
        <v>Closed</v>
      </c>
      <c r="F79" s="199" t="n">
        <f aca="false">INDEX(_Rge_Data_3rd_CY,$B79,F$1)</f>
        <v>0</v>
      </c>
      <c r="G79" s="199" t="n">
        <f aca="false" t="array" ref="G79:G79">INDEX(_Rge_Data_3rd_CY,$B79,G$1)</f>
        <v>0</v>
      </c>
      <c r="H79" s="199" t="n">
        <f aca="false" t="array" ref="H79:H79">INDEX(_Rge_Data_3rd_CY,$B79,H$1)</f>
        <v>0</v>
      </c>
      <c r="I79" s="199" t="n">
        <f aca="false" t="array" ref="I79:I79">INDEX(_Rge_Data_3rd_CY,$B79,I$1)</f>
        <v>0</v>
      </c>
      <c r="J79" s="199" t="n">
        <f aca="false" t="array" ref="J79:J79">INDEX(_Rge_Data_3rd_CY,$B79,J$1)</f>
        <v>0</v>
      </c>
      <c r="K79" s="199" t="n">
        <f aca="false" t="array" ref="K79:K79">INDEX(_Rge_Data_3rd_CY,$B79,K$1)</f>
        <v>0</v>
      </c>
      <c r="L79" s="199" t="n">
        <f aca="false">INDEX(_Rge_Data_3rd_CY,$B79,L$1)</f>
        <v>0</v>
      </c>
      <c r="M79" s="199" t="n">
        <f aca="false" t="array" ref="M79:M79">INDEX(_Rge_Data_3rd_CY,$B79,M$1)</f>
        <v>0</v>
      </c>
      <c r="N79" s="199" t="n">
        <f aca="false" t="array" ref="N79:N79">INDEX(_Rge_Data_3rd_CY,$B79,N$1)</f>
        <v>0</v>
      </c>
      <c r="O79" s="199" t="n">
        <f aca="false">F79-N79</f>
        <v>0</v>
      </c>
      <c r="P79" s="200" t="n">
        <f aca="false">IFERROR(O79/F79,0)</f>
        <v>0</v>
      </c>
      <c r="Q79" s="211" t="str">
        <f aca="false">IF(AND(F79&lt;&gt;0,R79=0),"N","Y")</f>
        <v>Y</v>
      </c>
      <c r="R79" s="202" t="n">
        <f aca="false" t="array" ref="R79:R79">INDEX(_Rge_Data_3rd_CY,$B79,R$1)</f>
        <v>3015.89</v>
      </c>
      <c r="S79" s="202" t="n">
        <f aca="false" t="array" ref="S79:S79">INDEX(_Rge_Data_3rd_CY,$B79,S$1)</f>
        <v>0</v>
      </c>
      <c r="T79" s="202" t="n">
        <f aca="false" t="array" ref="T79:T79">INDEX(_Rge_Data_3rd_CY,$B79,T$1)</f>
        <v>0</v>
      </c>
      <c r="U79" s="202" t="n">
        <f aca="false" t="array" ref="U79:U79">INDEX(_Rge_Data_3rd_CY,$B79,U$1)</f>
        <v>0</v>
      </c>
      <c r="V79" s="202" t="n">
        <f aca="false" t="array" ref="V79:V79">INDEX(_Rge_Data_3rd_CY,$B79,V$1)</f>
        <v>1799.21</v>
      </c>
      <c r="W79" s="202" t="n">
        <f aca="false" t="array" ref="W79:W79">INDEX(_Rge_Data_3rd_CY,$B79,W$1)</f>
        <v>0</v>
      </c>
      <c r="X79" s="202" t="n">
        <f aca="false">INDEX(_Rge_Data_3rd_CY,$B79,X$1)</f>
        <v>0</v>
      </c>
      <c r="Y79" s="202" t="n">
        <f aca="false" t="array" ref="Y79:Y79">INDEX(_Rge_Data_3rd_CY,$B79,Y$1)</f>
        <v>0</v>
      </c>
      <c r="Z79" s="202" t="n">
        <f aca="false" t="array" ref="Z79:Z79">INDEX(_Rge_Data_3rd_CY,$B79,Z$1)</f>
        <v>1799.21</v>
      </c>
      <c r="AA79" s="202" t="n">
        <f aca="false">R79-Z79</f>
        <v>1216.68</v>
      </c>
      <c r="AB79" s="203" t="n">
        <f aca="false">IFERROR(AA79/R79,)</f>
        <v>0.403423201774601</v>
      </c>
      <c r="AC79" s="212" t="n">
        <f aca="false" t="array" ref="AC79:AC79">INDEX(_Rge_Data_3rd_CY,$B79,AC$1)</f>
        <v>3015.89</v>
      </c>
      <c r="AD79" s="212" t="n">
        <f aca="false" t="array" ref="AD79:AD79">INDEX(_Rge_Data_3rd_CY,$B79,AD$1)</f>
        <v>0</v>
      </c>
      <c r="AE79" s="212" t="n">
        <f aca="false" t="array" ref="AE79:AE79">INDEX(_Rge_Data_3rd_CY,$B79,AE$1)</f>
        <v>0</v>
      </c>
      <c r="AF79" s="212" t="n">
        <f aca="false" t="array" ref="AF79:AF79">INDEX(_Rge_Data_3rd_CY,$B79,AF$1)</f>
        <v>0</v>
      </c>
      <c r="AG79" s="212" t="n">
        <f aca="false" t="array" ref="AG79:AG79">INDEX(_Rge_Data_3rd_CY,$B79,AG$1)</f>
        <v>1799.21</v>
      </c>
      <c r="AH79" s="212" t="n">
        <f aca="false" t="array" ref="AH79:AH79">INDEX(_Rge_Data_3rd_CY,$B79,AH$1)</f>
        <v>0</v>
      </c>
      <c r="AI79" s="212" t="n">
        <f aca="false">INDEX(_Rge_Data_3rd_CY,$B79,AI$1)</f>
        <v>0</v>
      </c>
      <c r="AJ79" s="212" t="n">
        <f aca="false" t="array" ref="AJ79:AJ79">INDEX(_Rge_Data_3rd_CY,$B79,AJ$1)</f>
        <v>0</v>
      </c>
      <c r="AK79" s="212" t="n">
        <f aca="false" t="array" ref="AK79:AK79">INDEX(_Rge_Data_3rd_CY,$B79,AK$1)</f>
        <v>1799.21</v>
      </c>
      <c r="AL79" s="212" t="n">
        <f aca="false">AK79+AN79+AO79</f>
        <v>3015.89</v>
      </c>
      <c r="AM79" s="213" t="n">
        <f aca="false">IFERROR(AK79/Z79,0)</f>
        <v>1</v>
      </c>
      <c r="AN79" s="214" t="n">
        <f aca="false">IFERROR(IF(AND($E79="OPEN",$AA79&gt;0),$AA79*_SoP*$AM79,IF(AND($E79="CLOSED",$AA79&gt;0),$AA79*_SoL*$AM79,0)),0)</f>
        <v>1216.68</v>
      </c>
      <c r="AO79" s="214" t="n">
        <f aca="false">IFERROR(IF($AA79&lt;0,$AA79*_SoL,0),0)</f>
        <v>0</v>
      </c>
      <c r="AP79" s="215" t="n">
        <f aca="false">AK79+AN79</f>
        <v>3015.89</v>
      </c>
      <c r="AQ79" s="215" t="n">
        <f aca="false">AC79-AO79</f>
        <v>3015.89</v>
      </c>
      <c r="AR79" s="215" t="n">
        <f aca="false">AP79-AQ79</f>
        <v>0</v>
      </c>
      <c r="AS79" s="215" t="n">
        <f aca="false">IF($AR79&gt;=0,$AR79,0)</f>
        <v>0</v>
      </c>
      <c r="AT79" s="215" t="n">
        <f aca="false">IF($AR79&lt;=0,-$AR79,0)</f>
        <v>-0</v>
      </c>
      <c r="AU79" s="214" t="n">
        <f aca="false">IF((R79-AC79)&lt;0,0,R79-AC79)</f>
        <v>0</v>
      </c>
      <c r="AV79" s="214" t="n">
        <f aca="false">IF(AM79&gt;1,0,R79-AM79*R79)</f>
        <v>0</v>
      </c>
      <c r="AW79" s="216"/>
    </row>
    <row r="80" customFormat="false" ht="24.75" hidden="false" customHeight="true" outlineLevel="0" collapsed="false">
      <c r="A80" s="166"/>
      <c r="B80" s="208" t="n">
        <f aca="false">B79+1</f>
        <v>73</v>
      </c>
      <c r="C80" s="166"/>
      <c r="D80" s="209" t="str">
        <f aca="false" t="array" ref="D80:D80">INDEX(_Rge_Projectdata_3rd,$B80,MATCH("Project-ID",_Rge_Headline_Projectdata,0))</f>
        <v>P903678</v>
      </c>
      <c r="E80" s="210" t="str">
        <f aca="false" t="array" ref="E80:E80">INDEX(_Rge_Data_3rd_CY,$B80,E$1)</f>
        <v>Open</v>
      </c>
      <c r="F80" s="199" t="n">
        <f aca="false">INDEX(_Rge_Data_3rd_CY,$B80,F$1)</f>
        <v>0</v>
      </c>
      <c r="G80" s="199" t="n">
        <f aca="false" t="array" ref="G80:G80">INDEX(_Rge_Data_3rd_CY,$B80,G$1)</f>
        <v>0</v>
      </c>
      <c r="H80" s="199" t="n">
        <f aca="false" t="array" ref="H80:H80">INDEX(_Rge_Data_3rd_CY,$B80,H$1)</f>
        <v>0</v>
      </c>
      <c r="I80" s="199" t="n">
        <f aca="false" t="array" ref="I80:I80">INDEX(_Rge_Data_3rd_CY,$B80,I$1)</f>
        <v>0</v>
      </c>
      <c r="J80" s="199" t="n">
        <f aca="false" t="array" ref="J80:J80">INDEX(_Rge_Data_3rd_CY,$B80,J$1)</f>
        <v>0</v>
      </c>
      <c r="K80" s="199" t="n">
        <f aca="false" t="array" ref="K80:K80">INDEX(_Rge_Data_3rd_CY,$B80,K$1)</f>
        <v>0</v>
      </c>
      <c r="L80" s="199" t="n">
        <f aca="false">INDEX(_Rge_Data_3rd_CY,$B80,L$1)</f>
        <v>0</v>
      </c>
      <c r="M80" s="199" t="n">
        <f aca="false" t="array" ref="M80:M80">INDEX(_Rge_Data_3rd_CY,$B80,M$1)</f>
        <v>0</v>
      </c>
      <c r="N80" s="199" t="n">
        <f aca="false" t="array" ref="N80:N80">INDEX(_Rge_Data_3rd_CY,$B80,N$1)</f>
        <v>0</v>
      </c>
      <c r="O80" s="199" t="n">
        <f aca="false">F80-N80</f>
        <v>0</v>
      </c>
      <c r="P80" s="200" t="n">
        <f aca="false">IFERROR(O80/F80,0)</f>
        <v>0</v>
      </c>
      <c r="Q80" s="211" t="str">
        <f aca="false">IF(AND(F80&lt;&gt;0,R80=0),"N","Y")</f>
        <v>Y</v>
      </c>
      <c r="R80" s="202" t="n">
        <f aca="false" t="array" ref="R80:R80">INDEX(_Rge_Data_3rd_CY,$B80,R$1)</f>
        <v>22829.3</v>
      </c>
      <c r="S80" s="202" t="n">
        <f aca="false" t="array" ref="S80:S80">INDEX(_Rge_Data_3rd_CY,$B80,S$1)</f>
        <v>5569.65</v>
      </c>
      <c r="T80" s="202" t="n">
        <f aca="false" t="array" ref="T80:T80">INDEX(_Rge_Data_3rd_CY,$B80,T$1)</f>
        <v>30</v>
      </c>
      <c r="U80" s="202" t="n">
        <f aca="false" t="array" ref="U80:U80">INDEX(_Rge_Data_3rd_CY,$B80,U$1)</f>
        <v>93</v>
      </c>
      <c r="V80" s="202" t="n">
        <f aca="false" t="array" ref="V80:V80">INDEX(_Rge_Data_3rd_CY,$B80,V$1)</f>
        <v>7949.2</v>
      </c>
      <c r="W80" s="202" t="n">
        <f aca="false" t="array" ref="W80:W80">INDEX(_Rge_Data_3rd_CY,$B80,W$1)</f>
        <v>0</v>
      </c>
      <c r="X80" s="202" t="n">
        <f aca="false">INDEX(_Rge_Data_3rd_CY,$B80,X$1)</f>
        <v>0</v>
      </c>
      <c r="Y80" s="202" t="n">
        <f aca="false" t="array" ref="Y80:Y80">INDEX(_Rge_Data_3rd_CY,$B80,Y$1)</f>
        <v>0</v>
      </c>
      <c r="Z80" s="202" t="n">
        <f aca="false" t="array" ref="Z80:Z80">INDEX(_Rge_Data_3rd_CY,$B80,Z$1)</f>
        <v>13641.85</v>
      </c>
      <c r="AA80" s="202" t="n">
        <f aca="false">R80-Z80</f>
        <v>9187.45</v>
      </c>
      <c r="AB80" s="203" t="n">
        <f aca="false">IFERROR(AA80/R80,)</f>
        <v>0.402441161139413</v>
      </c>
      <c r="AC80" s="212" t="n">
        <f aca="false" t="array" ref="AC80:AC80">INDEX(_Rge_Data_3rd_CY,$B80,AC$1)</f>
        <v>0</v>
      </c>
      <c r="AD80" s="212" t="n">
        <f aca="false" t="array" ref="AD80:AD80">INDEX(_Rge_Data_3rd_CY,$B80,AD$1)</f>
        <v>2849.94</v>
      </c>
      <c r="AE80" s="212" t="n">
        <f aca="false" t="array" ref="AE80:AE80">INDEX(_Rge_Data_3rd_CY,$B80,AE$1)</f>
        <v>30</v>
      </c>
      <c r="AF80" s="212" t="n">
        <f aca="false" t="array" ref="AF80:AF80">INDEX(_Rge_Data_3rd_CY,$B80,AF$1)</f>
        <v>93</v>
      </c>
      <c r="AG80" s="212" t="n">
        <f aca="false" t="array" ref="AG80:AG80">INDEX(_Rge_Data_3rd_CY,$B80,AG$1)</f>
        <v>0</v>
      </c>
      <c r="AH80" s="212" t="n">
        <f aca="false" t="array" ref="AH80:AH80">INDEX(_Rge_Data_3rd_CY,$B80,AH$1)</f>
        <v>0</v>
      </c>
      <c r="AI80" s="212" t="n">
        <f aca="false">INDEX(_Rge_Data_3rd_CY,$B80,AI$1)</f>
        <v>0</v>
      </c>
      <c r="AJ80" s="212" t="n">
        <f aca="false" t="array" ref="AJ80:AJ80">INDEX(_Rge_Data_3rd_CY,$B80,AJ$1)</f>
        <v>0</v>
      </c>
      <c r="AK80" s="212" t="n">
        <f aca="false" t="array" ref="AK80:AK80">INDEX(_Rge_Data_3rd_CY,$B80,AK$1)</f>
        <v>2972.94</v>
      </c>
      <c r="AL80" s="212" t="n">
        <f aca="false">AK80+AN80+AO80</f>
        <v>4875.031778</v>
      </c>
      <c r="AM80" s="213" t="n">
        <f aca="false">IFERROR(AK80/Z80,0)</f>
        <v>0.217927920333386</v>
      </c>
      <c r="AN80" s="214" t="n">
        <f aca="false">IFERROR(IF(AND($E80="OPEN",$AA80&gt;0),$AA80*_SoP*$AM80,IF(AND($E80="CLOSED",$AA80&gt;0),$AA80*_SoL*$AM80,0)),0)</f>
        <v>1902.091778</v>
      </c>
      <c r="AO80" s="214" t="n">
        <f aca="false">IFERROR(IF($AA80&lt;0,$AA80*_SoL,0),0)</f>
        <v>0</v>
      </c>
      <c r="AP80" s="215" t="n">
        <f aca="false">AK80+AN80</f>
        <v>4875.031778</v>
      </c>
      <c r="AQ80" s="215" t="n">
        <f aca="false">AC80-AO80</f>
        <v>0</v>
      </c>
      <c r="AR80" s="215" t="n">
        <f aca="false">AP80-AQ80</f>
        <v>4875.031778</v>
      </c>
      <c r="AS80" s="215" t="n">
        <f aca="false">IF($AR80&gt;=0,$AR80,0)</f>
        <v>4875.031778</v>
      </c>
      <c r="AT80" s="215" t="n">
        <f aca="false">IF($AR80&lt;=0,-$AR80,0)</f>
        <v>0</v>
      </c>
      <c r="AU80" s="214" t="n">
        <f aca="false">IF((R80-AC80)&lt;0,0,R80-AC80)</f>
        <v>22829.3</v>
      </c>
      <c r="AV80" s="214" t="n">
        <f aca="false">IF(AM80&gt;1,0,R80-AM80*R80)</f>
        <v>17854.158128333</v>
      </c>
      <c r="AW80" s="216"/>
    </row>
    <row r="81" customFormat="false" ht="24.75" hidden="false" customHeight="true" outlineLevel="0" collapsed="false">
      <c r="A81" s="166"/>
      <c r="B81" s="208" t="n">
        <f aca="false">B80+1</f>
        <v>74</v>
      </c>
      <c r="C81" s="166"/>
      <c r="D81" s="209" t="str">
        <f aca="false" t="array" ref="D81:D81">INDEX(_Rge_Projectdata_3rd,$B81,MATCH("Project-ID",_Rge_Headline_Projectdata,0))</f>
        <v>P903679</v>
      </c>
      <c r="E81" s="210" t="str">
        <f aca="false" t="array" ref="E81:E81">INDEX(_Rge_Data_3rd_CY,$B81,E$1)</f>
        <v>Closed</v>
      </c>
      <c r="F81" s="199" t="n">
        <f aca="false">INDEX(_Rge_Data_3rd_CY,$B81,F$1)</f>
        <v>0</v>
      </c>
      <c r="G81" s="199" t="n">
        <f aca="false" t="array" ref="G81:G81">INDEX(_Rge_Data_3rd_CY,$B81,G$1)</f>
        <v>0</v>
      </c>
      <c r="H81" s="199" t="n">
        <f aca="false" t="array" ref="H81:H81">INDEX(_Rge_Data_3rd_CY,$B81,H$1)</f>
        <v>0</v>
      </c>
      <c r="I81" s="199" t="n">
        <f aca="false" t="array" ref="I81:I81">INDEX(_Rge_Data_3rd_CY,$B81,I$1)</f>
        <v>0</v>
      </c>
      <c r="J81" s="199" t="n">
        <f aca="false" t="array" ref="J81:J81">INDEX(_Rge_Data_3rd_CY,$B81,J$1)</f>
        <v>0</v>
      </c>
      <c r="K81" s="199" t="n">
        <f aca="false" t="array" ref="K81:K81">INDEX(_Rge_Data_3rd_CY,$B81,K$1)</f>
        <v>0</v>
      </c>
      <c r="L81" s="199" t="n">
        <f aca="false">INDEX(_Rge_Data_3rd_CY,$B81,L$1)</f>
        <v>0</v>
      </c>
      <c r="M81" s="199" t="n">
        <f aca="false" t="array" ref="M81:M81">INDEX(_Rge_Data_3rd_CY,$B81,M$1)</f>
        <v>0</v>
      </c>
      <c r="N81" s="199" t="n">
        <f aca="false" t="array" ref="N81:N81">INDEX(_Rge_Data_3rd_CY,$B81,N$1)</f>
        <v>0</v>
      </c>
      <c r="O81" s="199" t="n">
        <f aca="false">F81-N81</f>
        <v>0</v>
      </c>
      <c r="P81" s="200" t="n">
        <f aca="false">IFERROR(O81/F81,0)</f>
        <v>0</v>
      </c>
      <c r="Q81" s="211" t="str">
        <f aca="false">IF(AND(F81&lt;&gt;0,R81=0),"N","Y")</f>
        <v>Y</v>
      </c>
      <c r="R81" s="202" t="n">
        <f aca="false" t="array" ref="R81:R81">INDEX(_Rge_Data_3rd_CY,$B81,R$1)</f>
        <v>7240</v>
      </c>
      <c r="S81" s="202" t="n">
        <f aca="false" t="array" ref="S81:S81">INDEX(_Rge_Data_3rd_CY,$B81,S$1)</f>
        <v>4827.34</v>
      </c>
      <c r="T81" s="202" t="n">
        <f aca="false" t="array" ref="T81:T81">INDEX(_Rge_Data_3rd_CY,$B81,T$1)</f>
        <v>840</v>
      </c>
      <c r="U81" s="202" t="n">
        <f aca="false" t="array" ref="U81:U81">INDEX(_Rge_Data_3rd_CY,$B81,U$1)</f>
        <v>0</v>
      </c>
      <c r="V81" s="202" t="n">
        <f aca="false" t="array" ref="V81:V81">INDEX(_Rge_Data_3rd_CY,$B81,V$1)</f>
        <v>0</v>
      </c>
      <c r="W81" s="202" t="n">
        <f aca="false" t="array" ref="W81:W81">INDEX(_Rge_Data_3rd_CY,$B81,W$1)</f>
        <v>0</v>
      </c>
      <c r="X81" s="202" t="n">
        <f aca="false">INDEX(_Rge_Data_3rd_CY,$B81,X$1)</f>
        <v>0</v>
      </c>
      <c r="Y81" s="202" t="n">
        <f aca="false" t="array" ref="Y81:Y81">INDEX(_Rge_Data_3rd_CY,$B81,Y$1)</f>
        <v>0</v>
      </c>
      <c r="Z81" s="202" t="n">
        <f aca="false" t="array" ref="Z81:Z81">INDEX(_Rge_Data_3rd_CY,$B81,Z$1)</f>
        <v>5667.34</v>
      </c>
      <c r="AA81" s="202" t="n">
        <f aca="false">R81-Z81</f>
        <v>1572.66</v>
      </c>
      <c r="AB81" s="203" t="n">
        <f aca="false">IFERROR(AA81/R81,)</f>
        <v>0.217218232044199</v>
      </c>
      <c r="AC81" s="212" t="n">
        <f aca="false" t="array" ref="AC81:AC81">INDEX(_Rge_Data_3rd_CY,$B81,AC$1)</f>
        <v>7240</v>
      </c>
      <c r="AD81" s="212" t="n">
        <f aca="false" t="array" ref="AD81:AD81">INDEX(_Rge_Data_3rd_CY,$B81,AD$1)</f>
        <v>4827.34</v>
      </c>
      <c r="AE81" s="212" t="n">
        <f aca="false" t="array" ref="AE81:AE81">INDEX(_Rge_Data_3rd_CY,$B81,AE$1)</f>
        <v>840</v>
      </c>
      <c r="AF81" s="212" t="n">
        <f aca="false" t="array" ref="AF81:AF81">INDEX(_Rge_Data_3rd_CY,$B81,AF$1)</f>
        <v>0</v>
      </c>
      <c r="AG81" s="212" t="n">
        <f aca="false" t="array" ref="AG81:AG81">INDEX(_Rge_Data_3rd_CY,$B81,AG$1)</f>
        <v>0</v>
      </c>
      <c r="AH81" s="212" t="n">
        <f aca="false" t="array" ref="AH81:AH81">INDEX(_Rge_Data_3rd_CY,$B81,AH$1)</f>
        <v>0</v>
      </c>
      <c r="AI81" s="212" t="n">
        <f aca="false">INDEX(_Rge_Data_3rd_CY,$B81,AI$1)</f>
        <v>0</v>
      </c>
      <c r="AJ81" s="212" t="n">
        <f aca="false" t="array" ref="AJ81:AJ81">INDEX(_Rge_Data_3rd_CY,$B81,AJ$1)</f>
        <v>0</v>
      </c>
      <c r="AK81" s="212" t="n">
        <f aca="false" t="array" ref="AK81:AK81">INDEX(_Rge_Data_3rd_CY,$B81,AK$1)</f>
        <v>5667.34</v>
      </c>
      <c r="AL81" s="212" t="n">
        <f aca="false">AK81+AN81+AO81</f>
        <v>7240</v>
      </c>
      <c r="AM81" s="213" t="n">
        <f aca="false">IFERROR(AK81/Z81,0)</f>
        <v>1</v>
      </c>
      <c r="AN81" s="214" t="n">
        <f aca="false">IFERROR(IF(AND($E81="OPEN",$AA81&gt;0),$AA81*_SoP*$AM81,IF(AND($E81="CLOSED",$AA81&gt;0),$AA81*_SoL*$AM81,0)),0)</f>
        <v>1572.66</v>
      </c>
      <c r="AO81" s="214" t="n">
        <f aca="false">IFERROR(IF($AA81&lt;0,$AA81*_SoL,0),0)</f>
        <v>0</v>
      </c>
      <c r="AP81" s="215" t="n">
        <f aca="false">AK81+AN81</f>
        <v>7240</v>
      </c>
      <c r="AQ81" s="215" t="n">
        <f aca="false">AC81-AO81</f>
        <v>7240</v>
      </c>
      <c r="AR81" s="215" t="n">
        <f aca="false">AP81-AQ81</f>
        <v>0</v>
      </c>
      <c r="AS81" s="215" t="n">
        <f aca="false">IF($AR81&gt;=0,$AR81,0)</f>
        <v>0</v>
      </c>
      <c r="AT81" s="215" t="n">
        <f aca="false">IF($AR81&lt;=0,-$AR81,0)</f>
        <v>-0</v>
      </c>
      <c r="AU81" s="214" t="n">
        <f aca="false">IF((R81-AC81)&lt;0,0,R81-AC81)</f>
        <v>0</v>
      </c>
      <c r="AV81" s="214" t="n">
        <f aca="false">IF(AM81&gt;1,0,R81-AM81*R81)</f>
        <v>0</v>
      </c>
      <c r="AW81" s="216"/>
    </row>
    <row r="82" customFormat="false" ht="24.75" hidden="false" customHeight="true" outlineLevel="0" collapsed="false">
      <c r="A82" s="166"/>
      <c r="B82" s="208" t="n">
        <f aca="false">B81+1</f>
        <v>75</v>
      </c>
      <c r="C82" s="166"/>
      <c r="D82" s="209" t="str">
        <f aca="false" t="array" ref="D82:D82">INDEX(_Rge_Projectdata_3rd,$B82,MATCH("Project-ID",_Rge_Headline_Projectdata,0))</f>
        <v>P903680</v>
      </c>
      <c r="E82" s="210" t="str">
        <f aca="false" t="array" ref="E82:E82">INDEX(_Rge_Data_3rd_CY,$B82,E$1)</f>
        <v>Closed</v>
      </c>
      <c r="F82" s="199" t="n">
        <f aca="false">INDEX(_Rge_Data_3rd_CY,$B82,F$1)</f>
        <v>0</v>
      </c>
      <c r="G82" s="199" t="n">
        <f aca="false" t="array" ref="G82:G82">INDEX(_Rge_Data_3rd_CY,$B82,G$1)</f>
        <v>0</v>
      </c>
      <c r="H82" s="199" t="n">
        <f aca="false" t="array" ref="H82:H82">INDEX(_Rge_Data_3rd_CY,$B82,H$1)</f>
        <v>0</v>
      </c>
      <c r="I82" s="199" t="n">
        <f aca="false" t="array" ref="I82:I82">INDEX(_Rge_Data_3rd_CY,$B82,I$1)</f>
        <v>0</v>
      </c>
      <c r="J82" s="199" t="n">
        <f aca="false" t="array" ref="J82:J82">INDEX(_Rge_Data_3rd_CY,$B82,J$1)</f>
        <v>0</v>
      </c>
      <c r="K82" s="199" t="n">
        <f aca="false" t="array" ref="K82:K82">INDEX(_Rge_Data_3rd_CY,$B82,K$1)</f>
        <v>0</v>
      </c>
      <c r="L82" s="199" t="n">
        <f aca="false">INDEX(_Rge_Data_3rd_CY,$B82,L$1)</f>
        <v>0</v>
      </c>
      <c r="M82" s="199" t="n">
        <f aca="false" t="array" ref="M82:M82">INDEX(_Rge_Data_3rd_CY,$B82,M$1)</f>
        <v>0</v>
      </c>
      <c r="N82" s="199" t="n">
        <f aca="false" t="array" ref="N82:N82">INDEX(_Rge_Data_3rd_CY,$B82,N$1)</f>
        <v>0</v>
      </c>
      <c r="O82" s="199" t="n">
        <f aca="false">F82-N82</f>
        <v>0</v>
      </c>
      <c r="P82" s="200" t="n">
        <f aca="false">IFERROR(O82/F82,0)</f>
        <v>0</v>
      </c>
      <c r="Q82" s="211" t="str">
        <f aca="false">IF(AND(F82&lt;&gt;0,R82=0),"N","Y")</f>
        <v>Y</v>
      </c>
      <c r="R82" s="202" t="n">
        <f aca="false" t="array" ref="R82:R82">INDEX(_Rge_Data_3rd_CY,$B82,R$1)</f>
        <v>21200</v>
      </c>
      <c r="S82" s="202" t="n">
        <f aca="false" t="array" ref="S82:S82">INDEX(_Rge_Data_3rd_CY,$B82,S$1)</f>
        <v>14756</v>
      </c>
      <c r="T82" s="202" t="n">
        <f aca="false" t="array" ref="T82:T82">INDEX(_Rge_Data_3rd_CY,$B82,T$1)</f>
        <v>999</v>
      </c>
      <c r="U82" s="202" t="n">
        <f aca="false" t="array" ref="U82:U82">INDEX(_Rge_Data_3rd_CY,$B82,U$1)</f>
        <v>0</v>
      </c>
      <c r="V82" s="202" t="n">
        <f aca="false" t="array" ref="V82:V82">INDEX(_Rge_Data_3rd_CY,$B82,V$1)</f>
        <v>0</v>
      </c>
      <c r="W82" s="202" t="n">
        <f aca="false" t="array" ref="W82:W82">INDEX(_Rge_Data_3rd_CY,$B82,W$1)</f>
        <v>0</v>
      </c>
      <c r="X82" s="202" t="n">
        <f aca="false">INDEX(_Rge_Data_3rd_CY,$B82,X$1)</f>
        <v>0</v>
      </c>
      <c r="Y82" s="202" t="n">
        <f aca="false" t="array" ref="Y82:Y82">INDEX(_Rge_Data_3rd_CY,$B82,Y$1)</f>
        <v>0</v>
      </c>
      <c r="Z82" s="202" t="n">
        <f aca="false" t="array" ref="Z82:Z82">INDEX(_Rge_Data_3rd_CY,$B82,Z$1)</f>
        <v>15755</v>
      </c>
      <c r="AA82" s="202" t="n">
        <f aca="false">R82-Z82</f>
        <v>5445</v>
      </c>
      <c r="AB82" s="203" t="n">
        <f aca="false">IFERROR(AA82/R82,)</f>
        <v>0.256839622641509</v>
      </c>
      <c r="AC82" s="212" t="n">
        <f aca="false" t="array" ref="AC82:AC82">INDEX(_Rge_Data_3rd_CY,$B82,AC$1)</f>
        <v>21200</v>
      </c>
      <c r="AD82" s="212" t="n">
        <f aca="false" t="array" ref="AD82:AD82">INDEX(_Rge_Data_3rd_CY,$B82,AD$1)</f>
        <v>14756</v>
      </c>
      <c r="AE82" s="212" t="n">
        <f aca="false" t="array" ref="AE82:AE82">INDEX(_Rge_Data_3rd_CY,$B82,AE$1)</f>
        <v>999</v>
      </c>
      <c r="AF82" s="212" t="n">
        <f aca="false" t="array" ref="AF82:AF82">INDEX(_Rge_Data_3rd_CY,$B82,AF$1)</f>
        <v>0</v>
      </c>
      <c r="AG82" s="212" t="n">
        <f aca="false" t="array" ref="AG82:AG82">INDEX(_Rge_Data_3rd_CY,$B82,AG$1)</f>
        <v>0</v>
      </c>
      <c r="AH82" s="212" t="n">
        <f aca="false" t="array" ref="AH82:AH82">INDEX(_Rge_Data_3rd_CY,$B82,AH$1)</f>
        <v>0</v>
      </c>
      <c r="AI82" s="212" t="n">
        <f aca="false">INDEX(_Rge_Data_3rd_CY,$B82,AI$1)</f>
        <v>0</v>
      </c>
      <c r="AJ82" s="212" t="n">
        <f aca="false" t="array" ref="AJ82:AJ82">INDEX(_Rge_Data_3rd_CY,$B82,AJ$1)</f>
        <v>0</v>
      </c>
      <c r="AK82" s="212" t="n">
        <f aca="false" t="array" ref="AK82:AK82">INDEX(_Rge_Data_3rd_CY,$B82,AK$1)</f>
        <v>15755</v>
      </c>
      <c r="AL82" s="212" t="n">
        <f aca="false">AK82+AN82+AO82</f>
        <v>21200</v>
      </c>
      <c r="AM82" s="213" t="n">
        <f aca="false">IFERROR(AK82/Z82,0)</f>
        <v>1</v>
      </c>
      <c r="AN82" s="214" t="n">
        <f aca="false">IFERROR(IF(AND($E82="OPEN",$AA82&gt;0),$AA82*_SoP*$AM82,IF(AND($E82="CLOSED",$AA82&gt;0),$AA82*_SoL*$AM82,0)),0)</f>
        <v>5445</v>
      </c>
      <c r="AO82" s="214" t="n">
        <f aca="false">IFERROR(IF($AA82&lt;0,$AA82*_SoL,0),0)</f>
        <v>0</v>
      </c>
      <c r="AP82" s="215" t="n">
        <f aca="false">AK82+AN82</f>
        <v>21200</v>
      </c>
      <c r="AQ82" s="215" t="n">
        <f aca="false">AC82-AO82</f>
        <v>21200</v>
      </c>
      <c r="AR82" s="215" t="n">
        <f aca="false">AP82-AQ82</f>
        <v>0</v>
      </c>
      <c r="AS82" s="215" t="n">
        <f aca="false">IF($AR82&gt;=0,$AR82,0)</f>
        <v>0</v>
      </c>
      <c r="AT82" s="215" t="n">
        <f aca="false">IF($AR82&lt;=0,-$AR82,0)</f>
        <v>-0</v>
      </c>
      <c r="AU82" s="214" t="n">
        <f aca="false">IF((R82-AC82)&lt;0,0,R82-AC82)</f>
        <v>0</v>
      </c>
      <c r="AV82" s="214" t="n">
        <f aca="false">IF(AM82&gt;1,0,R82-AM82*R82)</f>
        <v>0</v>
      </c>
      <c r="AW82" s="216"/>
    </row>
    <row r="83" customFormat="false" ht="24.75" hidden="false" customHeight="true" outlineLevel="0" collapsed="false">
      <c r="A83" s="166"/>
      <c r="B83" s="208" t="n">
        <f aca="false">B82+1</f>
        <v>76</v>
      </c>
      <c r="C83" s="166"/>
      <c r="D83" s="209" t="str">
        <f aca="false" t="array" ref="D83:D83">INDEX(_Rge_Projectdata_3rd,$B83,MATCH("Project-ID",_Rge_Headline_Projectdata,0))</f>
        <v>P903681</v>
      </c>
      <c r="E83" s="210" t="str">
        <f aca="false" t="array" ref="E83:E83">INDEX(_Rge_Data_3rd_CY,$B83,E$1)</f>
        <v>Closed</v>
      </c>
      <c r="F83" s="199" t="n">
        <f aca="false">INDEX(_Rge_Data_3rd_CY,$B83,F$1)</f>
        <v>0</v>
      </c>
      <c r="G83" s="199" t="n">
        <f aca="false" t="array" ref="G83:G83">INDEX(_Rge_Data_3rd_CY,$B83,G$1)</f>
        <v>0</v>
      </c>
      <c r="H83" s="199" t="n">
        <f aca="false" t="array" ref="H83:H83">INDEX(_Rge_Data_3rd_CY,$B83,H$1)</f>
        <v>0</v>
      </c>
      <c r="I83" s="199" t="n">
        <f aca="false" t="array" ref="I83:I83">INDEX(_Rge_Data_3rd_CY,$B83,I$1)</f>
        <v>0</v>
      </c>
      <c r="J83" s="199" t="n">
        <f aca="false" t="array" ref="J83:J83">INDEX(_Rge_Data_3rd_CY,$B83,J$1)</f>
        <v>0</v>
      </c>
      <c r="K83" s="199" t="n">
        <f aca="false" t="array" ref="K83:K83">INDEX(_Rge_Data_3rd_CY,$B83,K$1)</f>
        <v>0</v>
      </c>
      <c r="L83" s="199" t="n">
        <f aca="false">INDEX(_Rge_Data_3rd_CY,$B83,L$1)</f>
        <v>0</v>
      </c>
      <c r="M83" s="199" t="n">
        <f aca="false" t="array" ref="M83:M83">INDEX(_Rge_Data_3rd_CY,$B83,M$1)</f>
        <v>0</v>
      </c>
      <c r="N83" s="199" t="n">
        <f aca="false" t="array" ref="N83:N83">INDEX(_Rge_Data_3rd_CY,$B83,N$1)</f>
        <v>0</v>
      </c>
      <c r="O83" s="199" t="n">
        <f aca="false">F83-N83</f>
        <v>0</v>
      </c>
      <c r="P83" s="200" t="n">
        <f aca="false">IFERROR(O83/F83,0)</f>
        <v>0</v>
      </c>
      <c r="Q83" s="211" t="str">
        <f aca="false">IF(AND(F83&lt;&gt;0,R83=0),"N","Y")</f>
        <v>Y</v>
      </c>
      <c r="R83" s="202" t="n">
        <f aca="false" t="array" ref="R83:R83">INDEX(_Rge_Data_3rd_CY,$B83,R$1)</f>
        <v>5774.12</v>
      </c>
      <c r="S83" s="202" t="n">
        <f aca="false" t="array" ref="S83:S83">INDEX(_Rge_Data_3rd_CY,$B83,S$1)</f>
        <v>5774.12</v>
      </c>
      <c r="T83" s="202" t="n">
        <f aca="false" t="array" ref="T83:T83">INDEX(_Rge_Data_3rd_CY,$B83,T$1)</f>
        <v>0</v>
      </c>
      <c r="U83" s="202" t="n">
        <f aca="false" t="array" ref="U83:U83">INDEX(_Rge_Data_3rd_CY,$B83,U$1)</f>
        <v>0</v>
      </c>
      <c r="V83" s="202" t="n">
        <f aca="false" t="array" ref="V83:V83">INDEX(_Rge_Data_3rd_CY,$B83,V$1)</f>
        <v>0</v>
      </c>
      <c r="W83" s="202" t="n">
        <f aca="false" t="array" ref="W83:W83">INDEX(_Rge_Data_3rd_CY,$B83,W$1)</f>
        <v>0</v>
      </c>
      <c r="X83" s="202" t="n">
        <f aca="false">INDEX(_Rge_Data_3rd_CY,$B83,X$1)</f>
        <v>0</v>
      </c>
      <c r="Y83" s="202" t="n">
        <f aca="false" t="array" ref="Y83:Y83">INDEX(_Rge_Data_3rd_CY,$B83,Y$1)</f>
        <v>0</v>
      </c>
      <c r="Z83" s="202" t="n">
        <f aca="false" t="array" ref="Z83:Z83">INDEX(_Rge_Data_3rd_CY,$B83,Z$1)</f>
        <v>5774.12</v>
      </c>
      <c r="AA83" s="202" t="n">
        <f aca="false">R83-Z83</f>
        <v>0</v>
      </c>
      <c r="AB83" s="203" t="n">
        <f aca="false">IFERROR(AA83/R83,)</f>
        <v>0</v>
      </c>
      <c r="AC83" s="212" t="n">
        <f aca="false" t="array" ref="AC83:AC83">INDEX(_Rge_Data_3rd_CY,$B83,AC$1)</f>
        <v>5774.12</v>
      </c>
      <c r="AD83" s="212" t="n">
        <f aca="false" t="array" ref="AD83:AD83">INDEX(_Rge_Data_3rd_CY,$B83,AD$1)</f>
        <v>5774.12</v>
      </c>
      <c r="AE83" s="212" t="n">
        <f aca="false" t="array" ref="AE83:AE83">INDEX(_Rge_Data_3rd_CY,$B83,AE$1)</f>
        <v>0</v>
      </c>
      <c r="AF83" s="212" t="n">
        <f aca="false" t="array" ref="AF83:AF83">INDEX(_Rge_Data_3rd_CY,$B83,AF$1)</f>
        <v>0</v>
      </c>
      <c r="AG83" s="212" t="n">
        <f aca="false" t="array" ref="AG83:AG83">INDEX(_Rge_Data_3rd_CY,$B83,AG$1)</f>
        <v>0</v>
      </c>
      <c r="AH83" s="212" t="n">
        <f aca="false" t="array" ref="AH83:AH83">INDEX(_Rge_Data_3rd_CY,$B83,AH$1)</f>
        <v>0</v>
      </c>
      <c r="AI83" s="212" t="n">
        <f aca="false">INDEX(_Rge_Data_3rd_CY,$B83,AI$1)</f>
        <v>0</v>
      </c>
      <c r="AJ83" s="212" t="n">
        <f aca="false" t="array" ref="AJ83:AJ83">INDEX(_Rge_Data_3rd_CY,$B83,AJ$1)</f>
        <v>0</v>
      </c>
      <c r="AK83" s="212" t="n">
        <f aca="false" t="array" ref="AK83:AK83">INDEX(_Rge_Data_3rd_CY,$B83,AK$1)</f>
        <v>5774.12</v>
      </c>
      <c r="AL83" s="212" t="n">
        <f aca="false">AK83+AN83+AO83</f>
        <v>5774.12</v>
      </c>
      <c r="AM83" s="213" t="n">
        <f aca="false">IFERROR(AK83/Z83,0)</f>
        <v>1</v>
      </c>
      <c r="AN83" s="214" t="n">
        <f aca="false">IFERROR(IF(AND($E83="OPEN",$AA83&gt;0),$AA83*_SoP*$AM83,IF(AND($E83="CLOSED",$AA83&gt;0),$AA83*_SoL*$AM83,0)),0)</f>
        <v>0</v>
      </c>
      <c r="AO83" s="214" t="n">
        <f aca="false">IFERROR(IF($AA83&lt;0,$AA83*_SoL,0),0)</f>
        <v>0</v>
      </c>
      <c r="AP83" s="215" t="n">
        <f aca="false">AK83+AN83</f>
        <v>5774.12</v>
      </c>
      <c r="AQ83" s="215" t="n">
        <f aca="false">AC83-AO83</f>
        <v>5774.12</v>
      </c>
      <c r="AR83" s="215" t="n">
        <f aca="false">AP83-AQ83</f>
        <v>0</v>
      </c>
      <c r="AS83" s="215" t="n">
        <f aca="false">IF($AR83&gt;=0,$AR83,0)</f>
        <v>0</v>
      </c>
      <c r="AT83" s="215" t="n">
        <f aca="false">IF($AR83&lt;=0,-$AR83,0)</f>
        <v>-0</v>
      </c>
      <c r="AU83" s="214" t="n">
        <f aca="false">IF((R83-AC83)&lt;0,0,R83-AC83)</f>
        <v>0</v>
      </c>
      <c r="AV83" s="214" t="n">
        <f aca="false">IF(AM83&gt;1,0,R83-AM83*R83)</f>
        <v>0</v>
      </c>
      <c r="AW83" s="216"/>
    </row>
    <row r="84" customFormat="false" ht="24.75" hidden="false" customHeight="true" outlineLevel="0" collapsed="false">
      <c r="A84" s="166"/>
      <c r="B84" s="208" t="n">
        <f aca="false">B83+1</f>
        <v>77</v>
      </c>
      <c r="C84" s="166"/>
      <c r="D84" s="209" t="str">
        <f aca="false" t="array" ref="D84:D84">INDEX(_Rge_Projectdata_3rd,$B84,MATCH("Project-ID",_Rge_Headline_Projectdata,0))</f>
        <v>P903682</v>
      </c>
      <c r="E84" s="210" t="str">
        <f aca="false" t="array" ref="E84:E84">INDEX(_Rge_Data_3rd_CY,$B84,E$1)</f>
        <v>Closed</v>
      </c>
      <c r="F84" s="199" t="n">
        <f aca="false">INDEX(_Rge_Data_3rd_CY,$B84,F$1)</f>
        <v>0</v>
      </c>
      <c r="G84" s="199" t="n">
        <f aca="false" t="array" ref="G84:G84">INDEX(_Rge_Data_3rd_CY,$B84,G$1)</f>
        <v>0</v>
      </c>
      <c r="H84" s="199" t="n">
        <f aca="false" t="array" ref="H84:H84">INDEX(_Rge_Data_3rd_CY,$B84,H$1)</f>
        <v>0</v>
      </c>
      <c r="I84" s="199" t="n">
        <f aca="false" t="array" ref="I84:I84">INDEX(_Rge_Data_3rd_CY,$B84,I$1)</f>
        <v>0</v>
      </c>
      <c r="J84" s="199" t="n">
        <f aca="false" t="array" ref="J84:J84">INDEX(_Rge_Data_3rd_CY,$B84,J$1)</f>
        <v>0</v>
      </c>
      <c r="K84" s="199" t="n">
        <f aca="false" t="array" ref="K84:K84">INDEX(_Rge_Data_3rd_CY,$B84,K$1)</f>
        <v>0</v>
      </c>
      <c r="L84" s="199" t="n">
        <f aca="false">INDEX(_Rge_Data_3rd_CY,$B84,L$1)</f>
        <v>0</v>
      </c>
      <c r="M84" s="199" t="n">
        <f aca="false" t="array" ref="M84:M84">INDEX(_Rge_Data_3rd_CY,$B84,M$1)</f>
        <v>0</v>
      </c>
      <c r="N84" s="199" t="n">
        <f aca="false" t="array" ref="N84:N84">INDEX(_Rge_Data_3rd_CY,$B84,N$1)</f>
        <v>0</v>
      </c>
      <c r="O84" s="199" t="n">
        <f aca="false">F84-N84</f>
        <v>0</v>
      </c>
      <c r="P84" s="200" t="n">
        <f aca="false">IFERROR(O84/F84,0)</f>
        <v>0</v>
      </c>
      <c r="Q84" s="211" t="str">
        <f aca="false">IF(AND(F84&lt;&gt;0,R84=0),"N","Y")</f>
        <v>Y</v>
      </c>
      <c r="R84" s="202" t="n">
        <f aca="false" t="array" ref="R84:R84">INDEX(_Rge_Data_3rd_CY,$B84,R$1)</f>
        <v>23826</v>
      </c>
      <c r="S84" s="202" t="n">
        <f aca="false" t="array" ref="S84:S84">INDEX(_Rge_Data_3rd_CY,$B84,S$1)</f>
        <v>17432</v>
      </c>
      <c r="T84" s="202" t="n">
        <f aca="false" t="array" ref="T84:T84">INDEX(_Rge_Data_3rd_CY,$B84,T$1)</f>
        <v>0</v>
      </c>
      <c r="U84" s="202" t="n">
        <f aca="false" t="array" ref="U84:U84">INDEX(_Rge_Data_3rd_CY,$B84,U$1)</f>
        <v>0</v>
      </c>
      <c r="V84" s="202" t="n">
        <f aca="false" t="array" ref="V84:V84">INDEX(_Rge_Data_3rd_CY,$B84,V$1)</f>
        <v>0</v>
      </c>
      <c r="W84" s="202" t="n">
        <f aca="false" t="array" ref="W84:W84">INDEX(_Rge_Data_3rd_CY,$B84,W$1)</f>
        <v>0</v>
      </c>
      <c r="X84" s="202" t="n">
        <f aca="false">INDEX(_Rge_Data_3rd_CY,$B84,X$1)</f>
        <v>0</v>
      </c>
      <c r="Y84" s="202" t="n">
        <f aca="false" t="array" ref="Y84:Y84">INDEX(_Rge_Data_3rd_CY,$B84,Y$1)</f>
        <v>0</v>
      </c>
      <c r="Z84" s="202" t="n">
        <f aca="false" t="array" ref="Z84:Z84">INDEX(_Rge_Data_3rd_CY,$B84,Z$1)</f>
        <v>17432</v>
      </c>
      <c r="AA84" s="202" t="n">
        <f aca="false">R84-Z84</f>
        <v>6394</v>
      </c>
      <c r="AB84" s="203" t="n">
        <f aca="false">IFERROR(AA84/R84,)</f>
        <v>0.268362293293041</v>
      </c>
      <c r="AC84" s="212" t="n">
        <f aca="false" t="array" ref="AC84:AC84">INDEX(_Rge_Data_3rd_CY,$B84,AC$1)</f>
        <v>23826</v>
      </c>
      <c r="AD84" s="212" t="n">
        <f aca="false" t="array" ref="AD84:AD84">INDEX(_Rge_Data_3rd_CY,$B84,AD$1)</f>
        <v>17432</v>
      </c>
      <c r="AE84" s="212" t="n">
        <f aca="false" t="array" ref="AE84:AE84">INDEX(_Rge_Data_3rd_CY,$B84,AE$1)</f>
        <v>0</v>
      </c>
      <c r="AF84" s="212" t="n">
        <f aca="false" t="array" ref="AF84:AF84">INDEX(_Rge_Data_3rd_CY,$B84,AF$1)</f>
        <v>0</v>
      </c>
      <c r="AG84" s="212" t="n">
        <f aca="false" t="array" ref="AG84:AG84">INDEX(_Rge_Data_3rd_CY,$B84,AG$1)</f>
        <v>0</v>
      </c>
      <c r="AH84" s="212" t="n">
        <f aca="false" t="array" ref="AH84:AH84">INDEX(_Rge_Data_3rd_CY,$B84,AH$1)</f>
        <v>0</v>
      </c>
      <c r="AI84" s="212" t="n">
        <f aca="false">INDEX(_Rge_Data_3rd_CY,$B84,AI$1)</f>
        <v>0</v>
      </c>
      <c r="AJ84" s="212" t="n">
        <f aca="false" t="array" ref="AJ84:AJ84">INDEX(_Rge_Data_3rd_CY,$B84,AJ$1)</f>
        <v>0</v>
      </c>
      <c r="AK84" s="212" t="n">
        <f aca="false" t="array" ref="AK84:AK84">INDEX(_Rge_Data_3rd_CY,$B84,AK$1)</f>
        <v>17432</v>
      </c>
      <c r="AL84" s="212" t="n">
        <f aca="false">AK84+AN84+AO84</f>
        <v>23826</v>
      </c>
      <c r="AM84" s="213" t="n">
        <f aca="false">IFERROR(AK84/Z84,0)</f>
        <v>1</v>
      </c>
      <c r="AN84" s="214" t="n">
        <f aca="false">IFERROR(IF(AND($E84="OPEN",$AA84&gt;0),$AA84*_SoP*$AM84,IF(AND($E84="CLOSED",$AA84&gt;0),$AA84*_SoL*$AM84,0)),0)</f>
        <v>6394</v>
      </c>
      <c r="AO84" s="214" t="n">
        <f aca="false">IFERROR(IF($AA84&lt;0,$AA84*_SoL,0),0)</f>
        <v>0</v>
      </c>
      <c r="AP84" s="215" t="n">
        <f aca="false">AK84+AN84</f>
        <v>23826</v>
      </c>
      <c r="AQ84" s="215" t="n">
        <f aca="false">AC84-AO84</f>
        <v>23826</v>
      </c>
      <c r="AR84" s="215" t="n">
        <f aca="false">AP84-AQ84</f>
        <v>0</v>
      </c>
      <c r="AS84" s="215" t="n">
        <f aca="false">IF($AR84&gt;=0,$AR84,0)</f>
        <v>0</v>
      </c>
      <c r="AT84" s="215" t="n">
        <f aca="false">IF($AR84&lt;=0,-$AR84,0)</f>
        <v>-0</v>
      </c>
      <c r="AU84" s="214" t="n">
        <f aca="false">IF((R84-AC84)&lt;0,0,R84-AC84)</f>
        <v>0</v>
      </c>
      <c r="AV84" s="214" t="n">
        <f aca="false">IF(AM84&gt;1,0,R84-AM84*R84)</f>
        <v>0</v>
      </c>
      <c r="AW84" s="216"/>
    </row>
    <row r="85" customFormat="false" ht="24.75" hidden="false" customHeight="true" outlineLevel="0" collapsed="false">
      <c r="A85" s="166"/>
      <c r="B85" s="208" t="n">
        <f aca="false">B84+1</f>
        <v>78</v>
      </c>
      <c r="C85" s="166"/>
      <c r="D85" s="209" t="str">
        <f aca="false" t="array" ref="D85:D85">INDEX(_Rge_Projectdata_3rd,$B85,MATCH("Project-ID",_Rge_Headline_Projectdata,0))</f>
        <v>P903683</v>
      </c>
      <c r="E85" s="210" t="str">
        <f aca="false" t="array" ref="E85:E85">INDEX(_Rge_Data_3rd_CY,$B85,E$1)</f>
        <v>Closed</v>
      </c>
      <c r="F85" s="199" t="n">
        <f aca="false">INDEX(_Rge_Data_3rd_CY,$B85,F$1)</f>
        <v>0</v>
      </c>
      <c r="G85" s="199" t="n">
        <f aca="false" t="array" ref="G85:G85">INDEX(_Rge_Data_3rd_CY,$B85,G$1)</f>
        <v>0</v>
      </c>
      <c r="H85" s="199" t="n">
        <f aca="false" t="array" ref="H85:H85">INDEX(_Rge_Data_3rd_CY,$B85,H$1)</f>
        <v>0</v>
      </c>
      <c r="I85" s="199" t="n">
        <f aca="false" t="array" ref="I85:I85">INDEX(_Rge_Data_3rd_CY,$B85,I$1)</f>
        <v>0</v>
      </c>
      <c r="J85" s="199" t="n">
        <f aca="false" t="array" ref="J85:J85">INDEX(_Rge_Data_3rd_CY,$B85,J$1)</f>
        <v>0</v>
      </c>
      <c r="K85" s="199" t="n">
        <f aca="false" t="array" ref="K85:K85">INDEX(_Rge_Data_3rd_CY,$B85,K$1)</f>
        <v>0</v>
      </c>
      <c r="L85" s="199" t="n">
        <f aca="false">INDEX(_Rge_Data_3rd_CY,$B85,L$1)</f>
        <v>0</v>
      </c>
      <c r="M85" s="199" t="n">
        <f aca="false" t="array" ref="M85:M85">INDEX(_Rge_Data_3rd_CY,$B85,M$1)</f>
        <v>0</v>
      </c>
      <c r="N85" s="199" t="n">
        <f aca="false" t="array" ref="N85:N85">INDEX(_Rge_Data_3rd_CY,$B85,N$1)</f>
        <v>0</v>
      </c>
      <c r="O85" s="199" t="n">
        <f aca="false">F85-N85</f>
        <v>0</v>
      </c>
      <c r="P85" s="200" t="n">
        <f aca="false">IFERROR(O85/F85,0)</f>
        <v>0</v>
      </c>
      <c r="Q85" s="211" t="str">
        <f aca="false">IF(AND(F85&lt;&gt;0,R85=0),"N","Y")</f>
        <v>Y</v>
      </c>
      <c r="R85" s="202" t="n">
        <f aca="false" t="array" ref="R85:R85">INDEX(_Rge_Data_3rd_CY,$B85,R$1)</f>
        <v>6625.61</v>
      </c>
      <c r="S85" s="202" t="n">
        <f aca="false" t="array" ref="S85:S85">INDEX(_Rge_Data_3rd_CY,$B85,S$1)</f>
        <v>2947.7</v>
      </c>
      <c r="T85" s="202" t="n">
        <f aca="false" t="array" ref="T85:T85">INDEX(_Rge_Data_3rd_CY,$B85,T$1)</f>
        <v>390</v>
      </c>
      <c r="U85" s="202" t="n">
        <f aca="false" t="array" ref="U85:U85">INDEX(_Rge_Data_3rd_CY,$B85,U$1)</f>
        <v>105.59</v>
      </c>
      <c r="V85" s="202" t="n">
        <f aca="false" t="array" ref="V85:V85">INDEX(_Rge_Data_3rd_CY,$B85,V$1)</f>
        <v>0</v>
      </c>
      <c r="W85" s="202" t="n">
        <f aca="false" t="array" ref="W85:W85">INDEX(_Rge_Data_3rd_CY,$B85,W$1)</f>
        <v>0</v>
      </c>
      <c r="X85" s="202" t="n">
        <f aca="false">INDEX(_Rge_Data_3rd_CY,$B85,X$1)</f>
        <v>0</v>
      </c>
      <c r="Y85" s="202" t="n">
        <f aca="false" t="array" ref="Y85:Y85">INDEX(_Rge_Data_3rd_CY,$B85,Y$1)</f>
        <v>0</v>
      </c>
      <c r="Z85" s="202" t="n">
        <f aca="false" t="array" ref="Z85:Z85">INDEX(_Rge_Data_3rd_CY,$B85,Z$1)</f>
        <v>3443.29</v>
      </c>
      <c r="AA85" s="202" t="n">
        <f aca="false">R85-Z85</f>
        <v>3182.32</v>
      </c>
      <c r="AB85" s="203" t="n">
        <f aca="false">IFERROR(AA85/R85,)</f>
        <v>0.480305964281025</v>
      </c>
      <c r="AC85" s="212" t="n">
        <f aca="false" t="array" ref="AC85:AC85">INDEX(_Rge_Data_3rd_CY,$B85,AC$1)</f>
        <v>6625.61</v>
      </c>
      <c r="AD85" s="212" t="n">
        <f aca="false" t="array" ref="AD85:AD85">INDEX(_Rge_Data_3rd_CY,$B85,AD$1)</f>
        <v>2947.7</v>
      </c>
      <c r="AE85" s="212" t="n">
        <f aca="false" t="array" ref="AE85:AE85">INDEX(_Rge_Data_3rd_CY,$B85,AE$1)</f>
        <v>390</v>
      </c>
      <c r="AF85" s="212" t="n">
        <f aca="false" t="array" ref="AF85:AF85">INDEX(_Rge_Data_3rd_CY,$B85,AF$1)</f>
        <v>105.59</v>
      </c>
      <c r="AG85" s="212" t="n">
        <f aca="false" t="array" ref="AG85:AG85">INDEX(_Rge_Data_3rd_CY,$B85,AG$1)</f>
        <v>0</v>
      </c>
      <c r="AH85" s="212" t="n">
        <f aca="false" t="array" ref="AH85:AH85">INDEX(_Rge_Data_3rd_CY,$B85,AH$1)</f>
        <v>0</v>
      </c>
      <c r="AI85" s="212" t="n">
        <f aca="false">INDEX(_Rge_Data_3rd_CY,$B85,AI$1)</f>
        <v>0</v>
      </c>
      <c r="AJ85" s="212" t="n">
        <f aca="false" t="array" ref="AJ85:AJ85">INDEX(_Rge_Data_3rd_CY,$B85,AJ$1)</f>
        <v>0</v>
      </c>
      <c r="AK85" s="212" t="n">
        <f aca="false" t="array" ref="AK85:AK85">INDEX(_Rge_Data_3rd_CY,$B85,AK$1)</f>
        <v>3443.29</v>
      </c>
      <c r="AL85" s="212" t="n">
        <f aca="false">AK85+AN85+AO85</f>
        <v>6625.61</v>
      </c>
      <c r="AM85" s="213" t="n">
        <f aca="false">IFERROR(AK85/Z85,0)</f>
        <v>1</v>
      </c>
      <c r="AN85" s="214" t="n">
        <f aca="false">IFERROR(IF(AND($E85="OPEN",$AA85&gt;0),$AA85*_SoP*$AM85,IF(AND($E85="CLOSED",$AA85&gt;0),$AA85*_SoL*$AM85,0)),0)</f>
        <v>3182.32</v>
      </c>
      <c r="AO85" s="214" t="n">
        <f aca="false">IFERROR(IF($AA85&lt;0,$AA85*_SoL,0),0)</f>
        <v>0</v>
      </c>
      <c r="AP85" s="215" t="n">
        <f aca="false">AK85+AN85</f>
        <v>6625.61</v>
      </c>
      <c r="AQ85" s="215" t="n">
        <f aca="false">AC85-AO85</f>
        <v>6625.61</v>
      </c>
      <c r="AR85" s="215" t="n">
        <f aca="false">AP85-AQ85</f>
        <v>0</v>
      </c>
      <c r="AS85" s="215" t="n">
        <f aca="false">IF($AR85&gt;=0,$AR85,0)</f>
        <v>0</v>
      </c>
      <c r="AT85" s="215" t="n">
        <f aca="false">IF($AR85&lt;=0,-$AR85,0)</f>
        <v>-0</v>
      </c>
      <c r="AU85" s="214" t="n">
        <f aca="false">IF((R85-AC85)&lt;0,0,R85-AC85)</f>
        <v>0</v>
      </c>
      <c r="AV85" s="214" t="n">
        <f aca="false">IF(AM85&gt;1,0,R85-AM85*R85)</f>
        <v>0</v>
      </c>
      <c r="AW85" s="216"/>
    </row>
    <row r="86" customFormat="false" ht="24.75" hidden="false" customHeight="true" outlineLevel="0" collapsed="false">
      <c r="A86" s="166"/>
      <c r="B86" s="208" t="n">
        <f aca="false">B85+1</f>
        <v>79</v>
      </c>
      <c r="C86" s="166"/>
      <c r="D86" s="209" t="str">
        <f aca="false" t="array" ref="D86:D86">INDEX(_Rge_Projectdata_3rd,$B86,MATCH("Project-ID",_Rge_Headline_Projectdata,0))</f>
        <v>P903684</v>
      </c>
      <c r="E86" s="210" t="str">
        <f aca="false" t="array" ref="E86:E86">INDEX(_Rge_Data_3rd_CY,$B86,E$1)</f>
        <v>Closed</v>
      </c>
      <c r="F86" s="199" t="n">
        <f aca="false">INDEX(_Rge_Data_3rd_CY,$B86,F$1)</f>
        <v>0</v>
      </c>
      <c r="G86" s="199" t="n">
        <f aca="false" t="array" ref="G86:G86">INDEX(_Rge_Data_3rd_CY,$B86,G$1)</f>
        <v>0</v>
      </c>
      <c r="H86" s="199" t="n">
        <f aca="false" t="array" ref="H86:H86">INDEX(_Rge_Data_3rd_CY,$B86,H$1)</f>
        <v>0</v>
      </c>
      <c r="I86" s="199" t="n">
        <f aca="false" t="array" ref="I86:I86">INDEX(_Rge_Data_3rd_CY,$B86,I$1)</f>
        <v>0</v>
      </c>
      <c r="J86" s="199" t="n">
        <f aca="false" t="array" ref="J86:J86">INDEX(_Rge_Data_3rd_CY,$B86,J$1)</f>
        <v>0</v>
      </c>
      <c r="K86" s="199" t="n">
        <f aca="false" t="array" ref="K86:K86">INDEX(_Rge_Data_3rd_CY,$B86,K$1)</f>
        <v>0</v>
      </c>
      <c r="L86" s="199" t="n">
        <f aca="false">INDEX(_Rge_Data_3rd_CY,$B86,L$1)</f>
        <v>0</v>
      </c>
      <c r="M86" s="199" t="n">
        <f aca="false" t="array" ref="M86:M86">INDEX(_Rge_Data_3rd_CY,$B86,M$1)</f>
        <v>0</v>
      </c>
      <c r="N86" s="199" t="n">
        <f aca="false" t="array" ref="N86:N86">INDEX(_Rge_Data_3rd_CY,$B86,N$1)</f>
        <v>0</v>
      </c>
      <c r="O86" s="199" t="n">
        <f aca="false">F86-N86</f>
        <v>0</v>
      </c>
      <c r="P86" s="200" t="n">
        <f aca="false">IFERROR(O86/F86,0)</f>
        <v>0</v>
      </c>
      <c r="Q86" s="211" t="str">
        <f aca="false">IF(AND(F86&lt;&gt;0,R86=0),"N","Y")</f>
        <v>Y</v>
      </c>
      <c r="R86" s="202" t="n">
        <f aca="false" t="array" ref="R86:R86">INDEX(_Rge_Data_3rd_CY,$B86,R$1)</f>
        <v>17178.73</v>
      </c>
      <c r="S86" s="202" t="n">
        <f aca="false" t="array" ref="S86:S86">INDEX(_Rge_Data_3rd_CY,$B86,S$1)</f>
        <v>0</v>
      </c>
      <c r="T86" s="202" t="n">
        <f aca="false" t="array" ref="T86:T86">INDEX(_Rge_Data_3rd_CY,$B86,T$1)</f>
        <v>0</v>
      </c>
      <c r="U86" s="202" t="n">
        <f aca="false" t="array" ref="U86:U86">INDEX(_Rge_Data_3rd_CY,$B86,U$1)</f>
        <v>0</v>
      </c>
      <c r="V86" s="202" t="n">
        <f aca="false" t="array" ref="V86:V86">INDEX(_Rge_Data_3rd_CY,$B86,V$1)</f>
        <v>10917.91</v>
      </c>
      <c r="W86" s="202" t="n">
        <f aca="false" t="array" ref="W86:W86">INDEX(_Rge_Data_3rd_CY,$B86,W$1)</f>
        <v>0</v>
      </c>
      <c r="X86" s="202" t="n">
        <f aca="false">INDEX(_Rge_Data_3rd_CY,$B86,X$1)</f>
        <v>0</v>
      </c>
      <c r="Y86" s="202" t="n">
        <f aca="false" t="array" ref="Y86:Y86">INDEX(_Rge_Data_3rd_CY,$B86,Y$1)</f>
        <v>0</v>
      </c>
      <c r="Z86" s="202" t="n">
        <f aca="false" t="array" ref="Z86:Z86">INDEX(_Rge_Data_3rd_CY,$B86,Z$1)</f>
        <v>10917.91</v>
      </c>
      <c r="AA86" s="202" t="n">
        <f aca="false">R86-Z86</f>
        <v>6260.82</v>
      </c>
      <c r="AB86" s="203" t="n">
        <f aca="false">IFERROR(AA86/R86,)</f>
        <v>0.364451854124257</v>
      </c>
      <c r="AC86" s="212" t="n">
        <f aca="false" t="array" ref="AC86:AC86">INDEX(_Rge_Data_3rd_CY,$B86,AC$1)</f>
        <v>17178.73</v>
      </c>
      <c r="AD86" s="212" t="n">
        <f aca="false" t="array" ref="AD86:AD86">INDEX(_Rge_Data_3rd_CY,$B86,AD$1)</f>
        <v>0</v>
      </c>
      <c r="AE86" s="212" t="n">
        <f aca="false" t="array" ref="AE86:AE86">INDEX(_Rge_Data_3rd_CY,$B86,AE$1)</f>
        <v>0</v>
      </c>
      <c r="AF86" s="212" t="n">
        <f aca="false" t="array" ref="AF86:AF86">INDEX(_Rge_Data_3rd_CY,$B86,AF$1)</f>
        <v>0</v>
      </c>
      <c r="AG86" s="212" t="n">
        <f aca="false" t="array" ref="AG86:AG86">INDEX(_Rge_Data_3rd_CY,$B86,AG$1)</f>
        <v>10917.91</v>
      </c>
      <c r="AH86" s="212" t="n">
        <f aca="false" t="array" ref="AH86:AH86">INDEX(_Rge_Data_3rd_CY,$B86,AH$1)</f>
        <v>0</v>
      </c>
      <c r="AI86" s="212" t="n">
        <f aca="false">INDEX(_Rge_Data_3rd_CY,$B86,AI$1)</f>
        <v>0</v>
      </c>
      <c r="AJ86" s="212" t="n">
        <f aca="false" t="array" ref="AJ86:AJ86">INDEX(_Rge_Data_3rd_CY,$B86,AJ$1)</f>
        <v>0</v>
      </c>
      <c r="AK86" s="212" t="n">
        <f aca="false" t="array" ref="AK86:AK86">INDEX(_Rge_Data_3rd_CY,$B86,AK$1)</f>
        <v>10917.91</v>
      </c>
      <c r="AL86" s="212" t="n">
        <f aca="false">AK86+AN86+AO86</f>
        <v>17178.73</v>
      </c>
      <c r="AM86" s="213" t="n">
        <f aca="false">IFERROR(AK86/Z86,0)</f>
        <v>1</v>
      </c>
      <c r="AN86" s="214" t="n">
        <f aca="false">IFERROR(IF(AND($E86="OPEN",$AA86&gt;0),$AA86*_SoP*$AM86,IF(AND($E86="CLOSED",$AA86&gt;0),$AA86*_SoL*$AM86,0)),0)</f>
        <v>6260.82</v>
      </c>
      <c r="AO86" s="214" t="n">
        <f aca="false">IFERROR(IF($AA86&lt;0,$AA86*_SoL,0),0)</f>
        <v>0</v>
      </c>
      <c r="AP86" s="215" t="n">
        <f aca="false">AK86+AN86</f>
        <v>17178.73</v>
      </c>
      <c r="AQ86" s="215" t="n">
        <f aca="false">AC86-AO86</f>
        <v>17178.73</v>
      </c>
      <c r="AR86" s="215" t="n">
        <f aca="false">AP86-AQ86</f>
        <v>0</v>
      </c>
      <c r="AS86" s="215" t="n">
        <f aca="false">IF($AR86&gt;=0,$AR86,0)</f>
        <v>0</v>
      </c>
      <c r="AT86" s="215" t="n">
        <f aca="false">IF($AR86&lt;=0,-$AR86,0)</f>
        <v>-0</v>
      </c>
      <c r="AU86" s="214" t="n">
        <f aca="false">IF((R86-AC86)&lt;0,0,R86-AC86)</f>
        <v>0</v>
      </c>
      <c r="AV86" s="214" t="n">
        <f aca="false">IF(AM86&gt;1,0,R86-AM86*R86)</f>
        <v>0</v>
      </c>
      <c r="AW86" s="216"/>
    </row>
    <row r="87" customFormat="false" ht="24.75" hidden="false" customHeight="true" outlineLevel="0" collapsed="false">
      <c r="A87" s="166"/>
      <c r="B87" s="208" t="n">
        <f aca="false">B86+1</f>
        <v>80</v>
      </c>
      <c r="C87" s="166"/>
      <c r="D87" s="209" t="str">
        <f aca="false" t="array" ref="D87:D87">INDEX(_Rge_Projectdata_3rd,$B87,MATCH("Project-ID",_Rge_Headline_Projectdata,0))</f>
        <v>P903685</v>
      </c>
      <c r="E87" s="210" t="str">
        <f aca="false" t="array" ref="E87:E87">INDEX(_Rge_Data_3rd_CY,$B87,E$1)</f>
        <v>Closed</v>
      </c>
      <c r="F87" s="199" t="n">
        <f aca="false">INDEX(_Rge_Data_3rd_CY,$B87,F$1)</f>
        <v>0</v>
      </c>
      <c r="G87" s="199" t="n">
        <f aca="false" t="array" ref="G87:G87">INDEX(_Rge_Data_3rd_CY,$B87,G$1)</f>
        <v>0</v>
      </c>
      <c r="H87" s="199" t="n">
        <f aca="false" t="array" ref="H87:H87">INDEX(_Rge_Data_3rd_CY,$B87,H$1)</f>
        <v>0</v>
      </c>
      <c r="I87" s="199" t="n">
        <f aca="false" t="array" ref="I87:I87">INDEX(_Rge_Data_3rd_CY,$B87,I$1)</f>
        <v>0</v>
      </c>
      <c r="J87" s="199" t="n">
        <f aca="false" t="array" ref="J87:J87">INDEX(_Rge_Data_3rd_CY,$B87,J$1)</f>
        <v>0</v>
      </c>
      <c r="K87" s="199" t="n">
        <f aca="false" t="array" ref="K87:K87">INDEX(_Rge_Data_3rd_CY,$B87,K$1)</f>
        <v>0</v>
      </c>
      <c r="L87" s="199" t="n">
        <f aca="false">INDEX(_Rge_Data_3rd_CY,$B87,L$1)</f>
        <v>0</v>
      </c>
      <c r="M87" s="199" t="n">
        <f aca="false" t="array" ref="M87:M87">INDEX(_Rge_Data_3rd_CY,$B87,M$1)</f>
        <v>0</v>
      </c>
      <c r="N87" s="199" t="n">
        <f aca="false" t="array" ref="N87:N87">INDEX(_Rge_Data_3rd_CY,$B87,N$1)</f>
        <v>0</v>
      </c>
      <c r="O87" s="199" t="n">
        <f aca="false">F87-N87</f>
        <v>0</v>
      </c>
      <c r="P87" s="200" t="n">
        <f aca="false">IFERROR(O87/F87,0)</f>
        <v>0</v>
      </c>
      <c r="Q87" s="211" t="str">
        <f aca="false">IF(AND(F87&lt;&gt;0,R87=0),"N","Y")</f>
        <v>Y</v>
      </c>
      <c r="R87" s="202" t="n">
        <f aca="false" t="array" ref="R87:R87">INDEX(_Rge_Data_3rd_CY,$B87,R$1)</f>
        <v>411.7</v>
      </c>
      <c r="S87" s="202" t="n">
        <f aca="false" t="array" ref="S87:S87">INDEX(_Rge_Data_3rd_CY,$B87,S$1)</f>
        <v>246.2</v>
      </c>
      <c r="T87" s="202" t="n">
        <f aca="false" t="array" ref="T87:T87">INDEX(_Rge_Data_3rd_CY,$B87,T$1)</f>
        <v>0</v>
      </c>
      <c r="U87" s="202" t="n">
        <f aca="false" t="array" ref="U87:U87">INDEX(_Rge_Data_3rd_CY,$B87,U$1)</f>
        <v>0</v>
      </c>
      <c r="V87" s="202" t="n">
        <f aca="false" t="array" ref="V87:V87">INDEX(_Rge_Data_3rd_CY,$B87,V$1)</f>
        <v>0</v>
      </c>
      <c r="W87" s="202" t="n">
        <f aca="false" t="array" ref="W87:W87">INDEX(_Rge_Data_3rd_CY,$B87,W$1)</f>
        <v>0</v>
      </c>
      <c r="X87" s="202" t="n">
        <f aca="false">INDEX(_Rge_Data_3rd_CY,$B87,X$1)</f>
        <v>0</v>
      </c>
      <c r="Y87" s="202" t="n">
        <f aca="false" t="array" ref="Y87:Y87">INDEX(_Rge_Data_3rd_CY,$B87,Y$1)</f>
        <v>0</v>
      </c>
      <c r="Z87" s="202" t="n">
        <f aca="false" t="array" ref="Z87:Z87">INDEX(_Rge_Data_3rd_CY,$B87,Z$1)</f>
        <v>246.2</v>
      </c>
      <c r="AA87" s="202" t="n">
        <f aca="false">R87-Z87</f>
        <v>165.5</v>
      </c>
      <c r="AB87" s="203" t="n">
        <f aca="false">IFERROR(AA87/R87,)</f>
        <v>0.401991741559388</v>
      </c>
      <c r="AC87" s="212" t="n">
        <f aca="false" t="array" ref="AC87:AC87">INDEX(_Rge_Data_3rd_CY,$B87,AC$1)</f>
        <v>411.7</v>
      </c>
      <c r="AD87" s="212" t="n">
        <f aca="false" t="array" ref="AD87:AD87">INDEX(_Rge_Data_3rd_CY,$B87,AD$1)</f>
        <v>246.2</v>
      </c>
      <c r="AE87" s="212" t="n">
        <f aca="false" t="array" ref="AE87:AE87">INDEX(_Rge_Data_3rd_CY,$B87,AE$1)</f>
        <v>0</v>
      </c>
      <c r="AF87" s="212" t="n">
        <f aca="false" t="array" ref="AF87:AF87">INDEX(_Rge_Data_3rd_CY,$B87,AF$1)</f>
        <v>0</v>
      </c>
      <c r="AG87" s="212" t="n">
        <f aca="false" t="array" ref="AG87:AG87">INDEX(_Rge_Data_3rd_CY,$B87,AG$1)</f>
        <v>0</v>
      </c>
      <c r="AH87" s="212" t="n">
        <f aca="false" t="array" ref="AH87:AH87">INDEX(_Rge_Data_3rd_CY,$B87,AH$1)</f>
        <v>0</v>
      </c>
      <c r="AI87" s="212" t="n">
        <f aca="false">INDEX(_Rge_Data_3rd_CY,$B87,AI$1)</f>
        <v>0</v>
      </c>
      <c r="AJ87" s="212" t="n">
        <f aca="false" t="array" ref="AJ87:AJ87">INDEX(_Rge_Data_3rd_CY,$B87,AJ$1)</f>
        <v>0</v>
      </c>
      <c r="AK87" s="212" t="n">
        <f aca="false" t="array" ref="AK87:AK87">INDEX(_Rge_Data_3rd_CY,$B87,AK$1)</f>
        <v>246.2</v>
      </c>
      <c r="AL87" s="212" t="n">
        <f aca="false">AK87+AN87+AO87</f>
        <v>411.7</v>
      </c>
      <c r="AM87" s="213" t="n">
        <f aca="false">IFERROR(AK87/Z87,0)</f>
        <v>1</v>
      </c>
      <c r="AN87" s="214" t="n">
        <f aca="false">IFERROR(IF(AND($E87="OPEN",$AA87&gt;0),$AA87*_SoP*$AM87,IF(AND($E87="CLOSED",$AA87&gt;0),$AA87*_SoL*$AM87,0)),0)</f>
        <v>165.5</v>
      </c>
      <c r="AO87" s="214" t="n">
        <f aca="false">IFERROR(IF($AA87&lt;0,$AA87*_SoL,0),0)</f>
        <v>0</v>
      </c>
      <c r="AP87" s="215" t="n">
        <f aca="false">AK87+AN87</f>
        <v>411.7</v>
      </c>
      <c r="AQ87" s="215" t="n">
        <f aca="false">AC87-AO87</f>
        <v>411.7</v>
      </c>
      <c r="AR87" s="215" t="n">
        <f aca="false">AP87-AQ87</f>
        <v>0</v>
      </c>
      <c r="AS87" s="215" t="n">
        <f aca="false">IF($AR87&gt;=0,$AR87,0)</f>
        <v>0</v>
      </c>
      <c r="AT87" s="215" t="n">
        <f aca="false">IF($AR87&lt;=0,-$AR87,0)</f>
        <v>-0</v>
      </c>
      <c r="AU87" s="214" t="n">
        <f aca="false">IF((R87-AC87)&lt;0,0,R87-AC87)</f>
        <v>0</v>
      </c>
      <c r="AV87" s="214" t="n">
        <f aca="false">IF(AM87&gt;1,0,R87-AM87*R87)</f>
        <v>0</v>
      </c>
      <c r="AW87" s="216"/>
    </row>
    <row r="88" customFormat="false" ht="24.75" hidden="false" customHeight="true" outlineLevel="0" collapsed="false">
      <c r="A88" s="166"/>
      <c r="B88" s="208" t="n">
        <f aca="false">B87+1</f>
        <v>81</v>
      </c>
      <c r="C88" s="166"/>
      <c r="D88" s="209" t="str">
        <f aca="false" t="array" ref="D88:D88">INDEX(_Rge_Projectdata_3rd,$B88,MATCH("Project-ID",_Rge_Headline_Projectdata,0))</f>
        <v>P903686</v>
      </c>
      <c r="E88" s="210" t="str">
        <f aca="false" t="array" ref="E88:E88">INDEX(_Rge_Data_3rd_CY,$B88,E$1)</f>
        <v>Open</v>
      </c>
      <c r="F88" s="199" t="n">
        <f aca="false">INDEX(_Rge_Data_3rd_CY,$B88,F$1)</f>
        <v>0</v>
      </c>
      <c r="G88" s="199" t="n">
        <f aca="false" t="array" ref="G88:G88">INDEX(_Rge_Data_3rd_CY,$B88,G$1)</f>
        <v>0</v>
      </c>
      <c r="H88" s="199" t="n">
        <f aca="false" t="array" ref="H88:H88">INDEX(_Rge_Data_3rd_CY,$B88,H$1)</f>
        <v>0</v>
      </c>
      <c r="I88" s="199" t="n">
        <f aca="false" t="array" ref="I88:I88">INDEX(_Rge_Data_3rd_CY,$B88,I$1)</f>
        <v>0</v>
      </c>
      <c r="J88" s="199" t="n">
        <f aca="false" t="array" ref="J88:J88">INDEX(_Rge_Data_3rd_CY,$B88,J$1)</f>
        <v>0</v>
      </c>
      <c r="K88" s="199" t="n">
        <f aca="false" t="array" ref="K88:K88">INDEX(_Rge_Data_3rd_CY,$B88,K$1)</f>
        <v>0</v>
      </c>
      <c r="L88" s="199" t="n">
        <f aca="false">INDEX(_Rge_Data_3rd_CY,$B88,L$1)</f>
        <v>0</v>
      </c>
      <c r="M88" s="199" t="n">
        <f aca="false" t="array" ref="M88:M88">INDEX(_Rge_Data_3rd_CY,$B88,M$1)</f>
        <v>0</v>
      </c>
      <c r="N88" s="199" t="n">
        <f aca="false" t="array" ref="N88:N88">INDEX(_Rge_Data_3rd_CY,$B88,N$1)</f>
        <v>0</v>
      </c>
      <c r="O88" s="199" t="n">
        <f aca="false">F88-N88</f>
        <v>0</v>
      </c>
      <c r="P88" s="200" t="n">
        <f aca="false">IFERROR(O88/F88,0)</f>
        <v>0</v>
      </c>
      <c r="Q88" s="211" t="str">
        <f aca="false">IF(AND(F88&lt;&gt;0,R88=0),"N","Y")</f>
        <v>Y</v>
      </c>
      <c r="R88" s="202" t="n">
        <f aca="false" t="array" ref="R88:R88">INDEX(_Rge_Data_3rd_CY,$B88,R$1)</f>
        <v>9182.93</v>
      </c>
      <c r="S88" s="202" t="n">
        <f aca="false" t="array" ref="S88:S88">INDEX(_Rge_Data_3rd_CY,$B88,S$1)</f>
        <v>4772</v>
      </c>
      <c r="T88" s="202" t="n">
        <f aca="false" t="array" ref="T88:T88">INDEX(_Rge_Data_3rd_CY,$B88,T$1)</f>
        <v>0</v>
      </c>
      <c r="U88" s="202" t="n">
        <f aca="false" t="array" ref="U88:U88">INDEX(_Rge_Data_3rd_CY,$B88,U$1)</f>
        <v>0</v>
      </c>
      <c r="V88" s="202" t="n">
        <f aca="false" t="array" ref="V88:V88">INDEX(_Rge_Data_3rd_CY,$B88,V$1)</f>
        <v>4894.4</v>
      </c>
      <c r="W88" s="202" t="n">
        <f aca="false" t="array" ref="W88:W88">INDEX(_Rge_Data_3rd_CY,$B88,W$1)</f>
        <v>0</v>
      </c>
      <c r="X88" s="202" t="n">
        <f aca="false">INDEX(_Rge_Data_3rd_CY,$B88,X$1)</f>
        <v>0</v>
      </c>
      <c r="Y88" s="202" t="n">
        <f aca="false" t="array" ref="Y88:Y88">INDEX(_Rge_Data_3rd_CY,$B88,Y$1)</f>
        <v>0</v>
      </c>
      <c r="Z88" s="202" t="n">
        <f aca="false" t="array" ref="Z88:Z88">INDEX(_Rge_Data_3rd_CY,$B88,Z$1)</f>
        <v>9666.4</v>
      </c>
      <c r="AA88" s="202" t="n">
        <f aca="false">R88-Z88</f>
        <v>-483.469999999999</v>
      </c>
      <c r="AB88" s="203" t="n">
        <f aca="false">IFERROR(AA88/R88,)</f>
        <v>-0.0526487733218046</v>
      </c>
      <c r="AC88" s="212" t="n">
        <f aca="false" t="array" ref="AC88:AC88">INDEX(_Rge_Data_3rd_CY,$B88,AC$1)</f>
        <v>9182.93</v>
      </c>
      <c r="AD88" s="212" t="n">
        <f aca="false" t="array" ref="AD88:AD88">INDEX(_Rge_Data_3rd_CY,$B88,AD$1)</f>
        <v>4772</v>
      </c>
      <c r="AE88" s="212" t="n">
        <f aca="false" t="array" ref="AE88:AE88">INDEX(_Rge_Data_3rd_CY,$B88,AE$1)</f>
        <v>0</v>
      </c>
      <c r="AF88" s="212" t="n">
        <f aca="false" t="array" ref="AF88:AF88">INDEX(_Rge_Data_3rd_CY,$B88,AF$1)</f>
        <v>0</v>
      </c>
      <c r="AG88" s="212" t="n">
        <f aca="false" t="array" ref="AG88:AG88">INDEX(_Rge_Data_3rd_CY,$B88,AG$1)</f>
        <v>4894.4</v>
      </c>
      <c r="AH88" s="212" t="n">
        <f aca="false" t="array" ref="AH88:AH88">INDEX(_Rge_Data_3rd_CY,$B88,AH$1)</f>
        <v>0</v>
      </c>
      <c r="AI88" s="212" t="n">
        <f aca="false">INDEX(_Rge_Data_3rd_CY,$B88,AI$1)</f>
        <v>0</v>
      </c>
      <c r="AJ88" s="212" t="n">
        <f aca="false" t="array" ref="AJ88:AJ88">INDEX(_Rge_Data_3rd_CY,$B88,AJ$1)</f>
        <v>0</v>
      </c>
      <c r="AK88" s="212" t="n">
        <f aca="false" t="array" ref="AK88:AK88">INDEX(_Rge_Data_3rd_CY,$B88,AK$1)</f>
        <v>9666.4</v>
      </c>
      <c r="AL88" s="212" t="n">
        <f aca="false">AK88+AN88+AO88</f>
        <v>9182.93</v>
      </c>
      <c r="AM88" s="213" t="n">
        <f aca="false">IFERROR(AK88/Z88,0)</f>
        <v>1</v>
      </c>
      <c r="AN88" s="214" t="n">
        <f aca="false">IFERROR(IF(AND($E88="OPEN",$AA88&gt;0),$AA88*_SoP*$AM88,IF(AND($E88="CLOSED",$AA88&gt;0),$AA88*_SoL*$AM88,0)),0)</f>
        <v>0</v>
      </c>
      <c r="AO88" s="214" t="n">
        <f aca="false">IFERROR(IF($AA88&lt;0,$AA88*_SoL,0),0)</f>
        <v>-483.47</v>
      </c>
      <c r="AP88" s="215" t="n">
        <f aca="false">AK88+AN88</f>
        <v>9666.4</v>
      </c>
      <c r="AQ88" s="215" t="n">
        <f aca="false">AC88-AO88</f>
        <v>9666.4</v>
      </c>
      <c r="AR88" s="215" t="n">
        <f aca="false">AP88-AQ88</f>
        <v>0</v>
      </c>
      <c r="AS88" s="215" t="n">
        <f aca="false">IF($AR88&gt;=0,$AR88,0)</f>
        <v>0</v>
      </c>
      <c r="AT88" s="215" t="n">
        <f aca="false">IF($AR88&lt;=0,-$AR88,0)</f>
        <v>-0</v>
      </c>
      <c r="AU88" s="214" t="n">
        <f aca="false">IF((R88-AC88)&lt;0,0,R88-AC88)</f>
        <v>0</v>
      </c>
      <c r="AV88" s="214" t="n">
        <f aca="false">IF(AM88&gt;1,0,R88-AM88*R88)</f>
        <v>0</v>
      </c>
      <c r="AW88" s="216"/>
    </row>
    <row r="89" customFormat="false" ht="24.75" hidden="false" customHeight="true" outlineLevel="0" collapsed="false">
      <c r="A89" s="166"/>
      <c r="B89" s="208" t="n">
        <f aca="false">B88+1</f>
        <v>82</v>
      </c>
      <c r="C89" s="166"/>
      <c r="D89" s="209" t="str">
        <f aca="false" t="array" ref="D89:D89">INDEX(_Rge_Projectdata_3rd,$B89,MATCH("Project-ID",_Rge_Headline_Projectdata,0))</f>
        <v>P903688</v>
      </c>
      <c r="E89" s="210" t="str">
        <f aca="false" t="array" ref="E89:E89">INDEX(_Rge_Data_3rd_CY,$B89,E$1)</f>
        <v>Closed</v>
      </c>
      <c r="F89" s="199" t="n">
        <f aca="false">INDEX(_Rge_Data_3rd_CY,$B89,F$1)</f>
        <v>0</v>
      </c>
      <c r="G89" s="199" t="n">
        <f aca="false" t="array" ref="G89:G89">INDEX(_Rge_Data_3rd_CY,$B89,G$1)</f>
        <v>0</v>
      </c>
      <c r="H89" s="199" t="n">
        <f aca="false" t="array" ref="H89:H89">INDEX(_Rge_Data_3rd_CY,$B89,H$1)</f>
        <v>0</v>
      </c>
      <c r="I89" s="199" t="n">
        <f aca="false" t="array" ref="I89:I89">INDEX(_Rge_Data_3rd_CY,$B89,I$1)</f>
        <v>0</v>
      </c>
      <c r="J89" s="199" t="n">
        <f aca="false" t="array" ref="J89:J89">INDEX(_Rge_Data_3rd_CY,$B89,J$1)</f>
        <v>0</v>
      </c>
      <c r="K89" s="199" t="n">
        <f aca="false" t="array" ref="K89:K89">INDEX(_Rge_Data_3rd_CY,$B89,K$1)</f>
        <v>0</v>
      </c>
      <c r="L89" s="199" t="n">
        <f aca="false">INDEX(_Rge_Data_3rd_CY,$B89,L$1)</f>
        <v>0</v>
      </c>
      <c r="M89" s="199" t="n">
        <f aca="false" t="array" ref="M89:M89">INDEX(_Rge_Data_3rd_CY,$B89,M$1)</f>
        <v>0</v>
      </c>
      <c r="N89" s="199" t="n">
        <f aca="false" t="array" ref="N89:N89">INDEX(_Rge_Data_3rd_CY,$B89,N$1)</f>
        <v>0</v>
      </c>
      <c r="O89" s="199" t="n">
        <f aca="false">F89-N89</f>
        <v>0</v>
      </c>
      <c r="P89" s="200" t="n">
        <f aca="false">IFERROR(O89/F89,0)</f>
        <v>0</v>
      </c>
      <c r="Q89" s="211" t="str">
        <f aca="false">IF(AND(F89&lt;&gt;0,R89=0),"N","Y")</f>
        <v>Y</v>
      </c>
      <c r="R89" s="202" t="n">
        <f aca="false" t="array" ref="R89:R89">INDEX(_Rge_Data_3rd_CY,$B89,R$1)</f>
        <v>3349.78</v>
      </c>
      <c r="S89" s="202" t="n">
        <f aca="false" t="array" ref="S89:S89">INDEX(_Rge_Data_3rd_CY,$B89,S$1)</f>
        <v>0</v>
      </c>
      <c r="T89" s="202" t="n">
        <f aca="false" t="array" ref="T89:T89">INDEX(_Rge_Data_3rd_CY,$B89,T$1)</f>
        <v>0</v>
      </c>
      <c r="U89" s="202" t="n">
        <f aca="false" t="array" ref="U89:U89">INDEX(_Rge_Data_3rd_CY,$B89,U$1)</f>
        <v>0</v>
      </c>
      <c r="V89" s="202" t="n">
        <f aca="false" t="array" ref="V89:V89">INDEX(_Rge_Data_3rd_CY,$B89,V$1)</f>
        <v>2240.77</v>
      </c>
      <c r="W89" s="202" t="n">
        <f aca="false" t="array" ref="W89:W89">INDEX(_Rge_Data_3rd_CY,$B89,W$1)</f>
        <v>0</v>
      </c>
      <c r="X89" s="202" t="n">
        <f aca="false">INDEX(_Rge_Data_3rd_CY,$B89,X$1)</f>
        <v>0</v>
      </c>
      <c r="Y89" s="202" t="n">
        <f aca="false" t="array" ref="Y89:Y89">INDEX(_Rge_Data_3rd_CY,$B89,Y$1)</f>
        <v>0</v>
      </c>
      <c r="Z89" s="202" t="n">
        <f aca="false" t="array" ref="Z89:Z89">INDEX(_Rge_Data_3rd_CY,$B89,Z$1)</f>
        <v>2240.77</v>
      </c>
      <c r="AA89" s="202" t="n">
        <f aca="false">R89-Z89</f>
        <v>1109.01</v>
      </c>
      <c r="AB89" s="203" t="n">
        <f aca="false">IFERROR(AA89/R89,)</f>
        <v>0.331069503071844</v>
      </c>
      <c r="AC89" s="212" t="n">
        <f aca="false" t="array" ref="AC89:AC89">INDEX(_Rge_Data_3rd_CY,$B89,AC$1)</f>
        <v>3349.78</v>
      </c>
      <c r="AD89" s="212" t="n">
        <f aca="false" t="array" ref="AD89:AD89">INDEX(_Rge_Data_3rd_CY,$B89,AD$1)</f>
        <v>0</v>
      </c>
      <c r="AE89" s="212" t="n">
        <f aca="false" t="array" ref="AE89:AE89">INDEX(_Rge_Data_3rd_CY,$B89,AE$1)</f>
        <v>0</v>
      </c>
      <c r="AF89" s="212" t="n">
        <f aca="false" t="array" ref="AF89:AF89">INDEX(_Rge_Data_3rd_CY,$B89,AF$1)</f>
        <v>0</v>
      </c>
      <c r="AG89" s="212" t="n">
        <f aca="false" t="array" ref="AG89:AG89">INDEX(_Rge_Data_3rd_CY,$B89,AG$1)</f>
        <v>2240.77</v>
      </c>
      <c r="AH89" s="212" t="n">
        <f aca="false" t="array" ref="AH89:AH89">INDEX(_Rge_Data_3rd_CY,$B89,AH$1)</f>
        <v>0</v>
      </c>
      <c r="AI89" s="212" t="n">
        <f aca="false">INDEX(_Rge_Data_3rd_CY,$B89,AI$1)</f>
        <v>0</v>
      </c>
      <c r="AJ89" s="212" t="n">
        <f aca="false" t="array" ref="AJ89:AJ89">INDEX(_Rge_Data_3rd_CY,$B89,AJ$1)</f>
        <v>0</v>
      </c>
      <c r="AK89" s="212" t="n">
        <f aca="false" t="array" ref="AK89:AK89">INDEX(_Rge_Data_3rd_CY,$B89,AK$1)</f>
        <v>2240.77</v>
      </c>
      <c r="AL89" s="212" t="n">
        <f aca="false">AK89+AN89+AO89</f>
        <v>3349.78</v>
      </c>
      <c r="AM89" s="213" t="n">
        <f aca="false">IFERROR(AK89/Z89,0)</f>
        <v>1</v>
      </c>
      <c r="AN89" s="214" t="n">
        <f aca="false">IFERROR(IF(AND($E89="OPEN",$AA89&gt;0),$AA89*_SoP*$AM89,IF(AND($E89="CLOSED",$AA89&gt;0),$AA89*_SoL*$AM89,0)),0)</f>
        <v>1109.01</v>
      </c>
      <c r="AO89" s="214" t="n">
        <f aca="false">IFERROR(IF($AA89&lt;0,$AA89*_SoL,0),0)</f>
        <v>0</v>
      </c>
      <c r="AP89" s="215" t="n">
        <f aca="false">AK89+AN89</f>
        <v>3349.78</v>
      </c>
      <c r="AQ89" s="215" t="n">
        <f aca="false">AC89-AO89</f>
        <v>3349.78</v>
      </c>
      <c r="AR89" s="215" t="n">
        <f aca="false">AP89-AQ89</f>
        <v>0</v>
      </c>
      <c r="AS89" s="215" t="n">
        <f aca="false">IF($AR89&gt;=0,$AR89,0)</f>
        <v>0</v>
      </c>
      <c r="AT89" s="215" t="n">
        <f aca="false">IF($AR89&lt;=0,-$AR89,0)</f>
        <v>-0</v>
      </c>
      <c r="AU89" s="214" t="n">
        <f aca="false">IF((R89-AC89)&lt;0,0,R89-AC89)</f>
        <v>0</v>
      </c>
      <c r="AV89" s="214" t="n">
        <f aca="false">IF(AM89&gt;1,0,R89-AM89*R89)</f>
        <v>0</v>
      </c>
      <c r="AW89" s="216"/>
    </row>
    <row r="90" customFormat="false" ht="24.75" hidden="false" customHeight="true" outlineLevel="0" collapsed="false">
      <c r="A90" s="166"/>
      <c r="B90" s="208" t="n">
        <f aca="false">B89+1</f>
        <v>83</v>
      </c>
      <c r="C90" s="166"/>
      <c r="D90" s="209" t="str">
        <f aca="false" t="array" ref="D90:D90">INDEX(_Rge_Projectdata_3rd,$B90,MATCH("Project-ID",_Rge_Headline_Projectdata,0))</f>
        <v>P903689</v>
      </c>
      <c r="E90" s="210" t="str">
        <f aca="false" t="array" ref="E90:E90">INDEX(_Rge_Data_3rd_CY,$B90,E$1)</f>
        <v>Closed</v>
      </c>
      <c r="F90" s="199" t="n">
        <f aca="false">INDEX(_Rge_Data_3rd_CY,$B90,F$1)</f>
        <v>0</v>
      </c>
      <c r="G90" s="199" t="n">
        <f aca="false" t="array" ref="G90:G90">INDEX(_Rge_Data_3rd_CY,$B90,G$1)</f>
        <v>0</v>
      </c>
      <c r="H90" s="199" t="n">
        <f aca="false" t="array" ref="H90:H90">INDEX(_Rge_Data_3rd_CY,$B90,H$1)</f>
        <v>0</v>
      </c>
      <c r="I90" s="199" t="n">
        <f aca="false" t="array" ref="I90:I90">INDEX(_Rge_Data_3rd_CY,$B90,I$1)</f>
        <v>0</v>
      </c>
      <c r="J90" s="199" t="n">
        <f aca="false" t="array" ref="J90:J90">INDEX(_Rge_Data_3rd_CY,$B90,J$1)</f>
        <v>0</v>
      </c>
      <c r="K90" s="199" t="n">
        <f aca="false" t="array" ref="K90:K90">INDEX(_Rge_Data_3rd_CY,$B90,K$1)</f>
        <v>0</v>
      </c>
      <c r="L90" s="199" t="n">
        <f aca="false">INDEX(_Rge_Data_3rd_CY,$B90,L$1)</f>
        <v>0</v>
      </c>
      <c r="M90" s="199" t="n">
        <f aca="false" t="array" ref="M90:M90">INDEX(_Rge_Data_3rd_CY,$B90,M$1)</f>
        <v>0</v>
      </c>
      <c r="N90" s="199" t="n">
        <f aca="false" t="array" ref="N90:N90">INDEX(_Rge_Data_3rd_CY,$B90,N$1)</f>
        <v>0</v>
      </c>
      <c r="O90" s="199" t="n">
        <f aca="false">F90-N90</f>
        <v>0</v>
      </c>
      <c r="P90" s="200" t="n">
        <f aca="false">IFERROR(O90/F90,0)</f>
        <v>0</v>
      </c>
      <c r="Q90" s="211" t="str">
        <f aca="false">IF(AND(F90&lt;&gt;0,R90=0),"N","Y")</f>
        <v>Y</v>
      </c>
      <c r="R90" s="202" t="n">
        <f aca="false" t="array" ref="R90:R90">INDEX(_Rge_Data_3rd_CY,$B90,R$1)</f>
        <v>13104.63</v>
      </c>
      <c r="S90" s="202" t="n">
        <f aca="false" t="array" ref="S90:S90">INDEX(_Rge_Data_3rd_CY,$B90,S$1)</f>
        <v>7111.96</v>
      </c>
      <c r="T90" s="202" t="n">
        <f aca="false" t="array" ref="T90:T90">INDEX(_Rge_Data_3rd_CY,$B90,T$1)</f>
        <v>960</v>
      </c>
      <c r="U90" s="202" t="n">
        <f aca="false" t="array" ref="U90:U90">INDEX(_Rge_Data_3rd_CY,$B90,U$1)</f>
        <v>300</v>
      </c>
      <c r="V90" s="202" t="n">
        <f aca="false" t="array" ref="V90:V90">INDEX(_Rge_Data_3rd_CY,$B90,V$1)</f>
        <v>0</v>
      </c>
      <c r="W90" s="202" t="n">
        <f aca="false" t="array" ref="W90:W90">INDEX(_Rge_Data_3rd_CY,$B90,W$1)</f>
        <v>0</v>
      </c>
      <c r="X90" s="202" t="n">
        <f aca="false">INDEX(_Rge_Data_3rd_CY,$B90,X$1)</f>
        <v>0</v>
      </c>
      <c r="Y90" s="202" t="n">
        <f aca="false" t="array" ref="Y90:Y90">INDEX(_Rge_Data_3rd_CY,$B90,Y$1)</f>
        <v>0</v>
      </c>
      <c r="Z90" s="202" t="n">
        <f aca="false" t="array" ref="Z90:Z90">INDEX(_Rge_Data_3rd_CY,$B90,Z$1)</f>
        <v>8371.96</v>
      </c>
      <c r="AA90" s="202" t="n">
        <f aca="false">R90-Z90</f>
        <v>4732.67</v>
      </c>
      <c r="AB90" s="203" t="n">
        <f aca="false">IFERROR(AA90/R90,)</f>
        <v>0.361144877802731</v>
      </c>
      <c r="AC90" s="212" t="n">
        <f aca="false" t="array" ref="AC90:AC90">INDEX(_Rge_Data_3rd_CY,$B90,AC$1)</f>
        <v>13104.63</v>
      </c>
      <c r="AD90" s="212" t="n">
        <f aca="false" t="array" ref="AD90:AD90">INDEX(_Rge_Data_3rd_CY,$B90,AD$1)</f>
        <v>7111.96</v>
      </c>
      <c r="AE90" s="212" t="n">
        <f aca="false" t="array" ref="AE90:AE90">INDEX(_Rge_Data_3rd_CY,$B90,AE$1)</f>
        <v>960</v>
      </c>
      <c r="AF90" s="212" t="n">
        <f aca="false" t="array" ref="AF90:AF90">INDEX(_Rge_Data_3rd_CY,$B90,AF$1)</f>
        <v>300</v>
      </c>
      <c r="AG90" s="212" t="n">
        <f aca="false" t="array" ref="AG90:AG90">INDEX(_Rge_Data_3rd_CY,$B90,AG$1)</f>
        <v>0</v>
      </c>
      <c r="AH90" s="212" t="n">
        <f aca="false" t="array" ref="AH90:AH90">INDEX(_Rge_Data_3rd_CY,$B90,AH$1)</f>
        <v>0</v>
      </c>
      <c r="AI90" s="212" t="n">
        <f aca="false">INDEX(_Rge_Data_3rd_CY,$B90,AI$1)</f>
        <v>0</v>
      </c>
      <c r="AJ90" s="212" t="n">
        <f aca="false" t="array" ref="AJ90:AJ90">INDEX(_Rge_Data_3rd_CY,$B90,AJ$1)</f>
        <v>0</v>
      </c>
      <c r="AK90" s="212" t="n">
        <f aca="false" t="array" ref="AK90:AK90">INDEX(_Rge_Data_3rd_CY,$B90,AK$1)</f>
        <v>8371.96</v>
      </c>
      <c r="AL90" s="212" t="n">
        <f aca="false">AK90+AN90+AO90</f>
        <v>13104.63</v>
      </c>
      <c r="AM90" s="213" t="n">
        <f aca="false">IFERROR(AK90/Z90,0)</f>
        <v>1</v>
      </c>
      <c r="AN90" s="214" t="n">
        <f aca="false">IFERROR(IF(AND($E90="OPEN",$AA90&gt;0),$AA90*_SoP*$AM90,IF(AND($E90="CLOSED",$AA90&gt;0),$AA90*_SoL*$AM90,0)),0)</f>
        <v>4732.67</v>
      </c>
      <c r="AO90" s="214" t="n">
        <f aca="false">IFERROR(IF($AA90&lt;0,$AA90*_SoL,0),0)</f>
        <v>0</v>
      </c>
      <c r="AP90" s="215" t="n">
        <f aca="false">AK90+AN90</f>
        <v>13104.63</v>
      </c>
      <c r="AQ90" s="215" t="n">
        <f aca="false">AC90-AO90</f>
        <v>13104.63</v>
      </c>
      <c r="AR90" s="215" t="n">
        <f aca="false">AP90-AQ90</f>
        <v>0</v>
      </c>
      <c r="AS90" s="215" t="n">
        <f aca="false">IF($AR90&gt;=0,$AR90,0)</f>
        <v>0</v>
      </c>
      <c r="AT90" s="215" t="n">
        <f aca="false">IF($AR90&lt;=0,-$AR90,0)</f>
        <v>-0</v>
      </c>
      <c r="AU90" s="214" t="n">
        <f aca="false">IF((R90-AC90)&lt;0,0,R90-AC90)</f>
        <v>0</v>
      </c>
      <c r="AV90" s="214" t="n">
        <f aca="false">IF(AM90&gt;1,0,R90-AM90*R90)</f>
        <v>0</v>
      </c>
      <c r="AW90" s="216"/>
    </row>
    <row r="91" customFormat="false" ht="24.75" hidden="false" customHeight="true" outlineLevel="0" collapsed="false">
      <c r="A91" s="166"/>
      <c r="B91" s="208" t="n">
        <f aca="false">B90+1</f>
        <v>84</v>
      </c>
      <c r="C91" s="166"/>
      <c r="D91" s="209" t="str">
        <f aca="false" t="array" ref="D91:D91">INDEX(_Rge_Projectdata_3rd,$B91,MATCH("Project-ID",_Rge_Headline_Projectdata,0))</f>
        <v>P903690</v>
      </c>
      <c r="E91" s="210" t="str">
        <f aca="false" t="array" ref="E91:E91">INDEX(_Rge_Data_3rd_CY,$B91,E$1)</f>
        <v>Open</v>
      </c>
      <c r="F91" s="199" t="n">
        <f aca="false">INDEX(_Rge_Data_3rd_CY,$B91,F$1)</f>
        <v>0</v>
      </c>
      <c r="G91" s="199" t="n">
        <f aca="false" t="array" ref="G91:G91">INDEX(_Rge_Data_3rd_CY,$B91,G$1)</f>
        <v>0</v>
      </c>
      <c r="H91" s="199" t="n">
        <f aca="false" t="array" ref="H91:H91">INDEX(_Rge_Data_3rd_CY,$B91,H$1)</f>
        <v>0</v>
      </c>
      <c r="I91" s="199" t="n">
        <f aca="false" t="array" ref="I91:I91">INDEX(_Rge_Data_3rd_CY,$B91,I$1)</f>
        <v>0</v>
      </c>
      <c r="J91" s="199" t="n">
        <f aca="false" t="array" ref="J91:J91">INDEX(_Rge_Data_3rd_CY,$B91,J$1)</f>
        <v>0</v>
      </c>
      <c r="K91" s="199" t="n">
        <f aca="false" t="array" ref="K91:K91">INDEX(_Rge_Data_3rd_CY,$B91,K$1)</f>
        <v>0</v>
      </c>
      <c r="L91" s="199" t="n">
        <f aca="false">INDEX(_Rge_Data_3rd_CY,$B91,L$1)</f>
        <v>0</v>
      </c>
      <c r="M91" s="199" t="n">
        <f aca="false" t="array" ref="M91:M91">INDEX(_Rge_Data_3rd_CY,$B91,M$1)</f>
        <v>0</v>
      </c>
      <c r="N91" s="199" t="n">
        <f aca="false" t="array" ref="N91:N91">INDEX(_Rge_Data_3rd_CY,$B91,N$1)</f>
        <v>0</v>
      </c>
      <c r="O91" s="199" t="n">
        <f aca="false">F91-N91</f>
        <v>0</v>
      </c>
      <c r="P91" s="200" t="n">
        <f aca="false">IFERROR(O91/F91,0)</f>
        <v>0</v>
      </c>
      <c r="Q91" s="211" t="str">
        <f aca="false">IF(AND(F91&lt;&gt;0,R91=0),"N","Y")</f>
        <v>Y</v>
      </c>
      <c r="R91" s="202" t="n">
        <f aca="false" t="array" ref="R91:R91">INDEX(_Rge_Data_3rd_CY,$B91,R$1)</f>
        <v>82573.6</v>
      </c>
      <c r="S91" s="202" t="n">
        <f aca="false" t="array" ref="S91:S91">INDEX(_Rge_Data_3rd_CY,$B91,S$1)</f>
        <v>40390</v>
      </c>
      <c r="T91" s="202" t="n">
        <f aca="false" t="array" ref="T91:T91">INDEX(_Rge_Data_3rd_CY,$B91,T$1)</f>
        <v>4830</v>
      </c>
      <c r="U91" s="202" t="n">
        <f aca="false" t="array" ref="U91:U91">INDEX(_Rge_Data_3rd_CY,$B91,U$1)</f>
        <v>0</v>
      </c>
      <c r="V91" s="202" t="n">
        <f aca="false" t="array" ref="V91:V91">INDEX(_Rge_Data_3rd_CY,$B91,V$1)</f>
        <v>8180</v>
      </c>
      <c r="W91" s="202" t="n">
        <f aca="false" t="array" ref="W91:W91">INDEX(_Rge_Data_3rd_CY,$B91,W$1)</f>
        <v>0</v>
      </c>
      <c r="X91" s="202" t="n">
        <f aca="false">INDEX(_Rge_Data_3rd_CY,$B91,X$1)</f>
        <v>0</v>
      </c>
      <c r="Y91" s="202" t="n">
        <f aca="false" t="array" ref="Y91:Y91">INDEX(_Rge_Data_3rd_CY,$B91,Y$1)</f>
        <v>0</v>
      </c>
      <c r="Z91" s="202" t="n">
        <f aca="false" t="array" ref="Z91:Z91">INDEX(_Rge_Data_3rd_CY,$B91,Z$1)</f>
        <v>53400</v>
      </c>
      <c r="AA91" s="202" t="n">
        <f aca="false">R91-Z91</f>
        <v>29173.6</v>
      </c>
      <c r="AB91" s="203" t="n">
        <f aca="false">IFERROR(AA91/R91,)</f>
        <v>0.353304203764884</v>
      </c>
      <c r="AC91" s="212" t="n">
        <f aca="false" t="array" ref="AC91:AC91">INDEX(_Rge_Data_3rd_CY,$B91,AC$1)</f>
        <v>0</v>
      </c>
      <c r="AD91" s="212" t="n">
        <f aca="false" t="array" ref="AD91:AD91">INDEX(_Rge_Data_3rd_CY,$B91,AD$1)</f>
        <v>0</v>
      </c>
      <c r="AE91" s="212" t="n">
        <f aca="false" t="array" ref="AE91:AE91">INDEX(_Rge_Data_3rd_CY,$B91,AE$1)</f>
        <v>4830</v>
      </c>
      <c r="AF91" s="212" t="n">
        <f aca="false" t="array" ref="AF91:AF91">INDEX(_Rge_Data_3rd_CY,$B91,AF$1)</f>
        <v>0</v>
      </c>
      <c r="AG91" s="212" t="n">
        <f aca="false" t="array" ref="AG91:AG91">INDEX(_Rge_Data_3rd_CY,$B91,AG$1)</f>
        <v>0</v>
      </c>
      <c r="AH91" s="212" t="n">
        <f aca="false" t="array" ref="AH91:AH91">INDEX(_Rge_Data_3rd_CY,$B91,AH$1)</f>
        <v>0</v>
      </c>
      <c r="AI91" s="212" t="n">
        <f aca="false">INDEX(_Rge_Data_3rd_CY,$B91,AI$1)</f>
        <v>0</v>
      </c>
      <c r="AJ91" s="212" t="n">
        <f aca="false" t="array" ref="AJ91:AJ91">INDEX(_Rge_Data_3rd_CY,$B91,AJ$1)</f>
        <v>0</v>
      </c>
      <c r="AK91" s="212" t="n">
        <f aca="false" t="array" ref="AK91:AK91">INDEX(_Rge_Data_3rd_CY,$B91,AK$1)</f>
        <v>4830</v>
      </c>
      <c r="AL91" s="212" t="n">
        <f aca="false">AK91+AN91+AO91</f>
        <v>7336.798944</v>
      </c>
      <c r="AM91" s="213" t="n">
        <f aca="false">IFERROR(AK91/Z91,0)</f>
        <v>0.0904494382022472</v>
      </c>
      <c r="AN91" s="214" t="n">
        <f aca="false">IFERROR(IF(AND($E91="OPEN",$AA91&gt;0),$AA91*_SoP*$AM91,IF(AND($E91="CLOSED",$AA91&gt;0),$AA91*_SoL*$AM91,0)),0)</f>
        <v>2506.798944</v>
      </c>
      <c r="AO91" s="214" t="n">
        <f aca="false">IFERROR(IF($AA91&lt;0,$AA91*_SoL,0),0)</f>
        <v>0</v>
      </c>
      <c r="AP91" s="215" t="n">
        <f aca="false">AK91+AN91</f>
        <v>7336.798944</v>
      </c>
      <c r="AQ91" s="215" t="n">
        <f aca="false">AC91-AO91</f>
        <v>0</v>
      </c>
      <c r="AR91" s="215" t="n">
        <f aca="false">AP91-AQ91</f>
        <v>7336.798944</v>
      </c>
      <c r="AS91" s="215" t="n">
        <f aca="false">IF($AR91&gt;=0,$AR91,0)</f>
        <v>7336.798944</v>
      </c>
      <c r="AT91" s="215" t="n">
        <f aca="false">IF($AR91&lt;=0,-$AR91,0)</f>
        <v>0</v>
      </c>
      <c r="AU91" s="214" t="n">
        <f aca="false">IF((R91-AC91)&lt;0,0,R91-AC91)</f>
        <v>82573.6</v>
      </c>
      <c r="AV91" s="214" t="n">
        <f aca="false">IF(AM91&gt;1,0,R91-AM91*R91)</f>
        <v>75104.8642696629</v>
      </c>
      <c r="AW91" s="216"/>
    </row>
    <row r="92" customFormat="false" ht="24.75" hidden="false" customHeight="true" outlineLevel="0" collapsed="false">
      <c r="A92" s="166"/>
      <c r="B92" s="208" t="n">
        <f aca="false">B91+1</f>
        <v>85</v>
      </c>
      <c r="C92" s="166"/>
      <c r="D92" s="209" t="str">
        <f aca="false" t="array" ref="D92:D92">INDEX(_Rge_Projectdata_3rd,$B92,MATCH("Project-ID",_Rge_Headline_Projectdata,0))</f>
        <v>P903691</v>
      </c>
      <c r="E92" s="210" t="str">
        <f aca="false" t="array" ref="E92:E92">INDEX(_Rge_Data_3rd_CY,$B92,E$1)</f>
        <v>Closed</v>
      </c>
      <c r="F92" s="199" t="n">
        <f aca="false">INDEX(_Rge_Data_3rd_CY,$B92,F$1)</f>
        <v>0</v>
      </c>
      <c r="G92" s="199" t="n">
        <f aca="false" t="array" ref="G92:G92">INDEX(_Rge_Data_3rd_CY,$B92,G$1)</f>
        <v>0</v>
      </c>
      <c r="H92" s="199" t="n">
        <f aca="false" t="array" ref="H92:H92">INDEX(_Rge_Data_3rd_CY,$B92,H$1)</f>
        <v>0</v>
      </c>
      <c r="I92" s="199" t="n">
        <f aca="false" t="array" ref="I92:I92">INDEX(_Rge_Data_3rd_CY,$B92,I$1)</f>
        <v>0</v>
      </c>
      <c r="J92" s="199" t="n">
        <f aca="false" t="array" ref="J92:J92">INDEX(_Rge_Data_3rd_CY,$B92,J$1)</f>
        <v>0</v>
      </c>
      <c r="K92" s="199" t="n">
        <f aca="false" t="array" ref="K92:K92">INDEX(_Rge_Data_3rd_CY,$B92,K$1)</f>
        <v>0</v>
      </c>
      <c r="L92" s="199" t="n">
        <f aca="false">INDEX(_Rge_Data_3rd_CY,$B92,L$1)</f>
        <v>0</v>
      </c>
      <c r="M92" s="199" t="n">
        <f aca="false" t="array" ref="M92:M92">INDEX(_Rge_Data_3rd_CY,$B92,M$1)</f>
        <v>0</v>
      </c>
      <c r="N92" s="199" t="n">
        <f aca="false" t="array" ref="N92:N92">INDEX(_Rge_Data_3rd_CY,$B92,N$1)</f>
        <v>0</v>
      </c>
      <c r="O92" s="199" t="n">
        <f aca="false">F92-N92</f>
        <v>0</v>
      </c>
      <c r="P92" s="200" t="n">
        <f aca="false">IFERROR(O92/F92,0)</f>
        <v>0</v>
      </c>
      <c r="Q92" s="211" t="str">
        <f aca="false">IF(AND(F92&lt;&gt;0,R92=0),"N","Y")</f>
        <v>Y</v>
      </c>
      <c r="R92" s="202" t="n">
        <f aca="false" t="array" ref="R92:R92">INDEX(_Rge_Data_3rd_CY,$B92,R$1)</f>
        <v>2959.6</v>
      </c>
      <c r="S92" s="202" t="n">
        <f aca="false" t="array" ref="S92:S92">INDEX(_Rge_Data_3rd_CY,$B92,S$1)</f>
        <v>1529.68</v>
      </c>
      <c r="T92" s="202" t="n">
        <f aca="false" t="array" ref="T92:T92">INDEX(_Rge_Data_3rd_CY,$B92,T$1)</f>
        <v>330</v>
      </c>
      <c r="U92" s="202" t="n">
        <f aca="false" t="array" ref="U92:U92">INDEX(_Rge_Data_3rd_CY,$B92,U$1)</f>
        <v>300</v>
      </c>
      <c r="V92" s="202" t="n">
        <f aca="false" t="array" ref="V92:V92">INDEX(_Rge_Data_3rd_CY,$B92,V$1)</f>
        <v>0</v>
      </c>
      <c r="W92" s="202" t="n">
        <f aca="false" t="array" ref="W92:W92">INDEX(_Rge_Data_3rd_CY,$B92,W$1)</f>
        <v>0</v>
      </c>
      <c r="X92" s="202" t="n">
        <f aca="false">INDEX(_Rge_Data_3rd_CY,$B92,X$1)</f>
        <v>0</v>
      </c>
      <c r="Y92" s="202" t="n">
        <f aca="false" t="array" ref="Y92:Y92">INDEX(_Rge_Data_3rd_CY,$B92,Y$1)</f>
        <v>0</v>
      </c>
      <c r="Z92" s="202" t="n">
        <f aca="false" t="array" ref="Z92:Z92">INDEX(_Rge_Data_3rd_CY,$B92,Z$1)</f>
        <v>2159.68</v>
      </c>
      <c r="AA92" s="202" t="n">
        <f aca="false">R92-Z92</f>
        <v>799.92</v>
      </c>
      <c r="AB92" s="203" t="n">
        <f aca="false">IFERROR(AA92/R92,)</f>
        <v>0.270279767536153</v>
      </c>
      <c r="AC92" s="212" t="n">
        <f aca="false" t="array" ref="AC92:AC92">INDEX(_Rge_Data_3rd_CY,$B92,AC$1)</f>
        <v>2959.6</v>
      </c>
      <c r="AD92" s="212" t="n">
        <f aca="false" t="array" ref="AD92:AD92">INDEX(_Rge_Data_3rd_CY,$B92,AD$1)</f>
        <v>1529.68</v>
      </c>
      <c r="AE92" s="212" t="n">
        <f aca="false" t="array" ref="AE92:AE92">INDEX(_Rge_Data_3rd_CY,$B92,AE$1)</f>
        <v>330</v>
      </c>
      <c r="AF92" s="212" t="n">
        <f aca="false" t="array" ref="AF92:AF92">INDEX(_Rge_Data_3rd_CY,$B92,AF$1)</f>
        <v>300</v>
      </c>
      <c r="AG92" s="212" t="n">
        <f aca="false" t="array" ref="AG92:AG92">INDEX(_Rge_Data_3rd_CY,$B92,AG$1)</f>
        <v>0</v>
      </c>
      <c r="AH92" s="212" t="n">
        <f aca="false" t="array" ref="AH92:AH92">INDEX(_Rge_Data_3rd_CY,$B92,AH$1)</f>
        <v>0</v>
      </c>
      <c r="AI92" s="212" t="n">
        <f aca="false">INDEX(_Rge_Data_3rd_CY,$B92,AI$1)</f>
        <v>0</v>
      </c>
      <c r="AJ92" s="212" t="n">
        <f aca="false" t="array" ref="AJ92:AJ92">INDEX(_Rge_Data_3rd_CY,$B92,AJ$1)</f>
        <v>0</v>
      </c>
      <c r="AK92" s="212" t="n">
        <f aca="false" t="array" ref="AK92:AK92">INDEX(_Rge_Data_3rd_CY,$B92,AK$1)</f>
        <v>2159.68</v>
      </c>
      <c r="AL92" s="212" t="n">
        <f aca="false">AK92+AN92+AO92</f>
        <v>2959.6</v>
      </c>
      <c r="AM92" s="213" t="n">
        <f aca="false">IFERROR(AK92/Z92,0)</f>
        <v>1</v>
      </c>
      <c r="AN92" s="214" t="n">
        <f aca="false">IFERROR(IF(AND($E92="OPEN",$AA92&gt;0),$AA92*_SoP*$AM92,IF(AND($E92="CLOSED",$AA92&gt;0),$AA92*_SoL*$AM92,0)),0)</f>
        <v>799.92</v>
      </c>
      <c r="AO92" s="214" t="n">
        <f aca="false">IFERROR(IF($AA92&lt;0,$AA92*_SoL,0),0)</f>
        <v>0</v>
      </c>
      <c r="AP92" s="215" t="n">
        <f aca="false">AK92+AN92</f>
        <v>2959.6</v>
      </c>
      <c r="AQ92" s="215" t="n">
        <f aca="false">AC92-AO92</f>
        <v>2959.6</v>
      </c>
      <c r="AR92" s="215" t="n">
        <f aca="false">AP92-AQ92</f>
        <v>0</v>
      </c>
      <c r="AS92" s="215" t="n">
        <f aca="false">IF($AR92&gt;=0,$AR92,0)</f>
        <v>0</v>
      </c>
      <c r="AT92" s="215" t="n">
        <f aca="false">IF($AR92&lt;=0,-$AR92,0)</f>
        <v>-0</v>
      </c>
      <c r="AU92" s="214" t="n">
        <f aca="false">IF((R92-AC92)&lt;0,0,R92-AC92)</f>
        <v>0</v>
      </c>
      <c r="AV92" s="214" t="n">
        <f aca="false">IF(AM92&gt;1,0,R92-AM92*R92)</f>
        <v>0</v>
      </c>
      <c r="AW92" s="216"/>
    </row>
    <row r="93" customFormat="false" ht="24.75" hidden="false" customHeight="true" outlineLevel="0" collapsed="false">
      <c r="A93" s="166"/>
      <c r="B93" s="208" t="n">
        <f aca="false">B92+1</f>
        <v>86</v>
      </c>
      <c r="C93" s="166"/>
      <c r="D93" s="209" t="str">
        <f aca="false" t="array" ref="D93:D93">INDEX(_Rge_Projectdata_3rd,$B93,MATCH("Project-ID",_Rge_Headline_Projectdata,0))</f>
        <v>P903692</v>
      </c>
      <c r="E93" s="210" t="str">
        <f aca="false" t="array" ref="E93:E93">INDEX(_Rge_Data_3rd_CY,$B93,E$1)</f>
        <v>Closed</v>
      </c>
      <c r="F93" s="199" t="n">
        <f aca="false">INDEX(_Rge_Data_3rd_CY,$B93,F$1)</f>
        <v>0</v>
      </c>
      <c r="G93" s="199" t="n">
        <f aca="false" t="array" ref="G93:G93">INDEX(_Rge_Data_3rd_CY,$B93,G$1)</f>
        <v>0</v>
      </c>
      <c r="H93" s="199" t="n">
        <f aca="false" t="array" ref="H93:H93">INDEX(_Rge_Data_3rd_CY,$B93,H$1)</f>
        <v>0</v>
      </c>
      <c r="I93" s="199" t="n">
        <f aca="false" t="array" ref="I93:I93">INDEX(_Rge_Data_3rd_CY,$B93,I$1)</f>
        <v>0</v>
      </c>
      <c r="J93" s="199" t="n">
        <f aca="false" t="array" ref="J93:J93">INDEX(_Rge_Data_3rd_CY,$B93,J$1)</f>
        <v>0</v>
      </c>
      <c r="K93" s="199" t="n">
        <f aca="false" t="array" ref="K93:K93">INDEX(_Rge_Data_3rd_CY,$B93,K$1)</f>
        <v>0</v>
      </c>
      <c r="L93" s="199" t="n">
        <f aca="false">INDEX(_Rge_Data_3rd_CY,$B93,L$1)</f>
        <v>0</v>
      </c>
      <c r="M93" s="199" t="n">
        <f aca="false" t="array" ref="M93:M93">INDEX(_Rge_Data_3rd_CY,$B93,M$1)</f>
        <v>0</v>
      </c>
      <c r="N93" s="199" t="n">
        <f aca="false" t="array" ref="N93:N93">INDEX(_Rge_Data_3rd_CY,$B93,N$1)</f>
        <v>0</v>
      </c>
      <c r="O93" s="199" t="n">
        <f aca="false">F93-N93</f>
        <v>0</v>
      </c>
      <c r="P93" s="200" t="n">
        <f aca="false">IFERROR(O93/F93,0)</f>
        <v>0</v>
      </c>
      <c r="Q93" s="211" t="str">
        <f aca="false">IF(AND(F93&lt;&gt;0,R93=0),"N","Y")</f>
        <v>Y</v>
      </c>
      <c r="R93" s="202" t="n">
        <f aca="false" t="array" ref="R93:R93">INDEX(_Rge_Data_3rd_CY,$B93,R$1)</f>
        <v>8819.25</v>
      </c>
      <c r="S93" s="202" t="n">
        <f aca="false" t="array" ref="S93:S93">INDEX(_Rge_Data_3rd_CY,$B93,S$1)</f>
        <v>1275</v>
      </c>
      <c r="T93" s="202" t="n">
        <f aca="false" t="array" ref="T93:T93">INDEX(_Rge_Data_3rd_CY,$B93,T$1)</f>
        <v>0</v>
      </c>
      <c r="U93" s="202" t="n">
        <f aca="false" t="array" ref="U93:U93">INDEX(_Rge_Data_3rd_CY,$B93,U$1)</f>
        <v>490</v>
      </c>
      <c r="V93" s="202" t="n">
        <f aca="false" t="array" ref="V93:V93">INDEX(_Rge_Data_3rd_CY,$B93,V$1)</f>
        <v>2753</v>
      </c>
      <c r="W93" s="202" t="n">
        <f aca="false" t="array" ref="W93:W93">INDEX(_Rge_Data_3rd_CY,$B93,W$1)</f>
        <v>0</v>
      </c>
      <c r="X93" s="202" t="n">
        <f aca="false">INDEX(_Rge_Data_3rd_CY,$B93,X$1)</f>
        <v>0</v>
      </c>
      <c r="Y93" s="202" t="n">
        <f aca="false" t="array" ref="Y93:Y93">INDEX(_Rge_Data_3rd_CY,$B93,Y$1)</f>
        <v>0</v>
      </c>
      <c r="Z93" s="202" t="n">
        <f aca="false" t="array" ref="Z93:Z93">INDEX(_Rge_Data_3rd_CY,$B93,Z$1)</f>
        <v>4518</v>
      </c>
      <c r="AA93" s="202" t="n">
        <f aca="false">R93-Z93</f>
        <v>4301.25</v>
      </c>
      <c r="AB93" s="203" t="n">
        <f aca="false">IFERROR(AA93/R93,)</f>
        <v>0.487711540096947</v>
      </c>
      <c r="AC93" s="212" t="n">
        <f aca="false" t="array" ref="AC93:AC93">INDEX(_Rge_Data_3rd_CY,$B93,AC$1)</f>
        <v>8919.25</v>
      </c>
      <c r="AD93" s="212" t="n">
        <f aca="false" t="array" ref="AD93:AD93">INDEX(_Rge_Data_3rd_CY,$B93,AD$1)</f>
        <v>1275</v>
      </c>
      <c r="AE93" s="212" t="n">
        <f aca="false" t="array" ref="AE93:AE93">INDEX(_Rge_Data_3rd_CY,$B93,AE$1)</f>
        <v>0</v>
      </c>
      <c r="AF93" s="212" t="n">
        <f aca="false" t="array" ref="AF93:AF93">INDEX(_Rge_Data_3rd_CY,$B93,AF$1)</f>
        <v>490</v>
      </c>
      <c r="AG93" s="212" t="n">
        <f aca="false" t="array" ref="AG93:AG93">INDEX(_Rge_Data_3rd_CY,$B93,AG$1)</f>
        <v>2753</v>
      </c>
      <c r="AH93" s="212" t="n">
        <f aca="false" t="array" ref="AH93:AH93">INDEX(_Rge_Data_3rd_CY,$B93,AH$1)</f>
        <v>0</v>
      </c>
      <c r="AI93" s="212" t="n">
        <f aca="false">INDEX(_Rge_Data_3rd_CY,$B93,AI$1)</f>
        <v>0</v>
      </c>
      <c r="AJ93" s="212" t="n">
        <f aca="false" t="array" ref="AJ93:AJ93">INDEX(_Rge_Data_3rd_CY,$B93,AJ$1)</f>
        <v>0</v>
      </c>
      <c r="AK93" s="212" t="n">
        <f aca="false" t="array" ref="AK93:AK93">INDEX(_Rge_Data_3rd_CY,$B93,AK$1)</f>
        <v>4518</v>
      </c>
      <c r="AL93" s="212" t="n">
        <f aca="false">AK93+AN93+AO93</f>
        <v>8819.25</v>
      </c>
      <c r="AM93" s="213" t="n">
        <f aca="false">IFERROR(AK93/Z93,0)</f>
        <v>1</v>
      </c>
      <c r="AN93" s="214" t="n">
        <f aca="false">IFERROR(IF(AND($E93="OPEN",$AA93&gt;0),$AA93*_SoP*$AM93,IF(AND($E93="CLOSED",$AA93&gt;0),$AA93*_SoL*$AM93,0)),0)</f>
        <v>4301.25</v>
      </c>
      <c r="AO93" s="214" t="n">
        <f aca="false">IFERROR(IF($AA93&lt;0,$AA93*_SoL,0),0)</f>
        <v>0</v>
      </c>
      <c r="AP93" s="215" t="n">
        <f aca="false">AK93+AN93</f>
        <v>8819.25</v>
      </c>
      <c r="AQ93" s="215" t="n">
        <f aca="false">AC93-AO93</f>
        <v>8919.25</v>
      </c>
      <c r="AR93" s="215" t="n">
        <f aca="false">AP93-AQ93</f>
        <v>-100</v>
      </c>
      <c r="AS93" s="215" t="n">
        <f aca="false">IF($AR93&gt;=0,$AR93,0)</f>
        <v>0</v>
      </c>
      <c r="AT93" s="215" t="n">
        <f aca="false">IF($AR93&lt;=0,-$AR93,0)</f>
        <v>100</v>
      </c>
      <c r="AU93" s="214" t="n">
        <f aca="false">IF((R93-AC93)&lt;0,0,R93-AC93)</f>
        <v>0</v>
      </c>
      <c r="AV93" s="214" t="n">
        <f aca="false">IF(AM93&gt;1,0,R93-AM93*R93)</f>
        <v>0</v>
      </c>
      <c r="AW93" s="216"/>
    </row>
    <row r="94" customFormat="false" ht="24.75" hidden="false" customHeight="true" outlineLevel="0" collapsed="false">
      <c r="A94" s="166"/>
      <c r="B94" s="208" t="n">
        <f aca="false">B93+1</f>
        <v>87</v>
      </c>
      <c r="C94" s="166"/>
      <c r="D94" s="209" t="str">
        <f aca="false" t="array" ref="D94:D94">INDEX(_Rge_Projectdata_3rd,$B94,MATCH("Project-ID",_Rge_Headline_Projectdata,0))</f>
        <v>P903695</v>
      </c>
      <c r="E94" s="210" t="str">
        <f aca="false" t="array" ref="E94:E94">INDEX(_Rge_Data_3rd_CY,$B94,E$1)</f>
        <v>Closed</v>
      </c>
      <c r="F94" s="199" t="n">
        <f aca="false">INDEX(_Rge_Data_3rd_CY,$B94,F$1)</f>
        <v>0</v>
      </c>
      <c r="G94" s="199" t="n">
        <f aca="false" t="array" ref="G94:G94">INDEX(_Rge_Data_3rd_CY,$B94,G$1)</f>
        <v>0</v>
      </c>
      <c r="H94" s="199" t="n">
        <f aca="false" t="array" ref="H94:H94">INDEX(_Rge_Data_3rd_CY,$B94,H$1)</f>
        <v>0</v>
      </c>
      <c r="I94" s="199" t="n">
        <f aca="false" t="array" ref="I94:I94">INDEX(_Rge_Data_3rd_CY,$B94,I$1)</f>
        <v>0</v>
      </c>
      <c r="J94" s="199" t="n">
        <f aca="false" t="array" ref="J94:J94">INDEX(_Rge_Data_3rd_CY,$B94,J$1)</f>
        <v>0</v>
      </c>
      <c r="K94" s="199" t="n">
        <f aca="false" t="array" ref="K94:K94">INDEX(_Rge_Data_3rd_CY,$B94,K$1)</f>
        <v>0</v>
      </c>
      <c r="L94" s="199" t="n">
        <f aca="false">INDEX(_Rge_Data_3rd_CY,$B94,L$1)</f>
        <v>0</v>
      </c>
      <c r="M94" s="199" t="n">
        <f aca="false" t="array" ref="M94:M94">INDEX(_Rge_Data_3rd_CY,$B94,M$1)</f>
        <v>0</v>
      </c>
      <c r="N94" s="199" t="n">
        <f aca="false" t="array" ref="N94:N94">INDEX(_Rge_Data_3rd_CY,$B94,N$1)</f>
        <v>0</v>
      </c>
      <c r="O94" s="199" t="n">
        <f aca="false">F94-N94</f>
        <v>0</v>
      </c>
      <c r="P94" s="200" t="n">
        <f aca="false">IFERROR(O94/F94,0)</f>
        <v>0</v>
      </c>
      <c r="Q94" s="211" t="str">
        <f aca="false">IF(AND(F94&lt;&gt;0,R94=0),"N","Y")</f>
        <v>Y</v>
      </c>
      <c r="R94" s="202" t="n">
        <f aca="false" t="array" ref="R94:R94">INDEX(_Rge_Data_3rd_CY,$B94,R$1)</f>
        <v>1722.1</v>
      </c>
      <c r="S94" s="202" t="n">
        <f aca="false" t="array" ref="S94:S94">INDEX(_Rge_Data_3rd_CY,$B94,S$1)</f>
        <v>0</v>
      </c>
      <c r="T94" s="202" t="n">
        <f aca="false" t="array" ref="T94:T94">INDEX(_Rge_Data_3rd_CY,$B94,T$1)</f>
        <v>0</v>
      </c>
      <c r="U94" s="202" t="n">
        <f aca="false" t="array" ref="U94:U94">INDEX(_Rge_Data_3rd_CY,$B94,U$1)</f>
        <v>0</v>
      </c>
      <c r="V94" s="202" t="n">
        <f aca="false" t="array" ref="V94:V94">INDEX(_Rge_Data_3rd_CY,$B94,V$1)</f>
        <v>1171.03</v>
      </c>
      <c r="W94" s="202" t="n">
        <f aca="false" t="array" ref="W94:W94">INDEX(_Rge_Data_3rd_CY,$B94,W$1)</f>
        <v>0</v>
      </c>
      <c r="X94" s="202" t="n">
        <f aca="false">INDEX(_Rge_Data_3rd_CY,$B94,X$1)</f>
        <v>0</v>
      </c>
      <c r="Y94" s="202" t="n">
        <f aca="false" t="array" ref="Y94:Y94">INDEX(_Rge_Data_3rd_CY,$B94,Y$1)</f>
        <v>0</v>
      </c>
      <c r="Z94" s="202" t="n">
        <f aca="false" t="array" ref="Z94:Z94">INDEX(_Rge_Data_3rd_CY,$B94,Z$1)</f>
        <v>1171.03</v>
      </c>
      <c r="AA94" s="202" t="n">
        <f aca="false">R94-Z94</f>
        <v>551.07</v>
      </c>
      <c r="AB94" s="203" t="n">
        <f aca="false">IFERROR(AA94/R94,)</f>
        <v>0.319998838627257</v>
      </c>
      <c r="AC94" s="212" t="n">
        <f aca="false" t="array" ref="AC94:AC94">INDEX(_Rge_Data_3rd_CY,$B94,AC$1)</f>
        <v>1722.1</v>
      </c>
      <c r="AD94" s="212" t="n">
        <f aca="false" t="array" ref="AD94:AD94">INDEX(_Rge_Data_3rd_CY,$B94,AD$1)</f>
        <v>0</v>
      </c>
      <c r="AE94" s="212" t="n">
        <f aca="false" t="array" ref="AE94:AE94">INDEX(_Rge_Data_3rd_CY,$B94,AE$1)</f>
        <v>0</v>
      </c>
      <c r="AF94" s="212" t="n">
        <f aca="false" t="array" ref="AF94:AF94">INDEX(_Rge_Data_3rd_CY,$B94,AF$1)</f>
        <v>0</v>
      </c>
      <c r="AG94" s="212" t="n">
        <f aca="false" t="array" ref="AG94:AG94">INDEX(_Rge_Data_3rd_CY,$B94,AG$1)</f>
        <v>1171.03</v>
      </c>
      <c r="AH94" s="212" t="n">
        <f aca="false" t="array" ref="AH94:AH94">INDEX(_Rge_Data_3rd_CY,$B94,AH$1)</f>
        <v>0</v>
      </c>
      <c r="AI94" s="212" t="n">
        <f aca="false">INDEX(_Rge_Data_3rd_CY,$B94,AI$1)</f>
        <v>0</v>
      </c>
      <c r="AJ94" s="212" t="n">
        <f aca="false" t="array" ref="AJ94:AJ94">INDEX(_Rge_Data_3rd_CY,$B94,AJ$1)</f>
        <v>0</v>
      </c>
      <c r="AK94" s="212" t="n">
        <f aca="false" t="array" ref="AK94:AK94">INDEX(_Rge_Data_3rd_CY,$B94,AK$1)</f>
        <v>1171.03</v>
      </c>
      <c r="AL94" s="212" t="n">
        <f aca="false">AK94+AN94+AO94</f>
        <v>1722.1</v>
      </c>
      <c r="AM94" s="213" t="n">
        <f aca="false">IFERROR(AK94/Z94,0)</f>
        <v>1</v>
      </c>
      <c r="AN94" s="214" t="n">
        <f aca="false">IFERROR(IF(AND($E94="OPEN",$AA94&gt;0),$AA94*_SoP*$AM94,IF(AND($E94="CLOSED",$AA94&gt;0),$AA94*_SoL*$AM94,0)),0)</f>
        <v>551.07</v>
      </c>
      <c r="AO94" s="214" t="n">
        <f aca="false">IFERROR(IF($AA94&lt;0,$AA94*_SoL,0),0)</f>
        <v>0</v>
      </c>
      <c r="AP94" s="215" t="n">
        <f aca="false">AK94+AN94</f>
        <v>1722.1</v>
      </c>
      <c r="AQ94" s="215" t="n">
        <f aca="false">AC94-AO94</f>
        <v>1722.1</v>
      </c>
      <c r="AR94" s="215" t="n">
        <f aca="false">AP94-AQ94</f>
        <v>0</v>
      </c>
      <c r="AS94" s="215" t="n">
        <f aca="false">IF($AR94&gt;=0,$AR94,0)</f>
        <v>0</v>
      </c>
      <c r="AT94" s="215" t="n">
        <f aca="false">IF($AR94&lt;=0,-$AR94,0)</f>
        <v>-0</v>
      </c>
      <c r="AU94" s="214" t="n">
        <f aca="false">IF((R94-AC94)&lt;0,0,R94-AC94)</f>
        <v>0</v>
      </c>
      <c r="AV94" s="214" t="n">
        <f aca="false">IF(AM94&gt;1,0,R94-AM94*R94)</f>
        <v>0</v>
      </c>
      <c r="AW94" s="216"/>
    </row>
    <row r="95" customFormat="false" ht="24.75" hidden="false" customHeight="true" outlineLevel="0" collapsed="false">
      <c r="A95" s="166"/>
      <c r="B95" s="208" t="n">
        <f aca="false">B94+1</f>
        <v>88</v>
      </c>
      <c r="C95" s="166"/>
      <c r="D95" s="209" t="str">
        <f aca="false" t="array" ref="D95:D95">INDEX(_Rge_Projectdata_3rd,$B95,MATCH("Project-ID",_Rge_Headline_Projectdata,0))</f>
        <v>P903696</v>
      </c>
      <c r="E95" s="210" t="str">
        <f aca="false" t="array" ref="E95:E95">INDEX(_Rge_Data_3rd_CY,$B95,E$1)</f>
        <v>Closed</v>
      </c>
      <c r="F95" s="199" t="n">
        <f aca="false">INDEX(_Rge_Data_3rd_CY,$B95,F$1)</f>
        <v>0</v>
      </c>
      <c r="G95" s="199" t="n">
        <f aca="false" t="array" ref="G95:G95">INDEX(_Rge_Data_3rd_CY,$B95,G$1)</f>
        <v>0</v>
      </c>
      <c r="H95" s="199" t="n">
        <f aca="false" t="array" ref="H95:H95">INDEX(_Rge_Data_3rd_CY,$B95,H$1)</f>
        <v>0</v>
      </c>
      <c r="I95" s="199" t="n">
        <f aca="false" t="array" ref="I95:I95">INDEX(_Rge_Data_3rd_CY,$B95,I$1)</f>
        <v>0</v>
      </c>
      <c r="J95" s="199" t="n">
        <f aca="false" t="array" ref="J95:J95">INDEX(_Rge_Data_3rd_CY,$B95,J$1)</f>
        <v>0</v>
      </c>
      <c r="K95" s="199" t="n">
        <f aca="false" t="array" ref="K95:K95">INDEX(_Rge_Data_3rd_CY,$B95,K$1)</f>
        <v>0</v>
      </c>
      <c r="L95" s="199" t="n">
        <f aca="false">INDEX(_Rge_Data_3rd_CY,$B95,L$1)</f>
        <v>0</v>
      </c>
      <c r="M95" s="199" t="n">
        <f aca="false" t="array" ref="M95:M95">INDEX(_Rge_Data_3rd_CY,$B95,M$1)</f>
        <v>0</v>
      </c>
      <c r="N95" s="199" t="n">
        <f aca="false" t="array" ref="N95:N95">INDEX(_Rge_Data_3rd_CY,$B95,N$1)</f>
        <v>0</v>
      </c>
      <c r="O95" s="199" t="n">
        <f aca="false">F95-N95</f>
        <v>0</v>
      </c>
      <c r="P95" s="200" t="n">
        <f aca="false">IFERROR(O95/F95,0)</f>
        <v>0</v>
      </c>
      <c r="Q95" s="211" t="str">
        <f aca="false">IF(AND(F95&lt;&gt;0,R95=0),"N","Y")</f>
        <v>Y</v>
      </c>
      <c r="R95" s="202" t="n">
        <f aca="false" t="array" ref="R95:R95">INDEX(_Rge_Data_3rd_CY,$B95,R$1)</f>
        <v>8554</v>
      </c>
      <c r="S95" s="202" t="n">
        <f aca="false" t="array" ref="S95:S95">INDEX(_Rge_Data_3rd_CY,$B95,S$1)</f>
        <v>5277.62</v>
      </c>
      <c r="T95" s="202" t="n">
        <f aca="false" t="array" ref="T95:T95">INDEX(_Rge_Data_3rd_CY,$B95,T$1)</f>
        <v>0</v>
      </c>
      <c r="U95" s="202" t="n">
        <f aca="false" t="array" ref="U95:U95">INDEX(_Rge_Data_3rd_CY,$B95,U$1)</f>
        <v>167</v>
      </c>
      <c r="V95" s="202" t="n">
        <f aca="false" t="array" ref="V95:V95">INDEX(_Rge_Data_3rd_CY,$B95,V$1)</f>
        <v>0</v>
      </c>
      <c r="W95" s="202" t="n">
        <f aca="false" t="array" ref="W95:W95">INDEX(_Rge_Data_3rd_CY,$B95,W$1)</f>
        <v>0</v>
      </c>
      <c r="X95" s="202" t="n">
        <f aca="false">INDEX(_Rge_Data_3rd_CY,$B95,X$1)</f>
        <v>0</v>
      </c>
      <c r="Y95" s="202" t="n">
        <f aca="false" t="array" ref="Y95:Y95">INDEX(_Rge_Data_3rd_CY,$B95,Y$1)</f>
        <v>0</v>
      </c>
      <c r="Z95" s="202" t="n">
        <f aca="false" t="array" ref="Z95:Z95">INDEX(_Rge_Data_3rd_CY,$B95,Z$1)</f>
        <v>5444.62</v>
      </c>
      <c r="AA95" s="202" t="n">
        <f aca="false">R95-Z95</f>
        <v>3109.38</v>
      </c>
      <c r="AB95" s="203" t="n">
        <f aca="false">IFERROR(AA95/R95,)</f>
        <v>0.363500116904372</v>
      </c>
      <c r="AC95" s="212" t="n">
        <f aca="false" t="array" ref="AC95:AC95">INDEX(_Rge_Data_3rd_CY,$B95,AC$1)</f>
        <v>8554</v>
      </c>
      <c r="AD95" s="212" t="n">
        <f aca="false" t="array" ref="AD95:AD95">INDEX(_Rge_Data_3rd_CY,$B95,AD$1)</f>
        <v>5277.62</v>
      </c>
      <c r="AE95" s="212" t="n">
        <f aca="false" t="array" ref="AE95:AE95">INDEX(_Rge_Data_3rd_CY,$B95,AE$1)</f>
        <v>0</v>
      </c>
      <c r="AF95" s="212" t="n">
        <f aca="false" t="array" ref="AF95:AF95">INDEX(_Rge_Data_3rd_CY,$B95,AF$1)</f>
        <v>167</v>
      </c>
      <c r="AG95" s="212" t="n">
        <f aca="false" t="array" ref="AG95:AG95">INDEX(_Rge_Data_3rd_CY,$B95,AG$1)</f>
        <v>0</v>
      </c>
      <c r="AH95" s="212" t="n">
        <f aca="false" t="array" ref="AH95:AH95">INDEX(_Rge_Data_3rd_CY,$B95,AH$1)</f>
        <v>0</v>
      </c>
      <c r="AI95" s="212" t="n">
        <f aca="false">INDEX(_Rge_Data_3rd_CY,$B95,AI$1)</f>
        <v>0</v>
      </c>
      <c r="AJ95" s="212" t="n">
        <f aca="false" t="array" ref="AJ95:AJ95">INDEX(_Rge_Data_3rd_CY,$B95,AJ$1)</f>
        <v>0</v>
      </c>
      <c r="AK95" s="212" t="n">
        <f aca="false" t="array" ref="AK95:AK95">INDEX(_Rge_Data_3rd_CY,$B95,AK$1)</f>
        <v>5444.62</v>
      </c>
      <c r="AL95" s="212" t="n">
        <f aca="false">AK95+AN95+AO95</f>
        <v>8554</v>
      </c>
      <c r="AM95" s="213" t="n">
        <f aca="false">IFERROR(AK95/Z95,0)</f>
        <v>1</v>
      </c>
      <c r="AN95" s="214" t="n">
        <f aca="false">IFERROR(IF(AND($E95="OPEN",$AA95&gt;0),$AA95*_SoP*$AM95,IF(AND($E95="CLOSED",$AA95&gt;0),$AA95*_SoL*$AM95,0)),0)</f>
        <v>3109.38</v>
      </c>
      <c r="AO95" s="214" t="n">
        <f aca="false">IFERROR(IF($AA95&lt;0,$AA95*_SoL,0),0)</f>
        <v>0</v>
      </c>
      <c r="AP95" s="215" t="n">
        <f aca="false">AK95+AN95</f>
        <v>8554</v>
      </c>
      <c r="AQ95" s="215" t="n">
        <f aca="false">AC95-AO95</f>
        <v>8554</v>
      </c>
      <c r="AR95" s="215" t="n">
        <f aca="false">AP95-AQ95</f>
        <v>0</v>
      </c>
      <c r="AS95" s="215" t="n">
        <f aca="false">IF($AR95&gt;=0,$AR95,0)</f>
        <v>0</v>
      </c>
      <c r="AT95" s="215" t="n">
        <f aca="false">IF($AR95&lt;=0,-$AR95,0)</f>
        <v>-0</v>
      </c>
      <c r="AU95" s="214" t="n">
        <f aca="false">IF((R95-AC95)&lt;0,0,R95-AC95)</f>
        <v>0</v>
      </c>
      <c r="AV95" s="214" t="n">
        <f aca="false">IF(AM95&gt;1,0,R95-AM95*R95)</f>
        <v>0</v>
      </c>
      <c r="AW95" s="216"/>
    </row>
    <row r="96" customFormat="false" ht="24.75" hidden="false" customHeight="true" outlineLevel="0" collapsed="false">
      <c r="A96" s="166"/>
      <c r="B96" s="208" t="n">
        <f aca="false">B95+1</f>
        <v>89</v>
      </c>
      <c r="C96" s="166"/>
      <c r="D96" s="209" t="str">
        <f aca="false" t="array" ref="D96:D96">INDEX(_Rge_Projectdata_3rd,$B96,MATCH("Project-ID",_Rge_Headline_Projectdata,0))</f>
        <v>P903697</v>
      </c>
      <c r="E96" s="210" t="str">
        <f aca="false" t="array" ref="E96:E96">INDEX(_Rge_Data_3rd_CY,$B96,E$1)</f>
        <v>Open</v>
      </c>
      <c r="F96" s="199" t="n">
        <f aca="false">INDEX(_Rge_Data_3rd_CY,$B96,F$1)</f>
        <v>0</v>
      </c>
      <c r="G96" s="199" t="n">
        <f aca="false" t="array" ref="G96:G96">INDEX(_Rge_Data_3rd_CY,$B96,G$1)</f>
        <v>0</v>
      </c>
      <c r="H96" s="199" t="n">
        <f aca="false" t="array" ref="H96:H96">INDEX(_Rge_Data_3rd_CY,$B96,H$1)</f>
        <v>0</v>
      </c>
      <c r="I96" s="199" t="n">
        <f aca="false" t="array" ref="I96:I96">INDEX(_Rge_Data_3rd_CY,$B96,I$1)</f>
        <v>0</v>
      </c>
      <c r="J96" s="199" t="n">
        <f aca="false" t="array" ref="J96:J96">INDEX(_Rge_Data_3rd_CY,$B96,J$1)</f>
        <v>0</v>
      </c>
      <c r="K96" s="199" t="n">
        <f aca="false" t="array" ref="K96:K96">INDEX(_Rge_Data_3rd_CY,$B96,K$1)</f>
        <v>0</v>
      </c>
      <c r="L96" s="199" t="n">
        <f aca="false">INDEX(_Rge_Data_3rd_CY,$B96,L$1)</f>
        <v>0</v>
      </c>
      <c r="M96" s="199" t="n">
        <f aca="false" t="array" ref="M96:M96">INDEX(_Rge_Data_3rd_CY,$B96,M$1)</f>
        <v>0</v>
      </c>
      <c r="N96" s="199" t="n">
        <f aca="false" t="array" ref="N96:N96">INDEX(_Rge_Data_3rd_CY,$B96,N$1)</f>
        <v>0</v>
      </c>
      <c r="O96" s="199" t="n">
        <f aca="false">F96-N96</f>
        <v>0</v>
      </c>
      <c r="P96" s="200" t="n">
        <f aca="false">IFERROR(O96/F96,0)</f>
        <v>0</v>
      </c>
      <c r="Q96" s="211" t="str">
        <f aca="false">IF(AND(F96&lt;&gt;0,R96=0),"N","Y")</f>
        <v>Y</v>
      </c>
      <c r="R96" s="202" t="n">
        <f aca="false" t="array" ref="R96:R96">INDEX(_Rge_Data_3rd_CY,$B96,R$1)</f>
        <v>6120</v>
      </c>
      <c r="S96" s="202" t="n">
        <f aca="false" t="array" ref="S96:S96">INDEX(_Rge_Data_3rd_CY,$B96,S$1)</f>
        <v>3168.68</v>
      </c>
      <c r="T96" s="202" t="n">
        <f aca="false" t="array" ref="T96:T96">INDEX(_Rge_Data_3rd_CY,$B96,T$1)</f>
        <v>812.5</v>
      </c>
      <c r="U96" s="202" t="n">
        <f aca="false" t="array" ref="U96:U96">INDEX(_Rge_Data_3rd_CY,$B96,U$1)</f>
        <v>600</v>
      </c>
      <c r="V96" s="202" t="n">
        <f aca="false" t="array" ref="V96:V96">INDEX(_Rge_Data_3rd_CY,$B96,V$1)</f>
        <v>0</v>
      </c>
      <c r="W96" s="202" t="n">
        <f aca="false" t="array" ref="W96:W96">INDEX(_Rge_Data_3rd_CY,$B96,W$1)</f>
        <v>0</v>
      </c>
      <c r="X96" s="202" t="n">
        <f aca="false">INDEX(_Rge_Data_3rd_CY,$B96,X$1)</f>
        <v>0</v>
      </c>
      <c r="Y96" s="202" t="n">
        <f aca="false" t="array" ref="Y96:Y96">INDEX(_Rge_Data_3rd_CY,$B96,Y$1)</f>
        <v>0</v>
      </c>
      <c r="Z96" s="202" t="n">
        <f aca="false" t="array" ref="Z96:Z96">INDEX(_Rge_Data_3rd_CY,$B96,Z$1)</f>
        <v>4581.18</v>
      </c>
      <c r="AA96" s="202" t="n">
        <f aca="false">R96-Z96</f>
        <v>1538.82</v>
      </c>
      <c r="AB96" s="203" t="n">
        <f aca="false">IFERROR(AA96/R96,)</f>
        <v>0.251441176470588</v>
      </c>
      <c r="AC96" s="212" t="n">
        <f aca="false" t="array" ref="AC96:AC96">INDEX(_Rge_Data_3rd_CY,$B96,AC$1)</f>
        <v>0</v>
      </c>
      <c r="AD96" s="212" t="n">
        <f aca="false" t="array" ref="AD96:AD96">INDEX(_Rge_Data_3rd_CY,$B96,AD$1)</f>
        <v>700</v>
      </c>
      <c r="AE96" s="212" t="n">
        <f aca="false" t="array" ref="AE96:AE96">INDEX(_Rge_Data_3rd_CY,$B96,AE$1)</f>
        <v>750</v>
      </c>
      <c r="AF96" s="212" t="n">
        <f aca="false" t="array" ref="AF96:AF96">INDEX(_Rge_Data_3rd_CY,$B96,AF$1)</f>
        <v>0</v>
      </c>
      <c r="AG96" s="212" t="n">
        <f aca="false" t="array" ref="AG96:AG96">INDEX(_Rge_Data_3rd_CY,$B96,AG$1)</f>
        <v>0</v>
      </c>
      <c r="AH96" s="212" t="n">
        <f aca="false" t="array" ref="AH96:AH96">INDEX(_Rge_Data_3rd_CY,$B96,AH$1)</f>
        <v>0</v>
      </c>
      <c r="AI96" s="212" t="n">
        <f aca="false">INDEX(_Rge_Data_3rd_CY,$B96,AI$1)</f>
        <v>0</v>
      </c>
      <c r="AJ96" s="212" t="n">
        <f aca="false" t="array" ref="AJ96:AJ96">INDEX(_Rge_Data_3rd_CY,$B96,AJ$1)</f>
        <v>0</v>
      </c>
      <c r="AK96" s="212" t="n">
        <f aca="false" t="array" ref="AK96:AK96">INDEX(_Rge_Data_3rd_CY,$B96,AK$1)</f>
        <v>1450</v>
      </c>
      <c r="AL96" s="212" t="n">
        <f aca="false">AK96+AN96+AO96</f>
        <v>1912.7027425</v>
      </c>
      <c r="AM96" s="213" t="n">
        <f aca="false">IFERROR(AK96/Z96,0)</f>
        <v>0.316512339615557</v>
      </c>
      <c r="AN96" s="214" t="n">
        <f aca="false">IFERROR(IF(AND($E96="OPEN",$AA96&gt;0),$AA96*_SoP*$AM96,IF(AND($E96="CLOSED",$AA96&gt;0),$AA96*_SoL*$AM96,0)),0)</f>
        <v>462.7027425</v>
      </c>
      <c r="AO96" s="214" t="n">
        <f aca="false">IFERROR(IF($AA96&lt;0,$AA96*_SoL,0),0)</f>
        <v>0</v>
      </c>
      <c r="AP96" s="215" t="n">
        <f aca="false">AK96+AN96</f>
        <v>1912.7027425</v>
      </c>
      <c r="AQ96" s="215" t="n">
        <f aca="false">AC96-AO96</f>
        <v>0</v>
      </c>
      <c r="AR96" s="215" t="n">
        <f aca="false">AP96-AQ96</f>
        <v>1912.7027425</v>
      </c>
      <c r="AS96" s="215" t="n">
        <f aca="false">IF($AR96&gt;=0,$AR96,0)</f>
        <v>1912.7027425</v>
      </c>
      <c r="AT96" s="215" t="n">
        <f aca="false">IF($AR96&lt;=0,-$AR96,0)</f>
        <v>0</v>
      </c>
      <c r="AU96" s="214" t="n">
        <f aca="false">IF((R96-AC96)&lt;0,0,R96-AC96)</f>
        <v>6120</v>
      </c>
      <c r="AV96" s="214" t="n">
        <f aca="false">IF(AM96&gt;1,0,R96-AM96*R96)</f>
        <v>4182.94448155279</v>
      </c>
      <c r="AW96" s="216"/>
    </row>
    <row r="97" customFormat="false" ht="24.75" hidden="false" customHeight="true" outlineLevel="0" collapsed="false">
      <c r="A97" s="166"/>
      <c r="B97" s="208" t="n">
        <f aca="false">B96+1</f>
        <v>90</v>
      </c>
      <c r="C97" s="166"/>
      <c r="D97" s="209" t="str">
        <f aca="false" t="array" ref="D97:D97">INDEX(_Rge_Projectdata_3rd,$B97,MATCH("Project-ID",_Rge_Headline_Projectdata,0))</f>
        <v>P903698</v>
      </c>
      <c r="E97" s="210" t="str">
        <f aca="false" t="array" ref="E97:E97">INDEX(_Rge_Data_3rd_CY,$B97,E$1)</f>
        <v>Open</v>
      </c>
      <c r="F97" s="199" t="n">
        <f aca="false">INDEX(_Rge_Data_3rd_CY,$B97,F$1)</f>
        <v>0</v>
      </c>
      <c r="G97" s="199" t="n">
        <f aca="false" t="array" ref="G97:G97">INDEX(_Rge_Data_3rd_CY,$B97,G$1)</f>
        <v>0</v>
      </c>
      <c r="H97" s="199" t="n">
        <f aca="false" t="array" ref="H97:H97">INDEX(_Rge_Data_3rd_CY,$B97,H$1)</f>
        <v>0</v>
      </c>
      <c r="I97" s="199" t="n">
        <f aca="false" t="array" ref="I97:I97">INDEX(_Rge_Data_3rd_CY,$B97,I$1)</f>
        <v>0</v>
      </c>
      <c r="J97" s="199" t="n">
        <f aca="false" t="array" ref="J97:J97">INDEX(_Rge_Data_3rd_CY,$B97,J$1)</f>
        <v>0</v>
      </c>
      <c r="K97" s="199" t="n">
        <f aca="false" t="array" ref="K97:K97">INDEX(_Rge_Data_3rd_CY,$B97,K$1)</f>
        <v>0</v>
      </c>
      <c r="L97" s="199" t="n">
        <f aca="false">INDEX(_Rge_Data_3rd_CY,$B97,L$1)</f>
        <v>0</v>
      </c>
      <c r="M97" s="199" t="n">
        <f aca="false" t="array" ref="M97:M97">INDEX(_Rge_Data_3rd_CY,$B97,M$1)</f>
        <v>0</v>
      </c>
      <c r="N97" s="199" t="n">
        <f aca="false" t="array" ref="N97:N97">INDEX(_Rge_Data_3rd_CY,$B97,N$1)</f>
        <v>0</v>
      </c>
      <c r="O97" s="199" t="n">
        <f aca="false">F97-N97</f>
        <v>0</v>
      </c>
      <c r="P97" s="200" t="n">
        <f aca="false">IFERROR(O97/F97,0)</f>
        <v>0</v>
      </c>
      <c r="Q97" s="211" t="str">
        <f aca="false">IF(AND(F97&lt;&gt;0,R97=0),"N","Y")</f>
        <v>Y</v>
      </c>
      <c r="R97" s="202" t="n">
        <f aca="false" t="array" ref="R97:R97">INDEX(_Rge_Data_3rd_CY,$B97,R$1)</f>
        <v>49980</v>
      </c>
      <c r="S97" s="202" t="n">
        <f aca="false" t="array" ref="S97:S97">INDEX(_Rge_Data_3rd_CY,$B97,S$1)</f>
        <v>27567.57</v>
      </c>
      <c r="T97" s="202" t="n">
        <f aca="false" t="array" ref="T97:T97">INDEX(_Rge_Data_3rd_CY,$B97,T$1)</f>
        <v>1300</v>
      </c>
      <c r="U97" s="202" t="n">
        <f aca="false" t="array" ref="U97:U97">INDEX(_Rge_Data_3rd_CY,$B97,U$1)</f>
        <v>0</v>
      </c>
      <c r="V97" s="202" t="n">
        <f aca="false" t="array" ref="V97:V97">INDEX(_Rge_Data_3rd_CY,$B97,V$1)</f>
        <v>0</v>
      </c>
      <c r="W97" s="202" t="n">
        <f aca="false" t="array" ref="W97:W97">INDEX(_Rge_Data_3rd_CY,$B97,W$1)</f>
        <v>0</v>
      </c>
      <c r="X97" s="202" t="n">
        <f aca="false">INDEX(_Rge_Data_3rd_CY,$B97,X$1)</f>
        <v>0</v>
      </c>
      <c r="Y97" s="202" t="n">
        <f aca="false" t="array" ref="Y97:Y97">INDEX(_Rge_Data_3rd_CY,$B97,Y$1)</f>
        <v>0</v>
      </c>
      <c r="Z97" s="202" t="n">
        <f aca="false" t="array" ref="Z97:Z97">INDEX(_Rge_Data_3rd_CY,$B97,Z$1)</f>
        <v>28867.57</v>
      </c>
      <c r="AA97" s="202" t="n">
        <f aca="false">R97-Z97</f>
        <v>21112.43</v>
      </c>
      <c r="AB97" s="203" t="n">
        <f aca="false">IFERROR(AA97/R97,)</f>
        <v>0.422417567026811</v>
      </c>
      <c r="AC97" s="212" t="n">
        <f aca="false" t="array" ref="AC97:AC97">INDEX(_Rge_Data_3rd_CY,$B97,AC$1)</f>
        <v>0</v>
      </c>
      <c r="AD97" s="212" t="n">
        <f aca="false" t="array" ref="AD97:AD97">INDEX(_Rge_Data_3rd_CY,$B97,AD$1)</f>
        <v>0</v>
      </c>
      <c r="AE97" s="212" t="n">
        <f aca="false" t="array" ref="AE97:AE97">INDEX(_Rge_Data_3rd_CY,$B97,AE$1)</f>
        <v>0</v>
      </c>
      <c r="AF97" s="212" t="n">
        <f aca="false" t="array" ref="AF97:AF97">INDEX(_Rge_Data_3rd_CY,$B97,AF$1)</f>
        <v>0</v>
      </c>
      <c r="AG97" s="212" t="n">
        <f aca="false" t="array" ref="AG97:AG97">INDEX(_Rge_Data_3rd_CY,$B97,AG$1)</f>
        <v>0</v>
      </c>
      <c r="AH97" s="212" t="n">
        <f aca="false" t="array" ref="AH97:AH97">INDEX(_Rge_Data_3rd_CY,$B97,AH$1)</f>
        <v>0</v>
      </c>
      <c r="AI97" s="212" t="n">
        <f aca="false">INDEX(_Rge_Data_3rd_CY,$B97,AI$1)</f>
        <v>0</v>
      </c>
      <c r="AJ97" s="212" t="n">
        <f aca="false" t="array" ref="AJ97:AJ97">INDEX(_Rge_Data_3rd_CY,$B97,AJ$1)</f>
        <v>0</v>
      </c>
      <c r="AK97" s="212" t="n">
        <f aca="false" t="array" ref="AK97:AK97">INDEX(_Rge_Data_3rd_CY,$B97,AK$1)</f>
        <v>0</v>
      </c>
      <c r="AL97" s="212" t="n">
        <f aca="false">AK97+AN97+AO97</f>
        <v>0</v>
      </c>
      <c r="AM97" s="213" t="n">
        <f aca="false">IFERROR(AK97/Z97,0)</f>
        <v>0</v>
      </c>
      <c r="AN97" s="214" t="n">
        <f aca="false">IFERROR(IF(AND($E97="OPEN",$AA97&gt;0),$AA97*_SoP*$AM97,IF(AND($E97="CLOSED",$AA97&gt;0),$AA97*_SoL*$AM97,0)),0)</f>
        <v>0</v>
      </c>
      <c r="AO97" s="214" t="n">
        <f aca="false">IFERROR(IF($AA97&lt;0,$AA97*_SoL,0),0)</f>
        <v>0</v>
      </c>
      <c r="AP97" s="215" t="n">
        <f aca="false">AK97+AN97</f>
        <v>0</v>
      </c>
      <c r="AQ97" s="215" t="n">
        <f aca="false">AC97-AO97</f>
        <v>0</v>
      </c>
      <c r="AR97" s="215" t="n">
        <f aca="false">AP97-AQ97</f>
        <v>0</v>
      </c>
      <c r="AS97" s="215" t="n">
        <f aca="false">IF($AR97&gt;=0,$AR97,0)</f>
        <v>0</v>
      </c>
      <c r="AT97" s="215" t="n">
        <f aca="false">IF($AR97&lt;=0,-$AR97,0)</f>
        <v>-0</v>
      </c>
      <c r="AU97" s="214" t="n">
        <f aca="false">IF((R97-AC97)&lt;0,0,R97-AC97)</f>
        <v>49980</v>
      </c>
      <c r="AV97" s="214" t="n">
        <f aca="false">IF(AM97&gt;1,0,R97-AM97*R97)</f>
        <v>49980</v>
      </c>
      <c r="AW97" s="216"/>
    </row>
    <row r="98" customFormat="false" ht="24.75" hidden="false" customHeight="true" outlineLevel="0" collapsed="false">
      <c r="A98" s="166"/>
      <c r="B98" s="208" t="n">
        <f aca="false">B97+1</f>
        <v>91</v>
      </c>
      <c r="C98" s="166"/>
      <c r="D98" s="209" t="str">
        <f aca="false" t="array" ref="D98:D98">INDEX(_Rge_Projectdata_3rd,$B98,MATCH("Project-ID",_Rge_Headline_Projectdata,0))</f>
        <v>P903701</v>
      </c>
      <c r="E98" s="210" t="str">
        <f aca="false" t="array" ref="E98:E98">INDEX(_Rge_Data_3rd_CY,$B98,E$1)</f>
        <v>Closed</v>
      </c>
      <c r="F98" s="199" t="n">
        <f aca="false">INDEX(_Rge_Data_3rd_CY,$B98,F$1)</f>
        <v>0</v>
      </c>
      <c r="G98" s="199" t="n">
        <f aca="false" t="array" ref="G98:G98">INDEX(_Rge_Data_3rd_CY,$B98,G$1)</f>
        <v>0</v>
      </c>
      <c r="H98" s="199" t="n">
        <f aca="false" t="array" ref="H98:H98">INDEX(_Rge_Data_3rd_CY,$B98,H$1)</f>
        <v>0</v>
      </c>
      <c r="I98" s="199" t="n">
        <f aca="false" t="array" ref="I98:I98">INDEX(_Rge_Data_3rd_CY,$B98,I$1)</f>
        <v>0</v>
      </c>
      <c r="J98" s="199" t="n">
        <f aca="false" t="array" ref="J98:J98">INDEX(_Rge_Data_3rd_CY,$B98,J$1)</f>
        <v>0</v>
      </c>
      <c r="K98" s="199" t="n">
        <f aca="false" t="array" ref="K98:K98">INDEX(_Rge_Data_3rd_CY,$B98,K$1)</f>
        <v>0</v>
      </c>
      <c r="L98" s="199" t="n">
        <f aca="false">INDEX(_Rge_Data_3rd_CY,$B98,L$1)</f>
        <v>0</v>
      </c>
      <c r="M98" s="199" t="n">
        <f aca="false" t="array" ref="M98:M98">INDEX(_Rge_Data_3rd_CY,$B98,M$1)</f>
        <v>0</v>
      </c>
      <c r="N98" s="199" t="n">
        <f aca="false" t="array" ref="N98:N98">INDEX(_Rge_Data_3rd_CY,$B98,N$1)</f>
        <v>0</v>
      </c>
      <c r="O98" s="199" t="n">
        <f aca="false">F98-N98</f>
        <v>0</v>
      </c>
      <c r="P98" s="200" t="n">
        <f aca="false">IFERROR(O98/F98,0)</f>
        <v>0</v>
      </c>
      <c r="Q98" s="211" t="str">
        <f aca="false">IF(AND(F98&lt;&gt;0,R98=0),"N","Y")</f>
        <v>Y</v>
      </c>
      <c r="R98" s="202" t="n">
        <f aca="false" t="array" ref="R98:R98">INDEX(_Rge_Data_3rd_CY,$B98,R$1)</f>
        <v>5387.41</v>
      </c>
      <c r="S98" s="202" t="n">
        <f aca="false" t="array" ref="S98:S98">INDEX(_Rge_Data_3rd_CY,$B98,S$1)</f>
        <v>0</v>
      </c>
      <c r="T98" s="202" t="n">
        <f aca="false" t="array" ref="T98:T98">INDEX(_Rge_Data_3rd_CY,$B98,T$1)</f>
        <v>0</v>
      </c>
      <c r="U98" s="202" t="n">
        <f aca="false" t="array" ref="U98:U98">INDEX(_Rge_Data_3rd_CY,$B98,U$1)</f>
        <v>0</v>
      </c>
      <c r="V98" s="202" t="n">
        <f aca="false" t="array" ref="V98:V98">INDEX(_Rge_Data_3rd_CY,$B98,V$1)</f>
        <v>3695.74</v>
      </c>
      <c r="W98" s="202" t="n">
        <f aca="false" t="array" ref="W98:W98">INDEX(_Rge_Data_3rd_CY,$B98,W$1)</f>
        <v>0</v>
      </c>
      <c r="X98" s="202" t="n">
        <f aca="false">INDEX(_Rge_Data_3rd_CY,$B98,X$1)</f>
        <v>0</v>
      </c>
      <c r="Y98" s="202" t="n">
        <f aca="false" t="array" ref="Y98:Y98">INDEX(_Rge_Data_3rd_CY,$B98,Y$1)</f>
        <v>0</v>
      </c>
      <c r="Z98" s="202" t="n">
        <f aca="false" t="array" ref="Z98:Z98">INDEX(_Rge_Data_3rd_CY,$B98,Z$1)</f>
        <v>3695.74</v>
      </c>
      <c r="AA98" s="202" t="n">
        <f aca="false">R98-Z98</f>
        <v>1691.67</v>
      </c>
      <c r="AB98" s="203" t="n">
        <f aca="false">IFERROR(AA98/R98,)</f>
        <v>0.314004317473517</v>
      </c>
      <c r="AC98" s="212" t="n">
        <f aca="false" t="array" ref="AC98:AC98">INDEX(_Rge_Data_3rd_CY,$B98,AC$1)</f>
        <v>5387.41</v>
      </c>
      <c r="AD98" s="212" t="n">
        <f aca="false" t="array" ref="AD98:AD98">INDEX(_Rge_Data_3rd_CY,$B98,AD$1)</f>
        <v>0</v>
      </c>
      <c r="AE98" s="212" t="n">
        <f aca="false" t="array" ref="AE98:AE98">INDEX(_Rge_Data_3rd_CY,$B98,AE$1)</f>
        <v>0</v>
      </c>
      <c r="AF98" s="212" t="n">
        <f aca="false" t="array" ref="AF98:AF98">INDEX(_Rge_Data_3rd_CY,$B98,AF$1)</f>
        <v>0</v>
      </c>
      <c r="AG98" s="212" t="n">
        <f aca="false" t="array" ref="AG98:AG98">INDEX(_Rge_Data_3rd_CY,$B98,AG$1)</f>
        <v>3695.74</v>
      </c>
      <c r="AH98" s="212" t="n">
        <f aca="false" t="array" ref="AH98:AH98">INDEX(_Rge_Data_3rd_CY,$B98,AH$1)</f>
        <v>0</v>
      </c>
      <c r="AI98" s="212" t="n">
        <f aca="false">INDEX(_Rge_Data_3rd_CY,$B98,AI$1)</f>
        <v>0</v>
      </c>
      <c r="AJ98" s="212" t="n">
        <f aca="false" t="array" ref="AJ98:AJ98">INDEX(_Rge_Data_3rd_CY,$B98,AJ$1)</f>
        <v>0</v>
      </c>
      <c r="AK98" s="212" t="n">
        <f aca="false" t="array" ref="AK98:AK98">INDEX(_Rge_Data_3rd_CY,$B98,AK$1)</f>
        <v>3695.74</v>
      </c>
      <c r="AL98" s="212" t="n">
        <f aca="false">AK98+AN98+AO98</f>
        <v>5387.41</v>
      </c>
      <c r="AM98" s="213" t="n">
        <f aca="false">IFERROR(AK98/Z98,0)</f>
        <v>1</v>
      </c>
      <c r="AN98" s="214" t="n">
        <f aca="false">IFERROR(IF(AND($E98="OPEN",$AA98&gt;0),$AA98*_SoP*$AM98,IF(AND($E98="CLOSED",$AA98&gt;0),$AA98*_SoL*$AM98,0)),0)</f>
        <v>1691.67</v>
      </c>
      <c r="AO98" s="214" t="n">
        <f aca="false">IFERROR(IF($AA98&lt;0,$AA98*_SoL,0),0)</f>
        <v>0</v>
      </c>
      <c r="AP98" s="215" t="n">
        <f aca="false">AK98+AN98</f>
        <v>5387.41</v>
      </c>
      <c r="AQ98" s="215" t="n">
        <f aca="false">AC98-AO98</f>
        <v>5387.41</v>
      </c>
      <c r="AR98" s="215" t="n">
        <f aca="false">AP98-AQ98</f>
        <v>0</v>
      </c>
      <c r="AS98" s="215" t="n">
        <f aca="false">IF($AR98&gt;=0,$AR98,0)</f>
        <v>0</v>
      </c>
      <c r="AT98" s="215" t="n">
        <f aca="false">IF($AR98&lt;=0,-$AR98,0)</f>
        <v>-0</v>
      </c>
      <c r="AU98" s="214" t="n">
        <f aca="false">IF((R98-AC98)&lt;0,0,R98-AC98)</f>
        <v>0</v>
      </c>
      <c r="AV98" s="214" t="n">
        <f aca="false">IF(AM98&gt;1,0,R98-AM98*R98)</f>
        <v>0</v>
      </c>
      <c r="AW98" s="216"/>
    </row>
    <row r="99" customFormat="false" ht="24.75" hidden="false" customHeight="true" outlineLevel="0" collapsed="false">
      <c r="A99" s="166"/>
      <c r="B99" s="208" t="n">
        <f aca="false">B98+1</f>
        <v>92</v>
      </c>
      <c r="C99" s="166"/>
      <c r="D99" s="209" t="str">
        <f aca="false" t="array" ref="D99:D99">INDEX(_Rge_Projectdata_3rd,$B99,MATCH("Project-ID",_Rge_Headline_Projectdata,0))</f>
        <v>P903702</v>
      </c>
      <c r="E99" s="210" t="str">
        <f aca="false" t="array" ref="E99:E99">INDEX(_Rge_Data_3rd_CY,$B99,E$1)</f>
        <v>Closed</v>
      </c>
      <c r="F99" s="199" t="n">
        <f aca="false">INDEX(_Rge_Data_3rd_CY,$B99,F$1)</f>
        <v>0</v>
      </c>
      <c r="G99" s="199" t="n">
        <f aca="false" t="array" ref="G99:G99">INDEX(_Rge_Data_3rd_CY,$B99,G$1)</f>
        <v>0</v>
      </c>
      <c r="H99" s="199" t="n">
        <f aca="false" t="array" ref="H99:H99">INDEX(_Rge_Data_3rd_CY,$B99,H$1)</f>
        <v>0</v>
      </c>
      <c r="I99" s="199" t="n">
        <f aca="false" t="array" ref="I99:I99">INDEX(_Rge_Data_3rd_CY,$B99,I$1)</f>
        <v>0</v>
      </c>
      <c r="J99" s="199" t="n">
        <f aca="false" t="array" ref="J99:J99">INDEX(_Rge_Data_3rd_CY,$B99,J$1)</f>
        <v>0</v>
      </c>
      <c r="K99" s="199" t="n">
        <f aca="false" t="array" ref="K99:K99">INDEX(_Rge_Data_3rd_CY,$B99,K$1)</f>
        <v>0</v>
      </c>
      <c r="L99" s="199" t="n">
        <f aca="false">INDEX(_Rge_Data_3rd_CY,$B99,L$1)</f>
        <v>0</v>
      </c>
      <c r="M99" s="199" t="n">
        <f aca="false" t="array" ref="M99:M99">INDEX(_Rge_Data_3rd_CY,$B99,M$1)</f>
        <v>0</v>
      </c>
      <c r="N99" s="199" t="n">
        <f aca="false" t="array" ref="N99:N99">INDEX(_Rge_Data_3rd_CY,$B99,N$1)</f>
        <v>0</v>
      </c>
      <c r="O99" s="199" t="n">
        <f aca="false">F99-N99</f>
        <v>0</v>
      </c>
      <c r="P99" s="200" t="n">
        <f aca="false">IFERROR(O99/F99,0)</f>
        <v>0</v>
      </c>
      <c r="Q99" s="211" t="str">
        <f aca="false">IF(AND(F99&lt;&gt;0,R99=0),"N","Y")</f>
        <v>Y</v>
      </c>
      <c r="R99" s="202" t="n">
        <f aca="false" t="array" ref="R99:R99">INDEX(_Rge_Data_3rd_CY,$B99,R$1)</f>
        <v>2668.1</v>
      </c>
      <c r="S99" s="202" t="n">
        <f aca="false" t="array" ref="S99:S99">INDEX(_Rge_Data_3rd_CY,$B99,S$1)</f>
        <v>0</v>
      </c>
      <c r="T99" s="202" t="n">
        <f aca="false" t="array" ref="T99:T99">INDEX(_Rge_Data_3rd_CY,$B99,T$1)</f>
        <v>0</v>
      </c>
      <c r="U99" s="202" t="n">
        <f aca="false" t="array" ref="U99:U99">INDEX(_Rge_Data_3rd_CY,$B99,U$1)</f>
        <v>0</v>
      </c>
      <c r="V99" s="202" t="n">
        <f aca="false" t="array" ref="V99:V99">INDEX(_Rge_Data_3rd_CY,$B99,V$1)</f>
        <v>2577.24</v>
      </c>
      <c r="W99" s="202" t="n">
        <f aca="false" t="array" ref="W99:W99">INDEX(_Rge_Data_3rd_CY,$B99,W$1)</f>
        <v>0</v>
      </c>
      <c r="X99" s="202" t="n">
        <f aca="false">INDEX(_Rge_Data_3rd_CY,$B99,X$1)</f>
        <v>0</v>
      </c>
      <c r="Y99" s="202" t="n">
        <f aca="false" t="array" ref="Y99:Y99">INDEX(_Rge_Data_3rd_CY,$B99,Y$1)</f>
        <v>0</v>
      </c>
      <c r="Z99" s="202" t="n">
        <f aca="false" t="array" ref="Z99:Z99">INDEX(_Rge_Data_3rd_CY,$B99,Z$1)</f>
        <v>2577.24</v>
      </c>
      <c r="AA99" s="202" t="n">
        <f aca="false">R99-Z99</f>
        <v>90.8600000000001</v>
      </c>
      <c r="AB99" s="203" t="n">
        <f aca="false">IFERROR(AA99/R99,)</f>
        <v>0.0340541958697201</v>
      </c>
      <c r="AC99" s="212" t="n">
        <f aca="false" t="array" ref="AC99:AC99">INDEX(_Rge_Data_3rd_CY,$B99,AC$1)</f>
        <v>2668.1</v>
      </c>
      <c r="AD99" s="212" t="n">
        <f aca="false" t="array" ref="AD99:AD99">INDEX(_Rge_Data_3rd_CY,$B99,AD$1)</f>
        <v>0</v>
      </c>
      <c r="AE99" s="212" t="n">
        <f aca="false" t="array" ref="AE99:AE99">INDEX(_Rge_Data_3rd_CY,$B99,AE$1)</f>
        <v>0</v>
      </c>
      <c r="AF99" s="212" t="n">
        <f aca="false" t="array" ref="AF99:AF99">INDEX(_Rge_Data_3rd_CY,$B99,AF$1)</f>
        <v>0</v>
      </c>
      <c r="AG99" s="212" t="n">
        <f aca="false" t="array" ref="AG99:AG99">INDEX(_Rge_Data_3rd_CY,$B99,AG$1)</f>
        <v>2577.24</v>
      </c>
      <c r="AH99" s="212" t="n">
        <f aca="false" t="array" ref="AH99:AH99">INDEX(_Rge_Data_3rd_CY,$B99,AH$1)</f>
        <v>0</v>
      </c>
      <c r="AI99" s="212" t="n">
        <f aca="false">INDEX(_Rge_Data_3rd_CY,$B99,AI$1)</f>
        <v>0</v>
      </c>
      <c r="AJ99" s="212" t="n">
        <f aca="false" t="array" ref="AJ99:AJ99">INDEX(_Rge_Data_3rd_CY,$B99,AJ$1)</f>
        <v>0</v>
      </c>
      <c r="AK99" s="212" t="n">
        <f aca="false" t="array" ref="AK99:AK99">INDEX(_Rge_Data_3rd_CY,$B99,AK$1)</f>
        <v>2577.24</v>
      </c>
      <c r="AL99" s="212" t="n">
        <f aca="false">AK99+AN99+AO99</f>
        <v>2668.1</v>
      </c>
      <c r="AM99" s="213" t="n">
        <f aca="false">IFERROR(AK99/Z99,0)</f>
        <v>1</v>
      </c>
      <c r="AN99" s="214" t="n">
        <f aca="false">IFERROR(IF(AND($E99="OPEN",$AA99&gt;0),$AA99*_SoP*$AM99,IF(AND($E99="CLOSED",$AA99&gt;0),$AA99*_SoL*$AM99,0)),0)</f>
        <v>90.86</v>
      </c>
      <c r="AO99" s="214" t="n">
        <f aca="false">IFERROR(IF($AA99&lt;0,$AA99*_SoL,0),0)</f>
        <v>0</v>
      </c>
      <c r="AP99" s="215" t="n">
        <f aca="false">AK99+AN99</f>
        <v>2668.1</v>
      </c>
      <c r="AQ99" s="215" t="n">
        <f aca="false">AC99-AO99</f>
        <v>2668.1</v>
      </c>
      <c r="AR99" s="215" t="n">
        <f aca="false">AP99-AQ99</f>
        <v>0</v>
      </c>
      <c r="AS99" s="215" t="n">
        <f aca="false">IF($AR99&gt;=0,$AR99,0)</f>
        <v>0</v>
      </c>
      <c r="AT99" s="215" t="n">
        <f aca="false">IF($AR99&lt;=0,-$AR99,0)</f>
        <v>-0</v>
      </c>
      <c r="AU99" s="214" t="n">
        <f aca="false">IF((R99-AC99)&lt;0,0,R99-AC99)</f>
        <v>0</v>
      </c>
      <c r="AV99" s="214" t="n">
        <f aca="false">IF(AM99&gt;1,0,R99-AM99*R99)</f>
        <v>0</v>
      </c>
      <c r="AW99" s="216"/>
    </row>
    <row r="100" customFormat="false" ht="24.75" hidden="false" customHeight="true" outlineLevel="0" collapsed="false">
      <c r="A100" s="166"/>
      <c r="B100" s="208" t="n">
        <f aca="false">B99+1</f>
        <v>93</v>
      </c>
      <c r="C100" s="166"/>
      <c r="D100" s="209" t="str">
        <f aca="false" t="array" ref="D100:D100">INDEX(_Rge_Projectdata_3rd,$B100,MATCH("Project-ID",_Rge_Headline_Projectdata,0))</f>
        <v>P903703</v>
      </c>
      <c r="E100" s="210" t="str">
        <f aca="false" t="array" ref="E100:E100">INDEX(_Rge_Data_3rd_CY,$B100,E$1)</f>
        <v>Closed</v>
      </c>
      <c r="F100" s="199" t="n">
        <f aca="false">INDEX(_Rge_Data_3rd_CY,$B100,F$1)</f>
        <v>0</v>
      </c>
      <c r="G100" s="199" t="n">
        <f aca="false" t="array" ref="G100:G100">INDEX(_Rge_Data_3rd_CY,$B100,G$1)</f>
        <v>0</v>
      </c>
      <c r="H100" s="199" t="n">
        <f aca="false" t="array" ref="H100:H100">INDEX(_Rge_Data_3rd_CY,$B100,H$1)</f>
        <v>0</v>
      </c>
      <c r="I100" s="199" t="n">
        <f aca="false" t="array" ref="I100:I100">INDEX(_Rge_Data_3rd_CY,$B100,I$1)</f>
        <v>0</v>
      </c>
      <c r="J100" s="199" t="n">
        <f aca="false" t="array" ref="J100:J100">INDEX(_Rge_Data_3rd_CY,$B100,J$1)</f>
        <v>0</v>
      </c>
      <c r="K100" s="199" t="n">
        <f aca="false" t="array" ref="K100:K100">INDEX(_Rge_Data_3rd_CY,$B100,K$1)</f>
        <v>0</v>
      </c>
      <c r="L100" s="199" t="n">
        <f aca="false">INDEX(_Rge_Data_3rd_CY,$B100,L$1)</f>
        <v>0</v>
      </c>
      <c r="M100" s="199" t="n">
        <f aca="false" t="array" ref="M100:M100">INDEX(_Rge_Data_3rd_CY,$B100,M$1)</f>
        <v>0</v>
      </c>
      <c r="N100" s="199" t="n">
        <f aca="false" t="array" ref="N100:N100">INDEX(_Rge_Data_3rd_CY,$B100,N$1)</f>
        <v>0</v>
      </c>
      <c r="O100" s="199" t="n">
        <f aca="false">F100-N100</f>
        <v>0</v>
      </c>
      <c r="P100" s="200" t="n">
        <f aca="false">IFERROR(O100/F100,0)</f>
        <v>0</v>
      </c>
      <c r="Q100" s="211" t="str">
        <f aca="false">IF(AND(F100&lt;&gt;0,R100=0),"N","Y")</f>
        <v>Y</v>
      </c>
      <c r="R100" s="202" t="n">
        <f aca="false" t="array" ref="R100:R100">INDEX(_Rge_Data_3rd_CY,$B100,R$1)</f>
        <v>8100</v>
      </c>
      <c r="S100" s="202" t="n">
        <f aca="false" t="array" ref="S100:S100">INDEX(_Rge_Data_3rd_CY,$B100,S$1)</f>
        <v>2551</v>
      </c>
      <c r="T100" s="202" t="n">
        <f aca="false" t="array" ref="T100:T100">INDEX(_Rge_Data_3rd_CY,$B100,T$1)</f>
        <v>1410</v>
      </c>
      <c r="U100" s="202" t="n">
        <f aca="false" t="array" ref="U100:U100">INDEX(_Rge_Data_3rd_CY,$B100,U$1)</f>
        <v>0</v>
      </c>
      <c r="V100" s="202" t="n">
        <f aca="false" t="array" ref="V100:V100">INDEX(_Rge_Data_3rd_CY,$B100,V$1)</f>
        <v>0</v>
      </c>
      <c r="W100" s="202" t="n">
        <f aca="false" t="array" ref="W100:W100">INDEX(_Rge_Data_3rd_CY,$B100,W$1)</f>
        <v>0</v>
      </c>
      <c r="X100" s="202" t="n">
        <f aca="false">INDEX(_Rge_Data_3rd_CY,$B100,X$1)</f>
        <v>0</v>
      </c>
      <c r="Y100" s="202" t="n">
        <f aca="false" t="array" ref="Y100:Y100">INDEX(_Rge_Data_3rd_CY,$B100,Y$1)</f>
        <v>0</v>
      </c>
      <c r="Z100" s="202" t="n">
        <f aca="false" t="array" ref="Z100:Z100">INDEX(_Rge_Data_3rd_CY,$B100,Z$1)</f>
        <v>3961</v>
      </c>
      <c r="AA100" s="202" t="n">
        <f aca="false">R100-Z100</f>
        <v>4139</v>
      </c>
      <c r="AB100" s="203" t="n">
        <f aca="false">IFERROR(AA100/R100,)</f>
        <v>0.510987654320988</v>
      </c>
      <c r="AC100" s="212" t="n">
        <f aca="false" t="array" ref="AC100:AC100">INDEX(_Rge_Data_3rd_CY,$B100,AC$1)</f>
        <v>8100</v>
      </c>
      <c r="AD100" s="212" t="n">
        <f aca="false" t="array" ref="AD100:AD100">INDEX(_Rge_Data_3rd_CY,$B100,AD$1)</f>
        <v>2551</v>
      </c>
      <c r="AE100" s="212" t="n">
        <f aca="false" t="array" ref="AE100:AE100">INDEX(_Rge_Data_3rd_CY,$B100,AE$1)</f>
        <v>1410</v>
      </c>
      <c r="AF100" s="212" t="n">
        <f aca="false" t="array" ref="AF100:AF100">INDEX(_Rge_Data_3rd_CY,$B100,AF$1)</f>
        <v>0</v>
      </c>
      <c r="AG100" s="212" t="n">
        <f aca="false" t="array" ref="AG100:AG100">INDEX(_Rge_Data_3rd_CY,$B100,AG$1)</f>
        <v>0</v>
      </c>
      <c r="AH100" s="212" t="n">
        <f aca="false" t="array" ref="AH100:AH100">INDEX(_Rge_Data_3rd_CY,$B100,AH$1)</f>
        <v>0</v>
      </c>
      <c r="AI100" s="212" t="n">
        <f aca="false">INDEX(_Rge_Data_3rd_CY,$B100,AI$1)</f>
        <v>0</v>
      </c>
      <c r="AJ100" s="212" t="n">
        <f aca="false" t="array" ref="AJ100:AJ100">INDEX(_Rge_Data_3rd_CY,$B100,AJ$1)</f>
        <v>0</v>
      </c>
      <c r="AK100" s="212" t="n">
        <f aca="false" t="array" ref="AK100:AK100">INDEX(_Rge_Data_3rd_CY,$B100,AK$1)</f>
        <v>3961</v>
      </c>
      <c r="AL100" s="212" t="n">
        <f aca="false">AK100+AN100+AO100</f>
        <v>8100</v>
      </c>
      <c r="AM100" s="213" t="n">
        <f aca="false">IFERROR(AK100/Z100,0)</f>
        <v>1</v>
      </c>
      <c r="AN100" s="214" t="n">
        <f aca="false">IFERROR(IF(AND($E100="OPEN",$AA100&gt;0),$AA100*_SoP*$AM100,IF(AND($E100="CLOSED",$AA100&gt;0),$AA100*_SoL*$AM100,0)),0)</f>
        <v>4139</v>
      </c>
      <c r="AO100" s="214" t="n">
        <f aca="false">IFERROR(IF($AA100&lt;0,$AA100*_SoL,0),0)</f>
        <v>0</v>
      </c>
      <c r="AP100" s="215" t="n">
        <f aca="false">AK100+AN100</f>
        <v>8100</v>
      </c>
      <c r="AQ100" s="215" t="n">
        <f aca="false">AC100-AO100</f>
        <v>8100</v>
      </c>
      <c r="AR100" s="215" t="n">
        <f aca="false">AP100-AQ100</f>
        <v>0</v>
      </c>
      <c r="AS100" s="215" t="n">
        <f aca="false">IF($AR100&gt;=0,$AR100,0)</f>
        <v>0</v>
      </c>
      <c r="AT100" s="215" t="n">
        <f aca="false">IF($AR100&lt;=0,-$AR100,0)</f>
        <v>-0</v>
      </c>
      <c r="AU100" s="214" t="n">
        <f aca="false">IF((R100-AC100)&lt;0,0,R100-AC100)</f>
        <v>0</v>
      </c>
      <c r="AV100" s="214" t="n">
        <f aca="false">IF(AM100&gt;1,0,R100-AM100*R100)</f>
        <v>0</v>
      </c>
      <c r="AW100" s="216"/>
    </row>
    <row r="101" customFormat="false" ht="24.75" hidden="false" customHeight="true" outlineLevel="0" collapsed="false">
      <c r="A101" s="166"/>
      <c r="B101" s="208" t="n">
        <f aca="false">B100+1</f>
        <v>94</v>
      </c>
      <c r="C101" s="166"/>
      <c r="D101" s="209" t="str">
        <f aca="false" t="array" ref="D101:D101">INDEX(_Rge_Projectdata_3rd,$B101,MATCH("Project-ID",_Rge_Headline_Projectdata,0))</f>
        <v>P903704</v>
      </c>
      <c r="E101" s="210" t="str">
        <f aca="false" t="array" ref="E101:E101">INDEX(_Rge_Data_3rd_CY,$B101,E$1)</f>
        <v>Open</v>
      </c>
      <c r="F101" s="199" t="n">
        <f aca="false">INDEX(_Rge_Data_3rd_CY,$B101,F$1)</f>
        <v>0</v>
      </c>
      <c r="G101" s="199" t="n">
        <f aca="false" t="array" ref="G101:G101">INDEX(_Rge_Data_3rd_CY,$B101,G$1)</f>
        <v>0</v>
      </c>
      <c r="H101" s="199" t="n">
        <f aca="false" t="array" ref="H101:H101">INDEX(_Rge_Data_3rd_CY,$B101,H$1)</f>
        <v>0</v>
      </c>
      <c r="I101" s="199" t="n">
        <f aca="false" t="array" ref="I101:I101">INDEX(_Rge_Data_3rd_CY,$B101,I$1)</f>
        <v>0</v>
      </c>
      <c r="J101" s="199" t="n">
        <f aca="false" t="array" ref="J101:J101">INDEX(_Rge_Data_3rd_CY,$B101,J$1)</f>
        <v>0</v>
      </c>
      <c r="K101" s="199" t="n">
        <f aca="false" t="array" ref="K101:K101">INDEX(_Rge_Data_3rd_CY,$B101,K$1)</f>
        <v>0</v>
      </c>
      <c r="L101" s="199" t="n">
        <f aca="false">INDEX(_Rge_Data_3rd_CY,$B101,L$1)</f>
        <v>0</v>
      </c>
      <c r="M101" s="199" t="n">
        <f aca="false" t="array" ref="M101:M101">INDEX(_Rge_Data_3rd_CY,$B101,M$1)</f>
        <v>0</v>
      </c>
      <c r="N101" s="199" t="n">
        <f aca="false" t="array" ref="N101:N101">INDEX(_Rge_Data_3rd_CY,$B101,N$1)</f>
        <v>0</v>
      </c>
      <c r="O101" s="199" t="n">
        <f aca="false">F101-N101</f>
        <v>0</v>
      </c>
      <c r="P101" s="200" t="n">
        <f aca="false">IFERROR(O101/F101,0)</f>
        <v>0</v>
      </c>
      <c r="Q101" s="211" t="str">
        <f aca="false">IF(AND(F101&lt;&gt;0,R101=0),"N","Y")</f>
        <v>Y</v>
      </c>
      <c r="R101" s="202" t="n">
        <f aca="false" t="array" ref="R101:R101">INDEX(_Rge_Data_3rd_CY,$B101,R$1)</f>
        <v>17000</v>
      </c>
      <c r="S101" s="202" t="n">
        <f aca="false" t="array" ref="S101:S101">INDEX(_Rge_Data_3rd_CY,$B101,S$1)</f>
        <v>10640</v>
      </c>
      <c r="T101" s="202" t="n">
        <f aca="false" t="array" ref="T101:T101">INDEX(_Rge_Data_3rd_CY,$B101,T$1)</f>
        <v>585</v>
      </c>
      <c r="U101" s="202" t="n">
        <f aca="false" t="array" ref="U101:U101">INDEX(_Rge_Data_3rd_CY,$B101,U$1)</f>
        <v>0</v>
      </c>
      <c r="V101" s="202" t="n">
        <f aca="false" t="array" ref="V101:V101">INDEX(_Rge_Data_3rd_CY,$B101,V$1)</f>
        <v>0</v>
      </c>
      <c r="W101" s="202" t="n">
        <f aca="false" t="array" ref="W101:W101">INDEX(_Rge_Data_3rd_CY,$B101,W$1)</f>
        <v>0</v>
      </c>
      <c r="X101" s="202" t="n">
        <f aca="false">INDEX(_Rge_Data_3rd_CY,$B101,X$1)</f>
        <v>0</v>
      </c>
      <c r="Y101" s="202" t="n">
        <f aca="false" t="array" ref="Y101:Y101">INDEX(_Rge_Data_3rd_CY,$B101,Y$1)</f>
        <v>0</v>
      </c>
      <c r="Z101" s="202" t="n">
        <f aca="false" t="array" ref="Z101:Z101">INDEX(_Rge_Data_3rd_CY,$B101,Z$1)</f>
        <v>11225</v>
      </c>
      <c r="AA101" s="202" t="n">
        <f aca="false">R101-Z101</f>
        <v>5775</v>
      </c>
      <c r="AB101" s="203" t="n">
        <f aca="false">IFERROR(AA101/R101,)</f>
        <v>0.339705882352941</v>
      </c>
      <c r="AC101" s="212" t="n">
        <f aca="false" t="array" ref="AC101:AC101">INDEX(_Rge_Data_3rd_CY,$B101,AC$1)</f>
        <v>0</v>
      </c>
      <c r="AD101" s="212" t="n">
        <f aca="false" t="array" ref="AD101:AD101">INDEX(_Rge_Data_3rd_CY,$B101,AD$1)</f>
        <v>638</v>
      </c>
      <c r="AE101" s="212" t="n">
        <f aca="false" t="array" ref="AE101:AE101">INDEX(_Rge_Data_3rd_CY,$B101,AE$1)</f>
        <v>540</v>
      </c>
      <c r="AF101" s="212" t="n">
        <f aca="false" t="array" ref="AF101:AF101">INDEX(_Rge_Data_3rd_CY,$B101,AF$1)</f>
        <v>0</v>
      </c>
      <c r="AG101" s="212" t="n">
        <f aca="false" t="array" ref="AG101:AG101">INDEX(_Rge_Data_3rd_CY,$B101,AG$1)</f>
        <v>0</v>
      </c>
      <c r="AH101" s="212" t="n">
        <f aca="false" t="array" ref="AH101:AH101">INDEX(_Rge_Data_3rd_CY,$B101,AH$1)</f>
        <v>0</v>
      </c>
      <c r="AI101" s="212" t="n">
        <f aca="false">INDEX(_Rge_Data_3rd_CY,$B101,AI$1)</f>
        <v>0</v>
      </c>
      <c r="AJ101" s="212" t="n">
        <f aca="false" t="array" ref="AJ101:AJ101">INDEX(_Rge_Data_3rd_CY,$B101,AJ$1)</f>
        <v>0</v>
      </c>
      <c r="AK101" s="212" t="n">
        <f aca="false" t="array" ref="AK101:AK101">INDEX(_Rge_Data_3rd_CY,$B101,AK$1)</f>
        <v>1178</v>
      </c>
      <c r="AL101" s="212" t="n">
        <f aca="false">AK101+AN101+AO101</f>
        <v>1753.7507795</v>
      </c>
      <c r="AM101" s="213" t="n">
        <f aca="false">IFERROR(AK101/Z101,0)</f>
        <v>0.104944320712695</v>
      </c>
      <c r="AN101" s="214" t="n">
        <f aca="false">IFERROR(IF(AND($E101="OPEN",$AA101&gt;0),$AA101*_SoP*$AM101,IF(AND($E101="CLOSED",$AA101&gt;0),$AA101*_SoL*$AM101,0)),0)</f>
        <v>575.7507795</v>
      </c>
      <c r="AO101" s="214" t="n">
        <f aca="false">IFERROR(IF($AA101&lt;0,$AA101*_SoL,0),0)</f>
        <v>0</v>
      </c>
      <c r="AP101" s="215" t="n">
        <f aca="false">AK101+AN101</f>
        <v>1753.7507795</v>
      </c>
      <c r="AQ101" s="215" t="n">
        <f aca="false">AC101-AO101</f>
        <v>0</v>
      </c>
      <c r="AR101" s="215" t="n">
        <f aca="false">AP101-AQ101</f>
        <v>1753.7507795</v>
      </c>
      <c r="AS101" s="215" t="n">
        <f aca="false">IF($AR101&gt;=0,$AR101,0)</f>
        <v>1753.7507795</v>
      </c>
      <c r="AT101" s="215" t="n">
        <f aca="false">IF($AR101&lt;=0,-$AR101,0)</f>
        <v>0</v>
      </c>
      <c r="AU101" s="214" t="n">
        <f aca="false">IF((R101-AC101)&lt;0,0,R101-AC101)</f>
        <v>17000</v>
      </c>
      <c r="AV101" s="214" t="n">
        <f aca="false">IF(AM101&gt;1,0,R101-AM101*R101)</f>
        <v>15215.9465478842</v>
      </c>
      <c r="AW101" s="216"/>
    </row>
    <row r="102" customFormat="false" ht="24.75" hidden="false" customHeight="true" outlineLevel="0" collapsed="false">
      <c r="A102" s="166"/>
      <c r="B102" s="208" t="n">
        <f aca="false">B101+1</f>
        <v>95</v>
      </c>
      <c r="C102" s="166"/>
      <c r="D102" s="209" t="str">
        <f aca="false" t="array" ref="D102:D102">INDEX(_Rge_Projectdata_3rd,$B102,MATCH("Project-ID",_Rge_Headline_Projectdata,0))</f>
        <v>P903705</v>
      </c>
      <c r="E102" s="210" t="str">
        <f aca="false" t="array" ref="E102:E102">INDEX(_Rge_Data_3rd_CY,$B102,E$1)</f>
        <v>Closed</v>
      </c>
      <c r="F102" s="199" t="n">
        <f aca="false">INDEX(_Rge_Data_3rd_CY,$B102,F$1)</f>
        <v>0</v>
      </c>
      <c r="G102" s="199" t="n">
        <f aca="false" t="array" ref="G102:G102">INDEX(_Rge_Data_3rd_CY,$B102,G$1)</f>
        <v>0</v>
      </c>
      <c r="H102" s="199" t="n">
        <f aca="false" t="array" ref="H102:H102">INDEX(_Rge_Data_3rd_CY,$B102,H$1)</f>
        <v>0</v>
      </c>
      <c r="I102" s="199" t="n">
        <f aca="false" t="array" ref="I102:I102">INDEX(_Rge_Data_3rd_CY,$B102,I$1)</f>
        <v>0</v>
      </c>
      <c r="J102" s="199" t="n">
        <f aca="false" t="array" ref="J102:J102">INDEX(_Rge_Data_3rd_CY,$B102,J$1)</f>
        <v>0</v>
      </c>
      <c r="K102" s="199" t="n">
        <f aca="false" t="array" ref="K102:K102">INDEX(_Rge_Data_3rd_CY,$B102,K$1)</f>
        <v>0</v>
      </c>
      <c r="L102" s="199" t="n">
        <f aca="false">INDEX(_Rge_Data_3rd_CY,$B102,L$1)</f>
        <v>0</v>
      </c>
      <c r="M102" s="199" t="n">
        <f aca="false" t="array" ref="M102:M102">INDEX(_Rge_Data_3rd_CY,$B102,M$1)</f>
        <v>0</v>
      </c>
      <c r="N102" s="199" t="n">
        <f aca="false" t="array" ref="N102:N102">INDEX(_Rge_Data_3rd_CY,$B102,N$1)</f>
        <v>0</v>
      </c>
      <c r="O102" s="199" t="n">
        <f aca="false">F102-N102</f>
        <v>0</v>
      </c>
      <c r="P102" s="200" t="n">
        <f aca="false">IFERROR(O102/F102,0)</f>
        <v>0</v>
      </c>
      <c r="Q102" s="211" t="str">
        <f aca="false">IF(AND(F102&lt;&gt;0,R102=0),"N","Y")</f>
        <v>Y</v>
      </c>
      <c r="R102" s="202" t="n">
        <f aca="false" t="array" ref="R102:R102">INDEX(_Rge_Data_3rd_CY,$B102,R$1)</f>
        <v>9469.4</v>
      </c>
      <c r="S102" s="202" t="n">
        <f aca="false" t="array" ref="S102:S102">INDEX(_Rge_Data_3rd_CY,$B102,S$1)</f>
        <v>0</v>
      </c>
      <c r="T102" s="202" t="n">
        <f aca="false" t="array" ref="T102:T102">INDEX(_Rge_Data_3rd_CY,$B102,T$1)</f>
        <v>0</v>
      </c>
      <c r="U102" s="202" t="n">
        <f aca="false" t="array" ref="U102:U102">INDEX(_Rge_Data_3rd_CY,$B102,U$1)</f>
        <v>0</v>
      </c>
      <c r="V102" s="202" t="n">
        <f aca="false" t="array" ref="V102:V102">INDEX(_Rge_Data_3rd_CY,$B102,V$1)</f>
        <v>6415.12</v>
      </c>
      <c r="W102" s="202" t="n">
        <f aca="false" t="array" ref="W102:W102">INDEX(_Rge_Data_3rd_CY,$B102,W$1)</f>
        <v>0</v>
      </c>
      <c r="X102" s="202" t="n">
        <f aca="false">INDEX(_Rge_Data_3rd_CY,$B102,X$1)</f>
        <v>0</v>
      </c>
      <c r="Y102" s="202" t="n">
        <f aca="false" t="array" ref="Y102:Y102">INDEX(_Rge_Data_3rd_CY,$B102,Y$1)</f>
        <v>0</v>
      </c>
      <c r="Z102" s="202" t="n">
        <f aca="false" t="array" ref="Z102:Z102">INDEX(_Rge_Data_3rd_CY,$B102,Z$1)</f>
        <v>6415.12</v>
      </c>
      <c r="AA102" s="202" t="n">
        <f aca="false">R102-Z102</f>
        <v>3054.28</v>
      </c>
      <c r="AB102" s="203" t="n">
        <f aca="false">IFERROR(AA102/R102,)</f>
        <v>0.32254208291972</v>
      </c>
      <c r="AC102" s="212" t="n">
        <f aca="false" t="array" ref="AC102:AC102">INDEX(_Rge_Data_3rd_CY,$B102,AC$1)</f>
        <v>9469.4</v>
      </c>
      <c r="AD102" s="212" t="n">
        <f aca="false" t="array" ref="AD102:AD102">INDEX(_Rge_Data_3rd_CY,$B102,AD$1)</f>
        <v>0</v>
      </c>
      <c r="AE102" s="212" t="n">
        <f aca="false" t="array" ref="AE102:AE102">INDEX(_Rge_Data_3rd_CY,$B102,AE$1)</f>
        <v>0</v>
      </c>
      <c r="AF102" s="212" t="n">
        <f aca="false" t="array" ref="AF102:AF102">INDEX(_Rge_Data_3rd_CY,$B102,AF$1)</f>
        <v>0</v>
      </c>
      <c r="AG102" s="212" t="n">
        <f aca="false" t="array" ref="AG102:AG102">INDEX(_Rge_Data_3rd_CY,$B102,AG$1)</f>
        <v>6415.12</v>
      </c>
      <c r="AH102" s="212" t="n">
        <f aca="false" t="array" ref="AH102:AH102">INDEX(_Rge_Data_3rd_CY,$B102,AH$1)</f>
        <v>0</v>
      </c>
      <c r="AI102" s="212" t="n">
        <f aca="false">INDEX(_Rge_Data_3rd_CY,$B102,AI$1)</f>
        <v>0</v>
      </c>
      <c r="AJ102" s="212" t="n">
        <f aca="false" t="array" ref="AJ102:AJ102">INDEX(_Rge_Data_3rd_CY,$B102,AJ$1)</f>
        <v>0</v>
      </c>
      <c r="AK102" s="212" t="n">
        <f aca="false" t="array" ref="AK102:AK102">INDEX(_Rge_Data_3rd_CY,$B102,AK$1)</f>
        <v>6415.12</v>
      </c>
      <c r="AL102" s="212" t="n">
        <f aca="false">AK102+AN102+AO102</f>
        <v>9469.4</v>
      </c>
      <c r="AM102" s="213" t="n">
        <f aca="false">IFERROR(AK102/Z102,0)</f>
        <v>1</v>
      </c>
      <c r="AN102" s="214" t="n">
        <f aca="false">IFERROR(IF(AND($E102="OPEN",$AA102&gt;0),$AA102*_SoP*$AM102,IF(AND($E102="CLOSED",$AA102&gt;0),$AA102*_SoL*$AM102,0)),0)</f>
        <v>3054.28</v>
      </c>
      <c r="AO102" s="214" t="n">
        <f aca="false">IFERROR(IF($AA102&lt;0,$AA102*_SoL,0),0)</f>
        <v>0</v>
      </c>
      <c r="AP102" s="215" t="n">
        <f aca="false">AK102+AN102</f>
        <v>9469.4</v>
      </c>
      <c r="AQ102" s="215" t="n">
        <f aca="false">AC102-AO102</f>
        <v>9469.4</v>
      </c>
      <c r="AR102" s="215" t="n">
        <f aca="false">AP102-AQ102</f>
        <v>0</v>
      </c>
      <c r="AS102" s="215" t="n">
        <f aca="false">IF($AR102&gt;=0,$AR102,0)</f>
        <v>0</v>
      </c>
      <c r="AT102" s="215" t="n">
        <f aca="false">IF($AR102&lt;=0,-$AR102,0)</f>
        <v>-0</v>
      </c>
      <c r="AU102" s="214" t="n">
        <f aca="false">IF((R102-AC102)&lt;0,0,R102-AC102)</f>
        <v>0</v>
      </c>
      <c r="AV102" s="214" t="n">
        <f aca="false">IF(AM102&gt;1,0,R102-AM102*R102)</f>
        <v>0</v>
      </c>
      <c r="AW102" s="216"/>
    </row>
    <row r="103" customFormat="false" ht="24.75" hidden="false" customHeight="true" outlineLevel="0" collapsed="false">
      <c r="A103" s="166"/>
      <c r="B103" s="208" t="n">
        <f aca="false">B102+1</f>
        <v>96</v>
      </c>
      <c r="C103" s="166"/>
      <c r="D103" s="209" t="str">
        <f aca="false" t="array" ref="D103:D103">INDEX(_Rge_Projectdata_3rd,$B103,MATCH("Project-ID",_Rge_Headline_Projectdata,0))</f>
        <v>P903706</v>
      </c>
      <c r="E103" s="210" t="str">
        <f aca="false" t="array" ref="E103:E103">INDEX(_Rge_Data_3rd_CY,$B103,E$1)</f>
        <v>Closed</v>
      </c>
      <c r="F103" s="199" t="n">
        <f aca="false">INDEX(_Rge_Data_3rd_CY,$B103,F$1)</f>
        <v>0</v>
      </c>
      <c r="G103" s="199" t="n">
        <f aca="false" t="array" ref="G103:G103">INDEX(_Rge_Data_3rd_CY,$B103,G$1)</f>
        <v>0</v>
      </c>
      <c r="H103" s="199" t="n">
        <f aca="false" t="array" ref="H103:H103">INDEX(_Rge_Data_3rd_CY,$B103,H$1)</f>
        <v>0</v>
      </c>
      <c r="I103" s="199" t="n">
        <f aca="false" t="array" ref="I103:I103">INDEX(_Rge_Data_3rd_CY,$B103,I$1)</f>
        <v>0</v>
      </c>
      <c r="J103" s="199" t="n">
        <f aca="false" t="array" ref="J103:J103">INDEX(_Rge_Data_3rd_CY,$B103,J$1)</f>
        <v>0</v>
      </c>
      <c r="K103" s="199" t="n">
        <f aca="false" t="array" ref="K103:K103">INDEX(_Rge_Data_3rd_CY,$B103,K$1)</f>
        <v>0</v>
      </c>
      <c r="L103" s="199" t="n">
        <f aca="false">INDEX(_Rge_Data_3rd_CY,$B103,L$1)</f>
        <v>0</v>
      </c>
      <c r="M103" s="199" t="n">
        <f aca="false" t="array" ref="M103:M103">INDEX(_Rge_Data_3rd_CY,$B103,M$1)</f>
        <v>0</v>
      </c>
      <c r="N103" s="199" t="n">
        <f aca="false" t="array" ref="N103:N103">INDEX(_Rge_Data_3rd_CY,$B103,N$1)</f>
        <v>0</v>
      </c>
      <c r="O103" s="199" t="n">
        <f aca="false">F103-N103</f>
        <v>0</v>
      </c>
      <c r="P103" s="200" t="n">
        <f aca="false">IFERROR(O103/F103,0)</f>
        <v>0</v>
      </c>
      <c r="Q103" s="211" t="str">
        <f aca="false">IF(AND(F103&lt;&gt;0,R103=0),"N","Y")</f>
        <v>Y</v>
      </c>
      <c r="R103" s="202" t="n">
        <f aca="false" t="array" ref="R103:R103">INDEX(_Rge_Data_3rd_CY,$B103,R$1)</f>
        <v>29759.45</v>
      </c>
      <c r="S103" s="202" t="n">
        <f aca="false" t="array" ref="S103:S103">INDEX(_Rge_Data_3rd_CY,$B103,S$1)</f>
        <v>0</v>
      </c>
      <c r="T103" s="202" t="n">
        <f aca="false" t="array" ref="T103:T103">INDEX(_Rge_Data_3rd_CY,$B103,T$1)</f>
        <v>0</v>
      </c>
      <c r="U103" s="202" t="n">
        <f aca="false" t="array" ref="U103:U103">INDEX(_Rge_Data_3rd_CY,$B103,U$1)</f>
        <v>0</v>
      </c>
      <c r="V103" s="202" t="n">
        <f aca="false" t="array" ref="V103:V103">INDEX(_Rge_Data_3rd_CY,$B103,V$1)</f>
        <v>20464.42</v>
      </c>
      <c r="W103" s="202" t="n">
        <f aca="false" t="array" ref="W103:W103">INDEX(_Rge_Data_3rd_CY,$B103,W$1)</f>
        <v>0</v>
      </c>
      <c r="X103" s="202" t="n">
        <f aca="false">INDEX(_Rge_Data_3rd_CY,$B103,X$1)</f>
        <v>0</v>
      </c>
      <c r="Y103" s="202" t="n">
        <f aca="false" t="array" ref="Y103:Y103">INDEX(_Rge_Data_3rd_CY,$B103,Y$1)</f>
        <v>0</v>
      </c>
      <c r="Z103" s="202" t="n">
        <f aca="false" t="array" ref="Z103:Z103">INDEX(_Rge_Data_3rd_CY,$B103,Z$1)</f>
        <v>20464.42</v>
      </c>
      <c r="AA103" s="202" t="n">
        <f aca="false">R103-Z103</f>
        <v>9295.03</v>
      </c>
      <c r="AB103" s="203" t="n">
        <f aca="false">IFERROR(AA103/R103,)</f>
        <v>0.312338769701725</v>
      </c>
      <c r="AC103" s="212" t="n">
        <f aca="false" t="array" ref="AC103:AC103">INDEX(_Rge_Data_3rd_CY,$B103,AC$1)</f>
        <v>29759.45</v>
      </c>
      <c r="AD103" s="212" t="n">
        <f aca="false" t="array" ref="AD103:AD103">INDEX(_Rge_Data_3rd_CY,$B103,AD$1)</f>
        <v>0</v>
      </c>
      <c r="AE103" s="212" t="n">
        <f aca="false" t="array" ref="AE103:AE103">INDEX(_Rge_Data_3rd_CY,$B103,AE$1)</f>
        <v>0</v>
      </c>
      <c r="AF103" s="212" t="n">
        <f aca="false" t="array" ref="AF103:AF103">INDEX(_Rge_Data_3rd_CY,$B103,AF$1)</f>
        <v>0</v>
      </c>
      <c r="AG103" s="212" t="n">
        <f aca="false" t="array" ref="AG103:AG103">INDEX(_Rge_Data_3rd_CY,$B103,AG$1)</f>
        <v>20464.42</v>
      </c>
      <c r="AH103" s="212" t="n">
        <f aca="false" t="array" ref="AH103:AH103">INDEX(_Rge_Data_3rd_CY,$B103,AH$1)</f>
        <v>0</v>
      </c>
      <c r="AI103" s="212" t="n">
        <f aca="false">INDEX(_Rge_Data_3rd_CY,$B103,AI$1)</f>
        <v>0</v>
      </c>
      <c r="AJ103" s="212" t="n">
        <f aca="false" t="array" ref="AJ103:AJ103">INDEX(_Rge_Data_3rd_CY,$B103,AJ$1)</f>
        <v>0</v>
      </c>
      <c r="AK103" s="212" t="n">
        <f aca="false" t="array" ref="AK103:AK103">INDEX(_Rge_Data_3rd_CY,$B103,AK$1)</f>
        <v>20464.42</v>
      </c>
      <c r="AL103" s="212" t="n">
        <f aca="false">AK103+AN103+AO103</f>
        <v>29759.45</v>
      </c>
      <c r="AM103" s="213" t="n">
        <f aca="false">IFERROR(AK103/Z103,0)</f>
        <v>1</v>
      </c>
      <c r="AN103" s="214" t="n">
        <f aca="false">IFERROR(IF(AND($E103="OPEN",$AA103&gt;0),$AA103*_SoP*$AM103,IF(AND($E103="CLOSED",$AA103&gt;0),$AA103*_SoL*$AM103,0)),0)</f>
        <v>9295.03</v>
      </c>
      <c r="AO103" s="214" t="n">
        <f aca="false">IFERROR(IF($AA103&lt;0,$AA103*_SoL,0),0)</f>
        <v>0</v>
      </c>
      <c r="AP103" s="215" t="n">
        <f aca="false">AK103+AN103</f>
        <v>29759.45</v>
      </c>
      <c r="AQ103" s="215" t="n">
        <f aca="false">AC103-AO103</f>
        <v>29759.45</v>
      </c>
      <c r="AR103" s="215" t="n">
        <f aca="false">AP103-AQ103</f>
        <v>0</v>
      </c>
      <c r="AS103" s="215" t="n">
        <f aca="false">IF($AR103&gt;=0,$AR103,0)</f>
        <v>0</v>
      </c>
      <c r="AT103" s="215" t="n">
        <f aca="false">IF($AR103&lt;=0,-$AR103,0)</f>
        <v>-0</v>
      </c>
      <c r="AU103" s="214" t="n">
        <f aca="false">IF((R103-AC103)&lt;0,0,R103-AC103)</f>
        <v>0</v>
      </c>
      <c r="AV103" s="214" t="n">
        <f aca="false">IF(AM103&gt;1,0,R103-AM103*R103)</f>
        <v>0</v>
      </c>
      <c r="AW103" s="216"/>
    </row>
    <row r="104" customFormat="false" ht="24.75" hidden="false" customHeight="true" outlineLevel="0" collapsed="false">
      <c r="A104" s="166"/>
      <c r="B104" s="208" t="n">
        <f aca="false">B103+1</f>
        <v>97</v>
      </c>
      <c r="C104" s="166"/>
      <c r="D104" s="209" t="str">
        <f aca="false" t="array" ref="D104:D104">INDEX(_Rge_Projectdata_3rd,$B104,MATCH("Project-ID",_Rge_Headline_Projectdata,0))</f>
        <v>P903707</v>
      </c>
      <c r="E104" s="210" t="str">
        <f aca="false" t="array" ref="E104:E104">INDEX(_Rge_Data_3rd_CY,$B104,E$1)</f>
        <v>Closed</v>
      </c>
      <c r="F104" s="199" t="n">
        <f aca="false">INDEX(_Rge_Data_3rd_CY,$B104,F$1)</f>
        <v>0</v>
      </c>
      <c r="G104" s="199" t="n">
        <f aca="false" t="array" ref="G104:G104">INDEX(_Rge_Data_3rd_CY,$B104,G$1)</f>
        <v>0</v>
      </c>
      <c r="H104" s="199" t="n">
        <f aca="false" t="array" ref="H104:H104">INDEX(_Rge_Data_3rd_CY,$B104,H$1)</f>
        <v>0</v>
      </c>
      <c r="I104" s="199" t="n">
        <f aca="false" t="array" ref="I104:I104">INDEX(_Rge_Data_3rd_CY,$B104,I$1)</f>
        <v>0</v>
      </c>
      <c r="J104" s="199" t="n">
        <f aca="false" t="array" ref="J104:J104">INDEX(_Rge_Data_3rd_CY,$B104,J$1)</f>
        <v>0</v>
      </c>
      <c r="K104" s="199" t="n">
        <f aca="false" t="array" ref="K104:K104">INDEX(_Rge_Data_3rd_CY,$B104,K$1)</f>
        <v>0</v>
      </c>
      <c r="L104" s="199" t="n">
        <f aca="false">INDEX(_Rge_Data_3rd_CY,$B104,L$1)</f>
        <v>0</v>
      </c>
      <c r="M104" s="199" t="n">
        <f aca="false" t="array" ref="M104:M104">INDEX(_Rge_Data_3rd_CY,$B104,M$1)</f>
        <v>0</v>
      </c>
      <c r="N104" s="199" t="n">
        <f aca="false" t="array" ref="N104:N104">INDEX(_Rge_Data_3rd_CY,$B104,N$1)</f>
        <v>0</v>
      </c>
      <c r="O104" s="199" t="n">
        <f aca="false">F104-N104</f>
        <v>0</v>
      </c>
      <c r="P104" s="200" t="n">
        <f aca="false">IFERROR(O104/F104,0)</f>
        <v>0</v>
      </c>
      <c r="Q104" s="211" t="str">
        <f aca="false">IF(AND(F104&lt;&gt;0,R104=0),"N","Y")</f>
        <v>Y</v>
      </c>
      <c r="R104" s="202" t="n">
        <f aca="false" t="array" ref="R104:R104">INDEX(_Rge_Data_3rd_CY,$B104,R$1)</f>
        <v>74000</v>
      </c>
      <c r="S104" s="202" t="n">
        <f aca="false" t="array" ref="S104:S104">INDEX(_Rge_Data_3rd_CY,$B104,S$1)</f>
        <v>51740</v>
      </c>
      <c r="T104" s="202" t="n">
        <f aca="false" t="array" ref="T104:T104">INDEX(_Rge_Data_3rd_CY,$B104,T$1)</f>
        <v>780</v>
      </c>
      <c r="U104" s="202" t="n">
        <f aca="false" t="array" ref="U104:U104">INDEX(_Rge_Data_3rd_CY,$B104,U$1)</f>
        <v>5640.91</v>
      </c>
      <c r="V104" s="202" t="n">
        <f aca="false" t="array" ref="V104:V104">INDEX(_Rge_Data_3rd_CY,$B104,V$1)</f>
        <v>0</v>
      </c>
      <c r="W104" s="202" t="n">
        <f aca="false" t="array" ref="W104:W104">INDEX(_Rge_Data_3rd_CY,$B104,W$1)</f>
        <v>0</v>
      </c>
      <c r="X104" s="202" t="n">
        <f aca="false">INDEX(_Rge_Data_3rd_CY,$B104,X$1)</f>
        <v>0</v>
      </c>
      <c r="Y104" s="202" t="n">
        <f aca="false" t="array" ref="Y104:Y104">INDEX(_Rge_Data_3rd_CY,$B104,Y$1)</f>
        <v>0</v>
      </c>
      <c r="Z104" s="202" t="n">
        <f aca="false" t="array" ref="Z104:Z104">INDEX(_Rge_Data_3rd_CY,$B104,Z$1)</f>
        <v>58160.91</v>
      </c>
      <c r="AA104" s="202" t="n">
        <f aca="false">R104-Z104</f>
        <v>15839.09</v>
      </c>
      <c r="AB104" s="203" t="n">
        <f aca="false">IFERROR(AA104/R104,)</f>
        <v>0.214041756756757</v>
      </c>
      <c r="AC104" s="212" t="n">
        <f aca="false" t="array" ref="AC104:AC104">INDEX(_Rge_Data_3rd_CY,$B104,AC$1)</f>
        <v>74000</v>
      </c>
      <c r="AD104" s="212" t="n">
        <f aca="false" t="array" ref="AD104:AD104">INDEX(_Rge_Data_3rd_CY,$B104,AD$1)</f>
        <v>51740</v>
      </c>
      <c r="AE104" s="212" t="n">
        <f aca="false" t="array" ref="AE104:AE104">INDEX(_Rge_Data_3rd_CY,$B104,AE$1)</f>
        <v>780</v>
      </c>
      <c r="AF104" s="212" t="n">
        <f aca="false" t="array" ref="AF104:AF104">INDEX(_Rge_Data_3rd_CY,$B104,AF$1)</f>
        <v>5640.91</v>
      </c>
      <c r="AG104" s="212" t="n">
        <f aca="false" t="array" ref="AG104:AG104">INDEX(_Rge_Data_3rd_CY,$B104,AG$1)</f>
        <v>0</v>
      </c>
      <c r="AH104" s="212" t="n">
        <f aca="false" t="array" ref="AH104:AH104">INDEX(_Rge_Data_3rd_CY,$B104,AH$1)</f>
        <v>0</v>
      </c>
      <c r="AI104" s="212" t="n">
        <f aca="false">INDEX(_Rge_Data_3rd_CY,$B104,AI$1)</f>
        <v>0</v>
      </c>
      <c r="AJ104" s="212" t="n">
        <f aca="false" t="array" ref="AJ104:AJ104">INDEX(_Rge_Data_3rd_CY,$B104,AJ$1)</f>
        <v>0</v>
      </c>
      <c r="AK104" s="212" t="n">
        <f aca="false" t="array" ref="AK104:AK104">INDEX(_Rge_Data_3rd_CY,$B104,AK$1)</f>
        <v>58160.91</v>
      </c>
      <c r="AL104" s="212" t="n">
        <f aca="false">AK104+AN104+AO104</f>
        <v>74000</v>
      </c>
      <c r="AM104" s="213" t="n">
        <f aca="false">IFERROR(AK104/Z104,0)</f>
        <v>1</v>
      </c>
      <c r="AN104" s="214" t="n">
        <f aca="false">IFERROR(IF(AND($E104="OPEN",$AA104&gt;0),$AA104*_SoP*$AM104,IF(AND($E104="CLOSED",$AA104&gt;0),$AA104*_SoL*$AM104,0)),0)</f>
        <v>15839.09</v>
      </c>
      <c r="AO104" s="214" t="n">
        <f aca="false">IFERROR(IF($AA104&lt;0,$AA104*_SoL,0),0)</f>
        <v>0</v>
      </c>
      <c r="AP104" s="215" t="n">
        <f aca="false">AK104+AN104</f>
        <v>74000</v>
      </c>
      <c r="AQ104" s="215" t="n">
        <f aca="false">AC104-AO104</f>
        <v>74000</v>
      </c>
      <c r="AR104" s="215" t="n">
        <f aca="false">AP104-AQ104</f>
        <v>0</v>
      </c>
      <c r="AS104" s="215" t="n">
        <f aca="false">IF($AR104&gt;=0,$AR104,0)</f>
        <v>0</v>
      </c>
      <c r="AT104" s="215" t="n">
        <f aca="false">IF($AR104&lt;=0,-$AR104,0)</f>
        <v>-0</v>
      </c>
      <c r="AU104" s="214" t="n">
        <f aca="false">IF((R104-AC104)&lt;0,0,R104-AC104)</f>
        <v>0</v>
      </c>
      <c r="AV104" s="214" t="n">
        <f aca="false">IF(AM104&gt;1,0,R104-AM104*R104)</f>
        <v>0</v>
      </c>
      <c r="AW104" s="216"/>
    </row>
    <row r="105" customFormat="false" ht="24.75" hidden="false" customHeight="true" outlineLevel="0" collapsed="false">
      <c r="A105" s="166"/>
      <c r="B105" s="208" t="n">
        <f aca="false">B104+1</f>
        <v>98</v>
      </c>
      <c r="C105" s="166"/>
      <c r="D105" s="209" t="str">
        <f aca="false" t="array" ref="D105:D105">INDEX(_Rge_Projectdata_3rd,$B105,MATCH("Project-ID",_Rge_Headline_Projectdata,0))</f>
        <v>P903709</v>
      </c>
      <c r="E105" s="210" t="str">
        <f aca="false" t="array" ref="E105:E105">INDEX(_Rge_Data_3rd_CY,$B105,E$1)</f>
        <v>Open</v>
      </c>
      <c r="F105" s="199" t="n">
        <f aca="false">INDEX(_Rge_Data_3rd_CY,$B105,F$1)</f>
        <v>0</v>
      </c>
      <c r="G105" s="199" t="n">
        <f aca="false" t="array" ref="G105:G105">INDEX(_Rge_Data_3rd_CY,$B105,G$1)</f>
        <v>0</v>
      </c>
      <c r="H105" s="199" t="n">
        <f aca="false" t="array" ref="H105:H105">INDEX(_Rge_Data_3rd_CY,$B105,H$1)</f>
        <v>0</v>
      </c>
      <c r="I105" s="199" t="n">
        <f aca="false" t="array" ref="I105:I105">INDEX(_Rge_Data_3rd_CY,$B105,I$1)</f>
        <v>0</v>
      </c>
      <c r="J105" s="199" t="n">
        <f aca="false" t="array" ref="J105:J105">INDEX(_Rge_Data_3rd_CY,$B105,J$1)</f>
        <v>0</v>
      </c>
      <c r="K105" s="199" t="n">
        <f aca="false" t="array" ref="K105:K105">INDEX(_Rge_Data_3rd_CY,$B105,K$1)</f>
        <v>0</v>
      </c>
      <c r="L105" s="199" t="n">
        <f aca="false">INDEX(_Rge_Data_3rd_CY,$B105,L$1)</f>
        <v>0</v>
      </c>
      <c r="M105" s="199" t="n">
        <f aca="false" t="array" ref="M105:M105">INDEX(_Rge_Data_3rd_CY,$B105,M$1)</f>
        <v>0</v>
      </c>
      <c r="N105" s="199" t="n">
        <f aca="false" t="array" ref="N105:N105">INDEX(_Rge_Data_3rd_CY,$B105,N$1)</f>
        <v>0</v>
      </c>
      <c r="O105" s="199" t="n">
        <f aca="false">F105-N105</f>
        <v>0</v>
      </c>
      <c r="P105" s="200" t="n">
        <f aca="false">IFERROR(O105/F105,0)</f>
        <v>0</v>
      </c>
      <c r="Q105" s="211" t="str">
        <f aca="false">IF(AND(F105&lt;&gt;0,R105=0),"N","Y")</f>
        <v>Y</v>
      </c>
      <c r="R105" s="202" t="n">
        <f aca="false" t="array" ref="R105:R105">INDEX(_Rge_Data_3rd_CY,$B105,R$1)</f>
        <v>25997.61</v>
      </c>
      <c r="S105" s="202" t="n">
        <f aca="false" t="array" ref="S105:S105">INDEX(_Rge_Data_3rd_CY,$B105,S$1)</f>
        <v>11154.17</v>
      </c>
      <c r="T105" s="202" t="n">
        <f aca="false" t="array" ref="T105:T105">INDEX(_Rge_Data_3rd_CY,$B105,T$1)</f>
        <v>0</v>
      </c>
      <c r="U105" s="202" t="n">
        <f aca="false" t="array" ref="U105:U105">INDEX(_Rge_Data_3rd_CY,$B105,U$1)</f>
        <v>1600</v>
      </c>
      <c r="V105" s="202" t="n">
        <f aca="false" t="array" ref="V105:V105">INDEX(_Rge_Data_3rd_CY,$B105,V$1)</f>
        <v>0</v>
      </c>
      <c r="W105" s="202" t="n">
        <f aca="false" t="array" ref="W105:W105">INDEX(_Rge_Data_3rd_CY,$B105,W$1)</f>
        <v>0</v>
      </c>
      <c r="X105" s="202" t="n">
        <f aca="false">INDEX(_Rge_Data_3rd_CY,$B105,X$1)</f>
        <v>0</v>
      </c>
      <c r="Y105" s="202" t="n">
        <f aca="false" t="array" ref="Y105:Y105">INDEX(_Rge_Data_3rd_CY,$B105,Y$1)</f>
        <v>0</v>
      </c>
      <c r="Z105" s="202" t="n">
        <f aca="false" t="array" ref="Z105:Z105">INDEX(_Rge_Data_3rd_CY,$B105,Z$1)</f>
        <v>12754.17</v>
      </c>
      <c r="AA105" s="202" t="n">
        <f aca="false">R105-Z105</f>
        <v>13243.44</v>
      </c>
      <c r="AB105" s="203" t="n">
        <f aca="false">IFERROR(AA105/R105,)</f>
        <v>0.509409903448817</v>
      </c>
      <c r="AC105" s="212" t="n">
        <f aca="false" t="array" ref="AC105:AC105">INDEX(_Rge_Data_3rd_CY,$B105,AC$1)</f>
        <v>25997.61</v>
      </c>
      <c r="AD105" s="212" t="n">
        <f aca="false" t="array" ref="AD105:AD105">INDEX(_Rge_Data_3rd_CY,$B105,AD$1)</f>
        <v>3880.25</v>
      </c>
      <c r="AE105" s="212" t="n">
        <f aca="false" t="array" ref="AE105:AE105">INDEX(_Rge_Data_3rd_CY,$B105,AE$1)</f>
        <v>0</v>
      </c>
      <c r="AF105" s="212" t="n">
        <f aca="false" t="array" ref="AF105:AF105">INDEX(_Rge_Data_3rd_CY,$B105,AF$1)</f>
        <v>1050</v>
      </c>
      <c r="AG105" s="212" t="n">
        <f aca="false" t="array" ref="AG105:AG105">INDEX(_Rge_Data_3rd_CY,$B105,AG$1)</f>
        <v>0</v>
      </c>
      <c r="AH105" s="212" t="n">
        <f aca="false" t="array" ref="AH105:AH105">INDEX(_Rge_Data_3rd_CY,$B105,AH$1)</f>
        <v>0</v>
      </c>
      <c r="AI105" s="212" t="n">
        <f aca="false">INDEX(_Rge_Data_3rd_CY,$B105,AI$1)</f>
        <v>0</v>
      </c>
      <c r="AJ105" s="212" t="n">
        <f aca="false" t="array" ref="AJ105:AJ105">INDEX(_Rge_Data_3rd_CY,$B105,AJ$1)</f>
        <v>0</v>
      </c>
      <c r="AK105" s="212" t="n">
        <f aca="false" t="array" ref="AK105:AK105">INDEX(_Rge_Data_3rd_CY,$B105,AK$1)</f>
        <v>4930.25</v>
      </c>
      <c r="AL105" s="212" t="n">
        <f aca="false">AK105+AN105+AO105</f>
        <v>9793.663029</v>
      </c>
      <c r="AM105" s="213" t="n">
        <f aca="false">IFERROR(AK105/Z105,0)</f>
        <v>0.386559846701118</v>
      </c>
      <c r="AN105" s="214" t="n">
        <f aca="false">IFERROR(IF(AND($E105="OPEN",$AA105&gt;0),$AA105*_SoP*$AM105,IF(AND($E105="CLOSED",$AA105&gt;0),$AA105*_SoL*$AM105,0)),0)</f>
        <v>4863.413029</v>
      </c>
      <c r="AO105" s="214" t="n">
        <f aca="false">IFERROR(IF($AA105&lt;0,$AA105*_SoL,0),0)</f>
        <v>0</v>
      </c>
      <c r="AP105" s="215" t="n">
        <f aca="false">AK105+AN105</f>
        <v>9793.663029</v>
      </c>
      <c r="AQ105" s="215" t="n">
        <f aca="false">AC105-AO105</f>
        <v>25997.61</v>
      </c>
      <c r="AR105" s="215" t="n">
        <f aca="false">AP105-AQ105</f>
        <v>-16203.946971</v>
      </c>
      <c r="AS105" s="215" t="n">
        <f aca="false">IF($AR105&gt;=0,$AR105,0)</f>
        <v>0</v>
      </c>
      <c r="AT105" s="215" t="n">
        <f aca="false">IF($AR105&lt;=0,-$AR105,0)</f>
        <v>16203.946971</v>
      </c>
      <c r="AU105" s="214" t="n">
        <f aca="false">IF((R105-AC105)&lt;0,0,R105-AC105)</f>
        <v>0</v>
      </c>
      <c r="AV105" s="214" t="n">
        <f aca="false">IF(AM105&gt;1,0,R105-AM105*R105)</f>
        <v>15947.9778638045</v>
      </c>
      <c r="AW105" s="216"/>
    </row>
    <row r="106" customFormat="false" ht="24.75" hidden="false" customHeight="true" outlineLevel="0" collapsed="false">
      <c r="A106" s="166"/>
      <c r="B106" s="208" t="n">
        <f aca="false">B105+1</f>
        <v>99</v>
      </c>
      <c r="C106" s="166"/>
      <c r="D106" s="209" t="str">
        <f aca="false" t="array" ref="D106:D106">INDEX(_Rge_Projectdata_3rd,$B106,MATCH("Project-ID",_Rge_Headline_Projectdata,0))</f>
        <v>P903710</v>
      </c>
      <c r="E106" s="210" t="str">
        <f aca="false" t="array" ref="E106:E106">INDEX(_Rge_Data_3rd_CY,$B106,E$1)</f>
        <v>Closed</v>
      </c>
      <c r="F106" s="199" t="n">
        <f aca="false">INDEX(_Rge_Data_3rd_CY,$B106,F$1)</f>
        <v>0</v>
      </c>
      <c r="G106" s="199" t="n">
        <f aca="false" t="array" ref="G106:G106">INDEX(_Rge_Data_3rd_CY,$B106,G$1)</f>
        <v>0</v>
      </c>
      <c r="H106" s="199" t="n">
        <f aca="false" t="array" ref="H106:H106">INDEX(_Rge_Data_3rd_CY,$B106,H$1)</f>
        <v>0</v>
      </c>
      <c r="I106" s="199" t="n">
        <f aca="false" t="array" ref="I106:I106">INDEX(_Rge_Data_3rd_CY,$B106,I$1)</f>
        <v>0</v>
      </c>
      <c r="J106" s="199" t="n">
        <f aca="false" t="array" ref="J106:J106">INDEX(_Rge_Data_3rd_CY,$B106,J$1)</f>
        <v>0</v>
      </c>
      <c r="K106" s="199" t="n">
        <f aca="false" t="array" ref="K106:K106">INDEX(_Rge_Data_3rd_CY,$B106,K$1)</f>
        <v>0</v>
      </c>
      <c r="L106" s="199" t="n">
        <f aca="false">INDEX(_Rge_Data_3rd_CY,$B106,L$1)</f>
        <v>0</v>
      </c>
      <c r="M106" s="199" t="n">
        <f aca="false" t="array" ref="M106:M106">INDEX(_Rge_Data_3rd_CY,$B106,M$1)</f>
        <v>0</v>
      </c>
      <c r="N106" s="199" t="n">
        <f aca="false" t="array" ref="N106:N106">INDEX(_Rge_Data_3rd_CY,$B106,N$1)</f>
        <v>0</v>
      </c>
      <c r="O106" s="199" t="n">
        <f aca="false">F106-N106</f>
        <v>0</v>
      </c>
      <c r="P106" s="200" t="n">
        <f aca="false">IFERROR(O106/F106,0)</f>
        <v>0</v>
      </c>
      <c r="Q106" s="211" t="str">
        <f aca="false">IF(AND(F106&lt;&gt;0,R106=0),"N","Y")</f>
        <v>Y</v>
      </c>
      <c r="R106" s="202" t="n">
        <f aca="false" t="array" ref="R106:R106">INDEX(_Rge_Data_3rd_CY,$B106,R$1)</f>
        <v>3336.8</v>
      </c>
      <c r="S106" s="202" t="n">
        <f aca="false" t="array" ref="S106:S106">INDEX(_Rge_Data_3rd_CY,$B106,S$1)</f>
        <v>1716</v>
      </c>
      <c r="T106" s="202" t="n">
        <f aca="false" t="array" ref="T106:T106">INDEX(_Rge_Data_3rd_CY,$B106,T$1)</f>
        <v>360</v>
      </c>
      <c r="U106" s="202" t="n">
        <f aca="false" t="array" ref="U106:U106">INDEX(_Rge_Data_3rd_CY,$B106,U$1)</f>
        <v>450</v>
      </c>
      <c r="V106" s="202" t="n">
        <f aca="false" t="array" ref="V106:V106">INDEX(_Rge_Data_3rd_CY,$B106,V$1)</f>
        <v>0</v>
      </c>
      <c r="W106" s="202" t="n">
        <f aca="false" t="array" ref="W106:W106">INDEX(_Rge_Data_3rd_CY,$B106,W$1)</f>
        <v>0</v>
      </c>
      <c r="X106" s="202" t="n">
        <f aca="false">INDEX(_Rge_Data_3rd_CY,$B106,X$1)</f>
        <v>0</v>
      </c>
      <c r="Y106" s="202" t="n">
        <f aca="false" t="array" ref="Y106:Y106">INDEX(_Rge_Data_3rd_CY,$B106,Y$1)</f>
        <v>0</v>
      </c>
      <c r="Z106" s="202" t="n">
        <f aca="false" t="array" ref="Z106:Z106">INDEX(_Rge_Data_3rd_CY,$B106,Z$1)</f>
        <v>2526</v>
      </c>
      <c r="AA106" s="202" t="n">
        <f aca="false">R106-Z106</f>
        <v>810.8</v>
      </c>
      <c r="AB106" s="203" t="n">
        <f aca="false">IFERROR(AA106/R106,)</f>
        <v>0.242987293215056</v>
      </c>
      <c r="AC106" s="212" t="n">
        <f aca="false" t="array" ref="AC106:AC106">INDEX(_Rge_Data_3rd_CY,$B106,AC$1)</f>
        <v>3336.8</v>
      </c>
      <c r="AD106" s="212" t="n">
        <f aca="false" t="array" ref="AD106:AD106">INDEX(_Rge_Data_3rd_CY,$B106,AD$1)</f>
        <v>1716</v>
      </c>
      <c r="AE106" s="212" t="n">
        <f aca="false" t="array" ref="AE106:AE106">INDEX(_Rge_Data_3rd_CY,$B106,AE$1)</f>
        <v>360</v>
      </c>
      <c r="AF106" s="212" t="n">
        <f aca="false" t="array" ref="AF106:AF106">INDEX(_Rge_Data_3rd_CY,$B106,AF$1)</f>
        <v>450</v>
      </c>
      <c r="AG106" s="212" t="n">
        <f aca="false" t="array" ref="AG106:AG106">INDEX(_Rge_Data_3rd_CY,$B106,AG$1)</f>
        <v>0</v>
      </c>
      <c r="AH106" s="212" t="n">
        <f aca="false" t="array" ref="AH106:AH106">INDEX(_Rge_Data_3rd_CY,$B106,AH$1)</f>
        <v>0</v>
      </c>
      <c r="AI106" s="212" t="n">
        <f aca="false">INDEX(_Rge_Data_3rd_CY,$B106,AI$1)</f>
        <v>0</v>
      </c>
      <c r="AJ106" s="212" t="n">
        <f aca="false" t="array" ref="AJ106:AJ106">INDEX(_Rge_Data_3rd_CY,$B106,AJ$1)</f>
        <v>0</v>
      </c>
      <c r="AK106" s="212" t="n">
        <f aca="false" t="array" ref="AK106:AK106">INDEX(_Rge_Data_3rd_CY,$B106,AK$1)</f>
        <v>2526</v>
      </c>
      <c r="AL106" s="212" t="n">
        <f aca="false">AK106+AN106+AO106</f>
        <v>3336.8</v>
      </c>
      <c r="AM106" s="213" t="n">
        <f aca="false">IFERROR(AK106/Z106,0)</f>
        <v>1</v>
      </c>
      <c r="AN106" s="214" t="n">
        <f aca="false">IFERROR(IF(AND($E106="OPEN",$AA106&gt;0),$AA106*_SoP*$AM106,IF(AND($E106="CLOSED",$AA106&gt;0),$AA106*_SoL*$AM106,0)),0)</f>
        <v>810.8</v>
      </c>
      <c r="AO106" s="214" t="n">
        <f aca="false">IFERROR(IF($AA106&lt;0,$AA106*_SoL,0),0)</f>
        <v>0</v>
      </c>
      <c r="AP106" s="215" t="n">
        <f aca="false">AK106+AN106</f>
        <v>3336.8</v>
      </c>
      <c r="AQ106" s="215" t="n">
        <f aca="false">AC106-AO106</f>
        <v>3336.8</v>
      </c>
      <c r="AR106" s="215" t="n">
        <f aca="false">AP106-AQ106</f>
        <v>0</v>
      </c>
      <c r="AS106" s="215" t="n">
        <f aca="false">IF($AR106&gt;=0,$AR106,0)</f>
        <v>0</v>
      </c>
      <c r="AT106" s="215" t="n">
        <f aca="false">IF($AR106&lt;=0,-$AR106,0)</f>
        <v>-0</v>
      </c>
      <c r="AU106" s="214" t="n">
        <f aca="false">IF((R106-AC106)&lt;0,0,R106-AC106)</f>
        <v>0</v>
      </c>
      <c r="AV106" s="214" t="n">
        <f aca="false">IF(AM106&gt;1,0,R106-AM106*R106)</f>
        <v>0</v>
      </c>
      <c r="AW106" s="216"/>
    </row>
    <row r="107" customFormat="false" ht="24.75" hidden="false" customHeight="true" outlineLevel="0" collapsed="false">
      <c r="A107" s="166"/>
      <c r="B107" s="208" t="n">
        <f aca="false">B106+1</f>
        <v>100</v>
      </c>
      <c r="C107" s="166"/>
      <c r="D107" s="209" t="str">
        <f aca="false" t="array" ref="D107:D107">INDEX(_Rge_Projectdata_3rd,$B107,MATCH("Project-ID",_Rge_Headline_Projectdata,0))</f>
        <v>P903711</v>
      </c>
      <c r="E107" s="210" t="str">
        <f aca="false" t="array" ref="E107:E107">INDEX(_Rge_Data_3rd_CY,$B107,E$1)</f>
        <v>Closed</v>
      </c>
      <c r="F107" s="199" t="n">
        <f aca="false">INDEX(_Rge_Data_3rd_CY,$B107,F$1)</f>
        <v>0</v>
      </c>
      <c r="G107" s="199" t="n">
        <f aca="false" t="array" ref="G107:G107">INDEX(_Rge_Data_3rd_CY,$B107,G$1)</f>
        <v>0</v>
      </c>
      <c r="H107" s="199" t="n">
        <f aca="false" t="array" ref="H107:H107">INDEX(_Rge_Data_3rd_CY,$B107,H$1)</f>
        <v>0</v>
      </c>
      <c r="I107" s="199" t="n">
        <f aca="false" t="array" ref="I107:I107">INDEX(_Rge_Data_3rd_CY,$B107,I$1)</f>
        <v>0</v>
      </c>
      <c r="J107" s="199" t="n">
        <f aca="false" t="array" ref="J107:J107">INDEX(_Rge_Data_3rd_CY,$B107,J$1)</f>
        <v>0</v>
      </c>
      <c r="K107" s="199" t="n">
        <f aca="false" t="array" ref="K107:K107">INDEX(_Rge_Data_3rd_CY,$B107,K$1)</f>
        <v>0</v>
      </c>
      <c r="L107" s="199" t="n">
        <f aca="false">INDEX(_Rge_Data_3rd_CY,$B107,L$1)</f>
        <v>0</v>
      </c>
      <c r="M107" s="199" t="n">
        <f aca="false" t="array" ref="M107:M107">INDEX(_Rge_Data_3rd_CY,$B107,M$1)</f>
        <v>0</v>
      </c>
      <c r="N107" s="199" t="n">
        <f aca="false" t="array" ref="N107:N107">INDEX(_Rge_Data_3rd_CY,$B107,N$1)</f>
        <v>0</v>
      </c>
      <c r="O107" s="199" t="n">
        <f aca="false">F107-N107</f>
        <v>0</v>
      </c>
      <c r="P107" s="200" t="n">
        <f aca="false">IFERROR(O107/F107,0)</f>
        <v>0</v>
      </c>
      <c r="Q107" s="211" t="str">
        <f aca="false">IF(AND(F107&lt;&gt;0,R107=0),"N","Y")</f>
        <v>Y</v>
      </c>
      <c r="R107" s="202" t="n">
        <f aca="false" t="array" ref="R107:R107">INDEX(_Rge_Data_3rd_CY,$B107,R$1)</f>
        <v>16029.27</v>
      </c>
      <c r="S107" s="202" t="n">
        <f aca="false" t="array" ref="S107:S107">INDEX(_Rge_Data_3rd_CY,$B107,S$1)</f>
        <v>9884</v>
      </c>
      <c r="T107" s="202" t="n">
        <f aca="false" t="array" ref="T107:T107">INDEX(_Rge_Data_3rd_CY,$B107,T$1)</f>
        <v>240</v>
      </c>
      <c r="U107" s="202" t="n">
        <f aca="false" t="array" ref="U107:U107">INDEX(_Rge_Data_3rd_CY,$B107,U$1)</f>
        <v>345</v>
      </c>
      <c r="V107" s="202" t="n">
        <f aca="false" t="array" ref="V107:V107">INDEX(_Rge_Data_3rd_CY,$B107,V$1)</f>
        <v>0</v>
      </c>
      <c r="W107" s="202" t="n">
        <f aca="false" t="array" ref="W107:W107">INDEX(_Rge_Data_3rd_CY,$B107,W$1)</f>
        <v>0</v>
      </c>
      <c r="X107" s="202" t="n">
        <f aca="false">INDEX(_Rge_Data_3rd_CY,$B107,X$1)</f>
        <v>0</v>
      </c>
      <c r="Y107" s="202" t="n">
        <f aca="false" t="array" ref="Y107:Y107">INDEX(_Rge_Data_3rd_CY,$B107,Y$1)</f>
        <v>0</v>
      </c>
      <c r="Z107" s="202" t="n">
        <f aca="false" t="array" ref="Z107:Z107">INDEX(_Rge_Data_3rd_CY,$B107,Z$1)</f>
        <v>10469</v>
      </c>
      <c r="AA107" s="202" t="n">
        <f aca="false">R107-Z107</f>
        <v>5560.27</v>
      </c>
      <c r="AB107" s="203" t="n">
        <f aca="false">IFERROR(AA107/R107,)</f>
        <v>0.346882297197564</v>
      </c>
      <c r="AC107" s="212" t="n">
        <f aca="false" t="array" ref="AC107:AC107">INDEX(_Rge_Data_3rd_CY,$B107,AC$1)</f>
        <v>16029.27</v>
      </c>
      <c r="AD107" s="212" t="n">
        <f aca="false" t="array" ref="AD107:AD107">INDEX(_Rge_Data_3rd_CY,$B107,AD$1)</f>
        <v>9884</v>
      </c>
      <c r="AE107" s="212" t="n">
        <f aca="false" t="array" ref="AE107:AE107">INDEX(_Rge_Data_3rd_CY,$B107,AE$1)</f>
        <v>240</v>
      </c>
      <c r="AF107" s="212" t="n">
        <f aca="false" t="array" ref="AF107:AF107">INDEX(_Rge_Data_3rd_CY,$B107,AF$1)</f>
        <v>345</v>
      </c>
      <c r="AG107" s="212" t="n">
        <f aca="false" t="array" ref="AG107:AG107">INDEX(_Rge_Data_3rd_CY,$B107,AG$1)</f>
        <v>0</v>
      </c>
      <c r="AH107" s="212" t="n">
        <f aca="false" t="array" ref="AH107:AH107">INDEX(_Rge_Data_3rd_CY,$B107,AH$1)</f>
        <v>0</v>
      </c>
      <c r="AI107" s="212" t="n">
        <f aca="false">INDEX(_Rge_Data_3rd_CY,$B107,AI$1)</f>
        <v>0</v>
      </c>
      <c r="AJ107" s="212" t="n">
        <f aca="false" t="array" ref="AJ107:AJ107">INDEX(_Rge_Data_3rd_CY,$B107,AJ$1)</f>
        <v>0</v>
      </c>
      <c r="AK107" s="212" t="n">
        <f aca="false" t="array" ref="AK107:AK107">INDEX(_Rge_Data_3rd_CY,$B107,AK$1)</f>
        <v>10469</v>
      </c>
      <c r="AL107" s="212" t="n">
        <f aca="false">AK107+AN107+AO107</f>
        <v>16029.27</v>
      </c>
      <c r="AM107" s="213" t="n">
        <f aca="false">IFERROR(AK107/Z107,0)</f>
        <v>1</v>
      </c>
      <c r="AN107" s="214" t="n">
        <f aca="false">IFERROR(IF(AND($E107="OPEN",$AA107&gt;0),$AA107*_SoP*$AM107,IF(AND($E107="CLOSED",$AA107&gt;0),$AA107*_SoL*$AM107,0)),0)</f>
        <v>5560.27</v>
      </c>
      <c r="AO107" s="214" t="n">
        <f aca="false">IFERROR(IF($AA107&lt;0,$AA107*_SoL,0),0)</f>
        <v>0</v>
      </c>
      <c r="AP107" s="215" t="n">
        <f aca="false">AK107+AN107</f>
        <v>16029.27</v>
      </c>
      <c r="AQ107" s="215" t="n">
        <f aca="false">AC107-AO107</f>
        <v>16029.27</v>
      </c>
      <c r="AR107" s="215" t="n">
        <f aca="false">AP107-AQ107</f>
        <v>0</v>
      </c>
      <c r="AS107" s="215" t="n">
        <f aca="false">IF($AR107&gt;=0,$AR107,0)</f>
        <v>0</v>
      </c>
      <c r="AT107" s="215" t="n">
        <f aca="false">IF($AR107&lt;=0,-$AR107,0)</f>
        <v>-0</v>
      </c>
      <c r="AU107" s="214" t="n">
        <f aca="false">IF((R107-AC107)&lt;0,0,R107-AC107)</f>
        <v>0</v>
      </c>
      <c r="AV107" s="214" t="n">
        <f aca="false">IF(AM107&gt;1,0,R107-AM107*R107)</f>
        <v>0</v>
      </c>
      <c r="AW107" s="216"/>
    </row>
    <row r="108" customFormat="false" ht="24.75" hidden="false" customHeight="true" outlineLevel="0" collapsed="false">
      <c r="A108" s="166"/>
      <c r="B108" s="208" t="n">
        <f aca="false">B107+1</f>
        <v>101</v>
      </c>
      <c r="C108" s="166"/>
      <c r="D108" s="209" t="str">
        <f aca="false" t="array" ref="D108:D108">INDEX(_Rge_Projectdata_3rd,$B108,MATCH("Project-ID",_Rge_Headline_Projectdata,0))</f>
        <v>P903605A</v>
      </c>
      <c r="E108" s="210" t="str">
        <f aca="false" t="array" ref="E108:E108">INDEX(_Rge_Data_3rd_CY,$B108,E$1)</f>
        <v>Closed</v>
      </c>
      <c r="F108" s="199" t="n">
        <f aca="false">INDEX(_Rge_Data_3rd_CY,$B108,F$1)</f>
        <v>0</v>
      </c>
      <c r="G108" s="199" t="n">
        <f aca="false" t="array" ref="G108:G108">INDEX(_Rge_Data_3rd_CY,$B108,G$1)</f>
        <v>0</v>
      </c>
      <c r="H108" s="199" t="n">
        <f aca="false" t="array" ref="H108:H108">INDEX(_Rge_Data_3rd_CY,$B108,H$1)</f>
        <v>0</v>
      </c>
      <c r="I108" s="199" t="n">
        <f aca="false" t="array" ref="I108:I108">INDEX(_Rge_Data_3rd_CY,$B108,I$1)</f>
        <v>0</v>
      </c>
      <c r="J108" s="199" t="n">
        <f aca="false" t="array" ref="J108:J108">INDEX(_Rge_Data_3rd_CY,$B108,J$1)</f>
        <v>0</v>
      </c>
      <c r="K108" s="199" t="n">
        <f aca="false" t="array" ref="K108:K108">INDEX(_Rge_Data_3rd_CY,$B108,K$1)</f>
        <v>0</v>
      </c>
      <c r="L108" s="199" t="n">
        <f aca="false">INDEX(_Rge_Data_3rd_CY,$B108,L$1)</f>
        <v>0</v>
      </c>
      <c r="M108" s="199" t="n">
        <f aca="false" t="array" ref="M108:M108">INDEX(_Rge_Data_3rd_CY,$B108,M$1)</f>
        <v>0</v>
      </c>
      <c r="N108" s="199" t="n">
        <f aca="false" t="array" ref="N108:N108">INDEX(_Rge_Data_3rd_CY,$B108,N$1)</f>
        <v>0</v>
      </c>
      <c r="O108" s="199" t="n">
        <f aca="false">F108-N108</f>
        <v>0</v>
      </c>
      <c r="P108" s="200" t="n">
        <f aca="false">IFERROR(O108/F108,0)</f>
        <v>0</v>
      </c>
      <c r="Q108" s="211" t="str">
        <f aca="false">IF(AND(F108&lt;&gt;0,R108=0),"N","Y")</f>
        <v>Y</v>
      </c>
      <c r="R108" s="202" t="n">
        <f aca="false" t="array" ref="R108:R108">INDEX(_Rge_Data_3rd_CY,$B108,R$1)</f>
        <v>2111.65</v>
      </c>
      <c r="S108" s="202" t="n">
        <f aca="false" t="array" ref="S108:S108">INDEX(_Rge_Data_3rd_CY,$B108,S$1)</f>
        <v>0</v>
      </c>
      <c r="T108" s="202" t="n">
        <f aca="false" t="array" ref="T108:T108">INDEX(_Rge_Data_3rd_CY,$B108,T$1)</f>
        <v>0</v>
      </c>
      <c r="U108" s="202" t="n">
        <f aca="false" t="array" ref="U108:U108">INDEX(_Rge_Data_3rd_CY,$B108,U$1)</f>
        <v>0</v>
      </c>
      <c r="V108" s="202" t="n">
        <f aca="false" t="array" ref="V108:V108">INDEX(_Rge_Data_3rd_CY,$B108,V$1)</f>
        <v>1160.25</v>
      </c>
      <c r="W108" s="202" t="n">
        <f aca="false" t="array" ref="W108:W108">INDEX(_Rge_Data_3rd_CY,$B108,W$1)</f>
        <v>0</v>
      </c>
      <c r="X108" s="202" t="n">
        <f aca="false">INDEX(_Rge_Data_3rd_CY,$B108,X$1)</f>
        <v>0</v>
      </c>
      <c r="Y108" s="202" t="n">
        <f aca="false" t="array" ref="Y108:Y108">INDEX(_Rge_Data_3rd_CY,$B108,Y$1)</f>
        <v>0</v>
      </c>
      <c r="Z108" s="202" t="n">
        <f aca="false" t="array" ref="Z108:Z108">INDEX(_Rge_Data_3rd_CY,$B108,Z$1)</f>
        <v>1160.25</v>
      </c>
      <c r="AA108" s="202" t="n">
        <f aca="false">R108-Z108</f>
        <v>951.4</v>
      </c>
      <c r="AB108" s="203" t="n">
        <f aca="false">IFERROR(AA108/R108,)</f>
        <v>0.450548149551299</v>
      </c>
      <c r="AC108" s="212" t="n">
        <f aca="false" t="array" ref="AC108:AC108">INDEX(_Rge_Data_3rd_CY,$B108,AC$1)</f>
        <v>2111.65</v>
      </c>
      <c r="AD108" s="212" t="n">
        <f aca="false" t="array" ref="AD108:AD108">INDEX(_Rge_Data_3rd_CY,$B108,AD$1)</f>
        <v>0</v>
      </c>
      <c r="AE108" s="212" t="n">
        <f aca="false" t="array" ref="AE108:AE108">INDEX(_Rge_Data_3rd_CY,$B108,AE$1)</f>
        <v>0</v>
      </c>
      <c r="AF108" s="212" t="n">
        <f aca="false" t="array" ref="AF108:AF108">INDEX(_Rge_Data_3rd_CY,$B108,AF$1)</f>
        <v>0</v>
      </c>
      <c r="AG108" s="212" t="n">
        <f aca="false" t="array" ref="AG108:AG108">INDEX(_Rge_Data_3rd_CY,$B108,AG$1)</f>
        <v>1160.25</v>
      </c>
      <c r="AH108" s="212" t="n">
        <f aca="false" t="array" ref="AH108:AH108">INDEX(_Rge_Data_3rd_CY,$B108,AH$1)</f>
        <v>0</v>
      </c>
      <c r="AI108" s="212" t="n">
        <f aca="false">INDEX(_Rge_Data_3rd_CY,$B108,AI$1)</f>
        <v>0</v>
      </c>
      <c r="AJ108" s="212" t="n">
        <f aca="false" t="array" ref="AJ108:AJ108">INDEX(_Rge_Data_3rd_CY,$B108,AJ$1)</f>
        <v>0</v>
      </c>
      <c r="AK108" s="212" t="n">
        <f aca="false" t="array" ref="AK108:AK108">INDEX(_Rge_Data_3rd_CY,$B108,AK$1)</f>
        <v>1160.25</v>
      </c>
      <c r="AL108" s="212" t="n">
        <f aca="false">AK108+AN108+AO108</f>
        <v>2111.65</v>
      </c>
      <c r="AM108" s="213" t="n">
        <f aca="false">IFERROR(AK108/Z108,0)</f>
        <v>1</v>
      </c>
      <c r="AN108" s="214" t="n">
        <f aca="false">IFERROR(IF(AND($E108="OPEN",$AA108&gt;0),$AA108*_SoP*$AM108,IF(AND($E108="CLOSED",$AA108&gt;0),$AA108*_SoL*$AM108,0)),0)</f>
        <v>951.4</v>
      </c>
      <c r="AO108" s="214" t="n">
        <f aca="false">IFERROR(IF($AA108&lt;0,$AA108*_SoL,0),0)</f>
        <v>0</v>
      </c>
      <c r="AP108" s="215" t="n">
        <f aca="false">AK108+AN108</f>
        <v>2111.65</v>
      </c>
      <c r="AQ108" s="215" t="n">
        <f aca="false">AC108-AO108</f>
        <v>2111.65</v>
      </c>
      <c r="AR108" s="215" t="n">
        <f aca="false">AP108-AQ108</f>
        <v>0</v>
      </c>
      <c r="AS108" s="215" t="n">
        <f aca="false">IF($AR108&gt;=0,$AR108,0)</f>
        <v>0</v>
      </c>
      <c r="AT108" s="215" t="n">
        <f aca="false">IF($AR108&lt;=0,-$AR108,0)</f>
        <v>-0</v>
      </c>
      <c r="AU108" s="214" t="n">
        <f aca="false">IF((R108-AC108)&lt;0,0,R108-AC108)</f>
        <v>0</v>
      </c>
      <c r="AV108" s="214" t="n">
        <f aca="false">IF(AM108&gt;1,0,R108-AM108*R108)</f>
        <v>0</v>
      </c>
      <c r="AW108" s="216"/>
    </row>
    <row r="109" customFormat="false" ht="24.75" hidden="false" customHeight="true" outlineLevel="0" collapsed="false">
      <c r="A109" s="166"/>
      <c r="B109" s="208" t="n">
        <f aca="false">B108+1</f>
        <v>102</v>
      </c>
      <c r="C109" s="166"/>
      <c r="D109" s="209" t="str">
        <f aca="false" t="array" ref="D109:D109">INDEX(_Rge_Projectdata_3rd,$B109,MATCH("Project-ID",_Rge_Headline_Projectdata,0))</f>
        <v>P903708</v>
      </c>
      <c r="E109" s="210" t="str">
        <f aca="false" t="array" ref="E109:E109">INDEX(_Rge_Data_3rd_CY,$B109,E$1)</f>
        <v>Open</v>
      </c>
      <c r="F109" s="199" t="n">
        <f aca="false">INDEX(_Rge_Data_3rd_CY,$B109,F$1)</f>
        <v>0</v>
      </c>
      <c r="G109" s="199" t="n">
        <f aca="false" t="array" ref="G109:G109">INDEX(_Rge_Data_3rd_CY,$B109,G$1)</f>
        <v>0</v>
      </c>
      <c r="H109" s="199" t="n">
        <f aca="false" t="array" ref="H109:H109">INDEX(_Rge_Data_3rd_CY,$B109,H$1)</f>
        <v>0</v>
      </c>
      <c r="I109" s="199" t="n">
        <f aca="false" t="array" ref="I109:I109">INDEX(_Rge_Data_3rd_CY,$B109,I$1)</f>
        <v>0</v>
      </c>
      <c r="J109" s="199" t="n">
        <f aca="false" t="array" ref="J109:J109">INDEX(_Rge_Data_3rd_CY,$B109,J$1)</f>
        <v>0</v>
      </c>
      <c r="K109" s="199" t="n">
        <f aca="false" t="array" ref="K109:K109">INDEX(_Rge_Data_3rd_CY,$B109,K$1)</f>
        <v>0</v>
      </c>
      <c r="L109" s="199" t="n">
        <f aca="false">INDEX(_Rge_Data_3rd_CY,$B109,L$1)</f>
        <v>0</v>
      </c>
      <c r="M109" s="199" t="n">
        <f aca="false" t="array" ref="M109:M109">INDEX(_Rge_Data_3rd_CY,$B109,M$1)</f>
        <v>0</v>
      </c>
      <c r="N109" s="199" t="n">
        <f aca="false" t="array" ref="N109:N109">INDEX(_Rge_Data_3rd_CY,$B109,N$1)</f>
        <v>0</v>
      </c>
      <c r="O109" s="199" t="n">
        <f aca="false">F109-N109</f>
        <v>0</v>
      </c>
      <c r="P109" s="200" t="n">
        <f aca="false">IFERROR(O109/F109,0)</f>
        <v>0</v>
      </c>
      <c r="Q109" s="211" t="str">
        <f aca="false">IF(AND(F109&lt;&gt;0,R109=0),"N","Y")</f>
        <v>Y</v>
      </c>
      <c r="R109" s="202" t="n">
        <f aca="false" t="array" ref="R109:R109">INDEX(_Rge_Data_3rd_CY,$B109,R$1)</f>
        <v>159374.02</v>
      </c>
      <c r="S109" s="202" t="n">
        <f aca="false" t="array" ref="S109:S109">INDEX(_Rge_Data_3rd_CY,$B109,S$1)</f>
        <v>77340</v>
      </c>
      <c r="T109" s="202" t="n">
        <f aca="false" t="array" ref="T109:T109">INDEX(_Rge_Data_3rd_CY,$B109,T$1)</f>
        <v>2500</v>
      </c>
      <c r="U109" s="202" t="n">
        <f aca="false" t="array" ref="U109:U109">INDEX(_Rge_Data_3rd_CY,$B109,U$1)</f>
        <v>1690</v>
      </c>
      <c r="V109" s="202" t="n">
        <f aca="false" t="array" ref="V109:V109">INDEX(_Rge_Data_3rd_CY,$B109,V$1)</f>
        <v>12000</v>
      </c>
      <c r="W109" s="202" t="n">
        <f aca="false" t="array" ref="W109:W109">INDEX(_Rge_Data_3rd_CY,$B109,W$1)</f>
        <v>0</v>
      </c>
      <c r="X109" s="202" t="n">
        <f aca="false">INDEX(_Rge_Data_3rd_CY,$B109,X$1)</f>
        <v>0</v>
      </c>
      <c r="Y109" s="202" t="n">
        <f aca="false" t="array" ref="Y109:Y109">INDEX(_Rge_Data_3rd_CY,$B109,Y$1)</f>
        <v>0</v>
      </c>
      <c r="Z109" s="202" t="n">
        <f aca="false" t="array" ref="Z109:Z109">INDEX(_Rge_Data_3rd_CY,$B109,Z$1)</f>
        <v>93530</v>
      </c>
      <c r="AA109" s="202" t="n">
        <f aca="false">R109-Z109</f>
        <v>65844.02</v>
      </c>
      <c r="AB109" s="203" t="n">
        <f aca="false">IFERROR(AA109/R109,)</f>
        <v>0.413141489434727</v>
      </c>
      <c r="AC109" s="212" t="n">
        <f aca="false" t="array" ref="AC109:AC109">INDEX(_Rge_Data_3rd_CY,$B109,AC$1)</f>
        <v>0</v>
      </c>
      <c r="AD109" s="212" t="n">
        <f aca="false" t="array" ref="AD109:AD109">INDEX(_Rge_Data_3rd_CY,$B109,AD$1)</f>
        <v>0</v>
      </c>
      <c r="AE109" s="212" t="n">
        <f aca="false" t="array" ref="AE109:AE109">INDEX(_Rge_Data_3rd_CY,$B109,AE$1)</f>
        <v>1680</v>
      </c>
      <c r="AF109" s="212" t="n">
        <f aca="false" t="array" ref="AF109:AF109">INDEX(_Rge_Data_3rd_CY,$B109,AF$1)</f>
        <v>0</v>
      </c>
      <c r="AG109" s="212" t="n">
        <f aca="false" t="array" ref="AG109:AG109">INDEX(_Rge_Data_3rd_CY,$B109,AG$1)</f>
        <v>0</v>
      </c>
      <c r="AH109" s="212" t="n">
        <f aca="false" t="array" ref="AH109:AH109">INDEX(_Rge_Data_3rd_CY,$B109,AH$1)</f>
        <v>0</v>
      </c>
      <c r="AI109" s="212" t="n">
        <f aca="false">INDEX(_Rge_Data_3rd_CY,$B109,AI$1)</f>
        <v>0</v>
      </c>
      <c r="AJ109" s="212" t="n">
        <f aca="false" t="array" ref="AJ109:AJ109">INDEX(_Rge_Data_3rd_CY,$B109,AJ$1)</f>
        <v>0</v>
      </c>
      <c r="AK109" s="212" t="n">
        <f aca="false" t="array" ref="AK109:AK109">INDEX(_Rge_Data_3rd_CY,$B109,AK$1)</f>
        <v>1680</v>
      </c>
      <c r="AL109" s="212" t="n">
        <f aca="false">AK109+AN109+AO109</f>
        <v>2803.56523</v>
      </c>
      <c r="AM109" s="213" t="n">
        <f aca="false">IFERROR(AK109/Z109,0)</f>
        <v>0.0179621511814391</v>
      </c>
      <c r="AN109" s="214" t="n">
        <f aca="false">IFERROR(IF(AND($E109="OPEN",$AA109&gt;0),$AA109*_SoP*$AM109,IF(AND($E109="CLOSED",$AA109&gt;0),$AA109*_SoL*$AM109,0)),0)</f>
        <v>1123.56523</v>
      </c>
      <c r="AO109" s="214" t="n">
        <f aca="false">IFERROR(IF($AA109&lt;0,$AA109*_SoL,0),0)</f>
        <v>0</v>
      </c>
      <c r="AP109" s="215" t="n">
        <f aca="false">AK109+AN109</f>
        <v>2803.56523</v>
      </c>
      <c r="AQ109" s="215" t="n">
        <f aca="false">AC109-AO109</f>
        <v>0</v>
      </c>
      <c r="AR109" s="215" t="n">
        <f aca="false">AP109-AQ109</f>
        <v>2803.56523</v>
      </c>
      <c r="AS109" s="215" t="n">
        <f aca="false">IF($AR109&gt;=0,$AR109,0)</f>
        <v>2803.56523</v>
      </c>
      <c r="AT109" s="215" t="n">
        <f aca="false">IF($AR109&lt;=0,-$AR109,0)</f>
        <v>0</v>
      </c>
      <c r="AU109" s="214" t="n">
        <f aca="false">IF((R109-AC109)&lt;0,0,R109-AC109)</f>
        <v>159374.02</v>
      </c>
      <c r="AV109" s="214" t="n">
        <f aca="false">IF(AM109&gt;1,0,R109-AM109*R109)</f>
        <v>156511.319758366</v>
      </c>
      <c r="AW109" s="216"/>
    </row>
    <row r="110" customFormat="false" ht="24.75" hidden="false" customHeight="true" outlineLevel="0" collapsed="false">
      <c r="A110" s="166"/>
      <c r="B110" s="208" t="n">
        <f aca="false">B109+1</f>
        <v>103</v>
      </c>
      <c r="C110" s="166"/>
      <c r="D110" s="209" t="str">
        <f aca="false" t="array" ref="D110:D110">INDEX(_Rge_Projectdata_3rd,$B110,MATCH("Project-ID",_Rge_Headline_Projectdata,0))</f>
        <v>P903713</v>
      </c>
      <c r="E110" s="210" t="str">
        <f aca="false" t="array" ref="E110:E110">INDEX(_Rge_Data_3rd_CY,$B110,E$1)</f>
        <v>Closed</v>
      </c>
      <c r="F110" s="199" t="n">
        <f aca="false">INDEX(_Rge_Data_3rd_CY,$B110,F$1)</f>
        <v>0</v>
      </c>
      <c r="G110" s="199" t="n">
        <f aca="false" t="array" ref="G110:G110">INDEX(_Rge_Data_3rd_CY,$B110,G$1)</f>
        <v>0</v>
      </c>
      <c r="H110" s="199" t="n">
        <f aca="false" t="array" ref="H110:H110">INDEX(_Rge_Data_3rd_CY,$B110,H$1)</f>
        <v>0</v>
      </c>
      <c r="I110" s="199" t="n">
        <f aca="false" t="array" ref="I110:I110">INDEX(_Rge_Data_3rd_CY,$B110,I$1)</f>
        <v>0</v>
      </c>
      <c r="J110" s="199" t="n">
        <f aca="false" t="array" ref="J110:J110">INDEX(_Rge_Data_3rd_CY,$B110,J$1)</f>
        <v>0</v>
      </c>
      <c r="K110" s="199" t="n">
        <f aca="false" t="array" ref="K110:K110">INDEX(_Rge_Data_3rd_CY,$B110,K$1)</f>
        <v>0</v>
      </c>
      <c r="L110" s="199" t="n">
        <f aca="false">INDEX(_Rge_Data_3rd_CY,$B110,L$1)</f>
        <v>0</v>
      </c>
      <c r="M110" s="199" t="n">
        <f aca="false" t="array" ref="M110:M110">INDEX(_Rge_Data_3rd_CY,$B110,M$1)</f>
        <v>0</v>
      </c>
      <c r="N110" s="199" t="n">
        <f aca="false" t="array" ref="N110:N110">INDEX(_Rge_Data_3rd_CY,$B110,N$1)</f>
        <v>0</v>
      </c>
      <c r="O110" s="199" t="n">
        <f aca="false">F110-N110</f>
        <v>0</v>
      </c>
      <c r="P110" s="200" t="n">
        <f aca="false">IFERROR(O110/F110,0)</f>
        <v>0</v>
      </c>
      <c r="Q110" s="211" t="str">
        <f aca="false">IF(AND(F110&lt;&gt;0,R110=0),"N","Y")</f>
        <v>Y</v>
      </c>
      <c r="R110" s="202" t="n">
        <f aca="false" t="array" ref="R110:R110">INDEX(_Rge_Data_3rd_CY,$B110,R$1)</f>
        <v>3855.31</v>
      </c>
      <c r="S110" s="202" t="n">
        <f aca="false" t="array" ref="S110:S110">INDEX(_Rge_Data_3rd_CY,$B110,S$1)</f>
        <v>0</v>
      </c>
      <c r="T110" s="202" t="n">
        <f aca="false" t="array" ref="T110:T110">INDEX(_Rge_Data_3rd_CY,$B110,T$1)</f>
        <v>0</v>
      </c>
      <c r="U110" s="202" t="n">
        <f aca="false" t="array" ref="U110:U110">INDEX(_Rge_Data_3rd_CY,$B110,U$1)</f>
        <v>0</v>
      </c>
      <c r="V110" s="202" t="n">
        <f aca="false" t="array" ref="V110:V110">INDEX(_Rge_Data_3rd_CY,$B110,V$1)</f>
        <v>2227.48</v>
      </c>
      <c r="W110" s="202" t="n">
        <f aca="false" t="array" ref="W110:W110">INDEX(_Rge_Data_3rd_CY,$B110,W$1)</f>
        <v>0</v>
      </c>
      <c r="X110" s="202" t="n">
        <f aca="false">INDEX(_Rge_Data_3rd_CY,$B110,X$1)</f>
        <v>0</v>
      </c>
      <c r="Y110" s="202" t="n">
        <f aca="false" t="array" ref="Y110:Y110">INDEX(_Rge_Data_3rd_CY,$B110,Y$1)</f>
        <v>0</v>
      </c>
      <c r="Z110" s="202" t="n">
        <f aca="false" t="array" ref="Z110:Z110">INDEX(_Rge_Data_3rd_CY,$B110,Z$1)</f>
        <v>2227.48</v>
      </c>
      <c r="AA110" s="202" t="n">
        <f aca="false">R110-Z110</f>
        <v>1627.83</v>
      </c>
      <c r="AB110" s="203" t="n">
        <f aca="false">IFERROR(AA110/R110,)</f>
        <v>0.422230637743787</v>
      </c>
      <c r="AC110" s="212" t="n">
        <f aca="false" t="array" ref="AC110:AC110">INDEX(_Rge_Data_3rd_CY,$B110,AC$1)</f>
        <v>3855.31</v>
      </c>
      <c r="AD110" s="212" t="n">
        <f aca="false" t="array" ref="AD110:AD110">INDEX(_Rge_Data_3rd_CY,$B110,AD$1)</f>
        <v>0</v>
      </c>
      <c r="AE110" s="212" t="n">
        <f aca="false" t="array" ref="AE110:AE110">INDEX(_Rge_Data_3rd_CY,$B110,AE$1)</f>
        <v>0</v>
      </c>
      <c r="AF110" s="212" t="n">
        <f aca="false" t="array" ref="AF110:AF110">INDEX(_Rge_Data_3rd_CY,$B110,AF$1)</f>
        <v>0</v>
      </c>
      <c r="AG110" s="212" t="n">
        <f aca="false" t="array" ref="AG110:AG110">INDEX(_Rge_Data_3rd_CY,$B110,AG$1)</f>
        <v>2227.48</v>
      </c>
      <c r="AH110" s="212" t="n">
        <f aca="false" t="array" ref="AH110:AH110">INDEX(_Rge_Data_3rd_CY,$B110,AH$1)</f>
        <v>0</v>
      </c>
      <c r="AI110" s="212" t="n">
        <f aca="false">INDEX(_Rge_Data_3rd_CY,$B110,AI$1)</f>
        <v>0</v>
      </c>
      <c r="AJ110" s="212" t="n">
        <f aca="false" t="array" ref="AJ110:AJ110">INDEX(_Rge_Data_3rd_CY,$B110,AJ$1)</f>
        <v>0</v>
      </c>
      <c r="AK110" s="212" t="n">
        <f aca="false" t="array" ref="AK110:AK110">INDEX(_Rge_Data_3rd_CY,$B110,AK$1)</f>
        <v>2227.48</v>
      </c>
      <c r="AL110" s="212" t="n">
        <f aca="false">AK110+AN110+AO110</f>
        <v>3855.31</v>
      </c>
      <c r="AM110" s="213" t="n">
        <f aca="false">IFERROR(AK110/Z110,0)</f>
        <v>1</v>
      </c>
      <c r="AN110" s="214" t="n">
        <f aca="false">IFERROR(IF(AND($E110="OPEN",$AA110&gt;0),$AA110*_SoP*$AM110,IF(AND($E110="CLOSED",$AA110&gt;0),$AA110*_SoL*$AM110,0)),0)</f>
        <v>1627.83</v>
      </c>
      <c r="AO110" s="214" t="n">
        <f aca="false">IFERROR(IF($AA110&lt;0,$AA110*_SoL,0),0)</f>
        <v>0</v>
      </c>
      <c r="AP110" s="215" t="n">
        <f aca="false">AK110+AN110</f>
        <v>3855.31</v>
      </c>
      <c r="AQ110" s="215" t="n">
        <f aca="false">AC110-AO110</f>
        <v>3855.31</v>
      </c>
      <c r="AR110" s="215" t="n">
        <f aca="false">AP110-AQ110</f>
        <v>0</v>
      </c>
      <c r="AS110" s="215" t="n">
        <f aca="false">IF($AR110&gt;=0,$AR110,0)</f>
        <v>0</v>
      </c>
      <c r="AT110" s="215" t="n">
        <f aca="false">IF($AR110&lt;=0,-$AR110,0)</f>
        <v>-0</v>
      </c>
      <c r="AU110" s="214" t="n">
        <f aca="false">IF((R110-AC110)&lt;0,0,R110-AC110)</f>
        <v>0</v>
      </c>
      <c r="AV110" s="214" t="n">
        <f aca="false">IF(AM110&gt;1,0,R110-AM110*R110)</f>
        <v>0</v>
      </c>
      <c r="AW110" s="216"/>
    </row>
    <row r="111" customFormat="false" ht="24.75" hidden="false" customHeight="true" outlineLevel="0" collapsed="false">
      <c r="A111" s="166"/>
      <c r="B111" s="208" t="n">
        <f aca="false">B110+1</f>
        <v>104</v>
      </c>
      <c r="C111" s="166"/>
      <c r="D111" s="209" t="str">
        <f aca="false" t="array" ref="D111:D111">INDEX(_Rge_Projectdata_3rd,$B111,MATCH("Project-ID",_Rge_Headline_Projectdata,0))</f>
        <v>P903714</v>
      </c>
      <c r="E111" s="210" t="str">
        <f aca="false" t="array" ref="E111:E111">INDEX(_Rge_Data_3rd_CY,$B111,E$1)</f>
        <v>Open</v>
      </c>
      <c r="F111" s="199" t="n">
        <f aca="false">INDEX(_Rge_Data_3rd_CY,$B111,F$1)</f>
        <v>0</v>
      </c>
      <c r="G111" s="199" t="n">
        <f aca="false" t="array" ref="G111:G111">INDEX(_Rge_Data_3rd_CY,$B111,G$1)</f>
        <v>0</v>
      </c>
      <c r="H111" s="199" t="n">
        <f aca="false" t="array" ref="H111:H111">INDEX(_Rge_Data_3rd_CY,$B111,H$1)</f>
        <v>0</v>
      </c>
      <c r="I111" s="199" t="n">
        <f aca="false" t="array" ref="I111:I111">INDEX(_Rge_Data_3rd_CY,$B111,I$1)</f>
        <v>0</v>
      </c>
      <c r="J111" s="199" t="n">
        <f aca="false" t="array" ref="J111:J111">INDEX(_Rge_Data_3rd_CY,$B111,J$1)</f>
        <v>0</v>
      </c>
      <c r="K111" s="199" t="n">
        <f aca="false" t="array" ref="K111:K111">INDEX(_Rge_Data_3rd_CY,$B111,K$1)</f>
        <v>0</v>
      </c>
      <c r="L111" s="199" t="n">
        <f aca="false">INDEX(_Rge_Data_3rd_CY,$B111,L$1)</f>
        <v>0</v>
      </c>
      <c r="M111" s="199" t="n">
        <f aca="false" t="array" ref="M111:M111">INDEX(_Rge_Data_3rd_CY,$B111,M$1)</f>
        <v>0</v>
      </c>
      <c r="N111" s="199" t="n">
        <f aca="false" t="array" ref="N111:N111">INDEX(_Rge_Data_3rd_CY,$B111,N$1)</f>
        <v>0</v>
      </c>
      <c r="O111" s="199" t="n">
        <f aca="false">F111-N111</f>
        <v>0</v>
      </c>
      <c r="P111" s="200" t="n">
        <f aca="false">IFERROR(O111/F111,0)</f>
        <v>0</v>
      </c>
      <c r="Q111" s="211" t="str">
        <f aca="false">IF(AND(F111&lt;&gt;0,R111=0),"N","Y")</f>
        <v>Y</v>
      </c>
      <c r="R111" s="202" t="n">
        <f aca="false" t="array" ref="R111:R111">INDEX(_Rge_Data_3rd_CY,$B111,R$1)</f>
        <v>24360</v>
      </c>
      <c r="S111" s="202" t="n">
        <f aca="false" t="array" ref="S111:S111">INDEX(_Rge_Data_3rd_CY,$B111,S$1)</f>
        <v>8374.06</v>
      </c>
      <c r="T111" s="202" t="n">
        <f aca="false" t="array" ref="T111:T111">INDEX(_Rge_Data_3rd_CY,$B111,T$1)</f>
        <v>2730</v>
      </c>
      <c r="U111" s="202" t="n">
        <f aca="false" t="array" ref="U111:U111">INDEX(_Rge_Data_3rd_CY,$B111,U$1)</f>
        <v>0</v>
      </c>
      <c r="V111" s="202" t="n">
        <f aca="false" t="array" ref="V111:V111">INDEX(_Rge_Data_3rd_CY,$B111,V$1)</f>
        <v>0</v>
      </c>
      <c r="W111" s="202" t="n">
        <f aca="false" t="array" ref="W111:W111">INDEX(_Rge_Data_3rd_CY,$B111,W$1)</f>
        <v>0</v>
      </c>
      <c r="X111" s="202" t="n">
        <f aca="false">INDEX(_Rge_Data_3rd_CY,$B111,X$1)</f>
        <v>0</v>
      </c>
      <c r="Y111" s="202" t="n">
        <f aca="false" t="array" ref="Y111:Y111">INDEX(_Rge_Data_3rd_CY,$B111,Y$1)</f>
        <v>0</v>
      </c>
      <c r="Z111" s="202" t="n">
        <f aca="false" t="array" ref="Z111:Z111">INDEX(_Rge_Data_3rd_CY,$B111,Z$1)</f>
        <v>11104.06</v>
      </c>
      <c r="AA111" s="202" t="n">
        <f aca="false">R111-Z111</f>
        <v>13255.94</v>
      </c>
      <c r="AB111" s="203" t="n">
        <f aca="false">IFERROR(AA111/R111,)</f>
        <v>0.544168308702792</v>
      </c>
      <c r="AC111" s="212" t="n">
        <f aca="false" t="array" ref="AC111:AC111">INDEX(_Rge_Data_3rd_CY,$B111,AC$1)</f>
        <v>0</v>
      </c>
      <c r="AD111" s="212" t="n">
        <f aca="false" t="array" ref="AD111:AD111">INDEX(_Rge_Data_3rd_CY,$B111,AD$1)</f>
        <v>0</v>
      </c>
      <c r="AE111" s="212" t="n">
        <f aca="false" t="array" ref="AE111:AE111">INDEX(_Rge_Data_3rd_CY,$B111,AE$1)</f>
        <v>2520</v>
      </c>
      <c r="AF111" s="212" t="n">
        <f aca="false" t="array" ref="AF111:AF111">INDEX(_Rge_Data_3rd_CY,$B111,AF$1)</f>
        <v>0</v>
      </c>
      <c r="AG111" s="212" t="n">
        <f aca="false" t="array" ref="AG111:AG111">INDEX(_Rge_Data_3rd_CY,$B111,AG$1)</f>
        <v>0</v>
      </c>
      <c r="AH111" s="212" t="n">
        <f aca="false" t="array" ref="AH111:AH111">INDEX(_Rge_Data_3rd_CY,$B111,AH$1)</f>
        <v>0</v>
      </c>
      <c r="AI111" s="212" t="n">
        <f aca="false">INDEX(_Rge_Data_3rd_CY,$B111,AI$1)</f>
        <v>0</v>
      </c>
      <c r="AJ111" s="212" t="n">
        <f aca="false" t="array" ref="AJ111:AJ111">INDEX(_Rge_Data_3rd_CY,$B111,AJ$1)</f>
        <v>0</v>
      </c>
      <c r="AK111" s="212" t="n">
        <f aca="false" t="array" ref="AK111:AK111">INDEX(_Rge_Data_3rd_CY,$B111,AK$1)</f>
        <v>2520</v>
      </c>
      <c r="AL111" s="212" t="n">
        <f aca="false">AK111+AN111+AO111</f>
        <v>5377.93848</v>
      </c>
      <c r="AM111" s="213" t="n">
        <f aca="false">IFERROR(AK111/Z111,0)</f>
        <v>0.226944018674251</v>
      </c>
      <c r="AN111" s="214" t="n">
        <f aca="false">IFERROR(IF(AND($E111="OPEN",$AA111&gt;0),$AA111*_SoP*$AM111,IF(AND($E111="CLOSED",$AA111&gt;0),$AA111*_SoL*$AM111,0)),0)</f>
        <v>2857.93848</v>
      </c>
      <c r="AO111" s="214" t="n">
        <f aca="false">IFERROR(IF($AA111&lt;0,$AA111*_SoL,0),0)</f>
        <v>0</v>
      </c>
      <c r="AP111" s="215" t="n">
        <f aca="false">AK111+AN111</f>
        <v>5377.93848</v>
      </c>
      <c r="AQ111" s="215" t="n">
        <f aca="false">AC111-AO111</f>
        <v>0</v>
      </c>
      <c r="AR111" s="215" t="n">
        <f aca="false">AP111-AQ111</f>
        <v>5377.93848</v>
      </c>
      <c r="AS111" s="215" t="n">
        <f aca="false">IF($AR111&gt;=0,$AR111,0)</f>
        <v>5377.93848</v>
      </c>
      <c r="AT111" s="215" t="n">
        <f aca="false">IF($AR111&lt;=0,-$AR111,0)</f>
        <v>0</v>
      </c>
      <c r="AU111" s="214" t="n">
        <f aca="false">IF((R111-AC111)&lt;0,0,R111-AC111)</f>
        <v>24360</v>
      </c>
      <c r="AV111" s="214" t="n">
        <f aca="false">IF(AM111&gt;1,0,R111-AM111*R111)</f>
        <v>18831.6437050953</v>
      </c>
      <c r="AW111" s="216"/>
    </row>
    <row r="112" customFormat="false" ht="24.75" hidden="false" customHeight="true" outlineLevel="0" collapsed="false">
      <c r="A112" s="166"/>
      <c r="B112" s="208" t="n">
        <f aca="false">B111+1</f>
        <v>105</v>
      </c>
      <c r="C112" s="166"/>
      <c r="D112" s="209" t="str">
        <f aca="false" t="array" ref="D112:D112">INDEX(_Rge_Projectdata_3rd,$B112,MATCH("Project-ID",_Rge_Headline_Projectdata,0))</f>
        <v>P903715</v>
      </c>
      <c r="E112" s="210" t="str">
        <f aca="false" t="array" ref="E112:E112">INDEX(_Rge_Data_3rd_CY,$B112,E$1)</f>
        <v>Closed</v>
      </c>
      <c r="F112" s="199" t="n">
        <f aca="false">INDEX(_Rge_Data_3rd_CY,$B112,F$1)</f>
        <v>0</v>
      </c>
      <c r="G112" s="199" t="n">
        <f aca="false" t="array" ref="G112:G112">INDEX(_Rge_Data_3rd_CY,$B112,G$1)</f>
        <v>0</v>
      </c>
      <c r="H112" s="199" t="n">
        <f aca="false" t="array" ref="H112:H112">INDEX(_Rge_Data_3rd_CY,$B112,H$1)</f>
        <v>0</v>
      </c>
      <c r="I112" s="199" t="n">
        <f aca="false" t="array" ref="I112:I112">INDEX(_Rge_Data_3rd_CY,$B112,I$1)</f>
        <v>0</v>
      </c>
      <c r="J112" s="199" t="n">
        <f aca="false" t="array" ref="J112:J112">INDEX(_Rge_Data_3rd_CY,$B112,J$1)</f>
        <v>0</v>
      </c>
      <c r="K112" s="199" t="n">
        <f aca="false" t="array" ref="K112:K112">INDEX(_Rge_Data_3rd_CY,$B112,K$1)</f>
        <v>0</v>
      </c>
      <c r="L112" s="199" t="n">
        <f aca="false">INDEX(_Rge_Data_3rd_CY,$B112,L$1)</f>
        <v>0</v>
      </c>
      <c r="M112" s="199" t="n">
        <f aca="false" t="array" ref="M112:M112">INDEX(_Rge_Data_3rd_CY,$B112,M$1)</f>
        <v>0</v>
      </c>
      <c r="N112" s="199" t="n">
        <f aca="false" t="array" ref="N112:N112">INDEX(_Rge_Data_3rd_CY,$B112,N$1)</f>
        <v>0</v>
      </c>
      <c r="O112" s="199" t="n">
        <f aca="false">F112-N112</f>
        <v>0</v>
      </c>
      <c r="P112" s="200" t="n">
        <f aca="false">IFERROR(O112/F112,0)</f>
        <v>0</v>
      </c>
      <c r="Q112" s="211" t="str">
        <f aca="false">IF(AND(F112&lt;&gt;0,R112=0),"N","Y")</f>
        <v>Y</v>
      </c>
      <c r="R112" s="202" t="n">
        <f aca="false" t="array" ref="R112:R112">INDEX(_Rge_Data_3rd_CY,$B112,R$1)</f>
        <v>4805.54</v>
      </c>
      <c r="S112" s="202" t="n">
        <f aca="false" t="array" ref="S112:S112">INDEX(_Rge_Data_3rd_CY,$B112,S$1)</f>
        <v>0</v>
      </c>
      <c r="T112" s="202" t="n">
        <f aca="false" t="array" ref="T112:T112">INDEX(_Rge_Data_3rd_CY,$B112,T$1)</f>
        <v>30</v>
      </c>
      <c r="U112" s="202" t="n">
        <f aca="false" t="array" ref="U112:U112">INDEX(_Rge_Data_3rd_CY,$B112,U$1)</f>
        <v>0</v>
      </c>
      <c r="V112" s="202" t="n">
        <f aca="false" t="array" ref="V112:V112">INDEX(_Rge_Data_3rd_CY,$B112,V$1)</f>
        <v>3083.73</v>
      </c>
      <c r="W112" s="202" t="n">
        <f aca="false" t="array" ref="W112:W112">INDEX(_Rge_Data_3rd_CY,$B112,W$1)</f>
        <v>0</v>
      </c>
      <c r="X112" s="202" t="n">
        <f aca="false">INDEX(_Rge_Data_3rd_CY,$B112,X$1)</f>
        <v>0</v>
      </c>
      <c r="Y112" s="202" t="n">
        <f aca="false" t="array" ref="Y112:Y112">INDEX(_Rge_Data_3rd_CY,$B112,Y$1)</f>
        <v>0</v>
      </c>
      <c r="Z112" s="202" t="n">
        <f aca="false" t="array" ref="Z112:Z112">INDEX(_Rge_Data_3rd_CY,$B112,Z$1)</f>
        <v>3113.73</v>
      </c>
      <c r="AA112" s="202" t="n">
        <f aca="false">R112-Z112</f>
        <v>1691.81</v>
      </c>
      <c r="AB112" s="203" t="n">
        <f aca="false">IFERROR(AA112/R112,)</f>
        <v>0.352054087573925</v>
      </c>
      <c r="AC112" s="212" t="n">
        <f aca="false" t="array" ref="AC112:AC112">INDEX(_Rge_Data_3rd_CY,$B112,AC$1)</f>
        <v>4805.54</v>
      </c>
      <c r="AD112" s="212" t="n">
        <f aca="false" t="array" ref="AD112:AD112">INDEX(_Rge_Data_3rd_CY,$B112,AD$1)</f>
        <v>0</v>
      </c>
      <c r="AE112" s="212" t="n">
        <f aca="false" t="array" ref="AE112:AE112">INDEX(_Rge_Data_3rd_CY,$B112,AE$1)</f>
        <v>30</v>
      </c>
      <c r="AF112" s="212" t="n">
        <f aca="false" t="array" ref="AF112:AF112">INDEX(_Rge_Data_3rd_CY,$B112,AF$1)</f>
        <v>0</v>
      </c>
      <c r="AG112" s="212" t="n">
        <f aca="false" t="array" ref="AG112:AG112">INDEX(_Rge_Data_3rd_CY,$B112,AG$1)</f>
        <v>3083.73</v>
      </c>
      <c r="AH112" s="212" t="n">
        <f aca="false" t="array" ref="AH112:AH112">INDEX(_Rge_Data_3rd_CY,$B112,AH$1)</f>
        <v>0</v>
      </c>
      <c r="AI112" s="212" t="n">
        <f aca="false">INDEX(_Rge_Data_3rd_CY,$B112,AI$1)</f>
        <v>0</v>
      </c>
      <c r="AJ112" s="212" t="n">
        <f aca="false" t="array" ref="AJ112:AJ112">INDEX(_Rge_Data_3rd_CY,$B112,AJ$1)</f>
        <v>0</v>
      </c>
      <c r="AK112" s="212" t="n">
        <f aca="false" t="array" ref="AK112:AK112">INDEX(_Rge_Data_3rd_CY,$B112,AK$1)</f>
        <v>3113.73</v>
      </c>
      <c r="AL112" s="212" t="n">
        <f aca="false">AK112+AN112+AO112</f>
        <v>4805.54</v>
      </c>
      <c r="AM112" s="213" t="n">
        <f aca="false">IFERROR(AK112/Z112,0)</f>
        <v>1</v>
      </c>
      <c r="AN112" s="214" t="n">
        <f aca="false">IFERROR(IF(AND($E112="OPEN",$AA112&gt;0),$AA112*_SoP*$AM112,IF(AND($E112="CLOSED",$AA112&gt;0),$AA112*_SoL*$AM112,0)),0)</f>
        <v>1691.81</v>
      </c>
      <c r="AO112" s="214" t="n">
        <f aca="false">IFERROR(IF($AA112&lt;0,$AA112*_SoL,0),0)</f>
        <v>0</v>
      </c>
      <c r="AP112" s="215" t="n">
        <f aca="false">AK112+AN112</f>
        <v>4805.54</v>
      </c>
      <c r="AQ112" s="215" t="n">
        <f aca="false">AC112-AO112</f>
        <v>4805.54</v>
      </c>
      <c r="AR112" s="215" t="n">
        <f aca="false">AP112-AQ112</f>
        <v>0</v>
      </c>
      <c r="AS112" s="215" t="n">
        <f aca="false">IF($AR112&gt;=0,$AR112,0)</f>
        <v>0</v>
      </c>
      <c r="AT112" s="215" t="n">
        <f aca="false">IF($AR112&lt;=0,-$AR112,0)</f>
        <v>-0</v>
      </c>
      <c r="AU112" s="214" t="n">
        <f aca="false">IF((R112-AC112)&lt;0,0,R112-AC112)</f>
        <v>0</v>
      </c>
      <c r="AV112" s="214" t="n">
        <f aca="false">IF(AM112&gt;1,0,R112-AM112*R112)</f>
        <v>0</v>
      </c>
      <c r="AW112" s="216"/>
    </row>
    <row r="113" customFormat="false" ht="24.75" hidden="false" customHeight="true" outlineLevel="0" collapsed="false">
      <c r="A113" s="166"/>
      <c r="B113" s="208" t="n">
        <f aca="false">B112+1</f>
        <v>106</v>
      </c>
      <c r="C113" s="166"/>
      <c r="D113" s="209" t="str">
        <f aca="false" t="array" ref="D113:D113">INDEX(_Rge_Projectdata_3rd,$B113,MATCH("Project-ID",_Rge_Headline_Projectdata,0))</f>
        <v>P903716</v>
      </c>
      <c r="E113" s="210" t="str">
        <f aca="false" t="array" ref="E113:E113">INDEX(_Rge_Data_3rd_CY,$B113,E$1)</f>
        <v>Closed</v>
      </c>
      <c r="F113" s="199" t="n">
        <f aca="false">INDEX(_Rge_Data_3rd_CY,$B113,F$1)</f>
        <v>0</v>
      </c>
      <c r="G113" s="199" t="n">
        <f aca="false" t="array" ref="G113:G113">INDEX(_Rge_Data_3rd_CY,$B113,G$1)</f>
        <v>0</v>
      </c>
      <c r="H113" s="199" t="n">
        <f aca="false" t="array" ref="H113:H113">INDEX(_Rge_Data_3rd_CY,$B113,H$1)</f>
        <v>0</v>
      </c>
      <c r="I113" s="199" t="n">
        <f aca="false" t="array" ref="I113:I113">INDEX(_Rge_Data_3rd_CY,$B113,I$1)</f>
        <v>0</v>
      </c>
      <c r="J113" s="199" t="n">
        <f aca="false" t="array" ref="J113:J113">INDEX(_Rge_Data_3rd_CY,$B113,J$1)</f>
        <v>0</v>
      </c>
      <c r="K113" s="199" t="n">
        <f aca="false" t="array" ref="K113:K113">INDEX(_Rge_Data_3rd_CY,$B113,K$1)</f>
        <v>0</v>
      </c>
      <c r="L113" s="199" t="n">
        <f aca="false">INDEX(_Rge_Data_3rd_CY,$B113,L$1)</f>
        <v>0</v>
      </c>
      <c r="M113" s="199" t="n">
        <f aca="false" t="array" ref="M113:M113">INDEX(_Rge_Data_3rd_CY,$B113,M$1)</f>
        <v>0</v>
      </c>
      <c r="N113" s="199" t="n">
        <f aca="false" t="array" ref="N113:N113">INDEX(_Rge_Data_3rd_CY,$B113,N$1)</f>
        <v>0</v>
      </c>
      <c r="O113" s="199" t="n">
        <f aca="false">F113-N113</f>
        <v>0</v>
      </c>
      <c r="P113" s="200" t="n">
        <f aca="false">IFERROR(O113/F113,0)</f>
        <v>0</v>
      </c>
      <c r="Q113" s="211" t="str">
        <f aca="false">IF(AND(F113&lt;&gt;0,R113=0),"N","Y")</f>
        <v>Y</v>
      </c>
      <c r="R113" s="202" t="n">
        <f aca="false" t="array" ref="R113:R113">INDEX(_Rge_Data_3rd_CY,$B113,R$1)</f>
        <v>9920</v>
      </c>
      <c r="S113" s="202" t="n">
        <f aca="false" t="array" ref="S113:S113">INDEX(_Rge_Data_3rd_CY,$B113,S$1)</f>
        <v>6821.76</v>
      </c>
      <c r="T113" s="202" t="n">
        <f aca="false" t="array" ref="T113:T113">INDEX(_Rge_Data_3rd_CY,$B113,T$1)</f>
        <v>0</v>
      </c>
      <c r="U113" s="202" t="n">
        <f aca="false" t="array" ref="U113:U113">INDEX(_Rge_Data_3rd_CY,$B113,U$1)</f>
        <v>0</v>
      </c>
      <c r="V113" s="202" t="n">
        <f aca="false" t="array" ref="V113:V113">INDEX(_Rge_Data_3rd_CY,$B113,V$1)</f>
        <v>0</v>
      </c>
      <c r="W113" s="202" t="n">
        <f aca="false" t="array" ref="W113:W113">INDEX(_Rge_Data_3rd_CY,$B113,W$1)</f>
        <v>0</v>
      </c>
      <c r="X113" s="202" t="n">
        <f aca="false">INDEX(_Rge_Data_3rd_CY,$B113,X$1)</f>
        <v>0</v>
      </c>
      <c r="Y113" s="202" t="n">
        <f aca="false" t="array" ref="Y113:Y113">INDEX(_Rge_Data_3rd_CY,$B113,Y$1)</f>
        <v>0</v>
      </c>
      <c r="Z113" s="202" t="n">
        <f aca="false" t="array" ref="Z113:Z113">INDEX(_Rge_Data_3rd_CY,$B113,Z$1)</f>
        <v>6821.76</v>
      </c>
      <c r="AA113" s="202" t="n">
        <f aca="false">R113-Z113</f>
        <v>3098.24</v>
      </c>
      <c r="AB113" s="203" t="n">
        <f aca="false">IFERROR(AA113/R113,)</f>
        <v>0.312322580645161</v>
      </c>
      <c r="AC113" s="212" t="n">
        <f aca="false" t="array" ref="AC113:AC113">INDEX(_Rge_Data_3rd_CY,$B113,AC$1)</f>
        <v>9920</v>
      </c>
      <c r="AD113" s="212" t="n">
        <f aca="false" t="array" ref="AD113:AD113">INDEX(_Rge_Data_3rd_CY,$B113,AD$1)</f>
        <v>6821.76</v>
      </c>
      <c r="AE113" s="212" t="n">
        <f aca="false" t="array" ref="AE113:AE113">INDEX(_Rge_Data_3rd_CY,$B113,AE$1)</f>
        <v>0</v>
      </c>
      <c r="AF113" s="212" t="n">
        <f aca="false" t="array" ref="AF113:AF113">INDEX(_Rge_Data_3rd_CY,$B113,AF$1)</f>
        <v>0</v>
      </c>
      <c r="AG113" s="212" t="n">
        <f aca="false" t="array" ref="AG113:AG113">INDEX(_Rge_Data_3rd_CY,$B113,AG$1)</f>
        <v>0</v>
      </c>
      <c r="AH113" s="212" t="n">
        <f aca="false" t="array" ref="AH113:AH113">INDEX(_Rge_Data_3rd_CY,$B113,AH$1)</f>
        <v>0</v>
      </c>
      <c r="AI113" s="212" t="n">
        <f aca="false">INDEX(_Rge_Data_3rd_CY,$B113,AI$1)</f>
        <v>0</v>
      </c>
      <c r="AJ113" s="212" t="n">
        <f aca="false" t="array" ref="AJ113:AJ113">INDEX(_Rge_Data_3rd_CY,$B113,AJ$1)</f>
        <v>0</v>
      </c>
      <c r="AK113" s="212" t="n">
        <f aca="false" t="array" ref="AK113:AK113">INDEX(_Rge_Data_3rd_CY,$B113,AK$1)</f>
        <v>6821.76</v>
      </c>
      <c r="AL113" s="212" t="n">
        <f aca="false">AK113+AN113+AO113</f>
        <v>9920</v>
      </c>
      <c r="AM113" s="213" t="n">
        <f aca="false">IFERROR(AK113/Z113,0)</f>
        <v>1</v>
      </c>
      <c r="AN113" s="214" t="n">
        <f aca="false">IFERROR(IF(AND($E113="OPEN",$AA113&gt;0),$AA113*_SoP*$AM113,IF(AND($E113="CLOSED",$AA113&gt;0),$AA113*_SoL*$AM113,0)),0)</f>
        <v>3098.24</v>
      </c>
      <c r="AO113" s="214" t="n">
        <f aca="false">IFERROR(IF($AA113&lt;0,$AA113*_SoL,0),0)</f>
        <v>0</v>
      </c>
      <c r="AP113" s="215" t="n">
        <f aca="false">AK113+AN113</f>
        <v>9920</v>
      </c>
      <c r="AQ113" s="215" t="n">
        <f aca="false">AC113-AO113</f>
        <v>9920</v>
      </c>
      <c r="AR113" s="215" t="n">
        <f aca="false">AP113-AQ113</f>
        <v>0</v>
      </c>
      <c r="AS113" s="215" t="n">
        <f aca="false">IF($AR113&gt;=0,$AR113,0)</f>
        <v>0</v>
      </c>
      <c r="AT113" s="215" t="n">
        <f aca="false">IF($AR113&lt;=0,-$AR113,0)</f>
        <v>-0</v>
      </c>
      <c r="AU113" s="214" t="n">
        <f aca="false">IF((R113-AC113)&lt;0,0,R113-AC113)</f>
        <v>0</v>
      </c>
      <c r="AV113" s="214" t="n">
        <f aca="false">IF(AM113&gt;1,0,R113-AM113*R113)</f>
        <v>0</v>
      </c>
      <c r="AW113" s="216"/>
    </row>
    <row r="114" customFormat="false" ht="24.75" hidden="false" customHeight="true" outlineLevel="0" collapsed="false">
      <c r="A114" s="166"/>
      <c r="B114" s="208" t="n">
        <f aca="false">B113+1</f>
        <v>107</v>
      </c>
      <c r="C114" s="166"/>
      <c r="D114" s="209" t="str">
        <f aca="false" t="array" ref="D114:D114">INDEX(_Rge_Projectdata_3rd,$B114,MATCH("Project-ID",_Rge_Headline_Projectdata,0))</f>
        <v>P903719</v>
      </c>
      <c r="E114" s="210" t="str">
        <f aca="false" t="array" ref="E114:E114">INDEX(_Rge_Data_3rd_CY,$B114,E$1)</f>
        <v>Closed</v>
      </c>
      <c r="F114" s="199" t="n">
        <f aca="false">INDEX(_Rge_Data_3rd_CY,$B114,F$1)</f>
        <v>0</v>
      </c>
      <c r="G114" s="199" t="n">
        <f aca="false" t="array" ref="G114:G114">INDEX(_Rge_Data_3rd_CY,$B114,G$1)</f>
        <v>0</v>
      </c>
      <c r="H114" s="199" t="n">
        <f aca="false" t="array" ref="H114:H114">INDEX(_Rge_Data_3rd_CY,$B114,H$1)</f>
        <v>0</v>
      </c>
      <c r="I114" s="199" t="n">
        <f aca="false" t="array" ref="I114:I114">INDEX(_Rge_Data_3rd_CY,$B114,I$1)</f>
        <v>0</v>
      </c>
      <c r="J114" s="199" t="n">
        <f aca="false" t="array" ref="J114:J114">INDEX(_Rge_Data_3rd_CY,$B114,J$1)</f>
        <v>0</v>
      </c>
      <c r="K114" s="199" t="n">
        <f aca="false" t="array" ref="K114:K114">INDEX(_Rge_Data_3rd_CY,$B114,K$1)</f>
        <v>0</v>
      </c>
      <c r="L114" s="199" t="n">
        <f aca="false">INDEX(_Rge_Data_3rd_CY,$B114,L$1)</f>
        <v>0</v>
      </c>
      <c r="M114" s="199" t="n">
        <f aca="false" t="array" ref="M114:M114">INDEX(_Rge_Data_3rd_CY,$B114,M$1)</f>
        <v>0</v>
      </c>
      <c r="N114" s="199" t="n">
        <f aca="false" t="array" ref="N114:N114">INDEX(_Rge_Data_3rd_CY,$B114,N$1)</f>
        <v>0</v>
      </c>
      <c r="O114" s="199" t="n">
        <f aca="false">F114-N114</f>
        <v>0</v>
      </c>
      <c r="P114" s="200" t="n">
        <f aca="false">IFERROR(O114/F114,0)</f>
        <v>0</v>
      </c>
      <c r="Q114" s="211" t="str">
        <f aca="false">IF(AND(F114&lt;&gt;0,R114=0),"N","Y")</f>
        <v>Y</v>
      </c>
      <c r="R114" s="202" t="n">
        <f aca="false" t="array" ref="R114:R114">INDEX(_Rge_Data_3rd_CY,$B114,R$1)</f>
        <v>15030</v>
      </c>
      <c r="S114" s="202" t="n">
        <f aca="false" t="array" ref="S114:S114">INDEX(_Rge_Data_3rd_CY,$B114,S$1)</f>
        <v>8273</v>
      </c>
      <c r="T114" s="202" t="n">
        <f aca="false" t="array" ref="T114:T114">INDEX(_Rge_Data_3rd_CY,$B114,T$1)</f>
        <v>0</v>
      </c>
      <c r="U114" s="202" t="n">
        <f aca="false" t="array" ref="U114:U114">INDEX(_Rge_Data_3rd_CY,$B114,U$1)</f>
        <v>77.5</v>
      </c>
      <c r="V114" s="202" t="n">
        <f aca="false" t="array" ref="V114:V114">INDEX(_Rge_Data_3rd_CY,$B114,V$1)</f>
        <v>0</v>
      </c>
      <c r="W114" s="202" t="n">
        <f aca="false" t="array" ref="W114:W114">INDEX(_Rge_Data_3rd_CY,$B114,W$1)</f>
        <v>0</v>
      </c>
      <c r="X114" s="202" t="n">
        <f aca="false">INDEX(_Rge_Data_3rd_CY,$B114,X$1)</f>
        <v>0</v>
      </c>
      <c r="Y114" s="202" t="n">
        <f aca="false" t="array" ref="Y114:Y114">INDEX(_Rge_Data_3rd_CY,$B114,Y$1)</f>
        <v>0</v>
      </c>
      <c r="Z114" s="202" t="n">
        <f aca="false" t="array" ref="Z114:Z114">INDEX(_Rge_Data_3rd_CY,$B114,Z$1)</f>
        <v>8350.5</v>
      </c>
      <c r="AA114" s="202" t="n">
        <f aca="false">R114-Z114</f>
        <v>6679.5</v>
      </c>
      <c r="AB114" s="203" t="n">
        <f aca="false">IFERROR(AA114/R114,)</f>
        <v>0.444411177644711</v>
      </c>
      <c r="AC114" s="212" t="n">
        <f aca="false" t="array" ref="AC114:AC114">INDEX(_Rge_Data_3rd_CY,$B114,AC$1)</f>
        <v>15030</v>
      </c>
      <c r="AD114" s="212" t="n">
        <f aca="false" t="array" ref="AD114:AD114">INDEX(_Rge_Data_3rd_CY,$B114,AD$1)</f>
        <v>8273</v>
      </c>
      <c r="AE114" s="212" t="n">
        <f aca="false" t="array" ref="AE114:AE114">INDEX(_Rge_Data_3rd_CY,$B114,AE$1)</f>
        <v>0</v>
      </c>
      <c r="AF114" s="212" t="n">
        <f aca="false" t="array" ref="AF114:AF114">INDEX(_Rge_Data_3rd_CY,$B114,AF$1)</f>
        <v>77.5</v>
      </c>
      <c r="AG114" s="212" t="n">
        <f aca="false" t="array" ref="AG114:AG114">INDEX(_Rge_Data_3rd_CY,$B114,AG$1)</f>
        <v>0</v>
      </c>
      <c r="AH114" s="212" t="n">
        <f aca="false" t="array" ref="AH114:AH114">INDEX(_Rge_Data_3rd_CY,$B114,AH$1)</f>
        <v>0</v>
      </c>
      <c r="AI114" s="212" t="n">
        <f aca="false">INDEX(_Rge_Data_3rd_CY,$B114,AI$1)</f>
        <v>0</v>
      </c>
      <c r="AJ114" s="212" t="n">
        <f aca="false" t="array" ref="AJ114:AJ114">INDEX(_Rge_Data_3rd_CY,$B114,AJ$1)</f>
        <v>0</v>
      </c>
      <c r="AK114" s="212" t="n">
        <f aca="false" t="array" ref="AK114:AK114">INDEX(_Rge_Data_3rd_CY,$B114,AK$1)</f>
        <v>8350.5</v>
      </c>
      <c r="AL114" s="212" t="n">
        <f aca="false">AK114+AN114+AO114</f>
        <v>15030</v>
      </c>
      <c r="AM114" s="213" t="n">
        <f aca="false">IFERROR(AK114/Z114,0)</f>
        <v>1</v>
      </c>
      <c r="AN114" s="214" t="n">
        <f aca="false">IFERROR(IF(AND($E114="OPEN",$AA114&gt;0),$AA114*_SoP*$AM114,IF(AND($E114="CLOSED",$AA114&gt;0),$AA114*_SoL*$AM114,0)),0)</f>
        <v>6679.5</v>
      </c>
      <c r="AO114" s="214" t="n">
        <f aca="false">IFERROR(IF($AA114&lt;0,$AA114*_SoL,0),0)</f>
        <v>0</v>
      </c>
      <c r="AP114" s="215" t="n">
        <f aca="false">AK114+AN114</f>
        <v>15030</v>
      </c>
      <c r="AQ114" s="215" t="n">
        <f aca="false">AC114-AO114</f>
        <v>15030</v>
      </c>
      <c r="AR114" s="215" t="n">
        <f aca="false">AP114-AQ114</f>
        <v>0</v>
      </c>
      <c r="AS114" s="215" t="n">
        <f aca="false">IF($AR114&gt;=0,$AR114,0)</f>
        <v>0</v>
      </c>
      <c r="AT114" s="215" t="n">
        <f aca="false">IF($AR114&lt;=0,-$AR114,0)</f>
        <v>-0</v>
      </c>
      <c r="AU114" s="214" t="n">
        <f aca="false">IF((R114-AC114)&lt;0,0,R114-AC114)</f>
        <v>0</v>
      </c>
      <c r="AV114" s="214" t="n">
        <f aca="false">IF(AM114&gt;1,0,R114-AM114*R114)</f>
        <v>0</v>
      </c>
      <c r="AW114" s="216"/>
    </row>
    <row r="115" customFormat="false" ht="24.75" hidden="false" customHeight="true" outlineLevel="0" collapsed="false">
      <c r="A115" s="166"/>
      <c r="B115" s="208" t="n">
        <f aca="false">B114+1</f>
        <v>108</v>
      </c>
      <c r="C115" s="166"/>
      <c r="D115" s="209" t="str">
        <f aca="false" t="array" ref="D115:D115">INDEX(_Rge_Projectdata_3rd,$B115,MATCH("Project-ID",_Rge_Headline_Projectdata,0))</f>
        <v>P903720</v>
      </c>
      <c r="E115" s="210" t="str">
        <f aca="false" t="array" ref="E115:E115">INDEX(_Rge_Data_3rd_CY,$B115,E$1)</f>
        <v>Open</v>
      </c>
      <c r="F115" s="199" t="n">
        <f aca="false">INDEX(_Rge_Data_3rd_CY,$B115,F$1)</f>
        <v>0</v>
      </c>
      <c r="G115" s="199" t="n">
        <f aca="false" t="array" ref="G115:G115">INDEX(_Rge_Data_3rd_CY,$B115,G$1)</f>
        <v>0</v>
      </c>
      <c r="H115" s="199" t="n">
        <f aca="false" t="array" ref="H115:H115">INDEX(_Rge_Data_3rd_CY,$B115,H$1)</f>
        <v>0</v>
      </c>
      <c r="I115" s="199" t="n">
        <f aca="false" t="array" ref="I115:I115">INDEX(_Rge_Data_3rd_CY,$B115,I$1)</f>
        <v>0</v>
      </c>
      <c r="J115" s="199" t="n">
        <f aca="false" t="array" ref="J115:J115">INDEX(_Rge_Data_3rd_CY,$B115,J$1)</f>
        <v>0</v>
      </c>
      <c r="K115" s="199" t="n">
        <f aca="false" t="array" ref="K115:K115">INDEX(_Rge_Data_3rd_CY,$B115,K$1)</f>
        <v>0</v>
      </c>
      <c r="L115" s="199" t="n">
        <f aca="false">INDEX(_Rge_Data_3rd_CY,$B115,L$1)</f>
        <v>0</v>
      </c>
      <c r="M115" s="199" t="n">
        <f aca="false" t="array" ref="M115:M115">INDEX(_Rge_Data_3rd_CY,$B115,M$1)</f>
        <v>0</v>
      </c>
      <c r="N115" s="199" t="n">
        <f aca="false" t="array" ref="N115:N115">INDEX(_Rge_Data_3rd_CY,$B115,N$1)</f>
        <v>0</v>
      </c>
      <c r="O115" s="199" t="n">
        <f aca="false">F115-N115</f>
        <v>0</v>
      </c>
      <c r="P115" s="200" t="n">
        <f aca="false">IFERROR(O115/F115,0)</f>
        <v>0</v>
      </c>
      <c r="Q115" s="211" t="str">
        <f aca="false">IF(AND(F115&lt;&gt;0,R115=0),"N","Y")</f>
        <v>Y</v>
      </c>
      <c r="R115" s="202" t="n">
        <f aca="false" t="array" ref="R115:R115">INDEX(_Rge_Data_3rd_CY,$B115,R$1)</f>
        <v>83096.56</v>
      </c>
      <c r="S115" s="202" t="n">
        <f aca="false" t="array" ref="S115:S115">INDEX(_Rge_Data_3rd_CY,$B115,S$1)</f>
        <v>41373.3</v>
      </c>
      <c r="T115" s="202" t="n">
        <f aca="false" t="array" ref="T115:T115">INDEX(_Rge_Data_3rd_CY,$B115,T$1)</f>
        <v>4830</v>
      </c>
      <c r="U115" s="202" t="n">
        <f aca="false" t="array" ref="U115:U115">INDEX(_Rge_Data_3rd_CY,$B115,U$1)</f>
        <v>0</v>
      </c>
      <c r="V115" s="202" t="n">
        <f aca="false" t="array" ref="V115:V115">INDEX(_Rge_Data_3rd_CY,$B115,V$1)</f>
        <v>8070</v>
      </c>
      <c r="W115" s="202" t="n">
        <f aca="false" t="array" ref="W115:W115">INDEX(_Rge_Data_3rd_CY,$B115,W$1)</f>
        <v>0</v>
      </c>
      <c r="X115" s="202" t="n">
        <f aca="false">INDEX(_Rge_Data_3rd_CY,$B115,X$1)</f>
        <v>0</v>
      </c>
      <c r="Y115" s="202" t="n">
        <f aca="false" t="array" ref="Y115:Y115">INDEX(_Rge_Data_3rd_CY,$B115,Y$1)</f>
        <v>0</v>
      </c>
      <c r="Z115" s="202" t="n">
        <f aca="false" t="array" ref="Z115:Z115">INDEX(_Rge_Data_3rd_CY,$B115,Z$1)</f>
        <v>54273.3</v>
      </c>
      <c r="AA115" s="202" t="n">
        <f aca="false">R115-Z115</f>
        <v>28823.26</v>
      </c>
      <c r="AB115" s="203" t="n">
        <f aca="false">IFERROR(AA115/R115,)</f>
        <v>0.346864659620085</v>
      </c>
      <c r="AC115" s="212" t="n">
        <f aca="false" t="array" ref="AC115:AC115">INDEX(_Rge_Data_3rd_CY,$B115,AC$1)</f>
        <v>0</v>
      </c>
      <c r="AD115" s="212" t="n">
        <f aca="false" t="array" ref="AD115:AD115">INDEX(_Rge_Data_3rd_CY,$B115,AD$1)</f>
        <v>0</v>
      </c>
      <c r="AE115" s="212" t="n">
        <f aca="false" t="array" ref="AE115:AE115">INDEX(_Rge_Data_3rd_CY,$B115,AE$1)</f>
        <v>4830</v>
      </c>
      <c r="AF115" s="212" t="n">
        <f aca="false" t="array" ref="AF115:AF115">INDEX(_Rge_Data_3rd_CY,$B115,AF$1)</f>
        <v>0</v>
      </c>
      <c r="AG115" s="212" t="n">
        <f aca="false" t="array" ref="AG115:AG115">INDEX(_Rge_Data_3rd_CY,$B115,AG$1)</f>
        <v>0</v>
      </c>
      <c r="AH115" s="212" t="n">
        <f aca="false" t="array" ref="AH115:AH115">INDEX(_Rge_Data_3rd_CY,$B115,AH$1)</f>
        <v>0</v>
      </c>
      <c r="AI115" s="212" t="n">
        <f aca="false">INDEX(_Rge_Data_3rd_CY,$B115,AI$1)</f>
        <v>0</v>
      </c>
      <c r="AJ115" s="212" t="n">
        <f aca="false" t="array" ref="AJ115:AJ115">INDEX(_Rge_Data_3rd_CY,$B115,AJ$1)</f>
        <v>0</v>
      </c>
      <c r="AK115" s="212" t="n">
        <f aca="false" t="array" ref="AK115:AK115">INDEX(_Rge_Data_3rd_CY,$B115,AK$1)</f>
        <v>4830</v>
      </c>
      <c r="AL115" s="212" t="n">
        <f aca="false">AK115+AN115+AO115</f>
        <v>7266.843319</v>
      </c>
      <c r="AM115" s="213" t="n">
        <f aca="false">IFERROR(AK115/Z115,0)</f>
        <v>0.0889940357413314</v>
      </c>
      <c r="AN115" s="214" t="n">
        <f aca="false">IFERROR(IF(AND($E115="OPEN",$AA115&gt;0),$AA115*_SoP*$AM115,IF(AND($E115="CLOSED",$AA115&gt;0),$AA115*_SoL*$AM115,0)),0)</f>
        <v>2436.843319</v>
      </c>
      <c r="AO115" s="214" t="n">
        <f aca="false">IFERROR(IF($AA115&lt;0,$AA115*_SoL,0),0)</f>
        <v>0</v>
      </c>
      <c r="AP115" s="215" t="n">
        <f aca="false">AK115+AN115</f>
        <v>7266.843319</v>
      </c>
      <c r="AQ115" s="215" t="n">
        <f aca="false">AC115-AO115</f>
        <v>0</v>
      </c>
      <c r="AR115" s="215" t="n">
        <f aca="false">AP115-AQ115</f>
        <v>7266.843319</v>
      </c>
      <c r="AS115" s="215" t="n">
        <f aca="false">IF($AR115&gt;=0,$AR115,0)</f>
        <v>7266.843319</v>
      </c>
      <c r="AT115" s="215" t="n">
        <f aca="false">IF($AR115&lt;=0,-$AR115,0)</f>
        <v>0</v>
      </c>
      <c r="AU115" s="214" t="n">
        <f aca="false">IF((R115-AC115)&lt;0,0,R115-AC115)</f>
        <v>83096.56</v>
      </c>
      <c r="AV115" s="214" t="n">
        <f aca="false">IF(AM115&gt;1,0,R115-AM115*R115)</f>
        <v>75701.4617693783</v>
      </c>
      <c r="AW115" s="216"/>
    </row>
    <row r="116" customFormat="false" ht="24.75" hidden="false" customHeight="true" outlineLevel="0" collapsed="false">
      <c r="A116" s="166"/>
      <c r="B116" s="208" t="n">
        <f aca="false">B115+1</f>
        <v>109</v>
      </c>
      <c r="C116" s="166"/>
      <c r="D116" s="209" t="str">
        <f aca="false" t="array" ref="D116:D116">INDEX(_Rge_Projectdata_3rd,$B116,MATCH("Project-ID",_Rge_Headline_Projectdata,0))</f>
        <v>P903721</v>
      </c>
      <c r="E116" s="210" t="str">
        <f aca="false" t="array" ref="E116:E116">INDEX(_Rge_Data_3rd_CY,$B116,E$1)</f>
        <v>Open</v>
      </c>
      <c r="F116" s="199" t="n">
        <f aca="false">INDEX(_Rge_Data_3rd_CY,$B116,F$1)</f>
        <v>0</v>
      </c>
      <c r="G116" s="199" t="n">
        <f aca="false" t="array" ref="G116:G116">INDEX(_Rge_Data_3rd_CY,$B116,G$1)</f>
        <v>0</v>
      </c>
      <c r="H116" s="199" t="n">
        <f aca="false" t="array" ref="H116:H116">INDEX(_Rge_Data_3rd_CY,$B116,H$1)</f>
        <v>0</v>
      </c>
      <c r="I116" s="199" t="n">
        <f aca="false" t="array" ref="I116:I116">INDEX(_Rge_Data_3rd_CY,$B116,I$1)</f>
        <v>0</v>
      </c>
      <c r="J116" s="199" t="n">
        <f aca="false" t="array" ref="J116:J116">INDEX(_Rge_Data_3rd_CY,$B116,J$1)</f>
        <v>0</v>
      </c>
      <c r="K116" s="199" t="n">
        <f aca="false" t="array" ref="K116:K116">INDEX(_Rge_Data_3rd_CY,$B116,K$1)</f>
        <v>0</v>
      </c>
      <c r="L116" s="199" t="n">
        <f aca="false">INDEX(_Rge_Data_3rd_CY,$B116,L$1)</f>
        <v>0</v>
      </c>
      <c r="M116" s="199" t="n">
        <f aca="false" t="array" ref="M116:M116">INDEX(_Rge_Data_3rd_CY,$B116,M$1)</f>
        <v>0</v>
      </c>
      <c r="N116" s="199" t="n">
        <f aca="false" t="array" ref="N116:N116">INDEX(_Rge_Data_3rd_CY,$B116,N$1)</f>
        <v>0</v>
      </c>
      <c r="O116" s="199" t="n">
        <f aca="false">F116-N116</f>
        <v>0</v>
      </c>
      <c r="P116" s="200" t="n">
        <f aca="false">IFERROR(O116/F116,0)</f>
        <v>0</v>
      </c>
      <c r="Q116" s="211" t="str">
        <f aca="false">IF(AND(F116&lt;&gt;0,R116=0),"N","Y")</f>
        <v>Y</v>
      </c>
      <c r="R116" s="202" t="n">
        <f aca="false" t="array" ref="R116:R116">INDEX(_Rge_Data_3rd_CY,$B116,R$1)</f>
        <v>4400</v>
      </c>
      <c r="S116" s="202" t="n">
        <f aca="false" t="array" ref="S116:S116">INDEX(_Rge_Data_3rd_CY,$B116,S$1)</f>
        <v>3019.6</v>
      </c>
      <c r="T116" s="202" t="n">
        <f aca="false" t="array" ref="T116:T116">INDEX(_Rge_Data_3rd_CY,$B116,T$1)</f>
        <v>650</v>
      </c>
      <c r="U116" s="202" t="n">
        <f aca="false" t="array" ref="U116:U116">INDEX(_Rge_Data_3rd_CY,$B116,U$1)</f>
        <v>0</v>
      </c>
      <c r="V116" s="202" t="n">
        <f aca="false" t="array" ref="V116:V116">INDEX(_Rge_Data_3rd_CY,$B116,V$1)</f>
        <v>0</v>
      </c>
      <c r="W116" s="202" t="n">
        <f aca="false" t="array" ref="W116:W116">INDEX(_Rge_Data_3rd_CY,$B116,W$1)</f>
        <v>0</v>
      </c>
      <c r="X116" s="202" t="n">
        <f aca="false">INDEX(_Rge_Data_3rd_CY,$B116,X$1)</f>
        <v>0</v>
      </c>
      <c r="Y116" s="202" t="n">
        <f aca="false" t="array" ref="Y116:Y116">INDEX(_Rge_Data_3rd_CY,$B116,Y$1)</f>
        <v>0</v>
      </c>
      <c r="Z116" s="202" t="n">
        <f aca="false" t="array" ref="Z116:Z116">INDEX(_Rge_Data_3rd_CY,$B116,Z$1)</f>
        <v>3669.6</v>
      </c>
      <c r="AA116" s="202" t="n">
        <f aca="false">R116-Z116</f>
        <v>730.4</v>
      </c>
      <c r="AB116" s="203" t="n">
        <f aca="false">IFERROR(AA116/R116,)</f>
        <v>0.166</v>
      </c>
      <c r="AC116" s="212" t="n">
        <f aca="false" t="array" ref="AC116:AC116">INDEX(_Rge_Data_3rd_CY,$B116,AC$1)</f>
        <v>0</v>
      </c>
      <c r="AD116" s="212" t="n">
        <f aca="false" t="array" ref="AD116:AD116">INDEX(_Rge_Data_3rd_CY,$B116,AD$1)</f>
        <v>3019.6</v>
      </c>
      <c r="AE116" s="212" t="n">
        <f aca="false" t="array" ref="AE116:AE116">INDEX(_Rge_Data_3rd_CY,$B116,AE$1)</f>
        <v>60</v>
      </c>
      <c r="AF116" s="212" t="n">
        <f aca="false" t="array" ref="AF116:AF116">INDEX(_Rge_Data_3rd_CY,$B116,AF$1)</f>
        <v>0</v>
      </c>
      <c r="AG116" s="212" t="n">
        <f aca="false" t="array" ref="AG116:AG116">INDEX(_Rge_Data_3rd_CY,$B116,AG$1)</f>
        <v>0</v>
      </c>
      <c r="AH116" s="212" t="n">
        <f aca="false" t="array" ref="AH116:AH116">INDEX(_Rge_Data_3rd_CY,$B116,AH$1)</f>
        <v>0</v>
      </c>
      <c r="AI116" s="212" t="n">
        <f aca="false">INDEX(_Rge_Data_3rd_CY,$B116,AI$1)</f>
        <v>0</v>
      </c>
      <c r="AJ116" s="212" t="n">
        <f aca="false" t="array" ref="AJ116:AJ116">INDEX(_Rge_Data_3rd_CY,$B116,AJ$1)</f>
        <v>0</v>
      </c>
      <c r="AK116" s="212" t="n">
        <f aca="false" t="array" ref="AK116:AK116">INDEX(_Rge_Data_3rd_CY,$B116,AK$1)</f>
        <v>3079.6</v>
      </c>
      <c r="AL116" s="212" t="n">
        <f aca="false">AK116+AN116+AO116</f>
        <v>3661.9176499</v>
      </c>
      <c r="AM116" s="213" t="n">
        <f aca="false">IFERROR(AK116/Z116,0)</f>
        <v>0.839219533464138</v>
      </c>
      <c r="AN116" s="214" t="n">
        <f aca="false">IFERROR(IF(AND($E116="OPEN",$AA116&gt;0),$AA116*_SoP*$AM116,IF(AND($E116="CLOSED",$AA116&gt;0),$AA116*_SoL*$AM116,0)),0)</f>
        <v>582.3176499</v>
      </c>
      <c r="AO116" s="214" t="n">
        <f aca="false">IFERROR(IF($AA116&lt;0,$AA116*_SoL,0),0)</f>
        <v>0</v>
      </c>
      <c r="AP116" s="215" t="n">
        <f aca="false">AK116+AN116</f>
        <v>3661.9176499</v>
      </c>
      <c r="AQ116" s="215" t="n">
        <f aca="false">AC116-AO116</f>
        <v>0</v>
      </c>
      <c r="AR116" s="215" t="n">
        <f aca="false">AP116-AQ116</f>
        <v>3661.9176499</v>
      </c>
      <c r="AS116" s="215" t="n">
        <f aca="false">IF($AR116&gt;=0,$AR116,0)</f>
        <v>3661.9176499</v>
      </c>
      <c r="AT116" s="215" t="n">
        <f aca="false">IF($AR116&lt;=0,-$AR116,0)</f>
        <v>0</v>
      </c>
      <c r="AU116" s="214" t="n">
        <f aca="false">IF((R116-AC116)&lt;0,0,R116-AC116)</f>
        <v>4400</v>
      </c>
      <c r="AV116" s="214" t="n">
        <f aca="false">IF(AM116&gt;1,0,R116-AM116*R116)</f>
        <v>707.434052757794</v>
      </c>
      <c r="AW116" s="216"/>
    </row>
    <row r="117" customFormat="false" ht="24.75" hidden="false" customHeight="true" outlineLevel="0" collapsed="false">
      <c r="A117" s="166"/>
      <c r="B117" s="208" t="n">
        <f aca="false">B116+1</f>
        <v>110</v>
      </c>
      <c r="C117" s="166"/>
      <c r="D117" s="209" t="str">
        <f aca="false" t="array" ref="D117:D117">INDEX(_Rge_Projectdata_3rd,$B117,MATCH("Project-ID",_Rge_Headline_Projectdata,0))</f>
        <v>P903723</v>
      </c>
      <c r="E117" s="210" t="str">
        <f aca="false" t="array" ref="E117:E117">INDEX(_Rge_Data_3rd_CY,$B117,E$1)</f>
        <v>Open</v>
      </c>
      <c r="F117" s="199" t="n">
        <f aca="false">INDEX(_Rge_Data_3rd_CY,$B117,F$1)</f>
        <v>0</v>
      </c>
      <c r="G117" s="199" t="n">
        <f aca="false" t="array" ref="G117:G117">INDEX(_Rge_Data_3rd_CY,$B117,G$1)</f>
        <v>0</v>
      </c>
      <c r="H117" s="199" t="n">
        <f aca="false" t="array" ref="H117:H117">INDEX(_Rge_Data_3rd_CY,$B117,H$1)</f>
        <v>0</v>
      </c>
      <c r="I117" s="199" t="n">
        <f aca="false" t="array" ref="I117:I117">INDEX(_Rge_Data_3rd_CY,$B117,I$1)</f>
        <v>0</v>
      </c>
      <c r="J117" s="199" t="n">
        <f aca="false" t="array" ref="J117:J117">INDEX(_Rge_Data_3rd_CY,$B117,J$1)</f>
        <v>0</v>
      </c>
      <c r="K117" s="199" t="n">
        <f aca="false" t="array" ref="K117:K117">INDEX(_Rge_Data_3rd_CY,$B117,K$1)</f>
        <v>0</v>
      </c>
      <c r="L117" s="199" t="n">
        <f aca="false">INDEX(_Rge_Data_3rd_CY,$B117,L$1)</f>
        <v>0</v>
      </c>
      <c r="M117" s="199" t="n">
        <f aca="false" t="array" ref="M117:M117">INDEX(_Rge_Data_3rd_CY,$B117,M$1)</f>
        <v>0</v>
      </c>
      <c r="N117" s="199" t="n">
        <f aca="false" t="array" ref="N117:N117">INDEX(_Rge_Data_3rd_CY,$B117,N$1)</f>
        <v>0</v>
      </c>
      <c r="O117" s="199" t="n">
        <f aca="false">F117-N117</f>
        <v>0</v>
      </c>
      <c r="P117" s="200" t="n">
        <f aca="false">IFERROR(O117/F117,0)</f>
        <v>0</v>
      </c>
      <c r="Q117" s="211" t="str">
        <f aca="false">IF(AND(F117&lt;&gt;0,R117=0),"N","Y")</f>
        <v>Y</v>
      </c>
      <c r="R117" s="202" t="n">
        <f aca="false" t="array" ref="R117:R117">INDEX(_Rge_Data_3rd_CY,$B117,R$1)</f>
        <v>50000</v>
      </c>
      <c r="S117" s="202" t="n">
        <f aca="false" t="array" ref="S117:S117">INDEX(_Rge_Data_3rd_CY,$B117,S$1)</f>
        <v>32000</v>
      </c>
      <c r="T117" s="202" t="n">
        <f aca="false" t="array" ref="T117:T117">INDEX(_Rge_Data_3rd_CY,$B117,T$1)</f>
        <v>1800</v>
      </c>
      <c r="U117" s="202" t="n">
        <f aca="false" t="array" ref="U117:U117">INDEX(_Rge_Data_3rd_CY,$B117,U$1)</f>
        <v>8000</v>
      </c>
      <c r="V117" s="202" t="n">
        <f aca="false" t="array" ref="V117:V117">INDEX(_Rge_Data_3rd_CY,$B117,V$1)</f>
        <v>0</v>
      </c>
      <c r="W117" s="202" t="n">
        <f aca="false" t="array" ref="W117:W117">INDEX(_Rge_Data_3rd_CY,$B117,W$1)</f>
        <v>0</v>
      </c>
      <c r="X117" s="202" t="n">
        <f aca="false">INDEX(_Rge_Data_3rd_CY,$B117,X$1)</f>
        <v>0</v>
      </c>
      <c r="Y117" s="202" t="n">
        <f aca="false" t="array" ref="Y117:Y117">INDEX(_Rge_Data_3rd_CY,$B117,Y$1)</f>
        <v>0</v>
      </c>
      <c r="Z117" s="202" t="n">
        <f aca="false" t="array" ref="Z117:Z117">INDEX(_Rge_Data_3rd_CY,$B117,Z$1)</f>
        <v>41800</v>
      </c>
      <c r="AA117" s="202" t="n">
        <f aca="false">R117-Z117</f>
        <v>8200</v>
      </c>
      <c r="AB117" s="203" t="n">
        <f aca="false">IFERROR(AA117/R117,)</f>
        <v>0.164</v>
      </c>
      <c r="AC117" s="212" t="n">
        <f aca="false" t="array" ref="AC117:AC117">INDEX(_Rge_Data_3rd_CY,$B117,AC$1)</f>
        <v>0</v>
      </c>
      <c r="AD117" s="212" t="n">
        <f aca="false" t="array" ref="AD117:AD117">INDEX(_Rge_Data_3rd_CY,$B117,AD$1)</f>
        <v>0</v>
      </c>
      <c r="AE117" s="212" t="n">
        <f aca="false" t="array" ref="AE117:AE117">INDEX(_Rge_Data_3rd_CY,$B117,AE$1)</f>
        <v>1800</v>
      </c>
      <c r="AF117" s="212" t="n">
        <f aca="false" t="array" ref="AF117:AF117">INDEX(_Rge_Data_3rd_CY,$B117,AF$1)</f>
        <v>0</v>
      </c>
      <c r="AG117" s="212" t="n">
        <f aca="false" t="array" ref="AG117:AG117">INDEX(_Rge_Data_3rd_CY,$B117,AG$1)</f>
        <v>0</v>
      </c>
      <c r="AH117" s="212" t="n">
        <f aca="false" t="array" ref="AH117:AH117">INDEX(_Rge_Data_3rd_CY,$B117,AH$1)</f>
        <v>0</v>
      </c>
      <c r="AI117" s="212" t="n">
        <f aca="false">INDEX(_Rge_Data_3rd_CY,$B117,AI$1)</f>
        <v>0</v>
      </c>
      <c r="AJ117" s="212" t="n">
        <f aca="false" t="array" ref="AJ117:AJ117">INDEX(_Rge_Data_3rd_CY,$B117,AJ$1)</f>
        <v>0</v>
      </c>
      <c r="AK117" s="212" t="n">
        <f aca="false" t="array" ref="AK117:AK117">INDEX(_Rge_Data_3rd_CY,$B117,AK$1)</f>
        <v>1800</v>
      </c>
      <c r="AL117" s="212" t="n">
        <f aca="false">AK117+AN117+AO117</f>
        <v>2135.4545455</v>
      </c>
      <c r="AM117" s="213" t="n">
        <f aca="false">IFERROR(AK117/Z117,0)</f>
        <v>0.0430622009569378</v>
      </c>
      <c r="AN117" s="214" t="n">
        <f aca="false">IFERROR(IF(AND($E117="OPEN",$AA117&gt;0),$AA117*_SoP*$AM117,IF(AND($E117="CLOSED",$AA117&gt;0),$AA117*_SoL*$AM117,0)),0)</f>
        <v>335.4545455</v>
      </c>
      <c r="AO117" s="214" t="n">
        <f aca="false">IFERROR(IF($AA117&lt;0,$AA117*_SoL,0),0)</f>
        <v>0</v>
      </c>
      <c r="AP117" s="215" t="n">
        <f aca="false">AK117+AN117</f>
        <v>2135.4545455</v>
      </c>
      <c r="AQ117" s="215" t="n">
        <f aca="false">AC117-AO117</f>
        <v>0</v>
      </c>
      <c r="AR117" s="215" t="n">
        <f aca="false">AP117-AQ117</f>
        <v>2135.4545455</v>
      </c>
      <c r="AS117" s="215" t="n">
        <f aca="false">IF($AR117&gt;=0,$AR117,0)</f>
        <v>2135.4545455</v>
      </c>
      <c r="AT117" s="215" t="n">
        <f aca="false">IF($AR117&lt;=0,-$AR117,0)</f>
        <v>0</v>
      </c>
      <c r="AU117" s="214" t="n">
        <f aca="false">IF((R117-AC117)&lt;0,0,R117-AC117)</f>
        <v>50000</v>
      </c>
      <c r="AV117" s="214" t="n">
        <f aca="false">IF(AM117&gt;1,0,R117-AM117*R117)</f>
        <v>47846.8899521531</v>
      </c>
      <c r="AW117" s="216"/>
    </row>
    <row r="118" customFormat="false" ht="24.75" hidden="false" customHeight="true" outlineLevel="0" collapsed="false">
      <c r="A118" s="166"/>
      <c r="B118" s="208" t="n">
        <f aca="false">B117+1</f>
        <v>111</v>
      </c>
      <c r="C118" s="166"/>
      <c r="D118" s="209" t="str">
        <f aca="false" t="array" ref="D118:D118">INDEX(_Rge_Projectdata_3rd,$B118,MATCH("Project-ID",_Rge_Headline_Projectdata,0))</f>
        <v>P903727</v>
      </c>
      <c r="E118" s="210" t="str">
        <f aca="false" t="array" ref="E118:E118">INDEX(_Rge_Data_3rd_CY,$B118,E$1)</f>
        <v>Open</v>
      </c>
      <c r="F118" s="199" t="n">
        <f aca="false">INDEX(_Rge_Data_3rd_CY,$B118,F$1)</f>
        <v>0</v>
      </c>
      <c r="G118" s="199" t="n">
        <f aca="false" t="array" ref="G118:G118">INDEX(_Rge_Data_3rd_CY,$B118,G$1)</f>
        <v>0</v>
      </c>
      <c r="H118" s="199" t="n">
        <f aca="false" t="array" ref="H118:H118">INDEX(_Rge_Data_3rd_CY,$B118,H$1)</f>
        <v>0</v>
      </c>
      <c r="I118" s="199" t="n">
        <f aca="false" t="array" ref="I118:I118">INDEX(_Rge_Data_3rd_CY,$B118,I$1)</f>
        <v>0</v>
      </c>
      <c r="J118" s="199" t="n">
        <f aca="false" t="array" ref="J118:J118">INDEX(_Rge_Data_3rd_CY,$B118,J$1)</f>
        <v>0</v>
      </c>
      <c r="K118" s="199" t="n">
        <f aca="false" t="array" ref="K118:K118">INDEX(_Rge_Data_3rd_CY,$B118,K$1)</f>
        <v>0</v>
      </c>
      <c r="L118" s="199" t="n">
        <f aca="false">INDEX(_Rge_Data_3rd_CY,$B118,L$1)</f>
        <v>0</v>
      </c>
      <c r="M118" s="199" t="n">
        <f aca="false" t="array" ref="M118:M118">INDEX(_Rge_Data_3rd_CY,$B118,M$1)</f>
        <v>0</v>
      </c>
      <c r="N118" s="199" t="n">
        <f aca="false" t="array" ref="N118:N118">INDEX(_Rge_Data_3rd_CY,$B118,N$1)</f>
        <v>0</v>
      </c>
      <c r="O118" s="199" t="n">
        <f aca="false">F118-N118</f>
        <v>0</v>
      </c>
      <c r="P118" s="200" t="n">
        <f aca="false">IFERROR(O118/F118,0)</f>
        <v>0</v>
      </c>
      <c r="Q118" s="211" t="str">
        <f aca="false">IF(AND(F118&lt;&gt;0,R118=0),"N","Y")</f>
        <v>Y</v>
      </c>
      <c r="R118" s="202" t="n">
        <f aca="false" t="array" ref="R118:R118">INDEX(_Rge_Data_3rd_CY,$B118,R$1)</f>
        <v>10300</v>
      </c>
      <c r="S118" s="202" t="n">
        <f aca="false" t="array" ref="S118:S118">INDEX(_Rge_Data_3rd_CY,$B118,S$1)</f>
        <v>4147.36</v>
      </c>
      <c r="T118" s="202" t="n">
        <f aca="false" t="array" ref="T118:T118">INDEX(_Rge_Data_3rd_CY,$B118,T$1)</f>
        <v>422.5</v>
      </c>
      <c r="U118" s="202" t="n">
        <f aca="false" t="array" ref="U118:U118">INDEX(_Rge_Data_3rd_CY,$B118,U$1)</f>
        <v>0</v>
      </c>
      <c r="V118" s="202" t="n">
        <f aca="false" t="array" ref="V118:V118">INDEX(_Rge_Data_3rd_CY,$B118,V$1)</f>
        <v>0</v>
      </c>
      <c r="W118" s="202" t="n">
        <f aca="false" t="array" ref="W118:W118">INDEX(_Rge_Data_3rd_CY,$B118,W$1)</f>
        <v>0</v>
      </c>
      <c r="X118" s="202" t="n">
        <f aca="false">INDEX(_Rge_Data_3rd_CY,$B118,X$1)</f>
        <v>0</v>
      </c>
      <c r="Y118" s="202" t="n">
        <f aca="false" t="array" ref="Y118:Y118">INDEX(_Rge_Data_3rd_CY,$B118,Y$1)</f>
        <v>0</v>
      </c>
      <c r="Z118" s="202" t="n">
        <f aca="false" t="array" ref="Z118:Z118">INDEX(_Rge_Data_3rd_CY,$B118,Z$1)</f>
        <v>4569.86</v>
      </c>
      <c r="AA118" s="202" t="n">
        <f aca="false">R118-Z118</f>
        <v>5730.14</v>
      </c>
      <c r="AB118" s="203" t="n">
        <f aca="false">IFERROR(AA118/R118,)</f>
        <v>0.55632427184466</v>
      </c>
      <c r="AC118" s="212" t="n">
        <f aca="false" t="array" ref="AC118:AC118">INDEX(_Rge_Data_3rd_CY,$B118,AC$1)</f>
        <v>0</v>
      </c>
      <c r="AD118" s="212" t="n">
        <f aca="false" t="array" ref="AD118:AD118">INDEX(_Rge_Data_3rd_CY,$B118,AD$1)</f>
        <v>0</v>
      </c>
      <c r="AE118" s="212" t="n">
        <f aca="false" t="array" ref="AE118:AE118">INDEX(_Rge_Data_3rd_CY,$B118,AE$1)</f>
        <v>300</v>
      </c>
      <c r="AF118" s="212" t="n">
        <f aca="false" t="array" ref="AF118:AF118">INDEX(_Rge_Data_3rd_CY,$B118,AF$1)</f>
        <v>0</v>
      </c>
      <c r="AG118" s="212" t="n">
        <f aca="false" t="array" ref="AG118:AG118">INDEX(_Rge_Data_3rd_CY,$B118,AG$1)</f>
        <v>0</v>
      </c>
      <c r="AH118" s="212" t="n">
        <f aca="false" t="array" ref="AH118:AH118">INDEX(_Rge_Data_3rd_CY,$B118,AH$1)</f>
        <v>0</v>
      </c>
      <c r="AI118" s="212" t="n">
        <f aca="false">INDEX(_Rge_Data_3rd_CY,$B118,AI$1)</f>
        <v>0</v>
      </c>
      <c r="AJ118" s="212" t="n">
        <f aca="false" t="array" ref="AJ118:AJ118">INDEX(_Rge_Data_3rd_CY,$B118,AJ$1)</f>
        <v>0</v>
      </c>
      <c r="AK118" s="212" t="n">
        <f aca="false" t="array" ref="AK118:AK118">INDEX(_Rge_Data_3rd_CY,$B118,AK$1)</f>
        <v>300</v>
      </c>
      <c r="AL118" s="212" t="n">
        <f aca="false">AK118+AN118+AO118</f>
        <v>657.3610351</v>
      </c>
      <c r="AM118" s="213" t="n">
        <f aca="false">IFERROR(AK118/Z118,0)</f>
        <v>0.065647525307121</v>
      </c>
      <c r="AN118" s="214" t="n">
        <f aca="false">IFERROR(IF(AND($E118="OPEN",$AA118&gt;0),$AA118*_SoP*$AM118,IF(AND($E118="CLOSED",$AA118&gt;0),$AA118*_SoL*$AM118,0)),0)</f>
        <v>357.3610351</v>
      </c>
      <c r="AO118" s="214" t="n">
        <f aca="false">IFERROR(IF($AA118&lt;0,$AA118*_SoL,0),0)</f>
        <v>0</v>
      </c>
      <c r="AP118" s="215" t="n">
        <f aca="false">AK118+AN118</f>
        <v>657.3610351</v>
      </c>
      <c r="AQ118" s="215" t="n">
        <f aca="false">AC118-AO118</f>
        <v>0</v>
      </c>
      <c r="AR118" s="215" t="n">
        <f aca="false">AP118-AQ118</f>
        <v>657.3610351</v>
      </c>
      <c r="AS118" s="215" t="n">
        <f aca="false">IF($AR118&gt;=0,$AR118,0)</f>
        <v>657.3610351</v>
      </c>
      <c r="AT118" s="215" t="n">
        <f aca="false">IF($AR118&lt;=0,-$AR118,0)</f>
        <v>0</v>
      </c>
      <c r="AU118" s="214" t="n">
        <f aca="false">IF((R118-AC118)&lt;0,0,R118-AC118)</f>
        <v>10300</v>
      </c>
      <c r="AV118" s="214" t="n">
        <f aca="false">IF(AM118&gt;1,0,R118-AM118*R118)</f>
        <v>9623.83048933665</v>
      </c>
      <c r="AW118" s="216"/>
    </row>
    <row r="119" customFormat="false" ht="24.75" hidden="false" customHeight="true" outlineLevel="0" collapsed="false">
      <c r="A119" s="166"/>
      <c r="B119" s="208" t="n">
        <f aca="false">B118+1</f>
        <v>112</v>
      </c>
      <c r="C119" s="166"/>
      <c r="D119" s="209" t="str">
        <f aca="false" t="array" ref="D119:D119">INDEX(_Rge_Projectdata_3rd,$B119,MATCH("Project-ID",_Rge_Headline_Projectdata,0))</f>
        <v>P903728</v>
      </c>
      <c r="E119" s="210" t="str">
        <f aca="false" t="array" ref="E119:E119">INDEX(_Rge_Data_3rd_CY,$B119,E$1)</f>
        <v>Closed</v>
      </c>
      <c r="F119" s="199" t="n">
        <f aca="false">INDEX(_Rge_Data_3rd_CY,$B119,F$1)</f>
        <v>0</v>
      </c>
      <c r="G119" s="199" t="n">
        <f aca="false" t="array" ref="G119:G119">INDEX(_Rge_Data_3rd_CY,$B119,G$1)</f>
        <v>0</v>
      </c>
      <c r="H119" s="199" t="n">
        <f aca="false" t="array" ref="H119:H119">INDEX(_Rge_Data_3rd_CY,$B119,H$1)</f>
        <v>0</v>
      </c>
      <c r="I119" s="199" t="n">
        <f aca="false" t="array" ref="I119:I119">INDEX(_Rge_Data_3rd_CY,$B119,I$1)</f>
        <v>0</v>
      </c>
      <c r="J119" s="199" t="n">
        <f aca="false" t="array" ref="J119:J119">INDEX(_Rge_Data_3rd_CY,$B119,J$1)</f>
        <v>0</v>
      </c>
      <c r="K119" s="199" t="n">
        <f aca="false" t="array" ref="K119:K119">INDEX(_Rge_Data_3rd_CY,$B119,K$1)</f>
        <v>0</v>
      </c>
      <c r="L119" s="199" t="n">
        <f aca="false">INDEX(_Rge_Data_3rd_CY,$B119,L$1)</f>
        <v>0</v>
      </c>
      <c r="M119" s="199" t="n">
        <f aca="false" t="array" ref="M119:M119">INDEX(_Rge_Data_3rd_CY,$B119,M$1)</f>
        <v>0</v>
      </c>
      <c r="N119" s="199" t="n">
        <f aca="false" t="array" ref="N119:N119">INDEX(_Rge_Data_3rd_CY,$B119,N$1)</f>
        <v>0</v>
      </c>
      <c r="O119" s="199" t="n">
        <f aca="false">F119-N119</f>
        <v>0</v>
      </c>
      <c r="P119" s="200" t="n">
        <f aca="false">IFERROR(O119/F119,0)</f>
        <v>0</v>
      </c>
      <c r="Q119" s="211" t="str">
        <f aca="false">IF(AND(F119&lt;&gt;0,R119=0),"N","Y")</f>
        <v>Y</v>
      </c>
      <c r="R119" s="202" t="n">
        <f aca="false" t="array" ref="R119:R119">INDEX(_Rge_Data_3rd_CY,$B119,R$1)</f>
        <v>2160</v>
      </c>
      <c r="S119" s="202" t="n">
        <f aca="false" t="array" ref="S119:S119">INDEX(_Rge_Data_3rd_CY,$B119,S$1)</f>
        <v>688.5</v>
      </c>
      <c r="T119" s="202" t="n">
        <f aca="false" t="array" ref="T119:T119">INDEX(_Rge_Data_3rd_CY,$B119,T$1)</f>
        <v>0</v>
      </c>
      <c r="U119" s="202" t="n">
        <f aca="false" t="array" ref="U119:U119">INDEX(_Rge_Data_3rd_CY,$B119,U$1)</f>
        <v>0</v>
      </c>
      <c r="V119" s="202" t="n">
        <f aca="false" t="array" ref="V119:V119">INDEX(_Rge_Data_3rd_CY,$B119,V$1)</f>
        <v>0</v>
      </c>
      <c r="W119" s="202" t="n">
        <f aca="false" t="array" ref="W119:W119">INDEX(_Rge_Data_3rd_CY,$B119,W$1)</f>
        <v>0</v>
      </c>
      <c r="X119" s="202" t="n">
        <f aca="false">INDEX(_Rge_Data_3rd_CY,$B119,X$1)</f>
        <v>0</v>
      </c>
      <c r="Y119" s="202" t="n">
        <f aca="false" t="array" ref="Y119:Y119">INDEX(_Rge_Data_3rd_CY,$B119,Y$1)</f>
        <v>0</v>
      </c>
      <c r="Z119" s="202" t="n">
        <f aca="false" t="array" ref="Z119:Z119">INDEX(_Rge_Data_3rd_CY,$B119,Z$1)</f>
        <v>688.5</v>
      </c>
      <c r="AA119" s="202" t="n">
        <f aca="false">R119-Z119</f>
        <v>1471.5</v>
      </c>
      <c r="AB119" s="203" t="n">
        <f aca="false">IFERROR(AA119/R119,)</f>
        <v>0.68125</v>
      </c>
      <c r="AC119" s="212" t="n">
        <f aca="false" t="array" ref="AC119:AC119">INDEX(_Rge_Data_3rd_CY,$B119,AC$1)</f>
        <v>2160</v>
      </c>
      <c r="AD119" s="212" t="n">
        <f aca="false" t="array" ref="AD119:AD119">INDEX(_Rge_Data_3rd_CY,$B119,AD$1)</f>
        <v>688.5</v>
      </c>
      <c r="AE119" s="212" t="n">
        <f aca="false" t="array" ref="AE119:AE119">INDEX(_Rge_Data_3rd_CY,$B119,AE$1)</f>
        <v>0</v>
      </c>
      <c r="AF119" s="212" t="n">
        <f aca="false" t="array" ref="AF119:AF119">INDEX(_Rge_Data_3rd_CY,$B119,AF$1)</f>
        <v>0</v>
      </c>
      <c r="AG119" s="212" t="n">
        <f aca="false" t="array" ref="AG119:AG119">INDEX(_Rge_Data_3rd_CY,$B119,AG$1)</f>
        <v>0</v>
      </c>
      <c r="AH119" s="212" t="n">
        <f aca="false" t="array" ref="AH119:AH119">INDEX(_Rge_Data_3rd_CY,$B119,AH$1)</f>
        <v>0</v>
      </c>
      <c r="AI119" s="212" t="n">
        <f aca="false">INDEX(_Rge_Data_3rd_CY,$B119,AI$1)</f>
        <v>0</v>
      </c>
      <c r="AJ119" s="212" t="n">
        <f aca="false" t="array" ref="AJ119:AJ119">INDEX(_Rge_Data_3rd_CY,$B119,AJ$1)</f>
        <v>0</v>
      </c>
      <c r="AK119" s="212" t="n">
        <f aca="false" t="array" ref="AK119:AK119">INDEX(_Rge_Data_3rd_CY,$B119,AK$1)</f>
        <v>688.5</v>
      </c>
      <c r="AL119" s="212" t="n">
        <f aca="false">AK119+AN119+AO119</f>
        <v>2160</v>
      </c>
      <c r="AM119" s="213" t="n">
        <f aca="false">IFERROR(AK119/Z119,0)</f>
        <v>1</v>
      </c>
      <c r="AN119" s="214" t="n">
        <f aca="false">IFERROR(IF(AND($E119="OPEN",$AA119&gt;0),$AA119*_SoP*$AM119,IF(AND($E119="CLOSED",$AA119&gt;0),$AA119*_SoL*$AM119,0)),0)</f>
        <v>1471.5</v>
      </c>
      <c r="AO119" s="214" t="n">
        <f aca="false">IFERROR(IF($AA119&lt;0,$AA119*_SoL,0),0)</f>
        <v>0</v>
      </c>
      <c r="AP119" s="215" t="n">
        <f aca="false">AK119+AN119</f>
        <v>2160</v>
      </c>
      <c r="AQ119" s="215" t="n">
        <f aca="false">AC119-AO119</f>
        <v>2160</v>
      </c>
      <c r="AR119" s="215" t="n">
        <f aca="false">AP119-AQ119</f>
        <v>0</v>
      </c>
      <c r="AS119" s="215" t="n">
        <f aca="false">IF($AR119&gt;=0,$AR119,0)</f>
        <v>0</v>
      </c>
      <c r="AT119" s="215" t="n">
        <f aca="false">IF($AR119&lt;=0,-$AR119,0)</f>
        <v>-0</v>
      </c>
      <c r="AU119" s="214" t="n">
        <f aca="false">IF((R119-AC119)&lt;0,0,R119-AC119)</f>
        <v>0</v>
      </c>
      <c r="AV119" s="214" t="n">
        <f aca="false">IF(AM119&gt;1,0,R119-AM119*R119)</f>
        <v>0</v>
      </c>
      <c r="AW119" s="216"/>
    </row>
    <row r="120" customFormat="false" ht="24.75" hidden="false" customHeight="true" outlineLevel="0" collapsed="false">
      <c r="A120" s="166"/>
      <c r="B120" s="208" t="n">
        <f aca="false">B119+1</f>
        <v>113</v>
      </c>
      <c r="C120" s="166"/>
      <c r="D120" s="209" t="str">
        <f aca="false" t="array" ref="D120:D120">INDEX(_Rge_Projectdata_3rd,$B120,MATCH("Project-ID",_Rge_Headline_Projectdata,0))</f>
        <v>P903729</v>
      </c>
      <c r="E120" s="210" t="str">
        <f aca="false" t="array" ref="E120:E120">INDEX(_Rge_Data_3rd_CY,$B120,E$1)</f>
        <v>Open</v>
      </c>
      <c r="F120" s="199" t="n">
        <f aca="false">INDEX(_Rge_Data_3rd_CY,$B120,F$1)</f>
        <v>0</v>
      </c>
      <c r="G120" s="199" t="n">
        <f aca="false" t="array" ref="G120:G120">INDEX(_Rge_Data_3rd_CY,$B120,G$1)</f>
        <v>0</v>
      </c>
      <c r="H120" s="199" t="n">
        <f aca="false" t="array" ref="H120:H120">INDEX(_Rge_Data_3rd_CY,$B120,H$1)</f>
        <v>0</v>
      </c>
      <c r="I120" s="199" t="n">
        <f aca="false" t="array" ref="I120:I120">INDEX(_Rge_Data_3rd_CY,$B120,I$1)</f>
        <v>0</v>
      </c>
      <c r="J120" s="199" t="n">
        <f aca="false" t="array" ref="J120:J120">INDEX(_Rge_Data_3rd_CY,$B120,J$1)</f>
        <v>0</v>
      </c>
      <c r="K120" s="199" t="n">
        <f aca="false" t="array" ref="K120:K120">INDEX(_Rge_Data_3rd_CY,$B120,K$1)</f>
        <v>0</v>
      </c>
      <c r="L120" s="199" t="n">
        <f aca="false">INDEX(_Rge_Data_3rd_CY,$B120,L$1)</f>
        <v>0</v>
      </c>
      <c r="M120" s="199" t="n">
        <f aca="false" t="array" ref="M120:M120">INDEX(_Rge_Data_3rd_CY,$B120,M$1)</f>
        <v>0</v>
      </c>
      <c r="N120" s="199" t="n">
        <f aca="false" t="array" ref="N120:N120">INDEX(_Rge_Data_3rd_CY,$B120,N$1)</f>
        <v>0</v>
      </c>
      <c r="O120" s="199" t="n">
        <f aca="false">F120-N120</f>
        <v>0</v>
      </c>
      <c r="P120" s="200" t="n">
        <f aca="false">IFERROR(O120/F120,0)</f>
        <v>0</v>
      </c>
      <c r="Q120" s="211" t="str">
        <f aca="false">IF(AND(F120&lt;&gt;0,R120=0),"N","Y")</f>
        <v>Y</v>
      </c>
      <c r="R120" s="202" t="n">
        <f aca="false" t="array" ref="R120:R120">INDEX(_Rge_Data_3rd_CY,$B120,R$1)</f>
        <v>190000</v>
      </c>
      <c r="S120" s="202" t="n">
        <f aca="false" t="array" ref="S120:S120">INDEX(_Rge_Data_3rd_CY,$B120,S$1)</f>
        <v>141439.36</v>
      </c>
      <c r="T120" s="202" t="n">
        <f aca="false" t="array" ref="T120:T120">INDEX(_Rge_Data_3rd_CY,$B120,T$1)</f>
        <v>90</v>
      </c>
      <c r="U120" s="202" t="n">
        <f aca="false" t="array" ref="U120:U120">INDEX(_Rge_Data_3rd_CY,$B120,U$1)</f>
        <v>0</v>
      </c>
      <c r="V120" s="202" t="n">
        <f aca="false" t="array" ref="V120:V120">INDEX(_Rge_Data_3rd_CY,$B120,V$1)</f>
        <v>0</v>
      </c>
      <c r="W120" s="202" t="n">
        <f aca="false" t="array" ref="W120:W120">INDEX(_Rge_Data_3rd_CY,$B120,W$1)</f>
        <v>0</v>
      </c>
      <c r="X120" s="202" t="n">
        <f aca="false">INDEX(_Rge_Data_3rd_CY,$B120,X$1)</f>
        <v>0</v>
      </c>
      <c r="Y120" s="202" t="n">
        <f aca="false" t="array" ref="Y120:Y120">INDEX(_Rge_Data_3rd_CY,$B120,Y$1)</f>
        <v>0</v>
      </c>
      <c r="Z120" s="202" t="n">
        <f aca="false" t="array" ref="Z120:Z120">INDEX(_Rge_Data_3rd_CY,$B120,Z$1)</f>
        <v>141529.36</v>
      </c>
      <c r="AA120" s="202" t="n">
        <f aca="false">R120-Z120</f>
        <v>48470.64</v>
      </c>
      <c r="AB120" s="203" t="n">
        <f aca="false">IFERROR(AA120/R120,)</f>
        <v>0.255108631578947</v>
      </c>
      <c r="AC120" s="212" t="n">
        <f aca="false" t="array" ref="AC120:AC120">INDEX(_Rge_Data_3rd_CY,$B120,AC$1)</f>
        <v>0</v>
      </c>
      <c r="AD120" s="212" t="n">
        <f aca="false" t="array" ref="AD120:AD120">INDEX(_Rge_Data_3rd_CY,$B120,AD$1)</f>
        <v>0</v>
      </c>
      <c r="AE120" s="212" t="n">
        <f aca="false" t="array" ref="AE120:AE120">INDEX(_Rge_Data_3rd_CY,$B120,AE$1)</f>
        <v>90</v>
      </c>
      <c r="AF120" s="212" t="n">
        <f aca="false" t="array" ref="AF120:AF120">INDEX(_Rge_Data_3rd_CY,$B120,AF$1)</f>
        <v>0</v>
      </c>
      <c r="AG120" s="212" t="n">
        <f aca="false" t="array" ref="AG120:AG120">INDEX(_Rge_Data_3rd_CY,$B120,AG$1)</f>
        <v>0</v>
      </c>
      <c r="AH120" s="212" t="n">
        <f aca="false" t="array" ref="AH120:AH120">INDEX(_Rge_Data_3rd_CY,$B120,AH$1)</f>
        <v>0</v>
      </c>
      <c r="AI120" s="212" t="n">
        <f aca="false">INDEX(_Rge_Data_3rd_CY,$B120,AI$1)</f>
        <v>0</v>
      </c>
      <c r="AJ120" s="212" t="n">
        <f aca="false" t="array" ref="AJ120:AJ120">INDEX(_Rge_Data_3rd_CY,$B120,AJ$1)</f>
        <v>0</v>
      </c>
      <c r="AK120" s="212" t="n">
        <f aca="false" t="array" ref="AK120:AK120">INDEX(_Rge_Data_3rd_CY,$B120,AK$1)</f>
        <v>90</v>
      </c>
      <c r="AL120" s="212" t="n">
        <f aca="false">AK120+AN120+AO120</f>
        <v>119.28183749</v>
      </c>
      <c r="AM120" s="213" t="n">
        <f aca="false">IFERROR(AK120/Z120,0)</f>
        <v>0.000635910457024606</v>
      </c>
      <c r="AN120" s="214" t="n">
        <f aca="false">IFERROR(IF(AND($E120="OPEN",$AA120&gt;0),$AA120*_SoP*$AM120,IF(AND($E120="CLOSED",$AA120&gt;0),$AA120*_SoL*$AM120,0)),0)</f>
        <v>29.28183749</v>
      </c>
      <c r="AO120" s="214" t="n">
        <f aca="false">IFERROR(IF($AA120&lt;0,$AA120*_SoL,0),0)</f>
        <v>0</v>
      </c>
      <c r="AP120" s="215" t="n">
        <f aca="false">AK120+AN120</f>
        <v>119.28183749</v>
      </c>
      <c r="AQ120" s="215" t="n">
        <f aca="false">AC120-AO120</f>
        <v>0</v>
      </c>
      <c r="AR120" s="215" t="n">
        <f aca="false">AP120-AQ120</f>
        <v>119.28183749</v>
      </c>
      <c r="AS120" s="215" t="n">
        <f aca="false">IF($AR120&gt;=0,$AR120,0)</f>
        <v>119.28183749</v>
      </c>
      <c r="AT120" s="215" t="n">
        <f aca="false">IF($AR120&lt;=0,-$AR120,0)</f>
        <v>0</v>
      </c>
      <c r="AU120" s="214" t="n">
        <f aca="false">IF((R120-AC120)&lt;0,0,R120-AC120)</f>
        <v>190000</v>
      </c>
      <c r="AV120" s="214" t="n">
        <f aca="false">IF(AM120&gt;1,0,R120-AM120*R120)</f>
        <v>189879.177013165</v>
      </c>
      <c r="AW120" s="216"/>
    </row>
    <row r="121" customFormat="false" ht="24.75" hidden="false" customHeight="true" outlineLevel="0" collapsed="false">
      <c r="A121" s="166"/>
      <c r="B121" s="208" t="n">
        <f aca="false">B120+1</f>
        <v>114</v>
      </c>
      <c r="C121" s="166"/>
      <c r="D121" s="209" t="str">
        <f aca="false" t="array" ref="D121:D121">INDEX(_Rge_Projectdata_3rd,$B121,MATCH("Project-ID",_Rge_Headline_Projectdata,0))</f>
        <v>P903718</v>
      </c>
      <c r="E121" s="210" t="str">
        <f aca="false" t="array" ref="E121:E121">INDEX(_Rge_Data_3rd_CY,$B121,E$1)</f>
        <v>Open</v>
      </c>
      <c r="F121" s="199" t="n">
        <f aca="false">INDEX(_Rge_Data_3rd_CY,$B121,F$1)</f>
        <v>0</v>
      </c>
      <c r="G121" s="199" t="n">
        <f aca="false" t="array" ref="G121:G121">INDEX(_Rge_Data_3rd_CY,$B121,G$1)</f>
        <v>0</v>
      </c>
      <c r="H121" s="199" t="n">
        <f aca="false" t="array" ref="H121:H121">INDEX(_Rge_Data_3rd_CY,$B121,H$1)</f>
        <v>0</v>
      </c>
      <c r="I121" s="199" t="n">
        <f aca="false" t="array" ref="I121:I121">INDEX(_Rge_Data_3rd_CY,$B121,I$1)</f>
        <v>0</v>
      </c>
      <c r="J121" s="199" t="n">
        <f aca="false" t="array" ref="J121:J121">INDEX(_Rge_Data_3rd_CY,$B121,J$1)</f>
        <v>0</v>
      </c>
      <c r="K121" s="199" t="n">
        <f aca="false" t="array" ref="K121:K121">INDEX(_Rge_Data_3rd_CY,$B121,K$1)</f>
        <v>0</v>
      </c>
      <c r="L121" s="199" t="n">
        <f aca="false">INDEX(_Rge_Data_3rd_CY,$B121,L$1)</f>
        <v>0</v>
      </c>
      <c r="M121" s="199" t="n">
        <f aca="false" t="array" ref="M121:M121">INDEX(_Rge_Data_3rd_CY,$B121,M$1)</f>
        <v>0</v>
      </c>
      <c r="N121" s="199" t="n">
        <f aca="false" t="array" ref="N121:N121">INDEX(_Rge_Data_3rd_CY,$B121,N$1)</f>
        <v>0</v>
      </c>
      <c r="O121" s="199" t="n">
        <f aca="false">F121-N121</f>
        <v>0</v>
      </c>
      <c r="P121" s="200" t="n">
        <f aca="false">IFERROR(O121/F121,0)</f>
        <v>0</v>
      </c>
      <c r="Q121" s="211" t="str">
        <f aca="false">IF(AND(F121&lt;&gt;0,R121=0),"N","Y")</f>
        <v>Y</v>
      </c>
      <c r="R121" s="202" t="n">
        <f aca="false" t="array" ref="R121:R121">INDEX(_Rge_Data_3rd_CY,$B121,R$1)</f>
        <v>47335.47</v>
      </c>
      <c r="S121" s="202" t="n">
        <f aca="false" t="array" ref="S121:S121">INDEX(_Rge_Data_3rd_CY,$B121,S$1)</f>
        <v>14521.6</v>
      </c>
      <c r="T121" s="202" t="n">
        <f aca="false" t="array" ref="T121:T121">INDEX(_Rge_Data_3rd_CY,$B121,T$1)</f>
        <v>0</v>
      </c>
      <c r="U121" s="202" t="n">
        <f aca="false" t="array" ref="U121:U121">INDEX(_Rge_Data_3rd_CY,$B121,U$1)</f>
        <v>0</v>
      </c>
      <c r="V121" s="202" t="n">
        <f aca="false" t="array" ref="V121:V121">INDEX(_Rge_Data_3rd_CY,$B121,V$1)</f>
        <v>13226.28</v>
      </c>
      <c r="W121" s="202" t="n">
        <f aca="false" t="array" ref="W121:W121">INDEX(_Rge_Data_3rd_CY,$B121,W$1)</f>
        <v>0</v>
      </c>
      <c r="X121" s="202" t="n">
        <f aca="false">INDEX(_Rge_Data_3rd_CY,$B121,X$1)</f>
        <v>0</v>
      </c>
      <c r="Y121" s="202" t="n">
        <f aca="false" t="array" ref="Y121:Y121">INDEX(_Rge_Data_3rd_CY,$B121,Y$1)</f>
        <v>0</v>
      </c>
      <c r="Z121" s="202" t="n">
        <f aca="false" t="array" ref="Z121:Z121">INDEX(_Rge_Data_3rd_CY,$B121,Z$1)</f>
        <v>27747.88</v>
      </c>
      <c r="AA121" s="202" t="n">
        <f aca="false">R121-Z121</f>
        <v>19587.59</v>
      </c>
      <c r="AB121" s="203" t="n">
        <f aca="false">IFERROR(AA121/R121,)</f>
        <v>0.413803644497456</v>
      </c>
      <c r="AC121" s="212" t="n">
        <f aca="false" t="array" ref="AC121:AC121">INDEX(_Rge_Data_3rd_CY,$B121,AC$1)</f>
        <v>47335.47</v>
      </c>
      <c r="AD121" s="212" t="n">
        <f aca="false" t="array" ref="AD121:AD121">INDEX(_Rge_Data_3rd_CY,$B121,AD$1)</f>
        <v>14521.6</v>
      </c>
      <c r="AE121" s="212" t="n">
        <f aca="false" t="array" ref="AE121:AE121">INDEX(_Rge_Data_3rd_CY,$B121,AE$1)</f>
        <v>0</v>
      </c>
      <c r="AF121" s="212" t="n">
        <f aca="false" t="array" ref="AF121:AF121">INDEX(_Rge_Data_3rd_CY,$B121,AF$1)</f>
        <v>0</v>
      </c>
      <c r="AG121" s="212" t="n">
        <f aca="false" t="array" ref="AG121:AG121">INDEX(_Rge_Data_3rd_CY,$B121,AG$1)</f>
        <v>13226.28</v>
      </c>
      <c r="AH121" s="212" t="n">
        <f aca="false" t="array" ref="AH121:AH121">INDEX(_Rge_Data_3rd_CY,$B121,AH$1)</f>
        <v>0</v>
      </c>
      <c r="AI121" s="212" t="n">
        <f aca="false">INDEX(_Rge_Data_3rd_CY,$B121,AI$1)</f>
        <v>0</v>
      </c>
      <c r="AJ121" s="212" t="n">
        <f aca="false" t="array" ref="AJ121:AJ121">INDEX(_Rge_Data_3rd_CY,$B121,AJ$1)</f>
        <v>0</v>
      </c>
      <c r="AK121" s="212" t="n">
        <f aca="false" t="array" ref="AK121:AK121">INDEX(_Rge_Data_3rd_CY,$B121,AK$1)</f>
        <v>27747.88</v>
      </c>
      <c r="AL121" s="212" t="n">
        <f aca="false">AK121+AN121+AO121</f>
        <v>46356.0905</v>
      </c>
      <c r="AM121" s="213" t="n">
        <f aca="false">IFERROR(AK121/Z121,0)</f>
        <v>1</v>
      </c>
      <c r="AN121" s="214" t="n">
        <f aca="false">IFERROR(IF(AND($E121="OPEN",$AA121&gt;0),$AA121*_SoP*$AM121,IF(AND($E121="CLOSED",$AA121&gt;0),$AA121*_SoL*$AM121,0)),0)</f>
        <v>18608.2105</v>
      </c>
      <c r="AO121" s="214" t="n">
        <f aca="false">IFERROR(IF($AA121&lt;0,$AA121*_SoL,0),0)</f>
        <v>0</v>
      </c>
      <c r="AP121" s="215" t="n">
        <f aca="false">AK121+AN121</f>
        <v>46356.0905</v>
      </c>
      <c r="AQ121" s="215" t="n">
        <f aca="false">AC121-AO121</f>
        <v>47335.47</v>
      </c>
      <c r="AR121" s="215" t="n">
        <f aca="false">AP121-AQ121</f>
        <v>-979.379499999996</v>
      </c>
      <c r="AS121" s="215" t="n">
        <f aca="false">IF($AR121&gt;=0,$AR121,0)</f>
        <v>0</v>
      </c>
      <c r="AT121" s="215" t="n">
        <f aca="false">IF($AR121&lt;=0,-$AR121,0)</f>
        <v>979.379499999996</v>
      </c>
      <c r="AU121" s="214" t="n">
        <f aca="false">IF((R121-AC121)&lt;0,0,R121-AC121)</f>
        <v>0</v>
      </c>
      <c r="AV121" s="214" t="n">
        <f aca="false">IF(AM121&gt;1,0,R121-AM121*R121)</f>
        <v>0</v>
      </c>
      <c r="AW121" s="216"/>
    </row>
    <row r="122" customFormat="false" ht="24.75" hidden="false" customHeight="true" outlineLevel="0" collapsed="false">
      <c r="A122" s="166"/>
      <c r="B122" s="208" t="n">
        <f aca="false">B121+1</f>
        <v>115</v>
      </c>
      <c r="C122" s="166"/>
      <c r="D122" s="209" t="str">
        <f aca="false" t="array" ref="D122:D122">INDEX(_Rge_Projectdata_3rd,$B122,MATCH("Project-ID",_Rge_Headline_Projectdata,0))</f>
        <v>P903730</v>
      </c>
      <c r="E122" s="210" t="str">
        <f aca="false" t="array" ref="E122:E122">INDEX(_Rge_Data_3rd_CY,$B122,E$1)</f>
        <v>Open</v>
      </c>
      <c r="F122" s="199" t="n">
        <f aca="false">INDEX(_Rge_Data_3rd_CY,$B122,F$1)</f>
        <v>0</v>
      </c>
      <c r="G122" s="199" t="n">
        <f aca="false" t="array" ref="G122:G122">INDEX(_Rge_Data_3rd_CY,$B122,G$1)</f>
        <v>0</v>
      </c>
      <c r="H122" s="199" t="n">
        <f aca="false" t="array" ref="H122:H122">INDEX(_Rge_Data_3rd_CY,$B122,H$1)</f>
        <v>0</v>
      </c>
      <c r="I122" s="199" t="n">
        <f aca="false" t="array" ref="I122:I122">INDEX(_Rge_Data_3rd_CY,$B122,I$1)</f>
        <v>0</v>
      </c>
      <c r="J122" s="199" t="n">
        <f aca="false" t="array" ref="J122:J122">INDEX(_Rge_Data_3rd_CY,$B122,J$1)</f>
        <v>0</v>
      </c>
      <c r="K122" s="199" t="n">
        <f aca="false" t="array" ref="K122:K122">INDEX(_Rge_Data_3rd_CY,$B122,K$1)</f>
        <v>0</v>
      </c>
      <c r="L122" s="199" t="n">
        <f aca="false">INDEX(_Rge_Data_3rd_CY,$B122,L$1)</f>
        <v>0</v>
      </c>
      <c r="M122" s="199" t="n">
        <f aca="false" t="array" ref="M122:M122">INDEX(_Rge_Data_3rd_CY,$B122,M$1)</f>
        <v>0</v>
      </c>
      <c r="N122" s="199" t="n">
        <f aca="false" t="array" ref="N122:N122">INDEX(_Rge_Data_3rd_CY,$B122,N$1)</f>
        <v>0</v>
      </c>
      <c r="O122" s="199" t="n">
        <f aca="false">F122-N122</f>
        <v>0</v>
      </c>
      <c r="P122" s="200" t="n">
        <f aca="false">IFERROR(O122/F122,0)</f>
        <v>0</v>
      </c>
      <c r="Q122" s="211" t="str">
        <f aca="false">IF(AND(F122&lt;&gt;0,R122=0),"N","Y")</f>
        <v>Y</v>
      </c>
      <c r="R122" s="202" t="n">
        <f aca="false" t="array" ref="R122:R122">INDEX(_Rge_Data_3rd_CY,$B122,R$1)</f>
        <v>7470</v>
      </c>
      <c r="S122" s="202" t="n">
        <f aca="false" t="array" ref="S122:S122">INDEX(_Rge_Data_3rd_CY,$B122,S$1)</f>
        <v>2834.27</v>
      </c>
      <c r="T122" s="202" t="n">
        <f aca="false" t="array" ref="T122:T122">INDEX(_Rge_Data_3rd_CY,$B122,T$1)</f>
        <v>2112.5</v>
      </c>
      <c r="U122" s="202" t="n">
        <f aca="false" t="array" ref="U122:U122">INDEX(_Rge_Data_3rd_CY,$B122,U$1)</f>
        <v>0</v>
      </c>
      <c r="V122" s="202" t="n">
        <f aca="false" t="array" ref="V122:V122">INDEX(_Rge_Data_3rd_CY,$B122,V$1)</f>
        <v>0</v>
      </c>
      <c r="W122" s="202" t="n">
        <f aca="false" t="array" ref="W122:W122">INDEX(_Rge_Data_3rd_CY,$B122,W$1)</f>
        <v>0</v>
      </c>
      <c r="X122" s="202" t="n">
        <f aca="false">INDEX(_Rge_Data_3rd_CY,$B122,X$1)</f>
        <v>0</v>
      </c>
      <c r="Y122" s="202" t="n">
        <f aca="false" t="array" ref="Y122:Y122">INDEX(_Rge_Data_3rd_CY,$B122,Y$1)</f>
        <v>0</v>
      </c>
      <c r="Z122" s="202" t="n">
        <f aca="false" t="array" ref="Z122:Z122">INDEX(_Rge_Data_3rd_CY,$B122,Z$1)</f>
        <v>4946.77</v>
      </c>
      <c r="AA122" s="202" t="n">
        <f aca="false">R122-Z122</f>
        <v>2523.23</v>
      </c>
      <c r="AB122" s="203" t="n">
        <f aca="false">IFERROR(AA122/R122,)</f>
        <v>0.337781793842035</v>
      </c>
      <c r="AC122" s="212" t="n">
        <f aca="false" t="array" ref="AC122:AC122">INDEX(_Rge_Data_3rd_CY,$B122,AC$1)</f>
        <v>0</v>
      </c>
      <c r="AD122" s="212" t="n">
        <f aca="false" t="array" ref="AD122:AD122">INDEX(_Rge_Data_3rd_CY,$B122,AD$1)</f>
        <v>0</v>
      </c>
      <c r="AE122" s="212" t="n">
        <f aca="false" t="array" ref="AE122:AE122">INDEX(_Rge_Data_3rd_CY,$B122,AE$1)</f>
        <v>1950</v>
      </c>
      <c r="AF122" s="212" t="n">
        <f aca="false" t="array" ref="AF122:AF122">INDEX(_Rge_Data_3rd_CY,$B122,AF$1)</f>
        <v>0</v>
      </c>
      <c r="AG122" s="212" t="n">
        <f aca="false" t="array" ref="AG122:AG122">INDEX(_Rge_Data_3rd_CY,$B122,AG$1)</f>
        <v>0</v>
      </c>
      <c r="AH122" s="212" t="n">
        <f aca="false" t="array" ref="AH122:AH122">INDEX(_Rge_Data_3rd_CY,$B122,AH$1)</f>
        <v>0</v>
      </c>
      <c r="AI122" s="212" t="n">
        <f aca="false">INDEX(_Rge_Data_3rd_CY,$B122,AI$1)</f>
        <v>0</v>
      </c>
      <c r="AJ122" s="212" t="n">
        <f aca="false" t="array" ref="AJ122:AJ122">INDEX(_Rge_Data_3rd_CY,$B122,AJ$1)</f>
        <v>0</v>
      </c>
      <c r="AK122" s="212" t="n">
        <f aca="false" t="array" ref="AK122:AK122">INDEX(_Rge_Data_3rd_CY,$B122,AK$1)</f>
        <v>1950</v>
      </c>
      <c r="AL122" s="212" t="n">
        <f aca="false">AK122+AN122+AO122</f>
        <v>2894.9162939</v>
      </c>
      <c r="AM122" s="213" t="n">
        <f aca="false">IFERROR(AK122/Z122,0)</f>
        <v>0.394196617186568</v>
      </c>
      <c r="AN122" s="214" t="n">
        <f aca="false">IFERROR(IF(AND($E122="OPEN",$AA122&gt;0),$AA122*_SoP*$AM122,IF(AND($E122="CLOSED",$AA122&gt;0),$AA122*_SoL*$AM122,0)),0)</f>
        <v>944.9162939</v>
      </c>
      <c r="AO122" s="214" t="n">
        <f aca="false">IFERROR(IF($AA122&lt;0,$AA122*_SoL,0),0)</f>
        <v>0</v>
      </c>
      <c r="AP122" s="215" t="n">
        <f aca="false">AK122+AN122</f>
        <v>2894.9162939</v>
      </c>
      <c r="AQ122" s="215" t="n">
        <f aca="false">AC122-AO122</f>
        <v>0</v>
      </c>
      <c r="AR122" s="215" t="n">
        <f aca="false">AP122-AQ122</f>
        <v>2894.9162939</v>
      </c>
      <c r="AS122" s="215" t="n">
        <f aca="false">IF($AR122&gt;=0,$AR122,0)</f>
        <v>2894.9162939</v>
      </c>
      <c r="AT122" s="215" t="n">
        <f aca="false">IF($AR122&lt;=0,-$AR122,0)</f>
        <v>0</v>
      </c>
      <c r="AU122" s="214" t="n">
        <f aca="false">IF((R122-AC122)&lt;0,0,R122-AC122)</f>
        <v>7470</v>
      </c>
      <c r="AV122" s="214" t="n">
        <f aca="false">IF(AM122&gt;1,0,R122-AM122*R122)</f>
        <v>4525.35126961634</v>
      </c>
      <c r="AW122" s="216"/>
    </row>
    <row r="123" customFormat="false" ht="24.75" hidden="false" customHeight="true" outlineLevel="0" collapsed="false">
      <c r="A123" s="166"/>
      <c r="B123" s="208" t="n">
        <f aca="false">B122+1</f>
        <v>116</v>
      </c>
      <c r="C123" s="166"/>
      <c r="D123" s="209" t="str">
        <f aca="false" t="array" ref="D123:D123">INDEX(_Rge_Projectdata_3rd,$B123,MATCH("Project-ID",_Rge_Headline_Projectdata,0))</f>
        <v>P903731</v>
      </c>
      <c r="E123" s="210" t="str">
        <f aca="false" t="array" ref="E123:E123">INDEX(_Rge_Data_3rd_CY,$B123,E$1)</f>
        <v>Open</v>
      </c>
      <c r="F123" s="199" t="n">
        <f aca="false">INDEX(_Rge_Data_3rd_CY,$B123,F$1)</f>
        <v>0</v>
      </c>
      <c r="G123" s="199" t="n">
        <f aca="false" t="array" ref="G123:G123">INDEX(_Rge_Data_3rd_CY,$B123,G$1)</f>
        <v>0</v>
      </c>
      <c r="H123" s="199" t="n">
        <f aca="false" t="array" ref="H123:H123">INDEX(_Rge_Data_3rd_CY,$B123,H$1)</f>
        <v>0</v>
      </c>
      <c r="I123" s="199" t="n">
        <f aca="false" t="array" ref="I123:I123">INDEX(_Rge_Data_3rd_CY,$B123,I$1)</f>
        <v>0</v>
      </c>
      <c r="J123" s="199" t="n">
        <f aca="false" t="array" ref="J123:J123">INDEX(_Rge_Data_3rd_CY,$B123,J$1)</f>
        <v>0</v>
      </c>
      <c r="K123" s="199" t="n">
        <f aca="false" t="array" ref="K123:K123">INDEX(_Rge_Data_3rd_CY,$B123,K$1)</f>
        <v>0</v>
      </c>
      <c r="L123" s="199" t="n">
        <f aca="false">INDEX(_Rge_Data_3rd_CY,$B123,L$1)</f>
        <v>0</v>
      </c>
      <c r="M123" s="199" t="n">
        <f aca="false" t="array" ref="M123:M123">INDEX(_Rge_Data_3rd_CY,$B123,M$1)</f>
        <v>0</v>
      </c>
      <c r="N123" s="199" t="n">
        <f aca="false" t="array" ref="N123:N123">INDEX(_Rge_Data_3rd_CY,$B123,N$1)</f>
        <v>0</v>
      </c>
      <c r="O123" s="199" t="n">
        <f aca="false">F123-N123</f>
        <v>0</v>
      </c>
      <c r="P123" s="200" t="n">
        <f aca="false">IFERROR(O123/F123,0)</f>
        <v>0</v>
      </c>
      <c r="Q123" s="211" t="str">
        <f aca="false">IF(AND(F123&lt;&gt;0,R123=0),"N","Y")</f>
        <v>Y</v>
      </c>
      <c r="R123" s="202" t="n">
        <f aca="false" t="array" ref="R123:R123">INDEX(_Rge_Data_3rd_CY,$B123,R$1)</f>
        <v>19535.58</v>
      </c>
      <c r="S123" s="202" t="n">
        <f aca="false" t="array" ref="S123:S123">INDEX(_Rge_Data_3rd_CY,$B123,S$1)</f>
        <v>7800</v>
      </c>
      <c r="T123" s="202" t="n">
        <f aca="false" t="array" ref="T123:T123">INDEX(_Rge_Data_3rd_CY,$B123,T$1)</f>
        <v>455</v>
      </c>
      <c r="U123" s="202" t="n">
        <f aca="false" t="array" ref="U123:U123">INDEX(_Rge_Data_3rd_CY,$B123,U$1)</f>
        <v>900</v>
      </c>
      <c r="V123" s="202" t="n">
        <f aca="false" t="array" ref="V123:V123">INDEX(_Rge_Data_3rd_CY,$B123,V$1)</f>
        <v>2330</v>
      </c>
      <c r="W123" s="202" t="n">
        <f aca="false" t="array" ref="W123:W123">INDEX(_Rge_Data_3rd_CY,$B123,W$1)</f>
        <v>0</v>
      </c>
      <c r="X123" s="202" t="n">
        <f aca="false">INDEX(_Rge_Data_3rd_CY,$B123,X$1)</f>
        <v>0</v>
      </c>
      <c r="Y123" s="202" t="n">
        <f aca="false" t="array" ref="Y123:Y123">INDEX(_Rge_Data_3rd_CY,$B123,Y$1)</f>
        <v>0</v>
      </c>
      <c r="Z123" s="202" t="n">
        <f aca="false" t="array" ref="Z123:Z123">INDEX(_Rge_Data_3rd_CY,$B123,Z$1)</f>
        <v>11485</v>
      </c>
      <c r="AA123" s="202" t="n">
        <f aca="false">R123-Z123</f>
        <v>8050.58</v>
      </c>
      <c r="AB123" s="203" t="n">
        <f aca="false">IFERROR(AA123/R123,)</f>
        <v>0.412098335447425</v>
      </c>
      <c r="AC123" s="212" t="n">
        <f aca="false" t="array" ref="AC123:AC123">INDEX(_Rge_Data_3rd_CY,$B123,AC$1)</f>
        <v>0</v>
      </c>
      <c r="AD123" s="212" t="n">
        <f aca="false" t="array" ref="AD123:AD123">INDEX(_Rge_Data_3rd_CY,$B123,AD$1)</f>
        <v>0</v>
      </c>
      <c r="AE123" s="212" t="n">
        <f aca="false" t="array" ref="AE123:AE123">INDEX(_Rge_Data_3rd_CY,$B123,AE$1)</f>
        <v>30</v>
      </c>
      <c r="AF123" s="212" t="n">
        <f aca="false" t="array" ref="AF123:AF123">INDEX(_Rge_Data_3rd_CY,$B123,AF$1)</f>
        <v>0</v>
      </c>
      <c r="AG123" s="212" t="n">
        <f aca="false" t="array" ref="AG123:AG123">INDEX(_Rge_Data_3rd_CY,$B123,AG$1)</f>
        <v>0</v>
      </c>
      <c r="AH123" s="212" t="n">
        <f aca="false" t="array" ref="AH123:AH123">INDEX(_Rge_Data_3rd_CY,$B123,AH$1)</f>
        <v>0</v>
      </c>
      <c r="AI123" s="212" t="n">
        <f aca="false">INDEX(_Rge_Data_3rd_CY,$B123,AI$1)</f>
        <v>0</v>
      </c>
      <c r="AJ123" s="212" t="n">
        <f aca="false" t="array" ref="AJ123:AJ123">INDEX(_Rge_Data_3rd_CY,$B123,AJ$1)</f>
        <v>0</v>
      </c>
      <c r="AK123" s="212" t="n">
        <f aca="false" t="array" ref="AK123:AK123">INDEX(_Rge_Data_3rd_CY,$B123,AK$1)</f>
        <v>30</v>
      </c>
      <c r="AL123" s="212" t="n">
        <f aca="false">AK123+AN123+AO123</f>
        <v>49.97749499</v>
      </c>
      <c r="AM123" s="213" t="n">
        <f aca="false">IFERROR(AK123/Z123,0)</f>
        <v>0.00261210274270788</v>
      </c>
      <c r="AN123" s="214" t="n">
        <f aca="false">IFERROR(IF(AND($E123="OPEN",$AA123&gt;0),$AA123*_SoP*$AM123,IF(AND($E123="CLOSED",$AA123&gt;0),$AA123*_SoL*$AM123,0)),0)</f>
        <v>19.97749499</v>
      </c>
      <c r="AO123" s="214" t="n">
        <f aca="false">IFERROR(IF($AA123&lt;0,$AA123*_SoL,0),0)</f>
        <v>0</v>
      </c>
      <c r="AP123" s="215" t="n">
        <f aca="false">AK123+AN123</f>
        <v>49.97749499</v>
      </c>
      <c r="AQ123" s="215" t="n">
        <f aca="false">AC123-AO123</f>
        <v>0</v>
      </c>
      <c r="AR123" s="215" t="n">
        <f aca="false">AP123-AQ123</f>
        <v>49.97749499</v>
      </c>
      <c r="AS123" s="215" t="n">
        <f aca="false">IF($AR123&gt;=0,$AR123,0)</f>
        <v>49.97749499</v>
      </c>
      <c r="AT123" s="215" t="n">
        <f aca="false">IF($AR123&lt;=0,-$AR123,0)</f>
        <v>0</v>
      </c>
      <c r="AU123" s="214" t="n">
        <f aca="false">IF((R123-AC123)&lt;0,0,R123-AC123)</f>
        <v>19535.58</v>
      </c>
      <c r="AV123" s="214" t="n">
        <f aca="false">IF(AM123&gt;1,0,R123-AM123*R123)</f>
        <v>19484.5510579016</v>
      </c>
      <c r="AW123" s="216"/>
    </row>
    <row r="124" customFormat="false" ht="24.75" hidden="false" customHeight="true" outlineLevel="0" collapsed="false">
      <c r="A124" s="166"/>
      <c r="B124" s="208" t="n">
        <f aca="false">B123+1</f>
        <v>117</v>
      </c>
      <c r="C124" s="166"/>
      <c r="D124" s="209" t="str">
        <f aca="false" t="array" ref="D124:D124">INDEX(_Rge_Projectdata_3rd,$B124,MATCH("Project-ID",_Rge_Headline_Projectdata,0))</f>
        <v>P903732</v>
      </c>
      <c r="E124" s="210" t="str">
        <f aca="false" t="array" ref="E124:E124">INDEX(_Rge_Data_3rd_CY,$B124,E$1)</f>
        <v>Open</v>
      </c>
      <c r="F124" s="199" t="n">
        <f aca="false">INDEX(_Rge_Data_3rd_CY,$B124,F$1)</f>
        <v>0</v>
      </c>
      <c r="G124" s="199" t="n">
        <f aca="false" t="array" ref="G124:G124">INDEX(_Rge_Data_3rd_CY,$B124,G$1)</f>
        <v>0</v>
      </c>
      <c r="H124" s="199" t="n">
        <f aca="false" t="array" ref="H124:H124">INDEX(_Rge_Data_3rd_CY,$B124,H$1)</f>
        <v>0</v>
      </c>
      <c r="I124" s="199" t="n">
        <f aca="false" t="array" ref="I124:I124">INDEX(_Rge_Data_3rd_CY,$B124,I$1)</f>
        <v>0</v>
      </c>
      <c r="J124" s="199" t="n">
        <f aca="false" t="array" ref="J124:J124">INDEX(_Rge_Data_3rd_CY,$B124,J$1)</f>
        <v>0</v>
      </c>
      <c r="K124" s="199" t="n">
        <f aca="false" t="array" ref="K124:K124">INDEX(_Rge_Data_3rd_CY,$B124,K$1)</f>
        <v>0</v>
      </c>
      <c r="L124" s="199" t="n">
        <f aca="false">INDEX(_Rge_Data_3rd_CY,$B124,L$1)</f>
        <v>0</v>
      </c>
      <c r="M124" s="199" t="n">
        <f aca="false" t="array" ref="M124:M124">INDEX(_Rge_Data_3rd_CY,$B124,M$1)</f>
        <v>0</v>
      </c>
      <c r="N124" s="199" t="n">
        <f aca="false" t="array" ref="N124:N124">INDEX(_Rge_Data_3rd_CY,$B124,N$1)</f>
        <v>0</v>
      </c>
      <c r="O124" s="199" t="n">
        <f aca="false">F124-N124</f>
        <v>0</v>
      </c>
      <c r="P124" s="200" t="n">
        <f aca="false">IFERROR(O124/F124,0)</f>
        <v>0</v>
      </c>
      <c r="Q124" s="211" t="str">
        <f aca="false">IF(AND(F124&lt;&gt;0,R124=0),"N","Y")</f>
        <v>Y</v>
      </c>
      <c r="R124" s="202" t="n">
        <f aca="false" t="array" ref="R124:R124">INDEX(_Rge_Data_3rd_CY,$B124,R$1)</f>
        <v>217832</v>
      </c>
      <c r="S124" s="202" t="n">
        <f aca="false" t="array" ref="S124:S124">INDEX(_Rge_Data_3rd_CY,$B124,S$1)</f>
        <v>162904.12</v>
      </c>
      <c r="T124" s="202" t="n">
        <f aca="false" t="array" ref="T124:T124">INDEX(_Rge_Data_3rd_CY,$B124,T$1)</f>
        <v>6240</v>
      </c>
      <c r="U124" s="202" t="n">
        <f aca="false" t="array" ref="U124:U124">INDEX(_Rge_Data_3rd_CY,$B124,U$1)</f>
        <v>10000</v>
      </c>
      <c r="V124" s="202" t="n">
        <f aca="false" t="array" ref="V124:V124">INDEX(_Rge_Data_3rd_CY,$B124,V$1)</f>
        <v>0</v>
      </c>
      <c r="W124" s="202" t="n">
        <f aca="false" t="array" ref="W124:W124">INDEX(_Rge_Data_3rd_CY,$B124,W$1)</f>
        <v>0</v>
      </c>
      <c r="X124" s="202" t="n">
        <f aca="false">INDEX(_Rge_Data_3rd_CY,$B124,X$1)</f>
        <v>0</v>
      </c>
      <c r="Y124" s="202" t="n">
        <f aca="false" t="array" ref="Y124:Y124">INDEX(_Rge_Data_3rd_CY,$B124,Y$1)</f>
        <v>0</v>
      </c>
      <c r="Z124" s="202" t="n">
        <f aca="false" t="array" ref="Z124:Z124">INDEX(_Rge_Data_3rd_CY,$B124,Z$1)</f>
        <v>179144.12</v>
      </c>
      <c r="AA124" s="202" t="n">
        <f aca="false">R124-Z124</f>
        <v>38687.88</v>
      </c>
      <c r="AB124" s="203" t="n">
        <f aca="false">IFERROR(AA124/R124,)</f>
        <v>0.177604208748026</v>
      </c>
      <c r="AC124" s="212" t="n">
        <f aca="false" t="array" ref="AC124:AC124">INDEX(_Rge_Data_3rd_CY,$B124,AC$1)</f>
        <v>0</v>
      </c>
      <c r="AD124" s="212" t="n">
        <f aca="false" t="array" ref="AD124:AD124">INDEX(_Rge_Data_3rd_CY,$B124,AD$1)</f>
        <v>0</v>
      </c>
      <c r="AE124" s="212" t="n">
        <f aca="false" t="array" ref="AE124:AE124">INDEX(_Rge_Data_3rd_CY,$B124,AE$1)</f>
        <v>5940</v>
      </c>
      <c r="AF124" s="212" t="n">
        <f aca="false" t="array" ref="AF124:AF124">INDEX(_Rge_Data_3rd_CY,$B124,AF$1)</f>
        <v>0</v>
      </c>
      <c r="AG124" s="212" t="n">
        <f aca="false" t="array" ref="AG124:AG124">INDEX(_Rge_Data_3rd_CY,$B124,AG$1)</f>
        <v>0</v>
      </c>
      <c r="AH124" s="212" t="n">
        <f aca="false" t="array" ref="AH124:AH124">INDEX(_Rge_Data_3rd_CY,$B124,AH$1)</f>
        <v>0</v>
      </c>
      <c r="AI124" s="212" t="n">
        <f aca="false">INDEX(_Rge_Data_3rd_CY,$B124,AI$1)</f>
        <v>0</v>
      </c>
      <c r="AJ124" s="212" t="n">
        <f aca="false" t="array" ref="AJ124:AJ124">INDEX(_Rge_Data_3rd_CY,$B124,AJ$1)</f>
        <v>0</v>
      </c>
      <c r="AK124" s="212" t="n">
        <f aca="false" t="array" ref="AK124:AK124">INDEX(_Rge_Data_3rd_CY,$B124,AK$1)</f>
        <v>5940</v>
      </c>
      <c r="AL124" s="212" t="n">
        <f aca="false">AK124+AN124+AO124</f>
        <v>7158.659629</v>
      </c>
      <c r="AM124" s="213" t="n">
        <f aca="false">IFERROR(AK124/Z124,0)</f>
        <v>0.0331576609938412</v>
      </c>
      <c r="AN124" s="214" t="n">
        <f aca="false">IFERROR(IF(AND($E124="OPEN",$AA124&gt;0),$AA124*_SoP*$AM124,IF(AND($E124="CLOSED",$AA124&gt;0),$AA124*_SoL*$AM124,0)),0)</f>
        <v>1218.659629</v>
      </c>
      <c r="AO124" s="214" t="n">
        <f aca="false">IFERROR(IF($AA124&lt;0,$AA124*_SoL,0),0)</f>
        <v>0</v>
      </c>
      <c r="AP124" s="215" t="n">
        <f aca="false">AK124+AN124</f>
        <v>7158.659629</v>
      </c>
      <c r="AQ124" s="215" t="n">
        <f aca="false">AC124-AO124</f>
        <v>0</v>
      </c>
      <c r="AR124" s="215" t="n">
        <f aca="false">AP124-AQ124</f>
        <v>7158.659629</v>
      </c>
      <c r="AS124" s="215" t="n">
        <f aca="false">IF($AR124&gt;=0,$AR124,0)</f>
        <v>7158.659629</v>
      </c>
      <c r="AT124" s="215" t="n">
        <f aca="false">IF($AR124&lt;=0,-$AR124,0)</f>
        <v>0</v>
      </c>
      <c r="AU124" s="214" t="n">
        <f aca="false">IF((R124-AC124)&lt;0,0,R124-AC124)</f>
        <v>217832</v>
      </c>
      <c r="AV124" s="214" t="n">
        <f aca="false">IF(AM124&gt;1,0,R124-AM124*R124)</f>
        <v>210609.20039039</v>
      </c>
      <c r="AW124" s="216"/>
    </row>
    <row r="125" customFormat="false" ht="24.75" hidden="false" customHeight="true" outlineLevel="0" collapsed="false">
      <c r="A125" s="166"/>
      <c r="B125" s="208" t="n">
        <f aca="false">B124+1</f>
        <v>118</v>
      </c>
      <c r="C125" s="166"/>
      <c r="D125" s="209" t="str">
        <f aca="false" t="array" ref="D125:D125">INDEX(_Rge_Projectdata_3rd,$B125,MATCH("Project-ID",_Rge_Headline_Projectdata,0))</f>
        <v>P903733</v>
      </c>
      <c r="E125" s="210" t="str">
        <f aca="false" t="array" ref="E125:E125">INDEX(_Rge_Data_3rd_CY,$B125,E$1)</f>
        <v>Open</v>
      </c>
      <c r="F125" s="199" t="n">
        <f aca="false">INDEX(_Rge_Data_3rd_CY,$B125,F$1)</f>
        <v>0</v>
      </c>
      <c r="G125" s="199" t="n">
        <f aca="false" t="array" ref="G125:G125">INDEX(_Rge_Data_3rd_CY,$B125,G$1)</f>
        <v>0</v>
      </c>
      <c r="H125" s="199" t="n">
        <f aca="false" t="array" ref="H125:H125">INDEX(_Rge_Data_3rd_CY,$B125,H$1)</f>
        <v>0</v>
      </c>
      <c r="I125" s="199" t="n">
        <f aca="false" t="array" ref="I125:I125">INDEX(_Rge_Data_3rd_CY,$B125,I$1)</f>
        <v>0</v>
      </c>
      <c r="J125" s="199" t="n">
        <f aca="false" t="array" ref="J125:J125">INDEX(_Rge_Data_3rd_CY,$B125,J$1)</f>
        <v>0</v>
      </c>
      <c r="K125" s="199" t="n">
        <f aca="false" t="array" ref="K125:K125">INDEX(_Rge_Data_3rd_CY,$B125,K$1)</f>
        <v>0</v>
      </c>
      <c r="L125" s="199" t="n">
        <f aca="false">INDEX(_Rge_Data_3rd_CY,$B125,L$1)</f>
        <v>0</v>
      </c>
      <c r="M125" s="199" t="n">
        <f aca="false" t="array" ref="M125:M125">INDEX(_Rge_Data_3rd_CY,$B125,M$1)</f>
        <v>0</v>
      </c>
      <c r="N125" s="199" t="n">
        <f aca="false" t="array" ref="N125:N125">INDEX(_Rge_Data_3rd_CY,$B125,N$1)</f>
        <v>0</v>
      </c>
      <c r="O125" s="199" t="n">
        <f aca="false">F125-N125</f>
        <v>0</v>
      </c>
      <c r="P125" s="200" t="n">
        <f aca="false">IFERROR(O125/F125,0)</f>
        <v>0</v>
      </c>
      <c r="Q125" s="211" t="str">
        <f aca="false">IF(AND(F125&lt;&gt;0,R125=0),"N","Y")</f>
        <v>Y</v>
      </c>
      <c r="R125" s="202" t="n">
        <f aca="false" t="array" ref="R125:R125">INDEX(_Rge_Data_3rd_CY,$B125,R$1)</f>
        <v>662070</v>
      </c>
      <c r="S125" s="202" t="n">
        <f aca="false" t="array" ref="S125:S125">INDEX(_Rge_Data_3rd_CY,$B125,S$1)</f>
        <v>453900</v>
      </c>
      <c r="T125" s="202" t="n">
        <f aca="false" t="array" ref="T125:T125">INDEX(_Rge_Data_3rd_CY,$B125,T$1)</f>
        <v>3420</v>
      </c>
      <c r="U125" s="202" t="n">
        <f aca="false" t="array" ref="U125:U125">INDEX(_Rge_Data_3rd_CY,$B125,U$1)</f>
        <v>72000</v>
      </c>
      <c r="V125" s="202" t="n">
        <f aca="false" t="array" ref="V125:V125">INDEX(_Rge_Data_3rd_CY,$B125,V$1)</f>
        <v>0</v>
      </c>
      <c r="W125" s="202" t="n">
        <f aca="false" t="array" ref="W125:W125">INDEX(_Rge_Data_3rd_CY,$B125,W$1)</f>
        <v>0</v>
      </c>
      <c r="X125" s="202" t="n">
        <f aca="false">INDEX(_Rge_Data_3rd_CY,$B125,X$1)</f>
        <v>0</v>
      </c>
      <c r="Y125" s="202" t="n">
        <f aca="false" t="array" ref="Y125:Y125">INDEX(_Rge_Data_3rd_CY,$B125,Y$1)</f>
        <v>0</v>
      </c>
      <c r="Z125" s="202" t="n">
        <f aca="false" t="array" ref="Z125:Z125">INDEX(_Rge_Data_3rd_CY,$B125,Z$1)</f>
        <v>529320</v>
      </c>
      <c r="AA125" s="202" t="n">
        <f aca="false">R125-Z125</f>
        <v>132750</v>
      </c>
      <c r="AB125" s="203" t="n">
        <f aca="false">IFERROR(AA125/R125,)</f>
        <v>0.200507499207032</v>
      </c>
      <c r="AC125" s="212" t="n">
        <f aca="false" t="array" ref="AC125:AC125">INDEX(_Rge_Data_3rd_CY,$B125,AC$1)</f>
        <v>0</v>
      </c>
      <c r="AD125" s="212" t="n">
        <f aca="false" t="array" ref="AD125:AD125">INDEX(_Rge_Data_3rd_CY,$B125,AD$1)</f>
        <v>0</v>
      </c>
      <c r="AE125" s="212" t="n">
        <f aca="false" t="array" ref="AE125:AE125">INDEX(_Rge_Data_3rd_CY,$B125,AE$1)</f>
        <v>3420</v>
      </c>
      <c r="AF125" s="212" t="n">
        <f aca="false" t="array" ref="AF125:AF125">INDEX(_Rge_Data_3rd_CY,$B125,AF$1)</f>
        <v>0</v>
      </c>
      <c r="AG125" s="212" t="n">
        <f aca="false" t="array" ref="AG125:AG125">INDEX(_Rge_Data_3rd_CY,$B125,AG$1)</f>
        <v>0</v>
      </c>
      <c r="AH125" s="212" t="n">
        <f aca="false" t="array" ref="AH125:AH125">INDEX(_Rge_Data_3rd_CY,$B125,AH$1)</f>
        <v>0</v>
      </c>
      <c r="AI125" s="212" t="n">
        <f aca="false">INDEX(_Rge_Data_3rd_CY,$B125,AI$1)</f>
        <v>0</v>
      </c>
      <c r="AJ125" s="212" t="n">
        <f aca="false" t="array" ref="AJ125:AJ125">INDEX(_Rge_Data_3rd_CY,$B125,AJ$1)</f>
        <v>0</v>
      </c>
      <c r="AK125" s="212" t="n">
        <f aca="false" t="array" ref="AK125:AK125">INDEX(_Rge_Data_3rd_CY,$B125,AK$1)</f>
        <v>3420</v>
      </c>
      <c r="AL125" s="212" t="n">
        <f aca="false">AK125+AN125+AO125</f>
        <v>4234.8279869</v>
      </c>
      <c r="AM125" s="213" t="n">
        <f aca="false">IFERROR(AK125/Z125,0)</f>
        <v>0.00646111992745409</v>
      </c>
      <c r="AN125" s="214" t="n">
        <f aca="false">IFERROR(IF(AND($E125="OPEN",$AA125&gt;0),$AA125*_SoP*$AM125,IF(AND($E125="CLOSED",$AA125&gt;0),$AA125*_SoL*$AM125,0)),0)</f>
        <v>814.8279869</v>
      </c>
      <c r="AO125" s="214" t="n">
        <f aca="false">IFERROR(IF($AA125&lt;0,$AA125*_SoL,0),0)</f>
        <v>0</v>
      </c>
      <c r="AP125" s="215" t="n">
        <f aca="false">AK125+AN125</f>
        <v>4234.8279869</v>
      </c>
      <c r="AQ125" s="215" t="n">
        <f aca="false">AC125-AO125</f>
        <v>0</v>
      </c>
      <c r="AR125" s="215" t="n">
        <f aca="false">AP125-AQ125</f>
        <v>4234.8279869</v>
      </c>
      <c r="AS125" s="215" t="n">
        <f aca="false">IF($AR125&gt;=0,$AR125,0)</f>
        <v>4234.8279869</v>
      </c>
      <c r="AT125" s="215" t="n">
        <f aca="false">IF($AR125&lt;=0,-$AR125,0)</f>
        <v>0</v>
      </c>
      <c r="AU125" s="214" t="n">
        <f aca="false">IF((R125-AC125)&lt;0,0,R125-AC125)</f>
        <v>662070</v>
      </c>
      <c r="AV125" s="214" t="n">
        <f aca="false">IF(AM125&gt;1,0,R125-AM125*R125)</f>
        <v>657792.28632963</v>
      </c>
      <c r="AW125" s="216"/>
    </row>
    <row r="126" customFormat="false" ht="24.75" hidden="false" customHeight="true" outlineLevel="0" collapsed="false">
      <c r="A126" s="166"/>
      <c r="B126" s="208" t="n">
        <f aca="false">B125+1</f>
        <v>119</v>
      </c>
      <c r="C126" s="166"/>
      <c r="D126" s="209" t="str">
        <f aca="false" t="array" ref="D126:D126">INDEX(_Rge_Projectdata_3rd,$B126,MATCH("Project-ID",_Rge_Headline_Projectdata,0))</f>
        <v>P903734</v>
      </c>
      <c r="E126" s="210" t="str">
        <f aca="false" t="array" ref="E126:E126">INDEX(_Rge_Data_3rd_CY,$B126,E$1)</f>
        <v>Open</v>
      </c>
      <c r="F126" s="199" t="n">
        <f aca="false">INDEX(_Rge_Data_3rd_CY,$B126,F$1)</f>
        <v>0</v>
      </c>
      <c r="G126" s="199" t="n">
        <f aca="false" t="array" ref="G126:G126">INDEX(_Rge_Data_3rd_CY,$B126,G$1)</f>
        <v>0</v>
      </c>
      <c r="H126" s="199" t="n">
        <f aca="false" t="array" ref="H126:H126">INDEX(_Rge_Data_3rd_CY,$B126,H$1)</f>
        <v>0</v>
      </c>
      <c r="I126" s="199" t="n">
        <f aca="false" t="array" ref="I126:I126">INDEX(_Rge_Data_3rd_CY,$B126,I$1)</f>
        <v>0</v>
      </c>
      <c r="J126" s="199" t="n">
        <f aca="false" t="array" ref="J126:J126">INDEX(_Rge_Data_3rd_CY,$B126,J$1)</f>
        <v>0</v>
      </c>
      <c r="K126" s="199" t="n">
        <f aca="false" t="array" ref="K126:K126">INDEX(_Rge_Data_3rd_CY,$B126,K$1)</f>
        <v>0</v>
      </c>
      <c r="L126" s="199" t="n">
        <f aca="false">INDEX(_Rge_Data_3rd_CY,$B126,L$1)</f>
        <v>0</v>
      </c>
      <c r="M126" s="199" t="n">
        <f aca="false" t="array" ref="M126:M126">INDEX(_Rge_Data_3rd_CY,$B126,M$1)</f>
        <v>0</v>
      </c>
      <c r="N126" s="199" t="n">
        <f aca="false" t="array" ref="N126:N126">INDEX(_Rge_Data_3rd_CY,$B126,N$1)</f>
        <v>0</v>
      </c>
      <c r="O126" s="199" t="n">
        <f aca="false">F126-N126</f>
        <v>0</v>
      </c>
      <c r="P126" s="200" t="n">
        <f aca="false">IFERROR(O126/F126,0)</f>
        <v>0</v>
      </c>
      <c r="Q126" s="211" t="str">
        <f aca="false">IF(AND(F126&lt;&gt;0,R126=0),"N","Y")</f>
        <v>Y</v>
      </c>
      <c r="R126" s="202" t="n">
        <f aca="false" t="array" ref="R126:R126">INDEX(_Rge_Data_3rd_CY,$B126,R$1)</f>
        <v>1600.84</v>
      </c>
      <c r="S126" s="202" t="n">
        <f aca="false" t="array" ref="S126:S126">INDEX(_Rge_Data_3rd_CY,$B126,S$1)</f>
        <v>153.5</v>
      </c>
      <c r="T126" s="202" t="n">
        <f aca="false" t="array" ref="T126:T126">INDEX(_Rge_Data_3rd_CY,$B126,T$1)</f>
        <v>0</v>
      </c>
      <c r="U126" s="202" t="n">
        <f aca="false" t="array" ref="U126:U126">INDEX(_Rge_Data_3rd_CY,$B126,U$1)</f>
        <v>0</v>
      </c>
      <c r="V126" s="202" t="n">
        <f aca="false" t="array" ref="V126:V126">INDEX(_Rge_Data_3rd_CY,$B126,V$1)</f>
        <v>646.93</v>
      </c>
      <c r="W126" s="202" t="n">
        <f aca="false" t="array" ref="W126:W126">INDEX(_Rge_Data_3rd_CY,$B126,W$1)</f>
        <v>0</v>
      </c>
      <c r="X126" s="202" t="n">
        <f aca="false">INDEX(_Rge_Data_3rd_CY,$B126,X$1)</f>
        <v>0</v>
      </c>
      <c r="Y126" s="202" t="n">
        <f aca="false" t="array" ref="Y126:Y126">INDEX(_Rge_Data_3rd_CY,$B126,Y$1)</f>
        <v>0</v>
      </c>
      <c r="Z126" s="202" t="n">
        <f aca="false" t="array" ref="Z126:Z126">INDEX(_Rge_Data_3rd_CY,$B126,Z$1)</f>
        <v>800.43</v>
      </c>
      <c r="AA126" s="202" t="n">
        <f aca="false">R126-Z126</f>
        <v>800.41</v>
      </c>
      <c r="AB126" s="203" t="n">
        <f aca="false">IFERROR(AA126/R126,)</f>
        <v>0.499993753279528</v>
      </c>
      <c r="AC126" s="212" t="n">
        <f aca="false" t="array" ref="AC126:AC126">INDEX(_Rge_Data_3rd_CY,$B126,AC$1)</f>
        <v>0</v>
      </c>
      <c r="AD126" s="212" t="n">
        <f aca="false" t="array" ref="AD126:AD126">INDEX(_Rge_Data_3rd_CY,$B126,AD$1)</f>
        <v>0</v>
      </c>
      <c r="AE126" s="212" t="n">
        <f aca="false" t="array" ref="AE126:AE126">INDEX(_Rge_Data_3rd_CY,$B126,AE$1)</f>
        <v>0</v>
      </c>
      <c r="AF126" s="212" t="n">
        <f aca="false" t="array" ref="AF126:AF126">INDEX(_Rge_Data_3rd_CY,$B126,AF$1)</f>
        <v>0</v>
      </c>
      <c r="AG126" s="212" t="n">
        <f aca="false" t="array" ref="AG126:AG126">INDEX(_Rge_Data_3rd_CY,$B126,AG$1)</f>
        <v>0</v>
      </c>
      <c r="AH126" s="212" t="n">
        <f aca="false" t="array" ref="AH126:AH126">INDEX(_Rge_Data_3rd_CY,$B126,AH$1)</f>
        <v>0</v>
      </c>
      <c r="AI126" s="212" t="n">
        <f aca="false">INDEX(_Rge_Data_3rd_CY,$B126,AI$1)</f>
        <v>0</v>
      </c>
      <c r="AJ126" s="212" t="n">
        <f aca="false" t="array" ref="AJ126:AJ126">INDEX(_Rge_Data_3rd_CY,$B126,AJ$1)</f>
        <v>0</v>
      </c>
      <c r="AK126" s="212" t="n">
        <f aca="false" t="array" ref="AK126:AK126">INDEX(_Rge_Data_3rd_CY,$B126,AK$1)</f>
        <v>0</v>
      </c>
      <c r="AL126" s="212" t="n">
        <f aca="false">AK126+AN126+AO126</f>
        <v>0</v>
      </c>
      <c r="AM126" s="213" t="n">
        <f aca="false">IFERROR(AK126/Z126,0)</f>
        <v>0</v>
      </c>
      <c r="AN126" s="214" t="n">
        <f aca="false">IFERROR(IF(AND($E126="OPEN",$AA126&gt;0),$AA126*_SoP*$AM126,IF(AND($E126="CLOSED",$AA126&gt;0),$AA126*_SoL*$AM126,0)),0)</f>
        <v>0</v>
      </c>
      <c r="AO126" s="214" t="n">
        <f aca="false">IFERROR(IF($AA126&lt;0,$AA126*_SoL,0),0)</f>
        <v>0</v>
      </c>
      <c r="AP126" s="215" t="n">
        <f aca="false">AK126+AN126</f>
        <v>0</v>
      </c>
      <c r="AQ126" s="215" t="n">
        <f aca="false">AC126-AO126</f>
        <v>0</v>
      </c>
      <c r="AR126" s="215" t="n">
        <f aca="false">AP126-AQ126</f>
        <v>0</v>
      </c>
      <c r="AS126" s="215" t="n">
        <f aca="false">IF($AR126&gt;=0,$AR126,0)</f>
        <v>0</v>
      </c>
      <c r="AT126" s="215" t="n">
        <f aca="false">IF($AR126&lt;=0,-$AR126,0)</f>
        <v>-0</v>
      </c>
      <c r="AU126" s="214" t="n">
        <f aca="false">IF((R126-AC126)&lt;0,0,R126-AC126)</f>
        <v>1600.84</v>
      </c>
      <c r="AV126" s="214" t="n">
        <f aca="false">IF(AM126&gt;1,0,R126-AM126*R126)</f>
        <v>1600.84</v>
      </c>
      <c r="AW126" s="216"/>
    </row>
    <row r="127" customFormat="false" ht="24.75" hidden="false" customHeight="true" outlineLevel="0" collapsed="false">
      <c r="A127" s="166"/>
      <c r="B127" s="208" t="n">
        <f aca="false">B126+1</f>
        <v>120</v>
      </c>
      <c r="C127" s="166"/>
      <c r="D127" s="209" t="str">
        <f aca="false" t="array" ref="D127:D127">INDEX(_Rge_Projectdata_3rd,$B127,MATCH("Project-ID",_Rge_Headline_Projectdata,0))</f>
        <v>P903735</v>
      </c>
      <c r="E127" s="210" t="str">
        <f aca="false" t="array" ref="E127:E127">INDEX(_Rge_Data_3rd_CY,$B127,E$1)</f>
        <v>Open</v>
      </c>
      <c r="F127" s="199" t="n">
        <f aca="false">INDEX(_Rge_Data_3rd_CY,$B127,F$1)</f>
        <v>0</v>
      </c>
      <c r="G127" s="199" t="n">
        <f aca="false" t="array" ref="G127:G127">INDEX(_Rge_Data_3rd_CY,$B127,G$1)</f>
        <v>0</v>
      </c>
      <c r="H127" s="199" t="n">
        <f aca="false" t="array" ref="H127:H127">INDEX(_Rge_Data_3rd_CY,$B127,H$1)</f>
        <v>0</v>
      </c>
      <c r="I127" s="199" t="n">
        <f aca="false" t="array" ref="I127:I127">INDEX(_Rge_Data_3rd_CY,$B127,I$1)</f>
        <v>0</v>
      </c>
      <c r="J127" s="199" t="n">
        <f aca="false" t="array" ref="J127:J127">INDEX(_Rge_Data_3rd_CY,$B127,J$1)</f>
        <v>0</v>
      </c>
      <c r="K127" s="199" t="n">
        <f aca="false" t="array" ref="K127:K127">INDEX(_Rge_Data_3rd_CY,$B127,K$1)</f>
        <v>0</v>
      </c>
      <c r="L127" s="199" t="n">
        <f aca="false">INDEX(_Rge_Data_3rd_CY,$B127,L$1)</f>
        <v>0</v>
      </c>
      <c r="M127" s="199" t="n">
        <f aca="false" t="array" ref="M127:M127">INDEX(_Rge_Data_3rd_CY,$B127,M$1)</f>
        <v>0</v>
      </c>
      <c r="N127" s="199" t="n">
        <f aca="false" t="array" ref="N127:N127">INDEX(_Rge_Data_3rd_CY,$B127,N$1)</f>
        <v>0</v>
      </c>
      <c r="O127" s="199" t="n">
        <f aca="false">F127-N127</f>
        <v>0</v>
      </c>
      <c r="P127" s="200" t="n">
        <f aca="false">IFERROR(O127/F127,0)</f>
        <v>0</v>
      </c>
      <c r="Q127" s="211" t="str">
        <f aca="false">IF(AND(F127&lt;&gt;0,R127=0),"N","Y")</f>
        <v>Y</v>
      </c>
      <c r="R127" s="202" t="n">
        <f aca="false" t="array" ref="R127:R127">INDEX(_Rge_Data_3rd_CY,$B127,R$1)</f>
        <v>109700</v>
      </c>
      <c r="S127" s="202" t="n">
        <f aca="false" t="array" ref="S127:S127">INDEX(_Rge_Data_3rd_CY,$B127,S$1)</f>
        <v>76752.46</v>
      </c>
      <c r="T127" s="202" t="n">
        <f aca="false" t="array" ref="T127:T127">INDEX(_Rge_Data_3rd_CY,$B127,T$1)</f>
        <v>5558</v>
      </c>
      <c r="U127" s="202" t="n">
        <f aca="false" t="array" ref="U127:U127">INDEX(_Rge_Data_3rd_CY,$B127,U$1)</f>
        <v>0</v>
      </c>
      <c r="V127" s="202" t="n">
        <f aca="false" t="array" ref="V127:V127">INDEX(_Rge_Data_3rd_CY,$B127,V$1)</f>
        <v>0</v>
      </c>
      <c r="W127" s="202" t="n">
        <f aca="false" t="array" ref="W127:W127">INDEX(_Rge_Data_3rd_CY,$B127,W$1)</f>
        <v>0</v>
      </c>
      <c r="X127" s="202" t="n">
        <f aca="false">INDEX(_Rge_Data_3rd_CY,$B127,X$1)</f>
        <v>0</v>
      </c>
      <c r="Y127" s="202" t="n">
        <f aca="false" t="array" ref="Y127:Y127">INDEX(_Rge_Data_3rd_CY,$B127,Y$1)</f>
        <v>0</v>
      </c>
      <c r="Z127" s="202" t="n">
        <f aca="false" t="array" ref="Z127:Z127">INDEX(_Rge_Data_3rd_CY,$B127,Z$1)</f>
        <v>82310.46</v>
      </c>
      <c r="AA127" s="202" t="n">
        <f aca="false">R127-Z127</f>
        <v>27389.54</v>
      </c>
      <c r="AB127" s="203" t="n">
        <f aca="false">IFERROR(AA127/R127,)</f>
        <v>0.249676754785779</v>
      </c>
      <c r="AC127" s="212" t="n">
        <f aca="false" t="array" ref="AC127:AC127">INDEX(_Rge_Data_3rd_CY,$B127,AC$1)</f>
        <v>0</v>
      </c>
      <c r="AD127" s="212" t="n">
        <f aca="false" t="array" ref="AD127:AD127">INDEX(_Rge_Data_3rd_CY,$B127,AD$1)</f>
        <v>0</v>
      </c>
      <c r="AE127" s="212" t="n">
        <f aca="false" t="array" ref="AE127:AE127">INDEX(_Rge_Data_3rd_CY,$B127,AE$1)</f>
        <v>5130</v>
      </c>
      <c r="AF127" s="212" t="n">
        <f aca="false" t="array" ref="AF127:AF127">INDEX(_Rge_Data_3rd_CY,$B127,AF$1)</f>
        <v>0</v>
      </c>
      <c r="AG127" s="212" t="n">
        <f aca="false" t="array" ref="AG127:AG127">INDEX(_Rge_Data_3rd_CY,$B127,AG$1)</f>
        <v>0</v>
      </c>
      <c r="AH127" s="212" t="n">
        <f aca="false" t="array" ref="AH127:AH127">INDEX(_Rge_Data_3rd_CY,$B127,AH$1)</f>
        <v>0</v>
      </c>
      <c r="AI127" s="212" t="n">
        <f aca="false">INDEX(_Rge_Data_3rd_CY,$B127,AI$1)</f>
        <v>0</v>
      </c>
      <c r="AJ127" s="212" t="n">
        <f aca="false" t="array" ref="AJ127:AJ127">INDEX(_Rge_Data_3rd_CY,$B127,AJ$1)</f>
        <v>0</v>
      </c>
      <c r="AK127" s="212" t="n">
        <f aca="false" t="array" ref="AK127:AK127">INDEX(_Rge_Data_3rd_CY,$B127,AK$1)</f>
        <v>5130</v>
      </c>
      <c r="AL127" s="212" t="n">
        <f aca="false">AK127+AN127+AO127</f>
        <v>6751.70061</v>
      </c>
      <c r="AM127" s="213" t="n">
        <f aca="false">IFERROR(AK127/Z127,0)</f>
        <v>0.0623250070525666</v>
      </c>
      <c r="AN127" s="214" t="n">
        <f aca="false">IFERROR(IF(AND($E127="OPEN",$AA127&gt;0),$AA127*_SoP*$AM127,IF(AND($E127="CLOSED",$AA127&gt;0),$AA127*_SoL*$AM127,0)),0)</f>
        <v>1621.70061</v>
      </c>
      <c r="AO127" s="214" t="n">
        <f aca="false">IFERROR(IF($AA127&lt;0,$AA127*_SoL,0),0)</f>
        <v>0</v>
      </c>
      <c r="AP127" s="215" t="n">
        <f aca="false">AK127+AN127</f>
        <v>6751.70061</v>
      </c>
      <c r="AQ127" s="215" t="n">
        <f aca="false">AC127-AO127</f>
        <v>0</v>
      </c>
      <c r="AR127" s="215" t="n">
        <f aca="false">AP127-AQ127</f>
        <v>6751.70061</v>
      </c>
      <c r="AS127" s="215" t="n">
        <f aca="false">IF($AR127&gt;=0,$AR127,0)</f>
        <v>6751.70061</v>
      </c>
      <c r="AT127" s="215" t="n">
        <f aca="false">IF($AR127&lt;=0,-$AR127,0)</f>
        <v>0</v>
      </c>
      <c r="AU127" s="214" t="n">
        <f aca="false">IF((R127-AC127)&lt;0,0,R127-AC127)</f>
        <v>109700</v>
      </c>
      <c r="AV127" s="214" t="n">
        <f aca="false">IF(AM127&gt;1,0,R127-AM127*R127)</f>
        <v>102862.946726333</v>
      </c>
      <c r="AW127" s="216"/>
    </row>
    <row r="128" customFormat="false" ht="24.75" hidden="false" customHeight="true" outlineLevel="0" collapsed="false">
      <c r="A128" s="166"/>
      <c r="B128" s="208" t="n">
        <f aca="false">B127+1</f>
        <v>121</v>
      </c>
      <c r="C128" s="166"/>
      <c r="D128" s="209" t="str">
        <f aca="false" t="array" ref="D128:D128">INDEX(_Rge_Projectdata_3rd,$B128,MATCH("Project-ID",_Rge_Headline_Projectdata,0))</f>
        <v>P903736</v>
      </c>
      <c r="E128" s="210" t="str">
        <f aca="false" t="array" ref="E128:E128">INDEX(_Rge_Data_3rd_CY,$B128,E$1)</f>
        <v>Closed</v>
      </c>
      <c r="F128" s="199" t="n">
        <f aca="false">INDEX(_Rge_Data_3rd_CY,$B128,F$1)</f>
        <v>0</v>
      </c>
      <c r="G128" s="199" t="n">
        <f aca="false" t="array" ref="G128:G128">INDEX(_Rge_Data_3rd_CY,$B128,G$1)</f>
        <v>0</v>
      </c>
      <c r="H128" s="199" t="n">
        <f aca="false" t="array" ref="H128:H128">INDEX(_Rge_Data_3rd_CY,$B128,H$1)</f>
        <v>0</v>
      </c>
      <c r="I128" s="199" t="n">
        <f aca="false" t="array" ref="I128:I128">INDEX(_Rge_Data_3rd_CY,$B128,I$1)</f>
        <v>0</v>
      </c>
      <c r="J128" s="199" t="n">
        <f aca="false" t="array" ref="J128:J128">INDEX(_Rge_Data_3rd_CY,$B128,J$1)</f>
        <v>0</v>
      </c>
      <c r="K128" s="199" t="n">
        <f aca="false" t="array" ref="K128:K128">INDEX(_Rge_Data_3rd_CY,$B128,K$1)</f>
        <v>0</v>
      </c>
      <c r="L128" s="199" t="n">
        <f aca="false">INDEX(_Rge_Data_3rd_CY,$B128,L$1)</f>
        <v>0</v>
      </c>
      <c r="M128" s="199" t="n">
        <f aca="false" t="array" ref="M128:M128">INDEX(_Rge_Data_3rd_CY,$B128,M$1)</f>
        <v>0</v>
      </c>
      <c r="N128" s="199" t="n">
        <f aca="false" t="array" ref="N128:N128">INDEX(_Rge_Data_3rd_CY,$B128,N$1)</f>
        <v>0</v>
      </c>
      <c r="O128" s="199" t="n">
        <f aca="false">F128-N128</f>
        <v>0</v>
      </c>
      <c r="P128" s="200" t="n">
        <f aca="false">IFERROR(O128/F128,0)</f>
        <v>0</v>
      </c>
      <c r="Q128" s="211" t="str">
        <f aca="false">IF(AND(F128&lt;&gt;0,R128=0),"N","Y")</f>
        <v>Y</v>
      </c>
      <c r="R128" s="202" t="n">
        <f aca="false" t="array" ref="R128:R128">INDEX(_Rge_Data_3rd_CY,$B128,R$1)</f>
        <v>18017.14</v>
      </c>
      <c r="S128" s="202" t="n">
        <f aca="false" t="array" ref="S128:S128">INDEX(_Rge_Data_3rd_CY,$B128,S$1)</f>
        <v>0</v>
      </c>
      <c r="T128" s="202" t="n">
        <f aca="false" t="array" ref="T128:T128">INDEX(_Rge_Data_3rd_CY,$B128,T$1)</f>
        <v>0</v>
      </c>
      <c r="U128" s="202" t="n">
        <f aca="false" t="array" ref="U128:U128">INDEX(_Rge_Data_3rd_CY,$B128,U$1)</f>
        <v>0</v>
      </c>
      <c r="V128" s="202" t="n">
        <f aca="false" t="array" ref="V128:V128">INDEX(_Rge_Data_3rd_CY,$B128,V$1)</f>
        <v>8484.73</v>
      </c>
      <c r="W128" s="202" t="n">
        <f aca="false" t="array" ref="W128:W128">INDEX(_Rge_Data_3rd_CY,$B128,W$1)</f>
        <v>0</v>
      </c>
      <c r="X128" s="202" t="n">
        <f aca="false">INDEX(_Rge_Data_3rd_CY,$B128,X$1)</f>
        <v>0</v>
      </c>
      <c r="Y128" s="202" t="n">
        <f aca="false" t="array" ref="Y128:Y128">INDEX(_Rge_Data_3rd_CY,$B128,Y$1)</f>
        <v>0</v>
      </c>
      <c r="Z128" s="202" t="n">
        <f aca="false" t="array" ref="Z128:Z128">INDEX(_Rge_Data_3rd_CY,$B128,Z$1)</f>
        <v>8484.73</v>
      </c>
      <c r="AA128" s="202" t="n">
        <f aca="false">R128-Z128</f>
        <v>9532.41</v>
      </c>
      <c r="AB128" s="203" t="n">
        <f aca="false">IFERROR(AA128/R128,)</f>
        <v>0.529074536802178</v>
      </c>
      <c r="AC128" s="212" t="n">
        <f aca="false" t="array" ref="AC128:AC128">INDEX(_Rge_Data_3rd_CY,$B128,AC$1)</f>
        <v>18017.14</v>
      </c>
      <c r="AD128" s="212" t="n">
        <f aca="false" t="array" ref="AD128:AD128">INDEX(_Rge_Data_3rd_CY,$B128,AD$1)</f>
        <v>0</v>
      </c>
      <c r="AE128" s="212" t="n">
        <f aca="false" t="array" ref="AE128:AE128">INDEX(_Rge_Data_3rd_CY,$B128,AE$1)</f>
        <v>0</v>
      </c>
      <c r="AF128" s="212" t="n">
        <f aca="false" t="array" ref="AF128:AF128">INDEX(_Rge_Data_3rd_CY,$B128,AF$1)</f>
        <v>0</v>
      </c>
      <c r="AG128" s="212" t="n">
        <f aca="false" t="array" ref="AG128:AG128">INDEX(_Rge_Data_3rd_CY,$B128,AG$1)</f>
        <v>8484.73</v>
      </c>
      <c r="AH128" s="212" t="n">
        <f aca="false" t="array" ref="AH128:AH128">INDEX(_Rge_Data_3rd_CY,$B128,AH$1)</f>
        <v>0</v>
      </c>
      <c r="AI128" s="212" t="n">
        <f aca="false">INDEX(_Rge_Data_3rd_CY,$B128,AI$1)</f>
        <v>0</v>
      </c>
      <c r="AJ128" s="212" t="n">
        <f aca="false" t="array" ref="AJ128:AJ128">INDEX(_Rge_Data_3rd_CY,$B128,AJ$1)</f>
        <v>0</v>
      </c>
      <c r="AK128" s="212" t="n">
        <f aca="false" t="array" ref="AK128:AK128">INDEX(_Rge_Data_3rd_CY,$B128,AK$1)</f>
        <v>8484.73</v>
      </c>
      <c r="AL128" s="212" t="n">
        <f aca="false">AK128+AN128+AO128</f>
        <v>18017.14</v>
      </c>
      <c r="AM128" s="213" t="n">
        <f aca="false">IFERROR(AK128/Z128,0)</f>
        <v>1</v>
      </c>
      <c r="AN128" s="214" t="n">
        <f aca="false">IFERROR(IF(AND($E128="OPEN",$AA128&gt;0),$AA128*_SoP*$AM128,IF(AND($E128="CLOSED",$AA128&gt;0),$AA128*_SoL*$AM128,0)),0)</f>
        <v>9532.41</v>
      </c>
      <c r="AO128" s="214" t="n">
        <f aca="false">IFERROR(IF($AA128&lt;0,$AA128*_SoL,0),0)</f>
        <v>0</v>
      </c>
      <c r="AP128" s="215" t="n">
        <f aca="false">AK128+AN128</f>
        <v>18017.14</v>
      </c>
      <c r="AQ128" s="215" t="n">
        <f aca="false">AC128-AO128</f>
        <v>18017.14</v>
      </c>
      <c r="AR128" s="215" t="n">
        <f aca="false">AP128-AQ128</f>
        <v>0</v>
      </c>
      <c r="AS128" s="215" t="n">
        <f aca="false">IF($AR128&gt;=0,$AR128,0)</f>
        <v>0</v>
      </c>
      <c r="AT128" s="215" t="n">
        <f aca="false">IF($AR128&lt;=0,-$AR128,0)</f>
        <v>-0</v>
      </c>
      <c r="AU128" s="214" t="n">
        <f aca="false">IF((R128-AC128)&lt;0,0,R128-AC128)</f>
        <v>0</v>
      </c>
      <c r="AV128" s="214" t="n">
        <f aca="false">IF(AM128&gt;1,0,R128-AM128*R128)</f>
        <v>0</v>
      </c>
      <c r="AW128" s="216"/>
    </row>
    <row r="129" customFormat="false" ht="24.75" hidden="false" customHeight="true" outlineLevel="0" collapsed="false">
      <c r="A129" s="166"/>
      <c r="B129" s="208" t="n">
        <f aca="false">B128+1</f>
        <v>122</v>
      </c>
      <c r="C129" s="166"/>
      <c r="D129" s="209" t="str">
        <f aca="false" t="array" ref="D129:D129">INDEX(_Rge_Projectdata_3rd,$B129,MATCH("Project-ID",_Rge_Headline_Projectdata,0))</f>
        <v>P903737</v>
      </c>
      <c r="E129" s="210" t="str">
        <f aca="false" t="array" ref="E129:E129">INDEX(_Rge_Data_3rd_CY,$B129,E$1)</f>
        <v>Open</v>
      </c>
      <c r="F129" s="199" t="n">
        <f aca="false">INDEX(_Rge_Data_3rd_CY,$B129,F$1)</f>
        <v>0</v>
      </c>
      <c r="G129" s="199" t="n">
        <f aca="false" t="array" ref="G129:G129">INDEX(_Rge_Data_3rd_CY,$B129,G$1)</f>
        <v>0</v>
      </c>
      <c r="H129" s="199" t="n">
        <f aca="false" t="array" ref="H129:H129">INDEX(_Rge_Data_3rd_CY,$B129,H$1)</f>
        <v>0</v>
      </c>
      <c r="I129" s="199" t="n">
        <f aca="false" t="array" ref="I129:I129">INDEX(_Rge_Data_3rd_CY,$B129,I$1)</f>
        <v>0</v>
      </c>
      <c r="J129" s="199" t="n">
        <f aca="false" t="array" ref="J129:J129">INDEX(_Rge_Data_3rd_CY,$B129,J$1)</f>
        <v>0</v>
      </c>
      <c r="K129" s="199" t="n">
        <f aca="false" t="array" ref="K129:K129">INDEX(_Rge_Data_3rd_CY,$B129,K$1)</f>
        <v>0</v>
      </c>
      <c r="L129" s="199" t="n">
        <f aca="false">INDEX(_Rge_Data_3rd_CY,$B129,L$1)</f>
        <v>0</v>
      </c>
      <c r="M129" s="199" t="n">
        <f aca="false" t="array" ref="M129:M129">INDEX(_Rge_Data_3rd_CY,$B129,M$1)</f>
        <v>0</v>
      </c>
      <c r="N129" s="199" t="n">
        <f aca="false" t="array" ref="N129:N129">INDEX(_Rge_Data_3rd_CY,$B129,N$1)</f>
        <v>0</v>
      </c>
      <c r="O129" s="199" t="n">
        <f aca="false">F129-N129</f>
        <v>0</v>
      </c>
      <c r="P129" s="200" t="n">
        <f aca="false">IFERROR(O129/F129,0)</f>
        <v>0</v>
      </c>
      <c r="Q129" s="211" t="str">
        <f aca="false">IF(AND(F129&lt;&gt;0,R129=0),"N","Y")</f>
        <v>Y</v>
      </c>
      <c r="R129" s="202" t="n">
        <f aca="false">INDEX(_Rge_Data_3rd_CY,$B129,R$1)</f>
        <v>0</v>
      </c>
      <c r="S129" s="202" t="n">
        <f aca="false" t="array" ref="S129:S129">INDEX(_Rge_Data_3rd_CY,$B129,S$1)</f>
        <v>0</v>
      </c>
      <c r="T129" s="202" t="n">
        <f aca="false" t="array" ref="T129:T129">INDEX(_Rge_Data_3rd_CY,$B129,T$1)</f>
        <v>0</v>
      </c>
      <c r="U129" s="202" t="n">
        <f aca="false" t="array" ref="U129:U129">INDEX(_Rge_Data_3rd_CY,$B129,U$1)</f>
        <v>0</v>
      </c>
      <c r="V129" s="202" t="n">
        <f aca="false" t="array" ref="V129:V129">INDEX(_Rge_Data_3rd_CY,$B129,V$1)</f>
        <v>0</v>
      </c>
      <c r="W129" s="202" t="n">
        <f aca="false" t="array" ref="W129:W129">INDEX(_Rge_Data_3rd_CY,$B129,W$1)</f>
        <v>0</v>
      </c>
      <c r="X129" s="202" t="n">
        <f aca="false">INDEX(_Rge_Data_3rd_CY,$B129,X$1)</f>
        <v>0</v>
      </c>
      <c r="Y129" s="202" t="n">
        <f aca="false" t="array" ref="Y129:Y129">INDEX(_Rge_Data_3rd_CY,$B129,Y$1)</f>
        <v>0</v>
      </c>
      <c r="Z129" s="202" t="n">
        <f aca="false" t="array" ref="Z129:Z129">INDEX(_Rge_Data_3rd_CY,$B129,Z$1)</f>
        <v>0</v>
      </c>
      <c r="AA129" s="202" t="n">
        <f aca="false">R129-Z129</f>
        <v>0</v>
      </c>
      <c r="AB129" s="203" t="n">
        <f aca="false">IFERROR(AA129/R129,)</f>
        <v>0</v>
      </c>
      <c r="AC129" s="212" t="n">
        <f aca="false">INDEX(_Rge_Data_3rd_CY,$B129,AC$1)</f>
        <v>0</v>
      </c>
      <c r="AD129" s="212" t="n">
        <f aca="false" t="array" ref="AD129:AD129">INDEX(_Rge_Data_3rd_CY,$B129,AD$1)</f>
        <v>0</v>
      </c>
      <c r="AE129" s="212" t="n">
        <f aca="false" t="array" ref="AE129:AE129">INDEX(_Rge_Data_3rd_CY,$B129,AE$1)</f>
        <v>0</v>
      </c>
      <c r="AF129" s="212" t="n">
        <f aca="false" t="array" ref="AF129:AF129">INDEX(_Rge_Data_3rd_CY,$B129,AF$1)</f>
        <v>0</v>
      </c>
      <c r="AG129" s="212" t="n">
        <f aca="false" t="array" ref="AG129:AG129">INDEX(_Rge_Data_3rd_CY,$B129,AG$1)</f>
        <v>0</v>
      </c>
      <c r="AH129" s="212" t="n">
        <f aca="false" t="array" ref="AH129:AH129">INDEX(_Rge_Data_3rd_CY,$B129,AH$1)</f>
        <v>0</v>
      </c>
      <c r="AI129" s="212" t="n">
        <f aca="false">INDEX(_Rge_Data_3rd_CY,$B129,AI$1)</f>
        <v>0</v>
      </c>
      <c r="AJ129" s="212" t="n">
        <f aca="false" t="array" ref="AJ129:AJ129">INDEX(_Rge_Data_3rd_CY,$B129,AJ$1)</f>
        <v>0</v>
      </c>
      <c r="AK129" s="212" t="n">
        <f aca="false" t="array" ref="AK129:AK129">INDEX(_Rge_Data_3rd_CY,$B129,AK$1)</f>
        <v>0</v>
      </c>
      <c r="AL129" s="212" t="n">
        <f aca="false">AK129+AN129+AO129</f>
        <v>0</v>
      </c>
      <c r="AM129" s="213" t="n">
        <f aca="false">IFERROR(AK129/Z129,0)</f>
        <v>0</v>
      </c>
      <c r="AN129" s="214" t="n">
        <f aca="false">IFERROR(IF(AND($E129="OPEN",$AA129&gt;0),$AA129*_SoP*$AM129,IF(AND($E129="CLOSED",$AA129&gt;0),$AA129*_SoL*$AM129,0)),0)</f>
        <v>0</v>
      </c>
      <c r="AO129" s="214" t="n">
        <f aca="false">IFERROR(IF($AA129&lt;0,$AA129*_SoL,0),0)</f>
        <v>0</v>
      </c>
      <c r="AP129" s="215" t="n">
        <f aca="false">AK129+AN129</f>
        <v>0</v>
      </c>
      <c r="AQ129" s="215" t="n">
        <f aca="false">AC129-AO129</f>
        <v>0</v>
      </c>
      <c r="AR129" s="215" t="n">
        <f aca="false">AP129-AQ129</f>
        <v>0</v>
      </c>
      <c r="AS129" s="215" t="n">
        <f aca="false">IF($AR129&gt;=0,$AR129,0)</f>
        <v>0</v>
      </c>
      <c r="AT129" s="215" t="n">
        <f aca="false">IF($AR129&lt;=0,-$AR129,0)</f>
        <v>-0</v>
      </c>
      <c r="AU129" s="214" t="n">
        <f aca="false">IF((R129-AC129)&lt;0,0,R129-AC129)</f>
        <v>0</v>
      </c>
      <c r="AV129" s="214" t="n">
        <f aca="false">IF(AM129&gt;1,0,R129-AM129*R129)</f>
        <v>0</v>
      </c>
      <c r="AW129" s="216"/>
    </row>
    <row r="130" customFormat="false" ht="24.75" hidden="false" customHeight="true" outlineLevel="0" collapsed="false">
      <c r="A130" s="166"/>
      <c r="B130" s="208" t="n">
        <f aca="false">B129+1</f>
        <v>123</v>
      </c>
      <c r="C130" s="166"/>
      <c r="D130" s="209" t="str">
        <f aca="false" t="array" ref="D130:D130">INDEX(_Rge_Projectdata_3rd,$B130,MATCH("Project-ID",_Rge_Headline_Projectdata,0))</f>
        <v>P903738</v>
      </c>
      <c r="E130" s="210" t="str">
        <f aca="false" t="array" ref="E130:E130">INDEX(_Rge_Data_3rd_CY,$B130,E$1)</f>
        <v>Open</v>
      </c>
      <c r="F130" s="199" t="n">
        <f aca="false">INDEX(_Rge_Data_3rd_CY,$B130,F$1)</f>
        <v>0</v>
      </c>
      <c r="G130" s="199" t="n">
        <f aca="false" t="array" ref="G130:G130">INDEX(_Rge_Data_3rd_CY,$B130,G$1)</f>
        <v>0</v>
      </c>
      <c r="H130" s="199" t="n">
        <f aca="false" t="array" ref="H130:H130">INDEX(_Rge_Data_3rd_CY,$B130,H$1)</f>
        <v>0</v>
      </c>
      <c r="I130" s="199" t="n">
        <f aca="false" t="array" ref="I130:I130">INDEX(_Rge_Data_3rd_CY,$B130,I$1)</f>
        <v>0</v>
      </c>
      <c r="J130" s="199" t="n">
        <f aca="false" t="array" ref="J130:J130">INDEX(_Rge_Data_3rd_CY,$B130,J$1)</f>
        <v>0</v>
      </c>
      <c r="K130" s="199" t="n">
        <f aca="false" t="array" ref="K130:K130">INDEX(_Rge_Data_3rd_CY,$B130,K$1)</f>
        <v>0</v>
      </c>
      <c r="L130" s="199" t="n">
        <f aca="false">INDEX(_Rge_Data_3rd_CY,$B130,L$1)</f>
        <v>0</v>
      </c>
      <c r="M130" s="199" t="n">
        <f aca="false" t="array" ref="M130:M130">INDEX(_Rge_Data_3rd_CY,$B130,M$1)</f>
        <v>0</v>
      </c>
      <c r="N130" s="199" t="n">
        <f aca="false" t="array" ref="N130:N130">INDEX(_Rge_Data_3rd_CY,$B130,N$1)</f>
        <v>0</v>
      </c>
      <c r="O130" s="199" t="n">
        <f aca="false">F130-N130</f>
        <v>0</v>
      </c>
      <c r="P130" s="200" t="n">
        <f aca="false">IFERROR(O130/F130,0)</f>
        <v>0</v>
      </c>
      <c r="Q130" s="211" t="str">
        <f aca="false">IF(AND(F130&lt;&gt;0,R130=0),"N","Y")</f>
        <v>Y</v>
      </c>
      <c r="R130" s="202" t="n">
        <f aca="false" t="array" ref="R130:R130">INDEX(_Rge_Data_3rd_CY,$B130,R$1)</f>
        <v>29140.2</v>
      </c>
      <c r="S130" s="202" t="n">
        <f aca="false" t="array" ref="S130:S130">INDEX(_Rge_Data_3rd_CY,$B130,S$1)</f>
        <v>17501.62</v>
      </c>
      <c r="T130" s="202" t="n">
        <f aca="false" t="array" ref="T130:T130">INDEX(_Rge_Data_3rd_CY,$B130,T$1)</f>
        <v>2280</v>
      </c>
      <c r="U130" s="202" t="n">
        <f aca="false" t="array" ref="U130:U130">INDEX(_Rge_Data_3rd_CY,$B130,U$1)</f>
        <v>0</v>
      </c>
      <c r="V130" s="202" t="n">
        <f aca="false" t="array" ref="V130:V130">INDEX(_Rge_Data_3rd_CY,$B130,V$1)</f>
        <v>0</v>
      </c>
      <c r="W130" s="202" t="n">
        <f aca="false" t="array" ref="W130:W130">INDEX(_Rge_Data_3rd_CY,$B130,W$1)</f>
        <v>0</v>
      </c>
      <c r="X130" s="202" t="n">
        <f aca="false">INDEX(_Rge_Data_3rd_CY,$B130,X$1)</f>
        <v>0</v>
      </c>
      <c r="Y130" s="202" t="n">
        <f aca="false" t="array" ref="Y130:Y130">INDEX(_Rge_Data_3rd_CY,$B130,Y$1)</f>
        <v>0</v>
      </c>
      <c r="Z130" s="202" t="n">
        <f aca="false" t="array" ref="Z130:Z130">INDEX(_Rge_Data_3rd_CY,$B130,Z$1)</f>
        <v>19781.62</v>
      </c>
      <c r="AA130" s="202" t="n">
        <f aca="false">R130-Z130</f>
        <v>9358.58</v>
      </c>
      <c r="AB130" s="203" t="n">
        <f aca="false">IFERROR(AA130/R130,)</f>
        <v>0.321157027062271</v>
      </c>
      <c r="AC130" s="212" t="n">
        <f aca="false" t="array" ref="AC130:AC130">INDEX(_Rge_Data_3rd_CY,$B130,AC$1)</f>
        <v>0</v>
      </c>
      <c r="AD130" s="212" t="n">
        <f aca="false" t="array" ref="AD130:AD130">INDEX(_Rge_Data_3rd_CY,$B130,AD$1)</f>
        <v>0</v>
      </c>
      <c r="AE130" s="212" t="n">
        <f aca="false" t="array" ref="AE130:AE130">INDEX(_Rge_Data_3rd_CY,$B130,AE$1)</f>
        <v>2280</v>
      </c>
      <c r="AF130" s="212" t="n">
        <f aca="false" t="array" ref="AF130:AF130">INDEX(_Rge_Data_3rd_CY,$B130,AF$1)</f>
        <v>0</v>
      </c>
      <c r="AG130" s="212" t="n">
        <f aca="false" t="array" ref="AG130:AG130">INDEX(_Rge_Data_3rd_CY,$B130,AG$1)</f>
        <v>0</v>
      </c>
      <c r="AH130" s="212" t="n">
        <f aca="false" t="array" ref="AH130:AH130">INDEX(_Rge_Data_3rd_CY,$B130,AH$1)</f>
        <v>0</v>
      </c>
      <c r="AI130" s="212" t="n">
        <f aca="false">INDEX(_Rge_Data_3rd_CY,$B130,AI$1)</f>
        <v>0</v>
      </c>
      <c r="AJ130" s="212" t="n">
        <f aca="false" t="array" ref="AJ130:AJ130">INDEX(_Rge_Data_3rd_CY,$B130,AJ$1)</f>
        <v>0</v>
      </c>
      <c r="AK130" s="212" t="n">
        <f aca="false" t="array" ref="AK130:AK130">INDEX(_Rge_Data_3rd_CY,$B130,AK$1)</f>
        <v>2280</v>
      </c>
      <c r="AL130" s="212" t="n">
        <f aca="false">AK130+AN130+AO130</f>
        <v>3304.723166</v>
      </c>
      <c r="AM130" s="213" t="n">
        <f aca="false">IFERROR(AK130/Z130,0)</f>
        <v>0.115258507644976</v>
      </c>
      <c r="AN130" s="214" t="n">
        <f aca="false">IFERROR(IF(AND($E130="OPEN",$AA130&gt;0),$AA130*_SoP*$AM130,IF(AND($E130="CLOSED",$AA130&gt;0),$AA130*_SoL*$AM130,0)),0)</f>
        <v>1024.723166</v>
      </c>
      <c r="AO130" s="214" t="n">
        <f aca="false">IFERROR(IF($AA130&lt;0,$AA130*_SoL,0),0)</f>
        <v>0</v>
      </c>
      <c r="AP130" s="215" t="n">
        <f aca="false">AK130+AN130</f>
        <v>3304.723166</v>
      </c>
      <c r="AQ130" s="215" t="n">
        <f aca="false">AC130-AO130</f>
        <v>0</v>
      </c>
      <c r="AR130" s="215" t="n">
        <f aca="false">AP130-AQ130</f>
        <v>3304.723166</v>
      </c>
      <c r="AS130" s="215" t="n">
        <f aca="false">IF($AR130&gt;=0,$AR130,0)</f>
        <v>3304.723166</v>
      </c>
      <c r="AT130" s="215" t="n">
        <f aca="false">IF($AR130&lt;=0,-$AR130,0)</f>
        <v>0</v>
      </c>
      <c r="AU130" s="214" t="n">
        <f aca="false">IF((R130-AC130)&lt;0,0,R130-AC130)</f>
        <v>29140.2</v>
      </c>
      <c r="AV130" s="214" t="n">
        <f aca="false">IF(AM130&gt;1,0,R130-AM130*R130)</f>
        <v>25781.5440355239</v>
      </c>
      <c r="AW130" s="216"/>
    </row>
    <row r="131" customFormat="false" ht="24.75" hidden="false" customHeight="true" outlineLevel="0" collapsed="false">
      <c r="A131" s="166"/>
      <c r="B131" s="208" t="n">
        <f aca="false">B130+1</f>
        <v>124</v>
      </c>
      <c r="C131" s="166"/>
      <c r="D131" s="209" t="str">
        <f aca="false" t="array" ref="D131:D131">INDEX(_Rge_Projectdata_3rd,$B131,MATCH("Project-ID",_Rge_Headline_Projectdata,0))</f>
        <v>P903739</v>
      </c>
      <c r="E131" s="210" t="str">
        <f aca="false" t="array" ref="E131:E131">INDEX(_Rge_Data_3rd_CY,$B131,E$1)</f>
        <v>Open</v>
      </c>
      <c r="F131" s="199" t="n">
        <f aca="false">INDEX(_Rge_Data_3rd_CY,$B131,F$1)</f>
        <v>0</v>
      </c>
      <c r="G131" s="199" t="n">
        <f aca="false" t="array" ref="G131:G131">INDEX(_Rge_Data_3rd_CY,$B131,G$1)</f>
        <v>0</v>
      </c>
      <c r="H131" s="199" t="n">
        <f aca="false" t="array" ref="H131:H131">INDEX(_Rge_Data_3rd_CY,$B131,H$1)</f>
        <v>0</v>
      </c>
      <c r="I131" s="199" t="n">
        <f aca="false" t="array" ref="I131:I131">INDEX(_Rge_Data_3rd_CY,$B131,I$1)</f>
        <v>0</v>
      </c>
      <c r="J131" s="199" t="n">
        <f aca="false" t="array" ref="J131:J131">INDEX(_Rge_Data_3rd_CY,$B131,J$1)</f>
        <v>0</v>
      </c>
      <c r="K131" s="199" t="n">
        <f aca="false" t="array" ref="K131:K131">INDEX(_Rge_Data_3rd_CY,$B131,K$1)</f>
        <v>0</v>
      </c>
      <c r="L131" s="199" t="n">
        <f aca="false">INDEX(_Rge_Data_3rd_CY,$B131,L$1)</f>
        <v>0</v>
      </c>
      <c r="M131" s="199" t="n">
        <f aca="false" t="array" ref="M131:M131">INDEX(_Rge_Data_3rd_CY,$B131,M$1)</f>
        <v>0</v>
      </c>
      <c r="N131" s="199" t="n">
        <f aca="false" t="array" ref="N131:N131">INDEX(_Rge_Data_3rd_CY,$B131,N$1)</f>
        <v>0</v>
      </c>
      <c r="O131" s="199" t="n">
        <f aca="false">F131-N131</f>
        <v>0</v>
      </c>
      <c r="P131" s="200" t="n">
        <f aca="false">IFERROR(O131/F131,0)</f>
        <v>0</v>
      </c>
      <c r="Q131" s="211" t="str">
        <f aca="false">IF(AND(F131&lt;&gt;0,R131=0),"N","Y")</f>
        <v>Y</v>
      </c>
      <c r="R131" s="202" t="n">
        <f aca="false" t="array" ref="R131:R131">INDEX(_Rge_Data_3rd_CY,$B131,R$1)</f>
        <v>58967.16</v>
      </c>
      <c r="S131" s="202" t="n">
        <f aca="false" t="array" ref="S131:S131">INDEX(_Rge_Data_3rd_CY,$B131,S$1)</f>
        <v>29213.93</v>
      </c>
      <c r="T131" s="202" t="n">
        <f aca="false" t="array" ref="T131:T131">INDEX(_Rge_Data_3rd_CY,$B131,T$1)</f>
        <v>0</v>
      </c>
      <c r="U131" s="202" t="n">
        <f aca="false" t="array" ref="U131:U131">INDEX(_Rge_Data_3rd_CY,$B131,U$1)</f>
        <v>1920</v>
      </c>
      <c r="V131" s="202" t="n">
        <f aca="false" t="array" ref="V131:V131">INDEX(_Rge_Data_3rd_CY,$B131,V$1)</f>
        <v>0</v>
      </c>
      <c r="W131" s="202" t="n">
        <f aca="false" t="array" ref="W131:W131">INDEX(_Rge_Data_3rd_CY,$B131,W$1)</f>
        <v>0</v>
      </c>
      <c r="X131" s="202" t="n">
        <f aca="false">INDEX(_Rge_Data_3rd_CY,$B131,X$1)</f>
        <v>0</v>
      </c>
      <c r="Y131" s="202" t="n">
        <f aca="false" t="array" ref="Y131:Y131">INDEX(_Rge_Data_3rd_CY,$B131,Y$1)</f>
        <v>0</v>
      </c>
      <c r="Z131" s="202" t="n">
        <f aca="false" t="array" ref="Z131:Z131">INDEX(_Rge_Data_3rd_CY,$B131,Z$1)</f>
        <v>31133.93</v>
      </c>
      <c r="AA131" s="202" t="n">
        <f aca="false">R131-Z131</f>
        <v>27833.23</v>
      </c>
      <c r="AB131" s="203" t="n">
        <f aca="false">IFERROR(AA131/R131,)</f>
        <v>0.472012387912187</v>
      </c>
      <c r="AC131" s="212" t="n">
        <f aca="false" t="array" ref="AC131:AC131">INDEX(_Rge_Data_3rd_CY,$B131,AC$1)</f>
        <v>25186.66</v>
      </c>
      <c r="AD131" s="212" t="n">
        <f aca="false" t="array" ref="AD131:AD131">INDEX(_Rge_Data_3rd_CY,$B131,AD$1)</f>
        <v>8156.21</v>
      </c>
      <c r="AE131" s="212" t="n">
        <f aca="false" t="array" ref="AE131:AE131">INDEX(_Rge_Data_3rd_CY,$B131,AE$1)</f>
        <v>0</v>
      </c>
      <c r="AF131" s="212" t="n">
        <f aca="false" t="array" ref="AF131:AF131">INDEX(_Rge_Data_3rd_CY,$B131,AF$1)</f>
        <v>1390</v>
      </c>
      <c r="AG131" s="212" t="n">
        <f aca="false" t="array" ref="AG131:AG131">INDEX(_Rge_Data_3rd_CY,$B131,AG$1)</f>
        <v>0</v>
      </c>
      <c r="AH131" s="212" t="n">
        <f aca="false" t="array" ref="AH131:AH131">INDEX(_Rge_Data_3rd_CY,$B131,AH$1)</f>
        <v>0</v>
      </c>
      <c r="AI131" s="212" t="n">
        <f aca="false">INDEX(_Rge_Data_3rd_CY,$B131,AI$1)</f>
        <v>0</v>
      </c>
      <c r="AJ131" s="212" t="n">
        <f aca="false" t="array" ref="AJ131:AJ131">INDEX(_Rge_Data_3rd_CY,$B131,AJ$1)</f>
        <v>0</v>
      </c>
      <c r="AK131" s="212" t="n">
        <f aca="false" t="array" ref="AK131:AK131">INDEX(_Rge_Data_3rd_CY,$B131,AK$1)</f>
        <v>9546.21</v>
      </c>
      <c r="AL131" s="212" t="n">
        <f aca="false">AK131+AN131+AO131</f>
        <v>17653.659513</v>
      </c>
      <c r="AM131" s="213" t="n">
        <f aca="false">IFERROR(AK131/Z131,0)</f>
        <v>0.306617571247831</v>
      </c>
      <c r="AN131" s="214" t="n">
        <f aca="false">IFERROR(IF(AND($E131="OPEN",$AA131&gt;0),$AA131*_SoP*$AM131,IF(AND($E131="CLOSED",$AA131&gt;0),$AA131*_SoL*$AM131,0)),0)</f>
        <v>8107.449513</v>
      </c>
      <c r="AO131" s="214" t="n">
        <f aca="false">IFERROR(IF($AA131&lt;0,$AA131*_SoL,0),0)</f>
        <v>0</v>
      </c>
      <c r="AP131" s="215" t="n">
        <f aca="false">AK131+AN131</f>
        <v>17653.659513</v>
      </c>
      <c r="AQ131" s="215" t="n">
        <f aca="false">AC131-AO131</f>
        <v>25186.66</v>
      </c>
      <c r="AR131" s="215" t="n">
        <f aca="false">AP131-AQ131</f>
        <v>-7533.000487</v>
      </c>
      <c r="AS131" s="215" t="n">
        <f aca="false">IF($AR131&gt;=0,$AR131,0)</f>
        <v>0</v>
      </c>
      <c r="AT131" s="215" t="n">
        <f aca="false">IF($AR131&lt;=0,-$AR131,0)</f>
        <v>7533.000487</v>
      </c>
      <c r="AU131" s="214" t="n">
        <f aca="false">IF((R131-AC131)&lt;0,0,R131-AC131)</f>
        <v>33780.5</v>
      </c>
      <c r="AV131" s="214" t="n">
        <f aca="false">IF(AM131&gt;1,0,R131-AM131*R131)</f>
        <v>40886.7926174177</v>
      </c>
      <c r="AW131" s="216"/>
    </row>
    <row r="132" customFormat="false" ht="24.75" hidden="false" customHeight="true" outlineLevel="0" collapsed="false">
      <c r="A132" s="166"/>
      <c r="B132" s="208" t="n">
        <f aca="false">B131+1</f>
        <v>125</v>
      </c>
      <c r="C132" s="166"/>
      <c r="D132" s="209" t="str">
        <f aca="false" t="array" ref="D132:D132">INDEX(_Rge_Projectdata_3rd,$B132,MATCH("Project-ID",_Rge_Headline_Projectdata,0))</f>
        <v>P903740</v>
      </c>
      <c r="E132" s="210" t="str">
        <f aca="false" t="array" ref="E132:E132">INDEX(_Rge_Data_3rd_CY,$B132,E$1)</f>
        <v>Open</v>
      </c>
      <c r="F132" s="199" t="n">
        <f aca="false">INDEX(_Rge_Data_3rd_CY,$B132,F$1)</f>
        <v>0</v>
      </c>
      <c r="G132" s="199" t="n">
        <f aca="false" t="array" ref="G132:G132">INDEX(_Rge_Data_3rd_CY,$B132,G$1)</f>
        <v>0</v>
      </c>
      <c r="H132" s="199" t="n">
        <f aca="false" t="array" ref="H132:H132">INDEX(_Rge_Data_3rd_CY,$B132,H$1)</f>
        <v>0</v>
      </c>
      <c r="I132" s="199" t="n">
        <f aca="false" t="array" ref="I132:I132">INDEX(_Rge_Data_3rd_CY,$B132,I$1)</f>
        <v>0</v>
      </c>
      <c r="J132" s="199" t="n">
        <f aca="false" t="array" ref="J132:J132">INDEX(_Rge_Data_3rd_CY,$B132,J$1)</f>
        <v>0</v>
      </c>
      <c r="K132" s="199" t="n">
        <f aca="false" t="array" ref="K132:K132">INDEX(_Rge_Data_3rd_CY,$B132,K$1)</f>
        <v>0</v>
      </c>
      <c r="L132" s="199" t="n">
        <f aca="false">INDEX(_Rge_Data_3rd_CY,$B132,L$1)</f>
        <v>0</v>
      </c>
      <c r="M132" s="199" t="n">
        <f aca="false" t="array" ref="M132:M132">INDEX(_Rge_Data_3rd_CY,$B132,M$1)</f>
        <v>0</v>
      </c>
      <c r="N132" s="199" t="n">
        <f aca="false" t="array" ref="N132:N132">INDEX(_Rge_Data_3rd_CY,$B132,N$1)</f>
        <v>0</v>
      </c>
      <c r="O132" s="199" t="n">
        <f aca="false">F132-N132</f>
        <v>0</v>
      </c>
      <c r="P132" s="200" t="n">
        <f aca="false">IFERROR(O132/F132,0)</f>
        <v>0</v>
      </c>
      <c r="Q132" s="211" t="str">
        <f aca="false">IF(AND(F132&lt;&gt;0,R132=0),"N","Y")</f>
        <v>Y</v>
      </c>
      <c r="R132" s="202" t="n">
        <f aca="false" t="array" ref="R132:R132">INDEX(_Rge_Data_3rd_CY,$B132,R$1)</f>
        <v>596</v>
      </c>
      <c r="S132" s="202" t="n">
        <f aca="false" t="array" ref="S132:S132">INDEX(_Rge_Data_3rd_CY,$B132,S$1)</f>
        <v>108</v>
      </c>
      <c r="T132" s="202" t="n">
        <f aca="false" t="array" ref="T132:T132">INDEX(_Rge_Data_3rd_CY,$B132,T$1)</f>
        <v>0</v>
      </c>
      <c r="U132" s="202" t="n">
        <f aca="false" t="array" ref="U132:U132">INDEX(_Rge_Data_3rd_CY,$B132,U$1)</f>
        <v>75</v>
      </c>
      <c r="V132" s="202" t="n">
        <f aca="false" t="array" ref="V132:V132">INDEX(_Rge_Data_3rd_CY,$B132,V$1)</f>
        <v>0</v>
      </c>
      <c r="W132" s="202" t="n">
        <f aca="false" t="array" ref="W132:W132">INDEX(_Rge_Data_3rd_CY,$B132,W$1)</f>
        <v>0</v>
      </c>
      <c r="X132" s="202" t="n">
        <f aca="false">INDEX(_Rge_Data_3rd_CY,$B132,X$1)</f>
        <v>0</v>
      </c>
      <c r="Y132" s="202" t="n">
        <f aca="false" t="array" ref="Y132:Y132">INDEX(_Rge_Data_3rd_CY,$B132,Y$1)</f>
        <v>0</v>
      </c>
      <c r="Z132" s="202" t="n">
        <f aca="false" t="array" ref="Z132:Z132">INDEX(_Rge_Data_3rd_CY,$B132,Z$1)</f>
        <v>183</v>
      </c>
      <c r="AA132" s="202" t="n">
        <f aca="false">R132-Z132</f>
        <v>413</v>
      </c>
      <c r="AB132" s="203" t="n">
        <f aca="false">IFERROR(AA132/R132,)</f>
        <v>0.692953020134228</v>
      </c>
      <c r="AC132" s="212" t="n">
        <f aca="false" t="array" ref="AC132:AC132">INDEX(_Rge_Data_3rd_CY,$B132,AC$1)</f>
        <v>0</v>
      </c>
      <c r="AD132" s="212" t="n">
        <f aca="false" t="array" ref="AD132:AD132">INDEX(_Rge_Data_3rd_CY,$B132,AD$1)</f>
        <v>0</v>
      </c>
      <c r="AE132" s="212" t="n">
        <f aca="false" t="array" ref="AE132:AE132">INDEX(_Rge_Data_3rd_CY,$B132,AE$1)</f>
        <v>0</v>
      </c>
      <c r="AF132" s="212" t="n">
        <f aca="false" t="array" ref="AF132:AF132">INDEX(_Rge_Data_3rd_CY,$B132,AF$1)</f>
        <v>0</v>
      </c>
      <c r="AG132" s="212" t="n">
        <f aca="false" t="array" ref="AG132:AG132">INDEX(_Rge_Data_3rd_CY,$B132,AG$1)</f>
        <v>0</v>
      </c>
      <c r="AH132" s="212" t="n">
        <f aca="false" t="array" ref="AH132:AH132">INDEX(_Rge_Data_3rd_CY,$B132,AH$1)</f>
        <v>0</v>
      </c>
      <c r="AI132" s="212" t="n">
        <f aca="false">INDEX(_Rge_Data_3rd_CY,$B132,AI$1)</f>
        <v>0</v>
      </c>
      <c r="AJ132" s="212" t="n">
        <f aca="false" t="array" ref="AJ132:AJ132">INDEX(_Rge_Data_3rd_CY,$B132,AJ$1)</f>
        <v>0</v>
      </c>
      <c r="AK132" s="212" t="n">
        <f aca="false" t="array" ref="AK132:AK132">INDEX(_Rge_Data_3rd_CY,$B132,AK$1)</f>
        <v>0</v>
      </c>
      <c r="AL132" s="212" t="n">
        <f aca="false">AK132+AN132+AO132</f>
        <v>0</v>
      </c>
      <c r="AM132" s="213" t="n">
        <f aca="false">IFERROR(AK132/Z132,0)</f>
        <v>0</v>
      </c>
      <c r="AN132" s="214" t="n">
        <f aca="false">IFERROR(IF(AND($E132="OPEN",$AA132&gt;0),$AA132*_SoP*$AM132,IF(AND($E132="CLOSED",$AA132&gt;0),$AA132*_SoL*$AM132,0)),0)</f>
        <v>0</v>
      </c>
      <c r="AO132" s="214" t="n">
        <f aca="false">IFERROR(IF($AA132&lt;0,$AA132*_SoL,0),0)</f>
        <v>0</v>
      </c>
      <c r="AP132" s="215" t="n">
        <f aca="false">AK132+AN132</f>
        <v>0</v>
      </c>
      <c r="AQ132" s="215" t="n">
        <f aca="false">AC132-AO132</f>
        <v>0</v>
      </c>
      <c r="AR132" s="215" t="n">
        <f aca="false">AP132-AQ132</f>
        <v>0</v>
      </c>
      <c r="AS132" s="215" t="n">
        <f aca="false">IF($AR132&gt;=0,$AR132,0)</f>
        <v>0</v>
      </c>
      <c r="AT132" s="215" t="n">
        <f aca="false">IF($AR132&lt;=0,-$AR132,0)</f>
        <v>-0</v>
      </c>
      <c r="AU132" s="214" t="n">
        <f aca="false">IF((R132-AC132)&lt;0,0,R132-AC132)</f>
        <v>596</v>
      </c>
      <c r="AV132" s="214" t="n">
        <f aca="false">IF(AM132&gt;1,0,R132-AM132*R132)</f>
        <v>596</v>
      </c>
      <c r="AW132" s="216"/>
    </row>
    <row r="133" customFormat="false" ht="24.75" hidden="false" customHeight="true" outlineLevel="0" collapsed="false">
      <c r="A133" s="166"/>
      <c r="B133" s="208" t="n">
        <f aca="false">B132+1</f>
        <v>126</v>
      </c>
      <c r="C133" s="166"/>
      <c r="D133" s="209" t="str">
        <f aca="false" t="array" ref="D133:D133">INDEX(_Rge_Projectdata_3rd,$B133,MATCH("Project-ID",_Rge_Headline_Projectdata,0))</f>
        <v>P903741</v>
      </c>
      <c r="E133" s="210" t="str">
        <f aca="false" t="array" ref="E133:E133">INDEX(_Rge_Data_3rd_CY,$B133,E$1)</f>
        <v>Closed</v>
      </c>
      <c r="F133" s="199" t="n">
        <f aca="false">INDEX(_Rge_Data_3rd_CY,$B133,F$1)</f>
        <v>0</v>
      </c>
      <c r="G133" s="199" t="n">
        <f aca="false" t="array" ref="G133:G133">INDEX(_Rge_Data_3rd_CY,$B133,G$1)</f>
        <v>0</v>
      </c>
      <c r="H133" s="199" t="n">
        <f aca="false" t="array" ref="H133:H133">INDEX(_Rge_Data_3rd_CY,$B133,H$1)</f>
        <v>0</v>
      </c>
      <c r="I133" s="199" t="n">
        <f aca="false" t="array" ref="I133:I133">INDEX(_Rge_Data_3rd_CY,$B133,I$1)</f>
        <v>0</v>
      </c>
      <c r="J133" s="199" t="n">
        <f aca="false" t="array" ref="J133:J133">INDEX(_Rge_Data_3rd_CY,$B133,J$1)</f>
        <v>0</v>
      </c>
      <c r="K133" s="199" t="n">
        <f aca="false" t="array" ref="K133:K133">INDEX(_Rge_Data_3rd_CY,$B133,K$1)</f>
        <v>0</v>
      </c>
      <c r="L133" s="199" t="n">
        <f aca="false">INDEX(_Rge_Data_3rd_CY,$B133,L$1)</f>
        <v>0</v>
      </c>
      <c r="M133" s="199" t="n">
        <f aca="false" t="array" ref="M133:M133">INDEX(_Rge_Data_3rd_CY,$B133,M$1)</f>
        <v>0</v>
      </c>
      <c r="N133" s="199" t="n">
        <f aca="false" t="array" ref="N133:N133">INDEX(_Rge_Data_3rd_CY,$B133,N$1)</f>
        <v>0</v>
      </c>
      <c r="O133" s="199" t="n">
        <f aca="false">F133-N133</f>
        <v>0</v>
      </c>
      <c r="P133" s="200" t="n">
        <f aca="false">IFERROR(O133/F133,0)</f>
        <v>0</v>
      </c>
      <c r="Q133" s="211" t="str">
        <f aca="false">IF(AND(F133&lt;&gt;0,R133=0),"N","Y")</f>
        <v>Y</v>
      </c>
      <c r="R133" s="202" t="n">
        <f aca="false" t="array" ref="R133:R133">INDEX(_Rge_Data_3rd_CY,$B133,R$1)</f>
        <v>1200</v>
      </c>
      <c r="S133" s="202" t="n">
        <f aca="false" t="array" ref="S133:S133">INDEX(_Rge_Data_3rd_CY,$B133,S$1)</f>
        <v>375</v>
      </c>
      <c r="T133" s="202" t="n">
        <f aca="false" t="array" ref="T133:T133">INDEX(_Rge_Data_3rd_CY,$B133,T$1)</f>
        <v>90</v>
      </c>
      <c r="U133" s="202" t="n">
        <f aca="false" t="array" ref="U133:U133">INDEX(_Rge_Data_3rd_CY,$B133,U$1)</f>
        <v>0</v>
      </c>
      <c r="V133" s="202" t="n">
        <f aca="false" t="array" ref="V133:V133">INDEX(_Rge_Data_3rd_CY,$B133,V$1)</f>
        <v>0</v>
      </c>
      <c r="W133" s="202" t="n">
        <f aca="false" t="array" ref="W133:W133">INDEX(_Rge_Data_3rd_CY,$B133,W$1)</f>
        <v>0</v>
      </c>
      <c r="X133" s="202" t="n">
        <f aca="false">INDEX(_Rge_Data_3rd_CY,$B133,X$1)</f>
        <v>0</v>
      </c>
      <c r="Y133" s="202" t="n">
        <f aca="false" t="array" ref="Y133:Y133">INDEX(_Rge_Data_3rd_CY,$B133,Y$1)</f>
        <v>0</v>
      </c>
      <c r="Z133" s="202" t="n">
        <f aca="false" t="array" ref="Z133:Z133">INDEX(_Rge_Data_3rd_CY,$B133,Z$1)</f>
        <v>465</v>
      </c>
      <c r="AA133" s="202" t="n">
        <f aca="false">R133-Z133</f>
        <v>735</v>
      </c>
      <c r="AB133" s="203" t="n">
        <f aca="false">IFERROR(AA133/R133,)</f>
        <v>0.6125</v>
      </c>
      <c r="AC133" s="212" t="n">
        <f aca="false" t="array" ref="AC133:AC133">INDEX(_Rge_Data_3rd_CY,$B133,AC$1)</f>
        <v>1200</v>
      </c>
      <c r="AD133" s="212" t="n">
        <f aca="false" t="array" ref="AD133:AD133">INDEX(_Rge_Data_3rd_CY,$B133,AD$1)</f>
        <v>375</v>
      </c>
      <c r="AE133" s="212" t="n">
        <f aca="false" t="array" ref="AE133:AE133">INDEX(_Rge_Data_3rd_CY,$B133,AE$1)</f>
        <v>90</v>
      </c>
      <c r="AF133" s="212" t="n">
        <f aca="false" t="array" ref="AF133:AF133">INDEX(_Rge_Data_3rd_CY,$B133,AF$1)</f>
        <v>0</v>
      </c>
      <c r="AG133" s="212" t="n">
        <f aca="false" t="array" ref="AG133:AG133">INDEX(_Rge_Data_3rd_CY,$B133,AG$1)</f>
        <v>0</v>
      </c>
      <c r="AH133" s="212" t="n">
        <f aca="false" t="array" ref="AH133:AH133">INDEX(_Rge_Data_3rd_CY,$B133,AH$1)</f>
        <v>0</v>
      </c>
      <c r="AI133" s="212" t="n">
        <f aca="false">INDEX(_Rge_Data_3rd_CY,$B133,AI$1)</f>
        <v>0</v>
      </c>
      <c r="AJ133" s="212" t="n">
        <f aca="false" t="array" ref="AJ133:AJ133">INDEX(_Rge_Data_3rd_CY,$B133,AJ$1)</f>
        <v>0</v>
      </c>
      <c r="AK133" s="212" t="n">
        <f aca="false" t="array" ref="AK133:AK133">INDEX(_Rge_Data_3rd_CY,$B133,AK$1)</f>
        <v>465</v>
      </c>
      <c r="AL133" s="212" t="n">
        <f aca="false">AK133+AN133+AO133</f>
        <v>1200</v>
      </c>
      <c r="AM133" s="213" t="n">
        <f aca="false">IFERROR(AK133/Z133,0)</f>
        <v>1</v>
      </c>
      <c r="AN133" s="214" t="n">
        <f aca="false">IFERROR(IF(AND($E133="OPEN",$AA133&gt;0),$AA133*_SoP*$AM133,IF(AND($E133="CLOSED",$AA133&gt;0),$AA133*_SoL*$AM133,0)),0)</f>
        <v>735</v>
      </c>
      <c r="AO133" s="214" t="n">
        <f aca="false">IFERROR(IF($AA133&lt;0,$AA133*_SoL,0),0)</f>
        <v>0</v>
      </c>
      <c r="AP133" s="215" t="n">
        <f aca="false">AK133+AN133</f>
        <v>1200</v>
      </c>
      <c r="AQ133" s="215" t="n">
        <f aca="false">AC133-AO133</f>
        <v>1200</v>
      </c>
      <c r="AR133" s="215" t="n">
        <f aca="false">AP133-AQ133</f>
        <v>0</v>
      </c>
      <c r="AS133" s="215" t="n">
        <f aca="false">IF($AR133&gt;=0,$AR133,0)</f>
        <v>0</v>
      </c>
      <c r="AT133" s="215" t="n">
        <f aca="false">IF($AR133&lt;=0,-$AR133,0)</f>
        <v>-0</v>
      </c>
      <c r="AU133" s="214" t="n">
        <f aca="false">IF((R133-AC133)&lt;0,0,R133-AC133)</f>
        <v>0</v>
      </c>
      <c r="AV133" s="214" t="n">
        <f aca="false">IF(AM133&gt;1,0,R133-AM133*R133)</f>
        <v>0</v>
      </c>
      <c r="AW133" s="216"/>
    </row>
    <row r="134" customFormat="false" ht="24.75" hidden="false" customHeight="true" outlineLevel="0" collapsed="false">
      <c r="A134" s="166"/>
      <c r="B134" s="208" t="n">
        <f aca="false">B133+1</f>
        <v>127</v>
      </c>
      <c r="C134" s="166"/>
      <c r="D134" s="209" t="str">
        <f aca="false" t="array" ref="D134:D134">INDEX(_Rge_Projectdata_3rd,$B134,MATCH("Project-ID",_Rge_Headline_Projectdata,0))</f>
        <v>P903742</v>
      </c>
      <c r="E134" s="210" t="str">
        <f aca="false" t="array" ref="E134:E134">INDEX(_Rge_Data_3rd_CY,$B134,E$1)</f>
        <v>Open</v>
      </c>
      <c r="F134" s="199" t="n">
        <f aca="false">INDEX(_Rge_Data_3rd_CY,$B134,F$1)</f>
        <v>0</v>
      </c>
      <c r="G134" s="199" t="n">
        <f aca="false" t="array" ref="G134:G134">INDEX(_Rge_Data_3rd_CY,$B134,G$1)</f>
        <v>0</v>
      </c>
      <c r="H134" s="199" t="n">
        <f aca="false" t="array" ref="H134:H134">INDEX(_Rge_Data_3rd_CY,$B134,H$1)</f>
        <v>0</v>
      </c>
      <c r="I134" s="199" t="n">
        <f aca="false" t="array" ref="I134:I134">INDEX(_Rge_Data_3rd_CY,$B134,I$1)</f>
        <v>0</v>
      </c>
      <c r="J134" s="199" t="n">
        <f aca="false" t="array" ref="J134:J134">INDEX(_Rge_Data_3rd_CY,$B134,J$1)</f>
        <v>0</v>
      </c>
      <c r="K134" s="199" t="n">
        <f aca="false" t="array" ref="K134:K134">INDEX(_Rge_Data_3rd_CY,$B134,K$1)</f>
        <v>0</v>
      </c>
      <c r="L134" s="199" t="n">
        <f aca="false">INDEX(_Rge_Data_3rd_CY,$B134,L$1)</f>
        <v>0</v>
      </c>
      <c r="M134" s="199" t="n">
        <f aca="false" t="array" ref="M134:M134">INDEX(_Rge_Data_3rd_CY,$B134,M$1)</f>
        <v>0</v>
      </c>
      <c r="N134" s="199" t="n">
        <f aca="false" t="array" ref="N134:N134">INDEX(_Rge_Data_3rd_CY,$B134,N$1)</f>
        <v>0</v>
      </c>
      <c r="O134" s="199" t="n">
        <f aca="false">F134-N134</f>
        <v>0</v>
      </c>
      <c r="P134" s="200" t="n">
        <f aca="false">IFERROR(O134/F134,0)</f>
        <v>0</v>
      </c>
      <c r="Q134" s="211" t="str">
        <f aca="false">IF(AND(F134&lt;&gt;0,R134=0),"N","Y")</f>
        <v>Y</v>
      </c>
      <c r="R134" s="202" t="n">
        <f aca="false" t="array" ref="R134:R134">INDEX(_Rge_Data_3rd_CY,$B134,R$1)</f>
        <v>132000</v>
      </c>
      <c r="S134" s="202" t="n">
        <f aca="false" t="array" ref="S134:S134">INDEX(_Rge_Data_3rd_CY,$B134,S$1)</f>
        <v>89941.8</v>
      </c>
      <c r="T134" s="202" t="n">
        <f aca="false" t="array" ref="T134:T134">INDEX(_Rge_Data_3rd_CY,$B134,T$1)</f>
        <v>1411</v>
      </c>
      <c r="U134" s="202" t="n">
        <f aca="false" t="array" ref="U134:U134">INDEX(_Rge_Data_3rd_CY,$B134,U$1)</f>
        <v>14000</v>
      </c>
      <c r="V134" s="202" t="n">
        <f aca="false" t="array" ref="V134:V134">INDEX(_Rge_Data_3rd_CY,$B134,V$1)</f>
        <v>0</v>
      </c>
      <c r="W134" s="202" t="n">
        <f aca="false" t="array" ref="W134:W134">INDEX(_Rge_Data_3rd_CY,$B134,W$1)</f>
        <v>0</v>
      </c>
      <c r="X134" s="202" t="n">
        <f aca="false">INDEX(_Rge_Data_3rd_CY,$B134,X$1)</f>
        <v>0</v>
      </c>
      <c r="Y134" s="202" t="n">
        <f aca="false" t="array" ref="Y134:Y134">INDEX(_Rge_Data_3rd_CY,$B134,Y$1)</f>
        <v>0</v>
      </c>
      <c r="Z134" s="202" t="n">
        <f aca="false" t="array" ref="Z134:Z134">INDEX(_Rge_Data_3rd_CY,$B134,Z$1)</f>
        <v>105352.8</v>
      </c>
      <c r="AA134" s="202" t="n">
        <f aca="false">R134-Z134</f>
        <v>26647.2</v>
      </c>
      <c r="AB134" s="203" t="n">
        <f aca="false">IFERROR(AA134/R134,)</f>
        <v>0.201872727272727</v>
      </c>
      <c r="AC134" s="212" t="n">
        <f aca="false" t="array" ref="AC134:AC134">INDEX(_Rge_Data_3rd_CY,$B134,AC$1)</f>
        <v>0</v>
      </c>
      <c r="AD134" s="212" t="n">
        <f aca="false" t="array" ref="AD134:AD134">INDEX(_Rge_Data_3rd_CY,$B134,AD$1)</f>
        <v>0</v>
      </c>
      <c r="AE134" s="212" t="n">
        <f aca="false" t="array" ref="AE134:AE134">INDEX(_Rge_Data_3rd_CY,$B134,AE$1)</f>
        <v>1299</v>
      </c>
      <c r="AF134" s="212" t="n">
        <f aca="false" t="array" ref="AF134:AF134">INDEX(_Rge_Data_3rd_CY,$B134,AF$1)</f>
        <v>0</v>
      </c>
      <c r="AG134" s="212" t="n">
        <f aca="false" t="array" ref="AG134:AG134">INDEX(_Rge_Data_3rd_CY,$B134,AG$1)</f>
        <v>0</v>
      </c>
      <c r="AH134" s="212" t="n">
        <f aca="false" t="array" ref="AH134:AH134">INDEX(_Rge_Data_3rd_CY,$B134,AH$1)</f>
        <v>0</v>
      </c>
      <c r="AI134" s="212" t="n">
        <f aca="false">INDEX(_Rge_Data_3rd_CY,$B134,AI$1)</f>
        <v>0</v>
      </c>
      <c r="AJ134" s="212" t="n">
        <f aca="false" t="array" ref="AJ134:AJ134">INDEX(_Rge_Data_3rd_CY,$B134,AJ$1)</f>
        <v>0</v>
      </c>
      <c r="AK134" s="212" t="n">
        <f aca="false" t="array" ref="AK134:AK134">INDEX(_Rge_Data_3rd_CY,$B134,AK$1)</f>
        <v>1299</v>
      </c>
      <c r="AL134" s="212" t="n">
        <f aca="false">AK134+AN134+AO134</f>
        <v>1611.1319714</v>
      </c>
      <c r="AM134" s="213" t="n">
        <f aca="false">IFERROR(AK134/Z134,0)</f>
        <v>0.012329999772194</v>
      </c>
      <c r="AN134" s="214" t="n">
        <f aca="false">IFERROR(IF(AND($E134="OPEN",$AA134&gt;0),$AA134*_SoP*$AM134,IF(AND($E134="CLOSED",$AA134&gt;0),$AA134*_SoL*$AM134,0)),0)</f>
        <v>312.1319714</v>
      </c>
      <c r="AO134" s="214" t="n">
        <f aca="false">IFERROR(IF($AA134&lt;0,$AA134*_SoL,0),0)</f>
        <v>0</v>
      </c>
      <c r="AP134" s="215" t="n">
        <f aca="false">AK134+AN134</f>
        <v>1611.1319714</v>
      </c>
      <c r="AQ134" s="215" t="n">
        <f aca="false">AC134-AO134</f>
        <v>0</v>
      </c>
      <c r="AR134" s="215" t="n">
        <f aca="false">AP134-AQ134</f>
        <v>1611.1319714</v>
      </c>
      <c r="AS134" s="215" t="n">
        <f aca="false">IF($AR134&gt;=0,$AR134,0)</f>
        <v>1611.1319714</v>
      </c>
      <c r="AT134" s="215" t="n">
        <f aca="false">IF($AR134&lt;=0,-$AR134,0)</f>
        <v>0</v>
      </c>
      <c r="AU134" s="214" t="n">
        <f aca="false">IF((R134-AC134)&lt;0,0,R134-AC134)</f>
        <v>132000</v>
      </c>
      <c r="AV134" s="214" t="n">
        <f aca="false">IF(AM134&gt;1,0,R134-AM134*R134)</f>
        <v>130372.44003007</v>
      </c>
      <c r="AW134" s="216"/>
    </row>
    <row r="135" customFormat="false" ht="24.75" hidden="false" customHeight="true" outlineLevel="0" collapsed="false">
      <c r="A135" s="166"/>
      <c r="B135" s="208" t="n">
        <f aca="false">B134+1</f>
        <v>128</v>
      </c>
      <c r="C135" s="166"/>
      <c r="D135" s="209" t="str">
        <f aca="false" t="array" ref="D135:D135">INDEX(_Rge_Projectdata_3rd,$B135,MATCH("Project-ID",_Rge_Headline_Projectdata,0))</f>
        <v>P903743</v>
      </c>
      <c r="E135" s="210" t="str">
        <f aca="false" t="array" ref="E135:E135">INDEX(_Rge_Data_3rd_CY,$B135,E$1)</f>
        <v>Closed</v>
      </c>
      <c r="F135" s="199" t="n">
        <f aca="false">INDEX(_Rge_Data_3rd_CY,$B135,F$1)</f>
        <v>0</v>
      </c>
      <c r="G135" s="199" t="n">
        <f aca="false" t="array" ref="G135:G135">INDEX(_Rge_Data_3rd_CY,$B135,G$1)</f>
        <v>0</v>
      </c>
      <c r="H135" s="199" t="n">
        <f aca="false" t="array" ref="H135:H135">INDEX(_Rge_Data_3rd_CY,$B135,H$1)</f>
        <v>0</v>
      </c>
      <c r="I135" s="199" t="n">
        <f aca="false" t="array" ref="I135:I135">INDEX(_Rge_Data_3rd_CY,$B135,I$1)</f>
        <v>0</v>
      </c>
      <c r="J135" s="199" t="n">
        <f aca="false" t="array" ref="J135:J135">INDEX(_Rge_Data_3rd_CY,$B135,J$1)</f>
        <v>0</v>
      </c>
      <c r="K135" s="199" t="n">
        <f aca="false" t="array" ref="K135:K135">INDEX(_Rge_Data_3rd_CY,$B135,K$1)</f>
        <v>0</v>
      </c>
      <c r="L135" s="199" t="n">
        <f aca="false">INDEX(_Rge_Data_3rd_CY,$B135,L$1)</f>
        <v>0</v>
      </c>
      <c r="M135" s="199" t="n">
        <f aca="false" t="array" ref="M135:M135">INDEX(_Rge_Data_3rd_CY,$B135,M$1)</f>
        <v>0</v>
      </c>
      <c r="N135" s="199" t="n">
        <f aca="false" t="array" ref="N135:N135">INDEX(_Rge_Data_3rd_CY,$B135,N$1)</f>
        <v>0</v>
      </c>
      <c r="O135" s="199" t="n">
        <f aca="false">F135-N135</f>
        <v>0</v>
      </c>
      <c r="P135" s="200" t="n">
        <f aca="false">IFERROR(O135/F135,0)</f>
        <v>0</v>
      </c>
      <c r="Q135" s="211" t="str">
        <f aca="false">IF(AND(F135&lt;&gt;0,R135=0),"N","Y")</f>
        <v>Y</v>
      </c>
      <c r="R135" s="202" t="n">
        <f aca="false" t="array" ref="R135:R135">INDEX(_Rge_Data_3rd_CY,$B135,R$1)</f>
        <v>4720</v>
      </c>
      <c r="S135" s="202" t="n">
        <f aca="false" t="array" ref="S135:S135">INDEX(_Rge_Data_3rd_CY,$B135,S$1)</f>
        <v>2215.5</v>
      </c>
      <c r="T135" s="202" t="n">
        <f aca="false" t="array" ref="T135:T135">INDEX(_Rge_Data_3rd_CY,$B135,T$1)</f>
        <v>0</v>
      </c>
      <c r="U135" s="202" t="n">
        <f aca="false" t="array" ref="U135:U135">INDEX(_Rge_Data_3rd_CY,$B135,U$1)</f>
        <v>0</v>
      </c>
      <c r="V135" s="202" t="n">
        <f aca="false" t="array" ref="V135:V135">INDEX(_Rge_Data_3rd_CY,$B135,V$1)</f>
        <v>0</v>
      </c>
      <c r="W135" s="202" t="n">
        <f aca="false" t="array" ref="W135:W135">INDEX(_Rge_Data_3rd_CY,$B135,W$1)</f>
        <v>0</v>
      </c>
      <c r="X135" s="202" t="n">
        <f aca="false">INDEX(_Rge_Data_3rd_CY,$B135,X$1)</f>
        <v>0</v>
      </c>
      <c r="Y135" s="202" t="n">
        <f aca="false" t="array" ref="Y135:Y135">INDEX(_Rge_Data_3rd_CY,$B135,Y$1)</f>
        <v>0</v>
      </c>
      <c r="Z135" s="202" t="n">
        <f aca="false" t="array" ref="Z135:Z135">INDEX(_Rge_Data_3rd_CY,$B135,Z$1)</f>
        <v>2215.5</v>
      </c>
      <c r="AA135" s="202" t="n">
        <f aca="false">R135-Z135</f>
        <v>2504.5</v>
      </c>
      <c r="AB135" s="203" t="n">
        <f aca="false">IFERROR(AA135/R135,)</f>
        <v>0.530614406779661</v>
      </c>
      <c r="AC135" s="212" t="n">
        <f aca="false" t="array" ref="AC135:AC135">INDEX(_Rge_Data_3rd_CY,$B135,AC$1)</f>
        <v>4720</v>
      </c>
      <c r="AD135" s="212" t="n">
        <f aca="false" t="array" ref="AD135:AD135">INDEX(_Rge_Data_3rd_CY,$B135,AD$1)</f>
        <v>2212.5</v>
      </c>
      <c r="AE135" s="212" t="n">
        <f aca="false" t="array" ref="AE135:AE135">INDEX(_Rge_Data_3rd_CY,$B135,AE$1)</f>
        <v>0</v>
      </c>
      <c r="AF135" s="212" t="n">
        <f aca="false" t="array" ref="AF135:AF135">INDEX(_Rge_Data_3rd_CY,$B135,AF$1)</f>
        <v>0</v>
      </c>
      <c r="AG135" s="212" t="n">
        <f aca="false" t="array" ref="AG135:AG135">INDEX(_Rge_Data_3rd_CY,$B135,AG$1)</f>
        <v>0</v>
      </c>
      <c r="AH135" s="212" t="n">
        <f aca="false" t="array" ref="AH135:AH135">INDEX(_Rge_Data_3rd_CY,$B135,AH$1)</f>
        <v>0</v>
      </c>
      <c r="AI135" s="212" t="n">
        <f aca="false">INDEX(_Rge_Data_3rd_CY,$B135,AI$1)</f>
        <v>0</v>
      </c>
      <c r="AJ135" s="212" t="n">
        <f aca="false" t="array" ref="AJ135:AJ135">INDEX(_Rge_Data_3rd_CY,$B135,AJ$1)</f>
        <v>0</v>
      </c>
      <c r="AK135" s="212" t="n">
        <f aca="false" t="array" ref="AK135:AK135">INDEX(_Rge_Data_3rd_CY,$B135,AK$1)</f>
        <v>2212.5</v>
      </c>
      <c r="AL135" s="212" t="n">
        <f aca="false">AK135+AN135+AO135</f>
        <v>4713.608666</v>
      </c>
      <c r="AM135" s="213" t="n">
        <f aca="false">IFERROR(AK135/Z135,0)</f>
        <v>0.998645903859174</v>
      </c>
      <c r="AN135" s="214" t="n">
        <f aca="false">IFERROR(IF(AND($E135="OPEN",$AA135&gt;0),$AA135*_SoP*$AM135,IF(AND($E135="CLOSED",$AA135&gt;0),$AA135*_SoL*$AM135,0)),0)</f>
        <v>2501.108666</v>
      </c>
      <c r="AO135" s="214" t="n">
        <f aca="false">IFERROR(IF($AA135&lt;0,$AA135*_SoL,0),0)</f>
        <v>0</v>
      </c>
      <c r="AP135" s="215" t="n">
        <f aca="false">AK135+AN135</f>
        <v>4713.608666</v>
      </c>
      <c r="AQ135" s="215" t="n">
        <f aca="false">AC135-AO135</f>
        <v>4720</v>
      </c>
      <c r="AR135" s="215" t="n">
        <f aca="false">AP135-AQ135</f>
        <v>-6.39133399999992</v>
      </c>
      <c r="AS135" s="215" t="n">
        <f aca="false">IF($AR135&gt;=0,$AR135,0)</f>
        <v>0</v>
      </c>
      <c r="AT135" s="215" t="n">
        <f aca="false">IF($AR135&lt;=0,-$AR135,0)</f>
        <v>6.39133399999992</v>
      </c>
      <c r="AU135" s="214" t="n">
        <f aca="false">IF((R135-AC135)&lt;0,0,R135-AC135)</f>
        <v>0</v>
      </c>
      <c r="AV135" s="214" t="n">
        <f aca="false">IF(AM135&gt;1,0,R135-AM135*R135)</f>
        <v>6.39133378469887</v>
      </c>
      <c r="AW135" s="216"/>
    </row>
    <row r="136" customFormat="false" ht="24.75" hidden="false" customHeight="true" outlineLevel="0" collapsed="false">
      <c r="A136" s="166"/>
      <c r="B136" s="208" t="n">
        <f aca="false">B135+1</f>
        <v>129</v>
      </c>
      <c r="C136" s="166"/>
      <c r="D136" s="209" t="str">
        <f aca="false" t="array" ref="D136:D136">INDEX(_Rge_Projectdata_3rd,$B136,MATCH("Project-ID",_Rge_Headline_Projectdata,0))</f>
        <v>P903746</v>
      </c>
      <c r="E136" s="210" t="str">
        <f aca="false" t="array" ref="E136:E136">INDEX(_Rge_Data_3rd_CY,$B136,E$1)</f>
        <v>Open</v>
      </c>
      <c r="F136" s="199" t="n">
        <f aca="false">INDEX(_Rge_Data_3rd_CY,$B136,F$1)</f>
        <v>0</v>
      </c>
      <c r="G136" s="199" t="n">
        <f aca="false" t="array" ref="G136:G136">INDEX(_Rge_Data_3rd_CY,$B136,G$1)</f>
        <v>0</v>
      </c>
      <c r="H136" s="199" t="n">
        <f aca="false" t="array" ref="H136:H136">INDEX(_Rge_Data_3rd_CY,$B136,H$1)</f>
        <v>0</v>
      </c>
      <c r="I136" s="199" t="n">
        <f aca="false" t="array" ref="I136:I136">INDEX(_Rge_Data_3rd_CY,$B136,I$1)</f>
        <v>0</v>
      </c>
      <c r="J136" s="199" t="n">
        <f aca="false" t="array" ref="J136:J136">INDEX(_Rge_Data_3rd_CY,$B136,J$1)</f>
        <v>0</v>
      </c>
      <c r="K136" s="199" t="n">
        <f aca="false" t="array" ref="K136:K136">INDEX(_Rge_Data_3rd_CY,$B136,K$1)</f>
        <v>0</v>
      </c>
      <c r="L136" s="199" t="n">
        <f aca="false">INDEX(_Rge_Data_3rd_CY,$B136,L$1)</f>
        <v>0</v>
      </c>
      <c r="M136" s="199" t="n">
        <f aca="false" t="array" ref="M136:M136">INDEX(_Rge_Data_3rd_CY,$B136,M$1)</f>
        <v>0</v>
      </c>
      <c r="N136" s="199" t="n">
        <f aca="false" t="array" ref="N136:N136">INDEX(_Rge_Data_3rd_CY,$B136,N$1)</f>
        <v>0</v>
      </c>
      <c r="O136" s="199" t="n">
        <f aca="false">F136-N136</f>
        <v>0</v>
      </c>
      <c r="P136" s="200" t="n">
        <f aca="false">IFERROR(O136/F136,0)</f>
        <v>0</v>
      </c>
      <c r="Q136" s="211" t="str">
        <f aca="false">IF(AND(F136&lt;&gt;0,R136=0),"N","Y")</f>
        <v>Y</v>
      </c>
      <c r="R136" s="202" t="n">
        <f aca="false" t="array" ref="R136:R136">INDEX(_Rge_Data_3rd_CY,$B136,R$1)</f>
        <v>37340.8</v>
      </c>
      <c r="S136" s="202" t="n">
        <f aca="false" t="array" ref="S136:S136">INDEX(_Rge_Data_3rd_CY,$B136,S$1)</f>
        <v>16100</v>
      </c>
      <c r="T136" s="202" t="n">
        <f aca="false" t="array" ref="T136:T136">INDEX(_Rge_Data_3rd_CY,$B136,T$1)</f>
        <v>1350</v>
      </c>
      <c r="U136" s="202" t="n">
        <f aca="false" t="array" ref="U136:U136">INDEX(_Rge_Data_3rd_CY,$B136,U$1)</f>
        <v>0</v>
      </c>
      <c r="V136" s="202" t="n">
        <f aca="false" t="array" ref="V136:V136">INDEX(_Rge_Data_3rd_CY,$B136,V$1)</f>
        <v>4500</v>
      </c>
      <c r="W136" s="202" t="n">
        <f aca="false" t="array" ref="W136:W136">INDEX(_Rge_Data_3rd_CY,$B136,W$1)</f>
        <v>0</v>
      </c>
      <c r="X136" s="202" t="n">
        <f aca="false">INDEX(_Rge_Data_3rd_CY,$B136,X$1)</f>
        <v>0</v>
      </c>
      <c r="Y136" s="202" t="n">
        <f aca="false" t="array" ref="Y136:Y136">INDEX(_Rge_Data_3rd_CY,$B136,Y$1)</f>
        <v>0</v>
      </c>
      <c r="Z136" s="202" t="n">
        <f aca="false" t="array" ref="Z136:Z136">INDEX(_Rge_Data_3rd_CY,$B136,Z$1)</f>
        <v>21950</v>
      </c>
      <c r="AA136" s="202" t="n">
        <f aca="false">R136-Z136</f>
        <v>15390.8</v>
      </c>
      <c r="AB136" s="203" t="n">
        <f aca="false">IFERROR(AA136/R136,)</f>
        <v>0.412171137201131</v>
      </c>
      <c r="AC136" s="212" t="n">
        <f aca="false" t="array" ref="AC136:AC136">INDEX(_Rge_Data_3rd_CY,$B136,AC$1)</f>
        <v>0</v>
      </c>
      <c r="AD136" s="212" t="n">
        <f aca="false" t="array" ref="AD136:AD136">INDEX(_Rge_Data_3rd_CY,$B136,AD$1)</f>
        <v>0</v>
      </c>
      <c r="AE136" s="212" t="n">
        <f aca="false" t="array" ref="AE136:AE136">INDEX(_Rge_Data_3rd_CY,$B136,AE$1)</f>
        <v>1350</v>
      </c>
      <c r="AF136" s="212" t="n">
        <f aca="false" t="array" ref="AF136:AF136">INDEX(_Rge_Data_3rd_CY,$B136,AF$1)</f>
        <v>0</v>
      </c>
      <c r="AG136" s="212" t="n">
        <f aca="false" t="array" ref="AG136:AG136">INDEX(_Rge_Data_3rd_CY,$B136,AG$1)</f>
        <v>0</v>
      </c>
      <c r="AH136" s="212" t="n">
        <f aca="false" t="array" ref="AH136:AH136">INDEX(_Rge_Data_3rd_CY,$B136,AH$1)</f>
        <v>0</v>
      </c>
      <c r="AI136" s="212" t="n">
        <f aca="false">INDEX(_Rge_Data_3rd_CY,$B136,AI$1)</f>
        <v>0</v>
      </c>
      <c r="AJ136" s="212" t="n">
        <f aca="false" t="array" ref="AJ136:AJ136">INDEX(_Rge_Data_3rd_CY,$B136,AJ$1)</f>
        <v>0</v>
      </c>
      <c r="AK136" s="212" t="n">
        <f aca="false" t="array" ref="AK136:AK136">INDEX(_Rge_Data_3rd_CY,$B136,AK$1)</f>
        <v>1350</v>
      </c>
      <c r="AL136" s="212" t="n">
        <f aca="false">AK136+AN136+AO136</f>
        <v>2249.2574487</v>
      </c>
      <c r="AM136" s="213" t="n">
        <f aca="false">IFERROR(AK136/Z136,0)</f>
        <v>0.061503416856492</v>
      </c>
      <c r="AN136" s="214" t="n">
        <f aca="false">IFERROR(IF(AND($E136="OPEN",$AA136&gt;0),$AA136*_SoP*$AM136,IF(AND($E136="CLOSED",$AA136&gt;0),$AA136*_SoL*$AM136,0)),0)</f>
        <v>899.2574487</v>
      </c>
      <c r="AO136" s="214" t="n">
        <f aca="false">IFERROR(IF($AA136&lt;0,$AA136*_SoL,0),0)</f>
        <v>0</v>
      </c>
      <c r="AP136" s="215" t="n">
        <f aca="false">AK136+AN136</f>
        <v>2249.2574487</v>
      </c>
      <c r="AQ136" s="215" t="n">
        <f aca="false">AC136-AO136</f>
        <v>0</v>
      </c>
      <c r="AR136" s="215" t="n">
        <f aca="false">AP136-AQ136</f>
        <v>2249.2574487</v>
      </c>
      <c r="AS136" s="215" t="n">
        <f aca="false">IF($AR136&gt;=0,$AR136,0)</f>
        <v>2249.2574487</v>
      </c>
      <c r="AT136" s="215" t="n">
        <f aca="false">IF($AR136&lt;=0,-$AR136,0)</f>
        <v>0</v>
      </c>
      <c r="AU136" s="214" t="n">
        <f aca="false">IF((R136-AC136)&lt;0,0,R136-AC136)</f>
        <v>37340.8</v>
      </c>
      <c r="AV136" s="214" t="n">
        <f aca="false">IF(AM136&gt;1,0,R136-AM136*R136)</f>
        <v>35044.2132118451</v>
      </c>
      <c r="AW136" s="216"/>
    </row>
    <row r="137" customFormat="false" ht="24.75" hidden="false" customHeight="true" outlineLevel="0" collapsed="false">
      <c r="A137" s="166"/>
      <c r="B137" s="208" t="n">
        <f aca="false">B136+1</f>
        <v>130</v>
      </c>
      <c r="C137" s="166"/>
      <c r="D137" s="209" t="str">
        <f aca="false" t="array" ref="D137:D137">INDEX(_Rge_Projectdata_3rd,$B137,MATCH("Project-ID",_Rge_Headline_Projectdata,0))</f>
        <v>P903747</v>
      </c>
      <c r="E137" s="210" t="str">
        <f aca="false" t="array" ref="E137:E137">INDEX(_Rge_Data_3rd_CY,$B137,E$1)</f>
        <v>Open</v>
      </c>
      <c r="F137" s="199" t="n">
        <f aca="false">INDEX(_Rge_Data_3rd_CY,$B137,F$1)</f>
        <v>0</v>
      </c>
      <c r="G137" s="199" t="n">
        <f aca="false" t="array" ref="G137:G137">INDEX(_Rge_Data_3rd_CY,$B137,G$1)</f>
        <v>0</v>
      </c>
      <c r="H137" s="199" t="n">
        <f aca="false" t="array" ref="H137:H137">INDEX(_Rge_Data_3rd_CY,$B137,H$1)</f>
        <v>0</v>
      </c>
      <c r="I137" s="199" t="n">
        <f aca="false" t="array" ref="I137:I137">INDEX(_Rge_Data_3rd_CY,$B137,I$1)</f>
        <v>0</v>
      </c>
      <c r="J137" s="199" t="n">
        <f aca="false" t="array" ref="J137:J137">INDEX(_Rge_Data_3rd_CY,$B137,J$1)</f>
        <v>0</v>
      </c>
      <c r="K137" s="199" t="n">
        <f aca="false" t="array" ref="K137:K137">INDEX(_Rge_Data_3rd_CY,$B137,K$1)</f>
        <v>0</v>
      </c>
      <c r="L137" s="199" t="n">
        <f aca="false">INDEX(_Rge_Data_3rd_CY,$B137,L$1)</f>
        <v>0</v>
      </c>
      <c r="M137" s="199" t="n">
        <f aca="false" t="array" ref="M137:M137">INDEX(_Rge_Data_3rd_CY,$B137,M$1)</f>
        <v>0</v>
      </c>
      <c r="N137" s="199" t="n">
        <f aca="false" t="array" ref="N137:N137">INDEX(_Rge_Data_3rd_CY,$B137,N$1)</f>
        <v>0</v>
      </c>
      <c r="O137" s="199" t="n">
        <f aca="false">F137-N137</f>
        <v>0</v>
      </c>
      <c r="P137" s="200" t="n">
        <f aca="false">IFERROR(O137/F137,0)</f>
        <v>0</v>
      </c>
      <c r="Q137" s="211" t="str">
        <f aca="false">IF(AND(F137&lt;&gt;0,R137=0),"N","Y")</f>
        <v>Y</v>
      </c>
      <c r="R137" s="202" t="n">
        <f aca="false" t="array" ref="R137:R137">INDEX(_Rge_Data_3rd_CY,$B137,R$1)</f>
        <v>54977.88</v>
      </c>
      <c r="S137" s="202" t="n">
        <f aca="false" t="array" ref="S137:S137">INDEX(_Rge_Data_3rd_CY,$B137,S$1)</f>
        <v>26900</v>
      </c>
      <c r="T137" s="202" t="n">
        <f aca="false" t="array" ref="T137:T137">INDEX(_Rge_Data_3rd_CY,$B137,T$1)</f>
        <v>1260</v>
      </c>
      <c r="U137" s="202" t="n">
        <f aca="false" t="array" ref="U137:U137">INDEX(_Rge_Data_3rd_CY,$B137,U$1)</f>
        <v>0</v>
      </c>
      <c r="V137" s="202" t="n">
        <f aca="false" t="array" ref="V137:V137">INDEX(_Rge_Data_3rd_CY,$B137,V$1)</f>
        <v>5400</v>
      </c>
      <c r="W137" s="202" t="n">
        <f aca="false" t="array" ref="W137:W137">INDEX(_Rge_Data_3rd_CY,$B137,W$1)</f>
        <v>0</v>
      </c>
      <c r="X137" s="202" t="n">
        <f aca="false">INDEX(_Rge_Data_3rd_CY,$B137,X$1)</f>
        <v>0</v>
      </c>
      <c r="Y137" s="202" t="n">
        <f aca="false" t="array" ref="Y137:Y137">INDEX(_Rge_Data_3rd_CY,$B137,Y$1)</f>
        <v>0</v>
      </c>
      <c r="Z137" s="202" t="n">
        <f aca="false" t="array" ref="Z137:Z137">INDEX(_Rge_Data_3rd_CY,$B137,Z$1)</f>
        <v>33560</v>
      </c>
      <c r="AA137" s="202" t="n">
        <f aca="false">R137-Z137</f>
        <v>21417.88</v>
      </c>
      <c r="AB137" s="203" t="n">
        <f aca="false">IFERROR(AA137/R137,)</f>
        <v>0.389572679048374</v>
      </c>
      <c r="AC137" s="212" t="n">
        <f aca="false" t="array" ref="AC137:AC137">INDEX(_Rge_Data_3rd_CY,$B137,AC$1)</f>
        <v>0</v>
      </c>
      <c r="AD137" s="212" t="n">
        <f aca="false" t="array" ref="AD137:AD137">INDEX(_Rge_Data_3rd_CY,$B137,AD$1)</f>
        <v>0</v>
      </c>
      <c r="AE137" s="212" t="n">
        <f aca="false" t="array" ref="AE137:AE137">INDEX(_Rge_Data_3rd_CY,$B137,AE$1)</f>
        <v>1260</v>
      </c>
      <c r="AF137" s="212" t="n">
        <f aca="false" t="array" ref="AF137:AF137">INDEX(_Rge_Data_3rd_CY,$B137,AF$1)</f>
        <v>0</v>
      </c>
      <c r="AG137" s="212" t="n">
        <f aca="false" t="array" ref="AG137:AG137">INDEX(_Rge_Data_3rd_CY,$B137,AG$1)</f>
        <v>0</v>
      </c>
      <c r="AH137" s="212" t="n">
        <f aca="false" t="array" ref="AH137:AH137">INDEX(_Rge_Data_3rd_CY,$B137,AH$1)</f>
        <v>0</v>
      </c>
      <c r="AI137" s="212" t="n">
        <f aca="false">INDEX(_Rge_Data_3rd_CY,$B137,AI$1)</f>
        <v>0</v>
      </c>
      <c r="AJ137" s="212" t="n">
        <f aca="false" t="array" ref="AJ137:AJ137">INDEX(_Rge_Data_3rd_CY,$B137,AJ$1)</f>
        <v>0</v>
      </c>
      <c r="AK137" s="212" t="n">
        <f aca="false" t="array" ref="AK137:AK137">INDEX(_Rge_Data_3rd_CY,$B137,AK$1)</f>
        <v>1260</v>
      </c>
      <c r="AL137" s="212" t="n">
        <f aca="false">AK137+AN137+AO137</f>
        <v>2023.9214052</v>
      </c>
      <c r="AM137" s="213" t="n">
        <f aca="false">IFERROR(AK137/Z137,0)</f>
        <v>0.0375446960667461</v>
      </c>
      <c r="AN137" s="214" t="n">
        <f aca="false">IFERROR(IF(AND($E137="OPEN",$AA137&gt;0),$AA137*_SoP*$AM137,IF(AND($E137="CLOSED",$AA137&gt;0),$AA137*_SoL*$AM137,0)),0)</f>
        <v>763.9214052</v>
      </c>
      <c r="AO137" s="214" t="n">
        <f aca="false">IFERROR(IF($AA137&lt;0,$AA137*_SoL,0),0)</f>
        <v>0</v>
      </c>
      <c r="AP137" s="215" t="n">
        <f aca="false">AK137+AN137</f>
        <v>2023.9214052</v>
      </c>
      <c r="AQ137" s="215" t="n">
        <f aca="false">AC137-AO137</f>
        <v>0</v>
      </c>
      <c r="AR137" s="215" t="n">
        <f aca="false">AP137-AQ137</f>
        <v>2023.9214052</v>
      </c>
      <c r="AS137" s="215" t="n">
        <f aca="false">IF($AR137&gt;=0,$AR137,0)</f>
        <v>2023.9214052</v>
      </c>
      <c r="AT137" s="215" t="n">
        <f aca="false">IF($AR137&lt;=0,-$AR137,0)</f>
        <v>0</v>
      </c>
      <c r="AU137" s="214" t="n">
        <f aca="false">IF((R137-AC137)&lt;0,0,R137-AC137)</f>
        <v>54977.88</v>
      </c>
      <c r="AV137" s="214" t="n">
        <f aca="false">IF(AM137&gt;1,0,R137-AM137*R137)</f>
        <v>52913.752205006</v>
      </c>
      <c r="AW137" s="216"/>
    </row>
    <row r="138" customFormat="false" ht="24.75" hidden="false" customHeight="true" outlineLevel="0" collapsed="false">
      <c r="A138" s="166"/>
      <c r="B138" s="208" t="n">
        <f aca="false">B137+1</f>
        <v>131</v>
      </c>
      <c r="C138" s="166"/>
      <c r="D138" s="209" t="str">
        <f aca="false" t="array" ref="D138:D138">INDEX(_Rge_Projectdata_3rd,$B138,MATCH("Project-ID",_Rge_Headline_Projectdata,0))</f>
        <v>P903749</v>
      </c>
      <c r="E138" s="210" t="str">
        <f aca="false" t="array" ref="E138:E138">INDEX(_Rge_Data_3rd_CY,$B138,E$1)</f>
        <v>Closed</v>
      </c>
      <c r="F138" s="199" t="n">
        <f aca="false">INDEX(_Rge_Data_3rd_CY,$B138,F$1)</f>
        <v>0</v>
      </c>
      <c r="G138" s="199" t="n">
        <f aca="false" t="array" ref="G138:G138">INDEX(_Rge_Data_3rd_CY,$B138,G$1)</f>
        <v>0</v>
      </c>
      <c r="H138" s="199" t="n">
        <f aca="false" t="array" ref="H138:H138">INDEX(_Rge_Data_3rd_CY,$B138,H$1)</f>
        <v>0</v>
      </c>
      <c r="I138" s="199" t="n">
        <f aca="false" t="array" ref="I138:I138">INDEX(_Rge_Data_3rd_CY,$B138,I$1)</f>
        <v>0</v>
      </c>
      <c r="J138" s="199" t="n">
        <f aca="false" t="array" ref="J138:J138">INDEX(_Rge_Data_3rd_CY,$B138,J$1)</f>
        <v>0</v>
      </c>
      <c r="K138" s="199" t="n">
        <f aca="false" t="array" ref="K138:K138">INDEX(_Rge_Data_3rd_CY,$B138,K$1)</f>
        <v>0</v>
      </c>
      <c r="L138" s="199" t="n">
        <f aca="false">INDEX(_Rge_Data_3rd_CY,$B138,L$1)</f>
        <v>0</v>
      </c>
      <c r="M138" s="199" t="n">
        <f aca="false" t="array" ref="M138:M138">INDEX(_Rge_Data_3rd_CY,$B138,M$1)</f>
        <v>0</v>
      </c>
      <c r="N138" s="199" t="n">
        <f aca="false" t="array" ref="N138:N138">INDEX(_Rge_Data_3rd_CY,$B138,N$1)</f>
        <v>0</v>
      </c>
      <c r="O138" s="199" t="n">
        <f aca="false">F138-N138</f>
        <v>0</v>
      </c>
      <c r="P138" s="200" t="n">
        <f aca="false">IFERROR(O138/F138,0)</f>
        <v>0</v>
      </c>
      <c r="Q138" s="211" t="str">
        <f aca="false">IF(AND(F138&lt;&gt;0,R138=0),"N","Y")</f>
        <v>Y</v>
      </c>
      <c r="R138" s="202" t="n">
        <f aca="false" t="array" ref="R138:R138">INDEX(_Rge_Data_3rd_CY,$B138,R$1)</f>
        <v>6414.5</v>
      </c>
      <c r="S138" s="202" t="n">
        <f aca="false" t="array" ref="S138:S138">INDEX(_Rge_Data_3rd_CY,$B138,S$1)</f>
        <v>0</v>
      </c>
      <c r="T138" s="202" t="n">
        <f aca="false" t="array" ref="T138:T138">INDEX(_Rge_Data_3rd_CY,$B138,T$1)</f>
        <v>0</v>
      </c>
      <c r="U138" s="202" t="n">
        <f aca="false" t="array" ref="U138:U138">INDEX(_Rge_Data_3rd_CY,$B138,U$1)</f>
        <v>0</v>
      </c>
      <c r="V138" s="202" t="n">
        <f aca="false" t="array" ref="V138:V138">INDEX(_Rge_Data_3rd_CY,$B138,V$1)</f>
        <v>5291.79</v>
      </c>
      <c r="W138" s="202" t="n">
        <f aca="false" t="array" ref="W138:W138">INDEX(_Rge_Data_3rd_CY,$B138,W$1)</f>
        <v>0</v>
      </c>
      <c r="X138" s="202" t="n">
        <f aca="false">INDEX(_Rge_Data_3rd_CY,$B138,X$1)</f>
        <v>0</v>
      </c>
      <c r="Y138" s="202" t="n">
        <f aca="false" t="array" ref="Y138:Y138">INDEX(_Rge_Data_3rd_CY,$B138,Y$1)</f>
        <v>0</v>
      </c>
      <c r="Z138" s="202" t="n">
        <f aca="false" t="array" ref="Z138:Z138">INDEX(_Rge_Data_3rd_CY,$B138,Z$1)</f>
        <v>5291.79</v>
      </c>
      <c r="AA138" s="202" t="n">
        <f aca="false">R138-Z138</f>
        <v>1122.71</v>
      </c>
      <c r="AB138" s="203" t="n">
        <f aca="false">IFERROR(AA138/R138,)</f>
        <v>0.175026892197365</v>
      </c>
      <c r="AC138" s="212" t="n">
        <f aca="false" t="array" ref="AC138:AC138">INDEX(_Rge_Data_3rd_CY,$B138,AC$1)</f>
        <v>6414.5</v>
      </c>
      <c r="AD138" s="212" t="n">
        <f aca="false" t="array" ref="AD138:AD138">INDEX(_Rge_Data_3rd_CY,$B138,AD$1)</f>
        <v>0</v>
      </c>
      <c r="AE138" s="212" t="n">
        <f aca="false" t="array" ref="AE138:AE138">INDEX(_Rge_Data_3rd_CY,$B138,AE$1)</f>
        <v>0</v>
      </c>
      <c r="AF138" s="212" t="n">
        <f aca="false" t="array" ref="AF138:AF138">INDEX(_Rge_Data_3rd_CY,$B138,AF$1)</f>
        <v>0</v>
      </c>
      <c r="AG138" s="212" t="n">
        <f aca="false" t="array" ref="AG138:AG138">INDEX(_Rge_Data_3rd_CY,$B138,AG$1)</f>
        <v>5291.79</v>
      </c>
      <c r="AH138" s="212" t="n">
        <f aca="false" t="array" ref="AH138:AH138">INDEX(_Rge_Data_3rd_CY,$B138,AH$1)</f>
        <v>0</v>
      </c>
      <c r="AI138" s="212" t="n">
        <f aca="false">INDEX(_Rge_Data_3rd_CY,$B138,AI$1)</f>
        <v>0</v>
      </c>
      <c r="AJ138" s="212" t="n">
        <f aca="false" t="array" ref="AJ138:AJ138">INDEX(_Rge_Data_3rd_CY,$B138,AJ$1)</f>
        <v>0</v>
      </c>
      <c r="AK138" s="212" t="n">
        <f aca="false" t="array" ref="AK138:AK138">INDEX(_Rge_Data_3rd_CY,$B138,AK$1)</f>
        <v>5291.79</v>
      </c>
      <c r="AL138" s="212" t="n">
        <f aca="false">AK138+AN138+AO138</f>
        <v>6414.5</v>
      </c>
      <c r="AM138" s="213" t="n">
        <f aca="false">IFERROR(AK138/Z138,0)</f>
        <v>1</v>
      </c>
      <c r="AN138" s="214" t="n">
        <f aca="false">IFERROR(IF(AND($E138="OPEN",$AA138&gt;0),$AA138*_SoP*$AM138,IF(AND($E138="CLOSED",$AA138&gt;0),$AA138*_SoL*$AM138,0)),0)</f>
        <v>1122.71</v>
      </c>
      <c r="AO138" s="214" t="n">
        <f aca="false">IFERROR(IF($AA138&lt;0,$AA138*_SoL,0),0)</f>
        <v>0</v>
      </c>
      <c r="AP138" s="215" t="n">
        <f aca="false">AK138+AN138</f>
        <v>6414.5</v>
      </c>
      <c r="AQ138" s="215" t="n">
        <f aca="false">AC138-AO138</f>
        <v>6414.5</v>
      </c>
      <c r="AR138" s="215" t="n">
        <f aca="false">AP138-AQ138</f>
        <v>0</v>
      </c>
      <c r="AS138" s="215" t="n">
        <f aca="false">IF($AR138&gt;=0,$AR138,0)</f>
        <v>0</v>
      </c>
      <c r="AT138" s="215" t="n">
        <f aca="false">IF($AR138&lt;=0,-$AR138,0)</f>
        <v>-0</v>
      </c>
      <c r="AU138" s="214" t="n">
        <f aca="false">IF((R138-AC138)&lt;0,0,R138-AC138)</f>
        <v>0</v>
      </c>
      <c r="AV138" s="214" t="n">
        <f aca="false">IF(AM138&gt;1,0,R138-AM138*R138)</f>
        <v>0</v>
      </c>
      <c r="AW138" s="216"/>
    </row>
    <row r="139" customFormat="false" ht="24.75" hidden="false" customHeight="true" outlineLevel="0" collapsed="false">
      <c r="A139" s="166"/>
      <c r="B139" s="208" t="n">
        <f aca="false">B138+1</f>
        <v>132</v>
      </c>
      <c r="C139" s="166"/>
      <c r="D139" s="209" t="n">
        <f aca="false">INDEX(_Rge_Projectdata_3rd,$B139,MATCH("Project-ID",_Rge_Headline_Projectdata,0))</f>
        <v>0</v>
      </c>
      <c r="E139" s="210" t="str">
        <f aca="false" t="array" ref="E139:E139">INDEX(_Rge_Data_3rd_CY,$B139,E$1)</f>
        <v>Open</v>
      </c>
      <c r="F139" s="199" t="n">
        <f aca="false">INDEX(_Rge_Data_3rd_CY,$B139,F$1)</f>
        <v>0</v>
      </c>
      <c r="G139" s="199" t="n">
        <f aca="false" t="array" ref="G139:G139">INDEX(_Rge_Data_3rd_CY,$B139,G$1)</f>
        <v>0</v>
      </c>
      <c r="H139" s="199" t="n">
        <f aca="false" t="array" ref="H139:H139">INDEX(_Rge_Data_3rd_CY,$B139,H$1)</f>
        <v>0</v>
      </c>
      <c r="I139" s="199" t="n">
        <f aca="false" t="array" ref="I139:I139">INDEX(_Rge_Data_3rd_CY,$B139,I$1)</f>
        <v>0</v>
      </c>
      <c r="J139" s="199" t="n">
        <f aca="false" t="array" ref="J139:J139">INDEX(_Rge_Data_3rd_CY,$B139,J$1)</f>
        <v>0</v>
      </c>
      <c r="K139" s="199" t="n">
        <f aca="false" t="array" ref="K139:K139">INDEX(_Rge_Data_3rd_CY,$B139,K$1)</f>
        <v>0</v>
      </c>
      <c r="L139" s="199" t="n">
        <f aca="false">INDEX(_Rge_Data_3rd_CY,$B139,L$1)</f>
        <v>0</v>
      </c>
      <c r="M139" s="199" t="n">
        <f aca="false" t="array" ref="M139:M139">INDEX(_Rge_Data_3rd_CY,$B139,M$1)</f>
        <v>0</v>
      </c>
      <c r="N139" s="199" t="n">
        <f aca="false" t="array" ref="N139:N139">INDEX(_Rge_Data_3rd_CY,$B139,N$1)</f>
        <v>0</v>
      </c>
      <c r="O139" s="199" t="n">
        <f aca="false">F139-N139</f>
        <v>0</v>
      </c>
      <c r="P139" s="200" t="n">
        <f aca="false">IFERROR(O139/F139,0)</f>
        <v>0</v>
      </c>
      <c r="Q139" s="211" t="str">
        <f aca="false">IF(AND(F139&lt;&gt;0,R139=0),"N","Y")</f>
        <v>Y</v>
      </c>
      <c r="R139" s="202" t="n">
        <f aca="false">INDEX(_Rge_Data_3rd_CY,$B139,R$1)</f>
        <v>0</v>
      </c>
      <c r="S139" s="202" t="n">
        <f aca="false" t="array" ref="S139:S139">INDEX(_Rge_Data_3rd_CY,$B139,S$1)</f>
        <v>0</v>
      </c>
      <c r="T139" s="202" t="n">
        <f aca="false" t="array" ref="T139:T139">INDEX(_Rge_Data_3rd_CY,$B139,T$1)</f>
        <v>0</v>
      </c>
      <c r="U139" s="202" t="n">
        <f aca="false" t="array" ref="U139:U139">INDEX(_Rge_Data_3rd_CY,$B139,U$1)</f>
        <v>0</v>
      </c>
      <c r="V139" s="202" t="n">
        <f aca="false" t="array" ref="V139:V139">INDEX(_Rge_Data_3rd_CY,$B139,V$1)</f>
        <v>0</v>
      </c>
      <c r="W139" s="202" t="n">
        <f aca="false" t="array" ref="W139:W139">INDEX(_Rge_Data_3rd_CY,$B139,W$1)</f>
        <v>0</v>
      </c>
      <c r="X139" s="202" t="n">
        <f aca="false">INDEX(_Rge_Data_3rd_CY,$B139,X$1)</f>
        <v>0</v>
      </c>
      <c r="Y139" s="202" t="n">
        <f aca="false" t="array" ref="Y139:Y139">INDEX(_Rge_Data_3rd_CY,$B139,Y$1)</f>
        <v>0</v>
      </c>
      <c r="Z139" s="202" t="n">
        <f aca="false" t="array" ref="Z139:Z139">INDEX(_Rge_Data_3rd_CY,$B139,Z$1)</f>
        <v>0</v>
      </c>
      <c r="AA139" s="202" t="n">
        <f aca="false">R139-Z139</f>
        <v>0</v>
      </c>
      <c r="AB139" s="203" t="n">
        <f aca="false">IFERROR(AA139/R139,)</f>
        <v>0</v>
      </c>
      <c r="AC139" s="212" t="n">
        <f aca="false">INDEX(_Rge_Data_3rd_CY,$B139,AC$1)</f>
        <v>0</v>
      </c>
      <c r="AD139" s="212" t="n">
        <f aca="false" t="array" ref="AD139:AD139">INDEX(_Rge_Data_3rd_CY,$B139,AD$1)</f>
        <v>0</v>
      </c>
      <c r="AE139" s="212" t="n">
        <f aca="false" t="array" ref="AE139:AE139">INDEX(_Rge_Data_3rd_CY,$B139,AE$1)</f>
        <v>0</v>
      </c>
      <c r="AF139" s="212" t="n">
        <f aca="false" t="array" ref="AF139:AF139">INDEX(_Rge_Data_3rd_CY,$B139,AF$1)</f>
        <v>0</v>
      </c>
      <c r="AG139" s="212" t="n">
        <f aca="false" t="array" ref="AG139:AG139">INDEX(_Rge_Data_3rd_CY,$B139,AG$1)</f>
        <v>0</v>
      </c>
      <c r="AH139" s="212" t="n">
        <f aca="false" t="array" ref="AH139:AH139">INDEX(_Rge_Data_3rd_CY,$B139,AH$1)</f>
        <v>0</v>
      </c>
      <c r="AI139" s="212" t="n">
        <f aca="false">INDEX(_Rge_Data_3rd_CY,$B139,AI$1)</f>
        <v>0</v>
      </c>
      <c r="AJ139" s="212" t="n">
        <f aca="false" t="array" ref="AJ139:AJ139">INDEX(_Rge_Data_3rd_CY,$B139,AJ$1)</f>
        <v>0</v>
      </c>
      <c r="AK139" s="212" t="n">
        <f aca="false" t="array" ref="AK139:AK139">INDEX(_Rge_Data_3rd_CY,$B139,AK$1)</f>
        <v>0</v>
      </c>
      <c r="AL139" s="212" t="n">
        <f aca="false">AK139+AN139+AO139</f>
        <v>0</v>
      </c>
      <c r="AM139" s="213" t="n">
        <f aca="false">IFERROR(AK139/Z139,0)</f>
        <v>0</v>
      </c>
      <c r="AN139" s="214" t="n">
        <f aca="false">IFERROR(IF(AND($E139="OPEN",$AA139&gt;0),$AA139*_SoP*$AM139,IF(AND($E139="CLOSED",$AA139&gt;0),$AA139*_SoL*$AM139,0)),0)</f>
        <v>0</v>
      </c>
      <c r="AO139" s="214" t="n">
        <f aca="false">IFERROR(IF($AA139&lt;0,$AA139*_SoL,0),0)</f>
        <v>0</v>
      </c>
      <c r="AP139" s="215" t="n">
        <f aca="false">AK139+AN139</f>
        <v>0</v>
      </c>
      <c r="AQ139" s="215" t="n">
        <f aca="false">AC139-AO139</f>
        <v>0</v>
      </c>
      <c r="AR139" s="215" t="n">
        <f aca="false">AP139-AQ139</f>
        <v>0</v>
      </c>
      <c r="AS139" s="215" t="n">
        <f aca="false">IF($AR139&gt;=0,$AR139,0)</f>
        <v>0</v>
      </c>
      <c r="AT139" s="215" t="n">
        <f aca="false">IF($AR139&lt;=0,-$AR139,0)</f>
        <v>-0</v>
      </c>
      <c r="AU139" s="214" t="n">
        <f aca="false">IF((R139-AC139)&lt;0,0,R139-AC139)</f>
        <v>0</v>
      </c>
      <c r="AV139" s="214" t="n">
        <f aca="false">IF(AM139&gt;1,0,R139-AM139*R139)</f>
        <v>0</v>
      </c>
      <c r="AW139" s="216"/>
    </row>
    <row r="140" customFormat="false" ht="24.75" hidden="false" customHeight="true" outlineLevel="0" collapsed="false">
      <c r="A140" s="166"/>
      <c r="B140" s="208" t="n">
        <f aca="false">B139+1</f>
        <v>133</v>
      </c>
      <c r="C140" s="166"/>
      <c r="D140" s="209" t="str">
        <f aca="false" t="array" ref="D140:D140">INDEX(_Rge_Projectdata_3rd,$B140,MATCH("Project-ID",_Rge_Headline_Projectdata,0))</f>
        <v>P903754</v>
      </c>
      <c r="E140" s="210" t="str">
        <f aca="false" t="array" ref="E140:E140">INDEX(_Rge_Data_3rd_CY,$B140,E$1)</f>
        <v>Closed</v>
      </c>
      <c r="F140" s="199" t="n">
        <f aca="false">INDEX(_Rge_Data_3rd_CY,$B140,F$1)</f>
        <v>0</v>
      </c>
      <c r="G140" s="199" t="n">
        <f aca="false" t="array" ref="G140:G140">INDEX(_Rge_Data_3rd_CY,$B140,G$1)</f>
        <v>0</v>
      </c>
      <c r="H140" s="199" t="n">
        <f aca="false" t="array" ref="H140:H140">INDEX(_Rge_Data_3rd_CY,$B140,H$1)</f>
        <v>0</v>
      </c>
      <c r="I140" s="199" t="n">
        <f aca="false" t="array" ref="I140:I140">INDEX(_Rge_Data_3rd_CY,$B140,I$1)</f>
        <v>0</v>
      </c>
      <c r="J140" s="199" t="n">
        <f aca="false" t="array" ref="J140:J140">INDEX(_Rge_Data_3rd_CY,$B140,J$1)</f>
        <v>0</v>
      </c>
      <c r="K140" s="199" t="n">
        <f aca="false" t="array" ref="K140:K140">INDEX(_Rge_Data_3rd_CY,$B140,K$1)</f>
        <v>0</v>
      </c>
      <c r="L140" s="199" t="n">
        <f aca="false">INDEX(_Rge_Data_3rd_CY,$B140,L$1)</f>
        <v>0</v>
      </c>
      <c r="M140" s="199" t="n">
        <f aca="false" t="array" ref="M140:M140">INDEX(_Rge_Data_3rd_CY,$B140,M$1)</f>
        <v>0</v>
      </c>
      <c r="N140" s="199" t="n">
        <f aca="false" t="array" ref="N140:N140">INDEX(_Rge_Data_3rd_CY,$B140,N$1)</f>
        <v>0</v>
      </c>
      <c r="O140" s="199" t="n">
        <f aca="false">F140-N140</f>
        <v>0</v>
      </c>
      <c r="P140" s="200" t="n">
        <f aca="false">IFERROR(O140/F140,0)</f>
        <v>0</v>
      </c>
      <c r="Q140" s="211" t="str">
        <f aca="false">IF(AND(F140&lt;&gt;0,R140=0),"N","Y")</f>
        <v>Y</v>
      </c>
      <c r="R140" s="202" t="n">
        <f aca="false">INDEX(_Rge_Data_3rd_CY,$B140,R$1)</f>
        <v>0</v>
      </c>
      <c r="S140" s="202" t="n">
        <f aca="false" t="array" ref="S140:S140">INDEX(_Rge_Data_3rd_CY,$B140,S$1)</f>
        <v>0</v>
      </c>
      <c r="T140" s="202" t="n">
        <f aca="false" t="array" ref="T140:T140">INDEX(_Rge_Data_3rd_CY,$B140,T$1)</f>
        <v>0</v>
      </c>
      <c r="U140" s="202" t="n">
        <f aca="false" t="array" ref="U140:U140">INDEX(_Rge_Data_3rd_CY,$B140,U$1)</f>
        <v>0</v>
      </c>
      <c r="V140" s="202" t="n">
        <f aca="false" t="array" ref="V140:V140">INDEX(_Rge_Data_3rd_CY,$B140,V$1)</f>
        <v>0</v>
      </c>
      <c r="W140" s="202" t="n">
        <f aca="false" t="array" ref="W140:W140">INDEX(_Rge_Data_3rd_CY,$B140,W$1)</f>
        <v>0</v>
      </c>
      <c r="X140" s="202" t="n">
        <f aca="false">INDEX(_Rge_Data_3rd_CY,$B140,X$1)</f>
        <v>0</v>
      </c>
      <c r="Y140" s="202" t="n">
        <f aca="false" t="array" ref="Y140:Y140">INDEX(_Rge_Data_3rd_CY,$B140,Y$1)</f>
        <v>0</v>
      </c>
      <c r="Z140" s="202" t="n">
        <f aca="false" t="array" ref="Z140:Z140">INDEX(_Rge_Data_3rd_CY,$B140,Z$1)</f>
        <v>0</v>
      </c>
      <c r="AA140" s="202" t="n">
        <f aca="false">R140-Z140</f>
        <v>0</v>
      </c>
      <c r="AB140" s="203" t="n">
        <f aca="false">IFERROR(AA140/R140,)</f>
        <v>0</v>
      </c>
      <c r="AC140" s="212" t="n">
        <f aca="false">INDEX(_Rge_Data_3rd_CY,$B140,AC$1)</f>
        <v>0</v>
      </c>
      <c r="AD140" s="212" t="n">
        <f aca="false" t="array" ref="AD140:AD140">INDEX(_Rge_Data_3rd_CY,$B140,AD$1)</f>
        <v>0</v>
      </c>
      <c r="AE140" s="212" t="n">
        <f aca="false" t="array" ref="AE140:AE140">INDEX(_Rge_Data_3rd_CY,$B140,AE$1)</f>
        <v>0</v>
      </c>
      <c r="AF140" s="212" t="n">
        <f aca="false" t="array" ref="AF140:AF140">INDEX(_Rge_Data_3rd_CY,$B140,AF$1)</f>
        <v>0</v>
      </c>
      <c r="AG140" s="212" t="n">
        <f aca="false" t="array" ref="AG140:AG140">INDEX(_Rge_Data_3rd_CY,$B140,AG$1)</f>
        <v>0</v>
      </c>
      <c r="AH140" s="212" t="n">
        <f aca="false" t="array" ref="AH140:AH140">INDEX(_Rge_Data_3rd_CY,$B140,AH$1)</f>
        <v>0</v>
      </c>
      <c r="AI140" s="212" t="n">
        <f aca="false">INDEX(_Rge_Data_3rd_CY,$B140,AI$1)</f>
        <v>0</v>
      </c>
      <c r="AJ140" s="212" t="n">
        <f aca="false" t="array" ref="AJ140:AJ140">INDEX(_Rge_Data_3rd_CY,$B140,AJ$1)</f>
        <v>0</v>
      </c>
      <c r="AK140" s="212" t="n">
        <f aca="false" t="array" ref="AK140:AK140">INDEX(_Rge_Data_3rd_CY,$B140,AK$1)</f>
        <v>0</v>
      </c>
      <c r="AL140" s="212" t="n">
        <f aca="false">AK140+AN140+AO140</f>
        <v>0</v>
      </c>
      <c r="AM140" s="213" t="n">
        <f aca="false">IFERROR(AK140/Z140,0)</f>
        <v>0</v>
      </c>
      <c r="AN140" s="214" t="n">
        <f aca="false">IFERROR(IF(AND($E140="OPEN",$AA140&gt;0),$AA140*_SoP*$AM140,IF(AND($E140="CLOSED",$AA140&gt;0),$AA140*_SoL*$AM140,0)),0)</f>
        <v>0</v>
      </c>
      <c r="AO140" s="214" t="n">
        <f aca="false">IFERROR(IF($AA140&lt;0,$AA140*_SoL,0),0)</f>
        <v>0</v>
      </c>
      <c r="AP140" s="215" t="n">
        <f aca="false">AK140+AN140</f>
        <v>0</v>
      </c>
      <c r="AQ140" s="215" t="n">
        <f aca="false">AC140-AO140</f>
        <v>0</v>
      </c>
      <c r="AR140" s="215" t="n">
        <f aca="false">AP140-AQ140</f>
        <v>0</v>
      </c>
      <c r="AS140" s="215" t="n">
        <f aca="false">IF($AR140&gt;=0,$AR140,0)</f>
        <v>0</v>
      </c>
      <c r="AT140" s="215" t="n">
        <f aca="false">IF($AR140&lt;=0,-$AR140,0)</f>
        <v>-0</v>
      </c>
      <c r="AU140" s="214" t="n">
        <f aca="false">IF((R140-AC140)&lt;0,0,R140-AC140)</f>
        <v>0</v>
      </c>
      <c r="AV140" s="214" t="n">
        <f aca="false">IF(AM140&gt;1,0,R140-AM140*R140)</f>
        <v>0</v>
      </c>
      <c r="AW140" s="216"/>
    </row>
    <row r="141" customFormat="false" ht="24.75" hidden="false" customHeight="true" outlineLevel="0" collapsed="false">
      <c r="A141" s="166"/>
      <c r="B141" s="208" t="n">
        <f aca="false">B140+1</f>
        <v>134</v>
      </c>
      <c r="C141" s="166"/>
      <c r="D141" s="209" t="str">
        <f aca="false" t="array" ref="D141:D141">INDEX(_Rge_Projectdata_3rd,$B141,MATCH("Project-ID",_Rge_Headline_Projectdata,0))</f>
        <v>P903757</v>
      </c>
      <c r="E141" s="210" t="str">
        <f aca="false" t="array" ref="E141:E141">INDEX(_Rge_Data_3rd_CY,$B141,E$1)</f>
        <v>Open</v>
      </c>
      <c r="F141" s="199" t="n">
        <f aca="false">INDEX(_Rge_Data_3rd_CY,$B141,F$1)</f>
        <v>0</v>
      </c>
      <c r="G141" s="199" t="n">
        <f aca="false" t="array" ref="G141:G141">INDEX(_Rge_Data_3rd_CY,$B141,G$1)</f>
        <v>0</v>
      </c>
      <c r="H141" s="199" t="n">
        <f aca="false" t="array" ref="H141:H141">INDEX(_Rge_Data_3rd_CY,$B141,H$1)</f>
        <v>0</v>
      </c>
      <c r="I141" s="199" t="n">
        <f aca="false" t="array" ref="I141:I141">INDEX(_Rge_Data_3rd_CY,$B141,I$1)</f>
        <v>0</v>
      </c>
      <c r="J141" s="199" t="n">
        <f aca="false" t="array" ref="J141:J141">INDEX(_Rge_Data_3rd_CY,$B141,J$1)</f>
        <v>0</v>
      </c>
      <c r="K141" s="199" t="n">
        <f aca="false" t="array" ref="K141:K141">INDEX(_Rge_Data_3rd_CY,$B141,K$1)</f>
        <v>0</v>
      </c>
      <c r="L141" s="199" t="n">
        <f aca="false">INDEX(_Rge_Data_3rd_CY,$B141,L$1)</f>
        <v>0</v>
      </c>
      <c r="M141" s="199" t="n">
        <f aca="false" t="array" ref="M141:M141">INDEX(_Rge_Data_3rd_CY,$B141,M$1)</f>
        <v>0</v>
      </c>
      <c r="N141" s="199" t="n">
        <f aca="false" t="array" ref="N141:N141">INDEX(_Rge_Data_3rd_CY,$B141,N$1)</f>
        <v>0</v>
      </c>
      <c r="O141" s="199" t="n">
        <f aca="false">F141-N141</f>
        <v>0</v>
      </c>
      <c r="P141" s="200" t="n">
        <f aca="false">IFERROR(O141/F141,0)</f>
        <v>0</v>
      </c>
      <c r="Q141" s="211" t="str">
        <f aca="false">IF(AND(F141&lt;&gt;0,R141=0),"N","Y")</f>
        <v>Y</v>
      </c>
      <c r="R141" s="202" t="n">
        <f aca="false" t="array" ref="R141:R141">INDEX(_Rge_Data_3rd_CY,$B141,R$1)</f>
        <v>9000</v>
      </c>
      <c r="S141" s="202" t="n">
        <f aca="false" t="array" ref="S141:S141">INDEX(_Rge_Data_3rd_CY,$B141,S$1)</f>
        <v>4500</v>
      </c>
      <c r="T141" s="202" t="n">
        <f aca="false" t="array" ref="T141:T141">INDEX(_Rge_Data_3rd_CY,$B141,T$1)</f>
        <v>650</v>
      </c>
      <c r="U141" s="202" t="n">
        <f aca="false" t="array" ref="U141:U141">INDEX(_Rge_Data_3rd_CY,$B141,U$1)</f>
        <v>0</v>
      </c>
      <c r="V141" s="202" t="n">
        <f aca="false" t="array" ref="V141:V141">INDEX(_Rge_Data_3rd_CY,$B141,V$1)</f>
        <v>0</v>
      </c>
      <c r="W141" s="202" t="n">
        <f aca="false" t="array" ref="W141:W141">INDEX(_Rge_Data_3rd_CY,$B141,W$1)</f>
        <v>0</v>
      </c>
      <c r="X141" s="202" t="n">
        <f aca="false">INDEX(_Rge_Data_3rd_CY,$B141,X$1)</f>
        <v>0</v>
      </c>
      <c r="Y141" s="202" t="n">
        <f aca="false" t="array" ref="Y141:Y141">INDEX(_Rge_Data_3rd_CY,$B141,Y$1)</f>
        <v>0</v>
      </c>
      <c r="Z141" s="202" t="n">
        <f aca="false" t="array" ref="Z141:Z141">INDEX(_Rge_Data_3rd_CY,$B141,Z$1)</f>
        <v>5150</v>
      </c>
      <c r="AA141" s="202" t="n">
        <f aca="false">R141-Z141</f>
        <v>3850</v>
      </c>
      <c r="AB141" s="203" t="n">
        <f aca="false">IFERROR(AA141/R141,)</f>
        <v>0.427777777777778</v>
      </c>
      <c r="AC141" s="212" t="n">
        <f aca="false" t="array" ref="AC141:AC141">INDEX(_Rge_Data_3rd_CY,$B141,AC$1)</f>
        <v>0</v>
      </c>
      <c r="AD141" s="212" t="n">
        <f aca="false" t="array" ref="AD141:AD141">INDEX(_Rge_Data_3rd_CY,$B141,AD$1)</f>
        <v>0</v>
      </c>
      <c r="AE141" s="212" t="n">
        <f aca="false" t="array" ref="AE141:AE141">INDEX(_Rge_Data_3rd_CY,$B141,AE$1)</f>
        <v>420</v>
      </c>
      <c r="AF141" s="212" t="n">
        <f aca="false" t="array" ref="AF141:AF141">INDEX(_Rge_Data_3rd_CY,$B141,AF$1)</f>
        <v>0</v>
      </c>
      <c r="AG141" s="212" t="n">
        <f aca="false" t="array" ref="AG141:AG141">INDEX(_Rge_Data_3rd_CY,$B141,AG$1)</f>
        <v>0</v>
      </c>
      <c r="AH141" s="212" t="n">
        <f aca="false" t="array" ref="AH141:AH141">INDEX(_Rge_Data_3rd_CY,$B141,AH$1)</f>
        <v>0</v>
      </c>
      <c r="AI141" s="212" t="n">
        <f aca="false">INDEX(_Rge_Data_3rd_CY,$B141,AI$1)</f>
        <v>0</v>
      </c>
      <c r="AJ141" s="212" t="n">
        <f aca="false" t="array" ref="AJ141:AJ141">INDEX(_Rge_Data_3rd_CY,$B141,AJ$1)</f>
        <v>0</v>
      </c>
      <c r="AK141" s="212" t="n">
        <f aca="false" t="array" ref="AK141:AK141">INDEX(_Rge_Data_3rd_CY,$B141,AK$1)</f>
        <v>420</v>
      </c>
      <c r="AL141" s="212" t="n">
        <f aca="false">AK141+AN141+AO141</f>
        <v>718.2815534</v>
      </c>
      <c r="AM141" s="213" t="n">
        <f aca="false">IFERROR(AK141/Z141,0)</f>
        <v>0.0815533980582524</v>
      </c>
      <c r="AN141" s="214" t="n">
        <f aca="false">IFERROR(IF(AND($E141="OPEN",$AA141&gt;0),$AA141*_SoP*$AM141,IF(AND($E141="CLOSED",$AA141&gt;0),$AA141*_SoL*$AM141,0)),0)</f>
        <v>298.2815534</v>
      </c>
      <c r="AO141" s="214" t="n">
        <f aca="false">IFERROR(IF($AA141&lt;0,$AA141*_SoL,0),0)</f>
        <v>0</v>
      </c>
      <c r="AP141" s="215" t="n">
        <f aca="false">AK141+AN141</f>
        <v>718.2815534</v>
      </c>
      <c r="AQ141" s="215" t="n">
        <f aca="false">AC141-AO141</f>
        <v>0</v>
      </c>
      <c r="AR141" s="215" t="n">
        <f aca="false">AP141-AQ141</f>
        <v>718.2815534</v>
      </c>
      <c r="AS141" s="215" t="n">
        <f aca="false">IF($AR141&gt;=0,$AR141,0)</f>
        <v>718.2815534</v>
      </c>
      <c r="AT141" s="215" t="n">
        <f aca="false">IF($AR141&lt;=0,-$AR141,0)</f>
        <v>0</v>
      </c>
      <c r="AU141" s="214" t="n">
        <f aca="false">IF((R141-AC141)&lt;0,0,R141-AC141)</f>
        <v>9000</v>
      </c>
      <c r="AV141" s="214" t="n">
        <f aca="false">IF(AM141&gt;1,0,R141-AM141*R141)</f>
        <v>8266.01941747573</v>
      </c>
      <c r="AW141" s="216"/>
    </row>
    <row r="142" customFormat="false" ht="24.75" hidden="false" customHeight="true" outlineLevel="0" collapsed="false">
      <c r="A142" s="166"/>
      <c r="B142" s="208" t="n">
        <f aca="false">B141+1</f>
        <v>135</v>
      </c>
      <c r="C142" s="166"/>
      <c r="D142" s="209" t="str">
        <f aca="false" t="array" ref="D142:D142">INDEX(_Rge_Projectdata_3rd,$B142,MATCH("Project-ID",_Rge_Headline_Projectdata,0))</f>
        <v>P903758</v>
      </c>
      <c r="E142" s="210" t="str">
        <f aca="false" t="array" ref="E142:E142">INDEX(_Rge_Data_3rd_CY,$B142,E$1)</f>
        <v>Open</v>
      </c>
      <c r="F142" s="199" t="n">
        <f aca="false">INDEX(_Rge_Data_3rd_CY,$B142,F$1)</f>
        <v>0</v>
      </c>
      <c r="G142" s="199" t="n">
        <f aca="false" t="array" ref="G142:G142">INDEX(_Rge_Data_3rd_CY,$B142,G$1)</f>
        <v>0</v>
      </c>
      <c r="H142" s="199" t="n">
        <f aca="false" t="array" ref="H142:H142">INDEX(_Rge_Data_3rd_CY,$B142,H$1)</f>
        <v>0</v>
      </c>
      <c r="I142" s="199" t="n">
        <f aca="false" t="array" ref="I142:I142">INDEX(_Rge_Data_3rd_CY,$B142,I$1)</f>
        <v>0</v>
      </c>
      <c r="J142" s="199" t="n">
        <f aca="false" t="array" ref="J142:J142">INDEX(_Rge_Data_3rd_CY,$B142,J$1)</f>
        <v>0</v>
      </c>
      <c r="K142" s="199" t="n">
        <f aca="false" t="array" ref="K142:K142">INDEX(_Rge_Data_3rd_CY,$B142,K$1)</f>
        <v>0</v>
      </c>
      <c r="L142" s="199" t="n">
        <f aca="false">INDEX(_Rge_Data_3rd_CY,$B142,L$1)</f>
        <v>0</v>
      </c>
      <c r="M142" s="199" t="n">
        <f aca="false" t="array" ref="M142:M142">INDEX(_Rge_Data_3rd_CY,$B142,M$1)</f>
        <v>0</v>
      </c>
      <c r="N142" s="199" t="n">
        <f aca="false" t="array" ref="N142:N142">INDEX(_Rge_Data_3rd_CY,$B142,N$1)</f>
        <v>0</v>
      </c>
      <c r="O142" s="199" t="n">
        <f aca="false">F142-N142</f>
        <v>0</v>
      </c>
      <c r="P142" s="200" t="n">
        <f aca="false">IFERROR(O142/F142,0)</f>
        <v>0</v>
      </c>
      <c r="Q142" s="211" t="str">
        <f aca="false">IF(AND(F142&lt;&gt;0,R142=0),"N","Y")</f>
        <v>Y</v>
      </c>
      <c r="R142" s="202" t="n">
        <f aca="false" t="array" ref="R142:R142">INDEX(_Rge_Data_3rd_CY,$B142,R$1)</f>
        <v>1981.75</v>
      </c>
      <c r="S142" s="202" t="n">
        <f aca="false" t="array" ref="S142:S142">INDEX(_Rge_Data_3rd_CY,$B142,S$1)</f>
        <v>599.25</v>
      </c>
      <c r="T142" s="202" t="n">
        <f aca="false" t="array" ref="T142:T142">INDEX(_Rge_Data_3rd_CY,$B142,T$1)</f>
        <v>130</v>
      </c>
      <c r="U142" s="202" t="n">
        <f aca="false" t="array" ref="U142:U142">INDEX(_Rge_Data_3rd_CY,$B142,U$1)</f>
        <v>400</v>
      </c>
      <c r="V142" s="202" t="n">
        <f aca="false" t="array" ref="V142:V142">INDEX(_Rge_Data_3rd_CY,$B142,V$1)</f>
        <v>0</v>
      </c>
      <c r="W142" s="202" t="n">
        <f aca="false" t="array" ref="W142:W142">INDEX(_Rge_Data_3rd_CY,$B142,W$1)</f>
        <v>0</v>
      </c>
      <c r="X142" s="202" t="n">
        <f aca="false">INDEX(_Rge_Data_3rd_CY,$B142,X$1)</f>
        <v>0</v>
      </c>
      <c r="Y142" s="202" t="n">
        <f aca="false" t="array" ref="Y142:Y142">INDEX(_Rge_Data_3rd_CY,$B142,Y$1)</f>
        <v>0</v>
      </c>
      <c r="Z142" s="202" t="n">
        <f aca="false" t="array" ref="Z142:Z142">INDEX(_Rge_Data_3rd_CY,$B142,Z$1)</f>
        <v>1129.25</v>
      </c>
      <c r="AA142" s="202" t="n">
        <f aca="false">R142-Z142</f>
        <v>852.5</v>
      </c>
      <c r="AB142" s="203" t="n">
        <f aca="false">IFERROR(AA142/R142,)</f>
        <v>0.430175350069383</v>
      </c>
      <c r="AC142" s="212" t="n">
        <f aca="false" t="array" ref="AC142:AC142">INDEX(_Rge_Data_3rd_CY,$B142,AC$1)</f>
        <v>0</v>
      </c>
      <c r="AD142" s="212" t="n">
        <f aca="false" t="array" ref="AD142:AD142">INDEX(_Rge_Data_3rd_CY,$B142,AD$1)</f>
        <v>0</v>
      </c>
      <c r="AE142" s="212" t="n">
        <f aca="false" t="array" ref="AE142:AE142">INDEX(_Rge_Data_3rd_CY,$B142,AE$1)</f>
        <v>30</v>
      </c>
      <c r="AF142" s="212" t="n">
        <f aca="false" t="array" ref="AF142:AF142">INDEX(_Rge_Data_3rd_CY,$B142,AF$1)</f>
        <v>0</v>
      </c>
      <c r="AG142" s="212" t="n">
        <f aca="false" t="array" ref="AG142:AG142">INDEX(_Rge_Data_3rd_CY,$B142,AG$1)</f>
        <v>0</v>
      </c>
      <c r="AH142" s="212" t="n">
        <f aca="false" t="array" ref="AH142:AH142">INDEX(_Rge_Data_3rd_CY,$B142,AH$1)</f>
        <v>0</v>
      </c>
      <c r="AI142" s="212" t="n">
        <f aca="false">INDEX(_Rge_Data_3rd_CY,$B142,AI$1)</f>
        <v>0</v>
      </c>
      <c r="AJ142" s="212" t="n">
        <f aca="false" t="array" ref="AJ142:AJ142">INDEX(_Rge_Data_3rd_CY,$B142,AJ$1)</f>
        <v>0</v>
      </c>
      <c r="AK142" s="212" t="n">
        <f aca="false" t="array" ref="AK142:AK142">INDEX(_Rge_Data_3rd_CY,$B142,AK$1)</f>
        <v>30</v>
      </c>
      <c r="AL142" s="212" t="n">
        <f aca="false">AK142+AN142+AO142</f>
        <v>51.51538632</v>
      </c>
      <c r="AM142" s="213" t="n">
        <f aca="false">IFERROR(AK142/Z142,0)</f>
        <v>0.0265663050697366</v>
      </c>
      <c r="AN142" s="214" t="n">
        <f aca="false">IFERROR(IF(AND($E142="OPEN",$AA142&gt;0),$AA142*_SoP*$AM142,IF(AND($E142="CLOSED",$AA142&gt;0),$AA142*_SoL*$AM142,0)),0)</f>
        <v>21.51538632</v>
      </c>
      <c r="AO142" s="214" t="n">
        <f aca="false">IFERROR(IF($AA142&lt;0,$AA142*_SoL,0),0)</f>
        <v>0</v>
      </c>
      <c r="AP142" s="215" t="n">
        <f aca="false">AK142+AN142</f>
        <v>51.51538632</v>
      </c>
      <c r="AQ142" s="215" t="n">
        <f aca="false">AC142-AO142</f>
        <v>0</v>
      </c>
      <c r="AR142" s="215" t="n">
        <f aca="false">AP142-AQ142</f>
        <v>51.51538632</v>
      </c>
      <c r="AS142" s="215" t="n">
        <f aca="false">IF($AR142&gt;=0,$AR142,0)</f>
        <v>51.51538632</v>
      </c>
      <c r="AT142" s="215" t="n">
        <f aca="false">IF($AR142&lt;=0,-$AR142,0)</f>
        <v>0</v>
      </c>
      <c r="AU142" s="214" t="n">
        <f aca="false">IF((R142-AC142)&lt;0,0,R142-AC142)</f>
        <v>1981.75</v>
      </c>
      <c r="AV142" s="214" t="n">
        <f aca="false">IF(AM142&gt;1,0,R142-AM142*R142)</f>
        <v>1929.10222492805</v>
      </c>
      <c r="AW142" s="216"/>
    </row>
    <row r="143" customFormat="false" ht="24.75" hidden="false" customHeight="true" outlineLevel="0" collapsed="false">
      <c r="A143" s="166"/>
      <c r="B143" s="208" t="n">
        <f aca="false">B142+1</f>
        <v>136</v>
      </c>
      <c r="C143" s="166"/>
      <c r="D143" s="209" t="str">
        <f aca="false" t="array" ref="D143:D143">INDEX(_Rge_Projectdata_3rd,$B143,MATCH("Project-ID",_Rge_Headline_Projectdata,0))</f>
        <v>P903759</v>
      </c>
      <c r="E143" s="210" t="str">
        <f aca="false" t="array" ref="E143:E143">INDEX(_Rge_Data_3rd_CY,$B143,E$1)</f>
        <v>Open</v>
      </c>
      <c r="F143" s="199" t="n">
        <f aca="false">INDEX(_Rge_Data_3rd_CY,$B143,F$1)</f>
        <v>0</v>
      </c>
      <c r="G143" s="199" t="n">
        <f aca="false" t="array" ref="G143:G143">INDEX(_Rge_Data_3rd_CY,$B143,G$1)</f>
        <v>0</v>
      </c>
      <c r="H143" s="199" t="n">
        <f aca="false" t="array" ref="H143:H143">INDEX(_Rge_Data_3rd_CY,$B143,H$1)</f>
        <v>0</v>
      </c>
      <c r="I143" s="199" t="n">
        <f aca="false" t="array" ref="I143:I143">INDEX(_Rge_Data_3rd_CY,$B143,I$1)</f>
        <v>0</v>
      </c>
      <c r="J143" s="199" t="n">
        <f aca="false" t="array" ref="J143:J143">INDEX(_Rge_Data_3rd_CY,$B143,J$1)</f>
        <v>0</v>
      </c>
      <c r="K143" s="199" t="n">
        <f aca="false" t="array" ref="K143:K143">INDEX(_Rge_Data_3rd_CY,$B143,K$1)</f>
        <v>0</v>
      </c>
      <c r="L143" s="199" t="n">
        <f aca="false">INDEX(_Rge_Data_3rd_CY,$B143,L$1)</f>
        <v>0</v>
      </c>
      <c r="M143" s="199" t="n">
        <f aca="false" t="array" ref="M143:M143">INDEX(_Rge_Data_3rd_CY,$B143,M$1)</f>
        <v>0</v>
      </c>
      <c r="N143" s="199" t="n">
        <f aca="false" t="array" ref="N143:N143">INDEX(_Rge_Data_3rd_CY,$B143,N$1)</f>
        <v>0</v>
      </c>
      <c r="O143" s="199" t="n">
        <f aca="false">F143-N143</f>
        <v>0</v>
      </c>
      <c r="P143" s="200" t="n">
        <f aca="false">IFERROR(O143/F143,0)</f>
        <v>0</v>
      </c>
      <c r="Q143" s="211" t="str">
        <f aca="false">IF(AND(F143&lt;&gt;0,R143=0),"N","Y")</f>
        <v>Y</v>
      </c>
      <c r="R143" s="202" t="n">
        <f aca="false" t="array" ref="R143:R143">INDEX(_Rge_Data_3rd_CY,$B143,R$1)</f>
        <v>33839.21</v>
      </c>
      <c r="S143" s="202" t="n">
        <f aca="false" t="array" ref="S143:S143">INDEX(_Rge_Data_3rd_CY,$B143,S$1)</f>
        <v>5506.5</v>
      </c>
      <c r="T143" s="202" t="n">
        <f aca="false" t="array" ref="T143:T143">INDEX(_Rge_Data_3rd_CY,$B143,T$1)</f>
        <v>0</v>
      </c>
      <c r="U143" s="202" t="n">
        <f aca="false" t="array" ref="U143:U143">INDEX(_Rge_Data_3rd_CY,$B143,U$1)</f>
        <v>0</v>
      </c>
      <c r="V143" s="202" t="n">
        <f aca="false" t="array" ref="V143:V143">INDEX(_Rge_Data_3rd_CY,$B143,V$1)</f>
        <v>15994.58</v>
      </c>
      <c r="W143" s="202" t="n">
        <f aca="false" t="array" ref="W143:W143">INDEX(_Rge_Data_3rd_CY,$B143,W$1)</f>
        <v>0</v>
      </c>
      <c r="X143" s="202" t="n">
        <f aca="false">INDEX(_Rge_Data_3rd_CY,$B143,X$1)</f>
        <v>0</v>
      </c>
      <c r="Y143" s="202" t="n">
        <f aca="false" t="array" ref="Y143:Y143">INDEX(_Rge_Data_3rd_CY,$B143,Y$1)</f>
        <v>0</v>
      </c>
      <c r="Z143" s="202" t="n">
        <f aca="false" t="array" ref="Z143:Z143">INDEX(_Rge_Data_3rd_CY,$B143,Z$1)</f>
        <v>21501.08</v>
      </c>
      <c r="AA143" s="202" t="n">
        <f aca="false">R143-Z143</f>
        <v>12338.13</v>
      </c>
      <c r="AB143" s="203" t="n">
        <f aca="false">IFERROR(AA143/R143,)</f>
        <v>0.364610462241878</v>
      </c>
      <c r="AC143" s="212" t="n">
        <f aca="false" t="array" ref="AC143:AC143">INDEX(_Rge_Data_3rd_CY,$B143,AC$1)</f>
        <v>0</v>
      </c>
      <c r="AD143" s="212" t="n">
        <f aca="false" t="array" ref="AD143:AD143">INDEX(_Rge_Data_3rd_CY,$B143,AD$1)</f>
        <v>70.68</v>
      </c>
      <c r="AE143" s="212" t="n">
        <f aca="false" t="array" ref="AE143:AE143">INDEX(_Rge_Data_3rd_CY,$B143,AE$1)</f>
        <v>0</v>
      </c>
      <c r="AF143" s="212" t="n">
        <f aca="false" t="array" ref="AF143:AF143">INDEX(_Rge_Data_3rd_CY,$B143,AF$1)</f>
        <v>0</v>
      </c>
      <c r="AG143" s="212" t="n">
        <f aca="false" t="array" ref="AG143:AG143">INDEX(_Rge_Data_3rd_CY,$B143,AG$1)</f>
        <v>0</v>
      </c>
      <c r="AH143" s="212" t="n">
        <f aca="false" t="array" ref="AH143:AH143">INDEX(_Rge_Data_3rd_CY,$B143,AH$1)</f>
        <v>0</v>
      </c>
      <c r="AI143" s="212" t="n">
        <f aca="false">INDEX(_Rge_Data_3rd_CY,$B143,AI$1)</f>
        <v>0</v>
      </c>
      <c r="AJ143" s="212" t="n">
        <f aca="false" t="array" ref="AJ143:AJ143">INDEX(_Rge_Data_3rd_CY,$B143,AJ$1)</f>
        <v>0</v>
      </c>
      <c r="AK143" s="212" t="n">
        <f aca="false" t="array" ref="AK143:AK143">INDEX(_Rge_Data_3rd_CY,$B143,AK$1)</f>
        <v>70.68</v>
      </c>
      <c r="AL143" s="212" t="n">
        <f aca="false">AK143+AN143+AO143</f>
        <v>109.21090528</v>
      </c>
      <c r="AM143" s="213" t="n">
        <f aca="false">IFERROR(AK143/Z143,0)</f>
        <v>0.00328727673214555</v>
      </c>
      <c r="AN143" s="214" t="n">
        <f aca="false">IFERROR(IF(AND($E143="OPEN",$AA143&gt;0),$AA143*_SoP*$AM143,IF(AND($E143="CLOSED",$AA143&gt;0),$AA143*_SoL*$AM143,0)),0)</f>
        <v>38.53090528</v>
      </c>
      <c r="AO143" s="214" t="n">
        <f aca="false">IFERROR(IF($AA143&lt;0,$AA143*_SoL,0),0)</f>
        <v>0</v>
      </c>
      <c r="AP143" s="215" t="n">
        <f aca="false">AK143+AN143</f>
        <v>109.21090528</v>
      </c>
      <c r="AQ143" s="215" t="n">
        <f aca="false">AC143-AO143</f>
        <v>0</v>
      </c>
      <c r="AR143" s="215" t="n">
        <f aca="false">AP143-AQ143</f>
        <v>109.21090528</v>
      </c>
      <c r="AS143" s="215" t="n">
        <f aca="false">IF($AR143&gt;=0,$AR143,0)</f>
        <v>109.21090528</v>
      </c>
      <c r="AT143" s="215" t="n">
        <f aca="false">IF($AR143&lt;=0,-$AR143,0)</f>
        <v>0</v>
      </c>
      <c r="AU143" s="214" t="n">
        <f aca="false">IF((R143-AC143)&lt;0,0,R143-AC143)</f>
        <v>33839.21</v>
      </c>
      <c r="AV143" s="214" t="n">
        <f aca="false">IF(AM143&gt;1,0,R143-AM143*R143)</f>
        <v>33727.9711523328</v>
      </c>
      <c r="AW143" s="216"/>
    </row>
    <row r="144" customFormat="false" ht="24.75" hidden="false" customHeight="true" outlineLevel="0" collapsed="false">
      <c r="A144" s="166"/>
      <c r="B144" s="208" t="n">
        <f aca="false">B143+1</f>
        <v>137</v>
      </c>
      <c r="C144" s="166"/>
      <c r="D144" s="209" t="str">
        <f aca="false" t="array" ref="D144:D144">INDEX(_Rge_Projectdata_3rd,$B144,MATCH("Project-ID",_Rge_Headline_Projectdata,0))</f>
        <v>P903761</v>
      </c>
      <c r="E144" s="210" t="str">
        <f aca="false" t="array" ref="E144:E144">INDEX(_Rge_Data_3rd_CY,$B144,E$1)</f>
        <v>Closed</v>
      </c>
      <c r="F144" s="199" t="n">
        <f aca="false">INDEX(_Rge_Data_3rd_CY,$B144,F$1)</f>
        <v>0</v>
      </c>
      <c r="G144" s="199" t="n">
        <f aca="false" t="array" ref="G144:G144">INDEX(_Rge_Data_3rd_CY,$B144,G$1)</f>
        <v>0</v>
      </c>
      <c r="H144" s="199" t="n">
        <f aca="false" t="array" ref="H144:H144">INDEX(_Rge_Data_3rd_CY,$B144,H$1)</f>
        <v>0</v>
      </c>
      <c r="I144" s="199" t="n">
        <f aca="false" t="array" ref="I144:I144">INDEX(_Rge_Data_3rd_CY,$B144,I$1)</f>
        <v>0</v>
      </c>
      <c r="J144" s="199" t="n">
        <f aca="false" t="array" ref="J144:J144">INDEX(_Rge_Data_3rd_CY,$B144,J$1)</f>
        <v>0</v>
      </c>
      <c r="K144" s="199" t="n">
        <f aca="false" t="array" ref="K144:K144">INDEX(_Rge_Data_3rd_CY,$B144,K$1)</f>
        <v>0</v>
      </c>
      <c r="L144" s="199" t="n">
        <f aca="false">INDEX(_Rge_Data_3rd_CY,$B144,L$1)</f>
        <v>0</v>
      </c>
      <c r="M144" s="199" t="n">
        <f aca="false" t="array" ref="M144:M144">INDEX(_Rge_Data_3rd_CY,$B144,M$1)</f>
        <v>0</v>
      </c>
      <c r="N144" s="199" t="n">
        <f aca="false" t="array" ref="N144:N144">INDEX(_Rge_Data_3rd_CY,$B144,N$1)</f>
        <v>0</v>
      </c>
      <c r="O144" s="199" t="n">
        <f aca="false">F144-N144</f>
        <v>0</v>
      </c>
      <c r="P144" s="200" t="n">
        <f aca="false">IFERROR(O144/F144,0)</f>
        <v>0</v>
      </c>
      <c r="Q144" s="211" t="str">
        <f aca="false">IF(AND(F144&lt;&gt;0,R144=0),"N","Y")</f>
        <v>Y</v>
      </c>
      <c r="R144" s="202" t="n">
        <f aca="false" t="array" ref="R144:R144">INDEX(_Rge_Data_3rd_CY,$B144,R$1)</f>
        <v>1680</v>
      </c>
      <c r="S144" s="202" t="n">
        <f aca="false" t="array" ref="S144:S144">INDEX(_Rge_Data_3rd_CY,$B144,S$1)</f>
        <v>0</v>
      </c>
      <c r="T144" s="202" t="n">
        <f aca="false" t="array" ref="T144:T144">INDEX(_Rge_Data_3rd_CY,$B144,T$1)</f>
        <v>0</v>
      </c>
      <c r="U144" s="202" t="n">
        <f aca="false" t="array" ref="U144:U144">INDEX(_Rge_Data_3rd_CY,$B144,U$1)</f>
        <v>0</v>
      </c>
      <c r="V144" s="202" t="n">
        <f aca="false" t="array" ref="V144:V144">INDEX(_Rge_Data_3rd_CY,$B144,V$1)</f>
        <v>0</v>
      </c>
      <c r="W144" s="202" t="n">
        <f aca="false" t="array" ref="W144:W144">INDEX(_Rge_Data_3rd_CY,$B144,W$1)</f>
        <v>0</v>
      </c>
      <c r="X144" s="202" t="n">
        <f aca="false">INDEX(_Rge_Data_3rd_CY,$B144,X$1)</f>
        <v>0</v>
      </c>
      <c r="Y144" s="202" t="n">
        <f aca="false" t="array" ref="Y144:Y144">INDEX(_Rge_Data_3rd_CY,$B144,Y$1)</f>
        <v>0</v>
      </c>
      <c r="Z144" s="202" t="n">
        <f aca="false" t="array" ref="Z144:Z144">INDEX(_Rge_Data_3rd_CY,$B144,Z$1)</f>
        <v>0</v>
      </c>
      <c r="AA144" s="202" t="n">
        <f aca="false">R144-Z144</f>
        <v>1680</v>
      </c>
      <c r="AB144" s="203" t="n">
        <f aca="false">IFERROR(AA144/R144,)</f>
        <v>1</v>
      </c>
      <c r="AC144" s="212" t="n">
        <f aca="false" t="array" ref="AC144:AC144">INDEX(_Rge_Data_3rd_CY,$B144,AC$1)</f>
        <v>1680</v>
      </c>
      <c r="AD144" s="212" t="n">
        <f aca="false" t="array" ref="AD144:AD144">INDEX(_Rge_Data_3rd_CY,$B144,AD$1)</f>
        <v>0</v>
      </c>
      <c r="AE144" s="212" t="n">
        <f aca="false" t="array" ref="AE144:AE144">INDEX(_Rge_Data_3rd_CY,$B144,AE$1)</f>
        <v>0</v>
      </c>
      <c r="AF144" s="212" t="n">
        <f aca="false" t="array" ref="AF144:AF144">INDEX(_Rge_Data_3rd_CY,$B144,AF$1)</f>
        <v>0</v>
      </c>
      <c r="AG144" s="212" t="n">
        <f aca="false" t="array" ref="AG144:AG144">INDEX(_Rge_Data_3rd_CY,$B144,AG$1)</f>
        <v>0</v>
      </c>
      <c r="AH144" s="212" t="n">
        <f aca="false" t="array" ref="AH144:AH144">INDEX(_Rge_Data_3rd_CY,$B144,AH$1)</f>
        <v>0</v>
      </c>
      <c r="AI144" s="212" t="n">
        <f aca="false">INDEX(_Rge_Data_3rd_CY,$B144,AI$1)</f>
        <v>0</v>
      </c>
      <c r="AJ144" s="212" t="n">
        <f aca="false" t="array" ref="AJ144:AJ144">INDEX(_Rge_Data_3rd_CY,$B144,AJ$1)</f>
        <v>0</v>
      </c>
      <c r="AK144" s="212" t="n">
        <f aca="false" t="array" ref="AK144:AK144">INDEX(_Rge_Data_3rd_CY,$B144,AK$1)</f>
        <v>0</v>
      </c>
      <c r="AL144" s="212" t="n">
        <f aca="false">AK144+AN144+AO144</f>
        <v>0</v>
      </c>
      <c r="AM144" s="213" t="n">
        <f aca="false">IFERROR(AK144/Z144,0)</f>
        <v>0</v>
      </c>
      <c r="AN144" s="214" t="n">
        <f aca="false">IFERROR(IF(AND($E144="OPEN",$AA144&gt;0),$AA144*_SoP*$AM144,IF(AND($E144="CLOSED",$AA144&gt;0),$AA144*_SoL*$AM144,0)),0)</f>
        <v>0</v>
      </c>
      <c r="AO144" s="214" t="n">
        <f aca="false">IFERROR(IF($AA144&lt;0,$AA144*_SoL,0),0)</f>
        <v>0</v>
      </c>
      <c r="AP144" s="215" t="n">
        <f aca="false">AK144+AN144</f>
        <v>0</v>
      </c>
      <c r="AQ144" s="215" t="n">
        <f aca="false">AC144-AO144</f>
        <v>1680</v>
      </c>
      <c r="AR144" s="215" t="n">
        <f aca="false">AP144-AQ144</f>
        <v>-1680</v>
      </c>
      <c r="AS144" s="215" t="n">
        <f aca="false">IF($AR144&gt;=0,$AR144,0)</f>
        <v>0</v>
      </c>
      <c r="AT144" s="215" t="n">
        <f aca="false">IF($AR144&lt;=0,-$AR144,0)</f>
        <v>1680</v>
      </c>
      <c r="AU144" s="214" t="n">
        <f aca="false">IF((R144-AC144)&lt;0,0,R144-AC144)</f>
        <v>0</v>
      </c>
      <c r="AV144" s="214" t="n">
        <f aca="false">IF(AM144&gt;1,0,R144-AM144*R144)</f>
        <v>1680</v>
      </c>
      <c r="AW144" s="216"/>
    </row>
    <row r="145" customFormat="false" ht="24.75" hidden="false" customHeight="true" outlineLevel="0" collapsed="false">
      <c r="A145" s="166"/>
      <c r="B145" s="208" t="n">
        <f aca="false">B144+1</f>
        <v>138</v>
      </c>
      <c r="C145" s="166"/>
      <c r="D145" s="209" t="str">
        <f aca="false" t="array" ref="D145:D145">INDEX(_Rge_Projectdata_3rd,$B145,MATCH("Project-ID",_Rge_Headline_Projectdata,0))</f>
        <v>P903762</v>
      </c>
      <c r="E145" s="210" t="str">
        <f aca="false" t="array" ref="E145:E145">INDEX(_Rge_Data_3rd_CY,$B145,E$1)</f>
        <v>Open</v>
      </c>
      <c r="F145" s="199" t="n">
        <f aca="false">INDEX(_Rge_Data_3rd_CY,$B145,F$1)</f>
        <v>0</v>
      </c>
      <c r="G145" s="199" t="n">
        <f aca="false" t="array" ref="G145:G145">INDEX(_Rge_Data_3rd_CY,$B145,G$1)</f>
        <v>0</v>
      </c>
      <c r="H145" s="199" t="n">
        <f aca="false" t="array" ref="H145:H145">INDEX(_Rge_Data_3rd_CY,$B145,H$1)</f>
        <v>0</v>
      </c>
      <c r="I145" s="199" t="n">
        <f aca="false" t="array" ref="I145:I145">INDEX(_Rge_Data_3rd_CY,$B145,I$1)</f>
        <v>0</v>
      </c>
      <c r="J145" s="199" t="n">
        <f aca="false" t="array" ref="J145:J145">INDEX(_Rge_Data_3rd_CY,$B145,J$1)</f>
        <v>0</v>
      </c>
      <c r="K145" s="199" t="n">
        <f aca="false" t="array" ref="K145:K145">INDEX(_Rge_Data_3rd_CY,$B145,K$1)</f>
        <v>0</v>
      </c>
      <c r="L145" s="199" t="n">
        <f aca="false">INDEX(_Rge_Data_3rd_CY,$B145,L$1)</f>
        <v>0</v>
      </c>
      <c r="M145" s="199" t="n">
        <f aca="false" t="array" ref="M145:M145">INDEX(_Rge_Data_3rd_CY,$B145,M$1)</f>
        <v>0</v>
      </c>
      <c r="N145" s="199" t="n">
        <f aca="false" t="array" ref="N145:N145">INDEX(_Rge_Data_3rd_CY,$B145,N$1)</f>
        <v>0</v>
      </c>
      <c r="O145" s="199" t="n">
        <f aca="false">F145-N145</f>
        <v>0</v>
      </c>
      <c r="P145" s="200" t="n">
        <f aca="false">IFERROR(O145/F145,0)</f>
        <v>0</v>
      </c>
      <c r="Q145" s="211" t="str">
        <f aca="false">IF(AND(F145&lt;&gt;0,R145=0),"N","Y")</f>
        <v>Y</v>
      </c>
      <c r="R145" s="202" t="n">
        <f aca="false" t="array" ref="R145:R145">INDEX(_Rge_Data_3rd_CY,$B145,R$1)</f>
        <v>18023.5</v>
      </c>
      <c r="S145" s="202" t="n">
        <f aca="false" t="array" ref="S145:S145">INDEX(_Rge_Data_3rd_CY,$B145,S$1)</f>
        <v>9486.05</v>
      </c>
      <c r="T145" s="202" t="n">
        <f aca="false" t="array" ref="T145:T145">INDEX(_Rge_Data_3rd_CY,$B145,T$1)</f>
        <v>1200</v>
      </c>
      <c r="U145" s="202" t="n">
        <f aca="false" t="array" ref="U145:U145">INDEX(_Rge_Data_3rd_CY,$B145,U$1)</f>
        <v>0</v>
      </c>
      <c r="V145" s="202" t="n">
        <f aca="false" t="array" ref="V145:V145">INDEX(_Rge_Data_3rd_CY,$B145,V$1)</f>
        <v>0</v>
      </c>
      <c r="W145" s="202" t="n">
        <f aca="false" t="array" ref="W145:W145">INDEX(_Rge_Data_3rd_CY,$B145,W$1)</f>
        <v>0</v>
      </c>
      <c r="X145" s="202" t="n">
        <f aca="false">INDEX(_Rge_Data_3rd_CY,$B145,X$1)</f>
        <v>0</v>
      </c>
      <c r="Y145" s="202" t="n">
        <f aca="false" t="array" ref="Y145:Y145">INDEX(_Rge_Data_3rd_CY,$B145,Y$1)</f>
        <v>0</v>
      </c>
      <c r="Z145" s="202" t="n">
        <f aca="false" t="array" ref="Z145:Z145">INDEX(_Rge_Data_3rd_CY,$B145,Z$1)</f>
        <v>10686.05</v>
      </c>
      <c r="AA145" s="202" t="n">
        <f aca="false">R145-Z145</f>
        <v>7337.45</v>
      </c>
      <c r="AB145" s="203" t="n">
        <f aca="false">IFERROR(AA145/R145,)</f>
        <v>0.407104613421367</v>
      </c>
      <c r="AC145" s="212" t="n">
        <f aca="false" t="array" ref="AC145:AC145">INDEX(_Rge_Data_3rd_CY,$B145,AC$1)</f>
        <v>0</v>
      </c>
      <c r="AD145" s="212" t="n">
        <f aca="false" t="array" ref="AD145:AD145">INDEX(_Rge_Data_3rd_CY,$B145,AD$1)</f>
        <v>0</v>
      </c>
      <c r="AE145" s="212" t="n">
        <f aca="false" t="array" ref="AE145:AE145">INDEX(_Rge_Data_3rd_CY,$B145,AE$1)</f>
        <v>0</v>
      </c>
      <c r="AF145" s="212" t="n">
        <f aca="false" t="array" ref="AF145:AF145">INDEX(_Rge_Data_3rd_CY,$B145,AF$1)</f>
        <v>0</v>
      </c>
      <c r="AG145" s="212" t="n">
        <f aca="false" t="array" ref="AG145:AG145">INDEX(_Rge_Data_3rd_CY,$B145,AG$1)</f>
        <v>0</v>
      </c>
      <c r="AH145" s="212" t="n">
        <f aca="false" t="array" ref="AH145:AH145">INDEX(_Rge_Data_3rd_CY,$B145,AH$1)</f>
        <v>0</v>
      </c>
      <c r="AI145" s="212" t="n">
        <f aca="false">INDEX(_Rge_Data_3rd_CY,$B145,AI$1)</f>
        <v>0</v>
      </c>
      <c r="AJ145" s="212" t="n">
        <f aca="false" t="array" ref="AJ145:AJ145">INDEX(_Rge_Data_3rd_CY,$B145,AJ$1)</f>
        <v>0</v>
      </c>
      <c r="AK145" s="212" t="n">
        <f aca="false" t="array" ref="AK145:AK145">INDEX(_Rge_Data_3rd_CY,$B145,AK$1)</f>
        <v>0</v>
      </c>
      <c r="AL145" s="212" t="n">
        <f aca="false">AK145+AN145+AO145</f>
        <v>0</v>
      </c>
      <c r="AM145" s="213" t="n">
        <f aca="false">IFERROR(AK145/Z145,0)</f>
        <v>0</v>
      </c>
      <c r="AN145" s="214" t="n">
        <f aca="false">IFERROR(IF(AND($E145="OPEN",$AA145&gt;0),$AA145*_SoP*$AM145,IF(AND($E145="CLOSED",$AA145&gt;0),$AA145*_SoL*$AM145,0)),0)</f>
        <v>0</v>
      </c>
      <c r="AO145" s="214" t="n">
        <f aca="false">IFERROR(IF($AA145&lt;0,$AA145*_SoL,0),0)</f>
        <v>0</v>
      </c>
      <c r="AP145" s="215" t="n">
        <f aca="false">AK145+AN145</f>
        <v>0</v>
      </c>
      <c r="AQ145" s="215" t="n">
        <f aca="false">AC145-AO145</f>
        <v>0</v>
      </c>
      <c r="AR145" s="215" t="n">
        <f aca="false">AP145-AQ145</f>
        <v>0</v>
      </c>
      <c r="AS145" s="215" t="n">
        <f aca="false">IF($AR145&gt;=0,$AR145,0)</f>
        <v>0</v>
      </c>
      <c r="AT145" s="215" t="n">
        <f aca="false">IF($AR145&lt;=0,-$AR145,0)</f>
        <v>-0</v>
      </c>
      <c r="AU145" s="214" t="n">
        <f aca="false">IF((R145-AC145)&lt;0,0,R145-AC145)</f>
        <v>18023.5</v>
      </c>
      <c r="AV145" s="214" t="n">
        <f aca="false">IF(AM145&gt;1,0,R145-AM145*R145)</f>
        <v>18023.5</v>
      </c>
      <c r="AW145" s="216"/>
    </row>
    <row r="146" customFormat="false" ht="24.75" hidden="false" customHeight="true" outlineLevel="0" collapsed="false">
      <c r="A146" s="166"/>
      <c r="B146" s="208" t="n">
        <f aca="false">B145+1</f>
        <v>139</v>
      </c>
      <c r="C146" s="166"/>
      <c r="D146" s="209" t="str">
        <f aca="false" t="array" ref="D146:D146">INDEX(_Rge_Projectdata_3rd,$B146,MATCH("Project-ID",_Rge_Headline_Projectdata,0))</f>
        <v>P903763</v>
      </c>
      <c r="E146" s="210" t="str">
        <f aca="false" t="array" ref="E146:E146">INDEX(_Rge_Data_3rd_CY,$B146,E$1)</f>
        <v>Closed</v>
      </c>
      <c r="F146" s="199" t="n">
        <f aca="false">INDEX(_Rge_Data_3rd_CY,$B146,F$1)</f>
        <v>0</v>
      </c>
      <c r="G146" s="199" t="n">
        <f aca="false" t="array" ref="G146:G146">INDEX(_Rge_Data_3rd_CY,$B146,G$1)</f>
        <v>0</v>
      </c>
      <c r="H146" s="199" t="n">
        <f aca="false" t="array" ref="H146:H146">INDEX(_Rge_Data_3rd_CY,$B146,H$1)</f>
        <v>0</v>
      </c>
      <c r="I146" s="199" t="n">
        <f aca="false" t="array" ref="I146:I146">INDEX(_Rge_Data_3rd_CY,$B146,I$1)</f>
        <v>0</v>
      </c>
      <c r="J146" s="199" t="n">
        <f aca="false" t="array" ref="J146:J146">INDEX(_Rge_Data_3rd_CY,$B146,J$1)</f>
        <v>0</v>
      </c>
      <c r="K146" s="199" t="n">
        <f aca="false" t="array" ref="K146:K146">INDEX(_Rge_Data_3rd_CY,$B146,K$1)</f>
        <v>0</v>
      </c>
      <c r="L146" s="199" t="n">
        <f aca="false">INDEX(_Rge_Data_3rd_CY,$B146,L$1)</f>
        <v>0</v>
      </c>
      <c r="M146" s="199" t="n">
        <f aca="false" t="array" ref="M146:M146">INDEX(_Rge_Data_3rd_CY,$B146,M$1)</f>
        <v>0</v>
      </c>
      <c r="N146" s="199" t="n">
        <f aca="false" t="array" ref="N146:N146">INDEX(_Rge_Data_3rd_CY,$B146,N$1)</f>
        <v>0</v>
      </c>
      <c r="O146" s="199" t="n">
        <f aca="false">F146-N146</f>
        <v>0</v>
      </c>
      <c r="P146" s="200" t="n">
        <f aca="false">IFERROR(O146/F146,0)</f>
        <v>0</v>
      </c>
      <c r="Q146" s="211" t="str">
        <f aca="false">IF(AND(F146&lt;&gt;0,R146=0),"N","Y")</f>
        <v>Y</v>
      </c>
      <c r="R146" s="202" t="n">
        <f aca="false" t="array" ref="R146:R146">INDEX(_Rge_Data_3rd_CY,$B146,R$1)</f>
        <v>8667.75</v>
      </c>
      <c r="S146" s="202" t="n">
        <f aca="false" t="array" ref="S146:S146">INDEX(_Rge_Data_3rd_CY,$B146,S$1)</f>
        <v>4921.13</v>
      </c>
      <c r="T146" s="202" t="n">
        <f aca="false" t="array" ref="T146:T146">INDEX(_Rge_Data_3rd_CY,$B146,T$1)</f>
        <v>0</v>
      </c>
      <c r="U146" s="202" t="n">
        <f aca="false" t="array" ref="U146:U146">INDEX(_Rge_Data_3rd_CY,$B146,U$1)</f>
        <v>0</v>
      </c>
      <c r="V146" s="202" t="n">
        <f aca="false" t="array" ref="V146:V146">INDEX(_Rge_Data_3rd_CY,$B146,V$1)</f>
        <v>0</v>
      </c>
      <c r="W146" s="202" t="n">
        <f aca="false" t="array" ref="W146:W146">INDEX(_Rge_Data_3rd_CY,$B146,W$1)</f>
        <v>0</v>
      </c>
      <c r="X146" s="202" t="n">
        <f aca="false">INDEX(_Rge_Data_3rd_CY,$B146,X$1)</f>
        <v>0</v>
      </c>
      <c r="Y146" s="202" t="n">
        <f aca="false" t="array" ref="Y146:Y146">INDEX(_Rge_Data_3rd_CY,$B146,Y$1)</f>
        <v>0</v>
      </c>
      <c r="Z146" s="202" t="n">
        <f aca="false" t="array" ref="Z146:Z146">INDEX(_Rge_Data_3rd_CY,$B146,Z$1)</f>
        <v>4921.13</v>
      </c>
      <c r="AA146" s="202" t="n">
        <f aca="false">R146-Z146</f>
        <v>3746.62</v>
      </c>
      <c r="AB146" s="203" t="n">
        <f aca="false">IFERROR(AA146/R146,)</f>
        <v>0.432248276657725</v>
      </c>
      <c r="AC146" s="212" t="n">
        <f aca="false" t="array" ref="AC146:AC146">INDEX(_Rge_Data_3rd_CY,$B146,AC$1)</f>
        <v>8667.75</v>
      </c>
      <c r="AD146" s="212" t="n">
        <f aca="false" t="array" ref="AD146:AD146">INDEX(_Rge_Data_3rd_CY,$B146,AD$1)</f>
        <v>4921.13</v>
      </c>
      <c r="AE146" s="212" t="n">
        <f aca="false" t="array" ref="AE146:AE146">INDEX(_Rge_Data_3rd_CY,$B146,AE$1)</f>
        <v>0</v>
      </c>
      <c r="AF146" s="212" t="n">
        <f aca="false" t="array" ref="AF146:AF146">INDEX(_Rge_Data_3rd_CY,$B146,AF$1)</f>
        <v>0</v>
      </c>
      <c r="AG146" s="212" t="n">
        <f aca="false" t="array" ref="AG146:AG146">INDEX(_Rge_Data_3rd_CY,$B146,AG$1)</f>
        <v>0</v>
      </c>
      <c r="AH146" s="212" t="n">
        <f aca="false" t="array" ref="AH146:AH146">INDEX(_Rge_Data_3rd_CY,$B146,AH$1)</f>
        <v>0</v>
      </c>
      <c r="AI146" s="212" t="n">
        <f aca="false">INDEX(_Rge_Data_3rd_CY,$B146,AI$1)</f>
        <v>0</v>
      </c>
      <c r="AJ146" s="212" t="n">
        <f aca="false" t="array" ref="AJ146:AJ146">INDEX(_Rge_Data_3rd_CY,$B146,AJ$1)</f>
        <v>0</v>
      </c>
      <c r="AK146" s="212" t="n">
        <f aca="false" t="array" ref="AK146:AK146">INDEX(_Rge_Data_3rd_CY,$B146,AK$1)</f>
        <v>4921.13</v>
      </c>
      <c r="AL146" s="212" t="n">
        <f aca="false">AK146+AN146+AO146</f>
        <v>8667.75</v>
      </c>
      <c r="AM146" s="213" t="n">
        <f aca="false">IFERROR(AK146/Z146,0)</f>
        <v>1</v>
      </c>
      <c r="AN146" s="214" t="n">
        <f aca="false">IFERROR(IF(AND($E146="OPEN",$AA146&gt;0),$AA146*_SoP*$AM146,IF(AND($E146="CLOSED",$AA146&gt;0),$AA146*_SoL*$AM146,0)),0)</f>
        <v>3746.62</v>
      </c>
      <c r="AO146" s="214" t="n">
        <f aca="false">IFERROR(IF($AA146&lt;0,$AA146*_SoL,0),0)</f>
        <v>0</v>
      </c>
      <c r="AP146" s="215" t="n">
        <f aca="false">AK146+AN146</f>
        <v>8667.75</v>
      </c>
      <c r="AQ146" s="215" t="n">
        <f aca="false">AC146-AO146</f>
        <v>8667.75</v>
      </c>
      <c r="AR146" s="215" t="n">
        <f aca="false">AP146-AQ146</f>
        <v>0</v>
      </c>
      <c r="AS146" s="215" t="n">
        <f aca="false">IF($AR146&gt;=0,$AR146,0)</f>
        <v>0</v>
      </c>
      <c r="AT146" s="215" t="n">
        <f aca="false">IF($AR146&lt;=0,-$AR146,0)</f>
        <v>-0</v>
      </c>
      <c r="AU146" s="214" t="n">
        <f aca="false">IF((R146-AC146)&lt;0,0,R146-AC146)</f>
        <v>0</v>
      </c>
      <c r="AV146" s="214" t="n">
        <f aca="false">IF(AM146&gt;1,0,R146-AM146*R146)</f>
        <v>0</v>
      </c>
      <c r="AW146" s="216"/>
    </row>
    <row r="147" customFormat="false" ht="24.75" hidden="false" customHeight="true" outlineLevel="0" collapsed="false">
      <c r="A147" s="166"/>
      <c r="B147" s="208" t="n">
        <f aca="false">B146+1</f>
        <v>140</v>
      </c>
      <c r="C147" s="166"/>
      <c r="D147" s="209" t="str">
        <f aca="false" t="array" ref="D147:D147">INDEX(_Rge_Projectdata_3rd,$B147,MATCH("Project-ID",_Rge_Headline_Projectdata,0))</f>
        <v>P903764</v>
      </c>
      <c r="E147" s="210" t="str">
        <f aca="false" t="array" ref="E147:E147">INDEX(_Rge_Data_3rd_CY,$B147,E$1)</f>
        <v>Open</v>
      </c>
      <c r="F147" s="199" t="n">
        <f aca="false">INDEX(_Rge_Data_3rd_CY,$B147,F$1)</f>
        <v>0</v>
      </c>
      <c r="G147" s="199" t="n">
        <f aca="false" t="array" ref="G147:G147">INDEX(_Rge_Data_3rd_CY,$B147,G$1)</f>
        <v>0</v>
      </c>
      <c r="H147" s="199" t="n">
        <f aca="false" t="array" ref="H147:H147">INDEX(_Rge_Data_3rd_CY,$B147,H$1)</f>
        <v>0</v>
      </c>
      <c r="I147" s="199" t="n">
        <f aca="false" t="array" ref="I147:I147">INDEX(_Rge_Data_3rd_CY,$B147,I$1)</f>
        <v>0</v>
      </c>
      <c r="J147" s="199" t="n">
        <f aca="false" t="array" ref="J147:J147">INDEX(_Rge_Data_3rd_CY,$B147,J$1)</f>
        <v>0</v>
      </c>
      <c r="K147" s="199" t="n">
        <f aca="false" t="array" ref="K147:K147">INDEX(_Rge_Data_3rd_CY,$B147,K$1)</f>
        <v>0</v>
      </c>
      <c r="L147" s="199" t="n">
        <f aca="false">INDEX(_Rge_Data_3rd_CY,$B147,L$1)</f>
        <v>0</v>
      </c>
      <c r="M147" s="199" t="n">
        <f aca="false" t="array" ref="M147:M147">INDEX(_Rge_Data_3rd_CY,$B147,M$1)</f>
        <v>0</v>
      </c>
      <c r="N147" s="199" t="n">
        <f aca="false" t="array" ref="N147:N147">INDEX(_Rge_Data_3rd_CY,$B147,N$1)</f>
        <v>0</v>
      </c>
      <c r="O147" s="199" t="n">
        <f aca="false">F147-N147</f>
        <v>0</v>
      </c>
      <c r="P147" s="200" t="n">
        <f aca="false">IFERROR(O147/F147,0)</f>
        <v>0</v>
      </c>
      <c r="Q147" s="211" t="str">
        <f aca="false">IF(AND(F147&lt;&gt;0,R147=0),"N","Y")</f>
        <v>Y</v>
      </c>
      <c r="R147" s="202" t="n">
        <f aca="false" t="array" ref="R147:R147">INDEX(_Rge_Data_3rd_CY,$B147,R$1)</f>
        <v>4939</v>
      </c>
      <c r="S147" s="202" t="n">
        <f aca="false" t="array" ref="S147:S147">INDEX(_Rge_Data_3rd_CY,$B147,S$1)</f>
        <v>2669.73</v>
      </c>
      <c r="T147" s="202" t="n">
        <f aca="false" t="array" ref="T147:T147">INDEX(_Rge_Data_3rd_CY,$B147,T$1)</f>
        <v>780</v>
      </c>
      <c r="U147" s="202" t="n">
        <f aca="false" t="array" ref="U147:U147">INDEX(_Rge_Data_3rd_CY,$B147,U$1)</f>
        <v>0</v>
      </c>
      <c r="V147" s="202" t="n">
        <f aca="false" t="array" ref="V147:V147">INDEX(_Rge_Data_3rd_CY,$B147,V$1)</f>
        <v>0</v>
      </c>
      <c r="W147" s="202" t="n">
        <f aca="false" t="array" ref="W147:W147">INDEX(_Rge_Data_3rd_CY,$B147,W$1)</f>
        <v>0</v>
      </c>
      <c r="X147" s="202" t="n">
        <f aca="false">INDEX(_Rge_Data_3rd_CY,$B147,X$1)</f>
        <v>0</v>
      </c>
      <c r="Y147" s="202" t="n">
        <f aca="false" t="array" ref="Y147:Y147">INDEX(_Rge_Data_3rd_CY,$B147,Y$1)</f>
        <v>0</v>
      </c>
      <c r="Z147" s="202" t="n">
        <f aca="false" t="array" ref="Z147:Z147">INDEX(_Rge_Data_3rd_CY,$B147,Z$1)</f>
        <v>3449.73</v>
      </c>
      <c r="AA147" s="202" t="n">
        <f aca="false">R147-Z147</f>
        <v>1489.27</v>
      </c>
      <c r="AB147" s="203" t="n">
        <f aca="false">IFERROR(AA147/R147,)</f>
        <v>0.301532698926908</v>
      </c>
      <c r="AC147" s="212" t="n">
        <f aca="false" t="array" ref="AC147:AC147">INDEX(_Rge_Data_3rd_CY,$B147,AC$1)</f>
        <v>0</v>
      </c>
      <c r="AD147" s="212" t="n">
        <f aca="false" t="array" ref="AD147:AD147">INDEX(_Rge_Data_3rd_CY,$B147,AD$1)</f>
        <v>0</v>
      </c>
      <c r="AE147" s="212" t="n">
        <f aca="false" t="array" ref="AE147:AE147">INDEX(_Rge_Data_3rd_CY,$B147,AE$1)</f>
        <v>780</v>
      </c>
      <c r="AF147" s="212" t="n">
        <f aca="false" t="array" ref="AF147:AF147">INDEX(_Rge_Data_3rd_CY,$B147,AF$1)</f>
        <v>0</v>
      </c>
      <c r="AG147" s="212" t="n">
        <f aca="false" t="array" ref="AG147:AG147">INDEX(_Rge_Data_3rd_CY,$B147,AG$1)</f>
        <v>0</v>
      </c>
      <c r="AH147" s="212" t="n">
        <f aca="false" t="array" ref="AH147:AH147">INDEX(_Rge_Data_3rd_CY,$B147,AH$1)</f>
        <v>0</v>
      </c>
      <c r="AI147" s="212" t="n">
        <f aca="false">INDEX(_Rge_Data_3rd_CY,$B147,AI$1)</f>
        <v>0</v>
      </c>
      <c r="AJ147" s="212" t="n">
        <f aca="false" t="array" ref="AJ147:AJ147">INDEX(_Rge_Data_3rd_CY,$B147,AJ$1)</f>
        <v>0</v>
      </c>
      <c r="AK147" s="212" t="n">
        <f aca="false" t="array" ref="AK147:AK147">INDEX(_Rge_Data_3rd_CY,$B147,AK$1)</f>
        <v>780</v>
      </c>
      <c r="AL147" s="212" t="n">
        <f aca="false">AK147+AN147+AO147</f>
        <v>1099.8943309</v>
      </c>
      <c r="AM147" s="213" t="n">
        <f aca="false">IFERROR(AK147/Z147,0)</f>
        <v>0.226104651668391</v>
      </c>
      <c r="AN147" s="214" t="n">
        <f aca="false">IFERROR(IF(AND($E147="OPEN",$AA147&gt;0),$AA147*_SoP*$AM147,IF(AND($E147="CLOSED",$AA147&gt;0),$AA147*_SoL*$AM147,0)),0)</f>
        <v>319.8943309</v>
      </c>
      <c r="AO147" s="214" t="n">
        <f aca="false">IFERROR(IF($AA147&lt;0,$AA147*_SoL,0),0)</f>
        <v>0</v>
      </c>
      <c r="AP147" s="215" t="n">
        <f aca="false">AK147+AN147</f>
        <v>1099.8943309</v>
      </c>
      <c r="AQ147" s="215" t="n">
        <f aca="false">AC147-AO147</f>
        <v>0</v>
      </c>
      <c r="AR147" s="215" t="n">
        <f aca="false">AP147-AQ147</f>
        <v>1099.8943309</v>
      </c>
      <c r="AS147" s="215" t="n">
        <f aca="false">IF($AR147&gt;=0,$AR147,0)</f>
        <v>1099.8943309</v>
      </c>
      <c r="AT147" s="215" t="n">
        <f aca="false">IF($AR147&lt;=0,-$AR147,0)</f>
        <v>0</v>
      </c>
      <c r="AU147" s="214" t="n">
        <f aca="false">IF((R147-AC147)&lt;0,0,R147-AC147)</f>
        <v>4939</v>
      </c>
      <c r="AV147" s="214" t="n">
        <f aca="false">IF(AM147&gt;1,0,R147-AM147*R147)</f>
        <v>3822.26912540981</v>
      </c>
      <c r="AW147" s="216"/>
    </row>
    <row r="148" customFormat="false" ht="24.75" hidden="false" customHeight="true" outlineLevel="0" collapsed="false">
      <c r="A148" s="166"/>
      <c r="B148" s="208" t="n">
        <f aca="false">B147+1</f>
        <v>141</v>
      </c>
      <c r="C148" s="166"/>
      <c r="D148" s="209" t="str">
        <f aca="false" t="array" ref="D148:D148">INDEX(_Rge_Projectdata_3rd,$B148,MATCH("Project-ID",_Rge_Headline_Projectdata,0))</f>
        <v>P903765</v>
      </c>
      <c r="E148" s="210" t="str">
        <f aca="false" t="array" ref="E148:E148">INDEX(_Rge_Data_3rd_CY,$B148,E$1)</f>
        <v>Open</v>
      </c>
      <c r="F148" s="199" t="n">
        <f aca="false">INDEX(_Rge_Data_3rd_CY,$B148,F$1)</f>
        <v>0</v>
      </c>
      <c r="G148" s="199" t="n">
        <f aca="false" t="array" ref="G148:G148">INDEX(_Rge_Data_3rd_CY,$B148,G$1)</f>
        <v>0</v>
      </c>
      <c r="H148" s="199" t="n">
        <f aca="false" t="array" ref="H148:H148">INDEX(_Rge_Data_3rd_CY,$B148,H$1)</f>
        <v>0</v>
      </c>
      <c r="I148" s="199" t="n">
        <f aca="false" t="array" ref="I148:I148">INDEX(_Rge_Data_3rd_CY,$B148,I$1)</f>
        <v>0</v>
      </c>
      <c r="J148" s="199" t="n">
        <f aca="false" t="array" ref="J148:J148">INDEX(_Rge_Data_3rd_CY,$B148,J$1)</f>
        <v>0</v>
      </c>
      <c r="K148" s="199" t="n">
        <f aca="false" t="array" ref="K148:K148">INDEX(_Rge_Data_3rd_CY,$B148,K$1)</f>
        <v>0</v>
      </c>
      <c r="L148" s="199" t="n">
        <f aca="false">INDEX(_Rge_Data_3rd_CY,$B148,L$1)</f>
        <v>0</v>
      </c>
      <c r="M148" s="199" t="n">
        <f aca="false" t="array" ref="M148:M148">INDEX(_Rge_Data_3rd_CY,$B148,M$1)</f>
        <v>0</v>
      </c>
      <c r="N148" s="199" t="n">
        <f aca="false" t="array" ref="N148:N148">INDEX(_Rge_Data_3rd_CY,$B148,N$1)</f>
        <v>0</v>
      </c>
      <c r="O148" s="199" t="n">
        <f aca="false">F148-N148</f>
        <v>0</v>
      </c>
      <c r="P148" s="200" t="n">
        <f aca="false">IFERROR(O148/F148,0)</f>
        <v>0</v>
      </c>
      <c r="Q148" s="211" t="str">
        <f aca="false">IF(AND(F148&lt;&gt;0,R148=0),"N","Y")</f>
        <v>Y</v>
      </c>
      <c r="R148" s="202" t="n">
        <f aca="false" t="array" ref="R148:R148">INDEX(_Rge_Data_3rd_CY,$B148,R$1)</f>
        <v>151606.2</v>
      </c>
      <c r="S148" s="202" t="n">
        <f aca="false" t="array" ref="S148:S148">INDEX(_Rge_Data_3rd_CY,$B148,S$1)</f>
        <v>78890</v>
      </c>
      <c r="T148" s="202" t="n">
        <f aca="false" t="array" ref="T148:T148">INDEX(_Rge_Data_3rd_CY,$B148,T$1)</f>
        <v>1820</v>
      </c>
      <c r="U148" s="202" t="n">
        <f aca="false" t="array" ref="U148:U148">INDEX(_Rge_Data_3rd_CY,$B148,U$1)</f>
        <v>0</v>
      </c>
      <c r="V148" s="202" t="n">
        <f aca="false" t="array" ref="V148:V148">INDEX(_Rge_Data_3rd_CY,$B148,V$1)</f>
        <v>10130</v>
      </c>
      <c r="W148" s="202" t="n">
        <f aca="false" t="array" ref="W148:W148">INDEX(_Rge_Data_3rd_CY,$B148,W$1)</f>
        <v>0</v>
      </c>
      <c r="X148" s="202" t="n">
        <f aca="false">INDEX(_Rge_Data_3rd_CY,$B148,X$1)</f>
        <v>0</v>
      </c>
      <c r="Y148" s="202" t="n">
        <f aca="false" t="array" ref="Y148:Y148">INDEX(_Rge_Data_3rd_CY,$B148,Y$1)</f>
        <v>0</v>
      </c>
      <c r="Z148" s="202" t="n">
        <f aca="false" t="array" ref="Z148:Z148">INDEX(_Rge_Data_3rd_CY,$B148,Z$1)</f>
        <v>90840</v>
      </c>
      <c r="AA148" s="202" t="n">
        <f aca="false">R148-Z148</f>
        <v>60766.2</v>
      </c>
      <c r="AB148" s="203" t="n">
        <f aca="false">IFERROR(AA148/R148,)</f>
        <v>0.400816061612256</v>
      </c>
      <c r="AC148" s="212" t="n">
        <f aca="false" t="array" ref="AC148:AC148">INDEX(_Rge_Data_3rd_CY,$B148,AC$1)</f>
        <v>0</v>
      </c>
      <c r="AD148" s="212" t="n">
        <f aca="false" t="array" ref="AD148:AD148">INDEX(_Rge_Data_3rd_CY,$B148,AD$1)</f>
        <v>0</v>
      </c>
      <c r="AE148" s="212" t="n">
        <f aca="false" t="array" ref="AE148:AE148">INDEX(_Rge_Data_3rd_CY,$B148,AE$1)</f>
        <v>0</v>
      </c>
      <c r="AF148" s="212" t="n">
        <f aca="false" t="array" ref="AF148:AF148">INDEX(_Rge_Data_3rd_CY,$B148,AF$1)</f>
        <v>0</v>
      </c>
      <c r="AG148" s="212" t="n">
        <f aca="false" t="array" ref="AG148:AG148">INDEX(_Rge_Data_3rd_CY,$B148,AG$1)</f>
        <v>0</v>
      </c>
      <c r="AH148" s="212" t="n">
        <f aca="false" t="array" ref="AH148:AH148">INDEX(_Rge_Data_3rd_CY,$B148,AH$1)</f>
        <v>0</v>
      </c>
      <c r="AI148" s="212" t="n">
        <f aca="false">INDEX(_Rge_Data_3rd_CY,$B148,AI$1)</f>
        <v>0</v>
      </c>
      <c r="AJ148" s="212" t="n">
        <f aca="false" t="array" ref="AJ148:AJ148">INDEX(_Rge_Data_3rd_CY,$B148,AJ$1)</f>
        <v>0</v>
      </c>
      <c r="AK148" s="212" t="n">
        <f aca="false" t="array" ref="AK148:AK148">INDEX(_Rge_Data_3rd_CY,$B148,AK$1)</f>
        <v>0</v>
      </c>
      <c r="AL148" s="212" t="n">
        <f aca="false">AK148+AN148+AO148</f>
        <v>0</v>
      </c>
      <c r="AM148" s="213" t="n">
        <f aca="false">IFERROR(AK148/Z148,0)</f>
        <v>0</v>
      </c>
      <c r="AN148" s="214" t="n">
        <f aca="false">IFERROR(IF(AND($E148="OPEN",$AA148&gt;0),$AA148*_SoP*$AM148,IF(AND($E148="CLOSED",$AA148&gt;0),$AA148*_SoL*$AM148,0)),0)</f>
        <v>0</v>
      </c>
      <c r="AO148" s="214" t="n">
        <f aca="false">IFERROR(IF($AA148&lt;0,$AA148*_SoL,0),0)</f>
        <v>0</v>
      </c>
      <c r="AP148" s="215" t="n">
        <f aca="false">AK148+AN148</f>
        <v>0</v>
      </c>
      <c r="AQ148" s="215" t="n">
        <f aca="false">AC148-AO148</f>
        <v>0</v>
      </c>
      <c r="AR148" s="215" t="n">
        <f aca="false">AP148-AQ148</f>
        <v>0</v>
      </c>
      <c r="AS148" s="215" t="n">
        <f aca="false">IF($AR148&gt;=0,$AR148,0)</f>
        <v>0</v>
      </c>
      <c r="AT148" s="215" t="n">
        <f aca="false">IF($AR148&lt;=0,-$AR148,0)</f>
        <v>-0</v>
      </c>
      <c r="AU148" s="214" t="n">
        <f aca="false">IF((R148-AC148)&lt;0,0,R148-AC148)</f>
        <v>151606.2</v>
      </c>
      <c r="AV148" s="214" t="n">
        <f aca="false">IF(AM148&gt;1,0,R148-AM148*R148)</f>
        <v>151606.2</v>
      </c>
      <c r="AW148" s="216"/>
    </row>
    <row r="149" customFormat="false" ht="24.75" hidden="false" customHeight="true" outlineLevel="0" collapsed="false">
      <c r="A149" s="166"/>
      <c r="B149" s="208" t="n">
        <f aca="false">B148+1</f>
        <v>142</v>
      </c>
      <c r="C149" s="166"/>
      <c r="D149" s="209" t="str">
        <f aca="false" t="array" ref="D149:D149">INDEX(_Rge_Projectdata_3rd,$B149,MATCH("Project-ID",_Rge_Headline_Projectdata,0))</f>
        <v>P903766</v>
      </c>
      <c r="E149" s="210" t="str">
        <f aca="false" t="array" ref="E149:E149">INDEX(_Rge_Data_3rd_CY,$B149,E$1)</f>
        <v>Open</v>
      </c>
      <c r="F149" s="199" t="n">
        <f aca="false">INDEX(_Rge_Data_3rd_CY,$B149,F$1)</f>
        <v>0</v>
      </c>
      <c r="G149" s="199" t="n">
        <f aca="false" t="array" ref="G149:G149">INDEX(_Rge_Data_3rd_CY,$B149,G$1)</f>
        <v>0</v>
      </c>
      <c r="H149" s="199" t="n">
        <f aca="false" t="array" ref="H149:H149">INDEX(_Rge_Data_3rd_CY,$B149,H$1)</f>
        <v>0</v>
      </c>
      <c r="I149" s="199" t="n">
        <f aca="false" t="array" ref="I149:I149">INDEX(_Rge_Data_3rd_CY,$B149,I$1)</f>
        <v>0</v>
      </c>
      <c r="J149" s="199" t="n">
        <f aca="false" t="array" ref="J149:J149">INDEX(_Rge_Data_3rd_CY,$B149,J$1)</f>
        <v>0</v>
      </c>
      <c r="K149" s="199" t="n">
        <f aca="false" t="array" ref="K149:K149">INDEX(_Rge_Data_3rd_CY,$B149,K$1)</f>
        <v>0</v>
      </c>
      <c r="L149" s="199" t="n">
        <f aca="false">INDEX(_Rge_Data_3rd_CY,$B149,L$1)</f>
        <v>0</v>
      </c>
      <c r="M149" s="199" t="n">
        <f aca="false" t="array" ref="M149:M149">INDEX(_Rge_Data_3rd_CY,$B149,M$1)</f>
        <v>0</v>
      </c>
      <c r="N149" s="199" t="n">
        <f aca="false" t="array" ref="N149:N149">INDEX(_Rge_Data_3rd_CY,$B149,N$1)</f>
        <v>0</v>
      </c>
      <c r="O149" s="199" t="n">
        <f aca="false">F149-N149</f>
        <v>0</v>
      </c>
      <c r="P149" s="200" t="n">
        <f aca="false">IFERROR(O149/F149,0)</f>
        <v>0</v>
      </c>
      <c r="Q149" s="211" t="str">
        <f aca="false">IF(AND(F149&lt;&gt;0,R149=0),"N","Y")</f>
        <v>Y</v>
      </c>
      <c r="R149" s="202" t="n">
        <f aca="false" t="array" ref="R149:R149">INDEX(_Rge_Data_3rd_CY,$B149,R$1)</f>
        <v>162082.6</v>
      </c>
      <c r="S149" s="202" t="n">
        <f aca="false" t="array" ref="S149:S149">INDEX(_Rge_Data_3rd_CY,$B149,S$1)</f>
        <v>107280</v>
      </c>
      <c r="T149" s="202" t="n">
        <f aca="false" t="array" ref="T149:T149">INDEX(_Rge_Data_3rd_CY,$B149,T$1)</f>
        <v>1110</v>
      </c>
      <c r="U149" s="202" t="n">
        <f aca="false" t="array" ref="U149:U149">INDEX(_Rge_Data_3rd_CY,$B149,U$1)</f>
        <v>10000</v>
      </c>
      <c r="V149" s="202" t="n">
        <f aca="false" t="array" ref="V149:V149">INDEX(_Rge_Data_3rd_CY,$B149,V$1)</f>
        <v>0</v>
      </c>
      <c r="W149" s="202" t="n">
        <f aca="false" t="array" ref="W149:W149">INDEX(_Rge_Data_3rd_CY,$B149,W$1)</f>
        <v>0</v>
      </c>
      <c r="X149" s="202" t="n">
        <f aca="false">INDEX(_Rge_Data_3rd_CY,$B149,X$1)</f>
        <v>0</v>
      </c>
      <c r="Y149" s="202" t="n">
        <f aca="false" t="array" ref="Y149:Y149">INDEX(_Rge_Data_3rd_CY,$B149,Y$1)</f>
        <v>0</v>
      </c>
      <c r="Z149" s="202" t="n">
        <f aca="false" t="array" ref="Z149:Z149">INDEX(_Rge_Data_3rd_CY,$B149,Z$1)</f>
        <v>118390</v>
      </c>
      <c r="AA149" s="202" t="n">
        <f aca="false">R149-Z149</f>
        <v>43692.6</v>
      </c>
      <c r="AB149" s="203" t="n">
        <f aca="false">IFERROR(AA149/R149,)</f>
        <v>0.269569960008045</v>
      </c>
      <c r="AC149" s="212" t="n">
        <f aca="false" t="array" ref="AC149:AC149">INDEX(_Rge_Data_3rd_CY,$B149,AC$1)</f>
        <v>0</v>
      </c>
      <c r="AD149" s="212" t="n">
        <f aca="false" t="array" ref="AD149:AD149">INDEX(_Rge_Data_3rd_CY,$B149,AD$1)</f>
        <v>0</v>
      </c>
      <c r="AE149" s="212" t="n">
        <f aca="false" t="array" ref="AE149:AE149">INDEX(_Rge_Data_3rd_CY,$B149,AE$1)</f>
        <v>1110</v>
      </c>
      <c r="AF149" s="212" t="n">
        <f aca="false" t="array" ref="AF149:AF149">INDEX(_Rge_Data_3rd_CY,$B149,AF$1)</f>
        <v>0</v>
      </c>
      <c r="AG149" s="212" t="n">
        <f aca="false" t="array" ref="AG149:AG149">INDEX(_Rge_Data_3rd_CY,$B149,AG$1)</f>
        <v>0</v>
      </c>
      <c r="AH149" s="212" t="n">
        <f aca="false" t="array" ref="AH149:AH149">INDEX(_Rge_Data_3rd_CY,$B149,AH$1)</f>
        <v>0</v>
      </c>
      <c r="AI149" s="212" t="n">
        <f aca="false">INDEX(_Rge_Data_3rd_CY,$B149,AI$1)</f>
        <v>0</v>
      </c>
      <c r="AJ149" s="212" t="n">
        <f aca="false" t="array" ref="AJ149:AJ149">INDEX(_Rge_Data_3rd_CY,$B149,AJ$1)</f>
        <v>0</v>
      </c>
      <c r="AK149" s="212" t="n">
        <f aca="false" t="array" ref="AK149:AK149">INDEX(_Rge_Data_3rd_CY,$B149,AK$1)</f>
        <v>1110</v>
      </c>
      <c r="AL149" s="212" t="n">
        <f aca="false">AK149+AN149+AO149</f>
        <v>1499.1700878</v>
      </c>
      <c r="AM149" s="213" t="n">
        <f aca="false">IFERROR(AK149/Z149,0)</f>
        <v>0.00937579187431371</v>
      </c>
      <c r="AN149" s="214" t="n">
        <f aca="false">IFERROR(IF(AND($E149="OPEN",$AA149&gt;0),$AA149*_SoP*$AM149,IF(AND($E149="CLOSED",$AA149&gt;0),$AA149*_SoL*$AM149,0)),0)</f>
        <v>389.1700878</v>
      </c>
      <c r="AO149" s="214" t="n">
        <f aca="false">IFERROR(IF($AA149&lt;0,$AA149*_SoL,0),0)</f>
        <v>0</v>
      </c>
      <c r="AP149" s="215" t="n">
        <f aca="false">AK149+AN149</f>
        <v>1499.1700878</v>
      </c>
      <c r="AQ149" s="215" t="n">
        <f aca="false">AC149-AO149</f>
        <v>0</v>
      </c>
      <c r="AR149" s="215" t="n">
        <f aca="false">AP149-AQ149</f>
        <v>1499.1700878</v>
      </c>
      <c r="AS149" s="215" t="n">
        <f aca="false">IF($AR149&gt;=0,$AR149,0)</f>
        <v>1499.1700878</v>
      </c>
      <c r="AT149" s="215" t="n">
        <f aca="false">IF($AR149&lt;=0,-$AR149,0)</f>
        <v>0</v>
      </c>
      <c r="AU149" s="214" t="n">
        <f aca="false">IF((R149-AC149)&lt;0,0,R149-AC149)</f>
        <v>162082.6</v>
      </c>
      <c r="AV149" s="214" t="n">
        <f aca="false">IF(AM149&gt;1,0,R149-AM149*R149)</f>
        <v>160562.947275952</v>
      </c>
      <c r="AW149" s="216"/>
    </row>
    <row r="150" customFormat="false" ht="24.75" hidden="false" customHeight="true" outlineLevel="0" collapsed="false">
      <c r="A150" s="166"/>
      <c r="B150" s="208" t="n">
        <f aca="false">B149+1</f>
        <v>143</v>
      </c>
      <c r="C150" s="166"/>
      <c r="D150" s="209" t="str">
        <f aca="false" t="array" ref="D150:D150">INDEX(_Rge_Projectdata_3rd,$B150,MATCH("Project-ID",_Rge_Headline_Projectdata,0))</f>
        <v>P903767</v>
      </c>
      <c r="E150" s="210" t="str">
        <f aca="false" t="array" ref="E150:E150">INDEX(_Rge_Data_3rd_CY,$B150,E$1)</f>
        <v>Open</v>
      </c>
      <c r="F150" s="199" t="n">
        <f aca="false">INDEX(_Rge_Data_3rd_CY,$B150,F$1)</f>
        <v>0</v>
      </c>
      <c r="G150" s="199" t="n">
        <f aca="false" t="array" ref="G150:G150">INDEX(_Rge_Data_3rd_CY,$B150,G$1)</f>
        <v>0</v>
      </c>
      <c r="H150" s="199" t="n">
        <f aca="false" t="array" ref="H150:H150">INDEX(_Rge_Data_3rd_CY,$B150,H$1)</f>
        <v>0</v>
      </c>
      <c r="I150" s="199" t="n">
        <f aca="false" t="array" ref="I150:I150">INDEX(_Rge_Data_3rd_CY,$B150,I$1)</f>
        <v>0</v>
      </c>
      <c r="J150" s="199" t="n">
        <f aca="false" t="array" ref="J150:J150">INDEX(_Rge_Data_3rd_CY,$B150,J$1)</f>
        <v>0</v>
      </c>
      <c r="K150" s="199" t="n">
        <f aca="false" t="array" ref="K150:K150">INDEX(_Rge_Data_3rd_CY,$B150,K$1)</f>
        <v>0</v>
      </c>
      <c r="L150" s="199" t="n">
        <f aca="false">INDEX(_Rge_Data_3rd_CY,$B150,L$1)</f>
        <v>0</v>
      </c>
      <c r="M150" s="199" t="n">
        <f aca="false" t="array" ref="M150:M150">INDEX(_Rge_Data_3rd_CY,$B150,M$1)</f>
        <v>0</v>
      </c>
      <c r="N150" s="199" t="n">
        <f aca="false" t="array" ref="N150:N150">INDEX(_Rge_Data_3rd_CY,$B150,N$1)</f>
        <v>0</v>
      </c>
      <c r="O150" s="199" t="n">
        <f aca="false">F150-N150</f>
        <v>0</v>
      </c>
      <c r="P150" s="200" t="n">
        <f aca="false">IFERROR(O150/F150,0)</f>
        <v>0</v>
      </c>
      <c r="Q150" s="211" t="str">
        <f aca="false">IF(AND(F150&lt;&gt;0,R150=0),"N","Y")</f>
        <v>Y</v>
      </c>
      <c r="R150" s="202" t="n">
        <f aca="false" t="array" ref="R150:R150">INDEX(_Rge_Data_3rd_CY,$B150,R$1)</f>
        <v>184315</v>
      </c>
      <c r="S150" s="202" t="n">
        <f aca="false" t="array" ref="S150:S150">INDEX(_Rge_Data_3rd_CY,$B150,S$1)</f>
        <v>119000</v>
      </c>
      <c r="T150" s="202" t="n">
        <f aca="false" t="array" ref="T150:T150">INDEX(_Rge_Data_3rd_CY,$B150,T$1)</f>
        <v>1860</v>
      </c>
      <c r="U150" s="202" t="n">
        <f aca="false" t="array" ref="U150:U150">INDEX(_Rge_Data_3rd_CY,$B150,U$1)</f>
        <v>15000</v>
      </c>
      <c r="V150" s="202" t="n">
        <f aca="false" t="array" ref="V150:V150">INDEX(_Rge_Data_3rd_CY,$B150,V$1)</f>
        <v>0</v>
      </c>
      <c r="W150" s="202" t="n">
        <f aca="false" t="array" ref="W150:W150">INDEX(_Rge_Data_3rd_CY,$B150,W$1)</f>
        <v>0</v>
      </c>
      <c r="X150" s="202" t="n">
        <f aca="false">INDEX(_Rge_Data_3rd_CY,$B150,X$1)</f>
        <v>0</v>
      </c>
      <c r="Y150" s="202" t="n">
        <f aca="false" t="array" ref="Y150:Y150">INDEX(_Rge_Data_3rd_CY,$B150,Y$1)</f>
        <v>0</v>
      </c>
      <c r="Z150" s="202" t="n">
        <f aca="false" t="array" ref="Z150:Z150">INDEX(_Rge_Data_3rd_CY,$B150,Z$1)</f>
        <v>135860</v>
      </c>
      <c r="AA150" s="202" t="n">
        <f aca="false">R150-Z150</f>
        <v>48455</v>
      </c>
      <c r="AB150" s="203" t="n">
        <f aca="false">IFERROR(AA150/R150,)</f>
        <v>0.262892331063668</v>
      </c>
      <c r="AC150" s="212" t="n">
        <f aca="false" t="array" ref="AC150:AC150">INDEX(_Rge_Data_3rd_CY,$B150,AC$1)</f>
        <v>0</v>
      </c>
      <c r="AD150" s="212" t="n">
        <f aca="false" t="array" ref="AD150:AD150">INDEX(_Rge_Data_3rd_CY,$B150,AD$1)</f>
        <v>0</v>
      </c>
      <c r="AE150" s="212" t="n">
        <f aca="false" t="array" ref="AE150:AE150">INDEX(_Rge_Data_3rd_CY,$B150,AE$1)</f>
        <v>1860</v>
      </c>
      <c r="AF150" s="212" t="n">
        <f aca="false" t="array" ref="AF150:AF150">INDEX(_Rge_Data_3rd_CY,$B150,AF$1)</f>
        <v>0</v>
      </c>
      <c r="AG150" s="212" t="n">
        <f aca="false" t="array" ref="AG150:AG150">INDEX(_Rge_Data_3rd_CY,$B150,AG$1)</f>
        <v>0</v>
      </c>
      <c r="AH150" s="212" t="n">
        <f aca="false" t="array" ref="AH150:AH150">INDEX(_Rge_Data_3rd_CY,$B150,AH$1)</f>
        <v>0</v>
      </c>
      <c r="AI150" s="212" t="n">
        <f aca="false">INDEX(_Rge_Data_3rd_CY,$B150,AI$1)</f>
        <v>0</v>
      </c>
      <c r="AJ150" s="212" t="n">
        <f aca="false" t="array" ref="AJ150:AJ150">INDEX(_Rge_Data_3rd_CY,$B150,AJ$1)</f>
        <v>0</v>
      </c>
      <c r="AK150" s="212" t="n">
        <f aca="false" t="array" ref="AK150:AK150">INDEX(_Rge_Data_3rd_CY,$B150,AK$1)</f>
        <v>1860</v>
      </c>
      <c r="AL150" s="212" t="n">
        <f aca="false">AK150+AN150+AO150</f>
        <v>2490.2074562</v>
      </c>
      <c r="AM150" s="213" t="n">
        <f aca="false">IFERROR(AK150/Z150,0)</f>
        <v>0.0136905638156926</v>
      </c>
      <c r="AN150" s="214" t="n">
        <f aca="false">IFERROR(IF(AND($E150="OPEN",$AA150&gt;0),$AA150*_SoP*$AM150,IF(AND($E150="CLOSED",$AA150&gt;0),$AA150*_SoL*$AM150,0)),0)</f>
        <v>630.2074562</v>
      </c>
      <c r="AO150" s="214" t="n">
        <f aca="false">IFERROR(IF($AA150&lt;0,$AA150*_SoL,0),0)</f>
        <v>0</v>
      </c>
      <c r="AP150" s="215" t="n">
        <f aca="false">AK150+AN150</f>
        <v>2490.2074562</v>
      </c>
      <c r="AQ150" s="215" t="n">
        <f aca="false">AC150-AO150</f>
        <v>0</v>
      </c>
      <c r="AR150" s="215" t="n">
        <f aca="false">AP150-AQ150</f>
        <v>2490.2074562</v>
      </c>
      <c r="AS150" s="215" t="n">
        <f aca="false">IF($AR150&gt;=0,$AR150,0)</f>
        <v>2490.2074562</v>
      </c>
      <c r="AT150" s="215" t="n">
        <f aca="false">IF($AR150&lt;=0,-$AR150,0)</f>
        <v>0</v>
      </c>
      <c r="AU150" s="214" t="n">
        <f aca="false">IF((R150-AC150)&lt;0,0,R150-AC150)</f>
        <v>184315</v>
      </c>
      <c r="AV150" s="214" t="n">
        <f aca="false">IF(AM150&gt;1,0,R150-AM150*R150)</f>
        <v>181791.623730311</v>
      </c>
      <c r="AW150" s="216"/>
    </row>
    <row r="151" customFormat="false" ht="24.75" hidden="false" customHeight="true" outlineLevel="0" collapsed="false">
      <c r="A151" s="166"/>
      <c r="B151" s="208" t="n">
        <f aca="false">B150+1</f>
        <v>144</v>
      </c>
      <c r="C151" s="166"/>
      <c r="D151" s="209" t="str">
        <f aca="false" t="array" ref="D151:D151">INDEX(_Rge_Projectdata_3rd,$B151,MATCH("Project-ID",_Rge_Headline_Projectdata,0))</f>
        <v>P903768</v>
      </c>
      <c r="E151" s="210" t="str">
        <f aca="false" t="array" ref="E151:E151">INDEX(_Rge_Data_3rd_CY,$B151,E$1)</f>
        <v>Open</v>
      </c>
      <c r="F151" s="199" t="n">
        <f aca="false">INDEX(_Rge_Data_3rd_CY,$B151,F$1)</f>
        <v>0</v>
      </c>
      <c r="G151" s="199" t="n">
        <f aca="false" t="array" ref="G151:G151">INDEX(_Rge_Data_3rd_CY,$B151,G$1)</f>
        <v>0</v>
      </c>
      <c r="H151" s="199" t="n">
        <f aca="false" t="array" ref="H151:H151">INDEX(_Rge_Data_3rd_CY,$B151,H$1)</f>
        <v>0</v>
      </c>
      <c r="I151" s="199" t="n">
        <f aca="false" t="array" ref="I151:I151">INDEX(_Rge_Data_3rd_CY,$B151,I$1)</f>
        <v>0</v>
      </c>
      <c r="J151" s="199" t="n">
        <f aca="false" t="array" ref="J151:J151">INDEX(_Rge_Data_3rd_CY,$B151,J$1)</f>
        <v>0</v>
      </c>
      <c r="K151" s="199" t="n">
        <f aca="false" t="array" ref="K151:K151">INDEX(_Rge_Data_3rd_CY,$B151,K$1)</f>
        <v>0</v>
      </c>
      <c r="L151" s="199" t="n">
        <f aca="false">INDEX(_Rge_Data_3rd_CY,$B151,L$1)</f>
        <v>0</v>
      </c>
      <c r="M151" s="199" t="n">
        <f aca="false" t="array" ref="M151:M151">INDEX(_Rge_Data_3rd_CY,$B151,M$1)</f>
        <v>0</v>
      </c>
      <c r="N151" s="199" t="n">
        <f aca="false" t="array" ref="N151:N151">INDEX(_Rge_Data_3rd_CY,$B151,N$1)</f>
        <v>0</v>
      </c>
      <c r="O151" s="199" t="n">
        <f aca="false">F151-N151</f>
        <v>0</v>
      </c>
      <c r="P151" s="200" t="n">
        <f aca="false">IFERROR(O151/F151,0)</f>
        <v>0</v>
      </c>
      <c r="Q151" s="211" t="str">
        <f aca="false">IF(AND(F151&lt;&gt;0,R151=0),"N","Y")</f>
        <v>Y</v>
      </c>
      <c r="R151" s="202" t="n">
        <f aca="false" t="array" ref="R151:R151">INDEX(_Rge_Data_3rd_CY,$B151,R$1)</f>
        <v>109634</v>
      </c>
      <c r="S151" s="202" t="n">
        <f aca="false" t="array" ref="S151:S151">INDEX(_Rge_Data_3rd_CY,$B151,S$1)</f>
        <v>82000</v>
      </c>
      <c r="T151" s="202" t="n">
        <f aca="false" t="array" ref="T151:T151">INDEX(_Rge_Data_3rd_CY,$B151,T$1)</f>
        <v>0</v>
      </c>
      <c r="U151" s="202" t="n">
        <f aca="false" t="array" ref="U151:U151">INDEX(_Rge_Data_3rd_CY,$B151,U$1)</f>
        <v>1500</v>
      </c>
      <c r="V151" s="202" t="n">
        <f aca="false" t="array" ref="V151:V151">INDEX(_Rge_Data_3rd_CY,$B151,V$1)</f>
        <v>0</v>
      </c>
      <c r="W151" s="202" t="n">
        <f aca="false" t="array" ref="W151:W151">INDEX(_Rge_Data_3rd_CY,$B151,W$1)</f>
        <v>0</v>
      </c>
      <c r="X151" s="202" t="n">
        <f aca="false">INDEX(_Rge_Data_3rd_CY,$B151,X$1)</f>
        <v>0</v>
      </c>
      <c r="Y151" s="202" t="n">
        <f aca="false" t="array" ref="Y151:Y151">INDEX(_Rge_Data_3rd_CY,$B151,Y$1)</f>
        <v>0</v>
      </c>
      <c r="Z151" s="202" t="n">
        <f aca="false" t="array" ref="Z151:Z151">INDEX(_Rge_Data_3rd_CY,$B151,Z$1)</f>
        <v>83500</v>
      </c>
      <c r="AA151" s="202" t="n">
        <f aca="false">R151-Z151</f>
        <v>26134</v>
      </c>
      <c r="AB151" s="203" t="n">
        <f aca="false">IFERROR(AA151/R151,)</f>
        <v>0.238374956674024</v>
      </c>
      <c r="AC151" s="212" t="n">
        <f aca="false" t="array" ref="AC151:AC151">INDEX(_Rge_Data_3rd_CY,$B151,AC$1)</f>
        <v>0</v>
      </c>
      <c r="AD151" s="212" t="n">
        <f aca="false" t="array" ref="AD151:AD151">INDEX(_Rge_Data_3rd_CY,$B151,AD$1)</f>
        <v>0</v>
      </c>
      <c r="AE151" s="212" t="n">
        <f aca="false" t="array" ref="AE151:AE151">INDEX(_Rge_Data_3rd_CY,$B151,AE$1)</f>
        <v>0</v>
      </c>
      <c r="AF151" s="212" t="n">
        <f aca="false" t="array" ref="AF151:AF151">INDEX(_Rge_Data_3rd_CY,$B151,AF$1)</f>
        <v>0</v>
      </c>
      <c r="AG151" s="212" t="n">
        <f aca="false" t="array" ref="AG151:AG151">INDEX(_Rge_Data_3rd_CY,$B151,AG$1)</f>
        <v>0</v>
      </c>
      <c r="AH151" s="212" t="n">
        <f aca="false" t="array" ref="AH151:AH151">INDEX(_Rge_Data_3rd_CY,$B151,AH$1)</f>
        <v>0</v>
      </c>
      <c r="AI151" s="212" t="n">
        <f aca="false">INDEX(_Rge_Data_3rd_CY,$B151,AI$1)</f>
        <v>0</v>
      </c>
      <c r="AJ151" s="212" t="n">
        <f aca="false" t="array" ref="AJ151:AJ151">INDEX(_Rge_Data_3rd_CY,$B151,AJ$1)</f>
        <v>0</v>
      </c>
      <c r="AK151" s="212" t="n">
        <f aca="false" t="array" ref="AK151:AK151">INDEX(_Rge_Data_3rd_CY,$B151,AK$1)</f>
        <v>0</v>
      </c>
      <c r="AL151" s="212" t="n">
        <f aca="false">AK151+AN151+AO151</f>
        <v>0</v>
      </c>
      <c r="AM151" s="213" t="n">
        <f aca="false">IFERROR(AK151/Z151,0)</f>
        <v>0</v>
      </c>
      <c r="AN151" s="214" t="n">
        <f aca="false">IFERROR(IF(AND($E151="OPEN",$AA151&gt;0),$AA151*_SoP*$AM151,IF(AND($E151="CLOSED",$AA151&gt;0),$AA151*_SoL*$AM151,0)),0)</f>
        <v>0</v>
      </c>
      <c r="AO151" s="214" t="n">
        <f aca="false">IFERROR(IF($AA151&lt;0,$AA151*_SoL,0),0)</f>
        <v>0</v>
      </c>
      <c r="AP151" s="215" t="n">
        <f aca="false">AK151+AN151</f>
        <v>0</v>
      </c>
      <c r="AQ151" s="215" t="n">
        <f aca="false">AC151-AO151</f>
        <v>0</v>
      </c>
      <c r="AR151" s="215" t="n">
        <f aca="false">AP151-AQ151</f>
        <v>0</v>
      </c>
      <c r="AS151" s="215" t="n">
        <f aca="false">IF($AR151&gt;=0,$AR151,0)</f>
        <v>0</v>
      </c>
      <c r="AT151" s="215" t="n">
        <f aca="false">IF($AR151&lt;=0,-$AR151,0)</f>
        <v>-0</v>
      </c>
      <c r="AU151" s="214" t="n">
        <f aca="false">IF((R151-AC151)&lt;0,0,R151-AC151)</f>
        <v>109634</v>
      </c>
      <c r="AV151" s="214" t="n">
        <f aca="false">IF(AM151&gt;1,0,R151-AM151*R151)</f>
        <v>109634</v>
      </c>
      <c r="AW151" s="216"/>
    </row>
    <row r="152" customFormat="false" ht="24.75" hidden="false" customHeight="true" outlineLevel="0" collapsed="false">
      <c r="A152" s="166"/>
      <c r="B152" s="208" t="n">
        <f aca="false">B151+1</f>
        <v>145</v>
      </c>
      <c r="C152" s="166"/>
      <c r="D152" s="209" t="str">
        <f aca="false" t="array" ref="D152:D152">INDEX(_Rge_Projectdata_3rd,$B152,MATCH("Project-ID",_Rge_Headline_Projectdata,0))</f>
        <v>P903769</v>
      </c>
      <c r="E152" s="210" t="str">
        <f aca="false" t="array" ref="E152:E152">INDEX(_Rge_Data_3rd_CY,$B152,E$1)</f>
        <v>Open</v>
      </c>
      <c r="F152" s="199" t="n">
        <f aca="false">INDEX(_Rge_Data_3rd_CY,$B152,F$1)</f>
        <v>0</v>
      </c>
      <c r="G152" s="199" t="n">
        <f aca="false" t="array" ref="G152:G152">INDEX(_Rge_Data_3rd_CY,$B152,G$1)</f>
        <v>0</v>
      </c>
      <c r="H152" s="199" t="n">
        <f aca="false" t="array" ref="H152:H152">INDEX(_Rge_Data_3rd_CY,$B152,H$1)</f>
        <v>0</v>
      </c>
      <c r="I152" s="199" t="n">
        <f aca="false" t="array" ref="I152:I152">INDEX(_Rge_Data_3rd_CY,$B152,I$1)</f>
        <v>0</v>
      </c>
      <c r="J152" s="199" t="n">
        <f aca="false" t="array" ref="J152:J152">INDEX(_Rge_Data_3rd_CY,$B152,J$1)</f>
        <v>0</v>
      </c>
      <c r="K152" s="199" t="n">
        <f aca="false" t="array" ref="K152:K152">INDEX(_Rge_Data_3rd_CY,$B152,K$1)</f>
        <v>0</v>
      </c>
      <c r="L152" s="199" t="n">
        <f aca="false">INDEX(_Rge_Data_3rd_CY,$B152,L$1)</f>
        <v>0</v>
      </c>
      <c r="M152" s="199" t="n">
        <f aca="false" t="array" ref="M152:M152">INDEX(_Rge_Data_3rd_CY,$B152,M$1)</f>
        <v>0</v>
      </c>
      <c r="N152" s="199" t="n">
        <f aca="false" t="array" ref="N152:N152">INDEX(_Rge_Data_3rd_CY,$B152,N$1)</f>
        <v>0</v>
      </c>
      <c r="O152" s="199" t="n">
        <f aca="false">F152-N152</f>
        <v>0</v>
      </c>
      <c r="P152" s="200" t="n">
        <f aca="false">IFERROR(O152/F152,0)</f>
        <v>0</v>
      </c>
      <c r="Q152" s="211" t="str">
        <f aca="false">IF(AND(F152&lt;&gt;0,R152=0),"N","Y")</f>
        <v>Y</v>
      </c>
      <c r="R152" s="202" t="n">
        <f aca="false" t="array" ref="R152:R152">INDEX(_Rge_Data_3rd_CY,$B152,R$1)</f>
        <v>33441.44</v>
      </c>
      <c r="S152" s="202" t="n">
        <f aca="false" t="array" ref="S152:S152">INDEX(_Rge_Data_3rd_CY,$B152,S$1)</f>
        <v>17600.76</v>
      </c>
      <c r="T152" s="202" t="n">
        <f aca="false" t="array" ref="T152:T152">INDEX(_Rge_Data_3rd_CY,$B152,T$1)</f>
        <v>0</v>
      </c>
      <c r="U152" s="202" t="n">
        <f aca="false" t="array" ref="U152:U152">INDEX(_Rge_Data_3rd_CY,$B152,U$1)</f>
        <v>0</v>
      </c>
      <c r="V152" s="202" t="n">
        <f aca="false" t="array" ref="V152:V152">INDEX(_Rge_Data_3rd_CY,$B152,V$1)</f>
        <v>0</v>
      </c>
      <c r="W152" s="202" t="n">
        <f aca="false" t="array" ref="W152:W152">INDEX(_Rge_Data_3rd_CY,$B152,W$1)</f>
        <v>0</v>
      </c>
      <c r="X152" s="202" t="n">
        <f aca="false">INDEX(_Rge_Data_3rd_CY,$B152,X$1)</f>
        <v>0</v>
      </c>
      <c r="Y152" s="202" t="n">
        <f aca="false" t="array" ref="Y152:Y152">INDEX(_Rge_Data_3rd_CY,$B152,Y$1)</f>
        <v>0</v>
      </c>
      <c r="Z152" s="202" t="n">
        <f aca="false" t="array" ref="Z152:Z152">INDEX(_Rge_Data_3rd_CY,$B152,Z$1)</f>
        <v>17600.76</v>
      </c>
      <c r="AA152" s="202" t="n">
        <f aca="false">R152-Z152</f>
        <v>15840.68</v>
      </c>
      <c r="AB152" s="203" t="n">
        <f aca="false">IFERROR(AA152/R152,)</f>
        <v>0.473684147572593</v>
      </c>
      <c r="AC152" s="212" t="n">
        <f aca="false" t="array" ref="AC152:AC152">INDEX(_Rge_Data_3rd_CY,$B152,AC$1)</f>
        <v>0</v>
      </c>
      <c r="AD152" s="212" t="n">
        <f aca="false" t="array" ref="AD152:AD152">INDEX(_Rge_Data_3rd_CY,$B152,AD$1)</f>
        <v>11765.03</v>
      </c>
      <c r="AE152" s="212" t="n">
        <f aca="false" t="array" ref="AE152:AE152">INDEX(_Rge_Data_3rd_CY,$B152,AE$1)</f>
        <v>0</v>
      </c>
      <c r="AF152" s="212" t="n">
        <f aca="false" t="array" ref="AF152:AF152">INDEX(_Rge_Data_3rd_CY,$B152,AF$1)</f>
        <v>0</v>
      </c>
      <c r="AG152" s="212" t="n">
        <f aca="false" t="array" ref="AG152:AG152">INDEX(_Rge_Data_3rd_CY,$B152,AG$1)</f>
        <v>0</v>
      </c>
      <c r="AH152" s="212" t="n">
        <f aca="false" t="array" ref="AH152:AH152">INDEX(_Rge_Data_3rd_CY,$B152,AH$1)</f>
        <v>0</v>
      </c>
      <c r="AI152" s="212" t="n">
        <f aca="false">INDEX(_Rge_Data_3rd_CY,$B152,AI$1)</f>
        <v>0</v>
      </c>
      <c r="AJ152" s="212" t="n">
        <f aca="false" t="array" ref="AJ152:AJ152">INDEX(_Rge_Data_3rd_CY,$B152,AJ$1)</f>
        <v>0</v>
      </c>
      <c r="AK152" s="212" t="n">
        <f aca="false" t="array" ref="AK152:AK152">INDEX(_Rge_Data_3rd_CY,$B152,AK$1)</f>
        <v>11765.03</v>
      </c>
      <c r="AL152" s="212" t="n">
        <f aca="false">AK152+AN152+AO152</f>
        <v>21824.12811</v>
      </c>
      <c r="AM152" s="213" t="n">
        <f aca="false">IFERROR(AK152/Z152,0)</f>
        <v>0.668438749235829</v>
      </c>
      <c r="AN152" s="214" t="n">
        <f aca="false">IFERROR(IF(AND($E152="OPEN",$AA152&gt;0),$AA152*_SoP*$AM152,IF(AND($E152="CLOSED",$AA152&gt;0),$AA152*_SoL*$AM152,0)),0)</f>
        <v>10059.09811</v>
      </c>
      <c r="AO152" s="214" t="n">
        <f aca="false">IFERROR(IF($AA152&lt;0,$AA152*_SoL,0),0)</f>
        <v>0</v>
      </c>
      <c r="AP152" s="215" t="n">
        <f aca="false">AK152+AN152</f>
        <v>21824.12811</v>
      </c>
      <c r="AQ152" s="215" t="n">
        <f aca="false">AC152-AO152</f>
        <v>0</v>
      </c>
      <c r="AR152" s="215" t="n">
        <f aca="false">AP152-AQ152</f>
        <v>21824.12811</v>
      </c>
      <c r="AS152" s="215" t="n">
        <f aca="false">IF($AR152&gt;=0,$AR152,0)</f>
        <v>21824.12811</v>
      </c>
      <c r="AT152" s="215" t="n">
        <f aca="false">IF($AR152&lt;=0,-$AR152,0)</f>
        <v>0</v>
      </c>
      <c r="AU152" s="214" t="n">
        <f aca="false">IF((R152-AC152)&lt;0,0,R152-AC152)</f>
        <v>33441.44</v>
      </c>
      <c r="AV152" s="214" t="n">
        <f aca="false">IF(AM152&gt;1,0,R152-AM152*R152)</f>
        <v>11087.885673755</v>
      </c>
      <c r="AW152" s="216"/>
    </row>
    <row r="153" customFormat="false" ht="24.75" hidden="false" customHeight="true" outlineLevel="0" collapsed="false">
      <c r="A153" s="166"/>
      <c r="B153" s="208" t="n">
        <f aca="false">B152+1</f>
        <v>146</v>
      </c>
      <c r="C153" s="166"/>
      <c r="D153" s="209" t="str">
        <f aca="false" t="array" ref="D153:D153">INDEX(_Rge_Projectdata_3rd,$B153,MATCH("Project-ID",_Rge_Headline_Projectdata,0))</f>
        <v>P903770</v>
      </c>
      <c r="E153" s="210" t="str">
        <f aca="false" t="array" ref="E153:E153">INDEX(_Rge_Data_3rd_CY,$B153,E$1)</f>
        <v>Open</v>
      </c>
      <c r="F153" s="199" t="n">
        <f aca="false">INDEX(_Rge_Data_3rd_CY,$B153,F$1)</f>
        <v>0</v>
      </c>
      <c r="G153" s="199" t="n">
        <f aca="false" t="array" ref="G153:G153">INDEX(_Rge_Data_3rd_CY,$B153,G$1)</f>
        <v>0</v>
      </c>
      <c r="H153" s="199" t="n">
        <f aca="false" t="array" ref="H153:H153">INDEX(_Rge_Data_3rd_CY,$B153,H$1)</f>
        <v>0</v>
      </c>
      <c r="I153" s="199" t="n">
        <f aca="false" t="array" ref="I153:I153">INDEX(_Rge_Data_3rd_CY,$B153,I$1)</f>
        <v>0</v>
      </c>
      <c r="J153" s="199" t="n">
        <f aca="false" t="array" ref="J153:J153">INDEX(_Rge_Data_3rd_CY,$B153,J$1)</f>
        <v>0</v>
      </c>
      <c r="K153" s="199" t="n">
        <f aca="false" t="array" ref="K153:K153">INDEX(_Rge_Data_3rd_CY,$B153,K$1)</f>
        <v>0</v>
      </c>
      <c r="L153" s="199" t="n">
        <f aca="false">INDEX(_Rge_Data_3rd_CY,$B153,L$1)</f>
        <v>0</v>
      </c>
      <c r="M153" s="199" t="n">
        <f aca="false" t="array" ref="M153:M153">INDEX(_Rge_Data_3rd_CY,$B153,M$1)</f>
        <v>0</v>
      </c>
      <c r="N153" s="199" t="n">
        <f aca="false" t="array" ref="N153:N153">INDEX(_Rge_Data_3rd_CY,$B153,N$1)</f>
        <v>0</v>
      </c>
      <c r="O153" s="199" t="n">
        <f aca="false">F153-N153</f>
        <v>0</v>
      </c>
      <c r="P153" s="200" t="n">
        <f aca="false">IFERROR(O153/F153,0)</f>
        <v>0</v>
      </c>
      <c r="Q153" s="211" t="str">
        <f aca="false">IF(AND(F153&lt;&gt;0,R153=0),"N","Y")</f>
        <v>Y</v>
      </c>
      <c r="R153" s="202" t="n">
        <f aca="false" t="array" ref="R153:R153">INDEX(_Rge_Data_3rd_CY,$B153,R$1)</f>
        <v>19908.68</v>
      </c>
      <c r="S153" s="202" t="n">
        <f aca="false" t="array" ref="S153:S153">INDEX(_Rge_Data_3rd_CY,$B153,S$1)</f>
        <v>10199.51</v>
      </c>
      <c r="T153" s="202" t="n">
        <f aca="false" t="array" ref="T153:T153">INDEX(_Rge_Data_3rd_CY,$B153,T$1)</f>
        <v>0</v>
      </c>
      <c r="U153" s="202" t="n">
        <f aca="false" t="array" ref="U153:U153">INDEX(_Rge_Data_3rd_CY,$B153,U$1)</f>
        <v>625</v>
      </c>
      <c r="V153" s="202" t="n">
        <f aca="false" t="array" ref="V153:V153">INDEX(_Rge_Data_3rd_CY,$B153,V$1)</f>
        <v>0</v>
      </c>
      <c r="W153" s="202" t="n">
        <f aca="false" t="array" ref="W153:W153">INDEX(_Rge_Data_3rd_CY,$B153,W$1)</f>
        <v>0</v>
      </c>
      <c r="X153" s="202" t="n">
        <f aca="false">INDEX(_Rge_Data_3rd_CY,$B153,X$1)</f>
        <v>0</v>
      </c>
      <c r="Y153" s="202" t="n">
        <f aca="false" t="array" ref="Y153:Y153">INDEX(_Rge_Data_3rd_CY,$B153,Y$1)</f>
        <v>0</v>
      </c>
      <c r="Z153" s="202" t="n">
        <f aca="false" t="array" ref="Z153:Z153">INDEX(_Rge_Data_3rd_CY,$B153,Z$1)</f>
        <v>10824.51</v>
      </c>
      <c r="AA153" s="202" t="n">
        <f aca="false">R153-Z153</f>
        <v>9084.17</v>
      </c>
      <c r="AB153" s="203" t="n">
        <f aca="false">IFERROR(AA153/R153,)</f>
        <v>0.456291928947575</v>
      </c>
      <c r="AC153" s="212" t="n">
        <f aca="false" t="array" ref="AC153:AC153">INDEX(_Rge_Data_3rd_CY,$B153,AC$1)</f>
        <v>19908.68</v>
      </c>
      <c r="AD153" s="212" t="n">
        <f aca="false" t="array" ref="AD153:AD153">INDEX(_Rge_Data_3rd_CY,$B153,AD$1)</f>
        <v>6342.68</v>
      </c>
      <c r="AE153" s="212" t="n">
        <f aca="false" t="array" ref="AE153:AE153">INDEX(_Rge_Data_3rd_CY,$B153,AE$1)</f>
        <v>0</v>
      </c>
      <c r="AF153" s="212" t="n">
        <f aca="false" t="array" ref="AF153:AF153">INDEX(_Rge_Data_3rd_CY,$B153,AF$1)</f>
        <v>0</v>
      </c>
      <c r="AG153" s="212" t="n">
        <f aca="false" t="array" ref="AG153:AG153">INDEX(_Rge_Data_3rd_CY,$B153,AG$1)</f>
        <v>0</v>
      </c>
      <c r="AH153" s="212" t="n">
        <f aca="false" t="array" ref="AH153:AH153">INDEX(_Rge_Data_3rd_CY,$B153,AH$1)</f>
        <v>0</v>
      </c>
      <c r="AI153" s="212" t="n">
        <f aca="false">INDEX(_Rge_Data_3rd_CY,$B153,AI$1)</f>
        <v>0</v>
      </c>
      <c r="AJ153" s="212" t="n">
        <f aca="false" t="array" ref="AJ153:AJ153">INDEX(_Rge_Data_3rd_CY,$B153,AJ$1)</f>
        <v>0</v>
      </c>
      <c r="AK153" s="212" t="n">
        <f aca="false" t="array" ref="AK153:AK153">INDEX(_Rge_Data_3rd_CY,$B153,AK$1)</f>
        <v>6342.68</v>
      </c>
      <c r="AL153" s="212" t="n">
        <f aca="false">AK153+AN153+AO153</f>
        <v>11399.452473</v>
      </c>
      <c r="AM153" s="213" t="n">
        <f aca="false">IFERROR(AK153/Z153,0)</f>
        <v>0.585955391976173</v>
      </c>
      <c r="AN153" s="214" t="n">
        <f aca="false">IFERROR(IF(AND($E153="OPEN",$AA153&gt;0),$AA153*_SoP*$AM153,IF(AND($E153="CLOSED",$AA153&gt;0),$AA153*_SoL*$AM153,0)),0)</f>
        <v>5056.772473</v>
      </c>
      <c r="AO153" s="214" t="n">
        <f aca="false">IFERROR(IF($AA153&lt;0,$AA153*_SoL,0),0)</f>
        <v>0</v>
      </c>
      <c r="AP153" s="215" t="n">
        <f aca="false">AK153+AN153</f>
        <v>11399.452473</v>
      </c>
      <c r="AQ153" s="215" t="n">
        <f aca="false">AC153-AO153</f>
        <v>19908.68</v>
      </c>
      <c r="AR153" s="215" t="n">
        <f aca="false">AP153-AQ153</f>
        <v>-8509.227527</v>
      </c>
      <c r="AS153" s="215" t="n">
        <f aca="false">IF($AR153&gt;=0,$AR153,0)</f>
        <v>0</v>
      </c>
      <c r="AT153" s="215" t="n">
        <f aca="false">IF($AR153&lt;=0,-$AR153,0)</f>
        <v>8509.227527</v>
      </c>
      <c r="AU153" s="214" t="n">
        <f aca="false">IF((R153-AC153)&lt;0,0,R153-AC153)</f>
        <v>0</v>
      </c>
      <c r="AV153" s="214" t="n">
        <f aca="false">IF(AM153&gt;1,0,R153-AM153*R153)</f>
        <v>8243.08160687181</v>
      </c>
      <c r="AW153" s="216"/>
    </row>
    <row r="154" customFormat="false" ht="24.75" hidden="false" customHeight="true" outlineLevel="0" collapsed="false">
      <c r="A154" s="166"/>
      <c r="B154" s="208" t="n">
        <f aca="false">B153+1</f>
        <v>147</v>
      </c>
      <c r="C154" s="166"/>
      <c r="D154" s="209" t="str">
        <f aca="false" t="array" ref="D154:D154">INDEX(_Rge_Projectdata_3rd,$B154,MATCH("Project-ID",_Rge_Headline_Projectdata,0))</f>
        <v>P903771</v>
      </c>
      <c r="E154" s="210" t="str">
        <f aca="false" t="array" ref="E154:E154">INDEX(_Rge_Data_3rd_CY,$B154,E$1)</f>
        <v>Open</v>
      </c>
      <c r="F154" s="199" t="n">
        <f aca="false">INDEX(_Rge_Data_3rd_CY,$B154,F$1)</f>
        <v>0</v>
      </c>
      <c r="G154" s="199" t="n">
        <f aca="false" t="array" ref="G154:G154">INDEX(_Rge_Data_3rd_CY,$B154,G$1)</f>
        <v>0</v>
      </c>
      <c r="H154" s="199" t="n">
        <f aca="false" t="array" ref="H154:H154">INDEX(_Rge_Data_3rd_CY,$B154,H$1)</f>
        <v>0</v>
      </c>
      <c r="I154" s="199" t="n">
        <f aca="false" t="array" ref="I154:I154">INDEX(_Rge_Data_3rd_CY,$B154,I$1)</f>
        <v>0</v>
      </c>
      <c r="J154" s="199" t="n">
        <f aca="false" t="array" ref="J154:J154">INDEX(_Rge_Data_3rd_CY,$B154,J$1)</f>
        <v>0</v>
      </c>
      <c r="K154" s="199" t="n">
        <f aca="false" t="array" ref="K154:K154">INDEX(_Rge_Data_3rd_CY,$B154,K$1)</f>
        <v>0</v>
      </c>
      <c r="L154" s="199" t="n">
        <f aca="false">INDEX(_Rge_Data_3rd_CY,$B154,L$1)</f>
        <v>0</v>
      </c>
      <c r="M154" s="199" t="n">
        <f aca="false" t="array" ref="M154:M154">INDEX(_Rge_Data_3rd_CY,$B154,M$1)</f>
        <v>0</v>
      </c>
      <c r="N154" s="199" t="n">
        <f aca="false" t="array" ref="N154:N154">INDEX(_Rge_Data_3rd_CY,$B154,N$1)</f>
        <v>0</v>
      </c>
      <c r="O154" s="199" t="n">
        <f aca="false">F154-N154</f>
        <v>0</v>
      </c>
      <c r="P154" s="200" t="n">
        <f aca="false">IFERROR(O154/F154,0)</f>
        <v>0</v>
      </c>
      <c r="Q154" s="211" t="str">
        <f aca="false">IF(AND(F154&lt;&gt;0,R154=0),"N","Y")</f>
        <v>Y</v>
      </c>
      <c r="R154" s="202" t="n">
        <f aca="false" t="array" ref="R154:R154">INDEX(_Rge_Data_3rd_CY,$B154,R$1)</f>
        <v>23798.99</v>
      </c>
      <c r="S154" s="202" t="n">
        <f aca="false" t="array" ref="S154:S154">INDEX(_Rge_Data_3rd_CY,$B154,S$1)</f>
        <v>11999.47</v>
      </c>
      <c r="T154" s="202" t="n">
        <f aca="false" t="array" ref="T154:T154">INDEX(_Rge_Data_3rd_CY,$B154,T$1)</f>
        <v>0</v>
      </c>
      <c r="U154" s="202" t="n">
        <f aca="false" t="array" ref="U154:U154">INDEX(_Rge_Data_3rd_CY,$B154,U$1)</f>
        <v>625</v>
      </c>
      <c r="V154" s="202" t="n">
        <f aca="false" t="array" ref="V154:V154">INDEX(_Rge_Data_3rd_CY,$B154,V$1)</f>
        <v>0</v>
      </c>
      <c r="W154" s="202" t="n">
        <f aca="false" t="array" ref="W154:W154">INDEX(_Rge_Data_3rd_CY,$B154,W$1)</f>
        <v>0</v>
      </c>
      <c r="X154" s="202" t="n">
        <f aca="false">INDEX(_Rge_Data_3rd_CY,$B154,X$1)</f>
        <v>0</v>
      </c>
      <c r="Y154" s="202" t="n">
        <f aca="false" t="array" ref="Y154:Y154">INDEX(_Rge_Data_3rd_CY,$B154,Y$1)</f>
        <v>0</v>
      </c>
      <c r="Z154" s="202" t="n">
        <f aca="false" t="array" ref="Z154:Z154">INDEX(_Rge_Data_3rd_CY,$B154,Z$1)</f>
        <v>12624.47</v>
      </c>
      <c r="AA154" s="202" t="n">
        <f aca="false">R154-Z154</f>
        <v>11174.52</v>
      </c>
      <c r="AB154" s="203" t="n">
        <f aca="false">IFERROR(AA154/R154,)</f>
        <v>0.469537572812964</v>
      </c>
      <c r="AC154" s="212" t="n">
        <f aca="false" t="array" ref="AC154:AC154">INDEX(_Rge_Data_3rd_CY,$B154,AC$1)</f>
        <v>23548.99</v>
      </c>
      <c r="AD154" s="212" t="n">
        <f aca="false" t="array" ref="AD154:AD154">INDEX(_Rge_Data_3rd_CY,$B154,AD$1)</f>
        <v>7545.73</v>
      </c>
      <c r="AE154" s="212" t="n">
        <f aca="false" t="array" ref="AE154:AE154">INDEX(_Rge_Data_3rd_CY,$B154,AE$1)</f>
        <v>0</v>
      </c>
      <c r="AF154" s="212" t="n">
        <f aca="false" t="array" ref="AF154:AF154">INDEX(_Rge_Data_3rd_CY,$B154,AF$1)</f>
        <v>0</v>
      </c>
      <c r="AG154" s="212" t="n">
        <f aca="false" t="array" ref="AG154:AG154">INDEX(_Rge_Data_3rd_CY,$B154,AG$1)</f>
        <v>0</v>
      </c>
      <c r="AH154" s="212" t="n">
        <f aca="false" t="array" ref="AH154:AH154">INDEX(_Rge_Data_3rd_CY,$B154,AH$1)</f>
        <v>0</v>
      </c>
      <c r="AI154" s="212" t="n">
        <f aca="false">INDEX(_Rge_Data_3rd_CY,$B154,AI$1)</f>
        <v>0</v>
      </c>
      <c r="AJ154" s="212" t="n">
        <f aca="false" t="array" ref="AJ154:AJ154">INDEX(_Rge_Data_3rd_CY,$B154,AJ$1)</f>
        <v>0</v>
      </c>
      <c r="AK154" s="212" t="n">
        <f aca="false" t="array" ref="AK154:AK154">INDEX(_Rge_Data_3rd_CY,$B154,AK$1)</f>
        <v>7545.73</v>
      </c>
      <c r="AL154" s="212" t="n">
        <f aca="false">AK154+AN154+AO154</f>
        <v>13890.860945</v>
      </c>
      <c r="AM154" s="213" t="n">
        <f aca="false">IFERROR(AK154/Z154,0)</f>
        <v>0.597706676003032</v>
      </c>
      <c r="AN154" s="214" t="n">
        <f aca="false">IFERROR(IF(AND($E154="OPEN",$AA154&gt;0),$AA154*_SoP*$AM154,IF(AND($E154="CLOSED",$AA154&gt;0),$AA154*_SoL*$AM154,0)),0)</f>
        <v>6345.130945</v>
      </c>
      <c r="AO154" s="214" t="n">
        <f aca="false">IFERROR(IF($AA154&lt;0,$AA154*_SoL,0),0)</f>
        <v>0</v>
      </c>
      <c r="AP154" s="215" t="n">
        <f aca="false">AK154+AN154</f>
        <v>13890.860945</v>
      </c>
      <c r="AQ154" s="215" t="n">
        <f aca="false">AC154-AO154</f>
        <v>23548.99</v>
      </c>
      <c r="AR154" s="215" t="n">
        <f aca="false">AP154-AQ154</f>
        <v>-9658.129055</v>
      </c>
      <c r="AS154" s="215" t="n">
        <f aca="false">IF($AR154&gt;=0,$AR154,0)</f>
        <v>0</v>
      </c>
      <c r="AT154" s="215" t="n">
        <f aca="false">IF($AR154&lt;=0,-$AR154,0)</f>
        <v>9658.129055</v>
      </c>
      <c r="AU154" s="214" t="n">
        <f aca="false">IF((R154-AC154)&lt;0,0,R154-AC154)</f>
        <v>250</v>
      </c>
      <c r="AV154" s="214" t="n">
        <f aca="false">IF(AM154&gt;1,0,R154-AM154*R154)</f>
        <v>9574.1747948706</v>
      </c>
      <c r="AW154" s="216"/>
    </row>
    <row r="155" customFormat="false" ht="24.75" hidden="false" customHeight="true" outlineLevel="0" collapsed="false">
      <c r="A155" s="166"/>
      <c r="B155" s="208" t="n">
        <f aca="false">B154+1</f>
        <v>148</v>
      </c>
      <c r="C155" s="166"/>
      <c r="D155" s="209" t="str">
        <f aca="false" t="array" ref="D155:D155">INDEX(_Rge_Projectdata_3rd,$B155,MATCH("Project-ID",_Rge_Headline_Projectdata,0))</f>
        <v>P903772</v>
      </c>
      <c r="E155" s="210" t="str">
        <f aca="false" t="array" ref="E155:E155">INDEX(_Rge_Data_3rd_CY,$B155,E$1)</f>
        <v>Open</v>
      </c>
      <c r="F155" s="199" t="n">
        <f aca="false">INDEX(_Rge_Data_3rd_CY,$B155,F$1)</f>
        <v>0</v>
      </c>
      <c r="G155" s="199" t="n">
        <f aca="false" t="array" ref="G155:G155">INDEX(_Rge_Data_3rd_CY,$B155,G$1)</f>
        <v>0</v>
      </c>
      <c r="H155" s="199" t="n">
        <f aca="false" t="array" ref="H155:H155">INDEX(_Rge_Data_3rd_CY,$B155,H$1)</f>
        <v>0</v>
      </c>
      <c r="I155" s="199" t="n">
        <f aca="false" t="array" ref="I155:I155">INDEX(_Rge_Data_3rd_CY,$B155,I$1)</f>
        <v>0</v>
      </c>
      <c r="J155" s="199" t="n">
        <f aca="false" t="array" ref="J155:J155">INDEX(_Rge_Data_3rd_CY,$B155,J$1)</f>
        <v>0</v>
      </c>
      <c r="K155" s="199" t="n">
        <f aca="false" t="array" ref="K155:K155">INDEX(_Rge_Data_3rd_CY,$B155,K$1)</f>
        <v>0</v>
      </c>
      <c r="L155" s="199" t="n">
        <f aca="false">INDEX(_Rge_Data_3rd_CY,$B155,L$1)</f>
        <v>0</v>
      </c>
      <c r="M155" s="199" t="n">
        <f aca="false" t="array" ref="M155:M155">INDEX(_Rge_Data_3rd_CY,$B155,M$1)</f>
        <v>0</v>
      </c>
      <c r="N155" s="199" t="n">
        <f aca="false" t="array" ref="N155:N155">INDEX(_Rge_Data_3rd_CY,$B155,N$1)</f>
        <v>0</v>
      </c>
      <c r="O155" s="199" t="n">
        <f aca="false">F155-N155</f>
        <v>0</v>
      </c>
      <c r="P155" s="200" t="n">
        <f aca="false">IFERROR(O155/F155,0)</f>
        <v>0</v>
      </c>
      <c r="Q155" s="211" t="str">
        <f aca="false">IF(AND(F155&lt;&gt;0,R155=0),"N","Y")</f>
        <v>Y</v>
      </c>
      <c r="R155" s="202" t="n">
        <f aca="false" t="array" ref="R155:R155">INDEX(_Rge_Data_3rd_CY,$B155,R$1)</f>
        <v>0</v>
      </c>
      <c r="S155" s="202" t="n">
        <f aca="false" t="array" ref="S155:S155">INDEX(_Rge_Data_3rd_CY,$B155,S$1)</f>
        <v>0</v>
      </c>
      <c r="T155" s="202" t="n">
        <f aca="false" t="array" ref="T155:T155">INDEX(_Rge_Data_3rd_CY,$B155,T$1)</f>
        <v>0</v>
      </c>
      <c r="U155" s="202" t="n">
        <f aca="false" t="array" ref="U155:U155">INDEX(_Rge_Data_3rd_CY,$B155,U$1)</f>
        <v>0</v>
      </c>
      <c r="V155" s="202" t="n">
        <f aca="false" t="array" ref="V155:V155">INDEX(_Rge_Data_3rd_CY,$B155,V$1)</f>
        <v>0</v>
      </c>
      <c r="W155" s="202" t="n">
        <f aca="false" t="array" ref="W155:W155">INDEX(_Rge_Data_3rd_CY,$B155,W$1)</f>
        <v>0</v>
      </c>
      <c r="X155" s="202" t="n">
        <f aca="false">INDEX(_Rge_Data_3rd_CY,$B155,X$1)</f>
        <v>0</v>
      </c>
      <c r="Y155" s="202" t="n">
        <f aca="false" t="array" ref="Y155:Y155">INDEX(_Rge_Data_3rd_CY,$B155,Y$1)</f>
        <v>0</v>
      </c>
      <c r="Z155" s="202" t="n">
        <f aca="false" t="array" ref="Z155:Z155">INDEX(_Rge_Data_3rd_CY,$B155,Z$1)</f>
        <v>0</v>
      </c>
      <c r="AA155" s="202" t="n">
        <f aca="false">R155-Z155</f>
        <v>0</v>
      </c>
      <c r="AB155" s="203" t="n">
        <f aca="false">IFERROR(AA155/R155,)</f>
        <v>0</v>
      </c>
      <c r="AC155" s="212" t="n">
        <f aca="false" t="array" ref="AC155:AC155">INDEX(_Rge_Data_3rd_CY,$B155,AC$1)</f>
        <v>0</v>
      </c>
      <c r="AD155" s="212" t="n">
        <f aca="false" t="array" ref="AD155:AD155">INDEX(_Rge_Data_3rd_CY,$B155,AD$1)</f>
        <v>0</v>
      </c>
      <c r="AE155" s="212" t="n">
        <f aca="false" t="array" ref="AE155:AE155">INDEX(_Rge_Data_3rd_CY,$B155,AE$1)</f>
        <v>0</v>
      </c>
      <c r="AF155" s="212" t="n">
        <f aca="false" t="array" ref="AF155:AF155">INDEX(_Rge_Data_3rd_CY,$B155,AF$1)</f>
        <v>0</v>
      </c>
      <c r="AG155" s="212" t="n">
        <f aca="false" t="array" ref="AG155:AG155">INDEX(_Rge_Data_3rd_CY,$B155,AG$1)</f>
        <v>0</v>
      </c>
      <c r="AH155" s="212" t="n">
        <f aca="false" t="array" ref="AH155:AH155">INDEX(_Rge_Data_3rd_CY,$B155,AH$1)</f>
        <v>0</v>
      </c>
      <c r="AI155" s="212" t="n">
        <f aca="false">INDEX(_Rge_Data_3rd_CY,$B155,AI$1)</f>
        <v>0</v>
      </c>
      <c r="AJ155" s="212" t="n">
        <f aca="false" t="array" ref="AJ155:AJ155">INDEX(_Rge_Data_3rd_CY,$B155,AJ$1)</f>
        <v>0</v>
      </c>
      <c r="AK155" s="212" t="n">
        <f aca="false" t="array" ref="AK155:AK155">INDEX(_Rge_Data_3rd_CY,$B155,AK$1)</f>
        <v>0</v>
      </c>
      <c r="AL155" s="212" t="n">
        <f aca="false">AK155+AN155+AO155</f>
        <v>0</v>
      </c>
      <c r="AM155" s="213" t="n">
        <f aca="false">IFERROR(AK155/Z155,0)</f>
        <v>0</v>
      </c>
      <c r="AN155" s="214" t="n">
        <f aca="false">IFERROR(IF(AND($E155="OPEN",$AA155&gt;0),$AA155*_SoP*$AM155,IF(AND($E155="CLOSED",$AA155&gt;0),$AA155*_SoL*$AM155,0)),0)</f>
        <v>0</v>
      </c>
      <c r="AO155" s="214" t="n">
        <f aca="false">IFERROR(IF($AA155&lt;0,$AA155*_SoL,0),0)</f>
        <v>0</v>
      </c>
      <c r="AP155" s="215" t="n">
        <f aca="false">AK155+AN155</f>
        <v>0</v>
      </c>
      <c r="AQ155" s="215" t="n">
        <f aca="false">AC155-AO155</f>
        <v>0</v>
      </c>
      <c r="AR155" s="215" t="n">
        <f aca="false">AP155-AQ155</f>
        <v>0</v>
      </c>
      <c r="AS155" s="215" t="n">
        <f aca="false">IF($AR155&gt;=0,$AR155,0)</f>
        <v>0</v>
      </c>
      <c r="AT155" s="215" t="n">
        <f aca="false">IF($AR155&lt;=0,-$AR155,0)</f>
        <v>-0</v>
      </c>
      <c r="AU155" s="214" t="n">
        <f aca="false">IF((R155-AC155)&lt;0,0,R155-AC155)</f>
        <v>0</v>
      </c>
      <c r="AV155" s="214" t="n">
        <f aca="false">IF(AM155&gt;1,0,R155-AM155*R155)</f>
        <v>0</v>
      </c>
      <c r="AW155" s="216"/>
    </row>
    <row r="156" customFormat="false" ht="24.75" hidden="false" customHeight="true" outlineLevel="0" collapsed="false">
      <c r="A156" s="166"/>
      <c r="B156" s="208" t="n">
        <f aca="false">B155+1</f>
        <v>149</v>
      </c>
      <c r="C156" s="166"/>
      <c r="D156" s="209" t="str">
        <f aca="false" t="array" ref="D156:D156">INDEX(_Rge_Projectdata_3rd,$B156,MATCH("Project-ID",_Rge_Headline_Projectdata,0))</f>
        <v>P903774</v>
      </c>
      <c r="E156" s="210" t="str">
        <f aca="false" t="array" ref="E156:E156">INDEX(_Rge_Data_3rd_CY,$B156,E$1)</f>
        <v>Open</v>
      </c>
      <c r="F156" s="199" t="n">
        <f aca="false">INDEX(_Rge_Data_3rd_CY,$B156,F$1)</f>
        <v>0</v>
      </c>
      <c r="G156" s="199" t="n">
        <f aca="false" t="array" ref="G156:G156">INDEX(_Rge_Data_3rd_CY,$B156,G$1)</f>
        <v>0</v>
      </c>
      <c r="H156" s="199" t="n">
        <f aca="false" t="array" ref="H156:H156">INDEX(_Rge_Data_3rd_CY,$B156,H$1)</f>
        <v>0</v>
      </c>
      <c r="I156" s="199" t="n">
        <f aca="false" t="array" ref="I156:I156">INDEX(_Rge_Data_3rd_CY,$B156,I$1)</f>
        <v>0</v>
      </c>
      <c r="J156" s="199" t="n">
        <f aca="false" t="array" ref="J156:J156">INDEX(_Rge_Data_3rd_CY,$B156,J$1)</f>
        <v>0</v>
      </c>
      <c r="K156" s="199" t="n">
        <f aca="false" t="array" ref="K156:K156">INDEX(_Rge_Data_3rd_CY,$B156,K$1)</f>
        <v>0</v>
      </c>
      <c r="L156" s="199" t="n">
        <f aca="false">INDEX(_Rge_Data_3rd_CY,$B156,L$1)</f>
        <v>0</v>
      </c>
      <c r="M156" s="199" t="n">
        <f aca="false" t="array" ref="M156:M156">INDEX(_Rge_Data_3rd_CY,$B156,M$1)</f>
        <v>0</v>
      </c>
      <c r="N156" s="199" t="n">
        <f aca="false" t="array" ref="N156:N156">INDEX(_Rge_Data_3rd_CY,$B156,N$1)</f>
        <v>0</v>
      </c>
      <c r="O156" s="199" t="n">
        <f aca="false">F156-N156</f>
        <v>0</v>
      </c>
      <c r="P156" s="200" t="n">
        <f aca="false">IFERROR(O156/F156,0)</f>
        <v>0</v>
      </c>
      <c r="Q156" s="211" t="str">
        <f aca="false">IF(AND(F156&lt;&gt;0,R156=0),"N","Y")</f>
        <v>Y</v>
      </c>
      <c r="R156" s="202" t="n">
        <f aca="false" t="array" ref="R156:R156">INDEX(_Rge_Data_3rd_CY,$B156,R$1)</f>
        <v>9050</v>
      </c>
      <c r="S156" s="202" t="n">
        <f aca="false" t="array" ref="S156:S156">INDEX(_Rge_Data_3rd_CY,$B156,S$1)</f>
        <v>5220</v>
      </c>
      <c r="T156" s="202" t="n">
        <f aca="false" t="array" ref="T156:T156">INDEX(_Rge_Data_3rd_CY,$B156,T$1)</f>
        <v>0</v>
      </c>
      <c r="U156" s="202" t="n">
        <f aca="false" t="array" ref="U156:U156">INDEX(_Rge_Data_3rd_CY,$B156,U$1)</f>
        <v>220</v>
      </c>
      <c r="V156" s="202" t="n">
        <f aca="false" t="array" ref="V156:V156">INDEX(_Rge_Data_3rd_CY,$B156,V$1)</f>
        <v>0</v>
      </c>
      <c r="W156" s="202" t="n">
        <f aca="false" t="array" ref="W156:W156">INDEX(_Rge_Data_3rd_CY,$B156,W$1)</f>
        <v>0</v>
      </c>
      <c r="X156" s="202" t="n">
        <f aca="false">INDEX(_Rge_Data_3rd_CY,$B156,X$1)</f>
        <v>0</v>
      </c>
      <c r="Y156" s="202" t="n">
        <f aca="false" t="array" ref="Y156:Y156">INDEX(_Rge_Data_3rd_CY,$B156,Y$1)</f>
        <v>0</v>
      </c>
      <c r="Z156" s="202" t="n">
        <f aca="false" t="array" ref="Z156:Z156">INDEX(_Rge_Data_3rd_CY,$B156,Z$1)</f>
        <v>5440</v>
      </c>
      <c r="AA156" s="202" t="n">
        <f aca="false">R156-Z156</f>
        <v>3610</v>
      </c>
      <c r="AB156" s="203" t="n">
        <f aca="false">IFERROR(AA156/R156,)</f>
        <v>0.398895027624309</v>
      </c>
      <c r="AC156" s="212" t="n">
        <f aca="false" t="array" ref="AC156:AC156">INDEX(_Rge_Data_3rd_CY,$B156,AC$1)</f>
        <v>0</v>
      </c>
      <c r="AD156" s="212" t="n">
        <f aca="false" t="array" ref="AD156:AD156">INDEX(_Rge_Data_3rd_CY,$B156,AD$1)</f>
        <v>0</v>
      </c>
      <c r="AE156" s="212" t="n">
        <f aca="false" t="array" ref="AE156:AE156">INDEX(_Rge_Data_3rd_CY,$B156,AE$1)</f>
        <v>0</v>
      </c>
      <c r="AF156" s="212" t="n">
        <f aca="false" t="array" ref="AF156:AF156">INDEX(_Rge_Data_3rd_CY,$B156,AF$1)</f>
        <v>0</v>
      </c>
      <c r="AG156" s="212" t="n">
        <f aca="false" t="array" ref="AG156:AG156">INDEX(_Rge_Data_3rd_CY,$B156,AG$1)</f>
        <v>0</v>
      </c>
      <c r="AH156" s="212" t="n">
        <f aca="false" t="array" ref="AH156:AH156">INDEX(_Rge_Data_3rd_CY,$B156,AH$1)</f>
        <v>0</v>
      </c>
      <c r="AI156" s="212" t="n">
        <f aca="false">INDEX(_Rge_Data_3rd_CY,$B156,AI$1)</f>
        <v>0</v>
      </c>
      <c r="AJ156" s="212" t="n">
        <f aca="false" t="array" ref="AJ156:AJ156">INDEX(_Rge_Data_3rd_CY,$B156,AJ$1)</f>
        <v>0</v>
      </c>
      <c r="AK156" s="212" t="n">
        <f aca="false" t="array" ref="AK156:AK156">INDEX(_Rge_Data_3rd_CY,$B156,AK$1)</f>
        <v>0</v>
      </c>
      <c r="AL156" s="212" t="n">
        <f aca="false">AK156+AN156+AO156</f>
        <v>0</v>
      </c>
      <c r="AM156" s="213" t="n">
        <f aca="false">IFERROR(AK156/Z156,0)</f>
        <v>0</v>
      </c>
      <c r="AN156" s="214" t="n">
        <f aca="false">IFERROR(IF(AND($E156="OPEN",$AA156&gt;0),$AA156*_SoP*$AM156,IF(AND($E156="CLOSED",$AA156&gt;0),$AA156*_SoL*$AM156,0)),0)</f>
        <v>0</v>
      </c>
      <c r="AO156" s="214" t="n">
        <f aca="false">IFERROR(IF($AA156&lt;0,$AA156*_SoL,0),0)</f>
        <v>0</v>
      </c>
      <c r="AP156" s="215" t="n">
        <f aca="false">AK156+AN156</f>
        <v>0</v>
      </c>
      <c r="AQ156" s="215" t="n">
        <f aca="false">AC156-AO156</f>
        <v>0</v>
      </c>
      <c r="AR156" s="215" t="n">
        <f aca="false">AP156-AQ156</f>
        <v>0</v>
      </c>
      <c r="AS156" s="215" t="n">
        <f aca="false">IF($AR156&gt;=0,$AR156,0)</f>
        <v>0</v>
      </c>
      <c r="AT156" s="215" t="n">
        <f aca="false">IF($AR156&lt;=0,-$AR156,0)</f>
        <v>-0</v>
      </c>
      <c r="AU156" s="214" t="n">
        <f aca="false">IF((R156-AC156)&lt;0,0,R156-AC156)</f>
        <v>9050</v>
      </c>
      <c r="AV156" s="214" t="n">
        <f aca="false">IF(AM156&gt;1,0,R156-AM156*R156)</f>
        <v>9050</v>
      </c>
      <c r="AW156" s="216"/>
    </row>
    <row r="157" customFormat="false" ht="24.75" hidden="false" customHeight="true" outlineLevel="0" collapsed="false">
      <c r="A157" s="166"/>
      <c r="B157" s="208" t="n">
        <f aca="false">B156+1</f>
        <v>150</v>
      </c>
      <c r="C157" s="166"/>
      <c r="D157" s="209" t="str">
        <f aca="false" t="array" ref="D157:D157">INDEX(_Rge_Projectdata_3rd,$B157,MATCH("Project-ID",_Rge_Headline_Projectdata,0))</f>
        <v>P903775</v>
      </c>
      <c r="E157" s="210" t="str">
        <f aca="false" t="array" ref="E157:E157">INDEX(_Rge_Data_3rd_CY,$B157,E$1)</f>
        <v>Open</v>
      </c>
      <c r="F157" s="199" t="n">
        <f aca="false">INDEX(_Rge_Data_3rd_CY,$B157,F$1)</f>
        <v>0</v>
      </c>
      <c r="G157" s="199" t="n">
        <f aca="false" t="array" ref="G157:G157">INDEX(_Rge_Data_3rd_CY,$B157,G$1)</f>
        <v>0</v>
      </c>
      <c r="H157" s="199" t="n">
        <f aca="false" t="array" ref="H157:H157">INDEX(_Rge_Data_3rd_CY,$B157,H$1)</f>
        <v>0</v>
      </c>
      <c r="I157" s="199" t="n">
        <f aca="false" t="array" ref="I157:I157">INDEX(_Rge_Data_3rd_CY,$B157,I$1)</f>
        <v>0</v>
      </c>
      <c r="J157" s="199" t="n">
        <f aca="false" t="array" ref="J157:J157">INDEX(_Rge_Data_3rd_CY,$B157,J$1)</f>
        <v>0</v>
      </c>
      <c r="K157" s="199" t="n">
        <f aca="false" t="array" ref="K157:K157">INDEX(_Rge_Data_3rd_CY,$B157,K$1)</f>
        <v>0</v>
      </c>
      <c r="L157" s="199" t="n">
        <f aca="false">INDEX(_Rge_Data_3rd_CY,$B157,L$1)</f>
        <v>0</v>
      </c>
      <c r="M157" s="199" t="n">
        <f aca="false" t="array" ref="M157:M157">INDEX(_Rge_Data_3rd_CY,$B157,M$1)</f>
        <v>0</v>
      </c>
      <c r="N157" s="199" t="n">
        <f aca="false" t="array" ref="N157:N157">INDEX(_Rge_Data_3rd_CY,$B157,N$1)</f>
        <v>0</v>
      </c>
      <c r="O157" s="199" t="n">
        <f aca="false">F157-N157</f>
        <v>0</v>
      </c>
      <c r="P157" s="200" t="n">
        <f aca="false">IFERROR(O157/F157,0)</f>
        <v>0</v>
      </c>
      <c r="Q157" s="211" t="str">
        <f aca="false">IF(AND(F157&lt;&gt;0,R157=0),"N","Y")</f>
        <v>Y</v>
      </c>
      <c r="R157" s="202" t="n">
        <f aca="false" t="array" ref="R157:R157">INDEX(_Rge_Data_3rd_CY,$B157,R$1)</f>
        <v>9800</v>
      </c>
      <c r="S157" s="202" t="n">
        <f aca="false" t="array" ref="S157:S157">INDEX(_Rge_Data_3rd_CY,$B157,S$1)</f>
        <v>4000</v>
      </c>
      <c r="T157" s="202" t="n">
        <f aca="false" t="array" ref="T157:T157">INDEX(_Rge_Data_3rd_CY,$B157,T$1)</f>
        <v>1300</v>
      </c>
      <c r="U157" s="202" t="n">
        <f aca="false" t="array" ref="U157:U157">INDEX(_Rge_Data_3rd_CY,$B157,U$1)</f>
        <v>0</v>
      </c>
      <c r="V157" s="202" t="n">
        <f aca="false" t="array" ref="V157:V157">INDEX(_Rge_Data_3rd_CY,$B157,V$1)</f>
        <v>0</v>
      </c>
      <c r="W157" s="202" t="n">
        <f aca="false" t="array" ref="W157:W157">INDEX(_Rge_Data_3rd_CY,$B157,W$1)</f>
        <v>0</v>
      </c>
      <c r="X157" s="202" t="n">
        <f aca="false">INDEX(_Rge_Data_3rd_CY,$B157,X$1)</f>
        <v>0</v>
      </c>
      <c r="Y157" s="202" t="n">
        <f aca="false" t="array" ref="Y157:Y157">INDEX(_Rge_Data_3rd_CY,$B157,Y$1)</f>
        <v>0</v>
      </c>
      <c r="Z157" s="202" t="n">
        <f aca="false" t="array" ref="Z157:Z157">INDEX(_Rge_Data_3rd_CY,$B157,Z$1)</f>
        <v>5300</v>
      </c>
      <c r="AA157" s="202" t="n">
        <f aca="false">R157-Z157</f>
        <v>4500</v>
      </c>
      <c r="AB157" s="203" t="n">
        <f aca="false">IFERROR(AA157/R157,)</f>
        <v>0.459183673469388</v>
      </c>
      <c r="AC157" s="212" t="n">
        <f aca="false" t="array" ref="AC157:AC157">INDEX(_Rge_Data_3rd_CY,$B157,AC$1)</f>
        <v>0</v>
      </c>
      <c r="AD157" s="212" t="n">
        <f aca="false" t="array" ref="AD157:AD157">INDEX(_Rge_Data_3rd_CY,$B157,AD$1)</f>
        <v>0</v>
      </c>
      <c r="AE157" s="212" t="n">
        <f aca="false" t="array" ref="AE157:AE157">INDEX(_Rge_Data_3rd_CY,$B157,AE$1)</f>
        <v>0</v>
      </c>
      <c r="AF157" s="212" t="n">
        <f aca="false" t="array" ref="AF157:AF157">INDEX(_Rge_Data_3rd_CY,$B157,AF$1)</f>
        <v>0</v>
      </c>
      <c r="AG157" s="212" t="n">
        <f aca="false" t="array" ref="AG157:AG157">INDEX(_Rge_Data_3rd_CY,$B157,AG$1)</f>
        <v>0</v>
      </c>
      <c r="AH157" s="212" t="n">
        <f aca="false" t="array" ref="AH157:AH157">INDEX(_Rge_Data_3rd_CY,$B157,AH$1)</f>
        <v>0</v>
      </c>
      <c r="AI157" s="212" t="n">
        <f aca="false">INDEX(_Rge_Data_3rd_CY,$B157,AI$1)</f>
        <v>0</v>
      </c>
      <c r="AJ157" s="212" t="n">
        <f aca="false" t="array" ref="AJ157:AJ157">INDEX(_Rge_Data_3rd_CY,$B157,AJ$1)</f>
        <v>0</v>
      </c>
      <c r="AK157" s="212" t="n">
        <f aca="false" t="array" ref="AK157:AK157">INDEX(_Rge_Data_3rd_CY,$B157,AK$1)</f>
        <v>0</v>
      </c>
      <c r="AL157" s="212" t="n">
        <f aca="false">AK157+AN157+AO157</f>
        <v>0</v>
      </c>
      <c r="AM157" s="213" t="n">
        <f aca="false">IFERROR(AK157/Z157,0)</f>
        <v>0</v>
      </c>
      <c r="AN157" s="214" t="n">
        <f aca="false">IFERROR(IF(AND($E157="OPEN",$AA157&gt;0),$AA157*_SoP*$AM157,IF(AND($E157="CLOSED",$AA157&gt;0),$AA157*_SoL*$AM157,0)),0)</f>
        <v>0</v>
      </c>
      <c r="AO157" s="214" t="n">
        <f aca="false">IFERROR(IF($AA157&lt;0,$AA157*_SoL,0),0)</f>
        <v>0</v>
      </c>
      <c r="AP157" s="215" t="n">
        <f aca="false">AK157+AN157</f>
        <v>0</v>
      </c>
      <c r="AQ157" s="215" t="n">
        <f aca="false">AC157-AO157</f>
        <v>0</v>
      </c>
      <c r="AR157" s="215" t="n">
        <f aca="false">AP157-AQ157</f>
        <v>0</v>
      </c>
      <c r="AS157" s="215" t="n">
        <f aca="false">IF($AR157&gt;=0,$AR157,0)</f>
        <v>0</v>
      </c>
      <c r="AT157" s="215" t="n">
        <f aca="false">IF($AR157&lt;=0,-$AR157,0)</f>
        <v>-0</v>
      </c>
      <c r="AU157" s="214" t="n">
        <f aca="false">IF((R157-AC157)&lt;0,0,R157-AC157)</f>
        <v>9800</v>
      </c>
      <c r="AV157" s="214" t="n">
        <f aca="false">IF(AM157&gt;1,0,R157-AM157*R157)</f>
        <v>9800</v>
      </c>
      <c r="AW157" s="216"/>
    </row>
    <row r="158" customFormat="false" ht="24.75" hidden="false" customHeight="true" outlineLevel="0" collapsed="false">
      <c r="A158" s="166"/>
      <c r="B158" s="208" t="n">
        <f aca="false">B157+1</f>
        <v>151</v>
      </c>
      <c r="C158" s="166"/>
      <c r="D158" s="209" t="str">
        <f aca="false" t="array" ref="D158:D158">INDEX(_Rge_Projectdata_3rd,$B158,MATCH("Project-ID",_Rge_Headline_Projectdata,0))</f>
        <v>P903776</v>
      </c>
      <c r="E158" s="210" t="str">
        <f aca="false" t="array" ref="E158:E158">INDEX(_Rge_Data_3rd_CY,$B158,E$1)</f>
        <v>Open</v>
      </c>
      <c r="F158" s="199" t="n">
        <f aca="false">INDEX(_Rge_Data_3rd_CY,$B158,F$1)</f>
        <v>0</v>
      </c>
      <c r="G158" s="199" t="n">
        <f aca="false" t="array" ref="G158:G158">INDEX(_Rge_Data_3rd_CY,$B158,G$1)</f>
        <v>0</v>
      </c>
      <c r="H158" s="199" t="n">
        <f aca="false" t="array" ref="H158:H158">INDEX(_Rge_Data_3rd_CY,$B158,H$1)</f>
        <v>0</v>
      </c>
      <c r="I158" s="199" t="n">
        <f aca="false" t="array" ref="I158:I158">INDEX(_Rge_Data_3rd_CY,$B158,I$1)</f>
        <v>0</v>
      </c>
      <c r="J158" s="199" t="n">
        <f aca="false" t="array" ref="J158:J158">INDEX(_Rge_Data_3rd_CY,$B158,J$1)</f>
        <v>0</v>
      </c>
      <c r="K158" s="199" t="n">
        <f aca="false" t="array" ref="K158:K158">INDEX(_Rge_Data_3rd_CY,$B158,K$1)</f>
        <v>0</v>
      </c>
      <c r="L158" s="199" t="n">
        <f aca="false">INDEX(_Rge_Data_3rd_CY,$B158,L$1)</f>
        <v>0</v>
      </c>
      <c r="M158" s="199" t="n">
        <f aca="false" t="array" ref="M158:M158">INDEX(_Rge_Data_3rd_CY,$B158,M$1)</f>
        <v>0</v>
      </c>
      <c r="N158" s="199" t="n">
        <f aca="false" t="array" ref="N158:N158">INDEX(_Rge_Data_3rd_CY,$B158,N$1)</f>
        <v>0</v>
      </c>
      <c r="O158" s="199" t="n">
        <f aca="false">F158-N158</f>
        <v>0</v>
      </c>
      <c r="P158" s="200" t="n">
        <f aca="false">IFERROR(O158/F158,0)</f>
        <v>0</v>
      </c>
      <c r="Q158" s="211" t="str">
        <f aca="false">IF(AND(F158&lt;&gt;0,R158=0),"N","Y")</f>
        <v>Y</v>
      </c>
      <c r="R158" s="202" t="n">
        <f aca="false" t="array" ref="R158:R158">INDEX(_Rge_Data_3rd_CY,$B158,R$1)</f>
        <v>5737.75</v>
      </c>
      <c r="S158" s="202" t="n">
        <f aca="false" t="array" ref="S158:S158">INDEX(_Rge_Data_3rd_CY,$B158,S$1)</f>
        <v>3278.71</v>
      </c>
      <c r="T158" s="202" t="n">
        <f aca="false" t="array" ref="T158:T158">INDEX(_Rge_Data_3rd_CY,$B158,T$1)</f>
        <v>800</v>
      </c>
      <c r="U158" s="202" t="n">
        <f aca="false" t="array" ref="U158:U158">INDEX(_Rge_Data_3rd_CY,$B158,U$1)</f>
        <v>0</v>
      </c>
      <c r="V158" s="202" t="n">
        <f aca="false" t="array" ref="V158:V158">INDEX(_Rge_Data_3rd_CY,$B158,V$1)</f>
        <v>0</v>
      </c>
      <c r="W158" s="202" t="n">
        <f aca="false" t="array" ref="W158:W158">INDEX(_Rge_Data_3rd_CY,$B158,W$1)</f>
        <v>0</v>
      </c>
      <c r="X158" s="202" t="n">
        <f aca="false">INDEX(_Rge_Data_3rd_CY,$B158,X$1)</f>
        <v>0</v>
      </c>
      <c r="Y158" s="202" t="n">
        <f aca="false" t="array" ref="Y158:Y158">INDEX(_Rge_Data_3rd_CY,$B158,Y$1)</f>
        <v>0</v>
      </c>
      <c r="Z158" s="202" t="n">
        <f aca="false" t="array" ref="Z158:Z158">INDEX(_Rge_Data_3rd_CY,$B158,Z$1)</f>
        <v>4078.71</v>
      </c>
      <c r="AA158" s="202" t="n">
        <f aca="false">R158-Z158</f>
        <v>1659.04</v>
      </c>
      <c r="AB158" s="203" t="n">
        <f aca="false">IFERROR(AA158/R158,)</f>
        <v>0.28914469957736</v>
      </c>
      <c r="AC158" s="212" t="n">
        <f aca="false" t="array" ref="AC158:AC158">INDEX(_Rge_Data_3rd_CY,$B158,AC$1)</f>
        <v>0</v>
      </c>
      <c r="AD158" s="212" t="n">
        <f aca="false" t="array" ref="AD158:AD158">INDEX(_Rge_Data_3rd_CY,$B158,AD$1)</f>
        <v>0</v>
      </c>
      <c r="AE158" s="212" t="n">
        <f aca="false" t="array" ref="AE158:AE158">INDEX(_Rge_Data_3rd_CY,$B158,AE$1)</f>
        <v>0</v>
      </c>
      <c r="AF158" s="212" t="n">
        <f aca="false" t="array" ref="AF158:AF158">INDEX(_Rge_Data_3rd_CY,$B158,AF$1)</f>
        <v>0</v>
      </c>
      <c r="AG158" s="212" t="n">
        <f aca="false" t="array" ref="AG158:AG158">INDEX(_Rge_Data_3rd_CY,$B158,AG$1)</f>
        <v>0</v>
      </c>
      <c r="AH158" s="212" t="n">
        <f aca="false" t="array" ref="AH158:AH158">INDEX(_Rge_Data_3rd_CY,$B158,AH$1)</f>
        <v>0</v>
      </c>
      <c r="AI158" s="212" t="n">
        <f aca="false">INDEX(_Rge_Data_3rd_CY,$B158,AI$1)</f>
        <v>0</v>
      </c>
      <c r="AJ158" s="212" t="n">
        <f aca="false" t="array" ref="AJ158:AJ158">INDEX(_Rge_Data_3rd_CY,$B158,AJ$1)</f>
        <v>0</v>
      </c>
      <c r="AK158" s="212" t="n">
        <f aca="false" t="array" ref="AK158:AK158">INDEX(_Rge_Data_3rd_CY,$B158,AK$1)</f>
        <v>0</v>
      </c>
      <c r="AL158" s="212" t="n">
        <f aca="false">AK158+AN158+AO158</f>
        <v>0</v>
      </c>
      <c r="AM158" s="213" t="n">
        <f aca="false">IFERROR(AK158/Z158,0)</f>
        <v>0</v>
      </c>
      <c r="AN158" s="214" t="n">
        <f aca="false">IFERROR(IF(AND($E158="OPEN",$AA158&gt;0),$AA158*_SoP*$AM158,IF(AND($E158="CLOSED",$AA158&gt;0),$AA158*_SoL*$AM158,0)),0)</f>
        <v>0</v>
      </c>
      <c r="AO158" s="214" t="n">
        <f aca="false">IFERROR(IF($AA158&lt;0,$AA158*_SoL,0),0)</f>
        <v>0</v>
      </c>
      <c r="AP158" s="215" t="n">
        <f aca="false">AK158+AN158</f>
        <v>0</v>
      </c>
      <c r="AQ158" s="215" t="n">
        <f aca="false">AC158-AO158</f>
        <v>0</v>
      </c>
      <c r="AR158" s="215" t="n">
        <f aca="false">AP158-AQ158</f>
        <v>0</v>
      </c>
      <c r="AS158" s="215" t="n">
        <f aca="false">IF($AR158&gt;=0,$AR158,0)</f>
        <v>0</v>
      </c>
      <c r="AT158" s="215" t="n">
        <f aca="false">IF($AR158&lt;=0,-$AR158,0)</f>
        <v>-0</v>
      </c>
      <c r="AU158" s="214" t="n">
        <f aca="false">IF((R158-AC158)&lt;0,0,R158-AC158)</f>
        <v>5737.75</v>
      </c>
      <c r="AV158" s="214" t="n">
        <f aca="false">IF(AM158&gt;1,0,R158-AM158*R158)</f>
        <v>5737.75</v>
      </c>
      <c r="AW158" s="216"/>
    </row>
    <row r="159" customFormat="false" ht="24.75" hidden="false" customHeight="true" outlineLevel="0" collapsed="false">
      <c r="A159" s="166"/>
      <c r="B159" s="208" t="n">
        <f aca="false">B158+1</f>
        <v>152</v>
      </c>
      <c r="C159" s="166"/>
      <c r="D159" s="209" t="str">
        <f aca="false" t="array" ref="D159:D159">INDEX(_Rge_Projectdata_3rd,$B159,MATCH("Project-ID",_Rge_Headline_Projectdata,0))</f>
        <v>P903777</v>
      </c>
      <c r="E159" s="210" t="str">
        <f aca="false" t="array" ref="E159:E159">INDEX(_Rge_Data_3rd_CY,$B159,E$1)</f>
        <v>Open</v>
      </c>
      <c r="F159" s="199" t="n">
        <f aca="false">INDEX(_Rge_Data_3rd_CY,$B159,F$1)</f>
        <v>0</v>
      </c>
      <c r="G159" s="199" t="n">
        <f aca="false" t="array" ref="G159:G159">INDEX(_Rge_Data_3rd_CY,$B159,G$1)</f>
        <v>0</v>
      </c>
      <c r="H159" s="199" t="n">
        <f aca="false" t="array" ref="H159:H159">INDEX(_Rge_Data_3rd_CY,$B159,H$1)</f>
        <v>0</v>
      </c>
      <c r="I159" s="199" t="n">
        <f aca="false" t="array" ref="I159:I159">INDEX(_Rge_Data_3rd_CY,$B159,I$1)</f>
        <v>0</v>
      </c>
      <c r="J159" s="199" t="n">
        <f aca="false" t="array" ref="J159:J159">INDEX(_Rge_Data_3rd_CY,$B159,J$1)</f>
        <v>0</v>
      </c>
      <c r="K159" s="199" t="n">
        <f aca="false" t="array" ref="K159:K159">INDEX(_Rge_Data_3rd_CY,$B159,K$1)</f>
        <v>0</v>
      </c>
      <c r="L159" s="199" t="n">
        <f aca="false">INDEX(_Rge_Data_3rd_CY,$B159,L$1)</f>
        <v>0</v>
      </c>
      <c r="M159" s="199" t="n">
        <f aca="false" t="array" ref="M159:M159">INDEX(_Rge_Data_3rd_CY,$B159,M$1)</f>
        <v>0</v>
      </c>
      <c r="N159" s="199" t="n">
        <f aca="false" t="array" ref="N159:N159">INDEX(_Rge_Data_3rd_CY,$B159,N$1)</f>
        <v>0</v>
      </c>
      <c r="O159" s="199" t="n">
        <f aca="false">F159-N159</f>
        <v>0</v>
      </c>
      <c r="P159" s="200" t="n">
        <f aca="false">IFERROR(O159/F159,0)</f>
        <v>0</v>
      </c>
      <c r="Q159" s="211" t="str">
        <f aca="false">IF(AND(F159&lt;&gt;0,R159=0),"N","Y")</f>
        <v>Y</v>
      </c>
      <c r="R159" s="202" t="n">
        <f aca="false" t="array" ref="R159:R159">INDEX(_Rge_Data_3rd_CY,$B159,R$1)</f>
        <v>4059</v>
      </c>
      <c r="S159" s="202" t="n">
        <f aca="false" t="array" ref="S159:S159">INDEX(_Rge_Data_3rd_CY,$B159,S$1)</f>
        <v>1980.65</v>
      </c>
      <c r="T159" s="202" t="n">
        <f aca="false" t="array" ref="T159:T159">INDEX(_Rge_Data_3rd_CY,$B159,T$1)</f>
        <v>0</v>
      </c>
      <c r="U159" s="202" t="n">
        <f aca="false" t="array" ref="U159:U159">INDEX(_Rge_Data_3rd_CY,$B159,U$1)</f>
        <v>0</v>
      </c>
      <c r="V159" s="202" t="n">
        <f aca="false" t="array" ref="V159:V159">INDEX(_Rge_Data_3rd_CY,$B159,V$1)</f>
        <v>0</v>
      </c>
      <c r="W159" s="202" t="n">
        <f aca="false" t="array" ref="W159:W159">INDEX(_Rge_Data_3rd_CY,$B159,W$1)</f>
        <v>0</v>
      </c>
      <c r="X159" s="202" t="n">
        <f aca="false">INDEX(_Rge_Data_3rd_CY,$B159,X$1)</f>
        <v>0</v>
      </c>
      <c r="Y159" s="202" t="n">
        <f aca="false" t="array" ref="Y159:Y159">INDEX(_Rge_Data_3rd_CY,$B159,Y$1)</f>
        <v>0</v>
      </c>
      <c r="Z159" s="202" t="n">
        <f aca="false" t="array" ref="Z159:Z159">INDEX(_Rge_Data_3rd_CY,$B159,Z$1)</f>
        <v>1980.65</v>
      </c>
      <c r="AA159" s="202" t="n">
        <f aca="false">R159-Z159</f>
        <v>2078.35</v>
      </c>
      <c r="AB159" s="203" t="n">
        <f aca="false">IFERROR(AA159/R159,)</f>
        <v>0.512034983986204</v>
      </c>
      <c r="AC159" s="212" t="n">
        <f aca="false" t="array" ref="AC159:AC159">INDEX(_Rge_Data_3rd_CY,$B159,AC$1)</f>
        <v>0</v>
      </c>
      <c r="AD159" s="212" t="n">
        <f aca="false" t="array" ref="AD159:AD159">INDEX(_Rge_Data_3rd_CY,$B159,AD$1)</f>
        <v>0</v>
      </c>
      <c r="AE159" s="212" t="n">
        <f aca="false" t="array" ref="AE159:AE159">INDEX(_Rge_Data_3rd_CY,$B159,AE$1)</f>
        <v>0</v>
      </c>
      <c r="AF159" s="212" t="n">
        <f aca="false" t="array" ref="AF159:AF159">INDEX(_Rge_Data_3rd_CY,$B159,AF$1)</f>
        <v>0</v>
      </c>
      <c r="AG159" s="212" t="n">
        <f aca="false" t="array" ref="AG159:AG159">INDEX(_Rge_Data_3rd_CY,$B159,AG$1)</f>
        <v>0</v>
      </c>
      <c r="AH159" s="212" t="n">
        <f aca="false" t="array" ref="AH159:AH159">INDEX(_Rge_Data_3rd_CY,$B159,AH$1)</f>
        <v>0</v>
      </c>
      <c r="AI159" s="212" t="n">
        <f aca="false">INDEX(_Rge_Data_3rd_CY,$B159,AI$1)</f>
        <v>0</v>
      </c>
      <c r="AJ159" s="212" t="n">
        <f aca="false" t="array" ref="AJ159:AJ159">INDEX(_Rge_Data_3rd_CY,$B159,AJ$1)</f>
        <v>0</v>
      </c>
      <c r="AK159" s="212" t="n">
        <f aca="false" t="array" ref="AK159:AK159">INDEX(_Rge_Data_3rd_CY,$B159,AK$1)</f>
        <v>0</v>
      </c>
      <c r="AL159" s="212" t="n">
        <f aca="false">AK159+AN159+AO159</f>
        <v>0</v>
      </c>
      <c r="AM159" s="213" t="n">
        <f aca="false">IFERROR(AK159/Z159,0)</f>
        <v>0</v>
      </c>
      <c r="AN159" s="214" t="n">
        <f aca="false">IFERROR(IF(AND($E159="OPEN",$AA159&gt;0),$AA159*_SoP*$AM159,IF(AND($E159="CLOSED",$AA159&gt;0),$AA159*_SoL*$AM159,0)),0)</f>
        <v>0</v>
      </c>
      <c r="AO159" s="214" t="n">
        <f aca="false">IFERROR(IF($AA159&lt;0,$AA159*_SoL,0),0)</f>
        <v>0</v>
      </c>
      <c r="AP159" s="215" t="n">
        <f aca="false">AK159+AN159</f>
        <v>0</v>
      </c>
      <c r="AQ159" s="215" t="n">
        <f aca="false">AC159-AO159</f>
        <v>0</v>
      </c>
      <c r="AR159" s="215" t="n">
        <f aca="false">AP159-AQ159</f>
        <v>0</v>
      </c>
      <c r="AS159" s="215" t="n">
        <f aca="false">IF($AR159&gt;=0,$AR159,0)</f>
        <v>0</v>
      </c>
      <c r="AT159" s="215" t="n">
        <f aca="false">IF($AR159&lt;=0,-$AR159,0)</f>
        <v>-0</v>
      </c>
      <c r="AU159" s="214" t="n">
        <f aca="false">IF((R159-AC159)&lt;0,0,R159-AC159)</f>
        <v>4059</v>
      </c>
      <c r="AV159" s="214" t="n">
        <f aca="false">IF(AM159&gt;1,0,R159-AM159*R159)</f>
        <v>4059</v>
      </c>
      <c r="AW159" s="216"/>
    </row>
    <row r="160" customFormat="false" ht="24.75" hidden="false" customHeight="true" outlineLevel="0" collapsed="false">
      <c r="A160" s="166"/>
      <c r="B160" s="208" t="n">
        <f aca="false">B159+1</f>
        <v>153</v>
      </c>
      <c r="C160" s="166"/>
      <c r="D160" s="209" t="str">
        <f aca="false" t="array" ref="D160:D160">INDEX(_Rge_Projectdata_3rd,$B160,MATCH("Project-ID",_Rge_Headline_Projectdata,0))</f>
        <v>P903778</v>
      </c>
      <c r="E160" s="210" t="str">
        <f aca="false" t="array" ref="E160:E160">INDEX(_Rge_Data_3rd_CY,$B160,E$1)</f>
        <v>Open</v>
      </c>
      <c r="F160" s="199" t="n">
        <f aca="false">INDEX(_Rge_Data_3rd_CY,$B160,F$1)</f>
        <v>0</v>
      </c>
      <c r="G160" s="199" t="n">
        <f aca="false" t="array" ref="G160:G160">INDEX(_Rge_Data_3rd_CY,$B160,G$1)</f>
        <v>0</v>
      </c>
      <c r="H160" s="199" t="n">
        <f aca="false" t="array" ref="H160:H160">INDEX(_Rge_Data_3rd_CY,$B160,H$1)</f>
        <v>0</v>
      </c>
      <c r="I160" s="199" t="n">
        <f aca="false" t="array" ref="I160:I160">INDEX(_Rge_Data_3rd_CY,$B160,I$1)</f>
        <v>0</v>
      </c>
      <c r="J160" s="199" t="n">
        <f aca="false" t="array" ref="J160:J160">INDEX(_Rge_Data_3rd_CY,$B160,J$1)</f>
        <v>0</v>
      </c>
      <c r="K160" s="199" t="n">
        <f aca="false" t="array" ref="K160:K160">INDEX(_Rge_Data_3rd_CY,$B160,K$1)</f>
        <v>0</v>
      </c>
      <c r="L160" s="199" t="n">
        <f aca="false">INDEX(_Rge_Data_3rd_CY,$B160,L$1)</f>
        <v>0</v>
      </c>
      <c r="M160" s="199" t="n">
        <f aca="false" t="array" ref="M160:M160">INDEX(_Rge_Data_3rd_CY,$B160,M$1)</f>
        <v>0</v>
      </c>
      <c r="N160" s="199" t="n">
        <f aca="false" t="array" ref="N160:N160">INDEX(_Rge_Data_3rd_CY,$B160,N$1)</f>
        <v>0</v>
      </c>
      <c r="O160" s="199" t="n">
        <f aca="false">F160-N160</f>
        <v>0</v>
      </c>
      <c r="P160" s="200" t="n">
        <f aca="false">IFERROR(O160/F160,0)</f>
        <v>0</v>
      </c>
      <c r="Q160" s="211" t="str">
        <f aca="false">IF(AND(F160&lt;&gt;0,R160=0),"N","Y")</f>
        <v>Y</v>
      </c>
      <c r="R160" s="202" t="n">
        <f aca="false" t="array" ref="R160:R160">INDEX(_Rge_Data_3rd_CY,$B160,R$1)</f>
        <v>9200</v>
      </c>
      <c r="S160" s="202" t="n">
        <f aca="false" t="array" ref="S160:S160">INDEX(_Rge_Data_3rd_CY,$B160,S$1)</f>
        <v>3200</v>
      </c>
      <c r="T160" s="202" t="n">
        <f aca="false" t="array" ref="T160:T160">INDEX(_Rge_Data_3rd_CY,$B160,T$1)</f>
        <v>325</v>
      </c>
      <c r="U160" s="202" t="n">
        <f aca="false" t="array" ref="U160:U160">INDEX(_Rge_Data_3rd_CY,$B160,U$1)</f>
        <v>0</v>
      </c>
      <c r="V160" s="202" t="n">
        <f aca="false" t="array" ref="V160:V160">INDEX(_Rge_Data_3rd_CY,$B160,V$1)</f>
        <v>0</v>
      </c>
      <c r="W160" s="202" t="n">
        <f aca="false" t="array" ref="W160:W160">INDEX(_Rge_Data_3rd_CY,$B160,W$1)</f>
        <v>0</v>
      </c>
      <c r="X160" s="202" t="n">
        <f aca="false">INDEX(_Rge_Data_3rd_CY,$B160,X$1)</f>
        <v>0</v>
      </c>
      <c r="Y160" s="202" t="n">
        <f aca="false" t="array" ref="Y160:Y160">INDEX(_Rge_Data_3rd_CY,$B160,Y$1)</f>
        <v>0</v>
      </c>
      <c r="Z160" s="202" t="n">
        <f aca="false" t="array" ref="Z160:Z160">INDEX(_Rge_Data_3rd_CY,$B160,Z$1)</f>
        <v>3525</v>
      </c>
      <c r="AA160" s="202" t="n">
        <f aca="false">R160-Z160</f>
        <v>5675</v>
      </c>
      <c r="AB160" s="203" t="n">
        <f aca="false">IFERROR(AA160/R160,)</f>
        <v>0.616847826086957</v>
      </c>
      <c r="AC160" s="212" t="n">
        <f aca="false" t="array" ref="AC160:AC160">INDEX(_Rge_Data_3rd_CY,$B160,AC$1)</f>
        <v>0</v>
      </c>
      <c r="AD160" s="212" t="n">
        <f aca="false" t="array" ref="AD160:AD160">INDEX(_Rge_Data_3rd_CY,$B160,AD$1)</f>
        <v>0</v>
      </c>
      <c r="AE160" s="212" t="n">
        <f aca="false" t="array" ref="AE160:AE160">INDEX(_Rge_Data_3rd_CY,$B160,AE$1)</f>
        <v>0</v>
      </c>
      <c r="AF160" s="212" t="n">
        <f aca="false" t="array" ref="AF160:AF160">INDEX(_Rge_Data_3rd_CY,$B160,AF$1)</f>
        <v>0</v>
      </c>
      <c r="AG160" s="212" t="n">
        <f aca="false" t="array" ref="AG160:AG160">INDEX(_Rge_Data_3rd_CY,$B160,AG$1)</f>
        <v>0</v>
      </c>
      <c r="AH160" s="212" t="n">
        <f aca="false" t="array" ref="AH160:AH160">INDEX(_Rge_Data_3rd_CY,$B160,AH$1)</f>
        <v>0</v>
      </c>
      <c r="AI160" s="212" t="n">
        <f aca="false">INDEX(_Rge_Data_3rd_CY,$B160,AI$1)</f>
        <v>0</v>
      </c>
      <c r="AJ160" s="212" t="n">
        <f aca="false" t="array" ref="AJ160:AJ160">INDEX(_Rge_Data_3rd_CY,$B160,AJ$1)</f>
        <v>0</v>
      </c>
      <c r="AK160" s="212" t="n">
        <f aca="false" t="array" ref="AK160:AK160">INDEX(_Rge_Data_3rd_CY,$B160,AK$1)</f>
        <v>0</v>
      </c>
      <c r="AL160" s="212" t="n">
        <f aca="false">AK160+AN160+AO160</f>
        <v>0</v>
      </c>
      <c r="AM160" s="213" t="n">
        <f aca="false">IFERROR(AK160/Z160,0)</f>
        <v>0</v>
      </c>
      <c r="AN160" s="214" t="n">
        <f aca="false">IFERROR(IF(AND($E160="OPEN",$AA160&gt;0),$AA160*_SoP*$AM160,IF(AND($E160="CLOSED",$AA160&gt;0),$AA160*_SoL*$AM160,0)),0)</f>
        <v>0</v>
      </c>
      <c r="AO160" s="214" t="n">
        <f aca="false">IFERROR(IF($AA160&lt;0,$AA160*_SoL,0),0)</f>
        <v>0</v>
      </c>
      <c r="AP160" s="215" t="n">
        <f aca="false">AK160+AN160</f>
        <v>0</v>
      </c>
      <c r="AQ160" s="215" t="n">
        <f aca="false">AC160-AO160</f>
        <v>0</v>
      </c>
      <c r="AR160" s="215" t="n">
        <f aca="false">AP160-AQ160</f>
        <v>0</v>
      </c>
      <c r="AS160" s="215" t="n">
        <f aca="false">IF($AR160&gt;=0,$AR160,0)</f>
        <v>0</v>
      </c>
      <c r="AT160" s="215" t="n">
        <f aca="false">IF($AR160&lt;=0,-$AR160,0)</f>
        <v>-0</v>
      </c>
      <c r="AU160" s="214" t="n">
        <f aca="false">IF((R160-AC160)&lt;0,0,R160-AC160)</f>
        <v>9200</v>
      </c>
      <c r="AV160" s="214" t="n">
        <f aca="false">IF(AM160&gt;1,0,R160-AM160*R160)</f>
        <v>9200</v>
      </c>
      <c r="AW160" s="216"/>
    </row>
    <row r="161" customFormat="false" ht="24.75" hidden="false" customHeight="true" outlineLevel="0" collapsed="false">
      <c r="A161" s="166"/>
      <c r="B161" s="208" t="n">
        <f aca="false">B160+1</f>
        <v>154</v>
      </c>
      <c r="C161" s="166"/>
      <c r="D161" s="209" t="str">
        <f aca="false" t="array" ref="D161:D161">INDEX(_Rge_Projectdata_3rd,$B161,MATCH("Project-ID",_Rge_Headline_Projectdata,0))</f>
        <v>P903779</v>
      </c>
      <c r="E161" s="210" t="str">
        <f aca="false" t="array" ref="E161:E161">INDEX(_Rge_Data_3rd_CY,$B161,E$1)</f>
        <v>Open</v>
      </c>
      <c r="F161" s="199" t="n">
        <f aca="false">INDEX(_Rge_Data_3rd_CY,$B161,F$1)</f>
        <v>0</v>
      </c>
      <c r="G161" s="199" t="n">
        <f aca="false" t="array" ref="G161:G161">INDEX(_Rge_Data_3rd_CY,$B161,G$1)</f>
        <v>0</v>
      </c>
      <c r="H161" s="199" t="n">
        <f aca="false" t="array" ref="H161:H161">INDEX(_Rge_Data_3rd_CY,$B161,H$1)</f>
        <v>0</v>
      </c>
      <c r="I161" s="199" t="n">
        <f aca="false" t="array" ref="I161:I161">INDEX(_Rge_Data_3rd_CY,$B161,I$1)</f>
        <v>0</v>
      </c>
      <c r="J161" s="199" t="n">
        <f aca="false" t="array" ref="J161:J161">INDEX(_Rge_Data_3rd_CY,$B161,J$1)</f>
        <v>0</v>
      </c>
      <c r="K161" s="199" t="n">
        <f aca="false" t="array" ref="K161:K161">INDEX(_Rge_Data_3rd_CY,$B161,K$1)</f>
        <v>0</v>
      </c>
      <c r="L161" s="199" t="n">
        <f aca="false">INDEX(_Rge_Data_3rd_CY,$B161,L$1)</f>
        <v>0</v>
      </c>
      <c r="M161" s="199" t="n">
        <f aca="false" t="array" ref="M161:M161">INDEX(_Rge_Data_3rd_CY,$B161,M$1)</f>
        <v>0</v>
      </c>
      <c r="N161" s="199" t="n">
        <f aca="false" t="array" ref="N161:N161">INDEX(_Rge_Data_3rd_CY,$B161,N$1)</f>
        <v>0</v>
      </c>
      <c r="O161" s="199" t="n">
        <f aca="false">F161-N161</f>
        <v>0</v>
      </c>
      <c r="P161" s="200" t="n">
        <f aca="false">IFERROR(O161/F161,0)</f>
        <v>0</v>
      </c>
      <c r="Q161" s="211" t="str">
        <f aca="false">IF(AND(F161&lt;&gt;0,R161=0),"N","Y")</f>
        <v>Y</v>
      </c>
      <c r="R161" s="202" t="n">
        <f aca="false" t="array" ref="R161:R161">INDEX(_Rge_Data_3rd_CY,$B161,R$1)</f>
        <v>9740</v>
      </c>
      <c r="S161" s="202" t="n">
        <f aca="false" t="array" ref="S161:S161">INDEX(_Rge_Data_3rd_CY,$B161,S$1)</f>
        <v>6840</v>
      </c>
      <c r="T161" s="202" t="n">
        <f aca="false" t="array" ref="T161:T161">INDEX(_Rge_Data_3rd_CY,$B161,T$1)</f>
        <v>650</v>
      </c>
      <c r="U161" s="202" t="n">
        <f aca="false" t="array" ref="U161:U161">INDEX(_Rge_Data_3rd_CY,$B161,U$1)</f>
        <v>0</v>
      </c>
      <c r="V161" s="202" t="n">
        <f aca="false" t="array" ref="V161:V161">INDEX(_Rge_Data_3rd_CY,$B161,V$1)</f>
        <v>0</v>
      </c>
      <c r="W161" s="202" t="n">
        <f aca="false" t="array" ref="W161:W161">INDEX(_Rge_Data_3rd_CY,$B161,W$1)</f>
        <v>0</v>
      </c>
      <c r="X161" s="202" t="n">
        <f aca="false">INDEX(_Rge_Data_3rd_CY,$B161,X$1)</f>
        <v>0</v>
      </c>
      <c r="Y161" s="202" t="n">
        <f aca="false" t="array" ref="Y161:Y161">INDEX(_Rge_Data_3rd_CY,$B161,Y$1)</f>
        <v>0</v>
      </c>
      <c r="Z161" s="202" t="n">
        <f aca="false" t="array" ref="Z161:Z161">INDEX(_Rge_Data_3rd_CY,$B161,Z$1)</f>
        <v>7490</v>
      </c>
      <c r="AA161" s="202" t="n">
        <f aca="false">R161-Z161</f>
        <v>2250</v>
      </c>
      <c r="AB161" s="203" t="n">
        <f aca="false">IFERROR(AA161/R161,)</f>
        <v>0.231006160164271</v>
      </c>
      <c r="AC161" s="212" t="n">
        <f aca="false" t="array" ref="AC161:AC161">INDEX(_Rge_Data_3rd_CY,$B161,AC$1)</f>
        <v>0</v>
      </c>
      <c r="AD161" s="212" t="n">
        <f aca="false" t="array" ref="AD161:AD161">INDEX(_Rge_Data_3rd_CY,$B161,AD$1)</f>
        <v>0</v>
      </c>
      <c r="AE161" s="212" t="n">
        <f aca="false" t="array" ref="AE161:AE161">INDEX(_Rge_Data_3rd_CY,$B161,AE$1)</f>
        <v>270</v>
      </c>
      <c r="AF161" s="212" t="n">
        <f aca="false" t="array" ref="AF161:AF161">INDEX(_Rge_Data_3rd_CY,$B161,AF$1)</f>
        <v>0</v>
      </c>
      <c r="AG161" s="212" t="n">
        <f aca="false" t="array" ref="AG161:AG161">INDEX(_Rge_Data_3rd_CY,$B161,AG$1)</f>
        <v>0</v>
      </c>
      <c r="AH161" s="212" t="n">
        <f aca="false" t="array" ref="AH161:AH161">INDEX(_Rge_Data_3rd_CY,$B161,AH$1)</f>
        <v>0</v>
      </c>
      <c r="AI161" s="212" t="n">
        <f aca="false">INDEX(_Rge_Data_3rd_CY,$B161,AI$1)</f>
        <v>0</v>
      </c>
      <c r="AJ161" s="212" t="n">
        <f aca="false" t="array" ref="AJ161:AJ161">INDEX(_Rge_Data_3rd_CY,$B161,AJ$1)</f>
        <v>0</v>
      </c>
      <c r="AK161" s="212" t="n">
        <f aca="false" t="array" ref="AK161:AK161">INDEX(_Rge_Data_3rd_CY,$B161,AK$1)</f>
        <v>270</v>
      </c>
      <c r="AL161" s="212" t="n">
        <f aca="false">AK161+AN161+AO161</f>
        <v>347.05273698</v>
      </c>
      <c r="AM161" s="213" t="n">
        <f aca="false">IFERROR(AK161/Z161,0)</f>
        <v>0.0360480640854473</v>
      </c>
      <c r="AN161" s="214" t="n">
        <f aca="false">IFERROR(IF(AND($E161="OPEN",$AA161&gt;0),$AA161*_SoP*$AM161,IF(AND($E161="CLOSED",$AA161&gt;0),$AA161*_SoL*$AM161,0)),0)</f>
        <v>77.05273698</v>
      </c>
      <c r="AO161" s="214" t="n">
        <f aca="false">IFERROR(IF($AA161&lt;0,$AA161*_SoL,0),0)</f>
        <v>0</v>
      </c>
      <c r="AP161" s="215" t="n">
        <f aca="false">AK161+AN161</f>
        <v>347.05273698</v>
      </c>
      <c r="AQ161" s="215" t="n">
        <f aca="false">AC161-AO161</f>
        <v>0</v>
      </c>
      <c r="AR161" s="215" t="n">
        <f aca="false">AP161-AQ161</f>
        <v>347.05273698</v>
      </c>
      <c r="AS161" s="215" t="n">
        <f aca="false">IF($AR161&gt;=0,$AR161,0)</f>
        <v>347.05273698</v>
      </c>
      <c r="AT161" s="215" t="n">
        <f aca="false">IF($AR161&lt;=0,-$AR161,0)</f>
        <v>0</v>
      </c>
      <c r="AU161" s="214" t="n">
        <f aca="false">IF((R161-AC161)&lt;0,0,R161-AC161)</f>
        <v>9740</v>
      </c>
      <c r="AV161" s="214" t="n">
        <f aca="false">IF(AM161&gt;1,0,R161-AM161*R161)</f>
        <v>9388.89185580774</v>
      </c>
      <c r="AW161" s="216"/>
    </row>
    <row r="162" customFormat="false" ht="24.75" hidden="false" customHeight="true" outlineLevel="0" collapsed="false">
      <c r="A162" s="166"/>
      <c r="B162" s="208" t="n">
        <f aca="false">B161+1</f>
        <v>155</v>
      </c>
      <c r="C162" s="166"/>
      <c r="D162" s="209" t="str">
        <f aca="false" t="array" ref="D162:D162">INDEX(_Rge_Projectdata_3rd,$B162,MATCH("Project-ID",_Rge_Headline_Projectdata,0))</f>
        <v>P903782</v>
      </c>
      <c r="E162" s="210" t="str">
        <f aca="false" t="array" ref="E162:E162">INDEX(_Rge_Data_3rd_CY,$B162,E$1)</f>
        <v>Open</v>
      </c>
      <c r="F162" s="199" t="n">
        <f aca="false">INDEX(_Rge_Data_3rd_CY,$B162,F$1)</f>
        <v>0</v>
      </c>
      <c r="G162" s="199" t="n">
        <f aca="false" t="array" ref="G162:G162">INDEX(_Rge_Data_3rd_CY,$B162,G$1)</f>
        <v>0</v>
      </c>
      <c r="H162" s="199" t="n">
        <f aca="false" t="array" ref="H162:H162">INDEX(_Rge_Data_3rd_CY,$B162,H$1)</f>
        <v>0</v>
      </c>
      <c r="I162" s="199" t="n">
        <f aca="false" t="array" ref="I162:I162">INDEX(_Rge_Data_3rd_CY,$B162,I$1)</f>
        <v>0</v>
      </c>
      <c r="J162" s="199" t="n">
        <f aca="false" t="array" ref="J162:J162">INDEX(_Rge_Data_3rd_CY,$B162,J$1)</f>
        <v>0</v>
      </c>
      <c r="K162" s="199" t="n">
        <f aca="false" t="array" ref="K162:K162">INDEX(_Rge_Data_3rd_CY,$B162,K$1)</f>
        <v>0</v>
      </c>
      <c r="L162" s="199" t="n">
        <f aca="false">INDEX(_Rge_Data_3rd_CY,$B162,L$1)</f>
        <v>0</v>
      </c>
      <c r="M162" s="199" t="n">
        <f aca="false" t="array" ref="M162:M162">INDEX(_Rge_Data_3rd_CY,$B162,M$1)</f>
        <v>0</v>
      </c>
      <c r="N162" s="199" t="n">
        <f aca="false" t="array" ref="N162:N162">INDEX(_Rge_Data_3rd_CY,$B162,N$1)</f>
        <v>0</v>
      </c>
      <c r="O162" s="199" t="n">
        <f aca="false">F162-N162</f>
        <v>0</v>
      </c>
      <c r="P162" s="200" t="n">
        <f aca="false">IFERROR(O162/F162,0)</f>
        <v>0</v>
      </c>
      <c r="Q162" s="211" t="str">
        <f aca="false">IF(AND(F162&lt;&gt;0,R162=0),"N","Y")</f>
        <v>Y</v>
      </c>
      <c r="R162" s="202" t="n">
        <f aca="false" t="array" ref="R162:R162">INDEX(_Rge_Data_3rd_CY,$B162,R$1)</f>
        <v>86400</v>
      </c>
      <c r="S162" s="202" t="n">
        <f aca="false" t="array" ref="S162:S162">INDEX(_Rge_Data_3rd_CY,$B162,S$1)</f>
        <v>64800</v>
      </c>
      <c r="T162" s="202" t="n">
        <f aca="false" t="array" ref="T162:T162">INDEX(_Rge_Data_3rd_CY,$B162,T$1)</f>
        <v>0</v>
      </c>
      <c r="U162" s="202" t="n">
        <f aca="false" t="array" ref="U162:U162">INDEX(_Rge_Data_3rd_CY,$B162,U$1)</f>
        <v>0</v>
      </c>
      <c r="V162" s="202" t="n">
        <f aca="false" t="array" ref="V162:V162">INDEX(_Rge_Data_3rd_CY,$B162,V$1)</f>
        <v>0</v>
      </c>
      <c r="W162" s="202" t="n">
        <f aca="false" t="array" ref="W162:W162">INDEX(_Rge_Data_3rd_CY,$B162,W$1)</f>
        <v>0</v>
      </c>
      <c r="X162" s="202" t="n">
        <f aca="false">INDEX(_Rge_Data_3rd_CY,$B162,X$1)</f>
        <v>0</v>
      </c>
      <c r="Y162" s="202" t="n">
        <f aca="false" t="array" ref="Y162:Y162">INDEX(_Rge_Data_3rd_CY,$B162,Y$1)</f>
        <v>0</v>
      </c>
      <c r="Z162" s="202" t="n">
        <f aca="false" t="array" ref="Z162:Z162">INDEX(_Rge_Data_3rd_CY,$B162,Z$1)</f>
        <v>64800</v>
      </c>
      <c r="AA162" s="202" t="n">
        <f aca="false">R162-Z162</f>
        <v>21600</v>
      </c>
      <c r="AB162" s="203" t="n">
        <f aca="false">IFERROR(AA162/R162,)</f>
        <v>0.25</v>
      </c>
      <c r="AC162" s="212" t="n">
        <f aca="false" t="array" ref="AC162:AC162">INDEX(_Rge_Data_3rd_CY,$B162,AC$1)</f>
        <v>0</v>
      </c>
      <c r="AD162" s="212" t="n">
        <f aca="false" t="array" ref="AD162:AD162">INDEX(_Rge_Data_3rd_CY,$B162,AD$1)</f>
        <v>0</v>
      </c>
      <c r="AE162" s="212" t="n">
        <f aca="false" t="array" ref="AE162:AE162">INDEX(_Rge_Data_3rd_CY,$B162,AE$1)</f>
        <v>0</v>
      </c>
      <c r="AF162" s="212" t="n">
        <f aca="false" t="array" ref="AF162:AF162">INDEX(_Rge_Data_3rd_CY,$B162,AF$1)</f>
        <v>0</v>
      </c>
      <c r="AG162" s="212" t="n">
        <f aca="false" t="array" ref="AG162:AG162">INDEX(_Rge_Data_3rd_CY,$B162,AG$1)</f>
        <v>0</v>
      </c>
      <c r="AH162" s="212" t="n">
        <f aca="false" t="array" ref="AH162:AH162">INDEX(_Rge_Data_3rd_CY,$B162,AH$1)</f>
        <v>0</v>
      </c>
      <c r="AI162" s="212" t="n">
        <f aca="false">INDEX(_Rge_Data_3rd_CY,$B162,AI$1)</f>
        <v>0</v>
      </c>
      <c r="AJ162" s="212" t="n">
        <f aca="false" t="array" ref="AJ162:AJ162">INDEX(_Rge_Data_3rd_CY,$B162,AJ$1)</f>
        <v>0</v>
      </c>
      <c r="AK162" s="212" t="n">
        <f aca="false" t="array" ref="AK162:AK162">INDEX(_Rge_Data_3rd_CY,$B162,AK$1)</f>
        <v>0</v>
      </c>
      <c r="AL162" s="212" t="n">
        <f aca="false">AK162+AN162+AO162</f>
        <v>0</v>
      </c>
      <c r="AM162" s="213" t="n">
        <f aca="false">IFERROR(AK162/Z162,0)</f>
        <v>0</v>
      </c>
      <c r="AN162" s="214" t="n">
        <f aca="false">IFERROR(IF(AND($E162="OPEN",$AA162&gt;0),$AA162*_SoP*$AM162,IF(AND($E162="CLOSED",$AA162&gt;0),$AA162*_SoL*$AM162,0)),0)</f>
        <v>0</v>
      </c>
      <c r="AO162" s="214" t="n">
        <f aca="false">IFERROR(IF($AA162&lt;0,$AA162*_SoL,0),0)</f>
        <v>0</v>
      </c>
      <c r="AP162" s="215" t="n">
        <f aca="false">AK162+AN162</f>
        <v>0</v>
      </c>
      <c r="AQ162" s="215" t="n">
        <f aca="false">AC162-AO162</f>
        <v>0</v>
      </c>
      <c r="AR162" s="215" t="n">
        <f aca="false">AP162-AQ162</f>
        <v>0</v>
      </c>
      <c r="AS162" s="215" t="n">
        <f aca="false">IF($AR162&gt;=0,$AR162,0)</f>
        <v>0</v>
      </c>
      <c r="AT162" s="215" t="n">
        <f aca="false">IF($AR162&lt;=0,-$AR162,0)</f>
        <v>-0</v>
      </c>
      <c r="AU162" s="214" t="n">
        <f aca="false">IF((R162-AC162)&lt;0,0,R162-AC162)</f>
        <v>86400</v>
      </c>
      <c r="AV162" s="214" t="n">
        <f aca="false">IF(AM162&gt;1,0,R162-AM162*R162)</f>
        <v>86400</v>
      </c>
      <c r="AW162" s="216"/>
    </row>
    <row r="163" customFormat="false" ht="24.75" hidden="false" customHeight="true" outlineLevel="0" collapsed="false">
      <c r="A163" s="166"/>
      <c r="B163" s="208" t="n">
        <f aca="false">B162+1</f>
        <v>156</v>
      </c>
      <c r="C163" s="166"/>
      <c r="D163" s="209" t="str">
        <f aca="false" t="array" ref="D163:D163">INDEX(_Rge_Projectdata_3rd,$B163,MATCH("Project-ID",_Rge_Headline_Projectdata,0))</f>
        <v>P903783</v>
      </c>
      <c r="E163" s="210" t="str">
        <f aca="false" t="array" ref="E163:E163">INDEX(_Rge_Data_3rd_CY,$B163,E$1)</f>
        <v>Open</v>
      </c>
      <c r="F163" s="199" t="n">
        <f aca="false">INDEX(_Rge_Data_3rd_CY,$B163,F$1)</f>
        <v>0</v>
      </c>
      <c r="G163" s="199" t="n">
        <f aca="false" t="array" ref="G163:G163">INDEX(_Rge_Data_3rd_CY,$B163,G$1)</f>
        <v>0</v>
      </c>
      <c r="H163" s="199" t="n">
        <f aca="false" t="array" ref="H163:H163">INDEX(_Rge_Data_3rd_CY,$B163,H$1)</f>
        <v>0</v>
      </c>
      <c r="I163" s="199" t="n">
        <f aca="false" t="array" ref="I163:I163">INDEX(_Rge_Data_3rd_CY,$B163,I$1)</f>
        <v>0</v>
      </c>
      <c r="J163" s="199" t="n">
        <f aca="false" t="array" ref="J163:J163">INDEX(_Rge_Data_3rd_CY,$B163,J$1)</f>
        <v>0</v>
      </c>
      <c r="K163" s="199" t="n">
        <f aca="false" t="array" ref="K163:K163">INDEX(_Rge_Data_3rd_CY,$B163,K$1)</f>
        <v>0</v>
      </c>
      <c r="L163" s="199" t="n">
        <f aca="false">INDEX(_Rge_Data_3rd_CY,$B163,L$1)</f>
        <v>0</v>
      </c>
      <c r="M163" s="199" t="n">
        <f aca="false" t="array" ref="M163:M163">INDEX(_Rge_Data_3rd_CY,$B163,M$1)</f>
        <v>0</v>
      </c>
      <c r="N163" s="199" t="n">
        <f aca="false" t="array" ref="N163:N163">INDEX(_Rge_Data_3rd_CY,$B163,N$1)</f>
        <v>0</v>
      </c>
      <c r="O163" s="199" t="n">
        <f aca="false">F163-N163</f>
        <v>0</v>
      </c>
      <c r="P163" s="200" t="n">
        <f aca="false">IFERROR(O163/F163,0)</f>
        <v>0</v>
      </c>
      <c r="Q163" s="211" t="str">
        <f aca="false">IF(AND(F163&lt;&gt;0,R163=0),"N","Y")</f>
        <v>Y</v>
      </c>
      <c r="R163" s="202" t="n">
        <f aca="false" t="array" ref="R163:R163">INDEX(_Rge_Data_3rd_CY,$B163,R$1)</f>
        <v>24400</v>
      </c>
      <c r="S163" s="202" t="n">
        <f aca="false" t="array" ref="S163:S163">INDEX(_Rge_Data_3rd_CY,$B163,S$1)</f>
        <v>17429</v>
      </c>
      <c r="T163" s="202" t="n">
        <f aca="false" t="array" ref="T163:T163">INDEX(_Rge_Data_3rd_CY,$B163,T$1)</f>
        <v>1300</v>
      </c>
      <c r="U163" s="202" t="n">
        <f aca="false" t="array" ref="U163:U163">INDEX(_Rge_Data_3rd_CY,$B163,U$1)</f>
        <v>0</v>
      </c>
      <c r="V163" s="202" t="n">
        <f aca="false" t="array" ref="V163:V163">INDEX(_Rge_Data_3rd_CY,$B163,V$1)</f>
        <v>0</v>
      </c>
      <c r="W163" s="202" t="n">
        <f aca="false" t="array" ref="W163:W163">INDEX(_Rge_Data_3rd_CY,$B163,W$1)</f>
        <v>0</v>
      </c>
      <c r="X163" s="202" t="n">
        <f aca="false">INDEX(_Rge_Data_3rd_CY,$B163,X$1)</f>
        <v>0</v>
      </c>
      <c r="Y163" s="202" t="n">
        <f aca="false" t="array" ref="Y163:Y163">INDEX(_Rge_Data_3rd_CY,$B163,Y$1)</f>
        <v>0</v>
      </c>
      <c r="Z163" s="202" t="n">
        <f aca="false" t="array" ref="Z163:Z163">INDEX(_Rge_Data_3rd_CY,$B163,Z$1)</f>
        <v>18729</v>
      </c>
      <c r="AA163" s="202" t="n">
        <f aca="false">R163-Z163</f>
        <v>5671</v>
      </c>
      <c r="AB163" s="203" t="n">
        <f aca="false">IFERROR(AA163/R163,)</f>
        <v>0.232418032786885</v>
      </c>
      <c r="AC163" s="212" t="n">
        <f aca="false" t="array" ref="AC163:AC163">INDEX(_Rge_Data_3rd_CY,$B163,AC$1)</f>
        <v>0</v>
      </c>
      <c r="AD163" s="212" t="n">
        <f aca="false" t="array" ref="AD163:AD163">INDEX(_Rge_Data_3rd_CY,$B163,AD$1)</f>
        <v>0</v>
      </c>
      <c r="AE163" s="212" t="n">
        <f aca="false" t="array" ref="AE163:AE163">INDEX(_Rge_Data_3rd_CY,$B163,AE$1)</f>
        <v>0</v>
      </c>
      <c r="AF163" s="212" t="n">
        <f aca="false" t="array" ref="AF163:AF163">INDEX(_Rge_Data_3rd_CY,$B163,AF$1)</f>
        <v>0</v>
      </c>
      <c r="AG163" s="212" t="n">
        <f aca="false" t="array" ref="AG163:AG163">INDEX(_Rge_Data_3rd_CY,$B163,AG$1)</f>
        <v>0</v>
      </c>
      <c r="AH163" s="212" t="n">
        <f aca="false" t="array" ref="AH163:AH163">INDEX(_Rge_Data_3rd_CY,$B163,AH$1)</f>
        <v>0</v>
      </c>
      <c r="AI163" s="212" t="n">
        <f aca="false">INDEX(_Rge_Data_3rd_CY,$B163,AI$1)</f>
        <v>0</v>
      </c>
      <c r="AJ163" s="212" t="n">
        <f aca="false" t="array" ref="AJ163:AJ163">INDEX(_Rge_Data_3rd_CY,$B163,AJ$1)</f>
        <v>0</v>
      </c>
      <c r="AK163" s="212" t="n">
        <f aca="false" t="array" ref="AK163:AK163">INDEX(_Rge_Data_3rd_CY,$B163,AK$1)</f>
        <v>0</v>
      </c>
      <c r="AL163" s="212" t="n">
        <f aca="false">AK163+AN163+AO163</f>
        <v>0</v>
      </c>
      <c r="AM163" s="213" t="n">
        <f aca="false">IFERROR(AK163/Z163,0)</f>
        <v>0</v>
      </c>
      <c r="AN163" s="214" t="n">
        <f aca="false">IFERROR(IF(AND($E163="OPEN",$AA163&gt;0),$AA163*_SoP*$AM163,IF(AND($E163="CLOSED",$AA163&gt;0),$AA163*_SoL*$AM163,0)),0)</f>
        <v>0</v>
      </c>
      <c r="AO163" s="214" t="n">
        <f aca="false">IFERROR(IF($AA163&lt;0,$AA163*_SoL,0),0)</f>
        <v>0</v>
      </c>
      <c r="AP163" s="215" t="n">
        <f aca="false">AK163+AN163</f>
        <v>0</v>
      </c>
      <c r="AQ163" s="215" t="n">
        <f aca="false">AC163-AO163</f>
        <v>0</v>
      </c>
      <c r="AR163" s="215" t="n">
        <f aca="false">AP163-AQ163</f>
        <v>0</v>
      </c>
      <c r="AS163" s="215" t="n">
        <f aca="false">IF($AR163&gt;=0,$AR163,0)</f>
        <v>0</v>
      </c>
      <c r="AT163" s="215" t="n">
        <f aca="false">IF($AR163&lt;=0,-$AR163,0)</f>
        <v>-0</v>
      </c>
      <c r="AU163" s="214" t="n">
        <f aca="false">IF((R163-AC163)&lt;0,0,R163-AC163)</f>
        <v>24400</v>
      </c>
      <c r="AV163" s="214" t="n">
        <f aca="false">IF(AM163&gt;1,0,R163-AM163*R163)</f>
        <v>24400</v>
      </c>
      <c r="AW163" s="216"/>
    </row>
    <row r="164" customFormat="false" ht="24.75" hidden="false" customHeight="true" outlineLevel="0" collapsed="false">
      <c r="A164" s="166"/>
      <c r="B164" s="208" t="n">
        <f aca="false">B163+1</f>
        <v>157</v>
      </c>
      <c r="C164" s="166"/>
      <c r="D164" s="209" t="str">
        <f aca="false" t="array" ref="D164:D164">INDEX(_Rge_Projectdata_3rd,$B164,MATCH("Project-ID",_Rge_Headline_Projectdata,0))</f>
        <v>P903722</v>
      </c>
      <c r="E164" s="210" t="str">
        <f aca="false" t="array" ref="E164:E164">INDEX(_Rge_Data_3rd_CY,$B164,E$1)</f>
        <v>Closed</v>
      </c>
      <c r="F164" s="199" t="n">
        <f aca="false">INDEX(_Rge_Data_3rd_CY,$B164,F$1)</f>
        <v>0</v>
      </c>
      <c r="G164" s="199" t="n">
        <f aca="false" t="array" ref="G164:G164">INDEX(_Rge_Data_3rd_CY,$B164,G$1)</f>
        <v>0</v>
      </c>
      <c r="H164" s="199" t="n">
        <f aca="false" t="array" ref="H164:H164">INDEX(_Rge_Data_3rd_CY,$B164,H$1)</f>
        <v>0</v>
      </c>
      <c r="I164" s="199" t="n">
        <f aca="false" t="array" ref="I164:I164">INDEX(_Rge_Data_3rd_CY,$B164,I$1)</f>
        <v>0</v>
      </c>
      <c r="J164" s="199" t="n">
        <f aca="false" t="array" ref="J164:J164">INDEX(_Rge_Data_3rd_CY,$B164,J$1)</f>
        <v>0</v>
      </c>
      <c r="K164" s="199" t="n">
        <f aca="false" t="array" ref="K164:K164">INDEX(_Rge_Data_3rd_CY,$B164,K$1)</f>
        <v>0</v>
      </c>
      <c r="L164" s="199" t="n">
        <f aca="false">INDEX(_Rge_Data_3rd_CY,$B164,L$1)</f>
        <v>0</v>
      </c>
      <c r="M164" s="199" t="n">
        <f aca="false" t="array" ref="M164:M164">INDEX(_Rge_Data_3rd_CY,$B164,M$1)</f>
        <v>0</v>
      </c>
      <c r="N164" s="199" t="n">
        <f aca="false" t="array" ref="N164:N164">INDEX(_Rge_Data_3rd_CY,$B164,N$1)</f>
        <v>0</v>
      </c>
      <c r="O164" s="199" t="n">
        <f aca="false">F164-N164</f>
        <v>0</v>
      </c>
      <c r="P164" s="200" t="n">
        <f aca="false">IFERROR(O164/F164,0)</f>
        <v>0</v>
      </c>
      <c r="Q164" s="211" t="str">
        <f aca="false">IF(AND(F164&lt;&gt;0,R164=0),"N","Y")</f>
        <v>Y</v>
      </c>
      <c r="R164" s="202" t="n">
        <f aca="false" t="array" ref="R164:R164">INDEX(_Rge_Data_3rd_CY,$B164,R$1)</f>
        <v>14060</v>
      </c>
      <c r="S164" s="202" t="n">
        <f aca="false" t="array" ref="S164:S164">INDEX(_Rge_Data_3rd_CY,$B164,S$1)</f>
        <v>7706.94</v>
      </c>
      <c r="T164" s="202" t="n">
        <f aca="false" t="array" ref="T164:T164">INDEX(_Rge_Data_3rd_CY,$B164,T$1)</f>
        <v>0</v>
      </c>
      <c r="U164" s="202" t="n">
        <f aca="false" t="array" ref="U164:U164">INDEX(_Rge_Data_3rd_CY,$B164,U$1)</f>
        <v>850</v>
      </c>
      <c r="V164" s="202" t="n">
        <f aca="false" t="array" ref="V164:V164">INDEX(_Rge_Data_3rd_CY,$B164,V$1)</f>
        <v>0</v>
      </c>
      <c r="W164" s="202" t="n">
        <f aca="false" t="array" ref="W164:W164">INDEX(_Rge_Data_3rd_CY,$B164,W$1)</f>
        <v>0</v>
      </c>
      <c r="X164" s="202" t="n">
        <f aca="false">INDEX(_Rge_Data_3rd_CY,$B164,X$1)</f>
        <v>0</v>
      </c>
      <c r="Y164" s="202" t="n">
        <f aca="false" t="array" ref="Y164:Y164">INDEX(_Rge_Data_3rd_CY,$B164,Y$1)</f>
        <v>0</v>
      </c>
      <c r="Z164" s="202" t="n">
        <f aca="false" t="array" ref="Z164:Z164">INDEX(_Rge_Data_3rd_CY,$B164,Z$1)</f>
        <v>8556.94</v>
      </c>
      <c r="AA164" s="202" t="n">
        <f aca="false">R164-Z164</f>
        <v>5503.06</v>
      </c>
      <c r="AB164" s="203" t="n">
        <f aca="false">IFERROR(AA164/R164,)</f>
        <v>0.391398293029872</v>
      </c>
      <c r="AC164" s="212" t="n">
        <f aca="false" t="array" ref="AC164:AC164">INDEX(_Rge_Data_3rd_CY,$B164,AC$1)</f>
        <v>14060</v>
      </c>
      <c r="AD164" s="212" t="n">
        <f aca="false" t="array" ref="AD164:AD164">INDEX(_Rge_Data_3rd_CY,$B164,AD$1)</f>
        <v>7706.94</v>
      </c>
      <c r="AE164" s="212" t="n">
        <f aca="false" t="array" ref="AE164:AE164">INDEX(_Rge_Data_3rd_CY,$B164,AE$1)</f>
        <v>0</v>
      </c>
      <c r="AF164" s="212" t="n">
        <f aca="false" t="array" ref="AF164:AF164">INDEX(_Rge_Data_3rd_CY,$B164,AF$1)</f>
        <v>850</v>
      </c>
      <c r="AG164" s="212" t="n">
        <f aca="false" t="array" ref="AG164:AG164">INDEX(_Rge_Data_3rd_CY,$B164,AG$1)</f>
        <v>0</v>
      </c>
      <c r="AH164" s="212" t="n">
        <f aca="false" t="array" ref="AH164:AH164">INDEX(_Rge_Data_3rd_CY,$B164,AH$1)</f>
        <v>0</v>
      </c>
      <c r="AI164" s="212" t="n">
        <f aca="false">INDEX(_Rge_Data_3rd_CY,$B164,AI$1)</f>
        <v>0</v>
      </c>
      <c r="AJ164" s="212" t="n">
        <f aca="false" t="array" ref="AJ164:AJ164">INDEX(_Rge_Data_3rd_CY,$B164,AJ$1)</f>
        <v>0</v>
      </c>
      <c r="AK164" s="212" t="n">
        <f aca="false" t="array" ref="AK164:AK164">INDEX(_Rge_Data_3rd_CY,$B164,AK$1)</f>
        <v>8556.94</v>
      </c>
      <c r="AL164" s="212" t="n">
        <f aca="false">AK164+AN164+AO164</f>
        <v>14060</v>
      </c>
      <c r="AM164" s="213" t="n">
        <f aca="false">IFERROR(AK164/Z164,0)</f>
        <v>1</v>
      </c>
      <c r="AN164" s="214" t="n">
        <f aca="false">IFERROR(IF(AND($E164="OPEN",$AA164&gt;0),$AA164*_SoP*$AM164,IF(AND($E164="CLOSED",$AA164&gt;0),$AA164*_SoL*$AM164,0)),0)</f>
        <v>5503.06</v>
      </c>
      <c r="AO164" s="214" t="n">
        <f aca="false">IFERROR(IF($AA164&lt;0,$AA164*_SoL,0),0)</f>
        <v>0</v>
      </c>
      <c r="AP164" s="215" t="n">
        <f aca="false">AK164+AN164</f>
        <v>14060</v>
      </c>
      <c r="AQ164" s="215" t="n">
        <f aca="false">AC164-AO164</f>
        <v>14060</v>
      </c>
      <c r="AR164" s="215" t="n">
        <f aca="false">AP164-AQ164</f>
        <v>0</v>
      </c>
      <c r="AS164" s="215" t="n">
        <f aca="false">IF($AR164&gt;=0,$AR164,0)</f>
        <v>0</v>
      </c>
      <c r="AT164" s="215" t="n">
        <f aca="false">IF($AR164&lt;=0,-$AR164,0)</f>
        <v>-0</v>
      </c>
      <c r="AU164" s="214" t="n">
        <f aca="false">IF((R164-AC164)&lt;0,0,R164-AC164)</f>
        <v>0</v>
      </c>
      <c r="AV164" s="214" t="n">
        <f aca="false">IF(AM164&gt;1,0,R164-AM164*R164)</f>
        <v>0</v>
      </c>
      <c r="AW164" s="216"/>
    </row>
    <row r="165" customFormat="false" ht="24.75" hidden="false" customHeight="true" outlineLevel="0" collapsed="false">
      <c r="A165" s="166"/>
      <c r="B165" s="208" t="n">
        <f aca="false">B164+1</f>
        <v>158</v>
      </c>
      <c r="C165" s="166"/>
      <c r="D165" s="209" t="str">
        <f aca="false" t="array" ref="D165:D165">INDEX(_Rge_Projectdata_3rd,$B165,MATCH("Project-ID",_Rge_Headline_Projectdata,0))</f>
        <v>P903531</v>
      </c>
      <c r="E165" s="210" t="str">
        <f aca="false" t="array" ref="E165:E165">INDEX(_Rge_Data_3rd_CY,$B165,E$1)</f>
        <v>Closed</v>
      </c>
      <c r="F165" s="199" t="n">
        <f aca="false">INDEX(_Rge_Data_3rd_CY,$B165,F$1)</f>
        <v>0</v>
      </c>
      <c r="G165" s="199" t="n">
        <f aca="false" t="array" ref="G165:G165">INDEX(_Rge_Data_3rd_CY,$B165,G$1)</f>
        <v>0</v>
      </c>
      <c r="H165" s="199" t="n">
        <f aca="false" t="array" ref="H165:H165">INDEX(_Rge_Data_3rd_CY,$B165,H$1)</f>
        <v>0</v>
      </c>
      <c r="I165" s="199" t="n">
        <f aca="false" t="array" ref="I165:I165">INDEX(_Rge_Data_3rd_CY,$B165,I$1)</f>
        <v>0</v>
      </c>
      <c r="J165" s="199" t="n">
        <f aca="false" t="array" ref="J165:J165">INDEX(_Rge_Data_3rd_CY,$B165,J$1)</f>
        <v>0</v>
      </c>
      <c r="K165" s="199" t="n">
        <f aca="false" t="array" ref="K165:K165">INDEX(_Rge_Data_3rd_CY,$B165,K$1)</f>
        <v>0</v>
      </c>
      <c r="L165" s="199" t="n">
        <f aca="false">INDEX(_Rge_Data_3rd_CY,$B165,L$1)</f>
        <v>0</v>
      </c>
      <c r="M165" s="199" t="n">
        <f aca="false" t="array" ref="M165:M165">INDEX(_Rge_Data_3rd_CY,$B165,M$1)</f>
        <v>0</v>
      </c>
      <c r="N165" s="199" t="n">
        <f aca="false" t="array" ref="N165:N165">INDEX(_Rge_Data_3rd_CY,$B165,N$1)</f>
        <v>0</v>
      </c>
      <c r="O165" s="199" t="n">
        <f aca="false">F165-N165</f>
        <v>0</v>
      </c>
      <c r="P165" s="200" t="n">
        <f aca="false">IFERROR(O165/F165,0)</f>
        <v>0</v>
      </c>
      <c r="Q165" s="211" t="str">
        <f aca="false">IF(AND(F165&lt;&gt;0,R165=0),"N","Y")</f>
        <v>Y</v>
      </c>
      <c r="R165" s="202" t="n">
        <f aca="false" t="array" ref="R165:R165">INDEX(_Rge_Data_3rd_CY,$B165,R$1)</f>
        <v>71811.52</v>
      </c>
      <c r="S165" s="202" t="n">
        <f aca="false" t="array" ref="S165:S165">INDEX(_Rge_Data_3rd_CY,$B165,S$1)</f>
        <v>71483.52</v>
      </c>
      <c r="T165" s="202" t="n">
        <f aca="false" t="array" ref="T165:T165">INDEX(_Rge_Data_3rd_CY,$B165,T$1)</f>
        <v>0</v>
      </c>
      <c r="U165" s="202" t="n">
        <f aca="false" t="array" ref="U165:U165">INDEX(_Rge_Data_3rd_CY,$B165,U$1)</f>
        <v>429.5</v>
      </c>
      <c r="V165" s="202" t="n">
        <f aca="false" t="array" ref="V165:V165">INDEX(_Rge_Data_3rd_CY,$B165,V$1)</f>
        <v>0</v>
      </c>
      <c r="W165" s="202" t="n">
        <f aca="false" t="array" ref="W165:W165">INDEX(_Rge_Data_3rd_CY,$B165,W$1)</f>
        <v>0</v>
      </c>
      <c r="X165" s="202" t="n">
        <f aca="false">INDEX(_Rge_Data_3rd_CY,$B165,X$1)</f>
        <v>0</v>
      </c>
      <c r="Y165" s="202" t="n">
        <f aca="false" t="array" ref="Y165:Y165">INDEX(_Rge_Data_3rd_CY,$B165,Y$1)</f>
        <v>0</v>
      </c>
      <c r="Z165" s="202" t="n">
        <f aca="false" t="array" ref="Z165:Z165">INDEX(_Rge_Data_3rd_CY,$B165,Z$1)</f>
        <v>71913.02</v>
      </c>
      <c r="AA165" s="202" t="n">
        <f aca="false">R165-Z165</f>
        <v>-101.5</v>
      </c>
      <c r="AB165" s="203" t="n">
        <f aca="false">IFERROR(AA165/R165,)</f>
        <v>-0.00141342224757253</v>
      </c>
      <c r="AC165" s="212" t="n">
        <f aca="false" t="array" ref="AC165:AC165">INDEX(_Rge_Data_3rd_CY,$B165,AC$1)</f>
        <v>71811.52</v>
      </c>
      <c r="AD165" s="212" t="n">
        <f aca="false" t="array" ref="AD165:AD165">INDEX(_Rge_Data_3rd_CY,$B165,AD$1)</f>
        <v>71483.52</v>
      </c>
      <c r="AE165" s="212" t="n">
        <f aca="false" t="array" ref="AE165:AE165">INDEX(_Rge_Data_3rd_CY,$B165,AE$1)</f>
        <v>0</v>
      </c>
      <c r="AF165" s="212" t="n">
        <f aca="false" t="array" ref="AF165:AF165">INDEX(_Rge_Data_3rd_CY,$B165,AF$1)</f>
        <v>429.5</v>
      </c>
      <c r="AG165" s="212" t="n">
        <f aca="false" t="array" ref="AG165:AG165">INDEX(_Rge_Data_3rd_CY,$B165,AG$1)</f>
        <v>0</v>
      </c>
      <c r="AH165" s="212" t="n">
        <f aca="false" t="array" ref="AH165:AH165">INDEX(_Rge_Data_3rd_CY,$B165,AH$1)</f>
        <v>0</v>
      </c>
      <c r="AI165" s="212" t="n">
        <f aca="false">INDEX(_Rge_Data_3rd_CY,$B165,AI$1)</f>
        <v>0</v>
      </c>
      <c r="AJ165" s="212" t="n">
        <f aca="false" t="array" ref="AJ165:AJ165">INDEX(_Rge_Data_3rd_CY,$B165,AJ$1)</f>
        <v>0</v>
      </c>
      <c r="AK165" s="212" t="n">
        <f aca="false" t="array" ref="AK165:AK165">INDEX(_Rge_Data_3rd_CY,$B165,AK$1)</f>
        <v>71913.02</v>
      </c>
      <c r="AL165" s="212" t="n">
        <f aca="false">AK165+AN165+AO165</f>
        <v>71811.52</v>
      </c>
      <c r="AM165" s="213" t="n">
        <f aca="false">IFERROR(AK165/Z165,0)</f>
        <v>1</v>
      </c>
      <c r="AN165" s="214" t="n">
        <f aca="false">IFERROR(IF(AND($E165="OPEN",$AA165&gt;0),$AA165*_SoP*$AM165,IF(AND($E165="CLOSED",$AA165&gt;0),$AA165*_SoL*$AM165,0)),0)</f>
        <v>0</v>
      </c>
      <c r="AO165" s="214" t="n">
        <f aca="false">IFERROR(IF($AA165&lt;0,$AA165*_SoL,0),0)</f>
        <v>-101.5</v>
      </c>
      <c r="AP165" s="215" t="n">
        <f aca="false">AK165+AN165</f>
        <v>71913.02</v>
      </c>
      <c r="AQ165" s="215" t="n">
        <f aca="false">AC165-AO165</f>
        <v>71913.02</v>
      </c>
      <c r="AR165" s="215" t="n">
        <f aca="false">AP165-AQ165</f>
        <v>0</v>
      </c>
      <c r="AS165" s="215" t="n">
        <f aca="false">IF($AR165&gt;=0,$AR165,0)</f>
        <v>0</v>
      </c>
      <c r="AT165" s="215" t="n">
        <f aca="false">IF($AR165&lt;=0,-$AR165,0)</f>
        <v>-0</v>
      </c>
      <c r="AU165" s="214" t="n">
        <f aca="false">IF((R165-AC165)&lt;0,0,R165-AC165)</f>
        <v>0</v>
      </c>
      <c r="AV165" s="214" t="n">
        <f aca="false">IF(AM165&gt;1,0,R165-AM165*R165)</f>
        <v>0</v>
      </c>
      <c r="AW165" s="216"/>
    </row>
    <row r="166" customFormat="false" ht="24.75" hidden="false" customHeight="true" outlineLevel="0" collapsed="false">
      <c r="A166" s="166"/>
      <c r="B166" s="208" t="n">
        <f aca="false">B165+1</f>
        <v>159</v>
      </c>
      <c r="C166" s="166"/>
      <c r="D166" s="209" t="str">
        <f aca="false" t="array" ref="D166:D166">INDEX(_Rge_Projectdata_3rd,$B166,MATCH("Project-ID",_Rge_Headline_Projectdata,0))</f>
        <v>P903115</v>
      </c>
      <c r="E166" s="210" t="str">
        <f aca="false" t="array" ref="E166:E166">INDEX(_Rge_Data_3rd_CY,$B166,E$1)</f>
        <v>Open</v>
      </c>
      <c r="F166" s="199" t="n">
        <f aca="false">INDEX(_Rge_Data_3rd_CY,$B166,F$1)</f>
        <v>0</v>
      </c>
      <c r="G166" s="199" t="n">
        <f aca="false" t="array" ref="G166:G166">INDEX(_Rge_Data_3rd_CY,$B166,G$1)</f>
        <v>0</v>
      </c>
      <c r="H166" s="199" t="n">
        <f aca="false" t="array" ref="H166:H166">INDEX(_Rge_Data_3rd_CY,$B166,H$1)</f>
        <v>0</v>
      </c>
      <c r="I166" s="199" t="n">
        <f aca="false" t="array" ref="I166:I166">INDEX(_Rge_Data_3rd_CY,$B166,I$1)</f>
        <v>0</v>
      </c>
      <c r="J166" s="199" t="n">
        <f aca="false" t="array" ref="J166:J166">INDEX(_Rge_Data_3rd_CY,$B166,J$1)</f>
        <v>0</v>
      </c>
      <c r="K166" s="199" t="n">
        <f aca="false" t="array" ref="K166:K166">INDEX(_Rge_Data_3rd_CY,$B166,K$1)</f>
        <v>0</v>
      </c>
      <c r="L166" s="199" t="n">
        <f aca="false">INDEX(_Rge_Data_3rd_CY,$B166,L$1)</f>
        <v>0</v>
      </c>
      <c r="M166" s="199" t="n">
        <f aca="false" t="array" ref="M166:M166">INDEX(_Rge_Data_3rd_CY,$B166,M$1)</f>
        <v>0</v>
      </c>
      <c r="N166" s="199" t="n">
        <f aca="false" t="array" ref="N166:N166">INDEX(_Rge_Data_3rd_CY,$B166,N$1)</f>
        <v>0</v>
      </c>
      <c r="O166" s="199" t="n">
        <f aca="false">F166-N166</f>
        <v>0</v>
      </c>
      <c r="P166" s="200" t="n">
        <f aca="false">IFERROR(O166/F166,0)</f>
        <v>0</v>
      </c>
      <c r="Q166" s="211" t="str">
        <f aca="false">IF(AND(F166&lt;&gt;0,R166=0),"N","Y")</f>
        <v>Y</v>
      </c>
      <c r="R166" s="202" t="n">
        <f aca="false" t="array" ref="R166:R166">INDEX(_Rge_Data_3rd_CY,$B166,R$1)</f>
        <v>170000</v>
      </c>
      <c r="S166" s="202" t="n">
        <f aca="false" t="array" ref="S166:S166">INDEX(_Rge_Data_3rd_CY,$B166,S$1)</f>
        <v>200000</v>
      </c>
      <c r="T166" s="202" t="n">
        <f aca="false" t="array" ref="T166:T166">INDEX(_Rge_Data_3rd_CY,$B166,T$1)</f>
        <v>4110</v>
      </c>
      <c r="U166" s="202" t="n">
        <f aca="false" t="array" ref="U166:U166">INDEX(_Rge_Data_3rd_CY,$B166,U$1)</f>
        <v>2050</v>
      </c>
      <c r="V166" s="202" t="n">
        <f aca="false" t="array" ref="V166:V166">INDEX(_Rge_Data_3rd_CY,$B166,V$1)</f>
        <v>106.14</v>
      </c>
      <c r="W166" s="202" t="n">
        <f aca="false" t="array" ref="W166:W166">INDEX(_Rge_Data_3rd_CY,$B166,W$1)</f>
        <v>0</v>
      </c>
      <c r="X166" s="202" t="n">
        <f aca="false">INDEX(_Rge_Data_3rd_CY,$B166,X$1)</f>
        <v>0</v>
      </c>
      <c r="Y166" s="202" t="n">
        <f aca="false" t="array" ref="Y166:Y166">INDEX(_Rge_Data_3rd_CY,$B166,Y$1)</f>
        <v>0</v>
      </c>
      <c r="Z166" s="202" t="n">
        <f aca="false" t="array" ref="Z166:Z166">INDEX(_Rge_Data_3rd_CY,$B166,Z$1)</f>
        <v>206266.14</v>
      </c>
      <c r="AA166" s="202" t="n">
        <f aca="false">R166-Z166</f>
        <v>-36266.14</v>
      </c>
      <c r="AB166" s="203" t="n">
        <f aca="false">IFERROR(AA166/R166,)</f>
        <v>-0.213330235294118</v>
      </c>
      <c r="AC166" s="212" t="n">
        <f aca="false" t="array" ref="AC166:AC166">INDEX(_Rge_Data_3rd_CY,$B166,AC$1)</f>
        <v>136955.3</v>
      </c>
      <c r="AD166" s="212" t="n">
        <f aca="false" t="array" ref="AD166:AD166">INDEX(_Rge_Data_3rd_CY,$B166,AD$1)</f>
        <v>188239.54</v>
      </c>
      <c r="AE166" s="212" t="n">
        <f aca="false" t="array" ref="AE166:AE166">INDEX(_Rge_Data_3rd_CY,$B166,AE$1)</f>
        <v>4110</v>
      </c>
      <c r="AF166" s="212" t="n">
        <f aca="false" t="array" ref="AF166:AF166">INDEX(_Rge_Data_3rd_CY,$B166,AF$1)</f>
        <v>2050</v>
      </c>
      <c r="AG166" s="212" t="n">
        <f aca="false" t="array" ref="AG166:AG166">INDEX(_Rge_Data_3rd_CY,$B166,AG$1)</f>
        <v>106.14</v>
      </c>
      <c r="AH166" s="212" t="n">
        <f aca="false" t="array" ref="AH166:AH166">INDEX(_Rge_Data_3rd_CY,$B166,AH$1)</f>
        <v>0</v>
      </c>
      <c r="AI166" s="212" t="n">
        <f aca="false">INDEX(_Rge_Data_3rd_CY,$B166,AI$1)</f>
        <v>0</v>
      </c>
      <c r="AJ166" s="212" t="n">
        <f aca="false" t="array" ref="AJ166:AJ166">INDEX(_Rge_Data_3rd_CY,$B166,AJ$1)</f>
        <v>0</v>
      </c>
      <c r="AK166" s="212" t="n">
        <f aca="false" t="array" ref="AK166:AK166">INDEX(_Rge_Data_3rd_CY,$B166,AK$1)</f>
        <v>194505.68</v>
      </c>
      <c r="AL166" s="212" t="n">
        <f aca="false">AK166+AN166+AO166</f>
        <v>158239.54</v>
      </c>
      <c r="AM166" s="213" t="n">
        <f aca="false">IFERROR(AK166/Z166,0)</f>
        <v>0.942984049636067</v>
      </c>
      <c r="AN166" s="214" t="n">
        <f aca="false">IFERROR(IF(AND($E166="OPEN",$AA166&gt;0),$AA166*_SoP*$AM166,IF(AND($E166="CLOSED",$AA166&gt;0),$AA166*_SoL*$AM166,0)),0)</f>
        <v>0</v>
      </c>
      <c r="AO166" s="214" t="n">
        <f aca="false">IFERROR(IF($AA166&lt;0,$AA166*_SoL,0),0)</f>
        <v>-36266.14</v>
      </c>
      <c r="AP166" s="215" t="n">
        <f aca="false">AK166+AN166</f>
        <v>194505.68</v>
      </c>
      <c r="AQ166" s="215" t="n">
        <f aca="false">AC166-AO166</f>
        <v>173221.44</v>
      </c>
      <c r="AR166" s="215" t="n">
        <f aca="false">AP166-AQ166</f>
        <v>21284.24</v>
      </c>
      <c r="AS166" s="215" t="n">
        <f aca="false">IF($AR166&gt;=0,$AR166,0)</f>
        <v>21284.24</v>
      </c>
      <c r="AT166" s="215" t="n">
        <f aca="false">IF($AR166&lt;=0,-$AR166,0)</f>
        <v>0</v>
      </c>
      <c r="AU166" s="214" t="n">
        <f aca="false">IF((R166-AC166)&lt;0,0,R166-AC166)</f>
        <v>33044.7</v>
      </c>
      <c r="AV166" s="214" t="n">
        <f aca="false">IF(AM166&gt;1,0,R166-AM166*R166)</f>
        <v>9692.71156186855</v>
      </c>
      <c r="AW166" s="216"/>
    </row>
    <row r="167" customFormat="false" ht="24.75" hidden="false" customHeight="true" outlineLevel="0" collapsed="false">
      <c r="A167" s="166"/>
      <c r="B167" s="208" t="n">
        <f aca="false">B166+1</f>
        <v>160</v>
      </c>
      <c r="C167" s="166"/>
      <c r="D167" s="209" t="str">
        <f aca="false" t="array" ref="D167:D167">INDEX(_Rge_Projectdata_3rd,$B167,MATCH("Project-ID",_Rge_Headline_Projectdata,0))</f>
        <v>P903513</v>
      </c>
      <c r="E167" s="210" t="str">
        <f aca="false" t="array" ref="E167:E167">INDEX(_Rge_Data_3rd_CY,$B167,E$1)</f>
        <v>Closed</v>
      </c>
      <c r="F167" s="199" t="n">
        <f aca="false">INDEX(_Rge_Data_3rd_CY,$B167,F$1)</f>
        <v>0</v>
      </c>
      <c r="G167" s="199" t="n">
        <f aca="false" t="array" ref="G167:G167">INDEX(_Rge_Data_3rd_CY,$B167,G$1)</f>
        <v>0</v>
      </c>
      <c r="H167" s="199" t="n">
        <f aca="false" t="array" ref="H167:H167">INDEX(_Rge_Data_3rd_CY,$B167,H$1)</f>
        <v>0</v>
      </c>
      <c r="I167" s="199" t="n">
        <f aca="false" t="array" ref="I167:I167">INDEX(_Rge_Data_3rd_CY,$B167,I$1)</f>
        <v>0</v>
      </c>
      <c r="J167" s="199" t="n">
        <f aca="false" t="array" ref="J167:J167">INDEX(_Rge_Data_3rd_CY,$B167,J$1)</f>
        <v>0</v>
      </c>
      <c r="K167" s="199" t="n">
        <f aca="false" t="array" ref="K167:K167">INDEX(_Rge_Data_3rd_CY,$B167,K$1)</f>
        <v>0</v>
      </c>
      <c r="L167" s="199" t="n">
        <f aca="false">INDEX(_Rge_Data_3rd_CY,$B167,L$1)</f>
        <v>0</v>
      </c>
      <c r="M167" s="199" t="n">
        <f aca="false" t="array" ref="M167:M167">INDEX(_Rge_Data_3rd_CY,$B167,M$1)</f>
        <v>0</v>
      </c>
      <c r="N167" s="199" t="n">
        <f aca="false" t="array" ref="N167:N167">INDEX(_Rge_Data_3rd_CY,$B167,N$1)</f>
        <v>0</v>
      </c>
      <c r="O167" s="199" t="n">
        <f aca="false">F167-N167</f>
        <v>0</v>
      </c>
      <c r="P167" s="200" t="n">
        <f aca="false">IFERROR(O167/F167,0)</f>
        <v>0</v>
      </c>
      <c r="Q167" s="211" t="str">
        <f aca="false">IF(AND(F167&lt;&gt;0,R167=0),"N","Y")</f>
        <v>Y</v>
      </c>
      <c r="R167" s="202" t="n">
        <f aca="false" t="array" ref="R167:R167">INDEX(_Rge_Data_3rd_CY,$B167,R$1)</f>
        <v>95456.11</v>
      </c>
      <c r="S167" s="202" t="n">
        <f aca="false" t="array" ref="S167:S167">INDEX(_Rge_Data_3rd_CY,$B167,S$1)</f>
        <v>55999.43</v>
      </c>
      <c r="T167" s="202" t="n">
        <f aca="false" t="array" ref="T167:T167">INDEX(_Rge_Data_3rd_CY,$B167,T$1)</f>
        <v>4466.39</v>
      </c>
      <c r="U167" s="202" t="n">
        <f aca="false" t="array" ref="U167:U167">INDEX(_Rge_Data_3rd_CY,$B167,U$1)</f>
        <v>0</v>
      </c>
      <c r="V167" s="202" t="n">
        <f aca="false" t="array" ref="V167:V167">INDEX(_Rge_Data_3rd_CY,$B167,V$1)</f>
        <v>0</v>
      </c>
      <c r="W167" s="202" t="n">
        <f aca="false" t="array" ref="W167:W167">INDEX(_Rge_Data_3rd_CY,$B167,W$1)</f>
        <v>0</v>
      </c>
      <c r="X167" s="202" t="n">
        <f aca="false">INDEX(_Rge_Data_3rd_CY,$B167,X$1)</f>
        <v>0</v>
      </c>
      <c r="Y167" s="202" t="n">
        <f aca="false" t="array" ref="Y167:Y167">INDEX(_Rge_Data_3rd_CY,$B167,Y$1)</f>
        <v>0</v>
      </c>
      <c r="Z167" s="202" t="n">
        <f aca="false" t="array" ref="Z167:Z167">INDEX(_Rge_Data_3rd_CY,$B167,Z$1)</f>
        <v>60465.82</v>
      </c>
      <c r="AA167" s="202" t="n">
        <f aca="false">R167-Z167</f>
        <v>34990.29</v>
      </c>
      <c r="AB167" s="203" t="n">
        <f aca="false">IFERROR(AA167/R167,)</f>
        <v>0.36655893478165</v>
      </c>
      <c r="AC167" s="212" t="n">
        <f aca="false" t="array" ref="AC167:AC167">INDEX(_Rge_Data_3rd_CY,$B167,AC$1)</f>
        <v>95456.11</v>
      </c>
      <c r="AD167" s="212" t="n">
        <f aca="false" t="array" ref="AD167:AD167">INDEX(_Rge_Data_3rd_CY,$B167,AD$1)</f>
        <v>55999.43</v>
      </c>
      <c r="AE167" s="212" t="n">
        <f aca="false" t="array" ref="AE167:AE167">INDEX(_Rge_Data_3rd_CY,$B167,AE$1)</f>
        <v>4466.39</v>
      </c>
      <c r="AF167" s="212" t="n">
        <f aca="false" t="array" ref="AF167:AF167">INDEX(_Rge_Data_3rd_CY,$B167,AF$1)</f>
        <v>0</v>
      </c>
      <c r="AG167" s="212" t="n">
        <f aca="false" t="array" ref="AG167:AG167">INDEX(_Rge_Data_3rd_CY,$B167,AG$1)</f>
        <v>0</v>
      </c>
      <c r="AH167" s="212" t="n">
        <f aca="false" t="array" ref="AH167:AH167">INDEX(_Rge_Data_3rd_CY,$B167,AH$1)</f>
        <v>0</v>
      </c>
      <c r="AI167" s="212" t="n">
        <f aca="false">INDEX(_Rge_Data_3rd_CY,$B167,AI$1)</f>
        <v>0</v>
      </c>
      <c r="AJ167" s="212" t="n">
        <f aca="false" t="array" ref="AJ167:AJ167">INDEX(_Rge_Data_3rd_CY,$B167,AJ$1)</f>
        <v>0</v>
      </c>
      <c r="AK167" s="212" t="n">
        <f aca="false" t="array" ref="AK167:AK167">INDEX(_Rge_Data_3rd_CY,$B167,AK$1)</f>
        <v>60465.82</v>
      </c>
      <c r="AL167" s="212" t="n">
        <f aca="false">AK167+AN167+AO167</f>
        <v>95456.11</v>
      </c>
      <c r="AM167" s="213" t="n">
        <f aca="false">IFERROR(AK167/Z167,0)</f>
        <v>1</v>
      </c>
      <c r="AN167" s="214" t="n">
        <f aca="false">IFERROR(IF(AND($E167="OPEN",$AA167&gt;0),$AA167*_SoP*$AM167,IF(AND($E167="CLOSED",$AA167&gt;0),$AA167*_SoL*$AM167,0)),0)</f>
        <v>34990.29</v>
      </c>
      <c r="AO167" s="214" t="n">
        <f aca="false">IFERROR(IF($AA167&lt;0,$AA167*_SoL,0),0)</f>
        <v>0</v>
      </c>
      <c r="AP167" s="215" t="n">
        <f aca="false">AK167+AN167</f>
        <v>95456.11</v>
      </c>
      <c r="AQ167" s="215" t="n">
        <f aca="false">AC167-AO167</f>
        <v>95456.11</v>
      </c>
      <c r="AR167" s="215" t="n">
        <f aca="false">AP167-AQ167</f>
        <v>0</v>
      </c>
      <c r="AS167" s="215" t="n">
        <f aca="false">IF($AR167&gt;=0,$AR167,0)</f>
        <v>0</v>
      </c>
      <c r="AT167" s="215" t="n">
        <f aca="false">IF($AR167&lt;=0,-$AR167,0)</f>
        <v>-0</v>
      </c>
      <c r="AU167" s="214" t="n">
        <f aca="false">IF((R167-AC167)&lt;0,0,R167-AC167)</f>
        <v>0</v>
      </c>
      <c r="AV167" s="214" t="n">
        <f aca="false">IF(AM167&gt;1,0,R167-AM167*R167)</f>
        <v>0</v>
      </c>
      <c r="AW167" s="216"/>
    </row>
    <row r="168" customFormat="false" ht="24.75" hidden="false" customHeight="true" outlineLevel="0" collapsed="false">
      <c r="A168" s="166"/>
      <c r="B168" s="208" t="n">
        <f aca="false">B167+1</f>
        <v>161</v>
      </c>
      <c r="C168" s="166"/>
      <c r="D168" s="209" t="str">
        <f aca="false" t="array" ref="D168:D168">INDEX(_Rge_Projectdata_3rd,$B168,MATCH("Project-ID",_Rge_Headline_Projectdata,0))</f>
        <v>P903312</v>
      </c>
      <c r="E168" s="210" t="str">
        <f aca="false" t="array" ref="E168:E168">INDEX(_Rge_Data_3rd_CY,$B168,E$1)</f>
        <v>Open</v>
      </c>
      <c r="F168" s="199" t="n">
        <f aca="false">INDEX(_Rge_Data_3rd_CY,$B168,F$1)</f>
        <v>0</v>
      </c>
      <c r="G168" s="199" t="n">
        <f aca="false" t="array" ref="G168:G168">INDEX(_Rge_Data_3rd_CY,$B168,G$1)</f>
        <v>0</v>
      </c>
      <c r="H168" s="199" t="n">
        <f aca="false" t="array" ref="H168:H168">INDEX(_Rge_Data_3rd_CY,$B168,H$1)</f>
        <v>0</v>
      </c>
      <c r="I168" s="199" t="n">
        <f aca="false" t="array" ref="I168:I168">INDEX(_Rge_Data_3rd_CY,$B168,I$1)</f>
        <v>0</v>
      </c>
      <c r="J168" s="199" t="n">
        <f aca="false" t="array" ref="J168:J168">INDEX(_Rge_Data_3rd_CY,$B168,J$1)</f>
        <v>0</v>
      </c>
      <c r="K168" s="199" t="n">
        <f aca="false" t="array" ref="K168:K168">INDEX(_Rge_Data_3rd_CY,$B168,K$1)</f>
        <v>0</v>
      </c>
      <c r="L168" s="199" t="n">
        <f aca="false">INDEX(_Rge_Data_3rd_CY,$B168,L$1)</f>
        <v>0</v>
      </c>
      <c r="M168" s="199" t="n">
        <f aca="false" t="array" ref="M168:M168">INDEX(_Rge_Data_3rd_CY,$B168,M$1)</f>
        <v>0</v>
      </c>
      <c r="N168" s="199" t="n">
        <f aca="false" t="array" ref="N168:N168">INDEX(_Rge_Data_3rd_CY,$B168,N$1)</f>
        <v>0</v>
      </c>
      <c r="O168" s="199" t="n">
        <f aca="false">F168-N168</f>
        <v>0</v>
      </c>
      <c r="P168" s="200" t="n">
        <f aca="false">IFERROR(O168/F168,0)</f>
        <v>0</v>
      </c>
      <c r="Q168" s="211" t="str">
        <f aca="false">IF(AND(F168&lt;&gt;0,R168=0),"N","Y")</f>
        <v>Y</v>
      </c>
      <c r="R168" s="202" t="n">
        <f aca="false" t="array" ref="R168:R168">INDEX(_Rge_Data_3rd_CY,$B168,R$1)</f>
        <v>157290.93</v>
      </c>
      <c r="S168" s="202" t="n">
        <f aca="false" t="array" ref="S168:S168">INDEX(_Rge_Data_3rd_CY,$B168,S$1)</f>
        <v>93657.53</v>
      </c>
      <c r="T168" s="202" t="n">
        <f aca="false" t="array" ref="T168:T168">INDEX(_Rge_Data_3rd_CY,$B168,T$1)</f>
        <v>4170</v>
      </c>
      <c r="U168" s="202" t="n">
        <f aca="false" t="array" ref="U168:U168">INDEX(_Rge_Data_3rd_CY,$B168,U$1)</f>
        <v>9291.69</v>
      </c>
      <c r="V168" s="202" t="n">
        <f aca="false" t="array" ref="V168:V168">INDEX(_Rge_Data_3rd_CY,$B168,V$1)</f>
        <v>12488.71</v>
      </c>
      <c r="W168" s="202" t="n">
        <f aca="false" t="array" ref="W168:W168">INDEX(_Rge_Data_3rd_CY,$B168,W$1)</f>
        <v>0</v>
      </c>
      <c r="X168" s="202" t="n">
        <f aca="false">INDEX(_Rge_Data_3rd_CY,$B168,X$1)</f>
        <v>0</v>
      </c>
      <c r="Y168" s="202" t="n">
        <f aca="false" t="array" ref="Y168:Y168">INDEX(_Rge_Data_3rd_CY,$B168,Y$1)</f>
        <v>0</v>
      </c>
      <c r="Z168" s="202" t="n">
        <f aca="false" t="array" ref="Z168:Z168">INDEX(_Rge_Data_3rd_CY,$B168,Z$1)</f>
        <v>119607.93</v>
      </c>
      <c r="AA168" s="202" t="n">
        <f aca="false">R168-Z168</f>
        <v>37683</v>
      </c>
      <c r="AB168" s="203" t="n">
        <f aca="false">IFERROR(AA168/R168,)</f>
        <v>0.239575161771883</v>
      </c>
      <c r="AC168" s="212" t="n">
        <f aca="false" t="array" ref="AC168:AC168">INDEX(_Rge_Data_3rd_CY,$B168,AC$1)</f>
        <v>157290.93</v>
      </c>
      <c r="AD168" s="212" t="n">
        <f aca="false" t="array" ref="AD168:AD168">INDEX(_Rge_Data_3rd_CY,$B168,AD$1)</f>
        <v>93657.53</v>
      </c>
      <c r="AE168" s="212" t="n">
        <f aca="false" t="array" ref="AE168:AE168">INDEX(_Rge_Data_3rd_CY,$B168,AE$1)</f>
        <v>4170</v>
      </c>
      <c r="AF168" s="212" t="n">
        <f aca="false" t="array" ref="AF168:AF168">INDEX(_Rge_Data_3rd_CY,$B168,AF$1)</f>
        <v>9291.69</v>
      </c>
      <c r="AG168" s="212" t="n">
        <f aca="false" t="array" ref="AG168:AG168">INDEX(_Rge_Data_3rd_CY,$B168,AG$1)</f>
        <v>12488.1</v>
      </c>
      <c r="AH168" s="212" t="n">
        <f aca="false" t="array" ref="AH168:AH168">INDEX(_Rge_Data_3rd_CY,$B168,AH$1)</f>
        <v>0</v>
      </c>
      <c r="AI168" s="212" t="n">
        <f aca="false">INDEX(_Rge_Data_3rd_CY,$B168,AI$1)</f>
        <v>0</v>
      </c>
      <c r="AJ168" s="212" t="n">
        <f aca="false" t="array" ref="AJ168:AJ168">INDEX(_Rge_Data_3rd_CY,$B168,AJ$1)</f>
        <v>0</v>
      </c>
      <c r="AK168" s="212" t="n">
        <f aca="false" t="array" ref="AK168:AK168">INDEX(_Rge_Data_3rd_CY,$B168,AK$1)</f>
        <v>119607.32</v>
      </c>
      <c r="AL168" s="212" t="n">
        <f aca="false">AK168+AN168+AO168</f>
        <v>155405.98743</v>
      </c>
      <c r="AM168" s="213" t="n">
        <f aca="false">IFERROR(AK168/Z168,0)</f>
        <v>0.999994900003704</v>
      </c>
      <c r="AN168" s="214" t="n">
        <f aca="false">IFERROR(IF(AND($E168="OPEN",$AA168&gt;0),$AA168*_SoP*$AM168,IF(AND($E168="CLOSED",$AA168&gt;0),$AA168*_SoL*$AM168,0)),0)</f>
        <v>35798.66743</v>
      </c>
      <c r="AO168" s="214" t="n">
        <f aca="false">IFERROR(IF($AA168&lt;0,$AA168*_SoL,0),0)</f>
        <v>0</v>
      </c>
      <c r="AP168" s="215" t="n">
        <f aca="false">AK168+AN168</f>
        <v>155405.98743</v>
      </c>
      <c r="AQ168" s="215" t="n">
        <f aca="false">AC168-AO168</f>
        <v>157290.93</v>
      </c>
      <c r="AR168" s="215" t="n">
        <f aca="false">AP168-AQ168</f>
        <v>-1884.94256999998</v>
      </c>
      <c r="AS168" s="215" t="n">
        <f aca="false">IF($AR168&gt;=0,$AR168,0)</f>
        <v>0</v>
      </c>
      <c r="AT168" s="215" t="n">
        <f aca="false">IF($AR168&lt;=0,-$AR168,0)</f>
        <v>1884.94256999998</v>
      </c>
      <c r="AU168" s="214" t="n">
        <f aca="false">IF((R168-AC168)&lt;0,0,R168-AC168)</f>
        <v>0</v>
      </c>
      <c r="AV168" s="214" t="n">
        <f aca="false">IF(AM168&gt;1,0,R168-AM168*R168)</f>
        <v>0.802183160412824</v>
      </c>
      <c r="AW168" s="216"/>
    </row>
    <row r="169" customFormat="false" ht="24.75" hidden="false" customHeight="true" outlineLevel="0" collapsed="false">
      <c r="A169" s="166"/>
      <c r="B169" s="208" t="n">
        <f aca="false">B168+1</f>
        <v>162</v>
      </c>
      <c r="C169" s="166"/>
      <c r="D169" s="209" t="n">
        <f aca="false">INDEX(_Rge_Projectdata_3rd,$B169,MATCH("Project-ID",_Rge_Headline_Projectdata,0))</f>
        <v>0</v>
      </c>
      <c r="E169" s="210" t="str">
        <f aca="false" t="array" ref="E169:E169">INDEX(_Rge_Data_3rd_CY,$B169,E$1)</f>
        <v>Open</v>
      </c>
      <c r="F169" s="199" t="n">
        <f aca="false">INDEX(_Rge_Data_3rd_CY,$B169,F$1)</f>
        <v>0</v>
      </c>
      <c r="G169" s="199" t="n">
        <f aca="false" t="array" ref="G169:G169">INDEX(_Rge_Data_3rd_CY,$B169,G$1)</f>
        <v>0</v>
      </c>
      <c r="H169" s="199" t="n">
        <f aca="false" t="array" ref="H169:H169">INDEX(_Rge_Data_3rd_CY,$B169,H$1)</f>
        <v>0</v>
      </c>
      <c r="I169" s="199" t="n">
        <f aca="false" t="array" ref="I169:I169">INDEX(_Rge_Data_3rd_CY,$B169,I$1)</f>
        <v>0</v>
      </c>
      <c r="J169" s="199" t="n">
        <f aca="false" t="array" ref="J169:J169">INDEX(_Rge_Data_3rd_CY,$B169,J$1)</f>
        <v>0</v>
      </c>
      <c r="K169" s="199" t="n">
        <f aca="false" t="array" ref="K169:K169">INDEX(_Rge_Data_3rd_CY,$B169,K$1)</f>
        <v>0</v>
      </c>
      <c r="L169" s="199" t="n">
        <f aca="false">INDEX(_Rge_Data_3rd_CY,$B169,L$1)</f>
        <v>0</v>
      </c>
      <c r="M169" s="199" t="n">
        <f aca="false" t="array" ref="M169:M169">INDEX(_Rge_Data_3rd_CY,$B169,M$1)</f>
        <v>0</v>
      </c>
      <c r="N169" s="199" t="n">
        <f aca="false" t="array" ref="N169:N169">INDEX(_Rge_Data_3rd_CY,$B169,N$1)</f>
        <v>0</v>
      </c>
      <c r="O169" s="199" t="n">
        <f aca="false">F169-N169</f>
        <v>0</v>
      </c>
      <c r="P169" s="200" t="n">
        <f aca="false">IFERROR(O169/F169,0)</f>
        <v>0</v>
      </c>
      <c r="Q169" s="211" t="str">
        <f aca="false">IF(AND(F169&lt;&gt;0,R169=0),"N","Y")</f>
        <v>Y</v>
      </c>
      <c r="R169" s="202" t="n">
        <f aca="false">INDEX(_Rge_Data_3rd_CY,$B169,R$1)</f>
        <v>0</v>
      </c>
      <c r="S169" s="202" t="n">
        <f aca="false" t="array" ref="S169:S169">INDEX(_Rge_Data_3rd_CY,$B169,S$1)</f>
        <v>0</v>
      </c>
      <c r="T169" s="202" t="n">
        <f aca="false" t="array" ref="T169:T169">INDEX(_Rge_Data_3rd_CY,$B169,T$1)</f>
        <v>0</v>
      </c>
      <c r="U169" s="202" t="n">
        <f aca="false" t="array" ref="U169:U169">INDEX(_Rge_Data_3rd_CY,$B169,U$1)</f>
        <v>0</v>
      </c>
      <c r="V169" s="202" t="n">
        <f aca="false" t="array" ref="V169:V169">INDEX(_Rge_Data_3rd_CY,$B169,V$1)</f>
        <v>0</v>
      </c>
      <c r="W169" s="202" t="n">
        <f aca="false" t="array" ref="W169:W169">INDEX(_Rge_Data_3rd_CY,$B169,W$1)</f>
        <v>0</v>
      </c>
      <c r="X169" s="202" t="n">
        <f aca="false">INDEX(_Rge_Data_3rd_CY,$B169,X$1)</f>
        <v>0</v>
      </c>
      <c r="Y169" s="202" t="n">
        <f aca="false" t="array" ref="Y169:Y169">INDEX(_Rge_Data_3rd_CY,$B169,Y$1)</f>
        <v>0</v>
      </c>
      <c r="Z169" s="202" t="n">
        <f aca="false" t="array" ref="Z169:Z169">INDEX(_Rge_Data_3rd_CY,$B169,Z$1)</f>
        <v>0</v>
      </c>
      <c r="AA169" s="202" t="n">
        <f aca="false">R169-Z169</f>
        <v>0</v>
      </c>
      <c r="AB169" s="203" t="n">
        <f aca="false">IFERROR(AA169/R169,)</f>
        <v>0</v>
      </c>
      <c r="AC169" s="212" t="n">
        <f aca="false">INDEX(_Rge_Data_3rd_CY,$B169,AC$1)</f>
        <v>0</v>
      </c>
      <c r="AD169" s="212" t="n">
        <f aca="false" t="array" ref="AD169:AD169">INDEX(_Rge_Data_3rd_CY,$B169,AD$1)</f>
        <v>0</v>
      </c>
      <c r="AE169" s="212" t="n">
        <f aca="false" t="array" ref="AE169:AE169">INDEX(_Rge_Data_3rd_CY,$B169,AE$1)</f>
        <v>0</v>
      </c>
      <c r="AF169" s="212" t="n">
        <f aca="false" t="array" ref="AF169:AF169">INDEX(_Rge_Data_3rd_CY,$B169,AF$1)</f>
        <v>0</v>
      </c>
      <c r="AG169" s="212" t="n">
        <f aca="false" t="array" ref="AG169:AG169">INDEX(_Rge_Data_3rd_CY,$B169,AG$1)</f>
        <v>0</v>
      </c>
      <c r="AH169" s="212" t="n">
        <f aca="false" t="array" ref="AH169:AH169">INDEX(_Rge_Data_3rd_CY,$B169,AH$1)</f>
        <v>0</v>
      </c>
      <c r="AI169" s="212" t="n">
        <f aca="false">INDEX(_Rge_Data_3rd_CY,$B169,AI$1)</f>
        <v>0</v>
      </c>
      <c r="AJ169" s="212" t="n">
        <f aca="false" t="array" ref="AJ169:AJ169">INDEX(_Rge_Data_3rd_CY,$B169,AJ$1)</f>
        <v>0</v>
      </c>
      <c r="AK169" s="212" t="n">
        <f aca="false" t="array" ref="AK169:AK169">INDEX(_Rge_Data_3rd_CY,$B169,AK$1)</f>
        <v>0</v>
      </c>
      <c r="AL169" s="212" t="n">
        <f aca="false">AK169+AN169+AO169</f>
        <v>0</v>
      </c>
      <c r="AM169" s="213" t="n">
        <f aca="false">IFERROR(AK169/Z169,0)</f>
        <v>0</v>
      </c>
      <c r="AN169" s="214" t="n">
        <f aca="false">IFERROR(IF(AND($E169="OPEN",$AA169&gt;0),$AA169*_SoP*$AM169,IF(AND($E169="CLOSED",$AA169&gt;0),$AA169*_SoL*$AM169,0)),0)</f>
        <v>0</v>
      </c>
      <c r="AO169" s="214" t="n">
        <f aca="false">IFERROR(IF($AA169&lt;0,$AA169*_SoL,0),0)</f>
        <v>0</v>
      </c>
      <c r="AP169" s="215" t="n">
        <f aca="false">AK169+AN169</f>
        <v>0</v>
      </c>
      <c r="AQ169" s="215" t="n">
        <f aca="false">AC169-AO169</f>
        <v>0</v>
      </c>
      <c r="AR169" s="215" t="n">
        <f aca="false">AP169-AQ169</f>
        <v>0</v>
      </c>
      <c r="AS169" s="215" t="n">
        <f aca="false">IF($AR169&gt;=0,$AR169,0)</f>
        <v>0</v>
      </c>
      <c r="AT169" s="215" t="n">
        <f aca="false">IF($AR169&lt;=0,-$AR169,0)</f>
        <v>-0</v>
      </c>
      <c r="AU169" s="214" t="n">
        <f aca="false">IF((R169-AC169)&lt;0,0,R169-AC169)</f>
        <v>0</v>
      </c>
      <c r="AV169" s="214" t="n">
        <f aca="false">IF(AM169&gt;1,0,R169-AM169*R169)</f>
        <v>0</v>
      </c>
      <c r="AW169" s="216"/>
    </row>
    <row r="170" customFormat="false" ht="24.75" hidden="false" customHeight="true" outlineLevel="0" collapsed="false">
      <c r="A170" s="166"/>
      <c r="B170" s="208" t="n">
        <f aca="false">B169+1</f>
        <v>163</v>
      </c>
      <c r="C170" s="166"/>
      <c r="D170" s="209" t="n">
        <f aca="false">INDEX(_Rge_Projectdata_3rd,$B170,MATCH("Project-ID",_Rge_Headline_Projectdata,0))</f>
        <v>0</v>
      </c>
      <c r="E170" s="210" t="str">
        <f aca="false" t="array" ref="E170:E170">INDEX(_Rge_Data_3rd_CY,$B170,E$1)</f>
        <v>Open</v>
      </c>
      <c r="F170" s="199" t="n">
        <f aca="false">INDEX(_Rge_Data_3rd_CY,$B170,F$1)</f>
        <v>0</v>
      </c>
      <c r="G170" s="199" t="n">
        <f aca="false" t="array" ref="G170:G170">INDEX(_Rge_Data_3rd_CY,$B170,G$1)</f>
        <v>0</v>
      </c>
      <c r="H170" s="199" t="n">
        <f aca="false" t="array" ref="H170:H170">INDEX(_Rge_Data_3rd_CY,$B170,H$1)</f>
        <v>0</v>
      </c>
      <c r="I170" s="199" t="n">
        <f aca="false" t="array" ref="I170:I170">INDEX(_Rge_Data_3rd_CY,$B170,I$1)</f>
        <v>0</v>
      </c>
      <c r="J170" s="199" t="n">
        <f aca="false" t="array" ref="J170:J170">INDEX(_Rge_Data_3rd_CY,$B170,J$1)</f>
        <v>0</v>
      </c>
      <c r="K170" s="199" t="n">
        <f aca="false" t="array" ref="K170:K170">INDEX(_Rge_Data_3rd_CY,$B170,K$1)</f>
        <v>0</v>
      </c>
      <c r="L170" s="199" t="n">
        <f aca="false">INDEX(_Rge_Data_3rd_CY,$B170,L$1)</f>
        <v>0</v>
      </c>
      <c r="M170" s="199" t="n">
        <f aca="false" t="array" ref="M170:M170">INDEX(_Rge_Data_3rd_CY,$B170,M$1)</f>
        <v>0</v>
      </c>
      <c r="N170" s="199" t="n">
        <f aca="false" t="array" ref="N170:N170">INDEX(_Rge_Data_3rd_CY,$B170,N$1)</f>
        <v>0</v>
      </c>
      <c r="O170" s="199" t="n">
        <f aca="false">F170-N170</f>
        <v>0</v>
      </c>
      <c r="P170" s="200" t="n">
        <f aca="false">IFERROR(O170/F170,0)</f>
        <v>0</v>
      </c>
      <c r="Q170" s="211" t="str">
        <f aca="false">IF(AND(F170&lt;&gt;0,R170=0),"N","Y")</f>
        <v>Y</v>
      </c>
      <c r="R170" s="202" t="n">
        <f aca="false">INDEX(_Rge_Data_3rd_CY,$B170,R$1)</f>
        <v>0</v>
      </c>
      <c r="S170" s="202" t="n">
        <f aca="false" t="array" ref="S170:S170">INDEX(_Rge_Data_3rd_CY,$B170,S$1)</f>
        <v>0</v>
      </c>
      <c r="T170" s="202" t="n">
        <f aca="false" t="array" ref="T170:T170">INDEX(_Rge_Data_3rd_CY,$B170,T$1)</f>
        <v>0</v>
      </c>
      <c r="U170" s="202" t="n">
        <f aca="false" t="array" ref="U170:U170">INDEX(_Rge_Data_3rd_CY,$B170,U$1)</f>
        <v>0</v>
      </c>
      <c r="V170" s="202" t="n">
        <f aca="false" t="array" ref="V170:V170">INDEX(_Rge_Data_3rd_CY,$B170,V$1)</f>
        <v>0</v>
      </c>
      <c r="W170" s="202" t="n">
        <f aca="false" t="array" ref="W170:W170">INDEX(_Rge_Data_3rd_CY,$B170,W$1)</f>
        <v>0</v>
      </c>
      <c r="X170" s="202" t="n">
        <f aca="false">INDEX(_Rge_Data_3rd_CY,$B170,X$1)</f>
        <v>0</v>
      </c>
      <c r="Y170" s="202" t="n">
        <f aca="false" t="array" ref="Y170:Y170">INDEX(_Rge_Data_3rd_CY,$B170,Y$1)</f>
        <v>0</v>
      </c>
      <c r="Z170" s="202" t="n">
        <f aca="false" t="array" ref="Z170:Z170">INDEX(_Rge_Data_3rd_CY,$B170,Z$1)</f>
        <v>0</v>
      </c>
      <c r="AA170" s="202" t="n">
        <f aca="false">R170-Z170</f>
        <v>0</v>
      </c>
      <c r="AB170" s="203" t="n">
        <f aca="false">IFERROR(AA170/R170,)</f>
        <v>0</v>
      </c>
      <c r="AC170" s="212" t="n">
        <f aca="false">INDEX(_Rge_Data_3rd_CY,$B170,AC$1)</f>
        <v>0</v>
      </c>
      <c r="AD170" s="212" t="n">
        <f aca="false" t="array" ref="AD170:AD170">INDEX(_Rge_Data_3rd_CY,$B170,AD$1)</f>
        <v>0</v>
      </c>
      <c r="AE170" s="212" t="n">
        <f aca="false" t="array" ref="AE170:AE170">INDEX(_Rge_Data_3rd_CY,$B170,AE$1)</f>
        <v>0</v>
      </c>
      <c r="AF170" s="212" t="n">
        <f aca="false" t="array" ref="AF170:AF170">INDEX(_Rge_Data_3rd_CY,$B170,AF$1)</f>
        <v>0</v>
      </c>
      <c r="AG170" s="212" t="n">
        <f aca="false" t="array" ref="AG170:AG170">INDEX(_Rge_Data_3rd_CY,$B170,AG$1)</f>
        <v>0</v>
      </c>
      <c r="AH170" s="212" t="n">
        <f aca="false" t="array" ref="AH170:AH170">INDEX(_Rge_Data_3rd_CY,$B170,AH$1)</f>
        <v>0</v>
      </c>
      <c r="AI170" s="212" t="n">
        <f aca="false">INDEX(_Rge_Data_3rd_CY,$B170,AI$1)</f>
        <v>0</v>
      </c>
      <c r="AJ170" s="212" t="n">
        <f aca="false" t="array" ref="AJ170:AJ170">INDEX(_Rge_Data_3rd_CY,$B170,AJ$1)</f>
        <v>0</v>
      </c>
      <c r="AK170" s="212" t="n">
        <f aca="false" t="array" ref="AK170:AK170">INDEX(_Rge_Data_3rd_CY,$B170,AK$1)</f>
        <v>0</v>
      </c>
      <c r="AL170" s="212" t="n">
        <f aca="false">AK170+AN170+AO170</f>
        <v>0</v>
      </c>
      <c r="AM170" s="213" t="n">
        <f aca="false">IFERROR(AK170/Z170,0)</f>
        <v>0</v>
      </c>
      <c r="AN170" s="214" t="n">
        <f aca="false">IFERROR(IF(AND($E170="OPEN",$AA170&gt;0),$AA170*_SoP*$AM170,IF(AND($E170="CLOSED",$AA170&gt;0),$AA170*_SoL*$AM170,0)),0)</f>
        <v>0</v>
      </c>
      <c r="AO170" s="214" t="n">
        <f aca="false">IFERROR(IF($AA170&lt;0,$AA170*_SoL,0),0)</f>
        <v>0</v>
      </c>
      <c r="AP170" s="215" t="n">
        <f aca="false">AK170+AN170</f>
        <v>0</v>
      </c>
      <c r="AQ170" s="215" t="n">
        <f aca="false">AC170-AO170</f>
        <v>0</v>
      </c>
      <c r="AR170" s="215" t="n">
        <f aca="false">AP170-AQ170</f>
        <v>0</v>
      </c>
      <c r="AS170" s="215" t="n">
        <f aca="false">IF($AR170&gt;=0,$AR170,0)</f>
        <v>0</v>
      </c>
      <c r="AT170" s="215" t="n">
        <f aca="false">IF($AR170&lt;=0,-$AR170,0)</f>
        <v>-0</v>
      </c>
      <c r="AU170" s="214" t="n">
        <f aca="false">IF((R170-AC170)&lt;0,0,R170-AC170)</f>
        <v>0</v>
      </c>
      <c r="AV170" s="214" t="n">
        <f aca="false">IF(AM170&gt;1,0,R170-AM170*R170)</f>
        <v>0</v>
      </c>
      <c r="AW170" s="216"/>
    </row>
    <row r="171" customFormat="false" ht="24.75" hidden="false" customHeight="true" outlineLevel="0" collapsed="false">
      <c r="A171" s="166"/>
      <c r="B171" s="208" t="n">
        <f aca="false">B170+1</f>
        <v>164</v>
      </c>
      <c r="C171" s="166"/>
      <c r="D171" s="209" t="n">
        <f aca="false">INDEX(_Rge_Projectdata_3rd,$B171,MATCH("Project-ID",_Rge_Headline_Projectdata,0))</f>
        <v>0</v>
      </c>
      <c r="E171" s="210" t="str">
        <f aca="false" t="array" ref="E171:E171">INDEX(_Rge_Data_3rd_CY,$B171,E$1)</f>
        <v>Open</v>
      </c>
      <c r="F171" s="199" t="n">
        <f aca="false">INDEX(_Rge_Data_3rd_CY,$B171,F$1)</f>
        <v>0</v>
      </c>
      <c r="G171" s="199" t="n">
        <f aca="false" t="array" ref="G171:G171">INDEX(_Rge_Data_3rd_CY,$B171,G$1)</f>
        <v>0</v>
      </c>
      <c r="H171" s="199" t="n">
        <f aca="false" t="array" ref="H171:H171">INDEX(_Rge_Data_3rd_CY,$B171,H$1)</f>
        <v>0</v>
      </c>
      <c r="I171" s="199" t="n">
        <f aca="false" t="array" ref="I171:I171">INDEX(_Rge_Data_3rd_CY,$B171,I$1)</f>
        <v>0</v>
      </c>
      <c r="J171" s="199" t="n">
        <f aca="false" t="array" ref="J171:J171">INDEX(_Rge_Data_3rd_CY,$B171,J$1)</f>
        <v>0</v>
      </c>
      <c r="K171" s="199" t="n">
        <f aca="false" t="array" ref="K171:K171">INDEX(_Rge_Data_3rd_CY,$B171,K$1)</f>
        <v>0</v>
      </c>
      <c r="L171" s="199" t="n">
        <f aca="false">INDEX(_Rge_Data_3rd_CY,$B171,L$1)</f>
        <v>0</v>
      </c>
      <c r="M171" s="199" t="n">
        <f aca="false" t="array" ref="M171:M171">INDEX(_Rge_Data_3rd_CY,$B171,M$1)</f>
        <v>0</v>
      </c>
      <c r="N171" s="199" t="n">
        <f aca="false" t="array" ref="N171:N171">INDEX(_Rge_Data_3rd_CY,$B171,N$1)</f>
        <v>0</v>
      </c>
      <c r="O171" s="199" t="n">
        <f aca="false">F171-N171</f>
        <v>0</v>
      </c>
      <c r="P171" s="200" t="n">
        <f aca="false">IFERROR(O171/F171,0)</f>
        <v>0</v>
      </c>
      <c r="Q171" s="211" t="str">
        <f aca="false">IF(AND(F171&lt;&gt;0,R171=0),"N","Y")</f>
        <v>Y</v>
      </c>
      <c r="R171" s="202" t="n">
        <f aca="false">INDEX(_Rge_Data_3rd_CY,$B171,R$1)</f>
        <v>0</v>
      </c>
      <c r="S171" s="202" t="n">
        <f aca="false" t="array" ref="S171:S171">INDEX(_Rge_Data_3rd_CY,$B171,S$1)</f>
        <v>0</v>
      </c>
      <c r="T171" s="202" t="n">
        <f aca="false" t="array" ref="T171:T171">INDEX(_Rge_Data_3rd_CY,$B171,T$1)</f>
        <v>0</v>
      </c>
      <c r="U171" s="202" t="n">
        <f aca="false" t="array" ref="U171:U171">INDEX(_Rge_Data_3rd_CY,$B171,U$1)</f>
        <v>0</v>
      </c>
      <c r="V171" s="202" t="n">
        <f aca="false" t="array" ref="V171:V171">INDEX(_Rge_Data_3rd_CY,$B171,V$1)</f>
        <v>0</v>
      </c>
      <c r="W171" s="202" t="n">
        <f aca="false" t="array" ref="W171:W171">INDEX(_Rge_Data_3rd_CY,$B171,W$1)</f>
        <v>0</v>
      </c>
      <c r="X171" s="202" t="n">
        <f aca="false">INDEX(_Rge_Data_3rd_CY,$B171,X$1)</f>
        <v>0</v>
      </c>
      <c r="Y171" s="202" t="n">
        <f aca="false" t="array" ref="Y171:Y171">INDEX(_Rge_Data_3rd_CY,$B171,Y$1)</f>
        <v>0</v>
      </c>
      <c r="Z171" s="202" t="n">
        <f aca="false" t="array" ref="Z171:Z171">INDEX(_Rge_Data_3rd_CY,$B171,Z$1)</f>
        <v>0</v>
      </c>
      <c r="AA171" s="202" t="n">
        <f aca="false">R171-Z171</f>
        <v>0</v>
      </c>
      <c r="AB171" s="203" t="n">
        <f aca="false">IFERROR(AA171/R171,)</f>
        <v>0</v>
      </c>
      <c r="AC171" s="212" t="n">
        <f aca="false">INDEX(_Rge_Data_3rd_CY,$B171,AC$1)</f>
        <v>0</v>
      </c>
      <c r="AD171" s="212" t="n">
        <f aca="false" t="array" ref="AD171:AD171">INDEX(_Rge_Data_3rd_CY,$B171,AD$1)</f>
        <v>0</v>
      </c>
      <c r="AE171" s="212" t="n">
        <f aca="false" t="array" ref="AE171:AE171">INDEX(_Rge_Data_3rd_CY,$B171,AE$1)</f>
        <v>0</v>
      </c>
      <c r="AF171" s="212" t="n">
        <f aca="false" t="array" ref="AF171:AF171">INDEX(_Rge_Data_3rd_CY,$B171,AF$1)</f>
        <v>0</v>
      </c>
      <c r="AG171" s="212" t="n">
        <f aca="false" t="array" ref="AG171:AG171">INDEX(_Rge_Data_3rd_CY,$B171,AG$1)</f>
        <v>0</v>
      </c>
      <c r="AH171" s="212" t="n">
        <f aca="false" t="array" ref="AH171:AH171">INDEX(_Rge_Data_3rd_CY,$B171,AH$1)</f>
        <v>0</v>
      </c>
      <c r="AI171" s="212" t="n">
        <f aca="false">INDEX(_Rge_Data_3rd_CY,$B171,AI$1)</f>
        <v>0</v>
      </c>
      <c r="AJ171" s="212" t="n">
        <f aca="false" t="array" ref="AJ171:AJ171">INDEX(_Rge_Data_3rd_CY,$B171,AJ$1)</f>
        <v>0</v>
      </c>
      <c r="AK171" s="212" t="n">
        <f aca="false" t="array" ref="AK171:AK171">INDEX(_Rge_Data_3rd_CY,$B171,AK$1)</f>
        <v>0</v>
      </c>
      <c r="AL171" s="212" t="n">
        <f aca="false">AK171+AN171+AO171</f>
        <v>0</v>
      </c>
      <c r="AM171" s="213" t="n">
        <f aca="false">IFERROR(AK171/Z171,0)</f>
        <v>0</v>
      </c>
      <c r="AN171" s="214" t="n">
        <f aca="false">IFERROR(IF(AND($E171="OPEN",$AA171&gt;0),$AA171*_SoP*$AM171,IF(AND($E171="CLOSED",$AA171&gt;0),$AA171*_SoL*$AM171,0)),0)</f>
        <v>0</v>
      </c>
      <c r="AO171" s="214" t="n">
        <f aca="false">IFERROR(IF($AA171&lt;0,$AA171*_SoL,0),0)</f>
        <v>0</v>
      </c>
      <c r="AP171" s="215" t="n">
        <f aca="false">AK171+AN171</f>
        <v>0</v>
      </c>
      <c r="AQ171" s="215" t="n">
        <f aca="false">AC171-AO171</f>
        <v>0</v>
      </c>
      <c r="AR171" s="215" t="n">
        <f aca="false">AP171-AQ171</f>
        <v>0</v>
      </c>
      <c r="AS171" s="215" t="n">
        <f aca="false">IF($AR171&gt;=0,$AR171,0)</f>
        <v>0</v>
      </c>
      <c r="AT171" s="215" t="n">
        <f aca="false">IF($AR171&lt;=0,-$AR171,0)</f>
        <v>-0</v>
      </c>
      <c r="AU171" s="214" t="n">
        <f aca="false">IF((R171-AC171)&lt;0,0,R171-AC171)</f>
        <v>0</v>
      </c>
      <c r="AV171" s="214" t="n">
        <f aca="false">IF(AM171&gt;1,0,R171-AM171*R171)</f>
        <v>0</v>
      </c>
      <c r="AW171" s="216"/>
    </row>
    <row r="172" customFormat="false" ht="24.75" hidden="false" customHeight="true" outlineLevel="0" collapsed="false">
      <c r="A172" s="166"/>
      <c r="B172" s="208" t="n">
        <f aca="false">B171+1</f>
        <v>165</v>
      </c>
      <c r="C172" s="166"/>
      <c r="D172" s="209" t="n">
        <f aca="false">INDEX(_Rge_Projectdata_3rd,$B172,MATCH("Project-ID",_Rge_Headline_Projectdata,0))</f>
        <v>0</v>
      </c>
      <c r="E172" s="210" t="str">
        <f aca="false" t="array" ref="E172:E172">INDEX(_Rge_Data_3rd_CY,$B172,E$1)</f>
        <v>Open</v>
      </c>
      <c r="F172" s="199" t="n">
        <f aca="false">INDEX(_Rge_Data_3rd_CY,$B172,F$1)</f>
        <v>0</v>
      </c>
      <c r="G172" s="199" t="n">
        <f aca="false" t="array" ref="G172:G172">INDEX(_Rge_Data_3rd_CY,$B172,G$1)</f>
        <v>0</v>
      </c>
      <c r="H172" s="199" t="n">
        <f aca="false" t="array" ref="H172:H172">INDEX(_Rge_Data_3rd_CY,$B172,H$1)</f>
        <v>0</v>
      </c>
      <c r="I172" s="199" t="n">
        <f aca="false" t="array" ref="I172:I172">INDEX(_Rge_Data_3rd_CY,$B172,I$1)</f>
        <v>0</v>
      </c>
      <c r="J172" s="199" t="n">
        <f aca="false" t="array" ref="J172:J172">INDEX(_Rge_Data_3rd_CY,$B172,J$1)</f>
        <v>0</v>
      </c>
      <c r="K172" s="199" t="n">
        <f aca="false" t="array" ref="K172:K172">INDEX(_Rge_Data_3rd_CY,$B172,K$1)</f>
        <v>0</v>
      </c>
      <c r="L172" s="199" t="n">
        <f aca="false">INDEX(_Rge_Data_3rd_CY,$B172,L$1)</f>
        <v>0</v>
      </c>
      <c r="M172" s="199" t="n">
        <f aca="false" t="array" ref="M172:M172">INDEX(_Rge_Data_3rd_CY,$B172,M$1)</f>
        <v>0</v>
      </c>
      <c r="N172" s="199" t="n">
        <f aca="false" t="array" ref="N172:N172">INDEX(_Rge_Data_3rd_CY,$B172,N$1)</f>
        <v>0</v>
      </c>
      <c r="O172" s="199" t="n">
        <f aca="false">F172-N172</f>
        <v>0</v>
      </c>
      <c r="P172" s="200" t="n">
        <f aca="false">IFERROR(O172/F172,0)</f>
        <v>0</v>
      </c>
      <c r="Q172" s="211" t="str">
        <f aca="false">IF(AND(F172&lt;&gt;0,R172=0),"N","Y")</f>
        <v>Y</v>
      </c>
      <c r="R172" s="202" t="n">
        <f aca="false">INDEX(_Rge_Data_3rd_CY,$B172,R$1)</f>
        <v>0</v>
      </c>
      <c r="S172" s="202" t="n">
        <f aca="false" t="array" ref="S172:S172">INDEX(_Rge_Data_3rd_CY,$B172,S$1)</f>
        <v>0</v>
      </c>
      <c r="T172" s="202" t="n">
        <f aca="false" t="array" ref="T172:T172">INDEX(_Rge_Data_3rd_CY,$B172,T$1)</f>
        <v>0</v>
      </c>
      <c r="U172" s="202" t="n">
        <f aca="false" t="array" ref="U172:U172">INDEX(_Rge_Data_3rd_CY,$B172,U$1)</f>
        <v>0</v>
      </c>
      <c r="V172" s="202" t="n">
        <f aca="false" t="array" ref="V172:V172">INDEX(_Rge_Data_3rd_CY,$B172,V$1)</f>
        <v>0</v>
      </c>
      <c r="W172" s="202" t="n">
        <f aca="false" t="array" ref="W172:W172">INDEX(_Rge_Data_3rd_CY,$B172,W$1)</f>
        <v>0</v>
      </c>
      <c r="X172" s="202" t="n">
        <f aca="false">INDEX(_Rge_Data_3rd_CY,$B172,X$1)</f>
        <v>0</v>
      </c>
      <c r="Y172" s="202" t="n">
        <f aca="false" t="array" ref="Y172:Y172">INDEX(_Rge_Data_3rd_CY,$B172,Y$1)</f>
        <v>0</v>
      </c>
      <c r="Z172" s="202" t="n">
        <f aca="false" t="array" ref="Z172:Z172">INDEX(_Rge_Data_3rd_CY,$B172,Z$1)</f>
        <v>0</v>
      </c>
      <c r="AA172" s="202" t="n">
        <f aca="false">R172-Z172</f>
        <v>0</v>
      </c>
      <c r="AB172" s="203" t="n">
        <f aca="false">IFERROR(AA172/R172,)</f>
        <v>0</v>
      </c>
      <c r="AC172" s="212" t="n">
        <f aca="false">INDEX(_Rge_Data_3rd_CY,$B172,AC$1)</f>
        <v>0</v>
      </c>
      <c r="AD172" s="212" t="n">
        <f aca="false" t="array" ref="AD172:AD172">INDEX(_Rge_Data_3rd_CY,$B172,AD$1)</f>
        <v>0</v>
      </c>
      <c r="AE172" s="212" t="n">
        <f aca="false" t="array" ref="AE172:AE172">INDEX(_Rge_Data_3rd_CY,$B172,AE$1)</f>
        <v>0</v>
      </c>
      <c r="AF172" s="212" t="n">
        <f aca="false" t="array" ref="AF172:AF172">INDEX(_Rge_Data_3rd_CY,$B172,AF$1)</f>
        <v>0</v>
      </c>
      <c r="AG172" s="212" t="n">
        <f aca="false" t="array" ref="AG172:AG172">INDEX(_Rge_Data_3rd_CY,$B172,AG$1)</f>
        <v>0</v>
      </c>
      <c r="AH172" s="212" t="n">
        <f aca="false" t="array" ref="AH172:AH172">INDEX(_Rge_Data_3rd_CY,$B172,AH$1)</f>
        <v>0</v>
      </c>
      <c r="AI172" s="212" t="n">
        <f aca="false">INDEX(_Rge_Data_3rd_CY,$B172,AI$1)</f>
        <v>0</v>
      </c>
      <c r="AJ172" s="212" t="n">
        <f aca="false" t="array" ref="AJ172:AJ172">INDEX(_Rge_Data_3rd_CY,$B172,AJ$1)</f>
        <v>0</v>
      </c>
      <c r="AK172" s="212" t="n">
        <f aca="false" t="array" ref="AK172:AK172">INDEX(_Rge_Data_3rd_CY,$B172,AK$1)</f>
        <v>0</v>
      </c>
      <c r="AL172" s="212" t="n">
        <f aca="false">AK172+AN172+AO172</f>
        <v>0</v>
      </c>
      <c r="AM172" s="213" t="n">
        <f aca="false">IFERROR(AK172/Z172,0)</f>
        <v>0</v>
      </c>
      <c r="AN172" s="214" t="n">
        <f aca="false">IFERROR(IF(AND($E172="OPEN",$AA172&gt;0),$AA172*_SoP*$AM172,IF(AND($E172="CLOSED",$AA172&gt;0),$AA172*_SoL*$AM172,0)),0)</f>
        <v>0</v>
      </c>
      <c r="AO172" s="214" t="n">
        <f aca="false">IFERROR(IF($AA172&lt;0,$AA172*_SoL,0),0)</f>
        <v>0</v>
      </c>
      <c r="AP172" s="215" t="n">
        <f aca="false">AK172+AN172</f>
        <v>0</v>
      </c>
      <c r="AQ172" s="215" t="n">
        <f aca="false">AC172-AO172</f>
        <v>0</v>
      </c>
      <c r="AR172" s="215" t="n">
        <f aca="false">AP172-AQ172</f>
        <v>0</v>
      </c>
      <c r="AS172" s="215" t="n">
        <f aca="false">IF($AR172&gt;=0,$AR172,0)</f>
        <v>0</v>
      </c>
      <c r="AT172" s="215" t="n">
        <f aca="false">IF($AR172&lt;=0,-$AR172,0)</f>
        <v>-0</v>
      </c>
      <c r="AU172" s="214" t="n">
        <f aca="false">IF((R172-AC172)&lt;0,0,R172-AC172)</f>
        <v>0</v>
      </c>
      <c r="AV172" s="214" t="n">
        <f aca="false">IF(AM172&gt;1,0,R172-AM172*R172)</f>
        <v>0</v>
      </c>
      <c r="AW172" s="216"/>
    </row>
    <row r="173" customFormat="false" ht="24.75" hidden="false" customHeight="true" outlineLevel="0" collapsed="false">
      <c r="A173" s="166"/>
      <c r="B173" s="208" t="n">
        <f aca="false">B172+1</f>
        <v>166</v>
      </c>
      <c r="C173" s="166"/>
      <c r="D173" s="209" t="n">
        <f aca="false">INDEX(_Rge_Projectdata_3rd,$B173,MATCH("Project-ID",_Rge_Headline_Projectdata,0))</f>
        <v>0</v>
      </c>
      <c r="E173" s="210" t="str">
        <f aca="false" t="array" ref="E173:E173">INDEX(_Rge_Data_3rd_CY,$B173,E$1)</f>
        <v>Open</v>
      </c>
      <c r="F173" s="199" t="n">
        <f aca="false">INDEX(_Rge_Data_3rd_CY,$B173,F$1)</f>
        <v>0</v>
      </c>
      <c r="G173" s="199" t="n">
        <f aca="false" t="array" ref="G173:G173">INDEX(_Rge_Data_3rd_CY,$B173,G$1)</f>
        <v>0</v>
      </c>
      <c r="H173" s="199" t="n">
        <f aca="false" t="array" ref="H173:H173">INDEX(_Rge_Data_3rd_CY,$B173,H$1)</f>
        <v>0</v>
      </c>
      <c r="I173" s="199" t="n">
        <f aca="false" t="array" ref="I173:I173">INDEX(_Rge_Data_3rd_CY,$B173,I$1)</f>
        <v>0</v>
      </c>
      <c r="J173" s="199" t="n">
        <f aca="false" t="array" ref="J173:J173">INDEX(_Rge_Data_3rd_CY,$B173,J$1)</f>
        <v>0</v>
      </c>
      <c r="K173" s="199" t="n">
        <f aca="false" t="array" ref="K173:K173">INDEX(_Rge_Data_3rd_CY,$B173,K$1)</f>
        <v>0</v>
      </c>
      <c r="L173" s="199" t="n">
        <f aca="false">INDEX(_Rge_Data_3rd_CY,$B173,L$1)</f>
        <v>0</v>
      </c>
      <c r="M173" s="199" t="n">
        <f aca="false" t="array" ref="M173:M173">INDEX(_Rge_Data_3rd_CY,$B173,M$1)</f>
        <v>0</v>
      </c>
      <c r="N173" s="199" t="n">
        <f aca="false" t="array" ref="N173:N173">INDEX(_Rge_Data_3rd_CY,$B173,N$1)</f>
        <v>0</v>
      </c>
      <c r="O173" s="199" t="n">
        <f aca="false">F173-N173</f>
        <v>0</v>
      </c>
      <c r="P173" s="200" t="n">
        <f aca="false">IFERROR(O173/F173,0)</f>
        <v>0</v>
      </c>
      <c r="Q173" s="211" t="str">
        <f aca="false">IF(AND(F173&lt;&gt;0,R173=0),"N","Y")</f>
        <v>Y</v>
      </c>
      <c r="R173" s="202" t="n">
        <f aca="false">INDEX(_Rge_Data_3rd_CY,$B173,R$1)</f>
        <v>0</v>
      </c>
      <c r="S173" s="202" t="n">
        <f aca="false" t="array" ref="S173:S173">INDEX(_Rge_Data_3rd_CY,$B173,S$1)</f>
        <v>0</v>
      </c>
      <c r="T173" s="202" t="n">
        <f aca="false" t="array" ref="T173:T173">INDEX(_Rge_Data_3rd_CY,$B173,T$1)</f>
        <v>0</v>
      </c>
      <c r="U173" s="202" t="n">
        <f aca="false" t="array" ref="U173:U173">INDEX(_Rge_Data_3rd_CY,$B173,U$1)</f>
        <v>0</v>
      </c>
      <c r="V173" s="202" t="n">
        <f aca="false" t="array" ref="V173:V173">INDEX(_Rge_Data_3rd_CY,$B173,V$1)</f>
        <v>0</v>
      </c>
      <c r="W173" s="202" t="n">
        <f aca="false" t="array" ref="W173:W173">INDEX(_Rge_Data_3rd_CY,$B173,W$1)</f>
        <v>0</v>
      </c>
      <c r="X173" s="202" t="n">
        <f aca="false">INDEX(_Rge_Data_3rd_CY,$B173,X$1)</f>
        <v>0</v>
      </c>
      <c r="Y173" s="202" t="n">
        <f aca="false" t="array" ref="Y173:Y173">INDEX(_Rge_Data_3rd_CY,$B173,Y$1)</f>
        <v>0</v>
      </c>
      <c r="Z173" s="202" t="n">
        <f aca="false" t="array" ref="Z173:Z173">INDEX(_Rge_Data_3rd_CY,$B173,Z$1)</f>
        <v>0</v>
      </c>
      <c r="AA173" s="202" t="n">
        <f aca="false">R173-Z173</f>
        <v>0</v>
      </c>
      <c r="AB173" s="203" t="n">
        <f aca="false">IFERROR(AA173/R173,)</f>
        <v>0</v>
      </c>
      <c r="AC173" s="212" t="n">
        <f aca="false">INDEX(_Rge_Data_3rd_CY,$B173,AC$1)</f>
        <v>0</v>
      </c>
      <c r="AD173" s="212" t="n">
        <f aca="false" t="array" ref="AD173:AD173">INDEX(_Rge_Data_3rd_CY,$B173,AD$1)</f>
        <v>0</v>
      </c>
      <c r="AE173" s="212" t="n">
        <f aca="false" t="array" ref="AE173:AE173">INDEX(_Rge_Data_3rd_CY,$B173,AE$1)</f>
        <v>0</v>
      </c>
      <c r="AF173" s="212" t="n">
        <f aca="false" t="array" ref="AF173:AF173">INDEX(_Rge_Data_3rd_CY,$B173,AF$1)</f>
        <v>0</v>
      </c>
      <c r="AG173" s="212" t="n">
        <f aca="false" t="array" ref="AG173:AG173">INDEX(_Rge_Data_3rd_CY,$B173,AG$1)</f>
        <v>0</v>
      </c>
      <c r="AH173" s="212" t="n">
        <f aca="false" t="array" ref="AH173:AH173">INDEX(_Rge_Data_3rd_CY,$B173,AH$1)</f>
        <v>0</v>
      </c>
      <c r="AI173" s="212" t="n">
        <f aca="false">INDEX(_Rge_Data_3rd_CY,$B173,AI$1)</f>
        <v>0</v>
      </c>
      <c r="AJ173" s="212" t="n">
        <f aca="false" t="array" ref="AJ173:AJ173">INDEX(_Rge_Data_3rd_CY,$B173,AJ$1)</f>
        <v>0</v>
      </c>
      <c r="AK173" s="212" t="n">
        <f aca="false" t="array" ref="AK173:AK173">INDEX(_Rge_Data_3rd_CY,$B173,AK$1)</f>
        <v>0</v>
      </c>
      <c r="AL173" s="212" t="n">
        <f aca="false">AK173+AN173+AO173</f>
        <v>0</v>
      </c>
      <c r="AM173" s="213" t="n">
        <f aca="false">IFERROR(AK173/Z173,0)</f>
        <v>0</v>
      </c>
      <c r="AN173" s="214" t="n">
        <f aca="false">IFERROR(IF(AND($E173="OPEN",$AA173&gt;0),$AA173*_SoP*$AM173,IF(AND($E173="CLOSED",$AA173&gt;0),$AA173*_SoL*$AM173,0)),0)</f>
        <v>0</v>
      </c>
      <c r="AO173" s="214" t="n">
        <f aca="false">IFERROR(IF($AA173&lt;0,$AA173*_SoL,0),0)</f>
        <v>0</v>
      </c>
      <c r="AP173" s="215" t="n">
        <f aca="false">AK173+AN173</f>
        <v>0</v>
      </c>
      <c r="AQ173" s="215" t="n">
        <f aca="false">AC173-AO173</f>
        <v>0</v>
      </c>
      <c r="AR173" s="215" t="n">
        <f aca="false">AP173-AQ173</f>
        <v>0</v>
      </c>
      <c r="AS173" s="215" t="n">
        <f aca="false">IF($AR173&gt;=0,$AR173,0)</f>
        <v>0</v>
      </c>
      <c r="AT173" s="215" t="n">
        <f aca="false">IF($AR173&lt;=0,-$AR173,0)</f>
        <v>-0</v>
      </c>
      <c r="AU173" s="214" t="n">
        <f aca="false">IF((R173-AC173)&lt;0,0,R173-AC173)</f>
        <v>0</v>
      </c>
      <c r="AV173" s="214" t="n">
        <f aca="false">IF(AM173&gt;1,0,R173-AM173*R173)</f>
        <v>0</v>
      </c>
      <c r="AW173" s="216"/>
    </row>
    <row r="174" customFormat="false" ht="24.75" hidden="false" customHeight="true" outlineLevel="0" collapsed="false">
      <c r="A174" s="166"/>
      <c r="B174" s="208" t="n">
        <f aca="false">B173+1</f>
        <v>167</v>
      </c>
      <c r="C174" s="166"/>
      <c r="D174" s="209" t="n">
        <f aca="false">INDEX(_Rge_Projectdata_3rd,$B174,MATCH("Project-ID",_Rge_Headline_Projectdata,0))</f>
        <v>0</v>
      </c>
      <c r="E174" s="210" t="str">
        <f aca="false" t="array" ref="E174:E174">INDEX(_Rge_Data_3rd_CY,$B174,E$1)</f>
        <v>Open</v>
      </c>
      <c r="F174" s="199" t="n">
        <f aca="false">INDEX(_Rge_Data_3rd_CY,$B174,F$1)</f>
        <v>0</v>
      </c>
      <c r="G174" s="199" t="n">
        <f aca="false" t="array" ref="G174:G174">INDEX(_Rge_Data_3rd_CY,$B174,G$1)</f>
        <v>0</v>
      </c>
      <c r="H174" s="199" t="n">
        <f aca="false" t="array" ref="H174:H174">INDEX(_Rge_Data_3rd_CY,$B174,H$1)</f>
        <v>0</v>
      </c>
      <c r="I174" s="199" t="n">
        <f aca="false" t="array" ref="I174:I174">INDEX(_Rge_Data_3rd_CY,$B174,I$1)</f>
        <v>0</v>
      </c>
      <c r="J174" s="199" t="n">
        <f aca="false" t="array" ref="J174:J174">INDEX(_Rge_Data_3rd_CY,$B174,J$1)</f>
        <v>0</v>
      </c>
      <c r="K174" s="199" t="n">
        <f aca="false" t="array" ref="K174:K174">INDEX(_Rge_Data_3rd_CY,$B174,K$1)</f>
        <v>0</v>
      </c>
      <c r="L174" s="199" t="n">
        <f aca="false">INDEX(_Rge_Data_3rd_CY,$B174,L$1)</f>
        <v>0</v>
      </c>
      <c r="M174" s="199" t="n">
        <f aca="false" t="array" ref="M174:M174">INDEX(_Rge_Data_3rd_CY,$B174,M$1)</f>
        <v>0</v>
      </c>
      <c r="N174" s="199" t="n">
        <f aca="false" t="array" ref="N174:N174">INDEX(_Rge_Data_3rd_CY,$B174,N$1)</f>
        <v>0</v>
      </c>
      <c r="O174" s="199" t="n">
        <f aca="false">F174-N174</f>
        <v>0</v>
      </c>
      <c r="P174" s="200" t="n">
        <f aca="false">IFERROR(O174/F174,0)</f>
        <v>0</v>
      </c>
      <c r="Q174" s="211" t="str">
        <f aca="false">IF(AND(F174&lt;&gt;0,R174=0),"N","Y")</f>
        <v>Y</v>
      </c>
      <c r="R174" s="202" t="n">
        <f aca="false">INDEX(_Rge_Data_3rd_CY,$B174,R$1)</f>
        <v>0</v>
      </c>
      <c r="S174" s="202" t="n">
        <f aca="false" t="array" ref="S174:S174">INDEX(_Rge_Data_3rd_CY,$B174,S$1)</f>
        <v>0</v>
      </c>
      <c r="T174" s="202" t="n">
        <f aca="false" t="array" ref="T174:T174">INDEX(_Rge_Data_3rd_CY,$B174,T$1)</f>
        <v>0</v>
      </c>
      <c r="U174" s="202" t="n">
        <f aca="false" t="array" ref="U174:U174">INDEX(_Rge_Data_3rd_CY,$B174,U$1)</f>
        <v>0</v>
      </c>
      <c r="V174" s="202" t="n">
        <f aca="false" t="array" ref="V174:V174">INDEX(_Rge_Data_3rd_CY,$B174,V$1)</f>
        <v>0</v>
      </c>
      <c r="W174" s="202" t="n">
        <f aca="false" t="array" ref="W174:W174">INDEX(_Rge_Data_3rd_CY,$B174,W$1)</f>
        <v>0</v>
      </c>
      <c r="X174" s="202" t="n">
        <f aca="false">INDEX(_Rge_Data_3rd_CY,$B174,X$1)</f>
        <v>0</v>
      </c>
      <c r="Y174" s="202" t="n">
        <f aca="false" t="array" ref="Y174:Y174">INDEX(_Rge_Data_3rd_CY,$B174,Y$1)</f>
        <v>0</v>
      </c>
      <c r="Z174" s="202" t="n">
        <f aca="false" t="array" ref="Z174:Z174">INDEX(_Rge_Data_3rd_CY,$B174,Z$1)</f>
        <v>0</v>
      </c>
      <c r="AA174" s="202" t="n">
        <f aca="false">R174-Z174</f>
        <v>0</v>
      </c>
      <c r="AB174" s="203" t="n">
        <f aca="false">IFERROR(AA174/R174,)</f>
        <v>0</v>
      </c>
      <c r="AC174" s="212" t="n">
        <f aca="false">INDEX(_Rge_Data_3rd_CY,$B174,AC$1)</f>
        <v>0</v>
      </c>
      <c r="AD174" s="212" t="n">
        <f aca="false" t="array" ref="AD174:AD174">INDEX(_Rge_Data_3rd_CY,$B174,AD$1)</f>
        <v>0</v>
      </c>
      <c r="AE174" s="212" t="n">
        <f aca="false" t="array" ref="AE174:AE174">INDEX(_Rge_Data_3rd_CY,$B174,AE$1)</f>
        <v>0</v>
      </c>
      <c r="AF174" s="212" t="n">
        <f aca="false" t="array" ref="AF174:AF174">INDEX(_Rge_Data_3rd_CY,$B174,AF$1)</f>
        <v>0</v>
      </c>
      <c r="AG174" s="212" t="n">
        <f aca="false" t="array" ref="AG174:AG174">INDEX(_Rge_Data_3rd_CY,$B174,AG$1)</f>
        <v>0</v>
      </c>
      <c r="AH174" s="212" t="n">
        <f aca="false" t="array" ref="AH174:AH174">INDEX(_Rge_Data_3rd_CY,$B174,AH$1)</f>
        <v>0</v>
      </c>
      <c r="AI174" s="212" t="n">
        <f aca="false">INDEX(_Rge_Data_3rd_CY,$B174,AI$1)</f>
        <v>0</v>
      </c>
      <c r="AJ174" s="212" t="n">
        <f aca="false" t="array" ref="AJ174:AJ174">INDEX(_Rge_Data_3rd_CY,$B174,AJ$1)</f>
        <v>0</v>
      </c>
      <c r="AK174" s="212" t="n">
        <f aca="false" t="array" ref="AK174:AK174">INDEX(_Rge_Data_3rd_CY,$B174,AK$1)</f>
        <v>0</v>
      </c>
      <c r="AL174" s="212" t="n">
        <f aca="false">AK174+AN174+AO174</f>
        <v>0</v>
      </c>
      <c r="AM174" s="213" t="n">
        <f aca="false">IFERROR(AK174/Z174,0)</f>
        <v>0</v>
      </c>
      <c r="AN174" s="214" t="n">
        <f aca="false">IFERROR(IF(AND($E174="OPEN",$AA174&gt;0),$AA174*_SoP*$AM174,IF(AND($E174="CLOSED",$AA174&gt;0),$AA174*_SoL*$AM174,0)),0)</f>
        <v>0</v>
      </c>
      <c r="AO174" s="214" t="n">
        <f aca="false">IFERROR(IF($AA174&lt;0,$AA174*_SoL,0),0)</f>
        <v>0</v>
      </c>
      <c r="AP174" s="215" t="n">
        <f aca="false">AK174+AN174</f>
        <v>0</v>
      </c>
      <c r="AQ174" s="215" t="n">
        <f aca="false">AC174-AO174</f>
        <v>0</v>
      </c>
      <c r="AR174" s="215" t="n">
        <f aca="false">AP174-AQ174</f>
        <v>0</v>
      </c>
      <c r="AS174" s="215" t="n">
        <f aca="false">IF($AR174&gt;=0,$AR174,0)</f>
        <v>0</v>
      </c>
      <c r="AT174" s="215" t="n">
        <f aca="false">IF($AR174&lt;=0,-$AR174,0)</f>
        <v>-0</v>
      </c>
      <c r="AU174" s="214" t="n">
        <f aca="false">IF((R174-AC174)&lt;0,0,R174-AC174)</f>
        <v>0</v>
      </c>
      <c r="AV174" s="214" t="n">
        <f aca="false">IF(AM174&gt;1,0,R174-AM174*R174)</f>
        <v>0</v>
      </c>
      <c r="AW174" s="216"/>
    </row>
    <row r="175" customFormat="false" ht="24.75" hidden="false" customHeight="true" outlineLevel="0" collapsed="false">
      <c r="A175" s="166"/>
      <c r="B175" s="208" t="n">
        <f aca="false">B174+1</f>
        <v>168</v>
      </c>
      <c r="C175" s="166"/>
      <c r="D175" s="209" t="n">
        <f aca="false">INDEX(_Rge_Projectdata_3rd,$B175,MATCH("Project-ID",_Rge_Headline_Projectdata,0))</f>
        <v>0</v>
      </c>
      <c r="E175" s="210" t="str">
        <f aca="false" t="array" ref="E175:E175">INDEX(_Rge_Data_3rd_CY,$B175,E$1)</f>
        <v>Open</v>
      </c>
      <c r="F175" s="199" t="n">
        <f aca="false">INDEX(_Rge_Data_3rd_CY,$B175,F$1)</f>
        <v>0</v>
      </c>
      <c r="G175" s="199" t="n">
        <f aca="false" t="array" ref="G175:G175">INDEX(_Rge_Data_3rd_CY,$B175,G$1)</f>
        <v>0</v>
      </c>
      <c r="H175" s="199" t="n">
        <f aca="false" t="array" ref="H175:H175">INDEX(_Rge_Data_3rd_CY,$B175,H$1)</f>
        <v>0</v>
      </c>
      <c r="I175" s="199" t="n">
        <f aca="false" t="array" ref="I175:I175">INDEX(_Rge_Data_3rd_CY,$B175,I$1)</f>
        <v>0</v>
      </c>
      <c r="J175" s="199" t="n">
        <f aca="false" t="array" ref="J175:J175">INDEX(_Rge_Data_3rd_CY,$B175,J$1)</f>
        <v>0</v>
      </c>
      <c r="K175" s="199" t="n">
        <f aca="false" t="array" ref="K175:K175">INDEX(_Rge_Data_3rd_CY,$B175,K$1)</f>
        <v>0</v>
      </c>
      <c r="L175" s="199" t="n">
        <f aca="false">INDEX(_Rge_Data_3rd_CY,$B175,L$1)</f>
        <v>0</v>
      </c>
      <c r="M175" s="199" t="n">
        <f aca="false" t="array" ref="M175:M175">INDEX(_Rge_Data_3rd_CY,$B175,M$1)</f>
        <v>0</v>
      </c>
      <c r="N175" s="199" t="n">
        <f aca="false" t="array" ref="N175:N175">INDEX(_Rge_Data_3rd_CY,$B175,N$1)</f>
        <v>0</v>
      </c>
      <c r="O175" s="199" t="n">
        <f aca="false">F175-N175</f>
        <v>0</v>
      </c>
      <c r="P175" s="200" t="n">
        <f aca="false">IFERROR(O175/F175,0)</f>
        <v>0</v>
      </c>
      <c r="Q175" s="211" t="str">
        <f aca="false">IF(AND(F175&lt;&gt;0,R175=0),"N","Y")</f>
        <v>Y</v>
      </c>
      <c r="R175" s="202" t="n">
        <f aca="false">INDEX(_Rge_Data_3rd_CY,$B175,R$1)</f>
        <v>0</v>
      </c>
      <c r="S175" s="202" t="n">
        <f aca="false" t="array" ref="S175:S175">INDEX(_Rge_Data_3rd_CY,$B175,S$1)</f>
        <v>0</v>
      </c>
      <c r="T175" s="202" t="n">
        <f aca="false" t="array" ref="T175:T175">INDEX(_Rge_Data_3rd_CY,$B175,T$1)</f>
        <v>0</v>
      </c>
      <c r="U175" s="202" t="n">
        <f aca="false" t="array" ref="U175:U175">INDEX(_Rge_Data_3rd_CY,$B175,U$1)</f>
        <v>0</v>
      </c>
      <c r="V175" s="202" t="n">
        <f aca="false" t="array" ref="V175:V175">INDEX(_Rge_Data_3rd_CY,$B175,V$1)</f>
        <v>0</v>
      </c>
      <c r="W175" s="202" t="n">
        <f aca="false" t="array" ref="W175:W175">INDEX(_Rge_Data_3rd_CY,$B175,W$1)</f>
        <v>0</v>
      </c>
      <c r="X175" s="202" t="n">
        <f aca="false">INDEX(_Rge_Data_3rd_CY,$B175,X$1)</f>
        <v>0</v>
      </c>
      <c r="Y175" s="202" t="n">
        <f aca="false" t="array" ref="Y175:Y175">INDEX(_Rge_Data_3rd_CY,$B175,Y$1)</f>
        <v>0</v>
      </c>
      <c r="Z175" s="202" t="n">
        <f aca="false" t="array" ref="Z175:Z175">INDEX(_Rge_Data_3rd_CY,$B175,Z$1)</f>
        <v>0</v>
      </c>
      <c r="AA175" s="202" t="n">
        <f aca="false">R175-Z175</f>
        <v>0</v>
      </c>
      <c r="AB175" s="203" t="n">
        <f aca="false">IFERROR(AA175/R175,)</f>
        <v>0</v>
      </c>
      <c r="AC175" s="212" t="n">
        <f aca="false">INDEX(_Rge_Data_3rd_CY,$B175,AC$1)</f>
        <v>0</v>
      </c>
      <c r="AD175" s="212" t="n">
        <f aca="false" t="array" ref="AD175:AD175">INDEX(_Rge_Data_3rd_CY,$B175,AD$1)</f>
        <v>0</v>
      </c>
      <c r="AE175" s="212" t="n">
        <f aca="false" t="array" ref="AE175:AE175">INDEX(_Rge_Data_3rd_CY,$B175,AE$1)</f>
        <v>0</v>
      </c>
      <c r="AF175" s="212" t="n">
        <f aca="false" t="array" ref="AF175:AF175">INDEX(_Rge_Data_3rd_CY,$B175,AF$1)</f>
        <v>0</v>
      </c>
      <c r="AG175" s="212" t="n">
        <f aca="false" t="array" ref="AG175:AG175">INDEX(_Rge_Data_3rd_CY,$B175,AG$1)</f>
        <v>0</v>
      </c>
      <c r="AH175" s="212" t="n">
        <f aca="false" t="array" ref="AH175:AH175">INDEX(_Rge_Data_3rd_CY,$B175,AH$1)</f>
        <v>0</v>
      </c>
      <c r="AI175" s="212" t="n">
        <f aca="false">INDEX(_Rge_Data_3rd_CY,$B175,AI$1)</f>
        <v>0</v>
      </c>
      <c r="AJ175" s="212" t="n">
        <f aca="false" t="array" ref="AJ175:AJ175">INDEX(_Rge_Data_3rd_CY,$B175,AJ$1)</f>
        <v>0</v>
      </c>
      <c r="AK175" s="212" t="n">
        <f aca="false" t="array" ref="AK175:AK175">INDEX(_Rge_Data_3rd_CY,$B175,AK$1)</f>
        <v>0</v>
      </c>
      <c r="AL175" s="212" t="n">
        <f aca="false">AK175+AN175+AO175</f>
        <v>0</v>
      </c>
      <c r="AM175" s="213" t="n">
        <f aca="false">IFERROR(AK175/Z175,0)</f>
        <v>0</v>
      </c>
      <c r="AN175" s="214" t="n">
        <f aca="false">IFERROR(IF(AND($E175="OPEN",$AA175&gt;0),$AA175*_SoP*$AM175,IF(AND($E175="CLOSED",$AA175&gt;0),$AA175*_SoL*$AM175,0)),0)</f>
        <v>0</v>
      </c>
      <c r="AO175" s="214" t="n">
        <f aca="false">IFERROR(IF($AA175&lt;0,$AA175*_SoL,0),0)</f>
        <v>0</v>
      </c>
      <c r="AP175" s="215" t="n">
        <f aca="false">AK175+AN175</f>
        <v>0</v>
      </c>
      <c r="AQ175" s="215" t="n">
        <f aca="false">AC175-AO175</f>
        <v>0</v>
      </c>
      <c r="AR175" s="215" t="n">
        <f aca="false">AP175-AQ175</f>
        <v>0</v>
      </c>
      <c r="AS175" s="215" t="n">
        <f aca="false">IF($AR175&gt;=0,$AR175,0)</f>
        <v>0</v>
      </c>
      <c r="AT175" s="215" t="n">
        <f aca="false">IF($AR175&lt;=0,-$AR175,0)</f>
        <v>-0</v>
      </c>
      <c r="AU175" s="214" t="n">
        <f aca="false">IF((R175-AC175)&lt;0,0,R175-AC175)</f>
        <v>0</v>
      </c>
      <c r="AV175" s="214" t="n">
        <f aca="false">IF(AM175&gt;1,0,R175-AM175*R175)</f>
        <v>0</v>
      </c>
      <c r="AW175" s="216"/>
    </row>
    <row r="176" customFormat="false" ht="24.75" hidden="false" customHeight="true" outlineLevel="0" collapsed="false">
      <c r="A176" s="166"/>
      <c r="B176" s="208" t="n">
        <f aca="false">B175+1</f>
        <v>169</v>
      </c>
      <c r="C176" s="166"/>
      <c r="D176" s="209" t="n">
        <f aca="false">INDEX(_Rge_Projectdata_3rd,$B176,MATCH("Project-ID",_Rge_Headline_Projectdata,0))</f>
        <v>0</v>
      </c>
      <c r="E176" s="210" t="str">
        <f aca="false" t="array" ref="E176:E176">INDEX(_Rge_Data_3rd_CY,$B176,E$1)</f>
        <v>Open</v>
      </c>
      <c r="F176" s="199" t="n">
        <f aca="false">INDEX(_Rge_Data_3rd_CY,$B176,F$1)</f>
        <v>0</v>
      </c>
      <c r="G176" s="199" t="n">
        <f aca="false" t="array" ref="G176:G176">INDEX(_Rge_Data_3rd_CY,$B176,G$1)</f>
        <v>0</v>
      </c>
      <c r="H176" s="199" t="n">
        <f aca="false" t="array" ref="H176:H176">INDEX(_Rge_Data_3rd_CY,$B176,H$1)</f>
        <v>0</v>
      </c>
      <c r="I176" s="199" t="n">
        <f aca="false" t="array" ref="I176:I176">INDEX(_Rge_Data_3rd_CY,$B176,I$1)</f>
        <v>0</v>
      </c>
      <c r="J176" s="199" t="n">
        <f aca="false" t="array" ref="J176:J176">INDEX(_Rge_Data_3rd_CY,$B176,J$1)</f>
        <v>0</v>
      </c>
      <c r="K176" s="199" t="n">
        <f aca="false" t="array" ref="K176:K176">INDEX(_Rge_Data_3rd_CY,$B176,K$1)</f>
        <v>0</v>
      </c>
      <c r="L176" s="199" t="n">
        <f aca="false">INDEX(_Rge_Data_3rd_CY,$B176,L$1)</f>
        <v>0</v>
      </c>
      <c r="M176" s="199" t="n">
        <f aca="false" t="array" ref="M176:M176">INDEX(_Rge_Data_3rd_CY,$B176,M$1)</f>
        <v>0</v>
      </c>
      <c r="N176" s="199" t="n">
        <f aca="false" t="array" ref="N176:N176">INDEX(_Rge_Data_3rd_CY,$B176,N$1)</f>
        <v>0</v>
      </c>
      <c r="O176" s="199" t="n">
        <f aca="false">F176-N176</f>
        <v>0</v>
      </c>
      <c r="P176" s="200" t="n">
        <f aca="false">IFERROR(O176/F176,0)</f>
        <v>0</v>
      </c>
      <c r="Q176" s="211" t="str">
        <f aca="false">IF(AND(F176&lt;&gt;0,R176=0),"N","Y")</f>
        <v>Y</v>
      </c>
      <c r="R176" s="202" t="n">
        <f aca="false">INDEX(_Rge_Data_3rd_CY,$B176,R$1)</f>
        <v>0</v>
      </c>
      <c r="S176" s="202" t="n">
        <f aca="false" t="array" ref="S176:S176">INDEX(_Rge_Data_3rd_CY,$B176,S$1)</f>
        <v>0</v>
      </c>
      <c r="T176" s="202" t="n">
        <f aca="false" t="array" ref="T176:T176">INDEX(_Rge_Data_3rd_CY,$B176,T$1)</f>
        <v>0</v>
      </c>
      <c r="U176" s="202" t="n">
        <f aca="false" t="array" ref="U176:U176">INDEX(_Rge_Data_3rd_CY,$B176,U$1)</f>
        <v>0</v>
      </c>
      <c r="V176" s="202" t="n">
        <f aca="false" t="array" ref="V176:V176">INDEX(_Rge_Data_3rd_CY,$B176,V$1)</f>
        <v>0</v>
      </c>
      <c r="W176" s="202" t="n">
        <f aca="false" t="array" ref="W176:W176">INDEX(_Rge_Data_3rd_CY,$B176,W$1)</f>
        <v>0</v>
      </c>
      <c r="X176" s="202" t="n">
        <f aca="false">INDEX(_Rge_Data_3rd_CY,$B176,X$1)</f>
        <v>0</v>
      </c>
      <c r="Y176" s="202" t="n">
        <f aca="false" t="array" ref="Y176:Y176">INDEX(_Rge_Data_3rd_CY,$B176,Y$1)</f>
        <v>0</v>
      </c>
      <c r="Z176" s="202" t="n">
        <f aca="false" t="array" ref="Z176:Z176">INDEX(_Rge_Data_3rd_CY,$B176,Z$1)</f>
        <v>0</v>
      </c>
      <c r="AA176" s="202" t="n">
        <f aca="false">R176-Z176</f>
        <v>0</v>
      </c>
      <c r="AB176" s="203" t="n">
        <f aca="false">IFERROR(AA176/R176,)</f>
        <v>0</v>
      </c>
      <c r="AC176" s="212" t="n">
        <f aca="false">INDEX(_Rge_Data_3rd_CY,$B176,AC$1)</f>
        <v>0</v>
      </c>
      <c r="AD176" s="212" t="n">
        <f aca="false" t="array" ref="AD176:AD176">INDEX(_Rge_Data_3rd_CY,$B176,AD$1)</f>
        <v>0</v>
      </c>
      <c r="AE176" s="212" t="n">
        <f aca="false" t="array" ref="AE176:AE176">INDEX(_Rge_Data_3rd_CY,$B176,AE$1)</f>
        <v>0</v>
      </c>
      <c r="AF176" s="212" t="n">
        <f aca="false" t="array" ref="AF176:AF176">INDEX(_Rge_Data_3rd_CY,$B176,AF$1)</f>
        <v>0</v>
      </c>
      <c r="AG176" s="212" t="n">
        <f aca="false" t="array" ref="AG176:AG176">INDEX(_Rge_Data_3rd_CY,$B176,AG$1)</f>
        <v>0</v>
      </c>
      <c r="AH176" s="212" t="n">
        <f aca="false" t="array" ref="AH176:AH176">INDEX(_Rge_Data_3rd_CY,$B176,AH$1)</f>
        <v>0</v>
      </c>
      <c r="AI176" s="212" t="n">
        <f aca="false">INDEX(_Rge_Data_3rd_CY,$B176,AI$1)</f>
        <v>0</v>
      </c>
      <c r="AJ176" s="212" t="n">
        <f aca="false" t="array" ref="AJ176:AJ176">INDEX(_Rge_Data_3rd_CY,$B176,AJ$1)</f>
        <v>0</v>
      </c>
      <c r="AK176" s="212" t="n">
        <f aca="false" t="array" ref="AK176:AK176">INDEX(_Rge_Data_3rd_CY,$B176,AK$1)</f>
        <v>0</v>
      </c>
      <c r="AL176" s="212" t="n">
        <f aca="false">AK176+AN176+AO176</f>
        <v>0</v>
      </c>
      <c r="AM176" s="213" t="n">
        <f aca="false">IFERROR(AK176/Z176,0)</f>
        <v>0</v>
      </c>
      <c r="AN176" s="214" t="n">
        <f aca="false">IFERROR(IF(AND($E176="OPEN",$AA176&gt;0),$AA176*_SoP*$AM176,IF(AND($E176="CLOSED",$AA176&gt;0),$AA176*_SoL*$AM176,0)),0)</f>
        <v>0</v>
      </c>
      <c r="AO176" s="214" t="n">
        <f aca="false">IFERROR(IF($AA176&lt;0,$AA176*_SoL,0),0)</f>
        <v>0</v>
      </c>
      <c r="AP176" s="215" t="n">
        <f aca="false">AK176+AN176</f>
        <v>0</v>
      </c>
      <c r="AQ176" s="215" t="n">
        <f aca="false">AC176-AO176</f>
        <v>0</v>
      </c>
      <c r="AR176" s="215" t="n">
        <f aca="false">AP176-AQ176</f>
        <v>0</v>
      </c>
      <c r="AS176" s="215" t="n">
        <f aca="false">IF($AR176&gt;=0,$AR176,0)</f>
        <v>0</v>
      </c>
      <c r="AT176" s="215" t="n">
        <f aca="false">IF($AR176&lt;=0,-$AR176,0)</f>
        <v>-0</v>
      </c>
      <c r="AU176" s="214" t="n">
        <f aca="false">IF((R176-AC176)&lt;0,0,R176-AC176)</f>
        <v>0</v>
      </c>
      <c r="AV176" s="214" t="n">
        <f aca="false">IF(AM176&gt;1,0,R176-AM176*R176)</f>
        <v>0</v>
      </c>
      <c r="AW176" s="216"/>
    </row>
    <row r="177" customFormat="false" ht="24.75" hidden="false" customHeight="true" outlineLevel="0" collapsed="false">
      <c r="A177" s="166"/>
      <c r="B177" s="208" t="n">
        <f aca="false">B176+1</f>
        <v>170</v>
      </c>
      <c r="C177" s="166"/>
      <c r="D177" s="209" t="n">
        <f aca="false">INDEX(_Rge_Projectdata_3rd,$B177,MATCH("Project-ID",_Rge_Headline_Projectdata,0))</f>
        <v>0</v>
      </c>
      <c r="E177" s="210" t="str">
        <f aca="false" t="array" ref="E177:E177">INDEX(_Rge_Data_3rd_CY,$B177,E$1)</f>
        <v>Open</v>
      </c>
      <c r="F177" s="199" t="n">
        <f aca="false">INDEX(_Rge_Data_3rd_CY,$B177,F$1)</f>
        <v>0</v>
      </c>
      <c r="G177" s="199" t="n">
        <f aca="false" t="array" ref="G177:G177">INDEX(_Rge_Data_3rd_CY,$B177,G$1)</f>
        <v>0</v>
      </c>
      <c r="H177" s="199" t="n">
        <f aca="false" t="array" ref="H177:H177">INDEX(_Rge_Data_3rd_CY,$B177,H$1)</f>
        <v>0</v>
      </c>
      <c r="I177" s="199" t="n">
        <f aca="false" t="array" ref="I177:I177">INDEX(_Rge_Data_3rd_CY,$B177,I$1)</f>
        <v>0</v>
      </c>
      <c r="J177" s="199" t="n">
        <f aca="false" t="array" ref="J177:J177">INDEX(_Rge_Data_3rd_CY,$B177,J$1)</f>
        <v>0</v>
      </c>
      <c r="K177" s="199" t="n">
        <f aca="false" t="array" ref="K177:K177">INDEX(_Rge_Data_3rd_CY,$B177,K$1)</f>
        <v>0</v>
      </c>
      <c r="L177" s="199" t="n">
        <f aca="false">INDEX(_Rge_Data_3rd_CY,$B177,L$1)</f>
        <v>0</v>
      </c>
      <c r="M177" s="199" t="n">
        <f aca="false" t="array" ref="M177:M177">INDEX(_Rge_Data_3rd_CY,$B177,M$1)</f>
        <v>0</v>
      </c>
      <c r="N177" s="199" t="n">
        <f aca="false" t="array" ref="N177:N177">INDEX(_Rge_Data_3rd_CY,$B177,N$1)</f>
        <v>0</v>
      </c>
      <c r="O177" s="199" t="n">
        <f aca="false">F177-N177</f>
        <v>0</v>
      </c>
      <c r="P177" s="200" t="n">
        <f aca="false">IFERROR(O177/F177,0)</f>
        <v>0</v>
      </c>
      <c r="Q177" s="211" t="str">
        <f aca="false">IF(AND(F177&lt;&gt;0,R177=0),"N","Y")</f>
        <v>Y</v>
      </c>
      <c r="R177" s="202" t="n">
        <f aca="false">INDEX(_Rge_Data_3rd_CY,$B177,R$1)</f>
        <v>0</v>
      </c>
      <c r="S177" s="202" t="n">
        <f aca="false" t="array" ref="S177:S177">INDEX(_Rge_Data_3rd_CY,$B177,S$1)</f>
        <v>0</v>
      </c>
      <c r="T177" s="202" t="n">
        <f aca="false" t="array" ref="T177:T177">INDEX(_Rge_Data_3rd_CY,$B177,T$1)</f>
        <v>0</v>
      </c>
      <c r="U177" s="202" t="n">
        <f aca="false" t="array" ref="U177:U177">INDEX(_Rge_Data_3rd_CY,$B177,U$1)</f>
        <v>0</v>
      </c>
      <c r="V177" s="202" t="n">
        <f aca="false" t="array" ref="V177:V177">INDEX(_Rge_Data_3rd_CY,$B177,V$1)</f>
        <v>0</v>
      </c>
      <c r="W177" s="202" t="n">
        <f aca="false" t="array" ref="W177:W177">INDEX(_Rge_Data_3rd_CY,$B177,W$1)</f>
        <v>0</v>
      </c>
      <c r="X177" s="202" t="n">
        <f aca="false">INDEX(_Rge_Data_3rd_CY,$B177,X$1)</f>
        <v>0</v>
      </c>
      <c r="Y177" s="202" t="n">
        <f aca="false" t="array" ref="Y177:Y177">INDEX(_Rge_Data_3rd_CY,$B177,Y$1)</f>
        <v>0</v>
      </c>
      <c r="Z177" s="202" t="n">
        <f aca="false" t="array" ref="Z177:Z177">INDEX(_Rge_Data_3rd_CY,$B177,Z$1)</f>
        <v>0</v>
      </c>
      <c r="AA177" s="202" t="n">
        <f aca="false">R177-Z177</f>
        <v>0</v>
      </c>
      <c r="AB177" s="203" t="n">
        <f aca="false">IFERROR(AA177/R177,)</f>
        <v>0</v>
      </c>
      <c r="AC177" s="212" t="n">
        <f aca="false">INDEX(_Rge_Data_3rd_CY,$B177,AC$1)</f>
        <v>0</v>
      </c>
      <c r="AD177" s="212" t="n">
        <f aca="false" t="array" ref="AD177:AD177">INDEX(_Rge_Data_3rd_CY,$B177,AD$1)</f>
        <v>0</v>
      </c>
      <c r="AE177" s="212" t="n">
        <f aca="false" t="array" ref="AE177:AE177">INDEX(_Rge_Data_3rd_CY,$B177,AE$1)</f>
        <v>0</v>
      </c>
      <c r="AF177" s="212" t="n">
        <f aca="false" t="array" ref="AF177:AF177">INDEX(_Rge_Data_3rd_CY,$B177,AF$1)</f>
        <v>0</v>
      </c>
      <c r="AG177" s="212" t="n">
        <f aca="false" t="array" ref="AG177:AG177">INDEX(_Rge_Data_3rd_CY,$B177,AG$1)</f>
        <v>0</v>
      </c>
      <c r="AH177" s="212" t="n">
        <f aca="false" t="array" ref="AH177:AH177">INDEX(_Rge_Data_3rd_CY,$B177,AH$1)</f>
        <v>0</v>
      </c>
      <c r="AI177" s="212" t="n">
        <f aca="false">INDEX(_Rge_Data_3rd_CY,$B177,AI$1)</f>
        <v>0</v>
      </c>
      <c r="AJ177" s="212" t="n">
        <f aca="false" t="array" ref="AJ177:AJ177">INDEX(_Rge_Data_3rd_CY,$B177,AJ$1)</f>
        <v>0</v>
      </c>
      <c r="AK177" s="212" t="n">
        <f aca="false" t="array" ref="AK177:AK177">INDEX(_Rge_Data_3rd_CY,$B177,AK$1)</f>
        <v>0</v>
      </c>
      <c r="AL177" s="212" t="n">
        <f aca="false">AK177+AN177+AO177</f>
        <v>0</v>
      </c>
      <c r="AM177" s="213" t="n">
        <f aca="false">IFERROR(AK177/Z177,0)</f>
        <v>0</v>
      </c>
      <c r="AN177" s="214" t="n">
        <f aca="false">IFERROR(IF(AND($E177="OPEN",$AA177&gt;0),$AA177*_SoP*$AM177,IF(AND($E177="CLOSED",$AA177&gt;0),$AA177*_SoL*$AM177,0)),0)</f>
        <v>0</v>
      </c>
      <c r="AO177" s="214" t="n">
        <f aca="false">IFERROR(IF($AA177&lt;0,$AA177*_SoL,0),0)</f>
        <v>0</v>
      </c>
      <c r="AP177" s="215" t="n">
        <f aca="false">AK177+AN177</f>
        <v>0</v>
      </c>
      <c r="AQ177" s="215" t="n">
        <f aca="false">AC177-AO177</f>
        <v>0</v>
      </c>
      <c r="AR177" s="215" t="n">
        <f aca="false">AP177-AQ177</f>
        <v>0</v>
      </c>
      <c r="AS177" s="215" t="n">
        <f aca="false">IF($AR177&gt;=0,$AR177,0)</f>
        <v>0</v>
      </c>
      <c r="AT177" s="215" t="n">
        <f aca="false">IF($AR177&lt;=0,-$AR177,0)</f>
        <v>-0</v>
      </c>
      <c r="AU177" s="214" t="n">
        <f aca="false">IF((R177-AC177)&lt;0,0,R177-AC177)</f>
        <v>0</v>
      </c>
      <c r="AV177" s="214" t="n">
        <f aca="false">IF(AM177&gt;1,0,R177-AM177*R177)</f>
        <v>0</v>
      </c>
      <c r="AW177" s="216"/>
    </row>
    <row r="178" customFormat="false" ht="24.75" hidden="false" customHeight="true" outlineLevel="0" collapsed="false">
      <c r="A178" s="166"/>
      <c r="B178" s="208" t="n">
        <f aca="false">B177+1</f>
        <v>171</v>
      </c>
      <c r="C178" s="166"/>
      <c r="D178" s="209" t="n">
        <f aca="false">INDEX(_Rge_Projectdata_3rd,$B178,MATCH("Project-ID",_Rge_Headline_Projectdata,0))</f>
        <v>0</v>
      </c>
      <c r="E178" s="210" t="str">
        <f aca="false" t="array" ref="E178:E178">INDEX(_Rge_Data_3rd_CY,$B178,E$1)</f>
        <v>Open</v>
      </c>
      <c r="F178" s="199" t="n">
        <f aca="false">INDEX(_Rge_Data_3rd_CY,$B178,F$1)</f>
        <v>0</v>
      </c>
      <c r="G178" s="199" t="n">
        <f aca="false" t="array" ref="G178:G178">INDEX(_Rge_Data_3rd_CY,$B178,G$1)</f>
        <v>0</v>
      </c>
      <c r="H178" s="199" t="n">
        <f aca="false" t="array" ref="H178:H178">INDEX(_Rge_Data_3rd_CY,$B178,H$1)</f>
        <v>0</v>
      </c>
      <c r="I178" s="199" t="n">
        <f aca="false" t="array" ref="I178:I178">INDEX(_Rge_Data_3rd_CY,$B178,I$1)</f>
        <v>0</v>
      </c>
      <c r="J178" s="199" t="n">
        <f aca="false" t="array" ref="J178:J178">INDEX(_Rge_Data_3rd_CY,$B178,J$1)</f>
        <v>0</v>
      </c>
      <c r="K178" s="199" t="n">
        <f aca="false" t="array" ref="K178:K178">INDEX(_Rge_Data_3rd_CY,$B178,K$1)</f>
        <v>0</v>
      </c>
      <c r="L178" s="199" t="n">
        <f aca="false">INDEX(_Rge_Data_3rd_CY,$B178,L$1)</f>
        <v>0</v>
      </c>
      <c r="M178" s="199" t="n">
        <f aca="false" t="array" ref="M178:M178">INDEX(_Rge_Data_3rd_CY,$B178,M$1)</f>
        <v>0</v>
      </c>
      <c r="N178" s="199" t="n">
        <f aca="false" t="array" ref="N178:N178">INDEX(_Rge_Data_3rd_CY,$B178,N$1)</f>
        <v>0</v>
      </c>
      <c r="O178" s="199" t="n">
        <f aca="false">F178-N178</f>
        <v>0</v>
      </c>
      <c r="P178" s="200" t="n">
        <f aca="false">IFERROR(O178/F178,0)</f>
        <v>0</v>
      </c>
      <c r="Q178" s="211" t="str">
        <f aca="false">IF(AND(F178&lt;&gt;0,R178=0),"N","Y")</f>
        <v>Y</v>
      </c>
      <c r="R178" s="202" t="n">
        <f aca="false">INDEX(_Rge_Data_3rd_CY,$B178,R$1)</f>
        <v>0</v>
      </c>
      <c r="S178" s="202" t="n">
        <f aca="false" t="array" ref="S178:S178">INDEX(_Rge_Data_3rd_CY,$B178,S$1)</f>
        <v>0</v>
      </c>
      <c r="T178" s="202" t="n">
        <f aca="false" t="array" ref="T178:T178">INDEX(_Rge_Data_3rd_CY,$B178,T$1)</f>
        <v>0</v>
      </c>
      <c r="U178" s="202" t="n">
        <f aca="false" t="array" ref="U178:U178">INDEX(_Rge_Data_3rd_CY,$B178,U$1)</f>
        <v>0</v>
      </c>
      <c r="V178" s="202" t="n">
        <f aca="false" t="array" ref="V178:V178">INDEX(_Rge_Data_3rd_CY,$B178,V$1)</f>
        <v>0</v>
      </c>
      <c r="W178" s="202" t="n">
        <f aca="false" t="array" ref="W178:W178">INDEX(_Rge_Data_3rd_CY,$B178,W$1)</f>
        <v>0</v>
      </c>
      <c r="X178" s="202" t="n">
        <f aca="false">INDEX(_Rge_Data_3rd_CY,$B178,X$1)</f>
        <v>0</v>
      </c>
      <c r="Y178" s="202" t="n">
        <f aca="false" t="array" ref="Y178:Y178">INDEX(_Rge_Data_3rd_CY,$B178,Y$1)</f>
        <v>0</v>
      </c>
      <c r="Z178" s="202" t="n">
        <f aca="false" t="array" ref="Z178:Z178">INDEX(_Rge_Data_3rd_CY,$B178,Z$1)</f>
        <v>0</v>
      </c>
      <c r="AA178" s="202" t="n">
        <f aca="false">R178-Z178</f>
        <v>0</v>
      </c>
      <c r="AB178" s="203" t="n">
        <f aca="false">IFERROR(AA178/R178,)</f>
        <v>0</v>
      </c>
      <c r="AC178" s="212" t="n">
        <f aca="false">INDEX(_Rge_Data_3rd_CY,$B178,AC$1)</f>
        <v>0</v>
      </c>
      <c r="AD178" s="212" t="n">
        <f aca="false" t="array" ref="AD178:AD178">INDEX(_Rge_Data_3rd_CY,$B178,AD$1)</f>
        <v>0</v>
      </c>
      <c r="AE178" s="212" t="n">
        <f aca="false" t="array" ref="AE178:AE178">INDEX(_Rge_Data_3rd_CY,$B178,AE$1)</f>
        <v>0</v>
      </c>
      <c r="AF178" s="212" t="n">
        <f aca="false" t="array" ref="AF178:AF178">INDEX(_Rge_Data_3rd_CY,$B178,AF$1)</f>
        <v>0</v>
      </c>
      <c r="AG178" s="212" t="n">
        <f aca="false" t="array" ref="AG178:AG178">INDEX(_Rge_Data_3rd_CY,$B178,AG$1)</f>
        <v>0</v>
      </c>
      <c r="AH178" s="212" t="n">
        <f aca="false" t="array" ref="AH178:AH178">INDEX(_Rge_Data_3rd_CY,$B178,AH$1)</f>
        <v>0</v>
      </c>
      <c r="AI178" s="212" t="n">
        <f aca="false">INDEX(_Rge_Data_3rd_CY,$B178,AI$1)</f>
        <v>0</v>
      </c>
      <c r="AJ178" s="212" t="n">
        <f aca="false" t="array" ref="AJ178:AJ178">INDEX(_Rge_Data_3rd_CY,$B178,AJ$1)</f>
        <v>0</v>
      </c>
      <c r="AK178" s="212" t="n">
        <f aca="false" t="array" ref="AK178:AK178">INDEX(_Rge_Data_3rd_CY,$B178,AK$1)</f>
        <v>0</v>
      </c>
      <c r="AL178" s="212" t="n">
        <f aca="false">AK178+AN178+AO178</f>
        <v>0</v>
      </c>
      <c r="AM178" s="213" t="n">
        <f aca="false">IFERROR(AK178/Z178,0)</f>
        <v>0</v>
      </c>
      <c r="AN178" s="214" t="n">
        <f aca="false">IFERROR(IF(AND($E178="OPEN",$AA178&gt;0),$AA178*_SoP*$AM178,IF(AND($E178="CLOSED",$AA178&gt;0),$AA178*_SoL*$AM178,0)),0)</f>
        <v>0</v>
      </c>
      <c r="AO178" s="214" t="n">
        <f aca="false">IFERROR(IF($AA178&lt;0,$AA178*_SoL,0),0)</f>
        <v>0</v>
      </c>
      <c r="AP178" s="215" t="n">
        <f aca="false">AK178+AN178</f>
        <v>0</v>
      </c>
      <c r="AQ178" s="215" t="n">
        <f aca="false">AC178-AO178</f>
        <v>0</v>
      </c>
      <c r="AR178" s="215" t="n">
        <f aca="false">AP178-AQ178</f>
        <v>0</v>
      </c>
      <c r="AS178" s="215" t="n">
        <f aca="false">IF($AR178&gt;=0,$AR178,0)</f>
        <v>0</v>
      </c>
      <c r="AT178" s="215" t="n">
        <f aca="false">IF($AR178&lt;=0,-$AR178,0)</f>
        <v>-0</v>
      </c>
      <c r="AU178" s="214" t="n">
        <f aca="false">IF((R178-AC178)&lt;0,0,R178-AC178)</f>
        <v>0</v>
      </c>
      <c r="AV178" s="214" t="n">
        <f aca="false">IF(AM178&gt;1,0,R178-AM178*R178)</f>
        <v>0</v>
      </c>
      <c r="AW178" s="216"/>
    </row>
    <row r="179" customFormat="false" ht="24.75" hidden="false" customHeight="true" outlineLevel="0" collapsed="false">
      <c r="A179" s="166"/>
      <c r="B179" s="208" t="n">
        <f aca="false">B178+1</f>
        <v>172</v>
      </c>
      <c r="C179" s="166"/>
      <c r="D179" s="209" t="n">
        <f aca="false">INDEX(_Rge_Projectdata_3rd,$B179,MATCH("Project-ID",_Rge_Headline_Projectdata,0))</f>
        <v>0</v>
      </c>
      <c r="E179" s="210" t="str">
        <f aca="false" t="array" ref="E179:E179">INDEX(_Rge_Data_3rd_CY,$B179,E$1)</f>
        <v>Open</v>
      </c>
      <c r="F179" s="199" t="n">
        <f aca="false">INDEX(_Rge_Data_3rd_CY,$B179,F$1)</f>
        <v>0</v>
      </c>
      <c r="G179" s="199" t="n">
        <f aca="false" t="array" ref="G179:G179">INDEX(_Rge_Data_3rd_CY,$B179,G$1)</f>
        <v>0</v>
      </c>
      <c r="H179" s="199" t="n">
        <f aca="false" t="array" ref="H179:H179">INDEX(_Rge_Data_3rd_CY,$B179,H$1)</f>
        <v>0</v>
      </c>
      <c r="I179" s="199" t="n">
        <f aca="false" t="array" ref="I179:I179">INDEX(_Rge_Data_3rd_CY,$B179,I$1)</f>
        <v>0</v>
      </c>
      <c r="J179" s="199" t="n">
        <f aca="false" t="array" ref="J179:J179">INDEX(_Rge_Data_3rd_CY,$B179,J$1)</f>
        <v>0</v>
      </c>
      <c r="K179" s="199" t="n">
        <f aca="false" t="array" ref="K179:K179">INDEX(_Rge_Data_3rd_CY,$B179,K$1)</f>
        <v>0</v>
      </c>
      <c r="L179" s="199" t="n">
        <f aca="false">INDEX(_Rge_Data_3rd_CY,$B179,L$1)</f>
        <v>0</v>
      </c>
      <c r="M179" s="199" t="n">
        <f aca="false" t="array" ref="M179:M179">INDEX(_Rge_Data_3rd_CY,$B179,M$1)</f>
        <v>0</v>
      </c>
      <c r="N179" s="199" t="n">
        <f aca="false" t="array" ref="N179:N179">INDEX(_Rge_Data_3rd_CY,$B179,N$1)</f>
        <v>0</v>
      </c>
      <c r="O179" s="199" t="n">
        <f aca="false">F179-N179</f>
        <v>0</v>
      </c>
      <c r="P179" s="200" t="n">
        <f aca="false">IFERROR(O179/F179,0)</f>
        <v>0</v>
      </c>
      <c r="Q179" s="211" t="str">
        <f aca="false">IF(AND(F179&lt;&gt;0,R179=0),"N","Y")</f>
        <v>Y</v>
      </c>
      <c r="R179" s="202" t="n">
        <f aca="false">INDEX(_Rge_Data_3rd_CY,$B179,R$1)</f>
        <v>0</v>
      </c>
      <c r="S179" s="202" t="n">
        <f aca="false" t="array" ref="S179:S179">INDEX(_Rge_Data_3rd_CY,$B179,S$1)</f>
        <v>0</v>
      </c>
      <c r="T179" s="202" t="n">
        <f aca="false" t="array" ref="T179:T179">INDEX(_Rge_Data_3rd_CY,$B179,T$1)</f>
        <v>0</v>
      </c>
      <c r="U179" s="202" t="n">
        <f aca="false" t="array" ref="U179:U179">INDEX(_Rge_Data_3rd_CY,$B179,U$1)</f>
        <v>0</v>
      </c>
      <c r="V179" s="202" t="n">
        <f aca="false" t="array" ref="V179:V179">INDEX(_Rge_Data_3rd_CY,$B179,V$1)</f>
        <v>0</v>
      </c>
      <c r="W179" s="202" t="n">
        <f aca="false" t="array" ref="W179:W179">INDEX(_Rge_Data_3rd_CY,$B179,W$1)</f>
        <v>0</v>
      </c>
      <c r="X179" s="202" t="n">
        <f aca="false">INDEX(_Rge_Data_3rd_CY,$B179,X$1)</f>
        <v>0</v>
      </c>
      <c r="Y179" s="202" t="n">
        <f aca="false" t="array" ref="Y179:Y179">INDEX(_Rge_Data_3rd_CY,$B179,Y$1)</f>
        <v>0</v>
      </c>
      <c r="Z179" s="202" t="n">
        <f aca="false" t="array" ref="Z179:Z179">INDEX(_Rge_Data_3rd_CY,$B179,Z$1)</f>
        <v>0</v>
      </c>
      <c r="AA179" s="202" t="n">
        <f aca="false">R179-Z179</f>
        <v>0</v>
      </c>
      <c r="AB179" s="203" t="n">
        <f aca="false">IFERROR(AA179/R179,)</f>
        <v>0</v>
      </c>
      <c r="AC179" s="212" t="n">
        <f aca="false">INDEX(_Rge_Data_3rd_CY,$B179,AC$1)</f>
        <v>0</v>
      </c>
      <c r="AD179" s="212" t="n">
        <f aca="false" t="array" ref="AD179:AD179">INDEX(_Rge_Data_3rd_CY,$B179,AD$1)</f>
        <v>0</v>
      </c>
      <c r="AE179" s="212" t="n">
        <f aca="false" t="array" ref="AE179:AE179">INDEX(_Rge_Data_3rd_CY,$B179,AE$1)</f>
        <v>0</v>
      </c>
      <c r="AF179" s="212" t="n">
        <f aca="false" t="array" ref="AF179:AF179">INDEX(_Rge_Data_3rd_CY,$B179,AF$1)</f>
        <v>0</v>
      </c>
      <c r="AG179" s="212" t="n">
        <f aca="false" t="array" ref="AG179:AG179">INDEX(_Rge_Data_3rd_CY,$B179,AG$1)</f>
        <v>0</v>
      </c>
      <c r="AH179" s="212" t="n">
        <f aca="false" t="array" ref="AH179:AH179">INDEX(_Rge_Data_3rd_CY,$B179,AH$1)</f>
        <v>0</v>
      </c>
      <c r="AI179" s="212" t="n">
        <f aca="false">INDEX(_Rge_Data_3rd_CY,$B179,AI$1)</f>
        <v>0</v>
      </c>
      <c r="AJ179" s="212" t="n">
        <f aca="false" t="array" ref="AJ179:AJ179">INDEX(_Rge_Data_3rd_CY,$B179,AJ$1)</f>
        <v>0</v>
      </c>
      <c r="AK179" s="212" t="n">
        <f aca="false" t="array" ref="AK179:AK179">INDEX(_Rge_Data_3rd_CY,$B179,AK$1)</f>
        <v>0</v>
      </c>
      <c r="AL179" s="212" t="n">
        <f aca="false">AK179+AN179+AO179</f>
        <v>0</v>
      </c>
      <c r="AM179" s="213" t="n">
        <f aca="false">IFERROR(AK179/Z179,0)</f>
        <v>0</v>
      </c>
      <c r="AN179" s="214" t="n">
        <f aca="false">IFERROR(IF(AND($E179="OPEN",$AA179&gt;0),$AA179*_SoP*$AM179,IF(AND($E179="CLOSED",$AA179&gt;0),$AA179*_SoL*$AM179,0)),0)</f>
        <v>0</v>
      </c>
      <c r="AO179" s="214" t="n">
        <f aca="false">IFERROR(IF($AA179&lt;0,$AA179*_SoL,0),0)</f>
        <v>0</v>
      </c>
      <c r="AP179" s="215" t="n">
        <f aca="false">AK179+AN179</f>
        <v>0</v>
      </c>
      <c r="AQ179" s="215" t="n">
        <f aca="false">AC179-AO179</f>
        <v>0</v>
      </c>
      <c r="AR179" s="215" t="n">
        <f aca="false">AP179-AQ179</f>
        <v>0</v>
      </c>
      <c r="AS179" s="215" t="n">
        <f aca="false">IF($AR179&gt;=0,$AR179,0)</f>
        <v>0</v>
      </c>
      <c r="AT179" s="215" t="n">
        <f aca="false">IF($AR179&lt;=0,-$AR179,0)</f>
        <v>-0</v>
      </c>
      <c r="AU179" s="214" t="n">
        <f aca="false">IF((R179-AC179)&lt;0,0,R179-AC179)</f>
        <v>0</v>
      </c>
      <c r="AV179" s="214" t="n">
        <f aca="false">IF(AM179&gt;1,0,R179-AM179*R179)</f>
        <v>0</v>
      </c>
      <c r="AW179" s="216"/>
    </row>
    <row r="180" customFormat="false" ht="24.75" hidden="false" customHeight="true" outlineLevel="0" collapsed="false">
      <c r="A180" s="166"/>
      <c r="B180" s="208" t="n">
        <f aca="false">B179+1</f>
        <v>173</v>
      </c>
      <c r="C180" s="166"/>
      <c r="D180" s="209" t="n">
        <f aca="false">INDEX(_Rge_Projectdata_3rd,$B180,MATCH("Project-ID",_Rge_Headline_Projectdata,0))</f>
        <v>0</v>
      </c>
      <c r="E180" s="210" t="str">
        <f aca="false" t="array" ref="E180:E180">INDEX(_Rge_Data_3rd_CY,$B180,E$1)</f>
        <v>Open</v>
      </c>
      <c r="F180" s="199" t="n">
        <f aca="false">INDEX(_Rge_Data_3rd_CY,$B180,F$1)</f>
        <v>0</v>
      </c>
      <c r="G180" s="199" t="n">
        <f aca="false" t="array" ref="G180:G180">INDEX(_Rge_Data_3rd_CY,$B180,G$1)</f>
        <v>0</v>
      </c>
      <c r="H180" s="199" t="n">
        <f aca="false" t="array" ref="H180:H180">INDEX(_Rge_Data_3rd_CY,$B180,H$1)</f>
        <v>0</v>
      </c>
      <c r="I180" s="199" t="n">
        <f aca="false" t="array" ref="I180:I180">INDEX(_Rge_Data_3rd_CY,$B180,I$1)</f>
        <v>0</v>
      </c>
      <c r="J180" s="199" t="n">
        <f aca="false" t="array" ref="J180:J180">INDEX(_Rge_Data_3rd_CY,$B180,J$1)</f>
        <v>0</v>
      </c>
      <c r="K180" s="199" t="n">
        <f aca="false" t="array" ref="K180:K180">INDEX(_Rge_Data_3rd_CY,$B180,K$1)</f>
        <v>0</v>
      </c>
      <c r="L180" s="199" t="n">
        <f aca="false">INDEX(_Rge_Data_3rd_CY,$B180,L$1)</f>
        <v>0</v>
      </c>
      <c r="M180" s="199" t="n">
        <f aca="false" t="array" ref="M180:M180">INDEX(_Rge_Data_3rd_CY,$B180,M$1)</f>
        <v>0</v>
      </c>
      <c r="N180" s="199" t="n">
        <f aca="false" t="array" ref="N180:N180">INDEX(_Rge_Data_3rd_CY,$B180,N$1)</f>
        <v>0</v>
      </c>
      <c r="O180" s="199" t="n">
        <f aca="false">F180-N180</f>
        <v>0</v>
      </c>
      <c r="P180" s="200" t="n">
        <f aca="false">IFERROR(O180/F180,0)</f>
        <v>0</v>
      </c>
      <c r="Q180" s="211" t="str">
        <f aca="false">IF(AND(F180&lt;&gt;0,R180=0),"N","Y")</f>
        <v>Y</v>
      </c>
      <c r="R180" s="202" t="n">
        <f aca="false">INDEX(_Rge_Data_3rd_CY,$B180,R$1)</f>
        <v>0</v>
      </c>
      <c r="S180" s="202" t="n">
        <f aca="false" t="array" ref="S180:S180">INDEX(_Rge_Data_3rd_CY,$B180,S$1)</f>
        <v>0</v>
      </c>
      <c r="T180" s="202" t="n">
        <f aca="false" t="array" ref="T180:T180">INDEX(_Rge_Data_3rd_CY,$B180,T$1)</f>
        <v>0</v>
      </c>
      <c r="U180" s="202" t="n">
        <f aca="false" t="array" ref="U180:U180">INDEX(_Rge_Data_3rd_CY,$B180,U$1)</f>
        <v>0</v>
      </c>
      <c r="V180" s="202" t="n">
        <f aca="false" t="array" ref="V180:V180">INDEX(_Rge_Data_3rd_CY,$B180,V$1)</f>
        <v>0</v>
      </c>
      <c r="W180" s="202" t="n">
        <f aca="false" t="array" ref="W180:W180">INDEX(_Rge_Data_3rd_CY,$B180,W$1)</f>
        <v>0</v>
      </c>
      <c r="X180" s="202" t="n">
        <f aca="false">INDEX(_Rge_Data_3rd_CY,$B180,X$1)</f>
        <v>0</v>
      </c>
      <c r="Y180" s="202" t="n">
        <f aca="false" t="array" ref="Y180:Y180">INDEX(_Rge_Data_3rd_CY,$B180,Y$1)</f>
        <v>0</v>
      </c>
      <c r="Z180" s="202" t="n">
        <f aca="false" t="array" ref="Z180:Z180">INDEX(_Rge_Data_3rd_CY,$B180,Z$1)</f>
        <v>0</v>
      </c>
      <c r="AA180" s="202" t="n">
        <f aca="false">R180-Z180</f>
        <v>0</v>
      </c>
      <c r="AB180" s="203" t="n">
        <f aca="false">IFERROR(AA180/R180,)</f>
        <v>0</v>
      </c>
      <c r="AC180" s="212" t="n">
        <f aca="false">INDEX(_Rge_Data_3rd_CY,$B180,AC$1)</f>
        <v>0</v>
      </c>
      <c r="AD180" s="212" t="n">
        <f aca="false" t="array" ref="AD180:AD180">INDEX(_Rge_Data_3rd_CY,$B180,AD$1)</f>
        <v>0</v>
      </c>
      <c r="AE180" s="212" t="n">
        <f aca="false" t="array" ref="AE180:AE180">INDEX(_Rge_Data_3rd_CY,$B180,AE$1)</f>
        <v>0</v>
      </c>
      <c r="AF180" s="212" t="n">
        <f aca="false" t="array" ref="AF180:AF180">INDEX(_Rge_Data_3rd_CY,$B180,AF$1)</f>
        <v>0</v>
      </c>
      <c r="AG180" s="212" t="n">
        <f aca="false" t="array" ref="AG180:AG180">INDEX(_Rge_Data_3rd_CY,$B180,AG$1)</f>
        <v>0</v>
      </c>
      <c r="AH180" s="212" t="n">
        <f aca="false" t="array" ref="AH180:AH180">INDEX(_Rge_Data_3rd_CY,$B180,AH$1)</f>
        <v>0</v>
      </c>
      <c r="AI180" s="212" t="n">
        <f aca="false">INDEX(_Rge_Data_3rd_CY,$B180,AI$1)</f>
        <v>0</v>
      </c>
      <c r="AJ180" s="212" t="n">
        <f aca="false" t="array" ref="AJ180:AJ180">INDEX(_Rge_Data_3rd_CY,$B180,AJ$1)</f>
        <v>0</v>
      </c>
      <c r="AK180" s="212" t="n">
        <f aca="false" t="array" ref="AK180:AK180">INDEX(_Rge_Data_3rd_CY,$B180,AK$1)</f>
        <v>0</v>
      </c>
      <c r="AL180" s="212" t="n">
        <f aca="false">AK180+AN180+AO180</f>
        <v>0</v>
      </c>
      <c r="AM180" s="213" t="n">
        <f aca="false">IFERROR(AK180/Z180,0)</f>
        <v>0</v>
      </c>
      <c r="AN180" s="214" t="n">
        <f aca="false">IFERROR(IF(AND($E180="OPEN",$AA180&gt;0),$AA180*_SoP*$AM180,IF(AND($E180="CLOSED",$AA180&gt;0),$AA180*_SoL*$AM180,0)),0)</f>
        <v>0</v>
      </c>
      <c r="AO180" s="214" t="n">
        <f aca="false">IFERROR(IF($AA180&lt;0,$AA180*_SoL,0),0)</f>
        <v>0</v>
      </c>
      <c r="AP180" s="215" t="n">
        <f aca="false">AK180+AN180</f>
        <v>0</v>
      </c>
      <c r="AQ180" s="215" t="n">
        <f aca="false">AC180-AO180</f>
        <v>0</v>
      </c>
      <c r="AR180" s="215" t="n">
        <f aca="false">AP180-AQ180</f>
        <v>0</v>
      </c>
      <c r="AS180" s="215" t="n">
        <f aca="false">IF($AR180&gt;=0,$AR180,0)</f>
        <v>0</v>
      </c>
      <c r="AT180" s="215" t="n">
        <f aca="false">IF($AR180&lt;=0,-$AR180,0)</f>
        <v>-0</v>
      </c>
      <c r="AU180" s="214" t="n">
        <f aca="false">IF((R180-AC180)&lt;0,0,R180-AC180)</f>
        <v>0</v>
      </c>
      <c r="AV180" s="214" t="n">
        <f aca="false">IF(AM180&gt;1,0,R180-AM180*R180)</f>
        <v>0</v>
      </c>
      <c r="AW180" s="216"/>
    </row>
    <row r="181" customFormat="false" ht="24.75" hidden="false" customHeight="true" outlineLevel="0" collapsed="false">
      <c r="A181" s="166"/>
      <c r="B181" s="208" t="n">
        <f aca="false">B180+1</f>
        <v>174</v>
      </c>
      <c r="C181" s="166"/>
      <c r="D181" s="209" t="n">
        <f aca="false">INDEX(_Rge_Projectdata_3rd,$B181,MATCH("Project-ID",_Rge_Headline_Projectdata,0))</f>
        <v>0</v>
      </c>
      <c r="E181" s="210" t="str">
        <f aca="false" t="array" ref="E181:E181">INDEX(_Rge_Data_3rd_CY,$B181,E$1)</f>
        <v>Open</v>
      </c>
      <c r="F181" s="199" t="n">
        <f aca="false">INDEX(_Rge_Data_3rd_CY,$B181,F$1)</f>
        <v>0</v>
      </c>
      <c r="G181" s="199" t="n">
        <f aca="false" t="array" ref="G181:G181">INDEX(_Rge_Data_3rd_CY,$B181,G$1)</f>
        <v>0</v>
      </c>
      <c r="H181" s="199" t="n">
        <f aca="false" t="array" ref="H181:H181">INDEX(_Rge_Data_3rd_CY,$B181,H$1)</f>
        <v>0</v>
      </c>
      <c r="I181" s="199" t="n">
        <f aca="false" t="array" ref="I181:I181">INDEX(_Rge_Data_3rd_CY,$B181,I$1)</f>
        <v>0</v>
      </c>
      <c r="J181" s="199" t="n">
        <f aca="false" t="array" ref="J181:J181">INDEX(_Rge_Data_3rd_CY,$B181,J$1)</f>
        <v>0</v>
      </c>
      <c r="K181" s="199" t="n">
        <f aca="false" t="array" ref="K181:K181">INDEX(_Rge_Data_3rd_CY,$B181,K$1)</f>
        <v>0</v>
      </c>
      <c r="L181" s="199" t="n">
        <f aca="false">INDEX(_Rge_Data_3rd_CY,$B181,L$1)</f>
        <v>0</v>
      </c>
      <c r="M181" s="199" t="n">
        <f aca="false" t="array" ref="M181:M181">INDEX(_Rge_Data_3rd_CY,$B181,M$1)</f>
        <v>0</v>
      </c>
      <c r="N181" s="199" t="n">
        <f aca="false" t="array" ref="N181:N181">INDEX(_Rge_Data_3rd_CY,$B181,N$1)</f>
        <v>0</v>
      </c>
      <c r="O181" s="199" t="n">
        <f aca="false">F181-N181</f>
        <v>0</v>
      </c>
      <c r="P181" s="200" t="n">
        <f aca="false">IFERROR(O181/F181,0)</f>
        <v>0</v>
      </c>
      <c r="Q181" s="211" t="str">
        <f aca="false">IF(AND(F181&lt;&gt;0,R181=0),"N","Y")</f>
        <v>Y</v>
      </c>
      <c r="R181" s="202" t="n">
        <f aca="false">INDEX(_Rge_Data_3rd_CY,$B181,R$1)</f>
        <v>0</v>
      </c>
      <c r="S181" s="202" t="n">
        <f aca="false" t="array" ref="S181:S181">INDEX(_Rge_Data_3rd_CY,$B181,S$1)</f>
        <v>0</v>
      </c>
      <c r="T181" s="202" t="n">
        <f aca="false" t="array" ref="T181:T181">INDEX(_Rge_Data_3rd_CY,$B181,T$1)</f>
        <v>0</v>
      </c>
      <c r="U181" s="202" t="n">
        <f aca="false" t="array" ref="U181:U181">INDEX(_Rge_Data_3rd_CY,$B181,U$1)</f>
        <v>0</v>
      </c>
      <c r="V181" s="202" t="n">
        <f aca="false" t="array" ref="V181:V181">INDEX(_Rge_Data_3rd_CY,$B181,V$1)</f>
        <v>0</v>
      </c>
      <c r="W181" s="202" t="n">
        <f aca="false" t="array" ref="W181:W181">INDEX(_Rge_Data_3rd_CY,$B181,W$1)</f>
        <v>0</v>
      </c>
      <c r="X181" s="202" t="n">
        <f aca="false">INDEX(_Rge_Data_3rd_CY,$B181,X$1)</f>
        <v>0</v>
      </c>
      <c r="Y181" s="202" t="n">
        <f aca="false" t="array" ref="Y181:Y181">INDEX(_Rge_Data_3rd_CY,$B181,Y$1)</f>
        <v>0</v>
      </c>
      <c r="Z181" s="202" t="n">
        <f aca="false" t="array" ref="Z181:Z181">INDEX(_Rge_Data_3rd_CY,$B181,Z$1)</f>
        <v>0</v>
      </c>
      <c r="AA181" s="202" t="n">
        <f aca="false">R181-Z181</f>
        <v>0</v>
      </c>
      <c r="AB181" s="203" t="n">
        <f aca="false">IFERROR(AA181/R181,)</f>
        <v>0</v>
      </c>
      <c r="AC181" s="212" t="n">
        <f aca="false">INDEX(_Rge_Data_3rd_CY,$B181,AC$1)</f>
        <v>0</v>
      </c>
      <c r="AD181" s="212" t="n">
        <f aca="false" t="array" ref="AD181:AD181">INDEX(_Rge_Data_3rd_CY,$B181,AD$1)</f>
        <v>0</v>
      </c>
      <c r="AE181" s="212" t="n">
        <f aca="false" t="array" ref="AE181:AE181">INDEX(_Rge_Data_3rd_CY,$B181,AE$1)</f>
        <v>0</v>
      </c>
      <c r="AF181" s="212" t="n">
        <f aca="false" t="array" ref="AF181:AF181">INDEX(_Rge_Data_3rd_CY,$B181,AF$1)</f>
        <v>0</v>
      </c>
      <c r="AG181" s="212" t="n">
        <f aca="false" t="array" ref="AG181:AG181">INDEX(_Rge_Data_3rd_CY,$B181,AG$1)</f>
        <v>0</v>
      </c>
      <c r="AH181" s="212" t="n">
        <f aca="false" t="array" ref="AH181:AH181">INDEX(_Rge_Data_3rd_CY,$B181,AH$1)</f>
        <v>0</v>
      </c>
      <c r="AI181" s="212" t="n">
        <f aca="false">INDEX(_Rge_Data_3rd_CY,$B181,AI$1)</f>
        <v>0</v>
      </c>
      <c r="AJ181" s="212" t="n">
        <f aca="false" t="array" ref="AJ181:AJ181">INDEX(_Rge_Data_3rd_CY,$B181,AJ$1)</f>
        <v>0</v>
      </c>
      <c r="AK181" s="212" t="n">
        <f aca="false" t="array" ref="AK181:AK181">INDEX(_Rge_Data_3rd_CY,$B181,AK$1)</f>
        <v>0</v>
      </c>
      <c r="AL181" s="212" t="n">
        <f aca="false">AK181+AN181+AO181</f>
        <v>0</v>
      </c>
      <c r="AM181" s="213" t="n">
        <f aca="false">IFERROR(AK181/Z181,0)</f>
        <v>0</v>
      </c>
      <c r="AN181" s="214" t="n">
        <f aca="false">IFERROR(IF(AND($E181="OPEN",$AA181&gt;0),$AA181*_SoP*$AM181,IF(AND($E181="CLOSED",$AA181&gt;0),$AA181*_SoL*$AM181,0)),0)</f>
        <v>0</v>
      </c>
      <c r="AO181" s="214" t="n">
        <f aca="false">IFERROR(IF($AA181&lt;0,$AA181*_SoL,0),0)</f>
        <v>0</v>
      </c>
      <c r="AP181" s="215" t="n">
        <f aca="false">AK181+AN181</f>
        <v>0</v>
      </c>
      <c r="AQ181" s="215" t="n">
        <f aca="false">AC181-AO181</f>
        <v>0</v>
      </c>
      <c r="AR181" s="215" t="n">
        <f aca="false">AP181-AQ181</f>
        <v>0</v>
      </c>
      <c r="AS181" s="215" t="n">
        <f aca="false">IF($AR181&gt;=0,$AR181,0)</f>
        <v>0</v>
      </c>
      <c r="AT181" s="215" t="n">
        <f aca="false">IF($AR181&lt;=0,-$AR181,0)</f>
        <v>-0</v>
      </c>
      <c r="AU181" s="214" t="n">
        <f aca="false">IF((R181-AC181)&lt;0,0,R181-AC181)</f>
        <v>0</v>
      </c>
      <c r="AV181" s="214" t="n">
        <f aca="false">IF(AM181&gt;1,0,R181-AM181*R181)</f>
        <v>0</v>
      </c>
      <c r="AW181" s="216"/>
    </row>
    <row r="182" customFormat="false" ht="24.75" hidden="false" customHeight="true" outlineLevel="0" collapsed="false">
      <c r="A182" s="166"/>
      <c r="B182" s="208" t="n">
        <f aca="false">B181+1</f>
        <v>175</v>
      </c>
      <c r="C182" s="166"/>
      <c r="D182" s="209" t="n">
        <f aca="false">INDEX(_Rge_Projectdata_3rd,$B182,MATCH("Project-ID",_Rge_Headline_Projectdata,0))</f>
        <v>0</v>
      </c>
      <c r="E182" s="210" t="str">
        <f aca="false" t="array" ref="E182:E182">INDEX(_Rge_Data_3rd_CY,$B182,E$1)</f>
        <v>Open</v>
      </c>
      <c r="F182" s="199" t="n">
        <f aca="false">INDEX(_Rge_Data_3rd_CY,$B182,F$1)</f>
        <v>0</v>
      </c>
      <c r="G182" s="199" t="n">
        <f aca="false" t="array" ref="G182:G182">INDEX(_Rge_Data_3rd_CY,$B182,G$1)</f>
        <v>0</v>
      </c>
      <c r="H182" s="199" t="n">
        <f aca="false" t="array" ref="H182:H182">INDEX(_Rge_Data_3rd_CY,$B182,H$1)</f>
        <v>0</v>
      </c>
      <c r="I182" s="199" t="n">
        <f aca="false" t="array" ref="I182:I182">INDEX(_Rge_Data_3rd_CY,$B182,I$1)</f>
        <v>0</v>
      </c>
      <c r="J182" s="199" t="n">
        <f aca="false" t="array" ref="J182:J182">INDEX(_Rge_Data_3rd_CY,$B182,J$1)</f>
        <v>0</v>
      </c>
      <c r="K182" s="199" t="n">
        <f aca="false" t="array" ref="K182:K182">INDEX(_Rge_Data_3rd_CY,$B182,K$1)</f>
        <v>0</v>
      </c>
      <c r="L182" s="199" t="n">
        <f aca="false">INDEX(_Rge_Data_3rd_CY,$B182,L$1)</f>
        <v>0</v>
      </c>
      <c r="M182" s="199" t="n">
        <f aca="false" t="array" ref="M182:M182">INDEX(_Rge_Data_3rd_CY,$B182,M$1)</f>
        <v>0</v>
      </c>
      <c r="N182" s="199" t="n">
        <f aca="false" t="array" ref="N182:N182">INDEX(_Rge_Data_3rd_CY,$B182,N$1)</f>
        <v>0</v>
      </c>
      <c r="O182" s="199" t="n">
        <f aca="false">F182-N182</f>
        <v>0</v>
      </c>
      <c r="P182" s="200" t="n">
        <f aca="false">IFERROR(O182/F182,0)</f>
        <v>0</v>
      </c>
      <c r="Q182" s="211" t="str">
        <f aca="false">IF(AND(F182&lt;&gt;0,R182=0),"N","Y")</f>
        <v>Y</v>
      </c>
      <c r="R182" s="202" t="n">
        <f aca="false">INDEX(_Rge_Data_3rd_CY,$B182,R$1)</f>
        <v>0</v>
      </c>
      <c r="S182" s="202" t="n">
        <f aca="false" t="array" ref="S182:S182">INDEX(_Rge_Data_3rd_CY,$B182,S$1)</f>
        <v>0</v>
      </c>
      <c r="T182" s="202" t="n">
        <f aca="false" t="array" ref="T182:T182">INDEX(_Rge_Data_3rd_CY,$B182,T$1)</f>
        <v>0</v>
      </c>
      <c r="U182" s="202" t="n">
        <f aca="false" t="array" ref="U182:U182">INDEX(_Rge_Data_3rd_CY,$B182,U$1)</f>
        <v>0</v>
      </c>
      <c r="V182" s="202" t="n">
        <f aca="false" t="array" ref="V182:V182">INDEX(_Rge_Data_3rd_CY,$B182,V$1)</f>
        <v>0</v>
      </c>
      <c r="W182" s="202" t="n">
        <f aca="false" t="array" ref="W182:W182">INDEX(_Rge_Data_3rd_CY,$B182,W$1)</f>
        <v>0</v>
      </c>
      <c r="X182" s="202" t="n">
        <f aca="false">INDEX(_Rge_Data_3rd_CY,$B182,X$1)</f>
        <v>0</v>
      </c>
      <c r="Y182" s="202" t="n">
        <f aca="false" t="array" ref="Y182:Y182">INDEX(_Rge_Data_3rd_CY,$B182,Y$1)</f>
        <v>0</v>
      </c>
      <c r="Z182" s="202" t="n">
        <f aca="false" t="array" ref="Z182:Z182">INDEX(_Rge_Data_3rd_CY,$B182,Z$1)</f>
        <v>0</v>
      </c>
      <c r="AA182" s="202" t="n">
        <f aca="false">R182-Z182</f>
        <v>0</v>
      </c>
      <c r="AB182" s="203" t="n">
        <f aca="false">IFERROR(AA182/R182,)</f>
        <v>0</v>
      </c>
      <c r="AC182" s="212" t="n">
        <f aca="false">INDEX(_Rge_Data_3rd_CY,$B182,AC$1)</f>
        <v>0</v>
      </c>
      <c r="AD182" s="212" t="n">
        <f aca="false" t="array" ref="AD182:AD182">INDEX(_Rge_Data_3rd_CY,$B182,AD$1)</f>
        <v>0</v>
      </c>
      <c r="AE182" s="212" t="n">
        <f aca="false" t="array" ref="AE182:AE182">INDEX(_Rge_Data_3rd_CY,$B182,AE$1)</f>
        <v>0</v>
      </c>
      <c r="AF182" s="212" t="n">
        <f aca="false" t="array" ref="AF182:AF182">INDEX(_Rge_Data_3rd_CY,$B182,AF$1)</f>
        <v>0</v>
      </c>
      <c r="AG182" s="212" t="n">
        <f aca="false" t="array" ref="AG182:AG182">INDEX(_Rge_Data_3rd_CY,$B182,AG$1)</f>
        <v>0</v>
      </c>
      <c r="AH182" s="212" t="n">
        <f aca="false" t="array" ref="AH182:AH182">INDEX(_Rge_Data_3rd_CY,$B182,AH$1)</f>
        <v>0</v>
      </c>
      <c r="AI182" s="212" t="n">
        <f aca="false">INDEX(_Rge_Data_3rd_CY,$B182,AI$1)</f>
        <v>0</v>
      </c>
      <c r="AJ182" s="212" t="n">
        <f aca="false" t="array" ref="AJ182:AJ182">INDEX(_Rge_Data_3rd_CY,$B182,AJ$1)</f>
        <v>0</v>
      </c>
      <c r="AK182" s="212" t="n">
        <f aca="false" t="array" ref="AK182:AK182">INDEX(_Rge_Data_3rd_CY,$B182,AK$1)</f>
        <v>0</v>
      </c>
      <c r="AL182" s="212" t="n">
        <f aca="false">AK182+AN182+AO182</f>
        <v>0</v>
      </c>
      <c r="AM182" s="213" t="n">
        <f aca="false">IFERROR(AK182/Z182,0)</f>
        <v>0</v>
      </c>
      <c r="AN182" s="214" t="n">
        <f aca="false">IFERROR(IF(AND($E182="OPEN",$AA182&gt;0),$AA182*_SoP*$AM182,IF(AND($E182="CLOSED",$AA182&gt;0),$AA182*_SoL*$AM182,0)),0)</f>
        <v>0</v>
      </c>
      <c r="AO182" s="214" t="n">
        <f aca="false">IFERROR(IF($AA182&lt;0,$AA182*_SoL,0),0)</f>
        <v>0</v>
      </c>
      <c r="AP182" s="215" t="n">
        <f aca="false">AK182+AN182</f>
        <v>0</v>
      </c>
      <c r="AQ182" s="215" t="n">
        <f aca="false">AC182-AO182</f>
        <v>0</v>
      </c>
      <c r="AR182" s="215" t="n">
        <f aca="false">AP182-AQ182</f>
        <v>0</v>
      </c>
      <c r="AS182" s="215" t="n">
        <f aca="false">IF($AR182&gt;=0,$AR182,0)</f>
        <v>0</v>
      </c>
      <c r="AT182" s="215" t="n">
        <f aca="false">IF($AR182&lt;=0,-$AR182,0)</f>
        <v>-0</v>
      </c>
      <c r="AU182" s="214" t="n">
        <f aca="false">IF((R182-AC182)&lt;0,0,R182-AC182)</f>
        <v>0</v>
      </c>
      <c r="AV182" s="214" t="n">
        <f aca="false">IF(AM182&gt;1,0,R182-AM182*R182)</f>
        <v>0</v>
      </c>
      <c r="AW182" s="216"/>
    </row>
    <row r="183" customFormat="false" ht="24.75" hidden="false" customHeight="true" outlineLevel="0" collapsed="false">
      <c r="A183" s="166"/>
      <c r="B183" s="208" t="n">
        <f aca="false">B182+1</f>
        <v>176</v>
      </c>
      <c r="C183" s="166"/>
      <c r="D183" s="209" t="n">
        <f aca="false">INDEX(_Rge_Projectdata_3rd,$B183,MATCH("Project-ID",_Rge_Headline_Projectdata,0))</f>
        <v>0</v>
      </c>
      <c r="E183" s="210" t="str">
        <f aca="false" t="array" ref="E183:E183">INDEX(_Rge_Data_3rd_CY,$B183,E$1)</f>
        <v>Open</v>
      </c>
      <c r="F183" s="199" t="n">
        <f aca="false">INDEX(_Rge_Data_3rd_CY,$B183,F$1)</f>
        <v>0</v>
      </c>
      <c r="G183" s="199" t="n">
        <f aca="false" t="array" ref="G183:G183">INDEX(_Rge_Data_3rd_CY,$B183,G$1)</f>
        <v>0</v>
      </c>
      <c r="H183" s="199" t="n">
        <f aca="false" t="array" ref="H183:H183">INDEX(_Rge_Data_3rd_CY,$B183,H$1)</f>
        <v>0</v>
      </c>
      <c r="I183" s="199" t="n">
        <f aca="false" t="array" ref="I183:I183">INDEX(_Rge_Data_3rd_CY,$B183,I$1)</f>
        <v>0</v>
      </c>
      <c r="J183" s="199" t="n">
        <f aca="false" t="array" ref="J183:J183">INDEX(_Rge_Data_3rd_CY,$B183,J$1)</f>
        <v>0</v>
      </c>
      <c r="K183" s="199" t="n">
        <f aca="false" t="array" ref="K183:K183">INDEX(_Rge_Data_3rd_CY,$B183,K$1)</f>
        <v>0</v>
      </c>
      <c r="L183" s="199" t="n">
        <f aca="false">INDEX(_Rge_Data_3rd_CY,$B183,L$1)</f>
        <v>0</v>
      </c>
      <c r="M183" s="199" t="n">
        <f aca="false" t="array" ref="M183:M183">INDEX(_Rge_Data_3rd_CY,$B183,M$1)</f>
        <v>0</v>
      </c>
      <c r="N183" s="199" t="n">
        <f aca="false" t="array" ref="N183:N183">INDEX(_Rge_Data_3rd_CY,$B183,N$1)</f>
        <v>0</v>
      </c>
      <c r="O183" s="199" t="n">
        <f aca="false">F183-N183</f>
        <v>0</v>
      </c>
      <c r="P183" s="200" t="n">
        <f aca="false">IFERROR(O183/F183,0)</f>
        <v>0</v>
      </c>
      <c r="Q183" s="211" t="str">
        <f aca="false">IF(AND(F183&lt;&gt;0,R183=0),"N","Y")</f>
        <v>Y</v>
      </c>
      <c r="R183" s="202" t="n">
        <f aca="false">INDEX(_Rge_Data_3rd_CY,$B183,R$1)</f>
        <v>0</v>
      </c>
      <c r="S183" s="202" t="n">
        <f aca="false" t="array" ref="S183:S183">INDEX(_Rge_Data_3rd_CY,$B183,S$1)</f>
        <v>0</v>
      </c>
      <c r="T183" s="202" t="n">
        <f aca="false" t="array" ref="T183:T183">INDEX(_Rge_Data_3rd_CY,$B183,T$1)</f>
        <v>0</v>
      </c>
      <c r="U183" s="202" t="n">
        <f aca="false" t="array" ref="U183:U183">INDEX(_Rge_Data_3rd_CY,$B183,U$1)</f>
        <v>0</v>
      </c>
      <c r="V183" s="202" t="n">
        <f aca="false" t="array" ref="V183:V183">INDEX(_Rge_Data_3rd_CY,$B183,V$1)</f>
        <v>0</v>
      </c>
      <c r="W183" s="202" t="n">
        <f aca="false" t="array" ref="W183:W183">INDEX(_Rge_Data_3rd_CY,$B183,W$1)</f>
        <v>0</v>
      </c>
      <c r="X183" s="202" t="n">
        <f aca="false">INDEX(_Rge_Data_3rd_CY,$B183,X$1)</f>
        <v>0</v>
      </c>
      <c r="Y183" s="202" t="n">
        <f aca="false" t="array" ref="Y183:Y183">INDEX(_Rge_Data_3rd_CY,$B183,Y$1)</f>
        <v>0</v>
      </c>
      <c r="Z183" s="202" t="n">
        <f aca="false" t="array" ref="Z183:Z183">INDEX(_Rge_Data_3rd_CY,$B183,Z$1)</f>
        <v>0</v>
      </c>
      <c r="AA183" s="202" t="n">
        <f aca="false">R183-Z183</f>
        <v>0</v>
      </c>
      <c r="AB183" s="203" t="n">
        <f aca="false">IFERROR(AA183/R183,)</f>
        <v>0</v>
      </c>
      <c r="AC183" s="212" t="n">
        <f aca="false">INDEX(_Rge_Data_3rd_CY,$B183,AC$1)</f>
        <v>0</v>
      </c>
      <c r="AD183" s="212" t="n">
        <f aca="false" t="array" ref="AD183:AD183">INDEX(_Rge_Data_3rd_CY,$B183,AD$1)</f>
        <v>0</v>
      </c>
      <c r="AE183" s="212" t="n">
        <f aca="false" t="array" ref="AE183:AE183">INDEX(_Rge_Data_3rd_CY,$B183,AE$1)</f>
        <v>0</v>
      </c>
      <c r="AF183" s="212" t="n">
        <f aca="false" t="array" ref="AF183:AF183">INDEX(_Rge_Data_3rd_CY,$B183,AF$1)</f>
        <v>0</v>
      </c>
      <c r="AG183" s="212" t="n">
        <f aca="false" t="array" ref="AG183:AG183">INDEX(_Rge_Data_3rd_CY,$B183,AG$1)</f>
        <v>0</v>
      </c>
      <c r="AH183" s="212" t="n">
        <f aca="false" t="array" ref="AH183:AH183">INDEX(_Rge_Data_3rd_CY,$B183,AH$1)</f>
        <v>0</v>
      </c>
      <c r="AI183" s="212" t="n">
        <f aca="false">INDEX(_Rge_Data_3rd_CY,$B183,AI$1)</f>
        <v>0</v>
      </c>
      <c r="AJ183" s="212" t="n">
        <f aca="false" t="array" ref="AJ183:AJ183">INDEX(_Rge_Data_3rd_CY,$B183,AJ$1)</f>
        <v>0</v>
      </c>
      <c r="AK183" s="212" t="n">
        <f aca="false" t="array" ref="AK183:AK183">INDEX(_Rge_Data_3rd_CY,$B183,AK$1)</f>
        <v>0</v>
      </c>
      <c r="AL183" s="212" t="n">
        <f aca="false">AK183+AN183+AO183</f>
        <v>0</v>
      </c>
      <c r="AM183" s="213" t="n">
        <f aca="false">IFERROR(AK183/Z183,0)</f>
        <v>0</v>
      </c>
      <c r="AN183" s="214" t="n">
        <f aca="false">IFERROR(IF(AND($E183="OPEN",$AA183&gt;0),$AA183*_SoP*$AM183,IF(AND($E183="CLOSED",$AA183&gt;0),$AA183*_SoL*$AM183,0)),0)</f>
        <v>0</v>
      </c>
      <c r="AO183" s="214" t="n">
        <f aca="false">IFERROR(IF($AA183&lt;0,$AA183*_SoL,0),0)</f>
        <v>0</v>
      </c>
      <c r="AP183" s="215" t="n">
        <f aca="false">AK183+AN183</f>
        <v>0</v>
      </c>
      <c r="AQ183" s="215" t="n">
        <f aca="false">AC183-AO183</f>
        <v>0</v>
      </c>
      <c r="AR183" s="215" t="n">
        <f aca="false">AP183-AQ183</f>
        <v>0</v>
      </c>
      <c r="AS183" s="215" t="n">
        <f aca="false">IF($AR183&gt;=0,$AR183,0)</f>
        <v>0</v>
      </c>
      <c r="AT183" s="215" t="n">
        <f aca="false">IF($AR183&lt;=0,-$AR183,0)</f>
        <v>-0</v>
      </c>
      <c r="AU183" s="214" t="n">
        <f aca="false">IF((R183-AC183)&lt;0,0,R183-AC183)</f>
        <v>0</v>
      </c>
      <c r="AV183" s="214" t="n">
        <f aca="false">IF(AM183&gt;1,0,R183-AM183*R183)</f>
        <v>0</v>
      </c>
      <c r="AW183" s="216"/>
    </row>
    <row r="184" customFormat="false" ht="24.75" hidden="false" customHeight="true" outlineLevel="0" collapsed="false">
      <c r="A184" s="166"/>
      <c r="B184" s="208" t="n">
        <f aca="false">B183+1</f>
        <v>177</v>
      </c>
      <c r="C184" s="166"/>
      <c r="D184" s="209" t="n">
        <f aca="false">INDEX(_Rge_Projectdata_3rd,$B184,MATCH("Project-ID",_Rge_Headline_Projectdata,0))</f>
        <v>0</v>
      </c>
      <c r="E184" s="210" t="str">
        <f aca="false" t="array" ref="E184:E184">INDEX(_Rge_Data_3rd_CY,$B184,E$1)</f>
        <v>Open</v>
      </c>
      <c r="F184" s="199" t="n">
        <f aca="false">INDEX(_Rge_Data_3rd_CY,$B184,F$1)</f>
        <v>0</v>
      </c>
      <c r="G184" s="199" t="n">
        <f aca="false" t="array" ref="G184:G184">INDEX(_Rge_Data_3rd_CY,$B184,G$1)</f>
        <v>0</v>
      </c>
      <c r="H184" s="199" t="n">
        <f aca="false" t="array" ref="H184:H184">INDEX(_Rge_Data_3rd_CY,$B184,H$1)</f>
        <v>0</v>
      </c>
      <c r="I184" s="199" t="n">
        <f aca="false" t="array" ref="I184:I184">INDEX(_Rge_Data_3rd_CY,$B184,I$1)</f>
        <v>0</v>
      </c>
      <c r="J184" s="199" t="n">
        <f aca="false" t="array" ref="J184:J184">INDEX(_Rge_Data_3rd_CY,$B184,J$1)</f>
        <v>0</v>
      </c>
      <c r="K184" s="199" t="n">
        <f aca="false" t="array" ref="K184:K184">INDEX(_Rge_Data_3rd_CY,$B184,K$1)</f>
        <v>0</v>
      </c>
      <c r="L184" s="199" t="n">
        <f aca="false">INDEX(_Rge_Data_3rd_CY,$B184,L$1)</f>
        <v>0</v>
      </c>
      <c r="M184" s="199" t="n">
        <f aca="false" t="array" ref="M184:M184">INDEX(_Rge_Data_3rd_CY,$B184,M$1)</f>
        <v>0</v>
      </c>
      <c r="N184" s="199" t="n">
        <f aca="false" t="array" ref="N184:N184">INDEX(_Rge_Data_3rd_CY,$B184,N$1)</f>
        <v>0</v>
      </c>
      <c r="O184" s="199" t="n">
        <f aca="false">F184-N184</f>
        <v>0</v>
      </c>
      <c r="P184" s="200" t="n">
        <f aca="false">IFERROR(O184/F184,0)</f>
        <v>0</v>
      </c>
      <c r="Q184" s="211" t="str">
        <f aca="false">IF(AND(F184&lt;&gt;0,R184=0),"N","Y")</f>
        <v>Y</v>
      </c>
      <c r="R184" s="202" t="n">
        <f aca="false">INDEX(_Rge_Data_3rd_CY,$B184,R$1)</f>
        <v>0</v>
      </c>
      <c r="S184" s="202" t="n">
        <f aca="false" t="array" ref="S184:S184">INDEX(_Rge_Data_3rd_CY,$B184,S$1)</f>
        <v>0</v>
      </c>
      <c r="T184" s="202" t="n">
        <f aca="false" t="array" ref="T184:T184">INDEX(_Rge_Data_3rd_CY,$B184,T$1)</f>
        <v>0</v>
      </c>
      <c r="U184" s="202" t="n">
        <f aca="false" t="array" ref="U184:U184">INDEX(_Rge_Data_3rd_CY,$B184,U$1)</f>
        <v>0</v>
      </c>
      <c r="V184" s="202" t="n">
        <f aca="false" t="array" ref="V184:V184">INDEX(_Rge_Data_3rd_CY,$B184,V$1)</f>
        <v>0</v>
      </c>
      <c r="W184" s="202" t="n">
        <f aca="false" t="array" ref="W184:W184">INDEX(_Rge_Data_3rd_CY,$B184,W$1)</f>
        <v>0</v>
      </c>
      <c r="X184" s="202" t="n">
        <f aca="false">INDEX(_Rge_Data_3rd_CY,$B184,X$1)</f>
        <v>0</v>
      </c>
      <c r="Y184" s="202" t="n">
        <f aca="false" t="array" ref="Y184:Y184">INDEX(_Rge_Data_3rd_CY,$B184,Y$1)</f>
        <v>0</v>
      </c>
      <c r="Z184" s="202" t="n">
        <f aca="false" t="array" ref="Z184:Z184">INDEX(_Rge_Data_3rd_CY,$B184,Z$1)</f>
        <v>0</v>
      </c>
      <c r="AA184" s="202" t="n">
        <f aca="false">R184-Z184</f>
        <v>0</v>
      </c>
      <c r="AB184" s="203" t="n">
        <f aca="false">IFERROR(AA184/R184,)</f>
        <v>0</v>
      </c>
      <c r="AC184" s="212" t="n">
        <f aca="false">INDEX(_Rge_Data_3rd_CY,$B184,AC$1)</f>
        <v>0</v>
      </c>
      <c r="AD184" s="212" t="n">
        <f aca="false" t="array" ref="AD184:AD184">INDEX(_Rge_Data_3rd_CY,$B184,AD$1)</f>
        <v>0</v>
      </c>
      <c r="AE184" s="212" t="n">
        <f aca="false" t="array" ref="AE184:AE184">INDEX(_Rge_Data_3rd_CY,$B184,AE$1)</f>
        <v>0</v>
      </c>
      <c r="AF184" s="212" t="n">
        <f aca="false" t="array" ref="AF184:AF184">INDEX(_Rge_Data_3rd_CY,$B184,AF$1)</f>
        <v>0</v>
      </c>
      <c r="AG184" s="212" t="n">
        <f aca="false" t="array" ref="AG184:AG184">INDEX(_Rge_Data_3rd_CY,$B184,AG$1)</f>
        <v>0</v>
      </c>
      <c r="AH184" s="212" t="n">
        <f aca="false" t="array" ref="AH184:AH184">INDEX(_Rge_Data_3rd_CY,$B184,AH$1)</f>
        <v>0</v>
      </c>
      <c r="AI184" s="212" t="n">
        <f aca="false">INDEX(_Rge_Data_3rd_CY,$B184,AI$1)</f>
        <v>0</v>
      </c>
      <c r="AJ184" s="212" t="n">
        <f aca="false" t="array" ref="AJ184:AJ184">INDEX(_Rge_Data_3rd_CY,$B184,AJ$1)</f>
        <v>0</v>
      </c>
      <c r="AK184" s="212" t="n">
        <f aca="false" t="array" ref="AK184:AK184">INDEX(_Rge_Data_3rd_CY,$B184,AK$1)</f>
        <v>0</v>
      </c>
      <c r="AL184" s="212" t="n">
        <f aca="false">AK184+AN184+AO184</f>
        <v>0</v>
      </c>
      <c r="AM184" s="213" t="n">
        <f aca="false">IFERROR(AK184/Z184,0)</f>
        <v>0</v>
      </c>
      <c r="AN184" s="214" t="n">
        <f aca="false">IFERROR(IF(AND($E184="OPEN",$AA184&gt;0),$AA184*_SoP*$AM184,IF(AND($E184="CLOSED",$AA184&gt;0),$AA184*_SoL*$AM184,0)),0)</f>
        <v>0</v>
      </c>
      <c r="AO184" s="214" t="n">
        <f aca="false">IFERROR(IF($AA184&lt;0,$AA184*_SoL,0),0)</f>
        <v>0</v>
      </c>
      <c r="AP184" s="215" t="n">
        <f aca="false">AK184+AN184</f>
        <v>0</v>
      </c>
      <c r="AQ184" s="215" t="n">
        <f aca="false">AC184-AO184</f>
        <v>0</v>
      </c>
      <c r="AR184" s="215" t="n">
        <f aca="false">AP184-AQ184</f>
        <v>0</v>
      </c>
      <c r="AS184" s="215" t="n">
        <f aca="false">IF($AR184&gt;=0,$AR184,0)</f>
        <v>0</v>
      </c>
      <c r="AT184" s="215" t="n">
        <f aca="false">IF($AR184&lt;=0,-$AR184,0)</f>
        <v>-0</v>
      </c>
      <c r="AU184" s="214" t="n">
        <f aca="false">IF((R184-AC184)&lt;0,0,R184-AC184)</f>
        <v>0</v>
      </c>
      <c r="AV184" s="214" t="n">
        <f aca="false">IF(AM184&gt;1,0,R184-AM184*R184)</f>
        <v>0</v>
      </c>
      <c r="AW184" s="216"/>
    </row>
    <row r="185" customFormat="false" ht="24.75" hidden="false" customHeight="true" outlineLevel="0" collapsed="false">
      <c r="A185" s="166"/>
      <c r="B185" s="208" t="n">
        <f aca="false">B184+1</f>
        <v>178</v>
      </c>
      <c r="C185" s="166"/>
      <c r="D185" s="209" t="n">
        <f aca="false">INDEX(_Rge_Projectdata_3rd,$B185,MATCH("Project-ID",_Rge_Headline_Projectdata,0))</f>
        <v>0</v>
      </c>
      <c r="E185" s="210" t="str">
        <f aca="false" t="array" ref="E185:E185">INDEX(_Rge_Data_3rd_CY,$B185,E$1)</f>
        <v>Open</v>
      </c>
      <c r="F185" s="199" t="n">
        <f aca="false">INDEX(_Rge_Data_3rd_CY,$B185,F$1)</f>
        <v>0</v>
      </c>
      <c r="G185" s="199" t="n">
        <f aca="false" t="array" ref="G185:G185">INDEX(_Rge_Data_3rd_CY,$B185,G$1)</f>
        <v>0</v>
      </c>
      <c r="H185" s="199" t="n">
        <f aca="false" t="array" ref="H185:H185">INDEX(_Rge_Data_3rd_CY,$B185,H$1)</f>
        <v>0</v>
      </c>
      <c r="I185" s="199" t="n">
        <f aca="false" t="array" ref="I185:I185">INDEX(_Rge_Data_3rd_CY,$B185,I$1)</f>
        <v>0</v>
      </c>
      <c r="J185" s="199" t="n">
        <f aca="false" t="array" ref="J185:J185">INDEX(_Rge_Data_3rd_CY,$B185,J$1)</f>
        <v>0</v>
      </c>
      <c r="K185" s="199" t="n">
        <f aca="false" t="array" ref="K185:K185">INDEX(_Rge_Data_3rd_CY,$B185,K$1)</f>
        <v>0</v>
      </c>
      <c r="L185" s="199" t="n">
        <f aca="false">INDEX(_Rge_Data_3rd_CY,$B185,L$1)</f>
        <v>0</v>
      </c>
      <c r="M185" s="199" t="n">
        <f aca="false" t="array" ref="M185:M185">INDEX(_Rge_Data_3rd_CY,$B185,M$1)</f>
        <v>0</v>
      </c>
      <c r="N185" s="199" t="n">
        <f aca="false" t="array" ref="N185:N185">INDEX(_Rge_Data_3rd_CY,$B185,N$1)</f>
        <v>0</v>
      </c>
      <c r="O185" s="199" t="n">
        <f aca="false">F185-N185</f>
        <v>0</v>
      </c>
      <c r="P185" s="200" t="n">
        <f aca="false">IFERROR(O185/F185,0)</f>
        <v>0</v>
      </c>
      <c r="Q185" s="211" t="str">
        <f aca="false">IF(AND(F185&lt;&gt;0,R185=0),"N","Y")</f>
        <v>Y</v>
      </c>
      <c r="R185" s="202" t="n">
        <f aca="false">INDEX(_Rge_Data_3rd_CY,$B185,R$1)</f>
        <v>0</v>
      </c>
      <c r="S185" s="202" t="n">
        <f aca="false" t="array" ref="S185:S185">INDEX(_Rge_Data_3rd_CY,$B185,S$1)</f>
        <v>0</v>
      </c>
      <c r="T185" s="202" t="n">
        <f aca="false" t="array" ref="T185:T185">INDEX(_Rge_Data_3rd_CY,$B185,T$1)</f>
        <v>0</v>
      </c>
      <c r="U185" s="202" t="n">
        <f aca="false" t="array" ref="U185:U185">INDEX(_Rge_Data_3rd_CY,$B185,U$1)</f>
        <v>0</v>
      </c>
      <c r="V185" s="202" t="n">
        <f aca="false" t="array" ref="V185:V185">INDEX(_Rge_Data_3rd_CY,$B185,V$1)</f>
        <v>0</v>
      </c>
      <c r="W185" s="202" t="n">
        <f aca="false" t="array" ref="W185:W185">INDEX(_Rge_Data_3rd_CY,$B185,W$1)</f>
        <v>0</v>
      </c>
      <c r="X185" s="202" t="n">
        <f aca="false">INDEX(_Rge_Data_3rd_CY,$B185,X$1)</f>
        <v>0</v>
      </c>
      <c r="Y185" s="202" t="n">
        <f aca="false" t="array" ref="Y185:Y185">INDEX(_Rge_Data_3rd_CY,$B185,Y$1)</f>
        <v>0</v>
      </c>
      <c r="Z185" s="202" t="n">
        <f aca="false" t="array" ref="Z185:Z185">INDEX(_Rge_Data_3rd_CY,$B185,Z$1)</f>
        <v>0</v>
      </c>
      <c r="AA185" s="202" t="n">
        <f aca="false">R185-Z185</f>
        <v>0</v>
      </c>
      <c r="AB185" s="203" t="n">
        <f aca="false">IFERROR(AA185/R185,)</f>
        <v>0</v>
      </c>
      <c r="AC185" s="212" t="n">
        <f aca="false">INDEX(_Rge_Data_3rd_CY,$B185,AC$1)</f>
        <v>0</v>
      </c>
      <c r="AD185" s="212" t="n">
        <f aca="false" t="array" ref="AD185:AD185">INDEX(_Rge_Data_3rd_CY,$B185,AD$1)</f>
        <v>0</v>
      </c>
      <c r="AE185" s="212" t="n">
        <f aca="false" t="array" ref="AE185:AE185">INDEX(_Rge_Data_3rd_CY,$B185,AE$1)</f>
        <v>0</v>
      </c>
      <c r="AF185" s="212" t="n">
        <f aca="false" t="array" ref="AF185:AF185">INDEX(_Rge_Data_3rd_CY,$B185,AF$1)</f>
        <v>0</v>
      </c>
      <c r="AG185" s="212" t="n">
        <f aca="false" t="array" ref="AG185:AG185">INDEX(_Rge_Data_3rd_CY,$B185,AG$1)</f>
        <v>0</v>
      </c>
      <c r="AH185" s="212" t="n">
        <f aca="false" t="array" ref="AH185:AH185">INDEX(_Rge_Data_3rd_CY,$B185,AH$1)</f>
        <v>0</v>
      </c>
      <c r="AI185" s="212" t="n">
        <f aca="false">INDEX(_Rge_Data_3rd_CY,$B185,AI$1)</f>
        <v>0</v>
      </c>
      <c r="AJ185" s="212" t="n">
        <f aca="false" t="array" ref="AJ185:AJ185">INDEX(_Rge_Data_3rd_CY,$B185,AJ$1)</f>
        <v>0</v>
      </c>
      <c r="AK185" s="212" t="n">
        <f aca="false" t="array" ref="AK185:AK185">INDEX(_Rge_Data_3rd_CY,$B185,AK$1)</f>
        <v>0</v>
      </c>
      <c r="AL185" s="212" t="n">
        <f aca="false">AK185+AN185+AO185</f>
        <v>0</v>
      </c>
      <c r="AM185" s="213" t="n">
        <f aca="false">IFERROR(AK185/Z185,0)</f>
        <v>0</v>
      </c>
      <c r="AN185" s="214" t="n">
        <f aca="false">IFERROR(IF(AND($E185="OPEN",$AA185&gt;0),$AA185*_SoP*$AM185,IF(AND($E185="CLOSED",$AA185&gt;0),$AA185*_SoL*$AM185,0)),0)</f>
        <v>0</v>
      </c>
      <c r="AO185" s="214" t="n">
        <f aca="false">IFERROR(IF($AA185&lt;0,$AA185*_SoL,0),0)</f>
        <v>0</v>
      </c>
      <c r="AP185" s="215" t="n">
        <f aca="false">AK185+AN185</f>
        <v>0</v>
      </c>
      <c r="AQ185" s="215" t="n">
        <f aca="false">AC185-AO185</f>
        <v>0</v>
      </c>
      <c r="AR185" s="215" t="n">
        <f aca="false">AP185-AQ185</f>
        <v>0</v>
      </c>
      <c r="AS185" s="215" t="n">
        <f aca="false">IF($AR185&gt;=0,$AR185,0)</f>
        <v>0</v>
      </c>
      <c r="AT185" s="215" t="n">
        <f aca="false">IF($AR185&lt;=0,-$AR185,0)</f>
        <v>-0</v>
      </c>
      <c r="AU185" s="214" t="n">
        <f aca="false">IF((R185-AC185)&lt;0,0,R185-AC185)</f>
        <v>0</v>
      </c>
      <c r="AV185" s="214" t="n">
        <f aca="false">IF(AM185&gt;1,0,R185-AM185*R185)</f>
        <v>0</v>
      </c>
      <c r="AW185" s="216"/>
    </row>
    <row r="186" customFormat="false" ht="24.75" hidden="false" customHeight="true" outlineLevel="0" collapsed="false">
      <c r="A186" s="166"/>
      <c r="B186" s="208" t="n">
        <f aca="false">B185+1</f>
        <v>179</v>
      </c>
      <c r="C186" s="166"/>
      <c r="D186" s="209" t="n">
        <f aca="false">INDEX(_Rge_Projectdata_3rd,$B186,MATCH("Project-ID",_Rge_Headline_Projectdata,0))</f>
        <v>0</v>
      </c>
      <c r="E186" s="210" t="str">
        <f aca="false" t="array" ref="E186:E186">INDEX(_Rge_Data_3rd_CY,$B186,E$1)</f>
        <v>Open</v>
      </c>
      <c r="F186" s="199" t="n">
        <f aca="false">INDEX(_Rge_Data_3rd_CY,$B186,F$1)</f>
        <v>0</v>
      </c>
      <c r="G186" s="199" t="n">
        <f aca="false" t="array" ref="G186:G186">INDEX(_Rge_Data_3rd_CY,$B186,G$1)</f>
        <v>0</v>
      </c>
      <c r="H186" s="199" t="n">
        <f aca="false" t="array" ref="H186:H186">INDEX(_Rge_Data_3rd_CY,$B186,H$1)</f>
        <v>0</v>
      </c>
      <c r="I186" s="199" t="n">
        <f aca="false" t="array" ref="I186:I186">INDEX(_Rge_Data_3rd_CY,$B186,I$1)</f>
        <v>0</v>
      </c>
      <c r="J186" s="199" t="n">
        <f aca="false" t="array" ref="J186:J186">INDEX(_Rge_Data_3rd_CY,$B186,J$1)</f>
        <v>0</v>
      </c>
      <c r="K186" s="199" t="n">
        <f aca="false" t="array" ref="K186:K186">INDEX(_Rge_Data_3rd_CY,$B186,K$1)</f>
        <v>0</v>
      </c>
      <c r="L186" s="199" t="n">
        <f aca="false">INDEX(_Rge_Data_3rd_CY,$B186,L$1)</f>
        <v>0</v>
      </c>
      <c r="M186" s="199" t="n">
        <f aca="false" t="array" ref="M186:M186">INDEX(_Rge_Data_3rd_CY,$B186,M$1)</f>
        <v>0</v>
      </c>
      <c r="N186" s="199" t="n">
        <f aca="false" t="array" ref="N186:N186">INDEX(_Rge_Data_3rd_CY,$B186,N$1)</f>
        <v>0</v>
      </c>
      <c r="O186" s="199" t="n">
        <f aca="false">F186-N186</f>
        <v>0</v>
      </c>
      <c r="P186" s="200" t="n">
        <f aca="false">IFERROR(O186/F186,0)</f>
        <v>0</v>
      </c>
      <c r="Q186" s="211" t="str">
        <f aca="false">IF(AND(F186&lt;&gt;0,R186=0),"N","Y")</f>
        <v>Y</v>
      </c>
      <c r="R186" s="202" t="n">
        <f aca="false">INDEX(_Rge_Data_3rd_CY,$B186,R$1)</f>
        <v>0</v>
      </c>
      <c r="S186" s="202" t="n">
        <f aca="false" t="array" ref="S186:S186">INDEX(_Rge_Data_3rd_CY,$B186,S$1)</f>
        <v>0</v>
      </c>
      <c r="T186" s="202" t="n">
        <f aca="false" t="array" ref="T186:T186">INDEX(_Rge_Data_3rd_CY,$B186,T$1)</f>
        <v>0</v>
      </c>
      <c r="U186" s="202" t="n">
        <f aca="false" t="array" ref="U186:U186">INDEX(_Rge_Data_3rd_CY,$B186,U$1)</f>
        <v>0</v>
      </c>
      <c r="V186" s="202" t="n">
        <f aca="false" t="array" ref="V186:V186">INDEX(_Rge_Data_3rd_CY,$B186,V$1)</f>
        <v>0</v>
      </c>
      <c r="W186" s="202" t="n">
        <f aca="false" t="array" ref="W186:W186">INDEX(_Rge_Data_3rd_CY,$B186,W$1)</f>
        <v>0</v>
      </c>
      <c r="X186" s="202" t="n">
        <f aca="false">INDEX(_Rge_Data_3rd_CY,$B186,X$1)</f>
        <v>0</v>
      </c>
      <c r="Y186" s="202" t="n">
        <f aca="false" t="array" ref="Y186:Y186">INDEX(_Rge_Data_3rd_CY,$B186,Y$1)</f>
        <v>0</v>
      </c>
      <c r="Z186" s="202" t="n">
        <f aca="false" t="array" ref="Z186:Z186">INDEX(_Rge_Data_3rd_CY,$B186,Z$1)</f>
        <v>0</v>
      </c>
      <c r="AA186" s="202" t="n">
        <f aca="false">R186-Z186</f>
        <v>0</v>
      </c>
      <c r="AB186" s="203" t="n">
        <f aca="false">IFERROR(AA186/R186,)</f>
        <v>0</v>
      </c>
      <c r="AC186" s="212" t="n">
        <f aca="false">INDEX(_Rge_Data_3rd_CY,$B186,AC$1)</f>
        <v>0</v>
      </c>
      <c r="AD186" s="212" t="n">
        <f aca="false" t="array" ref="AD186:AD186">INDEX(_Rge_Data_3rd_CY,$B186,AD$1)</f>
        <v>0</v>
      </c>
      <c r="AE186" s="212" t="n">
        <f aca="false" t="array" ref="AE186:AE186">INDEX(_Rge_Data_3rd_CY,$B186,AE$1)</f>
        <v>0</v>
      </c>
      <c r="AF186" s="212" t="n">
        <f aca="false" t="array" ref="AF186:AF186">INDEX(_Rge_Data_3rd_CY,$B186,AF$1)</f>
        <v>0</v>
      </c>
      <c r="AG186" s="212" t="n">
        <f aca="false" t="array" ref="AG186:AG186">INDEX(_Rge_Data_3rd_CY,$B186,AG$1)</f>
        <v>0</v>
      </c>
      <c r="AH186" s="212" t="n">
        <f aca="false" t="array" ref="AH186:AH186">INDEX(_Rge_Data_3rd_CY,$B186,AH$1)</f>
        <v>0</v>
      </c>
      <c r="AI186" s="212" t="n">
        <f aca="false">INDEX(_Rge_Data_3rd_CY,$B186,AI$1)</f>
        <v>0</v>
      </c>
      <c r="AJ186" s="212" t="n">
        <f aca="false" t="array" ref="AJ186:AJ186">INDEX(_Rge_Data_3rd_CY,$B186,AJ$1)</f>
        <v>0</v>
      </c>
      <c r="AK186" s="212" t="n">
        <f aca="false" t="array" ref="AK186:AK186">INDEX(_Rge_Data_3rd_CY,$B186,AK$1)</f>
        <v>0</v>
      </c>
      <c r="AL186" s="212" t="n">
        <f aca="false">AK186+AN186+AO186</f>
        <v>0</v>
      </c>
      <c r="AM186" s="213" t="n">
        <f aca="false">IFERROR(AK186/Z186,0)</f>
        <v>0</v>
      </c>
      <c r="AN186" s="214" t="n">
        <f aca="false">IFERROR(IF(AND($E186="OPEN",$AA186&gt;0),$AA186*_SoP*$AM186,IF(AND($E186="CLOSED",$AA186&gt;0),$AA186*_SoL*$AM186,0)),0)</f>
        <v>0</v>
      </c>
      <c r="AO186" s="214" t="n">
        <f aca="false">IFERROR(IF($AA186&lt;0,$AA186*_SoL,0),0)</f>
        <v>0</v>
      </c>
      <c r="AP186" s="215" t="n">
        <f aca="false">AK186+AN186</f>
        <v>0</v>
      </c>
      <c r="AQ186" s="215" t="n">
        <f aca="false">AC186-AO186</f>
        <v>0</v>
      </c>
      <c r="AR186" s="215" t="n">
        <f aca="false">AP186-AQ186</f>
        <v>0</v>
      </c>
      <c r="AS186" s="215" t="n">
        <f aca="false">IF($AR186&gt;=0,$AR186,0)</f>
        <v>0</v>
      </c>
      <c r="AT186" s="215" t="n">
        <f aca="false">IF($AR186&lt;=0,-$AR186,0)</f>
        <v>-0</v>
      </c>
      <c r="AU186" s="214" t="n">
        <f aca="false">IF((R186-AC186)&lt;0,0,R186-AC186)</f>
        <v>0</v>
      </c>
      <c r="AV186" s="214" t="n">
        <f aca="false">IF(AM186&gt;1,0,R186-AM186*R186)</f>
        <v>0</v>
      </c>
      <c r="AW186" s="216"/>
    </row>
    <row r="187" customFormat="false" ht="24.75" hidden="false" customHeight="true" outlineLevel="0" collapsed="false">
      <c r="A187" s="166"/>
      <c r="B187" s="208" t="n">
        <f aca="false">B186+1</f>
        <v>180</v>
      </c>
      <c r="C187" s="166"/>
      <c r="D187" s="209" t="n">
        <f aca="false">INDEX(_Rge_Projectdata_3rd,$B187,MATCH("Project-ID",_Rge_Headline_Projectdata,0))</f>
        <v>0</v>
      </c>
      <c r="E187" s="210" t="str">
        <f aca="false" t="array" ref="E187:E187">INDEX(_Rge_Data_3rd_CY,$B187,E$1)</f>
        <v>Open</v>
      </c>
      <c r="F187" s="199" t="n">
        <f aca="false">INDEX(_Rge_Data_3rd_CY,$B187,F$1)</f>
        <v>0</v>
      </c>
      <c r="G187" s="199" t="n">
        <f aca="false" t="array" ref="G187:G187">INDEX(_Rge_Data_3rd_CY,$B187,G$1)</f>
        <v>0</v>
      </c>
      <c r="H187" s="199" t="n">
        <f aca="false" t="array" ref="H187:H187">INDEX(_Rge_Data_3rd_CY,$B187,H$1)</f>
        <v>0</v>
      </c>
      <c r="I187" s="199" t="n">
        <f aca="false" t="array" ref="I187:I187">INDEX(_Rge_Data_3rd_CY,$B187,I$1)</f>
        <v>0</v>
      </c>
      <c r="J187" s="199" t="n">
        <f aca="false" t="array" ref="J187:J187">INDEX(_Rge_Data_3rd_CY,$B187,J$1)</f>
        <v>0</v>
      </c>
      <c r="K187" s="199" t="n">
        <f aca="false" t="array" ref="K187:K187">INDEX(_Rge_Data_3rd_CY,$B187,K$1)</f>
        <v>0</v>
      </c>
      <c r="L187" s="199" t="n">
        <f aca="false">INDEX(_Rge_Data_3rd_CY,$B187,L$1)</f>
        <v>0</v>
      </c>
      <c r="M187" s="199" t="n">
        <f aca="false" t="array" ref="M187:M187">INDEX(_Rge_Data_3rd_CY,$B187,M$1)</f>
        <v>0</v>
      </c>
      <c r="N187" s="199" t="n">
        <f aca="false" t="array" ref="N187:N187">INDEX(_Rge_Data_3rd_CY,$B187,N$1)</f>
        <v>0</v>
      </c>
      <c r="O187" s="199" t="n">
        <f aca="false">F187-N187</f>
        <v>0</v>
      </c>
      <c r="P187" s="200" t="n">
        <f aca="false">IFERROR(O187/F187,0)</f>
        <v>0</v>
      </c>
      <c r="Q187" s="211" t="str">
        <f aca="false">IF(AND(F187&lt;&gt;0,R187=0),"N","Y")</f>
        <v>Y</v>
      </c>
      <c r="R187" s="202" t="n">
        <f aca="false">INDEX(_Rge_Data_3rd_CY,$B187,R$1)</f>
        <v>0</v>
      </c>
      <c r="S187" s="202" t="n">
        <f aca="false" t="array" ref="S187:S187">INDEX(_Rge_Data_3rd_CY,$B187,S$1)</f>
        <v>0</v>
      </c>
      <c r="T187" s="202" t="n">
        <f aca="false" t="array" ref="T187:T187">INDEX(_Rge_Data_3rd_CY,$B187,T$1)</f>
        <v>0</v>
      </c>
      <c r="U187" s="202" t="n">
        <f aca="false" t="array" ref="U187:U187">INDEX(_Rge_Data_3rd_CY,$B187,U$1)</f>
        <v>0</v>
      </c>
      <c r="V187" s="202" t="n">
        <f aca="false" t="array" ref="V187:V187">INDEX(_Rge_Data_3rd_CY,$B187,V$1)</f>
        <v>0</v>
      </c>
      <c r="W187" s="202" t="n">
        <f aca="false" t="array" ref="W187:W187">INDEX(_Rge_Data_3rd_CY,$B187,W$1)</f>
        <v>0</v>
      </c>
      <c r="X187" s="202" t="n">
        <f aca="false">INDEX(_Rge_Data_3rd_CY,$B187,X$1)</f>
        <v>0</v>
      </c>
      <c r="Y187" s="202" t="n">
        <f aca="false" t="array" ref="Y187:Y187">INDEX(_Rge_Data_3rd_CY,$B187,Y$1)</f>
        <v>0</v>
      </c>
      <c r="Z187" s="202" t="n">
        <f aca="false" t="array" ref="Z187:Z187">INDEX(_Rge_Data_3rd_CY,$B187,Z$1)</f>
        <v>0</v>
      </c>
      <c r="AA187" s="202" t="n">
        <f aca="false">R187-Z187</f>
        <v>0</v>
      </c>
      <c r="AB187" s="203" t="n">
        <f aca="false">IFERROR(AA187/R187,)</f>
        <v>0</v>
      </c>
      <c r="AC187" s="212" t="n">
        <f aca="false">INDEX(_Rge_Data_3rd_CY,$B187,AC$1)</f>
        <v>0</v>
      </c>
      <c r="AD187" s="212" t="n">
        <f aca="false" t="array" ref="AD187:AD187">INDEX(_Rge_Data_3rd_CY,$B187,AD$1)</f>
        <v>0</v>
      </c>
      <c r="AE187" s="212" t="n">
        <f aca="false" t="array" ref="AE187:AE187">INDEX(_Rge_Data_3rd_CY,$B187,AE$1)</f>
        <v>0</v>
      </c>
      <c r="AF187" s="212" t="n">
        <f aca="false" t="array" ref="AF187:AF187">INDEX(_Rge_Data_3rd_CY,$B187,AF$1)</f>
        <v>0</v>
      </c>
      <c r="AG187" s="212" t="n">
        <f aca="false" t="array" ref="AG187:AG187">INDEX(_Rge_Data_3rd_CY,$B187,AG$1)</f>
        <v>0</v>
      </c>
      <c r="AH187" s="212" t="n">
        <f aca="false" t="array" ref="AH187:AH187">INDEX(_Rge_Data_3rd_CY,$B187,AH$1)</f>
        <v>0</v>
      </c>
      <c r="AI187" s="212" t="n">
        <f aca="false">INDEX(_Rge_Data_3rd_CY,$B187,AI$1)</f>
        <v>0</v>
      </c>
      <c r="AJ187" s="212" t="n">
        <f aca="false" t="array" ref="AJ187:AJ187">INDEX(_Rge_Data_3rd_CY,$B187,AJ$1)</f>
        <v>0</v>
      </c>
      <c r="AK187" s="212" t="n">
        <f aca="false" t="array" ref="AK187:AK187">INDEX(_Rge_Data_3rd_CY,$B187,AK$1)</f>
        <v>0</v>
      </c>
      <c r="AL187" s="212" t="n">
        <f aca="false">AK187+AN187+AO187</f>
        <v>0</v>
      </c>
      <c r="AM187" s="213" t="n">
        <f aca="false">IFERROR(AK187/Z187,0)</f>
        <v>0</v>
      </c>
      <c r="AN187" s="214" t="n">
        <f aca="false">IFERROR(IF(AND($E187="OPEN",$AA187&gt;0),$AA187*_SoP*$AM187,IF(AND($E187="CLOSED",$AA187&gt;0),$AA187*_SoL*$AM187,0)),0)</f>
        <v>0</v>
      </c>
      <c r="AO187" s="214" t="n">
        <f aca="false">IFERROR(IF($AA187&lt;0,$AA187*_SoL,0),0)</f>
        <v>0</v>
      </c>
      <c r="AP187" s="215" t="n">
        <f aca="false">AK187+AN187</f>
        <v>0</v>
      </c>
      <c r="AQ187" s="215" t="n">
        <f aca="false">AC187-AO187</f>
        <v>0</v>
      </c>
      <c r="AR187" s="215" t="n">
        <f aca="false">AP187-AQ187</f>
        <v>0</v>
      </c>
      <c r="AS187" s="215" t="n">
        <f aca="false">IF($AR187&gt;=0,$AR187,0)</f>
        <v>0</v>
      </c>
      <c r="AT187" s="215" t="n">
        <f aca="false">IF($AR187&lt;=0,-$AR187,0)</f>
        <v>-0</v>
      </c>
      <c r="AU187" s="214" t="n">
        <f aca="false">IF((R187-AC187)&lt;0,0,R187-AC187)</f>
        <v>0</v>
      </c>
      <c r="AV187" s="214" t="n">
        <f aca="false">IF(AM187&gt;1,0,R187-AM187*R187)</f>
        <v>0</v>
      </c>
      <c r="AW187" s="216"/>
    </row>
    <row r="188" customFormat="false" ht="24.75" hidden="false" customHeight="true" outlineLevel="0" collapsed="false">
      <c r="A188" s="166"/>
      <c r="B188" s="208" t="n">
        <f aca="false">B187+1</f>
        <v>181</v>
      </c>
      <c r="C188" s="166"/>
      <c r="D188" s="209" t="n">
        <f aca="false">INDEX(_Rge_Projectdata_3rd,$B188,MATCH("Project-ID",_Rge_Headline_Projectdata,0))</f>
        <v>0</v>
      </c>
      <c r="E188" s="210" t="str">
        <f aca="false" t="array" ref="E188:E188">INDEX(_Rge_Data_3rd_CY,$B188,E$1)</f>
        <v>Open</v>
      </c>
      <c r="F188" s="199" t="n">
        <f aca="false">INDEX(_Rge_Data_3rd_CY,$B188,F$1)</f>
        <v>0</v>
      </c>
      <c r="G188" s="199" t="n">
        <f aca="false" t="array" ref="G188:G188">INDEX(_Rge_Data_3rd_CY,$B188,G$1)</f>
        <v>0</v>
      </c>
      <c r="H188" s="199" t="n">
        <f aca="false" t="array" ref="H188:H188">INDEX(_Rge_Data_3rd_CY,$B188,H$1)</f>
        <v>0</v>
      </c>
      <c r="I188" s="199" t="n">
        <f aca="false" t="array" ref="I188:I188">INDEX(_Rge_Data_3rd_CY,$B188,I$1)</f>
        <v>0</v>
      </c>
      <c r="J188" s="199" t="n">
        <f aca="false" t="array" ref="J188:J188">INDEX(_Rge_Data_3rd_CY,$B188,J$1)</f>
        <v>0</v>
      </c>
      <c r="K188" s="199" t="n">
        <f aca="false" t="array" ref="K188:K188">INDEX(_Rge_Data_3rd_CY,$B188,K$1)</f>
        <v>0</v>
      </c>
      <c r="L188" s="199" t="n">
        <f aca="false">INDEX(_Rge_Data_3rd_CY,$B188,L$1)</f>
        <v>0</v>
      </c>
      <c r="M188" s="199" t="n">
        <f aca="false" t="array" ref="M188:M188">INDEX(_Rge_Data_3rd_CY,$B188,M$1)</f>
        <v>0</v>
      </c>
      <c r="N188" s="199" t="n">
        <f aca="false" t="array" ref="N188:N188">INDEX(_Rge_Data_3rd_CY,$B188,N$1)</f>
        <v>0</v>
      </c>
      <c r="O188" s="199" t="n">
        <f aca="false">F188-N188</f>
        <v>0</v>
      </c>
      <c r="P188" s="200" t="n">
        <f aca="false">IFERROR(O188/F188,0)</f>
        <v>0</v>
      </c>
      <c r="Q188" s="211" t="str">
        <f aca="false">IF(AND(F188&lt;&gt;0,R188=0),"N","Y")</f>
        <v>Y</v>
      </c>
      <c r="R188" s="202" t="n">
        <f aca="false">INDEX(_Rge_Data_3rd_CY,$B188,R$1)</f>
        <v>0</v>
      </c>
      <c r="S188" s="202" t="n">
        <f aca="false" t="array" ref="S188:S188">INDEX(_Rge_Data_3rd_CY,$B188,S$1)</f>
        <v>0</v>
      </c>
      <c r="T188" s="202" t="n">
        <f aca="false" t="array" ref="T188:T188">INDEX(_Rge_Data_3rd_CY,$B188,T$1)</f>
        <v>0</v>
      </c>
      <c r="U188" s="202" t="n">
        <f aca="false" t="array" ref="U188:U188">INDEX(_Rge_Data_3rd_CY,$B188,U$1)</f>
        <v>0</v>
      </c>
      <c r="V188" s="202" t="n">
        <f aca="false" t="array" ref="V188:V188">INDEX(_Rge_Data_3rd_CY,$B188,V$1)</f>
        <v>0</v>
      </c>
      <c r="W188" s="202" t="n">
        <f aca="false" t="array" ref="W188:W188">INDEX(_Rge_Data_3rd_CY,$B188,W$1)</f>
        <v>0</v>
      </c>
      <c r="X188" s="202" t="n">
        <f aca="false">INDEX(_Rge_Data_3rd_CY,$B188,X$1)</f>
        <v>0</v>
      </c>
      <c r="Y188" s="202" t="n">
        <f aca="false" t="array" ref="Y188:Y188">INDEX(_Rge_Data_3rd_CY,$B188,Y$1)</f>
        <v>0</v>
      </c>
      <c r="Z188" s="202" t="n">
        <f aca="false" t="array" ref="Z188:Z188">INDEX(_Rge_Data_3rd_CY,$B188,Z$1)</f>
        <v>0</v>
      </c>
      <c r="AA188" s="202" t="n">
        <f aca="false">R188-Z188</f>
        <v>0</v>
      </c>
      <c r="AB188" s="203" t="n">
        <f aca="false">IFERROR(AA188/R188,)</f>
        <v>0</v>
      </c>
      <c r="AC188" s="212" t="n">
        <f aca="false">INDEX(_Rge_Data_3rd_CY,$B188,AC$1)</f>
        <v>0</v>
      </c>
      <c r="AD188" s="212" t="n">
        <f aca="false" t="array" ref="AD188:AD188">INDEX(_Rge_Data_3rd_CY,$B188,AD$1)</f>
        <v>0</v>
      </c>
      <c r="AE188" s="212" t="n">
        <f aca="false" t="array" ref="AE188:AE188">INDEX(_Rge_Data_3rd_CY,$B188,AE$1)</f>
        <v>0</v>
      </c>
      <c r="AF188" s="212" t="n">
        <f aca="false" t="array" ref="AF188:AF188">INDEX(_Rge_Data_3rd_CY,$B188,AF$1)</f>
        <v>0</v>
      </c>
      <c r="AG188" s="212" t="n">
        <f aca="false" t="array" ref="AG188:AG188">INDEX(_Rge_Data_3rd_CY,$B188,AG$1)</f>
        <v>0</v>
      </c>
      <c r="AH188" s="212" t="n">
        <f aca="false" t="array" ref="AH188:AH188">INDEX(_Rge_Data_3rd_CY,$B188,AH$1)</f>
        <v>0</v>
      </c>
      <c r="AI188" s="212" t="n">
        <f aca="false">INDEX(_Rge_Data_3rd_CY,$B188,AI$1)</f>
        <v>0</v>
      </c>
      <c r="AJ188" s="212" t="n">
        <f aca="false" t="array" ref="AJ188:AJ188">INDEX(_Rge_Data_3rd_CY,$B188,AJ$1)</f>
        <v>0</v>
      </c>
      <c r="AK188" s="212" t="n">
        <f aca="false" t="array" ref="AK188:AK188">INDEX(_Rge_Data_3rd_CY,$B188,AK$1)</f>
        <v>0</v>
      </c>
      <c r="AL188" s="212" t="n">
        <f aca="false">AK188+AN188+AO188</f>
        <v>0</v>
      </c>
      <c r="AM188" s="213" t="n">
        <f aca="false">IFERROR(AK188/Z188,0)</f>
        <v>0</v>
      </c>
      <c r="AN188" s="214" t="n">
        <f aca="false">IFERROR(IF(AND($E188="OPEN",$AA188&gt;0),$AA188*_SoP*$AM188,IF(AND($E188="CLOSED",$AA188&gt;0),$AA188*_SoL*$AM188,0)),0)</f>
        <v>0</v>
      </c>
      <c r="AO188" s="214" t="n">
        <f aca="false">IFERROR(IF($AA188&lt;0,$AA188*_SoL,0),0)</f>
        <v>0</v>
      </c>
      <c r="AP188" s="215" t="n">
        <f aca="false">AK188+AN188</f>
        <v>0</v>
      </c>
      <c r="AQ188" s="215" t="n">
        <f aca="false">AC188-AO188</f>
        <v>0</v>
      </c>
      <c r="AR188" s="215" t="n">
        <f aca="false">AP188-AQ188</f>
        <v>0</v>
      </c>
      <c r="AS188" s="215" t="n">
        <f aca="false">IF($AR188&gt;=0,$AR188,0)</f>
        <v>0</v>
      </c>
      <c r="AT188" s="215" t="n">
        <f aca="false">IF($AR188&lt;=0,-$AR188,0)</f>
        <v>-0</v>
      </c>
      <c r="AU188" s="214" t="n">
        <f aca="false">IF((R188-AC188)&lt;0,0,R188-AC188)</f>
        <v>0</v>
      </c>
      <c r="AV188" s="214" t="n">
        <f aca="false">IF(AM188&gt;1,0,R188-AM188*R188)</f>
        <v>0</v>
      </c>
      <c r="AW188" s="216"/>
    </row>
    <row r="189" customFormat="false" ht="24.75" hidden="false" customHeight="true" outlineLevel="0" collapsed="false">
      <c r="A189" s="166"/>
      <c r="B189" s="208" t="n">
        <f aca="false">B188+1</f>
        <v>182</v>
      </c>
      <c r="C189" s="166"/>
      <c r="D189" s="209" t="n">
        <f aca="false">INDEX(_Rge_Projectdata_3rd,$B189,MATCH("Project-ID",_Rge_Headline_Projectdata,0))</f>
        <v>0</v>
      </c>
      <c r="E189" s="210" t="str">
        <f aca="false" t="array" ref="E189:E189">INDEX(_Rge_Data_3rd_CY,$B189,E$1)</f>
        <v>Open</v>
      </c>
      <c r="F189" s="199" t="n">
        <f aca="false">INDEX(_Rge_Data_3rd_CY,$B189,F$1)</f>
        <v>0</v>
      </c>
      <c r="G189" s="199" t="n">
        <f aca="false" t="array" ref="G189:G189">INDEX(_Rge_Data_3rd_CY,$B189,G$1)</f>
        <v>0</v>
      </c>
      <c r="H189" s="199" t="n">
        <f aca="false" t="array" ref="H189:H189">INDEX(_Rge_Data_3rd_CY,$B189,H$1)</f>
        <v>0</v>
      </c>
      <c r="I189" s="199" t="n">
        <f aca="false" t="array" ref="I189:I189">INDEX(_Rge_Data_3rd_CY,$B189,I$1)</f>
        <v>0</v>
      </c>
      <c r="J189" s="199" t="n">
        <f aca="false" t="array" ref="J189:J189">INDEX(_Rge_Data_3rd_CY,$B189,J$1)</f>
        <v>0</v>
      </c>
      <c r="K189" s="199" t="n">
        <f aca="false" t="array" ref="K189:K189">INDEX(_Rge_Data_3rd_CY,$B189,K$1)</f>
        <v>0</v>
      </c>
      <c r="L189" s="199" t="n">
        <f aca="false">INDEX(_Rge_Data_3rd_CY,$B189,L$1)</f>
        <v>0</v>
      </c>
      <c r="M189" s="199" t="n">
        <f aca="false" t="array" ref="M189:M189">INDEX(_Rge_Data_3rd_CY,$B189,M$1)</f>
        <v>0</v>
      </c>
      <c r="N189" s="199" t="n">
        <f aca="false" t="array" ref="N189:N189">INDEX(_Rge_Data_3rd_CY,$B189,N$1)</f>
        <v>0</v>
      </c>
      <c r="O189" s="199" t="n">
        <f aca="false">F189-N189</f>
        <v>0</v>
      </c>
      <c r="P189" s="200" t="n">
        <f aca="false">IFERROR(O189/F189,0)</f>
        <v>0</v>
      </c>
      <c r="Q189" s="211" t="str">
        <f aca="false">IF(AND(F189&lt;&gt;0,R189=0),"N","Y")</f>
        <v>Y</v>
      </c>
      <c r="R189" s="202" t="n">
        <f aca="false">INDEX(_Rge_Data_3rd_CY,$B189,R$1)</f>
        <v>0</v>
      </c>
      <c r="S189" s="202" t="n">
        <f aca="false" t="array" ref="S189:S189">INDEX(_Rge_Data_3rd_CY,$B189,S$1)</f>
        <v>0</v>
      </c>
      <c r="T189" s="202" t="n">
        <f aca="false" t="array" ref="T189:T189">INDEX(_Rge_Data_3rd_CY,$B189,T$1)</f>
        <v>0</v>
      </c>
      <c r="U189" s="202" t="n">
        <f aca="false" t="array" ref="U189:U189">INDEX(_Rge_Data_3rd_CY,$B189,U$1)</f>
        <v>0</v>
      </c>
      <c r="V189" s="202" t="n">
        <f aca="false" t="array" ref="V189:V189">INDEX(_Rge_Data_3rd_CY,$B189,V$1)</f>
        <v>0</v>
      </c>
      <c r="W189" s="202" t="n">
        <f aca="false" t="array" ref="W189:W189">INDEX(_Rge_Data_3rd_CY,$B189,W$1)</f>
        <v>0</v>
      </c>
      <c r="X189" s="202" t="n">
        <f aca="false">INDEX(_Rge_Data_3rd_CY,$B189,X$1)</f>
        <v>0</v>
      </c>
      <c r="Y189" s="202" t="n">
        <f aca="false" t="array" ref="Y189:Y189">INDEX(_Rge_Data_3rd_CY,$B189,Y$1)</f>
        <v>0</v>
      </c>
      <c r="Z189" s="202" t="n">
        <f aca="false" t="array" ref="Z189:Z189">INDEX(_Rge_Data_3rd_CY,$B189,Z$1)</f>
        <v>0</v>
      </c>
      <c r="AA189" s="202" t="n">
        <f aca="false">R189-Z189</f>
        <v>0</v>
      </c>
      <c r="AB189" s="203" t="n">
        <f aca="false">IFERROR(AA189/R189,)</f>
        <v>0</v>
      </c>
      <c r="AC189" s="212" t="n">
        <f aca="false">INDEX(_Rge_Data_3rd_CY,$B189,AC$1)</f>
        <v>0</v>
      </c>
      <c r="AD189" s="212" t="n">
        <f aca="false" t="array" ref="AD189:AD189">INDEX(_Rge_Data_3rd_CY,$B189,AD$1)</f>
        <v>0</v>
      </c>
      <c r="AE189" s="212" t="n">
        <f aca="false" t="array" ref="AE189:AE189">INDEX(_Rge_Data_3rd_CY,$B189,AE$1)</f>
        <v>0</v>
      </c>
      <c r="AF189" s="212" t="n">
        <f aca="false" t="array" ref="AF189:AF189">INDEX(_Rge_Data_3rd_CY,$B189,AF$1)</f>
        <v>0</v>
      </c>
      <c r="AG189" s="212" t="n">
        <f aca="false" t="array" ref="AG189:AG189">INDEX(_Rge_Data_3rd_CY,$B189,AG$1)</f>
        <v>0</v>
      </c>
      <c r="AH189" s="212" t="n">
        <f aca="false" t="array" ref="AH189:AH189">INDEX(_Rge_Data_3rd_CY,$B189,AH$1)</f>
        <v>0</v>
      </c>
      <c r="AI189" s="212" t="n">
        <f aca="false">INDEX(_Rge_Data_3rd_CY,$B189,AI$1)</f>
        <v>0</v>
      </c>
      <c r="AJ189" s="212" t="n">
        <f aca="false" t="array" ref="AJ189:AJ189">INDEX(_Rge_Data_3rd_CY,$B189,AJ$1)</f>
        <v>0</v>
      </c>
      <c r="AK189" s="212" t="n">
        <f aca="false" t="array" ref="AK189:AK189">INDEX(_Rge_Data_3rd_CY,$B189,AK$1)</f>
        <v>0</v>
      </c>
      <c r="AL189" s="212" t="n">
        <f aca="false">AK189+AN189+AO189</f>
        <v>0</v>
      </c>
      <c r="AM189" s="213" t="n">
        <f aca="false">IFERROR(AK189/Z189,0)</f>
        <v>0</v>
      </c>
      <c r="AN189" s="214" t="n">
        <f aca="false">IFERROR(IF(AND($E189="OPEN",$AA189&gt;0),$AA189*_SoP*$AM189,IF(AND($E189="CLOSED",$AA189&gt;0),$AA189*_SoL*$AM189,0)),0)</f>
        <v>0</v>
      </c>
      <c r="AO189" s="214" t="n">
        <f aca="false">IFERROR(IF($AA189&lt;0,$AA189*_SoL,0),0)</f>
        <v>0</v>
      </c>
      <c r="AP189" s="215" t="n">
        <f aca="false">AK189+AN189</f>
        <v>0</v>
      </c>
      <c r="AQ189" s="215" t="n">
        <f aca="false">AC189-AO189</f>
        <v>0</v>
      </c>
      <c r="AR189" s="215" t="n">
        <f aca="false">AP189-AQ189</f>
        <v>0</v>
      </c>
      <c r="AS189" s="215" t="n">
        <f aca="false">IF($AR189&gt;=0,$AR189,0)</f>
        <v>0</v>
      </c>
      <c r="AT189" s="215" t="n">
        <f aca="false">IF($AR189&lt;=0,-$AR189,0)</f>
        <v>-0</v>
      </c>
      <c r="AU189" s="214" t="n">
        <f aca="false">IF((R189-AC189)&lt;0,0,R189-AC189)</f>
        <v>0</v>
      </c>
      <c r="AV189" s="214" t="n">
        <f aca="false">IF(AM189&gt;1,0,R189-AM189*R189)</f>
        <v>0</v>
      </c>
      <c r="AW189" s="216"/>
    </row>
    <row r="190" customFormat="false" ht="24.75" hidden="false" customHeight="true" outlineLevel="0" collapsed="false">
      <c r="A190" s="166"/>
      <c r="B190" s="208" t="n">
        <f aca="false">B189+1</f>
        <v>183</v>
      </c>
      <c r="C190" s="166"/>
      <c r="D190" s="209" t="n">
        <f aca="false">INDEX(_Rge_Projectdata_3rd,$B190,MATCH("Project-ID",_Rge_Headline_Projectdata,0))</f>
        <v>0</v>
      </c>
      <c r="E190" s="210" t="str">
        <f aca="false" t="array" ref="E190:E190">INDEX(_Rge_Data_3rd_CY,$B190,E$1)</f>
        <v>Open</v>
      </c>
      <c r="F190" s="199" t="n">
        <f aca="false">INDEX(_Rge_Data_3rd_CY,$B190,F$1)</f>
        <v>0</v>
      </c>
      <c r="G190" s="199" t="n">
        <f aca="false" t="array" ref="G190:G190">INDEX(_Rge_Data_3rd_CY,$B190,G$1)</f>
        <v>0</v>
      </c>
      <c r="H190" s="199" t="n">
        <f aca="false" t="array" ref="H190:H190">INDEX(_Rge_Data_3rd_CY,$B190,H$1)</f>
        <v>0</v>
      </c>
      <c r="I190" s="199" t="n">
        <f aca="false" t="array" ref="I190:I190">INDEX(_Rge_Data_3rd_CY,$B190,I$1)</f>
        <v>0</v>
      </c>
      <c r="J190" s="199" t="n">
        <f aca="false" t="array" ref="J190:J190">INDEX(_Rge_Data_3rd_CY,$B190,J$1)</f>
        <v>0</v>
      </c>
      <c r="K190" s="199" t="n">
        <f aca="false" t="array" ref="K190:K190">INDEX(_Rge_Data_3rd_CY,$B190,K$1)</f>
        <v>0</v>
      </c>
      <c r="L190" s="199" t="n">
        <f aca="false">INDEX(_Rge_Data_3rd_CY,$B190,L$1)</f>
        <v>0</v>
      </c>
      <c r="M190" s="199" t="n">
        <f aca="false" t="array" ref="M190:M190">INDEX(_Rge_Data_3rd_CY,$B190,M$1)</f>
        <v>0</v>
      </c>
      <c r="N190" s="199" t="n">
        <f aca="false" t="array" ref="N190:N190">INDEX(_Rge_Data_3rd_CY,$B190,N$1)</f>
        <v>0</v>
      </c>
      <c r="O190" s="199" t="n">
        <f aca="false">F190-N190</f>
        <v>0</v>
      </c>
      <c r="P190" s="200" t="n">
        <f aca="false">IFERROR(O190/F190,0)</f>
        <v>0</v>
      </c>
      <c r="Q190" s="211" t="str">
        <f aca="false">IF(AND(F190&lt;&gt;0,R190=0),"N","Y")</f>
        <v>Y</v>
      </c>
      <c r="R190" s="202" t="n">
        <f aca="false">INDEX(_Rge_Data_3rd_CY,$B190,R$1)</f>
        <v>0</v>
      </c>
      <c r="S190" s="202" t="n">
        <f aca="false" t="array" ref="S190:S190">INDEX(_Rge_Data_3rd_CY,$B190,S$1)</f>
        <v>0</v>
      </c>
      <c r="T190" s="202" t="n">
        <f aca="false" t="array" ref="T190:T190">INDEX(_Rge_Data_3rd_CY,$B190,T$1)</f>
        <v>0</v>
      </c>
      <c r="U190" s="202" t="n">
        <f aca="false" t="array" ref="U190:U190">INDEX(_Rge_Data_3rd_CY,$B190,U$1)</f>
        <v>0</v>
      </c>
      <c r="V190" s="202" t="n">
        <f aca="false" t="array" ref="V190:V190">INDEX(_Rge_Data_3rd_CY,$B190,V$1)</f>
        <v>0</v>
      </c>
      <c r="W190" s="202" t="n">
        <f aca="false" t="array" ref="W190:W190">INDEX(_Rge_Data_3rd_CY,$B190,W$1)</f>
        <v>0</v>
      </c>
      <c r="X190" s="202" t="n">
        <f aca="false">INDEX(_Rge_Data_3rd_CY,$B190,X$1)</f>
        <v>0</v>
      </c>
      <c r="Y190" s="202" t="n">
        <f aca="false" t="array" ref="Y190:Y190">INDEX(_Rge_Data_3rd_CY,$B190,Y$1)</f>
        <v>0</v>
      </c>
      <c r="Z190" s="202" t="n">
        <f aca="false" t="array" ref="Z190:Z190">INDEX(_Rge_Data_3rd_CY,$B190,Z$1)</f>
        <v>0</v>
      </c>
      <c r="AA190" s="202" t="n">
        <f aca="false">R190-Z190</f>
        <v>0</v>
      </c>
      <c r="AB190" s="203" t="n">
        <f aca="false">IFERROR(AA190/R190,)</f>
        <v>0</v>
      </c>
      <c r="AC190" s="212" t="n">
        <f aca="false">INDEX(_Rge_Data_3rd_CY,$B190,AC$1)</f>
        <v>0</v>
      </c>
      <c r="AD190" s="212" t="n">
        <f aca="false" t="array" ref="AD190:AD190">INDEX(_Rge_Data_3rd_CY,$B190,AD$1)</f>
        <v>0</v>
      </c>
      <c r="AE190" s="212" t="n">
        <f aca="false" t="array" ref="AE190:AE190">INDEX(_Rge_Data_3rd_CY,$B190,AE$1)</f>
        <v>0</v>
      </c>
      <c r="AF190" s="212" t="n">
        <f aca="false" t="array" ref="AF190:AF190">INDEX(_Rge_Data_3rd_CY,$B190,AF$1)</f>
        <v>0</v>
      </c>
      <c r="AG190" s="212" t="n">
        <f aca="false" t="array" ref="AG190:AG190">INDEX(_Rge_Data_3rd_CY,$B190,AG$1)</f>
        <v>0</v>
      </c>
      <c r="AH190" s="212" t="n">
        <f aca="false" t="array" ref="AH190:AH190">INDEX(_Rge_Data_3rd_CY,$B190,AH$1)</f>
        <v>0</v>
      </c>
      <c r="AI190" s="212" t="n">
        <f aca="false">INDEX(_Rge_Data_3rd_CY,$B190,AI$1)</f>
        <v>0</v>
      </c>
      <c r="AJ190" s="212" t="n">
        <f aca="false" t="array" ref="AJ190:AJ190">INDEX(_Rge_Data_3rd_CY,$B190,AJ$1)</f>
        <v>0</v>
      </c>
      <c r="AK190" s="212" t="n">
        <f aca="false" t="array" ref="AK190:AK190">INDEX(_Rge_Data_3rd_CY,$B190,AK$1)</f>
        <v>0</v>
      </c>
      <c r="AL190" s="212" t="n">
        <f aca="false">AK190+AN190+AO190</f>
        <v>0</v>
      </c>
      <c r="AM190" s="213" t="n">
        <f aca="false">IFERROR(AK190/Z190,0)</f>
        <v>0</v>
      </c>
      <c r="AN190" s="214" t="n">
        <f aca="false">IFERROR(IF(AND($E190="OPEN",$AA190&gt;0),$AA190*_SoP*$AM190,IF(AND($E190="CLOSED",$AA190&gt;0),$AA190*_SoL*$AM190,0)),0)</f>
        <v>0</v>
      </c>
      <c r="AO190" s="214" t="n">
        <f aca="false">IFERROR(IF($AA190&lt;0,$AA190*_SoL,0),0)</f>
        <v>0</v>
      </c>
      <c r="AP190" s="215" t="n">
        <f aca="false">AK190+AN190</f>
        <v>0</v>
      </c>
      <c r="AQ190" s="215" t="n">
        <f aca="false">AC190-AO190</f>
        <v>0</v>
      </c>
      <c r="AR190" s="215" t="n">
        <f aca="false">AP190-AQ190</f>
        <v>0</v>
      </c>
      <c r="AS190" s="215" t="n">
        <f aca="false">IF($AR190&gt;=0,$AR190,0)</f>
        <v>0</v>
      </c>
      <c r="AT190" s="215" t="n">
        <f aca="false">IF($AR190&lt;=0,-$AR190,0)</f>
        <v>-0</v>
      </c>
      <c r="AU190" s="214" t="n">
        <f aca="false">IF((R190-AC190)&lt;0,0,R190-AC190)</f>
        <v>0</v>
      </c>
      <c r="AV190" s="214" t="n">
        <f aca="false">IF(AM190&gt;1,0,R190-AM190*R190)</f>
        <v>0</v>
      </c>
      <c r="AW190" s="216"/>
    </row>
    <row r="191" customFormat="false" ht="24.75" hidden="false" customHeight="true" outlineLevel="0" collapsed="false">
      <c r="A191" s="166"/>
      <c r="B191" s="208" t="n">
        <f aca="false">B190+1</f>
        <v>184</v>
      </c>
      <c r="C191" s="166"/>
      <c r="D191" s="209" t="n">
        <f aca="false">INDEX(_Rge_Projectdata_3rd,$B191,MATCH("Project-ID",_Rge_Headline_Projectdata,0))</f>
        <v>0</v>
      </c>
      <c r="E191" s="210" t="str">
        <f aca="false" t="array" ref="E191:E191">INDEX(_Rge_Data_3rd_CY,$B191,E$1)</f>
        <v>Open</v>
      </c>
      <c r="F191" s="199" t="n">
        <f aca="false">INDEX(_Rge_Data_3rd_CY,$B191,F$1)</f>
        <v>0</v>
      </c>
      <c r="G191" s="199" t="n">
        <f aca="false" t="array" ref="G191:G191">INDEX(_Rge_Data_3rd_CY,$B191,G$1)</f>
        <v>0</v>
      </c>
      <c r="H191" s="199" t="n">
        <f aca="false" t="array" ref="H191:H191">INDEX(_Rge_Data_3rd_CY,$B191,H$1)</f>
        <v>0</v>
      </c>
      <c r="I191" s="199" t="n">
        <f aca="false" t="array" ref="I191:I191">INDEX(_Rge_Data_3rd_CY,$B191,I$1)</f>
        <v>0</v>
      </c>
      <c r="J191" s="199" t="n">
        <f aca="false" t="array" ref="J191:J191">INDEX(_Rge_Data_3rd_CY,$B191,J$1)</f>
        <v>0</v>
      </c>
      <c r="K191" s="199" t="n">
        <f aca="false" t="array" ref="K191:K191">INDEX(_Rge_Data_3rd_CY,$B191,K$1)</f>
        <v>0</v>
      </c>
      <c r="L191" s="199" t="n">
        <f aca="false">INDEX(_Rge_Data_3rd_CY,$B191,L$1)</f>
        <v>0</v>
      </c>
      <c r="M191" s="199" t="n">
        <f aca="false" t="array" ref="M191:M191">INDEX(_Rge_Data_3rd_CY,$B191,M$1)</f>
        <v>0</v>
      </c>
      <c r="N191" s="199" t="n">
        <f aca="false" t="array" ref="N191:N191">INDEX(_Rge_Data_3rd_CY,$B191,N$1)</f>
        <v>0</v>
      </c>
      <c r="O191" s="199" t="n">
        <f aca="false">F191-N191</f>
        <v>0</v>
      </c>
      <c r="P191" s="200" t="n">
        <f aca="false">IFERROR(O191/F191,0)</f>
        <v>0</v>
      </c>
      <c r="Q191" s="211" t="str">
        <f aca="false">IF(AND(F191&lt;&gt;0,R191=0),"N","Y")</f>
        <v>Y</v>
      </c>
      <c r="R191" s="202" t="n">
        <f aca="false">INDEX(_Rge_Data_3rd_CY,$B191,R$1)</f>
        <v>0</v>
      </c>
      <c r="S191" s="202" t="n">
        <f aca="false" t="array" ref="S191:S191">INDEX(_Rge_Data_3rd_CY,$B191,S$1)</f>
        <v>0</v>
      </c>
      <c r="T191" s="202" t="n">
        <f aca="false" t="array" ref="T191:T191">INDEX(_Rge_Data_3rd_CY,$B191,T$1)</f>
        <v>0</v>
      </c>
      <c r="U191" s="202" t="n">
        <f aca="false" t="array" ref="U191:U191">INDEX(_Rge_Data_3rd_CY,$B191,U$1)</f>
        <v>0</v>
      </c>
      <c r="V191" s="202" t="n">
        <f aca="false" t="array" ref="V191:V191">INDEX(_Rge_Data_3rd_CY,$B191,V$1)</f>
        <v>0</v>
      </c>
      <c r="W191" s="202" t="n">
        <f aca="false" t="array" ref="W191:W191">INDEX(_Rge_Data_3rd_CY,$B191,W$1)</f>
        <v>0</v>
      </c>
      <c r="X191" s="202" t="n">
        <f aca="false">INDEX(_Rge_Data_3rd_CY,$B191,X$1)</f>
        <v>0</v>
      </c>
      <c r="Y191" s="202" t="n">
        <f aca="false" t="array" ref="Y191:Y191">INDEX(_Rge_Data_3rd_CY,$B191,Y$1)</f>
        <v>0</v>
      </c>
      <c r="Z191" s="202" t="n">
        <f aca="false" t="array" ref="Z191:Z191">INDEX(_Rge_Data_3rd_CY,$B191,Z$1)</f>
        <v>0</v>
      </c>
      <c r="AA191" s="202" t="n">
        <f aca="false">R191-Z191</f>
        <v>0</v>
      </c>
      <c r="AB191" s="203" t="n">
        <f aca="false">IFERROR(AA191/R191,)</f>
        <v>0</v>
      </c>
      <c r="AC191" s="212" t="n">
        <f aca="false">INDEX(_Rge_Data_3rd_CY,$B191,AC$1)</f>
        <v>0</v>
      </c>
      <c r="AD191" s="212" t="n">
        <f aca="false" t="array" ref="AD191:AD191">INDEX(_Rge_Data_3rd_CY,$B191,AD$1)</f>
        <v>0</v>
      </c>
      <c r="AE191" s="212" t="n">
        <f aca="false" t="array" ref="AE191:AE191">INDEX(_Rge_Data_3rd_CY,$B191,AE$1)</f>
        <v>0</v>
      </c>
      <c r="AF191" s="212" t="n">
        <f aca="false" t="array" ref="AF191:AF191">INDEX(_Rge_Data_3rd_CY,$B191,AF$1)</f>
        <v>0</v>
      </c>
      <c r="AG191" s="212" t="n">
        <f aca="false" t="array" ref="AG191:AG191">INDEX(_Rge_Data_3rd_CY,$B191,AG$1)</f>
        <v>0</v>
      </c>
      <c r="AH191" s="212" t="n">
        <f aca="false" t="array" ref="AH191:AH191">INDEX(_Rge_Data_3rd_CY,$B191,AH$1)</f>
        <v>0</v>
      </c>
      <c r="AI191" s="212" t="n">
        <f aca="false">INDEX(_Rge_Data_3rd_CY,$B191,AI$1)</f>
        <v>0</v>
      </c>
      <c r="AJ191" s="212" t="n">
        <f aca="false" t="array" ref="AJ191:AJ191">INDEX(_Rge_Data_3rd_CY,$B191,AJ$1)</f>
        <v>0</v>
      </c>
      <c r="AK191" s="212" t="n">
        <f aca="false" t="array" ref="AK191:AK191">INDEX(_Rge_Data_3rd_CY,$B191,AK$1)</f>
        <v>0</v>
      </c>
      <c r="AL191" s="212" t="n">
        <f aca="false">AK191+AN191+AO191</f>
        <v>0</v>
      </c>
      <c r="AM191" s="213" t="n">
        <f aca="false">IFERROR(AK191/Z191,0)</f>
        <v>0</v>
      </c>
      <c r="AN191" s="214" t="n">
        <f aca="false">IFERROR(IF(AND($E191="OPEN",$AA191&gt;0),$AA191*_SoP*$AM191,IF(AND($E191="CLOSED",$AA191&gt;0),$AA191*_SoL*$AM191,0)),0)</f>
        <v>0</v>
      </c>
      <c r="AO191" s="214" t="n">
        <f aca="false">IFERROR(IF($AA191&lt;0,$AA191*_SoL,0),0)</f>
        <v>0</v>
      </c>
      <c r="AP191" s="215" t="n">
        <f aca="false">AK191+AN191</f>
        <v>0</v>
      </c>
      <c r="AQ191" s="215" t="n">
        <f aca="false">AC191-AO191</f>
        <v>0</v>
      </c>
      <c r="AR191" s="215" t="n">
        <f aca="false">AP191-AQ191</f>
        <v>0</v>
      </c>
      <c r="AS191" s="215" t="n">
        <f aca="false">IF($AR191&gt;=0,$AR191,0)</f>
        <v>0</v>
      </c>
      <c r="AT191" s="215" t="n">
        <f aca="false">IF($AR191&lt;=0,-$AR191,0)</f>
        <v>-0</v>
      </c>
      <c r="AU191" s="214" t="n">
        <f aca="false">IF((R191-AC191)&lt;0,0,R191-AC191)</f>
        <v>0</v>
      </c>
      <c r="AV191" s="214" t="n">
        <f aca="false">IF(AM191&gt;1,0,R191-AM191*R191)</f>
        <v>0</v>
      </c>
      <c r="AW191" s="216"/>
    </row>
    <row r="192" customFormat="false" ht="24.75" hidden="false" customHeight="true" outlineLevel="0" collapsed="false">
      <c r="A192" s="166"/>
      <c r="B192" s="208" t="n">
        <f aca="false">B191+1</f>
        <v>185</v>
      </c>
      <c r="C192" s="166"/>
      <c r="D192" s="209" t="n">
        <f aca="false">INDEX(_Rge_Projectdata_3rd,$B192,MATCH("Project-ID",_Rge_Headline_Projectdata,0))</f>
        <v>0</v>
      </c>
      <c r="E192" s="210" t="str">
        <f aca="false" t="array" ref="E192:E192">INDEX(_Rge_Data_3rd_CY,$B192,E$1)</f>
        <v>Open</v>
      </c>
      <c r="F192" s="199" t="n">
        <f aca="false">INDEX(_Rge_Data_3rd_CY,$B192,F$1)</f>
        <v>0</v>
      </c>
      <c r="G192" s="199" t="n">
        <f aca="false" t="array" ref="G192:G192">INDEX(_Rge_Data_3rd_CY,$B192,G$1)</f>
        <v>0</v>
      </c>
      <c r="H192" s="199" t="n">
        <f aca="false" t="array" ref="H192:H192">INDEX(_Rge_Data_3rd_CY,$B192,H$1)</f>
        <v>0</v>
      </c>
      <c r="I192" s="199" t="n">
        <f aca="false" t="array" ref="I192:I192">INDEX(_Rge_Data_3rd_CY,$B192,I$1)</f>
        <v>0</v>
      </c>
      <c r="J192" s="199" t="n">
        <f aca="false" t="array" ref="J192:J192">INDEX(_Rge_Data_3rd_CY,$B192,J$1)</f>
        <v>0</v>
      </c>
      <c r="K192" s="199" t="n">
        <f aca="false" t="array" ref="K192:K192">INDEX(_Rge_Data_3rd_CY,$B192,K$1)</f>
        <v>0</v>
      </c>
      <c r="L192" s="199" t="n">
        <f aca="false">INDEX(_Rge_Data_3rd_CY,$B192,L$1)</f>
        <v>0</v>
      </c>
      <c r="M192" s="199" t="n">
        <f aca="false" t="array" ref="M192:M192">INDEX(_Rge_Data_3rd_CY,$B192,M$1)</f>
        <v>0</v>
      </c>
      <c r="N192" s="199" t="n">
        <f aca="false" t="array" ref="N192:N192">INDEX(_Rge_Data_3rd_CY,$B192,N$1)</f>
        <v>0</v>
      </c>
      <c r="O192" s="199" t="n">
        <f aca="false">F192-N192</f>
        <v>0</v>
      </c>
      <c r="P192" s="200" t="n">
        <f aca="false">IFERROR(O192/F192,0)</f>
        <v>0</v>
      </c>
      <c r="Q192" s="211" t="str">
        <f aca="false">IF(AND(F192&lt;&gt;0,R192=0),"N","Y")</f>
        <v>Y</v>
      </c>
      <c r="R192" s="202" t="n">
        <f aca="false">INDEX(_Rge_Data_3rd_CY,$B192,R$1)</f>
        <v>0</v>
      </c>
      <c r="S192" s="202" t="n">
        <f aca="false" t="array" ref="S192:S192">INDEX(_Rge_Data_3rd_CY,$B192,S$1)</f>
        <v>0</v>
      </c>
      <c r="T192" s="202" t="n">
        <f aca="false" t="array" ref="T192:T192">INDEX(_Rge_Data_3rd_CY,$B192,T$1)</f>
        <v>0</v>
      </c>
      <c r="U192" s="202" t="n">
        <f aca="false" t="array" ref="U192:U192">INDEX(_Rge_Data_3rd_CY,$B192,U$1)</f>
        <v>0</v>
      </c>
      <c r="V192" s="202" t="n">
        <f aca="false" t="array" ref="V192:V192">INDEX(_Rge_Data_3rd_CY,$B192,V$1)</f>
        <v>0</v>
      </c>
      <c r="W192" s="202" t="n">
        <f aca="false" t="array" ref="W192:W192">INDEX(_Rge_Data_3rd_CY,$B192,W$1)</f>
        <v>0</v>
      </c>
      <c r="X192" s="202" t="n">
        <f aca="false">INDEX(_Rge_Data_3rd_CY,$B192,X$1)</f>
        <v>0</v>
      </c>
      <c r="Y192" s="202" t="n">
        <f aca="false" t="array" ref="Y192:Y192">INDEX(_Rge_Data_3rd_CY,$B192,Y$1)</f>
        <v>0</v>
      </c>
      <c r="Z192" s="202" t="n">
        <f aca="false" t="array" ref="Z192:Z192">INDEX(_Rge_Data_3rd_CY,$B192,Z$1)</f>
        <v>0</v>
      </c>
      <c r="AA192" s="202" t="n">
        <f aca="false">R192-Z192</f>
        <v>0</v>
      </c>
      <c r="AB192" s="203" t="n">
        <f aca="false">IFERROR(AA192/R192,)</f>
        <v>0</v>
      </c>
      <c r="AC192" s="212" t="n">
        <f aca="false">INDEX(_Rge_Data_3rd_CY,$B192,AC$1)</f>
        <v>0</v>
      </c>
      <c r="AD192" s="212" t="n">
        <f aca="false" t="array" ref="AD192:AD192">INDEX(_Rge_Data_3rd_CY,$B192,AD$1)</f>
        <v>0</v>
      </c>
      <c r="AE192" s="212" t="n">
        <f aca="false" t="array" ref="AE192:AE192">INDEX(_Rge_Data_3rd_CY,$B192,AE$1)</f>
        <v>0</v>
      </c>
      <c r="AF192" s="212" t="n">
        <f aca="false" t="array" ref="AF192:AF192">INDEX(_Rge_Data_3rd_CY,$B192,AF$1)</f>
        <v>0</v>
      </c>
      <c r="AG192" s="212" t="n">
        <f aca="false" t="array" ref="AG192:AG192">INDEX(_Rge_Data_3rd_CY,$B192,AG$1)</f>
        <v>0</v>
      </c>
      <c r="AH192" s="212" t="n">
        <f aca="false" t="array" ref="AH192:AH192">INDEX(_Rge_Data_3rd_CY,$B192,AH$1)</f>
        <v>0</v>
      </c>
      <c r="AI192" s="212" t="n">
        <f aca="false">INDEX(_Rge_Data_3rd_CY,$B192,AI$1)</f>
        <v>0</v>
      </c>
      <c r="AJ192" s="212" t="n">
        <f aca="false" t="array" ref="AJ192:AJ192">INDEX(_Rge_Data_3rd_CY,$B192,AJ$1)</f>
        <v>0</v>
      </c>
      <c r="AK192" s="212" t="n">
        <f aca="false" t="array" ref="AK192:AK192">INDEX(_Rge_Data_3rd_CY,$B192,AK$1)</f>
        <v>0</v>
      </c>
      <c r="AL192" s="212" t="n">
        <f aca="false">AK192+AN192+AO192</f>
        <v>0</v>
      </c>
      <c r="AM192" s="213" t="n">
        <f aca="false">IFERROR(AK192/Z192,0)</f>
        <v>0</v>
      </c>
      <c r="AN192" s="214" t="n">
        <f aca="false">IFERROR(IF(AND($E192="OPEN",$AA192&gt;0),$AA192*_SoP*$AM192,IF(AND($E192="CLOSED",$AA192&gt;0),$AA192*_SoL*$AM192,0)),0)</f>
        <v>0</v>
      </c>
      <c r="AO192" s="214" t="n">
        <f aca="false">IFERROR(IF($AA192&lt;0,$AA192*_SoL,0),0)</f>
        <v>0</v>
      </c>
      <c r="AP192" s="215" t="n">
        <f aca="false">AK192+AN192</f>
        <v>0</v>
      </c>
      <c r="AQ192" s="215" t="n">
        <f aca="false">AC192-AO192</f>
        <v>0</v>
      </c>
      <c r="AR192" s="215" t="n">
        <f aca="false">AP192-AQ192</f>
        <v>0</v>
      </c>
      <c r="AS192" s="215" t="n">
        <f aca="false">IF($AR192&gt;=0,$AR192,0)</f>
        <v>0</v>
      </c>
      <c r="AT192" s="215" t="n">
        <f aca="false">IF($AR192&lt;=0,-$AR192,0)</f>
        <v>-0</v>
      </c>
      <c r="AU192" s="214" t="n">
        <f aca="false">IF((R192-AC192)&lt;0,0,R192-AC192)</f>
        <v>0</v>
      </c>
      <c r="AV192" s="214" t="n">
        <f aca="false">IF(AM192&gt;1,0,R192-AM192*R192)</f>
        <v>0</v>
      </c>
      <c r="AW192" s="216"/>
    </row>
    <row r="193" customFormat="false" ht="24.75" hidden="false" customHeight="true" outlineLevel="0" collapsed="false">
      <c r="A193" s="166"/>
      <c r="B193" s="208" t="n">
        <f aca="false">B192+1</f>
        <v>186</v>
      </c>
      <c r="C193" s="166"/>
      <c r="D193" s="209" t="n">
        <f aca="false">INDEX(_Rge_Projectdata_3rd,$B193,MATCH("Project-ID",_Rge_Headline_Projectdata,0))</f>
        <v>0</v>
      </c>
      <c r="E193" s="210" t="str">
        <f aca="false" t="array" ref="E193:E193">INDEX(_Rge_Data_3rd_CY,$B193,E$1)</f>
        <v>Open</v>
      </c>
      <c r="F193" s="199" t="n">
        <f aca="false">INDEX(_Rge_Data_3rd_CY,$B193,F$1)</f>
        <v>0</v>
      </c>
      <c r="G193" s="199" t="n">
        <f aca="false" t="array" ref="G193:G193">INDEX(_Rge_Data_3rd_CY,$B193,G$1)</f>
        <v>0</v>
      </c>
      <c r="H193" s="199" t="n">
        <f aca="false" t="array" ref="H193:H193">INDEX(_Rge_Data_3rd_CY,$B193,H$1)</f>
        <v>0</v>
      </c>
      <c r="I193" s="199" t="n">
        <f aca="false" t="array" ref="I193:I193">INDEX(_Rge_Data_3rd_CY,$B193,I$1)</f>
        <v>0</v>
      </c>
      <c r="J193" s="199" t="n">
        <f aca="false" t="array" ref="J193:J193">INDEX(_Rge_Data_3rd_CY,$B193,J$1)</f>
        <v>0</v>
      </c>
      <c r="K193" s="199" t="n">
        <f aca="false" t="array" ref="K193:K193">INDEX(_Rge_Data_3rd_CY,$B193,K$1)</f>
        <v>0</v>
      </c>
      <c r="L193" s="199" t="n">
        <f aca="false">INDEX(_Rge_Data_3rd_CY,$B193,L$1)</f>
        <v>0</v>
      </c>
      <c r="M193" s="199" t="n">
        <f aca="false" t="array" ref="M193:M193">INDEX(_Rge_Data_3rd_CY,$B193,M$1)</f>
        <v>0</v>
      </c>
      <c r="N193" s="199" t="n">
        <f aca="false" t="array" ref="N193:N193">INDEX(_Rge_Data_3rd_CY,$B193,N$1)</f>
        <v>0</v>
      </c>
      <c r="O193" s="199" t="n">
        <f aca="false">F193-N193</f>
        <v>0</v>
      </c>
      <c r="P193" s="200" t="n">
        <f aca="false">IFERROR(O193/F193,0)</f>
        <v>0</v>
      </c>
      <c r="Q193" s="211" t="str">
        <f aca="false">IF(AND(F193&lt;&gt;0,R193=0),"N","Y")</f>
        <v>Y</v>
      </c>
      <c r="R193" s="202" t="n">
        <f aca="false">INDEX(_Rge_Data_3rd_CY,$B193,R$1)</f>
        <v>0</v>
      </c>
      <c r="S193" s="202" t="n">
        <f aca="false" t="array" ref="S193:S193">INDEX(_Rge_Data_3rd_CY,$B193,S$1)</f>
        <v>0</v>
      </c>
      <c r="T193" s="202" t="n">
        <f aca="false" t="array" ref="T193:T193">INDEX(_Rge_Data_3rd_CY,$B193,T$1)</f>
        <v>0</v>
      </c>
      <c r="U193" s="202" t="n">
        <f aca="false" t="array" ref="U193:U193">INDEX(_Rge_Data_3rd_CY,$B193,U$1)</f>
        <v>0</v>
      </c>
      <c r="V193" s="202" t="n">
        <f aca="false" t="array" ref="V193:V193">INDEX(_Rge_Data_3rd_CY,$B193,V$1)</f>
        <v>0</v>
      </c>
      <c r="W193" s="202" t="n">
        <f aca="false" t="array" ref="W193:W193">INDEX(_Rge_Data_3rd_CY,$B193,W$1)</f>
        <v>0</v>
      </c>
      <c r="X193" s="202" t="n">
        <f aca="false">INDEX(_Rge_Data_3rd_CY,$B193,X$1)</f>
        <v>0</v>
      </c>
      <c r="Y193" s="202" t="n">
        <f aca="false" t="array" ref="Y193:Y193">INDEX(_Rge_Data_3rd_CY,$B193,Y$1)</f>
        <v>0</v>
      </c>
      <c r="Z193" s="202" t="n">
        <f aca="false" t="array" ref="Z193:Z193">INDEX(_Rge_Data_3rd_CY,$B193,Z$1)</f>
        <v>0</v>
      </c>
      <c r="AA193" s="202" t="n">
        <f aca="false">R193-Z193</f>
        <v>0</v>
      </c>
      <c r="AB193" s="203" t="n">
        <f aca="false">IFERROR(AA193/R193,)</f>
        <v>0</v>
      </c>
      <c r="AC193" s="212" t="n">
        <f aca="false">INDEX(_Rge_Data_3rd_CY,$B193,AC$1)</f>
        <v>0</v>
      </c>
      <c r="AD193" s="212" t="n">
        <f aca="false" t="array" ref="AD193:AD193">INDEX(_Rge_Data_3rd_CY,$B193,AD$1)</f>
        <v>0</v>
      </c>
      <c r="AE193" s="212" t="n">
        <f aca="false" t="array" ref="AE193:AE193">INDEX(_Rge_Data_3rd_CY,$B193,AE$1)</f>
        <v>0</v>
      </c>
      <c r="AF193" s="212" t="n">
        <f aca="false" t="array" ref="AF193:AF193">INDEX(_Rge_Data_3rd_CY,$B193,AF$1)</f>
        <v>0</v>
      </c>
      <c r="AG193" s="212" t="n">
        <f aca="false" t="array" ref="AG193:AG193">INDEX(_Rge_Data_3rd_CY,$B193,AG$1)</f>
        <v>0</v>
      </c>
      <c r="AH193" s="212" t="n">
        <f aca="false" t="array" ref="AH193:AH193">INDEX(_Rge_Data_3rd_CY,$B193,AH$1)</f>
        <v>0</v>
      </c>
      <c r="AI193" s="212" t="n">
        <f aca="false">INDEX(_Rge_Data_3rd_CY,$B193,AI$1)</f>
        <v>0</v>
      </c>
      <c r="AJ193" s="212" t="n">
        <f aca="false" t="array" ref="AJ193:AJ193">INDEX(_Rge_Data_3rd_CY,$B193,AJ$1)</f>
        <v>0</v>
      </c>
      <c r="AK193" s="212" t="n">
        <f aca="false" t="array" ref="AK193:AK193">INDEX(_Rge_Data_3rd_CY,$B193,AK$1)</f>
        <v>0</v>
      </c>
      <c r="AL193" s="212" t="n">
        <f aca="false">AK193+AN193+AO193</f>
        <v>0</v>
      </c>
      <c r="AM193" s="213" t="n">
        <f aca="false">IFERROR(AK193/Z193,0)</f>
        <v>0</v>
      </c>
      <c r="AN193" s="214" t="n">
        <f aca="false">IFERROR(IF(AND($E193="OPEN",$AA193&gt;0),$AA193*_SoP*$AM193,IF(AND($E193="CLOSED",$AA193&gt;0),$AA193*_SoL*$AM193,0)),0)</f>
        <v>0</v>
      </c>
      <c r="AO193" s="214" t="n">
        <f aca="false">IFERROR(IF($AA193&lt;0,$AA193*_SoL,0),0)</f>
        <v>0</v>
      </c>
      <c r="AP193" s="215" t="n">
        <f aca="false">AK193+AN193</f>
        <v>0</v>
      </c>
      <c r="AQ193" s="215" t="n">
        <f aca="false">AC193-AO193</f>
        <v>0</v>
      </c>
      <c r="AR193" s="215" t="n">
        <f aca="false">AP193-AQ193</f>
        <v>0</v>
      </c>
      <c r="AS193" s="215" t="n">
        <f aca="false">IF($AR193&gt;=0,$AR193,0)</f>
        <v>0</v>
      </c>
      <c r="AT193" s="215" t="n">
        <f aca="false">IF($AR193&lt;=0,-$AR193,0)</f>
        <v>-0</v>
      </c>
      <c r="AU193" s="214" t="n">
        <f aca="false">IF((R193-AC193)&lt;0,0,R193-AC193)</f>
        <v>0</v>
      </c>
      <c r="AV193" s="214" t="n">
        <f aca="false">IF(AM193&gt;1,0,R193-AM193*R193)</f>
        <v>0</v>
      </c>
      <c r="AW193" s="216"/>
    </row>
    <row r="194" customFormat="false" ht="24.75" hidden="false" customHeight="true" outlineLevel="0" collapsed="false">
      <c r="A194" s="166"/>
      <c r="B194" s="208" t="n">
        <f aca="false">B193+1</f>
        <v>187</v>
      </c>
      <c r="C194" s="166"/>
      <c r="D194" s="209" t="n">
        <f aca="false">INDEX(_Rge_Projectdata_3rd,$B194,MATCH("Project-ID",_Rge_Headline_Projectdata,0))</f>
        <v>0</v>
      </c>
      <c r="E194" s="210" t="str">
        <f aca="false" t="array" ref="E194:E194">INDEX(_Rge_Data_3rd_CY,$B194,E$1)</f>
        <v>Open</v>
      </c>
      <c r="F194" s="199" t="n">
        <f aca="false">INDEX(_Rge_Data_3rd_CY,$B194,F$1)</f>
        <v>0</v>
      </c>
      <c r="G194" s="199" t="n">
        <f aca="false" t="array" ref="G194:G194">INDEX(_Rge_Data_3rd_CY,$B194,G$1)</f>
        <v>0</v>
      </c>
      <c r="H194" s="199" t="n">
        <f aca="false" t="array" ref="H194:H194">INDEX(_Rge_Data_3rd_CY,$B194,H$1)</f>
        <v>0</v>
      </c>
      <c r="I194" s="199" t="n">
        <f aca="false" t="array" ref="I194:I194">INDEX(_Rge_Data_3rd_CY,$B194,I$1)</f>
        <v>0</v>
      </c>
      <c r="J194" s="199" t="n">
        <f aca="false" t="array" ref="J194:J194">INDEX(_Rge_Data_3rd_CY,$B194,J$1)</f>
        <v>0</v>
      </c>
      <c r="K194" s="199" t="n">
        <f aca="false" t="array" ref="K194:K194">INDEX(_Rge_Data_3rd_CY,$B194,K$1)</f>
        <v>0</v>
      </c>
      <c r="L194" s="199" t="n">
        <f aca="false">INDEX(_Rge_Data_3rd_CY,$B194,L$1)</f>
        <v>0</v>
      </c>
      <c r="M194" s="199" t="n">
        <f aca="false" t="array" ref="M194:M194">INDEX(_Rge_Data_3rd_CY,$B194,M$1)</f>
        <v>0</v>
      </c>
      <c r="N194" s="199" t="n">
        <f aca="false" t="array" ref="N194:N194">INDEX(_Rge_Data_3rd_CY,$B194,N$1)</f>
        <v>0</v>
      </c>
      <c r="O194" s="199" t="n">
        <f aca="false">F194-N194</f>
        <v>0</v>
      </c>
      <c r="P194" s="200" t="n">
        <f aca="false">IFERROR(O194/F194,0)</f>
        <v>0</v>
      </c>
      <c r="Q194" s="211" t="str">
        <f aca="false">IF(AND(F194&lt;&gt;0,R194=0),"N","Y")</f>
        <v>Y</v>
      </c>
      <c r="R194" s="202" t="n">
        <f aca="false">INDEX(_Rge_Data_3rd_CY,$B194,R$1)</f>
        <v>0</v>
      </c>
      <c r="S194" s="202" t="n">
        <f aca="false" t="array" ref="S194:S194">INDEX(_Rge_Data_3rd_CY,$B194,S$1)</f>
        <v>0</v>
      </c>
      <c r="T194" s="202" t="n">
        <f aca="false" t="array" ref="T194:T194">INDEX(_Rge_Data_3rd_CY,$B194,T$1)</f>
        <v>0</v>
      </c>
      <c r="U194" s="202" t="n">
        <f aca="false" t="array" ref="U194:U194">INDEX(_Rge_Data_3rd_CY,$B194,U$1)</f>
        <v>0</v>
      </c>
      <c r="V194" s="202" t="n">
        <f aca="false" t="array" ref="V194:V194">INDEX(_Rge_Data_3rd_CY,$B194,V$1)</f>
        <v>0</v>
      </c>
      <c r="W194" s="202" t="n">
        <f aca="false" t="array" ref="W194:W194">INDEX(_Rge_Data_3rd_CY,$B194,W$1)</f>
        <v>0</v>
      </c>
      <c r="X194" s="202" t="n">
        <f aca="false">INDEX(_Rge_Data_3rd_CY,$B194,X$1)</f>
        <v>0</v>
      </c>
      <c r="Y194" s="202" t="n">
        <f aca="false" t="array" ref="Y194:Y194">INDEX(_Rge_Data_3rd_CY,$B194,Y$1)</f>
        <v>0</v>
      </c>
      <c r="Z194" s="202" t="n">
        <f aca="false" t="array" ref="Z194:Z194">INDEX(_Rge_Data_3rd_CY,$B194,Z$1)</f>
        <v>0</v>
      </c>
      <c r="AA194" s="202" t="n">
        <f aca="false">R194-Z194</f>
        <v>0</v>
      </c>
      <c r="AB194" s="203" t="n">
        <f aca="false">IFERROR(AA194/R194,)</f>
        <v>0</v>
      </c>
      <c r="AC194" s="212" t="n">
        <f aca="false">INDEX(_Rge_Data_3rd_CY,$B194,AC$1)</f>
        <v>0</v>
      </c>
      <c r="AD194" s="212" t="n">
        <f aca="false" t="array" ref="AD194:AD194">INDEX(_Rge_Data_3rd_CY,$B194,AD$1)</f>
        <v>0</v>
      </c>
      <c r="AE194" s="212" t="n">
        <f aca="false" t="array" ref="AE194:AE194">INDEX(_Rge_Data_3rd_CY,$B194,AE$1)</f>
        <v>0</v>
      </c>
      <c r="AF194" s="212" t="n">
        <f aca="false" t="array" ref="AF194:AF194">INDEX(_Rge_Data_3rd_CY,$B194,AF$1)</f>
        <v>0</v>
      </c>
      <c r="AG194" s="212" t="n">
        <f aca="false" t="array" ref="AG194:AG194">INDEX(_Rge_Data_3rd_CY,$B194,AG$1)</f>
        <v>0</v>
      </c>
      <c r="AH194" s="212" t="n">
        <f aca="false" t="array" ref="AH194:AH194">INDEX(_Rge_Data_3rd_CY,$B194,AH$1)</f>
        <v>0</v>
      </c>
      <c r="AI194" s="212" t="n">
        <f aca="false">INDEX(_Rge_Data_3rd_CY,$B194,AI$1)</f>
        <v>0</v>
      </c>
      <c r="AJ194" s="212" t="n">
        <f aca="false" t="array" ref="AJ194:AJ194">INDEX(_Rge_Data_3rd_CY,$B194,AJ$1)</f>
        <v>0</v>
      </c>
      <c r="AK194" s="212" t="n">
        <f aca="false" t="array" ref="AK194:AK194">INDEX(_Rge_Data_3rd_CY,$B194,AK$1)</f>
        <v>0</v>
      </c>
      <c r="AL194" s="212" t="n">
        <f aca="false">AK194+AN194+AO194</f>
        <v>0</v>
      </c>
      <c r="AM194" s="213" t="n">
        <f aca="false">IFERROR(AK194/Z194,0)</f>
        <v>0</v>
      </c>
      <c r="AN194" s="214" t="n">
        <f aca="false">IFERROR(IF(AND($E194="OPEN",$AA194&gt;0),$AA194*_SoP*$AM194,IF(AND($E194="CLOSED",$AA194&gt;0),$AA194*_SoL*$AM194,0)),0)</f>
        <v>0</v>
      </c>
      <c r="AO194" s="214" t="n">
        <f aca="false">IFERROR(IF($AA194&lt;0,$AA194*_SoL,0),0)</f>
        <v>0</v>
      </c>
      <c r="AP194" s="215" t="n">
        <f aca="false">AK194+AN194</f>
        <v>0</v>
      </c>
      <c r="AQ194" s="215" t="n">
        <f aca="false">AC194-AO194</f>
        <v>0</v>
      </c>
      <c r="AR194" s="215" t="n">
        <f aca="false">AP194-AQ194</f>
        <v>0</v>
      </c>
      <c r="AS194" s="215" t="n">
        <f aca="false">IF($AR194&gt;=0,$AR194,0)</f>
        <v>0</v>
      </c>
      <c r="AT194" s="215" t="n">
        <f aca="false">IF($AR194&lt;=0,-$AR194,0)</f>
        <v>-0</v>
      </c>
      <c r="AU194" s="214" t="n">
        <f aca="false">IF((R194-AC194)&lt;0,0,R194-AC194)</f>
        <v>0</v>
      </c>
      <c r="AV194" s="214" t="n">
        <f aca="false">IF(AM194&gt;1,0,R194-AM194*R194)</f>
        <v>0</v>
      </c>
      <c r="AW194" s="216"/>
    </row>
    <row r="195" customFormat="false" ht="24.75" hidden="false" customHeight="true" outlineLevel="0" collapsed="false">
      <c r="A195" s="166"/>
      <c r="B195" s="208" t="n">
        <f aca="false">B194+1</f>
        <v>188</v>
      </c>
      <c r="C195" s="166"/>
      <c r="D195" s="209" t="n">
        <f aca="false">INDEX(_Rge_Projectdata_3rd,$B195,MATCH("Project-ID",_Rge_Headline_Projectdata,0))</f>
        <v>0</v>
      </c>
      <c r="E195" s="210" t="str">
        <f aca="false" t="array" ref="E195:E195">INDEX(_Rge_Data_3rd_CY,$B195,E$1)</f>
        <v>Open</v>
      </c>
      <c r="F195" s="199" t="n">
        <f aca="false">INDEX(_Rge_Data_3rd_CY,$B195,F$1)</f>
        <v>0</v>
      </c>
      <c r="G195" s="199" t="n">
        <f aca="false" t="array" ref="G195:G195">INDEX(_Rge_Data_3rd_CY,$B195,G$1)</f>
        <v>0</v>
      </c>
      <c r="H195" s="199" t="n">
        <f aca="false" t="array" ref="H195:H195">INDEX(_Rge_Data_3rd_CY,$B195,H$1)</f>
        <v>0</v>
      </c>
      <c r="I195" s="199" t="n">
        <f aca="false" t="array" ref="I195:I195">INDEX(_Rge_Data_3rd_CY,$B195,I$1)</f>
        <v>0</v>
      </c>
      <c r="J195" s="199" t="n">
        <f aca="false" t="array" ref="J195:J195">INDEX(_Rge_Data_3rd_CY,$B195,J$1)</f>
        <v>0</v>
      </c>
      <c r="K195" s="199" t="n">
        <f aca="false" t="array" ref="K195:K195">INDEX(_Rge_Data_3rd_CY,$B195,K$1)</f>
        <v>0</v>
      </c>
      <c r="L195" s="199" t="n">
        <f aca="false">INDEX(_Rge_Data_3rd_CY,$B195,L$1)</f>
        <v>0</v>
      </c>
      <c r="M195" s="199" t="n">
        <f aca="false" t="array" ref="M195:M195">INDEX(_Rge_Data_3rd_CY,$B195,M$1)</f>
        <v>0</v>
      </c>
      <c r="N195" s="199" t="n">
        <f aca="false" t="array" ref="N195:N195">INDEX(_Rge_Data_3rd_CY,$B195,N$1)</f>
        <v>0</v>
      </c>
      <c r="O195" s="199" t="n">
        <f aca="false">F195-N195</f>
        <v>0</v>
      </c>
      <c r="P195" s="200" t="n">
        <f aca="false">IFERROR(O195/F195,0)</f>
        <v>0</v>
      </c>
      <c r="Q195" s="211" t="str">
        <f aca="false">IF(AND(F195&lt;&gt;0,R195=0),"N","Y")</f>
        <v>Y</v>
      </c>
      <c r="R195" s="202" t="n">
        <f aca="false">INDEX(_Rge_Data_3rd_CY,$B195,R$1)</f>
        <v>0</v>
      </c>
      <c r="S195" s="202" t="n">
        <f aca="false" t="array" ref="S195:S195">INDEX(_Rge_Data_3rd_CY,$B195,S$1)</f>
        <v>0</v>
      </c>
      <c r="T195" s="202" t="n">
        <f aca="false" t="array" ref="T195:T195">INDEX(_Rge_Data_3rd_CY,$B195,T$1)</f>
        <v>0</v>
      </c>
      <c r="U195" s="202" t="n">
        <f aca="false" t="array" ref="U195:U195">INDEX(_Rge_Data_3rd_CY,$B195,U$1)</f>
        <v>0</v>
      </c>
      <c r="V195" s="202" t="n">
        <f aca="false" t="array" ref="V195:V195">INDEX(_Rge_Data_3rd_CY,$B195,V$1)</f>
        <v>0</v>
      </c>
      <c r="W195" s="202" t="n">
        <f aca="false" t="array" ref="W195:W195">INDEX(_Rge_Data_3rd_CY,$B195,W$1)</f>
        <v>0</v>
      </c>
      <c r="X195" s="202" t="n">
        <f aca="false">INDEX(_Rge_Data_3rd_CY,$B195,X$1)</f>
        <v>0</v>
      </c>
      <c r="Y195" s="202" t="n">
        <f aca="false" t="array" ref="Y195:Y195">INDEX(_Rge_Data_3rd_CY,$B195,Y$1)</f>
        <v>0</v>
      </c>
      <c r="Z195" s="202" t="n">
        <f aca="false" t="array" ref="Z195:Z195">INDEX(_Rge_Data_3rd_CY,$B195,Z$1)</f>
        <v>0</v>
      </c>
      <c r="AA195" s="202" t="n">
        <f aca="false">R195-Z195</f>
        <v>0</v>
      </c>
      <c r="AB195" s="203" t="n">
        <f aca="false">IFERROR(AA195/R195,)</f>
        <v>0</v>
      </c>
      <c r="AC195" s="212" t="n">
        <f aca="false">INDEX(_Rge_Data_3rd_CY,$B195,AC$1)</f>
        <v>0</v>
      </c>
      <c r="AD195" s="212" t="n">
        <f aca="false" t="array" ref="AD195:AD195">INDEX(_Rge_Data_3rd_CY,$B195,AD$1)</f>
        <v>0</v>
      </c>
      <c r="AE195" s="212" t="n">
        <f aca="false" t="array" ref="AE195:AE195">INDEX(_Rge_Data_3rd_CY,$B195,AE$1)</f>
        <v>0</v>
      </c>
      <c r="AF195" s="212" t="n">
        <f aca="false" t="array" ref="AF195:AF195">INDEX(_Rge_Data_3rd_CY,$B195,AF$1)</f>
        <v>0</v>
      </c>
      <c r="AG195" s="212" t="n">
        <f aca="false" t="array" ref="AG195:AG195">INDEX(_Rge_Data_3rd_CY,$B195,AG$1)</f>
        <v>0</v>
      </c>
      <c r="AH195" s="212" t="n">
        <f aca="false" t="array" ref="AH195:AH195">INDEX(_Rge_Data_3rd_CY,$B195,AH$1)</f>
        <v>0</v>
      </c>
      <c r="AI195" s="212" t="n">
        <f aca="false">INDEX(_Rge_Data_3rd_CY,$B195,AI$1)</f>
        <v>0</v>
      </c>
      <c r="AJ195" s="212" t="n">
        <f aca="false" t="array" ref="AJ195:AJ195">INDEX(_Rge_Data_3rd_CY,$B195,AJ$1)</f>
        <v>0</v>
      </c>
      <c r="AK195" s="212" t="n">
        <f aca="false" t="array" ref="AK195:AK195">INDEX(_Rge_Data_3rd_CY,$B195,AK$1)</f>
        <v>0</v>
      </c>
      <c r="AL195" s="212" t="n">
        <f aca="false">AK195+AN195+AO195</f>
        <v>0</v>
      </c>
      <c r="AM195" s="213" t="n">
        <f aca="false">IFERROR(AK195/Z195,0)</f>
        <v>0</v>
      </c>
      <c r="AN195" s="214" t="n">
        <f aca="false">IFERROR(IF(AND($E195="OPEN",$AA195&gt;0),$AA195*_SoP*$AM195,IF(AND($E195="CLOSED",$AA195&gt;0),$AA195*_SoL*$AM195,0)),0)</f>
        <v>0</v>
      </c>
      <c r="AO195" s="214" t="n">
        <f aca="false">IFERROR(IF($AA195&lt;0,$AA195*_SoL,0),0)</f>
        <v>0</v>
      </c>
      <c r="AP195" s="215" t="n">
        <f aca="false">AK195+AN195</f>
        <v>0</v>
      </c>
      <c r="AQ195" s="215" t="n">
        <f aca="false">AC195-AO195</f>
        <v>0</v>
      </c>
      <c r="AR195" s="215" t="n">
        <f aca="false">AP195-AQ195</f>
        <v>0</v>
      </c>
      <c r="AS195" s="215" t="n">
        <f aca="false">IF($AR195&gt;=0,$AR195,0)</f>
        <v>0</v>
      </c>
      <c r="AT195" s="215" t="n">
        <f aca="false">IF($AR195&lt;=0,-$AR195,0)</f>
        <v>-0</v>
      </c>
      <c r="AU195" s="214" t="n">
        <f aca="false">IF((R195-AC195)&lt;0,0,R195-AC195)</f>
        <v>0</v>
      </c>
      <c r="AV195" s="214" t="n">
        <f aca="false">IF(AM195&gt;1,0,R195-AM195*R195)</f>
        <v>0</v>
      </c>
      <c r="AW195" s="216"/>
    </row>
    <row r="196" customFormat="false" ht="24.75" hidden="false" customHeight="true" outlineLevel="0" collapsed="false">
      <c r="A196" s="166"/>
      <c r="B196" s="208" t="n">
        <f aca="false">B195+1</f>
        <v>189</v>
      </c>
      <c r="C196" s="166"/>
      <c r="D196" s="209" t="n">
        <f aca="false">INDEX(_Rge_Projectdata_3rd,$B196,MATCH("Project-ID",_Rge_Headline_Projectdata,0))</f>
        <v>0</v>
      </c>
      <c r="E196" s="210" t="str">
        <f aca="false" t="array" ref="E196:E196">INDEX(_Rge_Data_3rd_CY,$B196,E$1)</f>
        <v>Open</v>
      </c>
      <c r="F196" s="199" t="n">
        <f aca="false">INDEX(_Rge_Data_3rd_CY,$B196,F$1)</f>
        <v>0</v>
      </c>
      <c r="G196" s="199" t="n">
        <f aca="false" t="array" ref="G196:G196">INDEX(_Rge_Data_3rd_CY,$B196,G$1)</f>
        <v>0</v>
      </c>
      <c r="H196" s="199" t="n">
        <f aca="false" t="array" ref="H196:H196">INDEX(_Rge_Data_3rd_CY,$B196,H$1)</f>
        <v>0</v>
      </c>
      <c r="I196" s="199" t="n">
        <f aca="false" t="array" ref="I196:I196">INDEX(_Rge_Data_3rd_CY,$B196,I$1)</f>
        <v>0</v>
      </c>
      <c r="J196" s="199" t="n">
        <f aca="false" t="array" ref="J196:J196">INDEX(_Rge_Data_3rd_CY,$B196,J$1)</f>
        <v>0</v>
      </c>
      <c r="K196" s="199" t="n">
        <f aca="false" t="array" ref="K196:K196">INDEX(_Rge_Data_3rd_CY,$B196,K$1)</f>
        <v>0</v>
      </c>
      <c r="L196" s="199" t="n">
        <f aca="false">INDEX(_Rge_Data_3rd_CY,$B196,L$1)</f>
        <v>0</v>
      </c>
      <c r="M196" s="199" t="n">
        <f aca="false" t="array" ref="M196:M196">INDEX(_Rge_Data_3rd_CY,$B196,M$1)</f>
        <v>0</v>
      </c>
      <c r="N196" s="199" t="n">
        <f aca="false" t="array" ref="N196:N196">INDEX(_Rge_Data_3rd_CY,$B196,N$1)</f>
        <v>0</v>
      </c>
      <c r="O196" s="199" t="n">
        <f aca="false">F196-N196</f>
        <v>0</v>
      </c>
      <c r="P196" s="200" t="n">
        <f aca="false">IFERROR(O196/F196,0)</f>
        <v>0</v>
      </c>
      <c r="Q196" s="211" t="str">
        <f aca="false">IF(AND(F196&lt;&gt;0,R196=0),"N","Y")</f>
        <v>Y</v>
      </c>
      <c r="R196" s="202" t="n">
        <f aca="false">INDEX(_Rge_Data_3rd_CY,$B196,R$1)</f>
        <v>0</v>
      </c>
      <c r="S196" s="202" t="n">
        <f aca="false" t="array" ref="S196:S196">INDEX(_Rge_Data_3rd_CY,$B196,S$1)</f>
        <v>0</v>
      </c>
      <c r="T196" s="202" t="n">
        <f aca="false" t="array" ref="T196:T196">INDEX(_Rge_Data_3rd_CY,$B196,T$1)</f>
        <v>0</v>
      </c>
      <c r="U196" s="202" t="n">
        <f aca="false" t="array" ref="U196:U196">INDEX(_Rge_Data_3rd_CY,$B196,U$1)</f>
        <v>0</v>
      </c>
      <c r="V196" s="202" t="n">
        <f aca="false" t="array" ref="V196:V196">INDEX(_Rge_Data_3rd_CY,$B196,V$1)</f>
        <v>0</v>
      </c>
      <c r="W196" s="202" t="n">
        <f aca="false" t="array" ref="W196:W196">INDEX(_Rge_Data_3rd_CY,$B196,W$1)</f>
        <v>0</v>
      </c>
      <c r="X196" s="202" t="n">
        <f aca="false">INDEX(_Rge_Data_3rd_CY,$B196,X$1)</f>
        <v>0</v>
      </c>
      <c r="Y196" s="202" t="n">
        <f aca="false" t="array" ref="Y196:Y196">INDEX(_Rge_Data_3rd_CY,$B196,Y$1)</f>
        <v>0</v>
      </c>
      <c r="Z196" s="202" t="n">
        <f aca="false" t="array" ref="Z196:Z196">INDEX(_Rge_Data_3rd_CY,$B196,Z$1)</f>
        <v>0</v>
      </c>
      <c r="AA196" s="202" t="n">
        <f aca="false">R196-Z196</f>
        <v>0</v>
      </c>
      <c r="AB196" s="203" t="n">
        <f aca="false">IFERROR(AA196/R196,)</f>
        <v>0</v>
      </c>
      <c r="AC196" s="212" t="n">
        <f aca="false">INDEX(_Rge_Data_3rd_CY,$B196,AC$1)</f>
        <v>0</v>
      </c>
      <c r="AD196" s="212" t="n">
        <f aca="false" t="array" ref="AD196:AD196">INDEX(_Rge_Data_3rd_CY,$B196,AD$1)</f>
        <v>0</v>
      </c>
      <c r="AE196" s="212" t="n">
        <f aca="false" t="array" ref="AE196:AE196">INDEX(_Rge_Data_3rd_CY,$B196,AE$1)</f>
        <v>0</v>
      </c>
      <c r="AF196" s="212" t="n">
        <f aca="false" t="array" ref="AF196:AF196">INDEX(_Rge_Data_3rd_CY,$B196,AF$1)</f>
        <v>0</v>
      </c>
      <c r="AG196" s="212" t="n">
        <f aca="false" t="array" ref="AG196:AG196">INDEX(_Rge_Data_3rd_CY,$B196,AG$1)</f>
        <v>0</v>
      </c>
      <c r="AH196" s="212" t="n">
        <f aca="false" t="array" ref="AH196:AH196">INDEX(_Rge_Data_3rd_CY,$B196,AH$1)</f>
        <v>0</v>
      </c>
      <c r="AI196" s="212" t="n">
        <f aca="false">INDEX(_Rge_Data_3rd_CY,$B196,AI$1)</f>
        <v>0</v>
      </c>
      <c r="AJ196" s="212" t="n">
        <f aca="false" t="array" ref="AJ196:AJ196">INDEX(_Rge_Data_3rd_CY,$B196,AJ$1)</f>
        <v>0</v>
      </c>
      <c r="AK196" s="212" t="n">
        <f aca="false" t="array" ref="AK196:AK196">INDEX(_Rge_Data_3rd_CY,$B196,AK$1)</f>
        <v>0</v>
      </c>
      <c r="AL196" s="212" t="n">
        <f aca="false">AK196+AN196+AO196</f>
        <v>0</v>
      </c>
      <c r="AM196" s="213" t="n">
        <f aca="false">IFERROR(AK196/Z196,0)</f>
        <v>0</v>
      </c>
      <c r="AN196" s="214" t="n">
        <f aca="false">IFERROR(IF(AND($E196="OPEN",$AA196&gt;0),$AA196*_SoP*$AM196,IF(AND($E196="CLOSED",$AA196&gt;0),$AA196*_SoL*$AM196,0)),0)</f>
        <v>0</v>
      </c>
      <c r="AO196" s="214" t="n">
        <f aca="false">IFERROR(IF($AA196&lt;0,$AA196*_SoL,0),0)</f>
        <v>0</v>
      </c>
      <c r="AP196" s="215" t="n">
        <f aca="false">AK196+AN196</f>
        <v>0</v>
      </c>
      <c r="AQ196" s="215" t="n">
        <f aca="false">AC196-AO196</f>
        <v>0</v>
      </c>
      <c r="AR196" s="215" t="n">
        <f aca="false">AP196-AQ196</f>
        <v>0</v>
      </c>
      <c r="AS196" s="215" t="n">
        <f aca="false">IF($AR196&gt;=0,$AR196,0)</f>
        <v>0</v>
      </c>
      <c r="AT196" s="215" t="n">
        <f aca="false">IF($AR196&lt;=0,-$AR196,0)</f>
        <v>-0</v>
      </c>
      <c r="AU196" s="214" t="n">
        <f aca="false">IF((R196-AC196)&lt;0,0,R196-AC196)</f>
        <v>0</v>
      </c>
      <c r="AV196" s="214" t="n">
        <f aca="false">IF(AM196&gt;1,0,R196-AM196*R196)</f>
        <v>0</v>
      </c>
      <c r="AW196" s="216"/>
    </row>
    <row r="197" customFormat="false" ht="24.75" hidden="false" customHeight="true" outlineLevel="0" collapsed="false">
      <c r="A197" s="166"/>
      <c r="B197" s="208" t="n">
        <f aca="false">B196+1</f>
        <v>190</v>
      </c>
      <c r="C197" s="166"/>
      <c r="D197" s="209" t="n">
        <f aca="false">INDEX(_Rge_Projectdata_3rd,$B197,MATCH("Project-ID",_Rge_Headline_Projectdata,0))</f>
        <v>0</v>
      </c>
      <c r="E197" s="210" t="str">
        <f aca="false" t="array" ref="E197:E197">INDEX(_Rge_Data_3rd_CY,$B197,E$1)</f>
        <v>Open</v>
      </c>
      <c r="F197" s="199" t="n">
        <f aca="false">INDEX(_Rge_Data_3rd_CY,$B197,F$1)</f>
        <v>0</v>
      </c>
      <c r="G197" s="199" t="n">
        <f aca="false" t="array" ref="G197:G197">INDEX(_Rge_Data_3rd_CY,$B197,G$1)</f>
        <v>0</v>
      </c>
      <c r="H197" s="199" t="n">
        <f aca="false" t="array" ref="H197:H197">INDEX(_Rge_Data_3rd_CY,$B197,H$1)</f>
        <v>0</v>
      </c>
      <c r="I197" s="199" t="n">
        <f aca="false" t="array" ref="I197:I197">INDEX(_Rge_Data_3rd_CY,$B197,I$1)</f>
        <v>0</v>
      </c>
      <c r="J197" s="199" t="n">
        <f aca="false" t="array" ref="J197:J197">INDEX(_Rge_Data_3rd_CY,$B197,J$1)</f>
        <v>0</v>
      </c>
      <c r="K197" s="199" t="n">
        <f aca="false" t="array" ref="K197:K197">INDEX(_Rge_Data_3rd_CY,$B197,K$1)</f>
        <v>0</v>
      </c>
      <c r="L197" s="199" t="n">
        <f aca="false">INDEX(_Rge_Data_3rd_CY,$B197,L$1)</f>
        <v>0</v>
      </c>
      <c r="M197" s="199" t="n">
        <f aca="false" t="array" ref="M197:M197">INDEX(_Rge_Data_3rd_CY,$B197,M$1)</f>
        <v>0</v>
      </c>
      <c r="N197" s="199" t="n">
        <f aca="false" t="array" ref="N197:N197">INDEX(_Rge_Data_3rd_CY,$B197,N$1)</f>
        <v>0</v>
      </c>
      <c r="O197" s="199" t="n">
        <f aca="false">F197-N197</f>
        <v>0</v>
      </c>
      <c r="P197" s="200" t="n">
        <f aca="false">IFERROR(O197/F197,0)</f>
        <v>0</v>
      </c>
      <c r="Q197" s="211" t="str">
        <f aca="false">IF(AND(F197&lt;&gt;0,R197=0),"N","Y")</f>
        <v>Y</v>
      </c>
      <c r="R197" s="202" t="n">
        <f aca="false">INDEX(_Rge_Data_3rd_CY,$B197,R$1)</f>
        <v>0</v>
      </c>
      <c r="S197" s="202" t="n">
        <f aca="false" t="array" ref="S197:S197">INDEX(_Rge_Data_3rd_CY,$B197,S$1)</f>
        <v>0</v>
      </c>
      <c r="T197" s="202" t="n">
        <f aca="false" t="array" ref="T197:T197">INDEX(_Rge_Data_3rd_CY,$B197,T$1)</f>
        <v>0</v>
      </c>
      <c r="U197" s="202" t="n">
        <f aca="false" t="array" ref="U197:U197">INDEX(_Rge_Data_3rd_CY,$B197,U$1)</f>
        <v>0</v>
      </c>
      <c r="V197" s="202" t="n">
        <f aca="false" t="array" ref="V197:V197">INDEX(_Rge_Data_3rd_CY,$B197,V$1)</f>
        <v>0</v>
      </c>
      <c r="W197" s="202" t="n">
        <f aca="false" t="array" ref="W197:W197">INDEX(_Rge_Data_3rd_CY,$B197,W$1)</f>
        <v>0</v>
      </c>
      <c r="X197" s="202" t="n">
        <f aca="false">INDEX(_Rge_Data_3rd_CY,$B197,X$1)</f>
        <v>0</v>
      </c>
      <c r="Y197" s="202" t="n">
        <f aca="false" t="array" ref="Y197:Y197">INDEX(_Rge_Data_3rd_CY,$B197,Y$1)</f>
        <v>0</v>
      </c>
      <c r="Z197" s="202" t="n">
        <f aca="false" t="array" ref="Z197:Z197">INDEX(_Rge_Data_3rd_CY,$B197,Z$1)</f>
        <v>0</v>
      </c>
      <c r="AA197" s="202" t="n">
        <f aca="false">R197-Z197</f>
        <v>0</v>
      </c>
      <c r="AB197" s="203" t="n">
        <f aca="false">IFERROR(AA197/R197,)</f>
        <v>0</v>
      </c>
      <c r="AC197" s="212" t="n">
        <f aca="false">INDEX(_Rge_Data_3rd_CY,$B197,AC$1)</f>
        <v>0</v>
      </c>
      <c r="AD197" s="212" t="n">
        <f aca="false" t="array" ref="AD197:AD197">INDEX(_Rge_Data_3rd_CY,$B197,AD$1)</f>
        <v>0</v>
      </c>
      <c r="AE197" s="212" t="n">
        <f aca="false" t="array" ref="AE197:AE197">INDEX(_Rge_Data_3rd_CY,$B197,AE$1)</f>
        <v>0</v>
      </c>
      <c r="AF197" s="212" t="n">
        <f aca="false" t="array" ref="AF197:AF197">INDEX(_Rge_Data_3rd_CY,$B197,AF$1)</f>
        <v>0</v>
      </c>
      <c r="AG197" s="212" t="n">
        <f aca="false" t="array" ref="AG197:AG197">INDEX(_Rge_Data_3rd_CY,$B197,AG$1)</f>
        <v>0</v>
      </c>
      <c r="AH197" s="212" t="n">
        <f aca="false" t="array" ref="AH197:AH197">INDEX(_Rge_Data_3rd_CY,$B197,AH$1)</f>
        <v>0</v>
      </c>
      <c r="AI197" s="212" t="n">
        <f aca="false">INDEX(_Rge_Data_3rd_CY,$B197,AI$1)</f>
        <v>0</v>
      </c>
      <c r="AJ197" s="212" t="n">
        <f aca="false" t="array" ref="AJ197:AJ197">INDEX(_Rge_Data_3rd_CY,$B197,AJ$1)</f>
        <v>0</v>
      </c>
      <c r="AK197" s="212" t="n">
        <f aca="false" t="array" ref="AK197:AK197">INDEX(_Rge_Data_3rd_CY,$B197,AK$1)</f>
        <v>0</v>
      </c>
      <c r="AL197" s="212" t="n">
        <f aca="false">AK197+AN197+AO197</f>
        <v>0</v>
      </c>
      <c r="AM197" s="213" t="n">
        <f aca="false">IFERROR(AK197/Z197,0)</f>
        <v>0</v>
      </c>
      <c r="AN197" s="214" t="n">
        <f aca="false">IFERROR(IF(AND($E197="OPEN",$AA197&gt;0),$AA197*_SoP*$AM197,IF(AND($E197="CLOSED",$AA197&gt;0),$AA197*_SoL*$AM197,0)),0)</f>
        <v>0</v>
      </c>
      <c r="AO197" s="214" t="n">
        <f aca="false">IFERROR(IF($AA197&lt;0,$AA197*_SoL,0),0)</f>
        <v>0</v>
      </c>
      <c r="AP197" s="215" t="n">
        <f aca="false">AK197+AN197</f>
        <v>0</v>
      </c>
      <c r="AQ197" s="215" t="n">
        <f aca="false">AC197-AO197</f>
        <v>0</v>
      </c>
      <c r="AR197" s="215" t="n">
        <f aca="false">AP197-AQ197</f>
        <v>0</v>
      </c>
      <c r="AS197" s="215" t="n">
        <f aca="false">IF($AR197&gt;=0,$AR197,0)</f>
        <v>0</v>
      </c>
      <c r="AT197" s="215" t="n">
        <f aca="false">IF($AR197&lt;=0,-$AR197,0)</f>
        <v>-0</v>
      </c>
      <c r="AU197" s="214" t="n">
        <f aca="false">IF((R197-AC197)&lt;0,0,R197-AC197)</f>
        <v>0</v>
      </c>
      <c r="AV197" s="214" t="n">
        <f aca="false">IF(AM197&gt;1,0,R197-AM197*R197)</f>
        <v>0</v>
      </c>
      <c r="AW197" s="216"/>
    </row>
    <row r="198" customFormat="false" ht="24.75" hidden="false" customHeight="true" outlineLevel="0" collapsed="false">
      <c r="A198" s="166"/>
      <c r="B198" s="208" t="n">
        <f aca="false">B197+1</f>
        <v>191</v>
      </c>
      <c r="C198" s="166"/>
      <c r="D198" s="209" t="n">
        <f aca="false">INDEX(_Rge_Projectdata_3rd,$B198,MATCH("Project-ID",_Rge_Headline_Projectdata,0))</f>
        <v>0</v>
      </c>
      <c r="E198" s="210" t="str">
        <f aca="false" t="array" ref="E198:E198">INDEX(_Rge_Data_3rd_CY,$B198,E$1)</f>
        <v>Open</v>
      </c>
      <c r="F198" s="199" t="n">
        <f aca="false">INDEX(_Rge_Data_3rd_CY,$B198,F$1)</f>
        <v>0</v>
      </c>
      <c r="G198" s="199" t="n">
        <f aca="false" t="array" ref="G198:G198">INDEX(_Rge_Data_3rd_CY,$B198,G$1)</f>
        <v>0</v>
      </c>
      <c r="H198" s="199" t="n">
        <f aca="false" t="array" ref="H198:H198">INDEX(_Rge_Data_3rd_CY,$B198,H$1)</f>
        <v>0</v>
      </c>
      <c r="I198" s="199" t="n">
        <f aca="false" t="array" ref="I198:I198">INDEX(_Rge_Data_3rd_CY,$B198,I$1)</f>
        <v>0</v>
      </c>
      <c r="J198" s="199" t="n">
        <f aca="false" t="array" ref="J198:J198">INDEX(_Rge_Data_3rd_CY,$B198,J$1)</f>
        <v>0</v>
      </c>
      <c r="K198" s="199" t="n">
        <f aca="false" t="array" ref="K198:K198">INDEX(_Rge_Data_3rd_CY,$B198,K$1)</f>
        <v>0</v>
      </c>
      <c r="L198" s="199" t="n">
        <f aca="false">INDEX(_Rge_Data_3rd_CY,$B198,L$1)</f>
        <v>0</v>
      </c>
      <c r="M198" s="199" t="n">
        <f aca="false" t="array" ref="M198:M198">INDEX(_Rge_Data_3rd_CY,$B198,M$1)</f>
        <v>0</v>
      </c>
      <c r="N198" s="199" t="n">
        <f aca="false" t="array" ref="N198:N198">INDEX(_Rge_Data_3rd_CY,$B198,N$1)</f>
        <v>0</v>
      </c>
      <c r="O198" s="199" t="n">
        <f aca="false">F198-N198</f>
        <v>0</v>
      </c>
      <c r="P198" s="200" t="n">
        <f aca="false">IFERROR(O198/F198,0)</f>
        <v>0</v>
      </c>
      <c r="Q198" s="211" t="str">
        <f aca="false">IF(AND(F198&lt;&gt;0,R198=0),"N","Y")</f>
        <v>Y</v>
      </c>
      <c r="R198" s="202" t="n">
        <f aca="false">INDEX(_Rge_Data_3rd_CY,$B198,R$1)</f>
        <v>0</v>
      </c>
      <c r="S198" s="202" t="n">
        <f aca="false" t="array" ref="S198:S198">INDEX(_Rge_Data_3rd_CY,$B198,S$1)</f>
        <v>0</v>
      </c>
      <c r="T198" s="202" t="n">
        <f aca="false" t="array" ref="T198:T198">INDEX(_Rge_Data_3rd_CY,$B198,T$1)</f>
        <v>0</v>
      </c>
      <c r="U198" s="202" t="n">
        <f aca="false" t="array" ref="U198:U198">INDEX(_Rge_Data_3rd_CY,$B198,U$1)</f>
        <v>0</v>
      </c>
      <c r="V198" s="202" t="n">
        <f aca="false" t="array" ref="V198:V198">INDEX(_Rge_Data_3rd_CY,$B198,V$1)</f>
        <v>0</v>
      </c>
      <c r="W198" s="202" t="n">
        <f aca="false" t="array" ref="W198:W198">INDEX(_Rge_Data_3rd_CY,$B198,W$1)</f>
        <v>0</v>
      </c>
      <c r="X198" s="202" t="n">
        <f aca="false">INDEX(_Rge_Data_3rd_CY,$B198,X$1)</f>
        <v>0</v>
      </c>
      <c r="Y198" s="202" t="n">
        <f aca="false" t="array" ref="Y198:Y198">INDEX(_Rge_Data_3rd_CY,$B198,Y$1)</f>
        <v>0</v>
      </c>
      <c r="Z198" s="202" t="n">
        <f aca="false" t="array" ref="Z198:Z198">INDEX(_Rge_Data_3rd_CY,$B198,Z$1)</f>
        <v>0</v>
      </c>
      <c r="AA198" s="202" t="n">
        <f aca="false">R198-Z198</f>
        <v>0</v>
      </c>
      <c r="AB198" s="203" t="n">
        <f aca="false">IFERROR(AA198/R198,)</f>
        <v>0</v>
      </c>
      <c r="AC198" s="212" t="n">
        <f aca="false">INDEX(_Rge_Data_3rd_CY,$B198,AC$1)</f>
        <v>0</v>
      </c>
      <c r="AD198" s="212" t="n">
        <f aca="false" t="array" ref="AD198:AD198">INDEX(_Rge_Data_3rd_CY,$B198,AD$1)</f>
        <v>0</v>
      </c>
      <c r="AE198" s="212" t="n">
        <f aca="false" t="array" ref="AE198:AE198">INDEX(_Rge_Data_3rd_CY,$B198,AE$1)</f>
        <v>0</v>
      </c>
      <c r="AF198" s="212" t="n">
        <f aca="false" t="array" ref="AF198:AF198">INDEX(_Rge_Data_3rd_CY,$B198,AF$1)</f>
        <v>0</v>
      </c>
      <c r="AG198" s="212" t="n">
        <f aca="false" t="array" ref="AG198:AG198">INDEX(_Rge_Data_3rd_CY,$B198,AG$1)</f>
        <v>0</v>
      </c>
      <c r="AH198" s="212" t="n">
        <f aca="false" t="array" ref="AH198:AH198">INDEX(_Rge_Data_3rd_CY,$B198,AH$1)</f>
        <v>0</v>
      </c>
      <c r="AI198" s="212" t="n">
        <f aca="false">INDEX(_Rge_Data_3rd_CY,$B198,AI$1)</f>
        <v>0</v>
      </c>
      <c r="AJ198" s="212" t="n">
        <f aca="false" t="array" ref="AJ198:AJ198">INDEX(_Rge_Data_3rd_CY,$B198,AJ$1)</f>
        <v>0</v>
      </c>
      <c r="AK198" s="212" t="n">
        <f aca="false" t="array" ref="AK198:AK198">INDEX(_Rge_Data_3rd_CY,$B198,AK$1)</f>
        <v>0</v>
      </c>
      <c r="AL198" s="212" t="n">
        <f aca="false">AK198+AN198+AO198</f>
        <v>0</v>
      </c>
      <c r="AM198" s="213" t="n">
        <f aca="false">IFERROR(AK198/Z198,0)</f>
        <v>0</v>
      </c>
      <c r="AN198" s="214" t="n">
        <f aca="false">IFERROR(IF(AND($E198="OPEN",$AA198&gt;0),$AA198*_SoP*$AM198,IF(AND($E198="CLOSED",$AA198&gt;0),$AA198*_SoL*$AM198,0)),0)</f>
        <v>0</v>
      </c>
      <c r="AO198" s="214" t="n">
        <f aca="false">IFERROR(IF($AA198&lt;0,$AA198*_SoL,0),0)</f>
        <v>0</v>
      </c>
      <c r="AP198" s="215" t="n">
        <f aca="false">AK198+AN198</f>
        <v>0</v>
      </c>
      <c r="AQ198" s="215" t="n">
        <f aca="false">AC198-AO198</f>
        <v>0</v>
      </c>
      <c r="AR198" s="215" t="n">
        <f aca="false">AP198-AQ198</f>
        <v>0</v>
      </c>
      <c r="AS198" s="215" t="n">
        <f aca="false">IF($AR198&gt;=0,$AR198,0)</f>
        <v>0</v>
      </c>
      <c r="AT198" s="215" t="n">
        <f aca="false">IF($AR198&lt;=0,-$AR198,0)</f>
        <v>-0</v>
      </c>
      <c r="AU198" s="214" t="n">
        <f aca="false">IF((R198-AC198)&lt;0,0,R198-AC198)</f>
        <v>0</v>
      </c>
      <c r="AV198" s="214" t="n">
        <f aca="false">IF(AM198&gt;1,0,R198-AM198*R198)</f>
        <v>0</v>
      </c>
      <c r="AW198" s="216"/>
    </row>
    <row r="199" customFormat="false" ht="24.75" hidden="false" customHeight="true" outlineLevel="0" collapsed="false">
      <c r="A199" s="166"/>
      <c r="B199" s="208" t="n">
        <f aca="false">B198+1</f>
        <v>192</v>
      </c>
      <c r="C199" s="166"/>
      <c r="D199" s="209" t="n">
        <f aca="false">INDEX(_Rge_Projectdata_3rd,$B199,MATCH("Project-ID",_Rge_Headline_Projectdata,0))</f>
        <v>0</v>
      </c>
      <c r="E199" s="210" t="str">
        <f aca="false" t="array" ref="E199:E199">INDEX(_Rge_Data_3rd_CY,$B199,E$1)</f>
        <v>Open</v>
      </c>
      <c r="F199" s="199" t="n">
        <f aca="false">INDEX(_Rge_Data_3rd_CY,$B199,F$1)</f>
        <v>0</v>
      </c>
      <c r="G199" s="199" t="n">
        <f aca="false" t="array" ref="G199:G199">INDEX(_Rge_Data_3rd_CY,$B199,G$1)</f>
        <v>0</v>
      </c>
      <c r="H199" s="199" t="n">
        <f aca="false" t="array" ref="H199:H199">INDEX(_Rge_Data_3rd_CY,$B199,H$1)</f>
        <v>0</v>
      </c>
      <c r="I199" s="199" t="n">
        <f aca="false" t="array" ref="I199:I199">INDEX(_Rge_Data_3rd_CY,$B199,I$1)</f>
        <v>0</v>
      </c>
      <c r="J199" s="199" t="n">
        <f aca="false" t="array" ref="J199:J199">INDEX(_Rge_Data_3rd_CY,$B199,J$1)</f>
        <v>0</v>
      </c>
      <c r="K199" s="199" t="n">
        <f aca="false" t="array" ref="K199:K199">INDEX(_Rge_Data_3rd_CY,$B199,K$1)</f>
        <v>0</v>
      </c>
      <c r="L199" s="199" t="n">
        <f aca="false">INDEX(_Rge_Data_3rd_CY,$B199,L$1)</f>
        <v>0</v>
      </c>
      <c r="M199" s="199" t="n">
        <f aca="false" t="array" ref="M199:M199">INDEX(_Rge_Data_3rd_CY,$B199,M$1)</f>
        <v>0</v>
      </c>
      <c r="N199" s="199" t="n">
        <f aca="false" t="array" ref="N199:N199">INDEX(_Rge_Data_3rd_CY,$B199,N$1)</f>
        <v>0</v>
      </c>
      <c r="O199" s="199" t="n">
        <f aca="false">F199-N199</f>
        <v>0</v>
      </c>
      <c r="P199" s="200" t="n">
        <f aca="false">IFERROR(O199/F199,0)</f>
        <v>0</v>
      </c>
      <c r="Q199" s="211" t="str">
        <f aca="false">IF(AND(F199&lt;&gt;0,R199=0),"N","Y")</f>
        <v>Y</v>
      </c>
      <c r="R199" s="202" t="n">
        <f aca="false">INDEX(_Rge_Data_3rd_CY,$B199,R$1)</f>
        <v>0</v>
      </c>
      <c r="S199" s="202" t="n">
        <f aca="false" t="array" ref="S199:S199">INDEX(_Rge_Data_3rd_CY,$B199,S$1)</f>
        <v>0</v>
      </c>
      <c r="T199" s="202" t="n">
        <f aca="false" t="array" ref="T199:T199">INDEX(_Rge_Data_3rd_CY,$B199,T$1)</f>
        <v>0</v>
      </c>
      <c r="U199" s="202" t="n">
        <f aca="false" t="array" ref="U199:U199">INDEX(_Rge_Data_3rd_CY,$B199,U$1)</f>
        <v>0</v>
      </c>
      <c r="V199" s="202" t="n">
        <f aca="false" t="array" ref="V199:V199">INDEX(_Rge_Data_3rd_CY,$B199,V$1)</f>
        <v>0</v>
      </c>
      <c r="W199" s="202" t="n">
        <f aca="false" t="array" ref="W199:W199">INDEX(_Rge_Data_3rd_CY,$B199,W$1)</f>
        <v>0</v>
      </c>
      <c r="X199" s="202" t="n">
        <f aca="false">INDEX(_Rge_Data_3rd_CY,$B199,X$1)</f>
        <v>0</v>
      </c>
      <c r="Y199" s="202" t="n">
        <f aca="false" t="array" ref="Y199:Y199">INDEX(_Rge_Data_3rd_CY,$B199,Y$1)</f>
        <v>0</v>
      </c>
      <c r="Z199" s="202" t="n">
        <f aca="false" t="array" ref="Z199:Z199">INDEX(_Rge_Data_3rd_CY,$B199,Z$1)</f>
        <v>0</v>
      </c>
      <c r="AA199" s="202" t="n">
        <f aca="false">R199-Z199</f>
        <v>0</v>
      </c>
      <c r="AB199" s="203" t="n">
        <f aca="false">IFERROR(AA199/R199,)</f>
        <v>0</v>
      </c>
      <c r="AC199" s="212" t="n">
        <f aca="false">INDEX(_Rge_Data_3rd_CY,$B199,AC$1)</f>
        <v>0</v>
      </c>
      <c r="AD199" s="212" t="n">
        <f aca="false" t="array" ref="AD199:AD199">INDEX(_Rge_Data_3rd_CY,$B199,AD$1)</f>
        <v>0</v>
      </c>
      <c r="AE199" s="212" t="n">
        <f aca="false" t="array" ref="AE199:AE199">INDEX(_Rge_Data_3rd_CY,$B199,AE$1)</f>
        <v>0</v>
      </c>
      <c r="AF199" s="212" t="n">
        <f aca="false" t="array" ref="AF199:AF199">INDEX(_Rge_Data_3rd_CY,$B199,AF$1)</f>
        <v>0</v>
      </c>
      <c r="AG199" s="212" t="n">
        <f aca="false" t="array" ref="AG199:AG199">INDEX(_Rge_Data_3rd_CY,$B199,AG$1)</f>
        <v>0</v>
      </c>
      <c r="AH199" s="212" t="n">
        <f aca="false" t="array" ref="AH199:AH199">INDEX(_Rge_Data_3rd_CY,$B199,AH$1)</f>
        <v>0</v>
      </c>
      <c r="AI199" s="212" t="n">
        <f aca="false">INDEX(_Rge_Data_3rd_CY,$B199,AI$1)</f>
        <v>0</v>
      </c>
      <c r="AJ199" s="212" t="n">
        <f aca="false" t="array" ref="AJ199:AJ199">INDEX(_Rge_Data_3rd_CY,$B199,AJ$1)</f>
        <v>0</v>
      </c>
      <c r="AK199" s="212" t="n">
        <f aca="false" t="array" ref="AK199:AK199">INDEX(_Rge_Data_3rd_CY,$B199,AK$1)</f>
        <v>0</v>
      </c>
      <c r="AL199" s="212" t="n">
        <f aca="false">AK199+AN199+AO199</f>
        <v>0</v>
      </c>
      <c r="AM199" s="213" t="n">
        <f aca="false">IFERROR(AK199/Z199,0)</f>
        <v>0</v>
      </c>
      <c r="AN199" s="214" t="n">
        <f aca="false">IFERROR(IF(AND($E199="OPEN",$AA199&gt;0),$AA199*_SoP*$AM199,IF(AND($E199="CLOSED",$AA199&gt;0),$AA199*_SoL*$AM199,0)),0)</f>
        <v>0</v>
      </c>
      <c r="AO199" s="214" t="n">
        <f aca="false">IFERROR(IF($AA199&lt;0,$AA199*_SoL,0),0)</f>
        <v>0</v>
      </c>
      <c r="AP199" s="215" t="n">
        <f aca="false">AK199+AN199</f>
        <v>0</v>
      </c>
      <c r="AQ199" s="215" t="n">
        <f aca="false">AC199-AO199</f>
        <v>0</v>
      </c>
      <c r="AR199" s="215" t="n">
        <f aca="false">AP199-AQ199</f>
        <v>0</v>
      </c>
      <c r="AS199" s="215" t="n">
        <f aca="false">IF($AR199&gt;=0,$AR199,0)</f>
        <v>0</v>
      </c>
      <c r="AT199" s="215" t="n">
        <f aca="false">IF($AR199&lt;=0,-$AR199,0)</f>
        <v>-0</v>
      </c>
      <c r="AU199" s="214" t="n">
        <f aca="false">IF((R199-AC199)&lt;0,0,R199-AC199)</f>
        <v>0</v>
      </c>
      <c r="AV199" s="214" t="n">
        <f aca="false">IF(AM199&gt;1,0,R199-AM199*R199)</f>
        <v>0</v>
      </c>
      <c r="AW199" s="216"/>
    </row>
    <row r="200" customFormat="false" ht="24.75" hidden="false" customHeight="true" outlineLevel="0" collapsed="false">
      <c r="A200" s="166"/>
      <c r="B200" s="208" t="n">
        <f aca="false">B199+1</f>
        <v>193</v>
      </c>
      <c r="C200" s="166"/>
      <c r="D200" s="209" t="n">
        <f aca="false">INDEX(_Rge_Projectdata_3rd,$B200,MATCH("Project-ID",_Rge_Headline_Projectdata,0))</f>
        <v>0</v>
      </c>
      <c r="E200" s="210" t="str">
        <f aca="false" t="array" ref="E200:E200">INDEX(_Rge_Data_3rd_CY,$B200,E$1)</f>
        <v>Open</v>
      </c>
      <c r="F200" s="199" t="n">
        <f aca="false">INDEX(_Rge_Data_3rd_CY,$B200,F$1)</f>
        <v>0</v>
      </c>
      <c r="G200" s="199" t="n">
        <f aca="false" t="array" ref="G200:G200">INDEX(_Rge_Data_3rd_CY,$B200,G$1)</f>
        <v>0</v>
      </c>
      <c r="H200" s="199" t="n">
        <f aca="false" t="array" ref="H200:H200">INDEX(_Rge_Data_3rd_CY,$B200,H$1)</f>
        <v>0</v>
      </c>
      <c r="I200" s="199" t="n">
        <f aca="false" t="array" ref="I200:I200">INDEX(_Rge_Data_3rd_CY,$B200,I$1)</f>
        <v>0</v>
      </c>
      <c r="J200" s="199" t="n">
        <f aca="false" t="array" ref="J200:J200">INDEX(_Rge_Data_3rd_CY,$B200,J$1)</f>
        <v>0</v>
      </c>
      <c r="K200" s="199" t="n">
        <f aca="false" t="array" ref="K200:K200">INDEX(_Rge_Data_3rd_CY,$B200,K$1)</f>
        <v>0</v>
      </c>
      <c r="L200" s="199" t="n">
        <f aca="false">INDEX(_Rge_Data_3rd_CY,$B200,L$1)</f>
        <v>0</v>
      </c>
      <c r="M200" s="199" t="n">
        <f aca="false" t="array" ref="M200:M200">INDEX(_Rge_Data_3rd_CY,$B200,M$1)</f>
        <v>0</v>
      </c>
      <c r="N200" s="199" t="n">
        <f aca="false" t="array" ref="N200:N200">INDEX(_Rge_Data_3rd_CY,$B200,N$1)</f>
        <v>0</v>
      </c>
      <c r="O200" s="199" t="n">
        <f aca="false">F200-N200</f>
        <v>0</v>
      </c>
      <c r="P200" s="200" t="n">
        <f aca="false">IFERROR(O200/F200,0)</f>
        <v>0</v>
      </c>
      <c r="Q200" s="211" t="str">
        <f aca="false">IF(AND(F200&lt;&gt;0,R200=0),"N","Y")</f>
        <v>Y</v>
      </c>
      <c r="R200" s="202" t="n">
        <f aca="false">INDEX(_Rge_Data_3rd_CY,$B200,R$1)</f>
        <v>0</v>
      </c>
      <c r="S200" s="202" t="n">
        <f aca="false" t="array" ref="S200:S200">INDEX(_Rge_Data_3rd_CY,$B200,S$1)</f>
        <v>0</v>
      </c>
      <c r="T200" s="202" t="n">
        <f aca="false" t="array" ref="T200:T200">INDEX(_Rge_Data_3rd_CY,$B200,T$1)</f>
        <v>0</v>
      </c>
      <c r="U200" s="202" t="n">
        <f aca="false" t="array" ref="U200:U200">INDEX(_Rge_Data_3rd_CY,$B200,U$1)</f>
        <v>0</v>
      </c>
      <c r="V200" s="202" t="n">
        <f aca="false" t="array" ref="V200:V200">INDEX(_Rge_Data_3rd_CY,$B200,V$1)</f>
        <v>0</v>
      </c>
      <c r="W200" s="202" t="n">
        <f aca="false" t="array" ref="W200:W200">INDEX(_Rge_Data_3rd_CY,$B200,W$1)</f>
        <v>0</v>
      </c>
      <c r="X200" s="202" t="n">
        <f aca="false">INDEX(_Rge_Data_3rd_CY,$B200,X$1)</f>
        <v>0</v>
      </c>
      <c r="Y200" s="202" t="n">
        <f aca="false" t="array" ref="Y200:Y200">INDEX(_Rge_Data_3rd_CY,$B200,Y$1)</f>
        <v>0</v>
      </c>
      <c r="Z200" s="202" t="n">
        <f aca="false" t="array" ref="Z200:Z200">INDEX(_Rge_Data_3rd_CY,$B200,Z$1)</f>
        <v>0</v>
      </c>
      <c r="AA200" s="202" t="n">
        <f aca="false">R200-Z200</f>
        <v>0</v>
      </c>
      <c r="AB200" s="203" t="n">
        <f aca="false">IFERROR(AA200/R200,)</f>
        <v>0</v>
      </c>
      <c r="AC200" s="212" t="n">
        <f aca="false">INDEX(_Rge_Data_3rd_CY,$B200,AC$1)</f>
        <v>0</v>
      </c>
      <c r="AD200" s="212" t="n">
        <f aca="false" t="array" ref="AD200:AD200">INDEX(_Rge_Data_3rd_CY,$B200,AD$1)</f>
        <v>0</v>
      </c>
      <c r="AE200" s="212" t="n">
        <f aca="false" t="array" ref="AE200:AE200">INDEX(_Rge_Data_3rd_CY,$B200,AE$1)</f>
        <v>0</v>
      </c>
      <c r="AF200" s="212" t="n">
        <f aca="false" t="array" ref="AF200:AF200">INDEX(_Rge_Data_3rd_CY,$B200,AF$1)</f>
        <v>0</v>
      </c>
      <c r="AG200" s="212" t="n">
        <f aca="false" t="array" ref="AG200:AG200">INDEX(_Rge_Data_3rd_CY,$B200,AG$1)</f>
        <v>0</v>
      </c>
      <c r="AH200" s="212" t="n">
        <f aca="false" t="array" ref="AH200:AH200">INDEX(_Rge_Data_3rd_CY,$B200,AH$1)</f>
        <v>0</v>
      </c>
      <c r="AI200" s="212" t="n">
        <f aca="false">INDEX(_Rge_Data_3rd_CY,$B200,AI$1)</f>
        <v>0</v>
      </c>
      <c r="AJ200" s="212" t="n">
        <f aca="false" t="array" ref="AJ200:AJ200">INDEX(_Rge_Data_3rd_CY,$B200,AJ$1)</f>
        <v>0</v>
      </c>
      <c r="AK200" s="212" t="n">
        <f aca="false" t="array" ref="AK200:AK200">INDEX(_Rge_Data_3rd_CY,$B200,AK$1)</f>
        <v>0</v>
      </c>
      <c r="AL200" s="212" t="n">
        <f aca="false">AK200+AN200+AO200</f>
        <v>0</v>
      </c>
      <c r="AM200" s="213" t="n">
        <f aca="false">IFERROR(AK200/Z200,0)</f>
        <v>0</v>
      </c>
      <c r="AN200" s="214" t="n">
        <f aca="false">IFERROR(IF(AND($E200="OPEN",$AA200&gt;0),$AA200*_SoP*$AM200,IF(AND($E200="CLOSED",$AA200&gt;0),$AA200*_SoL*$AM200,0)),0)</f>
        <v>0</v>
      </c>
      <c r="AO200" s="214" t="n">
        <f aca="false">IFERROR(IF($AA200&lt;0,$AA200*_SoL,0),0)</f>
        <v>0</v>
      </c>
      <c r="AP200" s="215" t="n">
        <f aca="false">AK200+AN200</f>
        <v>0</v>
      </c>
      <c r="AQ200" s="215" t="n">
        <f aca="false">AC200-AO200</f>
        <v>0</v>
      </c>
      <c r="AR200" s="215" t="n">
        <f aca="false">AP200-AQ200</f>
        <v>0</v>
      </c>
      <c r="AS200" s="215" t="n">
        <f aca="false">IF($AR200&gt;=0,$AR200,0)</f>
        <v>0</v>
      </c>
      <c r="AT200" s="215" t="n">
        <f aca="false">IF($AR200&lt;=0,-$AR200,0)</f>
        <v>-0</v>
      </c>
      <c r="AU200" s="214" t="n">
        <f aca="false">IF((R200-AC200)&lt;0,0,R200-AC200)</f>
        <v>0</v>
      </c>
      <c r="AV200" s="214" t="n">
        <f aca="false">IF(AM200&gt;1,0,R200-AM200*R200)</f>
        <v>0</v>
      </c>
      <c r="AW200" s="216"/>
    </row>
    <row r="201" customFormat="false" ht="24.75" hidden="false" customHeight="true" outlineLevel="0" collapsed="false">
      <c r="A201" s="166"/>
      <c r="B201" s="208" t="n">
        <f aca="false">B200+1</f>
        <v>194</v>
      </c>
      <c r="C201" s="166"/>
      <c r="D201" s="209" t="n">
        <f aca="false">INDEX(_Rge_Projectdata_3rd,$B201,MATCH("Project-ID",_Rge_Headline_Projectdata,0))</f>
        <v>0</v>
      </c>
      <c r="E201" s="210" t="str">
        <f aca="false" t="array" ref="E201:E201">INDEX(_Rge_Data_3rd_CY,$B201,E$1)</f>
        <v>Open</v>
      </c>
      <c r="F201" s="199" t="n">
        <f aca="false">INDEX(_Rge_Data_3rd_CY,$B201,F$1)</f>
        <v>0</v>
      </c>
      <c r="G201" s="199" t="n">
        <f aca="false" t="array" ref="G201:G201">INDEX(_Rge_Data_3rd_CY,$B201,G$1)</f>
        <v>0</v>
      </c>
      <c r="H201" s="199" t="n">
        <f aca="false" t="array" ref="H201:H201">INDEX(_Rge_Data_3rd_CY,$B201,H$1)</f>
        <v>0</v>
      </c>
      <c r="I201" s="199" t="n">
        <f aca="false" t="array" ref="I201:I201">INDEX(_Rge_Data_3rd_CY,$B201,I$1)</f>
        <v>0</v>
      </c>
      <c r="J201" s="199" t="n">
        <f aca="false" t="array" ref="J201:J201">INDEX(_Rge_Data_3rd_CY,$B201,J$1)</f>
        <v>0</v>
      </c>
      <c r="K201" s="199" t="n">
        <f aca="false" t="array" ref="K201:K201">INDEX(_Rge_Data_3rd_CY,$B201,K$1)</f>
        <v>0</v>
      </c>
      <c r="L201" s="199" t="n">
        <f aca="false">INDEX(_Rge_Data_3rd_CY,$B201,L$1)</f>
        <v>0</v>
      </c>
      <c r="M201" s="199" t="n">
        <f aca="false" t="array" ref="M201:M201">INDEX(_Rge_Data_3rd_CY,$B201,M$1)</f>
        <v>0</v>
      </c>
      <c r="N201" s="199" t="n">
        <f aca="false" t="array" ref="N201:N201">INDEX(_Rge_Data_3rd_CY,$B201,N$1)</f>
        <v>0</v>
      </c>
      <c r="O201" s="199" t="n">
        <f aca="false">F201-N201</f>
        <v>0</v>
      </c>
      <c r="P201" s="200" t="n">
        <f aca="false">IFERROR(O201/F201,0)</f>
        <v>0</v>
      </c>
      <c r="Q201" s="211" t="str">
        <f aca="false">IF(AND(F201&lt;&gt;0,R201=0),"N","Y")</f>
        <v>Y</v>
      </c>
      <c r="R201" s="202" t="n">
        <f aca="false">INDEX(_Rge_Data_3rd_CY,$B201,R$1)</f>
        <v>0</v>
      </c>
      <c r="S201" s="202" t="n">
        <f aca="false" t="array" ref="S201:S201">INDEX(_Rge_Data_3rd_CY,$B201,S$1)</f>
        <v>0</v>
      </c>
      <c r="T201" s="202" t="n">
        <f aca="false" t="array" ref="T201:T201">INDEX(_Rge_Data_3rd_CY,$B201,T$1)</f>
        <v>0</v>
      </c>
      <c r="U201" s="202" t="n">
        <f aca="false" t="array" ref="U201:U201">INDEX(_Rge_Data_3rd_CY,$B201,U$1)</f>
        <v>0</v>
      </c>
      <c r="V201" s="202" t="n">
        <f aca="false" t="array" ref="V201:V201">INDEX(_Rge_Data_3rd_CY,$B201,V$1)</f>
        <v>0</v>
      </c>
      <c r="W201" s="202" t="n">
        <f aca="false" t="array" ref="W201:W201">INDEX(_Rge_Data_3rd_CY,$B201,W$1)</f>
        <v>0</v>
      </c>
      <c r="X201" s="202" t="n">
        <f aca="false">INDEX(_Rge_Data_3rd_CY,$B201,X$1)</f>
        <v>0</v>
      </c>
      <c r="Y201" s="202" t="n">
        <f aca="false" t="array" ref="Y201:Y201">INDEX(_Rge_Data_3rd_CY,$B201,Y$1)</f>
        <v>0</v>
      </c>
      <c r="Z201" s="202" t="n">
        <f aca="false" t="array" ref="Z201:Z201">INDEX(_Rge_Data_3rd_CY,$B201,Z$1)</f>
        <v>0</v>
      </c>
      <c r="AA201" s="202" t="n">
        <f aca="false">R201-Z201</f>
        <v>0</v>
      </c>
      <c r="AB201" s="203" t="n">
        <f aca="false">IFERROR(AA201/R201,)</f>
        <v>0</v>
      </c>
      <c r="AC201" s="212" t="n">
        <f aca="false">INDEX(_Rge_Data_3rd_CY,$B201,AC$1)</f>
        <v>0</v>
      </c>
      <c r="AD201" s="212" t="n">
        <f aca="false" t="array" ref="AD201:AD201">INDEX(_Rge_Data_3rd_CY,$B201,AD$1)</f>
        <v>0</v>
      </c>
      <c r="AE201" s="212" t="n">
        <f aca="false" t="array" ref="AE201:AE201">INDEX(_Rge_Data_3rd_CY,$B201,AE$1)</f>
        <v>0</v>
      </c>
      <c r="AF201" s="212" t="n">
        <f aca="false" t="array" ref="AF201:AF201">INDEX(_Rge_Data_3rd_CY,$B201,AF$1)</f>
        <v>0</v>
      </c>
      <c r="AG201" s="212" t="n">
        <f aca="false" t="array" ref="AG201:AG201">INDEX(_Rge_Data_3rd_CY,$B201,AG$1)</f>
        <v>0</v>
      </c>
      <c r="AH201" s="212" t="n">
        <f aca="false" t="array" ref="AH201:AH201">INDEX(_Rge_Data_3rd_CY,$B201,AH$1)</f>
        <v>0</v>
      </c>
      <c r="AI201" s="212" t="n">
        <f aca="false">INDEX(_Rge_Data_3rd_CY,$B201,AI$1)</f>
        <v>0</v>
      </c>
      <c r="AJ201" s="212" t="n">
        <f aca="false" t="array" ref="AJ201:AJ201">INDEX(_Rge_Data_3rd_CY,$B201,AJ$1)</f>
        <v>0</v>
      </c>
      <c r="AK201" s="212" t="n">
        <f aca="false" t="array" ref="AK201:AK201">INDEX(_Rge_Data_3rd_CY,$B201,AK$1)</f>
        <v>0</v>
      </c>
      <c r="AL201" s="212" t="n">
        <f aca="false">AK201+AN201+AO201</f>
        <v>0</v>
      </c>
      <c r="AM201" s="213" t="n">
        <f aca="false">IFERROR(AK201/Z201,0)</f>
        <v>0</v>
      </c>
      <c r="AN201" s="214" t="n">
        <f aca="false">IFERROR(IF(AND($E201="OPEN",$AA201&gt;0),$AA201*_SoP*$AM201,IF(AND($E201="CLOSED",$AA201&gt;0),$AA201*_SoL*$AM201,0)),0)</f>
        <v>0</v>
      </c>
      <c r="AO201" s="214" t="n">
        <f aca="false">IFERROR(IF($AA201&lt;0,$AA201*_SoL,0),0)</f>
        <v>0</v>
      </c>
      <c r="AP201" s="215" t="n">
        <f aca="false">AK201+AN201</f>
        <v>0</v>
      </c>
      <c r="AQ201" s="215" t="n">
        <f aca="false">AC201-AO201</f>
        <v>0</v>
      </c>
      <c r="AR201" s="215" t="n">
        <f aca="false">AP201-AQ201</f>
        <v>0</v>
      </c>
      <c r="AS201" s="215" t="n">
        <f aca="false">IF($AR201&gt;=0,$AR201,0)</f>
        <v>0</v>
      </c>
      <c r="AT201" s="215" t="n">
        <f aca="false">IF($AR201&lt;=0,-$AR201,0)</f>
        <v>-0</v>
      </c>
      <c r="AU201" s="214" t="n">
        <f aca="false">IF((R201-AC201)&lt;0,0,R201-AC201)</f>
        <v>0</v>
      </c>
      <c r="AV201" s="214" t="n">
        <f aca="false">IF(AM201&gt;1,0,R201-AM201*R201)</f>
        <v>0</v>
      </c>
      <c r="AW201" s="216"/>
    </row>
    <row r="202" customFormat="false" ht="24.75" hidden="false" customHeight="true" outlineLevel="0" collapsed="false">
      <c r="A202" s="166"/>
      <c r="B202" s="208" t="n">
        <f aca="false">B201+1</f>
        <v>195</v>
      </c>
      <c r="C202" s="166"/>
      <c r="D202" s="209" t="n">
        <f aca="false">INDEX(_Rge_Projectdata_3rd,$B202,MATCH("Project-ID",_Rge_Headline_Projectdata,0))</f>
        <v>0</v>
      </c>
      <c r="E202" s="210" t="str">
        <f aca="false" t="array" ref="E202:E202">INDEX(_Rge_Data_3rd_CY,$B202,E$1)</f>
        <v>Open</v>
      </c>
      <c r="F202" s="199" t="n">
        <f aca="false">INDEX(_Rge_Data_3rd_CY,$B202,F$1)</f>
        <v>0</v>
      </c>
      <c r="G202" s="199" t="n">
        <f aca="false" t="array" ref="G202:G202">INDEX(_Rge_Data_3rd_CY,$B202,G$1)</f>
        <v>0</v>
      </c>
      <c r="H202" s="199" t="n">
        <f aca="false" t="array" ref="H202:H202">INDEX(_Rge_Data_3rd_CY,$B202,H$1)</f>
        <v>0</v>
      </c>
      <c r="I202" s="199" t="n">
        <f aca="false" t="array" ref="I202:I202">INDEX(_Rge_Data_3rd_CY,$B202,I$1)</f>
        <v>0</v>
      </c>
      <c r="J202" s="199" t="n">
        <f aca="false" t="array" ref="J202:J202">INDEX(_Rge_Data_3rd_CY,$B202,J$1)</f>
        <v>0</v>
      </c>
      <c r="K202" s="199" t="n">
        <f aca="false" t="array" ref="K202:K202">INDEX(_Rge_Data_3rd_CY,$B202,K$1)</f>
        <v>0</v>
      </c>
      <c r="L202" s="199" t="n">
        <f aca="false">INDEX(_Rge_Data_3rd_CY,$B202,L$1)</f>
        <v>0</v>
      </c>
      <c r="M202" s="199" t="n">
        <f aca="false" t="array" ref="M202:M202">INDEX(_Rge_Data_3rd_CY,$B202,M$1)</f>
        <v>0</v>
      </c>
      <c r="N202" s="199" t="n">
        <f aca="false" t="array" ref="N202:N202">INDEX(_Rge_Data_3rd_CY,$B202,N$1)</f>
        <v>0</v>
      </c>
      <c r="O202" s="199" t="n">
        <f aca="false">F202-N202</f>
        <v>0</v>
      </c>
      <c r="P202" s="200" t="n">
        <f aca="false">IFERROR(O202/F202,0)</f>
        <v>0</v>
      </c>
      <c r="Q202" s="211" t="str">
        <f aca="false">IF(AND(F202&lt;&gt;0,R202=0),"N","Y")</f>
        <v>Y</v>
      </c>
      <c r="R202" s="202" t="n">
        <f aca="false">INDEX(_Rge_Data_3rd_CY,$B202,R$1)</f>
        <v>0</v>
      </c>
      <c r="S202" s="202" t="n">
        <f aca="false" t="array" ref="S202:S202">INDEX(_Rge_Data_3rd_CY,$B202,S$1)</f>
        <v>0</v>
      </c>
      <c r="T202" s="202" t="n">
        <f aca="false" t="array" ref="T202:T202">INDEX(_Rge_Data_3rd_CY,$B202,T$1)</f>
        <v>0</v>
      </c>
      <c r="U202" s="202" t="n">
        <f aca="false" t="array" ref="U202:U202">INDEX(_Rge_Data_3rd_CY,$B202,U$1)</f>
        <v>0</v>
      </c>
      <c r="V202" s="202" t="n">
        <f aca="false" t="array" ref="V202:V202">INDEX(_Rge_Data_3rd_CY,$B202,V$1)</f>
        <v>0</v>
      </c>
      <c r="W202" s="202" t="n">
        <f aca="false" t="array" ref="W202:W202">INDEX(_Rge_Data_3rd_CY,$B202,W$1)</f>
        <v>0</v>
      </c>
      <c r="X202" s="202" t="n">
        <f aca="false">INDEX(_Rge_Data_3rd_CY,$B202,X$1)</f>
        <v>0</v>
      </c>
      <c r="Y202" s="202" t="n">
        <f aca="false" t="array" ref="Y202:Y202">INDEX(_Rge_Data_3rd_CY,$B202,Y$1)</f>
        <v>0</v>
      </c>
      <c r="Z202" s="202" t="n">
        <f aca="false" t="array" ref="Z202:Z202">INDEX(_Rge_Data_3rd_CY,$B202,Z$1)</f>
        <v>0</v>
      </c>
      <c r="AA202" s="202" t="n">
        <f aca="false">R202-Z202</f>
        <v>0</v>
      </c>
      <c r="AB202" s="203" t="n">
        <f aca="false">IFERROR(AA202/R202,)</f>
        <v>0</v>
      </c>
      <c r="AC202" s="212" t="n">
        <f aca="false">INDEX(_Rge_Data_3rd_CY,$B202,AC$1)</f>
        <v>0</v>
      </c>
      <c r="AD202" s="212" t="n">
        <f aca="false" t="array" ref="AD202:AD202">INDEX(_Rge_Data_3rd_CY,$B202,AD$1)</f>
        <v>0</v>
      </c>
      <c r="AE202" s="212" t="n">
        <f aca="false" t="array" ref="AE202:AE202">INDEX(_Rge_Data_3rd_CY,$B202,AE$1)</f>
        <v>0</v>
      </c>
      <c r="AF202" s="212" t="n">
        <f aca="false" t="array" ref="AF202:AF202">INDEX(_Rge_Data_3rd_CY,$B202,AF$1)</f>
        <v>0</v>
      </c>
      <c r="AG202" s="212" t="n">
        <f aca="false" t="array" ref="AG202:AG202">INDEX(_Rge_Data_3rd_CY,$B202,AG$1)</f>
        <v>0</v>
      </c>
      <c r="AH202" s="212" t="n">
        <f aca="false" t="array" ref="AH202:AH202">INDEX(_Rge_Data_3rd_CY,$B202,AH$1)</f>
        <v>0</v>
      </c>
      <c r="AI202" s="212" t="n">
        <f aca="false">INDEX(_Rge_Data_3rd_CY,$B202,AI$1)</f>
        <v>0</v>
      </c>
      <c r="AJ202" s="212" t="n">
        <f aca="false" t="array" ref="AJ202:AJ202">INDEX(_Rge_Data_3rd_CY,$B202,AJ$1)</f>
        <v>0</v>
      </c>
      <c r="AK202" s="212" t="n">
        <f aca="false" t="array" ref="AK202:AK202">INDEX(_Rge_Data_3rd_CY,$B202,AK$1)</f>
        <v>0</v>
      </c>
      <c r="AL202" s="212" t="n">
        <f aca="false">AK202+AN202+AO202</f>
        <v>0</v>
      </c>
      <c r="AM202" s="213" t="n">
        <f aca="false">IFERROR(AK202/Z202,0)</f>
        <v>0</v>
      </c>
      <c r="AN202" s="214" t="n">
        <f aca="false">IFERROR(IF(AND($E202="OPEN",$AA202&gt;0),$AA202*_SoP*$AM202,IF(AND($E202="CLOSED",$AA202&gt;0),$AA202*_SoL*$AM202,0)),0)</f>
        <v>0</v>
      </c>
      <c r="AO202" s="214" t="n">
        <f aca="false">IFERROR(IF($AA202&lt;0,$AA202*_SoL,0),0)</f>
        <v>0</v>
      </c>
      <c r="AP202" s="215" t="n">
        <f aca="false">AK202+AN202</f>
        <v>0</v>
      </c>
      <c r="AQ202" s="215" t="n">
        <f aca="false">AC202-AO202</f>
        <v>0</v>
      </c>
      <c r="AR202" s="215" t="n">
        <f aca="false">AP202-AQ202</f>
        <v>0</v>
      </c>
      <c r="AS202" s="215" t="n">
        <f aca="false">IF($AR202&gt;=0,$AR202,0)</f>
        <v>0</v>
      </c>
      <c r="AT202" s="215" t="n">
        <f aca="false">IF($AR202&lt;=0,-$AR202,0)</f>
        <v>-0</v>
      </c>
      <c r="AU202" s="214" t="n">
        <f aca="false">IF((R202-AC202)&lt;0,0,R202-AC202)</f>
        <v>0</v>
      </c>
      <c r="AV202" s="214" t="n">
        <f aca="false">IF(AM202&gt;1,0,R202-AM202*R202)</f>
        <v>0</v>
      </c>
      <c r="AW202" s="216"/>
    </row>
    <row r="203" customFormat="false" ht="24.75" hidden="false" customHeight="true" outlineLevel="0" collapsed="false">
      <c r="A203" s="166"/>
      <c r="B203" s="208" t="n">
        <f aca="false">B202+1</f>
        <v>196</v>
      </c>
      <c r="C203" s="166"/>
      <c r="D203" s="209" t="n">
        <f aca="false">INDEX(_Rge_Projectdata_3rd,$B203,MATCH("Project-ID",_Rge_Headline_Projectdata,0))</f>
        <v>0</v>
      </c>
      <c r="E203" s="210" t="str">
        <f aca="false" t="array" ref="E203:E203">INDEX(_Rge_Data_3rd_CY,$B203,E$1)</f>
        <v>Open</v>
      </c>
      <c r="F203" s="199" t="n">
        <f aca="false">INDEX(_Rge_Data_3rd_CY,$B203,F$1)</f>
        <v>0</v>
      </c>
      <c r="G203" s="199" t="n">
        <f aca="false" t="array" ref="G203:G203">INDEX(_Rge_Data_3rd_CY,$B203,G$1)</f>
        <v>0</v>
      </c>
      <c r="H203" s="199" t="n">
        <f aca="false" t="array" ref="H203:H203">INDEX(_Rge_Data_3rd_CY,$B203,H$1)</f>
        <v>0</v>
      </c>
      <c r="I203" s="199" t="n">
        <f aca="false" t="array" ref="I203:I203">INDEX(_Rge_Data_3rd_CY,$B203,I$1)</f>
        <v>0</v>
      </c>
      <c r="J203" s="199" t="n">
        <f aca="false" t="array" ref="J203:J203">INDEX(_Rge_Data_3rd_CY,$B203,J$1)</f>
        <v>0</v>
      </c>
      <c r="K203" s="199" t="n">
        <f aca="false" t="array" ref="K203:K203">INDEX(_Rge_Data_3rd_CY,$B203,K$1)</f>
        <v>0</v>
      </c>
      <c r="L203" s="199" t="n">
        <f aca="false">INDEX(_Rge_Data_3rd_CY,$B203,L$1)</f>
        <v>0</v>
      </c>
      <c r="M203" s="199" t="n">
        <f aca="false" t="array" ref="M203:M203">INDEX(_Rge_Data_3rd_CY,$B203,M$1)</f>
        <v>0</v>
      </c>
      <c r="N203" s="199" t="n">
        <f aca="false" t="array" ref="N203:N203">INDEX(_Rge_Data_3rd_CY,$B203,N$1)</f>
        <v>0</v>
      </c>
      <c r="O203" s="199" t="n">
        <f aca="false">F203-N203</f>
        <v>0</v>
      </c>
      <c r="P203" s="200" t="n">
        <f aca="false">IFERROR(O203/F203,0)</f>
        <v>0</v>
      </c>
      <c r="Q203" s="211" t="str">
        <f aca="false">IF(AND(F203&lt;&gt;0,R203=0),"N","Y")</f>
        <v>Y</v>
      </c>
      <c r="R203" s="202" t="n">
        <f aca="false">INDEX(_Rge_Data_3rd_CY,$B203,R$1)</f>
        <v>0</v>
      </c>
      <c r="S203" s="202" t="n">
        <f aca="false" t="array" ref="S203:S203">INDEX(_Rge_Data_3rd_CY,$B203,S$1)</f>
        <v>0</v>
      </c>
      <c r="T203" s="202" t="n">
        <f aca="false" t="array" ref="T203:T203">INDEX(_Rge_Data_3rd_CY,$B203,T$1)</f>
        <v>0</v>
      </c>
      <c r="U203" s="202" t="n">
        <f aca="false" t="array" ref="U203:U203">INDEX(_Rge_Data_3rd_CY,$B203,U$1)</f>
        <v>0</v>
      </c>
      <c r="V203" s="202" t="n">
        <f aca="false" t="array" ref="V203:V203">INDEX(_Rge_Data_3rd_CY,$B203,V$1)</f>
        <v>0</v>
      </c>
      <c r="W203" s="202" t="n">
        <f aca="false" t="array" ref="W203:W203">INDEX(_Rge_Data_3rd_CY,$B203,W$1)</f>
        <v>0</v>
      </c>
      <c r="X203" s="202" t="n">
        <f aca="false">INDEX(_Rge_Data_3rd_CY,$B203,X$1)</f>
        <v>0</v>
      </c>
      <c r="Y203" s="202" t="n">
        <f aca="false" t="array" ref="Y203:Y203">INDEX(_Rge_Data_3rd_CY,$B203,Y$1)</f>
        <v>0</v>
      </c>
      <c r="Z203" s="202" t="n">
        <f aca="false" t="array" ref="Z203:Z203">INDEX(_Rge_Data_3rd_CY,$B203,Z$1)</f>
        <v>0</v>
      </c>
      <c r="AA203" s="202" t="n">
        <f aca="false">R203-Z203</f>
        <v>0</v>
      </c>
      <c r="AB203" s="203" t="n">
        <f aca="false">IFERROR(AA203/R203,)</f>
        <v>0</v>
      </c>
      <c r="AC203" s="212" t="n">
        <f aca="false">INDEX(_Rge_Data_3rd_CY,$B203,AC$1)</f>
        <v>0</v>
      </c>
      <c r="AD203" s="212" t="n">
        <f aca="false" t="array" ref="AD203:AD203">INDEX(_Rge_Data_3rd_CY,$B203,AD$1)</f>
        <v>0</v>
      </c>
      <c r="AE203" s="212" t="n">
        <f aca="false" t="array" ref="AE203:AE203">INDEX(_Rge_Data_3rd_CY,$B203,AE$1)</f>
        <v>0</v>
      </c>
      <c r="AF203" s="212" t="n">
        <f aca="false" t="array" ref="AF203:AF203">INDEX(_Rge_Data_3rd_CY,$B203,AF$1)</f>
        <v>0</v>
      </c>
      <c r="AG203" s="212" t="n">
        <f aca="false" t="array" ref="AG203:AG203">INDEX(_Rge_Data_3rd_CY,$B203,AG$1)</f>
        <v>0</v>
      </c>
      <c r="AH203" s="212" t="n">
        <f aca="false" t="array" ref="AH203:AH203">INDEX(_Rge_Data_3rd_CY,$B203,AH$1)</f>
        <v>0</v>
      </c>
      <c r="AI203" s="212" t="n">
        <f aca="false">INDEX(_Rge_Data_3rd_CY,$B203,AI$1)</f>
        <v>0</v>
      </c>
      <c r="AJ203" s="212" t="n">
        <f aca="false" t="array" ref="AJ203:AJ203">INDEX(_Rge_Data_3rd_CY,$B203,AJ$1)</f>
        <v>0</v>
      </c>
      <c r="AK203" s="212" t="n">
        <f aca="false" t="array" ref="AK203:AK203">INDEX(_Rge_Data_3rd_CY,$B203,AK$1)</f>
        <v>0</v>
      </c>
      <c r="AL203" s="212" t="n">
        <f aca="false">AK203+AN203+AO203</f>
        <v>0</v>
      </c>
      <c r="AM203" s="213" t="n">
        <f aca="false">IFERROR(AK203/Z203,0)</f>
        <v>0</v>
      </c>
      <c r="AN203" s="214" t="n">
        <f aca="false">IFERROR(IF(AND($E203="OPEN",$AA203&gt;0),$AA203*_SoP*$AM203,IF(AND($E203="CLOSED",$AA203&gt;0),$AA203*_SoL*$AM203,0)),0)</f>
        <v>0</v>
      </c>
      <c r="AO203" s="214" t="n">
        <f aca="false">IFERROR(IF($AA203&lt;0,$AA203*_SoL,0),0)</f>
        <v>0</v>
      </c>
      <c r="AP203" s="215" t="n">
        <f aca="false">AK203+AN203</f>
        <v>0</v>
      </c>
      <c r="AQ203" s="215" t="n">
        <f aca="false">AC203-AO203</f>
        <v>0</v>
      </c>
      <c r="AR203" s="215" t="n">
        <f aca="false">AP203-AQ203</f>
        <v>0</v>
      </c>
      <c r="AS203" s="215" t="n">
        <f aca="false">IF($AR203&gt;=0,$AR203,0)</f>
        <v>0</v>
      </c>
      <c r="AT203" s="215" t="n">
        <f aca="false">IF($AR203&lt;=0,-$AR203,0)</f>
        <v>-0</v>
      </c>
      <c r="AU203" s="214" t="n">
        <f aca="false">IF((R203-AC203)&lt;0,0,R203-AC203)</f>
        <v>0</v>
      </c>
      <c r="AV203" s="214" t="n">
        <f aca="false">IF(AM203&gt;1,0,R203-AM203*R203)</f>
        <v>0</v>
      </c>
      <c r="AW203" s="216"/>
    </row>
    <row r="204" customFormat="false" ht="24.75" hidden="false" customHeight="true" outlineLevel="0" collapsed="false">
      <c r="A204" s="166"/>
      <c r="B204" s="208" t="n">
        <f aca="false">B203+1</f>
        <v>197</v>
      </c>
      <c r="C204" s="166"/>
      <c r="D204" s="209" t="n">
        <f aca="false">INDEX(_Rge_Projectdata_3rd,$B204,MATCH("Project-ID",_Rge_Headline_Projectdata,0))</f>
        <v>0</v>
      </c>
      <c r="E204" s="210" t="str">
        <f aca="false" t="array" ref="E204:E204">INDEX(_Rge_Data_3rd_CY,$B204,E$1)</f>
        <v>Open</v>
      </c>
      <c r="F204" s="199" t="n">
        <f aca="false">INDEX(_Rge_Data_3rd_CY,$B204,F$1)</f>
        <v>0</v>
      </c>
      <c r="G204" s="199" t="n">
        <f aca="false" t="array" ref="G204:G204">INDEX(_Rge_Data_3rd_CY,$B204,G$1)</f>
        <v>0</v>
      </c>
      <c r="H204" s="199" t="n">
        <f aca="false" t="array" ref="H204:H204">INDEX(_Rge_Data_3rd_CY,$B204,H$1)</f>
        <v>0</v>
      </c>
      <c r="I204" s="199" t="n">
        <f aca="false" t="array" ref="I204:I204">INDEX(_Rge_Data_3rd_CY,$B204,I$1)</f>
        <v>0</v>
      </c>
      <c r="J204" s="199" t="n">
        <f aca="false" t="array" ref="J204:J204">INDEX(_Rge_Data_3rd_CY,$B204,J$1)</f>
        <v>0</v>
      </c>
      <c r="K204" s="199" t="n">
        <f aca="false" t="array" ref="K204:K204">INDEX(_Rge_Data_3rd_CY,$B204,K$1)</f>
        <v>0</v>
      </c>
      <c r="L204" s="199" t="n">
        <f aca="false">INDEX(_Rge_Data_3rd_CY,$B204,L$1)</f>
        <v>0</v>
      </c>
      <c r="M204" s="199" t="n">
        <f aca="false" t="array" ref="M204:M204">INDEX(_Rge_Data_3rd_CY,$B204,M$1)</f>
        <v>0</v>
      </c>
      <c r="N204" s="199" t="n">
        <f aca="false" t="array" ref="N204:N204">INDEX(_Rge_Data_3rd_CY,$B204,N$1)</f>
        <v>0</v>
      </c>
      <c r="O204" s="199" t="n">
        <f aca="false">F204-N204</f>
        <v>0</v>
      </c>
      <c r="P204" s="200" t="n">
        <f aca="false">IFERROR(O204/F204,0)</f>
        <v>0</v>
      </c>
      <c r="Q204" s="211" t="str">
        <f aca="false">IF(AND(F204&lt;&gt;0,R204=0),"N","Y")</f>
        <v>Y</v>
      </c>
      <c r="R204" s="202" t="n">
        <f aca="false">INDEX(_Rge_Data_3rd_CY,$B204,R$1)</f>
        <v>0</v>
      </c>
      <c r="S204" s="202" t="n">
        <f aca="false" t="array" ref="S204:S204">INDEX(_Rge_Data_3rd_CY,$B204,S$1)</f>
        <v>0</v>
      </c>
      <c r="T204" s="202" t="n">
        <f aca="false" t="array" ref="T204:T204">INDEX(_Rge_Data_3rd_CY,$B204,T$1)</f>
        <v>0</v>
      </c>
      <c r="U204" s="202" t="n">
        <f aca="false" t="array" ref="U204:U204">INDEX(_Rge_Data_3rd_CY,$B204,U$1)</f>
        <v>0</v>
      </c>
      <c r="V204" s="202" t="n">
        <f aca="false" t="array" ref="V204:V204">INDEX(_Rge_Data_3rd_CY,$B204,V$1)</f>
        <v>0</v>
      </c>
      <c r="W204" s="202" t="n">
        <f aca="false" t="array" ref="W204:W204">INDEX(_Rge_Data_3rd_CY,$B204,W$1)</f>
        <v>0</v>
      </c>
      <c r="X204" s="202" t="n">
        <f aca="false">INDEX(_Rge_Data_3rd_CY,$B204,X$1)</f>
        <v>0</v>
      </c>
      <c r="Y204" s="202" t="n">
        <f aca="false" t="array" ref="Y204:Y204">INDEX(_Rge_Data_3rd_CY,$B204,Y$1)</f>
        <v>0</v>
      </c>
      <c r="Z204" s="202" t="n">
        <f aca="false" t="array" ref="Z204:Z204">INDEX(_Rge_Data_3rd_CY,$B204,Z$1)</f>
        <v>0</v>
      </c>
      <c r="AA204" s="202" t="n">
        <f aca="false">R204-Z204</f>
        <v>0</v>
      </c>
      <c r="AB204" s="203" t="n">
        <f aca="false">IFERROR(AA204/R204,)</f>
        <v>0</v>
      </c>
      <c r="AC204" s="212" t="n">
        <f aca="false">INDEX(_Rge_Data_3rd_CY,$B204,AC$1)</f>
        <v>0</v>
      </c>
      <c r="AD204" s="212" t="n">
        <f aca="false" t="array" ref="AD204:AD204">INDEX(_Rge_Data_3rd_CY,$B204,AD$1)</f>
        <v>0</v>
      </c>
      <c r="AE204" s="212" t="n">
        <f aca="false" t="array" ref="AE204:AE204">INDEX(_Rge_Data_3rd_CY,$B204,AE$1)</f>
        <v>0</v>
      </c>
      <c r="AF204" s="212" t="n">
        <f aca="false" t="array" ref="AF204:AF204">INDEX(_Rge_Data_3rd_CY,$B204,AF$1)</f>
        <v>0</v>
      </c>
      <c r="AG204" s="212" t="n">
        <f aca="false" t="array" ref="AG204:AG204">INDEX(_Rge_Data_3rd_CY,$B204,AG$1)</f>
        <v>0</v>
      </c>
      <c r="AH204" s="212" t="n">
        <f aca="false" t="array" ref="AH204:AH204">INDEX(_Rge_Data_3rd_CY,$B204,AH$1)</f>
        <v>0</v>
      </c>
      <c r="AI204" s="212" t="n">
        <f aca="false">INDEX(_Rge_Data_3rd_CY,$B204,AI$1)</f>
        <v>0</v>
      </c>
      <c r="AJ204" s="212" t="n">
        <f aca="false" t="array" ref="AJ204:AJ204">INDEX(_Rge_Data_3rd_CY,$B204,AJ$1)</f>
        <v>0</v>
      </c>
      <c r="AK204" s="212" t="n">
        <f aca="false" t="array" ref="AK204:AK204">INDEX(_Rge_Data_3rd_CY,$B204,AK$1)</f>
        <v>0</v>
      </c>
      <c r="AL204" s="212" t="n">
        <f aca="false">AK204+AN204+AO204</f>
        <v>0</v>
      </c>
      <c r="AM204" s="213" t="n">
        <f aca="false">IFERROR(AK204/Z204,0)</f>
        <v>0</v>
      </c>
      <c r="AN204" s="214" t="n">
        <f aca="false">IFERROR(IF(AND($E204="OPEN",$AA204&gt;0),$AA204*_SoP*$AM204,IF(AND($E204="CLOSED",$AA204&gt;0),$AA204*_SoL*$AM204,0)),0)</f>
        <v>0</v>
      </c>
      <c r="AO204" s="214" t="n">
        <f aca="false">IFERROR(IF($AA204&lt;0,$AA204*_SoL,0),0)</f>
        <v>0</v>
      </c>
      <c r="AP204" s="215" t="n">
        <f aca="false">AK204+AN204</f>
        <v>0</v>
      </c>
      <c r="AQ204" s="215" t="n">
        <f aca="false">AC204-AO204</f>
        <v>0</v>
      </c>
      <c r="AR204" s="215" t="n">
        <f aca="false">AP204-AQ204</f>
        <v>0</v>
      </c>
      <c r="AS204" s="215" t="n">
        <f aca="false">IF($AR204&gt;=0,$AR204,0)</f>
        <v>0</v>
      </c>
      <c r="AT204" s="215" t="n">
        <f aca="false">IF($AR204&lt;=0,-$AR204,0)</f>
        <v>-0</v>
      </c>
      <c r="AU204" s="214" t="n">
        <f aca="false">IF((R204-AC204)&lt;0,0,R204-AC204)</f>
        <v>0</v>
      </c>
      <c r="AV204" s="214" t="n">
        <f aca="false">IF(AM204&gt;1,0,R204-AM204*R204)</f>
        <v>0</v>
      </c>
      <c r="AW204" s="216"/>
    </row>
    <row r="205" customFormat="false" ht="24.75" hidden="false" customHeight="true" outlineLevel="0" collapsed="false">
      <c r="A205" s="166"/>
      <c r="B205" s="208" t="n">
        <f aca="false">B204+1</f>
        <v>198</v>
      </c>
      <c r="C205" s="166"/>
      <c r="D205" s="209" t="n">
        <f aca="false">INDEX(_Rge_Projectdata_3rd,$B205,MATCH("Project-ID",_Rge_Headline_Projectdata,0))</f>
        <v>0</v>
      </c>
      <c r="E205" s="210" t="str">
        <f aca="false" t="array" ref="E205:E205">INDEX(_Rge_Data_3rd_CY,$B205,E$1)</f>
        <v>Open</v>
      </c>
      <c r="F205" s="199" t="n">
        <f aca="false">INDEX(_Rge_Data_3rd_CY,$B205,F$1)</f>
        <v>0</v>
      </c>
      <c r="G205" s="199" t="n">
        <f aca="false" t="array" ref="G205:G205">INDEX(_Rge_Data_3rd_CY,$B205,G$1)</f>
        <v>0</v>
      </c>
      <c r="H205" s="199" t="n">
        <f aca="false" t="array" ref="H205:H205">INDEX(_Rge_Data_3rd_CY,$B205,H$1)</f>
        <v>0</v>
      </c>
      <c r="I205" s="199" t="n">
        <f aca="false" t="array" ref="I205:I205">INDEX(_Rge_Data_3rd_CY,$B205,I$1)</f>
        <v>0</v>
      </c>
      <c r="J205" s="199" t="n">
        <f aca="false" t="array" ref="J205:J205">INDEX(_Rge_Data_3rd_CY,$B205,J$1)</f>
        <v>0</v>
      </c>
      <c r="K205" s="199" t="n">
        <f aca="false" t="array" ref="K205:K205">INDEX(_Rge_Data_3rd_CY,$B205,K$1)</f>
        <v>0</v>
      </c>
      <c r="L205" s="199" t="n">
        <f aca="false">INDEX(_Rge_Data_3rd_CY,$B205,L$1)</f>
        <v>0</v>
      </c>
      <c r="M205" s="199" t="n">
        <f aca="false" t="array" ref="M205:M205">INDEX(_Rge_Data_3rd_CY,$B205,M$1)</f>
        <v>0</v>
      </c>
      <c r="N205" s="199" t="n">
        <f aca="false" t="array" ref="N205:N205">INDEX(_Rge_Data_3rd_CY,$B205,N$1)</f>
        <v>0</v>
      </c>
      <c r="O205" s="199" t="n">
        <f aca="false">F205-N205</f>
        <v>0</v>
      </c>
      <c r="P205" s="200" t="n">
        <f aca="false">IFERROR(O205/F205,0)</f>
        <v>0</v>
      </c>
      <c r="Q205" s="211" t="str">
        <f aca="false">IF(AND(F205&lt;&gt;0,R205=0),"N","Y")</f>
        <v>Y</v>
      </c>
      <c r="R205" s="202" t="n">
        <f aca="false">INDEX(_Rge_Data_3rd_CY,$B205,R$1)</f>
        <v>0</v>
      </c>
      <c r="S205" s="202" t="n">
        <f aca="false" t="array" ref="S205:S205">INDEX(_Rge_Data_3rd_CY,$B205,S$1)</f>
        <v>0</v>
      </c>
      <c r="T205" s="202" t="n">
        <f aca="false" t="array" ref="T205:T205">INDEX(_Rge_Data_3rd_CY,$B205,T$1)</f>
        <v>0</v>
      </c>
      <c r="U205" s="202" t="n">
        <f aca="false" t="array" ref="U205:U205">INDEX(_Rge_Data_3rd_CY,$B205,U$1)</f>
        <v>0</v>
      </c>
      <c r="V205" s="202" t="n">
        <f aca="false" t="array" ref="V205:V205">INDEX(_Rge_Data_3rd_CY,$B205,V$1)</f>
        <v>0</v>
      </c>
      <c r="W205" s="202" t="n">
        <f aca="false" t="array" ref="W205:W205">INDEX(_Rge_Data_3rd_CY,$B205,W$1)</f>
        <v>0</v>
      </c>
      <c r="X205" s="202" t="n">
        <f aca="false">INDEX(_Rge_Data_3rd_CY,$B205,X$1)</f>
        <v>0</v>
      </c>
      <c r="Y205" s="202" t="n">
        <f aca="false" t="array" ref="Y205:Y205">INDEX(_Rge_Data_3rd_CY,$B205,Y$1)</f>
        <v>0</v>
      </c>
      <c r="Z205" s="202" t="n">
        <f aca="false" t="array" ref="Z205:Z205">INDEX(_Rge_Data_3rd_CY,$B205,Z$1)</f>
        <v>0</v>
      </c>
      <c r="AA205" s="202" t="n">
        <f aca="false">R205-Z205</f>
        <v>0</v>
      </c>
      <c r="AB205" s="203" t="n">
        <f aca="false">IFERROR(AA205/R205,)</f>
        <v>0</v>
      </c>
      <c r="AC205" s="212" t="n">
        <f aca="false">INDEX(_Rge_Data_3rd_CY,$B205,AC$1)</f>
        <v>0</v>
      </c>
      <c r="AD205" s="212" t="n">
        <f aca="false" t="array" ref="AD205:AD205">INDEX(_Rge_Data_3rd_CY,$B205,AD$1)</f>
        <v>0</v>
      </c>
      <c r="AE205" s="212" t="n">
        <f aca="false" t="array" ref="AE205:AE205">INDEX(_Rge_Data_3rd_CY,$B205,AE$1)</f>
        <v>0</v>
      </c>
      <c r="AF205" s="212" t="n">
        <f aca="false" t="array" ref="AF205:AF205">INDEX(_Rge_Data_3rd_CY,$B205,AF$1)</f>
        <v>0</v>
      </c>
      <c r="AG205" s="212" t="n">
        <f aca="false" t="array" ref="AG205:AG205">INDEX(_Rge_Data_3rd_CY,$B205,AG$1)</f>
        <v>0</v>
      </c>
      <c r="AH205" s="212" t="n">
        <f aca="false" t="array" ref="AH205:AH205">INDEX(_Rge_Data_3rd_CY,$B205,AH$1)</f>
        <v>0</v>
      </c>
      <c r="AI205" s="212" t="n">
        <f aca="false">INDEX(_Rge_Data_3rd_CY,$B205,AI$1)</f>
        <v>0</v>
      </c>
      <c r="AJ205" s="212" t="n">
        <f aca="false" t="array" ref="AJ205:AJ205">INDEX(_Rge_Data_3rd_CY,$B205,AJ$1)</f>
        <v>0</v>
      </c>
      <c r="AK205" s="212" t="n">
        <f aca="false" t="array" ref="AK205:AK205">INDEX(_Rge_Data_3rd_CY,$B205,AK$1)</f>
        <v>0</v>
      </c>
      <c r="AL205" s="212" t="n">
        <f aca="false">AK205+AN205+AO205</f>
        <v>0</v>
      </c>
      <c r="AM205" s="213" t="n">
        <f aca="false">IFERROR(AK205/Z205,0)</f>
        <v>0</v>
      </c>
      <c r="AN205" s="214" t="n">
        <f aca="false">IFERROR(IF(AND($E205="OPEN",$AA205&gt;0),$AA205*_SoP*$AM205,IF(AND($E205="CLOSED",$AA205&gt;0),$AA205*_SoL*$AM205,0)),0)</f>
        <v>0</v>
      </c>
      <c r="AO205" s="214" t="n">
        <f aca="false">IFERROR(IF($AA205&lt;0,$AA205*_SoL,0),0)</f>
        <v>0</v>
      </c>
      <c r="AP205" s="215" t="n">
        <f aca="false">AK205+AN205</f>
        <v>0</v>
      </c>
      <c r="AQ205" s="215" t="n">
        <f aca="false">AC205-AO205</f>
        <v>0</v>
      </c>
      <c r="AR205" s="215" t="n">
        <f aca="false">AP205-AQ205</f>
        <v>0</v>
      </c>
      <c r="AS205" s="215" t="n">
        <f aca="false">IF($AR205&gt;=0,$AR205,0)</f>
        <v>0</v>
      </c>
      <c r="AT205" s="215" t="n">
        <f aca="false">IF($AR205&lt;=0,-$AR205,0)</f>
        <v>-0</v>
      </c>
      <c r="AU205" s="214" t="n">
        <f aca="false">IF((R205-AC205)&lt;0,0,R205-AC205)</f>
        <v>0</v>
      </c>
      <c r="AV205" s="214" t="n">
        <f aca="false">IF(AM205&gt;1,0,R205-AM205*R205)</f>
        <v>0</v>
      </c>
      <c r="AW205" s="216"/>
    </row>
    <row r="206" customFormat="false" ht="24.75" hidden="false" customHeight="true" outlineLevel="0" collapsed="false">
      <c r="A206" s="166"/>
      <c r="B206" s="208" t="n">
        <f aca="false">B205+1</f>
        <v>199</v>
      </c>
      <c r="C206" s="166"/>
      <c r="D206" s="209" t="n">
        <f aca="false">INDEX(_Rge_Projectdata_3rd,$B206,MATCH("Project-ID",_Rge_Headline_Projectdata,0))</f>
        <v>0</v>
      </c>
      <c r="E206" s="210" t="str">
        <f aca="false" t="array" ref="E206:E206">INDEX(_Rge_Data_3rd_CY,$B206,E$1)</f>
        <v>Open</v>
      </c>
      <c r="F206" s="199" t="n">
        <f aca="false">INDEX(_Rge_Data_3rd_CY,$B206,F$1)</f>
        <v>0</v>
      </c>
      <c r="G206" s="199" t="n">
        <f aca="false" t="array" ref="G206:G206">INDEX(_Rge_Data_3rd_CY,$B206,G$1)</f>
        <v>0</v>
      </c>
      <c r="H206" s="199" t="n">
        <f aca="false" t="array" ref="H206:H206">INDEX(_Rge_Data_3rd_CY,$B206,H$1)</f>
        <v>0</v>
      </c>
      <c r="I206" s="199" t="n">
        <f aca="false" t="array" ref="I206:I206">INDEX(_Rge_Data_3rd_CY,$B206,I$1)</f>
        <v>0</v>
      </c>
      <c r="J206" s="199" t="n">
        <f aca="false" t="array" ref="J206:J206">INDEX(_Rge_Data_3rd_CY,$B206,J$1)</f>
        <v>0</v>
      </c>
      <c r="K206" s="199" t="n">
        <f aca="false" t="array" ref="K206:K206">INDEX(_Rge_Data_3rd_CY,$B206,K$1)</f>
        <v>0</v>
      </c>
      <c r="L206" s="199" t="n">
        <f aca="false">INDEX(_Rge_Data_3rd_CY,$B206,L$1)</f>
        <v>0</v>
      </c>
      <c r="M206" s="199" t="n">
        <f aca="false" t="array" ref="M206:M206">INDEX(_Rge_Data_3rd_CY,$B206,M$1)</f>
        <v>0</v>
      </c>
      <c r="N206" s="199" t="n">
        <f aca="false" t="array" ref="N206:N206">INDEX(_Rge_Data_3rd_CY,$B206,N$1)</f>
        <v>0</v>
      </c>
      <c r="O206" s="199" t="n">
        <f aca="false">F206-N206</f>
        <v>0</v>
      </c>
      <c r="P206" s="200" t="n">
        <f aca="false">IFERROR(O206/F206,0)</f>
        <v>0</v>
      </c>
      <c r="Q206" s="211" t="str">
        <f aca="false">IF(AND(F206&lt;&gt;0,R206=0),"N","Y")</f>
        <v>Y</v>
      </c>
      <c r="R206" s="202" t="n">
        <f aca="false">INDEX(_Rge_Data_3rd_CY,$B206,R$1)</f>
        <v>0</v>
      </c>
      <c r="S206" s="202" t="n">
        <f aca="false" t="array" ref="S206:S206">INDEX(_Rge_Data_3rd_CY,$B206,S$1)</f>
        <v>0</v>
      </c>
      <c r="T206" s="202" t="n">
        <f aca="false" t="array" ref="T206:T206">INDEX(_Rge_Data_3rd_CY,$B206,T$1)</f>
        <v>0</v>
      </c>
      <c r="U206" s="202" t="n">
        <f aca="false" t="array" ref="U206:U206">INDEX(_Rge_Data_3rd_CY,$B206,U$1)</f>
        <v>0</v>
      </c>
      <c r="V206" s="202" t="n">
        <f aca="false" t="array" ref="V206:V206">INDEX(_Rge_Data_3rd_CY,$B206,V$1)</f>
        <v>0</v>
      </c>
      <c r="W206" s="202" t="n">
        <f aca="false" t="array" ref="W206:W206">INDEX(_Rge_Data_3rd_CY,$B206,W$1)</f>
        <v>0</v>
      </c>
      <c r="X206" s="202" t="n">
        <f aca="false">INDEX(_Rge_Data_3rd_CY,$B206,X$1)</f>
        <v>0</v>
      </c>
      <c r="Y206" s="202" t="n">
        <f aca="false" t="array" ref="Y206:Y206">INDEX(_Rge_Data_3rd_CY,$B206,Y$1)</f>
        <v>0</v>
      </c>
      <c r="Z206" s="202" t="n">
        <f aca="false" t="array" ref="Z206:Z206">INDEX(_Rge_Data_3rd_CY,$B206,Z$1)</f>
        <v>0</v>
      </c>
      <c r="AA206" s="202" t="n">
        <f aca="false">R206-Z206</f>
        <v>0</v>
      </c>
      <c r="AB206" s="203" t="n">
        <f aca="false">IFERROR(AA206/R206,)</f>
        <v>0</v>
      </c>
      <c r="AC206" s="212" t="n">
        <f aca="false">INDEX(_Rge_Data_3rd_CY,$B206,AC$1)</f>
        <v>0</v>
      </c>
      <c r="AD206" s="212" t="n">
        <f aca="false" t="array" ref="AD206:AD206">INDEX(_Rge_Data_3rd_CY,$B206,AD$1)</f>
        <v>0</v>
      </c>
      <c r="AE206" s="212" t="n">
        <f aca="false" t="array" ref="AE206:AE206">INDEX(_Rge_Data_3rd_CY,$B206,AE$1)</f>
        <v>0</v>
      </c>
      <c r="AF206" s="212" t="n">
        <f aca="false" t="array" ref="AF206:AF206">INDEX(_Rge_Data_3rd_CY,$B206,AF$1)</f>
        <v>0</v>
      </c>
      <c r="AG206" s="212" t="n">
        <f aca="false" t="array" ref="AG206:AG206">INDEX(_Rge_Data_3rd_CY,$B206,AG$1)</f>
        <v>0</v>
      </c>
      <c r="AH206" s="212" t="n">
        <f aca="false" t="array" ref="AH206:AH206">INDEX(_Rge_Data_3rd_CY,$B206,AH$1)</f>
        <v>0</v>
      </c>
      <c r="AI206" s="212" t="n">
        <f aca="false">INDEX(_Rge_Data_3rd_CY,$B206,AI$1)</f>
        <v>0</v>
      </c>
      <c r="AJ206" s="212" t="n">
        <f aca="false" t="array" ref="AJ206:AJ206">INDEX(_Rge_Data_3rd_CY,$B206,AJ$1)</f>
        <v>0</v>
      </c>
      <c r="AK206" s="212" t="n">
        <f aca="false" t="array" ref="AK206:AK206">INDEX(_Rge_Data_3rd_CY,$B206,AK$1)</f>
        <v>0</v>
      </c>
      <c r="AL206" s="212" t="n">
        <f aca="false">AK206+AN206+AO206</f>
        <v>0</v>
      </c>
      <c r="AM206" s="213" t="n">
        <f aca="false">IFERROR(AK206/Z206,0)</f>
        <v>0</v>
      </c>
      <c r="AN206" s="214" t="n">
        <f aca="false">IFERROR(IF(AND($E206="OPEN",$AA206&gt;0),$AA206*_SoP*$AM206,IF(AND($E206="CLOSED",$AA206&gt;0),$AA206*_SoL*$AM206,0)),0)</f>
        <v>0</v>
      </c>
      <c r="AO206" s="214" t="n">
        <f aca="false">IFERROR(IF($AA206&lt;0,$AA206*_SoL,0),0)</f>
        <v>0</v>
      </c>
      <c r="AP206" s="215" t="n">
        <f aca="false">AK206+AN206</f>
        <v>0</v>
      </c>
      <c r="AQ206" s="215" t="n">
        <f aca="false">AC206-AO206</f>
        <v>0</v>
      </c>
      <c r="AR206" s="215" t="n">
        <f aca="false">AP206-AQ206</f>
        <v>0</v>
      </c>
      <c r="AS206" s="215" t="n">
        <f aca="false">IF($AR206&gt;=0,$AR206,0)</f>
        <v>0</v>
      </c>
      <c r="AT206" s="215" t="n">
        <f aca="false">IF($AR206&lt;=0,-$AR206,0)</f>
        <v>-0</v>
      </c>
      <c r="AU206" s="214" t="n">
        <f aca="false">IF((R206-AC206)&lt;0,0,R206-AC206)</f>
        <v>0</v>
      </c>
      <c r="AV206" s="214" t="n">
        <f aca="false">IF(AM206&gt;1,0,R206-AM206*R206)</f>
        <v>0</v>
      </c>
      <c r="AW206" s="216"/>
    </row>
    <row r="207" customFormat="false" ht="24.75" hidden="false" customHeight="true" outlineLevel="0" collapsed="false">
      <c r="A207" s="166"/>
      <c r="B207" s="208" t="n">
        <f aca="false">B206+1</f>
        <v>200</v>
      </c>
      <c r="C207" s="166"/>
      <c r="D207" s="209" t="n">
        <f aca="false">INDEX(_Rge_Projectdata_3rd,$B207,MATCH("Project-ID",_Rge_Headline_Projectdata,0))</f>
        <v>0</v>
      </c>
      <c r="E207" s="210" t="str">
        <f aca="false" t="array" ref="E207:E207">INDEX(_Rge_Data_3rd_CY,$B207,E$1)</f>
        <v>Open</v>
      </c>
      <c r="F207" s="199" t="n">
        <f aca="false">INDEX(_Rge_Data_3rd_CY,$B207,F$1)</f>
        <v>0</v>
      </c>
      <c r="G207" s="199" t="n">
        <f aca="false" t="array" ref="G207:G207">INDEX(_Rge_Data_3rd_CY,$B207,G$1)</f>
        <v>0</v>
      </c>
      <c r="H207" s="199" t="n">
        <f aca="false" t="array" ref="H207:H207">INDEX(_Rge_Data_3rd_CY,$B207,H$1)</f>
        <v>0</v>
      </c>
      <c r="I207" s="199" t="n">
        <f aca="false" t="array" ref="I207:I207">INDEX(_Rge_Data_3rd_CY,$B207,I$1)</f>
        <v>0</v>
      </c>
      <c r="J207" s="199" t="n">
        <f aca="false" t="array" ref="J207:J207">INDEX(_Rge_Data_3rd_CY,$B207,J$1)</f>
        <v>0</v>
      </c>
      <c r="K207" s="199" t="n">
        <f aca="false" t="array" ref="K207:K207">INDEX(_Rge_Data_3rd_CY,$B207,K$1)</f>
        <v>0</v>
      </c>
      <c r="L207" s="199" t="n">
        <f aca="false">INDEX(_Rge_Data_3rd_CY,$B207,L$1)</f>
        <v>0</v>
      </c>
      <c r="M207" s="199" t="n">
        <f aca="false" t="array" ref="M207:M207">INDEX(_Rge_Data_3rd_CY,$B207,M$1)</f>
        <v>0</v>
      </c>
      <c r="N207" s="199" t="n">
        <f aca="false" t="array" ref="N207:N207">INDEX(_Rge_Data_3rd_CY,$B207,N$1)</f>
        <v>0</v>
      </c>
      <c r="O207" s="199" t="n">
        <f aca="false">F207-N207</f>
        <v>0</v>
      </c>
      <c r="P207" s="200" t="n">
        <f aca="false">IFERROR(O207/F207,0)</f>
        <v>0</v>
      </c>
      <c r="Q207" s="211" t="str">
        <f aca="false">IF(AND(F207&lt;&gt;0,R207=0),"N","Y")</f>
        <v>Y</v>
      </c>
      <c r="R207" s="202" t="n">
        <f aca="false">INDEX(_Rge_Data_3rd_CY,$B207,R$1)</f>
        <v>0</v>
      </c>
      <c r="S207" s="202" t="n">
        <f aca="false" t="array" ref="S207:S207">INDEX(_Rge_Data_3rd_CY,$B207,S$1)</f>
        <v>0</v>
      </c>
      <c r="T207" s="202" t="n">
        <f aca="false" t="array" ref="T207:T207">INDEX(_Rge_Data_3rd_CY,$B207,T$1)</f>
        <v>0</v>
      </c>
      <c r="U207" s="202" t="n">
        <f aca="false" t="array" ref="U207:U207">INDEX(_Rge_Data_3rd_CY,$B207,U$1)</f>
        <v>0</v>
      </c>
      <c r="V207" s="202" t="n">
        <f aca="false" t="array" ref="V207:V207">INDEX(_Rge_Data_3rd_CY,$B207,V$1)</f>
        <v>0</v>
      </c>
      <c r="W207" s="202" t="n">
        <f aca="false" t="array" ref="W207:W207">INDEX(_Rge_Data_3rd_CY,$B207,W$1)</f>
        <v>0</v>
      </c>
      <c r="X207" s="202" t="n">
        <f aca="false">INDEX(_Rge_Data_3rd_CY,$B207,X$1)</f>
        <v>0</v>
      </c>
      <c r="Y207" s="202" t="n">
        <f aca="false" t="array" ref="Y207:Y207">INDEX(_Rge_Data_3rd_CY,$B207,Y$1)</f>
        <v>0</v>
      </c>
      <c r="Z207" s="202" t="n">
        <f aca="false" t="array" ref="Z207:Z207">INDEX(_Rge_Data_3rd_CY,$B207,Z$1)</f>
        <v>0</v>
      </c>
      <c r="AA207" s="202" t="n">
        <f aca="false">R207-Z207</f>
        <v>0</v>
      </c>
      <c r="AB207" s="203" t="n">
        <f aca="false">IFERROR(AA207/R207,)</f>
        <v>0</v>
      </c>
      <c r="AC207" s="212" t="n">
        <f aca="false">INDEX(_Rge_Data_3rd_CY,$B207,AC$1)</f>
        <v>0</v>
      </c>
      <c r="AD207" s="212" t="n">
        <f aca="false" t="array" ref="AD207:AD207">INDEX(_Rge_Data_3rd_CY,$B207,AD$1)</f>
        <v>0</v>
      </c>
      <c r="AE207" s="212" t="n">
        <f aca="false" t="array" ref="AE207:AE207">INDEX(_Rge_Data_3rd_CY,$B207,AE$1)</f>
        <v>0</v>
      </c>
      <c r="AF207" s="212" t="n">
        <f aca="false" t="array" ref="AF207:AF207">INDEX(_Rge_Data_3rd_CY,$B207,AF$1)</f>
        <v>0</v>
      </c>
      <c r="AG207" s="212" t="n">
        <f aca="false" t="array" ref="AG207:AG207">INDEX(_Rge_Data_3rd_CY,$B207,AG$1)</f>
        <v>0</v>
      </c>
      <c r="AH207" s="212" t="n">
        <f aca="false" t="array" ref="AH207:AH207">INDEX(_Rge_Data_3rd_CY,$B207,AH$1)</f>
        <v>0</v>
      </c>
      <c r="AI207" s="212" t="n">
        <f aca="false">INDEX(_Rge_Data_3rd_CY,$B207,AI$1)</f>
        <v>0</v>
      </c>
      <c r="AJ207" s="212" t="n">
        <f aca="false" t="array" ref="AJ207:AJ207">INDEX(_Rge_Data_3rd_CY,$B207,AJ$1)</f>
        <v>0</v>
      </c>
      <c r="AK207" s="212" t="n">
        <f aca="false" t="array" ref="AK207:AK207">INDEX(_Rge_Data_3rd_CY,$B207,AK$1)</f>
        <v>0</v>
      </c>
      <c r="AL207" s="212" t="n">
        <f aca="false">AK207+AN207+AO207</f>
        <v>0</v>
      </c>
      <c r="AM207" s="213" t="n">
        <f aca="false">IFERROR(AK207/Z207,0)</f>
        <v>0</v>
      </c>
      <c r="AN207" s="214" t="n">
        <f aca="false">IFERROR(IF(AND($E207="OPEN",$AA207&gt;0),$AA207*_SoP*$AM207,IF(AND($E207="CLOSED",$AA207&gt;0),$AA207*_SoL*$AM207,0)),0)</f>
        <v>0</v>
      </c>
      <c r="AO207" s="214" t="n">
        <f aca="false">IFERROR(IF($AA207&lt;0,$AA207*_SoL,0),0)</f>
        <v>0</v>
      </c>
      <c r="AP207" s="215" t="n">
        <f aca="false">AK207+AN207</f>
        <v>0</v>
      </c>
      <c r="AQ207" s="215" t="n">
        <f aca="false">AC207-AO207</f>
        <v>0</v>
      </c>
      <c r="AR207" s="215" t="n">
        <f aca="false">AP207-AQ207</f>
        <v>0</v>
      </c>
      <c r="AS207" s="215" t="n">
        <f aca="false">IF($AR207&gt;=0,$AR207,0)</f>
        <v>0</v>
      </c>
      <c r="AT207" s="215" t="n">
        <f aca="false">IF($AR207&lt;=0,-$AR207,0)</f>
        <v>-0</v>
      </c>
      <c r="AU207" s="214" t="n">
        <f aca="false">IF((R207-AC207)&lt;0,0,R207-AC207)</f>
        <v>0</v>
      </c>
      <c r="AV207" s="214" t="n">
        <f aca="false">IF(AM207&gt;1,0,R207-AM207*R207)</f>
        <v>0</v>
      </c>
      <c r="AW207" s="216"/>
    </row>
    <row r="208" customFormat="false" ht="24.75" hidden="false" customHeight="true" outlineLevel="0" collapsed="false">
      <c r="A208" s="166"/>
      <c r="B208" s="208" t="n">
        <f aca="false">B207+1</f>
        <v>201</v>
      </c>
      <c r="C208" s="166"/>
      <c r="D208" s="209" t="n">
        <f aca="false">INDEX(_Rge_Projectdata_3rd,$B208,MATCH("Project-ID",_Rge_Headline_Projectdata,0))</f>
        <v>0</v>
      </c>
      <c r="E208" s="210" t="str">
        <f aca="false" t="array" ref="E208:E208">INDEX(_Rge_Data_3rd_CY,$B208,E$1)</f>
        <v>Open</v>
      </c>
      <c r="F208" s="199" t="n">
        <f aca="false">INDEX(_Rge_Data_3rd_CY,$B208,F$1)</f>
        <v>0</v>
      </c>
      <c r="G208" s="199" t="n">
        <f aca="false" t="array" ref="G208:G208">INDEX(_Rge_Data_3rd_CY,$B208,G$1)</f>
        <v>0</v>
      </c>
      <c r="H208" s="199" t="n">
        <f aca="false" t="array" ref="H208:H208">INDEX(_Rge_Data_3rd_CY,$B208,H$1)</f>
        <v>0</v>
      </c>
      <c r="I208" s="199" t="n">
        <f aca="false" t="array" ref="I208:I208">INDEX(_Rge_Data_3rd_CY,$B208,I$1)</f>
        <v>0</v>
      </c>
      <c r="J208" s="199" t="n">
        <f aca="false" t="array" ref="J208:J208">INDEX(_Rge_Data_3rd_CY,$B208,J$1)</f>
        <v>0</v>
      </c>
      <c r="K208" s="199" t="n">
        <f aca="false" t="array" ref="K208:K208">INDEX(_Rge_Data_3rd_CY,$B208,K$1)</f>
        <v>0</v>
      </c>
      <c r="L208" s="199" t="n">
        <f aca="false">INDEX(_Rge_Data_3rd_CY,$B208,L$1)</f>
        <v>0</v>
      </c>
      <c r="M208" s="199" t="n">
        <f aca="false" t="array" ref="M208:M208">INDEX(_Rge_Data_3rd_CY,$B208,M$1)</f>
        <v>0</v>
      </c>
      <c r="N208" s="199" t="n">
        <f aca="false" t="array" ref="N208:N208">INDEX(_Rge_Data_3rd_CY,$B208,N$1)</f>
        <v>0</v>
      </c>
      <c r="O208" s="199" t="n">
        <f aca="false">F208-N208</f>
        <v>0</v>
      </c>
      <c r="P208" s="200" t="n">
        <f aca="false">IFERROR(O208/F208,0)</f>
        <v>0</v>
      </c>
      <c r="Q208" s="211" t="str">
        <f aca="false">IF(AND(F208&lt;&gt;0,R208=0),"N","Y")</f>
        <v>Y</v>
      </c>
      <c r="R208" s="202" t="n">
        <f aca="false">INDEX(_Rge_Data_3rd_CY,$B208,R$1)</f>
        <v>0</v>
      </c>
      <c r="S208" s="202" t="n">
        <f aca="false" t="array" ref="S208:S208">INDEX(_Rge_Data_3rd_CY,$B208,S$1)</f>
        <v>0</v>
      </c>
      <c r="T208" s="202" t="n">
        <f aca="false" t="array" ref="T208:T208">INDEX(_Rge_Data_3rd_CY,$B208,T$1)</f>
        <v>0</v>
      </c>
      <c r="U208" s="202" t="n">
        <f aca="false" t="array" ref="U208:U208">INDEX(_Rge_Data_3rd_CY,$B208,U$1)</f>
        <v>0</v>
      </c>
      <c r="V208" s="202" t="n">
        <f aca="false" t="array" ref="V208:V208">INDEX(_Rge_Data_3rd_CY,$B208,V$1)</f>
        <v>0</v>
      </c>
      <c r="W208" s="202" t="n">
        <f aca="false" t="array" ref="W208:W208">INDEX(_Rge_Data_3rd_CY,$B208,W$1)</f>
        <v>0</v>
      </c>
      <c r="X208" s="202" t="n">
        <f aca="false">INDEX(_Rge_Data_3rd_CY,$B208,X$1)</f>
        <v>0</v>
      </c>
      <c r="Y208" s="202" t="n">
        <f aca="false" t="array" ref="Y208:Y208">INDEX(_Rge_Data_3rd_CY,$B208,Y$1)</f>
        <v>0</v>
      </c>
      <c r="Z208" s="202" t="n">
        <f aca="false" t="array" ref="Z208:Z208">INDEX(_Rge_Data_3rd_CY,$B208,Z$1)</f>
        <v>0</v>
      </c>
      <c r="AA208" s="202" t="n">
        <f aca="false">R208-Z208</f>
        <v>0</v>
      </c>
      <c r="AB208" s="203" t="n">
        <f aca="false">IFERROR(AA208/R208,)</f>
        <v>0</v>
      </c>
      <c r="AC208" s="212" t="n">
        <f aca="false">INDEX(_Rge_Data_3rd_CY,$B208,AC$1)</f>
        <v>0</v>
      </c>
      <c r="AD208" s="212" t="n">
        <f aca="false" t="array" ref="AD208:AD208">INDEX(_Rge_Data_3rd_CY,$B208,AD$1)</f>
        <v>0</v>
      </c>
      <c r="AE208" s="212" t="n">
        <f aca="false" t="array" ref="AE208:AE208">INDEX(_Rge_Data_3rd_CY,$B208,AE$1)</f>
        <v>0</v>
      </c>
      <c r="AF208" s="212" t="n">
        <f aca="false" t="array" ref="AF208:AF208">INDEX(_Rge_Data_3rd_CY,$B208,AF$1)</f>
        <v>0</v>
      </c>
      <c r="AG208" s="212" t="n">
        <f aca="false" t="array" ref="AG208:AG208">INDEX(_Rge_Data_3rd_CY,$B208,AG$1)</f>
        <v>0</v>
      </c>
      <c r="AH208" s="212" t="n">
        <f aca="false" t="array" ref="AH208:AH208">INDEX(_Rge_Data_3rd_CY,$B208,AH$1)</f>
        <v>0</v>
      </c>
      <c r="AI208" s="212" t="n">
        <f aca="false">INDEX(_Rge_Data_3rd_CY,$B208,AI$1)</f>
        <v>0</v>
      </c>
      <c r="AJ208" s="212" t="n">
        <f aca="false" t="array" ref="AJ208:AJ208">INDEX(_Rge_Data_3rd_CY,$B208,AJ$1)</f>
        <v>0</v>
      </c>
      <c r="AK208" s="212" t="n">
        <f aca="false" t="array" ref="AK208:AK208">INDEX(_Rge_Data_3rd_CY,$B208,AK$1)</f>
        <v>0</v>
      </c>
      <c r="AL208" s="212" t="n">
        <f aca="false">AK208+AN208+AO208</f>
        <v>0</v>
      </c>
      <c r="AM208" s="213" t="n">
        <f aca="false">IFERROR(AK208/Z208,0)</f>
        <v>0</v>
      </c>
      <c r="AN208" s="214" t="n">
        <f aca="false">IFERROR(IF(AND($E208="OPEN",$AA208&gt;0),$AA208*_SoP*$AM208,IF(AND($E208="CLOSED",$AA208&gt;0),$AA208*_SoL*$AM208,0)),0)</f>
        <v>0</v>
      </c>
      <c r="AO208" s="214" t="n">
        <f aca="false">IFERROR(IF($AA208&lt;0,$AA208*_SoL,0),0)</f>
        <v>0</v>
      </c>
      <c r="AP208" s="215" t="n">
        <f aca="false">AK208+AN208</f>
        <v>0</v>
      </c>
      <c r="AQ208" s="215" t="n">
        <f aca="false">AC208-AO208</f>
        <v>0</v>
      </c>
      <c r="AR208" s="215" t="n">
        <f aca="false">AP208-AQ208</f>
        <v>0</v>
      </c>
      <c r="AS208" s="215" t="n">
        <f aca="false">IF($AR208&gt;=0,$AR208,0)</f>
        <v>0</v>
      </c>
      <c r="AT208" s="215" t="n">
        <f aca="false">IF($AR208&lt;=0,-$AR208,0)</f>
        <v>-0</v>
      </c>
      <c r="AU208" s="214" t="n">
        <f aca="false">IF((R208-AC208)&lt;0,0,R208-AC208)</f>
        <v>0</v>
      </c>
      <c r="AV208" s="214" t="n">
        <f aca="false">IF(AM208&gt;1,0,R208-AM208*R208)</f>
        <v>0</v>
      </c>
      <c r="AW208" s="216"/>
    </row>
    <row r="209" customFormat="false" ht="24.75" hidden="false" customHeight="true" outlineLevel="0" collapsed="false">
      <c r="A209" s="166"/>
      <c r="B209" s="208" t="n">
        <f aca="false">B208+1</f>
        <v>202</v>
      </c>
      <c r="C209" s="166"/>
      <c r="D209" s="209" t="n">
        <f aca="false">INDEX(_Rge_Projectdata_3rd,$B209,MATCH("Project-ID",_Rge_Headline_Projectdata,0))</f>
        <v>0</v>
      </c>
      <c r="E209" s="210" t="str">
        <f aca="false" t="array" ref="E209:E209">INDEX(_Rge_Data_3rd_CY,$B209,E$1)</f>
        <v>Open</v>
      </c>
      <c r="F209" s="199" t="n">
        <f aca="false">INDEX(_Rge_Data_3rd_CY,$B209,F$1)</f>
        <v>0</v>
      </c>
      <c r="G209" s="199" t="n">
        <f aca="false" t="array" ref="G209:G209">INDEX(_Rge_Data_3rd_CY,$B209,G$1)</f>
        <v>0</v>
      </c>
      <c r="H209" s="199" t="n">
        <f aca="false" t="array" ref="H209:H209">INDEX(_Rge_Data_3rd_CY,$B209,H$1)</f>
        <v>0</v>
      </c>
      <c r="I209" s="199" t="n">
        <f aca="false" t="array" ref="I209:I209">INDEX(_Rge_Data_3rd_CY,$B209,I$1)</f>
        <v>0</v>
      </c>
      <c r="J209" s="199" t="n">
        <f aca="false" t="array" ref="J209:J209">INDEX(_Rge_Data_3rd_CY,$B209,J$1)</f>
        <v>0</v>
      </c>
      <c r="K209" s="199" t="n">
        <f aca="false" t="array" ref="K209:K209">INDEX(_Rge_Data_3rd_CY,$B209,K$1)</f>
        <v>0</v>
      </c>
      <c r="L209" s="199" t="n">
        <f aca="false">INDEX(_Rge_Data_3rd_CY,$B209,L$1)</f>
        <v>0</v>
      </c>
      <c r="M209" s="199" t="n">
        <f aca="false" t="array" ref="M209:M209">INDEX(_Rge_Data_3rd_CY,$B209,M$1)</f>
        <v>0</v>
      </c>
      <c r="N209" s="199" t="n">
        <f aca="false" t="array" ref="N209:N209">INDEX(_Rge_Data_3rd_CY,$B209,N$1)</f>
        <v>0</v>
      </c>
      <c r="O209" s="199" t="n">
        <f aca="false">F209-N209</f>
        <v>0</v>
      </c>
      <c r="P209" s="200" t="n">
        <f aca="false">IFERROR(O209/F209,0)</f>
        <v>0</v>
      </c>
      <c r="Q209" s="211" t="str">
        <f aca="false">IF(AND(F209&lt;&gt;0,R209=0),"N","Y")</f>
        <v>Y</v>
      </c>
      <c r="R209" s="202" t="n">
        <f aca="false">INDEX(_Rge_Data_3rd_CY,$B209,R$1)</f>
        <v>0</v>
      </c>
      <c r="S209" s="202" t="n">
        <f aca="false" t="array" ref="S209:S209">INDEX(_Rge_Data_3rd_CY,$B209,S$1)</f>
        <v>0</v>
      </c>
      <c r="T209" s="202" t="n">
        <f aca="false" t="array" ref="T209:T209">INDEX(_Rge_Data_3rd_CY,$B209,T$1)</f>
        <v>0</v>
      </c>
      <c r="U209" s="202" t="n">
        <f aca="false" t="array" ref="U209:U209">INDEX(_Rge_Data_3rd_CY,$B209,U$1)</f>
        <v>0</v>
      </c>
      <c r="V209" s="202" t="n">
        <f aca="false" t="array" ref="V209:V209">INDEX(_Rge_Data_3rd_CY,$B209,V$1)</f>
        <v>0</v>
      </c>
      <c r="W209" s="202" t="n">
        <f aca="false" t="array" ref="W209:W209">INDEX(_Rge_Data_3rd_CY,$B209,W$1)</f>
        <v>0</v>
      </c>
      <c r="X209" s="202" t="n">
        <f aca="false">INDEX(_Rge_Data_3rd_CY,$B209,X$1)</f>
        <v>0</v>
      </c>
      <c r="Y209" s="202" t="n">
        <f aca="false" t="array" ref="Y209:Y209">INDEX(_Rge_Data_3rd_CY,$B209,Y$1)</f>
        <v>0</v>
      </c>
      <c r="Z209" s="202" t="n">
        <f aca="false" t="array" ref="Z209:Z209">INDEX(_Rge_Data_3rd_CY,$B209,Z$1)</f>
        <v>0</v>
      </c>
      <c r="AA209" s="202" t="n">
        <f aca="false">R209-Z209</f>
        <v>0</v>
      </c>
      <c r="AB209" s="203" t="n">
        <f aca="false">IFERROR(AA209/R209,)</f>
        <v>0</v>
      </c>
      <c r="AC209" s="212" t="n">
        <f aca="false">INDEX(_Rge_Data_3rd_CY,$B209,AC$1)</f>
        <v>0</v>
      </c>
      <c r="AD209" s="212" t="n">
        <f aca="false" t="array" ref="AD209:AD209">INDEX(_Rge_Data_3rd_CY,$B209,AD$1)</f>
        <v>0</v>
      </c>
      <c r="AE209" s="212" t="n">
        <f aca="false" t="array" ref="AE209:AE209">INDEX(_Rge_Data_3rd_CY,$B209,AE$1)</f>
        <v>0</v>
      </c>
      <c r="AF209" s="212" t="n">
        <f aca="false" t="array" ref="AF209:AF209">INDEX(_Rge_Data_3rd_CY,$B209,AF$1)</f>
        <v>0</v>
      </c>
      <c r="AG209" s="212" t="n">
        <f aca="false" t="array" ref="AG209:AG209">INDEX(_Rge_Data_3rd_CY,$B209,AG$1)</f>
        <v>0</v>
      </c>
      <c r="AH209" s="212" t="n">
        <f aca="false" t="array" ref="AH209:AH209">INDEX(_Rge_Data_3rd_CY,$B209,AH$1)</f>
        <v>0</v>
      </c>
      <c r="AI209" s="212" t="n">
        <f aca="false">INDEX(_Rge_Data_3rd_CY,$B209,AI$1)</f>
        <v>0</v>
      </c>
      <c r="AJ209" s="212" t="n">
        <f aca="false" t="array" ref="AJ209:AJ209">INDEX(_Rge_Data_3rd_CY,$B209,AJ$1)</f>
        <v>0</v>
      </c>
      <c r="AK209" s="212" t="n">
        <f aca="false" t="array" ref="AK209:AK209">INDEX(_Rge_Data_3rd_CY,$B209,AK$1)</f>
        <v>0</v>
      </c>
      <c r="AL209" s="212" t="n">
        <f aca="false">AK209+AN209+AO209</f>
        <v>0</v>
      </c>
      <c r="AM209" s="213" t="n">
        <f aca="false">IFERROR(AK209/Z209,0)</f>
        <v>0</v>
      </c>
      <c r="AN209" s="214" t="n">
        <f aca="false">IFERROR(IF(AND($E209="OPEN",$AA209&gt;0),$AA209*_SoP*$AM209,IF(AND($E209="CLOSED",$AA209&gt;0),$AA209*_SoL*$AM209,0)),0)</f>
        <v>0</v>
      </c>
      <c r="AO209" s="214" t="n">
        <f aca="false">IFERROR(IF($AA209&lt;0,$AA209*_SoL,0),0)</f>
        <v>0</v>
      </c>
      <c r="AP209" s="215" t="n">
        <f aca="false">AK209+AN209</f>
        <v>0</v>
      </c>
      <c r="AQ209" s="215" t="n">
        <f aca="false">AC209-AO209</f>
        <v>0</v>
      </c>
      <c r="AR209" s="215" t="n">
        <f aca="false">AP209-AQ209</f>
        <v>0</v>
      </c>
      <c r="AS209" s="215" t="n">
        <f aca="false">IF($AR209&gt;=0,$AR209,0)</f>
        <v>0</v>
      </c>
      <c r="AT209" s="215" t="n">
        <f aca="false">IF($AR209&lt;=0,-$AR209,0)</f>
        <v>-0</v>
      </c>
      <c r="AU209" s="214" t="n">
        <f aca="false">IF((R209-AC209)&lt;0,0,R209-AC209)</f>
        <v>0</v>
      </c>
      <c r="AV209" s="214" t="n">
        <f aca="false">IF(AM209&gt;1,0,R209-AM209*R209)</f>
        <v>0</v>
      </c>
      <c r="AW209" s="216"/>
    </row>
    <row r="210" customFormat="false" ht="24.75" hidden="false" customHeight="true" outlineLevel="0" collapsed="false">
      <c r="A210" s="166"/>
      <c r="B210" s="208" t="n">
        <f aca="false">B209+1</f>
        <v>203</v>
      </c>
      <c r="C210" s="166"/>
      <c r="D210" s="209" t="n">
        <f aca="false">INDEX(_Rge_Projectdata_3rd,$B210,MATCH("Project-ID",_Rge_Headline_Projectdata,0))</f>
        <v>0</v>
      </c>
      <c r="E210" s="210" t="str">
        <f aca="false" t="array" ref="E210:E210">INDEX(_Rge_Data_3rd_CY,$B210,E$1)</f>
        <v>Open</v>
      </c>
      <c r="F210" s="199" t="n">
        <f aca="false">INDEX(_Rge_Data_3rd_CY,$B210,F$1)</f>
        <v>0</v>
      </c>
      <c r="G210" s="199" t="n">
        <f aca="false" t="array" ref="G210:G210">INDEX(_Rge_Data_3rd_CY,$B210,G$1)</f>
        <v>0</v>
      </c>
      <c r="H210" s="199" t="n">
        <f aca="false" t="array" ref="H210:H210">INDEX(_Rge_Data_3rd_CY,$B210,H$1)</f>
        <v>0</v>
      </c>
      <c r="I210" s="199" t="n">
        <f aca="false" t="array" ref="I210:I210">INDEX(_Rge_Data_3rd_CY,$B210,I$1)</f>
        <v>0</v>
      </c>
      <c r="J210" s="199" t="n">
        <f aca="false" t="array" ref="J210:J210">INDEX(_Rge_Data_3rd_CY,$B210,J$1)</f>
        <v>0</v>
      </c>
      <c r="K210" s="199" t="n">
        <f aca="false" t="array" ref="K210:K210">INDEX(_Rge_Data_3rd_CY,$B210,K$1)</f>
        <v>0</v>
      </c>
      <c r="L210" s="199" t="n">
        <f aca="false">INDEX(_Rge_Data_3rd_CY,$B210,L$1)</f>
        <v>0</v>
      </c>
      <c r="M210" s="199" t="n">
        <f aca="false" t="array" ref="M210:M210">INDEX(_Rge_Data_3rd_CY,$B210,M$1)</f>
        <v>0</v>
      </c>
      <c r="N210" s="199" t="n">
        <f aca="false" t="array" ref="N210:N210">INDEX(_Rge_Data_3rd_CY,$B210,N$1)</f>
        <v>0</v>
      </c>
      <c r="O210" s="199" t="n">
        <f aca="false">F210-N210</f>
        <v>0</v>
      </c>
      <c r="P210" s="200" t="n">
        <f aca="false">IFERROR(O210/F210,0)</f>
        <v>0</v>
      </c>
      <c r="Q210" s="211" t="str">
        <f aca="false">IF(AND(F210&lt;&gt;0,R210=0),"N","Y")</f>
        <v>Y</v>
      </c>
      <c r="R210" s="202" t="n">
        <f aca="false">INDEX(_Rge_Data_3rd_CY,$B210,R$1)</f>
        <v>0</v>
      </c>
      <c r="S210" s="202" t="n">
        <f aca="false" t="array" ref="S210:S210">INDEX(_Rge_Data_3rd_CY,$B210,S$1)</f>
        <v>0</v>
      </c>
      <c r="T210" s="202" t="n">
        <f aca="false" t="array" ref="T210:T210">INDEX(_Rge_Data_3rd_CY,$B210,T$1)</f>
        <v>0</v>
      </c>
      <c r="U210" s="202" t="n">
        <f aca="false" t="array" ref="U210:U210">INDEX(_Rge_Data_3rd_CY,$B210,U$1)</f>
        <v>0</v>
      </c>
      <c r="V210" s="202" t="n">
        <f aca="false" t="array" ref="V210:V210">INDEX(_Rge_Data_3rd_CY,$B210,V$1)</f>
        <v>0</v>
      </c>
      <c r="W210" s="202" t="n">
        <f aca="false" t="array" ref="W210:W210">INDEX(_Rge_Data_3rd_CY,$B210,W$1)</f>
        <v>0</v>
      </c>
      <c r="X210" s="202" t="n">
        <f aca="false">INDEX(_Rge_Data_3rd_CY,$B210,X$1)</f>
        <v>0</v>
      </c>
      <c r="Y210" s="202" t="n">
        <f aca="false" t="array" ref="Y210:Y210">INDEX(_Rge_Data_3rd_CY,$B210,Y$1)</f>
        <v>0</v>
      </c>
      <c r="Z210" s="202" t="n">
        <f aca="false" t="array" ref="Z210:Z210">INDEX(_Rge_Data_3rd_CY,$B210,Z$1)</f>
        <v>0</v>
      </c>
      <c r="AA210" s="202" t="n">
        <f aca="false">R210-Z210</f>
        <v>0</v>
      </c>
      <c r="AB210" s="203" t="n">
        <f aca="false">IFERROR(AA210/R210,)</f>
        <v>0</v>
      </c>
      <c r="AC210" s="212" t="n">
        <f aca="false">INDEX(_Rge_Data_3rd_CY,$B210,AC$1)</f>
        <v>0</v>
      </c>
      <c r="AD210" s="212" t="n">
        <f aca="false" t="array" ref="AD210:AD210">INDEX(_Rge_Data_3rd_CY,$B210,AD$1)</f>
        <v>0</v>
      </c>
      <c r="AE210" s="212" t="n">
        <f aca="false" t="array" ref="AE210:AE210">INDEX(_Rge_Data_3rd_CY,$B210,AE$1)</f>
        <v>0</v>
      </c>
      <c r="AF210" s="212" t="n">
        <f aca="false" t="array" ref="AF210:AF210">INDEX(_Rge_Data_3rd_CY,$B210,AF$1)</f>
        <v>0</v>
      </c>
      <c r="AG210" s="212" t="n">
        <f aca="false" t="array" ref="AG210:AG210">INDEX(_Rge_Data_3rd_CY,$B210,AG$1)</f>
        <v>0</v>
      </c>
      <c r="AH210" s="212" t="n">
        <f aca="false" t="array" ref="AH210:AH210">INDEX(_Rge_Data_3rd_CY,$B210,AH$1)</f>
        <v>0</v>
      </c>
      <c r="AI210" s="212" t="n">
        <f aca="false">INDEX(_Rge_Data_3rd_CY,$B210,AI$1)</f>
        <v>0</v>
      </c>
      <c r="AJ210" s="212" t="n">
        <f aca="false" t="array" ref="AJ210:AJ210">INDEX(_Rge_Data_3rd_CY,$B210,AJ$1)</f>
        <v>0</v>
      </c>
      <c r="AK210" s="212" t="n">
        <f aca="false" t="array" ref="AK210:AK210">INDEX(_Rge_Data_3rd_CY,$B210,AK$1)</f>
        <v>0</v>
      </c>
      <c r="AL210" s="212" t="n">
        <f aca="false">AK210+AN210+AO210</f>
        <v>0</v>
      </c>
      <c r="AM210" s="213" t="n">
        <f aca="false">IFERROR(AK210/Z210,0)</f>
        <v>0</v>
      </c>
      <c r="AN210" s="214" t="n">
        <f aca="false">IFERROR(IF(AND($E210="OPEN",$AA210&gt;0),$AA210*_SoP*$AM210,IF(AND($E210="CLOSED",$AA210&gt;0),$AA210*_SoL*$AM210,0)),0)</f>
        <v>0</v>
      </c>
      <c r="AO210" s="214" t="n">
        <f aca="false">IFERROR(IF($AA210&lt;0,$AA210*_SoL,0),0)</f>
        <v>0</v>
      </c>
      <c r="AP210" s="215" t="n">
        <f aca="false">AK210+AN210</f>
        <v>0</v>
      </c>
      <c r="AQ210" s="215" t="n">
        <f aca="false">AC210-AO210</f>
        <v>0</v>
      </c>
      <c r="AR210" s="215" t="n">
        <f aca="false">AP210-AQ210</f>
        <v>0</v>
      </c>
      <c r="AS210" s="215" t="n">
        <f aca="false">IF($AR210&gt;=0,$AR210,0)</f>
        <v>0</v>
      </c>
      <c r="AT210" s="215" t="n">
        <f aca="false">IF($AR210&lt;=0,-$AR210,0)</f>
        <v>-0</v>
      </c>
      <c r="AU210" s="214" t="n">
        <f aca="false">IF((R210-AC210)&lt;0,0,R210-AC210)</f>
        <v>0</v>
      </c>
      <c r="AV210" s="214" t="n">
        <f aca="false">IF(AM210&gt;1,0,R210-AM210*R210)</f>
        <v>0</v>
      </c>
      <c r="AW210" s="216"/>
    </row>
    <row r="211" customFormat="false" ht="24.75" hidden="false" customHeight="true" outlineLevel="0" collapsed="false">
      <c r="A211" s="166"/>
      <c r="B211" s="208" t="n">
        <f aca="false">B210+1</f>
        <v>204</v>
      </c>
      <c r="C211" s="166"/>
      <c r="D211" s="209" t="n">
        <f aca="false">INDEX(_Rge_Projectdata_3rd,$B211,MATCH("Project-ID",_Rge_Headline_Projectdata,0))</f>
        <v>0</v>
      </c>
      <c r="E211" s="210" t="str">
        <f aca="false" t="array" ref="E211:E211">INDEX(_Rge_Data_3rd_CY,$B211,E$1)</f>
        <v>Open</v>
      </c>
      <c r="F211" s="199" t="n">
        <f aca="false">INDEX(_Rge_Data_3rd_CY,$B211,F$1)</f>
        <v>0</v>
      </c>
      <c r="G211" s="199" t="n">
        <f aca="false" t="array" ref="G211:G211">INDEX(_Rge_Data_3rd_CY,$B211,G$1)</f>
        <v>0</v>
      </c>
      <c r="H211" s="199" t="n">
        <f aca="false" t="array" ref="H211:H211">INDEX(_Rge_Data_3rd_CY,$B211,H$1)</f>
        <v>0</v>
      </c>
      <c r="I211" s="199" t="n">
        <f aca="false" t="array" ref="I211:I211">INDEX(_Rge_Data_3rd_CY,$B211,I$1)</f>
        <v>0</v>
      </c>
      <c r="J211" s="199" t="n">
        <f aca="false" t="array" ref="J211:J211">INDEX(_Rge_Data_3rd_CY,$B211,J$1)</f>
        <v>0</v>
      </c>
      <c r="K211" s="199" t="n">
        <f aca="false" t="array" ref="K211:K211">INDEX(_Rge_Data_3rd_CY,$B211,K$1)</f>
        <v>0</v>
      </c>
      <c r="L211" s="199" t="n">
        <f aca="false">INDEX(_Rge_Data_3rd_CY,$B211,L$1)</f>
        <v>0</v>
      </c>
      <c r="M211" s="199" t="n">
        <f aca="false" t="array" ref="M211:M211">INDEX(_Rge_Data_3rd_CY,$B211,M$1)</f>
        <v>0</v>
      </c>
      <c r="N211" s="199" t="n">
        <f aca="false" t="array" ref="N211:N211">INDEX(_Rge_Data_3rd_CY,$B211,N$1)</f>
        <v>0</v>
      </c>
      <c r="O211" s="199" t="n">
        <f aca="false">F211-N211</f>
        <v>0</v>
      </c>
      <c r="P211" s="200" t="n">
        <f aca="false">IFERROR(O211/F211,0)</f>
        <v>0</v>
      </c>
      <c r="Q211" s="211" t="str">
        <f aca="false">IF(AND(F211&lt;&gt;0,R211=0),"N","Y")</f>
        <v>Y</v>
      </c>
      <c r="R211" s="202" t="n">
        <f aca="false">INDEX(_Rge_Data_3rd_CY,$B211,R$1)</f>
        <v>0</v>
      </c>
      <c r="S211" s="202" t="n">
        <f aca="false" t="array" ref="S211:S211">INDEX(_Rge_Data_3rd_CY,$B211,S$1)</f>
        <v>0</v>
      </c>
      <c r="T211" s="202" t="n">
        <f aca="false" t="array" ref="T211:T211">INDEX(_Rge_Data_3rd_CY,$B211,T$1)</f>
        <v>0</v>
      </c>
      <c r="U211" s="202" t="n">
        <f aca="false" t="array" ref="U211:U211">INDEX(_Rge_Data_3rd_CY,$B211,U$1)</f>
        <v>0</v>
      </c>
      <c r="V211" s="202" t="n">
        <f aca="false" t="array" ref="V211:V211">INDEX(_Rge_Data_3rd_CY,$B211,V$1)</f>
        <v>0</v>
      </c>
      <c r="W211" s="202" t="n">
        <f aca="false" t="array" ref="W211:W211">INDEX(_Rge_Data_3rd_CY,$B211,W$1)</f>
        <v>0</v>
      </c>
      <c r="X211" s="202" t="n">
        <f aca="false">INDEX(_Rge_Data_3rd_CY,$B211,X$1)</f>
        <v>0</v>
      </c>
      <c r="Y211" s="202" t="n">
        <f aca="false" t="array" ref="Y211:Y211">INDEX(_Rge_Data_3rd_CY,$B211,Y$1)</f>
        <v>0</v>
      </c>
      <c r="Z211" s="202" t="n">
        <f aca="false" t="array" ref="Z211:Z211">INDEX(_Rge_Data_3rd_CY,$B211,Z$1)</f>
        <v>0</v>
      </c>
      <c r="AA211" s="202" t="n">
        <f aca="false">R211-Z211</f>
        <v>0</v>
      </c>
      <c r="AB211" s="203" t="n">
        <f aca="false">IFERROR(AA211/R211,)</f>
        <v>0</v>
      </c>
      <c r="AC211" s="212" t="n">
        <f aca="false">INDEX(_Rge_Data_3rd_CY,$B211,AC$1)</f>
        <v>0</v>
      </c>
      <c r="AD211" s="212" t="n">
        <f aca="false" t="array" ref="AD211:AD211">INDEX(_Rge_Data_3rd_CY,$B211,AD$1)</f>
        <v>0</v>
      </c>
      <c r="AE211" s="212" t="n">
        <f aca="false" t="array" ref="AE211:AE211">INDEX(_Rge_Data_3rd_CY,$B211,AE$1)</f>
        <v>0</v>
      </c>
      <c r="AF211" s="212" t="n">
        <f aca="false" t="array" ref="AF211:AF211">INDEX(_Rge_Data_3rd_CY,$B211,AF$1)</f>
        <v>0</v>
      </c>
      <c r="AG211" s="212" t="n">
        <f aca="false" t="array" ref="AG211:AG211">INDEX(_Rge_Data_3rd_CY,$B211,AG$1)</f>
        <v>0</v>
      </c>
      <c r="AH211" s="212" t="n">
        <f aca="false" t="array" ref="AH211:AH211">INDEX(_Rge_Data_3rd_CY,$B211,AH$1)</f>
        <v>0</v>
      </c>
      <c r="AI211" s="212" t="n">
        <f aca="false">INDEX(_Rge_Data_3rd_CY,$B211,AI$1)</f>
        <v>0</v>
      </c>
      <c r="AJ211" s="212" t="n">
        <f aca="false" t="array" ref="AJ211:AJ211">INDEX(_Rge_Data_3rd_CY,$B211,AJ$1)</f>
        <v>0</v>
      </c>
      <c r="AK211" s="212" t="n">
        <f aca="false" t="array" ref="AK211:AK211">INDEX(_Rge_Data_3rd_CY,$B211,AK$1)</f>
        <v>0</v>
      </c>
      <c r="AL211" s="212" t="n">
        <f aca="false">AK211+AN211+AO211</f>
        <v>0</v>
      </c>
      <c r="AM211" s="213" t="n">
        <f aca="false">IFERROR(AK211/Z211,0)</f>
        <v>0</v>
      </c>
      <c r="AN211" s="214" t="n">
        <f aca="false">IFERROR(IF(AND($E211="OPEN",$AA211&gt;0),$AA211*_SoP*$AM211,IF(AND($E211="CLOSED",$AA211&gt;0),$AA211*_SoL*$AM211,0)),0)</f>
        <v>0</v>
      </c>
      <c r="AO211" s="214" t="n">
        <f aca="false">IFERROR(IF($AA211&lt;0,$AA211*_SoL,0),0)</f>
        <v>0</v>
      </c>
      <c r="AP211" s="215" t="n">
        <f aca="false">AK211+AN211</f>
        <v>0</v>
      </c>
      <c r="AQ211" s="215" t="n">
        <f aca="false">AC211-AO211</f>
        <v>0</v>
      </c>
      <c r="AR211" s="215" t="n">
        <f aca="false">AP211-AQ211</f>
        <v>0</v>
      </c>
      <c r="AS211" s="215" t="n">
        <f aca="false">IF($AR211&gt;=0,$AR211,0)</f>
        <v>0</v>
      </c>
      <c r="AT211" s="215" t="n">
        <f aca="false">IF($AR211&lt;=0,-$AR211,0)</f>
        <v>-0</v>
      </c>
      <c r="AU211" s="214" t="n">
        <f aca="false">IF((R211-AC211)&lt;0,0,R211-AC211)</f>
        <v>0</v>
      </c>
      <c r="AV211" s="214" t="n">
        <f aca="false">IF(AM211&gt;1,0,R211-AM211*R211)</f>
        <v>0</v>
      </c>
      <c r="AW211" s="216"/>
    </row>
    <row r="212" customFormat="false" ht="24.75" hidden="false" customHeight="true" outlineLevel="0" collapsed="false">
      <c r="A212" s="166"/>
      <c r="B212" s="208" t="n">
        <f aca="false">B211+1</f>
        <v>205</v>
      </c>
      <c r="C212" s="166"/>
      <c r="D212" s="209" t="n">
        <f aca="false">INDEX(_Rge_Projectdata_3rd,$B212,MATCH("Project-ID",_Rge_Headline_Projectdata,0))</f>
        <v>0</v>
      </c>
      <c r="E212" s="210" t="str">
        <f aca="false" t="array" ref="E212:E212">INDEX(_Rge_Data_3rd_CY,$B212,E$1)</f>
        <v>Open</v>
      </c>
      <c r="F212" s="199" t="n">
        <f aca="false">INDEX(_Rge_Data_3rd_CY,$B212,F$1)</f>
        <v>0</v>
      </c>
      <c r="G212" s="199" t="n">
        <f aca="false" t="array" ref="G212:G212">INDEX(_Rge_Data_3rd_CY,$B212,G$1)</f>
        <v>0</v>
      </c>
      <c r="H212" s="199" t="n">
        <f aca="false" t="array" ref="H212:H212">INDEX(_Rge_Data_3rd_CY,$B212,H$1)</f>
        <v>0</v>
      </c>
      <c r="I212" s="199" t="n">
        <f aca="false" t="array" ref="I212:I212">INDEX(_Rge_Data_3rd_CY,$B212,I$1)</f>
        <v>0</v>
      </c>
      <c r="J212" s="199" t="n">
        <f aca="false" t="array" ref="J212:J212">INDEX(_Rge_Data_3rd_CY,$B212,J$1)</f>
        <v>0</v>
      </c>
      <c r="K212" s="199" t="n">
        <f aca="false" t="array" ref="K212:K212">INDEX(_Rge_Data_3rd_CY,$B212,K$1)</f>
        <v>0</v>
      </c>
      <c r="L212" s="199" t="n">
        <f aca="false">INDEX(_Rge_Data_3rd_CY,$B212,L$1)</f>
        <v>0</v>
      </c>
      <c r="M212" s="199" t="n">
        <f aca="false" t="array" ref="M212:M212">INDEX(_Rge_Data_3rd_CY,$B212,M$1)</f>
        <v>0</v>
      </c>
      <c r="N212" s="199" t="n">
        <f aca="false" t="array" ref="N212:N212">INDEX(_Rge_Data_3rd_CY,$B212,N$1)</f>
        <v>0</v>
      </c>
      <c r="O212" s="199" t="n">
        <f aca="false">F212-N212</f>
        <v>0</v>
      </c>
      <c r="P212" s="200" t="n">
        <f aca="false">IFERROR(O212/F212,0)</f>
        <v>0</v>
      </c>
      <c r="Q212" s="211" t="str">
        <f aca="false">IF(AND(F212&lt;&gt;0,R212=0),"N","Y")</f>
        <v>Y</v>
      </c>
      <c r="R212" s="202" t="n">
        <f aca="false">INDEX(_Rge_Data_3rd_CY,$B212,R$1)</f>
        <v>0</v>
      </c>
      <c r="S212" s="202" t="n">
        <f aca="false" t="array" ref="S212:S212">INDEX(_Rge_Data_3rd_CY,$B212,S$1)</f>
        <v>0</v>
      </c>
      <c r="T212" s="202" t="n">
        <f aca="false" t="array" ref="T212:T212">INDEX(_Rge_Data_3rd_CY,$B212,T$1)</f>
        <v>0</v>
      </c>
      <c r="U212" s="202" t="n">
        <f aca="false" t="array" ref="U212:U212">INDEX(_Rge_Data_3rd_CY,$B212,U$1)</f>
        <v>0</v>
      </c>
      <c r="V212" s="202" t="n">
        <f aca="false" t="array" ref="V212:V212">INDEX(_Rge_Data_3rd_CY,$B212,V$1)</f>
        <v>0</v>
      </c>
      <c r="W212" s="202" t="n">
        <f aca="false" t="array" ref="W212:W212">INDEX(_Rge_Data_3rd_CY,$B212,W$1)</f>
        <v>0</v>
      </c>
      <c r="X212" s="202" t="n">
        <f aca="false">INDEX(_Rge_Data_3rd_CY,$B212,X$1)</f>
        <v>0</v>
      </c>
      <c r="Y212" s="202" t="n">
        <f aca="false" t="array" ref="Y212:Y212">INDEX(_Rge_Data_3rd_CY,$B212,Y$1)</f>
        <v>0</v>
      </c>
      <c r="Z212" s="202" t="n">
        <f aca="false" t="array" ref="Z212:Z212">INDEX(_Rge_Data_3rd_CY,$B212,Z$1)</f>
        <v>0</v>
      </c>
      <c r="AA212" s="202" t="n">
        <f aca="false">R212-Z212</f>
        <v>0</v>
      </c>
      <c r="AB212" s="203" t="n">
        <f aca="false">IFERROR(AA212/R212,)</f>
        <v>0</v>
      </c>
      <c r="AC212" s="212" t="n">
        <f aca="false">INDEX(_Rge_Data_3rd_CY,$B212,AC$1)</f>
        <v>0</v>
      </c>
      <c r="AD212" s="212" t="n">
        <f aca="false" t="array" ref="AD212:AD212">INDEX(_Rge_Data_3rd_CY,$B212,AD$1)</f>
        <v>0</v>
      </c>
      <c r="AE212" s="212" t="n">
        <f aca="false" t="array" ref="AE212:AE212">INDEX(_Rge_Data_3rd_CY,$B212,AE$1)</f>
        <v>0</v>
      </c>
      <c r="AF212" s="212" t="n">
        <f aca="false" t="array" ref="AF212:AF212">INDEX(_Rge_Data_3rd_CY,$B212,AF$1)</f>
        <v>0</v>
      </c>
      <c r="AG212" s="212" t="n">
        <f aca="false" t="array" ref="AG212:AG212">INDEX(_Rge_Data_3rd_CY,$B212,AG$1)</f>
        <v>0</v>
      </c>
      <c r="AH212" s="212" t="n">
        <f aca="false" t="array" ref="AH212:AH212">INDEX(_Rge_Data_3rd_CY,$B212,AH$1)</f>
        <v>0</v>
      </c>
      <c r="AI212" s="212" t="n">
        <f aca="false">INDEX(_Rge_Data_3rd_CY,$B212,AI$1)</f>
        <v>0</v>
      </c>
      <c r="AJ212" s="212" t="n">
        <f aca="false" t="array" ref="AJ212:AJ212">INDEX(_Rge_Data_3rd_CY,$B212,AJ$1)</f>
        <v>0</v>
      </c>
      <c r="AK212" s="212" t="n">
        <f aca="false" t="array" ref="AK212:AK212">INDEX(_Rge_Data_3rd_CY,$B212,AK$1)</f>
        <v>0</v>
      </c>
      <c r="AL212" s="212" t="n">
        <f aca="false">AK212+AN212+AO212</f>
        <v>0</v>
      </c>
      <c r="AM212" s="213" t="n">
        <f aca="false">IFERROR(AK212/Z212,0)</f>
        <v>0</v>
      </c>
      <c r="AN212" s="214" t="n">
        <f aca="false">IFERROR(IF(AND($E212="OPEN",$AA212&gt;0),$AA212*_SoP*$AM212,IF(AND($E212="CLOSED",$AA212&gt;0),$AA212*_SoL*$AM212,0)),0)</f>
        <v>0</v>
      </c>
      <c r="AO212" s="214" t="n">
        <f aca="false">IFERROR(IF($AA212&lt;0,$AA212*_SoL,0),0)</f>
        <v>0</v>
      </c>
      <c r="AP212" s="215" t="n">
        <f aca="false">AK212+AN212</f>
        <v>0</v>
      </c>
      <c r="AQ212" s="215" t="n">
        <f aca="false">AC212-AO212</f>
        <v>0</v>
      </c>
      <c r="AR212" s="215" t="n">
        <f aca="false">AP212-AQ212</f>
        <v>0</v>
      </c>
      <c r="AS212" s="215" t="n">
        <f aca="false">IF($AR212&gt;=0,$AR212,0)</f>
        <v>0</v>
      </c>
      <c r="AT212" s="215" t="n">
        <f aca="false">IF($AR212&lt;=0,-$AR212,0)</f>
        <v>-0</v>
      </c>
      <c r="AU212" s="214" t="n">
        <f aca="false">IF((R212-AC212)&lt;0,0,R212-AC212)</f>
        <v>0</v>
      </c>
      <c r="AV212" s="214" t="n">
        <f aca="false">IF(AM212&gt;1,0,R212-AM212*R212)</f>
        <v>0</v>
      </c>
      <c r="AW212" s="216"/>
    </row>
    <row r="213" customFormat="false" ht="24.75" hidden="false" customHeight="true" outlineLevel="0" collapsed="false">
      <c r="A213" s="166"/>
      <c r="B213" s="208" t="n">
        <f aca="false">B212+1</f>
        <v>206</v>
      </c>
      <c r="C213" s="166"/>
      <c r="D213" s="209" t="n">
        <f aca="false">INDEX(_Rge_Projectdata_3rd,$B213,MATCH("Project-ID",_Rge_Headline_Projectdata,0))</f>
        <v>0</v>
      </c>
      <c r="E213" s="210" t="str">
        <f aca="false" t="array" ref="E213:E213">INDEX(_Rge_Data_3rd_CY,$B213,E$1)</f>
        <v>Open</v>
      </c>
      <c r="F213" s="199" t="n">
        <f aca="false">INDEX(_Rge_Data_3rd_CY,$B213,F$1)</f>
        <v>0</v>
      </c>
      <c r="G213" s="199" t="n">
        <f aca="false" t="array" ref="G213:G213">INDEX(_Rge_Data_3rd_CY,$B213,G$1)</f>
        <v>0</v>
      </c>
      <c r="H213" s="199" t="n">
        <f aca="false" t="array" ref="H213:H213">INDEX(_Rge_Data_3rd_CY,$B213,H$1)</f>
        <v>0</v>
      </c>
      <c r="I213" s="199" t="n">
        <f aca="false" t="array" ref="I213:I213">INDEX(_Rge_Data_3rd_CY,$B213,I$1)</f>
        <v>0</v>
      </c>
      <c r="J213" s="199" t="n">
        <f aca="false" t="array" ref="J213:J213">INDEX(_Rge_Data_3rd_CY,$B213,J$1)</f>
        <v>0</v>
      </c>
      <c r="K213" s="199" t="n">
        <f aca="false" t="array" ref="K213:K213">INDEX(_Rge_Data_3rd_CY,$B213,K$1)</f>
        <v>0</v>
      </c>
      <c r="L213" s="199" t="n">
        <f aca="false">INDEX(_Rge_Data_3rd_CY,$B213,L$1)</f>
        <v>0</v>
      </c>
      <c r="M213" s="199" t="n">
        <f aca="false" t="array" ref="M213:M213">INDEX(_Rge_Data_3rd_CY,$B213,M$1)</f>
        <v>0</v>
      </c>
      <c r="N213" s="199" t="n">
        <f aca="false" t="array" ref="N213:N213">INDEX(_Rge_Data_3rd_CY,$B213,N$1)</f>
        <v>0</v>
      </c>
      <c r="O213" s="199" t="n">
        <f aca="false">F213-N213</f>
        <v>0</v>
      </c>
      <c r="P213" s="200" t="n">
        <f aca="false">IFERROR(O213/F213,0)</f>
        <v>0</v>
      </c>
      <c r="Q213" s="211" t="str">
        <f aca="false">IF(AND(F213&lt;&gt;0,R213=0),"N","Y")</f>
        <v>Y</v>
      </c>
      <c r="R213" s="202" t="n">
        <f aca="false">INDEX(_Rge_Data_3rd_CY,$B213,R$1)</f>
        <v>0</v>
      </c>
      <c r="S213" s="202" t="n">
        <f aca="false" t="array" ref="S213:S213">INDEX(_Rge_Data_3rd_CY,$B213,S$1)</f>
        <v>0</v>
      </c>
      <c r="T213" s="202" t="n">
        <f aca="false" t="array" ref="T213:T213">INDEX(_Rge_Data_3rd_CY,$B213,T$1)</f>
        <v>0</v>
      </c>
      <c r="U213" s="202" t="n">
        <f aca="false" t="array" ref="U213:U213">INDEX(_Rge_Data_3rd_CY,$B213,U$1)</f>
        <v>0</v>
      </c>
      <c r="V213" s="202" t="n">
        <f aca="false" t="array" ref="V213:V213">INDEX(_Rge_Data_3rd_CY,$B213,V$1)</f>
        <v>0</v>
      </c>
      <c r="W213" s="202" t="n">
        <f aca="false" t="array" ref="W213:W213">INDEX(_Rge_Data_3rd_CY,$B213,W$1)</f>
        <v>0</v>
      </c>
      <c r="X213" s="202" t="n">
        <f aca="false">INDEX(_Rge_Data_3rd_CY,$B213,X$1)</f>
        <v>0</v>
      </c>
      <c r="Y213" s="202" t="n">
        <f aca="false" t="array" ref="Y213:Y213">INDEX(_Rge_Data_3rd_CY,$B213,Y$1)</f>
        <v>0</v>
      </c>
      <c r="Z213" s="202" t="n">
        <f aca="false" t="array" ref="Z213:Z213">INDEX(_Rge_Data_3rd_CY,$B213,Z$1)</f>
        <v>0</v>
      </c>
      <c r="AA213" s="202" t="n">
        <f aca="false">R213-Z213</f>
        <v>0</v>
      </c>
      <c r="AB213" s="203" t="n">
        <f aca="false">IFERROR(AA213/R213,)</f>
        <v>0</v>
      </c>
      <c r="AC213" s="212" t="n">
        <f aca="false">INDEX(_Rge_Data_3rd_CY,$B213,AC$1)</f>
        <v>0</v>
      </c>
      <c r="AD213" s="212" t="n">
        <f aca="false" t="array" ref="AD213:AD213">INDEX(_Rge_Data_3rd_CY,$B213,AD$1)</f>
        <v>0</v>
      </c>
      <c r="AE213" s="212" t="n">
        <f aca="false" t="array" ref="AE213:AE213">INDEX(_Rge_Data_3rd_CY,$B213,AE$1)</f>
        <v>0</v>
      </c>
      <c r="AF213" s="212" t="n">
        <f aca="false" t="array" ref="AF213:AF213">INDEX(_Rge_Data_3rd_CY,$B213,AF$1)</f>
        <v>0</v>
      </c>
      <c r="AG213" s="212" t="n">
        <f aca="false" t="array" ref="AG213:AG213">INDEX(_Rge_Data_3rd_CY,$B213,AG$1)</f>
        <v>0</v>
      </c>
      <c r="AH213" s="212" t="n">
        <f aca="false" t="array" ref="AH213:AH213">INDEX(_Rge_Data_3rd_CY,$B213,AH$1)</f>
        <v>0</v>
      </c>
      <c r="AI213" s="212" t="n">
        <f aca="false">INDEX(_Rge_Data_3rd_CY,$B213,AI$1)</f>
        <v>0</v>
      </c>
      <c r="AJ213" s="212" t="n">
        <f aca="false" t="array" ref="AJ213:AJ213">INDEX(_Rge_Data_3rd_CY,$B213,AJ$1)</f>
        <v>0</v>
      </c>
      <c r="AK213" s="212" t="n">
        <f aca="false" t="array" ref="AK213:AK213">INDEX(_Rge_Data_3rd_CY,$B213,AK$1)</f>
        <v>0</v>
      </c>
      <c r="AL213" s="212" t="n">
        <f aca="false">AK213+AN213+AO213</f>
        <v>0</v>
      </c>
      <c r="AM213" s="213" t="n">
        <f aca="false">IFERROR(AK213/Z213,0)</f>
        <v>0</v>
      </c>
      <c r="AN213" s="214" t="n">
        <f aca="false">IFERROR(IF(AND($E213="OPEN",$AA213&gt;0),$AA213*_SoP*$AM213,IF(AND($E213="CLOSED",$AA213&gt;0),$AA213*_SoL*$AM213,0)),0)</f>
        <v>0</v>
      </c>
      <c r="AO213" s="214" t="n">
        <f aca="false">IFERROR(IF($AA213&lt;0,$AA213*_SoL,0),0)</f>
        <v>0</v>
      </c>
      <c r="AP213" s="215" t="n">
        <f aca="false">AK213+AN213</f>
        <v>0</v>
      </c>
      <c r="AQ213" s="215" t="n">
        <f aca="false">AC213-AO213</f>
        <v>0</v>
      </c>
      <c r="AR213" s="215" t="n">
        <f aca="false">AP213-AQ213</f>
        <v>0</v>
      </c>
      <c r="AS213" s="215" t="n">
        <f aca="false">IF($AR213&gt;=0,$AR213,0)</f>
        <v>0</v>
      </c>
      <c r="AT213" s="215" t="n">
        <f aca="false">IF($AR213&lt;=0,-$AR213,0)</f>
        <v>-0</v>
      </c>
      <c r="AU213" s="214" t="n">
        <f aca="false">IF((R213-AC213)&lt;0,0,R213-AC213)</f>
        <v>0</v>
      </c>
      <c r="AV213" s="214" t="n">
        <f aca="false">IF(AM213&gt;1,0,R213-AM213*R213)</f>
        <v>0</v>
      </c>
      <c r="AW213" s="216"/>
    </row>
    <row r="214" customFormat="false" ht="24.75" hidden="false" customHeight="true" outlineLevel="0" collapsed="false">
      <c r="A214" s="166"/>
      <c r="B214" s="208" t="n">
        <f aca="false">B213+1</f>
        <v>207</v>
      </c>
      <c r="C214" s="166"/>
      <c r="D214" s="209" t="n">
        <f aca="false">INDEX(_Rge_Projectdata_3rd,$B214,MATCH("Project-ID",_Rge_Headline_Projectdata,0))</f>
        <v>0</v>
      </c>
      <c r="E214" s="210" t="str">
        <f aca="false" t="array" ref="E214:E214">INDEX(_Rge_Data_3rd_CY,$B214,E$1)</f>
        <v>Open</v>
      </c>
      <c r="F214" s="199" t="n">
        <f aca="false">INDEX(_Rge_Data_3rd_CY,$B214,F$1)</f>
        <v>0</v>
      </c>
      <c r="G214" s="199" t="n">
        <f aca="false" t="array" ref="G214:G214">INDEX(_Rge_Data_3rd_CY,$B214,G$1)</f>
        <v>0</v>
      </c>
      <c r="H214" s="199" t="n">
        <f aca="false" t="array" ref="H214:H214">INDEX(_Rge_Data_3rd_CY,$B214,H$1)</f>
        <v>0</v>
      </c>
      <c r="I214" s="199" t="n">
        <f aca="false" t="array" ref="I214:I214">INDEX(_Rge_Data_3rd_CY,$B214,I$1)</f>
        <v>0</v>
      </c>
      <c r="J214" s="199" t="n">
        <f aca="false" t="array" ref="J214:J214">INDEX(_Rge_Data_3rd_CY,$B214,J$1)</f>
        <v>0</v>
      </c>
      <c r="K214" s="199" t="n">
        <f aca="false" t="array" ref="K214:K214">INDEX(_Rge_Data_3rd_CY,$B214,K$1)</f>
        <v>0</v>
      </c>
      <c r="L214" s="199" t="n">
        <f aca="false">INDEX(_Rge_Data_3rd_CY,$B214,L$1)</f>
        <v>0</v>
      </c>
      <c r="M214" s="199" t="n">
        <f aca="false" t="array" ref="M214:M214">INDEX(_Rge_Data_3rd_CY,$B214,M$1)</f>
        <v>0</v>
      </c>
      <c r="N214" s="199" t="n">
        <f aca="false" t="array" ref="N214:N214">INDEX(_Rge_Data_3rd_CY,$B214,N$1)</f>
        <v>0</v>
      </c>
      <c r="O214" s="199" t="n">
        <f aca="false">F214-N214</f>
        <v>0</v>
      </c>
      <c r="P214" s="200" t="n">
        <f aca="false">IFERROR(O214/F214,0)</f>
        <v>0</v>
      </c>
      <c r="Q214" s="211" t="str">
        <f aca="false">IF(AND(F214&lt;&gt;0,R214=0),"N","Y")</f>
        <v>Y</v>
      </c>
      <c r="R214" s="202" t="n">
        <f aca="false">INDEX(_Rge_Data_3rd_CY,$B214,R$1)</f>
        <v>0</v>
      </c>
      <c r="S214" s="202" t="n">
        <f aca="false" t="array" ref="S214:S214">INDEX(_Rge_Data_3rd_CY,$B214,S$1)</f>
        <v>0</v>
      </c>
      <c r="T214" s="202" t="n">
        <f aca="false" t="array" ref="T214:T214">INDEX(_Rge_Data_3rd_CY,$B214,T$1)</f>
        <v>0</v>
      </c>
      <c r="U214" s="202" t="n">
        <f aca="false" t="array" ref="U214:U214">INDEX(_Rge_Data_3rd_CY,$B214,U$1)</f>
        <v>0</v>
      </c>
      <c r="V214" s="202" t="n">
        <f aca="false" t="array" ref="V214:V214">INDEX(_Rge_Data_3rd_CY,$B214,V$1)</f>
        <v>0</v>
      </c>
      <c r="W214" s="202" t="n">
        <f aca="false" t="array" ref="W214:W214">INDEX(_Rge_Data_3rd_CY,$B214,W$1)</f>
        <v>0</v>
      </c>
      <c r="X214" s="202" t="n">
        <f aca="false">INDEX(_Rge_Data_3rd_CY,$B214,X$1)</f>
        <v>0</v>
      </c>
      <c r="Y214" s="202" t="n">
        <f aca="false" t="array" ref="Y214:Y214">INDEX(_Rge_Data_3rd_CY,$B214,Y$1)</f>
        <v>0</v>
      </c>
      <c r="Z214" s="202" t="n">
        <f aca="false" t="array" ref="Z214:Z214">INDEX(_Rge_Data_3rd_CY,$B214,Z$1)</f>
        <v>0</v>
      </c>
      <c r="AA214" s="202" t="n">
        <f aca="false">R214-Z214</f>
        <v>0</v>
      </c>
      <c r="AB214" s="203" t="n">
        <f aca="false">IFERROR(AA214/R214,)</f>
        <v>0</v>
      </c>
      <c r="AC214" s="212" t="n">
        <f aca="false">INDEX(_Rge_Data_3rd_CY,$B214,AC$1)</f>
        <v>0</v>
      </c>
      <c r="AD214" s="212" t="n">
        <f aca="false" t="array" ref="AD214:AD214">INDEX(_Rge_Data_3rd_CY,$B214,AD$1)</f>
        <v>0</v>
      </c>
      <c r="AE214" s="212" t="n">
        <f aca="false" t="array" ref="AE214:AE214">INDEX(_Rge_Data_3rd_CY,$B214,AE$1)</f>
        <v>0</v>
      </c>
      <c r="AF214" s="212" t="n">
        <f aca="false" t="array" ref="AF214:AF214">INDEX(_Rge_Data_3rd_CY,$B214,AF$1)</f>
        <v>0</v>
      </c>
      <c r="AG214" s="212" t="n">
        <f aca="false" t="array" ref="AG214:AG214">INDEX(_Rge_Data_3rd_CY,$B214,AG$1)</f>
        <v>0</v>
      </c>
      <c r="AH214" s="212" t="n">
        <f aca="false" t="array" ref="AH214:AH214">INDEX(_Rge_Data_3rd_CY,$B214,AH$1)</f>
        <v>0</v>
      </c>
      <c r="AI214" s="212" t="n">
        <f aca="false">INDEX(_Rge_Data_3rd_CY,$B214,AI$1)</f>
        <v>0</v>
      </c>
      <c r="AJ214" s="212" t="n">
        <f aca="false" t="array" ref="AJ214:AJ214">INDEX(_Rge_Data_3rd_CY,$B214,AJ$1)</f>
        <v>0</v>
      </c>
      <c r="AK214" s="212" t="n">
        <f aca="false" t="array" ref="AK214:AK214">INDEX(_Rge_Data_3rd_CY,$B214,AK$1)</f>
        <v>0</v>
      </c>
      <c r="AL214" s="212" t="n">
        <f aca="false">AK214+AN214+AO214</f>
        <v>0</v>
      </c>
      <c r="AM214" s="213" t="n">
        <f aca="false">IFERROR(AK214/Z214,0)</f>
        <v>0</v>
      </c>
      <c r="AN214" s="214" t="n">
        <f aca="false">IFERROR(IF(AND($E214="OPEN",$AA214&gt;0),$AA214*_SoP*$AM214,IF(AND($E214="CLOSED",$AA214&gt;0),$AA214*_SoL*$AM214,0)),0)</f>
        <v>0</v>
      </c>
      <c r="AO214" s="214" t="n">
        <f aca="false">IFERROR(IF($AA214&lt;0,$AA214*_SoL,0),0)</f>
        <v>0</v>
      </c>
      <c r="AP214" s="215" t="n">
        <f aca="false">AK214+AN214</f>
        <v>0</v>
      </c>
      <c r="AQ214" s="215" t="n">
        <f aca="false">AC214-AO214</f>
        <v>0</v>
      </c>
      <c r="AR214" s="215" t="n">
        <f aca="false">AP214-AQ214</f>
        <v>0</v>
      </c>
      <c r="AS214" s="215" t="n">
        <f aca="false">IF($AR214&gt;=0,$AR214,0)</f>
        <v>0</v>
      </c>
      <c r="AT214" s="215" t="n">
        <f aca="false">IF($AR214&lt;=0,-$AR214,0)</f>
        <v>-0</v>
      </c>
      <c r="AU214" s="214" t="n">
        <f aca="false">IF((R214-AC214)&lt;0,0,R214-AC214)</f>
        <v>0</v>
      </c>
      <c r="AV214" s="214" t="n">
        <f aca="false">IF(AM214&gt;1,0,R214-AM214*R214)</f>
        <v>0</v>
      </c>
      <c r="AW214" s="216"/>
    </row>
    <row r="215" customFormat="false" ht="24.75" hidden="false" customHeight="true" outlineLevel="0" collapsed="false">
      <c r="A215" s="166"/>
      <c r="B215" s="208" t="n">
        <f aca="false">B214+1</f>
        <v>208</v>
      </c>
      <c r="C215" s="166"/>
      <c r="D215" s="209" t="n">
        <f aca="false">INDEX(_Rge_Projectdata_3rd,$B215,MATCH("Project-ID",_Rge_Headline_Projectdata,0))</f>
        <v>0</v>
      </c>
      <c r="E215" s="210" t="str">
        <f aca="false" t="array" ref="E215:E215">INDEX(_Rge_Data_3rd_CY,$B215,E$1)</f>
        <v>Open</v>
      </c>
      <c r="F215" s="199" t="n">
        <f aca="false">INDEX(_Rge_Data_3rd_CY,$B215,F$1)</f>
        <v>0</v>
      </c>
      <c r="G215" s="199" t="n">
        <f aca="false" t="array" ref="G215:G215">INDEX(_Rge_Data_3rd_CY,$B215,G$1)</f>
        <v>0</v>
      </c>
      <c r="H215" s="199" t="n">
        <f aca="false" t="array" ref="H215:H215">INDEX(_Rge_Data_3rd_CY,$B215,H$1)</f>
        <v>0</v>
      </c>
      <c r="I215" s="199" t="n">
        <f aca="false" t="array" ref="I215:I215">INDEX(_Rge_Data_3rd_CY,$B215,I$1)</f>
        <v>0</v>
      </c>
      <c r="J215" s="199" t="n">
        <f aca="false" t="array" ref="J215:J215">INDEX(_Rge_Data_3rd_CY,$B215,J$1)</f>
        <v>0</v>
      </c>
      <c r="K215" s="199" t="n">
        <f aca="false" t="array" ref="K215:K215">INDEX(_Rge_Data_3rd_CY,$B215,K$1)</f>
        <v>0</v>
      </c>
      <c r="L215" s="199" t="n">
        <f aca="false">INDEX(_Rge_Data_3rd_CY,$B215,L$1)</f>
        <v>0</v>
      </c>
      <c r="M215" s="199" t="n">
        <f aca="false" t="array" ref="M215:M215">INDEX(_Rge_Data_3rd_CY,$B215,M$1)</f>
        <v>0</v>
      </c>
      <c r="N215" s="199" t="n">
        <f aca="false" t="array" ref="N215:N215">INDEX(_Rge_Data_3rd_CY,$B215,N$1)</f>
        <v>0</v>
      </c>
      <c r="O215" s="199" t="n">
        <f aca="false">F215-N215</f>
        <v>0</v>
      </c>
      <c r="P215" s="200" t="n">
        <f aca="false">IFERROR(O215/F215,0)</f>
        <v>0</v>
      </c>
      <c r="Q215" s="211" t="str">
        <f aca="false">IF(AND(F215&lt;&gt;0,R215=0),"N","Y")</f>
        <v>Y</v>
      </c>
      <c r="R215" s="202" t="n">
        <f aca="false">INDEX(_Rge_Data_3rd_CY,$B215,R$1)</f>
        <v>0</v>
      </c>
      <c r="S215" s="202" t="n">
        <f aca="false" t="array" ref="S215:S215">INDEX(_Rge_Data_3rd_CY,$B215,S$1)</f>
        <v>0</v>
      </c>
      <c r="T215" s="202" t="n">
        <f aca="false" t="array" ref="T215:T215">INDEX(_Rge_Data_3rd_CY,$B215,T$1)</f>
        <v>0</v>
      </c>
      <c r="U215" s="202" t="n">
        <f aca="false" t="array" ref="U215:U215">INDEX(_Rge_Data_3rd_CY,$B215,U$1)</f>
        <v>0</v>
      </c>
      <c r="V215" s="202" t="n">
        <f aca="false" t="array" ref="V215:V215">INDEX(_Rge_Data_3rd_CY,$B215,V$1)</f>
        <v>0</v>
      </c>
      <c r="W215" s="202" t="n">
        <f aca="false" t="array" ref="W215:W215">INDEX(_Rge_Data_3rd_CY,$B215,W$1)</f>
        <v>0</v>
      </c>
      <c r="X215" s="202" t="n">
        <f aca="false">INDEX(_Rge_Data_3rd_CY,$B215,X$1)</f>
        <v>0</v>
      </c>
      <c r="Y215" s="202" t="n">
        <f aca="false" t="array" ref="Y215:Y215">INDEX(_Rge_Data_3rd_CY,$B215,Y$1)</f>
        <v>0</v>
      </c>
      <c r="Z215" s="202" t="n">
        <f aca="false" t="array" ref="Z215:Z215">INDEX(_Rge_Data_3rd_CY,$B215,Z$1)</f>
        <v>0</v>
      </c>
      <c r="AA215" s="202" t="n">
        <f aca="false">R215-Z215</f>
        <v>0</v>
      </c>
      <c r="AB215" s="203" t="n">
        <f aca="false">IFERROR(AA215/R215,)</f>
        <v>0</v>
      </c>
      <c r="AC215" s="212" t="n">
        <f aca="false">INDEX(_Rge_Data_3rd_CY,$B215,AC$1)</f>
        <v>0</v>
      </c>
      <c r="AD215" s="212" t="n">
        <f aca="false" t="array" ref="AD215:AD215">INDEX(_Rge_Data_3rd_CY,$B215,AD$1)</f>
        <v>0</v>
      </c>
      <c r="AE215" s="212" t="n">
        <f aca="false" t="array" ref="AE215:AE215">INDEX(_Rge_Data_3rd_CY,$B215,AE$1)</f>
        <v>0</v>
      </c>
      <c r="AF215" s="212" t="n">
        <f aca="false" t="array" ref="AF215:AF215">INDEX(_Rge_Data_3rd_CY,$B215,AF$1)</f>
        <v>0</v>
      </c>
      <c r="AG215" s="212" t="n">
        <f aca="false" t="array" ref="AG215:AG215">INDEX(_Rge_Data_3rd_CY,$B215,AG$1)</f>
        <v>0</v>
      </c>
      <c r="AH215" s="212" t="n">
        <f aca="false" t="array" ref="AH215:AH215">INDEX(_Rge_Data_3rd_CY,$B215,AH$1)</f>
        <v>0</v>
      </c>
      <c r="AI215" s="212" t="n">
        <f aca="false">INDEX(_Rge_Data_3rd_CY,$B215,AI$1)</f>
        <v>0</v>
      </c>
      <c r="AJ215" s="212" t="n">
        <f aca="false" t="array" ref="AJ215:AJ215">INDEX(_Rge_Data_3rd_CY,$B215,AJ$1)</f>
        <v>0</v>
      </c>
      <c r="AK215" s="212" t="n">
        <f aca="false" t="array" ref="AK215:AK215">INDEX(_Rge_Data_3rd_CY,$B215,AK$1)</f>
        <v>0</v>
      </c>
      <c r="AL215" s="212" t="n">
        <f aca="false">AK215+AN215+AO215</f>
        <v>0</v>
      </c>
      <c r="AM215" s="213" t="n">
        <f aca="false">IFERROR(AK215/Z215,0)</f>
        <v>0</v>
      </c>
      <c r="AN215" s="214" t="n">
        <f aca="false">IFERROR(IF(AND($E215="OPEN",$AA215&gt;0),$AA215*_SoP*$AM215,IF(AND($E215="CLOSED",$AA215&gt;0),$AA215*_SoL*$AM215,0)),0)</f>
        <v>0</v>
      </c>
      <c r="AO215" s="214" t="n">
        <f aca="false">IFERROR(IF($AA215&lt;0,$AA215*_SoL,0),0)</f>
        <v>0</v>
      </c>
      <c r="AP215" s="215" t="n">
        <f aca="false">AK215+AN215</f>
        <v>0</v>
      </c>
      <c r="AQ215" s="215" t="n">
        <f aca="false">AC215-AO215</f>
        <v>0</v>
      </c>
      <c r="AR215" s="215" t="n">
        <f aca="false">AP215-AQ215</f>
        <v>0</v>
      </c>
      <c r="AS215" s="215" t="n">
        <f aca="false">IF($AR215&gt;=0,$AR215,0)</f>
        <v>0</v>
      </c>
      <c r="AT215" s="215" t="n">
        <f aca="false">IF($AR215&lt;=0,-$AR215,0)</f>
        <v>-0</v>
      </c>
      <c r="AU215" s="214" t="n">
        <f aca="false">IF((R215-AC215)&lt;0,0,R215-AC215)</f>
        <v>0</v>
      </c>
      <c r="AV215" s="214" t="n">
        <f aca="false">IF(AM215&gt;1,0,R215-AM215*R215)</f>
        <v>0</v>
      </c>
      <c r="AW215" s="216"/>
    </row>
    <row r="216" customFormat="false" ht="24.75" hidden="false" customHeight="true" outlineLevel="0" collapsed="false">
      <c r="A216" s="166"/>
      <c r="B216" s="208" t="n">
        <f aca="false">B215+1</f>
        <v>209</v>
      </c>
      <c r="C216" s="166"/>
      <c r="D216" s="209" t="n">
        <f aca="false">INDEX(_Rge_Projectdata_3rd,$B216,MATCH("Project-ID",_Rge_Headline_Projectdata,0))</f>
        <v>0</v>
      </c>
      <c r="E216" s="210" t="str">
        <f aca="false" t="array" ref="E216:E216">INDEX(_Rge_Data_3rd_CY,$B216,E$1)</f>
        <v>Open</v>
      </c>
      <c r="F216" s="199" t="n">
        <f aca="false">INDEX(_Rge_Data_3rd_CY,$B216,F$1)</f>
        <v>0</v>
      </c>
      <c r="G216" s="199" t="n">
        <f aca="false" t="array" ref="G216:G216">INDEX(_Rge_Data_3rd_CY,$B216,G$1)</f>
        <v>0</v>
      </c>
      <c r="H216" s="199" t="n">
        <f aca="false" t="array" ref="H216:H216">INDEX(_Rge_Data_3rd_CY,$B216,H$1)</f>
        <v>0</v>
      </c>
      <c r="I216" s="199" t="n">
        <f aca="false" t="array" ref="I216:I216">INDEX(_Rge_Data_3rd_CY,$B216,I$1)</f>
        <v>0</v>
      </c>
      <c r="J216" s="199" t="n">
        <f aca="false" t="array" ref="J216:J216">INDEX(_Rge_Data_3rd_CY,$B216,J$1)</f>
        <v>0</v>
      </c>
      <c r="K216" s="199" t="n">
        <f aca="false" t="array" ref="K216:K216">INDEX(_Rge_Data_3rd_CY,$B216,K$1)</f>
        <v>0</v>
      </c>
      <c r="L216" s="199" t="n">
        <f aca="false">INDEX(_Rge_Data_3rd_CY,$B216,L$1)</f>
        <v>0</v>
      </c>
      <c r="M216" s="199" t="n">
        <f aca="false" t="array" ref="M216:M216">INDEX(_Rge_Data_3rd_CY,$B216,M$1)</f>
        <v>0</v>
      </c>
      <c r="N216" s="199" t="n">
        <f aca="false" t="array" ref="N216:N216">INDEX(_Rge_Data_3rd_CY,$B216,N$1)</f>
        <v>0</v>
      </c>
      <c r="O216" s="199" t="n">
        <f aca="false">F216-N216</f>
        <v>0</v>
      </c>
      <c r="P216" s="200" t="n">
        <f aca="false">IFERROR(O216/F216,0)</f>
        <v>0</v>
      </c>
      <c r="Q216" s="211" t="str">
        <f aca="false">IF(AND(F216&lt;&gt;0,R216=0),"N","Y")</f>
        <v>Y</v>
      </c>
      <c r="R216" s="202" t="n">
        <f aca="false">INDEX(_Rge_Data_3rd_CY,$B216,R$1)</f>
        <v>0</v>
      </c>
      <c r="S216" s="202" t="n">
        <f aca="false" t="array" ref="S216:S216">INDEX(_Rge_Data_3rd_CY,$B216,S$1)</f>
        <v>0</v>
      </c>
      <c r="T216" s="202" t="n">
        <f aca="false" t="array" ref="T216:T216">INDEX(_Rge_Data_3rd_CY,$B216,T$1)</f>
        <v>0</v>
      </c>
      <c r="U216" s="202" t="n">
        <f aca="false" t="array" ref="U216:U216">INDEX(_Rge_Data_3rd_CY,$B216,U$1)</f>
        <v>0</v>
      </c>
      <c r="V216" s="202" t="n">
        <f aca="false" t="array" ref="V216:V216">INDEX(_Rge_Data_3rd_CY,$B216,V$1)</f>
        <v>0</v>
      </c>
      <c r="W216" s="202" t="n">
        <f aca="false" t="array" ref="W216:W216">INDEX(_Rge_Data_3rd_CY,$B216,W$1)</f>
        <v>0</v>
      </c>
      <c r="X216" s="202" t="n">
        <f aca="false">INDEX(_Rge_Data_3rd_CY,$B216,X$1)</f>
        <v>0</v>
      </c>
      <c r="Y216" s="202" t="n">
        <f aca="false" t="array" ref="Y216:Y216">INDEX(_Rge_Data_3rd_CY,$B216,Y$1)</f>
        <v>0</v>
      </c>
      <c r="Z216" s="202" t="n">
        <f aca="false" t="array" ref="Z216:Z216">INDEX(_Rge_Data_3rd_CY,$B216,Z$1)</f>
        <v>0</v>
      </c>
      <c r="AA216" s="202" t="n">
        <f aca="false">R216-Z216</f>
        <v>0</v>
      </c>
      <c r="AB216" s="203" t="n">
        <f aca="false">IFERROR(AA216/R216,)</f>
        <v>0</v>
      </c>
      <c r="AC216" s="212" t="n">
        <f aca="false">INDEX(_Rge_Data_3rd_CY,$B216,AC$1)</f>
        <v>0</v>
      </c>
      <c r="AD216" s="212" t="n">
        <f aca="false" t="array" ref="AD216:AD216">INDEX(_Rge_Data_3rd_CY,$B216,AD$1)</f>
        <v>0</v>
      </c>
      <c r="AE216" s="212" t="n">
        <f aca="false" t="array" ref="AE216:AE216">INDEX(_Rge_Data_3rd_CY,$B216,AE$1)</f>
        <v>0</v>
      </c>
      <c r="AF216" s="212" t="n">
        <f aca="false" t="array" ref="AF216:AF216">INDEX(_Rge_Data_3rd_CY,$B216,AF$1)</f>
        <v>0</v>
      </c>
      <c r="AG216" s="212" t="n">
        <f aca="false" t="array" ref="AG216:AG216">INDEX(_Rge_Data_3rd_CY,$B216,AG$1)</f>
        <v>0</v>
      </c>
      <c r="AH216" s="212" t="n">
        <f aca="false" t="array" ref="AH216:AH216">INDEX(_Rge_Data_3rd_CY,$B216,AH$1)</f>
        <v>0</v>
      </c>
      <c r="AI216" s="212" t="n">
        <f aca="false">INDEX(_Rge_Data_3rd_CY,$B216,AI$1)</f>
        <v>0</v>
      </c>
      <c r="AJ216" s="212" t="n">
        <f aca="false" t="array" ref="AJ216:AJ216">INDEX(_Rge_Data_3rd_CY,$B216,AJ$1)</f>
        <v>0</v>
      </c>
      <c r="AK216" s="212" t="n">
        <f aca="false" t="array" ref="AK216:AK216">INDEX(_Rge_Data_3rd_CY,$B216,AK$1)</f>
        <v>0</v>
      </c>
      <c r="AL216" s="212" t="n">
        <f aca="false">AK216+AN216+AO216</f>
        <v>0</v>
      </c>
      <c r="AM216" s="213" t="n">
        <f aca="false">IFERROR(AK216/Z216,0)</f>
        <v>0</v>
      </c>
      <c r="AN216" s="214" t="n">
        <f aca="false">IFERROR(IF(AND($E216="OPEN",$AA216&gt;0),$AA216*_SoP*$AM216,IF(AND($E216="CLOSED",$AA216&gt;0),$AA216*_SoL*$AM216,0)),0)</f>
        <v>0</v>
      </c>
      <c r="AO216" s="214" t="n">
        <f aca="false">IFERROR(IF($AA216&lt;0,$AA216*_SoL,0),0)</f>
        <v>0</v>
      </c>
      <c r="AP216" s="215" t="n">
        <f aca="false">AK216+AN216</f>
        <v>0</v>
      </c>
      <c r="AQ216" s="215" t="n">
        <f aca="false">AC216-AO216</f>
        <v>0</v>
      </c>
      <c r="AR216" s="215" t="n">
        <f aca="false">AP216-AQ216</f>
        <v>0</v>
      </c>
      <c r="AS216" s="215" t="n">
        <f aca="false">IF($AR216&gt;=0,$AR216,0)</f>
        <v>0</v>
      </c>
      <c r="AT216" s="215" t="n">
        <f aca="false">IF($AR216&lt;=0,-$AR216,0)</f>
        <v>-0</v>
      </c>
      <c r="AU216" s="214" t="n">
        <f aca="false">IF((R216-AC216)&lt;0,0,R216-AC216)</f>
        <v>0</v>
      </c>
      <c r="AV216" s="214" t="n">
        <f aca="false">IF(AM216&gt;1,0,R216-AM216*R216)</f>
        <v>0</v>
      </c>
      <c r="AW216" s="216"/>
    </row>
    <row r="217" customFormat="false" ht="24.75" hidden="false" customHeight="true" outlineLevel="0" collapsed="false">
      <c r="A217" s="166"/>
      <c r="B217" s="208" t="n">
        <f aca="false">B216+1</f>
        <v>210</v>
      </c>
      <c r="C217" s="166"/>
      <c r="D217" s="209" t="n">
        <f aca="false">INDEX(_Rge_Projectdata_3rd,$B217,MATCH("Project-ID",_Rge_Headline_Projectdata,0))</f>
        <v>0</v>
      </c>
      <c r="E217" s="210" t="str">
        <f aca="false" t="array" ref="E217:E217">INDEX(_Rge_Data_3rd_CY,$B217,E$1)</f>
        <v>Open</v>
      </c>
      <c r="F217" s="199" t="n">
        <f aca="false">INDEX(_Rge_Data_3rd_CY,$B217,F$1)</f>
        <v>0</v>
      </c>
      <c r="G217" s="199" t="n">
        <f aca="false" t="array" ref="G217:G217">INDEX(_Rge_Data_3rd_CY,$B217,G$1)</f>
        <v>0</v>
      </c>
      <c r="H217" s="199" t="n">
        <f aca="false" t="array" ref="H217:H217">INDEX(_Rge_Data_3rd_CY,$B217,H$1)</f>
        <v>0</v>
      </c>
      <c r="I217" s="199" t="n">
        <f aca="false" t="array" ref="I217:I217">INDEX(_Rge_Data_3rd_CY,$B217,I$1)</f>
        <v>0</v>
      </c>
      <c r="J217" s="199" t="n">
        <f aca="false" t="array" ref="J217:J217">INDEX(_Rge_Data_3rd_CY,$B217,J$1)</f>
        <v>0</v>
      </c>
      <c r="K217" s="199" t="n">
        <f aca="false" t="array" ref="K217:K217">INDEX(_Rge_Data_3rd_CY,$B217,K$1)</f>
        <v>0</v>
      </c>
      <c r="L217" s="199" t="n">
        <f aca="false">INDEX(_Rge_Data_3rd_CY,$B217,L$1)</f>
        <v>0</v>
      </c>
      <c r="M217" s="199" t="n">
        <f aca="false" t="array" ref="M217:M217">INDEX(_Rge_Data_3rd_CY,$B217,M$1)</f>
        <v>0</v>
      </c>
      <c r="N217" s="199" t="n">
        <f aca="false" t="array" ref="N217:N217">INDEX(_Rge_Data_3rd_CY,$B217,N$1)</f>
        <v>0</v>
      </c>
      <c r="O217" s="199" t="n">
        <f aca="false">F217-N217</f>
        <v>0</v>
      </c>
      <c r="P217" s="200" t="n">
        <f aca="false">IFERROR(O217/F217,0)</f>
        <v>0</v>
      </c>
      <c r="Q217" s="211" t="str">
        <f aca="false">IF(AND(F217&lt;&gt;0,R217=0),"N","Y")</f>
        <v>Y</v>
      </c>
      <c r="R217" s="202" t="n">
        <f aca="false">INDEX(_Rge_Data_3rd_CY,$B217,R$1)</f>
        <v>0</v>
      </c>
      <c r="S217" s="202" t="n">
        <f aca="false" t="array" ref="S217:S217">INDEX(_Rge_Data_3rd_CY,$B217,S$1)</f>
        <v>0</v>
      </c>
      <c r="T217" s="202" t="n">
        <f aca="false" t="array" ref="T217:T217">INDEX(_Rge_Data_3rd_CY,$B217,T$1)</f>
        <v>0</v>
      </c>
      <c r="U217" s="202" t="n">
        <f aca="false" t="array" ref="U217:U217">INDEX(_Rge_Data_3rd_CY,$B217,U$1)</f>
        <v>0</v>
      </c>
      <c r="V217" s="202" t="n">
        <f aca="false" t="array" ref="V217:V217">INDEX(_Rge_Data_3rd_CY,$B217,V$1)</f>
        <v>0</v>
      </c>
      <c r="W217" s="202" t="n">
        <f aca="false" t="array" ref="W217:W217">INDEX(_Rge_Data_3rd_CY,$B217,W$1)</f>
        <v>0</v>
      </c>
      <c r="X217" s="202" t="n">
        <f aca="false">INDEX(_Rge_Data_3rd_CY,$B217,X$1)</f>
        <v>0</v>
      </c>
      <c r="Y217" s="202" t="n">
        <f aca="false" t="array" ref="Y217:Y217">INDEX(_Rge_Data_3rd_CY,$B217,Y$1)</f>
        <v>0</v>
      </c>
      <c r="Z217" s="202" t="n">
        <f aca="false" t="array" ref="Z217:Z217">INDEX(_Rge_Data_3rd_CY,$B217,Z$1)</f>
        <v>0</v>
      </c>
      <c r="AA217" s="202" t="n">
        <f aca="false">R217-Z217</f>
        <v>0</v>
      </c>
      <c r="AB217" s="203" t="n">
        <f aca="false">IFERROR(AA217/R217,)</f>
        <v>0</v>
      </c>
      <c r="AC217" s="212" t="n">
        <f aca="false">INDEX(_Rge_Data_3rd_CY,$B217,AC$1)</f>
        <v>0</v>
      </c>
      <c r="AD217" s="212" t="n">
        <f aca="false" t="array" ref="AD217:AD217">INDEX(_Rge_Data_3rd_CY,$B217,AD$1)</f>
        <v>0</v>
      </c>
      <c r="AE217" s="212" t="n">
        <f aca="false" t="array" ref="AE217:AE217">INDEX(_Rge_Data_3rd_CY,$B217,AE$1)</f>
        <v>0</v>
      </c>
      <c r="AF217" s="212" t="n">
        <f aca="false" t="array" ref="AF217:AF217">INDEX(_Rge_Data_3rd_CY,$B217,AF$1)</f>
        <v>0</v>
      </c>
      <c r="AG217" s="212" t="n">
        <f aca="false" t="array" ref="AG217:AG217">INDEX(_Rge_Data_3rd_CY,$B217,AG$1)</f>
        <v>0</v>
      </c>
      <c r="AH217" s="212" t="n">
        <f aca="false" t="array" ref="AH217:AH217">INDEX(_Rge_Data_3rd_CY,$B217,AH$1)</f>
        <v>0</v>
      </c>
      <c r="AI217" s="212" t="n">
        <f aca="false">INDEX(_Rge_Data_3rd_CY,$B217,AI$1)</f>
        <v>0</v>
      </c>
      <c r="AJ217" s="212" t="n">
        <f aca="false" t="array" ref="AJ217:AJ217">INDEX(_Rge_Data_3rd_CY,$B217,AJ$1)</f>
        <v>0</v>
      </c>
      <c r="AK217" s="212" t="n">
        <f aca="false" t="array" ref="AK217:AK217">INDEX(_Rge_Data_3rd_CY,$B217,AK$1)</f>
        <v>0</v>
      </c>
      <c r="AL217" s="212" t="n">
        <f aca="false">AK217+AN217+AO217</f>
        <v>0</v>
      </c>
      <c r="AM217" s="213" t="n">
        <f aca="false">IFERROR(AK217/Z217,0)</f>
        <v>0</v>
      </c>
      <c r="AN217" s="214" t="n">
        <f aca="false">IFERROR(IF(AND($E217="OPEN",$AA217&gt;0),$AA217*_SoP*$AM217,IF(AND($E217="CLOSED",$AA217&gt;0),$AA217*_SoL*$AM217,0)),0)</f>
        <v>0</v>
      </c>
      <c r="AO217" s="214" t="n">
        <f aca="false">IFERROR(IF($AA217&lt;0,$AA217*_SoL,0),0)</f>
        <v>0</v>
      </c>
      <c r="AP217" s="215" t="n">
        <f aca="false">AK217+AN217</f>
        <v>0</v>
      </c>
      <c r="AQ217" s="215" t="n">
        <f aca="false">AC217-AO217</f>
        <v>0</v>
      </c>
      <c r="AR217" s="215" t="n">
        <f aca="false">AP217-AQ217</f>
        <v>0</v>
      </c>
      <c r="AS217" s="215" t="n">
        <f aca="false">IF($AR217&gt;=0,$AR217,0)</f>
        <v>0</v>
      </c>
      <c r="AT217" s="215" t="n">
        <f aca="false">IF($AR217&lt;=0,-$AR217,0)</f>
        <v>-0</v>
      </c>
      <c r="AU217" s="214" t="n">
        <f aca="false">IF((R217-AC217)&lt;0,0,R217-AC217)</f>
        <v>0</v>
      </c>
      <c r="AV217" s="214" t="n">
        <f aca="false">IF(AM217&gt;1,0,R217-AM217*R217)</f>
        <v>0</v>
      </c>
      <c r="AW217" s="216"/>
    </row>
    <row r="218" customFormat="false" ht="24.75" hidden="false" customHeight="true" outlineLevel="0" collapsed="false">
      <c r="A218" s="166"/>
      <c r="B218" s="208" t="n">
        <f aca="false">B217+1</f>
        <v>211</v>
      </c>
      <c r="C218" s="166"/>
      <c r="D218" s="209" t="n">
        <f aca="false">INDEX(_Rge_Projectdata_3rd,$B218,MATCH("Project-ID",_Rge_Headline_Projectdata,0))</f>
        <v>0</v>
      </c>
      <c r="E218" s="210" t="str">
        <f aca="false" t="array" ref="E218:E218">INDEX(_Rge_Data_3rd_CY,$B218,E$1)</f>
        <v>Open</v>
      </c>
      <c r="F218" s="199" t="n">
        <f aca="false">INDEX(_Rge_Data_3rd_CY,$B218,F$1)</f>
        <v>0</v>
      </c>
      <c r="G218" s="199" t="n">
        <f aca="false" t="array" ref="G218:G218">INDEX(_Rge_Data_3rd_CY,$B218,G$1)</f>
        <v>0</v>
      </c>
      <c r="H218" s="199" t="n">
        <f aca="false" t="array" ref="H218:H218">INDEX(_Rge_Data_3rd_CY,$B218,H$1)</f>
        <v>0</v>
      </c>
      <c r="I218" s="199" t="n">
        <f aca="false" t="array" ref="I218:I218">INDEX(_Rge_Data_3rd_CY,$B218,I$1)</f>
        <v>0</v>
      </c>
      <c r="J218" s="199" t="n">
        <f aca="false" t="array" ref="J218:J218">INDEX(_Rge_Data_3rd_CY,$B218,J$1)</f>
        <v>0</v>
      </c>
      <c r="K218" s="199" t="n">
        <f aca="false" t="array" ref="K218:K218">INDEX(_Rge_Data_3rd_CY,$B218,K$1)</f>
        <v>0</v>
      </c>
      <c r="L218" s="199" t="n">
        <f aca="false">INDEX(_Rge_Data_3rd_CY,$B218,L$1)</f>
        <v>0</v>
      </c>
      <c r="M218" s="199" t="n">
        <f aca="false" t="array" ref="M218:M218">INDEX(_Rge_Data_3rd_CY,$B218,M$1)</f>
        <v>0</v>
      </c>
      <c r="N218" s="199" t="n">
        <f aca="false" t="array" ref="N218:N218">INDEX(_Rge_Data_3rd_CY,$B218,N$1)</f>
        <v>0</v>
      </c>
      <c r="O218" s="199" t="n">
        <f aca="false">F218-N218</f>
        <v>0</v>
      </c>
      <c r="P218" s="200" t="n">
        <f aca="false">IFERROR(O218/F218,0)</f>
        <v>0</v>
      </c>
      <c r="Q218" s="211" t="str">
        <f aca="false">IF(AND(F218&lt;&gt;0,R218=0),"N","Y")</f>
        <v>Y</v>
      </c>
      <c r="R218" s="202" t="n">
        <f aca="false">INDEX(_Rge_Data_3rd_CY,$B218,R$1)</f>
        <v>0</v>
      </c>
      <c r="S218" s="202" t="n">
        <f aca="false" t="array" ref="S218:S218">INDEX(_Rge_Data_3rd_CY,$B218,S$1)</f>
        <v>0</v>
      </c>
      <c r="T218" s="202" t="n">
        <f aca="false" t="array" ref="T218:T218">INDEX(_Rge_Data_3rd_CY,$B218,T$1)</f>
        <v>0</v>
      </c>
      <c r="U218" s="202" t="n">
        <f aca="false" t="array" ref="U218:U218">INDEX(_Rge_Data_3rd_CY,$B218,U$1)</f>
        <v>0</v>
      </c>
      <c r="V218" s="202" t="n">
        <f aca="false" t="array" ref="V218:V218">INDEX(_Rge_Data_3rd_CY,$B218,V$1)</f>
        <v>0</v>
      </c>
      <c r="W218" s="202" t="n">
        <f aca="false" t="array" ref="W218:W218">INDEX(_Rge_Data_3rd_CY,$B218,W$1)</f>
        <v>0</v>
      </c>
      <c r="X218" s="202" t="n">
        <f aca="false">INDEX(_Rge_Data_3rd_CY,$B218,X$1)</f>
        <v>0</v>
      </c>
      <c r="Y218" s="202" t="n">
        <f aca="false" t="array" ref="Y218:Y218">INDEX(_Rge_Data_3rd_CY,$B218,Y$1)</f>
        <v>0</v>
      </c>
      <c r="Z218" s="202" t="n">
        <f aca="false" t="array" ref="Z218:Z218">INDEX(_Rge_Data_3rd_CY,$B218,Z$1)</f>
        <v>0</v>
      </c>
      <c r="AA218" s="202" t="n">
        <f aca="false">R218-Z218</f>
        <v>0</v>
      </c>
      <c r="AB218" s="203" t="n">
        <f aca="false">IFERROR(AA218/R218,)</f>
        <v>0</v>
      </c>
      <c r="AC218" s="212" t="n">
        <f aca="false">INDEX(_Rge_Data_3rd_CY,$B218,AC$1)</f>
        <v>0</v>
      </c>
      <c r="AD218" s="212" t="n">
        <f aca="false" t="array" ref="AD218:AD218">INDEX(_Rge_Data_3rd_CY,$B218,AD$1)</f>
        <v>0</v>
      </c>
      <c r="AE218" s="212" t="n">
        <f aca="false" t="array" ref="AE218:AE218">INDEX(_Rge_Data_3rd_CY,$B218,AE$1)</f>
        <v>0</v>
      </c>
      <c r="AF218" s="212" t="n">
        <f aca="false" t="array" ref="AF218:AF218">INDEX(_Rge_Data_3rd_CY,$B218,AF$1)</f>
        <v>0</v>
      </c>
      <c r="AG218" s="212" t="n">
        <f aca="false" t="array" ref="AG218:AG218">INDEX(_Rge_Data_3rd_CY,$B218,AG$1)</f>
        <v>0</v>
      </c>
      <c r="AH218" s="212" t="n">
        <f aca="false" t="array" ref="AH218:AH218">INDEX(_Rge_Data_3rd_CY,$B218,AH$1)</f>
        <v>0</v>
      </c>
      <c r="AI218" s="212" t="n">
        <f aca="false">INDEX(_Rge_Data_3rd_CY,$B218,AI$1)</f>
        <v>0</v>
      </c>
      <c r="AJ218" s="212" t="n">
        <f aca="false" t="array" ref="AJ218:AJ218">INDEX(_Rge_Data_3rd_CY,$B218,AJ$1)</f>
        <v>0</v>
      </c>
      <c r="AK218" s="212" t="n">
        <f aca="false" t="array" ref="AK218:AK218">INDEX(_Rge_Data_3rd_CY,$B218,AK$1)</f>
        <v>0</v>
      </c>
      <c r="AL218" s="212" t="n">
        <f aca="false">AK218+AN218+AO218</f>
        <v>0</v>
      </c>
      <c r="AM218" s="213" t="n">
        <f aca="false">IFERROR(AK218/Z218,0)</f>
        <v>0</v>
      </c>
      <c r="AN218" s="214" t="n">
        <f aca="false">IFERROR(IF(AND($E218="OPEN",$AA218&gt;0),$AA218*_SoP*$AM218,IF(AND($E218="CLOSED",$AA218&gt;0),$AA218*_SoL*$AM218,0)),0)</f>
        <v>0</v>
      </c>
      <c r="AO218" s="214" t="n">
        <f aca="false">IFERROR(IF($AA218&lt;0,$AA218*_SoL,0),0)</f>
        <v>0</v>
      </c>
      <c r="AP218" s="215" t="n">
        <f aca="false">AK218+AN218</f>
        <v>0</v>
      </c>
      <c r="AQ218" s="215" t="n">
        <f aca="false">AC218-AO218</f>
        <v>0</v>
      </c>
      <c r="AR218" s="215" t="n">
        <f aca="false">AP218-AQ218</f>
        <v>0</v>
      </c>
      <c r="AS218" s="215" t="n">
        <f aca="false">IF($AR218&gt;=0,$AR218,0)</f>
        <v>0</v>
      </c>
      <c r="AT218" s="215" t="n">
        <f aca="false">IF($AR218&lt;=0,-$AR218,0)</f>
        <v>-0</v>
      </c>
      <c r="AU218" s="214" t="n">
        <f aca="false">IF((R218-AC218)&lt;0,0,R218-AC218)</f>
        <v>0</v>
      </c>
      <c r="AV218" s="214" t="n">
        <f aca="false">IF(AM218&gt;1,0,R218-AM218*R218)</f>
        <v>0</v>
      </c>
      <c r="AW218" s="216"/>
    </row>
    <row r="219" customFormat="false" ht="24.75" hidden="false" customHeight="true" outlineLevel="0" collapsed="false">
      <c r="A219" s="166"/>
      <c r="B219" s="208" t="n">
        <f aca="false">B218+1</f>
        <v>212</v>
      </c>
      <c r="C219" s="166"/>
      <c r="D219" s="209" t="n">
        <f aca="false">INDEX(_Rge_Projectdata_3rd,$B219,MATCH("Project-ID",_Rge_Headline_Projectdata,0))</f>
        <v>0</v>
      </c>
      <c r="E219" s="210" t="str">
        <f aca="false" t="array" ref="E219:E219">INDEX(_Rge_Data_3rd_CY,$B219,E$1)</f>
        <v>Open</v>
      </c>
      <c r="F219" s="199" t="n">
        <f aca="false">INDEX(_Rge_Data_3rd_CY,$B219,F$1)</f>
        <v>0</v>
      </c>
      <c r="G219" s="199" t="n">
        <f aca="false" t="array" ref="G219:G219">INDEX(_Rge_Data_3rd_CY,$B219,G$1)</f>
        <v>0</v>
      </c>
      <c r="H219" s="199" t="n">
        <f aca="false" t="array" ref="H219:H219">INDEX(_Rge_Data_3rd_CY,$B219,H$1)</f>
        <v>0</v>
      </c>
      <c r="I219" s="199" t="n">
        <f aca="false" t="array" ref="I219:I219">INDEX(_Rge_Data_3rd_CY,$B219,I$1)</f>
        <v>0</v>
      </c>
      <c r="J219" s="199" t="n">
        <f aca="false" t="array" ref="J219:J219">INDEX(_Rge_Data_3rd_CY,$B219,J$1)</f>
        <v>0</v>
      </c>
      <c r="K219" s="199" t="n">
        <f aca="false" t="array" ref="K219:K219">INDEX(_Rge_Data_3rd_CY,$B219,K$1)</f>
        <v>0</v>
      </c>
      <c r="L219" s="199" t="n">
        <f aca="false">INDEX(_Rge_Data_3rd_CY,$B219,L$1)</f>
        <v>0</v>
      </c>
      <c r="M219" s="199" t="n">
        <f aca="false" t="array" ref="M219:M219">INDEX(_Rge_Data_3rd_CY,$B219,M$1)</f>
        <v>0</v>
      </c>
      <c r="N219" s="199" t="n">
        <f aca="false" t="array" ref="N219:N219">INDEX(_Rge_Data_3rd_CY,$B219,N$1)</f>
        <v>0</v>
      </c>
      <c r="O219" s="199" t="n">
        <f aca="false">F219-N219</f>
        <v>0</v>
      </c>
      <c r="P219" s="200" t="n">
        <f aca="false">IFERROR(O219/F219,0)</f>
        <v>0</v>
      </c>
      <c r="Q219" s="211" t="str">
        <f aca="false">IF(AND(F219&lt;&gt;0,R219=0),"N","Y")</f>
        <v>Y</v>
      </c>
      <c r="R219" s="202" t="n">
        <f aca="false">INDEX(_Rge_Data_3rd_CY,$B219,R$1)</f>
        <v>0</v>
      </c>
      <c r="S219" s="202" t="n">
        <f aca="false" t="array" ref="S219:S219">INDEX(_Rge_Data_3rd_CY,$B219,S$1)</f>
        <v>0</v>
      </c>
      <c r="T219" s="202" t="n">
        <f aca="false" t="array" ref="T219:T219">INDEX(_Rge_Data_3rd_CY,$B219,T$1)</f>
        <v>0</v>
      </c>
      <c r="U219" s="202" t="n">
        <f aca="false" t="array" ref="U219:U219">INDEX(_Rge_Data_3rd_CY,$B219,U$1)</f>
        <v>0</v>
      </c>
      <c r="V219" s="202" t="n">
        <f aca="false" t="array" ref="V219:V219">INDEX(_Rge_Data_3rd_CY,$B219,V$1)</f>
        <v>0</v>
      </c>
      <c r="W219" s="202" t="n">
        <f aca="false" t="array" ref="W219:W219">INDEX(_Rge_Data_3rd_CY,$B219,W$1)</f>
        <v>0</v>
      </c>
      <c r="X219" s="202" t="n">
        <f aca="false">INDEX(_Rge_Data_3rd_CY,$B219,X$1)</f>
        <v>0</v>
      </c>
      <c r="Y219" s="202" t="n">
        <f aca="false" t="array" ref="Y219:Y219">INDEX(_Rge_Data_3rd_CY,$B219,Y$1)</f>
        <v>0</v>
      </c>
      <c r="Z219" s="202" t="n">
        <f aca="false" t="array" ref="Z219:Z219">INDEX(_Rge_Data_3rd_CY,$B219,Z$1)</f>
        <v>0</v>
      </c>
      <c r="AA219" s="202" t="n">
        <f aca="false">R219-Z219</f>
        <v>0</v>
      </c>
      <c r="AB219" s="203" t="n">
        <f aca="false">IFERROR(AA219/R219,)</f>
        <v>0</v>
      </c>
      <c r="AC219" s="212" t="n">
        <f aca="false">INDEX(_Rge_Data_3rd_CY,$B219,AC$1)</f>
        <v>0</v>
      </c>
      <c r="AD219" s="212" t="n">
        <f aca="false" t="array" ref="AD219:AD219">INDEX(_Rge_Data_3rd_CY,$B219,AD$1)</f>
        <v>0</v>
      </c>
      <c r="AE219" s="212" t="n">
        <f aca="false" t="array" ref="AE219:AE219">INDEX(_Rge_Data_3rd_CY,$B219,AE$1)</f>
        <v>0</v>
      </c>
      <c r="AF219" s="212" t="n">
        <f aca="false" t="array" ref="AF219:AF219">INDEX(_Rge_Data_3rd_CY,$B219,AF$1)</f>
        <v>0</v>
      </c>
      <c r="AG219" s="212" t="n">
        <f aca="false" t="array" ref="AG219:AG219">INDEX(_Rge_Data_3rd_CY,$B219,AG$1)</f>
        <v>0</v>
      </c>
      <c r="AH219" s="212" t="n">
        <f aca="false" t="array" ref="AH219:AH219">INDEX(_Rge_Data_3rd_CY,$B219,AH$1)</f>
        <v>0</v>
      </c>
      <c r="AI219" s="212" t="n">
        <f aca="false">INDEX(_Rge_Data_3rd_CY,$B219,AI$1)</f>
        <v>0</v>
      </c>
      <c r="AJ219" s="212" t="n">
        <f aca="false" t="array" ref="AJ219:AJ219">INDEX(_Rge_Data_3rd_CY,$B219,AJ$1)</f>
        <v>0</v>
      </c>
      <c r="AK219" s="212" t="n">
        <f aca="false" t="array" ref="AK219:AK219">INDEX(_Rge_Data_3rd_CY,$B219,AK$1)</f>
        <v>0</v>
      </c>
      <c r="AL219" s="212" t="n">
        <f aca="false">AK219+AN219+AO219</f>
        <v>0</v>
      </c>
      <c r="AM219" s="213" t="n">
        <f aca="false">IFERROR(AK219/Z219,0)</f>
        <v>0</v>
      </c>
      <c r="AN219" s="214" t="n">
        <f aca="false">IFERROR(IF(AND($E219="OPEN",$AA219&gt;0),$AA219*_SoP*$AM219,IF(AND($E219="CLOSED",$AA219&gt;0),$AA219*_SoL*$AM219,0)),0)</f>
        <v>0</v>
      </c>
      <c r="AO219" s="214" t="n">
        <f aca="false">IFERROR(IF($AA219&lt;0,$AA219*_SoL,0),0)</f>
        <v>0</v>
      </c>
      <c r="AP219" s="215" t="n">
        <f aca="false">AK219+AN219</f>
        <v>0</v>
      </c>
      <c r="AQ219" s="215" t="n">
        <f aca="false">AC219-AO219</f>
        <v>0</v>
      </c>
      <c r="AR219" s="215" t="n">
        <f aca="false">AP219-AQ219</f>
        <v>0</v>
      </c>
      <c r="AS219" s="215" t="n">
        <f aca="false">IF($AR219&gt;=0,$AR219,0)</f>
        <v>0</v>
      </c>
      <c r="AT219" s="215" t="n">
        <f aca="false">IF($AR219&lt;=0,-$AR219,0)</f>
        <v>-0</v>
      </c>
      <c r="AU219" s="214" t="n">
        <f aca="false">IF((R219-AC219)&lt;0,0,R219-AC219)</f>
        <v>0</v>
      </c>
      <c r="AV219" s="214" t="n">
        <f aca="false">IF(AM219&gt;1,0,R219-AM219*R219)</f>
        <v>0</v>
      </c>
      <c r="AW219" s="216"/>
    </row>
    <row r="220" customFormat="false" ht="24.75" hidden="false" customHeight="true" outlineLevel="0" collapsed="false">
      <c r="A220" s="166"/>
      <c r="B220" s="208" t="n">
        <f aca="false">B219+1</f>
        <v>213</v>
      </c>
      <c r="C220" s="166"/>
      <c r="D220" s="209" t="n">
        <f aca="false">INDEX(_Rge_Projectdata_3rd,$B220,MATCH("Project-ID",_Rge_Headline_Projectdata,0))</f>
        <v>0</v>
      </c>
      <c r="E220" s="210" t="str">
        <f aca="false" t="array" ref="E220:E220">INDEX(_Rge_Data_3rd_CY,$B220,E$1)</f>
        <v>Open</v>
      </c>
      <c r="F220" s="199" t="n">
        <f aca="false">INDEX(_Rge_Data_3rd_CY,$B220,F$1)</f>
        <v>0</v>
      </c>
      <c r="G220" s="199" t="n">
        <f aca="false" t="array" ref="G220:G220">INDEX(_Rge_Data_3rd_CY,$B220,G$1)</f>
        <v>0</v>
      </c>
      <c r="H220" s="199" t="n">
        <f aca="false" t="array" ref="H220:H220">INDEX(_Rge_Data_3rd_CY,$B220,H$1)</f>
        <v>0</v>
      </c>
      <c r="I220" s="199" t="n">
        <f aca="false" t="array" ref="I220:I220">INDEX(_Rge_Data_3rd_CY,$B220,I$1)</f>
        <v>0</v>
      </c>
      <c r="J220" s="199" t="n">
        <f aca="false" t="array" ref="J220:J220">INDEX(_Rge_Data_3rd_CY,$B220,J$1)</f>
        <v>0</v>
      </c>
      <c r="K220" s="199" t="n">
        <f aca="false" t="array" ref="K220:K220">INDEX(_Rge_Data_3rd_CY,$B220,K$1)</f>
        <v>0</v>
      </c>
      <c r="L220" s="199" t="n">
        <f aca="false">INDEX(_Rge_Data_3rd_CY,$B220,L$1)</f>
        <v>0</v>
      </c>
      <c r="M220" s="199" t="n">
        <f aca="false" t="array" ref="M220:M220">INDEX(_Rge_Data_3rd_CY,$B220,M$1)</f>
        <v>0</v>
      </c>
      <c r="N220" s="199" t="n">
        <f aca="false" t="array" ref="N220:N220">INDEX(_Rge_Data_3rd_CY,$B220,N$1)</f>
        <v>0</v>
      </c>
      <c r="O220" s="199" t="n">
        <f aca="false">F220-N220</f>
        <v>0</v>
      </c>
      <c r="P220" s="200" t="n">
        <f aca="false">IFERROR(O220/F220,0)</f>
        <v>0</v>
      </c>
      <c r="Q220" s="211" t="str">
        <f aca="false">IF(AND(F220&lt;&gt;0,R220=0),"N","Y")</f>
        <v>Y</v>
      </c>
      <c r="R220" s="202" t="n">
        <f aca="false">INDEX(_Rge_Data_3rd_CY,$B220,R$1)</f>
        <v>0</v>
      </c>
      <c r="S220" s="202" t="n">
        <f aca="false" t="array" ref="S220:S220">INDEX(_Rge_Data_3rd_CY,$B220,S$1)</f>
        <v>0</v>
      </c>
      <c r="T220" s="202" t="n">
        <f aca="false" t="array" ref="T220:T220">INDEX(_Rge_Data_3rd_CY,$B220,T$1)</f>
        <v>0</v>
      </c>
      <c r="U220" s="202" t="n">
        <f aca="false" t="array" ref="U220:U220">INDEX(_Rge_Data_3rd_CY,$B220,U$1)</f>
        <v>0</v>
      </c>
      <c r="V220" s="202" t="n">
        <f aca="false" t="array" ref="V220:V220">INDEX(_Rge_Data_3rd_CY,$B220,V$1)</f>
        <v>0</v>
      </c>
      <c r="W220" s="202" t="n">
        <f aca="false" t="array" ref="W220:W220">INDEX(_Rge_Data_3rd_CY,$B220,W$1)</f>
        <v>0</v>
      </c>
      <c r="X220" s="202" t="n">
        <f aca="false">INDEX(_Rge_Data_3rd_CY,$B220,X$1)</f>
        <v>0</v>
      </c>
      <c r="Y220" s="202" t="n">
        <f aca="false" t="array" ref="Y220:Y220">INDEX(_Rge_Data_3rd_CY,$B220,Y$1)</f>
        <v>0</v>
      </c>
      <c r="Z220" s="202" t="n">
        <f aca="false" t="array" ref="Z220:Z220">INDEX(_Rge_Data_3rd_CY,$B220,Z$1)</f>
        <v>0</v>
      </c>
      <c r="AA220" s="202" t="n">
        <f aca="false">R220-Z220</f>
        <v>0</v>
      </c>
      <c r="AB220" s="203" t="n">
        <f aca="false">IFERROR(AA220/R220,)</f>
        <v>0</v>
      </c>
      <c r="AC220" s="212" t="n">
        <f aca="false">INDEX(_Rge_Data_3rd_CY,$B220,AC$1)</f>
        <v>0</v>
      </c>
      <c r="AD220" s="212" t="n">
        <f aca="false" t="array" ref="AD220:AD220">INDEX(_Rge_Data_3rd_CY,$B220,AD$1)</f>
        <v>0</v>
      </c>
      <c r="AE220" s="212" t="n">
        <f aca="false" t="array" ref="AE220:AE220">INDEX(_Rge_Data_3rd_CY,$B220,AE$1)</f>
        <v>0</v>
      </c>
      <c r="AF220" s="212" t="n">
        <f aca="false" t="array" ref="AF220:AF220">INDEX(_Rge_Data_3rd_CY,$B220,AF$1)</f>
        <v>0</v>
      </c>
      <c r="AG220" s="212" t="n">
        <f aca="false" t="array" ref="AG220:AG220">INDEX(_Rge_Data_3rd_CY,$B220,AG$1)</f>
        <v>0</v>
      </c>
      <c r="AH220" s="212" t="n">
        <f aca="false" t="array" ref="AH220:AH220">INDEX(_Rge_Data_3rd_CY,$B220,AH$1)</f>
        <v>0</v>
      </c>
      <c r="AI220" s="212" t="n">
        <f aca="false">INDEX(_Rge_Data_3rd_CY,$B220,AI$1)</f>
        <v>0</v>
      </c>
      <c r="AJ220" s="212" t="n">
        <f aca="false" t="array" ref="AJ220:AJ220">INDEX(_Rge_Data_3rd_CY,$B220,AJ$1)</f>
        <v>0</v>
      </c>
      <c r="AK220" s="212" t="n">
        <f aca="false" t="array" ref="AK220:AK220">INDEX(_Rge_Data_3rd_CY,$B220,AK$1)</f>
        <v>0</v>
      </c>
      <c r="AL220" s="212" t="n">
        <f aca="false">AK220+AN220+AO220</f>
        <v>0</v>
      </c>
      <c r="AM220" s="213" t="n">
        <f aca="false">IFERROR(AK220/Z220,0)</f>
        <v>0</v>
      </c>
      <c r="AN220" s="214" t="n">
        <f aca="false">IFERROR(IF(AND($E220="OPEN",$AA220&gt;0),$AA220*_SoP*$AM220,IF(AND($E220="CLOSED",$AA220&gt;0),$AA220*_SoL*$AM220,0)),0)</f>
        <v>0</v>
      </c>
      <c r="AO220" s="214" t="n">
        <f aca="false">IFERROR(IF($AA220&lt;0,$AA220*_SoL,0),0)</f>
        <v>0</v>
      </c>
      <c r="AP220" s="215" t="n">
        <f aca="false">AK220+AN220</f>
        <v>0</v>
      </c>
      <c r="AQ220" s="215" t="n">
        <f aca="false">AC220-AO220</f>
        <v>0</v>
      </c>
      <c r="AR220" s="215" t="n">
        <f aca="false">AP220-AQ220</f>
        <v>0</v>
      </c>
      <c r="AS220" s="215" t="n">
        <f aca="false">IF($AR220&gt;=0,$AR220,0)</f>
        <v>0</v>
      </c>
      <c r="AT220" s="215" t="n">
        <f aca="false">IF($AR220&lt;=0,-$AR220,0)</f>
        <v>-0</v>
      </c>
      <c r="AU220" s="214" t="n">
        <f aca="false">IF((R220-AC220)&lt;0,0,R220-AC220)</f>
        <v>0</v>
      </c>
      <c r="AV220" s="214" t="n">
        <f aca="false">IF(AM220&gt;1,0,R220-AM220*R220)</f>
        <v>0</v>
      </c>
      <c r="AW220" s="216"/>
    </row>
    <row r="221" customFormat="false" ht="24.75" hidden="false" customHeight="true" outlineLevel="0" collapsed="false">
      <c r="A221" s="166"/>
      <c r="B221" s="208" t="n">
        <f aca="false">B220+1</f>
        <v>214</v>
      </c>
      <c r="C221" s="166"/>
      <c r="D221" s="209" t="n">
        <f aca="false">INDEX(_Rge_Projectdata_3rd,$B221,MATCH("Project-ID",_Rge_Headline_Projectdata,0))</f>
        <v>0</v>
      </c>
      <c r="E221" s="210" t="str">
        <f aca="false" t="array" ref="E221:E221">INDEX(_Rge_Data_3rd_CY,$B221,E$1)</f>
        <v>Open</v>
      </c>
      <c r="F221" s="199" t="n">
        <f aca="false">INDEX(_Rge_Data_3rd_CY,$B221,F$1)</f>
        <v>0</v>
      </c>
      <c r="G221" s="199" t="n">
        <f aca="false" t="array" ref="G221:G221">INDEX(_Rge_Data_3rd_CY,$B221,G$1)</f>
        <v>0</v>
      </c>
      <c r="H221" s="199" t="n">
        <f aca="false" t="array" ref="H221:H221">INDEX(_Rge_Data_3rd_CY,$B221,H$1)</f>
        <v>0</v>
      </c>
      <c r="I221" s="199" t="n">
        <f aca="false" t="array" ref="I221:I221">INDEX(_Rge_Data_3rd_CY,$B221,I$1)</f>
        <v>0</v>
      </c>
      <c r="J221" s="199" t="n">
        <f aca="false" t="array" ref="J221:J221">INDEX(_Rge_Data_3rd_CY,$B221,J$1)</f>
        <v>0</v>
      </c>
      <c r="K221" s="199" t="n">
        <f aca="false" t="array" ref="K221:K221">INDEX(_Rge_Data_3rd_CY,$B221,K$1)</f>
        <v>0</v>
      </c>
      <c r="L221" s="199" t="n">
        <f aca="false">INDEX(_Rge_Data_3rd_CY,$B221,L$1)</f>
        <v>0</v>
      </c>
      <c r="M221" s="199" t="n">
        <f aca="false" t="array" ref="M221:M221">INDEX(_Rge_Data_3rd_CY,$B221,M$1)</f>
        <v>0</v>
      </c>
      <c r="N221" s="199" t="n">
        <f aca="false" t="array" ref="N221:N221">INDEX(_Rge_Data_3rd_CY,$B221,N$1)</f>
        <v>0</v>
      </c>
      <c r="O221" s="199" t="n">
        <f aca="false">F221-N221</f>
        <v>0</v>
      </c>
      <c r="P221" s="200" t="n">
        <f aca="false">IFERROR(O221/F221,0)</f>
        <v>0</v>
      </c>
      <c r="Q221" s="211" t="str">
        <f aca="false">IF(AND(F221&lt;&gt;0,R221=0),"N","Y")</f>
        <v>Y</v>
      </c>
      <c r="R221" s="202" t="n">
        <f aca="false">INDEX(_Rge_Data_3rd_CY,$B221,R$1)</f>
        <v>0</v>
      </c>
      <c r="S221" s="202" t="n">
        <f aca="false" t="array" ref="S221:S221">INDEX(_Rge_Data_3rd_CY,$B221,S$1)</f>
        <v>0</v>
      </c>
      <c r="T221" s="202" t="n">
        <f aca="false" t="array" ref="T221:T221">INDEX(_Rge_Data_3rd_CY,$B221,T$1)</f>
        <v>0</v>
      </c>
      <c r="U221" s="202" t="n">
        <f aca="false" t="array" ref="U221:U221">INDEX(_Rge_Data_3rd_CY,$B221,U$1)</f>
        <v>0</v>
      </c>
      <c r="V221" s="202" t="n">
        <f aca="false" t="array" ref="V221:V221">INDEX(_Rge_Data_3rd_CY,$B221,V$1)</f>
        <v>0</v>
      </c>
      <c r="W221" s="202" t="n">
        <f aca="false" t="array" ref="W221:W221">INDEX(_Rge_Data_3rd_CY,$B221,W$1)</f>
        <v>0</v>
      </c>
      <c r="X221" s="202" t="n">
        <f aca="false">INDEX(_Rge_Data_3rd_CY,$B221,X$1)</f>
        <v>0</v>
      </c>
      <c r="Y221" s="202" t="n">
        <f aca="false" t="array" ref="Y221:Y221">INDEX(_Rge_Data_3rd_CY,$B221,Y$1)</f>
        <v>0</v>
      </c>
      <c r="Z221" s="202" t="n">
        <f aca="false" t="array" ref="Z221:Z221">INDEX(_Rge_Data_3rd_CY,$B221,Z$1)</f>
        <v>0</v>
      </c>
      <c r="AA221" s="202" t="n">
        <f aca="false">R221-Z221</f>
        <v>0</v>
      </c>
      <c r="AB221" s="203" t="n">
        <f aca="false">IFERROR(AA221/R221,)</f>
        <v>0</v>
      </c>
      <c r="AC221" s="212" t="n">
        <f aca="false">INDEX(_Rge_Data_3rd_CY,$B221,AC$1)</f>
        <v>0</v>
      </c>
      <c r="AD221" s="212" t="n">
        <f aca="false" t="array" ref="AD221:AD221">INDEX(_Rge_Data_3rd_CY,$B221,AD$1)</f>
        <v>0</v>
      </c>
      <c r="AE221" s="212" t="n">
        <f aca="false" t="array" ref="AE221:AE221">INDEX(_Rge_Data_3rd_CY,$B221,AE$1)</f>
        <v>0</v>
      </c>
      <c r="AF221" s="212" t="n">
        <f aca="false" t="array" ref="AF221:AF221">INDEX(_Rge_Data_3rd_CY,$B221,AF$1)</f>
        <v>0</v>
      </c>
      <c r="AG221" s="212" t="n">
        <f aca="false" t="array" ref="AG221:AG221">INDEX(_Rge_Data_3rd_CY,$B221,AG$1)</f>
        <v>0</v>
      </c>
      <c r="AH221" s="212" t="n">
        <f aca="false" t="array" ref="AH221:AH221">INDEX(_Rge_Data_3rd_CY,$B221,AH$1)</f>
        <v>0</v>
      </c>
      <c r="AI221" s="212" t="n">
        <f aca="false">INDEX(_Rge_Data_3rd_CY,$B221,AI$1)</f>
        <v>0</v>
      </c>
      <c r="AJ221" s="212" t="n">
        <f aca="false" t="array" ref="AJ221:AJ221">INDEX(_Rge_Data_3rd_CY,$B221,AJ$1)</f>
        <v>0</v>
      </c>
      <c r="AK221" s="212" t="n">
        <f aca="false" t="array" ref="AK221:AK221">INDEX(_Rge_Data_3rd_CY,$B221,AK$1)</f>
        <v>0</v>
      </c>
      <c r="AL221" s="212" t="n">
        <f aca="false">AK221+AN221+AO221</f>
        <v>0</v>
      </c>
      <c r="AM221" s="213" t="n">
        <f aca="false">IFERROR(AK221/Z221,0)</f>
        <v>0</v>
      </c>
      <c r="AN221" s="214" t="n">
        <f aca="false">IFERROR(IF(AND($E221="OPEN",$AA221&gt;0),$AA221*_SoP*$AM221,IF(AND($E221="CLOSED",$AA221&gt;0),$AA221*_SoL*$AM221,0)),0)</f>
        <v>0</v>
      </c>
      <c r="AO221" s="214" t="n">
        <f aca="false">IFERROR(IF($AA221&lt;0,$AA221*_SoL,0),0)</f>
        <v>0</v>
      </c>
      <c r="AP221" s="215" t="n">
        <f aca="false">AK221+AN221</f>
        <v>0</v>
      </c>
      <c r="AQ221" s="215" t="n">
        <f aca="false">AC221-AO221</f>
        <v>0</v>
      </c>
      <c r="AR221" s="215" t="n">
        <f aca="false">AP221-AQ221</f>
        <v>0</v>
      </c>
      <c r="AS221" s="215" t="n">
        <f aca="false">IF($AR221&gt;=0,$AR221,0)</f>
        <v>0</v>
      </c>
      <c r="AT221" s="215" t="n">
        <f aca="false">IF($AR221&lt;=0,-$AR221,0)</f>
        <v>-0</v>
      </c>
      <c r="AU221" s="214" t="n">
        <f aca="false">IF((R221-AC221)&lt;0,0,R221-AC221)</f>
        <v>0</v>
      </c>
      <c r="AV221" s="214" t="n">
        <f aca="false">IF(AM221&gt;1,0,R221-AM221*R221)</f>
        <v>0</v>
      </c>
      <c r="AW221" s="216"/>
    </row>
    <row r="222" customFormat="false" ht="24.75" hidden="false" customHeight="true" outlineLevel="0" collapsed="false">
      <c r="A222" s="166"/>
      <c r="B222" s="208" t="n">
        <f aca="false">B221+1</f>
        <v>215</v>
      </c>
      <c r="C222" s="166"/>
      <c r="D222" s="209" t="n">
        <f aca="false">INDEX(_Rge_Projectdata_3rd,$B222,MATCH("Project-ID",_Rge_Headline_Projectdata,0))</f>
        <v>0</v>
      </c>
      <c r="E222" s="210" t="str">
        <f aca="false" t="array" ref="E222:E222">INDEX(_Rge_Data_3rd_CY,$B222,E$1)</f>
        <v>Open</v>
      </c>
      <c r="F222" s="199" t="n">
        <f aca="false">INDEX(_Rge_Data_3rd_CY,$B222,F$1)</f>
        <v>0</v>
      </c>
      <c r="G222" s="199" t="n">
        <f aca="false" t="array" ref="G222:G222">INDEX(_Rge_Data_3rd_CY,$B222,G$1)</f>
        <v>0</v>
      </c>
      <c r="H222" s="199" t="n">
        <f aca="false" t="array" ref="H222:H222">INDEX(_Rge_Data_3rd_CY,$B222,H$1)</f>
        <v>0</v>
      </c>
      <c r="I222" s="199" t="n">
        <f aca="false" t="array" ref="I222:I222">INDEX(_Rge_Data_3rd_CY,$B222,I$1)</f>
        <v>0</v>
      </c>
      <c r="J222" s="199" t="n">
        <f aca="false" t="array" ref="J222:J222">INDEX(_Rge_Data_3rd_CY,$B222,J$1)</f>
        <v>0</v>
      </c>
      <c r="K222" s="199" t="n">
        <f aca="false" t="array" ref="K222:K222">INDEX(_Rge_Data_3rd_CY,$B222,K$1)</f>
        <v>0</v>
      </c>
      <c r="L222" s="199" t="n">
        <f aca="false">INDEX(_Rge_Data_3rd_CY,$B222,L$1)</f>
        <v>0</v>
      </c>
      <c r="M222" s="199" t="n">
        <f aca="false" t="array" ref="M222:M222">INDEX(_Rge_Data_3rd_CY,$B222,M$1)</f>
        <v>0</v>
      </c>
      <c r="N222" s="199" t="n">
        <f aca="false" t="array" ref="N222:N222">INDEX(_Rge_Data_3rd_CY,$B222,N$1)</f>
        <v>0</v>
      </c>
      <c r="O222" s="199" t="n">
        <f aca="false">F222-N222</f>
        <v>0</v>
      </c>
      <c r="P222" s="200" t="n">
        <f aca="false">IFERROR(O222/F222,0)</f>
        <v>0</v>
      </c>
      <c r="Q222" s="211" t="str">
        <f aca="false">IF(AND(F222&lt;&gt;0,R222=0),"N","Y")</f>
        <v>Y</v>
      </c>
      <c r="R222" s="202" t="n">
        <f aca="false">INDEX(_Rge_Data_3rd_CY,$B222,R$1)</f>
        <v>0</v>
      </c>
      <c r="S222" s="202" t="n">
        <f aca="false" t="array" ref="S222:S222">INDEX(_Rge_Data_3rd_CY,$B222,S$1)</f>
        <v>0</v>
      </c>
      <c r="T222" s="202" t="n">
        <f aca="false" t="array" ref="T222:T222">INDEX(_Rge_Data_3rd_CY,$B222,T$1)</f>
        <v>0</v>
      </c>
      <c r="U222" s="202" t="n">
        <f aca="false" t="array" ref="U222:U222">INDEX(_Rge_Data_3rd_CY,$B222,U$1)</f>
        <v>0</v>
      </c>
      <c r="V222" s="202" t="n">
        <f aca="false" t="array" ref="V222:V222">INDEX(_Rge_Data_3rd_CY,$B222,V$1)</f>
        <v>0</v>
      </c>
      <c r="W222" s="202" t="n">
        <f aca="false" t="array" ref="W222:W222">INDEX(_Rge_Data_3rd_CY,$B222,W$1)</f>
        <v>0</v>
      </c>
      <c r="X222" s="202" t="n">
        <f aca="false">INDEX(_Rge_Data_3rd_CY,$B222,X$1)</f>
        <v>0</v>
      </c>
      <c r="Y222" s="202" t="n">
        <f aca="false" t="array" ref="Y222:Y222">INDEX(_Rge_Data_3rd_CY,$B222,Y$1)</f>
        <v>0</v>
      </c>
      <c r="Z222" s="202" t="n">
        <f aca="false" t="array" ref="Z222:Z222">INDEX(_Rge_Data_3rd_CY,$B222,Z$1)</f>
        <v>0</v>
      </c>
      <c r="AA222" s="202" t="n">
        <f aca="false">R222-Z222</f>
        <v>0</v>
      </c>
      <c r="AB222" s="203" t="n">
        <f aca="false">IFERROR(AA222/R222,)</f>
        <v>0</v>
      </c>
      <c r="AC222" s="212" t="n">
        <f aca="false">INDEX(_Rge_Data_3rd_CY,$B222,AC$1)</f>
        <v>0</v>
      </c>
      <c r="AD222" s="212" t="n">
        <f aca="false" t="array" ref="AD222:AD222">INDEX(_Rge_Data_3rd_CY,$B222,AD$1)</f>
        <v>0</v>
      </c>
      <c r="AE222" s="212" t="n">
        <f aca="false" t="array" ref="AE222:AE222">INDEX(_Rge_Data_3rd_CY,$B222,AE$1)</f>
        <v>0</v>
      </c>
      <c r="AF222" s="212" t="n">
        <f aca="false" t="array" ref="AF222:AF222">INDEX(_Rge_Data_3rd_CY,$B222,AF$1)</f>
        <v>0</v>
      </c>
      <c r="AG222" s="212" t="n">
        <f aca="false" t="array" ref="AG222:AG222">INDEX(_Rge_Data_3rd_CY,$B222,AG$1)</f>
        <v>0</v>
      </c>
      <c r="AH222" s="212" t="n">
        <f aca="false" t="array" ref="AH222:AH222">INDEX(_Rge_Data_3rd_CY,$B222,AH$1)</f>
        <v>0</v>
      </c>
      <c r="AI222" s="212" t="n">
        <f aca="false">INDEX(_Rge_Data_3rd_CY,$B222,AI$1)</f>
        <v>0</v>
      </c>
      <c r="AJ222" s="212" t="n">
        <f aca="false" t="array" ref="AJ222:AJ222">INDEX(_Rge_Data_3rd_CY,$B222,AJ$1)</f>
        <v>0</v>
      </c>
      <c r="AK222" s="212" t="n">
        <f aca="false" t="array" ref="AK222:AK222">INDEX(_Rge_Data_3rd_CY,$B222,AK$1)</f>
        <v>0</v>
      </c>
      <c r="AL222" s="212" t="n">
        <f aca="false">AK222+AN222+AO222</f>
        <v>0</v>
      </c>
      <c r="AM222" s="213" t="n">
        <f aca="false">IFERROR(AK222/Z222,0)</f>
        <v>0</v>
      </c>
      <c r="AN222" s="214" t="n">
        <f aca="false">IFERROR(IF(AND($E222="OPEN",$AA222&gt;0),$AA222*_SoP*$AM222,IF(AND($E222="CLOSED",$AA222&gt;0),$AA222*_SoL*$AM222,0)),0)</f>
        <v>0</v>
      </c>
      <c r="AO222" s="214" t="n">
        <f aca="false">IFERROR(IF($AA222&lt;0,$AA222*_SoL,0),0)</f>
        <v>0</v>
      </c>
      <c r="AP222" s="215" t="n">
        <f aca="false">AK222+AN222</f>
        <v>0</v>
      </c>
      <c r="AQ222" s="215" t="n">
        <f aca="false">AC222-AO222</f>
        <v>0</v>
      </c>
      <c r="AR222" s="215" t="n">
        <f aca="false">AP222-AQ222</f>
        <v>0</v>
      </c>
      <c r="AS222" s="215" t="n">
        <f aca="false">IF($AR222&gt;=0,$AR222,0)</f>
        <v>0</v>
      </c>
      <c r="AT222" s="215" t="n">
        <f aca="false">IF($AR222&lt;=0,-$AR222,0)</f>
        <v>-0</v>
      </c>
      <c r="AU222" s="214" t="n">
        <f aca="false">IF((R222-AC222)&lt;0,0,R222-AC222)</f>
        <v>0</v>
      </c>
      <c r="AV222" s="214" t="n">
        <f aca="false">IF(AM222&gt;1,0,R222-AM222*R222)</f>
        <v>0</v>
      </c>
      <c r="AW222" s="216"/>
    </row>
    <row r="223" customFormat="false" ht="24.75" hidden="false" customHeight="true" outlineLevel="0" collapsed="false">
      <c r="A223" s="166"/>
      <c r="B223" s="208" t="n">
        <f aca="false">B222+1</f>
        <v>216</v>
      </c>
      <c r="C223" s="166"/>
      <c r="D223" s="209" t="n">
        <f aca="false">INDEX(_Rge_Projectdata_3rd,$B223,MATCH("Project-ID",_Rge_Headline_Projectdata,0))</f>
        <v>0</v>
      </c>
      <c r="E223" s="210" t="str">
        <f aca="false" t="array" ref="E223:E223">INDEX(_Rge_Data_3rd_CY,$B223,E$1)</f>
        <v>Open</v>
      </c>
      <c r="F223" s="199" t="n">
        <f aca="false">INDEX(_Rge_Data_3rd_CY,$B223,F$1)</f>
        <v>0</v>
      </c>
      <c r="G223" s="199" t="n">
        <f aca="false" t="array" ref="G223:G223">INDEX(_Rge_Data_3rd_CY,$B223,G$1)</f>
        <v>0</v>
      </c>
      <c r="H223" s="199" t="n">
        <f aca="false" t="array" ref="H223:H223">INDEX(_Rge_Data_3rd_CY,$B223,H$1)</f>
        <v>0</v>
      </c>
      <c r="I223" s="199" t="n">
        <f aca="false" t="array" ref="I223:I223">INDEX(_Rge_Data_3rd_CY,$B223,I$1)</f>
        <v>0</v>
      </c>
      <c r="J223" s="199" t="n">
        <f aca="false" t="array" ref="J223:J223">INDEX(_Rge_Data_3rd_CY,$B223,J$1)</f>
        <v>0</v>
      </c>
      <c r="K223" s="199" t="n">
        <f aca="false" t="array" ref="K223:K223">INDEX(_Rge_Data_3rd_CY,$B223,K$1)</f>
        <v>0</v>
      </c>
      <c r="L223" s="199" t="n">
        <f aca="false">INDEX(_Rge_Data_3rd_CY,$B223,L$1)</f>
        <v>0</v>
      </c>
      <c r="M223" s="199" t="n">
        <f aca="false" t="array" ref="M223:M223">INDEX(_Rge_Data_3rd_CY,$B223,M$1)</f>
        <v>0</v>
      </c>
      <c r="N223" s="199" t="n">
        <f aca="false" t="array" ref="N223:N223">INDEX(_Rge_Data_3rd_CY,$B223,N$1)</f>
        <v>0</v>
      </c>
      <c r="O223" s="199" t="n">
        <f aca="false">F223-N223</f>
        <v>0</v>
      </c>
      <c r="P223" s="200" t="n">
        <f aca="false">IFERROR(O223/F223,0)</f>
        <v>0</v>
      </c>
      <c r="Q223" s="211" t="str">
        <f aca="false">IF(AND(F223&lt;&gt;0,R223=0),"N","Y")</f>
        <v>Y</v>
      </c>
      <c r="R223" s="202" t="n">
        <f aca="false">INDEX(_Rge_Data_3rd_CY,$B223,R$1)</f>
        <v>0</v>
      </c>
      <c r="S223" s="202" t="n">
        <f aca="false" t="array" ref="S223:S223">INDEX(_Rge_Data_3rd_CY,$B223,S$1)</f>
        <v>0</v>
      </c>
      <c r="T223" s="202" t="n">
        <f aca="false" t="array" ref="T223:T223">INDEX(_Rge_Data_3rd_CY,$B223,T$1)</f>
        <v>0</v>
      </c>
      <c r="U223" s="202" t="n">
        <f aca="false" t="array" ref="U223:U223">INDEX(_Rge_Data_3rd_CY,$B223,U$1)</f>
        <v>0</v>
      </c>
      <c r="V223" s="202" t="n">
        <f aca="false" t="array" ref="V223:V223">INDEX(_Rge_Data_3rd_CY,$B223,V$1)</f>
        <v>0</v>
      </c>
      <c r="W223" s="202" t="n">
        <f aca="false" t="array" ref="W223:W223">INDEX(_Rge_Data_3rd_CY,$B223,W$1)</f>
        <v>0</v>
      </c>
      <c r="X223" s="202" t="n">
        <f aca="false">INDEX(_Rge_Data_3rd_CY,$B223,X$1)</f>
        <v>0</v>
      </c>
      <c r="Y223" s="202" t="n">
        <f aca="false" t="array" ref="Y223:Y223">INDEX(_Rge_Data_3rd_CY,$B223,Y$1)</f>
        <v>0</v>
      </c>
      <c r="Z223" s="202" t="n">
        <f aca="false" t="array" ref="Z223:Z223">INDEX(_Rge_Data_3rd_CY,$B223,Z$1)</f>
        <v>0</v>
      </c>
      <c r="AA223" s="202" t="n">
        <f aca="false">R223-Z223</f>
        <v>0</v>
      </c>
      <c r="AB223" s="203" t="n">
        <f aca="false">IFERROR(AA223/R223,)</f>
        <v>0</v>
      </c>
      <c r="AC223" s="212" t="n">
        <f aca="false">INDEX(_Rge_Data_3rd_CY,$B223,AC$1)</f>
        <v>0</v>
      </c>
      <c r="AD223" s="212" t="n">
        <f aca="false" t="array" ref="AD223:AD223">INDEX(_Rge_Data_3rd_CY,$B223,AD$1)</f>
        <v>0</v>
      </c>
      <c r="AE223" s="212" t="n">
        <f aca="false" t="array" ref="AE223:AE223">INDEX(_Rge_Data_3rd_CY,$B223,AE$1)</f>
        <v>0</v>
      </c>
      <c r="AF223" s="212" t="n">
        <f aca="false" t="array" ref="AF223:AF223">INDEX(_Rge_Data_3rd_CY,$B223,AF$1)</f>
        <v>0</v>
      </c>
      <c r="AG223" s="212" t="n">
        <f aca="false" t="array" ref="AG223:AG223">INDEX(_Rge_Data_3rd_CY,$B223,AG$1)</f>
        <v>0</v>
      </c>
      <c r="AH223" s="212" t="n">
        <f aca="false" t="array" ref="AH223:AH223">INDEX(_Rge_Data_3rd_CY,$B223,AH$1)</f>
        <v>0</v>
      </c>
      <c r="AI223" s="212" t="n">
        <f aca="false">INDEX(_Rge_Data_3rd_CY,$B223,AI$1)</f>
        <v>0</v>
      </c>
      <c r="AJ223" s="212" t="n">
        <f aca="false" t="array" ref="AJ223:AJ223">INDEX(_Rge_Data_3rd_CY,$B223,AJ$1)</f>
        <v>0</v>
      </c>
      <c r="AK223" s="212" t="n">
        <f aca="false" t="array" ref="AK223:AK223">INDEX(_Rge_Data_3rd_CY,$B223,AK$1)</f>
        <v>0</v>
      </c>
      <c r="AL223" s="212" t="n">
        <f aca="false">AK223+AN223+AO223</f>
        <v>0</v>
      </c>
      <c r="AM223" s="213" t="n">
        <f aca="false">IFERROR(AK223/Z223,0)</f>
        <v>0</v>
      </c>
      <c r="AN223" s="214" t="n">
        <f aca="false">IFERROR(IF(AND($E223="OPEN",$AA223&gt;0),$AA223*_SoP*$AM223,IF(AND($E223="CLOSED",$AA223&gt;0),$AA223*_SoL*$AM223,0)),0)</f>
        <v>0</v>
      </c>
      <c r="AO223" s="214" t="n">
        <f aca="false">IFERROR(IF($AA223&lt;0,$AA223*_SoL,0),0)</f>
        <v>0</v>
      </c>
      <c r="AP223" s="215" t="n">
        <f aca="false">AK223+AN223</f>
        <v>0</v>
      </c>
      <c r="AQ223" s="215" t="n">
        <f aca="false">AC223-AO223</f>
        <v>0</v>
      </c>
      <c r="AR223" s="215" t="n">
        <f aca="false">AP223-AQ223</f>
        <v>0</v>
      </c>
      <c r="AS223" s="215" t="n">
        <f aca="false">IF($AR223&gt;=0,$AR223,0)</f>
        <v>0</v>
      </c>
      <c r="AT223" s="215" t="n">
        <f aca="false">IF($AR223&lt;=0,-$AR223,0)</f>
        <v>-0</v>
      </c>
      <c r="AU223" s="214" t="n">
        <f aca="false">IF((R223-AC223)&lt;0,0,R223-AC223)</f>
        <v>0</v>
      </c>
      <c r="AV223" s="214" t="n">
        <f aca="false">IF(AM223&gt;1,0,R223-AM223*R223)</f>
        <v>0</v>
      </c>
      <c r="AW223" s="216"/>
    </row>
    <row r="224" customFormat="false" ht="24.75" hidden="false" customHeight="true" outlineLevel="0" collapsed="false">
      <c r="A224" s="166"/>
      <c r="B224" s="208" t="n">
        <f aca="false">B223+1</f>
        <v>217</v>
      </c>
      <c r="C224" s="166"/>
      <c r="D224" s="209" t="n">
        <f aca="false">INDEX(_Rge_Projectdata_3rd,$B224,MATCH("Project-ID",_Rge_Headline_Projectdata,0))</f>
        <v>0</v>
      </c>
      <c r="E224" s="210" t="str">
        <f aca="false" t="array" ref="E224:E224">INDEX(_Rge_Data_3rd_CY,$B224,E$1)</f>
        <v>Open</v>
      </c>
      <c r="F224" s="199" t="n">
        <f aca="false">INDEX(_Rge_Data_3rd_CY,$B224,F$1)</f>
        <v>0</v>
      </c>
      <c r="G224" s="199" t="n">
        <f aca="false" t="array" ref="G224:G224">INDEX(_Rge_Data_3rd_CY,$B224,G$1)</f>
        <v>0</v>
      </c>
      <c r="H224" s="199" t="n">
        <f aca="false" t="array" ref="H224:H224">INDEX(_Rge_Data_3rd_CY,$B224,H$1)</f>
        <v>0</v>
      </c>
      <c r="I224" s="199" t="n">
        <f aca="false" t="array" ref="I224:I224">INDEX(_Rge_Data_3rd_CY,$B224,I$1)</f>
        <v>0</v>
      </c>
      <c r="J224" s="199" t="n">
        <f aca="false" t="array" ref="J224:J224">INDEX(_Rge_Data_3rd_CY,$B224,J$1)</f>
        <v>0</v>
      </c>
      <c r="K224" s="199" t="n">
        <f aca="false" t="array" ref="K224:K224">INDEX(_Rge_Data_3rd_CY,$B224,K$1)</f>
        <v>0</v>
      </c>
      <c r="L224" s="199" t="n">
        <f aca="false">INDEX(_Rge_Data_3rd_CY,$B224,L$1)</f>
        <v>0</v>
      </c>
      <c r="M224" s="199" t="n">
        <f aca="false" t="array" ref="M224:M224">INDEX(_Rge_Data_3rd_CY,$B224,M$1)</f>
        <v>0</v>
      </c>
      <c r="N224" s="199" t="n">
        <f aca="false" t="array" ref="N224:N224">INDEX(_Rge_Data_3rd_CY,$B224,N$1)</f>
        <v>0</v>
      </c>
      <c r="O224" s="199" t="n">
        <f aca="false">F224-N224</f>
        <v>0</v>
      </c>
      <c r="P224" s="200" t="n">
        <f aca="false">IFERROR(O224/F224,0)</f>
        <v>0</v>
      </c>
      <c r="Q224" s="211" t="str">
        <f aca="false">IF(AND(F224&lt;&gt;0,R224=0),"N","Y")</f>
        <v>Y</v>
      </c>
      <c r="R224" s="202" t="n">
        <f aca="false">INDEX(_Rge_Data_3rd_CY,$B224,R$1)</f>
        <v>0</v>
      </c>
      <c r="S224" s="202" t="n">
        <f aca="false" t="array" ref="S224:S224">INDEX(_Rge_Data_3rd_CY,$B224,S$1)</f>
        <v>0</v>
      </c>
      <c r="T224" s="202" t="n">
        <f aca="false" t="array" ref="T224:T224">INDEX(_Rge_Data_3rd_CY,$B224,T$1)</f>
        <v>0</v>
      </c>
      <c r="U224" s="202" t="n">
        <f aca="false" t="array" ref="U224:U224">INDEX(_Rge_Data_3rd_CY,$B224,U$1)</f>
        <v>0</v>
      </c>
      <c r="V224" s="202" t="n">
        <f aca="false" t="array" ref="V224:V224">INDEX(_Rge_Data_3rd_CY,$B224,V$1)</f>
        <v>0</v>
      </c>
      <c r="W224" s="202" t="n">
        <f aca="false" t="array" ref="W224:W224">INDEX(_Rge_Data_3rd_CY,$B224,W$1)</f>
        <v>0</v>
      </c>
      <c r="X224" s="202" t="n">
        <f aca="false">INDEX(_Rge_Data_3rd_CY,$B224,X$1)</f>
        <v>0</v>
      </c>
      <c r="Y224" s="202" t="n">
        <f aca="false" t="array" ref="Y224:Y224">INDEX(_Rge_Data_3rd_CY,$B224,Y$1)</f>
        <v>0</v>
      </c>
      <c r="Z224" s="202" t="n">
        <f aca="false" t="array" ref="Z224:Z224">INDEX(_Rge_Data_3rd_CY,$B224,Z$1)</f>
        <v>0</v>
      </c>
      <c r="AA224" s="202" t="n">
        <f aca="false">R224-Z224</f>
        <v>0</v>
      </c>
      <c r="AB224" s="203" t="n">
        <f aca="false">IFERROR(AA224/R224,)</f>
        <v>0</v>
      </c>
      <c r="AC224" s="212" t="n">
        <f aca="false">INDEX(_Rge_Data_3rd_CY,$B224,AC$1)</f>
        <v>0</v>
      </c>
      <c r="AD224" s="212" t="n">
        <f aca="false" t="array" ref="AD224:AD224">INDEX(_Rge_Data_3rd_CY,$B224,AD$1)</f>
        <v>0</v>
      </c>
      <c r="AE224" s="212" t="n">
        <f aca="false" t="array" ref="AE224:AE224">INDEX(_Rge_Data_3rd_CY,$B224,AE$1)</f>
        <v>0</v>
      </c>
      <c r="AF224" s="212" t="n">
        <f aca="false" t="array" ref="AF224:AF224">INDEX(_Rge_Data_3rd_CY,$B224,AF$1)</f>
        <v>0</v>
      </c>
      <c r="AG224" s="212" t="n">
        <f aca="false" t="array" ref="AG224:AG224">INDEX(_Rge_Data_3rd_CY,$B224,AG$1)</f>
        <v>0</v>
      </c>
      <c r="AH224" s="212" t="n">
        <f aca="false" t="array" ref="AH224:AH224">INDEX(_Rge_Data_3rd_CY,$B224,AH$1)</f>
        <v>0</v>
      </c>
      <c r="AI224" s="212" t="n">
        <f aca="false">INDEX(_Rge_Data_3rd_CY,$B224,AI$1)</f>
        <v>0</v>
      </c>
      <c r="AJ224" s="212" t="n">
        <f aca="false" t="array" ref="AJ224:AJ224">INDEX(_Rge_Data_3rd_CY,$B224,AJ$1)</f>
        <v>0</v>
      </c>
      <c r="AK224" s="212" t="n">
        <f aca="false" t="array" ref="AK224:AK224">INDEX(_Rge_Data_3rd_CY,$B224,AK$1)</f>
        <v>0</v>
      </c>
      <c r="AL224" s="212" t="n">
        <f aca="false">AK224+AN224+AO224</f>
        <v>0</v>
      </c>
      <c r="AM224" s="213" t="n">
        <f aca="false">IFERROR(AK224/Z224,0)</f>
        <v>0</v>
      </c>
      <c r="AN224" s="214" t="n">
        <f aca="false">IFERROR(IF(AND($E224="OPEN",$AA224&gt;0),$AA224*_SoP*$AM224,IF(AND($E224="CLOSED",$AA224&gt;0),$AA224*_SoL*$AM224,0)),0)</f>
        <v>0</v>
      </c>
      <c r="AO224" s="214" t="n">
        <f aca="false">IFERROR(IF($AA224&lt;0,$AA224*_SoL,0),0)</f>
        <v>0</v>
      </c>
      <c r="AP224" s="215" t="n">
        <f aca="false">AK224+AN224</f>
        <v>0</v>
      </c>
      <c r="AQ224" s="215" t="n">
        <f aca="false">AC224-AO224</f>
        <v>0</v>
      </c>
      <c r="AR224" s="215" t="n">
        <f aca="false">AP224-AQ224</f>
        <v>0</v>
      </c>
      <c r="AS224" s="215" t="n">
        <f aca="false">IF($AR224&gt;=0,$AR224,0)</f>
        <v>0</v>
      </c>
      <c r="AT224" s="215" t="n">
        <f aca="false">IF($AR224&lt;=0,-$AR224,0)</f>
        <v>-0</v>
      </c>
      <c r="AU224" s="214" t="n">
        <f aca="false">IF((R224-AC224)&lt;0,0,R224-AC224)</f>
        <v>0</v>
      </c>
      <c r="AV224" s="214" t="n">
        <f aca="false">IF(AM224&gt;1,0,R224-AM224*R224)</f>
        <v>0</v>
      </c>
      <c r="AW224" s="216"/>
    </row>
    <row r="225" customFormat="false" ht="24.75" hidden="false" customHeight="true" outlineLevel="0" collapsed="false">
      <c r="A225" s="166"/>
      <c r="B225" s="208" t="n">
        <f aca="false">B224+1</f>
        <v>218</v>
      </c>
      <c r="C225" s="166"/>
      <c r="D225" s="209" t="n">
        <f aca="false">INDEX(_Rge_Projectdata_3rd,$B225,MATCH("Project-ID",_Rge_Headline_Projectdata,0))</f>
        <v>0</v>
      </c>
      <c r="E225" s="210" t="str">
        <f aca="false" t="array" ref="E225:E225">INDEX(_Rge_Data_3rd_CY,$B225,E$1)</f>
        <v>Open</v>
      </c>
      <c r="F225" s="199" t="n">
        <f aca="false">INDEX(_Rge_Data_3rd_CY,$B225,F$1)</f>
        <v>0</v>
      </c>
      <c r="G225" s="199" t="n">
        <f aca="false" t="array" ref="G225:G225">INDEX(_Rge_Data_3rd_CY,$B225,G$1)</f>
        <v>0</v>
      </c>
      <c r="H225" s="199" t="n">
        <f aca="false" t="array" ref="H225:H225">INDEX(_Rge_Data_3rd_CY,$B225,H$1)</f>
        <v>0</v>
      </c>
      <c r="I225" s="199" t="n">
        <f aca="false" t="array" ref="I225:I225">INDEX(_Rge_Data_3rd_CY,$B225,I$1)</f>
        <v>0</v>
      </c>
      <c r="J225" s="199" t="n">
        <f aca="false" t="array" ref="J225:J225">INDEX(_Rge_Data_3rd_CY,$B225,J$1)</f>
        <v>0</v>
      </c>
      <c r="K225" s="199" t="n">
        <f aca="false" t="array" ref="K225:K225">INDEX(_Rge_Data_3rd_CY,$B225,K$1)</f>
        <v>0</v>
      </c>
      <c r="L225" s="199" t="n">
        <f aca="false">INDEX(_Rge_Data_3rd_CY,$B225,L$1)</f>
        <v>0</v>
      </c>
      <c r="M225" s="199" t="n">
        <f aca="false" t="array" ref="M225:M225">INDEX(_Rge_Data_3rd_CY,$B225,M$1)</f>
        <v>0</v>
      </c>
      <c r="N225" s="199" t="n">
        <f aca="false" t="array" ref="N225:N225">INDEX(_Rge_Data_3rd_CY,$B225,N$1)</f>
        <v>0</v>
      </c>
      <c r="O225" s="199" t="n">
        <f aca="false">F225-N225</f>
        <v>0</v>
      </c>
      <c r="P225" s="200" t="n">
        <f aca="false">IFERROR(O225/F225,0)</f>
        <v>0</v>
      </c>
      <c r="Q225" s="211" t="str">
        <f aca="false">IF(AND(F225&lt;&gt;0,R225=0),"N","Y")</f>
        <v>Y</v>
      </c>
      <c r="R225" s="202" t="n">
        <f aca="false">INDEX(_Rge_Data_3rd_CY,$B225,R$1)</f>
        <v>0</v>
      </c>
      <c r="S225" s="202" t="n">
        <f aca="false" t="array" ref="S225:S225">INDEX(_Rge_Data_3rd_CY,$B225,S$1)</f>
        <v>0</v>
      </c>
      <c r="T225" s="202" t="n">
        <f aca="false" t="array" ref="T225:T225">INDEX(_Rge_Data_3rd_CY,$B225,T$1)</f>
        <v>0</v>
      </c>
      <c r="U225" s="202" t="n">
        <f aca="false" t="array" ref="U225:U225">INDEX(_Rge_Data_3rd_CY,$B225,U$1)</f>
        <v>0</v>
      </c>
      <c r="V225" s="202" t="n">
        <f aca="false" t="array" ref="V225:V225">INDEX(_Rge_Data_3rd_CY,$B225,V$1)</f>
        <v>0</v>
      </c>
      <c r="W225" s="202" t="n">
        <f aca="false" t="array" ref="W225:W225">INDEX(_Rge_Data_3rd_CY,$B225,W$1)</f>
        <v>0</v>
      </c>
      <c r="X225" s="202" t="n">
        <f aca="false">INDEX(_Rge_Data_3rd_CY,$B225,X$1)</f>
        <v>0</v>
      </c>
      <c r="Y225" s="202" t="n">
        <f aca="false" t="array" ref="Y225:Y225">INDEX(_Rge_Data_3rd_CY,$B225,Y$1)</f>
        <v>0</v>
      </c>
      <c r="Z225" s="202" t="n">
        <f aca="false" t="array" ref="Z225:Z225">INDEX(_Rge_Data_3rd_CY,$B225,Z$1)</f>
        <v>0</v>
      </c>
      <c r="AA225" s="202" t="n">
        <f aca="false">R225-Z225</f>
        <v>0</v>
      </c>
      <c r="AB225" s="203" t="n">
        <f aca="false">IFERROR(AA225/R225,)</f>
        <v>0</v>
      </c>
      <c r="AC225" s="212" t="n">
        <f aca="false">INDEX(_Rge_Data_3rd_CY,$B225,AC$1)</f>
        <v>0</v>
      </c>
      <c r="AD225" s="212" t="n">
        <f aca="false" t="array" ref="AD225:AD225">INDEX(_Rge_Data_3rd_CY,$B225,AD$1)</f>
        <v>0</v>
      </c>
      <c r="AE225" s="212" t="n">
        <f aca="false" t="array" ref="AE225:AE225">INDEX(_Rge_Data_3rd_CY,$B225,AE$1)</f>
        <v>0</v>
      </c>
      <c r="AF225" s="212" t="n">
        <f aca="false" t="array" ref="AF225:AF225">INDEX(_Rge_Data_3rd_CY,$B225,AF$1)</f>
        <v>0</v>
      </c>
      <c r="AG225" s="212" t="n">
        <f aca="false" t="array" ref="AG225:AG225">INDEX(_Rge_Data_3rd_CY,$B225,AG$1)</f>
        <v>0</v>
      </c>
      <c r="AH225" s="212" t="n">
        <f aca="false" t="array" ref="AH225:AH225">INDEX(_Rge_Data_3rd_CY,$B225,AH$1)</f>
        <v>0</v>
      </c>
      <c r="AI225" s="212" t="n">
        <f aca="false">INDEX(_Rge_Data_3rd_CY,$B225,AI$1)</f>
        <v>0</v>
      </c>
      <c r="AJ225" s="212" t="n">
        <f aca="false" t="array" ref="AJ225:AJ225">INDEX(_Rge_Data_3rd_CY,$B225,AJ$1)</f>
        <v>0</v>
      </c>
      <c r="AK225" s="212" t="n">
        <f aca="false" t="array" ref="AK225:AK225">INDEX(_Rge_Data_3rd_CY,$B225,AK$1)</f>
        <v>0</v>
      </c>
      <c r="AL225" s="212" t="n">
        <f aca="false">AK225+AN225+AO225</f>
        <v>0</v>
      </c>
      <c r="AM225" s="213" t="n">
        <f aca="false">IFERROR(AK225/Z225,0)</f>
        <v>0</v>
      </c>
      <c r="AN225" s="214" t="n">
        <f aca="false">IFERROR(IF(AND($E225="OPEN",$AA225&gt;0),$AA225*_SoP*$AM225,IF(AND($E225="CLOSED",$AA225&gt;0),$AA225*_SoL*$AM225,0)),0)</f>
        <v>0</v>
      </c>
      <c r="AO225" s="214" t="n">
        <f aca="false">IFERROR(IF($AA225&lt;0,$AA225*_SoL,0),0)</f>
        <v>0</v>
      </c>
      <c r="AP225" s="215" t="n">
        <f aca="false">AK225+AN225</f>
        <v>0</v>
      </c>
      <c r="AQ225" s="215" t="n">
        <f aca="false">AC225-AO225</f>
        <v>0</v>
      </c>
      <c r="AR225" s="215" t="n">
        <f aca="false">AP225-AQ225</f>
        <v>0</v>
      </c>
      <c r="AS225" s="215" t="n">
        <f aca="false">IF($AR225&gt;=0,$AR225,0)</f>
        <v>0</v>
      </c>
      <c r="AT225" s="215" t="n">
        <f aca="false">IF($AR225&lt;=0,-$AR225,0)</f>
        <v>-0</v>
      </c>
      <c r="AU225" s="214" t="n">
        <f aca="false">IF((R225-AC225)&lt;0,0,R225-AC225)</f>
        <v>0</v>
      </c>
      <c r="AV225" s="214" t="n">
        <f aca="false">IF(AM225&gt;1,0,R225-AM225*R225)</f>
        <v>0</v>
      </c>
      <c r="AW225" s="216"/>
    </row>
    <row r="226" customFormat="false" ht="24.75" hidden="false" customHeight="true" outlineLevel="0" collapsed="false">
      <c r="A226" s="166"/>
      <c r="B226" s="208" t="n">
        <f aca="false">B225+1</f>
        <v>219</v>
      </c>
      <c r="C226" s="166"/>
      <c r="D226" s="209" t="n">
        <f aca="false">INDEX(_Rge_Projectdata_3rd,$B226,MATCH("Project-ID",_Rge_Headline_Projectdata,0))</f>
        <v>0</v>
      </c>
      <c r="E226" s="210" t="str">
        <f aca="false" t="array" ref="E226:E226">INDEX(_Rge_Data_3rd_CY,$B226,E$1)</f>
        <v>Open</v>
      </c>
      <c r="F226" s="199" t="n">
        <f aca="false">INDEX(_Rge_Data_3rd_CY,$B226,F$1)</f>
        <v>0</v>
      </c>
      <c r="G226" s="199" t="n">
        <f aca="false" t="array" ref="G226:G226">INDEX(_Rge_Data_3rd_CY,$B226,G$1)</f>
        <v>0</v>
      </c>
      <c r="H226" s="199" t="n">
        <f aca="false" t="array" ref="H226:H226">INDEX(_Rge_Data_3rd_CY,$B226,H$1)</f>
        <v>0</v>
      </c>
      <c r="I226" s="199" t="n">
        <f aca="false" t="array" ref="I226:I226">INDEX(_Rge_Data_3rd_CY,$B226,I$1)</f>
        <v>0</v>
      </c>
      <c r="J226" s="199" t="n">
        <f aca="false" t="array" ref="J226:J226">INDEX(_Rge_Data_3rd_CY,$B226,J$1)</f>
        <v>0</v>
      </c>
      <c r="K226" s="199" t="n">
        <f aca="false" t="array" ref="K226:K226">INDEX(_Rge_Data_3rd_CY,$B226,K$1)</f>
        <v>0</v>
      </c>
      <c r="L226" s="199" t="n">
        <f aca="false">INDEX(_Rge_Data_3rd_CY,$B226,L$1)</f>
        <v>0</v>
      </c>
      <c r="M226" s="199" t="n">
        <f aca="false" t="array" ref="M226:M226">INDEX(_Rge_Data_3rd_CY,$B226,M$1)</f>
        <v>0</v>
      </c>
      <c r="N226" s="199" t="n">
        <f aca="false" t="array" ref="N226:N226">INDEX(_Rge_Data_3rd_CY,$B226,N$1)</f>
        <v>0</v>
      </c>
      <c r="O226" s="199" t="n">
        <f aca="false">F226-N226</f>
        <v>0</v>
      </c>
      <c r="P226" s="200" t="n">
        <f aca="false">IFERROR(O226/F226,0)</f>
        <v>0</v>
      </c>
      <c r="Q226" s="211" t="str">
        <f aca="false">IF(AND(F226&lt;&gt;0,R226=0),"N","Y")</f>
        <v>Y</v>
      </c>
      <c r="R226" s="202" t="n">
        <f aca="false">INDEX(_Rge_Data_3rd_CY,$B226,R$1)</f>
        <v>0</v>
      </c>
      <c r="S226" s="202" t="n">
        <f aca="false" t="array" ref="S226:S226">INDEX(_Rge_Data_3rd_CY,$B226,S$1)</f>
        <v>0</v>
      </c>
      <c r="T226" s="202" t="n">
        <f aca="false" t="array" ref="T226:T226">INDEX(_Rge_Data_3rd_CY,$B226,T$1)</f>
        <v>0</v>
      </c>
      <c r="U226" s="202" t="n">
        <f aca="false" t="array" ref="U226:U226">INDEX(_Rge_Data_3rd_CY,$B226,U$1)</f>
        <v>0</v>
      </c>
      <c r="V226" s="202" t="n">
        <f aca="false" t="array" ref="V226:V226">INDEX(_Rge_Data_3rd_CY,$B226,V$1)</f>
        <v>0</v>
      </c>
      <c r="W226" s="202" t="n">
        <f aca="false" t="array" ref="W226:W226">INDEX(_Rge_Data_3rd_CY,$B226,W$1)</f>
        <v>0</v>
      </c>
      <c r="X226" s="202" t="n">
        <f aca="false">INDEX(_Rge_Data_3rd_CY,$B226,X$1)</f>
        <v>0</v>
      </c>
      <c r="Y226" s="202" t="n">
        <f aca="false" t="array" ref="Y226:Y226">INDEX(_Rge_Data_3rd_CY,$B226,Y$1)</f>
        <v>0</v>
      </c>
      <c r="Z226" s="202" t="n">
        <f aca="false" t="array" ref="Z226:Z226">INDEX(_Rge_Data_3rd_CY,$B226,Z$1)</f>
        <v>0</v>
      </c>
      <c r="AA226" s="202" t="n">
        <f aca="false">R226-Z226</f>
        <v>0</v>
      </c>
      <c r="AB226" s="203" t="n">
        <f aca="false">IFERROR(AA226/R226,)</f>
        <v>0</v>
      </c>
      <c r="AC226" s="212" t="n">
        <f aca="false">INDEX(_Rge_Data_3rd_CY,$B226,AC$1)</f>
        <v>0</v>
      </c>
      <c r="AD226" s="212" t="n">
        <f aca="false" t="array" ref="AD226:AD226">INDEX(_Rge_Data_3rd_CY,$B226,AD$1)</f>
        <v>0</v>
      </c>
      <c r="AE226" s="212" t="n">
        <f aca="false" t="array" ref="AE226:AE226">INDEX(_Rge_Data_3rd_CY,$B226,AE$1)</f>
        <v>0</v>
      </c>
      <c r="AF226" s="212" t="n">
        <f aca="false" t="array" ref="AF226:AF226">INDEX(_Rge_Data_3rd_CY,$B226,AF$1)</f>
        <v>0</v>
      </c>
      <c r="AG226" s="212" t="n">
        <f aca="false" t="array" ref="AG226:AG226">INDEX(_Rge_Data_3rd_CY,$B226,AG$1)</f>
        <v>0</v>
      </c>
      <c r="AH226" s="212" t="n">
        <f aca="false" t="array" ref="AH226:AH226">INDEX(_Rge_Data_3rd_CY,$B226,AH$1)</f>
        <v>0</v>
      </c>
      <c r="AI226" s="212" t="n">
        <f aca="false">INDEX(_Rge_Data_3rd_CY,$B226,AI$1)</f>
        <v>0</v>
      </c>
      <c r="AJ226" s="212" t="n">
        <f aca="false" t="array" ref="AJ226:AJ226">INDEX(_Rge_Data_3rd_CY,$B226,AJ$1)</f>
        <v>0</v>
      </c>
      <c r="AK226" s="212" t="n">
        <f aca="false" t="array" ref="AK226:AK226">INDEX(_Rge_Data_3rd_CY,$B226,AK$1)</f>
        <v>0</v>
      </c>
      <c r="AL226" s="212" t="n">
        <f aca="false">AK226+AN226+AO226</f>
        <v>0</v>
      </c>
      <c r="AM226" s="213" t="n">
        <f aca="false">IFERROR(AK226/Z226,0)</f>
        <v>0</v>
      </c>
      <c r="AN226" s="214" t="n">
        <f aca="false">IFERROR(IF(AND($E226="OPEN",$AA226&gt;0),$AA226*_SoP*$AM226,IF(AND($E226="CLOSED",$AA226&gt;0),$AA226*_SoL*$AM226,0)),0)</f>
        <v>0</v>
      </c>
      <c r="AO226" s="214" t="n">
        <f aca="false">IFERROR(IF($AA226&lt;0,$AA226*_SoL,0),0)</f>
        <v>0</v>
      </c>
      <c r="AP226" s="215" t="n">
        <f aca="false">AK226+AN226</f>
        <v>0</v>
      </c>
      <c r="AQ226" s="215" t="n">
        <f aca="false">AC226-AO226</f>
        <v>0</v>
      </c>
      <c r="AR226" s="215" t="n">
        <f aca="false">AP226-AQ226</f>
        <v>0</v>
      </c>
      <c r="AS226" s="215" t="n">
        <f aca="false">IF($AR226&gt;=0,$AR226,0)</f>
        <v>0</v>
      </c>
      <c r="AT226" s="215" t="n">
        <f aca="false">IF($AR226&lt;=0,-$AR226,0)</f>
        <v>-0</v>
      </c>
      <c r="AU226" s="214" t="n">
        <f aca="false">IF((R226-AC226)&lt;0,0,R226-AC226)</f>
        <v>0</v>
      </c>
      <c r="AV226" s="214" t="n">
        <f aca="false">IF(AM226&gt;1,0,R226-AM226*R226)</f>
        <v>0</v>
      </c>
      <c r="AW226" s="216"/>
    </row>
    <row r="227" customFormat="false" ht="24.75" hidden="false" customHeight="true" outlineLevel="0" collapsed="false">
      <c r="A227" s="166"/>
      <c r="B227" s="208" t="n">
        <f aca="false">B226+1</f>
        <v>220</v>
      </c>
      <c r="C227" s="166"/>
      <c r="D227" s="209" t="n">
        <f aca="false">INDEX(_Rge_Projectdata_3rd,$B227,MATCH("Project-ID",_Rge_Headline_Projectdata,0))</f>
        <v>0</v>
      </c>
      <c r="E227" s="210" t="str">
        <f aca="false" t="array" ref="E227:E227">INDEX(_Rge_Data_3rd_CY,$B227,E$1)</f>
        <v>Open</v>
      </c>
      <c r="F227" s="199" t="n">
        <f aca="false">INDEX(_Rge_Data_3rd_CY,$B227,F$1)</f>
        <v>0</v>
      </c>
      <c r="G227" s="199" t="n">
        <f aca="false" t="array" ref="G227:G227">INDEX(_Rge_Data_3rd_CY,$B227,G$1)</f>
        <v>0</v>
      </c>
      <c r="H227" s="199" t="n">
        <f aca="false" t="array" ref="H227:H227">INDEX(_Rge_Data_3rd_CY,$B227,H$1)</f>
        <v>0</v>
      </c>
      <c r="I227" s="199" t="n">
        <f aca="false" t="array" ref="I227:I227">INDEX(_Rge_Data_3rd_CY,$B227,I$1)</f>
        <v>0</v>
      </c>
      <c r="J227" s="199" t="n">
        <f aca="false" t="array" ref="J227:J227">INDEX(_Rge_Data_3rd_CY,$B227,J$1)</f>
        <v>0</v>
      </c>
      <c r="K227" s="199" t="n">
        <f aca="false" t="array" ref="K227:K227">INDEX(_Rge_Data_3rd_CY,$B227,K$1)</f>
        <v>0</v>
      </c>
      <c r="L227" s="199" t="n">
        <f aca="false">INDEX(_Rge_Data_3rd_CY,$B227,L$1)</f>
        <v>0</v>
      </c>
      <c r="M227" s="199" t="n">
        <f aca="false" t="array" ref="M227:M227">INDEX(_Rge_Data_3rd_CY,$B227,M$1)</f>
        <v>0</v>
      </c>
      <c r="N227" s="199" t="n">
        <f aca="false" t="array" ref="N227:N227">INDEX(_Rge_Data_3rd_CY,$B227,N$1)</f>
        <v>0</v>
      </c>
      <c r="O227" s="199" t="n">
        <f aca="false">F227-N227</f>
        <v>0</v>
      </c>
      <c r="P227" s="200" t="n">
        <f aca="false">IFERROR(O227/F227,0)</f>
        <v>0</v>
      </c>
      <c r="Q227" s="211" t="str">
        <f aca="false">IF(AND(F227&lt;&gt;0,R227=0),"N","Y")</f>
        <v>Y</v>
      </c>
      <c r="R227" s="202" t="n">
        <f aca="false">INDEX(_Rge_Data_3rd_CY,$B227,R$1)</f>
        <v>0</v>
      </c>
      <c r="S227" s="202" t="n">
        <f aca="false" t="array" ref="S227:S227">INDEX(_Rge_Data_3rd_CY,$B227,S$1)</f>
        <v>0</v>
      </c>
      <c r="T227" s="202" t="n">
        <f aca="false" t="array" ref="T227:T227">INDEX(_Rge_Data_3rd_CY,$B227,T$1)</f>
        <v>0</v>
      </c>
      <c r="U227" s="202" t="n">
        <f aca="false" t="array" ref="U227:U227">INDEX(_Rge_Data_3rd_CY,$B227,U$1)</f>
        <v>0</v>
      </c>
      <c r="V227" s="202" t="n">
        <f aca="false" t="array" ref="V227:V227">INDEX(_Rge_Data_3rd_CY,$B227,V$1)</f>
        <v>0</v>
      </c>
      <c r="W227" s="202" t="n">
        <f aca="false" t="array" ref="W227:W227">INDEX(_Rge_Data_3rd_CY,$B227,W$1)</f>
        <v>0</v>
      </c>
      <c r="X227" s="202" t="n">
        <f aca="false">INDEX(_Rge_Data_3rd_CY,$B227,X$1)</f>
        <v>0</v>
      </c>
      <c r="Y227" s="202" t="n">
        <f aca="false" t="array" ref="Y227:Y227">INDEX(_Rge_Data_3rd_CY,$B227,Y$1)</f>
        <v>0</v>
      </c>
      <c r="Z227" s="202" t="n">
        <f aca="false" t="array" ref="Z227:Z227">INDEX(_Rge_Data_3rd_CY,$B227,Z$1)</f>
        <v>0</v>
      </c>
      <c r="AA227" s="202" t="n">
        <f aca="false">R227-Z227</f>
        <v>0</v>
      </c>
      <c r="AB227" s="203" t="n">
        <f aca="false">IFERROR(AA227/R227,)</f>
        <v>0</v>
      </c>
      <c r="AC227" s="212" t="n">
        <f aca="false">INDEX(_Rge_Data_3rd_CY,$B227,AC$1)</f>
        <v>0</v>
      </c>
      <c r="AD227" s="212" t="n">
        <f aca="false" t="array" ref="AD227:AD227">INDEX(_Rge_Data_3rd_CY,$B227,AD$1)</f>
        <v>0</v>
      </c>
      <c r="AE227" s="212" t="n">
        <f aca="false" t="array" ref="AE227:AE227">INDEX(_Rge_Data_3rd_CY,$B227,AE$1)</f>
        <v>0</v>
      </c>
      <c r="AF227" s="212" t="n">
        <f aca="false" t="array" ref="AF227:AF227">INDEX(_Rge_Data_3rd_CY,$B227,AF$1)</f>
        <v>0</v>
      </c>
      <c r="AG227" s="212" t="n">
        <f aca="false" t="array" ref="AG227:AG227">INDEX(_Rge_Data_3rd_CY,$B227,AG$1)</f>
        <v>0</v>
      </c>
      <c r="AH227" s="212" t="n">
        <f aca="false" t="array" ref="AH227:AH227">INDEX(_Rge_Data_3rd_CY,$B227,AH$1)</f>
        <v>0</v>
      </c>
      <c r="AI227" s="212" t="n">
        <f aca="false">INDEX(_Rge_Data_3rd_CY,$B227,AI$1)</f>
        <v>0</v>
      </c>
      <c r="AJ227" s="212" t="n">
        <f aca="false" t="array" ref="AJ227:AJ227">INDEX(_Rge_Data_3rd_CY,$B227,AJ$1)</f>
        <v>0</v>
      </c>
      <c r="AK227" s="212" t="n">
        <f aca="false" t="array" ref="AK227:AK227">INDEX(_Rge_Data_3rd_CY,$B227,AK$1)</f>
        <v>0</v>
      </c>
      <c r="AL227" s="212" t="n">
        <f aca="false">AK227+AN227+AO227</f>
        <v>0</v>
      </c>
      <c r="AM227" s="213" t="n">
        <f aca="false">IFERROR(AK227/Z227,0)</f>
        <v>0</v>
      </c>
      <c r="AN227" s="214" t="n">
        <f aca="false">IFERROR(IF(AND($E227="OPEN",$AA227&gt;0),$AA227*_SoP*$AM227,IF(AND($E227="CLOSED",$AA227&gt;0),$AA227*_SoL*$AM227,0)),0)</f>
        <v>0</v>
      </c>
      <c r="AO227" s="214" t="n">
        <f aca="false">IFERROR(IF($AA227&lt;0,$AA227*_SoL,0),0)</f>
        <v>0</v>
      </c>
      <c r="AP227" s="215" t="n">
        <f aca="false">AK227+AN227</f>
        <v>0</v>
      </c>
      <c r="AQ227" s="215" t="n">
        <f aca="false">AC227-AO227</f>
        <v>0</v>
      </c>
      <c r="AR227" s="215" t="n">
        <f aca="false">AP227-AQ227</f>
        <v>0</v>
      </c>
      <c r="AS227" s="215" t="n">
        <f aca="false">IF($AR227&gt;=0,$AR227,0)</f>
        <v>0</v>
      </c>
      <c r="AT227" s="215" t="n">
        <f aca="false">IF($AR227&lt;=0,-$AR227,0)</f>
        <v>-0</v>
      </c>
      <c r="AU227" s="214" t="n">
        <f aca="false">IF((R227-AC227)&lt;0,0,R227-AC227)</f>
        <v>0</v>
      </c>
      <c r="AV227" s="214" t="n">
        <f aca="false">IF(AM227&gt;1,0,R227-AM227*R227)</f>
        <v>0</v>
      </c>
      <c r="AW227" s="216"/>
    </row>
    <row r="228" customFormat="false" ht="24.75" hidden="false" customHeight="true" outlineLevel="0" collapsed="false">
      <c r="A228" s="166"/>
      <c r="B228" s="208" t="n">
        <f aca="false">B227+1</f>
        <v>221</v>
      </c>
      <c r="C228" s="166"/>
      <c r="D228" s="209" t="n">
        <f aca="false">INDEX(_Rge_Projectdata_3rd,$B228,MATCH("Project-ID",_Rge_Headline_Projectdata,0))</f>
        <v>0</v>
      </c>
      <c r="E228" s="210" t="str">
        <f aca="false" t="array" ref="E228:E228">INDEX(_Rge_Data_3rd_CY,$B228,E$1)</f>
        <v>Open</v>
      </c>
      <c r="F228" s="199" t="n">
        <f aca="false">INDEX(_Rge_Data_3rd_CY,$B228,F$1)</f>
        <v>0</v>
      </c>
      <c r="G228" s="199" t="n">
        <f aca="false" t="array" ref="G228:G228">INDEX(_Rge_Data_3rd_CY,$B228,G$1)</f>
        <v>0</v>
      </c>
      <c r="H228" s="199" t="n">
        <f aca="false" t="array" ref="H228:H228">INDEX(_Rge_Data_3rd_CY,$B228,H$1)</f>
        <v>0</v>
      </c>
      <c r="I228" s="199" t="n">
        <f aca="false" t="array" ref="I228:I228">INDEX(_Rge_Data_3rd_CY,$B228,I$1)</f>
        <v>0</v>
      </c>
      <c r="J228" s="199" t="n">
        <f aca="false" t="array" ref="J228:J228">INDEX(_Rge_Data_3rd_CY,$B228,J$1)</f>
        <v>0</v>
      </c>
      <c r="K228" s="199" t="n">
        <f aca="false" t="array" ref="K228:K228">INDEX(_Rge_Data_3rd_CY,$B228,K$1)</f>
        <v>0</v>
      </c>
      <c r="L228" s="199" t="n">
        <f aca="false">INDEX(_Rge_Data_3rd_CY,$B228,L$1)</f>
        <v>0</v>
      </c>
      <c r="M228" s="199" t="n">
        <f aca="false" t="array" ref="M228:M228">INDEX(_Rge_Data_3rd_CY,$B228,M$1)</f>
        <v>0</v>
      </c>
      <c r="N228" s="199" t="n">
        <f aca="false" t="array" ref="N228:N228">INDEX(_Rge_Data_3rd_CY,$B228,N$1)</f>
        <v>0</v>
      </c>
      <c r="O228" s="199" t="n">
        <f aca="false">F228-N228</f>
        <v>0</v>
      </c>
      <c r="P228" s="200" t="n">
        <f aca="false">IFERROR(O228/F228,0)</f>
        <v>0</v>
      </c>
      <c r="Q228" s="211" t="str">
        <f aca="false">IF(AND(F228&lt;&gt;0,R228=0),"N","Y")</f>
        <v>Y</v>
      </c>
      <c r="R228" s="202" t="n">
        <f aca="false">INDEX(_Rge_Data_3rd_CY,$B228,R$1)</f>
        <v>0</v>
      </c>
      <c r="S228" s="202" t="n">
        <f aca="false" t="array" ref="S228:S228">INDEX(_Rge_Data_3rd_CY,$B228,S$1)</f>
        <v>0</v>
      </c>
      <c r="T228" s="202" t="n">
        <f aca="false" t="array" ref="T228:T228">INDEX(_Rge_Data_3rd_CY,$B228,T$1)</f>
        <v>0</v>
      </c>
      <c r="U228" s="202" t="n">
        <f aca="false" t="array" ref="U228:U228">INDEX(_Rge_Data_3rd_CY,$B228,U$1)</f>
        <v>0</v>
      </c>
      <c r="V228" s="202" t="n">
        <f aca="false" t="array" ref="V228:V228">INDEX(_Rge_Data_3rd_CY,$B228,V$1)</f>
        <v>0</v>
      </c>
      <c r="W228" s="202" t="n">
        <f aca="false" t="array" ref="W228:W228">INDEX(_Rge_Data_3rd_CY,$B228,W$1)</f>
        <v>0</v>
      </c>
      <c r="X228" s="202" t="n">
        <f aca="false">INDEX(_Rge_Data_3rd_CY,$B228,X$1)</f>
        <v>0</v>
      </c>
      <c r="Y228" s="202" t="n">
        <f aca="false" t="array" ref="Y228:Y228">INDEX(_Rge_Data_3rd_CY,$B228,Y$1)</f>
        <v>0</v>
      </c>
      <c r="Z228" s="202" t="n">
        <f aca="false" t="array" ref="Z228:Z228">INDEX(_Rge_Data_3rd_CY,$B228,Z$1)</f>
        <v>0</v>
      </c>
      <c r="AA228" s="202" t="n">
        <f aca="false">R228-Z228</f>
        <v>0</v>
      </c>
      <c r="AB228" s="203" t="n">
        <f aca="false">IFERROR(AA228/R228,)</f>
        <v>0</v>
      </c>
      <c r="AC228" s="212" t="n">
        <f aca="false">INDEX(_Rge_Data_3rd_CY,$B228,AC$1)</f>
        <v>0</v>
      </c>
      <c r="AD228" s="212" t="n">
        <f aca="false" t="array" ref="AD228:AD228">INDEX(_Rge_Data_3rd_CY,$B228,AD$1)</f>
        <v>0</v>
      </c>
      <c r="AE228" s="212" t="n">
        <f aca="false" t="array" ref="AE228:AE228">INDEX(_Rge_Data_3rd_CY,$B228,AE$1)</f>
        <v>0</v>
      </c>
      <c r="AF228" s="212" t="n">
        <f aca="false" t="array" ref="AF228:AF228">INDEX(_Rge_Data_3rd_CY,$B228,AF$1)</f>
        <v>0</v>
      </c>
      <c r="AG228" s="212" t="n">
        <f aca="false" t="array" ref="AG228:AG228">INDEX(_Rge_Data_3rd_CY,$B228,AG$1)</f>
        <v>0</v>
      </c>
      <c r="AH228" s="212" t="n">
        <f aca="false" t="array" ref="AH228:AH228">INDEX(_Rge_Data_3rd_CY,$B228,AH$1)</f>
        <v>0</v>
      </c>
      <c r="AI228" s="212" t="n">
        <f aca="false">INDEX(_Rge_Data_3rd_CY,$B228,AI$1)</f>
        <v>0</v>
      </c>
      <c r="AJ228" s="212" t="n">
        <f aca="false" t="array" ref="AJ228:AJ228">INDEX(_Rge_Data_3rd_CY,$B228,AJ$1)</f>
        <v>0</v>
      </c>
      <c r="AK228" s="212" t="n">
        <f aca="false" t="array" ref="AK228:AK228">INDEX(_Rge_Data_3rd_CY,$B228,AK$1)</f>
        <v>0</v>
      </c>
      <c r="AL228" s="212" t="n">
        <f aca="false">AK228+AN228+AO228</f>
        <v>0</v>
      </c>
      <c r="AM228" s="213" t="n">
        <f aca="false">IFERROR(AK228/Z228,0)</f>
        <v>0</v>
      </c>
      <c r="AN228" s="214" t="n">
        <f aca="false">IFERROR(IF(AND($E228="OPEN",$AA228&gt;0),$AA228*_SoP*$AM228,IF(AND($E228="CLOSED",$AA228&gt;0),$AA228*_SoL*$AM228,0)),0)</f>
        <v>0</v>
      </c>
      <c r="AO228" s="214" t="n">
        <f aca="false">IFERROR(IF($AA228&lt;0,$AA228*_SoL,0),0)</f>
        <v>0</v>
      </c>
      <c r="AP228" s="215" t="n">
        <f aca="false">AK228+AN228</f>
        <v>0</v>
      </c>
      <c r="AQ228" s="215" t="n">
        <f aca="false">AC228-AO228</f>
        <v>0</v>
      </c>
      <c r="AR228" s="215" t="n">
        <f aca="false">AP228-AQ228</f>
        <v>0</v>
      </c>
      <c r="AS228" s="215" t="n">
        <f aca="false">IF($AR228&gt;=0,$AR228,0)</f>
        <v>0</v>
      </c>
      <c r="AT228" s="215" t="n">
        <f aca="false">IF($AR228&lt;=0,-$AR228,0)</f>
        <v>-0</v>
      </c>
      <c r="AU228" s="214" t="n">
        <f aca="false">IF((R228-AC228)&lt;0,0,R228-AC228)</f>
        <v>0</v>
      </c>
      <c r="AV228" s="214" t="n">
        <f aca="false">IF(AM228&gt;1,0,R228-AM228*R228)</f>
        <v>0</v>
      </c>
      <c r="AW228" s="216"/>
    </row>
    <row r="229" customFormat="false" ht="24.75" hidden="false" customHeight="true" outlineLevel="0" collapsed="false">
      <c r="A229" s="166"/>
      <c r="B229" s="208" t="n">
        <f aca="false">B228+1</f>
        <v>222</v>
      </c>
      <c r="C229" s="166"/>
      <c r="D229" s="209" t="n">
        <f aca="false">INDEX(_Rge_Projectdata_3rd,$B229,MATCH("Project-ID",_Rge_Headline_Projectdata,0))</f>
        <v>0</v>
      </c>
      <c r="E229" s="210" t="str">
        <f aca="false" t="array" ref="E229:E229">INDEX(_Rge_Data_3rd_CY,$B229,E$1)</f>
        <v>Open</v>
      </c>
      <c r="F229" s="199" t="n">
        <f aca="false">INDEX(_Rge_Data_3rd_CY,$B229,F$1)</f>
        <v>0</v>
      </c>
      <c r="G229" s="199" t="n">
        <f aca="false" t="array" ref="G229:G229">INDEX(_Rge_Data_3rd_CY,$B229,G$1)</f>
        <v>0</v>
      </c>
      <c r="H229" s="199" t="n">
        <f aca="false" t="array" ref="H229:H229">INDEX(_Rge_Data_3rd_CY,$B229,H$1)</f>
        <v>0</v>
      </c>
      <c r="I229" s="199" t="n">
        <f aca="false" t="array" ref="I229:I229">INDEX(_Rge_Data_3rd_CY,$B229,I$1)</f>
        <v>0</v>
      </c>
      <c r="J229" s="199" t="n">
        <f aca="false" t="array" ref="J229:J229">INDEX(_Rge_Data_3rd_CY,$B229,J$1)</f>
        <v>0</v>
      </c>
      <c r="K229" s="199" t="n">
        <f aca="false" t="array" ref="K229:K229">INDEX(_Rge_Data_3rd_CY,$B229,K$1)</f>
        <v>0</v>
      </c>
      <c r="L229" s="199" t="n">
        <f aca="false">INDEX(_Rge_Data_3rd_CY,$B229,L$1)</f>
        <v>0</v>
      </c>
      <c r="M229" s="199" t="n">
        <f aca="false" t="array" ref="M229:M229">INDEX(_Rge_Data_3rd_CY,$B229,M$1)</f>
        <v>0</v>
      </c>
      <c r="N229" s="199" t="n">
        <f aca="false" t="array" ref="N229:N229">INDEX(_Rge_Data_3rd_CY,$B229,N$1)</f>
        <v>0</v>
      </c>
      <c r="O229" s="199" t="n">
        <f aca="false">F229-N229</f>
        <v>0</v>
      </c>
      <c r="P229" s="200" t="n">
        <f aca="false">IFERROR(O229/F229,0)</f>
        <v>0</v>
      </c>
      <c r="Q229" s="211" t="str">
        <f aca="false">IF(AND(F229&lt;&gt;0,R229=0),"N","Y")</f>
        <v>Y</v>
      </c>
      <c r="R229" s="202" t="n">
        <f aca="false">INDEX(_Rge_Data_3rd_CY,$B229,R$1)</f>
        <v>0</v>
      </c>
      <c r="S229" s="202" t="n">
        <f aca="false" t="array" ref="S229:S229">INDEX(_Rge_Data_3rd_CY,$B229,S$1)</f>
        <v>0</v>
      </c>
      <c r="T229" s="202" t="n">
        <f aca="false" t="array" ref="T229:T229">INDEX(_Rge_Data_3rd_CY,$B229,T$1)</f>
        <v>0</v>
      </c>
      <c r="U229" s="202" t="n">
        <f aca="false" t="array" ref="U229:U229">INDEX(_Rge_Data_3rd_CY,$B229,U$1)</f>
        <v>0</v>
      </c>
      <c r="V229" s="202" t="n">
        <f aca="false" t="array" ref="V229:V229">INDEX(_Rge_Data_3rd_CY,$B229,V$1)</f>
        <v>0</v>
      </c>
      <c r="W229" s="202" t="n">
        <f aca="false" t="array" ref="W229:W229">INDEX(_Rge_Data_3rd_CY,$B229,W$1)</f>
        <v>0</v>
      </c>
      <c r="X229" s="202" t="n">
        <f aca="false">INDEX(_Rge_Data_3rd_CY,$B229,X$1)</f>
        <v>0</v>
      </c>
      <c r="Y229" s="202" t="n">
        <f aca="false" t="array" ref="Y229:Y229">INDEX(_Rge_Data_3rd_CY,$B229,Y$1)</f>
        <v>0</v>
      </c>
      <c r="Z229" s="202" t="n">
        <f aca="false" t="array" ref="Z229:Z229">INDEX(_Rge_Data_3rd_CY,$B229,Z$1)</f>
        <v>0</v>
      </c>
      <c r="AA229" s="202" t="n">
        <f aca="false">R229-Z229</f>
        <v>0</v>
      </c>
      <c r="AB229" s="203" t="n">
        <f aca="false">IFERROR(AA229/R229,)</f>
        <v>0</v>
      </c>
      <c r="AC229" s="212" t="n">
        <f aca="false">INDEX(_Rge_Data_3rd_CY,$B229,AC$1)</f>
        <v>0</v>
      </c>
      <c r="AD229" s="212" t="n">
        <f aca="false" t="array" ref="AD229:AD229">INDEX(_Rge_Data_3rd_CY,$B229,AD$1)</f>
        <v>0</v>
      </c>
      <c r="AE229" s="212" t="n">
        <f aca="false" t="array" ref="AE229:AE229">INDEX(_Rge_Data_3rd_CY,$B229,AE$1)</f>
        <v>0</v>
      </c>
      <c r="AF229" s="212" t="n">
        <f aca="false" t="array" ref="AF229:AF229">INDEX(_Rge_Data_3rd_CY,$B229,AF$1)</f>
        <v>0</v>
      </c>
      <c r="AG229" s="212" t="n">
        <f aca="false" t="array" ref="AG229:AG229">INDEX(_Rge_Data_3rd_CY,$B229,AG$1)</f>
        <v>0</v>
      </c>
      <c r="AH229" s="212" t="n">
        <f aca="false" t="array" ref="AH229:AH229">INDEX(_Rge_Data_3rd_CY,$B229,AH$1)</f>
        <v>0</v>
      </c>
      <c r="AI229" s="212" t="n">
        <f aca="false">INDEX(_Rge_Data_3rd_CY,$B229,AI$1)</f>
        <v>0</v>
      </c>
      <c r="AJ229" s="212" t="n">
        <f aca="false" t="array" ref="AJ229:AJ229">INDEX(_Rge_Data_3rd_CY,$B229,AJ$1)</f>
        <v>0</v>
      </c>
      <c r="AK229" s="212" t="n">
        <f aca="false" t="array" ref="AK229:AK229">INDEX(_Rge_Data_3rd_CY,$B229,AK$1)</f>
        <v>0</v>
      </c>
      <c r="AL229" s="212" t="n">
        <f aca="false">AK229+AN229+AO229</f>
        <v>0</v>
      </c>
      <c r="AM229" s="213" t="n">
        <f aca="false">IFERROR(AK229/Z229,0)</f>
        <v>0</v>
      </c>
      <c r="AN229" s="214" t="n">
        <f aca="false">IFERROR(IF(AND($E229="OPEN",$AA229&gt;0),$AA229*_SoP*$AM229,IF(AND($E229="CLOSED",$AA229&gt;0),$AA229*_SoL*$AM229,0)),0)</f>
        <v>0</v>
      </c>
      <c r="AO229" s="214" t="n">
        <f aca="false">IFERROR(IF($AA229&lt;0,$AA229*_SoL,0),0)</f>
        <v>0</v>
      </c>
      <c r="AP229" s="215" t="n">
        <f aca="false">AK229+AN229</f>
        <v>0</v>
      </c>
      <c r="AQ229" s="215" t="n">
        <f aca="false">AC229-AO229</f>
        <v>0</v>
      </c>
      <c r="AR229" s="215" t="n">
        <f aca="false">AP229-AQ229</f>
        <v>0</v>
      </c>
      <c r="AS229" s="215" t="n">
        <f aca="false">IF($AR229&gt;=0,$AR229,0)</f>
        <v>0</v>
      </c>
      <c r="AT229" s="215" t="n">
        <f aca="false">IF($AR229&lt;=0,-$AR229,0)</f>
        <v>-0</v>
      </c>
      <c r="AU229" s="214" t="n">
        <f aca="false">IF((R229-AC229)&lt;0,0,R229-AC229)</f>
        <v>0</v>
      </c>
      <c r="AV229" s="214" t="n">
        <f aca="false">IF(AM229&gt;1,0,R229-AM229*R229)</f>
        <v>0</v>
      </c>
      <c r="AW229" s="216"/>
    </row>
    <row r="230" customFormat="false" ht="24.75" hidden="false" customHeight="true" outlineLevel="0" collapsed="false">
      <c r="A230" s="166"/>
      <c r="B230" s="208" t="n">
        <f aca="false">B229+1</f>
        <v>223</v>
      </c>
      <c r="C230" s="166"/>
      <c r="D230" s="209" t="n">
        <f aca="false">INDEX(_Rge_Projectdata_3rd,$B230,MATCH("Project-ID",_Rge_Headline_Projectdata,0))</f>
        <v>0</v>
      </c>
      <c r="E230" s="210" t="str">
        <f aca="false" t="array" ref="E230:E230">INDEX(_Rge_Data_3rd_CY,$B230,E$1)</f>
        <v>Open</v>
      </c>
      <c r="F230" s="199" t="n">
        <f aca="false">INDEX(_Rge_Data_3rd_CY,$B230,F$1)</f>
        <v>0</v>
      </c>
      <c r="G230" s="199" t="n">
        <f aca="false" t="array" ref="G230:G230">INDEX(_Rge_Data_3rd_CY,$B230,G$1)</f>
        <v>0</v>
      </c>
      <c r="H230" s="199" t="n">
        <f aca="false" t="array" ref="H230:H230">INDEX(_Rge_Data_3rd_CY,$B230,H$1)</f>
        <v>0</v>
      </c>
      <c r="I230" s="199" t="n">
        <f aca="false" t="array" ref="I230:I230">INDEX(_Rge_Data_3rd_CY,$B230,I$1)</f>
        <v>0</v>
      </c>
      <c r="J230" s="199" t="n">
        <f aca="false" t="array" ref="J230:J230">INDEX(_Rge_Data_3rd_CY,$B230,J$1)</f>
        <v>0</v>
      </c>
      <c r="K230" s="199" t="n">
        <f aca="false" t="array" ref="K230:K230">INDEX(_Rge_Data_3rd_CY,$B230,K$1)</f>
        <v>0</v>
      </c>
      <c r="L230" s="199" t="n">
        <f aca="false">INDEX(_Rge_Data_3rd_CY,$B230,L$1)</f>
        <v>0</v>
      </c>
      <c r="M230" s="199" t="n">
        <f aca="false" t="array" ref="M230:M230">INDEX(_Rge_Data_3rd_CY,$B230,M$1)</f>
        <v>0</v>
      </c>
      <c r="N230" s="199" t="n">
        <f aca="false" t="array" ref="N230:N230">INDEX(_Rge_Data_3rd_CY,$B230,N$1)</f>
        <v>0</v>
      </c>
      <c r="O230" s="199" t="n">
        <f aca="false">F230-N230</f>
        <v>0</v>
      </c>
      <c r="P230" s="200" t="n">
        <f aca="false">IFERROR(O230/F230,0)</f>
        <v>0</v>
      </c>
      <c r="Q230" s="211" t="str">
        <f aca="false">IF(AND(F230&lt;&gt;0,R230=0),"N","Y")</f>
        <v>Y</v>
      </c>
      <c r="R230" s="202" t="n">
        <f aca="false">INDEX(_Rge_Data_3rd_CY,$B230,R$1)</f>
        <v>0</v>
      </c>
      <c r="S230" s="202" t="n">
        <f aca="false" t="array" ref="S230:S230">INDEX(_Rge_Data_3rd_CY,$B230,S$1)</f>
        <v>0</v>
      </c>
      <c r="T230" s="202" t="n">
        <f aca="false" t="array" ref="T230:T230">INDEX(_Rge_Data_3rd_CY,$B230,T$1)</f>
        <v>0</v>
      </c>
      <c r="U230" s="202" t="n">
        <f aca="false" t="array" ref="U230:U230">INDEX(_Rge_Data_3rd_CY,$B230,U$1)</f>
        <v>0</v>
      </c>
      <c r="V230" s="202" t="n">
        <f aca="false" t="array" ref="V230:V230">INDEX(_Rge_Data_3rd_CY,$B230,V$1)</f>
        <v>0</v>
      </c>
      <c r="W230" s="202" t="n">
        <f aca="false" t="array" ref="W230:W230">INDEX(_Rge_Data_3rd_CY,$B230,W$1)</f>
        <v>0</v>
      </c>
      <c r="X230" s="202" t="n">
        <f aca="false">INDEX(_Rge_Data_3rd_CY,$B230,X$1)</f>
        <v>0</v>
      </c>
      <c r="Y230" s="202" t="n">
        <f aca="false" t="array" ref="Y230:Y230">INDEX(_Rge_Data_3rd_CY,$B230,Y$1)</f>
        <v>0</v>
      </c>
      <c r="Z230" s="202" t="n">
        <f aca="false" t="array" ref="Z230:Z230">INDEX(_Rge_Data_3rd_CY,$B230,Z$1)</f>
        <v>0</v>
      </c>
      <c r="AA230" s="202" t="n">
        <f aca="false">R230-Z230</f>
        <v>0</v>
      </c>
      <c r="AB230" s="203" t="n">
        <f aca="false">IFERROR(AA230/R230,)</f>
        <v>0</v>
      </c>
      <c r="AC230" s="212" t="n">
        <f aca="false">INDEX(_Rge_Data_3rd_CY,$B230,AC$1)</f>
        <v>0</v>
      </c>
      <c r="AD230" s="212" t="n">
        <f aca="false" t="array" ref="AD230:AD230">INDEX(_Rge_Data_3rd_CY,$B230,AD$1)</f>
        <v>0</v>
      </c>
      <c r="AE230" s="212" t="n">
        <f aca="false" t="array" ref="AE230:AE230">INDEX(_Rge_Data_3rd_CY,$B230,AE$1)</f>
        <v>0</v>
      </c>
      <c r="AF230" s="212" t="n">
        <f aca="false" t="array" ref="AF230:AF230">INDEX(_Rge_Data_3rd_CY,$B230,AF$1)</f>
        <v>0</v>
      </c>
      <c r="AG230" s="212" t="n">
        <f aca="false" t="array" ref="AG230:AG230">INDEX(_Rge_Data_3rd_CY,$B230,AG$1)</f>
        <v>0</v>
      </c>
      <c r="AH230" s="212" t="n">
        <f aca="false" t="array" ref="AH230:AH230">INDEX(_Rge_Data_3rd_CY,$B230,AH$1)</f>
        <v>0</v>
      </c>
      <c r="AI230" s="212" t="n">
        <f aca="false">INDEX(_Rge_Data_3rd_CY,$B230,AI$1)</f>
        <v>0</v>
      </c>
      <c r="AJ230" s="212" t="n">
        <f aca="false" t="array" ref="AJ230:AJ230">INDEX(_Rge_Data_3rd_CY,$B230,AJ$1)</f>
        <v>0</v>
      </c>
      <c r="AK230" s="212" t="n">
        <f aca="false" t="array" ref="AK230:AK230">INDEX(_Rge_Data_3rd_CY,$B230,AK$1)</f>
        <v>0</v>
      </c>
      <c r="AL230" s="212" t="n">
        <f aca="false">AK230+AN230+AO230</f>
        <v>0</v>
      </c>
      <c r="AM230" s="213" t="n">
        <f aca="false">IFERROR(AK230/Z230,0)</f>
        <v>0</v>
      </c>
      <c r="AN230" s="214" t="n">
        <f aca="false">IFERROR(IF(AND($E230="OPEN",$AA230&gt;0),$AA230*_SoP*$AM230,IF(AND($E230="CLOSED",$AA230&gt;0),$AA230*_SoL*$AM230,0)),0)</f>
        <v>0</v>
      </c>
      <c r="AO230" s="214" t="n">
        <f aca="false">IFERROR(IF($AA230&lt;0,$AA230*_SoL,0),0)</f>
        <v>0</v>
      </c>
      <c r="AP230" s="215" t="n">
        <f aca="false">AK230+AN230</f>
        <v>0</v>
      </c>
      <c r="AQ230" s="215" t="n">
        <f aca="false">AC230-AO230</f>
        <v>0</v>
      </c>
      <c r="AR230" s="215" t="n">
        <f aca="false">AP230-AQ230</f>
        <v>0</v>
      </c>
      <c r="AS230" s="215" t="n">
        <f aca="false">IF($AR230&gt;=0,$AR230,0)</f>
        <v>0</v>
      </c>
      <c r="AT230" s="215" t="n">
        <f aca="false">IF($AR230&lt;=0,-$AR230,0)</f>
        <v>-0</v>
      </c>
      <c r="AU230" s="214" t="n">
        <f aca="false">IF((R230-AC230)&lt;0,0,R230-AC230)</f>
        <v>0</v>
      </c>
      <c r="AV230" s="214" t="n">
        <f aca="false">IF(AM230&gt;1,0,R230-AM230*R230)</f>
        <v>0</v>
      </c>
      <c r="AW230" s="216"/>
    </row>
    <row r="231" customFormat="false" ht="24.75" hidden="false" customHeight="true" outlineLevel="0" collapsed="false">
      <c r="A231" s="166"/>
      <c r="B231" s="208" t="n">
        <f aca="false">B230+1</f>
        <v>224</v>
      </c>
      <c r="C231" s="166"/>
      <c r="D231" s="209" t="n">
        <f aca="false">INDEX(_Rge_Projectdata_3rd,$B231,MATCH("Project-ID",_Rge_Headline_Projectdata,0))</f>
        <v>0</v>
      </c>
      <c r="E231" s="210" t="str">
        <f aca="false" t="array" ref="E231:E231">INDEX(_Rge_Data_3rd_CY,$B231,E$1)</f>
        <v>Open</v>
      </c>
      <c r="F231" s="199" t="n">
        <f aca="false">INDEX(_Rge_Data_3rd_CY,$B231,F$1)</f>
        <v>0</v>
      </c>
      <c r="G231" s="199" t="n">
        <f aca="false" t="array" ref="G231:G231">INDEX(_Rge_Data_3rd_CY,$B231,G$1)</f>
        <v>0</v>
      </c>
      <c r="H231" s="199" t="n">
        <f aca="false" t="array" ref="H231:H231">INDEX(_Rge_Data_3rd_CY,$B231,H$1)</f>
        <v>0</v>
      </c>
      <c r="I231" s="199" t="n">
        <f aca="false" t="array" ref="I231:I231">INDEX(_Rge_Data_3rd_CY,$B231,I$1)</f>
        <v>0</v>
      </c>
      <c r="J231" s="199" t="n">
        <f aca="false" t="array" ref="J231:J231">INDEX(_Rge_Data_3rd_CY,$B231,J$1)</f>
        <v>0</v>
      </c>
      <c r="K231" s="199" t="n">
        <f aca="false" t="array" ref="K231:K231">INDEX(_Rge_Data_3rd_CY,$B231,K$1)</f>
        <v>0</v>
      </c>
      <c r="L231" s="199" t="n">
        <f aca="false">INDEX(_Rge_Data_3rd_CY,$B231,L$1)</f>
        <v>0</v>
      </c>
      <c r="M231" s="199" t="n">
        <f aca="false" t="array" ref="M231:M231">INDEX(_Rge_Data_3rd_CY,$B231,M$1)</f>
        <v>0</v>
      </c>
      <c r="N231" s="199" t="n">
        <f aca="false" t="array" ref="N231:N231">INDEX(_Rge_Data_3rd_CY,$B231,N$1)</f>
        <v>0</v>
      </c>
      <c r="O231" s="199" t="n">
        <f aca="false">F231-N231</f>
        <v>0</v>
      </c>
      <c r="P231" s="200" t="n">
        <f aca="false">IFERROR(O231/F231,0)</f>
        <v>0</v>
      </c>
      <c r="Q231" s="211" t="str">
        <f aca="false">IF(AND(F231&lt;&gt;0,R231=0),"N","Y")</f>
        <v>Y</v>
      </c>
      <c r="R231" s="202" t="n">
        <f aca="false">INDEX(_Rge_Data_3rd_CY,$B231,R$1)</f>
        <v>0</v>
      </c>
      <c r="S231" s="202" t="n">
        <f aca="false" t="array" ref="S231:S231">INDEX(_Rge_Data_3rd_CY,$B231,S$1)</f>
        <v>0</v>
      </c>
      <c r="T231" s="202" t="n">
        <f aca="false" t="array" ref="T231:T231">INDEX(_Rge_Data_3rd_CY,$B231,T$1)</f>
        <v>0</v>
      </c>
      <c r="U231" s="202" t="n">
        <f aca="false" t="array" ref="U231:U231">INDEX(_Rge_Data_3rd_CY,$B231,U$1)</f>
        <v>0</v>
      </c>
      <c r="V231" s="202" t="n">
        <f aca="false" t="array" ref="V231:V231">INDEX(_Rge_Data_3rd_CY,$B231,V$1)</f>
        <v>0</v>
      </c>
      <c r="W231" s="202" t="n">
        <f aca="false" t="array" ref="W231:W231">INDEX(_Rge_Data_3rd_CY,$B231,W$1)</f>
        <v>0</v>
      </c>
      <c r="X231" s="202" t="n">
        <f aca="false">INDEX(_Rge_Data_3rd_CY,$B231,X$1)</f>
        <v>0</v>
      </c>
      <c r="Y231" s="202" t="n">
        <f aca="false" t="array" ref="Y231:Y231">INDEX(_Rge_Data_3rd_CY,$B231,Y$1)</f>
        <v>0</v>
      </c>
      <c r="Z231" s="202" t="n">
        <f aca="false" t="array" ref="Z231:Z231">INDEX(_Rge_Data_3rd_CY,$B231,Z$1)</f>
        <v>0</v>
      </c>
      <c r="AA231" s="202" t="n">
        <f aca="false">R231-Z231</f>
        <v>0</v>
      </c>
      <c r="AB231" s="203" t="n">
        <f aca="false">IFERROR(AA231/R231,)</f>
        <v>0</v>
      </c>
      <c r="AC231" s="212" t="n">
        <f aca="false">INDEX(_Rge_Data_3rd_CY,$B231,AC$1)</f>
        <v>0</v>
      </c>
      <c r="AD231" s="212" t="n">
        <f aca="false" t="array" ref="AD231:AD231">INDEX(_Rge_Data_3rd_CY,$B231,AD$1)</f>
        <v>0</v>
      </c>
      <c r="AE231" s="212" t="n">
        <f aca="false" t="array" ref="AE231:AE231">INDEX(_Rge_Data_3rd_CY,$B231,AE$1)</f>
        <v>0</v>
      </c>
      <c r="AF231" s="212" t="n">
        <f aca="false" t="array" ref="AF231:AF231">INDEX(_Rge_Data_3rd_CY,$B231,AF$1)</f>
        <v>0</v>
      </c>
      <c r="AG231" s="212" t="n">
        <f aca="false" t="array" ref="AG231:AG231">INDEX(_Rge_Data_3rd_CY,$B231,AG$1)</f>
        <v>0</v>
      </c>
      <c r="AH231" s="212" t="n">
        <f aca="false" t="array" ref="AH231:AH231">INDEX(_Rge_Data_3rd_CY,$B231,AH$1)</f>
        <v>0</v>
      </c>
      <c r="AI231" s="212" t="n">
        <f aca="false">INDEX(_Rge_Data_3rd_CY,$B231,AI$1)</f>
        <v>0</v>
      </c>
      <c r="AJ231" s="212" t="n">
        <f aca="false" t="array" ref="AJ231:AJ231">INDEX(_Rge_Data_3rd_CY,$B231,AJ$1)</f>
        <v>0</v>
      </c>
      <c r="AK231" s="212" t="n">
        <f aca="false" t="array" ref="AK231:AK231">INDEX(_Rge_Data_3rd_CY,$B231,AK$1)</f>
        <v>0</v>
      </c>
      <c r="AL231" s="212" t="n">
        <f aca="false">AK231+AN231+AO231</f>
        <v>0</v>
      </c>
      <c r="AM231" s="213" t="n">
        <f aca="false">IFERROR(AK231/Z231,0)</f>
        <v>0</v>
      </c>
      <c r="AN231" s="214" t="n">
        <f aca="false">IFERROR(IF(AND($E231="OPEN",$AA231&gt;0),$AA231*_SoP*$AM231,IF(AND($E231="CLOSED",$AA231&gt;0),$AA231*_SoL*$AM231,0)),0)</f>
        <v>0</v>
      </c>
      <c r="AO231" s="214" t="n">
        <f aca="false">IFERROR(IF($AA231&lt;0,$AA231*_SoL,0),0)</f>
        <v>0</v>
      </c>
      <c r="AP231" s="215" t="n">
        <f aca="false">AK231+AN231</f>
        <v>0</v>
      </c>
      <c r="AQ231" s="215" t="n">
        <f aca="false">AC231-AO231</f>
        <v>0</v>
      </c>
      <c r="AR231" s="215" t="n">
        <f aca="false">AP231-AQ231</f>
        <v>0</v>
      </c>
      <c r="AS231" s="215" t="n">
        <f aca="false">IF($AR231&gt;=0,$AR231,0)</f>
        <v>0</v>
      </c>
      <c r="AT231" s="215" t="n">
        <f aca="false">IF($AR231&lt;=0,-$AR231,0)</f>
        <v>-0</v>
      </c>
      <c r="AU231" s="214" t="n">
        <f aca="false">IF((R231-AC231)&lt;0,0,R231-AC231)</f>
        <v>0</v>
      </c>
      <c r="AV231" s="214" t="n">
        <f aca="false">IF(AM231&gt;1,0,R231-AM231*R231)</f>
        <v>0</v>
      </c>
      <c r="AW231" s="216"/>
    </row>
    <row r="232" customFormat="false" ht="24.75" hidden="false" customHeight="true" outlineLevel="0" collapsed="false">
      <c r="A232" s="166"/>
      <c r="B232" s="208" t="n">
        <f aca="false">B231+1</f>
        <v>225</v>
      </c>
      <c r="C232" s="166"/>
      <c r="D232" s="209" t="n">
        <f aca="false">INDEX(_Rge_Projectdata_3rd,$B232,MATCH("Project-ID",_Rge_Headline_Projectdata,0))</f>
        <v>0</v>
      </c>
      <c r="E232" s="210" t="str">
        <f aca="false" t="array" ref="E232:E232">INDEX(_Rge_Data_3rd_CY,$B232,E$1)</f>
        <v>Open</v>
      </c>
      <c r="F232" s="199" t="n">
        <f aca="false">INDEX(_Rge_Data_3rd_CY,$B232,F$1)</f>
        <v>0</v>
      </c>
      <c r="G232" s="199" t="n">
        <f aca="false" t="array" ref="G232:G232">INDEX(_Rge_Data_3rd_CY,$B232,G$1)</f>
        <v>0</v>
      </c>
      <c r="H232" s="199" t="n">
        <f aca="false" t="array" ref="H232:H232">INDEX(_Rge_Data_3rd_CY,$B232,H$1)</f>
        <v>0</v>
      </c>
      <c r="I232" s="199" t="n">
        <f aca="false" t="array" ref="I232:I232">INDEX(_Rge_Data_3rd_CY,$B232,I$1)</f>
        <v>0</v>
      </c>
      <c r="J232" s="199" t="n">
        <f aca="false" t="array" ref="J232:J232">INDEX(_Rge_Data_3rd_CY,$B232,J$1)</f>
        <v>0</v>
      </c>
      <c r="K232" s="199" t="n">
        <f aca="false" t="array" ref="K232:K232">INDEX(_Rge_Data_3rd_CY,$B232,K$1)</f>
        <v>0</v>
      </c>
      <c r="L232" s="199" t="n">
        <f aca="false">INDEX(_Rge_Data_3rd_CY,$B232,L$1)</f>
        <v>0</v>
      </c>
      <c r="M232" s="199" t="n">
        <f aca="false" t="array" ref="M232:M232">INDEX(_Rge_Data_3rd_CY,$B232,M$1)</f>
        <v>0</v>
      </c>
      <c r="N232" s="199" t="n">
        <f aca="false" t="array" ref="N232:N232">INDEX(_Rge_Data_3rd_CY,$B232,N$1)</f>
        <v>0</v>
      </c>
      <c r="O232" s="199" t="n">
        <f aca="false">F232-N232</f>
        <v>0</v>
      </c>
      <c r="P232" s="200" t="n">
        <f aca="false">IFERROR(O232/F232,0)</f>
        <v>0</v>
      </c>
      <c r="Q232" s="211" t="str">
        <f aca="false">IF(AND(F232&lt;&gt;0,R232=0),"N","Y")</f>
        <v>Y</v>
      </c>
      <c r="R232" s="202" t="n">
        <f aca="false">INDEX(_Rge_Data_3rd_CY,$B232,R$1)</f>
        <v>0</v>
      </c>
      <c r="S232" s="202" t="n">
        <f aca="false" t="array" ref="S232:S232">INDEX(_Rge_Data_3rd_CY,$B232,S$1)</f>
        <v>0</v>
      </c>
      <c r="T232" s="202" t="n">
        <f aca="false" t="array" ref="T232:T232">INDEX(_Rge_Data_3rd_CY,$B232,T$1)</f>
        <v>0</v>
      </c>
      <c r="U232" s="202" t="n">
        <f aca="false" t="array" ref="U232:U232">INDEX(_Rge_Data_3rd_CY,$B232,U$1)</f>
        <v>0</v>
      </c>
      <c r="V232" s="202" t="n">
        <f aca="false" t="array" ref="V232:V232">INDEX(_Rge_Data_3rd_CY,$B232,V$1)</f>
        <v>0</v>
      </c>
      <c r="W232" s="202" t="n">
        <f aca="false" t="array" ref="W232:W232">INDEX(_Rge_Data_3rd_CY,$B232,W$1)</f>
        <v>0</v>
      </c>
      <c r="X232" s="202" t="n">
        <f aca="false">INDEX(_Rge_Data_3rd_CY,$B232,X$1)</f>
        <v>0</v>
      </c>
      <c r="Y232" s="202" t="n">
        <f aca="false" t="array" ref="Y232:Y232">INDEX(_Rge_Data_3rd_CY,$B232,Y$1)</f>
        <v>0</v>
      </c>
      <c r="Z232" s="202" t="n">
        <f aca="false" t="array" ref="Z232:Z232">INDEX(_Rge_Data_3rd_CY,$B232,Z$1)</f>
        <v>0</v>
      </c>
      <c r="AA232" s="202" t="n">
        <f aca="false">R232-Z232</f>
        <v>0</v>
      </c>
      <c r="AB232" s="203" t="n">
        <f aca="false">IFERROR(AA232/R232,)</f>
        <v>0</v>
      </c>
      <c r="AC232" s="212" t="n">
        <f aca="false">INDEX(_Rge_Data_3rd_CY,$B232,AC$1)</f>
        <v>0</v>
      </c>
      <c r="AD232" s="212" t="n">
        <f aca="false" t="array" ref="AD232:AD232">INDEX(_Rge_Data_3rd_CY,$B232,AD$1)</f>
        <v>0</v>
      </c>
      <c r="AE232" s="212" t="n">
        <f aca="false" t="array" ref="AE232:AE232">INDEX(_Rge_Data_3rd_CY,$B232,AE$1)</f>
        <v>0</v>
      </c>
      <c r="AF232" s="212" t="n">
        <f aca="false" t="array" ref="AF232:AF232">INDEX(_Rge_Data_3rd_CY,$B232,AF$1)</f>
        <v>0</v>
      </c>
      <c r="AG232" s="212" t="n">
        <f aca="false" t="array" ref="AG232:AG232">INDEX(_Rge_Data_3rd_CY,$B232,AG$1)</f>
        <v>0</v>
      </c>
      <c r="AH232" s="212" t="n">
        <f aca="false" t="array" ref="AH232:AH232">INDEX(_Rge_Data_3rd_CY,$B232,AH$1)</f>
        <v>0</v>
      </c>
      <c r="AI232" s="212" t="n">
        <f aca="false">INDEX(_Rge_Data_3rd_CY,$B232,AI$1)</f>
        <v>0</v>
      </c>
      <c r="AJ232" s="212" t="n">
        <f aca="false" t="array" ref="AJ232:AJ232">INDEX(_Rge_Data_3rd_CY,$B232,AJ$1)</f>
        <v>0</v>
      </c>
      <c r="AK232" s="212" t="n">
        <f aca="false" t="array" ref="AK232:AK232">INDEX(_Rge_Data_3rd_CY,$B232,AK$1)</f>
        <v>0</v>
      </c>
      <c r="AL232" s="212" t="n">
        <f aca="false">AK232+AN232+AO232</f>
        <v>0</v>
      </c>
      <c r="AM232" s="213" t="n">
        <f aca="false">IFERROR(AK232/Z232,0)</f>
        <v>0</v>
      </c>
      <c r="AN232" s="214" t="n">
        <f aca="false">IFERROR(IF(AND($E232="OPEN",$AA232&gt;0),$AA232*_SoP*$AM232,IF(AND($E232="CLOSED",$AA232&gt;0),$AA232*_SoL*$AM232,0)),0)</f>
        <v>0</v>
      </c>
      <c r="AO232" s="214" t="n">
        <f aca="false">IFERROR(IF($AA232&lt;0,$AA232*_SoL,0),0)</f>
        <v>0</v>
      </c>
      <c r="AP232" s="215" t="n">
        <f aca="false">AK232+AN232</f>
        <v>0</v>
      </c>
      <c r="AQ232" s="215" t="n">
        <f aca="false">AC232-AO232</f>
        <v>0</v>
      </c>
      <c r="AR232" s="215" t="n">
        <f aca="false">AP232-AQ232</f>
        <v>0</v>
      </c>
      <c r="AS232" s="215" t="n">
        <f aca="false">IF($AR232&gt;=0,$AR232,0)</f>
        <v>0</v>
      </c>
      <c r="AT232" s="215" t="n">
        <f aca="false">IF($AR232&lt;=0,-$AR232,0)</f>
        <v>-0</v>
      </c>
      <c r="AU232" s="214" t="n">
        <f aca="false">IF((R232-AC232)&lt;0,0,R232-AC232)</f>
        <v>0</v>
      </c>
      <c r="AV232" s="214" t="n">
        <f aca="false">IF(AM232&gt;1,0,R232-AM232*R232)</f>
        <v>0</v>
      </c>
      <c r="AW232" s="216"/>
    </row>
    <row r="233" customFormat="false" ht="24.75" hidden="false" customHeight="true" outlineLevel="0" collapsed="false">
      <c r="A233" s="166"/>
      <c r="B233" s="208" t="n">
        <f aca="false">B232+1</f>
        <v>226</v>
      </c>
      <c r="C233" s="166"/>
      <c r="D233" s="209" t="n">
        <f aca="false">INDEX(_Rge_Projectdata_3rd,$B233,MATCH("Project-ID",_Rge_Headline_Projectdata,0))</f>
        <v>0</v>
      </c>
      <c r="E233" s="210" t="str">
        <f aca="false" t="array" ref="E233:E233">INDEX(_Rge_Data_3rd_CY,$B233,E$1)</f>
        <v>Open</v>
      </c>
      <c r="F233" s="199" t="n">
        <f aca="false">INDEX(_Rge_Data_3rd_CY,$B233,F$1)</f>
        <v>0</v>
      </c>
      <c r="G233" s="199" t="n">
        <f aca="false" t="array" ref="G233:G233">INDEX(_Rge_Data_3rd_CY,$B233,G$1)</f>
        <v>0</v>
      </c>
      <c r="H233" s="199" t="n">
        <f aca="false" t="array" ref="H233:H233">INDEX(_Rge_Data_3rd_CY,$B233,H$1)</f>
        <v>0</v>
      </c>
      <c r="I233" s="199" t="n">
        <f aca="false" t="array" ref="I233:I233">INDEX(_Rge_Data_3rd_CY,$B233,I$1)</f>
        <v>0</v>
      </c>
      <c r="J233" s="199" t="n">
        <f aca="false" t="array" ref="J233:J233">INDEX(_Rge_Data_3rd_CY,$B233,J$1)</f>
        <v>0</v>
      </c>
      <c r="K233" s="199" t="n">
        <f aca="false" t="array" ref="K233:K233">INDEX(_Rge_Data_3rd_CY,$B233,K$1)</f>
        <v>0</v>
      </c>
      <c r="L233" s="199" t="n">
        <f aca="false">INDEX(_Rge_Data_3rd_CY,$B233,L$1)</f>
        <v>0</v>
      </c>
      <c r="M233" s="199" t="n">
        <f aca="false" t="array" ref="M233:M233">INDEX(_Rge_Data_3rd_CY,$B233,M$1)</f>
        <v>0</v>
      </c>
      <c r="N233" s="199" t="n">
        <f aca="false" t="array" ref="N233:N233">INDEX(_Rge_Data_3rd_CY,$B233,N$1)</f>
        <v>0</v>
      </c>
      <c r="O233" s="199" t="n">
        <f aca="false">F233-N233</f>
        <v>0</v>
      </c>
      <c r="P233" s="200" t="n">
        <f aca="false">IFERROR(O233/F233,0)</f>
        <v>0</v>
      </c>
      <c r="Q233" s="211" t="str">
        <f aca="false">IF(AND(F233&lt;&gt;0,R233=0),"N","Y")</f>
        <v>Y</v>
      </c>
      <c r="R233" s="202" t="n">
        <f aca="false">INDEX(_Rge_Data_3rd_CY,$B233,R$1)</f>
        <v>0</v>
      </c>
      <c r="S233" s="202" t="n">
        <f aca="false" t="array" ref="S233:S233">INDEX(_Rge_Data_3rd_CY,$B233,S$1)</f>
        <v>0</v>
      </c>
      <c r="T233" s="202" t="n">
        <f aca="false" t="array" ref="T233:T233">INDEX(_Rge_Data_3rd_CY,$B233,T$1)</f>
        <v>0</v>
      </c>
      <c r="U233" s="202" t="n">
        <f aca="false" t="array" ref="U233:U233">INDEX(_Rge_Data_3rd_CY,$B233,U$1)</f>
        <v>0</v>
      </c>
      <c r="V233" s="202" t="n">
        <f aca="false" t="array" ref="V233:V233">INDEX(_Rge_Data_3rd_CY,$B233,V$1)</f>
        <v>0</v>
      </c>
      <c r="W233" s="202" t="n">
        <f aca="false" t="array" ref="W233:W233">INDEX(_Rge_Data_3rd_CY,$B233,W$1)</f>
        <v>0</v>
      </c>
      <c r="X233" s="202" t="n">
        <f aca="false">INDEX(_Rge_Data_3rd_CY,$B233,X$1)</f>
        <v>0</v>
      </c>
      <c r="Y233" s="202" t="n">
        <f aca="false" t="array" ref="Y233:Y233">INDEX(_Rge_Data_3rd_CY,$B233,Y$1)</f>
        <v>0</v>
      </c>
      <c r="Z233" s="202" t="n">
        <f aca="false" t="array" ref="Z233:Z233">INDEX(_Rge_Data_3rd_CY,$B233,Z$1)</f>
        <v>0</v>
      </c>
      <c r="AA233" s="202" t="n">
        <f aca="false">R233-Z233</f>
        <v>0</v>
      </c>
      <c r="AB233" s="203" t="n">
        <f aca="false">IFERROR(AA233/R233,)</f>
        <v>0</v>
      </c>
      <c r="AC233" s="212" t="n">
        <f aca="false">INDEX(_Rge_Data_3rd_CY,$B233,AC$1)</f>
        <v>0</v>
      </c>
      <c r="AD233" s="212" t="n">
        <f aca="false" t="array" ref="AD233:AD233">INDEX(_Rge_Data_3rd_CY,$B233,AD$1)</f>
        <v>0</v>
      </c>
      <c r="AE233" s="212" t="n">
        <f aca="false" t="array" ref="AE233:AE233">INDEX(_Rge_Data_3rd_CY,$B233,AE$1)</f>
        <v>0</v>
      </c>
      <c r="AF233" s="212" t="n">
        <f aca="false" t="array" ref="AF233:AF233">INDEX(_Rge_Data_3rd_CY,$B233,AF$1)</f>
        <v>0</v>
      </c>
      <c r="AG233" s="212" t="n">
        <f aca="false" t="array" ref="AG233:AG233">INDEX(_Rge_Data_3rd_CY,$B233,AG$1)</f>
        <v>0</v>
      </c>
      <c r="AH233" s="212" t="n">
        <f aca="false" t="array" ref="AH233:AH233">INDEX(_Rge_Data_3rd_CY,$B233,AH$1)</f>
        <v>0</v>
      </c>
      <c r="AI233" s="212" t="n">
        <f aca="false">INDEX(_Rge_Data_3rd_CY,$B233,AI$1)</f>
        <v>0</v>
      </c>
      <c r="AJ233" s="212" t="n">
        <f aca="false" t="array" ref="AJ233:AJ233">INDEX(_Rge_Data_3rd_CY,$B233,AJ$1)</f>
        <v>0</v>
      </c>
      <c r="AK233" s="212" t="n">
        <f aca="false" t="array" ref="AK233:AK233">INDEX(_Rge_Data_3rd_CY,$B233,AK$1)</f>
        <v>0</v>
      </c>
      <c r="AL233" s="212" t="n">
        <f aca="false">AK233+AN233+AO233</f>
        <v>0</v>
      </c>
      <c r="AM233" s="213" t="n">
        <f aca="false">IFERROR(AK233/Z233,0)</f>
        <v>0</v>
      </c>
      <c r="AN233" s="214" t="n">
        <f aca="false">IFERROR(IF(AND($E233="OPEN",$AA233&gt;0),$AA233*_SoP*$AM233,IF(AND($E233="CLOSED",$AA233&gt;0),$AA233*_SoL*$AM233,0)),0)</f>
        <v>0</v>
      </c>
      <c r="AO233" s="214" t="n">
        <f aca="false">IFERROR(IF($AA233&lt;0,$AA233*_SoL,0),0)</f>
        <v>0</v>
      </c>
      <c r="AP233" s="215" t="n">
        <f aca="false">AK233+AN233</f>
        <v>0</v>
      </c>
      <c r="AQ233" s="215" t="n">
        <f aca="false">AC233-AO233</f>
        <v>0</v>
      </c>
      <c r="AR233" s="215" t="n">
        <f aca="false">AP233-AQ233</f>
        <v>0</v>
      </c>
      <c r="AS233" s="215" t="n">
        <f aca="false">IF($AR233&gt;=0,$AR233,0)</f>
        <v>0</v>
      </c>
      <c r="AT233" s="215" t="n">
        <f aca="false">IF($AR233&lt;=0,-$AR233,0)</f>
        <v>-0</v>
      </c>
      <c r="AU233" s="214" t="n">
        <f aca="false">IF((R233-AC233)&lt;0,0,R233-AC233)</f>
        <v>0</v>
      </c>
      <c r="AV233" s="214" t="n">
        <f aca="false">IF(AM233&gt;1,0,R233-AM233*R233)</f>
        <v>0</v>
      </c>
      <c r="AW233" s="216"/>
    </row>
    <row r="234" customFormat="false" ht="24.75" hidden="false" customHeight="true" outlineLevel="0" collapsed="false">
      <c r="A234" s="166"/>
      <c r="B234" s="208" t="n">
        <f aca="false">B233+1</f>
        <v>227</v>
      </c>
      <c r="C234" s="166"/>
      <c r="D234" s="209" t="n">
        <f aca="false">INDEX(_Rge_Projectdata_3rd,$B234,MATCH("Project-ID",_Rge_Headline_Projectdata,0))</f>
        <v>0</v>
      </c>
      <c r="E234" s="210" t="str">
        <f aca="false" t="array" ref="E234:E234">INDEX(_Rge_Data_3rd_CY,$B234,E$1)</f>
        <v>Open</v>
      </c>
      <c r="F234" s="199" t="n">
        <f aca="false">INDEX(_Rge_Data_3rd_CY,$B234,F$1)</f>
        <v>0</v>
      </c>
      <c r="G234" s="199" t="n">
        <f aca="false" t="array" ref="G234:G234">INDEX(_Rge_Data_3rd_CY,$B234,G$1)</f>
        <v>0</v>
      </c>
      <c r="H234" s="199" t="n">
        <f aca="false" t="array" ref="H234:H234">INDEX(_Rge_Data_3rd_CY,$B234,H$1)</f>
        <v>0</v>
      </c>
      <c r="I234" s="199" t="n">
        <f aca="false" t="array" ref="I234:I234">INDEX(_Rge_Data_3rd_CY,$B234,I$1)</f>
        <v>0</v>
      </c>
      <c r="J234" s="199" t="n">
        <f aca="false" t="array" ref="J234:J234">INDEX(_Rge_Data_3rd_CY,$B234,J$1)</f>
        <v>0</v>
      </c>
      <c r="K234" s="199" t="n">
        <f aca="false" t="array" ref="K234:K234">INDEX(_Rge_Data_3rd_CY,$B234,K$1)</f>
        <v>0</v>
      </c>
      <c r="L234" s="199" t="n">
        <f aca="false">INDEX(_Rge_Data_3rd_CY,$B234,L$1)</f>
        <v>0</v>
      </c>
      <c r="M234" s="199" t="n">
        <f aca="false" t="array" ref="M234:M234">INDEX(_Rge_Data_3rd_CY,$B234,M$1)</f>
        <v>0</v>
      </c>
      <c r="N234" s="199" t="n">
        <f aca="false" t="array" ref="N234:N234">INDEX(_Rge_Data_3rd_CY,$B234,N$1)</f>
        <v>0</v>
      </c>
      <c r="O234" s="199" t="n">
        <f aca="false">F234-N234</f>
        <v>0</v>
      </c>
      <c r="P234" s="200" t="n">
        <f aca="false">IFERROR(O234/F234,0)</f>
        <v>0</v>
      </c>
      <c r="Q234" s="211" t="str">
        <f aca="false">IF(AND(F234&lt;&gt;0,R234=0),"N","Y")</f>
        <v>Y</v>
      </c>
      <c r="R234" s="202" t="n">
        <f aca="false">INDEX(_Rge_Data_3rd_CY,$B234,R$1)</f>
        <v>0</v>
      </c>
      <c r="S234" s="202" t="n">
        <f aca="false" t="array" ref="S234:S234">INDEX(_Rge_Data_3rd_CY,$B234,S$1)</f>
        <v>0</v>
      </c>
      <c r="T234" s="202" t="n">
        <f aca="false" t="array" ref="T234:T234">INDEX(_Rge_Data_3rd_CY,$B234,T$1)</f>
        <v>0</v>
      </c>
      <c r="U234" s="202" t="n">
        <f aca="false" t="array" ref="U234:U234">INDEX(_Rge_Data_3rd_CY,$B234,U$1)</f>
        <v>0</v>
      </c>
      <c r="V234" s="202" t="n">
        <f aca="false" t="array" ref="V234:V234">INDEX(_Rge_Data_3rd_CY,$B234,V$1)</f>
        <v>0</v>
      </c>
      <c r="W234" s="202" t="n">
        <f aca="false" t="array" ref="W234:W234">INDEX(_Rge_Data_3rd_CY,$B234,W$1)</f>
        <v>0</v>
      </c>
      <c r="X234" s="202" t="n">
        <f aca="false">INDEX(_Rge_Data_3rd_CY,$B234,X$1)</f>
        <v>0</v>
      </c>
      <c r="Y234" s="202" t="n">
        <f aca="false" t="array" ref="Y234:Y234">INDEX(_Rge_Data_3rd_CY,$B234,Y$1)</f>
        <v>0</v>
      </c>
      <c r="Z234" s="202" t="n">
        <f aca="false" t="array" ref="Z234:Z234">INDEX(_Rge_Data_3rd_CY,$B234,Z$1)</f>
        <v>0</v>
      </c>
      <c r="AA234" s="202" t="n">
        <f aca="false">R234-Z234</f>
        <v>0</v>
      </c>
      <c r="AB234" s="203" t="n">
        <f aca="false">IFERROR(AA234/R234,)</f>
        <v>0</v>
      </c>
      <c r="AC234" s="212" t="n">
        <f aca="false">INDEX(_Rge_Data_3rd_CY,$B234,AC$1)</f>
        <v>0</v>
      </c>
      <c r="AD234" s="212" t="n">
        <f aca="false" t="array" ref="AD234:AD234">INDEX(_Rge_Data_3rd_CY,$B234,AD$1)</f>
        <v>0</v>
      </c>
      <c r="AE234" s="212" t="n">
        <f aca="false" t="array" ref="AE234:AE234">INDEX(_Rge_Data_3rd_CY,$B234,AE$1)</f>
        <v>0</v>
      </c>
      <c r="AF234" s="212" t="n">
        <f aca="false" t="array" ref="AF234:AF234">INDEX(_Rge_Data_3rd_CY,$B234,AF$1)</f>
        <v>0</v>
      </c>
      <c r="AG234" s="212" t="n">
        <f aca="false" t="array" ref="AG234:AG234">INDEX(_Rge_Data_3rd_CY,$B234,AG$1)</f>
        <v>0</v>
      </c>
      <c r="AH234" s="212" t="n">
        <f aca="false" t="array" ref="AH234:AH234">INDEX(_Rge_Data_3rd_CY,$B234,AH$1)</f>
        <v>0</v>
      </c>
      <c r="AI234" s="212" t="n">
        <f aca="false">INDEX(_Rge_Data_3rd_CY,$B234,AI$1)</f>
        <v>0</v>
      </c>
      <c r="AJ234" s="212" t="n">
        <f aca="false" t="array" ref="AJ234:AJ234">INDEX(_Rge_Data_3rd_CY,$B234,AJ$1)</f>
        <v>0</v>
      </c>
      <c r="AK234" s="212" t="n">
        <f aca="false" t="array" ref="AK234:AK234">INDEX(_Rge_Data_3rd_CY,$B234,AK$1)</f>
        <v>0</v>
      </c>
      <c r="AL234" s="212" t="n">
        <f aca="false">AK234+AN234+AO234</f>
        <v>0</v>
      </c>
      <c r="AM234" s="213" t="n">
        <f aca="false">IFERROR(AK234/Z234,0)</f>
        <v>0</v>
      </c>
      <c r="AN234" s="214" t="n">
        <f aca="false">IFERROR(IF(AND($E234="OPEN",$AA234&gt;0),$AA234*_SoP*$AM234,IF(AND($E234="CLOSED",$AA234&gt;0),$AA234*_SoL*$AM234,0)),0)</f>
        <v>0</v>
      </c>
      <c r="AO234" s="214" t="n">
        <f aca="false">IFERROR(IF($AA234&lt;0,$AA234*_SoL,0),0)</f>
        <v>0</v>
      </c>
      <c r="AP234" s="215" t="n">
        <f aca="false">AK234+AN234</f>
        <v>0</v>
      </c>
      <c r="AQ234" s="215" t="n">
        <f aca="false">AC234-AO234</f>
        <v>0</v>
      </c>
      <c r="AR234" s="215" t="n">
        <f aca="false">AP234-AQ234</f>
        <v>0</v>
      </c>
      <c r="AS234" s="215" t="n">
        <f aca="false">IF($AR234&gt;=0,$AR234,0)</f>
        <v>0</v>
      </c>
      <c r="AT234" s="215" t="n">
        <f aca="false">IF($AR234&lt;=0,-$AR234,0)</f>
        <v>-0</v>
      </c>
      <c r="AU234" s="214" t="n">
        <f aca="false">IF((R234-AC234)&lt;0,0,R234-AC234)</f>
        <v>0</v>
      </c>
      <c r="AV234" s="214" t="n">
        <f aca="false">IF(AM234&gt;1,0,R234-AM234*R234)</f>
        <v>0</v>
      </c>
      <c r="AW234" s="216"/>
    </row>
    <row r="235" customFormat="false" ht="24.75" hidden="false" customHeight="true" outlineLevel="0" collapsed="false">
      <c r="A235" s="166"/>
      <c r="B235" s="208" t="n">
        <f aca="false">B234+1</f>
        <v>228</v>
      </c>
      <c r="C235" s="166"/>
      <c r="D235" s="209" t="n">
        <f aca="false">INDEX(_Rge_Projectdata_3rd,$B235,MATCH("Project-ID",_Rge_Headline_Projectdata,0))</f>
        <v>0</v>
      </c>
      <c r="E235" s="210" t="str">
        <f aca="false" t="array" ref="E235:E235">INDEX(_Rge_Data_3rd_CY,$B235,E$1)</f>
        <v>Open</v>
      </c>
      <c r="F235" s="199" t="n">
        <f aca="false">INDEX(_Rge_Data_3rd_CY,$B235,F$1)</f>
        <v>0</v>
      </c>
      <c r="G235" s="199" t="n">
        <f aca="false" t="array" ref="G235:G235">INDEX(_Rge_Data_3rd_CY,$B235,G$1)</f>
        <v>0</v>
      </c>
      <c r="H235" s="199" t="n">
        <f aca="false" t="array" ref="H235:H235">INDEX(_Rge_Data_3rd_CY,$B235,H$1)</f>
        <v>0</v>
      </c>
      <c r="I235" s="199" t="n">
        <f aca="false" t="array" ref="I235:I235">INDEX(_Rge_Data_3rd_CY,$B235,I$1)</f>
        <v>0</v>
      </c>
      <c r="J235" s="199" t="n">
        <f aca="false" t="array" ref="J235:J235">INDEX(_Rge_Data_3rd_CY,$B235,J$1)</f>
        <v>0</v>
      </c>
      <c r="K235" s="199" t="n">
        <f aca="false" t="array" ref="K235:K235">INDEX(_Rge_Data_3rd_CY,$B235,K$1)</f>
        <v>0</v>
      </c>
      <c r="L235" s="199" t="n">
        <f aca="false">INDEX(_Rge_Data_3rd_CY,$B235,L$1)</f>
        <v>0</v>
      </c>
      <c r="M235" s="199" t="n">
        <f aca="false" t="array" ref="M235:M235">INDEX(_Rge_Data_3rd_CY,$B235,M$1)</f>
        <v>0</v>
      </c>
      <c r="N235" s="199" t="n">
        <f aca="false" t="array" ref="N235:N235">INDEX(_Rge_Data_3rd_CY,$B235,N$1)</f>
        <v>0</v>
      </c>
      <c r="O235" s="199" t="n">
        <f aca="false">F235-N235</f>
        <v>0</v>
      </c>
      <c r="P235" s="200" t="n">
        <f aca="false">IFERROR(O235/F235,0)</f>
        <v>0</v>
      </c>
      <c r="Q235" s="211" t="str">
        <f aca="false">IF(AND(F235&lt;&gt;0,R235=0),"N","Y")</f>
        <v>Y</v>
      </c>
      <c r="R235" s="202" t="n">
        <f aca="false">INDEX(_Rge_Data_3rd_CY,$B235,R$1)</f>
        <v>0</v>
      </c>
      <c r="S235" s="202" t="n">
        <f aca="false" t="array" ref="S235:S235">INDEX(_Rge_Data_3rd_CY,$B235,S$1)</f>
        <v>0</v>
      </c>
      <c r="T235" s="202" t="n">
        <f aca="false" t="array" ref="T235:T235">INDEX(_Rge_Data_3rd_CY,$B235,T$1)</f>
        <v>0</v>
      </c>
      <c r="U235" s="202" t="n">
        <f aca="false" t="array" ref="U235:U235">INDEX(_Rge_Data_3rd_CY,$B235,U$1)</f>
        <v>0</v>
      </c>
      <c r="V235" s="202" t="n">
        <f aca="false" t="array" ref="V235:V235">INDEX(_Rge_Data_3rd_CY,$B235,V$1)</f>
        <v>0</v>
      </c>
      <c r="W235" s="202" t="n">
        <f aca="false" t="array" ref="W235:W235">INDEX(_Rge_Data_3rd_CY,$B235,W$1)</f>
        <v>0</v>
      </c>
      <c r="X235" s="202" t="n">
        <f aca="false">INDEX(_Rge_Data_3rd_CY,$B235,X$1)</f>
        <v>0</v>
      </c>
      <c r="Y235" s="202" t="n">
        <f aca="false" t="array" ref="Y235:Y235">INDEX(_Rge_Data_3rd_CY,$B235,Y$1)</f>
        <v>0</v>
      </c>
      <c r="Z235" s="202" t="n">
        <f aca="false" t="array" ref="Z235:Z235">INDEX(_Rge_Data_3rd_CY,$B235,Z$1)</f>
        <v>0</v>
      </c>
      <c r="AA235" s="202" t="n">
        <f aca="false">R235-Z235</f>
        <v>0</v>
      </c>
      <c r="AB235" s="203" t="n">
        <f aca="false">IFERROR(AA235/R235,)</f>
        <v>0</v>
      </c>
      <c r="AC235" s="212" t="n">
        <f aca="false">INDEX(_Rge_Data_3rd_CY,$B235,AC$1)</f>
        <v>0</v>
      </c>
      <c r="AD235" s="212" t="n">
        <f aca="false" t="array" ref="AD235:AD235">INDEX(_Rge_Data_3rd_CY,$B235,AD$1)</f>
        <v>0</v>
      </c>
      <c r="AE235" s="212" t="n">
        <f aca="false" t="array" ref="AE235:AE235">INDEX(_Rge_Data_3rd_CY,$B235,AE$1)</f>
        <v>0</v>
      </c>
      <c r="AF235" s="212" t="n">
        <f aca="false" t="array" ref="AF235:AF235">INDEX(_Rge_Data_3rd_CY,$B235,AF$1)</f>
        <v>0</v>
      </c>
      <c r="AG235" s="212" t="n">
        <f aca="false" t="array" ref="AG235:AG235">INDEX(_Rge_Data_3rd_CY,$B235,AG$1)</f>
        <v>0</v>
      </c>
      <c r="AH235" s="212" t="n">
        <f aca="false" t="array" ref="AH235:AH235">INDEX(_Rge_Data_3rd_CY,$B235,AH$1)</f>
        <v>0</v>
      </c>
      <c r="AI235" s="212" t="n">
        <f aca="false">INDEX(_Rge_Data_3rd_CY,$B235,AI$1)</f>
        <v>0</v>
      </c>
      <c r="AJ235" s="212" t="n">
        <f aca="false" t="array" ref="AJ235:AJ235">INDEX(_Rge_Data_3rd_CY,$B235,AJ$1)</f>
        <v>0</v>
      </c>
      <c r="AK235" s="212" t="n">
        <f aca="false" t="array" ref="AK235:AK235">INDEX(_Rge_Data_3rd_CY,$B235,AK$1)</f>
        <v>0</v>
      </c>
      <c r="AL235" s="212" t="n">
        <f aca="false">AK235+AN235+AO235</f>
        <v>0</v>
      </c>
      <c r="AM235" s="213" t="n">
        <f aca="false">IFERROR(AK235/Z235,0)</f>
        <v>0</v>
      </c>
      <c r="AN235" s="214" t="n">
        <f aca="false">IFERROR(IF(AND($E235="OPEN",$AA235&gt;0),$AA235*_SoP*$AM235,IF(AND($E235="CLOSED",$AA235&gt;0),$AA235*_SoL*$AM235,0)),0)</f>
        <v>0</v>
      </c>
      <c r="AO235" s="214" t="n">
        <f aca="false">IFERROR(IF($AA235&lt;0,$AA235*_SoL,0),0)</f>
        <v>0</v>
      </c>
      <c r="AP235" s="215" t="n">
        <f aca="false">AK235+AN235</f>
        <v>0</v>
      </c>
      <c r="AQ235" s="215" t="n">
        <f aca="false">AC235-AO235</f>
        <v>0</v>
      </c>
      <c r="AR235" s="215" t="n">
        <f aca="false">AP235-AQ235</f>
        <v>0</v>
      </c>
      <c r="AS235" s="215" t="n">
        <f aca="false">IF($AR235&gt;=0,$AR235,0)</f>
        <v>0</v>
      </c>
      <c r="AT235" s="215" t="n">
        <f aca="false">IF($AR235&lt;=0,-$AR235,0)</f>
        <v>-0</v>
      </c>
      <c r="AU235" s="214" t="n">
        <f aca="false">IF((R235-AC235)&lt;0,0,R235-AC235)</f>
        <v>0</v>
      </c>
      <c r="AV235" s="214" t="n">
        <f aca="false">IF(AM235&gt;1,0,R235-AM235*R235)</f>
        <v>0</v>
      </c>
      <c r="AW235" s="216"/>
    </row>
    <row r="236" customFormat="false" ht="24.75" hidden="false" customHeight="true" outlineLevel="0" collapsed="false">
      <c r="A236" s="166"/>
      <c r="B236" s="208" t="n">
        <f aca="false">B235+1</f>
        <v>229</v>
      </c>
      <c r="C236" s="166"/>
      <c r="D236" s="209" t="n">
        <f aca="false">INDEX(_Rge_Projectdata_3rd,$B236,MATCH("Project-ID",_Rge_Headline_Projectdata,0))</f>
        <v>0</v>
      </c>
      <c r="E236" s="210" t="str">
        <f aca="false" t="array" ref="E236:E236">INDEX(_Rge_Data_3rd_CY,$B236,E$1)</f>
        <v>Open</v>
      </c>
      <c r="F236" s="199" t="n">
        <f aca="false">INDEX(_Rge_Data_3rd_CY,$B236,F$1)</f>
        <v>0</v>
      </c>
      <c r="G236" s="199" t="n">
        <f aca="false" t="array" ref="G236:G236">INDEX(_Rge_Data_3rd_CY,$B236,G$1)</f>
        <v>0</v>
      </c>
      <c r="H236" s="199" t="n">
        <f aca="false" t="array" ref="H236:H236">INDEX(_Rge_Data_3rd_CY,$B236,H$1)</f>
        <v>0</v>
      </c>
      <c r="I236" s="199" t="n">
        <f aca="false" t="array" ref="I236:I236">INDEX(_Rge_Data_3rd_CY,$B236,I$1)</f>
        <v>0</v>
      </c>
      <c r="J236" s="199" t="n">
        <f aca="false" t="array" ref="J236:J236">INDEX(_Rge_Data_3rd_CY,$B236,J$1)</f>
        <v>0</v>
      </c>
      <c r="K236" s="199" t="n">
        <f aca="false" t="array" ref="K236:K236">INDEX(_Rge_Data_3rd_CY,$B236,K$1)</f>
        <v>0</v>
      </c>
      <c r="L236" s="199" t="n">
        <f aca="false">INDEX(_Rge_Data_3rd_CY,$B236,L$1)</f>
        <v>0</v>
      </c>
      <c r="M236" s="199" t="n">
        <f aca="false" t="array" ref="M236:M236">INDEX(_Rge_Data_3rd_CY,$B236,M$1)</f>
        <v>0</v>
      </c>
      <c r="N236" s="199" t="n">
        <f aca="false" t="array" ref="N236:N236">INDEX(_Rge_Data_3rd_CY,$B236,N$1)</f>
        <v>0</v>
      </c>
      <c r="O236" s="199" t="n">
        <f aca="false">F236-N236</f>
        <v>0</v>
      </c>
      <c r="P236" s="200" t="n">
        <f aca="false">IFERROR(O236/F236,0)</f>
        <v>0</v>
      </c>
      <c r="Q236" s="211" t="str">
        <f aca="false">IF(AND(F236&lt;&gt;0,R236=0),"N","Y")</f>
        <v>Y</v>
      </c>
      <c r="R236" s="202" t="n">
        <f aca="false">INDEX(_Rge_Data_3rd_CY,$B236,R$1)</f>
        <v>0</v>
      </c>
      <c r="S236" s="202" t="n">
        <f aca="false" t="array" ref="S236:S236">INDEX(_Rge_Data_3rd_CY,$B236,S$1)</f>
        <v>0</v>
      </c>
      <c r="T236" s="202" t="n">
        <f aca="false" t="array" ref="T236:T236">INDEX(_Rge_Data_3rd_CY,$B236,T$1)</f>
        <v>0</v>
      </c>
      <c r="U236" s="202" t="n">
        <f aca="false" t="array" ref="U236:U236">INDEX(_Rge_Data_3rd_CY,$B236,U$1)</f>
        <v>0</v>
      </c>
      <c r="V236" s="202" t="n">
        <f aca="false" t="array" ref="V236:V236">INDEX(_Rge_Data_3rd_CY,$B236,V$1)</f>
        <v>0</v>
      </c>
      <c r="W236" s="202" t="n">
        <f aca="false" t="array" ref="W236:W236">INDEX(_Rge_Data_3rd_CY,$B236,W$1)</f>
        <v>0</v>
      </c>
      <c r="X236" s="202" t="n">
        <f aca="false">INDEX(_Rge_Data_3rd_CY,$B236,X$1)</f>
        <v>0</v>
      </c>
      <c r="Y236" s="202" t="n">
        <f aca="false" t="array" ref="Y236:Y236">INDEX(_Rge_Data_3rd_CY,$B236,Y$1)</f>
        <v>0</v>
      </c>
      <c r="Z236" s="202" t="n">
        <f aca="false" t="array" ref="Z236:Z236">INDEX(_Rge_Data_3rd_CY,$B236,Z$1)</f>
        <v>0</v>
      </c>
      <c r="AA236" s="202" t="n">
        <f aca="false">R236-Z236</f>
        <v>0</v>
      </c>
      <c r="AB236" s="203" t="n">
        <f aca="false">IFERROR(AA236/R236,)</f>
        <v>0</v>
      </c>
      <c r="AC236" s="212" t="n">
        <f aca="false">INDEX(_Rge_Data_3rd_CY,$B236,AC$1)</f>
        <v>0</v>
      </c>
      <c r="AD236" s="212" t="n">
        <f aca="false" t="array" ref="AD236:AD236">INDEX(_Rge_Data_3rd_CY,$B236,AD$1)</f>
        <v>0</v>
      </c>
      <c r="AE236" s="212" t="n">
        <f aca="false" t="array" ref="AE236:AE236">INDEX(_Rge_Data_3rd_CY,$B236,AE$1)</f>
        <v>0</v>
      </c>
      <c r="AF236" s="212" t="n">
        <f aca="false" t="array" ref="AF236:AF236">INDEX(_Rge_Data_3rd_CY,$B236,AF$1)</f>
        <v>0</v>
      </c>
      <c r="AG236" s="212" t="n">
        <f aca="false" t="array" ref="AG236:AG236">INDEX(_Rge_Data_3rd_CY,$B236,AG$1)</f>
        <v>0</v>
      </c>
      <c r="AH236" s="212" t="n">
        <f aca="false" t="array" ref="AH236:AH236">INDEX(_Rge_Data_3rd_CY,$B236,AH$1)</f>
        <v>0</v>
      </c>
      <c r="AI236" s="212" t="n">
        <f aca="false">INDEX(_Rge_Data_3rd_CY,$B236,AI$1)</f>
        <v>0</v>
      </c>
      <c r="AJ236" s="212" t="n">
        <f aca="false" t="array" ref="AJ236:AJ236">INDEX(_Rge_Data_3rd_CY,$B236,AJ$1)</f>
        <v>0</v>
      </c>
      <c r="AK236" s="212" t="n">
        <f aca="false" t="array" ref="AK236:AK236">INDEX(_Rge_Data_3rd_CY,$B236,AK$1)</f>
        <v>0</v>
      </c>
      <c r="AL236" s="212" t="n">
        <f aca="false">AK236+AN236+AO236</f>
        <v>0</v>
      </c>
      <c r="AM236" s="213" t="n">
        <f aca="false">IFERROR(AK236/Z236,0)</f>
        <v>0</v>
      </c>
      <c r="AN236" s="214" t="n">
        <f aca="false">IFERROR(IF(AND($E236="OPEN",$AA236&gt;0),$AA236*_SoP*$AM236,IF(AND($E236="CLOSED",$AA236&gt;0),$AA236*_SoL*$AM236,0)),0)</f>
        <v>0</v>
      </c>
      <c r="AO236" s="214" t="n">
        <f aca="false">IFERROR(IF($AA236&lt;0,$AA236*_SoL,0),0)</f>
        <v>0</v>
      </c>
      <c r="AP236" s="215" t="n">
        <f aca="false">AK236+AN236</f>
        <v>0</v>
      </c>
      <c r="AQ236" s="215" t="n">
        <f aca="false">AC236-AO236</f>
        <v>0</v>
      </c>
      <c r="AR236" s="215" t="n">
        <f aca="false">AP236-AQ236</f>
        <v>0</v>
      </c>
      <c r="AS236" s="215" t="n">
        <f aca="false">IF($AR236&gt;=0,$AR236,0)</f>
        <v>0</v>
      </c>
      <c r="AT236" s="215" t="n">
        <f aca="false">IF($AR236&lt;=0,-$AR236,0)</f>
        <v>-0</v>
      </c>
      <c r="AU236" s="214" t="n">
        <f aca="false">IF((R236-AC236)&lt;0,0,R236-AC236)</f>
        <v>0</v>
      </c>
      <c r="AV236" s="214" t="n">
        <f aca="false">IF(AM236&gt;1,0,R236-AM236*R236)</f>
        <v>0</v>
      </c>
      <c r="AW236" s="216"/>
    </row>
    <row r="237" customFormat="false" ht="24.75" hidden="false" customHeight="true" outlineLevel="0" collapsed="false">
      <c r="A237" s="166"/>
      <c r="B237" s="208" t="n">
        <f aca="false">B236+1</f>
        <v>230</v>
      </c>
      <c r="C237" s="166"/>
      <c r="D237" s="209" t="n">
        <f aca="false">INDEX(_Rge_Projectdata_3rd,$B237,MATCH("Project-ID",_Rge_Headline_Projectdata,0))</f>
        <v>0</v>
      </c>
      <c r="E237" s="210" t="str">
        <f aca="false" t="array" ref="E237:E237">INDEX(_Rge_Data_3rd_CY,$B237,E$1)</f>
        <v>Open</v>
      </c>
      <c r="F237" s="199" t="n">
        <f aca="false">INDEX(_Rge_Data_3rd_CY,$B237,F$1)</f>
        <v>0</v>
      </c>
      <c r="G237" s="199" t="n">
        <f aca="false" t="array" ref="G237:G237">INDEX(_Rge_Data_3rd_CY,$B237,G$1)</f>
        <v>0</v>
      </c>
      <c r="H237" s="199" t="n">
        <f aca="false" t="array" ref="H237:H237">INDEX(_Rge_Data_3rd_CY,$B237,H$1)</f>
        <v>0</v>
      </c>
      <c r="I237" s="199" t="n">
        <f aca="false" t="array" ref="I237:I237">INDEX(_Rge_Data_3rd_CY,$B237,I$1)</f>
        <v>0</v>
      </c>
      <c r="J237" s="199" t="n">
        <f aca="false" t="array" ref="J237:J237">INDEX(_Rge_Data_3rd_CY,$B237,J$1)</f>
        <v>0</v>
      </c>
      <c r="K237" s="199" t="n">
        <f aca="false" t="array" ref="K237:K237">INDEX(_Rge_Data_3rd_CY,$B237,K$1)</f>
        <v>0</v>
      </c>
      <c r="L237" s="199" t="n">
        <f aca="false">INDEX(_Rge_Data_3rd_CY,$B237,L$1)</f>
        <v>0</v>
      </c>
      <c r="M237" s="199" t="n">
        <f aca="false" t="array" ref="M237:M237">INDEX(_Rge_Data_3rd_CY,$B237,M$1)</f>
        <v>0</v>
      </c>
      <c r="N237" s="199" t="n">
        <f aca="false" t="array" ref="N237:N237">INDEX(_Rge_Data_3rd_CY,$B237,N$1)</f>
        <v>0</v>
      </c>
      <c r="O237" s="199" t="n">
        <f aca="false">F237-N237</f>
        <v>0</v>
      </c>
      <c r="P237" s="200" t="n">
        <f aca="false">IFERROR(O237/F237,0)</f>
        <v>0</v>
      </c>
      <c r="Q237" s="211" t="str">
        <f aca="false">IF(AND(F237&lt;&gt;0,R237=0),"N","Y")</f>
        <v>Y</v>
      </c>
      <c r="R237" s="202" t="n">
        <f aca="false">INDEX(_Rge_Data_3rd_CY,$B237,R$1)</f>
        <v>0</v>
      </c>
      <c r="S237" s="202" t="n">
        <f aca="false" t="array" ref="S237:S237">INDEX(_Rge_Data_3rd_CY,$B237,S$1)</f>
        <v>0</v>
      </c>
      <c r="T237" s="202" t="n">
        <f aca="false" t="array" ref="T237:T237">INDEX(_Rge_Data_3rd_CY,$B237,T$1)</f>
        <v>0</v>
      </c>
      <c r="U237" s="202" t="n">
        <f aca="false" t="array" ref="U237:U237">INDEX(_Rge_Data_3rd_CY,$B237,U$1)</f>
        <v>0</v>
      </c>
      <c r="V237" s="202" t="n">
        <f aca="false" t="array" ref="V237:V237">INDEX(_Rge_Data_3rd_CY,$B237,V$1)</f>
        <v>0</v>
      </c>
      <c r="W237" s="202" t="n">
        <f aca="false" t="array" ref="W237:W237">INDEX(_Rge_Data_3rd_CY,$B237,W$1)</f>
        <v>0</v>
      </c>
      <c r="X237" s="202" t="n">
        <f aca="false">INDEX(_Rge_Data_3rd_CY,$B237,X$1)</f>
        <v>0</v>
      </c>
      <c r="Y237" s="202" t="n">
        <f aca="false" t="array" ref="Y237:Y237">INDEX(_Rge_Data_3rd_CY,$B237,Y$1)</f>
        <v>0</v>
      </c>
      <c r="Z237" s="202" t="n">
        <f aca="false" t="array" ref="Z237:Z237">INDEX(_Rge_Data_3rd_CY,$B237,Z$1)</f>
        <v>0</v>
      </c>
      <c r="AA237" s="202" t="n">
        <f aca="false">R237-Z237</f>
        <v>0</v>
      </c>
      <c r="AB237" s="203" t="n">
        <f aca="false">IFERROR(AA237/R237,)</f>
        <v>0</v>
      </c>
      <c r="AC237" s="212" t="n">
        <f aca="false">INDEX(_Rge_Data_3rd_CY,$B237,AC$1)</f>
        <v>0</v>
      </c>
      <c r="AD237" s="212" t="n">
        <f aca="false" t="array" ref="AD237:AD237">INDEX(_Rge_Data_3rd_CY,$B237,AD$1)</f>
        <v>0</v>
      </c>
      <c r="AE237" s="212" t="n">
        <f aca="false" t="array" ref="AE237:AE237">INDEX(_Rge_Data_3rd_CY,$B237,AE$1)</f>
        <v>0</v>
      </c>
      <c r="AF237" s="212" t="n">
        <f aca="false" t="array" ref="AF237:AF237">INDEX(_Rge_Data_3rd_CY,$B237,AF$1)</f>
        <v>0</v>
      </c>
      <c r="AG237" s="212" t="n">
        <f aca="false" t="array" ref="AG237:AG237">INDEX(_Rge_Data_3rd_CY,$B237,AG$1)</f>
        <v>0</v>
      </c>
      <c r="AH237" s="212" t="n">
        <f aca="false" t="array" ref="AH237:AH237">INDEX(_Rge_Data_3rd_CY,$B237,AH$1)</f>
        <v>0</v>
      </c>
      <c r="AI237" s="212" t="n">
        <f aca="false">INDEX(_Rge_Data_3rd_CY,$B237,AI$1)</f>
        <v>0</v>
      </c>
      <c r="AJ237" s="212" t="n">
        <f aca="false" t="array" ref="AJ237:AJ237">INDEX(_Rge_Data_3rd_CY,$B237,AJ$1)</f>
        <v>0</v>
      </c>
      <c r="AK237" s="212" t="n">
        <f aca="false" t="array" ref="AK237:AK237">INDEX(_Rge_Data_3rd_CY,$B237,AK$1)</f>
        <v>0</v>
      </c>
      <c r="AL237" s="212" t="n">
        <f aca="false">AK237+AN237+AO237</f>
        <v>0</v>
      </c>
      <c r="AM237" s="213" t="n">
        <f aca="false">IFERROR(AK237/Z237,0)</f>
        <v>0</v>
      </c>
      <c r="AN237" s="214" t="n">
        <f aca="false">IFERROR(IF(AND($E237="OPEN",$AA237&gt;0),$AA237*_SoP*$AM237,IF(AND($E237="CLOSED",$AA237&gt;0),$AA237*_SoL*$AM237,0)),0)</f>
        <v>0</v>
      </c>
      <c r="AO237" s="214" t="n">
        <f aca="false">IFERROR(IF($AA237&lt;0,$AA237*_SoL,0),0)</f>
        <v>0</v>
      </c>
      <c r="AP237" s="215" t="n">
        <f aca="false">AK237+AN237</f>
        <v>0</v>
      </c>
      <c r="AQ237" s="215" t="n">
        <f aca="false">AC237-AO237</f>
        <v>0</v>
      </c>
      <c r="AR237" s="215" t="n">
        <f aca="false">AP237-AQ237</f>
        <v>0</v>
      </c>
      <c r="AS237" s="215" t="n">
        <f aca="false">IF($AR237&gt;=0,$AR237,0)</f>
        <v>0</v>
      </c>
      <c r="AT237" s="215" t="n">
        <f aca="false">IF($AR237&lt;=0,-$AR237,0)</f>
        <v>-0</v>
      </c>
      <c r="AU237" s="214" t="n">
        <f aca="false">IF((R237-AC237)&lt;0,0,R237-AC237)</f>
        <v>0</v>
      </c>
      <c r="AV237" s="214" t="n">
        <f aca="false">IF(AM237&gt;1,0,R237-AM237*R237)</f>
        <v>0</v>
      </c>
      <c r="AW237" s="216"/>
    </row>
    <row r="238" customFormat="false" ht="24.75" hidden="false" customHeight="true" outlineLevel="0" collapsed="false">
      <c r="A238" s="166"/>
      <c r="B238" s="208" t="n">
        <f aca="false">B237+1</f>
        <v>231</v>
      </c>
      <c r="C238" s="166"/>
      <c r="D238" s="209" t="n">
        <f aca="false">INDEX(_Rge_Projectdata_3rd,$B238,MATCH("Project-ID",_Rge_Headline_Projectdata,0))</f>
        <v>0</v>
      </c>
      <c r="E238" s="210" t="str">
        <f aca="false" t="array" ref="E238:E238">INDEX(_Rge_Data_3rd_CY,$B238,E$1)</f>
        <v>Open</v>
      </c>
      <c r="F238" s="199" t="n">
        <f aca="false">INDEX(_Rge_Data_3rd_CY,$B238,F$1)</f>
        <v>0</v>
      </c>
      <c r="G238" s="199" t="n">
        <f aca="false" t="array" ref="G238:G238">INDEX(_Rge_Data_3rd_CY,$B238,G$1)</f>
        <v>0</v>
      </c>
      <c r="H238" s="199" t="n">
        <f aca="false" t="array" ref="H238:H238">INDEX(_Rge_Data_3rd_CY,$B238,H$1)</f>
        <v>0</v>
      </c>
      <c r="I238" s="199" t="n">
        <f aca="false" t="array" ref="I238:I238">INDEX(_Rge_Data_3rd_CY,$B238,I$1)</f>
        <v>0</v>
      </c>
      <c r="J238" s="199" t="n">
        <f aca="false" t="array" ref="J238:J238">INDEX(_Rge_Data_3rd_CY,$B238,J$1)</f>
        <v>0</v>
      </c>
      <c r="K238" s="199" t="n">
        <f aca="false" t="array" ref="K238:K238">INDEX(_Rge_Data_3rd_CY,$B238,K$1)</f>
        <v>0</v>
      </c>
      <c r="L238" s="199" t="n">
        <f aca="false">INDEX(_Rge_Data_3rd_CY,$B238,L$1)</f>
        <v>0</v>
      </c>
      <c r="M238" s="199" t="n">
        <f aca="false" t="array" ref="M238:M238">INDEX(_Rge_Data_3rd_CY,$B238,M$1)</f>
        <v>0</v>
      </c>
      <c r="N238" s="199" t="n">
        <f aca="false" t="array" ref="N238:N238">INDEX(_Rge_Data_3rd_CY,$B238,N$1)</f>
        <v>0</v>
      </c>
      <c r="O238" s="199" t="n">
        <f aca="false">F238-N238</f>
        <v>0</v>
      </c>
      <c r="P238" s="200" t="n">
        <f aca="false">IFERROR(O238/F238,0)</f>
        <v>0</v>
      </c>
      <c r="Q238" s="211" t="str">
        <f aca="false">IF(AND(F238&lt;&gt;0,R238=0),"N","Y")</f>
        <v>Y</v>
      </c>
      <c r="R238" s="202" t="n">
        <f aca="false">INDEX(_Rge_Data_3rd_CY,$B238,R$1)</f>
        <v>0</v>
      </c>
      <c r="S238" s="202" t="n">
        <f aca="false" t="array" ref="S238:S238">INDEX(_Rge_Data_3rd_CY,$B238,S$1)</f>
        <v>0</v>
      </c>
      <c r="T238" s="202" t="n">
        <f aca="false" t="array" ref="T238:T238">INDEX(_Rge_Data_3rd_CY,$B238,T$1)</f>
        <v>0</v>
      </c>
      <c r="U238" s="202" t="n">
        <f aca="false" t="array" ref="U238:U238">INDEX(_Rge_Data_3rd_CY,$B238,U$1)</f>
        <v>0</v>
      </c>
      <c r="V238" s="202" t="n">
        <f aca="false" t="array" ref="V238:V238">INDEX(_Rge_Data_3rd_CY,$B238,V$1)</f>
        <v>0</v>
      </c>
      <c r="W238" s="202" t="n">
        <f aca="false" t="array" ref="W238:W238">INDEX(_Rge_Data_3rd_CY,$B238,W$1)</f>
        <v>0</v>
      </c>
      <c r="X238" s="202" t="n">
        <f aca="false">INDEX(_Rge_Data_3rd_CY,$B238,X$1)</f>
        <v>0</v>
      </c>
      <c r="Y238" s="202" t="n">
        <f aca="false" t="array" ref="Y238:Y238">INDEX(_Rge_Data_3rd_CY,$B238,Y$1)</f>
        <v>0</v>
      </c>
      <c r="Z238" s="202" t="n">
        <f aca="false" t="array" ref="Z238:Z238">INDEX(_Rge_Data_3rd_CY,$B238,Z$1)</f>
        <v>0</v>
      </c>
      <c r="AA238" s="202" t="n">
        <f aca="false">R238-Z238</f>
        <v>0</v>
      </c>
      <c r="AB238" s="203" t="n">
        <f aca="false">IFERROR(AA238/R238,)</f>
        <v>0</v>
      </c>
      <c r="AC238" s="212" t="n">
        <f aca="false">INDEX(_Rge_Data_3rd_CY,$B238,AC$1)</f>
        <v>0</v>
      </c>
      <c r="AD238" s="212" t="n">
        <f aca="false" t="array" ref="AD238:AD238">INDEX(_Rge_Data_3rd_CY,$B238,AD$1)</f>
        <v>0</v>
      </c>
      <c r="AE238" s="212" t="n">
        <f aca="false" t="array" ref="AE238:AE238">INDEX(_Rge_Data_3rd_CY,$B238,AE$1)</f>
        <v>0</v>
      </c>
      <c r="AF238" s="212" t="n">
        <f aca="false" t="array" ref="AF238:AF238">INDEX(_Rge_Data_3rd_CY,$B238,AF$1)</f>
        <v>0</v>
      </c>
      <c r="AG238" s="212" t="n">
        <f aca="false" t="array" ref="AG238:AG238">INDEX(_Rge_Data_3rd_CY,$B238,AG$1)</f>
        <v>0</v>
      </c>
      <c r="AH238" s="212" t="n">
        <f aca="false" t="array" ref="AH238:AH238">INDEX(_Rge_Data_3rd_CY,$B238,AH$1)</f>
        <v>0</v>
      </c>
      <c r="AI238" s="212" t="n">
        <f aca="false">INDEX(_Rge_Data_3rd_CY,$B238,AI$1)</f>
        <v>0</v>
      </c>
      <c r="AJ238" s="212" t="n">
        <f aca="false" t="array" ref="AJ238:AJ238">INDEX(_Rge_Data_3rd_CY,$B238,AJ$1)</f>
        <v>0</v>
      </c>
      <c r="AK238" s="212" t="n">
        <f aca="false" t="array" ref="AK238:AK238">INDEX(_Rge_Data_3rd_CY,$B238,AK$1)</f>
        <v>0</v>
      </c>
      <c r="AL238" s="212" t="n">
        <f aca="false">AK238+AN238+AO238</f>
        <v>0</v>
      </c>
      <c r="AM238" s="213" t="n">
        <f aca="false">IFERROR(AK238/Z238,0)</f>
        <v>0</v>
      </c>
      <c r="AN238" s="214" t="n">
        <f aca="false">IFERROR(IF(AND($E238="OPEN",$AA238&gt;0),$AA238*_SoP*$AM238,IF(AND($E238="CLOSED",$AA238&gt;0),$AA238*_SoL*$AM238,0)),0)</f>
        <v>0</v>
      </c>
      <c r="AO238" s="214" t="n">
        <f aca="false">IFERROR(IF($AA238&lt;0,$AA238*_SoL,0),0)</f>
        <v>0</v>
      </c>
      <c r="AP238" s="215" t="n">
        <f aca="false">AK238+AN238</f>
        <v>0</v>
      </c>
      <c r="AQ238" s="215" t="n">
        <f aca="false">AC238-AO238</f>
        <v>0</v>
      </c>
      <c r="AR238" s="215" t="n">
        <f aca="false">AP238-AQ238</f>
        <v>0</v>
      </c>
      <c r="AS238" s="215" t="n">
        <f aca="false">IF($AR238&gt;=0,$AR238,0)</f>
        <v>0</v>
      </c>
      <c r="AT238" s="215" t="n">
        <f aca="false">IF($AR238&lt;=0,-$AR238,0)</f>
        <v>-0</v>
      </c>
      <c r="AU238" s="214" t="n">
        <f aca="false">IF((R238-AC238)&lt;0,0,R238-AC238)</f>
        <v>0</v>
      </c>
      <c r="AV238" s="214" t="n">
        <f aca="false">IF(AM238&gt;1,0,R238-AM238*R238)</f>
        <v>0</v>
      </c>
      <c r="AW238" s="216"/>
    </row>
    <row r="239" customFormat="false" ht="24.75" hidden="false" customHeight="true" outlineLevel="0" collapsed="false">
      <c r="A239" s="166"/>
      <c r="B239" s="208" t="n">
        <f aca="false">B238+1</f>
        <v>232</v>
      </c>
      <c r="C239" s="166"/>
      <c r="D239" s="209" t="n">
        <f aca="false">INDEX(_Rge_Projectdata_3rd,$B239,MATCH("Project-ID",_Rge_Headline_Projectdata,0))</f>
        <v>0</v>
      </c>
      <c r="E239" s="210" t="str">
        <f aca="false" t="array" ref="E239:E239">INDEX(_Rge_Data_3rd_CY,$B239,E$1)</f>
        <v>Open</v>
      </c>
      <c r="F239" s="199" t="n">
        <f aca="false">INDEX(_Rge_Data_3rd_CY,$B239,F$1)</f>
        <v>0</v>
      </c>
      <c r="G239" s="199" t="n">
        <f aca="false" t="array" ref="G239:G239">INDEX(_Rge_Data_3rd_CY,$B239,G$1)</f>
        <v>0</v>
      </c>
      <c r="H239" s="199" t="n">
        <f aca="false" t="array" ref="H239:H239">INDEX(_Rge_Data_3rd_CY,$B239,H$1)</f>
        <v>0</v>
      </c>
      <c r="I239" s="199" t="n">
        <f aca="false" t="array" ref="I239:I239">INDEX(_Rge_Data_3rd_CY,$B239,I$1)</f>
        <v>0</v>
      </c>
      <c r="J239" s="199" t="n">
        <f aca="false" t="array" ref="J239:J239">INDEX(_Rge_Data_3rd_CY,$B239,J$1)</f>
        <v>0</v>
      </c>
      <c r="K239" s="199" t="n">
        <f aca="false" t="array" ref="K239:K239">INDEX(_Rge_Data_3rd_CY,$B239,K$1)</f>
        <v>0</v>
      </c>
      <c r="L239" s="199" t="n">
        <f aca="false">INDEX(_Rge_Data_3rd_CY,$B239,L$1)</f>
        <v>0</v>
      </c>
      <c r="M239" s="199" t="n">
        <f aca="false" t="array" ref="M239:M239">INDEX(_Rge_Data_3rd_CY,$B239,M$1)</f>
        <v>0</v>
      </c>
      <c r="N239" s="199" t="n">
        <f aca="false" t="array" ref="N239:N239">INDEX(_Rge_Data_3rd_CY,$B239,N$1)</f>
        <v>0</v>
      </c>
      <c r="O239" s="199" t="n">
        <f aca="false">F239-N239</f>
        <v>0</v>
      </c>
      <c r="P239" s="200" t="n">
        <f aca="false">IFERROR(O239/F239,0)</f>
        <v>0</v>
      </c>
      <c r="Q239" s="211" t="str">
        <f aca="false">IF(AND(F239&lt;&gt;0,R239=0),"N","Y")</f>
        <v>Y</v>
      </c>
      <c r="R239" s="202" t="n">
        <f aca="false">INDEX(_Rge_Data_3rd_CY,$B239,R$1)</f>
        <v>0</v>
      </c>
      <c r="S239" s="202" t="n">
        <f aca="false" t="array" ref="S239:S239">INDEX(_Rge_Data_3rd_CY,$B239,S$1)</f>
        <v>0</v>
      </c>
      <c r="T239" s="202" t="n">
        <f aca="false" t="array" ref="T239:T239">INDEX(_Rge_Data_3rd_CY,$B239,T$1)</f>
        <v>0</v>
      </c>
      <c r="U239" s="202" t="n">
        <f aca="false" t="array" ref="U239:U239">INDEX(_Rge_Data_3rd_CY,$B239,U$1)</f>
        <v>0</v>
      </c>
      <c r="V239" s="202" t="n">
        <f aca="false" t="array" ref="V239:V239">INDEX(_Rge_Data_3rd_CY,$B239,V$1)</f>
        <v>0</v>
      </c>
      <c r="W239" s="202" t="n">
        <f aca="false" t="array" ref="W239:W239">INDEX(_Rge_Data_3rd_CY,$B239,W$1)</f>
        <v>0</v>
      </c>
      <c r="X239" s="202" t="n">
        <f aca="false">INDEX(_Rge_Data_3rd_CY,$B239,X$1)</f>
        <v>0</v>
      </c>
      <c r="Y239" s="202" t="n">
        <f aca="false" t="array" ref="Y239:Y239">INDEX(_Rge_Data_3rd_CY,$B239,Y$1)</f>
        <v>0</v>
      </c>
      <c r="Z239" s="202" t="n">
        <f aca="false" t="array" ref="Z239:Z239">INDEX(_Rge_Data_3rd_CY,$B239,Z$1)</f>
        <v>0</v>
      </c>
      <c r="AA239" s="202" t="n">
        <f aca="false">R239-Z239</f>
        <v>0</v>
      </c>
      <c r="AB239" s="203" t="n">
        <f aca="false">IFERROR(AA239/R239,)</f>
        <v>0</v>
      </c>
      <c r="AC239" s="212" t="n">
        <f aca="false">INDEX(_Rge_Data_3rd_CY,$B239,AC$1)</f>
        <v>0</v>
      </c>
      <c r="AD239" s="212" t="n">
        <f aca="false" t="array" ref="AD239:AD239">INDEX(_Rge_Data_3rd_CY,$B239,AD$1)</f>
        <v>0</v>
      </c>
      <c r="AE239" s="212" t="n">
        <f aca="false" t="array" ref="AE239:AE239">INDEX(_Rge_Data_3rd_CY,$B239,AE$1)</f>
        <v>0</v>
      </c>
      <c r="AF239" s="212" t="n">
        <f aca="false" t="array" ref="AF239:AF239">INDEX(_Rge_Data_3rd_CY,$B239,AF$1)</f>
        <v>0</v>
      </c>
      <c r="AG239" s="212" t="n">
        <f aca="false" t="array" ref="AG239:AG239">INDEX(_Rge_Data_3rd_CY,$B239,AG$1)</f>
        <v>0</v>
      </c>
      <c r="AH239" s="212" t="n">
        <f aca="false" t="array" ref="AH239:AH239">INDEX(_Rge_Data_3rd_CY,$B239,AH$1)</f>
        <v>0</v>
      </c>
      <c r="AI239" s="212" t="n">
        <f aca="false">INDEX(_Rge_Data_3rd_CY,$B239,AI$1)</f>
        <v>0</v>
      </c>
      <c r="AJ239" s="212" t="n">
        <f aca="false" t="array" ref="AJ239:AJ239">INDEX(_Rge_Data_3rd_CY,$B239,AJ$1)</f>
        <v>0</v>
      </c>
      <c r="AK239" s="212" t="n">
        <f aca="false" t="array" ref="AK239:AK239">INDEX(_Rge_Data_3rd_CY,$B239,AK$1)</f>
        <v>0</v>
      </c>
      <c r="AL239" s="212" t="n">
        <f aca="false">AK239+AN239+AO239</f>
        <v>0</v>
      </c>
      <c r="AM239" s="213" t="n">
        <f aca="false">IFERROR(AK239/Z239,0)</f>
        <v>0</v>
      </c>
      <c r="AN239" s="214" t="n">
        <f aca="false">IFERROR(IF(AND($E239="OPEN",$AA239&gt;0),$AA239*_SoP*$AM239,IF(AND($E239="CLOSED",$AA239&gt;0),$AA239*_SoL*$AM239,0)),0)</f>
        <v>0</v>
      </c>
      <c r="AO239" s="214" t="n">
        <f aca="false">IFERROR(IF($AA239&lt;0,$AA239*_SoL,0),0)</f>
        <v>0</v>
      </c>
      <c r="AP239" s="215" t="n">
        <f aca="false">AK239+AN239</f>
        <v>0</v>
      </c>
      <c r="AQ239" s="215" t="n">
        <f aca="false">AC239-AO239</f>
        <v>0</v>
      </c>
      <c r="AR239" s="215" t="n">
        <f aca="false">AP239-AQ239</f>
        <v>0</v>
      </c>
      <c r="AS239" s="215" t="n">
        <f aca="false">IF($AR239&gt;=0,$AR239,0)</f>
        <v>0</v>
      </c>
      <c r="AT239" s="215" t="n">
        <f aca="false">IF($AR239&lt;=0,-$AR239,0)</f>
        <v>-0</v>
      </c>
      <c r="AU239" s="214" t="n">
        <f aca="false">IF((R239-AC239)&lt;0,0,R239-AC239)</f>
        <v>0</v>
      </c>
      <c r="AV239" s="214" t="n">
        <f aca="false">IF(AM239&gt;1,0,R239-AM239*R239)</f>
        <v>0</v>
      </c>
      <c r="AW239" s="216"/>
    </row>
    <row r="240" customFormat="false" ht="24.75" hidden="false" customHeight="true" outlineLevel="0" collapsed="false">
      <c r="A240" s="166"/>
      <c r="B240" s="208" t="n">
        <f aca="false">B239+1</f>
        <v>233</v>
      </c>
      <c r="C240" s="166"/>
      <c r="D240" s="209" t="n">
        <f aca="false">INDEX(_Rge_Projectdata_3rd,$B240,MATCH("Project-ID",_Rge_Headline_Projectdata,0))</f>
        <v>0</v>
      </c>
      <c r="E240" s="210" t="str">
        <f aca="false" t="array" ref="E240:E240">INDEX(_Rge_Data_3rd_CY,$B240,E$1)</f>
        <v>Open</v>
      </c>
      <c r="F240" s="199" t="n">
        <f aca="false">INDEX(_Rge_Data_3rd_CY,$B240,F$1)</f>
        <v>0</v>
      </c>
      <c r="G240" s="199" t="n">
        <f aca="false" t="array" ref="G240:G240">INDEX(_Rge_Data_3rd_CY,$B240,G$1)</f>
        <v>0</v>
      </c>
      <c r="H240" s="199" t="n">
        <f aca="false" t="array" ref="H240:H240">INDEX(_Rge_Data_3rd_CY,$B240,H$1)</f>
        <v>0</v>
      </c>
      <c r="I240" s="199" t="n">
        <f aca="false" t="array" ref="I240:I240">INDEX(_Rge_Data_3rd_CY,$B240,I$1)</f>
        <v>0</v>
      </c>
      <c r="J240" s="199" t="n">
        <f aca="false" t="array" ref="J240:J240">INDEX(_Rge_Data_3rd_CY,$B240,J$1)</f>
        <v>0</v>
      </c>
      <c r="K240" s="199" t="n">
        <f aca="false" t="array" ref="K240:K240">INDEX(_Rge_Data_3rd_CY,$B240,K$1)</f>
        <v>0</v>
      </c>
      <c r="L240" s="199" t="n">
        <f aca="false">INDEX(_Rge_Data_3rd_CY,$B240,L$1)</f>
        <v>0</v>
      </c>
      <c r="M240" s="199" t="n">
        <f aca="false" t="array" ref="M240:M240">INDEX(_Rge_Data_3rd_CY,$B240,M$1)</f>
        <v>0</v>
      </c>
      <c r="N240" s="199" t="n">
        <f aca="false" t="array" ref="N240:N240">INDEX(_Rge_Data_3rd_CY,$B240,N$1)</f>
        <v>0</v>
      </c>
      <c r="O240" s="199" t="n">
        <f aca="false">F240-N240</f>
        <v>0</v>
      </c>
      <c r="P240" s="200" t="n">
        <f aca="false">IFERROR(O240/F240,0)</f>
        <v>0</v>
      </c>
      <c r="Q240" s="211" t="str">
        <f aca="false">IF(AND(F240&lt;&gt;0,R240=0),"N","Y")</f>
        <v>Y</v>
      </c>
      <c r="R240" s="202" t="n">
        <f aca="false">INDEX(_Rge_Data_3rd_CY,$B240,R$1)</f>
        <v>0</v>
      </c>
      <c r="S240" s="202" t="n">
        <f aca="false" t="array" ref="S240:S240">INDEX(_Rge_Data_3rd_CY,$B240,S$1)</f>
        <v>0</v>
      </c>
      <c r="T240" s="202" t="n">
        <f aca="false" t="array" ref="T240:T240">INDEX(_Rge_Data_3rd_CY,$B240,T$1)</f>
        <v>0</v>
      </c>
      <c r="U240" s="202" t="n">
        <f aca="false" t="array" ref="U240:U240">INDEX(_Rge_Data_3rd_CY,$B240,U$1)</f>
        <v>0</v>
      </c>
      <c r="V240" s="202" t="n">
        <f aca="false" t="array" ref="V240:V240">INDEX(_Rge_Data_3rd_CY,$B240,V$1)</f>
        <v>0</v>
      </c>
      <c r="W240" s="202" t="n">
        <f aca="false" t="array" ref="W240:W240">INDEX(_Rge_Data_3rd_CY,$B240,W$1)</f>
        <v>0</v>
      </c>
      <c r="X240" s="202" t="n">
        <f aca="false">INDEX(_Rge_Data_3rd_CY,$B240,X$1)</f>
        <v>0</v>
      </c>
      <c r="Y240" s="202" t="n">
        <f aca="false" t="array" ref="Y240:Y240">INDEX(_Rge_Data_3rd_CY,$B240,Y$1)</f>
        <v>0</v>
      </c>
      <c r="Z240" s="202" t="n">
        <f aca="false" t="array" ref="Z240:Z240">INDEX(_Rge_Data_3rd_CY,$B240,Z$1)</f>
        <v>0</v>
      </c>
      <c r="AA240" s="202" t="n">
        <f aca="false">R240-Z240</f>
        <v>0</v>
      </c>
      <c r="AB240" s="203" t="n">
        <f aca="false">IFERROR(AA240/R240,)</f>
        <v>0</v>
      </c>
      <c r="AC240" s="212" t="n">
        <f aca="false">INDEX(_Rge_Data_3rd_CY,$B240,AC$1)</f>
        <v>0</v>
      </c>
      <c r="AD240" s="212" t="n">
        <f aca="false" t="array" ref="AD240:AD240">INDEX(_Rge_Data_3rd_CY,$B240,AD$1)</f>
        <v>0</v>
      </c>
      <c r="AE240" s="212" t="n">
        <f aca="false" t="array" ref="AE240:AE240">INDEX(_Rge_Data_3rd_CY,$B240,AE$1)</f>
        <v>0</v>
      </c>
      <c r="AF240" s="212" t="n">
        <f aca="false" t="array" ref="AF240:AF240">INDEX(_Rge_Data_3rd_CY,$B240,AF$1)</f>
        <v>0</v>
      </c>
      <c r="AG240" s="212" t="n">
        <f aca="false" t="array" ref="AG240:AG240">INDEX(_Rge_Data_3rd_CY,$B240,AG$1)</f>
        <v>0</v>
      </c>
      <c r="AH240" s="212" t="n">
        <f aca="false" t="array" ref="AH240:AH240">INDEX(_Rge_Data_3rd_CY,$B240,AH$1)</f>
        <v>0</v>
      </c>
      <c r="AI240" s="212" t="n">
        <f aca="false">INDEX(_Rge_Data_3rd_CY,$B240,AI$1)</f>
        <v>0</v>
      </c>
      <c r="AJ240" s="212" t="n">
        <f aca="false" t="array" ref="AJ240:AJ240">INDEX(_Rge_Data_3rd_CY,$B240,AJ$1)</f>
        <v>0</v>
      </c>
      <c r="AK240" s="212" t="n">
        <f aca="false" t="array" ref="AK240:AK240">INDEX(_Rge_Data_3rd_CY,$B240,AK$1)</f>
        <v>0</v>
      </c>
      <c r="AL240" s="212" t="n">
        <f aca="false">AK240+AN240+AO240</f>
        <v>0</v>
      </c>
      <c r="AM240" s="213" t="n">
        <f aca="false">IFERROR(AK240/Z240,0)</f>
        <v>0</v>
      </c>
      <c r="AN240" s="214" t="n">
        <f aca="false">IFERROR(IF(AND($E240="OPEN",$AA240&gt;0),$AA240*_SoP*$AM240,IF(AND($E240="CLOSED",$AA240&gt;0),$AA240*_SoL*$AM240,0)),0)</f>
        <v>0</v>
      </c>
      <c r="AO240" s="214" t="n">
        <f aca="false">IFERROR(IF($AA240&lt;0,$AA240*_SoL,0),0)</f>
        <v>0</v>
      </c>
      <c r="AP240" s="215" t="n">
        <f aca="false">AK240+AN240</f>
        <v>0</v>
      </c>
      <c r="AQ240" s="215" t="n">
        <f aca="false">AC240-AO240</f>
        <v>0</v>
      </c>
      <c r="AR240" s="215" t="n">
        <f aca="false">AP240-AQ240</f>
        <v>0</v>
      </c>
      <c r="AS240" s="215" t="n">
        <f aca="false">IF($AR240&gt;=0,$AR240,0)</f>
        <v>0</v>
      </c>
      <c r="AT240" s="215" t="n">
        <f aca="false">IF($AR240&lt;=0,-$AR240,0)</f>
        <v>-0</v>
      </c>
      <c r="AU240" s="214" t="n">
        <f aca="false">IF((R240-AC240)&lt;0,0,R240-AC240)</f>
        <v>0</v>
      </c>
      <c r="AV240" s="214" t="n">
        <f aca="false">IF(AM240&gt;1,0,R240-AM240*R240)</f>
        <v>0</v>
      </c>
      <c r="AW240" s="216"/>
    </row>
    <row r="241" customFormat="false" ht="24.75" hidden="false" customHeight="true" outlineLevel="0" collapsed="false">
      <c r="A241" s="166"/>
      <c r="B241" s="208" t="n">
        <f aca="false">B240+1</f>
        <v>234</v>
      </c>
      <c r="C241" s="166"/>
      <c r="D241" s="209" t="n">
        <f aca="false">INDEX(_Rge_Projectdata_3rd,$B241,MATCH("Project-ID",_Rge_Headline_Projectdata,0))</f>
        <v>0</v>
      </c>
      <c r="E241" s="210" t="str">
        <f aca="false" t="array" ref="E241:E241">INDEX(_Rge_Data_3rd_CY,$B241,E$1)</f>
        <v>Open</v>
      </c>
      <c r="F241" s="199" t="n">
        <f aca="false">INDEX(_Rge_Data_3rd_CY,$B241,F$1)</f>
        <v>0</v>
      </c>
      <c r="G241" s="199" t="n">
        <f aca="false" t="array" ref="G241:G241">INDEX(_Rge_Data_3rd_CY,$B241,G$1)</f>
        <v>0</v>
      </c>
      <c r="H241" s="199" t="n">
        <f aca="false" t="array" ref="H241:H241">INDEX(_Rge_Data_3rd_CY,$B241,H$1)</f>
        <v>0</v>
      </c>
      <c r="I241" s="199" t="n">
        <f aca="false" t="array" ref="I241:I241">INDEX(_Rge_Data_3rd_CY,$B241,I$1)</f>
        <v>0</v>
      </c>
      <c r="J241" s="199" t="n">
        <f aca="false" t="array" ref="J241:J241">INDEX(_Rge_Data_3rd_CY,$B241,J$1)</f>
        <v>0</v>
      </c>
      <c r="K241" s="199" t="n">
        <f aca="false" t="array" ref="K241:K241">INDEX(_Rge_Data_3rd_CY,$B241,K$1)</f>
        <v>0</v>
      </c>
      <c r="L241" s="199" t="n">
        <f aca="false">INDEX(_Rge_Data_3rd_CY,$B241,L$1)</f>
        <v>0</v>
      </c>
      <c r="M241" s="199" t="n">
        <f aca="false" t="array" ref="M241:M241">INDEX(_Rge_Data_3rd_CY,$B241,M$1)</f>
        <v>0</v>
      </c>
      <c r="N241" s="199" t="n">
        <f aca="false" t="array" ref="N241:N241">INDEX(_Rge_Data_3rd_CY,$B241,N$1)</f>
        <v>0</v>
      </c>
      <c r="O241" s="199" t="n">
        <f aca="false">F241-N241</f>
        <v>0</v>
      </c>
      <c r="P241" s="200" t="n">
        <f aca="false">IFERROR(O241/F241,0)</f>
        <v>0</v>
      </c>
      <c r="Q241" s="211" t="str">
        <f aca="false">IF(AND(F241&lt;&gt;0,R241=0),"N","Y")</f>
        <v>Y</v>
      </c>
      <c r="R241" s="202" t="n">
        <f aca="false">INDEX(_Rge_Data_3rd_CY,$B241,R$1)</f>
        <v>0</v>
      </c>
      <c r="S241" s="202" t="n">
        <f aca="false" t="array" ref="S241:S241">INDEX(_Rge_Data_3rd_CY,$B241,S$1)</f>
        <v>0</v>
      </c>
      <c r="T241" s="202" t="n">
        <f aca="false" t="array" ref="T241:T241">INDEX(_Rge_Data_3rd_CY,$B241,T$1)</f>
        <v>0</v>
      </c>
      <c r="U241" s="202" t="n">
        <f aca="false" t="array" ref="U241:U241">INDEX(_Rge_Data_3rd_CY,$B241,U$1)</f>
        <v>0</v>
      </c>
      <c r="V241" s="202" t="n">
        <f aca="false" t="array" ref="V241:V241">INDEX(_Rge_Data_3rd_CY,$B241,V$1)</f>
        <v>0</v>
      </c>
      <c r="W241" s="202" t="n">
        <f aca="false" t="array" ref="W241:W241">INDEX(_Rge_Data_3rd_CY,$B241,W$1)</f>
        <v>0</v>
      </c>
      <c r="X241" s="202" t="n">
        <f aca="false">INDEX(_Rge_Data_3rd_CY,$B241,X$1)</f>
        <v>0</v>
      </c>
      <c r="Y241" s="202" t="n">
        <f aca="false" t="array" ref="Y241:Y241">INDEX(_Rge_Data_3rd_CY,$B241,Y$1)</f>
        <v>0</v>
      </c>
      <c r="Z241" s="202" t="n">
        <f aca="false" t="array" ref="Z241:Z241">INDEX(_Rge_Data_3rd_CY,$B241,Z$1)</f>
        <v>0</v>
      </c>
      <c r="AA241" s="202" t="n">
        <f aca="false">R241-Z241</f>
        <v>0</v>
      </c>
      <c r="AB241" s="203" t="n">
        <f aca="false">IFERROR(AA241/R241,)</f>
        <v>0</v>
      </c>
      <c r="AC241" s="212" t="n">
        <f aca="false">INDEX(_Rge_Data_3rd_CY,$B241,AC$1)</f>
        <v>0</v>
      </c>
      <c r="AD241" s="212" t="n">
        <f aca="false" t="array" ref="AD241:AD241">INDEX(_Rge_Data_3rd_CY,$B241,AD$1)</f>
        <v>0</v>
      </c>
      <c r="AE241" s="212" t="n">
        <f aca="false" t="array" ref="AE241:AE241">INDEX(_Rge_Data_3rd_CY,$B241,AE$1)</f>
        <v>0</v>
      </c>
      <c r="AF241" s="212" t="n">
        <f aca="false" t="array" ref="AF241:AF241">INDEX(_Rge_Data_3rd_CY,$B241,AF$1)</f>
        <v>0</v>
      </c>
      <c r="AG241" s="212" t="n">
        <f aca="false" t="array" ref="AG241:AG241">INDEX(_Rge_Data_3rd_CY,$B241,AG$1)</f>
        <v>0</v>
      </c>
      <c r="AH241" s="212" t="n">
        <f aca="false" t="array" ref="AH241:AH241">INDEX(_Rge_Data_3rd_CY,$B241,AH$1)</f>
        <v>0</v>
      </c>
      <c r="AI241" s="212" t="n">
        <f aca="false">INDEX(_Rge_Data_3rd_CY,$B241,AI$1)</f>
        <v>0</v>
      </c>
      <c r="AJ241" s="212" t="n">
        <f aca="false" t="array" ref="AJ241:AJ241">INDEX(_Rge_Data_3rd_CY,$B241,AJ$1)</f>
        <v>0</v>
      </c>
      <c r="AK241" s="212" t="n">
        <f aca="false" t="array" ref="AK241:AK241">INDEX(_Rge_Data_3rd_CY,$B241,AK$1)</f>
        <v>0</v>
      </c>
      <c r="AL241" s="212" t="n">
        <f aca="false">AK241+AN241+AO241</f>
        <v>0</v>
      </c>
      <c r="AM241" s="213" t="n">
        <f aca="false">IFERROR(AK241/Z241,0)</f>
        <v>0</v>
      </c>
      <c r="AN241" s="214" t="n">
        <f aca="false">IFERROR(IF(AND($E241="OPEN",$AA241&gt;0),$AA241*_SoP*$AM241,IF(AND($E241="CLOSED",$AA241&gt;0),$AA241*_SoL*$AM241,0)),0)</f>
        <v>0</v>
      </c>
      <c r="AO241" s="214" t="n">
        <f aca="false">IFERROR(IF($AA241&lt;0,$AA241*_SoL,0),0)</f>
        <v>0</v>
      </c>
      <c r="AP241" s="215" t="n">
        <f aca="false">AK241+AN241</f>
        <v>0</v>
      </c>
      <c r="AQ241" s="215" t="n">
        <f aca="false">AC241-AO241</f>
        <v>0</v>
      </c>
      <c r="AR241" s="215" t="n">
        <f aca="false">AP241-AQ241</f>
        <v>0</v>
      </c>
      <c r="AS241" s="215" t="n">
        <f aca="false">IF($AR241&gt;=0,$AR241,0)</f>
        <v>0</v>
      </c>
      <c r="AT241" s="215" t="n">
        <f aca="false">IF($AR241&lt;=0,-$AR241,0)</f>
        <v>-0</v>
      </c>
      <c r="AU241" s="214" t="n">
        <f aca="false">IF((R241-AC241)&lt;0,0,R241-AC241)</f>
        <v>0</v>
      </c>
      <c r="AV241" s="214" t="n">
        <f aca="false">IF(AM241&gt;1,0,R241-AM241*R241)</f>
        <v>0</v>
      </c>
      <c r="AW241" s="216"/>
    </row>
    <row r="242" customFormat="false" ht="24.75" hidden="false" customHeight="true" outlineLevel="0" collapsed="false">
      <c r="A242" s="166"/>
      <c r="B242" s="208" t="n">
        <f aca="false">B241+1</f>
        <v>235</v>
      </c>
      <c r="C242" s="166"/>
      <c r="D242" s="209" t="n">
        <f aca="false">INDEX(_Rge_Projectdata_3rd,$B242,MATCH("Project-ID",_Rge_Headline_Projectdata,0))</f>
        <v>0</v>
      </c>
      <c r="E242" s="210" t="str">
        <f aca="false" t="array" ref="E242:E242">INDEX(_Rge_Data_3rd_CY,$B242,E$1)</f>
        <v>Open</v>
      </c>
      <c r="F242" s="199" t="n">
        <f aca="false">INDEX(_Rge_Data_3rd_CY,$B242,F$1)</f>
        <v>0</v>
      </c>
      <c r="G242" s="199" t="n">
        <f aca="false" t="array" ref="G242:G242">INDEX(_Rge_Data_3rd_CY,$B242,G$1)</f>
        <v>0</v>
      </c>
      <c r="H242" s="199" t="n">
        <f aca="false" t="array" ref="H242:H242">INDEX(_Rge_Data_3rd_CY,$B242,H$1)</f>
        <v>0</v>
      </c>
      <c r="I242" s="199" t="n">
        <f aca="false" t="array" ref="I242:I242">INDEX(_Rge_Data_3rd_CY,$B242,I$1)</f>
        <v>0</v>
      </c>
      <c r="J242" s="199" t="n">
        <f aca="false" t="array" ref="J242:J242">INDEX(_Rge_Data_3rd_CY,$B242,J$1)</f>
        <v>0</v>
      </c>
      <c r="K242" s="199" t="n">
        <f aca="false" t="array" ref="K242:K242">INDEX(_Rge_Data_3rd_CY,$B242,K$1)</f>
        <v>0</v>
      </c>
      <c r="L242" s="199" t="n">
        <f aca="false">INDEX(_Rge_Data_3rd_CY,$B242,L$1)</f>
        <v>0</v>
      </c>
      <c r="M242" s="199" t="n">
        <f aca="false" t="array" ref="M242:M242">INDEX(_Rge_Data_3rd_CY,$B242,M$1)</f>
        <v>0</v>
      </c>
      <c r="N242" s="199" t="n">
        <f aca="false" t="array" ref="N242:N242">INDEX(_Rge_Data_3rd_CY,$B242,N$1)</f>
        <v>0</v>
      </c>
      <c r="O242" s="199" t="n">
        <f aca="false">F242-N242</f>
        <v>0</v>
      </c>
      <c r="P242" s="200" t="n">
        <f aca="false">IFERROR(O242/F242,0)</f>
        <v>0</v>
      </c>
      <c r="Q242" s="211" t="str">
        <f aca="false">IF(AND(F242&lt;&gt;0,R242=0),"N","Y")</f>
        <v>Y</v>
      </c>
      <c r="R242" s="202" t="n">
        <f aca="false">INDEX(_Rge_Data_3rd_CY,$B242,R$1)</f>
        <v>0</v>
      </c>
      <c r="S242" s="202" t="n">
        <f aca="false" t="array" ref="S242:S242">INDEX(_Rge_Data_3rd_CY,$B242,S$1)</f>
        <v>0</v>
      </c>
      <c r="T242" s="202" t="n">
        <f aca="false" t="array" ref="T242:T242">INDEX(_Rge_Data_3rd_CY,$B242,T$1)</f>
        <v>0</v>
      </c>
      <c r="U242" s="202" t="n">
        <f aca="false" t="array" ref="U242:U242">INDEX(_Rge_Data_3rd_CY,$B242,U$1)</f>
        <v>0</v>
      </c>
      <c r="V242" s="202" t="n">
        <f aca="false" t="array" ref="V242:V242">INDEX(_Rge_Data_3rd_CY,$B242,V$1)</f>
        <v>0</v>
      </c>
      <c r="W242" s="202" t="n">
        <f aca="false" t="array" ref="W242:W242">INDEX(_Rge_Data_3rd_CY,$B242,W$1)</f>
        <v>0</v>
      </c>
      <c r="X242" s="202" t="n">
        <f aca="false">INDEX(_Rge_Data_3rd_CY,$B242,X$1)</f>
        <v>0</v>
      </c>
      <c r="Y242" s="202" t="n">
        <f aca="false" t="array" ref="Y242:Y242">INDEX(_Rge_Data_3rd_CY,$B242,Y$1)</f>
        <v>0</v>
      </c>
      <c r="Z242" s="202" t="n">
        <f aca="false" t="array" ref="Z242:Z242">INDEX(_Rge_Data_3rd_CY,$B242,Z$1)</f>
        <v>0</v>
      </c>
      <c r="AA242" s="202" t="n">
        <f aca="false">R242-Z242</f>
        <v>0</v>
      </c>
      <c r="AB242" s="203" t="n">
        <f aca="false">IFERROR(AA242/R242,)</f>
        <v>0</v>
      </c>
      <c r="AC242" s="212" t="n">
        <f aca="false">INDEX(_Rge_Data_3rd_CY,$B242,AC$1)</f>
        <v>0</v>
      </c>
      <c r="AD242" s="212" t="n">
        <f aca="false" t="array" ref="AD242:AD242">INDEX(_Rge_Data_3rd_CY,$B242,AD$1)</f>
        <v>0</v>
      </c>
      <c r="AE242" s="212" t="n">
        <f aca="false" t="array" ref="AE242:AE242">INDEX(_Rge_Data_3rd_CY,$B242,AE$1)</f>
        <v>0</v>
      </c>
      <c r="AF242" s="212" t="n">
        <f aca="false" t="array" ref="AF242:AF242">INDEX(_Rge_Data_3rd_CY,$B242,AF$1)</f>
        <v>0</v>
      </c>
      <c r="AG242" s="212" t="n">
        <f aca="false" t="array" ref="AG242:AG242">INDEX(_Rge_Data_3rd_CY,$B242,AG$1)</f>
        <v>0</v>
      </c>
      <c r="AH242" s="212" t="n">
        <f aca="false" t="array" ref="AH242:AH242">INDEX(_Rge_Data_3rd_CY,$B242,AH$1)</f>
        <v>0</v>
      </c>
      <c r="AI242" s="212" t="n">
        <f aca="false">INDEX(_Rge_Data_3rd_CY,$B242,AI$1)</f>
        <v>0</v>
      </c>
      <c r="AJ242" s="212" t="n">
        <f aca="false" t="array" ref="AJ242:AJ242">INDEX(_Rge_Data_3rd_CY,$B242,AJ$1)</f>
        <v>0</v>
      </c>
      <c r="AK242" s="212" t="n">
        <f aca="false" t="array" ref="AK242:AK242">INDEX(_Rge_Data_3rd_CY,$B242,AK$1)</f>
        <v>0</v>
      </c>
      <c r="AL242" s="212" t="n">
        <f aca="false">AK242+AN242+AO242</f>
        <v>0</v>
      </c>
      <c r="AM242" s="213" t="n">
        <f aca="false">IFERROR(AK242/Z242,0)</f>
        <v>0</v>
      </c>
      <c r="AN242" s="214" t="n">
        <f aca="false">IFERROR(IF(AND($E242="OPEN",$AA242&gt;0),$AA242*_SoP*$AM242,IF(AND($E242="CLOSED",$AA242&gt;0),$AA242*_SoL*$AM242,0)),0)</f>
        <v>0</v>
      </c>
      <c r="AO242" s="214" t="n">
        <f aca="false">IFERROR(IF($AA242&lt;0,$AA242*_SoL,0),0)</f>
        <v>0</v>
      </c>
      <c r="AP242" s="215" t="n">
        <f aca="false">AK242+AN242</f>
        <v>0</v>
      </c>
      <c r="AQ242" s="215" t="n">
        <f aca="false">AC242-AO242</f>
        <v>0</v>
      </c>
      <c r="AR242" s="215" t="n">
        <f aca="false">AP242-AQ242</f>
        <v>0</v>
      </c>
      <c r="AS242" s="215" t="n">
        <f aca="false">IF($AR242&gt;=0,$AR242,0)</f>
        <v>0</v>
      </c>
      <c r="AT242" s="215" t="n">
        <f aca="false">IF($AR242&lt;=0,-$AR242,0)</f>
        <v>-0</v>
      </c>
      <c r="AU242" s="214" t="n">
        <f aca="false">IF((R242-AC242)&lt;0,0,R242-AC242)</f>
        <v>0</v>
      </c>
      <c r="AV242" s="214" t="n">
        <f aca="false">IF(AM242&gt;1,0,R242-AM242*R242)</f>
        <v>0</v>
      </c>
      <c r="AW242" s="216"/>
    </row>
    <row r="243" customFormat="false" ht="24.75" hidden="false" customHeight="true" outlineLevel="0" collapsed="false">
      <c r="A243" s="166"/>
      <c r="B243" s="208" t="n">
        <f aca="false">B242+1</f>
        <v>236</v>
      </c>
      <c r="C243" s="166"/>
      <c r="D243" s="209" t="n">
        <f aca="false">INDEX(_Rge_Projectdata_3rd,$B243,MATCH("Project-ID",_Rge_Headline_Projectdata,0))</f>
        <v>0</v>
      </c>
      <c r="E243" s="210" t="str">
        <f aca="false" t="array" ref="E243:E243">INDEX(_Rge_Data_3rd_CY,$B243,E$1)</f>
        <v>Open</v>
      </c>
      <c r="F243" s="199" t="n">
        <f aca="false">INDEX(_Rge_Data_3rd_CY,$B243,F$1)</f>
        <v>0</v>
      </c>
      <c r="G243" s="199" t="n">
        <f aca="false" t="array" ref="G243:G243">INDEX(_Rge_Data_3rd_CY,$B243,G$1)</f>
        <v>0</v>
      </c>
      <c r="H243" s="199" t="n">
        <f aca="false" t="array" ref="H243:H243">INDEX(_Rge_Data_3rd_CY,$B243,H$1)</f>
        <v>0</v>
      </c>
      <c r="I243" s="199" t="n">
        <f aca="false" t="array" ref="I243:I243">INDEX(_Rge_Data_3rd_CY,$B243,I$1)</f>
        <v>0</v>
      </c>
      <c r="J243" s="199" t="n">
        <f aca="false" t="array" ref="J243:J243">INDEX(_Rge_Data_3rd_CY,$B243,J$1)</f>
        <v>0</v>
      </c>
      <c r="K243" s="199" t="n">
        <f aca="false" t="array" ref="K243:K243">INDEX(_Rge_Data_3rd_CY,$B243,K$1)</f>
        <v>0</v>
      </c>
      <c r="L243" s="199" t="n">
        <f aca="false">INDEX(_Rge_Data_3rd_CY,$B243,L$1)</f>
        <v>0</v>
      </c>
      <c r="M243" s="199" t="n">
        <f aca="false" t="array" ref="M243:M243">INDEX(_Rge_Data_3rd_CY,$B243,M$1)</f>
        <v>0</v>
      </c>
      <c r="N243" s="199" t="n">
        <f aca="false" t="array" ref="N243:N243">INDEX(_Rge_Data_3rd_CY,$B243,N$1)</f>
        <v>0</v>
      </c>
      <c r="O243" s="199" t="n">
        <f aca="false">F243-N243</f>
        <v>0</v>
      </c>
      <c r="P243" s="200" t="n">
        <f aca="false">IFERROR(O243/F243,0)</f>
        <v>0</v>
      </c>
      <c r="Q243" s="211" t="str">
        <f aca="false">IF(AND(F243&lt;&gt;0,R243=0),"N","Y")</f>
        <v>Y</v>
      </c>
      <c r="R243" s="202" t="n">
        <f aca="false">INDEX(_Rge_Data_3rd_CY,$B243,R$1)</f>
        <v>0</v>
      </c>
      <c r="S243" s="202" t="n">
        <f aca="false" t="array" ref="S243:S243">INDEX(_Rge_Data_3rd_CY,$B243,S$1)</f>
        <v>0</v>
      </c>
      <c r="T243" s="202" t="n">
        <f aca="false" t="array" ref="T243:T243">INDEX(_Rge_Data_3rd_CY,$B243,T$1)</f>
        <v>0</v>
      </c>
      <c r="U243" s="202" t="n">
        <f aca="false" t="array" ref="U243:U243">INDEX(_Rge_Data_3rd_CY,$B243,U$1)</f>
        <v>0</v>
      </c>
      <c r="V243" s="202" t="n">
        <f aca="false" t="array" ref="V243:V243">INDEX(_Rge_Data_3rd_CY,$B243,V$1)</f>
        <v>0</v>
      </c>
      <c r="W243" s="202" t="n">
        <f aca="false" t="array" ref="W243:W243">INDEX(_Rge_Data_3rd_CY,$B243,W$1)</f>
        <v>0</v>
      </c>
      <c r="X243" s="202" t="n">
        <f aca="false">INDEX(_Rge_Data_3rd_CY,$B243,X$1)</f>
        <v>0</v>
      </c>
      <c r="Y243" s="202" t="n">
        <f aca="false" t="array" ref="Y243:Y243">INDEX(_Rge_Data_3rd_CY,$B243,Y$1)</f>
        <v>0</v>
      </c>
      <c r="Z243" s="202" t="n">
        <f aca="false" t="array" ref="Z243:Z243">INDEX(_Rge_Data_3rd_CY,$B243,Z$1)</f>
        <v>0</v>
      </c>
      <c r="AA243" s="202" t="n">
        <f aca="false">R243-Z243</f>
        <v>0</v>
      </c>
      <c r="AB243" s="203" t="n">
        <f aca="false">IFERROR(AA243/R243,)</f>
        <v>0</v>
      </c>
      <c r="AC243" s="212" t="n">
        <f aca="false">INDEX(_Rge_Data_3rd_CY,$B243,AC$1)</f>
        <v>0</v>
      </c>
      <c r="AD243" s="212" t="n">
        <f aca="false" t="array" ref="AD243:AD243">INDEX(_Rge_Data_3rd_CY,$B243,AD$1)</f>
        <v>0</v>
      </c>
      <c r="AE243" s="212" t="n">
        <f aca="false" t="array" ref="AE243:AE243">INDEX(_Rge_Data_3rd_CY,$B243,AE$1)</f>
        <v>0</v>
      </c>
      <c r="AF243" s="212" t="n">
        <f aca="false" t="array" ref="AF243:AF243">INDEX(_Rge_Data_3rd_CY,$B243,AF$1)</f>
        <v>0</v>
      </c>
      <c r="AG243" s="212" t="n">
        <f aca="false" t="array" ref="AG243:AG243">INDEX(_Rge_Data_3rd_CY,$B243,AG$1)</f>
        <v>0</v>
      </c>
      <c r="AH243" s="212" t="n">
        <f aca="false" t="array" ref="AH243:AH243">INDEX(_Rge_Data_3rd_CY,$B243,AH$1)</f>
        <v>0</v>
      </c>
      <c r="AI243" s="212" t="n">
        <f aca="false">INDEX(_Rge_Data_3rd_CY,$B243,AI$1)</f>
        <v>0</v>
      </c>
      <c r="AJ243" s="212" t="n">
        <f aca="false" t="array" ref="AJ243:AJ243">INDEX(_Rge_Data_3rd_CY,$B243,AJ$1)</f>
        <v>0</v>
      </c>
      <c r="AK243" s="212" t="n">
        <f aca="false" t="array" ref="AK243:AK243">INDEX(_Rge_Data_3rd_CY,$B243,AK$1)</f>
        <v>0</v>
      </c>
      <c r="AL243" s="212" t="n">
        <f aca="false">AK243+AN243+AO243</f>
        <v>0</v>
      </c>
      <c r="AM243" s="213" t="n">
        <f aca="false">IFERROR(AK243/Z243,0)</f>
        <v>0</v>
      </c>
      <c r="AN243" s="214" t="n">
        <f aca="false">IFERROR(IF(AND($E243="OPEN",$AA243&gt;0),$AA243*_SoP*$AM243,IF(AND($E243="CLOSED",$AA243&gt;0),$AA243*_SoL*$AM243,0)),0)</f>
        <v>0</v>
      </c>
      <c r="AO243" s="214" t="n">
        <f aca="false">IFERROR(IF($AA243&lt;0,$AA243*_SoL,0),0)</f>
        <v>0</v>
      </c>
      <c r="AP243" s="215" t="n">
        <f aca="false">AK243+AN243</f>
        <v>0</v>
      </c>
      <c r="AQ243" s="215" t="n">
        <f aca="false">AC243-AO243</f>
        <v>0</v>
      </c>
      <c r="AR243" s="215" t="n">
        <f aca="false">AP243-AQ243</f>
        <v>0</v>
      </c>
      <c r="AS243" s="215" t="n">
        <f aca="false">IF($AR243&gt;=0,$AR243,0)</f>
        <v>0</v>
      </c>
      <c r="AT243" s="215" t="n">
        <f aca="false">IF($AR243&lt;=0,-$AR243,0)</f>
        <v>-0</v>
      </c>
      <c r="AU243" s="214" t="n">
        <f aca="false">IF((R243-AC243)&lt;0,0,R243-AC243)</f>
        <v>0</v>
      </c>
      <c r="AV243" s="214" t="n">
        <f aca="false">IF(AM243&gt;1,0,R243-AM243*R243)</f>
        <v>0</v>
      </c>
      <c r="AW243" s="216"/>
    </row>
    <row r="244" customFormat="false" ht="24.75" hidden="false" customHeight="true" outlineLevel="0" collapsed="false">
      <c r="A244" s="166"/>
      <c r="B244" s="208" t="n">
        <f aca="false">B243+1</f>
        <v>237</v>
      </c>
      <c r="C244" s="166"/>
      <c r="D244" s="209" t="n">
        <f aca="false">INDEX(_Rge_Projectdata_3rd,$B244,MATCH("Project-ID",_Rge_Headline_Projectdata,0))</f>
        <v>0</v>
      </c>
      <c r="E244" s="210" t="str">
        <f aca="false" t="array" ref="E244:E244">INDEX(_Rge_Data_3rd_CY,$B244,E$1)</f>
        <v>Open</v>
      </c>
      <c r="F244" s="199" t="n">
        <f aca="false">INDEX(_Rge_Data_3rd_CY,$B244,F$1)</f>
        <v>0</v>
      </c>
      <c r="G244" s="199" t="n">
        <f aca="false" t="array" ref="G244:G244">INDEX(_Rge_Data_3rd_CY,$B244,G$1)</f>
        <v>0</v>
      </c>
      <c r="H244" s="199" t="n">
        <f aca="false" t="array" ref="H244:H244">INDEX(_Rge_Data_3rd_CY,$B244,H$1)</f>
        <v>0</v>
      </c>
      <c r="I244" s="199" t="n">
        <f aca="false" t="array" ref="I244:I244">INDEX(_Rge_Data_3rd_CY,$B244,I$1)</f>
        <v>0</v>
      </c>
      <c r="J244" s="199" t="n">
        <f aca="false" t="array" ref="J244:J244">INDEX(_Rge_Data_3rd_CY,$B244,J$1)</f>
        <v>0</v>
      </c>
      <c r="K244" s="199" t="n">
        <f aca="false" t="array" ref="K244:K244">INDEX(_Rge_Data_3rd_CY,$B244,K$1)</f>
        <v>0</v>
      </c>
      <c r="L244" s="199" t="n">
        <f aca="false">INDEX(_Rge_Data_3rd_CY,$B244,L$1)</f>
        <v>0</v>
      </c>
      <c r="M244" s="199" t="n">
        <f aca="false" t="array" ref="M244:M244">INDEX(_Rge_Data_3rd_CY,$B244,M$1)</f>
        <v>0</v>
      </c>
      <c r="N244" s="199" t="n">
        <f aca="false" t="array" ref="N244:N244">INDEX(_Rge_Data_3rd_CY,$B244,N$1)</f>
        <v>0</v>
      </c>
      <c r="O244" s="199" t="n">
        <f aca="false">F244-N244</f>
        <v>0</v>
      </c>
      <c r="P244" s="200" t="n">
        <f aca="false">IFERROR(O244/F244,0)</f>
        <v>0</v>
      </c>
      <c r="Q244" s="211" t="str">
        <f aca="false">IF(AND(F244&lt;&gt;0,R244=0),"N","Y")</f>
        <v>Y</v>
      </c>
      <c r="R244" s="202" t="n">
        <f aca="false">INDEX(_Rge_Data_3rd_CY,$B244,R$1)</f>
        <v>0</v>
      </c>
      <c r="S244" s="202" t="n">
        <f aca="false" t="array" ref="S244:S244">INDEX(_Rge_Data_3rd_CY,$B244,S$1)</f>
        <v>0</v>
      </c>
      <c r="T244" s="202" t="n">
        <f aca="false" t="array" ref="T244:T244">INDEX(_Rge_Data_3rd_CY,$B244,T$1)</f>
        <v>0</v>
      </c>
      <c r="U244" s="202" t="n">
        <f aca="false" t="array" ref="U244:U244">INDEX(_Rge_Data_3rd_CY,$B244,U$1)</f>
        <v>0</v>
      </c>
      <c r="V244" s="202" t="n">
        <f aca="false" t="array" ref="V244:V244">INDEX(_Rge_Data_3rd_CY,$B244,V$1)</f>
        <v>0</v>
      </c>
      <c r="W244" s="202" t="n">
        <f aca="false" t="array" ref="W244:W244">INDEX(_Rge_Data_3rd_CY,$B244,W$1)</f>
        <v>0</v>
      </c>
      <c r="X244" s="202" t="n">
        <f aca="false">INDEX(_Rge_Data_3rd_CY,$B244,X$1)</f>
        <v>0</v>
      </c>
      <c r="Y244" s="202" t="n">
        <f aca="false" t="array" ref="Y244:Y244">INDEX(_Rge_Data_3rd_CY,$B244,Y$1)</f>
        <v>0</v>
      </c>
      <c r="Z244" s="202" t="n">
        <f aca="false" t="array" ref="Z244:Z244">INDEX(_Rge_Data_3rd_CY,$B244,Z$1)</f>
        <v>0</v>
      </c>
      <c r="AA244" s="202" t="n">
        <f aca="false">R244-Z244</f>
        <v>0</v>
      </c>
      <c r="AB244" s="203" t="n">
        <f aca="false">IFERROR(AA244/R244,)</f>
        <v>0</v>
      </c>
      <c r="AC244" s="212" t="n">
        <f aca="false">INDEX(_Rge_Data_3rd_CY,$B244,AC$1)</f>
        <v>0</v>
      </c>
      <c r="AD244" s="212" t="n">
        <f aca="false" t="array" ref="AD244:AD244">INDEX(_Rge_Data_3rd_CY,$B244,AD$1)</f>
        <v>0</v>
      </c>
      <c r="AE244" s="212" t="n">
        <f aca="false" t="array" ref="AE244:AE244">INDEX(_Rge_Data_3rd_CY,$B244,AE$1)</f>
        <v>0</v>
      </c>
      <c r="AF244" s="212" t="n">
        <f aca="false" t="array" ref="AF244:AF244">INDEX(_Rge_Data_3rd_CY,$B244,AF$1)</f>
        <v>0</v>
      </c>
      <c r="AG244" s="212" t="n">
        <f aca="false" t="array" ref="AG244:AG244">INDEX(_Rge_Data_3rd_CY,$B244,AG$1)</f>
        <v>0</v>
      </c>
      <c r="AH244" s="212" t="n">
        <f aca="false" t="array" ref="AH244:AH244">INDEX(_Rge_Data_3rd_CY,$B244,AH$1)</f>
        <v>0</v>
      </c>
      <c r="AI244" s="212" t="n">
        <f aca="false">INDEX(_Rge_Data_3rd_CY,$B244,AI$1)</f>
        <v>0</v>
      </c>
      <c r="AJ244" s="212" t="n">
        <f aca="false" t="array" ref="AJ244:AJ244">INDEX(_Rge_Data_3rd_CY,$B244,AJ$1)</f>
        <v>0</v>
      </c>
      <c r="AK244" s="212" t="n">
        <f aca="false" t="array" ref="AK244:AK244">INDEX(_Rge_Data_3rd_CY,$B244,AK$1)</f>
        <v>0</v>
      </c>
      <c r="AL244" s="212" t="n">
        <f aca="false">AK244+AN244+AO244</f>
        <v>0</v>
      </c>
      <c r="AM244" s="213" t="n">
        <f aca="false">IFERROR(AK244/Z244,0)</f>
        <v>0</v>
      </c>
      <c r="AN244" s="214" t="n">
        <f aca="false">IFERROR(IF(AND($E244="OPEN",$AA244&gt;0),$AA244*_SoP*$AM244,IF(AND($E244="CLOSED",$AA244&gt;0),$AA244*_SoL*$AM244,0)),0)</f>
        <v>0</v>
      </c>
      <c r="AO244" s="214" t="n">
        <f aca="false">IFERROR(IF($AA244&lt;0,$AA244*_SoL,0),0)</f>
        <v>0</v>
      </c>
      <c r="AP244" s="215" t="n">
        <f aca="false">AK244+AN244</f>
        <v>0</v>
      </c>
      <c r="AQ244" s="215" t="n">
        <f aca="false">AC244-AO244</f>
        <v>0</v>
      </c>
      <c r="AR244" s="215" t="n">
        <f aca="false">AP244-AQ244</f>
        <v>0</v>
      </c>
      <c r="AS244" s="215" t="n">
        <f aca="false">IF($AR244&gt;=0,$AR244,0)</f>
        <v>0</v>
      </c>
      <c r="AT244" s="215" t="n">
        <f aca="false">IF($AR244&lt;=0,-$AR244,0)</f>
        <v>-0</v>
      </c>
      <c r="AU244" s="214" t="n">
        <f aca="false">IF((R244-AC244)&lt;0,0,R244-AC244)</f>
        <v>0</v>
      </c>
      <c r="AV244" s="214" t="n">
        <f aca="false">IF(AM244&gt;1,0,R244-AM244*R244)</f>
        <v>0</v>
      </c>
      <c r="AW244" s="216"/>
    </row>
    <row r="245" customFormat="false" ht="24.75" hidden="false" customHeight="true" outlineLevel="0" collapsed="false">
      <c r="A245" s="166"/>
      <c r="B245" s="208" t="n">
        <f aca="false">B244+1</f>
        <v>238</v>
      </c>
      <c r="C245" s="166"/>
      <c r="D245" s="209" t="n">
        <f aca="false">INDEX(_Rge_Projectdata_3rd,$B245,MATCH("Project-ID",_Rge_Headline_Projectdata,0))</f>
        <v>0</v>
      </c>
      <c r="E245" s="210" t="str">
        <f aca="false" t="array" ref="E245:E245">INDEX(_Rge_Data_3rd_CY,$B245,E$1)</f>
        <v>Open</v>
      </c>
      <c r="F245" s="199" t="n">
        <f aca="false">INDEX(_Rge_Data_3rd_CY,$B245,F$1)</f>
        <v>0</v>
      </c>
      <c r="G245" s="199" t="n">
        <f aca="false" t="array" ref="G245:G245">INDEX(_Rge_Data_3rd_CY,$B245,G$1)</f>
        <v>0</v>
      </c>
      <c r="H245" s="199" t="n">
        <f aca="false" t="array" ref="H245:H245">INDEX(_Rge_Data_3rd_CY,$B245,H$1)</f>
        <v>0</v>
      </c>
      <c r="I245" s="199" t="n">
        <f aca="false" t="array" ref="I245:I245">INDEX(_Rge_Data_3rd_CY,$B245,I$1)</f>
        <v>0</v>
      </c>
      <c r="J245" s="199" t="n">
        <f aca="false" t="array" ref="J245:J245">INDEX(_Rge_Data_3rd_CY,$B245,J$1)</f>
        <v>0</v>
      </c>
      <c r="K245" s="199" t="n">
        <f aca="false" t="array" ref="K245:K245">INDEX(_Rge_Data_3rd_CY,$B245,K$1)</f>
        <v>0</v>
      </c>
      <c r="L245" s="199" t="n">
        <f aca="false">INDEX(_Rge_Data_3rd_CY,$B245,L$1)</f>
        <v>0</v>
      </c>
      <c r="M245" s="199" t="n">
        <f aca="false" t="array" ref="M245:M245">INDEX(_Rge_Data_3rd_CY,$B245,M$1)</f>
        <v>0</v>
      </c>
      <c r="N245" s="199" t="n">
        <f aca="false" t="array" ref="N245:N245">INDEX(_Rge_Data_3rd_CY,$B245,N$1)</f>
        <v>0</v>
      </c>
      <c r="O245" s="199" t="n">
        <f aca="false">F245-N245</f>
        <v>0</v>
      </c>
      <c r="P245" s="200" t="n">
        <f aca="false">IFERROR(O245/F245,0)</f>
        <v>0</v>
      </c>
      <c r="Q245" s="211" t="str">
        <f aca="false">IF(AND(F245&lt;&gt;0,R245=0),"N","Y")</f>
        <v>Y</v>
      </c>
      <c r="R245" s="202" t="n">
        <f aca="false">INDEX(_Rge_Data_3rd_CY,$B245,R$1)</f>
        <v>0</v>
      </c>
      <c r="S245" s="202" t="n">
        <f aca="false" t="array" ref="S245:S245">INDEX(_Rge_Data_3rd_CY,$B245,S$1)</f>
        <v>0</v>
      </c>
      <c r="T245" s="202" t="n">
        <f aca="false" t="array" ref="T245:T245">INDEX(_Rge_Data_3rd_CY,$B245,T$1)</f>
        <v>0</v>
      </c>
      <c r="U245" s="202" t="n">
        <f aca="false" t="array" ref="U245:U245">INDEX(_Rge_Data_3rd_CY,$B245,U$1)</f>
        <v>0</v>
      </c>
      <c r="V245" s="202" t="n">
        <f aca="false" t="array" ref="V245:V245">INDEX(_Rge_Data_3rd_CY,$B245,V$1)</f>
        <v>0</v>
      </c>
      <c r="W245" s="202" t="n">
        <f aca="false" t="array" ref="W245:W245">INDEX(_Rge_Data_3rd_CY,$B245,W$1)</f>
        <v>0</v>
      </c>
      <c r="X245" s="202" t="n">
        <f aca="false">INDEX(_Rge_Data_3rd_CY,$B245,X$1)</f>
        <v>0</v>
      </c>
      <c r="Y245" s="202" t="n">
        <f aca="false" t="array" ref="Y245:Y245">INDEX(_Rge_Data_3rd_CY,$B245,Y$1)</f>
        <v>0</v>
      </c>
      <c r="Z245" s="202" t="n">
        <f aca="false" t="array" ref="Z245:Z245">INDEX(_Rge_Data_3rd_CY,$B245,Z$1)</f>
        <v>0</v>
      </c>
      <c r="AA245" s="202" t="n">
        <f aca="false">R245-Z245</f>
        <v>0</v>
      </c>
      <c r="AB245" s="203" t="n">
        <f aca="false">IFERROR(AA245/R245,)</f>
        <v>0</v>
      </c>
      <c r="AC245" s="212" t="n">
        <f aca="false">INDEX(_Rge_Data_3rd_CY,$B245,AC$1)</f>
        <v>0</v>
      </c>
      <c r="AD245" s="212" t="n">
        <f aca="false" t="array" ref="AD245:AD245">INDEX(_Rge_Data_3rd_CY,$B245,AD$1)</f>
        <v>0</v>
      </c>
      <c r="AE245" s="212" t="n">
        <f aca="false" t="array" ref="AE245:AE245">INDEX(_Rge_Data_3rd_CY,$B245,AE$1)</f>
        <v>0</v>
      </c>
      <c r="AF245" s="212" t="n">
        <f aca="false" t="array" ref="AF245:AF245">INDEX(_Rge_Data_3rd_CY,$B245,AF$1)</f>
        <v>0</v>
      </c>
      <c r="AG245" s="212" t="n">
        <f aca="false" t="array" ref="AG245:AG245">INDEX(_Rge_Data_3rd_CY,$B245,AG$1)</f>
        <v>0</v>
      </c>
      <c r="AH245" s="212" t="n">
        <f aca="false" t="array" ref="AH245:AH245">INDEX(_Rge_Data_3rd_CY,$B245,AH$1)</f>
        <v>0</v>
      </c>
      <c r="AI245" s="212" t="n">
        <f aca="false">INDEX(_Rge_Data_3rd_CY,$B245,AI$1)</f>
        <v>0</v>
      </c>
      <c r="AJ245" s="212" t="n">
        <f aca="false" t="array" ref="AJ245:AJ245">INDEX(_Rge_Data_3rd_CY,$B245,AJ$1)</f>
        <v>0</v>
      </c>
      <c r="AK245" s="212" t="n">
        <f aca="false" t="array" ref="AK245:AK245">INDEX(_Rge_Data_3rd_CY,$B245,AK$1)</f>
        <v>0</v>
      </c>
      <c r="AL245" s="212" t="n">
        <f aca="false">AK245+AN245+AO245</f>
        <v>0</v>
      </c>
      <c r="AM245" s="213" t="n">
        <f aca="false">IFERROR(AK245/Z245,0)</f>
        <v>0</v>
      </c>
      <c r="AN245" s="214" t="n">
        <f aca="false">IFERROR(IF(AND($E245="OPEN",$AA245&gt;0),$AA245*_SoP*$AM245,IF(AND($E245="CLOSED",$AA245&gt;0),$AA245*_SoL*$AM245,0)),0)</f>
        <v>0</v>
      </c>
      <c r="AO245" s="214" t="n">
        <f aca="false">IFERROR(IF($AA245&lt;0,$AA245*_SoL,0),0)</f>
        <v>0</v>
      </c>
      <c r="AP245" s="215" t="n">
        <f aca="false">AK245+AN245</f>
        <v>0</v>
      </c>
      <c r="AQ245" s="215" t="n">
        <f aca="false">AC245-AO245</f>
        <v>0</v>
      </c>
      <c r="AR245" s="215" t="n">
        <f aca="false">AP245-AQ245</f>
        <v>0</v>
      </c>
      <c r="AS245" s="215" t="n">
        <f aca="false">IF($AR245&gt;=0,$AR245,0)</f>
        <v>0</v>
      </c>
      <c r="AT245" s="215" t="n">
        <f aca="false">IF($AR245&lt;=0,-$AR245,0)</f>
        <v>-0</v>
      </c>
      <c r="AU245" s="214" t="n">
        <f aca="false">IF((R245-AC245)&lt;0,0,R245-AC245)</f>
        <v>0</v>
      </c>
      <c r="AV245" s="214" t="n">
        <f aca="false">IF(AM245&gt;1,0,R245-AM245*R245)</f>
        <v>0</v>
      </c>
      <c r="AW245" s="216"/>
    </row>
    <row r="246" customFormat="false" ht="24.75" hidden="false" customHeight="true" outlineLevel="0" collapsed="false">
      <c r="A246" s="166"/>
      <c r="B246" s="208" t="n">
        <f aca="false">B245+1</f>
        <v>239</v>
      </c>
      <c r="C246" s="166"/>
      <c r="D246" s="209" t="n">
        <f aca="false">INDEX(_Rge_Projectdata_3rd,$B246,MATCH("Project-ID",_Rge_Headline_Projectdata,0))</f>
        <v>0</v>
      </c>
      <c r="E246" s="210" t="str">
        <f aca="false" t="array" ref="E246:E246">INDEX(_Rge_Data_3rd_CY,$B246,E$1)</f>
        <v>Open</v>
      </c>
      <c r="F246" s="199" t="n">
        <f aca="false">INDEX(_Rge_Data_3rd_CY,$B246,F$1)</f>
        <v>0</v>
      </c>
      <c r="G246" s="199" t="n">
        <f aca="false" t="array" ref="G246:G246">INDEX(_Rge_Data_3rd_CY,$B246,G$1)</f>
        <v>0</v>
      </c>
      <c r="H246" s="199" t="n">
        <f aca="false" t="array" ref="H246:H246">INDEX(_Rge_Data_3rd_CY,$B246,H$1)</f>
        <v>0</v>
      </c>
      <c r="I246" s="199" t="n">
        <f aca="false" t="array" ref="I246:I246">INDEX(_Rge_Data_3rd_CY,$B246,I$1)</f>
        <v>0</v>
      </c>
      <c r="J246" s="199" t="n">
        <f aca="false" t="array" ref="J246:J246">INDEX(_Rge_Data_3rd_CY,$B246,J$1)</f>
        <v>0</v>
      </c>
      <c r="K246" s="199" t="n">
        <f aca="false" t="array" ref="K246:K246">INDEX(_Rge_Data_3rd_CY,$B246,K$1)</f>
        <v>0</v>
      </c>
      <c r="L246" s="199" t="n">
        <f aca="false">INDEX(_Rge_Data_3rd_CY,$B246,L$1)</f>
        <v>0</v>
      </c>
      <c r="M246" s="199" t="n">
        <f aca="false" t="array" ref="M246:M246">INDEX(_Rge_Data_3rd_CY,$B246,M$1)</f>
        <v>0</v>
      </c>
      <c r="N246" s="199" t="n">
        <f aca="false" t="array" ref="N246:N246">INDEX(_Rge_Data_3rd_CY,$B246,N$1)</f>
        <v>0</v>
      </c>
      <c r="O246" s="199" t="n">
        <f aca="false">F246-N246</f>
        <v>0</v>
      </c>
      <c r="P246" s="200" t="n">
        <f aca="false">IFERROR(O246/F246,0)</f>
        <v>0</v>
      </c>
      <c r="Q246" s="211" t="str">
        <f aca="false">IF(AND(F246&lt;&gt;0,R246=0),"N","Y")</f>
        <v>Y</v>
      </c>
      <c r="R246" s="202" t="n">
        <f aca="false">INDEX(_Rge_Data_3rd_CY,$B246,R$1)</f>
        <v>0</v>
      </c>
      <c r="S246" s="202" t="n">
        <f aca="false" t="array" ref="S246:S246">INDEX(_Rge_Data_3rd_CY,$B246,S$1)</f>
        <v>0</v>
      </c>
      <c r="T246" s="202" t="n">
        <f aca="false" t="array" ref="T246:T246">INDEX(_Rge_Data_3rd_CY,$B246,T$1)</f>
        <v>0</v>
      </c>
      <c r="U246" s="202" t="n">
        <f aca="false" t="array" ref="U246:U246">INDEX(_Rge_Data_3rd_CY,$B246,U$1)</f>
        <v>0</v>
      </c>
      <c r="V246" s="202" t="n">
        <f aca="false" t="array" ref="V246:V246">INDEX(_Rge_Data_3rd_CY,$B246,V$1)</f>
        <v>0</v>
      </c>
      <c r="W246" s="202" t="n">
        <f aca="false" t="array" ref="W246:W246">INDEX(_Rge_Data_3rd_CY,$B246,W$1)</f>
        <v>0</v>
      </c>
      <c r="X246" s="202" t="n">
        <f aca="false">INDEX(_Rge_Data_3rd_CY,$B246,X$1)</f>
        <v>0</v>
      </c>
      <c r="Y246" s="202" t="n">
        <f aca="false" t="array" ref="Y246:Y246">INDEX(_Rge_Data_3rd_CY,$B246,Y$1)</f>
        <v>0</v>
      </c>
      <c r="Z246" s="202" t="n">
        <f aca="false" t="array" ref="Z246:Z246">INDEX(_Rge_Data_3rd_CY,$B246,Z$1)</f>
        <v>0</v>
      </c>
      <c r="AA246" s="202" t="n">
        <f aca="false">R246-Z246</f>
        <v>0</v>
      </c>
      <c r="AB246" s="203" t="n">
        <f aca="false">IFERROR(AA246/R246,)</f>
        <v>0</v>
      </c>
      <c r="AC246" s="212" t="n">
        <f aca="false">INDEX(_Rge_Data_3rd_CY,$B246,AC$1)</f>
        <v>0</v>
      </c>
      <c r="AD246" s="212" t="n">
        <f aca="false" t="array" ref="AD246:AD246">INDEX(_Rge_Data_3rd_CY,$B246,AD$1)</f>
        <v>0</v>
      </c>
      <c r="AE246" s="212" t="n">
        <f aca="false" t="array" ref="AE246:AE246">INDEX(_Rge_Data_3rd_CY,$B246,AE$1)</f>
        <v>0</v>
      </c>
      <c r="AF246" s="212" t="n">
        <f aca="false" t="array" ref="AF246:AF246">INDEX(_Rge_Data_3rd_CY,$B246,AF$1)</f>
        <v>0</v>
      </c>
      <c r="AG246" s="212" t="n">
        <f aca="false" t="array" ref="AG246:AG246">INDEX(_Rge_Data_3rd_CY,$B246,AG$1)</f>
        <v>0</v>
      </c>
      <c r="AH246" s="212" t="n">
        <f aca="false" t="array" ref="AH246:AH246">INDEX(_Rge_Data_3rd_CY,$B246,AH$1)</f>
        <v>0</v>
      </c>
      <c r="AI246" s="212" t="n">
        <f aca="false">INDEX(_Rge_Data_3rd_CY,$B246,AI$1)</f>
        <v>0</v>
      </c>
      <c r="AJ246" s="212" t="n">
        <f aca="false" t="array" ref="AJ246:AJ246">INDEX(_Rge_Data_3rd_CY,$B246,AJ$1)</f>
        <v>0</v>
      </c>
      <c r="AK246" s="212" t="n">
        <f aca="false" t="array" ref="AK246:AK246">INDEX(_Rge_Data_3rd_CY,$B246,AK$1)</f>
        <v>0</v>
      </c>
      <c r="AL246" s="212" t="n">
        <f aca="false">AK246+AN246+AO246</f>
        <v>0</v>
      </c>
      <c r="AM246" s="213" t="n">
        <f aca="false">IFERROR(AK246/Z246,0)</f>
        <v>0</v>
      </c>
      <c r="AN246" s="214" t="n">
        <f aca="false">IFERROR(IF(AND($E246="OPEN",$AA246&gt;0),$AA246*_SoP*$AM246,IF(AND($E246="CLOSED",$AA246&gt;0),$AA246*_SoL*$AM246,0)),0)</f>
        <v>0</v>
      </c>
      <c r="AO246" s="214" t="n">
        <f aca="false">IFERROR(IF($AA246&lt;0,$AA246*_SoL,0),0)</f>
        <v>0</v>
      </c>
      <c r="AP246" s="215" t="n">
        <f aca="false">AK246+AN246</f>
        <v>0</v>
      </c>
      <c r="AQ246" s="215" t="n">
        <f aca="false">AC246-AO246</f>
        <v>0</v>
      </c>
      <c r="AR246" s="215" t="n">
        <f aca="false">AP246-AQ246</f>
        <v>0</v>
      </c>
      <c r="AS246" s="215" t="n">
        <f aca="false">IF($AR246&gt;=0,$AR246,0)</f>
        <v>0</v>
      </c>
      <c r="AT246" s="215" t="n">
        <f aca="false">IF($AR246&lt;=0,-$AR246,0)</f>
        <v>-0</v>
      </c>
      <c r="AU246" s="214" t="n">
        <f aca="false">IF((R246-AC246)&lt;0,0,R246-AC246)</f>
        <v>0</v>
      </c>
      <c r="AV246" s="214" t="n">
        <f aca="false">IF(AM246&gt;1,0,R246-AM246*R246)</f>
        <v>0</v>
      </c>
      <c r="AW246" s="216"/>
    </row>
    <row r="247" customFormat="false" ht="24.75" hidden="false" customHeight="true" outlineLevel="0" collapsed="false">
      <c r="A247" s="166"/>
      <c r="B247" s="208" t="n">
        <f aca="false">B246+1</f>
        <v>240</v>
      </c>
      <c r="C247" s="166"/>
      <c r="D247" s="209" t="n">
        <f aca="false">INDEX(_Rge_Projectdata_3rd,$B247,MATCH("Project-ID",_Rge_Headline_Projectdata,0))</f>
        <v>0</v>
      </c>
      <c r="E247" s="210" t="str">
        <f aca="false" t="array" ref="E247:E247">INDEX(_Rge_Data_3rd_CY,$B247,E$1)</f>
        <v>Open</v>
      </c>
      <c r="F247" s="199" t="n">
        <f aca="false">INDEX(_Rge_Data_3rd_CY,$B247,F$1)</f>
        <v>0</v>
      </c>
      <c r="G247" s="199" t="n">
        <f aca="false" t="array" ref="G247:G247">INDEX(_Rge_Data_3rd_CY,$B247,G$1)</f>
        <v>0</v>
      </c>
      <c r="H247" s="199" t="n">
        <f aca="false" t="array" ref="H247:H247">INDEX(_Rge_Data_3rd_CY,$B247,H$1)</f>
        <v>0</v>
      </c>
      <c r="I247" s="199" t="n">
        <f aca="false" t="array" ref="I247:I247">INDEX(_Rge_Data_3rd_CY,$B247,I$1)</f>
        <v>0</v>
      </c>
      <c r="J247" s="199" t="n">
        <f aca="false" t="array" ref="J247:J247">INDEX(_Rge_Data_3rd_CY,$B247,J$1)</f>
        <v>0</v>
      </c>
      <c r="K247" s="199" t="n">
        <f aca="false" t="array" ref="K247:K247">INDEX(_Rge_Data_3rd_CY,$B247,K$1)</f>
        <v>0</v>
      </c>
      <c r="L247" s="199" t="n">
        <f aca="false">INDEX(_Rge_Data_3rd_CY,$B247,L$1)</f>
        <v>0</v>
      </c>
      <c r="M247" s="199" t="n">
        <f aca="false" t="array" ref="M247:M247">INDEX(_Rge_Data_3rd_CY,$B247,M$1)</f>
        <v>0</v>
      </c>
      <c r="N247" s="199" t="n">
        <f aca="false" t="array" ref="N247:N247">INDEX(_Rge_Data_3rd_CY,$B247,N$1)</f>
        <v>0</v>
      </c>
      <c r="O247" s="199" t="n">
        <f aca="false">F247-N247</f>
        <v>0</v>
      </c>
      <c r="P247" s="200" t="n">
        <f aca="false">IFERROR(O247/F247,0)</f>
        <v>0</v>
      </c>
      <c r="Q247" s="211" t="str">
        <f aca="false">IF(AND(F247&lt;&gt;0,R247=0),"N","Y")</f>
        <v>Y</v>
      </c>
      <c r="R247" s="202" t="n">
        <f aca="false">INDEX(_Rge_Data_3rd_CY,$B247,R$1)</f>
        <v>0</v>
      </c>
      <c r="S247" s="202" t="n">
        <f aca="false" t="array" ref="S247:S247">INDEX(_Rge_Data_3rd_CY,$B247,S$1)</f>
        <v>0</v>
      </c>
      <c r="T247" s="202" t="n">
        <f aca="false" t="array" ref="T247:T247">INDEX(_Rge_Data_3rd_CY,$B247,T$1)</f>
        <v>0</v>
      </c>
      <c r="U247" s="202" t="n">
        <f aca="false" t="array" ref="U247:U247">INDEX(_Rge_Data_3rd_CY,$B247,U$1)</f>
        <v>0</v>
      </c>
      <c r="V247" s="202" t="n">
        <f aca="false" t="array" ref="V247:V247">INDEX(_Rge_Data_3rd_CY,$B247,V$1)</f>
        <v>0</v>
      </c>
      <c r="W247" s="202" t="n">
        <f aca="false" t="array" ref="W247:W247">INDEX(_Rge_Data_3rd_CY,$B247,W$1)</f>
        <v>0</v>
      </c>
      <c r="X247" s="202" t="n">
        <f aca="false">INDEX(_Rge_Data_3rd_CY,$B247,X$1)</f>
        <v>0</v>
      </c>
      <c r="Y247" s="202" t="n">
        <f aca="false" t="array" ref="Y247:Y247">INDEX(_Rge_Data_3rd_CY,$B247,Y$1)</f>
        <v>0</v>
      </c>
      <c r="Z247" s="202" t="n">
        <f aca="false" t="array" ref="Z247:Z247">INDEX(_Rge_Data_3rd_CY,$B247,Z$1)</f>
        <v>0</v>
      </c>
      <c r="AA247" s="202" t="n">
        <f aca="false">R247-Z247</f>
        <v>0</v>
      </c>
      <c r="AB247" s="203" t="n">
        <f aca="false">IFERROR(AA247/R247,)</f>
        <v>0</v>
      </c>
      <c r="AC247" s="212" t="n">
        <f aca="false">INDEX(_Rge_Data_3rd_CY,$B247,AC$1)</f>
        <v>0</v>
      </c>
      <c r="AD247" s="212" t="n">
        <f aca="false" t="array" ref="AD247:AD247">INDEX(_Rge_Data_3rd_CY,$B247,AD$1)</f>
        <v>0</v>
      </c>
      <c r="AE247" s="212" t="n">
        <f aca="false" t="array" ref="AE247:AE247">INDEX(_Rge_Data_3rd_CY,$B247,AE$1)</f>
        <v>0</v>
      </c>
      <c r="AF247" s="212" t="n">
        <f aca="false" t="array" ref="AF247:AF247">INDEX(_Rge_Data_3rd_CY,$B247,AF$1)</f>
        <v>0</v>
      </c>
      <c r="AG247" s="212" t="n">
        <f aca="false" t="array" ref="AG247:AG247">INDEX(_Rge_Data_3rd_CY,$B247,AG$1)</f>
        <v>0</v>
      </c>
      <c r="AH247" s="212" t="n">
        <f aca="false" t="array" ref="AH247:AH247">INDEX(_Rge_Data_3rd_CY,$B247,AH$1)</f>
        <v>0</v>
      </c>
      <c r="AI247" s="212" t="n">
        <f aca="false">INDEX(_Rge_Data_3rd_CY,$B247,AI$1)</f>
        <v>0</v>
      </c>
      <c r="AJ247" s="212" t="n">
        <f aca="false" t="array" ref="AJ247:AJ247">INDEX(_Rge_Data_3rd_CY,$B247,AJ$1)</f>
        <v>0</v>
      </c>
      <c r="AK247" s="212" t="n">
        <f aca="false" t="array" ref="AK247:AK247">INDEX(_Rge_Data_3rd_CY,$B247,AK$1)</f>
        <v>0</v>
      </c>
      <c r="AL247" s="212" t="n">
        <f aca="false">AK247+AN247+AO247</f>
        <v>0</v>
      </c>
      <c r="AM247" s="213" t="n">
        <f aca="false">IFERROR(AK247/Z247,0)</f>
        <v>0</v>
      </c>
      <c r="AN247" s="214" t="n">
        <f aca="false">IFERROR(IF(AND($E247="OPEN",$AA247&gt;0),$AA247*_SoP*$AM247,IF(AND($E247="CLOSED",$AA247&gt;0),$AA247*_SoL*$AM247,0)),0)</f>
        <v>0</v>
      </c>
      <c r="AO247" s="214" t="n">
        <f aca="false">IFERROR(IF($AA247&lt;0,$AA247*_SoL,0),0)</f>
        <v>0</v>
      </c>
      <c r="AP247" s="215" t="n">
        <f aca="false">AK247+AN247</f>
        <v>0</v>
      </c>
      <c r="AQ247" s="215" t="n">
        <f aca="false">AC247-AO247</f>
        <v>0</v>
      </c>
      <c r="AR247" s="215" t="n">
        <f aca="false">AP247-AQ247</f>
        <v>0</v>
      </c>
      <c r="AS247" s="215" t="n">
        <f aca="false">IF($AR247&gt;=0,$AR247,0)</f>
        <v>0</v>
      </c>
      <c r="AT247" s="215" t="n">
        <f aca="false">IF($AR247&lt;=0,-$AR247,0)</f>
        <v>-0</v>
      </c>
      <c r="AU247" s="214" t="n">
        <f aca="false">IF((R247-AC247)&lt;0,0,R247-AC247)</f>
        <v>0</v>
      </c>
      <c r="AV247" s="214" t="n">
        <f aca="false">IF(AM247&gt;1,0,R247-AM247*R247)</f>
        <v>0</v>
      </c>
      <c r="AW247" s="216"/>
    </row>
    <row r="248" customFormat="false" ht="24.75" hidden="false" customHeight="true" outlineLevel="0" collapsed="false">
      <c r="A248" s="166"/>
      <c r="B248" s="208" t="n">
        <f aca="false">B247+1</f>
        <v>241</v>
      </c>
      <c r="C248" s="166"/>
      <c r="D248" s="209" t="n">
        <f aca="false">INDEX(_Rge_Projectdata_3rd,$B248,MATCH("Project-ID",_Rge_Headline_Projectdata,0))</f>
        <v>0</v>
      </c>
      <c r="E248" s="210" t="str">
        <f aca="false" t="array" ref="E248:E248">INDEX(_Rge_Data_3rd_CY,$B248,E$1)</f>
        <v>Open</v>
      </c>
      <c r="F248" s="199" t="n">
        <f aca="false">INDEX(_Rge_Data_3rd_CY,$B248,F$1)</f>
        <v>0</v>
      </c>
      <c r="G248" s="199" t="n">
        <f aca="false" t="array" ref="G248:G248">INDEX(_Rge_Data_3rd_CY,$B248,G$1)</f>
        <v>0</v>
      </c>
      <c r="H248" s="199" t="n">
        <f aca="false" t="array" ref="H248:H248">INDEX(_Rge_Data_3rd_CY,$B248,H$1)</f>
        <v>0</v>
      </c>
      <c r="I248" s="199" t="n">
        <f aca="false" t="array" ref="I248:I248">INDEX(_Rge_Data_3rd_CY,$B248,I$1)</f>
        <v>0</v>
      </c>
      <c r="J248" s="199" t="n">
        <f aca="false" t="array" ref="J248:J248">INDEX(_Rge_Data_3rd_CY,$B248,J$1)</f>
        <v>0</v>
      </c>
      <c r="K248" s="199" t="n">
        <f aca="false" t="array" ref="K248:K248">INDEX(_Rge_Data_3rd_CY,$B248,K$1)</f>
        <v>0</v>
      </c>
      <c r="L248" s="199" t="n">
        <f aca="false">INDEX(_Rge_Data_3rd_CY,$B248,L$1)</f>
        <v>0</v>
      </c>
      <c r="M248" s="199" t="n">
        <f aca="false" t="array" ref="M248:M248">INDEX(_Rge_Data_3rd_CY,$B248,M$1)</f>
        <v>0</v>
      </c>
      <c r="N248" s="199" t="n">
        <f aca="false" t="array" ref="N248:N248">INDEX(_Rge_Data_3rd_CY,$B248,N$1)</f>
        <v>0</v>
      </c>
      <c r="O248" s="199" t="n">
        <f aca="false">F248-N248</f>
        <v>0</v>
      </c>
      <c r="P248" s="200" t="n">
        <f aca="false">IFERROR(O248/F248,0)</f>
        <v>0</v>
      </c>
      <c r="Q248" s="211" t="str">
        <f aca="false">IF(AND(F248&lt;&gt;0,R248=0),"N","Y")</f>
        <v>Y</v>
      </c>
      <c r="R248" s="202" t="n">
        <f aca="false">INDEX(_Rge_Data_3rd_CY,$B248,R$1)</f>
        <v>0</v>
      </c>
      <c r="S248" s="202" t="n">
        <f aca="false" t="array" ref="S248:S248">INDEX(_Rge_Data_3rd_CY,$B248,S$1)</f>
        <v>0</v>
      </c>
      <c r="T248" s="202" t="n">
        <f aca="false" t="array" ref="T248:T248">INDEX(_Rge_Data_3rd_CY,$B248,T$1)</f>
        <v>0</v>
      </c>
      <c r="U248" s="202" t="n">
        <f aca="false" t="array" ref="U248:U248">INDEX(_Rge_Data_3rd_CY,$B248,U$1)</f>
        <v>0</v>
      </c>
      <c r="V248" s="202" t="n">
        <f aca="false" t="array" ref="V248:V248">INDEX(_Rge_Data_3rd_CY,$B248,V$1)</f>
        <v>0</v>
      </c>
      <c r="W248" s="202" t="n">
        <f aca="false" t="array" ref="W248:W248">INDEX(_Rge_Data_3rd_CY,$B248,W$1)</f>
        <v>0</v>
      </c>
      <c r="X248" s="202" t="n">
        <f aca="false">INDEX(_Rge_Data_3rd_CY,$B248,X$1)</f>
        <v>0</v>
      </c>
      <c r="Y248" s="202" t="n">
        <f aca="false" t="array" ref="Y248:Y248">INDEX(_Rge_Data_3rd_CY,$B248,Y$1)</f>
        <v>0</v>
      </c>
      <c r="Z248" s="202" t="n">
        <f aca="false" t="array" ref="Z248:Z248">INDEX(_Rge_Data_3rd_CY,$B248,Z$1)</f>
        <v>0</v>
      </c>
      <c r="AA248" s="202" t="n">
        <f aca="false">R248-Z248</f>
        <v>0</v>
      </c>
      <c r="AB248" s="203" t="n">
        <f aca="false">IFERROR(AA248/R248,)</f>
        <v>0</v>
      </c>
      <c r="AC248" s="212" t="n">
        <f aca="false">INDEX(_Rge_Data_3rd_CY,$B248,AC$1)</f>
        <v>0</v>
      </c>
      <c r="AD248" s="212" t="n">
        <f aca="false" t="array" ref="AD248:AD248">INDEX(_Rge_Data_3rd_CY,$B248,AD$1)</f>
        <v>0</v>
      </c>
      <c r="AE248" s="212" t="n">
        <f aca="false" t="array" ref="AE248:AE248">INDEX(_Rge_Data_3rd_CY,$B248,AE$1)</f>
        <v>0</v>
      </c>
      <c r="AF248" s="212" t="n">
        <f aca="false" t="array" ref="AF248:AF248">INDEX(_Rge_Data_3rd_CY,$B248,AF$1)</f>
        <v>0</v>
      </c>
      <c r="AG248" s="212" t="n">
        <f aca="false" t="array" ref="AG248:AG248">INDEX(_Rge_Data_3rd_CY,$B248,AG$1)</f>
        <v>0</v>
      </c>
      <c r="AH248" s="212" t="n">
        <f aca="false" t="array" ref="AH248:AH248">INDEX(_Rge_Data_3rd_CY,$B248,AH$1)</f>
        <v>0</v>
      </c>
      <c r="AI248" s="212" t="n">
        <f aca="false">INDEX(_Rge_Data_3rd_CY,$B248,AI$1)</f>
        <v>0</v>
      </c>
      <c r="AJ248" s="212" t="n">
        <f aca="false" t="array" ref="AJ248:AJ248">INDEX(_Rge_Data_3rd_CY,$B248,AJ$1)</f>
        <v>0</v>
      </c>
      <c r="AK248" s="212" t="n">
        <f aca="false" t="array" ref="AK248:AK248">INDEX(_Rge_Data_3rd_CY,$B248,AK$1)</f>
        <v>0</v>
      </c>
      <c r="AL248" s="212" t="n">
        <f aca="false">AK248+AN248+AO248</f>
        <v>0</v>
      </c>
      <c r="AM248" s="213" t="n">
        <f aca="false">IFERROR(AK248/Z248,0)</f>
        <v>0</v>
      </c>
      <c r="AN248" s="214" t="n">
        <f aca="false">IFERROR(IF(AND($E248="OPEN",$AA248&gt;0),$AA248*_SoP*$AM248,IF(AND($E248="CLOSED",$AA248&gt;0),$AA248*_SoL*$AM248,0)),0)</f>
        <v>0</v>
      </c>
      <c r="AO248" s="214" t="n">
        <f aca="false">IFERROR(IF($AA248&lt;0,$AA248*_SoL,0),0)</f>
        <v>0</v>
      </c>
      <c r="AP248" s="215" t="n">
        <f aca="false">AK248+AN248</f>
        <v>0</v>
      </c>
      <c r="AQ248" s="215" t="n">
        <f aca="false">AC248-AO248</f>
        <v>0</v>
      </c>
      <c r="AR248" s="215" t="n">
        <f aca="false">AP248-AQ248</f>
        <v>0</v>
      </c>
      <c r="AS248" s="215" t="n">
        <f aca="false">IF($AR248&gt;=0,$AR248,0)</f>
        <v>0</v>
      </c>
      <c r="AT248" s="215" t="n">
        <f aca="false">IF($AR248&lt;=0,-$AR248,0)</f>
        <v>-0</v>
      </c>
      <c r="AU248" s="214" t="n">
        <f aca="false">IF((R248-AC248)&lt;0,0,R248-AC248)</f>
        <v>0</v>
      </c>
      <c r="AV248" s="214" t="n">
        <f aca="false">IF(AM248&gt;1,0,R248-AM248*R248)</f>
        <v>0</v>
      </c>
      <c r="AW248" s="216"/>
    </row>
    <row r="249" customFormat="false" ht="24.75" hidden="false" customHeight="true" outlineLevel="0" collapsed="false">
      <c r="A249" s="166"/>
      <c r="B249" s="208" t="n">
        <f aca="false">B248+1</f>
        <v>242</v>
      </c>
      <c r="C249" s="166"/>
      <c r="D249" s="209" t="n">
        <f aca="false">INDEX(_Rge_Projectdata_3rd,$B249,MATCH("Project-ID",_Rge_Headline_Projectdata,0))</f>
        <v>0</v>
      </c>
      <c r="E249" s="210" t="str">
        <f aca="false" t="array" ref="E249:E249">INDEX(_Rge_Data_3rd_CY,$B249,E$1)</f>
        <v>Open</v>
      </c>
      <c r="F249" s="199" t="n">
        <f aca="false">INDEX(_Rge_Data_3rd_CY,$B249,F$1)</f>
        <v>0</v>
      </c>
      <c r="G249" s="199" t="n">
        <f aca="false" t="array" ref="G249:G249">INDEX(_Rge_Data_3rd_CY,$B249,G$1)</f>
        <v>0</v>
      </c>
      <c r="H249" s="199" t="n">
        <f aca="false" t="array" ref="H249:H249">INDEX(_Rge_Data_3rd_CY,$B249,H$1)</f>
        <v>0</v>
      </c>
      <c r="I249" s="199" t="n">
        <f aca="false" t="array" ref="I249:I249">INDEX(_Rge_Data_3rd_CY,$B249,I$1)</f>
        <v>0</v>
      </c>
      <c r="J249" s="199" t="n">
        <f aca="false" t="array" ref="J249:J249">INDEX(_Rge_Data_3rd_CY,$B249,J$1)</f>
        <v>0</v>
      </c>
      <c r="K249" s="199" t="n">
        <f aca="false" t="array" ref="K249:K249">INDEX(_Rge_Data_3rd_CY,$B249,K$1)</f>
        <v>0</v>
      </c>
      <c r="L249" s="199" t="n">
        <f aca="false">INDEX(_Rge_Data_3rd_CY,$B249,L$1)</f>
        <v>0</v>
      </c>
      <c r="M249" s="199" t="n">
        <f aca="false" t="array" ref="M249:M249">INDEX(_Rge_Data_3rd_CY,$B249,M$1)</f>
        <v>0</v>
      </c>
      <c r="N249" s="199" t="n">
        <f aca="false" t="array" ref="N249:N249">INDEX(_Rge_Data_3rd_CY,$B249,N$1)</f>
        <v>0</v>
      </c>
      <c r="O249" s="199" t="n">
        <f aca="false">F249-N249</f>
        <v>0</v>
      </c>
      <c r="P249" s="200" t="n">
        <f aca="false">IFERROR(O249/F249,0)</f>
        <v>0</v>
      </c>
      <c r="Q249" s="211" t="str">
        <f aca="false">IF(AND(F249&lt;&gt;0,R249=0),"N","Y")</f>
        <v>Y</v>
      </c>
      <c r="R249" s="202" t="n">
        <f aca="false">INDEX(_Rge_Data_3rd_CY,$B249,R$1)</f>
        <v>0</v>
      </c>
      <c r="S249" s="202" t="n">
        <f aca="false" t="array" ref="S249:S249">INDEX(_Rge_Data_3rd_CY,$B249,S$1)</f>
        <v>0</v>
      </c>
      <c r="T249" s="202" t="n">
        <f aca="false" t="array" ref="T249:T249">INDEX(_Rge_Data_3rd_CY,$B249,T$1)</f>
        <v>0</v>
      </c>
      <c r="U249" s="202" t="n">
        <f aca="false" t="array" ref="U249:U249">INDEX(_Rge_Data_3rd_CY,$B249,U$1)</f>
        <v>0</v>
      </c>
      <c r="V249" s="202" t="n">
        <f aca="false" t="array" ref="V249:V249">INDEX(_Rge_Data_3rd_CY,$B249,V$1)</f>
        <v>0</v>
      </c>
      <c r="W249" s="202" t="n">
        <f aca="false" t="array" ref="W249:W249">INDEX(_Rge_Data_3rd_CY,$B249,W$1)</f>
        <v>0</v>
      </c>
      <c r="X249" s="202" t="n">
        <f aca="false">INDEX(_Rge_Data_3rd_CY,$B249,X$1)</f>
        <v>0</v>
      </c>
      <c r="Y249" s="202" t="n">
        <f aca="false" t="array" ref="Y249:Y249">INDEX(_Rge_Data_3rd_CY,$B249,Y$1)</f>
        <v>0</v>
      </c>
      <c r="Z249" s="202" t="n">
        <f aca="false" t="array" ref="Z249:Z249">INDEX(_Rge_Data_3rd_CY,$B249,Z$1)</f>
        <v>0</v>
      </c>
      <c r="AA249" s="202" t="n">
        <f aca="false">R249-Z249</f>
        <v>0</v>
      </c>
      <c r="AB249" s="203" t="n">
        <f aca="false">IFERROR(AA249/R249,)</f>
        <v>0</v>
      </c>
      <c r="AC249" s="212" t="n">
        <f aca="false">INDEX(_Rge_Data_3rd_CY,$B249,AC$1)</f>
        <v>0</v>
      </c>
      <c r="AD249" s="212" t="n">
        <f aca="false" t="array" ref="AD249:AD249">INDEX(_Rge_Data_3rd_CY,$B249,AD$1)</f>
        <v>0</v>
      </c>
      <c r="AE249" s="212" t="n">
        <f aca="false" t="array" ref="AE249:AE249">INDEX(_Rge_Data_3rd_CY,$B249,AE$1)</f>
        <v>0</v>
      </c>
      <c r="AF249" s="212" t="n">
        <f aca="false" t="array" ref="AF249:AF249">INDEX(_Rge_Data_3rd_CY,$B249,AF$1)</f>
        <v>0</v>
      </c>
      <c r="AG249" s="212" t="n">
        <f aca="false" t="array" ref="AG249:AG249">INDEX(_Rge_Data_3rd_CY,$B249,AG$1)</f>
        <v>0</v>
      </c>
      <c r="AH249" s="212" t="n">
        <f aca="false" t="array" ref="AH249:AH249">INDEX(_Rge_Data_3rd_CY,$B249,AH$1)</f>
        <v>0</v>
      </c>
      <c r="AI249" s="212" t="n">
        <f aca="false">INDEX(_Rge_Data_3rd_CY,$B249,AI$1)</f>
        <v>0</v>
      </c>
      <c r="AJ249" s="212" t="n">
        <f aca="false" t="array" ref="AJ249:AJ249">INDEX(_Rge_Data_3rd_CY,$B249,AJ$1)</f>
        <v>0</v>
      </c>
      <c r="AK249" s="212" t="n">
        <f aca="false" t="array" ref="AK249:AK249">INDEX(_Rge_Data_3rd_CY,$B249,AK$1)</f>
        <v>0</v>
      </c>
      <c r="AL249" s="212" t="n">
        <f aca="false">AK249+AN249+AO249</f>
        <v>0</v>
      </c>
      <c r="AM249" s="213" t="n">
        <f aca="false">IFERROR(AK249/Z249,0)</f>
        <v>0</v>
      </c>
      <c r="AN249" s="214" t="n">
        <f aca="false">IFERROR(IF(AND($E249="OPEN",$AA249&gt;0),$AA249*_SoP*$AM249,IF(AND($E249="CLOSED",$AA249&gt;0),$AA249*_SoL*$AM249,0)),0)</f>
        <v>0</v>
      </c>
      <c r="AO249" s="214" t="n">
        <f aca="false">IFERROR(IF($AA249&lt;0,$AA249*_SoL,0),0)</f>
        <v>0</v>
      </c>
      <c r="AP249" s="215" t="n">
        <f aca="false">AK249+AN249</f>
        <v>0</v>
      </c>
      <c r="AQ249" s="215" t="n">
        <f aca="false">AC249-AO249</f>
        <v>0</v>
      </c>
      <c r="AR249" s="215" t="n">
        <f aca="false">AP249-AQ249</f>
        <v>0</v>
      </c>
      <c r="AS249" s="215" t="n">
        <f aca="false">IF($AR249&gt;=0,$AR249,0)</f>
        <v>0</v>
      </c>
      <c r="AT249" s="215" t="n">
        <f aca="false">IF($AR249&lt;=0,-$AR249,0)</f>
        <v>-0</v>
      </c>
      <c r="AU249" s="214" t="n">
        <f aca="false">IF((R249-AC249)&lt;0,0,R249-AC249)</f>
        <v>0</v>
      </c>
      <c r="AV249" s="214" t="n">
        <f aca="false">IF(AM249&gt;1,0,R249-AM249*R249)</f>
        <v>0</v>
      </c>
      <c r="AW249" s="216"/>
    </row>
    <row r="250" customFormat="false" ht="24.75" hidden="false" customHeight="true" outlineLevel="0" collapsed="false">
      <c r="A250" s="166"/>
      <c r="B250" s="208" t="n">
        <f aca="false">B249+1</f>
        <v>243</v>
      </c>
      <c r="C250" s="166"/>
      <c r="D250" s="209" t="n">
        <f aca="false">INDEX(_Rge_Projectdata_3rd,$B250,MATCH("Project-ID",_Rge_Headline_Projectdata,0))</f>
        <v>0</v>
      </c>
      <c r="E250" s="210" t="str">
        <f aca="false" t="array" ref="E250:E250">INDEX(_Rge_Data_3rd_CY,$B250,E$1)</f>
        <v>Open</v>
      </c>
      <c r="F250" s="199" t="n">
        <f aca="false">INDEX(_Rge_Data_3rd_CY,$B250,F$1)</f>
        <v>0</v>
      </c>
      <c r="G250" s="199" t="n">
        <f aca="false" t="array" ref="G250:G250">INDEX(_Rge_Data_3rd_CY,$B250,G$1)</f>
        <v>0</v>
      </c>
      <c r="H250" s="199" t="n">
        <f aca="false" t="array" ref="H250:H250">INDEX(_Rge_Data_3rd_CY,$B250,H$1)</f>
        <v>0</v>
      </c>
      <c r="I250" s="199" t="n">
        <f aca="false" t="array" ref="I250:I250">INDEX(_Rge_Data_3rd_CY,$B250,I$1)</f>
        <v>0</v>
      </c>
      <c r="J250" s="199" t="n">
        <f aca="false" t="array" ref="J250:J250">INDEX(_Rge_Data_3rd_CY,$B250,J$1)</f>
        <v>0</v>
      </c>
      <c r="K250" s="199" t="n">
        <f aca="false" t="array" ref="K250:K250">INDEX(_Rge_Data_3rd_CY,$B250,K$1)</f>
        <v>0</v>
      </c>
      <c r="L250" s="199" t="n">
        <f aca="false">INDEX(_Rge_Data_3rd_CY,$B250,L$1)</f>
        <v>0</v>
      </c>
      <c r="M250" s="199" t="n">
        <f aca="false" t="array" ref="M250:M250">INDEX(_Rge_Data_3rd_CY,$B250,M$1)</f>
        <v>0</v>
      </c>
      <c r="N250" s="199" t="n">
        <f aca="false" t="array" ref="N250:N250">INDEX(_Rge_Data_3rd_CY,$B250,N$1)</f>
        <v>0</v>
      </c>
      <c r="O250" s="199" t="n">
        <f aca="false">F250-N250</f>
        <v>0</v>
      </c>
      <c r="P250" s="200" t="n">
        <f aca="false">IFERROR(O250/F250,0)</f>
        <v>0</v>
      </c>
      <c r="Q250" s="211" t="str">
        <f aca="false">IF(AND(F250&lt;&gt;0,R250=0),"N","Y")</f>
        <v>Y</v>
      </c>
      <c r="R250" s="202" t="n">
        <f aca="false">INDEX(_Rge_Data_3rd_CY,$B250,R$1)</f>
        <v>0</v>
      </c>
      <c r="S250" s="202" t="n">
        <f aca="false" t="array" ref="S250:S250">INDEX(_Rge_Data_3rd_CY,$B250,S$1)</f>
        <v>0</v>
      </c>
      <c r="T250" s="202" t="n">
        <f aca="false" t="array" ref="T250:T250">INDEX(_Rge_Data_3rd_CY,$B250,T$1)</f>
        <v>0</v>
      </c>
      <c r="U250" s="202" t="n">
        <f aca="false" t="array" ref="U250:U250">INDEX(_Rge_Data_3rd_CY,$B250,U$1)</f>
        <v>0</v>
      </c>
      <c r="V250" s="202" t="n">
        <f aca="false" t="array" ref="V250:V250">INDEX(_Rge_Data_3rd_CY,$B250,V$1)</f>
        <v>0</v>
      </c>
      <c r="W250" s="202" t="n">
        <f aca="false" t="array" ref="W250:W250">INDEX(_Rge_Data_3rd_CY,$B250,W$1)</f>
        <v>0</v>
      </c>
      <c r="X250" s="202" t="n">
        <f aca="false">INDEX(_Rge_Data_3rd_CY,$B250,X$1)</f>
        <v>0</v>
      </c>
      <c r="Y250" s="202" t="n">
        <f aca="false" t="array" ref="Y250:Y250">INDEX(_Rge_Data_3rd_CY,$B250,Y$1)</f>
        <v>0</v>
      </c>
      <c r="Z250" s="202" t="n">
        <f aca="false" t="array" ref="Z250:Z250">INDEX(_Rge_Data_3rd_CY,$B250,Z$1)</f>
        <v>0</v>
      </c>
      <c r="AA250" s="202" t="n">
        <f aca="false">R250-Z250</f>
        <v>0</v>
      </c>
      <c r="AB250" s="203" t="n">
        <f aca="false">IFERROR(AA250/R250,)</f>
        <v>0</v>
      </c>
      <c r="AC250" s="212" t="n">
        <f aca="false">INDEX(_Rge_Data_3rd_CY,$B250,AC$1)</f>
        <v>0</v>
      </c>
      <c r="AD250" s="212" t="n">
        <f aca="false" t="array" ref="AD250:AD250">INDEX(_Rge_Data_3rd_CY,$B250,AD$1)</f>
        <v>0</v>
      </c>
      <c r="AE250" s="212" t="n">
        <f aca="false" t="array" ref="AE250:AE250">INDEX(_Rge_Data_3rd_CY,$B250,AE$1)</f>
        <v>0</v>
      </c>
      <c r="AF250" s="212" t="n">
        <f aca="false" t="array" ref="AF250:AF250">INDEX(_Rge_Data_3rd_CY,$B250,AF$1)</f>
        <v>0</v>
      </c>
      <c r="AG250" s="212" t="n">
        <f aca="false" t="array" ref="AG250:AG250">INDEX(_Rge_Data_3rd_CY,$B250,AG$1)</f>
        <v>0</v>
      </c>
      <c r="AH250" s="212" t="n">
        <f aca="false" t="array" ref="AH250:AH250">INDEX(_Rge_Data_3rd_CY,$B250,AH$1)</f>
        <v>0</v>
      </c>
      <c r="AI250" s="212" t="n">
        <f aca="false">INDEX(_Rge_Data_3rd_CY,$B250,AI$1)</f>
        <v>0</v>
      </c>
      <c r="AJ250" s="212" t="n">
        <f aca="false" t="array" ref="AJ250:AJ250">INDEX(_Rge_Data_3rd_CY,$B250,AJ$1)</f>
        <v>0</v>
      </c>
      <c r="AK250" s="212" t="n">
        <f aca="false" t="array" ref="AK250:AK250">INDEX(_Rge_Data_3rd_CY,$B250,AK$1)</f>
        <v>0</v>
      </c>
      <c r="AL250" s="212" t="n">
        <f aca="false">AK250+AN250+AO250</f>
        <v>0</v>
      </c>
      <c r="AM250" s="213" t="n">
        <f aca="false">IFERROR(AK250/Z250,0)</f>
        <v>0</v>
      </c>
      <c r="AN250" s="214" t="n">
        <f aca="false">IFERROR(IF(AND($E250="OPEN",$AA250&gt;0),$AA250*_SoP*$AM250,IF(AND($E250="CLOSED",$AA250&gt;0),$AA250*_SoL*$AM250,0)),0)</f>
        <v>0</v>
      </c>
      <c r="AO250" s="214" t="n">
        <f aca="false">IFERROR(IF($AA250&lt;0,$AA250*_SoL,0),0)</f>
        <v>0</v>
      </c>
      <c r="AP250" s="215" t="n">
        <f aca="false">AK250+AN250</f>
        <v>0</v>
      </c>
      <c r="AQ250" s="215" t="n">
        <f aca="false">AC250-AO250</f>
        <v>0</v>
      </c>
      <c r="AR250" s="215" t="n">
        <f aca="false">AP250-AQ250</f>
        <v>0</v>
      </c>
      <c r="AS250" s="215" t="n">
        <f aca="false">IF($AR250&gt;=0,$AR250,0)</f>
        <v>0</v>
      </c>
      <c r="AT250" s="215" t="n">
        <f aca="false">IF($AR250&lt;=0,-$AR250,0)</f>
        <v>-0</v>
      </c>
      <c r="AU250" s="214" t="n">
        <f aca="false">IF((R250-AC250)&lt;0,0,R250-AC250)</f>
        <v>0</v>
      </c>
      <c r="AV250" s="214" t="n">
        <f aca="false">IF(AM250&gt;1,0,R250-AM250*R250)</f>
        <v>0</v>
      </c>
      <c r="AW250" s="216"/>
    </row>
    <row r="251" customFormat="false" ht="24.75" hidden="false" customHeight="true" outlineLevel="0" collapsed="false">
      <c r="A251" s="166"/>
      <c r="B251" s="208" t="n">
        <f aca="false">B250+1</f>
        <v>244</v>
      </c>
      <c r="C251" s="166"/>
      <c r="D251" s="209" t="n">
        <f aca="false">INDEX(_Rge_Projectdata_3rd,$B251,MATCH("Project-ID",_Rge_Headline_Projectdata,0))</f>
        <v>0</v>
      </c>
      <c r="E251" s="210" t="str">
        <f aca="false" t="array" ref="E251:E251">INDEX(_Rge_Data_3rd_CY,$B251,E$1)</f>
        <v>Open</v>
      </c>
      <c r="F251" s="199" t="n">
        <f aca="false">INDEX(_Rge_Data_3rd_CY,$B251,F$1)</f>
        <v>0</v>
      </c>
      <c r="G251" s="199" t="n">
        <f aca="false" t="array" ref="G251:G251">INDEX(_Rge_Data_3rd_CY,$B251,G$1)</f>
        <v>0</v>
      </c>
      <c r="H251" s="199" t="n">
        <f aca="false" t="array" ref="H251:H251">INDEX(_Rge_Data_3rd_CY,$B251,H$1)</f>
        <v>0</v>
      </c>
      <c r="I251" s="199" t="n">
        <f aca="false" t="array" ref="I251:I251">INDEX(_Rge_Data_3rd_CY,$B251,I$1)</f>
        <v>0</v>
      </c>
      <c r="J251" s="199" t="n">
        <f aca="false" t="array" ref="J251:J251">INDEX(_Rge_Data_3rd_CY,$B251,J$1)</f>
        <v>0</v>
      </c>
      <c r="K251" s="199" t="n">
        <f aca="false" t="array" ref="K251:K251">INDEX(_Rge_Data_3rd_CY,$B251,K$1)</f>
        <v>0</v>
      </c>
      <c r="L251" s="199" t="n">
        <f aca="false">INDEX(_Rge_Data_3rd_CY,$B251,L$1)</f>
        <v>0</v>
      </c>
      <c r="M251" s="199" t="n">
        <f aca="false" t="array" ref="M251:M251">INDEX(_Rge_Data_3rd_CY,$B251,M$1)</f>
        <v>0</v>
      </c>
      <c r="N251" s="199" t="n">
        <f aca="false" t="array" ref="N251:N251">INDEX(_Rge_Data_3rd_CY,$B251,N$1)</f>
        <v>0</v>
      </c>
      <c r="O251" s="199" t="n">
        <f aca="false">F251-N251</f>
        <v>0</v>
      </c>
      <c r="P251" s="200" t="n">
        <f aca="false">IFERROR(O251/F251,0)</f>
        <v>0</v>
      </c>
      <c r="Q251" s="211" t="str">
        <f aca="false">IF(AND(F251&lt;&gt;0,R251=0),"N","Y")</f>
        <v>Y</v>
      </c>
      <c r="R251" s="202" t="n">
        <f aca="false">INDEX(_Rge_Data_3rd_CY,$B251,R$1)</f>
        <v>0</v>
      </c>
      <c r="S251" s="202" t="n">
        <f aca="false" t="array" ref="S251:S251">INDEX(_Rge_Data_3rd_CY,$B251,S$1)</f>
        <v>0</v>
      </c>
      <c r="T251" s="202" t="n">
        <f aca="false" t="array" ref="T251:T251">INDEX(_Rge_Data_3rd_CY,$B251,T$1)</f>
        <v>0</v>
      </c>
      <c r="U251" s="202" t="n">
        <f aca="false" t="array" ref="U251:U251">INDEX(_Rge_Data_3rd_CY,$B251,U$1)</f>
        <v>0</v>
      </c>
      <c r="V251" s="202" t="n">
        <f aca="false" t="array" ref="V251:V251">INDEX(_Rge_Data_3rd_CY,$B251,V$1)</f>
        <v>0</v>
      </c>
      <c r="W251" s="202" t="n">
        <f aca="false" t="array" ref="W251:W251">INDEX(_Rge_Data_3rd_CY,$B251,W$1)</f>
        <v>0</v>
      </c>
      <c r="X251" s="202" t="n">
        <f aca="false">INDEX(_Rge_Data_3rd_CY,$B251,X$1)</f>
        <v>0</v>
      </c>
      <c r="Y251" s="202" t="n">
        <f aca="false" t="array" ref="Y251:Y251">INDEX(_Rge_Data_3rd_CY,$B251,Y$1)</f>
        <v>0</v>
      </c>
      <c r="Z251" s="202" t="n">
        <f aca="false" t="array" ref="Z251:Z251">INDEX(_Rge_Data_3rd_CY,$B251,Z$1)</f>
        <v>0</v>
      </c>
      <c r="AA251" s="202" t="n">
        <f aca="false">R251-Z251</f>
        <v>0</v>
      </c>
      <c r="AB251" s="203" t="n">
        <f aca="false">IFERROR(AA251/R251,)</f>
        <v>0</v>
      </c>
      <c r="AC251" s="212" t="n">
        <f aca="false">INDEX(_Rge_Data_3rd_CY,$B251,AC$1)</f>
        <v>0</v>
      </c>
      <c r="AD251" s="212" t="n">
        <f aca="false" t="array" ref="AD251:AD251">INDEX(_Rge_Data_3rd_CY,$B251,AD$1)</f>
        <v>0</v>
      </c>
      <c r="AE251" s="212" t="n">
        <f aca="false" t="array" ref="AE251:AE251">INDEX(_Rge_Data_3rd_CY,$B251,AE$1)</f>
        <v>0</v>
      </c>
      <c r="AF251" s="212" t="n">
        <f aca="false" t="array" ref="AF251:AF251">INDEX(_Rge_Data_3rd_CY,$B251,AF$1)</f>
        <v>0</v>
      </c>
      <c r="AG251" s="212" t="n">
        <f aca="false" t="array" ref="AG251:AG251">INDEX(_Rge_Data_3rd_CY,$B251,AG$1)</f>
        <v>0</v>
      </c>
      <c r="AH251" s="212" t="n">
        <f aca="false" t="array" ref="AH251:AH251">INDEX(_Rge_Data_3rd_CY,$B251,AH$1)</f>
        <v>0</v>
      </c>
      <c r="AI251" s="212" t="n">
        <f aca="false">INDEX(_Rge_Data_3rd_CY,$B251,AI$1)</f>
        <v>0</v>
      </c>
      <c r="AJ251" s="212" t="n">
        <f aca="false" t="array" ref="AJ251:AJ251">INDEX(_Rge_Data_3rd_CY,$B251,AJ$1)</f>
        <v>0</v>
      </c>
      <c r="AK251" s="212" t="n">
        <f aca="false" t="array" ref="AK251:AK251">INDEX(_Rge_Data_3rd_CY,$B251,AK$1)</f>
        <v>0</v>
      </c>
      <c r="AL251" s="212" t="n">
        <f aca="false">AK251+AN251+AO251</f>
        <v>0</v>
      </c>
      <c r="AM251" s="213" t="n">
        <f aca="false">IFERROR(AK251/Z251,0)</f>
        <v>0</v>
      </c>
      <c r="AN251" s="214" t="n">
        <f aca="false">IFERROR(IF(AND($E251="OPEN",$AA251&gt;0),$AA251*_SoP*$AM251,IF(AND($E251="CLOSED",$AA251&gt;0),$AA251*_SoL*$AM251,0)),0)</f>
        <v>0</v>
      </c>
      <c r="AO251" s="214" t="n">
        <f aca="false">IFERROR(IF($AA251&lt;0,$AA251*_SoL,0),0)</f>
        <v>0</v>
      </c>
      <c r="AP251" s="215" t="n">
        <f aca="false">AK251+AN251</f>
        <v>0</v>
      </c>
      <c r="AQ251" s="215" t="n">
        <f aca="false">AC251-AO251</f>
        <v>0</v>
      </c>
      <c r="AR251" s="215" t="n">
        <f aca="false">AP251-AQ251</f>
        <v>0</v>
      </c>
      <c r="AS251" s="215" t="n">
        <f aca="false">IF($AR251&gt;=0,$AR251,0)</f>
        <v>0</v>
      </c>
      <c r="AT251" s="215" t="n">
        <f aca="false">IF($AR251&lt;=0,-$AR251,0)</f>
        <v>-0</v>
      </c>
      <c r="AU251" s="214" t="n">
        <f aca="false">IF((R251-AC251)&lt;0,0,R251-AC251)</f>
        <v>0</v>
      </c>
      <c r="AV251" s="214" t="n">
        <f aca="false">IF(AM251&gt;1,0,R251-AM251*R251)</f>
        <v>0</v>
      </c>
      <c r="AW251" s="216"/>
    </row>
    <row r="252" customFormat="false" ht="24.75" hidden="false" customHeight="true" outlineLevel="0" collapsed="false">
      <c r="A252" s="166"/>
      <c r="B252" s="208" t="n">
        <f aca="false">B251+1</f>
        <v>245</v>
      </c>
      <c r="C252" s="166"/>
      <c r="D252" s="209" t="n">
        <f aca="false">INDEX(_Rge_Projectdata_3rd,$B252,MATCH("Project-ID",_Rge_Headline_Projectdata,0))</f>
        <v>0</v>
      </c>
      <c r="E252" s="210" t="str">
        <f aca="false" t="array" ref="E252:E252">INDEX(_Rge_Data_3rd_CY,$B252,E$1)</f>
        <v>Open</v>
      </c>
      <c r="F252" s="199" t="n">
        <f aca="false">INDEX(_Rge_Data_3rd_CY,$B252,F$1)</f>
        <v>0</v>
      </c>
      <c r="G252" s="199" t="n">
        <f aca="false" t="array" ref="G252:G252">INDEX(_Rge_Data_3rd_CY,$B252,G$1)</f>
        <v>0</v>
      </c>
      <c r="H252" s="199" t="n">
        <f aca="false" t="array" ref="H252:H252">INDEX(_Rge_Data_3rd_CY,$B252,H$1)</f>
        <v>0</v>
      </c>
      <c r="I252" s="199" t="n">
        <f aca="false" t="array" ref="I252:I252">INDEX(_Rge_Data_3rd_CY,$B252,I$1)</f>
        <v>0</v>
      </c>
      <c r="J252" s="199" t="n">
        <f aca="false" t="array" ref="J252:J252">INDEX(_Rge_Data_3rd_CY,$B252,J$1)</f>
        <v>0</v>
      </c>
      <c r="K252" s="199" t="n">
        <f aca="false" t="array" ref="K252:K252">INDEX(_Rge_Data_3rd_CY,$B252,K$1)</f>
        <v>0</v>
      </c>
      <c r="L252" s="199" t="n">
        <f aca="false">INDEX(_Rge_Data_3rd_CY,$B252,L$1)</f>
        <v>0</v>
      </c>
      <c r="M252" s="199" t="n">
        <f aca="false" t="array" ref="M252:M252">INDEX(_Rge_Data_3rd_CY,$B252,M$1)</f>
        <v>0</v>
      </c>
      <c r="N252" s="199" t="n">
        <f aca="false" t="array" ref="N252:N252">INDEX(_Rge_Data_3rd_CY,$B252,N$1)</f>
        <v>0</v>
      </c>
      <c r="O252" s="199" t="n">
        <f aca="false">F252-N252</f>
        <v>0</v>
      </c>
      <c r="P252" s="200" t="n">
        <f aca="false">IFERROR(O252/F252,0)</f>
        <v>0</v>
      </c>
      <c r="Q252" s="211" t="str">
        <f aca="false">IF(AND(F252&lt;&gt;0,R252=0),"N","Y")</f>
        <v>Y</v>
      </c>
      <c r="R252" s="202" t="n">
        <f aca="false">INDEX(_Rge_Data_3rd_CY,$B252,R$1)</f>
        <v>0</v>
      </c>
      <c r="S252" s="202" t="n">
        <f aca="false" t="array" ref="S252:S252">INDEX(_Rge_Data_3rd_CY,$B252,S$1)</f>
        <v>0</v>
      </c>
      <c r="T252" s="202" t="n">
        <f aca="false" t="array" ref="T252:T252">INDEX(_Rge_Data_3rd_CY,$B252,T$1)</f>
        <v>0</v>
      </c>
      <c r="U252" s="202" t="n">
        <f aca="false" t="array" ref="U252:U252">INDEX(_Rge_Data_3rd_CY,$B252,U$1)</f>
        <v>0</v>
      </c>
      <c r="V252" s="202" t="n">
        <f aca="false" t="array" ref="V252:V252">INDEX(_Rge_Data_3rd_CY,$B252,V$1)</f>
        <v>0</v>
      </c>
      <c r="W252" s="202" t="n">
        <f aca="false" t="array" ref="W252:W252">INDEX(_Rge_Data_3rd_CY,$B252,W$1)</f>
        <v>0</v>
      </c>
      <c r="X252" s="202" t="n">
        <f aca="false">INDEX(_Rge_Data_3rd_CY,$B252,X$1)</f>
        <v>0</v>
      </c>
      <c r="Y252" s="202" t="n">
        <f aca="false" t="array" ref="Y252:Y252">INDEX(_Rge_Data_3rd_CY,$B252,Y$1)</f>
        <v>0</v>
      </c>
      <c r="Z252" s="202" t="n">
        <f aca="false" t="array" ref="Z252:Z252">INDEX(_Rge_Data_3rd_CY,$B252,Z$1)</f>
        <v>0</v>
      </c>
      <c r="AA252" s="202" t="n">
        <f aca="false">R252-Z252</f>
        <v>0</v>
      </c>
      <c r="AB252" s="203" t="n">
        <f aca="false">IFERROR(AA252/R252,)</f>
        <v>0</v>
      </c>
      <c r="AC252" s="212" t="n">
        <f aca="false">INDEX(_Rge_Data_3rd_CY,$B252,AC$1)</f>
        <v>0</v>
      </c>
      <c r="AD252" s="212" t="n">
        <f aca="false" t="array" ref="AD252:AD252">INDEX(_Rge_Data_3rd_CY,$B252,AD$1)</f>
        <v>0</v>
      </c>
      <c r="AE252" s="212" t="n">
        <f aca="false" t="array" ref="AE252:AE252">INDEX(_Rge_Data_3rd_CY,$B252,AE$1)</f>
        <v>0</v>
      </c>
      <c r="AF252" s="212" t="n">
        <f aca="false" t="array" ref="AF252:AF252">INDEX(_Rge_Data_3rd_CY,$B252,AF$1)</f>
        <v>0</v>
      </c>
      <c r="AG252" s="212" t="n">
        <f aca="false" t="array" ref="AG252:AG252">INDEX(_Rge_Data_3rd_CY,$B252,AG$1)</f>
        <v>0</v>
      </c>
      <c r="AH252" s="212" t="n">
        <f aca="false" t="array" ref="AH252:AH252">INDEX(_Rge_Data_3rd_CY,$B252,AH$1)</f>
        <v>0</v>
      </c>
      <c r="AI252" s="212" t="n">
        <f aca="false">INDEX(_Rge_Data_3rd_CY,$B252,AI$1)</f>
        <v>0</v>
      </c>
      <c r="AJ252" s="212" t="n">
        <f aca="false" t="array" ref="AJ252:AJ252">INDEX(_Rge_Data_3rd_CY,$B252,AJ$1)</f>
        <v>0</v>
      </c>
      <c r="AK252" s="212" t="n">
        <f aca="false" t="array" ref="AK252:AK252">INDEX(_Rge_Data_3rd_CY,$B252,AK$1)</f>
        <v>0</v>
      </c>
      <c r="AL252" s="212" t="n">
        <f aca="false">AK252+AN252+AO252</f>
        <v>0</v>
      </c>
      <c r="AM252" s="213" t="n">
        <f aca="false">IFERROR(AK252/Z252,0)</f>
        <v>0</v>
      </c>
      <c r="AN252" s="214" t="n">
        <f aca="false">IFERROR(IF(AND($E252="OPEN",$AA252&gt;0),$AA252*_SoP*$AM252,IF(AND($E252="CLOSED",$AA252&gt;0),$AA252*_SoL*$AM252,0)),0)</f>
        <v>0</v>
      </c>
      <c r="AO252" s="214" t="n">
        <f aca="false">IFERROR(IF($AA252&lt;0,$AA252*_SoL,0),0)</f>
        <v>0</v>
      </c>
      <c r="AP252" s="215" t="n">
        <f aca="false">AK252+AN252</f>
        <v>0</v>
      </c>
      <c r="AQ252" s="215" t="n">
        <f aca="false">AC252-AO252</f>
        <v>0</v>
      </c>
      <c r="AR252" s="215" t="n">
        <f aca="false">AP252-AQ252</f>
        <v>0</v>
      </c>
      <c r="AS252" s="215" t="n">
        <f aca="false">IF($AR252&gt;=0,$AR252,0)</f>
        <v>0</v>
      </c>
      <c r="AT252" s="215" t="n">
        <f aca="false">IF($AR252&lt;=0,-$AR252,0)</f>
        <v>-0</v>
      </c>
      <c r="AU252" s="214" t="n">
        <f aca="false">IF((R252-AC252)&lt;0,0,R252-AC252)</f>
        <v>0</v>
      </c>
      <c r="AV252" s="214" t="n">
        <f aca="false">IF(AM252&gt;1,0,R252-AM252*R252)</f>
        <v>0</v>
      </c>
      <c r="AW252" s="216"/>
    </row>
    <row r="253" customFormat="false" ht="24.75" hidden="false" customHeight="true" outlineLevel="0" collapsed="false">
      <c r="A253" s="166"/>
      <c r="B253" s="208" t="n">
        <f aca="false">B252+1</f>
        <v>246</v>
      </c>
      <c r="C253" s="166"/>
      <c r="D253" s="209" t="n">
        <f aca="false">INDEX(_Rge_Projectdata_3rd,$B253,MATCH("Project-ID",_Rge_Headline_Projectdata,0))</f>
        <v>0</v>
      </c>
      <c r="E253" s="210" t="str">
        <f aca="false" t="array" ref="E253:E253">INDEX(_Rge_Data_3rd_CY,$B253,E$1)</f>
        <v>Open</v>
      </c>
      <c r="F253" s="199" t="n">
        <f aca="false">INDEX(_Rge_Data_3rd_CY,$B253,F$1)</f>
        <v>0</v>
      </c>
      <c r="G253" s="199" t="n">
        <f aca="false" t="array" ref="G253:G253">INDEX(_Rge_Data_3rd_CY,$B253,G$1)</f>
        <v>0</v>
      </c>
      <c r="H253" s="199" t="n">
        <f aca="false" t="array" ref="H253:H253">INDEX(_Rge_Data_3rd_CY,$B253,H$1)</f>
        <v>0</v>
      </c>
      <c r="I253" s="199" t="n">
        <f aca="false" t="array" ref="I253:I253">INDEX(_Rge_Data_3rd_CY,$B253,I$1)</f>
        <v>0</v>
      </c>
      <c r="J253" s="199" t="n">
        <f aca="false" t="array" ref="J253:J253">INDEX(_Rge_Data_3rd_CY,$B253,J$1)</f>
        <v>0</v>
      </c>
      <c r="K253" s="199" t="n">
        <f aca="false" t="array" ref="K253:K253">INDEX(_Rge_Data_3rd_CY,$B253,K$1)</f>
        <v>0</v>
      </c>
      <c r="L253" s="199" t="n">
        <f aca="false">INDEX(_Rge_Data_3rd_CY,$B253,L$1)</f>
        <v>0</v>
      </c>
      <c r="M253" s="199" t="n">
        <f aca="false" t="array" ref="M253:M253">INDEX(_Rge_Data_3rd_CY,$B253,M$1)</f>
        <v>0</v>
      </c>
      <c r="N253" s="199" t="n">
        <f aca="false" t="array" ref="N253:N253">INDEX(_Rge_Data_3rd_CY,$B253,N$1)</f>
        <v>0</v>
      </c>
      <c r="O253" s="199" t="n">
        <f aca="false">F253-N253</f>
        <v>0</v>
      </c>
      <c r="P253" s="200" t="n">
        <f aca="false">IFERROR(O253/F253,0)</f>
        <v>0</v>
      </c>
      <c r="Q253" s="211" t="str">
        <f aca="false">IF(AND(F253&lt;&gt;0,R253=0),"N","Y")</f>
        <v>Y</v>
      </c>
      <c r="R253" s="202" t="n">
        <f aca="false">INDEX(_Rge_Data_3rd_CY,$B253,R$1)</f>
        <v>0</v>
      </c>
      <c r="S253" s="202" t="n">
        <f aca="false" t="array" ref="S253:S253">INDEX(_Rge_Data_3rd_CY,$B253,S$1)</f>
        <v>0</v>
      </c>
      <c r="T253" s="202" t="n">
        <f aca="false" t="array" ref="T253:T253">INDEX(_Rge_Data_3rd_CY,$B253,T$1)</f>
        <v>0</v>
      </c>
      <c r="U253" s="202" t="n">
        <f aca="false" t="array" ref="U253:U253">INDEX(_Rge_Data_3rd_CY,$B253,U$1)</f>
        <v>0</v>
      </c>
      <c r="V253" s="202" t="n">
        <f aca="false" t="array" ref="V253:V253">INDEX(_Rge_Data_3rd_CY,$B253,V$1)</f>
        <v>0</v>
      </c>
      <c r="W253" s="202" t="n">
        <f aca="false" t="array" ref="W253:W253">INDEX(_Rge_Data_3rd_CY,$B253,W$1)</f>
        <v>0</v>
      </c>
      <c r="X253" s="202" t="n">
        <f aca="false">INDEX(_Rge_Data_3rd_CY,$B253,X$1)</f>
        <v>0</v>
      </c>
      <c r="Y253" s="202" t="n">
        <f aca="false" t="array" ref="Y253:Y253">INDEX(_Rge_Data_3rd_CY,$B253,Y$1)</f>
        <v>0</v>
      </c>
      <c r="Z253" s="202" t="n">
        <f aca="false" t="array" ref="Z253:Z253">INDEX(_Rge_Data_3rd_CY,$B253,Z$1)</f>
        <v>0</v>
      </c>
      <c r="AA253" s="202" t="n">
        <f aca="false">R253-Z253</f>
        <v>0</v>
      </c>
      <c r="AB253" s="203" t="n">
        <f aca="false">IFERROR(AA253/R253,)</f>
        <v>0</v>
      </c>
      <c r="AC253" s="212" t="n">
        <f aca="false">INDEX(_Rge_Data_3rd_CY,$B253,AC$1)</f>
        <v>0</v>
      </c>
      <c r="AD253" s="212" t="n">
        <f aca="false" t="array" ref="AD253:AD253">INDEX(_Rge_Data_3rd_CY,$B253,AD$1)</f>
        <v>0</v>
      </c>
      <c r="AE253" s="212" t="n">
        <f aca="false" t="array" ref="AE253:AE253">INDEX(_Rge_Data_3rd_CY,$B253,AE$1)</f>
        <v>0</v>
      </c>
      <c r="AF253" s="212" t="n">
        <f aca="false" t="array" ref="AF253:AF253">INDEX(_Rge_Data_3rd_CY,$B253,AF$1)</f>
        <v>0</v>
      </c>
      <c r="AG253" s="212" t="n">
        <f aca="false" t="array" ref="AG253:AG253">INDEX(_Rge_Data_3rd_CY,$B253,AG$1)</f>
        <v>0</v>
      </c>
      <c r="AH253" s="212" t="n">
        <f aca="false" t="array" ref="AH253:AH253">INDEX(_Rge_Data_3rd_CY,$B253,AH$1)</f>
        <v>0</v>
      </c>
      <c r="AI253" s="212" t="n">
        <f aca="false">INDEX(_Rge_Data_3rd_CY,$B253,AI$1)</f>
        <v>0</v>
      </c>
      <c r="AJ253" s="212" t="n">
        <f aca="false" t="array" ref="AJ253:AJ253">INDEX(_Rge_Data_3rd_CY,$B253,AJ$1)</f>
        <v>0</v>
      </c>
      <c r="AK253" s="212" t="n">
        <f aca="false" t="array" ref="AK253:AK253">INDEX(_Rge_Data_3rd_CY,$B253,AK$1)</f>
        <v>0</v>
      </c>
      <c r="AL253" s="212" t="n">
        <f aca="false">AK253+AN253+AO253</f>
        <v>0</v>
      </c>
      <c r="AM253" s="213" t="n">
        <f aca="false">IFERROR(AK253/Z253,0)</f>
        <v>0</v>
      </c>
      <c r="AN253" s="214" t="n">
        <f aca="false">IFERROR(IF(AND($E253="OPEN",$AA253&gt;0),$AA253*_SoP*$AM253,IF(AND($E253="CLOSED",$AA253&gt;0),$AA253*_SoL*$AM253,0)),0)</f>
        <v>0</v>
      </c>
      <c r="AO253" s="214" t="n">
        <f aca="false">IFERROR(IF($AA253&lt;0,$AA253*_SoL,0),0)</f>
        <v>0</v>
      </c>
      <c r="AP253" s="215" t="n">
        <f aca="false">AK253+AN253</f>
        <v>0</v>
      </c>
      <c r="AQ253" s="215" t="n">
        <f aca="false">AC253-AO253</f>
        <v>0</v>
      </c>
      <c r="AR253" s="215" t="n">
        <f aca="false">AP253-AQ253</f>
        <v>0</v>
      </c>
      <c r="AS253" s="215" t="n">
        <f aca="false">IF($AR253&gt;=0,$AR253,0)</f>
        <v>0</v>
      </c>
      <c r="AT253" s="215" t="n">
        <f aca="false">IF($AR253&lt;=0,-$AR253,0)</f>
        <v>-0</v>
      </c>
      <c r="AU253" s="214" t="n">
        <f aca="false">IF((R253-AC253)&lt;0,0,R253-AC253)</f>
        <v>0</v>
      </c>
      <c r="AV253" s="214" t="n">
        <f aca="false">IF(AM253&gt;1,0,R253-AM253*R253)</f>
        <v>0</v>
      </c>
      <c r="AW253" s="216"/>
    </row>
    <row r="254" customFormat="false" ht="24.75" hidden="false" customHeight="true" outlineLevel="0" collapsed="false">
      <c r="A254" s="166"/>
      <c r="B254" s="208" t="n">
        <f aca="false">B253+1</f>
        <v>247</v>
      </c>
      <c r="C254" s="166"/>
      <c r="D254" s="209" t="n">
        <f aca="false">INDEX(_Rge_Projectdata_3rd,$B254,MATCH("Project-ID",_Rge_Headline_Projectdata,0))</f>
        <v>0</v>
      </c>
      <c r="E254" s="210" t="str">
        <f aca="false" t="array" ref="E254:E254">INDEX(_Rge_Data_3rd_CY,$B254,E$1)</f>
        <v>Open</v>
      </c>
      <c r="F254" s="199" t="n">
        <f aca="false">INDEX(_Rge_Data_3rd_CY,$B254,F$1)</f>
        <v>0</v>
      </c>
      <c r="G254" s="199" t="n">
        <f aca="false" t="array" ref="G254:G254">INDEX(_Rge_Data_3rd_CY,$B254,G$1)</f>
        <v>0</v>
      </c>
      <c r="H254" s="199" t="n">
        <f aca="false" t="array" ref="H254:H254">INDEX(_Rge_Data_3rd_CY,$B254,H$1)</f>
        <v>0</v>
      </c>
      <c r="I254" s="199" t="n">
        <f aca="false" t="array" ref="I254:I254">INDEX(_Rge_Data_3rd_CY,$B254,I$1)</f>
        <v>0</v>
      </c>
      <c r="J254" s="199" t="n">
        <f aca="false" t="array" ref="J254:J254">INDEX(_Rge_Data_3rd_CY,$B254,J$1)</f>
        <v>0</v>
      </c>
      <c r="K254" s="199" t="n">
        <f aca="false" t="array" ref="K254:K254">INDEX(_Rge_Data_3rd_CY,$B254,K$1)</f>
        <v>0</v>
      </c>
      <c r="L254" s="199" t="n">
        <f aca="false">INDEX(_Rge_Data_3rd_CY,$B254,L$1)</f>
        <v>0</v>
      </c>
      <c r="M254" s="199" t="n">
        <f aca="false" t="array" ref="M254:M254">INDEX(_Rge_Data_3rd_CY,$B254,M$1)</f>
        <v>0</v>
      </c>
      <c r="N254" s="199" t="n">
        <f aca="false" t="array" ref="N254:N254">INDEX(_Rge_Data_3rd_CY,$B254,N$1)</f>
        <v>0</v>
      </c>
      <c r="O254" s="199" t="n">
        <f aca="false">F254-N254</f>
        <v>0</v>
      </c>
      <c r="P254" s="200" t="n">
        <f aca="false">IFERROR(O254/F254,0)</f>
        <v>0</v>
      </c>
      <c r="Q254" s="211" t="str">
        <f aca="false">IF(AND(F254&lt;&gt;0,R254=0),"N","Y")</f>
        <v>Y</v>
      </c>
      <c r="R254" s="202" t="n">
        <f aca="false">INDEX(_Rge_Data_3rd_CY,$B254,R$1)</f>
        <v>0</v>
      </c>
      <c r="S254" s="202" t="n">
        <f aca="false" t="array" ref="S254:S254">INDEX(_Rge_Data_3rd_CY,$B254,S$1)</f>
        <v>0</v>
      </c>
      <c r="T254" s="202" t="n">
        <f aca="false" t="array" ref="T254:T254">INDEX(_Rge_Data_3rd_CY,$B254,T$1)</f>
        <v>0</v>
      </c>
      <c r="U254" s="202" t="n">
        <f aca="false" t="array" ref="U254:U254">INDEX(_Rge_Data_3rd_CY,$B254,U$1)</f>
        <v>0</v>
      </c>
      <c r="V254" s="202" t="n">
        <f aca="false" t="array" ref="V254:V254">INDEX(_Rge_Data_3rd_CY,$B254,V$1)</f>
        <v>0</v>
      </c>
      <c r="W254" s="202" t="n">
        <f aca="false" t="array" ref="W254:W254">INDEX(_Rge_Data_3rd_CY,$B254,W$1)</f>
        <v>0</v>
      </c>
      <c r="X254" s="202" t="n">
        <f aca="false">INDEX(_Rge_Data_3rd_CY,$B254,X$1)</f>
        <v>0</v>
      </c>
      <c r="Y254" s="202" t="n">
        <f aca="false" t="array" ref="Y254:Y254">INDEX(_Rge_Data_3rd_CY,$B254,Y$1)</f>
        <v>0</v>
      </c>
      <c r="Z254" s="202" t="n">
        <f aca="false" t="array" ref="Z254:Z254">INDEX(_Rge_Data_3rd_CY,$B254,Z$1)</f>
        <v>0</v>
      </c>
      <c r="AA254" s="202" t="n">
        <f aca="false">R254-Z254</f>
        <v>0</v>
      </c>
      <c r="AB254" s="203" t="n">
        <f aca="false">IFERROR(AA254/R254,)</f>
        <v>0</v>
      </c>
      <c r="AC254" s="212" t="n">
        <f aca="false">INDEX(_Rge_Data_3rd_CY,$B254,AC$1)</f>
        <v>0</v>
      </c>
      <c r="AD254" s="212" t="n">
        <f aca="false" t="array" ref="AD254:AD254">INDEX(_Rge_Data_3rd_CY,$B254,AD$1)</f>
        <v>0</v>
      </c>
      <c r="AE254" s="212" t="n">
        <f aca="false" t="array" ref="AE254:AE254">INDEX(_Rge_Data_3rd_CY,$B254,AE$1)</f>
        <v>0</v>
      </c>
      <c r="AF254" s="212" t="n">
        <f aca="false" t="array" ref="AF254:AF254">INDEX(_Rge_Data_3rd_CY,$B254,AF$1)</f>
        <v>0</v>
      </c>
      <c r="AG254" s="212" t="n">
        <f aca="false" t="array" ref="AG254:AG254">INDEX(_Rge_Data_3rd_CY,$B254,AG$1)</f>
        <v>0</v>
      </c>
      <c r="AH254" s="212" t="n">
        <f aca="false" t="array" ref="AH254:AH254">INDEX(_Rge_Data_3rd_CY,$B254,AH$1)</f>
        <v>0</v>
      </c>
      <c r="AI254" s="212" t="n">
        <f aca="false">INDEX(_Rge_Data_3rd_CY,$B254,AI$1)</f>
        <v>0</v>
      </c>
      <c r="AJ254" s="212" t="n">
        <f aca="false" t="array" ref="AJ254:AJ254">INDEX(_Rge_Data_3rd_CY,$B254,AJ$1)</f>
        <v>0</v>
      </c>
      <c r="AK254" s="212" t="n">
        <f aca="false" t="array" ref="AK254:AK254">INDEX(_Rge_Data_3rd_CY,$B254,AK$1)</f>
        <v>0</v>
      </c>
      <c r="AL254" s="212" t="n">
        <f aca="false">AK254+AN254+AO254</f>
        <v>0</v>
      </c>
      <c r="AM254" s="213" t="n">
        <f aca="false">IFERROR(AK254/Z254,0)</f>
        <v>0</v>
      </c>
      <c r="AN254" s="214" t="n">
        <f aca="false">IFERROR(IF(AND($E254="OPEN",$AA254&gt;0),$AA254*_SoP*$AM254,IF(AND($E254="CLOSED",$AA254&gt;0),$AA254*_SoL*$AM254,0)),0)</f>
        <v>0</v>
      </c>
      <c r="AO254" s="214" t="n">
        <f aca="false">IFERROR(IF($AA254&lt;0,$AA254*_SoL,0),0)</f>
        <v>0</v>
      </c>
      <c r="AP254" s="215" t="n">
        <f aca="false">AK254+AN254</f>
        <v>0</v>
      </c>
      <c r="AQ254" s="215" t="n">
        <f aca="false">AC254-AO254</f>
        <v>0</v>
      </c>
      <c r="AR254" s="215" t="n">
        <f aca="false">AP254-AQ254</f>
        <v>0</v>
      </c>
      <c r="AS254" s="215" t="n">
        <f aca="false">IF($AR254&gt;=0,$AR254,0)</f>
        <v>0</v>
      </c>
      <c r="AT254" s="215" t="n">
        <f aca="false">IF($AR254&lt;=0,-$AR254,0)</f>
        <v>-0</v>
      </c>
      <c r="AU254" s="214" t="n">
        <f aca="false">IF((R254-AC254)&lt;0,0,R254-AC254)</f>
        <v>0</v>
      </c>
      <c r="AV254" s="214" t="n">
        <f aca="false">IF(AM254&gt;1,0,R254-AM254*R254)</f>
        <v>0</v>
      </c>
      <c r="AW254" s="216"/>
    </row>
    <row r="255" customFormat="false" ht="24.75" hidden="false" customHeight="true" outlineLevel="0" collapsed="false">
      <c r="A255" s="166"/>
      <c r="B255" s="208" t="n">
        <f aca="false">B254+1</f>
        <v>248</v>
      </c>
      <c r="C255" s="166"/>
      <c r="D255" s="209" t="n">
        <f aca="false">INDEX(_Rge_Projectdata_3rd,$B255,MATCH("Project-ID",_Rge_Headline_Projectdata,0))</f>
        <v>0</v>
      </c>
      <c r="E255" s="210" t="str">
        <f aca="false" t="array" ref="E255:E255">INDEX(_Rge_Data_3rd_CY,$B255,E$1)</f>
        <v>Open</v>
      </c>
      <c r="F255" s="199" t="n">
        <f aca="false">INDEX(_Rge_Data_3rd_CY,$B255,F$1)</f>
        <v>0</v>
      </c>
      <c r="G255" s="199" t="n">
        <f aca="false" t="array" ref="G255:G255">INDEX(_Rge_Data_3rd_CY,$B255,G$1)</f>
        <v>0</v>
      </c>
      <c r="H255" s="199" t="n">
        <f aca="false" t="array" ref="H255:H255">INDEX(_Rge_Data_3rd_CY,$B255,H$1)</f>
        <v>0</v>
      </c>
      <c r="I255" s="199" t="n">
        <f aca="false" t="array" ref="I255:I255">INDEX(_Rge_Data_3rd_CY,$B255,I$1)</f>
        <v>0</v>
      </c>
      <c r="J255" s="199" t="n">
        <f aca="false" t="array" ref="J255:J255">INDEX(_Rge_Data_3rd_CY,$B255,J$1)</f>
        <v>0</v>
      </c>
      <c r="K255" s="199" t="n">
        <f aca="false" t="array" ref="K255:K255">INDEX(_Rge_Data_3rd_CY,$B255,K$1)</f>
        <v>0</v>
      </c>
      <c r="L255" s="199" t="n">
        <f aca="false">INDEX(_Rge_Data_3rd_CY,$B255,L$1)</f>
        <v>0</v>
      </c>
      <c r="M255" s="199" t="n">
        <f aca="false" t="array" ref="M255:M255">INDEX(_Rge_Data_3rd_CY,$B255,M$1)</f>
        <v>0</v>
      </c>
      <c r="N255" s="199" t="n">
        <f aca="false" t="array" ref="N255:N255">INDEX(_Rge_Data_3rd_CY,$B255,N$1)</f>
        <v>0</v>
      </c>
      <c r="O255" s="199" t="n">
        <f aca="false">F255-N255</f>
        <v>0</v>
      </c>
      <c r="P255" s="200" t="n">
        <f aca="false">IFERROR(O255/F255,0)</f>
        <v>0</v>
      </c>
      <c r="Q255" s="211" t="str">
        <f aca="false">IF(AND(F255&lt;&gt;0,R255=0),"N","Y")</f>
        <v>Y</v>
      </c>
      <c r="R255" s="202" t="n">
        <f aca="false">INDEX(_Rge_Data_3rd_CY,$B255,R$1)</f>
        <v>0</v>
      </c>
      <c r="S255" s="202" t="n">
        <f aca="false" t="array" ref="S255:S255">INDEX(_Rge_Data_3rd_CY,$B255,S$1)</f>
        <v>0</v>
      </c>
      <c r="T255" s="202" t="n">
        <f aca="false" t="array" ref="T255:T255">INDEX(_Rge_Data_3rd_CY,$B255,T$1)</f>
        <v>0</v>
      </c>
      <c r="U255" s="202" t="n">
        <f aca="false" t="array" ref="U255:U255">INDEX(_Rge_Data_3rd_CY,$B255,U$1)</f>
        <v>0</v>
      </c>
      <c r="V255" s="202" t="n">
        <f aca="false" t="array" ref="V255:V255">INDEX(_Rge_Data_3rd_CY,$B255,V$1)</f>
        <v>0</v>
      </c>
      <c r="W255" s="202" t="n">
        <f aca="false" t="array" ref="W255:W255">INDEX(_Rge_Data_3rd_CY,$B255,W$1)</f>
        <v>0</v>
      </c>
      <c r="X255" s="202" t="n">
        <f aca="false">INDEX(_Rge_Data_3rd_CY,$B255,X$1)</f>
        <v>0</v>
      </c>
      <c r="Y255" s="202" t="n">
        <f aca="false" t="array" ref="Y255:Y255">INDEX(_Rge_Data_3rd_CY,$B255,Y$1)</f>
        <v>0</v>
      </c>
      <c r="Z255" s="202" t="n">
        <f aca="false" t="array" ref="Z255:Z255">INDEX(_Rge_Data_3rd_CY,$B255,Z$1)</f>
        <v>0</v>
      </c>
      <c r="AA255" s="202" t="n">
        <f aca="false">R255-Z255</f>
        <v>0</v>
      </c>
      <c r="AB255" s="203" t="n">
        <f aca="false">IFERROR(AA255/R255,)</f>
        <v>0</v>
      </c>
      <c r="AC255" s="212" t="n">
        <f aca="false">INDEX(_Rge_Data_3rd_CY,$B255,AC$1)</f>
        <v>0</v>
      </c>
      <c r="AD255" s="212" t="n">
        <f aca="false" t="array" ref="AD255:AD255">INDEX(_Rge_Data_3rd_CY,$B255,AD$1)</f>
        <v>0</v>
      </c>
      <c r="AE255" s="212" t="n">
        <f aca="false" t="array" ref="AE255:AE255">INDEX(_Rge_Data_3rd_CY,$B255,AE$1)</f>
        <v>0</v>
      </c>
      <c r="AF255" s="212" t="n">
        <f aca="false" t="array" ref="AF255:AF255">INDEX(_Rge_Data_3rd_CY,$B255,AF$1)</f>
        <v>0</v>
      </c>
      <c r="AG255" s="212" t="n">
        <f aca="false" t="array" ref="AG255:AG255">INDEX(_Rge_Data_3rd_CY,$B255,AG$1)</f>
        <v>0</v>
      </c>
      <c r="AH255" s="212" t="n">
        <f aca="false" t="array" ref="AH255:AH255">INDEX(_Rge_Data_3rd_CY,$B255,AH$1)</f>
        <v>0</v>
      </c>
      <c r="AI255" s="212" t="n">
        <f aca="false">INDEX(_Rge_Data_3rd_CY,$B255,AI$1)</f>
        <v>0</v>
      </c>
      <c r="AJ255" s="212" t="n">
        <f aca="false" t="array" ref="AJ255:AJ255">INDEX(_Rge_Data_3rd_CY,$B255,AJ$1)</f>
        <v>0</v>
      </c>
      <c r="AK255" s="212" t="n">
        <f aca="false" t="array" ref="AK255:AK255">INDEX(_Rge_Data_3rd_CY,$B255,AK$1)</f>
        <v>0</v>
      </c>
      <c r="AL255" s="212" t="n">
        <f aca="false">AK255+AN255+AO255</f>
        <v>0</v>
      </c>
      <c r="AM255" s="213" t="n">
        <f aca="false">IFERROR(AK255/Z255,0)</f>
        <v>0</v>
      </c>
      <c r="AN255" s="214" t="n">
        <f aca="false">IFERROR(IF(AND($E255="OPEN",$AA255&gt;0),$AA255*_SoP*$AM255,IF(AND($E255="CLOSED",$AA255&gt;0),$AA255*_SoL*$AM255,0)),0)</f>
        <v>0</v>
      </c>
      <c r="AO255" s="214" t="n">
        <f aca="false">IFERROR(IF($AA255&lt;0,$AA255*_SoL,0),0)</f>
        <v>0</v>
      </c>
      <c r="AP255" s="215" t="n">
        <f aca="false">AK255+AN255</f>
        <v>0</v>
      </c>
      <c r="AQ255" s="215" t="n">
        <f aca="false">AC255-AO255</f>
        <v>0</v>
      </c>
      <c r="AR255" s="215" t="n">
        <f aca="false">AP255-AQ255</f>
        <v>0</v>
      </c>
      <c r="AS255" s="215" t="n">
        <f aca="false">IF($AR255&gt;=0,$AR255,0)</f>
        <v>0</v>
      </c>
      <c r="AT255" s="215" t="n">
        <f aca="false">IF($AR255&lt;=0,-$AR255,0)</f>
        <v>-0</v>
      </c>
      <c r="AU255" s="214" t="n">
        <f aca="false">IF((R255-AC255)&lt;0,0,R255-AC255)</f>
        <v>0</v>
      </c>
      <c r="AV255" s="214" t="n">
        <f aca="false">IF(AM255&gt;1,0,R255-AM255*R255)</f>
        <v>0</v>
      </c>
      <c r="AW255" s="216"/>
    </row>
    <row r="256" customFormat="false" ht="24.75" hidden="false" customHeight="true" outlineLevel="0" collapsed="false">
      <c r="A256" s="166"/>
      <c r="B256" s="208" t="n">
        <f aca="false">B255+1</f>
        <v>249</v>
      </c>
      <c r="C256" s="166"/>
      <c r="D256" s="209" t="n">
        <f aca="false">INDEX(_Rge_Projectdata_3rd,$B256,MATCH("Project-ID",_Rge_Headline_Projectdata,0))</f>
        <v>0</v>
      </c>
      <c r="E256" s="210" t="str">
        <f aca="false" t="array" ref="E256:E256">INDEX(_Rge_Data_3rd_CY,$B256,E$1)</f>
        <v>Open</v>
      </c>
      <c r="F256" s="199" t="n">
        <f aca="false">INDEX(_Rge_Data_3rd_CY,$B256,F$1)</f>
        <v>0</v>
      </c>
      <c r="G256" s="199" t="n">
        <f aca="false" t="array" ref="G256:G256">INDEX(_Rge_Data_3rd_CY,$B256,G$1)</f>
        <v>0</v>
      </c>
      <c r="H256" s="199" t="n">
        <f aca="false" t="array" ref="H256:H256">INDEX(_Rge_Data_3rd_CY,$B256,H$1)</f>
        <v>0</v>
      </c>
      <c r="I256" s="199" t="n">
        <f aca="false" t="array" ref="I256:I256">INDEX(_Rge_Data_3rd_CY,$B256,I$1)</f>
        <v>0</v>
      </c>
      <c r="J256" s="199" t="n">
        <f aca="false" t="array" ref="J256:J256">INDEX(_Rge_Data_3rd_CY,$B256,J$1)</f>
        <v>0</v>
      </c>
      <c r="K256" s="199" t="n">
        <f aca="false" t="array" ref="K256:K256">INDEX(_Rge_Data_3rd_CY,$B256,K$1)</f>
        <v>0</v>
      </c>
      <c r="L256" s="199" t="n">
        <f aca="false">INDEX(_Rge_Data_3rd_CY,$B256,L$1)</f>
        <v>0</v>
      </c>
      <c r="M256" s="199" t="n">
        <f aca="false" t="array" ref="M256:M256">INDEX(_Rge_Data_3rd_CY,$B256,M$1)</f>
        <v>0</v>
      </c>
      <c r="N256" s="199" t="n">
        <f aca="false" t="array" ref="N256:N256">INDEX(_Rge_Data_3rd_CY,$B256,N$1)</f>
        <v>0</v>
      </c>
      <c r="O256" s="199" t="n">
        <f aca="false">F256-N256</f>
        <v>0</v>
      </c>
      <c r="P256" s="200" t="n">
        <f aca="false">IFERROR(O256/F256,0)</f>
        <v>0</v>
      </c>
      <c r="Q256" s="211" t="str">
        <f aca="false">IF(AND(F256&lt;&gt;0,R256=0),"N","Y")</f>
        <v>Y</v>
      </c>
      <c r="R256" s="202" t="n">
        <f aca="false">INDEX(_Rge_Data_3rd_CY,$B256,R$1)</f>
        <v>0</v>
      </c>
      <c r="S256" s="202" t="n">
        <f aca="false" t="array" ref="S256:S256">INDEX(_Rge_Data_3rd_CY,$B256,S$1)</f>
        <v>0</v>
      </c>
      <c r="T256" s="202" t="n">
        <f aca="false" t="array" ref="T256:T256">INDEX(_Rge_Data_3rd_CY,$B256,T$1)</f>
        <v>0</v>
      </c>
      <c r="U256" s="202" t="n">
        <f aca="false" t="array" ref="U256:U256">INDEX(_Rge_Data_3rd_CY,$B256,U$1)</f>
        <v>0</v>
      </c>
      <c r="V256" s="202" t="n">
        <f aca="false" t="array" ref="V256:V256">INDEX(_Rge_Data_3rd_CY,$B256,V$1)</f>
        <v>0</v>
      </c>
      <c r="W256" s="202" t="n">
        <f aca="false" t="array" ref="W256:W256">INDEX(_Rge_Data_3rd_CY,$B256,W$1)</f>
        <v>0</v>
      </c>
      <c r="X256" s="202" t="n">
        <f aca="false">INDEX(_Rge_Data_3rd_CY,$B256,X$1)</f>
        <v>0</v>
      </c>
      <c r="Y256" s="202" t="n">
        <f aca="false" t="array" ref="Y256:Y256">INDEX(_Rge_Data_3rd_CY,$B256,Y$1)</f>
        <v>0</v>
      </c>
      <c r="Z256" s="202" t="n">
        <f aca="false" t="array" ref="Z256:Z256">INDEX(_Rge_Data_3rd_CY,$B256,Z$1)</f>
        <v>0</v>
      </c>
      <c r="AA256" s="202" t="n">
        <f aca="false">R256-Z256</f>
        <v>0</v>
      </c>
      <c r="AB256" s="203" t="n">
        <f aca="false">IFERROR(AA256/R256,)</f>
        <v>0</v>
      </c>
      <c r="AC256" s="212" t="n">
        <f aca="false">INDEX(_Rge_Data_3rd_CY,$B256,AC$1)</f>
        <v>0</v>
      </c>
      <c r="AD256" s="212" t="n">
        <f aca="false" t="array" ref="AD256:AD256">INDEX(_Rge_Data_3rd_CY,$B256,AD$1)</f>
        <v>0</v>
      </c>
      <c r="AE256" s="212" t="n">
        <f aca="false" t="array" ref="AE256:AE256">INDEX(_Rge_Data_3rd_CY,$B256,AE$1)</f>
        <v>0</v>
      </c>
      <c r="AF256" s="212" t="n">
        <f aca="false" t="array" ref="AF256:AF256">INDEX(_Rge_Data_3rd_CY,$B256,AF$1)</f>
        <v>0</v>
      </c>
      <c r="AG256" s="212" t="n">
        <f aca="false" t="array" ref="AG256:AG256">INDEX(_Rge_Data_3rd_CY,$B256,AG$1)</f>
        <v>0</v>
      </c>
      <c r="AH256" s="212" t="n">
        <f aca="false" t="array" ref="AH256:AH256">INDEX(_Rge_Data_3rd_CY,$B256,AH$1)</f>
        <v>0</v>
      </c>
      <c r="AI256" s="212" t="n">
        <f aca="false">INDEX(_Rge_Data_3rd_CY,$B256,AI$1)</f>
        <v>0</v>
      </c>
      <c r="AJ256" s="212" t="n">
        <f aca="false" t="array" ref="AJ256:AJ256">INDEX(_Rge_Data_3rd_CY,$B256,AJ$1)</f>
        <v>0</v>
      </c>
      <c r="AK256" s="212" t="n">
        <f aca="false" t="array" ref="AK256:AK256">INDEX(_Rge_Data_3rd_CY,$B256,AK$1)</f>
        <v>0</v>
      </c>
      <c r="AL256" s="212" t="n">
        <f aca="false">AK256+AN256+AO256</f>
        <v>0</v>
      </c>
      <c r="AM256" s="213" t="n">
        <f aca="false">IFERROR(AK256/Z256,0)</f>
        <v>0</v>
      </c>
      <c r="AN256" s="214" t="n">
        <f aca="false">IFERROR(IF(AND($E256="OPEN",$AA256&gt;0),$AA256*_SoP*$AM256,IF(AND($E256="CLOSED",$AA256&gt;0),$AA256*_SoL*$AM256,0)),0)</f>
        <v>0</v>
      </c>
      <c r="AO256" s="214" t="n">
        <f aca="false">IFERROR(IF($AA256&lt;0,$AA256*_SoL,0),0)</f>
        <v>0</v>
      </c>
      <c r="AP256" s="215" t="n">
        <f aca="false">AK256+AN256</f>
        <v>0</v>
      </c>
      <c r="AQ256" s="215" t="n">
        <f aca="false">AC256-AO256</f>
        <v>0</v>
      </c>
      <c r="AR256" s="215" t="n">
        <f aca="false">AP256-AQ256</f>
        <v>0</v>
      </c>
      <c r="AS256" s="215" t="n">
        <f aca="false">IF($AR256&gt;=0,$AR256,0)</f>
        <v>0</v>
      </c>
      <c r="AT256" s="215" t="n">
        <f aca="false">IF($AR256&lt;=0,-$AR256,0)</f>
        <v>-0</v>
      </c>
      <c r="AU256" s="214" t="n">
        <f aca="false">IF((R256-AC256)&lt;0,0,R256-AC256)</f>
        <v>0</v>
      </c>
      <c r="AV256" s="214" t="n">
        <f aca="false">IF(AM256&gt;1,0,R256-AM256*R256)</f>
        <v>0</v>
      </c>
      <c r="AW256" s="216"/>
    </row>
    <row r="257" customFormat="false" ht="24.75" hidden="false" customHeight="true" outlineLevel="0" collapsed="false">
      <c r="A257" s="166"/>
      <c r="B257" s="208" t="n">
        <f aca="false">B256+1</f>
        <v>250</v>
      </c>
      <c r="C257" s="166"/>
      <c r="D257" s="209" t="n">
        <f aca="false">INDEX(_Rge_Projectdata_3rd,$B257,MATCH("Project-ID",_Rge_Headline_Projectdata,0))</f>
        <v>0</v>
      </c>
      <c r="E257" s="210" t="str">
        <f aca="false" t="array" ref="E257:E257">INDEX(_Rge_Data_3rd_CY,$B257,E$1)</f>
        <v>Open</v>
      </c>
      <c r="F257" s="199" t="n">
        <f aca="false">INDEX(_Rge_Data_3rd_CY,$B257,F$1)</f>
        <v>0</v>
      </c>
      <c r="G257" s="199" t="n">
        <f aca="false" t="array" ref="G257:G257">INDEX(_Rge_Data_3rd_CY,$B257,G$1)</f>
        <v>0</v>
      </c>
      <c r="H257" s="199" t="n">
        <f aca="false" t="array" ref="H257:H257">INDEX(_Rge_Data_3rd_CY,$B257,H$1)</f>
        <v>0</v>
      </c>
      <c r="I257" s="199" t="n">
        <f aca="false" t="array" ref="I257:I257">INDEX(_Rge_Data_3rd_CY,$B257,I$1)</f>
        <v>0</v>
      </c>
      <c r="J257" s="199" t="n">
        <f aca="false" t="array" ref="J257:J257">INDEX(_Rge_Data_3rd_CY,$B257,J$1)</f>
        <v>0</v>
      </c>
      <c r="K257" s="199" t="n">
        <f aca="false" t="array" ref="K257:K257">INDEX(_Rge_Data_3rd_CY,$B257,K$1)</f>
        <v>0</v>
      </c>
      <c r="L257" s="199" t="n">
        <f aca="false">INDEX(_Rge_Data_3rd_CY,$B257,L$1)</f>
        <v>0</v>
      </c>
      <c r="M257" s="199" t="n">
        <f aca="false" t="array" ref="M257:M257">INDEX(_Rge_Data_3rd_CY,$B257,M$1)</f>
        <v>0</v>
      </c>
      <c r="N257" s="199" t="n">
        <f aca="false" t="array" ref="N257:N257">INDEX(_Rge_Data_3rd_CY,$B257,N$1)</f>
        <v>0</v>
      </c>
      <c r="O257" s="199" t="n">
        <f aca="false">F257-N257</f>
        <v>0</v>
      </c>
      <c r="P257" s="200" t="n">
        <f aca="false">IFERROR(O257/F257,0)</f>
        <v>0</v>
      </c>
      <c r="Q257" s="211" t="str">
        <f aca="false">IF(AND(F257&lt;&gt;0,R257=0),"N","Y")</f>
        <v>Y</v>
      </c>
      <c r="R257" s="202" t="n">
        <f aca="false">INDEX(_Rge_Data_3rd_CY,$B257,R$1)</f>
        <v>0</v>
      </c>
      <c r="S257" s="202" t="n">
        <f aca="false" t="array" ref="S257:S257">INDEX(_Rge_Data_3rd_CY,$B257,S$1)</f>
        <v>0</v>
      </c>
      <c r="T257" s="202" t="n">
        <f aca="false" t="array" ref="T257:T257">INDEX(_Rge_Data_3rd_CY,$B257,T$1)</f>
        <v>0</v>
      </c>
      <c r="U257" s="202" t="n">
        <f aca="false" t="array" ref="U257:U257">INDEX(_Rge_Data_3rd_CY,$B257,U$1)</f>
        <v>0</v>
      </c>
      <c r="V257" s="202" t="n">
        <f aca="false" t="array" ref="V257:V257">INDEX(_Rge_Data_3rd_CY,$B257,V$1)</f>
        <v>0</v>
      </c>
      <c r="W257" s="202" t="n">
        <f aca="false" t="array" ref="W257:W257">INDEX(_Rge_Data_3rd_CY,$B257,W$1)</f>
        <v>0</v>
      </c>
      <c r="X257" s="202" t="n">
        <f aca="false">INDEX(_Rge_Data_3rd_CY,$B257,X$1)</f>
        <v>0</v>
      </c>
      <c r="Y257" s="202" t="n">
        <f aca="false" t="array" ref="Y257:Y257">INDEX(_Rge_Data_3rd_CY,$B257,Y$1)</f>
        <v>0</v>
      </c>
      <c r="Z257" s="202" t="n">
        <f aca="false" t="array" ref="Z257:Z257">INDEX(_Rge_Data_3rd_CY,$B257,Z$1)</f>
        <v>0</v>
      </c>
      <c r="AA257" s="202" t="n">
        <f aca="false">R257-Z257</f>
        <v>0</v>
      </c>
      <c r="AB257" s="203" t="n">
        <f aca="false">IFERROR(AA257/R257,)</f>
        <v>0</v>
      </c>
      <c r="AC257" s="212" t="n">
        <f aca="false">INDEX(_Rge_Data_3rd_CY,$B257,AC$1)</f>
        <v>0</v>
      </c>
      <c r="AD257" s="212" t="n">
        <f aca="false" t="array" ref="AD257:AD257">INDEX(_Rge_Data_3rd_CY,$B257,AD$1)</f>
        <v>0</v>
      </c>
      <c r="AE257" s="212" t="n">
        <f aca="false" t="array" ref="AE257:AE257">INDEX(_Rge_Data_3rd_CY,$B257,AE$1)</f>
        <v>0</v>
      </c>
      <c r="AF257" s="212" t="n">
        <f aca="false" t="array" ref="AF257:AF257">INDEX(_Rge_Data_3rd_CY,$B257,AF$1)</f>
        <v>0</v>
      </c>
      <c r="AG257" s="212" t="n">
        <f aca="false" t="array" ref="AG257:AG257">INDEX(_Rge_Data_3rd_CY,$B257,AG$1)</f>
        <v>0</v>
      </c>
      <c r="AH257" s="212" t="n">
        <f aca="false" t="array" ref="AH257:AH257">INDEX(_Rge_Data_3rd_CY,$B257,AH$1)</f>
        <v>0</v>
      </c>
      <c r="AI257" s="212" t="n">
        <f aca="false">INDEX(_Rge_Data_3rd_CY,$B257,AI$1)</f>
        <v>0</v>
      </c>
      <c r="AJ257" s="212" t="n">
        <f aca="false" t="array" ref="AJ257:AJ257">INDEX(_Rge_Data_3rd_CY,$B257,AJ$1)</f>
        <v>0</v>
      </c>
      <c r="AK257" s="212" t="n">
        <f aca="false" t="array" ref="AK257:AK257">INDEX(_Rge_Data_3rd_CY,$B257,AK$1)</f>
        <v>0</v>
      </c>
      <c r="AL257" s="212" t="n">
        <f aca="false">AK257+AN257+AO257</f>
        <v>0</v>
      </c>
      <c r="AM257" s="213" t="n">
        <f aca="false">IFERROR(AK257/Z257,0)</f>
        <v>0</v>
      </c>
      <c r="AN257" s="214" t="n">
        <f aca="false">IFERROR(IF(AND($E257="OPEN",$AA257&gt;0),$AA257*_SoP*$AM257,IF(AND($E257="CLOSED",$AA257&gt;0),$AA257*_SoL*$AM257,0)),0)</f>
        <v>0</v>
      </c>
      <c r="AO257" s="214" t="n">
        <f aca="false">IFERROR(IF($AA257&lt;0,$AA257*_SoL,0),0)</f>
        <v>0</v>
      </c>
      <c r="AP257" s="215" t="n">
        <f aca="false">AK257+AN257</f>
        <v>0</v>
      </c>
      <c r="AQ257" s="215" t="n">
        <f aca="false">AC257-AO257</f>
        <v>0</v>
      </c>
      <c r="AR257" s="215" t="n">
        <f aca="false">AP257-AQ257</f>
        <v>0</v>
      </c>
      <c r="AS257" s="215" t="n">
        <f aca="false">IF($AR257&gt;=0,$AR257,0)</f>
        <v>0</v>
      </c>
      <c r="AT257" s="215" t="n">
        <f aca="false">IF($AR257&lt;=0,-$AR257,0)</f>
        <v>-0</v>
      </c>
      <c r="AU257" s="214" t="n">
        <f aca="false">IF((R257-AC257)&lt;0,0,R257-AC257)</f>
        <v>0</v>
      </c>
      <c r="AV257" s="214" t="n">
        <f aca="false">IF(AM257&gt;1,0,R257-AM257*R257)</f>
        <v>0</v>
      </c>
      <c r="AW257" s="216"/>
    </row>
    <row r="258" customFormat="false" ht="24.75" hidden="false" customHeight="true" outlineLevel="0" collapsed="false">
      <c r="A258" s="166"/>
      <c r="B258" s="208" t="n">
        <f aca="false">B257+1</f>
        <v>251</v>
      </c>
      <c r="C258" s="166"/>
      <c r="D258" s="209" t="n">
        <f aca="false">INDEX(_Rge_Projectdata_3rd,$B258,MATCH("Project-ID",_Rge_Headline_Projectdata,0))</f>
        <v>0</v>
      </c>
      <c r="E258" s="210" t="str">
        <f aca="false" t="array" ref="E258:E258">INDEX(_Rge_Data_3rd_CY,$B258,E$1)</f>
        <v>Open</v>
      </c>
      <c r="F258" s="199" t="n">
        <f aca="false">INDEX(_Rge_Data_3rd_CY,$B258,F$1)</f>
        <v>0</v>
      </c>
      <c r="G258" s="199" t="n">
        <f aca="false" t="array" ref="G258:G258">INDEX(_Rge_Data_3rd_CY,$B258,G$1)</f>
        <v>0</v>
      </c>
      <c r="H258" s="199" t="n">
        <f aca="false" t="array" ref="H258:H258">INDEX(_Rge_Data_3rd_CY,$B258,H$1)</f>
        <v>0</v>
      </c>
      <c r="I258" s="199" t="n">
        <f aca="false" t="array" ref="I258:I258">INDEX(_Rge_Data_3rd_CY,$B258,I$1)</f>
        <v>0</v>
      </c>
      <c r="J258" s="199" t="n">
        <f aca="false" t="array" ref="J258:J258">INDEX(_Rge_Data_3rd_CY,$B258,J$1)</f>
        <v>0</v>
      </c>
      <c r="K258" s="199" t="n">
        <f aca="false" t="array" ref="K258:K258">INDEX(_Rge_Data_3rd_CY,$B258,K$1)</f>
        <v>0</v>
      </c>
      <c r="L258" s="199" t="n">
        <f aca="false">INDEX(_Rge_Data_3rd_CY,$B258,L$1)</f>
        <v>0</v>
      </c>
      <c r="M258" s="199" t="n">
        <f aca="false" t="array" ref="M258:M258">INDEX(_Rge_Data_3rd_CY,$B258,M$1)</f>
        <v>0</v>
      </c>
      <c r="N258" s="199" t="n">
        <f aca="false" t="array" ref="N258:N258">INDEX(_Rge_Data_3rd_CY,$B258,N$1)</f>
        <v>0</v>
      </c>
      <c r="O258" s="199" t="n">
        <f aca="false">F258-N258</f>
        <v>0</v>
      </c>
      <c r="P258" s="200" t="n">
        <f aca="false">IFERROR(O258/F258,0)</f>
        <v>0</v>
      </c>
      <c r="Q258" s="211" t="str">
        <f aca="false">IF(AND(F258&lt;&gt;0,R258=0),"N","Y")</f>
        <v>Y</v>
      </c>
      <c r="R258" s="202" t="n">
        <f aca="false">INDEX(_Rge_Data_3rd_CY,$B258,R$1)</f>
        <v>0</v>
      </c>
      <c r="S258" s="202" t="n">
        <f aca="false" t="array" ref="S258:S258">INDEX(_Rge_Data_3rd_CY,$B258,S$1)</f>
        <v>0</v>
      </c>
      <c r="T258" s="202" t="n">
        <f aca="false" t="array" ref="T258:T258">INDEX(_Rge_Data_3rd_CY,$B258,T$1)</f>
        <v>0</v>
      </c>
      <c r="U258" s="202" t="n">
        <f aca="false" t="array" ref="U258:U258">INDEX(_Rge_Data_3rd_CY,$B258,U$1)</f>
        <v>0</v>
      </c>
      <c r="V258" s="202" t="n">
        <f aca="false" t="array" ref="V258:V258">INDEX(_Rge_Data_3rd_CY,$B258,V$1)</f>
        <v>0</v>
      </c>
      <c r="W258" s="202" t="n">
        <f aca="false" t="array" ref="W258:W258">INDEX(_Rge_Data_3rd_CY,$B258,W$1)</f>
        <v>0</v>
      </c>
      <c r="X258" s="202" t="n">
        <f aca="false">INDEX(_Rge_Data_3rd_CY,$B258,X$1)</f>
        <v>0</v>
      </c>
      <c r="Y258" s="202" t="n">
        <f aca="false" t="array" ref="Y258:Y258">INDEX(_Rge_Data_3rd_CY,$B258,Y$1)</f>
        <v>0</v>
      </c>
      <c r="Z258" s="202" t="n">
        <f aca="false" t="array" ref="Z258:Z258">INDEX(_Rge_Data_3rd_CY,$B258,Z$1)</f>
        <v>0</v>
      </c>
      <c r="AA258" s="202" t="n">
        <f aca="false">R258-Z258</f>
        <v>0</v>
      </c>
      <c r="AB258" s="203" t="n">
        <f aca="false">IFERROR(AA258/R258,)</f>
        <v>0</v>
      </c>
      <c r="AC258" s="212" t="n">
        <f aca="false">INDEX(_Rge_Data_3rd_CY,$B258,AC$1)</f>
        <v>0</v>
      </c>
      <c r="AD258" s="212" t="n">
        <f aca="false" t="array" ref="AD258:AD258">INDEX(_Rge_Data_3rd_CY,$B258,AD$1)</f>
        <v>0</v>
      </c>
      <c r="AE258" s="212" t="n">
        <f aca="false" t="array" ref="AE258:AE258">INDEX(_Rge_Data_3rd_CY,$B258,AE$1)</f>
        <v>0</v>
      </c>
      <c r="AF258" s="212" t="n">
        <f aca="false" t="array" ref="AF258:AF258">INDEX(_Rge_Data_3rd_CY,$B258,AF$1)</f>
        <v>0</v>
      </c>
      <c r="AG258" s="212" t="n">
        <f aca="false" t="array" ref="AG258:AG258">INDEX(_Rge_Data_3rd_CY,$B258,AG$1)</f>
        <v>0</v>
      </c>
      <c r="AH258" s="212" t="n">
        <f aca="false" t="array" ref="AH258:AH258">INDEX(_Rge_Data_3rd_CY,$B258,AH$1)</f>
        <v>0</v>
      </c>
      <c r="AI258" s="212" t="n">
        <f aca="false">INDEX(_Rge_Data_3rd_CY,$B258,AI$1)</f>
        <v>0</v>
      </c>
      <c r="AJ258" s="212" t="n">
        <f aca="false" t="array" ref="AJ258:AJ258">INDEX(_Rge_Data_3rd_CY,$B258,AJ$1)</f>
        <v>0</v>
      </c>
      <c r="AK258" s="212" t="n">
        <f aca="false" t="array" ref="AK258:AK258">INDEX(_Rge_Data_3rd_CY,$B258,AK$1)</f>
        <v>0</v>
      </c>
      <c r="AL258" s="212" t="n">
        <f aca="false">AK258+AN258+AO258</f>
        <v>0</v>
      </c>
      <c r="AM258" s="213" t="n">
        <f aca="false">IFERROR(AK258/Z258,0)</f>
        <v>0</v>
      </c>
      <c r="AN258" s="214" t="n">
        <f aca="false">IFERROR(IF(AND($E258="OPEN",$AA258&gt;0),$AA258*_SoP*$AM258,IF(AND($E258="CLOSED",$AA258&gt;0),$AA258*_SoL*$AM258,0)),0)</f>
        <v>0</v>
      </c>
      <c r="AO258" s="214" t="n">
        <f aca="false">IFERROR(IF($AA258&lt;0,$AA258*_SoL,0),0)</f>
        <v>0</v>
      </c>
      <c r="AP258" s="215" t="n">
        <f aca="false">AK258+AN258</f>
        <v>0</v>
      </c>
      <c r="AQ258" s="215" t="n">
        <f aca="false">AC258-AO258</f>
        <v>0</v>
      </c>
      <c r="AR258" s="215" t="n">
        <f aca="false">AP258-AQ258</f>
        <v>0</v>
      </c>
      <c r="AS258" s="215" t="n">
        <f aca="false">IF($AR258&gt;=0,$AR258,0)</f>
        <v>0</v>
      </c>
      <c r="AT258" s="215" t="n">
        <f aca="false">IF($AR258&lt;=0,-$AR258,0)</f>
        <v>-0</v>
      </c>
      <c r="AU258" s="214" t="n">
        <f aca="false">IF((R258-AC258)&lt;0,0,R258-AC258)</f>
        <v>0</v>
      </c>
      <c r="AV258" s="214" t="n">
        <f aca="false">IF(AM258&gt;1,0,R258-AM258*R258)</f>
        <v>0</v>
      </c>
      <c r="AW258" s="216"/>
    </row>
    <row r="259" customFormat="false" ht="24.75" hidden="false" customHeight="true" outlineLevel="0" collapsed="false">
      <c r="A259" s="166"/>
      <c r="B259" s="208" t="n">
        <f aca="false">B258+1</f>
        <v>252</v>
      </c>
      <c r="C259" s="166"/>
      <c r="D259" s="209" t="n">
        <f aca="false">INDEX(_Rge_Projectdata_3rd,$B259,MATCH("Project-ID",_Rge_Headline_Projectdata,0))</f>
        <v>0</v>
      </c>
      <c r="E259" s="210" t="str">
        <f aca="false" t="array" ref="E259:E259">INDEX(_Rge_Data_3rd_CY,$B259,E$1)</f>
        <v>Open</v>
      </c>
      <c r="F259" s="199" t="n">
        <f aca="false">INDEX(_Rge_Data_3rd_CY,$B259,F$1)</f>
        <v>0</v>
      </c>
      <c r="G259" s="199" t="n">
        <f aca="false" t="array" ref="G259:G259">INDEX(_Rge_Data_3rd_CY,$B259,G$1)</f>
        <v>0</v>
      </c>
      <c r="H259" s="199" t="n">
        <f aca="false" t="array" ref="H259:H259">INDEX(_Rge_Data_3rd_CY,$B259,H$1)</f>
        <v>0</v>
      </c>
      <c r="I259" s="199" t="n">
        <f aca="false" t="array" ref="I259:I259">INDEX(_Rge_Data_3rd_CY,$B259,I$1)</f>
        <v>0</v>
      </c>
      <c r="J259" s="199" t="n">
        <f aca="false" t="array" ref="J259:J259">INDEX(_Rge_Data_3rd_CY,$B259,J$1)</f>
        <v>0</v>
      </c>
      <c r="K259" s="199" t="n">
        <f aca="false" t="array" ref="K259:K259">INDEX(_Rge_Data_3rd_CY,$B259,K$1)</f>
        <v>0</v>
      </c>
      <c r="L259" s="199" t="n">
        <f aca="false">INDEX(_Rge_Data_3rd_CY,$B259,L$1)</f>
        <v>0</v>
      </c>
      <c r="M259" s="199" t="n">
        <f aca="false" t="array" ref="M259:M259">INDEX(_Rge_Data_3rd_CY,$B259,M$1)</f>
        <v>0</v>
      </c>
      <c r="N259" s="199" t="n">
        <f aca="false" t="array" ref="N259:N259">INDEX(_Rge_Data_3rd_CY,$B259,N$1)</f>
        <v>0</v>
      </c>
      <c r="O259" s="199" t="n">
        <f aca="false">F259-N259</f>
        <v>0</v>
      </c>
      <c r="P259" s="200" t="n">
        <f aca="false">IFERROR(O259/F259,0)</f>
        <v>0</v>
      </c>
      <c r="Q259" s="211" t="str">
        <f aca="false">IF(AND(F259&lt;&gt;0,R259=0),"N","Y")</f>
        <v>Y</v>
      </c>
      <c r="R259" s="202" t="n">
        <f aca="false">INDEX(_Rge_Data_3rd_CY,$B259,R$1)</f>
        <v>0</v>
      </c>
      <c r="S259" s="202" t="n">
        <f aca="false" t="array" ref="S259:S259">INDEX(_Rge_Data_3rd_CY,$B259,S$1)</f>
        <v>0</v>
      </c>
      <c r="T259" s="202" t="n">
        <f aca="false" t="array" ref="T259:T259">INDEX(_Rge_Data_3rd_CY,$B259,T$1)</f>
        <v>0</v>
      </c>
      <c r="U259" s="202" t="n">
        <f aca="false" t="array" ref="U259:U259">INDEX(_Rge_Data_3rd_CY,$B259,U$1)</f>
        <v>0</v>
      </c>
      <c r="V259" s="202" t="n">
        <f aca="false" t="array" ref="V259:V259">INDEX(_Rge_Data_3rd_CY,$B259,V$1)</f>
        <v>0</v>
      </c>
      <c r="W259" s="202" t="n">
        <f aca="false" t="array" ref="W259:W259">INDEX(_Rge_Data_3rd_CY,$B259,W$1)</f>
        <v>0</v>
      </c>
      <c r="X259" s="202" t="n">
        <f aca="false">INDEX(_Rge_Data_3rd_CY,$B259,X$1)</f>
        <v>0</v>
      </c>
      <c r="Y259" s="202" t="n">
        <f aca="false" t="array" ref="Y259:Y259">INDEX(_Rge_Data_3rd_CY,$B259,Y$1)</f>
        <v>0</v>
      </c>
      <c r="Z259" s="202" t="n">
        <f aca="false" t="array" ref="Z259:Z259">INDEX(_Rge_Data_3rd_CY,$B259,Z$1)</f>
        <v>0</v>
      </c>
      <c r="AA259" s="202" t="n">
        <f aca="false">R259-Z259</f>
        <v>0</v>
      </c>
      <c r="AB259" s="203" t="n">
        <f aca="false">IFERROR(AA259/R259,)</f>
        <v>0</v>
      </c>
      <c r="AC259" s="212" t="n">
        <f aca="false">INDEX(_Rge_Data_3rd_CY,$B259,AC$1)</f>
        <v>0</v>
      </c>
      <c r="AD259" s="212" t="n">
        <f aca="false" t="array" ref="AD259:AD259">INDEX(_Rge_Data_3rd_CY,$B259,AD$1)</f>
        <v>0</v>
      </c>
      <c r="AE259" s="212" t="n">
        <f aca="false" t="array" ref="AE259:AE259">INDEX(_Rge_Data_3rd_CY,$B259,AE$1)</f>
        <v>0</v>
      </c>
      <c r="AF259" s="212" t="n">
        <f aca="false" t="array" ref="AF259:AF259">INDEX(_Rge_Data_3rd_CY,$B259,AF$1)</f>
        <v>0</v>
      </c>
      <c r="AG259" s="212" t="n">
        <f aca="false" t="array" ref="AG259:AG259">INDEX(_Rge_Data_3rd_CY,$B259,AG$1)</f>
        <v>0</v>
      </c>
      <c r="AH259" s="212" t="n">
        <f aca="false" t="array" ref="AH259:AH259">INDEX(_Rge_Data_3rd_CY,$B259,AH$1)</f>
        <v>0</v>
      </c>
      <c r="AI259" s="212" t="n">
        <f aca="false">INDEX(_Rge_Data_3rd_CY,$B259,AI$1)</f>
        <v>0</v>
      </c>
      <c r="AJ259" s="212" t="n">
        <f aca="false" t="array" ref="AJ259:AJ259">INDEX(_Rge_Data_3rd_CY,$B259,AJ$1)</f>
        <v>0</v>
      </c>
      <c r="AK259" s="212" t="n">
        <f aca="false" t="array" ref="AK259:AK259">INDEX(_Rge_Data_3rd_CY,$B259,AK$1)</f>
        <v>0</v>
      </c>
      <c r="AL259" s="212" t="n">
        <f aca="false">AK259+AN259+AO259</f>
        <v>0</v>
      </c>
      <c r="AM259" s="213" t="n">
        <f aca="false">IFERROR(AK259/Z259,0)</f>
        <v>0</v>
      </c>
      <c r="AN259" s="214" t="n">
        <f aca="false">IFERROR(IF(AND($E259="OPEN",$AA259&gt;0),$AA259*_SoP*$AM259,IF(AND($E259="CLOSED",$AA259&gt;0),$AA259*_SoL*$AM259,0)),0)</f>
        <v>0</v>
      </c>
      <c r="AO259" s="214" t="n">
        <f aca="false">IFERROR(IF($AA259&lt;0,$AA259*_SoL,0),0)</f>
        <v>0</v>
      </c>
      <c r="AP259" s="215" t="n">
        <f aca="false">AK259+AN259</f>
        <v>0</v>
      </c>
      <c r="AQ259" s="215" t="n">
        <f aca="false">AC259-AO259</f>
        <v>0</v>
      </c>
      <c r="AR259" s="215" t="n">
        <f aca="false">AP259-AQ259</f>
        <v>0</v>
      </c>
      <c r="AS259" s="215" t="n">
        <f aca="false">IF($AR259&gt;=0,$AR259,0)</f>
        <v>0</v>
      </c>
      <c r="AT259" s="215" t="n">
        <f aca="false">IF($AR259&lt;=0,-$AR259,0)</f>
        <v>-0</v>
      </c>
      <c r="AU259" s="214" t="n">
        <f aca="false">IF((R259-AC259)&lt;0,0,R259-AC259)</f>
        <v>0</v>
      </c>
      <c r="AV259" s="214" t="n">
        <f aca="false">IF(AM259&gt;1,0,R259-AM259*R259)</f>
        <v>0</v>
      </c>
      <c r="AW259" s="216"/>
    </row>
    <row r="260" customFormat="false" ht="24.75" hidden="false" customHeight="true" outlineLevel="0" collapsed="false">
      <c r="A260" s="166"/>
      <c r="B260" s="208" t="n">
        <f aca="false">B259+1</f>
        <v>253</v>
      </c>
      <c r="C260" s="166"/>
      <c r="D260" s="209" t="n">
        <f aca="false">INDEX(_Rge_Projectdata_3rd,$B260,MATCH("Project-ID",_Rge_Headline_Projectdata,0))</f>
        <v>0</v>
      </c>
      <c r="E260" s="210" t="str">
        <f aca="false" t="array" ref="E260:E260">INDEX(_Rge_Data_3rd_CY,$B260,E$1)</f>
        <v>Open</v>
      </c>
      <c r="F260" s="199" t="n">
        <f aca="false">INDEX(_Rge_Data_3rd_CY,$B260,F$1)</f>
        <v>0</v>
      </c>
      <c r="G260" s="199" t="n">
        <f aca="false" t="array" ref="G260:G260">INDEX(_Rge_Data_3rd_CY,$B260,G$1)</f>
        <v>0</v>
      </c>
      <c r="H260" s="199" t="n">
        <f aca="false" t="array" ref="H260:H260">INDEX(_Rge_Data_3rd_CY,$B260,H$1)</f>
        <v>0</v>
      </c>
      <c r="I260" s="199" t="n">
        <f aca="false" t="array" ref="I260:I260">INDEX(_Rge_Data_3rd_CY,$B260,I$1)</f>
        <v>0</v>
      </c>
      <c r="J260" s="199" t="n">
        <f aca="false" t="array" ref="J260:J260">INDEX(_Rge_Data_3rd_CY,$B260,J$1)</f>
        <v>0</v>
      </c>
      <c r="K260" s="199" t="n">
        <f aca="false" t="array" ref="K260:K260">INDEX(_Rge_Data_3rd_CY,$B260,K$1)</f>
        <v>0</v>
      </c>
      <c r="L260" s="199" t="n">
        <f aca="false">INDEX(_Rge_Data_3rd_CY,$B260,L$1)</f>
        <v>0</v>
      </c>
      <c r="M260" s="199" t="n">
        <f aca="false" t="array" ref="M260:M260">INDEX(_Rge_Data_3rd_CY,$B260,M$1)</f>
        <v>0</v>
      </c>
      <c r="N260" s="199" t="n">
        <f aca="false" t="array" ref="N260:N260">INDEX(_Rge_Data_3rd_CY,$B260,N$1)</f>
        <v>0</v>
      </c>
      <c r="O260" s="199" t="n">
        <f aca="false">F260-N260</f>
        <v>0</v>
      </c>
      <c r="P260" s="200" t="n">
        <f aca="false">IFERROR(O260/F260,0)</f>
        <v>0</v>
      </c>
      <c r="Q260" s="211" t="str">
        <f aca="false">IF(AND(F260&lt;&gt;0,R260=0),"N","Y")</f>
        <v>Y</v>
      </c>
      <c r="R260" s="202" t="n">
        <f aca="false">INDEX(_Rge_Data_3rd_CY,$B260,R$1)</f>
        <v>0</v>
      </c>
      <c r="S260" s="202" t="n">
        <f aca="false" t="array" ref="S260:S260">INDEX(_Rge_Data_3rd_CY,$B260,S$1)</f>
        <v>0</v>
      </c>
      <c r="T260" s="202" t="n">
        <f aca="false" t="array" ref="T260:T260">INDEX(_Rge_Data_3rd_CY,$B260,T$1)</f>
        <v>0</v>
      </c>
      <c r="U260" s="202" t="n">
        <f aca="false" t="array" ref="U260:U260">INDEX(_Rge_Data_3rd_CY,$B260,U$1)</f>
        <v>0</v>
      </c>
      <c r="V260" s="202" t="n">
        <f aca="false" t="array" ref="V260:V260">INDEX(_Rge_Data_3rd_CY,$B260,V$1)</f>
        <v>0</v>
      </c>
      <c r="W260" s="202" t="n">
        <f aca="false" t="array" ref="W260:W260">INDEX(_Rge_Data_3rd_CY,$B260,W$1)</f>
        <v>0</v>
      </c>
      <c r="X260" s="202" t="n">
        <f aca="false">INDEX(_Rge_Data_3rd_CY,$B260,X$1)</f>
        <v>0</v>
      </c>
      <c r="Y260" s="202" t="n">
        <f aca="false" t="array" ref="Y260:Y260">INDEX(_Rge_Data_3rd_CY,$B260,Y$1)</f>
        <v>0</v>
      </c>
      <c r="Z260" s="202" t="n">
        <f aca="false" t="array" ref="Z260:Z260">INDEX(_Rge_Data_3rd_CY,$B260,Z$1)</f>
        <v>0</v>
      </c>
      <c r="AA260" s="202" t="n">
        <f aca="false">R260-Z260</f>
        <v>0</v>
      </c>
      <c r="AB260" s="203" t="n">
        <f aca="false">IFERROR(AA260/R260,)</f>
        <v>0</v>
      </c>
      <c r="AC260" s="212" t="n">
        <f aca="false">INDEX(_Rge_Data_3rd_CY,$B260,AC$1)</f>
        <v>0</v>
      </c>
      <c r="AD260" s="212" t="n">
        <f aca="false" t="array" ref="AD260:AD260">INDEX(_Rge_Data_3rd_CY,$B260,AD$1)</f>
        <v>0</v>
      </c>
      <c r="AE260" s="212" t="n">
        <f aca="false" t="array" ref="AE260:AE260">INDEX(_Rge_Data_3rd_CY,$B260,AE$1)</f>
        <v>0</v>
      </c>
      <c r="AF260" s="212" t="n">
        <f aca="false" t="array" ref="AF260:AF260">INDEX(_Rge_Data_3rd_CY,$B260,AF$1)</f>
        <v>0</v>
      </c>
      <c r="AG260" s="212" t="n">
        <f aca="false" t="array" ref="AG260:AG260">INDEX(_Rge_Data_3rd_CY,$B260,AG$1)</f>
        <v>0</v>
      </c>
      <c r="AH260" s="212" t="n">
        <f aca="false" t="array" ref="AH260:AH260">INDEX(_Rge_Data_3rd_CY,$B260,AH$1)</f>
        <v>0</v>
      </c>
      <c r="AI260" s="212" t="n">
        <f aca="false">INDEX(_Rge_Data_3rd_CY,$B260,AI$1)</f>
        <v>0</v>
      </c>
      <c r="AJ260" s="212" t="n">
        <f aca="false" t="array" ref="AJ260:AJ260">INDEX(_Rge_Data_3rd_CY,$B260,AJ$1)</f>
        <v>0</v>
      </c>
      <c r="AK260" s="212" t="n">
        <f aca="false" t="array" ref="AK260:AK260">INDEX(_Rge_Data_3rd_CY,$B260,AK$1)</f>
        <v>0</v>
      </c>
      <c r="AL260" s="212" t="n">
        <f aca="false">AK260+AN260+AO260</f>
        <v>0</v>
      </c>
      <c r="AM260" s="213" t="n">
        <f aca="false">IFERROR(AK260/Z260,0)</f>
        <v>0</v>
      </c>
      <c r="AN260" s="214" t="n">
        <f aca="false">IFERROR(IF(AND($E260="OPEN",$AA260&gt;0),$AA260*_SoP*$AM260,IF(AND($E260="CLOSED",$AA260&gt;0),$AA260*_SoL*$AM260,0)),0)</f>
        <v>0</v>
      </c>
      <c r="AO260" s="214" t="n">
        <f aca="false">IFERROR(IF($AA260&lt;0,$AA260*_SoL,0),0)</f>
        <v>0</v>
      </c>
      <c r="AP260" s="215" t="n">
        <f aca="false">AK260+AN260</f>
        <v>0</v>
      </c>
      <c r="AQ260" s="215" t="n">
        <f aca="false">AC260-AO260</f>
        <v>0</v>
      </c>
      <c r="AR260" s="215" t="n">
        <f aca="false">AP260-AQ260</f>
        <v>0</v>
      </c>
      <c r="AS260" s="215" t="n">
        <f aca="false">IF($AR260&gt;=0,$AR260,0)</f>
        <v>0</v>
      </c>
      <c r="AT260" s="215" t="n">
        <f aca="false">IF($AR260&lt;=0,-$AR260,0)</f>
        <v>-0</v>
      </c>
      <c r="AU260" s="214" t="n">
        <f aca="false">IF((R260-AC260)&lt;0,0,R260-AC260)</f>
        <v>0</v>
      </c>
      <c r="AV260" s="214" t="n">
        <f aca="false">IF(AM260&gt;1,0,R260-AM260*R260)</f>
        <v>0</v>
      </c>
      <c r="AW260" s="216"/>
    </row>
    <row r="261" customFormat="false" ht="24.75" hidden="false" customHeight="true" outlineLevel="0" collapsed="false">
      <c r="A261" s="166"/>
      <c r="B261" s="208" t="n">
        <f aca="false">B260+1</f>
        <v>254</v>
      </c>
      <c r="C261" s="166"/>
      <c r="D261" s="209" t="n">
        <f aca="false">INDEX(_Rge_Projectdata_3rd,$B261,MATCH("Project-ID",_Rge_Headline_Projectdata,0))</f>
        <v>0</v>
      </c>
      <c r="E261" s="210" t="str">
        <f aca="false" t="array" ref="E261:E261">INDEX(_Rge_Data_3rd_CY,$B261,E$1)</f>
        <v>Open</v>
      </c>
      <c r="F261" s="199" t="n">
        <f aca="false">INDEX(_Rge_Data_3rd_CY,$B261,F$1)</f>
        <v>0</v>
      </c>
      <c r="G261" s="199" t="n">
        <f aca="false" t="array" ref="G261:G261">INDEX(_Rge_Data_3rd_CY,$B261,G$1)</f>
        <v>0</v>
      </c>
      <c r="H261" s="199" t="n">
        <f aca="false" t="array" ref="H261:H261">INDEX(_Rge_Data_3rd_CY,$B261,H$1)</f>
        <v>0</v>
      </c>
      <c r="I261" s="199" t="n">
        <f aca="false" t="array" ref="I261:I261">INDEX(_Rge_Data_3rd_CY,$B261,I$1)</f>
        <v>0</v>
      </c>
      <c r="J261" s="199" t="n">
        <f aca="false" t="array" ref="J261:J261">INDEX(_Rge_Data_3rd_CY,$B261,J$1)</f>
        <v>0</v>
      </c>
      <c r="K261" s="199" t="n">
        <f aca="false" t="array" ref="K261:K261">INDEX(_Rge_Data_3rd_CY,$B261,K$1)</f>
        <v>0</v>
      </c>
      <c r="L261" s="199" t="n">
        <f aca="false">INDEX(_Rge_Data_3rd_CY,$B261,L$1)</f>
        <v>0</v>
      </c>
      <c r="M261" s="199" t="n">
        <f aca="false" t="array" ref="M261:M261">INDEX(_Rge_Data_3rd_CY,$B261,M$1)</f>
        <v>0</v>
      </c>
      <c r="N261" s="199" t="n">
        <f aca="false" t="array" ref="N261:N261">INDEX(_Rge_Data_3rd_CY,$B261,N$1)</f>
        <v>0</v>
      </c>
      <c r="O261" s="199" t="n">
        <f aca="false">F261-N261</f>
        <v>0</v>
      </c>
      <c r="P261" s="200" t="n">
        <f aca="false">IFERROR(O261/F261,0)</f>
        <v>0</v>
      </c>
      <c r="Q261" s="211" t="str">
        <f aca="false">IF(AND(F261&lt;&gt;0,R261=0),"N","Y")</f>
        <v>Y</v>
      </c>
      <c r="R261" s="202" t="n">
        <f aca="false">INDEX(_Rge_Data_3rd_CY,$B261,R$1)</f>
        <v>0</v>
      </c>
      <c r="S261" s="202" t="n">
        <f aca="false" t="array" ref="S261:S261">INDEX(_Rge_Data_3rd_CY,$B261,S$1)</f>
        <v>0</v>
      </c>
      <c r="T261" s="202" t="n">
        <f aca="false" t="array" ref="T261:T261">INDEX(_Rge_Data_3rd_CY,$B261,T$1)</f>
        <v>0</v>
      </c>
      <c r="U261" s="202" t="n">
        <f aca="false" t="array" ref="U261:U261">INDEX(_Rge_Data_3rd_CY,$B261,U$1)</f>
        <v>0</v>
      </c>
      <c r="V261" s="202" t="n">
        <f aca="false" t="array" ref="V261:V261">INDEX(_Rge_Data_3rd_CY,$B261,V$1)</f>
        <v>0</v>
      </c>
      <c r="W261" s="202" t="n">
        <f aca="false" t="array" ref="W261:W261">INDEX(_Rge_Data_3rd_CY,$B261,W$1)</f>
        <v>0</v>
      </c>
      <c r="X261" s="202" t="n">
        <f aca="false">INDEX(_Rge_Data_3rd_CY,$B261,X$1)</f>
        <v>0</v>
      </c>
      <c r="Y261" s="202" t="n">
        <f aca="false" t="array" ref="Y261:Y261">INDEX(_Rge_Data_3rd_CY,$B261,Y$1)</f>
        <v>0</v>
      </c>
      <c r="Z261" s="202" t="n">
        <f aca="false" t="array" ref="Z261:Z261">INDEX(_Rge_Data_3rd_CY,$B261,Z$1)</f>
        <v>0</v>
      </c>
      <c r="AA261" s="202" t="n">
        <f aca="false">R261-Z261</f>
        <v>0</v>
      </c>
      <c r="AB261" s="203" t="n">
        <f aca="false">IFERROR(AA261/R261,)</f>
        <v>0</v>
      </c>
      <c r="AC261" s="212" t="n">
        <f aca="false">INDEX(_Rge_Data_3rd_CY,$B261,AC$1)</f>
        <v>0</v>
      </c>
      <c r="AD261" s="212" t="n">
        <f aca="false" t="array" ref="AD261:AD261">INDEX(_Rge_Data_3rd_CY,$B261,AD$1)</f>
        <v>0</v>
      </c>
      <c r="AE261" s="212" t="n">
        <f aca="false" t="array" ref="AE261:AE261">INDEX(_Rge_Data_3rd_CY,$B261,AE$1)</f>
        <v>0</v>
      </c>
      <c r="AF261" s="212" t="n">
        <f aca="false" t="array" ref="AF261:AF261">INDEX(_Rge_Data_3rd_CY,$B261,AF$1)</f>
        <v>0</v>
      </c>
      <c r="AG261" s="212" t="n">
        <f aca="false" t="array" ref="AG261:AG261">INDEX(_Rge_Data_3rd_CY,$B261,AG$1)</f>
        <v>0</v>
      </c>
      <c r="AH261" s="212" t="n">
        <f aca="false" t="array" ref="AH261:AH261">INDEX(_Rge_Data_3rd_CY,$B261,AH$1)</f>
        <v>0</v>
      </c>
      <c r="AI261" s="212" t="n">
        <f aca="false">INDEX(_Rge_Data_3rd_CY,$B261,AI$1)</f>
        <v>0</v>
      </c>
      <c r="AJ261" s="212" t="n">
        <f aca="false" t="array" ref="AJ261:AJ261">INDEX(_Rge_Data_3rd_CY,$B261,AJ$1)</f>
        <v>0</v>
      </c>
      <c r="AK261" s="212" t="n">
        <f aca="false" t="array" ref="AK261:AK261">INDEX(_Rge_Data_3rd_CY,$B261,AK$1)</f>
        <v>0</v>
      </c>
      <c r="AL261" s="212" t="n">
        <f aca="false">AK261+AN261+AO261</f>
        <v>0</v>
      </c>
      <c r="AM261" s="213" t="n">
        <f aca="false">IFERROR(AK261/Z261,0)</f>
        <v>0</v>
      </c>
      <c r="AN261" s="214" t="n">
        <f aca="false">IFERROR(IF(AND($E261="OPEN",$AA261&gt;0),$AA261*_SoP*$AM261,IF(AND($E261="CLOSED",$AA261&gt;0),$AA261*_SoL*$AM261,0)),0)</f>
        <v>0</v>
      </c>
      <c r="AO261" s="214" t="n">
        <f aca="false">IFERROR(IF($AA261&lt;0,$AA261*_SoL,0),0)</f>
        <v>0</v>
      </c>
      <c r="AP261" s="215" t="n">
        <f aca="false">AK261+AN261</f>
        <v>0</v>
      </c>
      <c r="AQ261" s="215" t="n">
        <f aca="false">AC261-AO261</f>
        <v>0</v>
      </c>
      <c r="AR261" s="215" t="n">
        <f aca="false">AP261-AQ261</f>
        <v>0</v>
      </c>
      <c r="AS261" s="215" t="n">
        <f aca="false">IF($AR261&gt;=0,$AR261,0)</f>
        <v>0</v>
      </c>
      <c r="AT261" s="215" t="n">
        <f aca="false">IF($AR261&lt;=0,-$AR261,0)</f>
        <v>-0</v>
      </c>
      <c r="AU261" s="214" t="n">
        <f aca="false">IF((R261-AC261)&lt;0,0,R261-AC261)</f>
        <v>0</v>
      </c>
      <c r="AV261" s="214" t="n">
        <f aca="false">IF(AM261&gt;1,0,R261-AM261*R261)</f>
        <v>0</v>
      </c>
      <c r="AW261" s="216"/>
    </row>
    <row r="262" customFormat="false" ht="24.75" hidden="false" customHeight="true" outlineLevel="0" collapsed="false">
      <c r="A262" s="166"/>
      <c r="B262" s="208" t="n">
        <f aca="false">B261+1</f>
        <v>255</v>
      </c>
      <c r="C262" s="166"/>
      <c r="D262" s="209" t="n">
        <f aca="false">INDEX(_Rge_Projectdata_3rd,$B262,MATCH("Project-ID",_Rge_Headline_Projectdata,0))</f>
        <v>0</v>
      </c>
      <c r="E262" s="210" t="str">
        <f aca="false" t="array" ref="E262:E262">INDEX(_Rge_Data_3rd_CY,$B262,E$1)</f>
        <v>Open</v>
      </c>
      <c r="F262" s="199" t="n">
        <f aca="false">INDEX(_Rge_Data_3rd_CY,$B262,F$1)</f>
        <v>0</v>
      </c>
      <c r="G262" s="199" t="n">
        <f aca="false" t="array" ref="G262:G262">INDEX(_Rge_Data_3rd_CY,$B262,G$1)</f>
        <v>0</v>
      </c>
      <c r="H262" s="199" t="n">
        <f aca="false" t="array" ref="H262:H262">INDEX(_Rge_Data_3rd_CY,$B262,H$1)</f>
        <v>0</v>
      </c>
      <c r="I262" s="199" t="n">
        <f aca="false" t="array" ref="I262:I262">INDEX(_Rge_Data_3rd_CY,$B262,I$1)</f>
        <v>0</v>
      </c>
      <c r="J262" s="199" t="n">
        <f aca="false" t="array" ref="J262:J262">INDEX(_Rge_Data_3rd_CY,$B262,J$1)</f>
        <v>0</v>
      </c>
      <c r="K262" s="199" t="n">
        <f aca="false" t="array" ref="K262:K262">INDEX(_Rge_Data_3rd_CY,$B262,K$1)</f>
        <v>0</v>
      </c>
      <c r="L262" s="199" t="n">
        <f aca="false">INDEX(_Rge_Data_3rd_CY,$B262,L$1)</f>
        <v>0</v>
      </c>
      <c r="M262" s="199" t="n">
        <f aca="false" t="array" ref="M262:M262">INDEX(_Rge_Data_3rd_CY,$B262,M$1)</f>
        <v>0</v>
      </c>
      <c r="N262" s="199" t="n">
        <f aca="false" t="array" ref="N262:N262">INDEX(_Rge_Data_3rd_CY,$B262,N$1)</f>
        <v>0</v>
      </c>
      <c r="O262" s="199" t="n">
        <f aca="false">F262-N262</f>
        <v>0</v>
      </c>
      <c r="P262" s="200" t="n">
        <f aca="false">IFERROR(O262/F262,0)</f>
        <v>0</v>
      </c>
      <c r="Q262" s="211" t="str">
        <f aca="false">IF(AND(F262&lt;&gt;0,R262=0),"N","Y")</f>
        <v>Y</v>
      </c>
      <c r="R262" s="202" t="n">
        <f aca="false">INDEX(_Rge_Data_3rd_CY,$B262,R$1)</f>
        <v>0</v>
      </c>
      <c r="S262" s="202" t="n">
        <f aca="false" t="array" ref="S262:S262">INDEX(_Rge_Data_3rd_CY,$B262,S$1)</f>
        <v>0</v>
      </c>
      <c r="T262" s="202" t="n">
        <f aca="false" t="array" ref="T262:T262">INDEX(_Rge_Data_3rd_CY,$B262,T$1)</f>
        <v>0</v>
      </c>
      <c r="U262" s="202" t="n">
        <f aca="false" t="array" ref="U262:U262">INDEX(_Rge_Data_3rd_CY,$B262,U$1)</f>
        <v>0</v>
      </c>
      <c r="V262" s="202" t="n">
        <f aca="false" t="array" ref="V262:V262">INDEX(_Rge_Data_3rd_CY,$B262,V$1)</f>
        <v>0</v>
      </c>
      <c r="W262" s="202" t="n">
        <f aca="false" t="array" ref="W262:W262">INDEX(_Rge_Data_3rd_CY,$B262,W$1)</f>
        <v>0</v>
      </c>
      <c r="X262" s="202" t="n">
        <f aca="false">INDEX(_Rge_Data_3rd_CY,$B262,X$1)</f>
        <v>0</v>
      </c>
      <c r="Y262" s="202" t="n">
        <f aca="false" t="array" ref="Y262:Y262">INDEX(_Rge_Data_3rd_CY,$B262,Y$1)</f>
        <v>0</v>
      </c>
      <c r="Z262" s="202" t="n">
        <f aca="false" t="array" ref="Z262:Z262">INDEX(_Rge_Data_3rd_CY,$B262,Z$1)</f>
        <v>0</v>
      </c>
      <c r="AA262" s="202" t="n">
        <f aca="false">R262-Z262</f>
        <v>0</v>
      </c>
      <c r="AB262" s="203" t="n">
        <f aca="false">IFERROR(AA262/R262,)</f>
        <v>0</v>
      </c>
      <c r="AC262" s="212" t="n">
        <f aca="false">INDEX(_Rge_Data_3rd_CY,$B262,AC$1)</f>
        <v>0</v>
      </c>
      <c r="AD262" s="212" t="n">
        <f aca="false" t="array" ref="AD262:AD262">INDEX(_Rge_Data_3rd_CY,$B262,AD$1)</f>
        <v>0</v>
      </c>
      <c r="AE262" s="212" t="n">
        <f aca="false" t="array" ref="AE262:AE262">INDEX(_Rge_Data_3rd_CY,$B262,AE$1)</f>
        <v>0</v>
      </c>
      <c r="AF262" s="212" t="n">
        <f aca="false" t="array" ref="AF262:AF262">INDEX(_Rge_Data_3rd_CY,$B262,AF$1)</f>
        <v>0</v>
      </c>
      <c r="AG262" s="212" t="n">
        <f aca="false" t="array" ref="AG262:AG262">INDEX(_Rge_Data_3rd_CY,$B262,AG$1)</f>
        <v>0</v>
      </c>
      <c r="AH262" s="212" t="n">
        <f aca="false" t="array" ref="AH262:AH262">INDEX(_Rge_Data_3rd_CY,$B262,AH$1)</f>
        <v>0</v>
      </c>
      <c r="AI262" s="212" t="n">
        <f aca="false">INDEX(_Rge_Data_3rd_CY,$B262,AI$1)</f>
        <v>0</v>
      </c>
      <c r="AJ262" s="212" t="n">
        <f aca="false" t="array" ref="AJ262:AJ262">INDEX(_Rge_Data_3rd_CY,$B262,AJ$1)</f>
        <v>0</v>
      </c>
      <c r="AK262" s="212" t="n">
        <f aca="false" t="array" ref="AK262:AK262">INDEX(_Rge_Data_3rd_CY,$B262,AK$1)</f>
        <v>0</v>
      </c>
      <c r="AL262" s="212" t="n">
        <f aca="false">AK262+AN262+AO262</f>
        <v>0</v>
      </c>
      <c r="AM262" s="213" t="n">
        <f aca="false">IFERROR(AK262/Z262,0)</f>
        <v>0</v>
      </c>
      <c r="AN262" s="214" t="n">
        <f aca="false">IFERROR(IF(AND($E262="OPEN",$AA262&gt;0),$AA262*_SoP*$AM262,IF(AND($E262="CLOSED",$AA262&gt;0),$AA262*_SoL*$AM262,0)),0)</f>
        <v>0</v>
      </c>
      <c r="AO262" s="214" t="n">
        <f aca="false">IFERROR(IF($AA262&lt;0,$AA262*_SoL,0),0)</f>
        <v>0</v>
      </c>
      <c r="AP262" s="215" t="n">
        <f aca="false">AK262+AN262</f>
        <v>0</v>
      </c>
      <c r="AQ262" s="215" t="n">
        <f aca="false">AC262-AO262</f>
        <v>0</v>
      </c>
      <c r="AR262" s="215" t="n">
        <f aca="false">AP262-AQ262</f>
        <v>0</v>
      </c>
      <c r="AS262" s="215" t="n">
        <f aca="false">IF($AR262&gt;=0,$AR262,0)</f>
        <v>0</v>
      </c>
      <c r="AT262" s="215" t="n">
        <f aca="false">IF($AR262&lt;=0,-$AR262,0)</f>
        <v>-0</v>
      </c>
      <c r="AU262" s="214" t="n">
        <f aca="false">IF((R262-AC262)&lt;0,0,R262-AC262)</f>
        <v>0</v>
      </c>
      <c r="AV262" s="214" t="n">
        <f aca="false">IF(AM262&gt;1,0,R262-AM262*R262)</f>
        <v>0</v>
      </c>
      <c r="AW262" s="216"/>
    </row>
    <row r="263" customFormat="false" ht="24.75" hidden="false" customHeight="true" outlineLevel="0" collapsed="false">
      <c r="A263" s="166"/>
      <c r="B263" s="208" t="n">
        <f aca="false">B262+1</f>
        <v>256</v>
      </c>
      <c r="C263" s="166"/>
      <c r="D263" s="209" t="n">
        <f aca="false">INDEX(_Rge_Projectdata_3rd,$B263,MATCH("Project-ID",_Rge_Headline_Projectdata,0))</f>
        <v>0</v>
      </c>
      <c r="E263" s="210" t="str">
        <f aca="false" t="array" ref="E263:E263">INDEX(_Rge_Data_3rd_CY,$B263,E$1)</f>
        <v>Open</v>
      </c>
      <c r="F263" s="199" t="n">
        <f aca="false">INDEX(_Rge_Data_3rd_CY,$B263,F$1)</f>
        <v>0</v>
      </c>
      <c r="G263" s="199" t="n">
        <f aca="false" t="array" ref="G263:G263">INDEX(_Rge_Data_3rd_CY,$B263,G$1)</f>
        <v>0</v>
      </c>
      <c r="H263" s="199" t="n">
        <f aca="false" t="array" ref="H263:H263">INDEX(_Rge_Data_3rd_CY,$B263,H$1)</f>
        <v>0</v>
      </c>
      <c r="I263" s="199" t="n">
        <f aca="false" t="array" ref="I263:I263">INDEX(_Rge_Data_3rd_CY,$B263,I$1)</f>
        <v>0</v>
      </c>
      <c r="J263" s="199" t="n">
        <f aca="false" t="array" ref="J263:J263">INDEX(_Rge_Data_3rd_CY,$B263,J$1)</f>
        <v>0</v>
      </c>
      <c r="K263" s="199" t="n">
        <f aca="false" t="array" ref="K263:K263">INDEX(_Rge_Data_3rd_CY,$B263,K$1)</f>
        <v>0</v>
      </c>
      <c r="L263" s="199" t="n">
        <f aca="false">INDEX(_Rge_Data_3rd_CY,$B263,L$1)</f>
        <v>0</v>
      </c>
      <c r="M263" s="199" t="n">
        <f aca="false" t="array" ref="M263:M263">INDEX(_Rge_Data_3rd_CY,$B263,M$1)</f>
        <v>0</v>
      </c>
      <c r="N263" s="199" t="n">
        <f aca="false" t="array" ref="N263:N263">INDEX(_Rge_Data_3rd_CY,$B263,N$1)</f>
        <v>0</v>
      </c>
      <c r="O263" s="199" t="n">
        <f aca="false">F263-N263</f>
        <v>0</v>
      </c>
      <c r="P263" s="200" t="n">
        <f aca="false">IFERROR(O263/F263,0)</f>
        <v>0</v>
      </c>
      <c r="Q263" s="211" t="str">
        <f aca="false">IF(AND(F263&lt;&gt;0,R263=0),"N","Y")</f>
        <v>Y</v>
      </c>
      <c r="R263" s="202" t="n">
        <f aca="false">INDEX(_Rge_Data_3rd_CY,$B263,R$1)</f>
        <v>0</v>
      </c>
      <c r="S263" s="202" t="n">
        <f aca="false" t="array" ref="S263:S263">INDEX(_Rge_Data_3rd_CY,$B263,S$1)</f>
        <v>0</v>
      </c>
      <c r="T263" s="202" t="n">
        <f aca="false" t="array" ref="T263:T263">INDEX(_Rge_Data_3rd_CY,$B263,T$1)</f>
        <v>0</v>
      </c>
      <c r="U263" s="202" t="n">
        <f aca="false" t="array" ref="U263:U263">INDEX(_Rge_Data_3rd_CY,$B263,U$1)</f>
        <v>0</v>
      </c>
      <c r="V263" s="202" t="n">
        <f aca="false" t="array" ref="V263:V263">INDEX(_Rge_Data_3rd_CY,$B263,V$1)</f>
        <v>0</v>
      </c>
      <c r="W263" s="202" t="n">
        <f aca="false" t="array" ref="W263:W263">INDEX(_Rge_Data_3rd_CY,$B263,W$1)</f>
        <v>0</v>
      </c>
      <c r="X263" s="202" t="n">
        <f aca="false">INDEX(_Rge_Data_3rd_CY,$B263,X$1)</f>
        <v>0</v>
      </c>
      <c r="Y263" s="202" t="n">
        <f aca="false" t="array" ref="Y263:Y263">INDEX(_Rge_Data_3rd_CY,$B263,Y$1)</f>
        <v>0</v>
      </c>
      <c r="Z263" s="202" t="n">
        <f aca="false" t="array" ref="Z263:Z263">INDEX(_Rge_Data_3rd_CY,$B263,Z$1)</f>
        <v>0</v>
      </c>
      <c r="AA263" s="202" t="n">
        <f aca="false">R263-Z263</f>
        <v>0</v>
      </c>
      <c r="AB263" s="203" t="n">
        <f aca="false">IFERROR(AA263/R263,)</f>
        <v>0</v>
      </c>
      <c r="AC263" s="212" t="n">
        <f aca="false">INDEX(_Rge_Data_3rd_CY,$B263,AC$1)</f>
        <v>0</v>
      </c>
      <c r="AD263" s="212" t="n">
        <f aca="false" t="array" ref="AD263:AD263">INDEX(_Rge_Data_3rd_CY,$B263,AD$1)</f>
        <v>0</v>
      </c>
      <c r="AE263" s="212" t="n">
        <f aca="false" t="array" ref="AE263:AE263">INDEX(_Rge_Data_3rd_CY,$B263,AE$1)</f>
        <v>0</v>
      </c>
      <c r="AF263" s="212" t="n">
        <f aca="false" t="array" ref="AF263:AF263">INDEX(_Rge_Data_3rd_CY,$B263,AF$1)</f>
        <v>0</v>
      </c>
      <c r="AG263" s="212" t="n">
        <f aca="false" t="array" ref="AG263:AG263">INDEX(_Rge_Data_3rd_CY,$B263,AG$1)</f>
        <v>0</v>
      </c>
      <c r="AH263" s="212" t="n">
        <f aca="false" t="array" ref="AH263:AH263">INDEX(_Rge_Data_3rd_CY,$B263,AH$1)</f>
        <v>0</v>
      </c>
      <c r="AI263" s="212" t="n">
        <f aca="false">INDEX(_Rge_Data_3rd_CY,$B263,AI$1)</f>
        <v>0</v>
      </c>
      <c r="AJ263" s="212" t="n">
        <f aca="false" t="array" ref="AJ263:AJ263">INDEX(_Rge_Data_3rd_CY,$B263,AJ$1)</f>
        <v>0</v>
      </c>
      <c r="AK263" s="212" t="n">
        <f aca="false" t="array" ref="AK263:AK263">INDEX(_Rge_Data_3rd_CY,$B263,AK$1)</f>
        <v>0</v>
      </c>
      <c r="AL263" s="212" t="n">
        <f aca="false">AK263+AN263+AO263</f>
        <v>0</v>
      </c>
      <c r="AM263" s="213" t="n">
        <f aca="false">IFERROR(AK263/Z263,0)</f>
        <v>0</v>
      </c>
      <c r="AN263" s="214" t="n">
        <f aca="false">IFERROR(IF(AND($E263="OPEN",$AA263&gt;0),$AA263*_SoP*$AM263,IF(AND($E263="CLOSED",$AA263&gt;0),$AA263*_SoL*$AM263,0)),0)</f>
        <v>0</v>
      </c>
      <c r="AO263" s="214" t="n">
        <f aca="false">IFERROR(IF($AA263&lt;0,$AA263*_SoL,0),0)</f>
        <v>0</v>
      </c>
      <c r="AP263" s="215" t="n">
        <f aca="false">AK263+AN263</f>
        <v>0</v>
      </c>
      <c r="AQ263" s="215" t="n">
        <f aca="false">AC263-AO263</f>
        <v>0</v>
      </c>
      <c r="AR263" s="215" t="n">
        <f aca="false">AP263-AQ263</f>
        <v>0</v>
      </c>
      <c r="AS263" s="215" t="n">
        <f aca="false">IF($AR263&gt;=0,$AR263,0)</f>
        <v>0</v>
      </c>
      <c r="AT263" s="215" t="n">
        <f aca="false">IF($AR263&lt;=0,-$AR263,0)</f>
        <v>-0</v>
      </c>
      <c r="AU263" s="214" t="n">
        <f aca="false">IF((R263-AC263)&lt;0,0,R263-AC263)</f>
        <v>0</v>
      </c>
      <c r="AV263" s="214" t="n">
        <f aca="false">IF(AM263&gt;1,0,R263-AM263*R263)</f>
        <v>0</v>
      </c>
      <c r="AW263" s="216"/>
    </row>
    <row r="264" customFormat="false" ht="24.75" hidden="false" customHeight="true" outlineLevel="0" collapsed="false">
      <c r="A264" s="166"/>
      <c r="B264" s="208" t="n">
        <f aca="false">B263+1</f>
        <v>257</v>
      </c>
      <c r="C264" s="166"/>
      <c r="D264" s="209" t="n">
        <f aca="false">INDEX(_Rge_Projectdata_3rd,$B264,MATCH("Project-ID",_Rge_Headline_Projectdata,0))</f>
        <v>0</v>
      </c>
      <c r="E264" s="210" t="str">
        <f aca="false" t="array" ref="E264:E264">INDEX(_Rge_Data_3rd_CY,$B264,E$1)</f>
        <v>Open</v>
      </c>
      <c r="F264" s="199" t="n">
        <f aca="false">INDEX(_Rge_Data_3rd_CY,$B264,F$1)</f>
        <v>0</v>
      </c>
      <c r="G264" s="199" t="n">
        <f aca="false" t="array" ref="G264:G264">INDEX(_Rge_Data_3rd_CY,$B264,G$1)</f>
        <v>0</v>
      </c>
      <c r="H264" s="199" t="n">
        <f aca="false" t="array" ref="H264:H264">INDEX(_Rge_Data_3rd_CY,$B264,H$1)</f>
        <v>0</v>
      </c>
      <c r="I264" s="199" t="n">
        <f aca="false" t="array" ref="I264:I264">INDEX(_Rge_Data_3rd_CY,$B264,I$1)</f>
        <v>0</v>
      </c>
      <c r="J264" s="199" t="n">
        <f aca="false" t="array" ref="J264:J264">INDEX(_Rge_Data_3rd_CY,$B264,J$1)</f>
        <v>0</v>
      </c>
      <c r="K264" s="199" t="n">
        <f aca="false" t="array" ref="K264:K264">INDEX(_Rge_Data_3rd_CY,$B264,K$1)</f>
        <v>0</v>
      </c>
      <c r="L264" s="199" t="n">
        <f aca="false">INDEX(_Rge_Data_3rd_CY,$B264,L$1)</f>
        <v>0</v>
      </c>
      <c r="M264" s="199" t="n">
        <f aca="false" t="array" ref="M264:M264">INDEX(_Rge_Data_3rd_CY,$B264,M$1)</f>
        <v>0</v>
      </c>
      <c r="N264" s="199" t="n">
        <f aca="false" t="array" ref="N264:N264">INDEX(_Rge_Data_3rd_CY,$B264,N$1)</f>
        <v>0</v>
      </c>
      <c r="O264" s="199" t="n">
        <f aca="false">F264-N264</f>
        <v>0</v>
      </c>
      <c r="P264" s="200" t="n">
        <f aca="false">IFERROR(O264/F264,0)</f>
        <v>0</v>
      </c>
      <c r="Q264" s="211" t="str">
        <f aca="false">IF(AND(F264&lt;&gt;0,R264=0),"N","Y")</f>
        <v>Y</v>
      </c>
      <c r="R264" s="202" t="n">
        <f aca="false">INDEX(_Rge_Data_3rd_CY,$B264,R$1)</f>
        <v>0</v>
      </c>
      <c r="S264" s="202" t="n">
        <f aca="false" t="array" ref="S264:S264">INDEX(_Rge_Data_3rd_CY,$B264,S$1)</f>
        <v>0</v>
      </c>
      <c r="T264" s="202" t="n">
        <f aca="false" t="array" ref="T264:T264">INDEX(_Rge_Data_3rd_CY,$B264,T$1)</f>
        <v>0</v>
      </c>
      <c r="U264" s="202" t="n">
        <f aca="false" t="array" ref="U264:U264">INDEX(_Rge_Data_3rd_CY,$B264,U$1)</f>
        <v>0</v>
      </c>
      <c r="V264" s="202" t="n">
        <f aca="false" t="array" ref="V264:V264">INDEX(_Rge_Data_3rd_CY,$B264,V$1)</f>
        <v>0</v>
      </c>
      <c r="W264" s="202" t="n">
        <f aca="false" t="array" ref="W264:W264">INDEX(_Rge_Data_3rd_CY,$B264,W$1)</f>
        <v>0</v>
      </c>
      <c r="X264" s="202" t="n">
        <f aca="false">INDEX(_Rge_Data_3rd_CY,$B264,X$1)</f>
        <v>0</v>
      </c>
      <c r="Y264" s="202" t="n">
        <f aca="false" t="array" ref="Y264:Y264">INDEX(_Rge_Data_3rd_CY,$B264,Y$1)</f>
        <v>0</v>
      </c>
      <c r="Z264" s="202" t="n">
        <f aca="false" t="array" ref="Z264:Z264">INDEX(_Rge_Data_3rd_CY,$B264,Z$1)</f>
        <v>0</v>
      </c>
      <c r="AA264" s="202" t="n">
        <f aca="false">R264-Z264</f>
        <v>0</v>
      </c>
      <c r="AB264" s="203" t="n">
        <f aca="false">IFERROR(AA264/R264,)</f>
        <v>0</v>
      </c>
      <c r="AC264" s="212" t="n">
        <f aca="false">INDEX(_Rge_Data_3rd_CY,$B264,AC$1)</f>
        <v>0</v>
      </c>
      <c r="AD264" s="212" t="n">
        <f aca="false" t="array" ref="AD264:AD264">INDEX(_Rge_Data_3rd_CY,$B264,AD$1)</f>
        <v>0</v>
      </c>
      <c r="AE264" s="212" t="n">
        <f aca="false" t="array" ref="AE264:AE264">INDEX(_Rge_Data_3rd_CY,$B264,AE$1)</f>
        <v>0</v>
      </c>
      <c r="AF264" s="212" t="n">
        <f aca="false" t="array" ref="AF264:AF264">INDEX(_Rge_Data_3rd_CY,$B264,AF$1)</f>
        <v>0</v>
      </c>
      <c r="AG264" s="212" t="n">
        <f aca="false" t="array" ref="AG264:AG264">INDEX(_Rge_Data_3rd_CY,$B264,AG$1)</f>
        <v>0</v>
      </c>
      <c r="AH264" s="212" t="n">
        <f aca="false" t="array" ref="AH264:AH264">INDEX(_Rge_Data_3rd_CY,$B264,AH$1)</f>
        <v>0</v>
      </c>
      <c r="AI264" s="212" t="n">
        <f aca="false">INDEX(_Rge_Data_3rd_CY,$B264,AI$1)</f>
        <v>0</v>
      </c>
      <c r="AJ264" s="212" t="n">
        <f aca="false" t="array" ref="AJ264:AJ264">INDEX(_Rge_Data_3rd_CY,$B264,AJ$1)</f>
        <v>0</v>
      </c>
      <c r="AK264" s="212" t="n">
        <f aca="false" t="array" ref="AK264:AK264">INDEX(_Rge_Data_3rd_CY,$B264,AK$1)</f>
        <v>0</v>
      </c>
      <c r="AL264" s="212" t="n">
        <f aca="false">AK264+AN264+AO264</f>
        <v>0</v>
      </c>
      <c r="AM264" s="213" t="n">
        <f aca="false">IFERROR(AK264/Z264,0)</f>
        <v>0</v>
      </c>
      <c r="AN264" s="214" t="n">
        <f aca="false">IFERROR(IF(AND($E264="OPEN",$AA264&gt;0),$AA264*_SoP*$AM264,IF(AND($E264="CLOSED",$AA264&gt;0),$AA264*_SoL*$AM264,0)),0)</f>
        <v>0</v>
      </c>
      <c r="AO264" s="214" t="n">
        <f aca="false">IFERROR(IF($AA264&lt;0,$AA264*_SoL,0),0)</f>
        <v>0</v>
      </c>
      <c r="AP264" s="215" t="n">
        <f aca="false">AK264+AN264</f>
        <v>0</v>
      </c>
      <c r="AQ264" s="215" t="n">
        <f aca="false">AC264-AO264</f>
        <v>0</v>
      </c>
      <c r="AR264" s="215" t="n">
        <f aca="false">AP264-AQ264</f>
        <v>0</v>
      </c>
      <c r="AS264" s="215" t="n">
        <f aca="false">IF($AR264&gt;=0,$AR264,0)</f>
        <v>0</v>
      </c>
      <c r="AT264" s="215" t="n">
        <f aca="false">IF($AR264&lt;=0,-$AR264,0)</f>
        <v>-0</v>
      </c>
      <c r="AU264" s="214" t="n">
        <f aca="false">IF((R264-AC264)&lt;0,0,R264-AC264)</f>
        <v>0</v>
      </c>
      <c r="AV264" s="214" t="n">
        <f aca="false">IF(AM264&gt;1,0,R264-AM264*R264)</f>
        <v>0</v>
      </c>
      <c r="AW264" s="216"/>
    </row>
    <row r="265" customFormat="false" ht="24.75" hidden="false" customHeight="true" outlineLevel="0" collapsed="false">
      <c r="A265" s="166"/>
      <c r="B265" s="208" t="n">
        <f aca="false">B264+1</f>
        <v>258</v>
      </c>
      <c r="C265" s="166"/>
      <c r="D265" s="209" t="n">
        <f aca="false">INDEX(_Rge_Projectdata_3rd,$B265,MATCH("Project-ID",_Rge_Headline_Projectdata,0))</f>
        <v>0</v>
      </c>
      <c r="E265" s="210" t="str">
        <f aca="false" t="array" ref="E265:E265">INDEX(_Rge_Data_3rd_CY,$B265,E$1)</f>
        <v>Open</v>
      </c>
      <c r="F265" s="199" t="n">
        <f aca="false">INDEX(_Rge_Data_3rd_CY,$B265,F$1)</f>
        <v>0</v>
      </c>
      <c r="G265" s="199" t="n">
        <f aca="false" t="array" ref="G265:G265">INDEX(_Rge_Data_3rd_CY,$B265,G$1)</f>
        <v>0</v>
      </c>
      <c r="H265" s="199" t="n">
        <f aca="false" t="array" ref="H265:H265">INDEX(_Rge_Data_3rd_CY,$B265,H$1)</f>
        <v>0</v>
      </c>
      <c r="I265" s="199" t="n">
        <f aca="false" t="array" ref="I265:I265">INDEX(_Rge_Data_3rd_CY,$B265,I$1)</f>
        <v>0</v>
      </c>
      <c r="J265" s="199" t="n">
        <f aca="false" t="array" ref="J265:J265">INDEX(_Rge_Data_3rd_CY,$B265,J$1)</f>
        <v>0</v>
      </c>
      <c r="K265" s="199" t="n">
        <f aca="false" t="array" ref="K265:K265">INDEX(_Rge_Data_3rd_CY,$B265,K$1)</f>
        <v>0</v>
      </c>
      <c r="L265" s="199" t="n">
        <f aca="false">INDEX(_Rge_Data_3rd_CY,$B265,L$1)</f>
        <v>0</v>
      </c>
      <c r="M265" s="199" t="n">
        <f aca="false" t="array" ref="M265:M265">INDEX(_Rge_Data_3rd_CY,$B265,M$1)</f>
        <v>0</v>
      </c>
      <c r="N265" s="199" t="n">
        <f aca="false" t="array" ref="N265:N265">INDEX(_Rge_Data_3rd_CY,$B265,N$1)</f>
        <v>0</v>
      </c>
      <c r="O265" s="199" t="n">
        <f aca="false">F265-N265</f>
        <v>0</v>
      </c>
      <c r="P265" s="200" t="n">
        <f aca="false">IFERROR(O265/F265,0)</f>
        <v>0</v>
      </c>
      <c r="Q265" s="211" t="str">
        <f aca="false">IF(AND(F265&lt;&gt;0,R265=0),"N","Y")</f>
        <v>Y</v>
      </c>
      <c r="R265" s="202" t="n">
        <f aca="false">INDEX(_Rge_Data_3rd_CY,$B265,R$1)</f>
        <v>0</v>
      </c>
      <c r="S265" s="202" t="n">
        <f aca="false" t="array" ref="S265:S265">INDEX(_Rge_Data_3rd_CY,$B265,S$1)</f>
        <v>0</v>
      </c>
      <c r="T265" s="202" t="n">
        <f aca="false" t="array" ref="T265:T265">INDEX(_Rge_Data_3rd_CY,$B265,T$1)</f>
        <v>0</v>
      </c>
      <c r="U265" s="202" t="n">
        <f aca="false" t="array" ref="U265:U265">INDEX(_Rge_Data_3rd_CY,$B265,U$1)</f>
        <v>0</v>
      </c>
      <c r="V265" s="202" t="n">
        <f aca="false" t="array" ref="V265:V265">INDEX(_Rge_Data_3rd_CY,$B265,V$1)</f>
        <v>0</v>
      </c>
      <c r="W265" s="202" t="n">
        <f aca="false" t="array" ref="W265:W265">INDEX(_Rge_Data_3rd_CY,$B265,W$1)</f>
        <v>0</v>
      </c>
      <c r="X265" s="202" t="n">
        <f aca="false">INDEX(_Rge_Data_3rd_CY,$B265,X$1)</f>
        <v>0</v>
      </c>
      <c r="Y265" s="202" t="n">
        <f aca="false" t="array" ref="Y265:Y265">INDEX(_Rge_Data_3rd_CY,$B265,Y$1)</f>
        <v>0</v>
      </c>
      <c r="Z265" s="202" t="n">
        <f aca="false" t="array" ref="Z265:Z265">INDEX(_Rge_Data_3rd_CY,$B265,Z$1)</f>
        <v>0</v>
      </c>
      <c r="AA265" s="202" t="n">
        <f aca="false">R265-Z265</f>
        <v>0</v>
      </c>
      <c r="AB265" s="203" t="n">
        <f aca="false">IFERROR(AA265/R265,)</f>
        <v>0</v>
      </c>
      <c r="AC265" s="212" t="n">
        <f aca="false">INDEX(_Rge_Data_3rd_CY,$B265,AC$1)</f>
        <v>0</v>
      </c>
      <c r="AD265" s="212" t="n">
        <f aca="false" t="array" ref="AD265:AD265">INDEX(_Rge_Data_3rd_CY,$B265,AD$1)</f>
        <v>0</v>
      </c>
      <c r="AE265" s="212" t="n">
        <f aca="false" t="array" ref="AE265:AE265">INDEX(_Rge_Data_3rd_CY,$B265,AE$1)</f>
        <v>0</v>
      </c>
      <c r="AF265" s="212" t="n">
        <f aca="false" t="array" ref="AF265:AF265">INDEX(_Rge_Data_3rd_CY,$B265,AF$1)</f>
        <v>0</v>
      </c>
      <c r="AG265" s="212" t="n">
        <f aca="false" t="array" ref="AG265:AG265">INDEX(_Rge_Data_3rd_CY,$B265,AG$1)</f>
        <v>0</v>
      </c>
      <c r="AH265" s="212" t="n">
        <f aca="false" t="array" ref="AH265:AH265">INDEX(_Rge_Data_3rd_CY,$B265,AH$1)</f>
        <v>0</v>
      </c>
      <c r="AI265" s="212" t="n">
        <f aca="false">INDEX(_Rge_Data_3rd_CY,$B265,AI$1)</f>
        <v>0</v>
      </c>
      <c r="AJ265" s="212" t="n">
        <f aca="false" t="array" ref="AJ265:AJ265">INDEX(_Rge_Data_3rd_CY,$B265,AJ$1)</f>
        <v>0</v>
      </c>
      <c r="AK265" s="212" t="n">
        <f aca="false" t="array" ref="AK265:AK265">INDEX(_Rge_Data_3rd_CY,$B265,AK$1)</f>
        <v>0</v>
      </c>
      <c r="AL265" s="212" t="n">
        <f aca="false">AK265+AN265+AO265</f>
        <v>0</v>
      </c>
      <c r="AM265" s="213" t="n">
        <f aca="false">IFERROR(AK265/Z265,0)</f>
        <v>0</v>
      </c>
      <c r="AN265" s="214" t="n">
        <f aca="false">IFERROR(IF(AND($E265="OPEN",$AA265&gt;0),$AA265*_SoP*$AM265,IF(AND($E265="CLOSED",$AA265&gt;0),$AA265*_SoL*$AM265,0)),0)</f>
        <v>0</v>
      </c>
      <c r="AO265" s="214" t="n">
        <f aca="false">IFERROR(IF($AA265&lt;0,$AA265*_SoL,0),0)</f>
        <v>0</v>
      </c>
      <c r="AP265" s="215" t="n">
        <f aca="false">AK265+AN265</f>
        <v>0</v>
      </c>
      <c r="AQ265" s="215" t="n">
        <f aca="false">AC265-AO265</f>
        <v>0</v>
      </c>
      <c r="AR265" s="215" t="n">
        <f aca="false">AP265-AQ265</f>
        <v>0</v>
      </c>
      <c r="AS265" s="215" t="n">
        <f aca="false">IF($AR265&gt;=0,$AR265,0)</f>
        <v>0</v>
      </c>
      <c r="AT265" s="215" t="n">
        <f aca="false">IF($AR265&lt;=0,-$AR265,0)</f>
        <v>-0</v>
      </c>
      <c r="AU265" s="214" t="n">
        <f aca="false">IF((R265-AC265)&lt;0,0,R265-AC265)</f>
        <v>0</v>
      </c>
      <c r="AV265" s="214" t="n">
        <f aca="false">IF(AM265&gt;1,0,R265-AM265*R265)</f>
        <v>0</v>
      </c>
      <c r="AW265" s="216"/>
    </row>
    <row r="266" customFormat="false" ht="24.75" hidden="false" customHeight="true" outlineLevel="0" collapsed="false">
      <c r="A266" s="166"/>
      <c r="B266" s="208" t="n">
        <f aca="false">B265+1</f>
        <v>259</v>
      </c>
      <c r="C266" s="166"/>
      <c r="D266" s="209" t="n">
        <f aca="false">INDEX(_Rge_Projectdata_3rd,$B266,MATCH("Project-ID",_Rge_Headline_Projectdata,0))</f>
        <v>0</v>
      </c>
      <c r="E266" s="210" t="str">
        <f aca="false" t="array" ref="E266:E266">INDEX(_Rge_Data_3rd_CY,$B266,E$1)</f>
        <v>Open</v>
      </c>
      <c r="F266" s="199" t="n">
        <f aca="false">INDEX(_Rge_Data_3rd_CY,$B266,F$1)</f>
        <v>0</v>
      </c>
      <c r="G266" s="199" t="n">
        <f aca="false" t="array" ref="G266:G266">INDEX(_Rge_Data_3rd_CY,$B266,G$1)</f>
        <v>0</v>
      </c>
      <c r="H266" s="199" t="n">
        <f aca="false" t="array" ref="H266:H266">INDEX(_Rge_Data_3rd_CY,$B266,H$1)</f>
        <v>0</v>
      </c>
      <c r="I266" s="199" t="n">
        <f aca="false" t="array" ref="I266:I266">INDEX(_Rge_Data_3rd_CY,$B266,I$1)</f>
        <v>0</v>
      </c>
      <c r="J266" s="199" t="n">
        <f aca="false" t="array" ref="J266:J266">INDEX(_Rge_Data_3rd_CY,$B266,J$1)</f>
        <v>0</v>
      </c>
      <c r="K266" s="199" t="n">
        <f aca="false" t="array" ref="K266:K266">INDEX(_Rge_Data_3rd_CY,$B266,K$1)</f>
        <v>0</v>
      </c>
      <c r="L266" s="199" t="n">
        <f aca="false">INDEX(_Rge_Data_3rd_CY,$B266,L$1)</f>
        <v>0</v>
      </c>
      <c r="M266" s="199" t="n">
        <f aca="false" t="array" ref="M266:M266">INDEX(_Rge_Data_3rd_CY,$B266,M$1)</f>
        <v>0</v>
      </c>
      <c r="N266" s="199" t="n">
        <f aca="false" t="array" ref="N266:N266">INDEX(_Rge_Data_3rd_CY,$B266,N$1)</f>
        <v>0</v>
      </c>
      <c r="O266" s="199" t="n">
        <f aca="false">F266-N266</f>
        <v>0</v>
      </c>
      <c r="P266" s="200" t="n">
        <f aca="false">IFERROR(O266/F266,0)</f>
        <v>0</v>
      </c>
      <c r="Q266" s="211" t="str">
        <f aca="false">IF(AND(F266&lt;&gt;0,R266=0),"N","Y")</f>
        <v>Y</v>
      </c>
      <c r="R266" s="202" t="n">
        <f aca="false">INDEX(_Rge_Data_3rd_CY,$B266,R$1)</f>
        <v>0</v>
      </c>
      <c r="S266" s="202" t="n">
        <f aca="false" t="array" ref="S266:S266">INDEX(_Rge_Data_3rd_CY,$B266,S$1)</f>
        <v>0</v>
      </c>
      <c r="T266" s="202" t="n">
        <f aca="false" t="array" ref="T266:T266">INDEX(_Rge_Data_3rd_CY,$B266,T$1)</f>
        <v>0</v>
      </c>
      <c r="U266" s="202" t="n">
        <f aca="false" t="array" ref="U266:U266">INDEX(_Rge_Data_3rd_CY,$B266,U$1)</f>
        <v>0</v>
      </c>
      <c r="V266" s="202" t="n">
        <f aca="false" t="array" ref="V266:V266">INDEX(_Rge_Data_3rd_CY,$B266,V$1)</f>
        <v>0</v>
      </c>
      <c r="W266" s="202" t="n">
        <f aca="false" t="array" ref="W266:W266">INDEX(_Rge_Data_3rd_CY,$B266,W$1)</f>
        <v>0</v>
      </c>
      <c r="X266" s="202" t="n">
        <f aca="false">INDEX(_Rge_Data_3rd_CY,$B266,X$1)</f>
        <v>0</v>
      </c>
      <c r="Y266" s="202" t="n">
        <f aca="false" t="array" ref="Y266:Y266">INDEX(_Rge_Data_3rd_CY,$B266,Y$1)</f>
        <v>0</v>
      </c>
      <c r="Z266" s="202" t="n">
        <f aca="false" t="array" ref="Z266:Z266">INDEX(_Rge_Data_3rd_CY,$B266,Z$1)</f>
        <v>0</v>
      </c>
      <c r="AA266" s="202" t="n">
        <f aca="false">R266-Z266</f>
        <v>0</v>
      </c>
      <c r="AB266" s="203" t="n">
        <f aca="false">IFERROR(AA266/R266,)</f>
        <v>0</v>
      </c>
      <c r="AC266" s="212" t="n">
        <f aca="false">INDEX(_Rge_Data_3rd_CY,$B266,AC$1)</f>
        <v>0</v>
      </c>
      <c r="AD266" s="212" t="n">
        <f aca="false" t="array" ref="AD266:AD266">INDEX(_Rge_Data_3rd_CY,$B266,AD$1)</f>
        <v>0</v>
      </c>
      <c r="AE266" s="212" t="n">
        <f aca="false" t="array" ref="AE266:AE266">INDEX(_Rge_Data_3rd_CY,$B266,AE$1)</f>
        <v>0</v>
      </c>
      <c r="AF266" s="212" t="n">
        <f aca="false" t="array" ref="AF266:AF266">INDEX(_Rge_Data_3rd_CY,$B266,AF$1)</f>
        <v>0</v>
      </c>
      <c r="AG266" s="212" t="n">
        <f aca="false" t="array" ref="AG266:AG266">INDEX(_Rge_Data_3rd_CY,$B266,AG$1)</f>
        <v>0</v>
      </c>
      <c r="AH266" s="212" t="n">
        <f aca="false" t="array" ref="AH266:AH266">INDEX(_Rge_Data_3rd_CY,$B266,AH$1)</f>
        <v>0</v>
      </c>
      <c r="AI266" s="212" t="n">
        <f aca="false">INDEX(_Rge_Data_3rd_CY,$B266,AI$1)</f>
        <v>0</v>
      </c>
      <c r="AJ266" s="212" t="n">
        <f aca="false" t="array" ref="AJ266:AJ266">INDEX(_Rge_Data_3rd_CY,$B266,AJ$1)</f>
        <v>0</v>
      </c>
      <c r="AK266" s="212" t="n">
        <f aca="false" t="array" ref="AK266:AK266">INDEX(_Rge_Data_3rd_CY,$B266,AK$1)</f>
        <v>0</v>
      </c>
      <c r="AL266" s="212" t="n">
        <f aca="false">AK266+AN266+AO266</f>
        <v>0</v>
      </c>
      <c r="AM266" s="213" t="n">
        <f aca="false">IFERROR(AK266/Z266,0)</f>
        <v>0</v>
      </c>
      <c r="AN266" s="214" t="n">
        <f aca="false">IFERROR(IF(AND($E266="OPEN",$AA266&gt;0),$AA266*_SoP*$AM266,IF(AND($E266="CLOSED",$AA266&gt;0),$AA266*_SoL*$AM266,0)),0)</f>
        <v>0</v>
      </c>
      <c r="AO266" s="214" t="n">
        <f aca="false">IFERROR(IF($AA266&lt;0,$AA266*_SoL,0),0)</f>
        <v>0</v>
      </c>
      <c r="AP266" s="215" t="n">
        <f aca="false">AK266+AN266</f>
        <v>0</v>
      </c>
      <c r="AQ266" s="215" t="n">
        <f aca="false">AC266-AO266</f>
        <v>0</v>
      </c>
      <c r="AR266" s="215" t="n">
        <f aca="false">AP266-AQ266</f>
        <v>0</v>
      </c>
      <c r="AS266" s="215" t="n">
        <f aca="false">IF($AR266&gt;=0,$AR266,0)</f>
        <v>0</v>
      </c>
      <c r="AT266" s="215" t="n">
        <f aca="false">IF($AR266&lt;=0,-$AR266,0)</f>
        <v>-0</v>
      </c>
      <c r="AU266" s="214" t="n">
        <f aca="false">IF((R266-AC266)&lt;0,0,R266-AC266)</f>
        <v>0</v>
      </c>
      <c r="AV266" s="214" t="n">
        <f aca="false">IF(AM266&gt;1,0,R266-AM266*R266)</f>
        <v>0</v>
      </c>
      <c r="AW266" s="216"/>
    </row>
    <row r="267" customFormat="false" ht="24.75" hidden="false" customHeight="true" outlineLevel="0" collapsed="false">
      <c r="A267" s="166"/>
      <c r="B267" s="208" t="n">
        <f aca="false">B266+1</f>
        <v>260</v>
      </c>
      <c r="C267" s="166"/>
      <c r="D267" s="209" t="n">
        <f aca="false">INDEX(_Rge_Projectdata_3rd,$B267,MATCH("Project-ID",_Rge_Headline_Projectdata,0))</f>
        <v>0</v>
      </c>
      <c r="E267" s="210" t="str">
        <f aca="false" t="array" ref="E267:E267">INDEX(_Rge_Data_3rd_CY,$B267,E$1)</f>
        <v>Open</v>
      </c>
      <c r="F267" s="199" t="n">
        <f aca="false">INDEX(_Rge_Data_3rd_CY,$B267,F$1)</f>
        <v>0</v>
      </c>
      <c r="G267" s="199" t="n">
        <f aca="false" t="array" ref="G267:G267">INDEX(_Rge_Data_3rd_CY,$B267,G$1)</f>
        <v>0</v>
      </c>
      <c r="H267" s="199" t="n">
        <f aca="false" t="array" ref="H267:H267">INDEX(_Rge_Data_3rd_CY,$B267,H$1)</f>
        <v>0</v>
      </c>
      <c r="I267" s="199" t="n">
        <f aca="false" t="array" ref="I267:I267">INDEX(_Rge_Data_3rd_CY,$B267,I$1)</f>
        <v>0</v>
      </c>
      <c r="J267" s="199" t="n">
        <f aca="false" t="array" ref="J267:J267">INDEX(_Rge_Data_3rd_CY,$B267,J$1)</f>
        <v>0</v>
      </c>
      <c r="K267" s="199" t="n">
        <f aca="false" t="array" ref="K267:K267">INDEX(_Rge_Data_3rd_CY,$B267,K$1)</f>
        <v>0</v>
      </c>
      <c r="L267" s="199" t="n">
        <f aca="false">INDEX(_Rge_Data_3rd_CY,$B267,L$1)</f>
        <v>0</v>
      </c>
      <c r="M267" s="199" t="n">
        <f aca="false" t="array" ref="M267:M267">INDEX(_Rge_Data_3rd_CY,$B267,M$1)</f>
        <v>0</v>
      </c>
      <c r="N267" s="199" t="n">
        <f aca="false" t="array" ref="N267:N267">INDEX(_Rge_Data_3rd_CY,$B267,N$1)</f>
        <v>0</v>
      </c>
      <c r="O267" s="199" t="n">
        <f aca="false">F267-N267</f>
        <v>0</v>
      </c>
      <c r="P267" s="200" t="n">
        <f aca="false">IFERROR(O267/F267,0)</f>
        <v>0</v>
      </c>
      <c r="Q267" s="211" t="str">
        <f aca="false">IF(AND(F267&lt;&gt;0,R267=0),"N","Y")</f>
        <v>Y</v>
      </c>
      <c r="R267" s="202" t="n">
        <f aca="false">INDEX(_Rge_Data_3rd_CY,$B267,R$1)</f>
        <v>0</v>
      </c>
      <c r="S267" s="202" t="n">
        <f aca="false" t="array" ref="S267:S267">INDEX(_Rge_Data_3rd_CY,$B267,S$1)</f>
        <v>0</v>
      </c>
      <c r="T267" s="202" t="n">
        <f aca="false" t="array" ref="T267:T267">INDEX(_Rge_Data_3rd_CY,$B267,T$1)</f>
        <v>0</v>
      </c>
      <c r="U267" s="202" t="n">
        <f aca="false" t="array" ref="U267:U267">INDEX(_Rge_Data_3rd_CY,$B267,U$1)</f>
        <v>0</v>
      </c>
      <c r="V267" s="202" t="n">
        <f aca="false" t="array" ref="V267:V267">INDEX(_Rge_Data_3rd_CY,$B267,V$1)</f>
        <v>0</v>
      </c>
      <c r="W267" s="202" t="n">
        <f aca="false" t="array" ref="W267:W267">INDEX(_Rge_Data_3rd_CY,$B267,W$1)</f>
        <v>0</v>
      </c>
      <c r="X267" s="202" t="n">
        <f aca="false">INDEX(_Rge_Data_3rd_CY,$B267,X$1)</f>
        <v>0</v>
      </c>
      <c r="Y267" s="202" t="n">
        <f aca="false" t="array" ref="Y267:Y267">INDEX(_Rge_Data_3rd_CY,$B267,Y$1)</f>
        <v>0</v>
      </c>
      <c r="Z267" s="202" t="n">
        <f aca="false" t="array" ref="Z267:Z267">INDEX(_Rge_Data_3rd_CY,$B267,Z$1)</f>
        <v>0</v>
      </c>
      <c r="AA267" s="202" t="n">
        <f aca="false">R267-Z267</f>
        <v>0</v>
      </c>
      <c r="AB267" s="203" t="n">
        <f aca="false">IFERROR(AA267/R267,)</f>
        <v>0</v>
      </c>
      <c r="AC267" s="212" t="n">
        <f aca="false">INDEX(_Rge_Data_3rd_CY,$B267,AC$1)</f>
        <v>0</v>
      </c>
      <c r="AD267" s="212" t="n">
        <f aca="false" t="array" ref="AD267:AD267">INDEX(_Rge_Data_3rd_CY,$B267,AD$1)</f>
        <v>0</v>
      </c>
      <c r="AE267" s="212" t="n">
        <f aca="false" t="array" ref="AE267:AE267">INDEX(_Rge_Data_3rd_CY,$B267,AE$1)</f>
        <v>0</v>
      </c>
      <c r="AF267" s="212" t="n">
        <f aca="false" t="array" ref="AF267:AF267">INDEX(_Rge_Data_3rd_CY,$B267,AF$1)</f>
        <v>0</v>
      </c>
      <c r="AG267" s="212" t="n">
        <f aca="false" t="array" ref="AG267:AG267">INDEX(_Rge_Data_3rd_CY,$B267,AG$1)</f>
        <v>0</v>
      </c>
      <c r="AH267" s="212" t="n">
        <f aca="false" t="array" ref="AH267:AH267">INDEX(_Rge_Data_3rd_CY,$B267,AH$1)</f>
        <v>0</v>
      </c>
      <c r="AI267" s="212" t="n">
        <f aca="false">INDEX(_Rge_Data_3rd_CY,$B267,AI$1)</f>
        <v>0</v>
      </c>
      <c r="AJ267" s="212" t="n">
        <f aca="false" t="array" ref="AJ267:AJ267">INDEX(_Rge_Data_3rd_CY,$B267,AJ$1)</f>
        <v>0</v>
      </c>
      <c r="AK267" s="212" t="n">
        <f aca="false" t="array" ref="AK267:AK267">INDEX(_Rge_Data_3rd_CY,$B267,AK$1)</f>
        <v>0</v>
      </c>
      <c r="AL267" s="212" t="n">
        <f aca="false">AK267+AN267+AO267</f>
        <v>0</v>
      </c>
      <c r="AM267" s="213" t="n">
        <f aca="false">IFERROR(AK267/Z267,0)</f>
        <v>0</v>
      </c>
      <c r="AN267" s="214" t="n">
        <f aca="false">IFERROR(IF(AND($E267="OPEN",$AA267&gt;0),$AA267*_SoP*$AM267,IF(AND($E267="CLOSED",$AA267&gt;0),$AA267*_SoL*$AM267,0)),0)</f>
        <v>0</v>
      </c>
      <c r="AO267" s="214" t="n">
        <f aca="false">IFERROR(IF($AA267&lt;0,$AA267*_SoL,0),0)</f>
        <v>0</v>
      </c>
      <c r="AP267" s="215" t="n">
        <f aca="false">AK267+AN267</f>
        <v>0</v>
      </c>
      <c r="AQ267" s="215" t="n">
        <f aca="false">AC267-AO267</f>
        <v>0</v>
      </c>
      <c r="AR267" s="215" t="n">
        <f aca="false">AP267-AQ267</f>
        <v>0</v>
      </c>
      <c r="AS267" s="215" t="n">
        <f aca="false">IF($AR267&gt;=0,$AR267,0)</f>
        <v>0</v>
      </c>
      <c r="AT267" s="215" t="n">
        <f aca="false">IF($AR267&lt;=0,-$AR267,0)</f>
        <v>-0</v>
      </c>
      <c r="AU267" s="214" t="n">
        <f aca="false">IF((R267-AC267)&lt;0,0,R267-AC267)</f>
        <v>0</v>
      </c>
      <c r="AV267" s="214" t="n">
        <f aca="false">IF(AM267&gt;1,0,R267-AM267*R267)</f>
        <v>0</v>
      </c>
      <c r="AW267" s="216"/>
    </row>
    <row r="268" customFormat="false" ht="24.75" hidden="false" customHeight="true" outlineLevel="0" collapsed="false">
      <c r="A268" s="166"/>
      <c r="B268" s="208" t="n">
        <f aca="false">B267+1</f>
        <v>261</v>
      </c>
      <c r="C268" s="166"/>
      <c r="D268" s="209" t="n">
        <f aca="false">INDEX(_Rge_Projectdata_3rd,$B268,MATCH("Project-ID",_Rge_Headline_Projectdata,0))</f>
        <v>0</v>
      </c>
      <c r="E268" s="210" t="str">
        <f aca="false" t="array" ref="E268:E268">INDEX(_Rge_Data_3rd_CY,$B268,E$1)</f>
        <v>Open</v>
      </c>
      <c r="F268" s="199" t="n">
        <f aca="false">INDEX(_Rge_Data_3rd_CY,$B268,F$1)</f>
        <v>0</v>
      </c>
      <c r="G268" s="199" t="n">
        <f aca="false" t="array" ref="G268:G268">INDEX(_Rge_Data_3rd_CY,$B268,G$1)</f>
        <v>0</v>
      </c>
      <c r="H268" s="199" t="n">
        <f aca="false" t="array" ref="H268:H268">INDEX(_Rge_Data_3rd_CY,$B268,H$1)</f>
        <v>0</v>
      </c>
      <c r="I268" s="199" t="n">
        <f aca="false" t="array" ref="I268:I268">INDEX(_Rge_Data_3rd_CY,$B268,I$1)</f>
        <v>0</v>
      </c>
      <c r="J268" s="199" t="n">
        <f aca="false" t="array" ref="J268:J268">INDEX(_Rge_Data_3rd_CY,$B268,J$1)</f>
        <v>0</v>
      </c>
      <c r="K268" s="199" t="n">
        <f aca="false" t="array" ref="K268:K268">INDEX(_Rge_Data_3rd_CY,$B268,K$1)</f>
        <v>0</v>
      </c>
      <c r="L268" s="199" t="n">
        <f aca="false">INDEX(_Rge_Data_3rd_CY,$B268,L$1)</f>
        <v>0</v>
      </c>
      <c r="M268" s="199" t="n">
        <f aca="false" t="array" ref="M268:M268">INDEX(_Rge_Data_3rd_CY,$B268,M$1)</f>
        <v>0</v>
      </c>
      <c r="N268" s="199" t="n">
        <f aca="false" t="array" ref="N268:N268">INDEX(_Rge_Data_3rd_CY,$B268,N$1)</f>
        <v>0</v>
      </c>
      <c r="O268" s="199" t="n">
        <f aca="false">F268-N268</f>
        <v>0</v>
      </c>
      <c r="P268" s="200" t="n">
        <f aca="false">IFERROR(O268/F268,0)</f>
        <v>0</v>
      </c>
      <c r="Q268" s="211" t="str">
        <f aca="false">IF(AND(F268&lt;&gt;0,R268=0),"N","Y")</f>
        <v>Y</v>
      </c>
      <c r="R268" s="202" t="n">
        <f aca="false">INDEX(_Rge_Data_3rd_CY,$B268,R$1)</f>
        <v>0</v>
      </c>
      <c r="S268" s="202" t="n">
        <f aca="false" t="array" ref="S268:S268">INDEX(_Rge_Data_3rd_CY,$B268,S$1)</f>
        <v>0</v>
      </c>
      <c r="T268" s="202" t="n">
        <f aca="false" t="array" ref="T268:T268">INDEX(_Rge_Data_3rd_CY,$B268,T$1)</f>
        <v>0</v>
      </c>
      <c r="U268" s="202" t="n">
        <f aca="false" t="array" ref="U268:U268">INDEX(_Rge_Data_3rd_CY,$B268,U$1)</f>
        <v>0</v>
      </c>
      <c r="V268" s="202" t="n">
        <f aca="false" t="array" ref="V268:V268">INDEX(_Rge_Data_3rd_CY,$B268,V$1)</f>
        <v>0</v>
      </c>
      <c r="W268" s="202" t="n">
        <f aca="false" t="array" ref="W268:W268">INDEX(_Rge_Data_3rd_CY,$B268,W$1)</f>
        <v>0</v>
      </c>
      <c r="X268" s="202" t="n">
        <f aca="false">INDEX(_Rge_Data_3rd_CY,$B268,X$1)</f>
        <v>0</v>
      </c>
      <c r="Y268" s="202" t="n">
        <f aca="false" t="array" ref="Y268:Y268">INDEX(_Rge_Data_3rd_CY,$B268,Y$1)</f>
        <v>0</v>
      </c>
      <c r="Z268" s="202" t="n">
        <f aca="false" t="array" ref="Z268:Z268">INDEX(_Rge_Data_3rd_CY,$B268,Z$1)</f>
        <v>0</v>
      </c>
      <c r="AA268" s="202" t="n">
        <f aca="false">R268-Z268</f>
        <v>0</v>
      </c>
      <c r="AB268" s="203" t="n">
        <f aca="false">IFERROR(AA268/R268,)</f>
        <v>0</v>
      </c>
      <c r="AC268" s="212" t="n">
        <f aca="false">INDEX(_Rge_Data_3rd_CY,$B268,AC$1)</f>
        <v>0</v>
      </c>
      <c r="AD268" s="212" t="n">
        <f aca="false" t="array" ref="AD268:AD268">INDEX(_Rge_Data_3rd_CY,$B268,AD$1)</f>
        <v>0</v>
      </c>
      <c r="AE268" s="212" t="n">
        <f aca="false" t="array" ref="AE268:AE268">INDEX(_Rge_Data_3rd_CY,$B268,AE$1)</f>
        <v>0</v>
      </c>
      <c r="AF268" s="212" t="n">
        <f aca="false" t="array" ref="AF268:AF268">INDEX(_Rge_Data_3rd_CY,$B268,AF$1)</f>
        <v>0</v>
      </c>
      <c r="AG268" s="212" t="n">
        <f aca="false" t="array" ref="AG268:AG268">INDEX(_Rge_Data_3rd_CY,$B268,AG$1)</f>
        <v>0</v>
      </c>
      <c r="AH268" s="212" t="n">
        <f aca="false" t="array" ref="AH268:AH268">INDEX(_Rge_Data_3rd_CY,$B268,AH$1)</f>
        <v>0</v>
      </c>
      <c r="AI268" s="212" t="n">
        <f aca="false">INDEX(_Rge_Data_3rd_CY,$B268,AI$1)</f>
        <v>0</v>
      </c>
      <c r="AJ268" s="212" t="n">
        <f aca="false" t="array" ref="AJ268:AJ268">INDEX(_Rge_Data_3rd_CY,$B268,AJ$1)</f>
        <v>0</v>
      </c>
      <c r="AK268" s="212" t="n">
        <f aca="false" t="array" ref="AK268:AK268">INDEX(_Rge_Data_3rd_CY,$B268,AK$1)</f>
        <v>0</v>
      </c>
      <c r="AL268" s="212" t="n">
        <f aca="false">AK268+AN268+AO268</f>
        <v>0</v>
      </c>
      <c r="AM268" s="213" t="n">
        <f aca="false">IFERROR(AK268/Z268,0)</f>
        <v>0</v>
      </c>
      <c r="AN268" s="214" t="n">
        <f aca="false">IFERROR(IF(AND($E268="OPEN",$AA268&gt;0),$AA268*_SoP*$AM268,IF(AND($E268="CLOSED",$AA268&gt;0),$AA268*_SoL*$AM268,0)),0)</f>
        <v>0</v>
      </c>
      <c r="AO268" s="214" t="n">
        <f aca="false">IFERROR(IF($AA268&lt;0,$AA268*_SoL,0),0)</f>
        <v>0</v>
      </c>
      <c r="AP268" s="215" t="n">
        <f aca="false">AK268+AN268</f>
        <v>0</v>
      </c>
      <c r="AQ268" s="215" t="n">
        <f aca="false">AC268-AO268</f>
        <v>0</v>
      </c>
      <c r="AR268" s="215" t="n">
        <f aca="false">AP268-AQ268</f>
        <v>0</v>
      </c>
      <c r="AS268" s="215" t="n">
        <f aca="false">IF($AR268&gt;=0,$AR268,0)</f>
        <v>0</v>
      </c>
      <c r="AT268" s="215" t="n">
        <f aca="false">IF($AR268&lt;=0,-$AR268,0)</f>
        <v>-0</v>
      </c>
      <c r="AU268" s="214" t="n">
        <f aca="false">IF((R268-AC268)&lt;0,0,R268-AC268)</f>
        <v>0</v>
      </c>
      <c r="AV268" s="214" t="n">
        <f aca="false">IF(AM268&gt;1,0,R268-AM268*R268)</f>
        <v>0</v>
      </c>
      <c r="AW268" s="216"/>
    </row>
    <row r="269" customFormat="false" ht="24.75" hidden="false" customHeight="true" outlineLevel="0" collapsed="false">
      <c r="A269" s="166"/>
      <c r="B269" s="208" t="n">
        <f aca="false">B268+1</f>
        <v>262</v>
      </c>
      <c r="C269" s="166"/>
      <c r="D269" s="209" t="n">
        <f aca="false">INDEX(_Rge_Projectdata_3rd,$B269,MATCH("Project-ID",_Rge_Headline_Projectdata,0))</f>
        <v>0</v>
      </c>
      <c r="E269" s="210" t="str">
        <f aca="false" t="array" ref="E269:E269">INDEX(_Rge_Data_3rd_CY,$B269,E$1)</f>
        <v>Open</v>
      </c>
      <c r="F269" s="199" t="n">
        <f aca="false">INDEX(_Rge_Data_3rd_CY,$B269,F$1)</f>
        <v>0</v>
      </c>
      <c r="G269" s="199" t="n">
        <f aca="false" t="array" ref="G269:G269">INDEX(_Rge_Data_3rd_CY,$B269,G$1)</f>
        <v>0</v>
      </c>
      <c r="H269" s="199" t="n">
        <f aca="false" t="array" ref="H269:H269">INDEX(_Rge_Data_3rd_CY,$B269,H$1)</f>
        <v>0</v>
      </c>
      <c r="I269" s="199" t="n">
        <f aca="false" t="array" ref="I269:I269">INDEX(_Rge_Data_3rd_CY,$B269,I$1)</f>
        <v>0</v>
      </c>
      <c r="J269" s="199" t="n">
        <f aca="false" t="array" ref="J269:J269">INDEX(_Rge_Data_3rd_CY,$B269,J$1)</f>
        <v>0</v>
      </c>
      <c r="K269" s="199" t="n">
        <f aca="false" t="array" ref="K269:K269">INDEX(_Rge_Data_3rd_CY,$B269,K$1)</f>
        <v>0</v>
      </c>
      <c r="L269" s="199" t="n">
        <f aca="false">INDEX(_Rge_Data_3rd_CY,$B269,L$1)</f>
        <v>0</v>
      </c>
      <c r="M269" s="199" t="n">
        <f aca="false" t="array" ref="M269:M269">INDEX(_Rge_Data_3rd_CY,$B269,M$1)</f>
        <v>0</v>
      </c>
      <c r="N269" s="199" t="n">
        <f aca="false" t="array" ref="N269:N269">INDEX(_Rge_Data_3rd_CY,$B269,N$1)</f>
        <v>0</v>
      </c>
      <c r="O269" s="199" t="n">
        <f aca="false">F269-N269</f>
        <v>0</v>
      </c>
      <c r="P269" s="200" t="n">
        <f aca="false">IFERROR(O269/F269,0)</f>
        <v>0</v>
      </c>
      <c r="Q269" s="211" t="str">
        <f aca="false">IF(AND(F269&lt;&gt;0,R269=0),"N","Y")</f>
        <v>Y</v>
      </c>
      <c r="R269" s="202" t="n">
        <f aca="false">INDEX(_Rge_Data_3rd_CY,$B269,R$1)</f>
        <v>0</v>
      </c>
      <c r="S269" s="202" t="n">
        <f aca="false" t="array" ref="S269:S269">INDEX(_Rge_Data_3rd_CY,$B269,S$1)</f>
        <v>0</v>
      </c>
      <c r="T269" s="202" t="n">
        <f aca="false" t="array" ref="T269:T269">INDEX(_Rge_Data_3rd_CY,$B269,T$1)</f>
        <v>0</v>
      </c>
      <c r="U269" s="202" t="n">
        <f aca="false" t="array" ref="U269:U269">INDEX(_Rge_Data_3rd_CY,$B269,U$1)</f>
        <v>0</v>
      </c>
      <c r="V269" s="202" t="n">
        <f aca="false" t="array" ref="V269:V269">INDEX(_Rge_Data_3rd_CY,$B269,V$1)</f>
        <v>0</v>
      </c>
      <c r="W269" s="202" t="n">
        <f aca="false" t="array" ref="W269:W269">INDEX(_Rge_Data_3rd_CY,$B269,W$1)</f>
        <v>0</v>
      </c>
      <c r="X269" s="202" t="n">
        <f aca="false">INDEX(_Rge_Data_3rd_CY,$B269,X$1)</f>
        <v>0</v>
      </c>
      <c r="Y269" s="202" t="n">
        <f aca="false" t="array" ref="Y269:Y269">INDEX(_Rge_Data_3rd_CY,$B269,Y$1)</f>
        <v>0</v>
      </c>
      <c r="Z269" s="202" t="n">
        <f aca="false" t="array" ref="Z269:Z269">INDEX(_Rge_Data_3rd_CY,$B269,Z$1)</f>
        <v>0</v>
      </c>
      <c r="AA269" s="202" t="n">
        <f aca="false">R269-Z269</f>
        <v>0</v>
      </c>
      <c r="AB269" s="203" t="n">
        <f aca="false">IFERROR(AA269/R269,)</f>
        <v>0</v>
      </c>
      <c r="AC269" s="212" t="n">
        <f aca="false">INDEX(_Rge_Data_3rd_CY,$B269,AC$1)</f>
        <v>0</v>
      </c>
      <c r="AD269" s="212" t="n">
        <f aca="false" t="array" ref="AD269:AD269">INDEX(_Rge_Data_3rd_CY,$B269,AD$1)</f>
        <v>0</v>
      </c>
      <c r="AE269" s="212" t="n">
        <f aca="false" t="array" ref="AE269:AE269">INDEX(_Rge_Data_3rd_CY,$B269,AE$1)</f>
        <v>0</v>
      </c>
      <c r="AF269" s="212" t="n">
        <f aca="false" t="array" ref="AF269:AF269">INDEX(_Rge_Data_3rd_CY,$B269,AF$1)</f>
        <v>0</v>
      </c>
      <c r="AG269" s="212" t="n">
        <f aca="false" t="array" ref="AG269:AG269">INDEX(_Rge_Data_3rd_CY,$B269,AG$1)</f>
        <v>0</v>
      </c>
      <c r="AH269" s="212" t="n">
        <f aca="false" t="array" ref="AH269:AH269">INDEX(_Rge_Data_3rd_CY,$B269,AH$1)</f>
        <v>0</v>
      </c>
      <c r="AI269" s="212" t="n">
        <f aca="false">INDEX(_Rge_Data_3rd_CY,$B269,AI$1)</f>
        <v>0</v>
      </c>
      <c r="AJ269" s="212" t="n">
        <f aca="false" t="array" ref="AJ269:AJ269">INDEX(_Rge_Data_3rd_CY,$B269,AJ$1)</f>
        <v>0</v>
      </c>
      <c r="AK269" s="212" t="n">
        <f aca="false" t="array" ref="AK269:AK269">INDEX(_Rge_Data_3rd_CY,$B269,AK$1)</f>
        <v>0</v>
      </c>
      <c r="AL269" s="212" t="n">
        <f aca="false">AK269+AN269+AO269</f>
        <v>0</v>
      </c>
      <c r="AM269" s="213" t="n">
        <f aca="false">IFERROR(AK269/Z269,0)</f>
        <v>0</v>
      </c>
      <c r="AN269" s="214" t="n">
        <f aca="false">IFERROR(IF(AND($E269="OPEN",$AA269&gt;0),$AA269*_SoP*$AM269,IF(AND($E269="CLOSED",$AA269&gt;0),$AA269*_SoL*$AM269,0)),0)</f>
        <v>0</v>
      </c>
      <c r="AO269" s="214" t="n">
        <f aca="false">IFERROR(IF($AA269&lt;0,$AA269*_SoL,0),0)</f>
        <v>0</v>
      </c>
      <c r="AP269" s="215" t="n">
        <f aca="false">AK269+AN269</f>
        <v>0</v>
      </c>
      <c r="AQ269" s="215" t="n">
        <f aca="false">AC269-AO269</f>
        <v>0</v>
      </c>
      <c r="AR269" s="215" t="n">
        <f aca="false">AP269-AQ269</f>
        <v>0</v>
      </c>
      <c r="AS269" s="215" t="n">
        <f aca="false">IF($AR269&gt;=0,$AR269,0)</f>
        <v>0</v>
      </c>
      <c r="AT269" s="215" t="n">
        <f aca="false">IF($AR269&lt;=0,-$AR269,0)</f>
        <v>-0</v>
      </c>
      <c r="AU269" s="214" t="n">
        <f aca="false">IF((R269-AC269)&lt;0,0,R269-AC269)</f>
        <v>0</v>
      </c>
      <c r="AV269" s="214" t="n">
        <f aca="false">IF(AM269&gt;1,0,R269-AM269*R269)</f>
        <v>0</v>
      </c>
      <c r="AW269" s="216"/>
    </row>
    <row r="270" customFormat="false" ht="24.75" hidden="false" customHeight="true" outlineLevel="0" collapsed="false">
      <c r="A270" s="166"/>
      <c r="B270" s="208" t="n">
        <f aca="false">B269+1</f>
        <v>263</v>
      </c>
      <c r="C270" s="166"/>
      <c r="D270" s="209" t="n">
        <f aca="false">INDEX(_Rge_Projectdata_3rd,$B270,MATCH("Project-ID",_Rge_Headline_Projectdata,0))</f>
        <v>0</v>
      </c>
      <c r="E270" s="210" t="str">
        <f aca="false" t="array" ref="E270:E270">INDEX(_Rge_Data_3rd_CY,$B270,E$1)</f>
        <v>Open</v>
      </c>
      <c r="F270" s="199" t="n">
        <f aca="false">INDEX(_Rge_Data_3rd_CY,$B270,F$1)</f>
        <v>0</v>
      </c>
      <c r="G270" s="199" t="n">
        <f aca="false" t="array" ref="G270:G270">INDEX(_Rge_Data_3rd_CY,$B270,G$1)</f>
        <v>0</v>
      </c>
      <c r="H270" s="199" t="n">
        <f aca="false" t="array" ref="H270:H270">INDEX(_Rge_Data_3rd_CY,$B270,H$1)</f>
        <v>0</v>
      </c>
      <c r="I270" s="199" t="n">
        <f aca="false" t="array" ref="I270:I270">INDEX(_Rge_Data_3rd_CY,$B270,I$1)</f>
        <v>0</v>
      </c>
      <c r="J270" s="199" t="n">
        <f aca="false" t="array" ref="J270:J270">INDEX(_Rge_Data_3rd_CY,$B270,J$1)</f>
        <v>0</v>
      </c>
      <c r="K270" s="199" t="n">
        <f aca="false" t="array" ref="K270:K270">INDEX(_Rge_Data_3rd_CY,$B270,K$1)</f>
        <v>0</v>
      </c>
      <c r="L270" s="199" t="n">
        <f aca="false">INDEX(_Rge_Data_3rd_CY,$B270,L$1)</f>
        <v>0</v>
      </c>
      <c r="M270" s="199" t="n">
        <f aca="false" t="array" ref="M270:M270">INDEX(_Rge_Data_3rd_CY,$B270,M$1)</f>
        <v>0</v>
      </c>
      <c r="N270" s="199" t="n">
        <f aca="false" t="array" ref="N270:N270">INDEX(_Rge_Data_3rd_CY,$B270,N$1)</f>
        <v>0</v>
      </c>
      <c r="O270" s="199" t="n">
        <f aca="false">F270-N270</f>
        <v>0</v>
      </c>
      <c r="P270" s="200" t="n">
        <f aca="false">IFERROR(O270/F270,0)</f>
        <v>0</v>
      </c>
      <c r="Q270" s="211" t="str">
        <f aca="false">IF(AND(F270&lt;&gt;0,R270=0),"N","Y")</f>
        <v>Y</v>
      </c>
      <c r="R270" s="202" t="n">
        <f aca="false">INDEX(_Rge_Data_3rd_CY,$B270,R$1)</f>
        <v>0</v>
      </c>
      <c r="S270" s="202" t="n">
        <f aca="false" t="array" ref="S270:S270">INDEX(_Rge_Data_3rd_CY,$B270,S$1)</f>
        <v>0</v>
      </c>
      <c r="T270" s="202" t="n">
        <f aca="false" t="array" ref="T270:T270">INDEX(_Rge_Data_3rd_CY,$B270,T$1)</f>
        <v>0</v>
      </c>
      <c r="U270" s="202" t="n">
        <f aca="false" t="array" ref="U270:U270">INDEX(_Rge_Data_3rd_CY,$B270,U$1)</f>
        <v>0</v>
      </c>
      <c r="V270" s="202" t="n">
        <f aca="false" t="array" ref="V270:V270">INDEX(_Rge_Data_3rd_CY,$B270,V$1)</f>
        <v>0</v>
      </c>
      <c r="W270" s="202" t="n">
        <f aca="false" t="array" ref="W270:W270">INDEX(_Rge_Data_3rd_CY,$B270,W$1)</f>
        <v>0</v>
      </c>
      <c r="X270" s="202" t="n">
        <f aca="false">INDEX(_Rge_Data_3rd_CY,$B270,X$1)</f>
        <v>0</v>
      </c>
      <c r="Y270" s="202" t="n">
        <f aca="false" t="array" ref="Y270:Y270">INDEX(_Rge_Data_3rd_CY,$B270,Y$1)</f>
        <v>0</v>
      </c>
      <c r="Z270" s="202" t="n">
        <f aca="false" t="array" ref="Z270:Z270">INDEX(_Rge_Data_3rd_CY,$B270,Z$1)</f>
        <v>0</v>
      </c>
      <c r="AA270" s="202" t="n">
        <f aca="false">R270-Z270</f>
        <v>0</v>
      </c>
      <c r="AB270" s="203" t="n">
        <f aca="false">IFERROR(AA270/R270,)</f>
        <v>0</v>
      </c>
      <c r="AC270" s="212" t="n">
        <f aca="false">INDEX(_Rge_Data_3rd_CY,$B270,AC$1)</f>
        <v>0</v>
      </c>
      <c r="AD270" s="212" t="n">
        <f aca="false" t="array" ref="AD270:AD270">INDEX(_Rge_Data_3rd_CY,$B270,AD$1)</f>
        <v>0</v>
      </c>
      <c r="AE270" s="212" t="n">
        <f aca="false" t="array" ref="AE270:AE270">INDEX(_Rge_Data_3rd_CY,$B270,AE$1)</f>
        <v>0</v>
      </c>
      <c r="AF270" s="212" t="n">
        <f aca="false" t="array" ref="AF270:AF270">INDEX(_Rge_Data_3rd_CY,$B270,AF$1)</f>
        <v>0</v>
      </c>
      <c r="AG270" s="212" t="n">
        <f aca="false" t="array" ref="AG270:AG270">INDEX(_Rge_Data_3rd_CY,$B270,AG$1)</f>
        <v>0</v>
      </c>
      <c r="AH270" s="212" t="n">
        <f aca="false" t="array" ref="AH270:AH270">INDEX(_Rge_Data_3rd_CY,$B270,AH$1)</f>
        <v>0</v>
      </c>
      <c r="AI270" s="212" t="n">
        <f aca="false">INDEX(_Rge_Data_3rd_CY,$B270,AI$1)</f>
        <v>0</v>
      </c>
      <c r="AJ270" s="212" t="n">
        <f aca="false" t="array" ref="AJ270:AJ270">INDEX(_Rge_Data_3rd_CY,$B270,AJ$1)</f>
        <v>0</v>
      </c>
      <c r="AK270" s="212" t="n">
        <f aca="false" t="array" ref="AK270:AK270">INDEX(_Rge_Data_3rd_CY,$B270,AK$1)</f>
        <v>0</v>
      </c>
      <c r="AL270" s="212" t="n">
        <f aca="false">AK270+AN270+AO270</f>
        <v>0</v>
      </c>
      <c r="AM270" s="213" t="n">
        <f aca="false">IFERROR(AK270/Z270,0)</f>
        <v>0</v>
      </c>
      <c r="AN270" s="214" t="n">
        <f aca="false">IFERROR(IF(AND($E270="OPEN",$AA270&gt;0),$AA270*_SoP*$AM270,IF(AND($E270="CLOSED",$AA270&gt;0),$AA270*_SoL*$AM270,0)),0)</f>
        <v>0</v>
      </c>
      <c r="AO270" s="214" t="n">
        <f aca="false">IFERROR(IF($AA270&lt;0,$AA270*_SoL,0),0)</f>
        <v>0</v>
      </c>
      <c r="AP270" s="215" t="n">
        <f aca="false">AK270+AN270</f>
        <v>0</v>
      </c>
      <c r="AQ270" s="215" t="n">
        <f aca="false">AC270-AO270</f>
        <v>0</v>
      </c>
      <c r="AR270" s="215" t="n">
        <f aca="false">AP270-AQ270</f>
        <v>0</v>
      </c>
      <c r="AS270" s="215" t="n">
        <f aca="false">IF($AR270&gt;=0,$AR270,0)</f>
        <v>0</v>
      </c>
      <c r="AT270" s="215" t="n">
        <f aca="false">IF($AR270&lt;=0,-$AR270,0)</f>
        <v>-0</v>
      </c>
      <c r="AU270" s="214" t="n">
        <f aca="false">IF((R270-AC270)&lt;0,0,R270-AC270)</f>
        <v>0</v>
      </c>
      <c r="AV270" s="214" t="n">
        <f aca="false">IF(AM270&gt;1,0,R270-AM270*R270)</f>
        <v>0</v>
      </c>
      <c r="AW270" s="216"/>
    </row>
    <row r="271" customFormat="false" ht="24.75" hidden="false" customHeight="true" outlineLevel="0" collapsed="false">
      <c r="A271" s="166"/>
      <c r="B271" s="208" t="n">
        <f aca="false">B270+1</f>
        <v>264</v>
      </c>
      <c r="C271" s="166"/>
      <c r="D271" s="209" t="n">
        <f aca="false">INDEX(_Rge_Projectdata_3rd,$B271,MATCH("Project-ID",_Rge_Headline_Projectdata,0))</f>
        <v>0</v>
      </c>
      <c r="E271" s="210" t="str">
        <f aca="false" t="array" ref="E271:E271">INDEX(_Rge_Data_3rd_CY,$B271,E$1)</f>
        <v>Open</v>
      </c>
      <c r="F271" s="199" t="n">
        <f aca="false">INDEX(_Rge_Data_3rd_CY,$B271,F$1)</f>
        <v>0</v>
      </c>
      <c r="G271" s="199" t="n">
        <f aca="false" t="array" ref="G271:G271">INDEX(_Rge_Data_3rd_CY,$B271,G$1)</f>
        <v>0</v>
      </c>
      <c r="H271" s="199" t="n">
        <f aca="false" t="array" ref="H271:H271">INDEX(_Rge_Data_3rd_CY,$B271,H$1)</f>
        <v>0</v>
      </c>
      <c r="I271" s="199" t="n">
        <f aca="false" t="array" ref="I271:I271">INDEX(_Rge_Data_3rd_CY,$B271,I$1)</f>
        <v>0</v>
      </c>
      <c r="J271" s="199" t="n">
        <f aca="false" t="array" ref="J271:J271">INDEX(_Rge_Data_3rd_CY,$B271,J$1)</f>
        <v>0</v>
      </c>
      <c r="K271" s="199" t="n">
        <f aca="false" t="array" ref="K271:K271">INDEX(_Rge_Data_3rd_CY,$B271,K$1)</f>
        <v>0</v>
      </c>
      <c r="L271" s="199" t="n">
        <f aca="false">INDEX(_Rge_Data_3rd_CY,$B271,L$1)</f>
        <v>0</v>
      </c>
      <c r="M271" s="199" t="n">
        <f aca="false" t="array" ref="M271:M271">INDEX(_Rge_Data_3rd_CY,$B271,M$1)</f>
        <v>0</v>
      </c>
      <c r="N271" s="199" t="n">
        <f aca="false" t="array" ref="N271:N271">INDEX(_Rge_Data_3rd_CY,$B271,N$1)</f>
        <v>0</v>
      </c>
      <c r="O271" s="199" t="n">
        <f aca="false">F271-N271</f>
        <v>0</v>
      </c>
      <c r="P271" s="200" t="n">
        <f aca="false">IFERROR(O271/F271,0)</f>
        <v>0</v>
      </c>
      <c r="Q271" s="211" t="str">
        <f aca="false">IF(AND(F271&lt;&gt;0,R271=0),"N","Y")</f>
        <v>Y</v>
      </c>
      <c r="R271" s="202" t="n">
        <f aca="false">INDEX(_Rge_Data_3rd_CY,$B271,R$1)</f>
        <v>0</v>
      </c>
      <c r="S271" s="202" t="n">
        <f aca="false" t="array" ref="S271:S271">INDEX(_Rge_Data_3rd_CY,$B271,S$1)</f>
        <v>0</v>
      </c>
      <c r="T271" s="202" t="n">
        <f aca="false" t="array" ref="T271:T271">INDEX(_Rge_Data_3rd_CY,$B271,T$1)</f>
        <v>0</v>
      </c>
      <c r="U271" s="202" t="n">
        <f aca="false" t="array" ref="U271:U271">INDEX(_Rge_Data_3rd_CY,$B271,U$1)</f>
        <v>0</v>
      </c>
      <c r="V271" s="202" t="n">
        <f aca="false" t="array" ref="V271:V271">INDEX(_Rge_Data_3rd_CY,$B271,V$1)</f>
        <v>0</v>
      </c>
      <c r="W271" s="202" t="n">
        <f aca="false" t="array" ref="W271:W271">INDEX(_Rge_Data_3rd_CY,$B271,W$1)</f>
        <v>0</v>
      </c>
      <c r="X271" s="202" t="n">
        <f aca="false">INDEX(_Rge_Data_3rd_CY,$B271,X$1)</f>
        <v>0</v>
      </c>
      <c r="Y271" s="202" t="n">
        <f aca="false" t="array" ref="Y271:Y271">INDEX(_Rge_Data_3rd_CY,$B271,Y$1)</f>
        <v>0</v>
      </c>
      <c r="Z271" s="202" t="n">
        <f aca="false" t="array" ref="Z271:Z271">INDEX(_Rge_Data_3rd_CY,$B271,Z$1)</f>
        <v>0</v>
      </c>
      <c r="AA271" s="202" t="n">
        <f aca="false">R271-Z271</f>
        <v>0</v>
      </c>
      <c r="AB271" s="203" t="n">
        <f aca="false">IFERROR(AA271/R271,)</f>
        <v>0</v>
      </c>
      <c r="AC271" s="212" t="n">
        <f aca="false">INDEX(_Rge_Data_3rd_CY,$B271,AC$1)</f>
        <v>0</v>
      </c>
      <c r="AD271" s="212" t="n">
        <f aca="false" t="array" ref="AD271:AD271">INDEX(_Rge_Data_3rd_CY,$B271,AD$1)</f>
        <v>0</v>
      </c>
      <c r="AE271" s="212" t="n">
        <f aca="false" t="array" ref="AE271:AE271">INDEX(_Rge_Data_3rd_CY,$B271,AE$1)</f>
        <v>0</v>
      </c>
      <c r="AF271" s="212" t="n">
        <f aca="false" t="array" ref="AF271:AF271">INDEX(_Rge_Data_3rd_CY,$B271,AF$1)</f>
        <v>0</v>
      </c>
      <c r="AG271" s="212" t="n">
        <f aca="false" t="array" ref="AG271:AG271">INDEX(_Rge_Data_3rd_CY,$B271,AG$1)</f>
        <v>0</v>
      </c>
      <c r="AH271" s="212" t="n">
        <f aca="false" t="array" ref="AH271:AH271">INDEX(_Rge_Data_3rd_CY,$B271,AH$1)</f>
        <v>0</v>
      </c>
      <c r="AI271" s="212" t="n">
        <f aca="false">INDEX(_Rge_Data_3rd_CY,$B271,AI$1)</f>
        <v>0</v>
      </c>
      <c r="AJ271" s="212" t="n">
        <f aca="false" t="array" ref="AJ271:AJ271">INDEX(_Rge_Data_3rd_CY,$B271,AJ$1)</f>
        <v>0</v>
      </c>
      <c r="AK271" s="212" t="n">
        <f aca="false" t="array" ref="AK271:AK271">INDEX(_Rge_Data_3rd_CY,$B271,AK$1)</f>
        <v>0</v>
      </c>
      <c r="AL271" s="212" t="n">
        <f aca="false">AK271+AN271+AO271</f>
        <v>0</v>
      </c>
      <c r="AM271" s="213" t="n">
        <f aca="false">IFERROR(AK271/Z271,0)</f>
        <v>0</v>
      </c>
      <c r="AN271" s="214" t="n">
        <f aca="false">IFERROR(IF(AND($E271="OPEN",$AA271&gt;0),$AA271*_SoP*$AM271,IF(AND($E271="CLOSED",$AA271&gt;0),$AA271*_SoL*$AM271,0)),0)</f>
        <v>0</v>
      </c>
      <c r="AO271" s="214" t="n">
        <f aca="false">IFERROR(IF($AA271&lt;0,$AA271*_SoL,0),0)</f>
        <v>0</v>
      </c>
      <c r="AP271" s="215" t="n">
        <f aca="false">AK271+AN271</f>
        <v>0</v>
      </c>
      <c r="AQ271" s="215" t="n">
        <f aca="false">AC271-AO271</f>
        <v>0</v>
      </c>
      <c r="AR271" s="215" t="n">
        <f aca="false">AP271-AQ271</f>
        <v>0</v>
      </c>
      <c r="AS271" s="215" t="n">
        <f aca="false">IF($AR271&gt;=0,$AR271,0)</f>
        <v>0</v>
      </c>
      <c r="AT271" s="215" t="n">
        <f aca="false">IF($AR271&lt;=0,-$AR271,0)</f>
        <v>-0</v>
      </c>
      <c r="AU271" s="214" t="n">
        <f aca="false">IF((R271-AC271)&lt;0,0,R271-AC271)</f>
        <v>0</v>
      </c>
      <c r="AV271" s="214" t="n">
        <f aca="false">IF(AM271&gt;1,0,R271-AM271*R271)</f>
        <v>0</v>
      </c>
      <c r="AW271" s="216"/>
    </row>
    <row r="272" customFormat="false" ht="24.75" hidden="false" customHeight="true" outlineLevel="0" collapsed="false">
      <c r="A272" s="166"/>
      <c r="B272" s="208" t="n">
        <f aca="false">B271+1</f>
        <v>265</v>
      </c>
      <c r="C272" s="166"/>
      <c r="D272" s="209" t="n">
        <f aca="false">INDEX(_Rge_Projectdata_3rd,$B272,MATCH("Project-ID",_Rge_Headline_Projectdata,0))</f>
        <v>0</v>
      </c>
      <c r="E272" s="210" t="str">
        <f aca="false" t="array" ref="E272:E272">INDEX(_Rge_Data_3rd_CY,$B272,E$1)</f>
        <v>Open</v>
      </c>
      <c r="F272" s="199" t="n">
        <f aca="false">INDEX(_Rge_Data_3rd_CY,$B272,F$1)</f>
        <v>0</v>
      </c>
      <c r="G272" s="199" t="n">
        <f aca="false" t="array" ref="G272:G272">INDEX(_Rge_Data_3rd_CY,$B272,G$1)</f>
        <v>0</v>
      </c>
      <c r="H272" s="199" t="n">
        <f aca="false" t="array" ref="H272:H272">INDEX(_Rge_Data_3rd_CY,$B272,H$1)</f>
        <v>0</v>
      </c>
      <c r="I272" s="199" t="n">
        <f aca="false" t="array" ref="I272:I272">INDEX(_Rge_Data_3rd_CY,$B272,I$1)</f>
        <v>0</v>
      </c>
      <c r="J272" s="199" t="n">
        <f aca="false" t="array" ref="J272:J272">INDEX(_Rge_Data_3rd_CY,$B272,J$1)</f>
        <v>0</v>
      </c>
      <c r="K272" s="199" t="n">
        <f aca="false" t="array" ref="K272:K272">INDEX(_Rge_Data_3rd_CY,$B272,K$1)</f>
        <v>0</v>
      </c>
      <c r="L272" s="199" t="n">
        <f aca="false">INDEX(_Rge_Data_3rd_CY,$B272,L$1)</f>
        <v>0</v>
      </c>
      <c r="M272" s="199" t="n">
        <f aca="false" t="array" ref="M272:M272">INDEX(_Rge_Data_3rd_CY,$B272,M$1)</f>
        <v>0</v>
      </c>
      <c r="N272" s="199" t="n">
        <f aca="false" t="array" ref="N272:N272">INDEX(_Rge_Data_3rd_CY,$B272,N$1)</f>
        <v>0</v>
      </c>
      <c r="O272" s="199" t="n">
        <f aca="false">F272-N272</f>
        <v>0</v>
      </c>
      <c r="P272" s="200" t="n">
        <f aca="false">IFERROR(O272/F272,0)</f>
        <v>0</v>
      </c>
      <c r="Q272" s="211" t="str">
        <f aca="false">IF(AND(F272&lt;&gt;0,R272=0),"N","Y")</f>
        <v>Y</v>
      </c>
      <c r="R272" s="202" t="n">
        <f aca="false">INDEX(_Rge_Data_3rd_CY,$B272,R$1)</f>
        <v>0</v>
      </c>
      <c r="S272" s="202" t="n">
        <f aca="false" t="array" ref="S272:S272">INDEX(_Rge_Data_3rd_CY,$B272,S$1)</f>
        <v>0</v>
      </c>
      <c r="T272" s="202" t="n">
        <f aca="false" t="array" ref="T272:T272">INDEX(_Rge_Data_3rd_CY,$B272,T$1)</f>
        <v>0</v>
      </c>
      <c r="U272" s="202" t="n">
        <f aca="false" t="array" ref="U272:U272">INDEX(_Rge_Data_3rd_CY,$B272,U$1)</f>
        <v>0</v>
      </c>
      <c r="V272" s="202" t="n">
        <f aca="false" t="array" ref="V272:V272">INDEX(_Rge_Data_3rd_CY,$B272,V$1)</f>
        <v>0</v>
      </c>
      <c r="W272" s="202" t="n">
        <f aca="false" t="array" ref="W272:W272">INDEX(_Rge_Data_3rd_CY,$B272,W$1)</f>
        <v>0</v>
      </c>
      <c r="X272" s="202" t="n">
        <f aca="false">INDEX(_Rge_Data_3rd_CY,$B272,X$1)</f>
        <v>0</v>
      </c>
      <c r="Y272" s="202" t="n">
        <f aca="false" t="array" ref="Y272:Y272">INDEX(_Rge_Data_3rd_CY,$B272,Y$1)</f>
        <v>0</v>
      </c>
      <c r="Z272" s="202" t="n">
        <f aca="false" t="array" ref="Z272:Z272">INDEX(_Rge_Data_3rd_CY,$B272,Z$1)</f>
        <v>0</v>
      </c>
      <c r="AA272" s="202" t="n">
        <f aca="false">R272-Z272</f>
        <v>0</v>
      </c>
      <c r="AB272" s="203" t="n">
        <f aca="false">IFERROR(AA272/R272,)</f>
        <v>0</v>
      </c>
      <c r="AC272" s="212" t="n">
        <f aca="false">INDEX(_Rge_Data_3rd_CY,$B272,AC$1)</f>
        <v>0</v>
      </c>
      <c r="AD272" s="212" t="n">
        <f aca="false" t="array" ref="AD272:AD272">INDEX(_Rge_Data_3rd_CY,$B272,AD$1)</f>
        <v>0</v>
      </c>
      <c r="AE272" s="212" t="n">
        <f aca="false" t="array" ref="AE272:AE272">INDEX(_Rge_Data_3rd_CY,$B272,AE$1)</f>
        <v>0</v>
      </c>
      <c r="AF272" s="212" t="n">
        <f aca="false" t="array" ref="AF272:AF272">INDEX(_Rge_Data_3rd_CY,$B272,AF$1)</f>
        <v>0</v>
      </c>
      <c r="AG272" s="212" t="n">
        <f aca="false" t="array" ref="AG272:AG272">INDEX(_Rge_Data_3rd_CY,$B272,AG$1)</f>
        <v>0</v>
      </c>
      <c r="AH272" s="212" t="n">
        <f aca="false" t="array" ref="AH272:AH272">INDEX(_Rge_Data_3rd_CY,$B272,AH$1)</f>
        <v>0</v>
      </c>
      <c r="AI272" s="212" t="n">
        <f aca="false">INDEX(_Rge_Data_3rd_CY,$B272,AI$1)</f>
        <v>0</v>
      </c>
      <c r="AJ272" s="212" t="n">
        <f aca="false" t="array" ref="AJ272:AJ272">INDEX(_Rge_Data_3rd_CY,$B272,AJ$1)</f>
        <v>0</v>
      </c>
      <c r="AK272" s="212" t="n">
        <f aca="false" t="array" ref="AK272:AK272">INDEX(_Rge_Data_3rd_CY,$B272,AK$1)</f>
        <v>0</v>
      </c>
      <c r="AL272" s="212" t="n">
        <f aca="false">AK272+AN272+AO272</f>
        <v>0</v>
      </c>
      <c r="AM272" s="213" t="n">
        <f aca="false">IFERROR(AK272/Z272,0)</f>
        <v>0</v>
      </c>
      <c r="AN272" s="214" t="n">
        <f aca="false">IFERROR(IF(AND($E272="OPEN",$AA272&gt;0),$AA272*_SoP*$AM272,IF(AND($E272="CLOSED",$AA272&gt;0),$AA272*_SoL*$AM272,0)),0)</f>
        <v>0</v>
      </c>
      <c r="AO272" s="214" t="n">
        <f aca="false">IFERROR(IF($AA272&lt;0,$AA272*_SoL,0),0)</f>
        <v>0</v>
      </c>
      <c r="AP272" s="215" t="n">
        <f aca="false">AK272+AN272</f>
        <v>0</v>
      </c>
      <c r="AQ272" s="215" t="n">
        <f aca="false">AC272-AO272</f>
        <v>0</v>
      </c>
      <c r="AR272" s="215" t="n">
        <f aca="false">AP272-AQ272</f>
        <v>0</v>
      </c>
      <c r="AS272" s="215" t="n">
        <f aca="false">IF($AR272&gt;=0,$AR272,0)</f>
        <v>0</v>
      </c>
      <c r="AT272" s="215" t="n">
        <f aca="false">IF($AR272&lt;=0,-$AR272,0)</f>
        <v>-0</v>
      </c>
      <c r="AU272" s="214" t="n">
        <f aca="false">IF((R272-AC272)&lt;0,0,R272-AC272)</f>
        <v>0</v>
      </c>
      <c r="AV272" s="214" t="n">
        <f aca="false">IF(AM272&gt;1,0,R272-AM272*R272)</f>
        <v>0</v>
      </c>
      <c r="AW272" s="216"/>
    </row>
    <row r="273" customFormat="false" ht="24.75" hidden="false" customHeight="true" outlineLevel="0" collapsed="false">
      <c r="A273" s="166"/>
      <c r="B273" s="208" t="n">
        <f aca="false">B272+1</f>
        <v>266</v>
      </c>
      <c r="C273" s="166"/>
      <c r="D273" s="209" t="n">
        <f aca="false">INDEX(_Rge_Projectdata_3rd,$B273,MATCH("Project-ID",_Rge_Headline_Projectdata,0))</f>
        <v>0</v>
      </c>
      <c r="E273" s="210" t="str">
        <f aca="false" t="array" ref="E273:E273">INDEX(_Rge_Data_3rd_CY,$B273,E$1)</f>
        <v>Open</v>
      </c>
      <c r="F273" s="199" t="n">
        <f aca="false">INDEX(_Rge_Data_3rd_CY,$B273,F$1)</f>
        <v>0</v>
      </c>
      <c r="G273" s="199" t="n">
        <f aca="false" t="array" ref="G273:G273">INDEX(_Rge_Data_3rd_CY,$B273,G$1)</f>
        <v>0</v>
      </c>
      <c r="H273" s="199" t="n">
        <f aca="false" t="array" ref="H273:H273">INDEX(_Rge_Data_3rd_CY,$B273,H$1)</f>
        <v>0</v>
      </c>
      <c r="I273" s="199" t="n">
        <f aca="false" t="array" ref="I273:I273">INDEX(_Rge_Data_3rd_CY,$B273,I$1)</f>
        <v>0</v>
      </c>
      <c r="J273" s="199" t="n">
        <f aca="false" t="array" ref="J273:J273">INDEX(_Rge_Data_3rd_CY,$B273,J$1)</f>
        <v>0</v>
      </c>
      <c r="K273" s="199" t="n">
        <f aca="false" t="array" ref="K273:K273">INDEX(_Rge_Data_3rd_CY,$B273,K$1)</f>
        <v>0</v>
      </c>
      <c r="L273" s="199" t="n">
        <f aca="false">INDEX(_Rge_Data_3rd_CY,$B273,L$1)</f>
        <v>0</v>
      </c>
      <c r="M273" s="199" t="n">
        <f aca="false" t="array" ref="M273:M273">INDEX(_Rge_Data_3rd_CY,$B273,M$1)</f>
        <v>0</v>
      </c>
      <c r="N273" s="199" t="n">
        <f aca="false" t="array" ref="N273:N273">INDEX(_Rge_Data_3rd_CY,$B273,N$1)</f>
        <v>0</v>
      </c>
      <c r="O273" s="199" t="n">
        <f aca="false">F273-N273</f>
        <v>0</v>
      </c>
      <c r="P273" s="200" t="n">
        <f aca="false">IFERROR(O273/F273,0)</f>
        <v>0</v>
      </c>
      <c r="Q273" s="211" t="str">
        <f aca="false">IF(AND(F273&lt;&gt;0,R273=0),"N","Y")</f>
        <v>Y</v>
      </c>
      <c r="R273" s="202" t="n">
        <f aca="false">INDEX(_Rge_Data_3rd_CY,$B273,R$1)</f>
        <v>0</v>
      </c>
      <c r="S273" s="202" t="n">
        <f aca="false" t="array" ref="S273:S273">INDEX(_Rge_Data_3rd_CY,$B273,S$1)</f>
        <v>0</v>
      </c>
      <c r="T273" s="202" t="n">
        <f aca="false" t="array" ref="T273:T273">INDEX(_Rge_Data_3rd_CY,$B273,T$1)</f>
        <v>0</v>
      </c>
      <c r="U273" s="202" t="n">
        <f aca="false" t="array" ref="U273:U273">INDEX(_Rge_Data_3rd_CY,$B273,U$1)</f>
        <v>0</v>
      </c>
      <c r="V273" s="202" t="n">
        <f aca="false" t="array" ref="V273:V273">INDEX(_Rge_Data_3rd_CY,$B273,V$1)</f>
        <v>0</v>
      </c>
      <c r="W273" s="202" t="n">
        <f aca="false" t="array" ref="W273:W273">INDEX(_Rge_Data_3rd_CY,$B273,W$1)</f>
        <v>0</v>
      </c>
      <c r="X273" s="202" t="n">
        <f aca="false">INDEX(_Rge_Data_3rd_CY,$B273,X$1)</f>
        <v>0</v>
      </c>
      <c r="Y273" s="202" t="n">
        <f aca="false" t="array" ref="Y273:Y273">INDEX(_Rge_Data_3rd_CY,$B273,Y$1)</f>
        <v>0</v>
      </c>
      <c r="Z273" s="202" t="n">
        <f aca="false" t="array" ref="Z273:Z273">INDEX(_Rge_Data_3rd_CY,$B273,Z$1)</f>
        <v>0</v>
      </c>
      <c r="AA273" s="202" t="n">
        <f aca="false">R273-Z273</f>
        <v>0</v>
      </c>
      <c r="AB273" s="203" t="n">
        <f aca="false">IFERROR(AA273/R273,)</f>
        <v>0</v>
      </c>
      <c r="AC273" s="212" t="n">
        <f aca="false">INDEX(_Rge_Data_3rd_CY,$B273,AC$1)</f>
        <v>0</v>
      </c>
      <c r="AD273" s="212" t="n">
        <f aca="false" t="array" ref="AD273:AD273">INDEX(_Rge_Data_3rd_CY,$B273,AD$1)</f>
        <v>0</v>
      </c>
      <c r="AE273" s="212" t="n">
        <f aca="false" t="array" ref="AE273:AE273">INDEX(_Rge_Data_3rd_CY,$B273,AE$1)</f>
        <v>0</v>
      </c>
      <c r="AF273" s="212" t="n">
        <f aca="false" t="array" ref="AF273:AF273">INDEX(_Rge_Data_3rd_CY,$B273,AF$1)</f>
        <v>0</v>
      </c>
      <c r="AG273" s="212" t="n">
        <f aca="false" t="array" ref="AG273:AG273">INDEX(_Rge_Data_3rd_CY,$B273,AG$1)</f>
        <v>0</v>
      </c>
      <c r="AH273" s="212" t="n">
        <f aca="false" t="array" ref="AH273:AH273">INDEX(_Rge_Data_3rd_CY,$B273,AH$1)</f>
        <v>0</v>
      </c>
      <c r="AI273" s="212" t="n">
        <f aca="false">INDEX(_Rge_Data_3rd_CY,$B273,AI$1)</f>
        <v>0</v>
      </c>
      <c r="AJ273" s="212" t="n">
        <f aca="false" t="array" ref="AJ273:AJ273">INDEX(_Rge_Data_3rd_CY,$B273,AJ$1)</f>
        <v>0</v>
      </c>
      <c r="AK273" s="212" t="n">
        <f aca="false" t="array" ref="AK273:AK273">INDEX(_Rge_Data_3rd_CY,$B273,AK$1)</f>
        <v>0</v>
      </c>
      <c r="AL273" s="212" t="n">
        <f aca="false">AK273+AN273+AO273</f>
        <v>0</v>
      </c>
      <c r="AM273" s="213" t="n">
        <f aca="false">IFERROR(AK273/Z273,0)</f>
        <v>0</v>
      </c>
      <c r="AN273" s="214" t="n">
        <f aca="false">IFERROR(IF(AND($E273="OPEN",$AA273&gt;0),$AA273*_SoP*$AM273,IF(AND($E273="CLOSED",$AA273&gt;0),$AA273*_SoL*$AM273,0)),0)</f>
        <v>0</v>
      </c>
      <c r="AO273" s="214" t="n">
        <f aca="false">IFERROR(IF($AA273&lt;0,$AA273*_SoL,0),0)</f>
        <v>0</v>
      </c>
      <c r="AP273" s="215" t="n">
        <f aca="false">AK273+AN273</f>
        <v>0</v>
      </c>
      <c r="AQ273" s="215" t="n">
        <f aca="false">AC273-AO273</f>
        <v>0</v>
      </c>
      <c r="AR273" s="215" t="n">
        <f aca="false">AP273-AQ273</f>
        <v>0</v>
      </c>
      <c r="AS273" s="215" t="n">
        <f aca="false">IF($AR273&gt;=0,$AR273,0)</f>
        <v>0</v>
      </c>
      <c r="AT273" s="215" t="n">
        <f aca="false">IF($AR273&lt;=0,-$AR273,0)</f>
        <v>-0</v>
      </c>
      <c r="AU273" s="214" t="n">
        <f aca="false">IF((R273-AC273)&lt;0,0,R273-AC273)</f>
        <v>0</v>
      </c>
      <c r="AV273" s="214" t="n">
        <f aca="false">IF(AM273&gt;1,0,R273-AM273*R273)</f>
        <v>0</v>
      </c>
      <c r="AW273" s="216"/>
    </row>
    <row r="274" customFormat="false" ht="24.75" hidden="false" customHeight="true" outlineLevel="0" collapsed="false">
      <c r="A274" s="166"/>
      <c r="B274" s="208" t="n">
        <f aca="false">B273+1</f>
        <v>267</v>
      </c>
      <c r="C274" s="166"/>
      <c r="D274" s="209" t="n">
        <f aca="false">INDEX(_Rge_Projectdata_3rd,$B274,MATCH("Project-ID",_Rge_Headline_Projectdata,0))</f>
        <v>0</v>
      </c>
      <c r="E274" s="210" t="str">
        <f aca="false" t="array" ref="E274:E274">INDEX(_Rge_Data_3rd_CY,$B274,E$1)</f>
        <v>Open</v>
      </c>
      <c r="F274" s="199" t="n">
        <f aca="false">INDEX(_Rge_Data_3rd_CY,$B274,F$1)</f>
        <v>0</v>
      </c>
      <c r="G274" s="199" t="n">
        <f aca="false" t="array" ref="G274:G274">INDEX(_Rge_Data_3rd_CY,$B274,G$1)</f>
        <v>0</v>
      </c>
      <c r="H274" s="199" t="n">
        <f aca="false" t="array" ref="H274:H274">INDEX(_Rge_Data_3rd_CY,$B274,H$1)</f>
        <v>0</v>
      </c>
      <c r="I274" s="199" t="n">
        <f aca="false" t="array" ref="I274:I274">INDEX(_Rge_Data_3rd_CY,$B274,I$1)</f>
        <v>0</v>
      </c>
      <c r="J274" s="199" t="n">
        <f aca="false" t="array" ref="J274:J274">INDEX(_Rge_Data_3rd_CY,$B274,J$1)</f>
        <v>0</v>
      </c>
      <c r="K274" s="199" t="n">
        <f aca="false" t="array" ref="K274:K274">INDEX(_Rge_Data_3rd_CY,$B274,K$1)</f>
        <v>0</v>
      </c>
      <c r="L274" s="199" t="n">
        <f aca="false">INDEX(_Rge_Data_3rd_CY,$B274,L$1)</f>
        <v>0</v>
      </c>
      <c r="M274" s="199" t="n">
        <f aca="false" t="array" ref="M274:M274">INDEX(_Rge_Data_3rd_CY,$B274,M$1)</f>
        <v>0</v>
      </c>
      <c r="N274" s="199" t="n">
        <f aca="false" t="array" ref="N274:N274">INDEX(_Rge_Data_3rd_CY,$B274,N$1)</f>
        <v>0</v>
      </c>
      <c r="O274" s="199" t="n">
        <f aca="false">F274-N274</f>
        <v>0</v>
      </c>
      <c r="P274" s="200" t="n">
        <f aca="false">IFERROR(O274/F274,0)</f>
        <v>0</v>
      </c>
      <c r="Q274" s="211" t="str">
        <f aca="false">IF(AND(F274&lt;&gt;0,R274=0),"N","Y")</f>
        <v>Y</v>
      </c>
      <c r="R274" s="202" t="n">
        <f aca="false">INDEX(_Rge_Data_3rd_CY,$B274,R$1)</f>
        <v>0</v>
      </c>
      <c r="S274" s="202" t="n">
        <f aca="false" t="array" ref="S274:S274">INDEX(_Rge_Data_3rd_CY,$B274,S$1)</f>
        <v>0</v>
      </c>
      <c r="T274" s="202" t="n">
        <f aca="false" t="array" ref="T274:T274">INDEX(_Rge_Data_3rd_CY,$B274,T$1)</f>
        <v>0</v>
      </c>
      <c r="U274" s="202" t="n">
        <f aca="false" t="array" ref="U274:U274">INDEX(_Rge_Data_3rd_CY,$B274,U$1)</f>
        <v>0</v>
      </c>
      <c r="V274" s="202" t="n">
        <f aca="false" t="array" ref="V274:V274">INDEX(_Rge_Data_3rd_CY,$B274,V$1)</f>
        <v>0</v>
      </c>
      <c r="W274" s="202" t="n">
        <f aca="false" t="array" ref="W274:W274">INDEX(_Rge_Data_3rd_CY,$B274,W$1)</f>
        <v>0</v>
      </c>
      <c r="X274" s="202" t="n">
        <f aca="false">INDEX(_Rge_Data_3rd_CY,$B274,X$1)</f>
        <v>0</v>
      </c>
      <c r="Y274" s="202" t="n">
        <f aca="false" t="array" ref="Y274:Y274">INDEX(_Rge_Data_3rd_CY,$B274,Y$1)</f>
        <v>0</v>
      </c>
      <c r="Z274" s="202" t="n">
        <f aca="false" t="array" ref="Z274:Z274">INDEX(_Rge_Data_3rd_CY,$B274,Z$1)</f>
        <v>0</v>
      </c>
      <c r="AA274" s="202" t="n">
        <f aca="false">R274-Z274</f>
        <v>0</v>
      </c>
      <c r="AB274" s="203" t="n">
        <f aca="false">IFERROR(AA274/R274,)</f>
        <v>0</v>
      </c>
      <c r="AC274" s="212" t="n">
        <f aca="false">INDEX(_Rge_Data_3rd_CY,$B274,AC$1)</f>
        <v>0</v>
      </c>
      <c r="AD274" s="212" t="n">
        <f aca="false" t="array" ref="AD274:AD274">INDEX(_Rge_Data_3rd_CY,$B274,AD$1)</f>
        <v>0</v>
      </c>
      <c r="AE274" s="212" t="n">
        <f aca="false" t="array" ref="AE274:AE274">INDEX(_Rge_Data_3rd_CY,$B274,AE$1)</f>
        <v>0</v>
      </c>
      <c r="AF274" s="212" t="n">
        <f aca="false" t="array" ref="AF274:AF274">INDEX(_Rge_Data_3rd_CY,$B274,AF$1)</f>
        <v>0</v>
      </c>
      <c r="AG274" s="212" t="n">
        <f aca="false" t="array" ref="AG274:AG274">INDEX(_Rge_Data_3rd_CY,$B274,AG$1)</f>
        <v>0</v>
      </c>
      <c r="AH274" s="212" t="n">
        <f aca="false" t="array" ref="AH274:AH274">INDEX(_Rge_Data_3rd_CY,$B274,AH$1)</f>
        <v>0</v>
      </c>
      <c r="AI274" s="212" t="n">
        <f aca="false">INDEX(_Rge_Data_3rd_CY,$B274,AI$1)</f>
        <v>0</v>
      </c>
      <c r="AJ274" s="212" t="n">
        <f aca="false" t="array" ref="AJ274:AJ274">INDEX(_Rge_Data_3rd_CY,$B274,AJ$1)</f>
        <v>0</v>
      </c>
      <c r="AK274" s="212" t="n">
        <f aca="false" t="array" ref="AK274:AK274">INDEX(_Rge_Data_3rd_CY,$B274,AK$1)</f>
        <v>0</v>
      </c>
      <c r="AL274" s="212" t="n">
        <f aca="false">AK274+AN274+AO274</f>
        <v>0</v>
      </c>
      <c r="AM274" s="213" t="n">
        <f aca="false">IFERROR(AK274/Z274,0)</f>
        <v>0</v>
      </c>
      <c r="AN274" s="214" t="n">
        <f aca="false">IFERROR(IF(AND($E274="OPEN",$AA274&gt;0),$AA274*_SoP*$AM274,IF(AND($E274="CLOSED",$AA274&gt;0),$AA274*_SoL*$AM274,0)),0)</f>
        <v>0</v>
      </c>
      <c r="AO274" s="214" t="n">
        <f aca="false">IFERROR(IF($AA274&lt;0,$AA274*_SoL,0),0)</f>
        <v>0</v>
      </c>
      <c r="AP274" s="215" t="n">
        <f aca="false">AK274+AN274</f>
        <v>0</v>
      </c>
      <c r="AQ274" s="215" t="n">
        <f aca="false">AC274-AO274</f>
        <v>0</v>
      </c>
      <c r="AR274" s="215" t="n">
        <f aca="false">AP274-AQ274</f>
        <v>0</v>
      </c>
      <c r="AS274" s="215" t="n">
        <f aca="false">IF($AR274&gt;=0,$AR274,0)</f>
        <v>0</v>
      </c>
      <c r="AT274" s="215" t="n">
        <f aca="false">IF($AR274&lt;=0,-$AR274,0)</f>
        <v>-0</v>
      </c>
      <c r="AU274" s="214" t="n">
        <f aca="false">IF((R274-AC274)&lt;0,0,R274-AC274)</f>
        <v>0</v>
      </c>
      <c r="AV274" s="214" t="n">
        <f aca="false">IF(AM274&gt;1,0,R274-AM274*R274)</f>
        <v>0</v>
      </c>
      <c r="AW274" s="216"/>
    </row>
    <row r="275" customFormat="false" ht="24.75" hidden="false" customHeight="true" outlineLevel="0" collapsed="false">
      <c r="A275" s="166"/>
      <c r="B275" s="208" t="n">
        <f aca="false">B274+1</f>
        <v>268</v>
      </c>
      <c r="C275" s="166"/>
      <c r="D275" s="209" t="n">
        <f aca="false">INDEX(_Rge_Projectdata_3rd,$B275,MATCH("Project-ID",_Rge_Headline_Projectdata,0))</f>
        <v>0</v>
      </c>
      <c r="E275" s="210" t="str">
        <f aca="false" t="array" ref="E275:E275">INDEX(_Rge_Data_3rd_CY,$B275,E$1)</f>
        <v>Open</v>
      </c>
      <c r="F275" s="199" t="n">
        <f aca="false">INDEX(_Rge_Data_3rd_CY,$B275,F$1)</f>
        <v>0</v>
      </c>
      <c r="G275" s="199" t="n">
        <f aca="false" t="array" ref="G275:G275">INDEX(_Rge_Data_3rd_CY,$B275,G$1)</f>
        <v>0</v>
      </c>
      <c r="H275" s="199" t="n">
        <f aca="false" t="array" ref="H275:H275">INDEX(_Rge_Data_3rd_CY,$B275,H$1)</f>
        <v>0</v>
      </c>
      <c r="I275" s="199" t="n">
        <f aca="false" t="array" ref="I275:I275">INDEX(_Rge_Data_3rd_CY,$B275,I$1)</f>
        <v>0</v>
      </c>
      <c r="J275" s="199" t="n">
        <f aca="false" t="array" ref="J275:J275">INDEX(_Rge_Data_3rd_CY,$B275,J$1)</f>
        <v>0</v>
      </c>
      <c r="K275" s="199" t="n">
        <f aca="false" t="array" ref="K275:K275">INDEX(_Rge_Data_3rd_CY,$B275,K$1)</f>
        <v>0</v>
      </c>
      <c r="L275" s="199" t="n">
        <f aca="false">INDEX(_Rge_Data_3rd_CY,$B275,L$1)</f>
        <v>0</v>
      </c>
      <c r="M275" s="199" t="n">
        <f aca="false" t="array" ref="M275:M275">INDEX(_Rge_Data_3rd_CY,$B275,M$1)</f>
        <v>0</v>
      </c>
      <c r="N275" s="199" t="n">
        <f aca="false" t="array" ref="N275:N275">INDEX(_Rge_Data_3rd_CY,$B275,N$1)</f>
        <v>0</v>
      </c>
      <c r="O275" s="199" t="n">
        <f aca="false">F275-N275</f>
        <v>0</v>
      </c>
      <c r="P275" s="200" t="n">
        <f aca="false">IFERROR(O275/F275,0)</f>
        <v>0</v>
      </c>
      <c r="Q275" s="211" t="str">
        <f aca="false">IF(AND(F275&lt;&gt;0,R275=0),"N","Y")</f>
        <v>Y</v>
      </c>
      <c r="R275" s="202" t="n">
        <f aca="false">INDEX(_Rge_Data_3rd_CY,$B275,R$1)</f>
        <v>0</v>
      </c>
      <c r="S275" s="202" t="n">
        <f aca="false" t="array" ref="S275:S275">INDEX(_Rge_Data_3rd_CY,$B275,S$1)</f>
        <v>0</v>
      </c>
      <c r="T275" s="202" t="n">
        <f aca="false" t="array" ref="T275:T275">INDEX(_Rge_Data_3rd_CY,$B275,T$1)</f>
        <v>0</v>
      </c>
      <c r="U275" s="202" t="n">
        <f aca="false" t="array" ref="U275:U275">INDEX(_Rge_Data_3rd_CY,$B275,U$1)</f>
        <v>0</v>
      </c>
      <c r="V275" s="202" t="n">
        <f aca="false" t="array" ref="V275:V275">INDEX(_Rge_Data_3rd_CY,$B275,V$1)</f>
        <v>0</v>
      </c>
      <c r="W275" s="202" t="n">
        <f aca="false" t="array" ref="W275:W275">INDEX(_Rge_Data_3rd_CY,$B275,W$1)</f>
        <v>0</v>
      </c>
      <c r="X275" s="202" t="n">
        <f aca="false">INDEX(_Rge_Data_3rd_CY,$B275,X$1)</f>
        <v>0</v>
      </c>
      <c r="Y275" s="202" t="n">
        <f aca="false" t="array" ref="Y275:Y275">INDEX(_Rge_Data_3rd_CY,$B275,Y$1)</f>
        <v>0</v>
      </c>
      <c r="Z275" s="202" t="n">
        <f aca="false" t="array" ref="Z275:Z275">INDEX(_Rge_Data_3rd_CY,$B275,Z$1)</f>
        <v>0</v>
      </c>
      <c r="AA275" s="202" t="n">
        <f aca="false">R275-Z275</f>
        <v>0</v>
      </c>
      <c r="AB275" s="203" t="n">
        <f aca="false">IFERROR(AA275/R275,)</f>
        <v>0</v>
      </c>
      <c r="AC275" s="212" t="n">
        <f aca="false">INDEX(_Rge_Data_3rd_CY,$B275,AC$1)</f>
        <v>0</v>
      </c>
      <c r="AD275" s="212" t="n">
        <f aca="false" t="array" ref="AD275:AD275">INDEX(_Rge_Data_3rd_CY,$B275,AD$1)</f>
        <v>0</v>
      </c>
      <c r="AE275" s="212" t="n">
        <f aca="false" t="array" ref="AE275:AE275">INDEX(_Rge_Data_3rd_CY,$B275,AE$1)</f>
        <v>0</v>
      </c>
      <c r="AF275" s="212" t="n">
        <f aca="false" t="array" ref="AF275:AF275">INDEX(_Rge_Data_3rd_CY,$B275,AF$1)</f>
        <v>0</v>
      </c>
      <c r="AG275" s="212" t="n">
        <f aca="false" t="array" ref="AG275:AG275">INDEX(_Rge_Data_3rd_CY,$B275,AG$1)</f>
        <v>0</v>
      </c>
      <c r="AH275" s="212" t="n">
        <f aca="false" t="array" ref="AH275:AH275">INDEX(_Rge_Data_3rd_CY,$B275,AH$1)</f>
        <v>0</v>
      </c>
      <c r="AI275" s="212" t="n">
        <f aca="false">INDEX(_Rge_Data_3rd_CY,$B275,AI$1)</f>
        <v>0</v>
      </c>
      <c r="AJ275" s="212" t="n">
        <f aca="false" t="array" ref="AJ275:AJ275">INDEX(_Rge_Data_3rd_CY,$B275,AJ$1)</f>
        <v>0</v>
      </c>
      <c r="AK275" s="212" t="n">
        <f aca="false" t="array" ref="AK275:AK275">INDEX(_Rge_Data_3rd_CY,$B275,AK$1)</f>
        <v>0</v>
      </c>
      <c r="AL275" s="212" t="n">
        <f aca="false">AK275+AN275+AO275</f>
        <v>0</v>
      </c>
      <c r="AM275" s="213" t="n">
        <f aca="false">IFERROR(AK275/Z275,0)</f>
        <v>0</v>
      </c>
      <c r="AN275" s="214" t="n">
        <f aca="false">IFERROR(IF(AND($E275="OPEN",$AA275&gt;0),$AA275*_SoP*$AM275,IF(AND($E275="CLOSED",$AA275&gt;0),$AA275*_SoL*$AM275,0)),0)</f>
        <v>0</v>
      </c>
      <c r="AO275" s="214" t="n">
        <f aca="false">IFERROR(IF($AA275&lt;0,$AA275*_SoL,0),0)</f>
        <v>0</v>
      </c>
      <c r="AP275" s="215" t="n">
        <f aca="false">AK275+AN275</f>
        <v>0</v>
      </c>
      <c r="AQ275" s="215" t="n">
        <f aca="false">AC275-AO275</f>
        <v>0</v>
      </c>
      <c r="AR275" s="215" t="n">
        <f aca="false">AP275-AQ275</f>
        <v>0</v>
      </c>
      <c r="AS275" s="215" t="n">
        <f aca="false">IF($AR275&gt;=0,$AR275,0)</f>
        <v>0</v>
      </c>
      <c r="AT275" s="215" t="n">
        <f aca="false">IF($AR275&lt;=0,-$AR275,0)</f>
        <v>-0</v>
      </c>
      <c r="AU275" s="214" t="n">
        <f aca="false">IF((R275-AC275)&lt;0,0,R275-AC275)</f>
        <v>0</v>
      </c>
      <c r="AV275" s="214" t="n">
        <f aca="false">IF(AM275&gt;1,0,R275-AM275*R275)</f>
        <v>0</v>
      </c>
      <c r="AW275" s="216"/>
    </row>
    <row r="276" customFormat="false" ht="24.75" hidden="false" customHeight="true" outlineLevel="0" collapsed="false">
      <c r="A276" s="166"/>
      <c r="B276" s="208" t="n">
        <f aca="false">B275+1</f>
        <v>269</v>
      </c>
      <c r="C276" s="166"/>
      <c r="D276" s="209" t="n">
        <f aca="false">INDEX(_Rge_Projectdata_3rd,$B276,MATCH("Project-ID",_Rge_Headline_Projectdata,0))</f>
        <v>0</v>
      </c>
      <c r="E276" s="210" t="str">
        <f aca="false" t="array" ref="E276:E276">INDEX(_Rge_Data_3rd_CY,$B276,E$1)</f>
        <v>Open</v>
      </c>
      <c r="F276" s="199" t="n">
        <f aca="false">INDEX(_Rge_Data_3rd_CY,$B276,F$1)</f>
        <v>0</v>
      </c>
      <c r="G276" s="199" t="n">
        <f aca="false" t="array" ref="G276:G276">INDEX(_Rge_Data_3rd_CY,$B276,G$1)</f>
        <v>0</v>
      </c>
      <c r="H276" s="199" t="n">
        <f aca="false" t="array" ref="H276:H276">INDEX(_Rge_Data_3rd_CY,$B276,H$1)</f>
        <v>0</v>
      </c>
      <c r="I276" s="199" t="n">
        <f aca="false" t="array" ref="I276:I276">INDEX(_Rge_Data_3rd_CY,$B276,I$1)</f>
        <v>0</v>
      </c>
      <c r="J276" s="199" t="n">
        <f aca="false" t="array" ref="J276:J276">INDEX(_Rge_Data_3rd_CY,$B276,J$1)</f>
        <v>0</v>
      </c>
      <c r="K276" s="199" t="n">
        <f aca="false" t="array" ref="K276:K276">INDEX(_Rge_Data_3rd_CY,$B276,K$1)</f>
        <v>0</v>
      </c>
      <c r="L276" s="199" t="n">
        <f aca="false">INDEX(_Rge_Data_3rd_CY,$B276,L$1)</f>
        <v>0</v>
      </c>
      <c r="M276" s="199" t="n">
        <f aca="false" t="array" ref="M276:M276">INDEX(_Rge_Data_3rd_CY,$B276,M$1)</f>
        <v>0</v>
      </c>
      <c r="N276" s="199" t="n">
        <f aca="false" t="array" ref="N276:N276">INDEX(_Rge_Data_3rd_CY,$B276,N$1)</f>
        <v>0</v>
      </c>
      <c r="O276" s="199" t="n">
        <f aca="false">F276-N276</f>
        <v>0</v>
      </c>
      <c r="P276" s="200" t="n">
        <f aca="false">IFERROR(O276/F276,0)</f>
        <v>0</v>
      </c>
      <c r="Q276" s="211" t="str">
        <f aca="false">IF(AND(F276&lt;&gt;0,R276=0),"N","Y")</f>
        <v>Y</v>
      </c>
      <c r="R276" s="202" t="n">
        <f aca="false">INDEX(_Rge_Data_3rd_CY,$B276,R$1)</f>
        <v>0</v>
      </c>
      <c r="S276" s="202" t="n">
        <f aca="false" t="array" ref="S276:S276">INDEX(_Rge_Data_3rd_CY,$B276,S$1)</f>
        <v>0</v>
      </c>
      <c r="T276" s="202" t="n">
        <f aca="false" t="array" ref="T276:T276">INDEX(_Rge_Data_3rd_CY,$B276,T$1)</f>
        <v>0</v>
      </c>
      <c r="U276" s="202" t="n">
        <f aca="false" t="array" ref="U276:U276">INDEX(_Rge_Data_3rd_CY,$B276,U$1)</f>
        <v>0</v>
      </c>
      <c r="V276" s="202" t="n">
        <f aca="false" t="array" ref="V276:V276">INDEX(_Rge_Data_3rd_CY,$B276,V$1)</f>
        <v>0</v>
      </c>
      <c r="W276" s="202" t="n">
        <f aca="false" t="array" ref="W276:W276">INDEX(_Rge_Data_3rd_CY,$B276,W$1)</f>
        <v>0</v>
      </c>
      <c r="X276" s="202" t="n">
        <f aca="false">INDEX(_Rge_Data_3rd_CY,$B276,X$1)</f>
        <v>0</v>
      </c>
      <c r="Y276" s="202" t="n">
        <f aca="false" t="array" ref="Y276:Y276">INDEX(_Rge_Data_3rd_CY,$B276,Y$1)</f>
        <v>0</v>
      </c>
      <c r="Z276" s="202" t="n">
        <f aca="false" t="array" ref="Z276:Z276">INDEX(_Rge_Data_3rd_CY,$B276,Z$1)</f>
        <v>0</v>
      </c>
      <c r="AA276" s="202" t="n">
        <f aca="false">R276-Z276</f>
        <v>0</v>
      </c>
      <c r="AB276" s="203" t="n">
        <f aca="false">IFERROR(AA276/R276,)</f>
        <v>0</v>
      </c>
      <c r="AC276" s="212" t="n">
        <f aca="false">INDEX(_Rge_Data_3rd_CY,$B276,AC$1)</f>
        <v>0</v>
      </c>
      <c r="AD276" s="212" t="n">
        <f aca="false" t="array" ref="AD276:AD276">INDEX(_Rge_Data_3rd_CY,$B276,AD$1)</f>
        <v>0</v>
      </c>
      <c r="AE276" s="212" t="n">
        <f aca="false" t="array" ref="AE276:AE276">INDEX(_Rge_Data_3rd_CY,$B276,AE$1)</f>
        <v>0</v>
      </c>
      <c r="AF276" s="212" t="n">
        <f aca="false" t="array" ref="AF276:AF276">INDEX(_Rge_Data_3rd_CY,$B276,AF$1)</f>
        <v>0</v>
      </c>
      <c r="AG276" s="212" t="n">
        <f aca="false" t="array" ref="AG276:AG276">INDEX(_Rge_Data_3rd_CY,$B276,AG$1)</f>
        <v>0</v>
      </c>
      <c r="AH276" s="212" t="n">
        <f aca="false" t="array" ref="AH276:AH276">INDEX(_Rge_Data_3rd_CY,$B276,AH$1)</f>
        <v>0</v>
      </c>
      <c r="AI276" s="212" t="n">
        <f aca="false">INDEX(_Rge_Data_3rd_CY,$B276,AI$1)</f>
        <v>0</v>
      </c>
      <c r="AJ276" s="212" t="n">
        <f aca="false" t="array" ref="AJ276:AJ276">INDEX(_Rge_Data_3rd_CY,$B276,AJ$1)</f>
        <v>0</v>
      </c>
      <c r="AK276" s="212" t="n">
        <f aca="false" t="array" ref="AK276:AK276">INDEX(_Rge_Data_3rd_CY,$B276,AK$1)</f>
        <v>0</v>
      </c>
      <c r="AL276" s="212" t="n">
        <f aca="false">AK276+AN276+AO276</f>
        <v>0</v>
      </c>
      <c r="AM276" s="213" t="n">
        <f aca="false">IFERROR(AK276/Z276,0)</f>
        <v>0</v>
      </c>
      <c r="AN276" s="214" t="n">
        <f aca="false">IFERROR(IF(AND($E276="OPEN",$AA276&gt;0),$AA276*_SoP*$AM276,IF(AND($E276="CLOSED",$AA276&gt;0),$AA276*_SoL*$AM276,0)),0)</f>
        <v>0</v>
      </c>
      <c r="AO276" s="214" t="n">
        <f aca="false">IFERROR(IF($AA276&lt;0,$AA276*_SoL,0),0)</f>
        <v>0</v>
      </c>
      <c r="AP276" s="215" t="n">
        <f aca="false">AK276+AN276</f>
        <v>0</v>
      </c>
      <c r="AQ276" s="215" t="n">
        <f aca="false">AC276-AO276</f>
        <v>0</v>
      </c>
      <c r="AR276" s="215" t="n">
        <f aca="false">AP276-AQ276</f>
        <v>0</v>
      </c>
      <c r="AS276" s="215" t="n">
        <f aca="false">IF($AR276&gt;=0,$AR276,0)</f>
        <v>0</v>
      </c>
      <c r="AT276" s="215" t="n">
        <f aca="false">IF($AR276&lt;=0,-$AR276,0)</f>
        <v>-0</v>
      </c>
      <c r="AU276" s="214" t="n">
        <f aca="false">IF((R276-AC276)&lt;0,0,R276-AC276)</f>
        <v>0</v>
      </c>
      <c r="AV276" s="214" t="n">
        <f aca="false">IF(AM276&gt;1,0,R276-AM276*R276)</f>
        <v>0</v>
      </c>
      <c r="AW276" s="216"/>
    </row>
    <row r="277" customFormat="false" ht="24.75" hidden="false" customHeight="true" outlineLevel="0" collapsed="false">
      <c r="A277" s="166"/>
      <c r="B277" s="208" t="n">
        <f aca="false">B276+1</f>
        <v>270</v>
      </c>
      <c r="C277" s="166"/>
      <c r="D277" s="209" t="n">
        <f aca="false">INDEX(_Rge_Projectdata_3rd,$B277,MATCH("Project-ID",_Rge_Headline_Projectdata,0))</f>
        <v>0</v>
      </c>
      <c r="E277" s="210" t="str">
        <f aca="false" t="array" ref="E277:E277">INDEX(_Rge_Data_3rd_CY,$B277,E$1)</f>
        <v>Open</v>
      </c>
      <c r="F277" s="199" t="n">
        <f aca="false">INDEX(_Rge_Data_3rd_CY,$B277,F$1)</f>
        <v>0</v>
      </c>
      <c r="G277" s="199" t="n">
        <f aca="false" t="array" ref="G277:G277">INDEX(_Rge_Data_3rd_CY,$B277,G$1)</f>
        <v>0</v>
      </c>
      <c r="H277" s="199" t="n">
        <f aca="false" t="array" ref="H277:H277">INDEX(_Rge_Data_3rd_CY,$B277,H$1)</f>
        <v>0</v>
      </c>
      <c r="I277" s="199" t="n">
        <f aca="false" t="array" ref="I277:I277">INDEX(_Rge_Data_3rd_CY,$B277,I$1)</f>
        <v>0</v>
      </c>
      <c r="J277" s="199" t="n">
        <f aca="false" t="array" ref="J277:J277">INDEX(_Rge_Data_3rd_CY,$B277,J$1)</f>
        <v>0</v>
      </c>
      <c r="K277" s="199" t="n">
        <f aca="false" t="array" ref="K277:K277">INDEX(_Rge_Data_3rd_CY,$B277,K$1)</f>
        <v>0</v>
      </c>
      <c r="L277" s="199" t="n">
        <f aca="false">INDEX(_Rge_Data_3rd_CY,$B277,L$1)</f>
        <v>0</v>
      </c>
      <c r="M277" s="199" t="n">
        <f aca="false" t="array" ref="M277:M277">INDEX(_Rge_Data_3rd_CY,$B277,M$1)</f>
        <v>0</v>
      </c>
      <c r="N277" s="199" t="n">
        <f aca="false" t="array" ref="N277:N277">INDEX(_Rge_Data_3rd_CY,$B277,N$1)</f>
        <v>0</v>
      </c>
      <c r="O277" s="199" t="n">
        <f aca="false">F277-N277</f>
        <v>0</v>
      </c>
      <c r="P277" s="200" t="n">
        <f aca="false">IFERROR(O277/F277,0)</f>
        <v>0</v>
      </c>
      <c r="Q277" s="211" t="str">
        <f aca="false">IF(AND(F277&lt;&gt;0,R277=0),"N","Y")</f>
        <v>Y</v>
      </c>
      <c r="R277" s="202" t="n">
        <f aca="false">INDEX(_Rge_Data_3rd_CY,$B277,R$1)</f>
        <v>0</v>
      </c>
      <c r="S277" s="202" t="n">
        <f aca="false" t="array" ref="S277:S277">INDEX(_Rge_Data_3rd_CY,$B277,S$1)</f>
        <v>0</v>
      </c>
      <c r="T277" s="202" t="n">
        <f aca="false" t="array" ref="T277:T277">INDEX(_Rge_Data_3rd_CY,$B277,T$1)</f>
        <v>0</v>
      </c>
      <c r="U277" s="202" t="n">
        <f aca="false" t="array" ref="U277:U277">INDEX(_Rge_Data_3rd_CY,$B277,U$1)</f>
        <v>0</v>
      </c>
      <c r="V277" s="202" t="n">
        <f aca="false" t="array" ref="V277:V277">INDEX(_Rge_Data_3rd_CY,$B277,V$1)</f>
        <v>0</v>
      </c>
      <c r="W277" s="202" t="n">
        <f aca="false" t="array" ref="W277:W277">INDEX(_Rge_Data_3rd_CY,$B277,W$1)</f>
        <v>0</v>
      </c>
      <c r="X277" s="202" t="n">
        <f aca="false">INDEX(_Rge_Data_3rd_CY,$B277,X$1)</f>
        <v>0</v>
      </c>
      <c r="Y277" s="202" t="n">
        <f aca="false" t="array" ref="Y277:Y277">INDEX(_Rge_Data_3rd_CY,$B277,Y$1)</f>
        <v>0</v>
      </c>
      <c r="Z277" s="202" t="n">
        <f aca="false" t="array" ref="Z277:Z277">INDEX(_Rge_Data_3rd_CY,$B277,Z$1)</f>
        <v>0</v>
      </c>
      <c r="AA277" s="202" t="n">
        <f aca="false">R277-Z277</f>
        <v>0</v>
      </c>
      <c r="AB277" s="203" t="n">
        <f aca="false">IFERROR(AA277/R277,)</f>
        <v>0</v>
      </c>
      <c r="AC277" s="212" t="n">
        <f aca="false">INDEX(_Rge_Data_3rd_CY,$B277,AC$1)</f>
        <v>0</v>
      </c>
      <c r="AD277" s="212" t="n">
        <f aca="false" t="array" ref="AD277:AD277">INDEX(_Rge_Data_3rd_CY,$B277,AD$1)</f>
        <v>0</v>
      </c>
      <c r="AE277" s="212" t="n">
        <f aca="false" t="array" ref="AE277:AE277">INDEX(_Rge_Data_3rd_CY,$B277,AE$1)</f>
        <v>0</v>
      </c>
      <c r="AF277" s="212" t="n">
        <f aca="false" t="array" ref="AF277:AF277">INDEX(_Rge_Data_3rd_CY,$B277,AF$1)</f>
        <v>0</v>
      </c>
      <c r="AG277" s="212" t="n">
        <f aca="false" t="array" ref="AG277:AG277">INDEX(_Rge_Data_3rd_CY,$B277,AG$1)</f>
        <v>0</v>
      </c>
      <c r="AH277" s="212" t="n">
        <f aca="false" t="array" ref="AH277:AH277">INDEX(_Rge_Data_3rd_CY,$B277,AH$1)</f>
        <v>0</v>
      </c>
      <c r="AI277" s="212" t="n">
        <f aca="false">INDEX(_Rge_Data_3rd_CY,$B277,AI$1)</f>
        <v>0</v>
      </c>
      <c r="AJ277" s="212" t="n">
        <f aca="false" t="array" ref="AJ277:AJ277">INDEX(_Rge_Data_3rd_CY,$B277,AJ$1)</f>
        <v>0</v>
      </c>
      <c r="AK277" s="212" t="n">
        <f aca="false" t="array" ref="AK277:AK277">INDEX(_Rge_Data_3rd_CY,$B277,AK$1)</f>
        <v>0</v>
      </c>
      <c r="AL277" s="212" t="n">
        <f aca="false">AK277+AN277+AO277</f>
        <v>0</v>
      </c>
      <c r="AM277" s="213" t="n">
        <f aca="false">IFERROR(AK277/Z277,0)</f>
        <v>0</v>
      </c>
      <c r="AN277" s="214" t="n">
        <f aca="false">IFERROR(IF(AND($E277="OPEN",$AA277&gt;0),$AA277*_SoP*$AM277,IF(AND($E277="CLOSED",$AA277&gt;0),$AA277*_SoL*$AM277,0)),0)</f>
        <v>0</v>
      </c>
      <c r="AO277" s="214" t="n">
        <f aca="false">IFERROR(IF($AA277&lt;0,$AA277*_SoL,0),0)</f>
        <v>0</v>
      </c>
      <c r="AP277" s="215" t="n">
        <f aca="false">AK277+AN277</f>
        <v>0</v>
      </c>
      <c r="AQ277" s="215" t="n">
        <f aca="false">AC277-AO277</f>
        <v>0</v>
      </c>
      <c r="AR277" s="215" t="n">
        <f aca="false">AP277-AQ277</f>
        <v>0</v>
      </c>
      <c r="AS277" s="215" t="n">
        <f aca="false">IF($AR277&gt;=0,$AR277,0)</f>
        <v>0</v>
      </c>
      <c r="AT277" s="215" t="n">
        <f aca="false">IF($AR277&lt;=0,-$AR277,0)</f>
        <v>-0</v>
      </c>
      <c r="AU277" s="214" t="n">
        <f aca="false">IF((R277-AC277)&lt;0,0,R277-AC277)</f>
        <v>0</v>
      </c>
      <c r="AV277" s="214" t="n">
        <f aca="false">IF(AM277&gt;1,0,R277-AM277*R277)</f>
        <v>0</v>
      </c>
      <c r="AW277" s="216"/>
    </row>
    <row r="278" customFormat="false" ht="24.75" hidden="false" customHeight="true" outlineLevel="0" collapsed="false">
      <c r="A278" s="166"/>
      <c r="B278" s="208" t="n">
        <f aca="false">B277+1</f>
        <v>271</v>
      </c>
      <c r="C278" s="166"/>
      <c r="D278" s="209" t="n">
        <f aca="false">INDEX(_Rge_Projectdata_3rd,$B278,MATCH("Project-ID",_Rge_Headline_Projectdata,0))</f>
        <v>0</v>
      </c>
      <c r="E278" s="210" t="str">
        <f aca="false" t="array" ref="E278:E278">INDEX(_Rge_Data_3rd_CY,$B278,E$1)</f>
        <v>Open</v>
      </c>
      <c r="F278" s="199" t="n">
        <f aca="false">INDEX(_Rge_Data_3rd_CY,$B278,F$1)</f>
        <v>0</v>
      </c>
      <c r="G278" s="199" t="n">
        <f aca="false" t="array" ref="G278:G278">INDEX(_Rge_Data_3rd_CY,$B278,G$1)</f>
        <v>0</v>
      </c>
      <c r="H278" s="199" t="n">
        <f aca="false" t="array" ref="H278:H278">INDEX(_Rge_Data_3rd_CY,$B278,H$1)</f>
        <v>0</v>
      </c>
      <c r="I278" s="199" t="n">
        <f aca="false" t="array" ref="I278:I278">INDEX(_Rge_Data_3rd_CY,$B278,I$1)</f>
        <v>0</v>
      </c>
      <c r="J278" s="199" t="n">
        <f aca="false" t="array" ref="J278:J278">INDEX(_Rge_Data_3rd_CY,$B278,J$1)</f>
        <v>0</v>
      </c>
      <c r="K278" s="199" t="n">
        <f aca="false" t="array" ref="K278:K278">INDEX(_Rge_Data_3rd_CY,$B278,K$1)</f>
        <v>0</v>
      </c>
      <c r="L278" s="199" t="n">
        <f aca="false">INDEX(_Rge_Data_3rd_CY,$B278,L$1)</f>
        <v>0</v>
      </c>
      <c r="M278" s="199" t="n">
        <f aca="false" t="array" ref="M278:M278">INDEX(_Rge_Data_3rd_CY,$B278,M$1)</f>
        <v>0</v>
      </c>
      <c r="N278" s="199" t="n">
        <f aca="false" t="array" ref="N278:N278">INDEX(_Rge_Data_3rd_CY,$B278,N$1)</f>
        <v>0</v>
      </c>
      <c r="O278" s="199" t="n">
        <f aca="false">F278-N278</f>
        <v>0</v>
      </c>
      <c r="P278" s="200" t="n">
        <f aca="false">IFERROR(O278/F278,0)</f>
        <v>0</v>
      </c>
      <c r="Q278" s="211" t="str">
        <f aca="false">IF(AND(F278&lt;&gt;0,R278=0),"N","Y")</f>
        <v>Y</v>
      </c>
      <c r="R278" s="202" t="n">
        <f aca="false">INDEX(_Rge_Data_3rd_CY,$B278,R$1)</f>
        <v>0</v>
      </c>
      <c r="S278" s="202" t="n">
        <f aca="false" t="array" ref="S278:S278">INDEX(_Rge_Data_3rd_CY,$B278,S$1)</f>
        <v>0</v>
      </c>
      <c r="T278" s="202" t="n">
        <f aca="false" t="array" ref="T278:T278">INDEX(_Rge_Data_3rd_CY,$B278,T$1)</f>
        <v>0</v>
      </c>
      <c r="U278" s="202" t="n">
        <f aca="false" t="array" ref="U278:U278">INDEX(_Rge_Data_3rd_CY,$B278,U$1)</f>
        <v>0</v>
      </c>
      <c r="V278" s="202" t="n">
        <f aca="false" t="array" ref="V278:V278">INDEX(_Rge_Data_3rd_CY,$B278,V$1)</f>
        <v>0</v>
      </c>
      <c r="W278" s="202" t="n">
        <f aca="false" t="array" ref="W278:W278">INDEX(_Rge_Data_3rd_CY,$B278,W$1)</f>
        <v>0</v>
      </c>
      <c r="X278" s="202" t="n">
        <f aca="false">INDEX(_Rge_Data_3rd_CY,$B278,X$1)</f>
        <v>0</v>
      </c>
      <c r="Y278" s="202" t="n">
        <f aca="false" t="array" ref="Y278:Y278">INDEX(_Rge_Data_3rd_CY,$B278,Y$1)</f>
        <v>0</v>
      </c>
      <c r="Z278" s="202" t="n">
        <f aca="false" t="array" ref="Z278:Z278">INDEX(_Rge_Data_3rd_CY,$B278,Z$1)</f>
        <v>0</v>
      </c>
      <c r="AA278" s="202" t="n">
        <f aca="false">R278-Z278</f>
        <v>0</v>
      </c>
      <c r="AB278" s="203" t="n">
        <f aca="false">IFERROR(AA278/R278,)</f>
        <v>0</v>
      </c>
      <c r="AC278" s="212" t="n">
        <f aca="false">INDEX(_Rge_Data_3rd_CY,$B278,AC$1)</f>
        <v>0</v>
      </c>
      <c r="AD278" s="212" t="n">
        <f aca="false" t="array" ref="AD278:AD278">INDEX(_Rge_Data_3rd_CY,$B278,AD$1)</f>
        <v>0</v>
      </c>
      <c r="AE278" s="212" t="n">
        <f aca="false" t="array" ref="AE278:AE278">INDEX(_Rge_Data_3rd_CY,$B278,AE$1)</f>
        <v>0</v>
      </c>
      <c r="AF278" s="212" t="n">
        <f aca="false" t="array" ref="AF278:AF278">INDEX(_Rge_Data_3rd_CY,$B278,AF$1)</f>
        <v>0</v>
      </c>
      <c r="AG278" s="212" t="n">
        <f aca="false" t="array" ref="AG278:AG278">INDEX(_Rge_Data_3rd_CY,$B278,AG$1)</f>
        <v>0</v>
      </c>
      <c r="AH278" s="212" t="n">
        <f aca="false" t="array" ref="AH278:AH278">INDEX(_Rge_Data_3rd_CY,$B278,AH$1)</f>
        <v>0</v>
      </c>
      <c r="AI278" s="212" t="n">
        <f aca="false">INDEX(_Rge_Data_3rd_CY,$B278,AI$1)</f>
        <v>0</v>
      </c>
      <c r="AJ278" s="212" t="n">
        <f aca="false" t="array" ref="AJ278:AJ278">INDEX(_Rge_Data_3rd_CY,$B278,AJ$1)</f>
        <v>0</v>
      </c>
      <c r="AK278" s="212" t="n">
        <f aca="false" t="array" ref="AK278:AK278">INDEX(_Rge_Data_3rd_CY,$B278,AK$1)</f>
        <v>0</v>
      </c>
      <c r="AL278" s="212" t="n">
        <f aca="false">AK278+AN278+AO278</f>
        <v>0</v>
      </c>
      <c r="AM278" s="213" t="n">
        <f aca="false">IFERROR(AK278/Z278,0)</f>
        <v>0</v>
      </c>
      <c r="AN278" s="214" t="n">
        <f aca="false">IFERROR(IF(AND($E278="OPEN",$AA278&gt;0),$AA278*_SoP*$AM278,IF(AND($E278="CLOSED",$AA278&gt;0),$AA278*_SoL*$AM278,0)),0)</f>
        <v>0</v>
      </c>
      <c r="AO278" s="214" t="n">
        <f aca="false">IFERROR(IF($AA278&lt;0,$AA278*_SoL,0),0)</f>
        <v>0</v>
      </c>
      <c r="AP278" s="215" t="n">
        <f aca="false">AK278+AN278</f>
        <v>0</v>
      </c>
      <c r="AQ278" s="215" t="n">
        <f aca="false">AC278-AO278</f>
        <v>0</v>
      </c>
      <c r="AR278" s="215" t="n">
        <f aca="false">AP278-AQ278</f>
        <v>0</v>
      </c>
      <c r="AS278" s="215" t="n">
        <f aca="false">IF($AR278&gt;=0,$AR278,0)</f>
        <v>0</v>
      </c>
      <c r="AT278" s="215" t="n">
        <f aca="false">IF($AR278&lt;=0,-$AR278,0)</f>
        <v>-0</v>
      </c>
      <c r="AU278" s="214" t="n">
        <f aca="false">IF((R278-AC278)&lt;0,0,R278-AC278)</f>
        <v>0</v>
      </c>
      <c r="AV278" s="214" t="n">
        <f aca="false">IF(AM278&gt;1,0,R278-AM278*R278)</f>
        <v>0</v>
      </c>
      <c r="AW278" s="216"/>
    </row>
    <row r="279" customFormat="false" ht="24.75" hidden="false" customHeight="true" outlineLevel="0" collapsed="false">
      <c r="A279" s="166"/>
      <c r="B279" s="208" t="n">
        <f aca="false">B278+1</f>
        <v>272</v>
      </c>
      <c r="C279" s="166"/>
      <c r="D279" s="209" t="n">
        <f aca="false">INDEX(_Rge_Projectdata_3rd,$B279,MATCH("Project-ID",_Rge_Headline_Projectdata,0))</f>
        <v>0</v>
      </c>
      <c r="E279" s="210" t="str">
        <f aca="false" t="array" ref="E279:E279">INDEX(_Rge_Data_3rd_CY,$B279,E$1)</f>
        <v>Open</v>
      </c>
      <c r="F279" s="199" t="n">
        <f aca="false">INDEX(_Rge_Data_3rd_CY,$B279,F$1)</f>
        <v>0</v>
      </c>
      <c r="G279" s="199" t="n">
        <f aca="false" t="array" ref="G279:G279">INDEX(_Rge_Data_3rd_CY,$B279,G$1)</f>
        <v>0</v>
      </c>
      <c r="H279" s="199" t="n">
        <f aca="false" t="array" ref="H279:H279">INDEX(_Rge_Data_3rd_CY,$B279,H$1)</f>
        <v>0</v>
      </c>
      <c r="I279" s="199" t="n">
        <f aca="false" t="array" ref="I279:I279">INDEX(_Rge_Data_3rd_CY,$B279,I$1)</f>
        <v>0</v>
      </c>
      <c r="J279" s="199" t="n">
        <f aca="false" t="array" ref="J279:J279">INDEX(_Rge_Data_3rd_CY,$B279,J$1)</f>
        <v>0</v>
      </c>
      <c r="K279" s="199" t="n">
        <f aca="false" t="array" ref="K279:K279">INDEX(_Rge_Data_3rd_CY,$B279,K$1)</f>
        <v>0</v>
      </c>
      <c r="L279" s="199" t="n">
        <f aca="false">INDEX(_Rge_Data_3rd_CY,$B279,L$1)</f>
        <v>0</v>
      </c>
      <c r="M279" s="199" t="n">
        <f aca="false" t="array" ref="M279:M279">INDEX(_Rge_Data_3rd_CY,$B279,M$1)</f>
        <v>0</v>
      </c>
      <c r="N279" s="199" t="n">
        <f aca="false" t="array" ref="N279:N279">INDEX(_Rge_Data_3rd_CY,$B279,N$1)</f>
        <v>0</v>
      </c>
      <c r="O279" s="199" t="n">
        <f aca="false">F279-N279</f>
        <v>0</v>
      </c>
      <c r="P279" s="200" t="n">
        <f aca="false">IFERROR(O279/F279,0)</f>
        <v>0</v>
      </c>
      <c r="Q279" s="211" t="str">
        <f aca="false">IF(AND(F279&lt;&gt;0,R279=0),"N","Y")</f>
        <v>Y</v>
      </c>
      <c r="R279" s="202" t="n">
        <f aca="false">INDEX(_Rge_Data_3rd_CY,$B279,R$1)</f>
        <v>0</v>
      </c>
      <c r="S279" s="202" t="n">
        <f aca="false" t="array" ref="S279:S279">INDEX(_Rge_Data_3rd_CY,$B279,S$1)</f>
        <v>0</v>
      </c>
      <c r="T279" s="202" t="n">
        <f aca="false" t="array" ref="T279:T279">INDEX(_Rge_Data_3rd_CY,$B279,T$1)</f>
        <v>0</v>
      </c>
      <c r="U279" s="202" t="n">
        <f aca="false" t="array" ref="U279:U279">INDEX(_Rge_Data_3rd_CY,$B279,U$1)</f>
        <v>0</v>
      </c>
      <c r="V279" s="202" t="n">
        <f aca="false" t="array" ref="V279:V279">INDEX(_Rge_Data_3rd_CY,$B279,V$1)</f>
        <v>0</v>
      </c>
      <c r="W279" s="202" t="n">
        <f aca="false" t="array" ref="W279:W279">INDEX(_Rge_Data_3rd_CY,$B279,W$1)</f>
        <v>0</v>
      </c>
      <c r="X279" s="202" t="n">
        <f aca="false">INDEX(_Rge_Data_3rd_CY,$B279,X$1)</f>
        <v>0</v>
      </c>
      <c r="Y279" s="202" t="n">
        <f aca="false" t="array" ref="Y279:Y279">INDEX(_Rge_Data_3rd_CY,$B279,Y$1)</f>
        <v>0</v>
      </c>
      <c r="Z279" s="202" t="n">
        <f aca="false" t="array" ref="Z279:Z279">INDEX(_Rge_Data_3rd_CY,$B279,Z$1)</f>
        <v>0</v>
      </c>
      <c r="AA279" s="202" t="n">
        <f aca="false">R279-Z279</f>
        <v>0</v>
      </c>
      <c r="AB279" s="203" t="n">
        <f aca="false">IFERROR(AA279/R279,)</f>
        <v>0</v>
      </c>
      <c r="AC279" s="212" t="n">
        <f aca="false">INDEX(_Rge_Data_3rd_CY,$B279,AC$1)</f>
        <v>0</v>
      </c>
      <c r="AD279" s="212" t="n">
        <f aca="false" t="array" ref="AD279:AD279">INDEX(_Rge_Data_3rd_CY,$B279,AD$1)</f>
        <v>0</v>
      </c>
      <c r="AE279" s="212" t="n">
        <f aca="false" t="array" ref="AE279:AE279">INDEX(_Rge_Data_3rd_CY,$B279,AE$1)</f>
        <v>0</v>
      </c>
      <c r="AF279" s="212" t="n">
        <f aca="false" t="array" ref="AF279:AF279">INDEX(_Rge_Data_3rd_CY,$B279,AF$1)</f>
        <v>0</v>
      </c>
      <c r="AG279" s="212" t="n">
        <f aca="false" t="array" ref="AG279:AG279">INDEX(_Rge_Data_3rd_CY,$B279,AG$1)</f>
        <v>0</v>
      </c>
      <c r="AH279" s="212" t="n">
        <f aca="false" t="array" ref="AH279:AH279">INDEX(_Rge_Data_3rd_CY,$B279,AH$1)</f>
        <v>0</v>
      </c>
      <c r="AI279" s="212" t="n">
        <f aca="false">INDEX(_Rge_Data_3rd_CY,$B279,AI$1)</f>
        <v>0</v>
      </c>
      <c r="AJ279" s="212" t="n">
        <f aca="false" t="array" ref="AJ279:AJ279">INDEX(_Rge_Data_3rd_CY,$B279,AJ$1)</f>
        <v>0</v>
      </c>
      <c r="AK279" s="212" t="n">
        <f aca="false" t="array" ref="AK279:AK279">INDEX(_Rge_Data_3rd_CY,$B279,AK$1)</f>
        <v>0</v>
      </c>
      <c r="AL279" s="212" t="n">
        <f aca="false">AK279+AN279+AO279</f>
        <v>0</v>
      </c>
      <c r="AM279" s="213" t="n">
        <f aca="false">IFERROR(AK279/Z279,0)</f>
        <v>0</v>
      </c>
      <c r="AN279" s="214" t="n">
        <f aca="false">IFERROR(IF(AND($E279="OPEN",$AA279&gt;0),$AA279*_SoP*$AM279,IF(AND($E279="CLOSED",$AA279&gt;0),$AA279*_SoL*$AM279,0)),0)</f>
        <v>0</v>
      </c>
      <c r="AO279" s="214" t="n">
        <f aca="false">IFERROR(IF($AA279&lt;0,$AA279*_SoL,0),0)</f>
        <v>0</v>
      </c>
      <c r="AP279" s="215" t="n">
        <f aca="false">AK279+AN279</f>
        <v>0</v>
      </c>
      <c r="AQ279" s="215" t="n">
        <f aca="false">AC279-AO279</f>
        <v>0</v>
      </c>
      <c r="AR279" s="215" t="n">
        <f aca="false">AP279-AQ279</f>
        <v>0</v>
      </c>
      <c r="AS279" s="215" t="n">
        <f aca="false">IF($AR279&gt;=0,$AR279,0)</f>
        <v>0</v>
      </c>
      <c r="AT279" s="215" t="n">
        <f aca="false">IF($AR279&lt;=0,-$AR279,0)</f>
        <v>-0</v>
      </c>
      <c r="AU279" s="214" t="n">
        <f aca="false">IF((R279-AC279)&lt;0,0,R279-AC279)</f>
        <v>0</v>
      </c>
      <c r="AV279" s="214" t="n">
        <f aca="false">IF(AM279&gt;1,0,R279-AM279*R279)</f>
        <v>0</v>
      </c>
      <c r="AW279" s="216"/>
    </row>
    <row r="280" customFormat="false" ht="24.75" hidden="false" customHeight="true" outlineLevel="0" collapsed="false">
      <c r="A280" s="166"/>
      <c r="B280" s="208" t="n">
        <f aca="false">B279+1</f>
        <v>273</v>
      </c>
      <c r="C280" s="166"/>
      <c r="D280" s="209" t="n">
        <f aca="false">INDEX(_Rge_Projectdata_3rd,$B280,MATCH("Project-ID",_Rge_Headline_Projectdata,0))</f>
        <v>0</v>
      </c>
      <c r="E280" s="210" t="str">
        <f aca="false" t="array" ref="E280:E280">INDEX(_Rge_Data_3rd_CY,$B280,E$1)</f>
        <v>Open</v>
      </c>
      <c r="F280" s="199" t="n">
        <f aca="false">INDEX(_Rge_Data_3rd_CY,$B280,F$1)</f>
        <v>0</v>
      </c>
      <c r="G280" s="199" t="n">
        <f aca="false" t="array" ref="G280:G280">INDEX(_Rge_Data_3rd_CY,$B280,G$1)</f>
        <v>0</v>
      </c>
      <c r="H280" s="199" t="n">
        <f aca="false" t="array" ref="H280:H280">INDEX(_Rge_Data_3rd_CY,$B280,H$1)</f>
        <v>0</v>
      </c>
      <c r="I280" s="199" t="n">
        <f aca="false" t="array" ref="I280:I280">INDEX(_Rge_Data_3rd_CY,$B280,I$1)</f>
        <v>0</v>
      </c>
      <c r="J280" s="199" t="n">
        <f aca="false" t="array" ref="J280:J280">INDEX(_Rge_Data_3rd_CY,$B280,J$1)</f>
        <v>0</v>
      </c>
      <c r="K280" s="199" t="n">
        <f aca="false" t="array" ref="K280:K280">INDEX(_Rge_Data_3rd_CY,$B280,K$1)</f>
        <v>0</v>
      </c>
      <c r="L280" s="199" t="n">
        <f aca="false">INDEX(_Rge_Data_3rd_CY,$B280,L$1)</f>
        <v>0</v>
      </c>
      <c r="M280" s="199" t="n">
        <f aca="false" t="array" ref="M280:M280">INDEX(_Rge_Data_3rd_CY,$B280,M$1)</f>
        <v>0</v>
      </c>
      <c r="N280" s="199" t="n">
        <f aca="false" t="array" ref="N280:N280">INDEX(_Rge_Data_3rd_CY,$B280,N$1)</f>
        <v>0</v>
      </c>
      <c r="O280" s="199" t="n">
        <f aca="false">F280-N280</f>
        <v>0</v>
      </c>
      <c r="P280" s="200" t="n">
        <f aca="false">IFERROR(O280/F280,0)</f>
        <v>0</v>
      </c>
      <c r="Q280" s="211" t="str">
        <f aca="false">IF(AND(F280&lt;&gt;0,R280=0),"N","Y")</f>
        <v>Y</v>
      </c>
      <c r="R280" s="202" t="n">
        <f aca="false">INDEX(_Rge_Data_3rd_CY,$B280,R$1)</f>
        <v>0</v>
      </c>
      <c r="S280" s="202" t="n">
        <f aca="false" t="array" ref="S280:S280">INDEX(_Rge_Data_3rd_CY,$B280,S$1)</f>
        <v>0</v>
      </c>
      <c r="T280" s="202" t="n">
        <f aca="false" t="array" ref="T280:T280">INDEX(_Rge_Data_3rd_CY,$B280,T$1)</f>
        <v>0</v>
      </c>
      <c r="U280" s="202" t="n">
        <f aca="false" t="array" ref="U280:U280">INDEX(_Rge_Data_3rd_CY,$B280,U$1)</f>
        <v>0</v>
      </c>
      <c r="V280" s="202" t="n">
        <f aca="false" t="array" ref="V280:V280">INDEX(_Rge_Data_3rd_CY,$B280,V$1)</f>
        <v>0</v>
      </c>
      <c r="W280" s="202" t="n">
        <f aca="false" t="array" ref="W280:W280">INDEX(_Rge_Data_3rd_CY,$B280,W$1)</f>
        <v>0</v>
      </c>
      <c r="X280" s="202" t="n">
        <f aca="false">INDEX(_Rge_Data_3rd_CY,$B280,X$1)</f>
        <v>0</v>
      </c>
      <c r="Y280" s="202" t="n">
        <f aca="false" t="array" ref="Y280:Y280">INDEX(_Rge_Data_3rd_CY,$B280,Y$1)</f>
        <v>0</v>
      </c>
      <c r="Z280" s="202" t="n">
        <f aca="false" t="array" ref="Z280:Z280">INDEX(_Rge_Data_3rd_CY,$B280,Z$1)</f>
        <v>0</v>
      </c>
      <c r="AA280" s="202" t="n">
        <f aca="false">R280-Z280</f>
        <v>0</v>
      </c>
      <c r="AB280" s="203" t="n">
        <f aca="false">IFERROR(AA280/R280,)</f>
        <v>0</v>
      </c>
      <c r="AC280" s="212" t="n">
        <f aca="false">INDEX(_Rge_Data_3rd_CY,$B280,AC$1)</f>
        <v>0</v>
      </c>
      <c r="AD280" s="212" t="n">
        <f aca="false" t="array" ref="AD280:AD280">INDEX(_Rge_Data_3rd_CY,$B280,AD$1)</f>
        <v>0</v>
      </c>
      <c r="AE280" s="212" t="n">
        <f aca="false" t="array" ref="AE280:AE280">INDEX(_Rge_Data_3rd_CY,$B280,AE$1)</f>
        <v>0</v>
      </c>
      <c r="AF280" s="212" t="n">
        <f aca="false" t="array" ref="AF280:AF280">INDEX(_Rge_Data_3rd_CY,$B280,AF$1)</f>
        <v>0</v>
      </c>
      <c r="AG280" s="212" t="n">
        <f aca="false" t="array" ref="AG280:AG280">INDEX(_Rge_Data_3rd_CY,$B280,AG$1)</f>
        <v>0</v>
      </c>
      <c r="AH280" s="212" t="n">
        <f aca="false" t="array" ref="AH280:AH280">INDEX(_Rge_Data_3rd_CY,$B280,AH$1)</f>
        <v>0</v>
      </c>
      <c r="AI280" s="212" t="n">
        <f aca="false">INDEX(_Rge_Data_3rd_CY,$B280,AI$1)</f>
        <v>0</v>
      </c>
      <c r="AJ280" s="212" t="n">
        <f aca="false" t="array" ref="AJ280:AJ280">INDEX(_Rge_Data_3rd_CY,$B280,AJ$1)</f>
        <v>0</v>
      </c>
      <c r="AK280" s="212" t="n">
        <f aca="false" t="array" ref="AK280:AK280">INDEX(_Rge_Data_3rd_CY,$B280,AK$1)</f>
        <v>0</v>
      </c>
      <c r="AL280" s="212" t="n">
        <f aca="false">AK280+AN280+AO280</f>
        <v>0</v>
      </c>
      <c r="AM280" s="213" t="n">
        <f aca="false">IFERROR(AK280/Z280,0)</f>
        <v>0</v>
      </c>
      <c r="AN280" s="214" t="n">
        <f aca="false">IFERROR(IF(AND($E280="OPEN",$AA280&gt;0),$AA280*_SoP*$AM280,IF(AND($E280="CLOSED",$AA280&gt;0),$AA280*_SoL*$AM280,0)),0)</f>
        <v>0</v>
      </c>
      <c r="AO280" s="214" t="n">
        <f aca="false">IFERROR(IF($AA280&lt;0,$AA280*_SoL,0),0)</f>
        <v>0</v>
      </c>
      <c r="AP280" s="215" t="n">
        <f aca="false">AK280+AN280</f>
        <v>0</v>
      </c>
      <c r="AQ280" s="215" t="n">
        <f aca="false">AC280-AO280</f>
        <v>0</v>
      </c>
      <c r="AR280" s="215" t="n">
        <f aca="false">AP280-AQ280</f>
        <v>0</v>
      </c>
      <c r="AS280" s="215" t="n">
        <f aca="false">IF($AR280&gt;=0,$AR280,0)</f>
        <v>0</v>
      </c>
      <c r="AT280" s="215" t="n">
        <f aca="false">IF($AR280&lt;=0,-$AR280,0)</f>
        <v>-0</v>
      </c>
      <c r="AU280" s="214" t="n">
        <f aca="false">IF((R280-AC280)&lt;0,0,R280-AC280)</f>
        <v>0</v>
      </c>
      <c r="AV280" s="214" t="n">
        <f aca="false">IF(AM280&gt;1,0,R280-AM280*R280)</f>
        <v>0</v>
      </c>
      <c r="AW280" s="216"/>
    </row>
    <row r="281" customFormat="false" ht="24.75" hidden="false" customHeight="true" outlineLevel="0" collapsed="false">
      <c r="A281" s="166"/>
      <c r="B281" s="208" t="n">
        <f aca="false">B280+1</f>
        <v>274</v>
      </c>
      <c r="C281" s="166"/>
      <c r="D281" s="209" t="n">
        <f aca="false">INDEX(_Rge_Projectdata_3rd,$B281,MATCH("Project-ID",_Rge_Headline_Projectdata,0))</f>
        <v>0</v>
      </c>
      <c r="E281" s="210" t="str">
        <f aca="false" t="array" ref="E281:E281">INDEX(_Rge_Data_3rd_CY,$B281,E$1)</f>
        <v>Open</v>
      </c>
      <c r="F281" s="199" t="n">
        <f aca="false">INDEX(_Rge_Data_3rd_CY,$B281,F$1)</f>
        <v>0</v>
      </c>
      <c r="G281" s="199" t="n">
        <f aca="false" t="array" ref="G281:G281">INDEX(_Rge_Data_3rd_CY,$B281,G$1)</f>
        <v>0</v>
      </c>
      <c r="H281" s="199" t="n">
        <f aca="false" t="array" ref="H281:H281">INDEX(_Rge_Data_3rd_CY,$B281,H$1)</f>
        <v>0</v>
      </c>
      <c r="I281" s="199" t="n">
        <f aca="false" t="array" ref="I281:I281">INDEX(_Rge_Data_3rd_CY,$B281,I$1)</f>
        <v>0</v>
      </c>
      <c r="J281" s="199" t="n">
        <f aca="false" t="array" ref="J281:J281">INDEX(_Rge_Data_3rd_CY,$B281,J$1)</f>
        <v>0</v>
      </c>
      <c r="K281" s="199" t="n">
        <f aca="false" t="array" ref="K281:K281">INDEX(_Rge_Data_3rd_CY,$B281,K$1)</f>
        <v>0</v>
      </c>
      <c r="L281" s="199" t="n">
        <f aca="false">INDEX(_Rge_Data_3rd_CY,$B281,L$1)</f>
        <v>0</v>
      </c>
      <c r="M281" s="199" t="n">
        <f aca="false" t="array" ref="M281:M281">INDEX(_Rge_Data_3rd_CY,$B281,M$1)</f>
        <v>0</v>
      </c>
      <c r="N281" s="199" t="n">
        <f aca="false" t="array" ref="N281:N281">INDEX(_Rge_Data_3rd_CY,$B281,N$1)</f>
        <v>0</v>
      </c>
      <c r="O281" s="199" t="n">
        <f aca="false">F281-N281</f>
        <v>0</v>
      </c>
      <c r="P281" s="200" t="n">
        <f aca="false">IFERROR(O281/F281,0)</f>
        <v>0</v>
      </c>
      <c r="Q281" s="211" t="str">
        <f aca="false">IF(AND(F281&lt;&gt;0,R281=0),"N","Y")</f>
        <v>Y</v>
      </c>
      <c r="R281" s="202" t="n">
        <f aca="false">INDEX(_Rge_Data_3rd_CY,$B281,R$1)</f>
        <v>0</v>
      </c>
      <c r="S281" s="202" t="n">
        <f aca="false" t="array" ref="S281:S281">INDEX(_Rge_Data_3rd_CY,$B281,S$1)</f>
        <v>0</v>
      </c>
      <c r="T281" s="202" t="n">
        <f aca="false" t="array" ref="T281:T281">INDEX(_Rge_Data_3rd_CY,$B281,T$1)</f>
        <v>0</v>
      </c>
      <c r="U281" s="202" t="n">
        <f aca="false" t="array" ref="U281:U281">INDEX(_Rge_Data_3rd_CY,$B281,U$1)</f>
        <v>0</v>
      </c>
      <c r="V281" s="202" t="n">
        <f aca="false" t="array" ref="V281:V281">INDEX(_Rge_Data_3rd_CY,$B281,V$1)</f>
        <v>0</v>
      </c>
      <c r="W281" s="202" t="n">
        <f aca="false" t="array" ref="W281:W281">INDEX(_Rge_Data_3rd_CY,$B281,W$1)</f>
        <v>0</v>
      </c>
      <c r="X281" s="202" t="n">
        <f aca="false">INDEX(_Rge_Data_3rd_CY,$B281,X$1)</f>
        <v>0</v>
      </c>
      <c r="Y281" s="202" t="n">
        <f aca="false" t="array" ref="Y281:Y281">INDEX(_Rge_Data_3rd_CY,$B281,Y$1)</f>
        <v>0</v>
      </c>
      <c r="Z281" s="202" t="n">
        <f aca="false" t="array" ref="Z281:Z281">INDEX(_Rge_Data_3rd_CY,$B281,Z$1)</f>
        <v>0</v>
      </c>
      <c r="AA281" s="202" t="n">
        <f aca="false">R281-Z281</f>
        <v>0</v>
      </c>
      <c r="AB281" s="203" t="n">
        <f aca="false">IFERROR(AA281/R281,)</f>
        <v>0</v>
      </c>
      <c r="AC281" s="212" t="n">
        <f aca="false">INDEX(_Rge_Data_3rd_CY,$B281,AC$1)</f>
        <v>0</v>
      </c>
      <c r="AD281" s="212" t="n">
        <f aca="false" t="array" ref="AD281:AD281">INDEX(_Rge_Data_3rd_CY,$B281,AD$1)</f>
        <v>0</v>
      </c>
      <c r="AE281" s="212" t="n">
        <f aca="false" t="array" ref="AE281:AE281">INDEX(_Rge_Data_3rd_CY,$B281,AE$1)</f>
        <v>0</v>
      </c>
      <c r="AF281" s="212" t="n">
        <f aca="false" t="array" ref="AF281:AF281">INDEX(_Rge_Data_3rd_CY,$B281,AF$1)</f>
        <v>0</v>
      </c>
      <c r="AG281" s="212" t="n">
        <f aca="false" t="array" ref="AG281:AG281">INDEX(_Rge_Data_3rd_CY,$B281,AG$1)</f>
        <v>0</v>
      </c>
      <c r="AH281" s="212" t="n">
        <f aca="false" t="array" ref="AH281:AH281">INDEX(_Rge_Data_3rd_CY,$B281,AH$1)</f>
        <v>0</v>
      </c>
      <c r="AI281" s="212" t="n">
        <f aca="false">INDEX(_Rge_Data_3rd_CY,$B281,AI$1)</f>
        <v>0</v>
      </c>
      <c r="AJ281" s="212" t="n">
        <f aca="false" t="array" ref="AJ281:AJ281">INDEX(_Rge_Data_3rd_CY,$B281,AJ$1)</f>
        <v>0</v>
      </c>
      <c r="AK281" s="212" t="n">
        <f aca="false" t="array" ref="AK281:AK281">INDEX(_Rge_Data_3rd_CY,$B281,AK$1)</f>
        <v>0</v>
      </c>
      <c r="AL281" s="212" t="n">
        <f aca="false">AK281+AN281+AO281</f>
        <v>0</v>
      </c>
      <c r="AM281" s="213" t="n">
        <f aca="false">IFERROR(AK281/Z281,0)</f>
        <v>0</v>
      </c>
      <c r="AN281" s="214" t="n">
        <f aca="false">IFERROR(IF(AND($E281="OPEN",$AA281&gt;0),$AA281*_SoP*$AM281,IF(AND($E281="CLOSED",$AA281&gt;0),$AA281*_SoL*$AM281,0)),0)</f>
        <v>0</v>
      </c>
      <c r="AO281" s="214" t="n">
        <f aca="false">IFERROR(IF($AA281&lt;0,$AA281*_SoL,0),0)</f>
        <v>0</v>
      </c>
      <c r="AP281" s="215" t="n">
        <f aca="false">AK281+AN281</f>
        <v>0</v>
      </c>
      <c r="AQ281" s="215" t="n">
        <f aca="false">AC281-AO281</f>
        <v>0</v>
      </c>
      <c r="AR281" s="215" t="n">
        <f aca="false">AP281-AQ281</f>
        <v>0</v>
      </c>
      <c r="AS281" s="215" t="n">
        <f aca="false">IF($AR281&gt;=0,$AR281,0)</f>
        <v>0</v>
      </c>
      <c r="AT281" s="215" t="n">
        <f aca="false">IF($AR281&lt;=0,-$AR281,0)</f>
        <v>-0</v>
      </c>
      <c r="AU281" s="214" t="n">
        <f aca="false">IF((R281-AC281)&lt;0,0,R281-AC281)</f>
        <v>0</v>
      </c>
      <c r="AV281" s="214" t="n">
        <f aca="false">IF(AM281&gt;1,0,R281-AM281*R281)</f>
        <v>0</v>
      </c>
      <c r="AW281" s="216"/>
    </row>
    <row r="282" customFormat="false" ht="24.75" hidden="false" customHeight="true" outlineLevel="0" collapsed="false">
      <c r="A282" s="166"/>
      <c r="B282" s="208" t="n">
        <f aca="false">B281+1</f>
        <v>275</v>
      </c>
      <c r="C282" s="166"/>
      <c r="D282" s="209" t="n">
        <f aca="false">INDEX(_Rge_Projectdata_3rd,$B282,MATCH("Project-ID",_Rge_Headline_Projectdata,0))</f>
        <v>0</v>
      </c>
      <c r="E282" s="210" t="str">
        <f aca="false" t="array" ref="E282:E282">INDEX(_Rge_Data_3rd_CY,$B282,E$1)</f>
        <v>Open</v>
      </c>
      <c r="F282" s="199" t="n">
        <f aca="false">INDEX(_Rge_Data_3rd_CY,$B282,F$1)</f>
        <v>0</v>
      </c>
      <c r="G282" s="199" t="n">
        <f aca="false" t="array" ref="G282:G282">INDEX(_Rge_Data_3rd_CY,$B282,G$1)</f>
        <v>0</v>
      </c>
      <c r="H282" s="199" t="n">
        <f aca="false" t="array" ref="H282:H282">INDEX(_Rge_Data_3rd_CY,$B282,H$1)</f>
        <v>0</v>
      </c>
      <c r="I282" s="199" t="n">
        <f aca="false" t="array" ref="I282:I282">INDEX(_Rge_Data_3rd_CY,$B282,I$1)</f>
        <v>0</v>
      </c>
      <c r="J282" s="199" t="n">
        <f aca="false" t="array" ref="J282:J282">INDEX(_Rge_Data_3rd_CY,$B282,J$1)</f>
        <v>0</v>
      </c>
      <c r="K282" s="199" t="n">
        <f aca="false" t="array" ref="K282:K282">INDEX(_Rge_Data_3rd_CY,$B282,K$1)</f>
        <v>0</v>
      </c>
      <c r="L282" s="199" t="n">
        <f aca="false">INDEX(_Rge_Data_3rd_CY,$B282,L$1)</f>
        <v>0</v>
      </c>
      <c r="M282" s="199" t="n">
        <f aca="false" t="array" ref="M282:M282">INDEX(_Rge_Data_3rd_CY,$B282,M$1)</f>
        <v>0</v>
      </c>
      <c r="N282" s="199" t="n">
        <f aca="false" t="array" ref="N282:N282">INDEX(_Rge_Data_3rd_CY,$B282,N$1)</f>
        <v>0</v>
      </c>
      <c r="O282" s="199" t="n">
        <f aca="false">F282-N282</f>
        <v>0</v>
      </c>
      <c r="P282" s="200" t="n">
        <f aca="false">IFERROR(O282/F282,0)</f>
        <v>0</v>
      </c>
      <c r="Q282" s="211" t="str">
        <f aca="false">IF(AND(F282&lt;&gt;0,R282=0),"N","Y")</f>
        <v>Y</v>
      </c>
      <c r="R282" s="202" t="n">
        <f aca="false">INDEX(_Rge_Data_3rd_CY,$B282,R$1)</f>
        <v>0</v>
      </c>
      <c r="S282" s="202" t="n">
        <f aca="false" t="array" ref="S282:S282">INDEX(_Rge_Data_3rd_CY,$B282,S$1)</f>
        <v>0</v>
      </c>
      <c r="T282" s="202" t="n">
        <f aca="false" t="array" ref="T282:T282">INDEX(_Rge_Data_3rd_CY,$B282,T$1)</f>
        <v>0</v>
      </c>
      <c r="U282" s="202" t="n">
        <f aca="false" t="array" ref="U282:U282">INDEX(_Rge_Data_3rd_CY,$B282,U$1)</f>
        <v>0</v>
      </c>
      <c r="V282" s="202" t="n">
        <f aca="false" t="array" ref="V282:V282">INDEX(_Rge_Data_3rd_CY,$B282,V$1)</f>
        <v>0</v>
      </c>
      <c r="W282" s="202" t="n">
        <f aca="false" t="array" ref="W282:W282">INDEX(_Rge_Data_3rd_CY,$B282,W$1)</f>
        <v>0</v>
      </c>
      <c r="X282" s="202" t="n">
        <f aca="false">INDEX(_Rge_Data_3rd_CY,$B282,X$1)</f>
        <v>0</v>
      </c>
      <c r="Y282" s="202" t="n">
        <f aca="false" t="array" ref="Y282:Y282">INDEX(_Rge_Data_3rd_CY,$B282,Y$1)</f>
        <v>0</v>
      </c>
      <c r="Z282" s="202" t="n">
        <f aca="false" t="array" ref="Z282:Z282">INDEX(_Rge_Data_3rd_CY,$B282,Z$1)</f>
        <v>0</v>
      </c>
      <c r="AA282" s="202" t="n">
        <f aca="false">R282-Z282</f>
        <v>0</v>
      </c>
      <c r="AB282" s="203" t="n">
        <f aca="false">IFERROR(AA282/R282,)</f>
        <v>0</v>
      </c>
      <c r="AC282" s="212" t="n">
        <f aca="false">INDEX(_Rge_Data_3rd_CY,$B282,AC$1)</f>
        <v>0</v>
      </c>
      <c r="AD282" s="212" t="n">
        <f aca="false" t="array" ref="AD282:AD282">INDEX(_Rge_Data_3rd_CY,$B282,AD$1)</f>
        <v>0</v>
      </c>
      <c r="AE282" s="212" t="n">
        <f aca="false" t="array" ref="AE282:AE282">INDEX(_Rge_Data_3rd_CY,$B282,AE$1)</f>
        <v>0</v>
      </c>
      <c r="AF282" s="212" t="n">
        <f aca="false" t="array" ref="AF282:AF282">INDEX(_Rge_Data_3rd_CY,$B282,AF$1)</f>
        <v>0</v>
      </c>
      <c r="AG282" s="212" t="n">
        <f aca="false" t="array" ref="AG282:AG282">INDEX(_Rge_Data_3rd_CY,$B282,AG$1)</f>
        <v>0</v>
      </c>
      <c r="AH282" s="212" t="n">
        <f aca="false" t="array" ref="AH282:AH282">INDEX(_Rge_Data_3rd_CY,$B282,AH$1)</f>
        <v>0</v>
      </c>
      <c r="AI282" s="212" t="n">
        <f aca="false">INDEX(_Rge_Data_3rd_CY,$B282,AI$1)</f>
        <v>0</v>
      </c>
      <c r="AJ282" s="212" t="n">
        <f aca="false" t="array" ref="AJ282:AJ282">INDEX(_Rge_Data_3rd_CY,$B282,AJ$1)</f>
        <v>0</v>
      </c>
      <c r="AK282" s="212" t="n">
        <f aca="false" t="array" ref="AK282:AK282">INDEX(_Rge_Data_3rd_CY,$B282,AK$1)</f>
        <v>0</v>
      </c>
      <c r="AL282" s="212" t="n">
        <f aca="false">AK282+AN282+AO282</f>
        <v>0</v>
      </c>
      <c r="AM282" s="213" t="n">
        <f aca="false">IFERROR(AK282/Z282,0)</f>
        <v>0</v>
      </c>
      <c r="AN282" s="214" t="n">
        <f aca="false">IFERROR(IF(AND($E282="OPEN",$AA282&gt;0),$AA282*_SoP*$AM282,IF(AND($E282="CLOSED",$AA282&gt;0),$AA282*_SoL*$AM282,0)),0)</f>
        <v>0</v>
      </c>
      <c r="AO282" s="214" t="n">
        <f aca="false">IFERROR(IF($AA282&lt;0,$AA282*_SoL,0),0)</f>
        <v>0</v>
      </c>
      <c r="AP282" s="215" t="n">
        <f aca="false">AK282+AN282</f>
        <v>0</v>
      </c>
      <c r="AQ282" s="215" t="n">
        <f aca="false">AC282-AO282</f>
        <v>0</v>
      </c>
      <c r="AR282" s="215" t="n">
        <f aca="false">AP282-AQ282</f>
        <v>0</v>
      </c>
      <c r="AS282" s="215" t="n">
        <f aca="false">IF($AR282&gt;=0,$AR282,0)</f>
        <v>0</v>
      </c>
      <c r="AT282" s="215" t="n">
        <f aca="false">IF($AR282&lt;=0,-$AR282,0)</f>
        <v>-0</v>
      </c>
      <c r="AU282" s="214" t="n">
        <f aca="false">IF((R282-AC282)&lt;0,0,R282-AC282)</f>
        <v>0</v>
      </c>
      <c r="AV282" s="214" t="n">
        <f aca="false">IF(AM282&gt;1,0,R282-AM282*R282)</f>
        <v>0</v>
      </c>
      <c r="AW282" s="216"/>
    </row>
    <row r="283" customFormat="false" ht="24.75" hidden="false" customHeight="true" outlineLevel="0" collapsed="false">
      <c r="A283" s="166"/>
      <c r="B283" s="208" t="n">
        <f aca="false">B282+1</f>
        <v>276</v>
      </c>
      <c r="C283" s="166"/>
      <c r="D283" s="209" t="n">
        <f aca="false">INDEX(_Rge_Projectdata_3rd,$B283,MATCH("Project-ID",_Rge_Headline_Projectdata,0))</f>
        <v>0</v>
      </c>
      <c r="E283" s="210" t="str">
        <f aca="false" t="array" ref="E283:E283">INDEX(_Rge_Data_3rd_CY,$B283,E$1)</f>
        <v>Open</v>
      </c>
      <c r="F283" s="199" t="n">
        <f aca="false">INDEX(_Rge_Data_3rd_CY,$B283,F$1)</f>
        <v>0</v>
      </c>
      <c r="G283" s="199" t="n">
        <f aca="false" t="array" ref="G283:G283">INDEX(_Rge_Data_3rd_CY,$B283,G$1)</f>
        <v>0</v>
      </c>
      <c r="H283" s="199" t="n">
        <f aca="false" t="array" ref="H283:H283">INDEX(_Rge_Data_3rd_CY,$B283,H$1)</f>
        <v>0</v>
      </c>
      <c r="I283" s="199" t="n">
        <f aca="false" t="array" ref="I283:I283">INDEX(_Rge_Data_3rd_CY,$B283,I$1)</f>
        <v>0</v>
      </c>
      <c r="J283" s="199" t="n">
        <f aca="false" t="array" ref="J283:J283">INDEX(_Rge_Data_3rd_CY,$B283,J$1)</f>
        <v>0</v>
      </c>
      <c r="K283" s="199" t="n">
        <f aca="false" t="array" ref="K283:K283">INDEX(_Rge_Data_3rd_CY,$B283,K$1)</f>
        <v>0</v>
      </c>
      <c r="L283" s="199" t="n">
        <f aca="false">INDEX(_Rge_Data_3rd_CY,$B283,L$1)</f>
        <v>0</v>
      </c>
      <c r="M283" s="199" t="n">
        <f aca="false" t="array" ref="M283:M283">INDEX(_Rge_Data_3rd_CY,$B283,M$1)</f>
        <v>0</v>
      </c>
      <c r="N283" s="199" t="n">
        <f aca="false" t="array" ref="N283:N283">INDEX(_Rge_Data_3rd_CY,$B283,N$1)</f>
        <v>0</v>
      </c>
      <c r="O283" s="199" t="n">
        <f aca="false">F283-N283</f>
        <v>0</v>
      </c>
      <c r="P283" s="200" t="n">
        <f aca="false">IFERROR(O283/F283,0)</f>
        <v>0</v>
      </c>
      <c r="Q283" s="211" t="str">
        <f aca="false">IF(AND(F283&lt;&gt;0,R283=0),"N","Y")</f>
        <v>Y</v>
      </c>
      <c r="R283" s="202" t="n">
        <f aca="false">INDEX(_Rge_Data_3rd_CY,$B283,R$1)</f>
        <v>0</v>
      </c>
      <c r="S283" s="202" t="n">
        <f aca="false" t="array" ref="S283:S283">INDEX(_Rge_Data_3rd_CY,$B283,S$1)</f>
        <v>0</v>
      </c>
      <c r="T283" s="202" t="n">
        <f aca="false" t="array" ref="T283:T283">INDEX(_Rge_Data_3rd_CY,$B283,T$1)</f>
        <v>0</v>
      </c>
      <c r="U283" s="202" t="n">
        <f aca="false" t="array" ref="U283:U283">INDEX(_Rge_Data_3rd_CY,$B283,U$1)</f>
        <v>0</v>
      </c>
      <c r="V283" s="202" t="n">
        <f aca="false" t="array" ref="V283:V283">INDEX(_Rge_Data_3rd_CY,$B283,V$1)</f>
        <v>0</v>
      </c>
      <c r="W283" s="202" t="n">
        <f aca="false" t="array" ref="W283:W283">INDEX(_Rge_Data_3rd_CY,$B283,W$1)</f>
        <v>0</v>
      </c>
      <c r="X283" s="202" t="n">
        <f aca="false">INDEX(_Rge_Data_3rd_CY,$B283,X$1)</f>
        <v>0</v>
      </c>
      <c r="Y283" s="202" t="n">
        <f aca="false" t="array" ref="Y283:Y283">INDEX(_Rge_Data_3rd_CY,$B283,Y$1)</f>
        <v>0</v>
      </c>
      <c r="Z283" s="202" t="n">
        <f aca="false" t="array" ref="Z283:Z283">INDEX(_Rge_Data_3rd_CY,$B283,Z$1)</f>
        <v>0</v>
      </c>
      <c r="AA283" s="202" t="n">
        <f aca="false">R283-Z283</f>
        <v>0</v>
      </c>
      <c r="AB283" s="203" t="n">
        <f aca="false">IFERROR(AA283/R283,)</f>
        <v>0</v>
      </c>
      <c r="AC283" s="212" t="n">
        <f aca="false">INDEX(_Rge_Data_3rd_CY,$B283,AC$1)</f>
        <v>0</v>
      </c>
      <c r="AD283" s="212" t="n">
        <f aca="false" t="array" ref="AD283:AD283">INDEX(_Rge_Data_3rd_CY,$B283,AD$1)</f>
        <v>0</v>
      </c>
      <c r="AE283" s="212" t="n">
        <f aca="false" t="array" ref="AE283:AE283">INDEX(_Rge_Data_3rd_CY,$B283,AE$1)</f>
        <v>0</v>
      </c>
      <c r="AF283" s="212" t="n">
        <f aca="false" t="array" ref="AF283:AF283">INDEX(_Rge_Data_3rd_CY,$B283,AF$1)</f>
        <v>0</v>
      </c>
      <c r="AG283" s="212" t="n">
        <f aca="false" t="array" ref="AG283:AG283">INDEX(_Rge_Data_3rd_CY,$B283,AG$1)</f>
        <v>0</v>
      </c>
      <c r="AH283" s="212" t="n">
        <f aca="false" t="array" ref="AH283:AH283">INDEX(_Rge_Data_3rd_CY,$B283,AH$1)</f>
        <v>0</v>
      </c>
      <c r="AI283" s="212" t="n">
        <f aca="false">INDEX(_Rge_Data_3rd_CY,$B283,AI$1)</f>
        <v>0</v>
      </c>
      <c r="AJ283" s="212" t="n">
        <f aca="false" t="array" ref="AJ283:AJ283">INDEX(_Rge_Data_3rd_CY,$B283,AJ$1)</f>
        <v>0</v>
      </c>
      <c r="AK283" s="212" t="n">
        <f aca="false" t="array" ref="AK283:AK283">INDEX(_Rge_Data_3rd_CY,$B283,AK$1)</f>
        <v>0</v>
      </c>
      <c r="AL283" s="212" t="n">
        <f aca="false">AK283+AN283+AO283</f>
        <v>0</v>
      </c>
      <c r="AM283" s="213" t="n">
        <f aca="false">IFERROR(AK283/Z283,0)</f>
        <v>0</v>
      </c>
      <c r="AN283" s="214" t="n">
        <f aca="false">IFERROR(IF(AND($E283="OPEN",$AA283&gt;0),$AA283*_SoP*$AM283,IF(AND($E283="CLOSED",$AA283&gt;0),$AA283*_SoL*$AM283,0)),0)</f>
        <v>0</v>
      </c>
      <c r="AO283" s="214" t="n">
        <f aca="false">IFERROR(IF($AA283&lt;0,$AA283*_SoL,0),0)</f>
        <v>0</v>
      </c>
      <c r="AP283" s="215" t="n">
        <f aca="false">AK283+AN283</f>
        <v>0</v>
      </c>
      <c r="AQ283" s="215" t="n">
        <f aca="false">AC283-AO283</f>
        <v>0</v>
      </c>
      <c r="AR283" s="215" t="n">
        <f aca="false">AP283-AQ283</f>
        <v>0</v>
      </c>
      <c r="AS283" s="215" t="n">
        <f aca="false">IF($AR283&gt;=0,$AR283,0)</f>
        <v>0</v>
      </c>
      <c r="AT283" s="215" t="n">
        <f aca="false">IF($AR283&lt;=0,-$AR283,0)</f>
        <v>-0</v>
      </c>
      <c r="AU283" s="214" t="n">
        <f aca="false">IF((R283-AC283)&lt;0,0,R283-AC283)</f>
        <v>0</v>
      </c>
      <c r="AV283" s="214" t="n">
        <f aca="false">IF(AM283&gt;1,0,R283-AM283*R283)</f>
        <v>0</v>
      </c>
      <c r="AW283" s="216"/>
    </row>
    <row r="284" customFormat="false" ht="24.75" hidden="false" customHeight="true" outlineLevel="0" collapsed="false">
      <c r="A284" s="166"/>
      <c r="B284" s="208" t="n">
        <f aca="false">B283+1</f>
        <v>277</v>
      </c>
      <c r="C284" s="166"/>
      <c r="D284" s="209" t="n">
        <f aca="false">INDEX(_Rge_Projectdata_3rd,$B284,MATCH("Project-ID",_Rge_Headline_Projectdata,0))</f>
        <v>0</v>
      </c>
      <c r="E284" s="210" t="str">
        <f aca="false" t="array" ref="E284:E284">INDEX(_Rge_Data_3rd_CY,$B284,E$1)</f>
        <v>Open</v>
      </c>
      <c r="F284" s="199" t="n">
        <f aca="false">INDEX(_Rge_Data_3rd_CY,$B284,F$1)</f>
        <v>0</v>
      </c>
      <c r="G284" s="199" t="n">
        <f aca="false" t="array" ref="G284:G284">INDEX(_Rge_Data_3rd_CY,$B284,G$1)</f>
        <v>0</v>
      </c>
      <c r="H284" s="199" t="n">
        <f aca="false" t="array" ref="H284:H284">INDEX(_Rge_Data_3rd_CY,$B284,H$1)</f>
        <v>0</v>
      </c>
      <c r="I284" s="199" t="n">
        <f aca="false" t="array" ref="I284:I284">INDEX(_Rge_Data_3rd_CY,$B284,I$1)</f>
        <v>0</v>
      </c>
      <c r="J284" s="199" t="n">
        <f aca="false" t="array" ref="J284:J284">INDEX(_Rge_Data_3rd_CY,$B284,J$1)</f>
        <v>0</v>
      </c>
      <c r="K284" s="199" t="n">
        <f aca="false" t="array" ref="K284:K284">INDEX(_Rge_Data_3rd_CY,$B284,K$1)</f>
        <v>0</v>
      </c>
      <c r="L284" s="199" t="n">
        <f aca="false">INDEX(_Rge_Data_3rd_CY,$B284,L$1)</f>
        <v>0</v>
      </c>
      <c r="M284" s="199" t="n">
        <f aca="false" t="array" ref="M284:M284">INDEX(_Rge_Data_3rd_CY,$B284,M$1)</f>
        <v>0</v>
      </c>
      <c r="N284" s="199" t="n">
        <f aca="false" t="array" ref="N284:N284">INDEX(_Rge_Data_3rd_CY,$B284,N$1)</f>
        <v>0</v>
      </c>
      <c r="O284" s="199" t="n">
        <f aca="false">F284-N284</f>
        <v>0</v>
      </c>
      <c r="P284" s="200" t="n">
        <f aca="false">IFERROR(O284/F284,0)</f>
        <v>0</v>
      </c>
      <c r="Q284" s="211" t="str">
        <f aca="false">IF(AND(F284&lt;&gt;0,R284=0),"N","Y")</f>
        <v>Y</v>
      </c>
      <c r="R284" s="202" t="n">
        <f aca="false">INDEX(_Rge_Data_3rd_CY,$B284,R$1)</f>
        <v>0</v>
      </c>
      <c r="S284" s="202" t="n">
        <f aca="false" t="array" ref="S284:S284">INDEX(_Rge_Data_3rd_CY,$B284,S$1)</f>
        <v>0</v>
      </c>
      <c r="T284" s="202" t="n">
        <f aca="false" t="array" ref="T284:T284">INDEX(_Rge_Data_3rd_CY,$B284,T$1)</f>
        <v>0</v>
      </c>
      <c r="U284" s="202" t="n">
        <f aca="false" t="array" ref="U284:U284">INDEX(_Rge_Data_3rd_CY,$B284,U$1)</f>
        <v>0</v>
      </c>
      <c r="V284" s="202" t="n">
        <f aca="false" t="array" ref="V284:V284">INDEX(_Rge_Data_3rd_CY,$B284,V$1)</f>
        <v>0</v>
      </c>
      <c r="W284" s="202" t="n">
        <f aca="false" t="array" ref="W284:W284">INDEX(_Rge_Data_3rd_CY,$B284,W$1)</f>
        <v>0</v>
      </c>
      <c r="X284" s="202" t="n">
        <f aca="false">INDEX(_Rge_Data_3rd_CY,$B284,X$1)</f>
        <v>0</v>
      </c>
      <c r="Y284" s="202" t="n">
        <f aca="false" t="array" ref="Y284:Y284">INDEX(_Rge_Data_3rd_CY,$B284,Y$1)</f>
        <v>0</v>
      </c>
      <c r="Z284" s="202" t="n">
        <f aca="false" t="array" ref="Z284:Z284">INDEX(_Rge_Data_3rd_CY,$B284,Z$1)</f>
        <v>0</v>
      </c>
      <c r="AA284" s="202" t="n">
        <f aca="false">R284-Z284</f>
        <v>0</v>
      </c>
      <c r="AB284" s="203" t="n">
        <f aca="false">IFERROR(AA284/R284,)</f>
        <v>0</v>
      </c>
      <c r="AC284" s="212" t="n">
        <f aca="false">INDEX(_Rge_Data_3rd_CY,$B284,AC$1)</f>
        <v>0</v>
      </c>
      <c r="AD284" s="212" t="n">
        <f aca="false" t="array" ref="AD284:AD284">INDEX(_Rge_Data_3rd_CY,$B284,AD$1)</f>
        <v>0</v>
      </c>
      <c r="AE284" s="212" t="n">
        <f aca="false" t="array" ref="AE284:AE284">INDEX(_Rge_Data_3rd_CY,$B284,AE$1)</f>
        <v>0</v>
      </c>
      <c r="AF284" s="212" t="n">
        <f aca="false" t="array" ref="AF284:AF284">INDEX(_Rge_Data_3rd_CY,$B284,AF$1)</f>
        <v>0</v>
      </c>
      <c r="AG284" s="212" t="n">
        <f aca="false" t="array" ref="AG284:AG284">INDEX(_Rge_Data_3rd_CY,$B284,AG$1)</f>
        <v>0</v>
      </c>
      <c r="AH284" s="212" t="n">
        <f aca="false" t="array" ref="AH284:AH284">INDEX(_Rge_Data_3rd_CY,$B284,AH$1)</f>
        <v>0</v>
      </c>
      <c r="AI284" s="212" t="n">
        <f aca="false">INDEX(_Rge_Data_3rd_CY,$B284,AI$1)</f>
        <v>0</v>
      </c>
      <c r="AJ284" s="212" t="n">
        <f aca="false" t="array" ref="AJ284:AJ284">INDEX(_Rge_Data_3rd_CY,$B284,AJ$1)</f>
        <v>0</v>
      </c>
      <c r="AK284" s="212" t="n">
        <f aca="false" t="array" ref="AK284:AK284">INDEX(_Rge_Data_3rd_CY,$B284,AK$1)</f>
        <v>0</v>
      </c>
      <c r="AL284" s="212" t="n">
        <f aca="false">AK284+AN284+AO284</f>
        <v>0</v>
      </c>
      <c r="AM284" s="213" t="n">
        <f aca="false">IFERROR(AK284/Z284,0)</f>
        <v>0</v>
      </c>
      <c r="AN284" s="214" t="n">
        <f aca="false">IFERROR(IF(AND($E284="OPEN",$AA284&gt;0),$AA284*_SoP*$AM284,IF(AND($E284="CLOSED",$AA284&gt;0),$AA284*_SoL*$AM284,0)),0)</f>
        <v>0</v>
      </c>
      <c r="AO284" s="214" t="n">
        <f aca="false">IFERROR(IF($AA284&lt;0,$AA284*_SoL,0),0)</f>
        <v>0</v>
      </c>
      <c r="AP284" s="215" t="n">
        <f aca="false">AK284+AN284</f>
        <v>0</v>
      </c>
      <c r="AQ284" s="215" t="n">
        <f aca="false">AC284-AO284</f>
        <v>0</v>
      </c>
      <c r="AR284" s="215" t="n">
        <f aca="false">AP284-AQ284</f>
        <v>0</v>
      </c>
      <c r="AS284" s="215" t="n">
        <f aca="false">IF($AR284&gt;=0,$AR284,0)</f>
        <v>0</v>
      </c>
      <c r="AT284" s="215" t="n">
        <f aca="false">IF($AR284&lt;=0,-$AR284,0)</f>
        <v>-0</v>
      </c>
      <c r="AU284" s="214" t="n">
        <f aca="false">IF((R284-AC284)&lt;0,0,R284-AC284)</f>
        <v>0</v>
      </c>
      <c r="AV284" s="214" t="n">
        <f aca="false">IF(AM284&gt;1,0,R284-AM284*R284)</f>
        <v>0</v>
      </c>
      <c r="AW284" s="216"/>
    </row>
    <row r="285" customFormat="false" ht="24.75" hidden="false" customHeight="true" outlineLevel="0" collapsed="false">
      <c r="A285" s="166"/>
      <c r="B285" s="208" t="n">
        <f aca="false">B284+1</f>
        <v>278</v>
      </c>
      <c r="C285" s="166"/>
      <c r="D285" s="209" t="n">
        <f aca="false">INDEX(_Rge_Projectdata_3rd,$B285,MATCH("Project-ID",_Rge_Headline_Projectdata,0))</f>
        <v>0</v>
      </c>
      <c r="E285" s="210" t="str">
        <f aca="false" t="array" ref="E285:E285">INDEX(_Rge_Data_3rd_CY,$B285,E$1)</f>
        <v>Open</v>
      </c>
      <c r="F285" s="199" t="n">
        <f aca="false">INDEX(_Rge_Data_3rd_CY,$B285,F$1)</f>
        <v>0</v>
      </c>
      <c r="G285" s="199" t="n">
        <f aca="false" t="array" ref="G285:G285">INDEX(_Rge_Data_3rd_CY,$B285,G$1)</f>
        <v>0</v>
      </c>
      <c r="H285" s="199" t="n">
        <f aca="false" t="array" ref="H285:H285">INDEX(_Rge_Data_3rd_CY,$B285,H$1)</f>
        <v>0</v>
      </c>
      <c r="I285" s="199" t="n">
        <f aca="false" t="array" ref="I285:I285">INDEX(_Rge_Data_3rd_CY,$B285,I$1)</f>
        <v>0</v>
      </c>
      <c r="J285" s="199" t="n">
        <f aca="false" t="array" ref="J285:J285">INDEX(_Rge_Data_3rd_CY,$B285,J$1)</f>
        <v>0</v>
      </c>
      <c r="K285" s="199" t="n">
        <f aca="false" t="array" ref="K285:K285">INDEX(_Rge_Data_3rd_CY,$B285,K$1)</f>
        <v>0</v>
      </c>
      <c r="L285" s="199" t="n">
        <f aca="false">INDEX(_Rge_Data_3rd_CY,$B285,L$1)</f>
        <v>0</v>
      </c>
      <c r="M285" s="199" t="n">
        <f aca="false" t="array" ref="M285:M285">INDEX(_Rge_Data_3rd_CY,$B285,M$1)</f>
        <v>0</v>
      </c>
      <c r="N285" s="199" t="n">
        <f aca="false" t="array" ref="N285:N285">INDEX(_Rge_Data_3rd_CY,$B285,N$1)</f>
        <v>0</v>
      </c>
      <c r="O285" s="199" t="n">
        <f aca="false">F285-N285</f>
        <v>0</v>
      </c>
      <c r="P285" s="200" t="n">
        <f aca="false">IFERROR(O285/F285,0)</f>
        <v>0</v>
      </c>
      <c r="Q285" s="211" t="str">
        <f aca="false">IF(AND(F285&lt;&gt;0,R285=0),"N","Y")</f>
        <v>Y</v>
      </c>
      <c r="R285" s="202" t="n">
        <f aca="false">INDEX(_Rge_Data_3rd_CY,$B285,R$1)</f>
        <v>0</v>
      </c>
      <c r="S285" s="202" t="n">
        <f aca="false" t="array" ref="S285:S285">INDEX(_Rge_Data_3rd_CY,$B285,S$1)</f>
        <v>0</v>
      </c>
      <c r="T285" s="202" t="n">
        <f aca="false" t="array" ref="T285:T285">INDEX(_Rge_Data_3rd_CY,$B285,T$1)</f>
        <v>0</v>
      </c>
      <c r="U285" s="202" t="n">
        <f aca="false" t="array" ref="U285:U285">INDEX(_Rge_Data_3rd_CY,$B285,U$1)</f>
        <v>0</v>
      </c>
      <c r="V285" s="202" t="n">
        <f aca="false" t="array" ref="V285:V285">INDEX(_Rge_Data_3rd_CY,$B285,V$1)</f>
        <v>0</v>
      </c>
      <c r="W285" s="202" t="n">
        <f aca="false" t="array" ref="W285:W285">INDEX(_Rge_Data_3rd_CY,$B285,W$1)</f>
        <v>0</v>
      </c>
      <c r="X285" s="202" t="n">
        <f aca="false">INDEX(_Rge_Data_3rd_CY,$B285,X$1)</f>
        <v>0</v>
      </c>
      <c r="Y285" s="202" t="n">
        <f aca="false" t="array" ref="Y285:Y285">INDEX(_Rge_Data_3rd_CY,$B285,Y$1)</f>
        <v>0</v>
      </c>
      <c r="Z285" s="202" t="n">
        <f aca="false" t="array" ref="Z285:Z285">INDEX(_Rge_Data_3rd_CY,$B285,Z$1)</f>
        <v>0</v>
      </c>
      <c r="AA285" s="202" t="n">
        <f aca="false">R285-Z285</f>
        <v>0</v>
      </c>
      <c r="AB285" s="203" t="n">
        <f aca="false">IFERROR(AA285/R285,)</f>
        <v>0</v>
      </c>
      <c r="AC285" s="212" t="n">
        <f aca="false">INDEX(_Rge_Data_3rd_CY,$B285,AC$1)</f>
        <v>0</v>
      </c>
      <c r="AD285" s="212" t="n">
        <f aca="false" t="array" ref="AD285:AD285">INDEX(_Rge_Data_3rd_CY,$B285,AD$1)</f>
        <v>0</v>
      </c>
      <c r="AE285" s="212" t="n">
        <f aca="false" t="array" ref="AE285:AE285">INDEX(_Rge_Data_3rd_CY,$B285,AE$1)</f>
        <v>0</v>
      </c>
      <c r="AF285" s="212" t="n">
        <f aca="false" t="array" ref="AF285:AF285">INDEX(_Rge_Data_3rd_CY,$B285,AF$1)</f>
        <v>0</v>
      </c>
      <c r="AG285" s="212" t="n">
        <f aca="false" t="array" ref="AG285:AG285">INDEX(_Rge_Data_3rd_CY,$B285,AG$1)</f>
        <v>0</v>
      </c>
      <c r="AH285" s="212" t="n">
        <f aca="false" t="array" ref="AH285:AH285">INDEX(_Rge_Data_3rd_CY,$B285,AH$1)</f>
        <v>0</v>
      </c>
      <c r="AI285" s="212" t="n">
        <f aca="false">INDEX(_Rge_Data_3rd_CY,$B285,AI$1)</f>
        <v>0</v>
      </c>
      <c r="AJ285" s="212" t="n">
        <f aca="false" t="array" ref="AJ285:AJ285">INDEX(_Rge_Data_3rd_CY,$B285,AJ$1)</f>
        <v>0</v>
      </c>
      <c r="AK285" s="212" t="n">
        <f aca="false" t="array" ref="AK285:AK285">INDEX(_Rge_Data_3rd_CY,$B285,AK$1)</f>
        <v>0</v>
      </c>
      <c r="AL285" s="212" t="n">
        <f aca="false">AK285+AN285+AO285</f>
        <v>0</v>
      </c>
      <c r="AM285" s="213" t="n">
        <f aca="false">IFERROR(AK285/Z285,0)</f>
        <v>0</v>
      </c>
      <c r="AN285" s="214" t="n">
        <f aca="false">IFERROR(IF(AND($E285="OPEN",$AA285&gt;0),$AA285*_SoP*$AM285,IF(AND($E285="CLOSED",$AA285&gt;0),$AA285*_SoL*$AM285,0)),0)</f>
        <v>0</v>
      </c>
      <c r="AO285" s="214" t="n">
        <f aca="false">IFERROR(IF($AA285&lt;0,$AA285*_SoL,0),0)</f>
        <v>0</v>
      </c>
      <c r="AP285" s="215" t="n">
        <f aca="false">AK285+AN285</f>
        <v>0</v>
      </c>
      <c r="AQ285" s="215" t="n">
        <f aca="false">AC285-AO285</f>
        <v>0</v>
      </c>
      <c r="AR285" s="215" t="n">
        <f aca="false">AP285-AQ285</f>
        <v>0</v>
      </c>
      <c r="AS285" s="215" t="n">
        <f aca="false">IF($AR285&gt;=0,$AR285,0)</f>
        <v>0</v>
      </c>
      <c r="AT285" s="215" t="n">
        <f aca="false">IF($AR285&lt;=0,-$AR285,0)</f>
        <v>-0</v>
      </c>
      <c r="AU285" s="214" t="n">
        <f aca="false">IF((R285-AC285)&lt;0,0,R285-AC285)</f>
        <v>0</v>
      </c>
      <c r="AV285" s="214" t="n">
        <f aca="false">IF(AM285&gt;1,0,R285-AM285*R285)</f>
        <v>0</v>
      </c>
      <c r="AW285" s="216"/>
    </row>
    <row r="286" customFormat="false" ht="24.75" hidden="false" customHeight="true" outlineLevel="0" collapsed="false">
      <c r="A286" s="166"/>
      <c r="B286" s="208" t="n">
        <f aca="false">B285+1</f>
        <v>279</v>
      </c>
      <c r="C286" s="166"/>
      <c r="D286" s="209" t="n">
        <f aca="false">INDEX(_Rge_Projectdata_3rd,$B286,MATCH("Project-ID",_Rge_Headline_Projectdata,0))</f>
        <v>0</v>
      </c>
      <c r="E286" s="210" t="str">
        <f aca="false" t="array" ref="E286:E286">INDEX(_Rge_Data_3rd_CY,$B286,E$1)</f>
        <v>Open</v>
      </c>
      <c r="F286" s="199" t="n">
        <f aca="false">INDEX(_Rge_Data_3rd_CY,$B286,F$1)</f>
        <v>0</v>
      </c>
      <c r="G286" s="199" t="n">
        <f aca="false" t="array" ref="G286:G286">INDEX(_Rge_Data_3rd_CY,$B286,G$1)</f>
        <v>0</v>
      </c>
      <c r="H286" s="199" t="n">
        <f aca="false" t="array" ref="H286:H286">INDEX(_Rge_Data_3rd_CY,$B286,H$1)</f>
        <v>0</v>
      </c>
      <c r="I286" s="199" t="n">
        <f aca="false" t="array" ref="I286:I286">INDEX(_Rge_Data_3rd_CY,$B286,I$1)</f>
        <v>0</v>
      </c>
      <c r="J286" s="199" t="n">
        <f aca="false" t="array" ref="J286:J286">INDEX(_Rge_Data_3rd_CY,$B286,J$1)</f>
        <v>0</v>
      </c>
      <c r="K286" s="199" t="n">
        <f aca="false" t="array" ref="K286:K286">INDEX(_Rge_Data_3rd_CY,$B286,K$1)</f>
        <v>0</v>
      </c>
      <c r="L286" s="199" t="n">
        <f aca="false">INDEX(_Rge_Data_3rd_CY,$B286,L$1)</f>
        <v>0</v>
      </c>
      <c r="M286" s="199" t="n">
        <f aca="false" t="array" ref="M286:M286">INDEX(_Rge_Data_3rd_CY,$B286,M$1)</f>
        <v>0</v>
      </c>
      <c r="N286" s="199" t="n">
        <f aca="false" t="array" ref="N286:N286">INDEX(_Rge_Data_3rd_CY,$B286,N$1)</f>
        <v>0</v>
      </c>
      <c r="O286" s="199" t="n">
        <f aca="false">F286-N286</f>
        <v>0</v>
      </c>
      <c r="P286" s="200" t="n">
        <f aca="false">IFERROR(O286/F286,0)</f>
        <v>0</v>
      </c>
      <c r="Q286" s="211" t="str">
        <f aca="false">IF(AND(F286&lt;&gt;0,R286=0),"N","Y")</f>
        <v>Y</v>
      </c>
      <c r="R286" s="202" t="n">
        <f aca="false">INDEX(_Rge_Data_3rd_CY,$B286,R$1)</f>
        <v>0</v>
      </c>
      <c r="S286" s="202" t="n">
        <f aca="false" t="array" ref="S286:S286">INDEX(_Rge_Data_3rd_CY,$B286,S$1)</f>
        <v>0</v>
      </c>
      <c r="T286" s="202" t="n">
        <f aca="false" t="array" ref="T286:T286">INDEX(_Rge_Data_3rd_CY,$B286,T$1)</f>
        <v>0</v>
      </c>
      <c r="U286" s="202" t="n">
        <f aca="false" t="array" ref="U286:U286">INDEX(_Rge_Data_3rd_CY,$B286,U$1)</f>
        <v>0</v>
      </c>
      <c r="V286" s="202" t="n">
        <f aca="false" t="array" ref="V286:V286">INDEX(_Rge_Data_3rd_CY,$B286,V$1)</f>
        <v>0</v>
      </c>
      <c r="W286" s="202" t="n">
        <f aca="false" t="array" ref="W286:W286">INDEX(_Rge_Data_3rd_CY,$B286,W$1)</f>
        <v>0</v>
      </c>
      <c r="X286" s="202" t="n">
        <f aca="false">INDEX(_Rge_Data_3rd_CY,$B286,X$1)</f>
        <v>0</v>
      </c>
      <c r="Y286" s="202" t="n">
        <f aca="false" t="array" ref="Y286:Y286">INDEX(_Rge_Data_3rd_CY,$B286,Y$1)</f>
        <v>0</v>
      </c>
      <c r="Z286" s="202" t="n">
        <f aca="false" t="array" ref="Z286:Z286">INDEX(_Rge_Data_3rd_CY,$B286,Z$1)</f>
        <v>0</v>
      </c>
      <c r="AA286" s="202" t="n">
        <f aca="false">R286-Z286</f>
        <v>0</v>
      </c>
      <c r="AB286" s="203" t="n">
        <f aca="false">IFERROR(AA286/R286,)</f>
        <v>0</v>
      </c>
      <c r="AC286" s="212" t="n">
        <f aca="false">INDEX(_Rge_Data_3rd_CY,$B286,AC$1)</f>
        <v>0</v>
      </c>
      <c r="AD286" s="212" t="n">
        <f aca="false" t="array" ref="AD286:AD286">INDEX(_Rge_Data_3rd_CY,$B286,AD$1)</f>
        <v>0</v>
      </c>
      <c r="AE286" s="212" t="n">
        <f aca="false" t="array" ref="AE286:AE286">INDEX(_Rge_Data_3rd_CY,$B286,AE$1)</f>
        <v>0</v>
      </c>
      <c r="AF286" s="212" t="n">
        <f aca="false" t="array" ref="AF286:AF286">INDEX(_Rge_Data_3rd_CY,$B286,AF$1)</f>
        <v>0</v>
      </c>
      <c r="AG286" s="212" t="n">
        <f aca="false" t="array" ref="AG286:AG286">INDEX(_Rge_Data_3rd_CY,$B286,AG$1)</f>
        <v>0</v>
      </c>
      <c r="AH286" s="212" t="n">
        <f aca="false" t="array" ref="AH286:AH286">INDEX(_Rge_Data_3rd_CY,$B286,AH$1)</f>
        <v>0</v>
      </c>
      <c r="AI286" s="212" t="n">
        <f aca="false">INDEX(_Rge_Data_3rd_CY,$B286,AI$1)</f>
        <v>0</v>
      </c>
      <c r="AJ286" s="212" t="n">
        <f aca="false" t="array" ref="AJ286:AJ286">INDEX(_Rge_Data_3rd_CY,$B286,AJ$1)</f>
        <v>0</v>
      </c>
      <c r="AK286" s="212" t="n">
        <f aca="false" t="array" ref="AK286:AK286">INDEX(_Rge_Data_3rd_CY,$B286,AK$1)</f>
        <v>0</v>
      </c>
      <c r="AL286" s="212" t="n">
        <f aca="false">AK286+AN286+AO286</f>
        <v>0</v>
      </c>
      <c r="AM286" s="213" t="n">
        <f aca="false">IFERROR(AK286/Z286,0)</f>
        <v>0</v>
      </c>
      <c r="AN286" s="214" t="n">
        <f aca="false">IFERROR(IF(AND($E286="OPEN",$AA286&gt;0),$AA286*_SoP*$AM286,IF(AND($E286="CLOSED",$AA286&gt;0),$AA286*_SoL*$AM286,0)),0)</f>
        <v>0</v>
      </c>
      <c r="AO286" s="214" t="n">
        <f aca="false">IFERROR(IF($AA286&lt;0,$AA286*_SoL,0),0)</f>
        <v>0</v>
      </c>
      <c r="AP286" s="215" t="n">
        <f aca="false">AK286+AN286</f>
        <v>0</v>
      </c>
      <c r="AQ286" s="215" t="n">
        <f aca="false">AC286-AO286</f>
        <v>0</v>
      </c>
      <c r="AR286" s="215" t="n">
        <f aca="false">AP286-AQ286</f>
        <v>0</v>
      </c>
      <c r="AS286" s="215" t="n">
        <f aca="false">IF($AR286&gt;=0,$AR286,0)</f>
        <v>0</v>
      </c>
      <c r="AT286" s="215" t="n">
        <f aca="false">IF($AR286&lt;=0,-$AR286,0)</f>
        <v>-0</v>
      </c>
      <c r="AU286" s="214" t="n">
        <f aca="false">IF((R286-AC286)&lt;0,0,R286-AC286)</f>
        <v>0</v>
      </c>
      <c r="AV286" s="214" t="n">
        <f aca="false">IF(AM286&gt;1,0,R286-AM286*R286)</f>
        <v>0</v>
      </c>
      <c r="AW286" s="216"/>
    </row>
    <row r="287" customFormat="false" ht="24.75" hidden="false" customHeight="true" outlineLevel="0" collapsed="false">
      <c r="A287" s="166"/>
      <c r="B287" s="208" t="n">
        <f aca="false">B286+1</f>
        <v>280</v>
      </c>
      <c r="C287" s="166"/>
      <c r="D287" s="209" t="n">
        <f aca="false">INDEX(_Rge_Projectdata_3rd,$B287,MATCH("Project-ID",_Rge_Headline_Projectdata,0))</f>
        <v>0</v>
      </c>
      <c r="E287" s="210" t="str">
        <f aca="false" t="array" ref="E287:E287">INDEX(_Rge_Data_3rd_CY,$B287,E$1)</f>
        <v>Open</v>
      </c>
      <c r="F287" s="199" t="n">
        <f aca="false">INDEX(_Rge_Data_3rd_CY,$B287,F$1)</f>
        <v>0</v>
      </c>
      <c r="G287" s="199" t="n">
        <f aca="false" t="array" ref="G287:G287">INDEX(_Rge_Data_3rd_CY,$B287,G$1)</f>
        <v>0</v>
      </c>
      <c r="H287" s="199" t="n">
        <f aca="false" t="array" ref="H287:H287">INDEX(_Rge_Data_3rd_CY,$B287,H$1)</f>
        <v>0</v>
      </c>
      <c r="I287" s="199" t="n">
        <f aca="false" t="array" ref="I287:I287">INDEX(_Rge_Data_3rd_CY,$B287,I$1)</f>
        <v>0</v>
      </c>
      <c r="J287" s="199" t="n">
        <f aca="false" t="array" ref="J287:J287">INDEX(_Rge_Data_3rd_CY,$B287,J$1)</f>
        <v>0</v>
      </c>
      <c r="K287" s="199" t="n">
        <f aca="false" t="array" ref="K287:K287">INDEX(_Rge_Data_3rd_CY,$B287,K$1)</f>
        <v>0</v>
      </c>
      <c r="L287" s="199" t="n">
        <f aca="false">INDEX(_Rge_Data_3rd_CY,$B287,L$1)</f>
        <v>0</v>
      </c>
      <c r="M287" s="199" t="n">
        <f aca="false" t="array" ref="M287:M287">INDEX(_Rge_Data_3rd_CY,$B287,M$1)</f>
        <v>0</v>
      </c>
      <c r="N287" s="199" t="n">
        <f aca="false" t="array" ref="N287:N287">INDEX(_Rge_Data_3rd_CY,$B287,N$1)</f>
        <v>0</v>
      </c>
      <c r="O287" s="199" t="n">
        <f aca="false">F287-N287</f>
        <v>0</v>
      </c>
      <c r="P287" s="200" t="n">
        <f aca="false">IFERROR(O287/F287,0)</f>
        <v>0</v>
      </c>
      <c r="Q287" s="211" t="str">
        <f aca="false">IF(AND(F287&lt;&gt;0,R287=0),"N","Y")</f>
        <v>Y</v>
      </c>
      <c r="R287" s="202" t="n">
        <f aca="false">INDEX(_Rge_Data_3rd_CY,$B287,R$1)</f>
        <v>0</v>
      </c>
      <c r="S287" s="202" t="n">
        <f aca="false" t="array" ref="S287:S287">INDEX(_Rge_Data_3rd_CY,$B287,S$1)</f>
        <v>0</v>
      </c>
      <c r="T287" s="202" t="n">
        <f aca="false" t="array" ref="T287:T287">INDEX(_Rge_Data_3rd_CY,$B287,T$1)</f>
        <v>0</v>
      </c>
      <c r="U287" s="202" t="n">
        <f aca="false" t="array" ref="U287:U287">INDEX(_Rge_Data_3rd_CY,$B287,U$1)</f>
        <v>0</v>
      </c>
      <c r="V287" s="202" t="n">
        <f aca="false" t="array" ref="V287:V287">INDEX(_Rge_Data_3rd_CY,$B287,V$1)</f>
        <v>0</v>
      </c>
      <c r="W287" s="202" t="n">
        <f aca="false" t="array" ref="W287:W287">INDEX(_Rge_Data_3rd_CY,$B287,W$1)</f>
        <v>0</v>
      </c>
      <c r="X287" s="202" t="n">
        <f aca="false">INDEX(_Rge_Data_3rd_CY,$B287,X$1)</f>
        <v>0</v>
      </c>
      <c r="Y287" s="202" t="n">
        <f aca="false" t="array" ref="Y287:Y287">INDEX(_Rge_Data_3rd_CY,$B287,Y$1)</f>
        <v>0</v>
      </c>
      <c r="Z287" s="202" t="n">
        <f aca="false" t="array" ref="Z287:Z287">INDEX(_Rge_Data_3rd_CY,$B287,Z$1)</f>
        <v>0</v>
      </c>
      <c r="AA287" s="202" t="n">
        <f aca="false">R287-Z287</f>
        <v>0</v>
      </c>
      <c r="AB287" s="203" t="n">
        <f aca="false">IFERROR(AA287/R287,)</f>
        <v>0</v>
      </c>
      <c r="AC287" s="212" t="n">
        <f aca="false">INDEX(_Rge_Data_3rd_CY,$B287,AC$1)</f>
        <v>0</v>
      </c>
      <c r="AD287" s="212" t="n">
        <f aca="false" t="array" ref="AD287:AD287">INDEX(_Rge_Data_3rd_CY,$B287,AD$1)</f>
        <v>0</v>
      </c>
      <c r="AE287" s="212" t="n">
        <f aca="false" t="array" ref="AE287:AE287">INDEX(_Rge_Data_3rd_CY,$B287,AE$1)</f>
        <v>0</v>
      </c>
      <c r="AF287" s="212" t="n">
        <f aca="false" t="array" ref="AF287:AF287">INDEX(_Rge_Data_3rd_CY,$B287,AF$1)</f>
        <v>0</v>
      </c>
      <c r="AG287" s="212" t="n">
        <f aca="false" t="array" ref="AG287:AG287">INDEX(_Rge_Data_3rd_CY,$B287,AG$1)</f>
        <v>0</v>
      </c>
      <c r="AH287" s="212" t="n">
        <f aca="false" t="array" ref="AH287:AH287">INDEX(_Rge_Data_3rd_CY,$B287,AH$1)</f>
        <v>0</v>
      </c>
      <c r="AI287" s="212" t="n">
        <f aca="false">INDEX(_Rge_Data_3rd_CY,$B287,AI$1)</f>
        <v>0</v>
      </c>
      <c r="AJ287" s="212" t="n">
        <f aca="false" t="array" ref="AJ287:AJ287">INDEX(_Rge_Data_3rd_CY,$B287,AJ$1)</f>
        <v>0</v>
      </c>
      <c r="AK287" s="212" t="n">
        <f aca="false" t="array" ref="AK287:AK287">INDEX(_Rge_Data_3rd_CY,$B287,AK$1)</f>
        <v>0</v>
      </c>
      <c r="AL287" s="212" t="n">
        <f aca="false">AK287+AN287+AO287</f>
        <v>0</v>
      </c>
      <c r="AM287" s="213" t="n">
        <f aca="false">IFERROR(AK287/Z287,0)</f>
        <v>0</v>
      </c>
      <c r="AN287" s="214" t="n">
        <f aca="false">IFERROR(IF(AND($E287="OPEN",$AA287&gt;0),$AA287*_SoP*$AM287,IF(AND($E287="CLOSED",$AA287&gt;0),$AA287*_SoL*$AM287,0)),0)</f>
        <v>0</v>
      </c>
      <c r="AO287" s="214" t="n">
        <f aca="false">IFERROR(IF($AA287&lt;0,$AA287*_SoL,0),0)</f>
        <v>0</v>
      </c>
      <c r="AP287" s="215" t="n">
        <f aca="false">AK287+AN287</f>
        <v>0</v>
      </c>
      <c r="AQ287" s="215" t="n">
        <f aca="false">AC287-AO287</f>
        <v>0</v>
      </c>
      <c r="AR287" s="215" t="n">
        <f aca="false">AP287-AQ287</f>
        <v>0</v>
      </c>
      <c r="AS287" s="215" t="n">
        <f aca="false">IF($AR287&gt;=0,$AR287,0)</f>
        <v>0</v>
      </c>
      <c r="AT287" s="215" t="n">
        <f aca="false">IF($AR287&lt;=0,-$AR287,0)</f>
        <v>-0</v>
      </c>
      <c r="AU287" s="214" t="n">
        <f aca="false">IF((R287-AC287)&lt;0,0,R287-AC287)</f>
        <v>0</v>
      </c>
      <c r="AV287" s="214" t="n">
        <f aca="false">IF(AM287&gt;1,0,R287-AM287*R287)</f>
        <v>0</v>
      </c>
      <c r="AW287" s="216"/>
    </row>
    <row r="288" customFormat="false" ht="24.75" hidden="false" customHeight="true" outlineLevel="0" collapsed="false">
      <c r="A288" s="166"/>
      <c r="B288" s="208" t="n">
        <f aca="false">B287+1</f>
        <v>281</v>
      </c>
      <c r="C288" s="166"/>
      <c r="D288" s="209" t="n">
        <f aca="false">INDEX(_Rge_Projectdata_3rd,$B288,MATCH("Project-ID",_Rge_Headline_Projectdata,0))</f>
        <v>0</v>
      </c>
      <c r="E288" s="210" t="str">
        <f aca="false" t="array" ref="E288:E288">INDEX(_Rge_Data_3rd_CY,$B288,E$1)</f>
        <v>Open</v>
      </c>
      <c r="F288" s="199" t="n">
        <f aca="false">INDEX(_Rge_Data_3rd_CY,$B288,F$1)</f>
        <v>0</v>
      </c>
      <c r="G288" s="199" t="n">
        <f aca="false" t="array" ref="G288:G288">INDEX(_Rge_Data_3rd_CY,$B288,G$1)</f>
        <v>0</v>
      </c>
      <c r="H288" s="199" t="n">
        <f aca="false" t="array" ref="H288:H288">INDEX(_Rge_Data_3rd_CY,$B288,H$1)</f>
        <v>0</v>
      </c>
      <c r="I288" s="199" t="n">
        <f aca="false" t="array" ref="I288:I288">INDEX(_Rge_Data_3rd_CY,$B288,I$1)</f>
        <v>0</v>
      </c>
      <c r="J288" s="199" t="n">
        <f aca="false" t="array" ref="J288:J288">INDEX(_Rge_Data_3rd_CY,$B288,J$1)</f>
        <v>0</v>
      </c>
      <c r="K288" s="199" t="n">
        <f aca="false" t="array" ref="K288:K288">INDEX(_Rge_Data_3rd_CY,$B288,K$1)</f>
        <v>0</v>
      </c>
      <c r="L288" s="199" t="n">
        <f aca="false">INDEX(_Rge_Data_3rd_CY,$B288,L$1)</f>
        <v>0</v>
      </c>
      <c r="M288" s="199" t="n">
        <f aca="false" t="array" ref="M288:M288">INDEX(_Rge_Data_3rd_CY,$B288,M$1)</f>
        <v>0</v>
      </c>
      <c r="N288" s="199" t="n">
        <f aca="false" t="array" ref="N288:N288">INDEX(_Rge_Data_3rd_CY,$B288,N$1)</f>
        <v>0</v>
      </c>
      <c r="O288" s="199" t="n">
        <f aca="false">F288-N288</f>
        <v>0</v>
      </c>
      <c r="P288" s="200" t="n">
        <f aca="false">IFERROR(O288/F288,0)</f>
        <v>0</v>
      </c>
      <c r="Q288" s="211" t="str">
        <f aca="false">IF(AND(F288&lt;&gt;0,R288=0),"N","Y")</f>
        <v>Y</v>
      </c>
      <c r="R288" s="202" t="n">
        <f aca="false">INDEX(_Rge_Data_3rd_CY,$B288,R$1)</f>
        <v>0</v>
      </c>
      <c r="S288" s="202" t="n">
        <f aca="false" t="array" ref="S288:S288">INDEX(_Rge_Data_3rd_CY,$B288,S$1)</f>
        <v>0</v>
      </c>
      <c r="T288" s="202" t="n">
        <f aca="false" t="array" ref="T288:T288">INDEX(_Rge_Data_3rd_CY,$B288,T$1)</f>
        <v>0</v>
      </c>
      <c r="U288" s="202" t="n">
        <f aca="false" t="array" ref="U288:U288">INDEX(_Rge_Data_3rd_CY,$B288,U$1)</f>
        <v>0</v>
      </c>
      <c r="V288" s="202" t="n">
        <f aca="false" t="array" ref="V288:V288">INDEX(_Rge_Data_3rd_CY,$B288,V$1)</f>
        <v>0</v>
      </c>
      <c r="W288" s="202" t="n">
        <f aca="false" t="array" ref="W288:W288">INDEX(_Rge_Data_3rd_CY,$B288,W$1)</f>
        <v>0</v>
      </c>
      <c r="X288" s="202" t="n">
        <f aca="false">INDEX(_Rge_Data_3rd_CY,$B288,X$1)</f>
        <v>0</v>
      </c>
      <c r="Y288" s="202" t="n">
        <f aca="false" t="array" ref="Y288:Y288">INDEX(_Rge_Data_3rd_CY,$B288,Y$1)</f>
        <v>0</v>
      </c>
      <c r="Z288" s="202" t="n">
        <f aca="false" t="array" ref="Z288:Z288">INDEX(_Rge_Data_3rd_CY,$B288,Z$1)</f>
        <v>0</v>
      </c>
      <c r="AA288" s="202" t="n">
        <f aca="false">R288-Z288</f>
        <v>0</v>
      </c>
      <c r="AB288" s="203" t="n">
        <f aca="false">IFERROR(AA288/R288,)</f>
        <v>0</v>
      </c>
      <c r="AC288" s="212" t="n">
        <f aca="false">INDEX(_Rge_Data_3rd_CY,$B288,AC$1)</f>
        <v>0</v>
      </c>
      <c r="AD288" s="212" t="n">
        <f aca="false" t="array" ref="AD288:AD288">INDEX(_Rge_Data_3rd_CY,$B288,AD$1)</f>
        <v>0</v>
      </c>
      <c r="AE288" s="212" t="n">
        <f aca="false" t="array" ref="AE288:AE288">INDEX(_Rge_Data_3rd_CY,$B288,AE$1)</f>
        <v>0</v>
      </c>
      <c r="AF288" s="212" t="n">
        <f aca="false" t="array" ref="AF288:AF288">INDEX(_Rge_Data_3rd_CY,$B288,AF$1)</f>
        <v>0</v>
      </c>
      <c r="AG288" s="212" t="n">
        <f aca="false" t="array" ref="AG288:AG288">INDEX(_Rge_Data_3rd_CY,$B288,AG$1)</f>
        <v>0</v>
      </c>
      <c r="AH288" s="212" t="n">
        <f aca="false" t="array" ref="AH288:AH288">INDEX(_Rge_Data_3rd_CY,$B288,AH$1)</f>
        <v>0</v>
      </c>
      <c r="AI288" s="212" t="n">
        <f aca="false">INDEX(_Rge_Data_3rd_CY,$B288,AI$1)</f>
        <v>0</v>
      </c>
      <c r="AJ288" s="212" t="n">
        <f aca="false" t="array" ref="AJ288:AJ288">INDEX(_Rge_Data_3rd_CY,$B288,AJ$1)</f>
        <v>0</v>
      </c>
      <c r="AK288" s="212" t="n">
        <f aca="false" t="array" ref="AK288:AK288">INDEX(_Rge_Data_3rd_CY,$B288,AK$1)</f>
        <v>0</v>
      </c>
      <c r="AL288" s="212" t="n">
        <f aca="false">AK288+AN288+AO288</f>
        <v>0</v>
      </c>
      <c r="AM288" s="213" t="n">
        <f aca="false">IFERROR(AK288/Z288,0)</f>
        <v>0</v>
      </c>
      <c r="AN288" s="214" t="n">
        <f aca="false">IFERROR(IF(AND($E288="OPEN",$AA288&gt;0),$AA288*_SoP*$AM288,IF(AND($E288="CLOSED",$AA288&gt;0),$AA288*_SoL*$AM288,0)),0)</f>
        <v>0</v>
      </c>
      <c r="AO288" s="214" t="n">
        <f aca="false">IFERROR(IF($AA288&lt;0,$AA288*_SoL,0),0)</f>
        <v>0</v>
      </c>
      <c r="AP288" s="215" t="n">
        <f aca="false">AK288+AN288</f>
        <v>0</v>
      </c>
      <c r="AQ288" s="215" t="n">
        <f aca="false">AC288-AO288</f>
        <v>0</v>
      </c>
      <c r="AR288" s="215" t="n">
        <f aca="false">AP288-AQ288</f>
        <v>0</v>
      </c>
      <c r="AS288" s="215" t="n">
        <f aca="false">IF($AR288&gt;=0,$AR288,0)</f>
        <v>0</v>
      </c>
      <c r="AT288" s="215" t="n">
        <f aca="false">IF($AR288&lt;=0,-$AR288,0)</f>
        <v>-0</v>
      </c>
      <c r="AU288" s="214" t="n">
        <f aca="false">IF((R288-AC288)&lt;0,0,R288-AC288)</f>
        <v>0</v>
      </c>
      <c r="AV288" s="214" t="n">
        <f aca="false">IF(AM288&gt;1,0,R288-AM288*R288)</f>
        <v>0</v>
      </c>
      <c r="AW288" s="216"/>
    </row>
    <row r="289" customFormat="false" ht="24.75" hidden="false" customHeight="true" outlineLevel="0" collapsed="false">
      <c r="A289" s="166"/>
      <c r="B289" s="208" t="n">
        <f aca="false">B288+1</f>
        <v>282</v>
      </c>
      <c r="C289" s="166"/>
      <c r="D289" s="209" t="n">
        <f aca="false">INDEX(_Rge_Projectdata_3rd,$B289,MATCH("Project-ID",_Rge_Headline_Projectdata,0))</f>
        <v>0</v>
      </c>
      <c r="E289" s="210" t="str">
        <f aca="false" t="array" ref="E289:E289">INDEX(_Rge_Data_3rd_CY,$B289,E$1)</f>
        <v>Open</v>
      </c>
      <c r="F289" s="199" t="n">
        <f aca="false">INDEX(_Rge_Data_3rd_CY,$B289,F$1)</f>
        <v>0</v>
      </c>
      <c r="G289" s="199" t="n">
        <f aca="false" t="array" ref="G289:G289">INDEX(_Rge_Data_3rd_CY,$B289,G$1)</f>
        <v>0</v>
      </c>
      <c r="H289" s="199" t="n">
        <f aca="false" t="array" ref="H289:H289">INDEX(_Rge_Data_3rd_CY,$B289,H$1)</f>
        <v>0</v>
      </c>
      <c r="I289" s="199" t="n">
        <f aca="false" t="array" ref="I289:I289">INDEX(_Rge_Data_3rd_CY,$B289,I$1)</f>
        <v>0</v>
      </c>
      <c r="J289" s="199" t="n">
        <f aca="false" t="array" ref="J289:J289">INDEX(_Rge_Data_3rd_CY,$B289,J$1)</f>
        <v>0</v>
      </c>
      <c r="K289" s="199" t="n">
        <f aca="false" t="array" ref="K289:K289">INDEX(_Rge_Data_3rd_CY,$B289,K$1)</f>
        <v>0</v>
      </c>
      <c r="L289" s="199" t="n">
        <f aca="false">INDEX(_Rge_Data_3rd_CY,$B289,L$1)</f>
        <v>0</v>
      </c>
      <c r="M289" s="199" t="n">
        <f aca="false" t="array" ref="M289:M289">INDEX(_Rge_Data_3rd_CY,$B289,M$1)</f>
        <v>0</v>
      </c>
      <c r="N289" s="199" t="n">
        <f aca="false" t="array" ref="N289:N289">INDEX(_Rge_Data_3rd_CY,$B289,N$1)</f>
        <v>0</v>
      </c>
      <c r="O289" s="199" t="n">
        <f aca="false">F289-N289</f>
        <v>0</v>
      </c>
      <c r="P289" s="200" t="n">
        <f aca="false">IFERROR(O289/F289,0)</f>
        <v>0</v>
      </c>
      <c r="Q289" s="211" t="str">
        <f aca="false">IF(AND(F289&lt;&gt;0,R289=0),"N","Y")</f>
        <v>Y</v>
      </c>
      <c r="R289" s="202" t="n">
        <f aca="false">INDEX(_Rge_Data_3rd_CY,$B289,R$1)</f>
        <v>0</v>
      </c>
      <c r="S289" s="202" t="n">
        <f aca="false" t="array" ref="S289:S289">INDEX(_Rge_Data_3rd_CY,$B289,S$1)</f>
        <v>0</v>
      </c>
      <c r="T289" s="202" t="n">
        <f aca="false" t="array" ref="T289:T289">INDEX(_Rge_Data_3rd_CY,$B289,T$1)</f>
        <v>0</v>
      </c>
      <c r="U289" s="202" t="n">
        <f aca="false" t="array" ref="U289:U289">INDEX(_Rge_Data_3rd_CY,$B289,U$1)</f>
        <v>0</v>
      </c>
      <c r="V289" s="202" t="n">
        <f aca="false" t="array" ref="V289:V289">INDEX(_Rge_Data_3rd_CY,$B289,V$1)</f>
        <v>0</v>
      </c>
      <c r="W289" s="202" t="n">
        <f aca="false" t="array" ref="W289:W289">INDEX(_Rge_Data_3rd_CY,$B289,W$1)</f>
        <v>0</v>
      </c>
      <c r="X289" s="202" t="n">
        <f aca="false">INDEX(_Rge_Data_3rd_CY,$B289,X$1)</f>
        <v>0</v>
      </c>
      <c r="Y289" s="202" t="n">
        <f aca="false" t="array" ref="Y289:Y289">INDEX(_Rge_Data_3rd_CY,$B289,Y$1)</f>
        <v>0</v>
      </c>
      <c r="Z289" s="202" t="n">
        <f aca="false" t="array" ref="Z289:Z289">INDEX(_Rge_Data_3rd_CY,$B289,Z$1)</f>
        <v>0</v>
      </c>
      <c r="AA289" s="202" t="n">
        <f aca="false">R289-Z289</f>
        <v>0</v>
      </c>
      <c r="AB289" s="203" t="n">
        <f aca="false">IFERROR(AA289/R289,)</f>
        <v>0</v>
      </c>
      <c r="AC289" s="212" t="n">
        <f aca="false">INDEX(_Rge_Data_3rd_CY,$B289,AC$1)</f>
        <v>0</v>
      </c>
      <c r="AD289" s="212" t="n">
        <f aca="false" t="array" ref="AD289:AD289">INDEX(_Rge_Data_3rd_CY,$B289,AD$1)</f>
        <v>0</v>
      </c>
      <c r="AE289" s="212" t="n">
        <f aca="false" t="array" ref="AE289:AE289">INDEX(_Rge_Data_3rd_CY,$B289,AE$1)</f>
        <v>0</v>
      </c>
      <c r="AF289" s="212" t="n">
        <f aca="false" t="array" ref="AF289:AF289">INDEX(_Rge_Data_3rd_CY,$B289,AF$1)</f>
        <v>0</v>
      </c>
      <c r="AG289" s="212" t="n">
        <f aca="false" t="array" ref="AG289:AG289">INDEX(_Rge_Data_3rd_CY,$B289,AG$1)</f>
        <v>0</v>
      </c>
      <c r="AH289" s="212" t="n">
        <f aca="false" t="array" ref="AH289:AH289">INDEX(_Rge_Data_3rd_CY,$B289,AH$1)</f>
        <v>0</v>
      </c>
      <c r="AI289" s="212" t="n">
        <f aca="false">INDEX(_Rge_Data_3rd_CY,$B289,AI$1)</f>
        <v>0</v>
      </c>
      <c r="AJ289" s="212" t="n">
        <f aca="false" t="array" ref="AJ289:AJ289">INDEX(_Rge_Data_3rd_CY,$B289,AJ$1)</f>
        <v>0</v>
      </c>
      <c r="AK289" s="212" t="n">
        <f aca="false" t="array" ref="AK289:AK289">INDEX(_Rge_Data_3rd_CY,$B289,AK$1)</f>
        <v>0</v>
      </c>
      <c r="AL289" s="212" t="n">
        <f aca="false">AK289+AN289+AO289</f>
        <v>0</v>
      </c>
      <c r="AM289" s="213" t="n">
        <f aca="false">IFERROR(AK289/Z289,0)</f>
        <v>0</v>
      </c>
      <c r="AN289" s="214" t="n">
        <f aca="false">IFERROR(IF(AND($E289="OPEN",$AA289&gt;0),$AA289*_SoP*$AM289,IF(AND($E289="CLOSED",$AA289&gt;0),$AA289*_SoL*$AM289,0)),0)</f>
        <v>0</v>
      </c>
      <c r="AO289" s="214" t="n">
        <f aca="false">IFERROR(IF($AA289&lt;0,$AA289*_SoL,0),0)</f>
        <v>0</v>
      </c>
      <c r="AP289" s="215" t="n">
        <f aca="false">AK289+AN289</f>
        <v>0</v>
      </c>
      <c r="AQ289" s="215" t="n">
        <f aca="false">AC289-AO289</f>
        <v>0</v>
      </c>
      <c r="AR289" s="215" t="n">
        <f aca="false">AP289-AQ289</f>
        <v>0</v>
      </c>
      <c r="AS289" s="215" t="n">
        <f aca="false">IF($AR289&gt;=0,$AR289,0)</f>
        <v>0</v>
      </c>
      <c r="AT289" s="215" t="n">
        <f aca="false">IF($AR289&lt;=0,-$AR289,0)</f>
        <v>-0</v>
      </c>
      <c r="AU289" s="214" t="n">
        <f aca="false">IF((R289-AC289)&lt;0,0,R289-AC289)</f>
        <v>0</v>
      </c>
      <c r="AV289" s="214" t="n">
        <f aca="false">IF(AM289&gt;1,0,R289-AM289*R289)</f>
        <v>0</v>
      </c>
      <c r="AW289" s="216"/>
    </row>
    <row r="290" customFormat="false" ht="24.75" hidden="false" customHeight="true" outlineLevel="0" collapsed="false">
      <c r="A290" s="166"/>
      <c r="B290" s="208" t="n">
        <f aca="false">B289+1</f>
        <v>283</v>
      </c>
      <c r="C290" s="166"/>
      <c r="D290" s="209" t="n">
        <f aca="false">INDEX(_Rge_Projectdata_3rd,$B290,MATCH("Project-ID",_Rge_Headline_Projectdata,0))</f>
        <v>0</v>
      </c>
      <c r="E290" s="210" t="str">
        <f aca="false" t="array" ref="E290:E290">INDEX(_Rge_Data_3rd_CY,$B290,E$1)</f>
        <v>Open</v>
      </c>
      <c r="F290" s="199" t="n">
        <f aca="false">INDEX(_Rge_Data_3rd_CY,$B290,F$1)</f>
        <v>0</v>
      </c>
      <c r="G290" s="199" t="n">
        <f aca="false" t="array" ref="G290:G290">INDEX(_Rge_Data_3rd_CY,$B290,G$1)</f>
        <v>0</v>
      </c>
      <c r="H290" s="199" t="n">
        <f aca="false" t="array" ref="H290:H290">INDEX(_Rge_Data_3rd_CY,$B290,H$1)</f>
        <v>0</v>
      </c>
      <c r="I290" s="199" t="n">
        <f aca="false" t="array" ref="I290:I290">INDEX(_Rge_Data_3rd_CY,$B290,I$1)</f>
        <v>0</v>
      </c>
      <c r="J290" s="199" t="n">
        <f aca="false" t="array" ref="J290:J290">INDEX(_Rge_Data_3rd_CY,$B290,J$1)</f>
        <v>0</v>
      </c>
      <c r="K290" s="199" t="n">
        <f aca="false" t="array" ref="K290:K290">INDEX(_Rge_Data_3rd_CY,$B290,K$1)</f>
        <v>0</v>
      </c>
      <c r="L290" s="199" t="n">
        <f aca="false">INDEX(_Rge_Data_3rd_CY,$B290,L$1)</f>
        <v>0</v>
      </c>
      <c r="M290" s="199" t="n">
        <f aca="false" t="array" ref="M290:M290">INDEX(_Rge_Data_3rd_CY,$B290,M$1)</f>
        <v>0</v>
      </c>
      <c r="N290" s="199" t="n">
        <f aca="false" t="array" ref="N290:N290">INDEX(_Rge_Data_3rd_CY,$B290,N$1)</f>
        <v>0</v>
      </c>
      <c r="O290" s="199" t="n">
        <f aca="false">F290-N290</f>
        <v>0</v>
      </c>
      <c r="P290" s="200" t="n">
        <f aca="false">IFERROR(O290/F290,0)</f>
        <v>0</v>
      </c>
      <c r="Q290" s="211" t="str">
        <f aca="false">IF(AND(F290&lt;&gt;0,R290=0),"N","Y")</f>
        <v>Y</v>
      </c>
      <c r="R290" s="202" t="n">
        <f aca="false">INDEX(_Rge_Data_3rd_CY,$B290,R$1)</f>
        <v>0</v>
      </c>
      <c r="S290" s="202" t="n">
        <f aca="false" t="array" ref="S290:S290">INDEX(_Rge_Data_3rd_CY,$B290,S$1)</f>
        <v>0</v>
      </c>
      <c r="T290" s="202" t="n">
        <f aca="false" t="array" ref="T290:T290">INDEX(_Rge_Data_3rd_CY,$B290,T$1)</f>
        <v>0</v>
      </c>
      <c r="U290" s="202" t="n">
        <f aca="false" t="array" ref="U290:U290">INDEX(_Rge_Data_3rd_CY,$B290,U$1)</f>
        <v>0</v>
      </c>
      <c r="V290" s="202" t="n">
        <f aca="false" t="array" ref="V290:V290">INDEX(_Rge_Data_3rd_CY,$B290,V$1)</f>
        <v>0</v>
      </c>
      <c r="W290" s="202" t="n">
        <f aca="false" t="array" ref="W290:W290">INDEX(_Rge_Data_3rd_CY,$B290,W$1)</f>
        <v>0</v>
      </c>
      <c r="X290" s="202" t="n">
        <f aca="false">INDEX(_Rge_Data_3rd_CY,$B290,X$1)</f>
        <v>0</v>
      </c>
      <c r="Y290" s="202" t="n">
        <f aca="false" t="array" ref="Y290:Y290">INDEX(_Rge_Data_3rd_CY,$B290,Y$1)</f>
        <v>0</v>
      </c>
      <c r="Z290" s="202" t="n">
        <f aca="false" t="array" ref="Z290:Z290">INDEX(_Rge_Data_3rd_CY,$B290,Z$1)</f>
        <v>0</v>
      </c>
      <c r="AA290" s="202" t="n">
        <f aca="false">R290-Z290</f>
        <v>0</v>
      </c>
      <c r="AB290" s="203" t="n">
        <f aca="false">IFERROR(AA290/R290,)</f>
        <v>0</v>
      </c>
      <c r="AC290" s="212" t="n">
        <f aca="false">INDEX(_Rge_Data_3rd_CY,$B290,AC$1)</f>
        <v>0</v>
      </c>
      <c r="AD290" s="212" t="n">
        <f aca="false" t="array" ref="AD290:AD290">INDEX(_Rge_Data_3rd_CY,$B290,AD$1)</f>
        <v>0</v>
      </c>
      <c r="AE290" s="212" t="n">
        <f aca="false" t="array" ref="AE290:AE290">INDEX(_Rge_Data_3rd_CY,$B290,AE$1)</f>
        <v>0</v>
      </c>
      <c r="AF290" s="212" t="n">
        <f aca="false" t="array" ref="AF290:AF290">INDEX(_Rge_Data_3rd_CY,$B290,AF$1)</f>
        <v>0</v>
      </c>
      <c r="AG290" s="212" t="n">
        <f aca="false" t="array" ref="AG290:AG290">INDEX(_Rge_Data_3rd_CY,$B290,AG$1)</f>
        <v>0</v>
      </c>
      <c r="AH290" s="212" t="n">
        <f aca="false" t="array" ref="AH290:AH290">INDEX(_Rge_Data_3rd_CY,$B290,AH$1)</f>
        <v>0</v>
      </c>
      <c r="AI290" s="212" t="n">
        <f aca="false">INDEX(_Rge_Data_3rd_CY,$B290,AI$1)</f>
        <v>0</v>
      </c>
      <c r="AJ290" s="212" t="n">
        <f aca="false" t="array" ref="AJ290:AJ290">INDEX(_Rge_Data_3rd_CY,$B290,AJ$1)</f>
        <v>0</v>
      </c>
      <c r="AK290" s="212" t="n">
        <f aca="false" t="array" ref="AK290:AK290">INDEX(_Rge_Data_3rd_CY,$B290,AK$1)</f>
        <v>0</v>
      </c>
      <c r="AL290" s="212" t="n">
        <f aca="false">AK290+AN290+AO290</f>
        <v>0</v>
      </c>
      <c r="AM290" s="213" t="n">
        <f aca="false">IFERROR(AK290/Z290,0)</f>
        <v>0</v>
      </c>
      <c r="AN290" s="214" t="n">
        <f aca="false">IFERROR(IF(AND($E290="OPEN",$AA290&gt;0),$AA290*_SoP*$AM290,IF(AND($E290="CLOSED",$AA290&gt;0),$AA290*_SoL*$AM290,0)),0)</f>
        <v>0</v>
      </c>
      <c r="AO290" s="214" t="n">
        <f aca="false">IFERROR(IF($AA290&lt;0,$AA290*_SoL,0),0)</f>
        <v>0</v>
      </c>
      <c r="AP290" s="215" t="n">
        <f aca="false">AK290+AN290</f>
        <v>0</v>
      </c>
      <c r="AQ290" s="215" t="n">
        <f aca="false">AC290-AO290</f>
        <v>0</v>
      </c>
      <c r="AR290" s="215" t="n">
        <f aca="false">AP290-AQ290</f>
        <v>0</v>
      </c>
      <c r="AS290" s="215" t="n">
        <f aca="false">IF($AR290&gt;=0,$AR290,0)</f>
        <v>0</v>
      </c>
      <c r="AT290" s="215" t="n">
        <f aca="false">IF($AR290&lt;=0,-$AR290,0)</f>
        <v>-0</v>
      </c>
      <c r="AU290" s="214" t="n">
        <f aca="false">IF((R290-AC290)&lt;0,0,R290-AC290)</f>
        <v>0</v>
      </c>
      <c r="AV290" s="214" t="n">
        <f aca="false">IF(AM290&gt;1,0,R290-AM290*R290)</f>
        <v>0</v>
      </c>
      <c r="AW290" s="216"/>
    </row>
    <row r="291" customFormat="false" ht="24.75" hidden="false" customHeight="true" outlineLevel="0" collapsed="false">
      <c r="A291" s="166"/>
      <c r="B291" s="208" t="n">
        <f aca="false">B290+1</f>
        <v>284</v>
      </c>
      <c r="C291" s="166"/>
      <c r="D291" s="209" t="n">
        <f aca="false">INDEX(_Rge_Projectdata_3rd,$B291,MATCH("Project-ID",_Rge_Headline_Projectdata,0))</f>
        <v>0</v>
      </c>
      <c r="E291" s="210" t="str">
        <f aca="false" t="array" ref="E291:E291">INDEX(_Rge_Data_3rd_CY,$B291,E$1)</f>
        <v>Open</v>
      </c>
      <c r="F291" s="199" t="n">
        <f aca="false">INDEX(_Rge_Data_3rd_CY,$B291,F$1)</f>
        <v>0</v>
      </c>
      <c r="G291" s="199" t="n">
        <f aca="false" t="array" ref="G291:G291">INDEX(_Rge_Data_3rd_CY,$B291,G$1)</f>
        <v>0</v>
      </c>
      <c r="H291" s="199" t="n">
        <f aca="false" t="array" ref="H291:H291">INDEX(_Rge_Data_3rd_CY,$B291,H$1)</f>
        <v>0</v>
      </c>
      <c r="I291" s="199" t="n">
        <f aca="false" t="array" ref="I291:I291">INDEX(_Rge_Data_3rd_CY,$B291,I$1)</f>
        <v>0</v>
      </c>
      <c r="J291" s="199" t="n">
        <f aca="false" t="array" ref="J291:J291">INDEX(_Rge_Data_3rd_CY,$B291,J$1)</f>
        <v>0</v>
      </c>
      <c r="K291" s="199" t="n">
        <f aca="false" t="array" ref="K291:K291">INDEX(_Rge_Data_3rd_CY,$B291,K$1)</f>
        <v>0</v>
      </c>
      <c r="L291" s="199" t="n">
        <f aca="false">INDEX(_Rge_Data_3rd_CY,$B291,L$1)</f>
        <v>0</v>
      </c>
      <c r="M291" s="199" t="n">
        <f aca="false" t="array" ref="M291:M291">INDEX(_Rge_Data_3rd_CY,$B291,M$1)</f>
        <v>0</v>
      </c>
      <c r="N291" s="199" t="n">
        <f aca="false" t="array" ref="N291:N291">INDEX(_Rge_Data_3rd_CY,$B291,N$1)</f>
        <v>0</v>
      </c>
      <c r="O291" s="199" t="n">
        <f aca="false">F291-N291</f>
        <v>0</v>
      </c>
      <c r="P291" s="200" t="n">
        <f aca="false">IFERROR(O291/F291,0)</f>
        <v>0</v>
      </c>
      <c r="Q291" s="211" t="str">
        <f aca="false">IF(AND(F291&lt;&gt;0,R291=0),"N","Y")</f>
        <v>Y</v>
      </c>
      <c r="R291" s="202" t="n">
        <f aca="false">INDEX(_Rge_Data_3rd_CY,$B291,R$1)</f>
        <v>0</v>
      </c>
      <c r="S291" s="202" t="n">
        <f aca="false" t="array" ref="S291:S291">INDEX(_Rge_Data_3rd_CY,$B291,S$1)</f>
        <v>0</v>
      </c>
      <c r="T291" s="202" t="n">
        <f aca="false" t="array" ref="T291:T291">INDEX(_Rge_Data_3rd_CY,$B291,T$1)</f>
        <v>0</v>
      </c>
      <c r="U291" s="202" t="n">
        <f aca="false" t="array" ref="U291:U291">INDEX(_Rge_Data_3rd_CY,$B291,U$1)</f>
        <v>0</v>
      </c>
      <c r="V291" s="202" t="n">
        <f aca="false" t="array" ref="V291:V291">INDEX(_Rge_Data_3rd_CY,$B291,V$1)</f>
        <v>0</v>
      </c>
      <c r="W291" s="202" t="n">
        <f aca="false" t="array" ref="W291:W291">INDEX(_Rge_Data_3rd_CY,$B291,W$1)</f>
        <v>0</v>
      </c>
      <c r="X291" s="202" t="n">
        <f aca="false">INDEX(_Rge_Data_3rd_CY,$B291,X$1)</f>
        <v>0</v>
      </c>
      <c r="Y291" s="202" t="n">
        <f aca="false" t="array" ref="Y291:Y291">INDEX(_Rge_Data_3rd_CY,$B291,Y$1)</f>
        <v>0</v>
      </c>
      <c r="Z291" s="202" t="n">
        <f aca="false" t="array" ref="Z291:Z291">INDEX(_Rge_Data_3rd_CY,$B291,Z$1)</f>
        <v>0</v>
      </c>
      <c r="AA291" s="202" t="n">
        <f aca="false">R291-Z291</f>
        <v>0</v>
      </c>
      <c r="AB291" s="203" t="n">
        <f aca="false">IFERROR(AA291/R291,)</f>
        <v>0</v>
      </c>
      <c r="AC291" s="212" t="n">
        <f aca="false">INDEX(_Rge_Data_3rd_CY,$B291,AC$1)</f>
        <v>0</v>
      </c>
      <c r="AD291" s="212" t="n">
        <f aca="false" t="array" ref="AD291:AD291">INDEX(_Rge_Data_3rd_CY,$B291,AD$1)</f>
        <v>0</v>
      </c>
      <c r="AE291" s="212" t="n">
        <f aca="false" t="array" ref="AE291:AE291">INDEX(_Rge_Data_3rd_CY,$B291,AE$1)</f>
        <v>0</v>
      </c>
      <c r="AF291" s="212" t="n">
        <f aca="false" t="array" ref="AF291:AF291">INDEX(_Rge_Data_3rd_CY,$B291,AF$1)</f>
        <v>0</v>
      </c>
      <c r="AG291" s="212" t="n">
        <f aca="false" t="array" ref="AG291:AG291">INDEX(_Rge_Data_3rd_CY,$B291,AG$1)</f>
        <v>0</v>
      </c>
      <c r="AH291" s="212" t="n">
        <f aca="false" t="array" ref="AH291:AH291">INDEX(_Rge_Data_3rd_CY,$B291,AH$1)</f>
        <v>0</v>
      </c>
      <c r="AI291" s="212" t="n">
        <f aca="false">INDEX(_Rge_Data_3rd_CY,$B291,AI$1)</f>
        <v>0</v>
      </c>
      <c r="AJ291" s="212" t="n">
        <f aca="false" t="array" ref="AJ291:AJ291">INDEX(_Rge_Data_3rd_CY,$B291,AJ$1)</f>
        <v>0</v>
      </c>
      <c r="AK291" s="212" t="n">
        <f aca="false" t="array" ref="AK291:AK291">INDEX(_Rge_Data_3rd_CY,$B291,AK$1)</f>
        <v>0</v>
      </c>
      <c r="AL291" s="212" t="n">
        <f aca="false">AK291+AN291+AO291</f>
        <v>0</v>
      </c>
      <c r="AM291" s="213" t="n">
        <f aca="false">IFERROR(AK291/Z291,0)</f>
        <v>0</v>
      </c>
      <c r="AN291" s="214" t="n">
        <f aca="false">IFERROR(IF(AND($E291="OPEN",$AA291&gt;0),$AA291*_SoP*$AM291,IF(AND($E291="CLOSED",$AA291&gt;0),$AA291*_SoL*$AM291,0)),0)</f>
        <v>0</v>
      </c>
      <c r="AO291" s="214" t="n">
        <f aca="false">IFERROR(IF($AA291&lt;0,$AA291*_SoL,0),0)</f>
        <v>0</v>
      </c>
      <c r="AP291" s="215" t="n">
        <f aca="false">AK291+AN291</f>
        <v>0</v>
      </c>
      <c r="AQ291" s="215" t="n">
        <f aca="false">AC291-AO291</f>
        <v>0</v>
      </c>
      <c r="AR291" s="215" t="n">
        <f aca="false">AP291-AQ291</f>
        <v>0</v>
      </c>
      <c r="AS291" s="215" t="n">
        <f aca="false">IF($AR291&gt;=0,$AR291,0)</f>
        <v>0</v>
      </c>
      <c r="AT291" s="215" t="n">
        <f aca="false">IF($AR291&lt;=0,-$AR291,0)</f>
        <v>-0</v>
      </c>
      <c r="AU291" s="214" t="n">
        <f aca="false">IF((R291-AC291)&lt;0,0,R291-AC291)</f>
        <v>0</v>
      </c>
      <c r="AV291" s="214" t="n">
        <f aca="false">IF(AM291&gt;1,0,R291-AM291*R291)</f>
        <v>0</v>
      </c>
      <c r="AW291" s="216"/>
    </row>
    <row r="292" customFormat="false" ht="24.75" hidden="false" customHeight="true" outlineLevel="0" collapsed="false">
      <c r="A292" s="166"/>
      <c r="B292" s="208" t="n">
        <f aca="false">B291+1</f>
        <v>285</v>
      </c>
      <c r="C292" s="166"/>
      <c r="D292" s="209" t="n">
        <f aca="false">INDEX(_Rge_Projectdata_3rd,$B292,MATCH("Project-ID",_Rge_Headline_Projectdata,0))</f>
        <v>0</v>
      </c>
      <c r="E292" s="210" t="str">
        <f aca="false" t="array" ref="E292:E292">INDEX(_Rge_Data_3rd_CY,$B292,E$1)</f>
        <v>Open</v>
      </c>
      <c r="F292" s="199" t="n">
        <f aca="false">INDEX(_Rge_Data_3rd_CY,$B292,F$1)</f>
        <v>0</v>
      </c>
      <c r="G292" s="199" t="n">
        <f aca="false" t="array" ref="G292:G292">INDEX(_Rge_Data_3rd_CY,$B292,G$1)</f>
        <v>0</v>
      </c>
      <c r="H292" s="199" t="n">
        <f aca="false" t="array" ref="H292:H292">INDEX(_Rge_Data_3rd_CY,$B292,H$1)</f>
        <v>0</v>
      </c>
      <c r="I292" s="199" t="n">
        <f aca="false" t="array" ref="I292:I292">INDEX(_Rge_Data_3rd_CY,$B292,I$1)</f>
        <v>0</v>
      </c>
      <c r="J292" s="199" t="n">
        <f aca="false" t="array" ref="J292:J292">INDEX(_Rge_Data_3rd_CY,$B292,J$1)</f>
        <v>0</v>
      </c>
      <c r="K292" s="199" t="n">
        <f aca="false" t="array" ref="K292:K292">INDEX(_Rge_Data_3rd_CY,$B292,K$1)</f>
        <v>0</v>
      </c>
      <c r="L292" s="199" t="n">
        <f aca="false">INDEX(_Rge_Data_3rd_CY,$B292,L$1)</f>
        <v>0</v>
      </c>
      <c r="M292" s="199" t="n">
        <f aca="false" t="array" ref="M292:M292">INDEX(_Rge_Data_3rd_CY,$B292,M$1)</f>
        <v>0</v>
      </c>
      <c r="N292" s="199" t="n">
        <f aca="false" t="array" ref="N292:N292">INDEX(_Rge_Data_3rd_CY,$B292,N$1)</f>
        <v>0</v>
      </c>
      <c r="O292" s="199" t="n">
        <f aca="false">F292-N292</f>
        <v>0</v>
      </c>
      <c r="P292" s="200" t="n">
        <f aca="false">IFERROR(O292/F292,0)</f>
        <v>0</v>
      </c>
      <c r="Q292" s="211" t="str">
        <f aca="false">IF(AND(F292&lt;&gt;0,R292=0),"N","Y")</f>
        <v>Y</v>
      </c>
      <c r="R292" s="202" t="n">
        <f aca="false">INDEX(_Rge_Data_3rd_CY,$B292,R$1)</f>
        <v>0</v>
      </c>
      <c r="S292" s="202" t="n">
        <f aca="false" t="array" ref="S292:S292">INDEX(_Rge_Data_3rd_CY,$B292,S$1)</f>
        <v>0</v>
      </c>
      <c r="T292" s="202" t="n">
        <f aca="false" t="array" ref="T292:T292">INDEX(_Rge_Data_3rd_CY,$B292,T$1)</f>
        <v>0</v>
      </c>
      <c r="U292" s="202" t="n">
        <f aca="false" t="array" ref="U292:U292">INDEX(_Rge_Data_3rd_CY,$B292,U$1)</f>
        <v>0</v>
      </c>
      <c r="V292" s="202" t="n">
        <f aca="false" t="array" ref="V292:V292">INDEX(_Rge_Data_3rd_CY,$B292,V$1)</f>
        <v>0</v>
      </c>
      <c r="W292" s="202" t="n">
        <f aca="false" t="array" ref="W292:W292">INDEX(_Rge_Data_3rd_CY,$B292,W$1)</f>
        <v>0</v>
      </c>
      <c r="X292" s="202" t="n">
        <f aca="false">INDEX(_Rge_Data_3rd_CY,$B292,X$1)</f>
        <v>0</v>
      </c>
      <c r="Y292" s="202" t="n">
        <f aca="false" t="array" ref="Y292:Y292">INDEX(_Rge_Data_3rd_CY,$B292,Y$1)</f>
        <v>0</v>
      </c>
      <c r="Z292" s="202" t="n">
        <f aca="false" t="array" ref="Z292:Z292">INDEX(_Rge_Data_3rd_CY,$B292,Z$1)</f>
        <v>0</v>
      </c>
      <c r="AA292" s="202" t="n">
        <f aca="false">R292-Z292</f>
        <v>0</v>
      </c>
      <c r="AB292" s="203" t="n">
        <f aca="false">IFERROR(AA292/R292,)</f>
        <v>0</v>
      </c>
      <c r="AC292" s="212" t="n">
        <f aca="false">INDEX(_Rge_Data_3rd_CY,$B292,AC$1)</f>
        <v>0</v>
      </c>
      <c r="AD292" s="212" t="n">
        <f aca="false" t="array" ref="AD292:AD292">INDEX(_Rge_Data_3rd_CY,$B292,AD$1)</f>
        <v>0</v>
      </c>
      <c r="AE292" s="212" t="n">
        <f aca="false" t="array" ref="AE292:AE292">INDEX(_Rge_Data_3rd_CY,$B292,AE$1)</f>
        <v>0</v>
      </c>
      <c r="AF292" s="212" t="n">
        <f aca="false" t="array" ref="AF292:AF292">INDEX(_Rge_Data_3rd_CY,$B292,AF$1)</f>
        <v>0</v>
      </c>
      <c r="AG292" s="212" t="n">
        <f aca="false" t="array" ref="AG292:AG292">INDEX(_Rge_Data_3rd_CY,$B292,AG$1)</f>
        <v>0</v>
      </c>
      <c r="AH292" s="212" t="n">
        <f aca="false" t="array" ref="AH292:AH292">INDEX(_Rge_Data_3rd_CY,$B292,AH$1)</f>
        <v>0</v>
      </c>
      <c r="AI292" s="212" t="n">
        <f aca="false">INDEX(_Rge_Data_3rd_CY,$B292,AI$1)</f>
        <v>0</v>
      </c>
      <c r="AJ292" s="212" t="n">
        <f aca="false" t="array" ref="AJ292:AJ292">INDEX(_Rge_Data_3rd_CY,$B292,AJ$1)</f>
        <v>0</v>
      </c>
      <c r="AK292" s="212" t="n">
        <f aca="false" t="array" ref="AK292:AK292">INDEX(_Rge_Data_3rd_CY,$B292,AK$1)</f>
        <v>0</v>
      </c>
      <c r="AL292" s="212" t="n">
        <f aca="false">AK292+AN292+AO292</f>
        <v>0</v>
      </c>
      <c r="AM292" s="213" t="n">
        <f aca="false">IFERROR(AK292/Z292,0)</f>
        <v>0</v>
      </c>
      <c r="AN292" s="214" t="n">
        <f aca="false">IFERROR(IF(AND($E292="OPEN",$AA292&gt;0),$AA292*_SoP*$AM292,IF(AND($E292="CLOSED",$AA292&gt;0),$AA292*_SoL*$AM292,0)),0)</f>
        <v>0</v>
      </c>
      <c r="AO292" s="214" t="n">
        <f aca="false">IFERROR(IF($AA292&lt;0,$AA292*_SoL,0),0)</f>
        <v>0</v>
      </c>
      <c r="AP292" s="215" t="n">
        <f aca="false">AK292+AN292</f>
        <v>0</v>
      </c>
      <c r="AQ292" s="215" t="n">
        <f aca="false">AC292-AO292</f>
        <v>0</v>
      </c>
      <c r="AR292" s="215" t="n">
        <f aca="false">AP292-AQ292</f>
        <v>0</v>
      </c>
      <c r="AS292" s="215" t="n">
        <f aca="false">IF($AR292&gt;=0,$AR292,0)</f>
        <v>0</v>
      </c>
      <c r="AT292" s="215" t="n">
        <f aca="false">IF($AR292&lt;=0,-$AR292,0)</f>
        <v>-0</v>
      </c>
      <c r="AU292" s="214" t="n">
        <f aca="false">IF((R292-AC292)&lt;0,0,R292-AC292)</f>
        <v>0</v>
      </c>
      <c r="AV292" s="214" t="n">
        <f aca="false">IF(AM292&gt;1,0,R292-AM292*R292)</f>
        <v>0</v>
      </c>
      <c r="AW292" s="216"/>
    </row>
    <row r="293" customFormat="false" ht="24.75" hidden="false" customHeight="true" outlineLevel="0" collapsed="false">
      <c r="A293" s="166"/>
      <c r="B293" s="208" t="n">
        <f aca="false">B292+1</f>
        <v>286</v>
      </c>
      <c r="C293" s="166"/>
      <c r="D293" s="209" t="n">
        <f aca="false">INDEX(_Rge_Projectdata_3rd,$B293,MATCH("Project-ID",_Rge_Headline_Projectdata,0))</f>
        <v>0</v>
      </c>
      <c r="E293" s="210" t="str">
        <f aca="false" t="array" ref="E293:E293">INDEX(_Rge_Data_3rd_CY,$B293,E$1)</f>
        <v>Open</v>
      </c>
      <c r="F293" s="199" t="n">
        <f aca="false">INDEX(_Rge_Data_3rd_CY,$B293,F$1)</f>
        <v>0</v>
      </c>
      <c r="G293" s="199" t="n">
        <f aca="false" t="array" ref="G293:G293">INDEX(_Rge_Data_3rd_CY,$B293,G$1)</f>
        <v>0</v>
      </c>
      <c r="H293" s="199" t="n">
        <f aca="false" t="array" ref="H293:H293">INDEX(_Rge_Data_3rd_CY,$B293,H$1)</f>
        <v>0</v>
      </c>
      <c r="I293" s="199" t="n">
        <f aca="false" t="array" ref="I293:I293">INDEX(_Rge_Data_3rd_CY,$B293,I$1)</f>
        <v>0</v>
      </c>
      <c r="J293" s="199" t="n">
        <f aca="false" t="array" ref="J293:J293">INDEX(_Rge_Data_3rd_CY,$B293,J$1)</f>
        <v>0</v>
      </c>
      <c r="K293" s="199" t="n">
        <f aca="false" t="array" ref="K293:K293">INDEX(_Rge_Data_3rd_CY,$B293,K$1)</f>
        <v>0</v>
      </c>
      <c r="L293" s="199" t="n">
        <f aca="false">INDEX(_Rge_Data_3rd_CY,$B293,L$1)</f>
        <v>0</v>
      </c>
      <c r="M293" s="199" t="n">
        <f aca="false" t="array" ref="M293:M293">INDEX(_Rge_Data_3rd_CY,$B293,M$1)</f>
        <v>0</v>
      </c>
      <c r="N293" s="199" t="n">
        <f aca="false" t="array" ref="N293:N293">INDEX(_Rge_Data_3rd_CY,$B293,N$1)</f>
        <v>0</v>
      </c>
      <c r="O293" s="199" t="n">
        <f aca="false">F293-N293</f>
        <v>0</v>
      </c>
      <c r="P293" s="200" t="n">
        <f aca="false">IFERROR(O293/F293,0)</f>
        <v>0</v>
      </c>
      <c r="Q293" s="211" t="str">
        <f aca="false">IF(AND(F293&lt;&gt;0,R293=0),"N","Y")</f>
        <v>Y</v>
      </c>
      <c r="R293" s="202" t="n">
        <f aca="false">INDEX(_Rge_Data_3rd_CY,$B293,R$1)</f>
        <v>0</v>
      </c>
      <c r="S293" s="202" t="n">
        <f aca="false" t="array" ref="S293:S293">INDEX(_Rge_Data_3rd_CY,$B293,S$1)</f>
        <v>0</v>
      </c>
      <c r="T293" s="202" t="n">
        <f aca="false" t="array" ref="T293:T293">INDEX(_Rge_Data_3rd_CY,$B293,T$1)</f>
        <v>0</v>
      </c>
      <c r="U293" s="202" t="n">
        <f aca="false" t="array" ref="U293:U293">INDEX(_Rge_Data_3rd_CY,$B293,U$1)</f>
        <v>0</v>
      </c>
      <c r="V293" s="202" t="n">
        <f aca="false" t="array" ref="V293:V293">INDEX(_Rge_Data_3rd_CY,$B293,V$1)</f>
        <v>0</v>
      </c>
      <c r="W293" s="202" t="n">
        <f aca="false" t="array" ref="W293:W293">INDEX(_Rge_Data_3rd_CY,$B293,W$1)</f>
        <v>0</v>
      </c>
      <c r="X293" s="202" t="n">
        <f aca="false">INDEX(_Rge_Data_3rd_CY,$B293,X$1)</f>
        <v>0</v>
      </c>
      <c r="Y293" s="202" t="n">
        <f aca="false" t="array" ref="Y293:Y293">INDEX(_Rge_Data_3rd_CY,$B293,Y$1)</f>
        <v>0</v>
      </c>
      <c r="Z293" s="202" t="n">
        <f aca="false" t="array" ref="Z293:Z293">INDEX(_Rge_Data_3rd_CY,$B293,Z$1)</f>
        <v>0</v>
      </c>
      <c r="AA293" s="202" t="n">
        <f aca="false">R293-Z293</f>
        <v>0</v>
      </c>
      <c r="AB293" s="203" t="n">
        <f aca="false">IFERROR(AA293/R293,)</f>
        <v>0</v>
      </c>
      <c r="AC293" s="212" t="n">
        <f aca="false">INDEX(_Rge_Data_3rd_CY,$B293,AC$1)</f>
        <v>0</v>
      </c>
      <c r="AD293" s="212" t="n">
        <f aca="false" t="array" ref="AD293:AD293">INDEX(_Rge_Data_3rd_CY,$B293,AD$1)</f>
        <v>0</v>
      </c>
      <c r="AE293" s="212" t="n">
        <f aca="false" t="array" ref="AE293:AE293">INDEX(_Rge_Data_3rd_CY,$B293,AE$1)</f>
        <v>0</v>
      </c>
      <c r="AF293" s="212" t="n">
        <f aca="false" t="array" ref="AF293:AF293">INDEX(_Rge_Data_3rd_CY,$B293,AF$1)</f>
        <v>0</v>
      </c>
      <c r="AG293" s="212" t="n">
        <f aca="false" t="array" ref="AG293:AG293">INDEX(_Rge_Data_3rd_CY,$B293,AG$1)</f>
        <v>0</v>
      </c>
      <c r="AH293" s="212" t="n">
        <f aca="false" t="array" ref="AH293:AH293">INDEX(_Rge_Data_3rd_CY,$B293,AH$1)</f>
        <v>0</v>
      </c>
      <c r="AI293" s="212" t="n">
        <f aca="false">INDEX(_Rge_Data_3rd_CY,$B293,AI$1)</f>
        <v>0</v>
      </c>
      <c r="AJ293" s="212" t="n">
        <f aca="false" t="array" ref="AJ293:AJ293">INDEX(_Rge_Data_3rd_CY,$B293,AJ$1)</f>
        <v>0</v>
      </c>
      <c r="AK293" s="212" t="n">
        <f aca="false" t="array" ref="AK293:AK293">INDEX(_Rge_Data_3rd_CY,$B293,AK$1)</f>
        <v>0</v>
      </c>
      <c r="AL293" s="212" t="n">
        <f aca="false">AK293+AN293+AO293</f>
        <v>0</v>
      </c>
      <c r="AM293" s="213" t="n">
        <f aca="false">IFERROR(AK293/Z293,0)</f>
        <v>0</v>
      </c>
      <c r="AN293" s="214" t="n">
        <f aca="false">IFERROR(IF(AND($E293="OPEN",$AA293&gt;0),$AA293*_SoP*$AM293,IF(AND($E293="CLOSED",$AA293&gt;0),$AA293*_SoL*$AM293,0)),0)</f>
        <v>0</v>
      </c>
      <c r="AO293" s="214" t="n">
        <f aca="false">IFERROR(IF($AA293&lt;0,$AA293*_SoL,0),0)</f>
        <v>0</v>
      </c>
      <c r="AP293" s="215" t="n">
        <f aca="false">AK293+AN293</f>
        <v>0</v>
      </c>
      <c r="AQ293" s="215" t="n">
        <f aca="false">AC293-AO293</f>
        <v>0</v>
      </c>
      <c r="AR293" s="215" t="n">
        <f aca="false">AP293-AQ293</f>
        <v>0</v>
      </c>
      <c r="AS293" s="215" t="n">
        <f aca="false">IF($AR293&gt;=0,$AR293,0)</f>
        <v>0</v>
      </c>
      <c r="AT293" s="215" t="n">
        <f aca="false">IF($AR293&lt;=0,-$AR293,0)</f>
        <v>-0</v>
      </c>
      <c r="AU293" s="214" t="n">
        <f aca="false">IF((R293-AC293)&lt;0,0,R293-AC293)</f>
        <v>0</v>
      </c>
      <c r="AV293" s="214" t="n">
        <f aca="false">IF(AM293&gt;1,0,R293-AM293*R293)</f>
        <v>0</v>
      </c>
      <c r="AW293" s="216"/>
    </row>
    <row r="294" customFormat="false" ht="24.75" hidden="false" customHeight="true" outlineLevel="0" collapsed="false">
      <c r="A294" s="166"/>
      <c r="B294" s="208" t="n">
        <f aca="false">B293+1</f>
        <v>287</v>
      </c>
      <c r="C294" s="166"/>
      <c r="D294" s="209" t="n">
        <f aca="false">INDEX(_Rge_Projectdata_3rd,$B294,MATCH("Project-ID",_Rge_Headline_Projectdata,0))</f>
        <v>0</v>
      </c>
      <c r="E294" s="210" t="str">
        <f aca="false" t="array" ref="E294:E294">INDEX(_Rge_Data_3rd_CY,$B294,E$1)</f>
        <v>Open</v>
      </c>
      <c r="F294" s="199" t="n">
        <f aca="false">INDEX(_Rge_Data_3rd_CY,$B294,F$1)</f>
        <v>0</v>
      </c>
      <c r="G294" s="199" t="n">
        <f aca="false" t="array" ref="G294:G294">INDEX(_Rge_Data_3rd_CY,$B294,G$1)</f>
        <v>0</v>
      </c>
      <c r="H294" s="199" t="n">
        <f aca="false" t="array" ref="H294:H294">INDEX(_Rge_Data_3rd_CY,$B294,H$1)</f>
        <v>0</v>
      </c>
      <c r="I294" s="199" t="n">
        <f aca="false" t="array" ref="I294:I294">INDEX(_Rge_Data_3rd_CY,$B294,I$1)</f>
        <v>0</v>
      </c>
      <c r="J294" s="199" t="n">
        <f aca="false" t="array" ref="J294:J294">INDEX(_Rge_Data_3rd_CY,$B294,J$1)</f>
        <v>0</v>
      </c>
      <c r="K294" s="199" t="n">
        <f aca="false" t="array" ref="K294:K294">INDEX(_Rge_Data_3rd_CY,$B294,K$1)</f>
        <v>0</v>
      </c>
      <c r="L294" s="199" t="n">
        <f aca="false">INDEX(_Rge_Data_3rd_CY,$B294,L$1)</f>
        <v>0</v>
      </c>
      <c r="M294" s="199" t="n">
        <f aca="false" t="array" ref="M294:M294">INDEX(_Rge_Data_3rd_CY,$B294,M$1)</f>
        <v>0</v>
      </c>
      <c r="N294" s="199" t="n">
        <f aca="false" t="array" ref="N294:N294">INDEX(_Rge_Data_3rd_CY,$B294,N$1)</f>
        <v>0</v>
      </c>
      <c r="O294" s="199" t="n">
        <f aca="false">F294-N294</f>
        <v>0</v>
      </c>
      <c r="P294" s="200" t="n">
        <f aca="false">IFERROR(O294/F294,0)</f>
        <v>0</v>
      </c>
      <c r="Q294" s="211" t="str">
        <f aca="false">IF(AND(F294&lt;&gt;0,R294=0),"N","Y")</f>
        <v>Y</v>
      </c>
      <c r="R294" s="202" t="n">
        <f aca="false">INDEX(_Rge_Data_3rd_CY,$B294,R$1)</f>
        <v>0</v>
      </c>
      <c r="S294" s="202" t="n">
        <f aca="false" t="array" ref="S294:S294">INDEX(_Rge_Data_3rd_CY,$B294,S$1)</f>
        <v>0</v>
      </c>
      <c r="T294" s="202" t="n">
        <f aca="false" t="array" ref="T294:T294">INDEX(_Rge_Data_3rd_CY,$B294,T$1)</f>
        <v>0</v>
      </c>
      <c r="U294" s="202" t="n">
        <f aca="false" t="array" ref="U294:U294">INDEX(_Rge_Data_3rd_CY,$B294,U$1)</f>
        <v>0</v>
      </c>
      <c r="V294" s="202" t="n">
        <f aca="false" t="array" ref="V294:V294">INDEX(_Rge_Data_3rd_CY,$B294,V$1)</f>
        <v>0</v>
      </c>
      <c r="W294" s="202" t="n">
        <f aca="false" t="array" ref="W294:W294">INDEX(_Rge_Data_3rd_CY,$B294,W$1)</f>
        <v>0</v>
      </c>
      <c r="X294" s="202" t="n">
        <f aca="false">INDEX(_Rge_Data_3rd_CY,$B294,X$1)</f>
        <v>0</v>
      </c>
      <c r="Y294" s="202" t="n">
        <f aca="false" t="array" ref="Y294:Y294">INDEX(_Rge_Data_3rd_CY,$B294,Y$1)</f>
        <v>0</v>
      </c>
      <c r="Z294" s="202" t="n">
        <f aca="false" t="array" ref="Z294:Z294">INDEX(_Rge_Data_3rd_CY,$B294,Z$1)</f>
        <v>0</v>
      </c>
      <c r="AA294" s="202" t="n">
        <f aca="false">R294-Z294</f>
        <v>0</v>
      </c>
      <c r="AB294" s="203" t="n">
        <f aca="false">IFERROR(AA294/R294,)</f>
        <v>0</v>
      </c>
      <c r="AC294" s="212" t="n">
        <f aca="false">INDEX(_Rge_Data_3rd_CY,$B294,AC$1)</f>
        <v>0</v>
      </c>
      <c r="AD294" s="212" t="n">
        <f aca="false" t="array" ref="AD294:AD294">INDEX(_Rge_Data_3rd_CY,$B294,AD$1)</f>
        <v>0</v>
      </c>
      <c r="AE294" s="212" t="n">
        <f aca="false" t="array" ref="AE294:AE294">INDEX(_Rge_Data_3rd_CY,$B294,AE$1)</f>
        <v>0</v>
      </c>
      <c r="AF294" s="212" t="n">
        <f aca="false" t="array" ref="AF294:AF294">INDEX(_Rge_Data_3rd_CY,$B294,AF$1)</f>
        <v>0</v>
      </c>
      <c r="AG294" s="212" t="n">
        <f aca="false" t="array" ref="AG294:AG294">INDEX(_Rge_Data_3rd_CY,$B294,AG$1)</f>
        <v>0</v>
      </c>
      <c r="AH294" s="212" t="n">
        <f aca="false" t="array" ref="AH294:AH294">INDEX(_Rge_Data_3rd_CY,$B294,AH$1)</f>
        <v>0</v>
      </c>
      <c r="AI294" s="212" t="n">
        <f aca="false">INDEX(_Rge_Data_3rd_CY,$B294,AI$1)</f>
        <v>0</v>
      </c>
      <c r="AJ294" s="212" t="n">
        <f aca="false" t="array" ref="AJ294:AJ294">INDEX(_Rge_Data_3rd_CY,$B294,AJ$1)</f>
        <v>0</v>
      </c>
      <c r="AK294" s="212" t="n">
        <f aca="false" t="array" ref="AK294:AK294">INDEX(_Rge_Data_3rd_CY,$B294,AK$1)</f>
        <v>0</v>
      </c>
      <c r="AL294" s="212" t="n">
        <f aca="false">AK294+AN294+AO294</f>
        <v>0</v>
      </c>
      <c r="AM294" s="213" t="n">
        <f aca="false">IFERROR(AK294/Z294,0)</f>
        <v>0</v>
      </c>
      <c r="AN294" s="214" t="n">
        <f aca="false">IFERROR(IF(AND($E294="OPEN",$AA294&gt;0),$AA294*_SoP*$AM294,IF(AND($E294="CLOSED",$AA294&gt;0),$AA294*_SoL*$AM294,0)),0)</f>
        <v>0</v>
      </c>
      <c r="AO294" s="214" t="n">
        <f aca="false">IFERROR(IF($AA294&lt;0,$AA294*_SoL,0),0)</f>
        <v>0</v>
      </c>
      <c r="AP294" s="215" t="n">
        <f aca="false">AK294+AN294</f>
        <v>0</v>
      </c>
      <c r="AQ294" s="215" t="n">
        <f aca="false">AC294-AO294</f>
        <v>0</v>
      </c>
      <c r="AR294" s="215" t="n">
        <f aca="false">AP294-AQ294</f>
        <v>0</v>
      </c>
      <c r="AS294" s="215" t="n">
        <f aca="false">IF($AR294&gt;=0,$AR294,0)</f>
        <v>0</v>
      </c>
      <c r="AT294" s="215" t="n">
        <f aca="false">IF($AR294&lt;=0,-$AR294,0)</f>
        <v>-0</v>
      </c>
      <c r="AU294" s="214" t="n">
        <f aca="false">IF((R294-AC294)&lt;0,0,R294-AC294)</f>
        <v>0</v>
      </c>
      <c r="AV294" s="214" t="n">
        <f aca="false">IF(AM294&gt;1,0,R294-AM294*R294)</f>
        <v>0</v>
      </c>
      <c r="AW294" s="216"/>
    </row>
    <row r="295" customFormat="false" ht="24.75" hidden="false" customHeight="true" outlineLevel="0" collapsed="false">
      <c r="A295" s="166"/>
      <c r="B295" s="208" t="n">
        <f aca="false">B294+1</f>
        <v>288</v>
      </c>
      <c r="C295" s="166"/>
      <c r="D295" s="209" t="n">
        <f aca="false">INDEX(_Rge_Projectdata_3rd,$B295,MATCH("Project-ID",_Rge_Headline_Projectdata,0))</f>
        <v>0</v>
      </c>
      <c r="E295" s="210" t="str">
        <f aca="false" t="array" ref="E295:E295">INDEX(_Rge_Data_3rd_CY,$B295,E$1)</f>
        <v>Open</v>
      </c>
      <c r="F295" s="199" t="n">
        <f aca="false">INDEX(_Rge_Data_3rd_CY,$B295,F$1)</f>
        <v>0</v>
      </c>
      <c r="G295" s="199" t="n">
        <f aca="false" t="array" ref="G295:G295">INDEX(_Rge_Data_3rd_CY,$B295,G$1)</f>
        <v>0</v>
      </c>
      <c r="H295" s="199" t="n">
        <f aca="false" t="array" ref="H295:H295">INDEX(_Rge_Data_3rd_CY,$B295,H$1)</f>
        <v>0</v>
      </c>
      <c r="I295" s="199" t="n">
        <f aca="false" t="array" ref="I295:I295">INDEX(_Rge_Data_3rd_CY,$B295,I$1)</f>
        <v>0</v>
      </c>
      <c r="J295" s="199" t="n">
        <f aca="false" t="array" ref="J295:J295">INDEX(_Rge_Data_3rd_CY,$B295,J$1)</f>
        <v>0</v>
      </c>
      <c r="K295" s="199" t="n">
        <f aca="false" t="array" ref="K295:K295">INDEX(_Rge_Data_3rd_CY,$B295,K$1)</f>
        <v>0</v>
      </c>
      <c r="L295" s="199" t="n">
        <f aca="false">INDEX(_Rge_Data_3rd_CY,$B295,L$1)</f>
        <v>0</v>
      </c>
      <c r="M295" s="199" t="n">
        <f aca="false" t="array" ref="M295:M295">INDEX(_Rge_Data_3rd_CY,$B295,M$1)</f>
        <v>0</v>
      </c>
      <c r="N295" s="199" t="n">
        <f aca="false" t="array" ref="N295:N295">INDEX(_Rge_Data_3rd_CY,$B295,N$1)</f>
        <v>0</v>
      </c>
      <c r="O295" s="199" t="n">
        <f aca="false">F295-N295</f>
        <v>0</v>
      </c>
      <c r="P295" s="200" t="n">
        <f aca="false">IFERROR(O295/F295,0)</f>
        <v>0</v>
      </c>
      <c r="Q295" s="211" t="str">
        <f aca="false">IF(AND(F295&lt;&gt;0,R295=0),"N","Y")</f>
        <v>Y</v>
      </c>
      <c r="R295" s="202" t="n">
        <f aca="false">INDEX(_Rge_Data_3rd_CY,$B295,R$1)</f>
        <v>0</v>
      </c>
      <c r="S295" s="202" t="n">
        <f aca="false" t="array" ref="S295:S295">INDEX(_Rge_Data_3rd_CY,$B295,S$1)</f>
        <v>0</v>
      </c>
      <c r="T295" s="202" t="n">
        <f aca="false" t="array" ref="T295:T295">INDEX(_Rge_Data_3rd_CY,$B295,T$1)</f>
        <v>0</v>
      </c>
      <c r="U295" s="202" t="n">
        <f aca="false" t="array" ref="U295:U295">INDEX(_Rge_Data_3rd_CY,$B295,U$1)</f>
        <v>0</v>
      </c>
      <c r="V295" s="202" t="n">
        <f aca="false" t="array" ref="V295:V295">INDEX(_Rge_Data_3rd_CY,$B295,V$1)</f>
        <v>0</v>
      </c>
      <c r="W295" s="202" t="n">
        <f aca="false" t="array" ref="W295:W295">INDEX(_Rge_Data_3rd_CY,$B295,W$1)</f>
        <v>0</v>
      </c>
      <c r="X295" s="202" t="n">
        <f aca="false">INDEX(_Rge_Data_3rd_CY,$B295,X$1)</f>
        <v>0</v>
      </c>
      <c r="Y295" s="202" t="n">
        <f aca="false" t="array" ref="Y295:Y295">INDEX(_Rge_Data_3rd_CY,$B295,Y$1)</f>
        <v>0</v>
      </c>
      <c r="Z295" s="202" t="n">
        <f aca="false" t="array" ref="Z295:Z295">INDEX(_Rge_Data_3rd_CY,$B295,Z$1)</f>
        <v>0</v>
      </c>
      <c r="AA295" s="202" t="n">
        <f aca="false">R295-Z295</f>
        <v>0</v>
      </c>
      <c r="AB295" s="203" t="n">
        <f aca="false">IFERROR(AA295/R295,)</f>
        <v>0</v>
      </c>
      <c r="AC295" s="212" t="n">
        <f aca="false">INDEX(_Rge_Data_3rd_CY,$B295,AC$1)</f>
        <v>0</v>
      </c>
      <c r="AD295" s="212" t="n">
        <f aca="false" t="array" ref="AD295:AD295">INDEX(_Rge_Data_3rd_CY,$B295,AD$1)</f>
        <v>0</v>
      </c>
      <c r="AE295" s="212" t="n">
        <f aca="false" t="array" ref="AE295:AE295">INDEX(_Rge_Data_3rd_CY,$B295,AE$1)</f>
        <v>0</v>
      </c>
      <c r="AF295" s="212" t="n">
        <f aca="false" t="array" ref="AF295:AF295">INDEX(_Rge_Data_3rd_CY,$B295,AF$1)</f>
        <v>0</v>
      </c>
      <c r="AG295" s="212" t="n">
        <f aca="false" t="array" ref="AG295:AG295">INDEX(_Rge_Data_3rd_CY,$B295,AG$1)</f>
        <v>0</v>
      </c>
      <c r="AH295" s="212" t="n">
        <f aca="false" t="array" ref="AH295:AH295">INDEX(_Rge_Data_3rd_CY,$B295,AH$1)</f>
        <v>0</v>
      </c>
      <c r="AI295" s="212" t="n">
        <f aca="false">INDEX(_Rge_Data_3rd_CY,$B295,AI$1)</f>
        <v>0</v>
      </c>
      <c r="AJ295" s="212" t="n">
        <f aca="false" t="array" ref="AJ295:AJ295">INDEX(_Rge_Data_3rd_CY,$B295,AJ$1)</f>
        <v>0</v>
      </c>
      <c r="AK295" s="212" t="n">
        <f aca="false" t="array" ref="AK295:AK295">INDEX(_Rge_Data_3rd_CY,$B295,AK$1)</f>
        <v>0</v>
      </c>
      <c r="AL295" s="212" t="n">
        <f aca="false">AK295+AN295+AO295</f>
        <v>0</v>
      </c>
      <c r="AM295" s="213" t="n">
        <f aca="false">IFERROR(AK295/Z295,0)</f>
        <v>0</v>
      </c>
      <c r="AN295" s="214" t="n">
        <f aca="false">IFERROR(IF(AND($E295="OPEN",$AA295&gt;0),$AA295*_SoP*$AM295,IF(AND($E295="CLOSED",$AA295&gt;0),$AA295*_SoL*$AM295,0)),0)</f>
        <v>0</v>
      </c>
      <c r="AO295" s="214" t="n">
        <f aca="false">IFERROR(IF($AA295&lt;0,$AA295*_SoL,0),0)</f>
        <v>0</v>
      </c>
      <c r="AP295" s="215" t="n">
        <f aca="false">AK295+AN295</f>
        <v>0</v>
      </c>
      <c r="AQ295" s="215" t="n">
        <f aca="false">AC295-AO295</f>
        <v>0</v>
      </c>
      <c r="AR295" s="215" t="n">
        <f aca="false">AP295-AQ295</f>
        <v>0</v>
      </c>
      <c r="AS295" s="215" t="n">
        <f aca="false">IF($AR295&gt;=0,$AR295,0)</f>
        <v>0</v>
      </c>
      <c r="AT295" s="215" t="n">
        <f aca="false">IF($AR295&lt;=0,-$AR295,0)</f>
        <v>-0</v>
      </c>
      <c r="AU295" s="214" t="n">
        <f aca="false">IF((R295-AC295)&lt;0,0,R295-AC295)</f>
        <v>0</v>
      </c>
      <c r="AV295" s="214" t="n">
        <f aca="false">IF(AM295&gt;1,0,R295-AM295*R295)</f>
        <v>0</v>
      </c>
      <c r="AW295" s="216"/>
    </row>
    <row r="296" customFormat="false" ht="24.75" hidden="false" customHeight="true" outlineLevel="0" collapsed="false">
      <c r="A296" s="166"/>
      <c r="B296" s="208" t="n">
        <f aca="false">B295+1</f>
        <v>289</v>
      </c>
      <c r="C296" s="166"/>
      <c r="D296" s="209" t="n">
        <f aca="false">INDEX(_Rge_Projectdata_3rd,$B296,MATCH("Project-ID",_Rge_Headline_Projectdata,0))</f>
        <v>0</v>
      </c>
      <c r="E296" s="210" t="str">
        <f aca="false" t="array" ref="E296:E296">INDEX(_Rge_Data_3rd_CY,$B296,E$1)</f>
        <v>Open</v>
      </c>
      <c r="F296" s="199" t="n">
        <f aca="false">INDEX(_Rge_Data_3rd_CY,$B296,F$1)</f>
        <v>0</v>
      </c>
      <c r="G296" s="199" t="n">
        <f aca="false" t="array" ref="G296:G296">INDEX(_Rge_Data_3rd_CY,$B296,G$1)</f>
        <v>0</v>
      </c>
      <c r="H296" s="199" t="n">
        <f aca="false" t="array" ref="H296:H296">INDEX(_Rge_Data_3rd_CY,$B296,H$1)</f>
        <v>0</v>
      </c>
      <c r="I296" s="199" t="n">
        <f aca="false" t="array" ref="I296:I296">INDEX(_Rge_Data_3rd_CY,$B296,I$1)</f>
        <v>0</v>
      </c>
      <c r="J296" s="199" t="n">
        <f aca="false" t="array" ref="J296:J296">INDEX(_Rge_Data_3rd_CY,$B296,J$1)</f>
        <v>0</v>
      </c>
      <c r="K296" s="199" t="n">
        <f aca="false" t="array" ref="K296:K296">INDEX(_Rge_Data_3rd_CY,$B296,K$1)</f>
        <v>0</v>
      </c>
      <c r="L296" s="199" t="n">
        <f aca="false">INDEX(_Rge_Data_3rd_CY,$B296,L$1)</f>
        <v>0</v>
      </c>
      <c r="M296" s="199" t="n">
        <f aca="false" t="array" ref="M296:M296">INDEX(_Rge_Data_3rd_CY,$B296,M$1)</f>
        <v>0</v>
      </c>
      <c r="N296" s="199" t="n">
        <f aca="false" t="array" ref="N296:N296">INDEX(_Rge_Data_3rd_CY,$B296,N$1)</f>
        <v>0</v>
      </c>
      <c r="O296" s="199" t="n">
        <f aca="false">F296-N296</f>
        <v>0</v>
      </c>
      <c r="P296" s="200" t="n">
        <f aca="false">IFERROR(O296/F296,0)</f>
        <v>0</v>
      </c>
      <c r="Q296" s="211" t="str">
        <f aca="false">IF(AND(F296&lt;&gt;0,R296=0),"N","Y")</f>
        <v>Y</v>
      </c>
      <c r="R296" s="202" t="n">
        <f aca="false">INDEX(_Rge_Data_3rd_CY,$B296,R$1)</f>
        <v>0</v>
      </c>
      <c r="S296" s="202" t="n">
        <f aca="false" t="array" ref="S296:S296">INDEX(_Rge_Data_3rd_CY,$B296,S$1)</f>
        <v>0</v>
      </c>
      <c r="T296" s="202" t="n">
        <f aca="false" t="array" ref="T296:T296">INDEX(_Rge_Data_3rd_CY,$B296,T$1)</f>
        <v>0</v>
      </c>
      <c r="U296" s="202" t="n">
        <f aca="false" t="array" ref="U296:U296">INDEX(_Rge_Data_3rd_CY,$B296,U$1)</f>
        <v>0</v>
      </c>
      <c r="V296" s="202" t="n">
        <f aca="false" t="array" ref="V296:V296">INDEX(_Rge_Data_3rd_CY,$B296,V$1)</f>
        <v>0</v>
      </c>
      <c r="W296" s="202" t="n">
        <f aca="false" t="array" ref="W296:W296">INDEX(_Rge_Data_3rd_CY,$B296,W$1)</f>
        <v>0</v>
      </c>
      <c r="X296" s="202" t="n">
        <f aca="false">INDEX(_Rge_Data_3rd_CY,$B296,X$1)</f>
        <v>0</v>
      </c>
      <c r="Y296" s="202" t="n">
        <f aca="false" t="array" ref="Y296:Y296">INDEX(_Rge_Data_3rd_CY,$B296,Y$1)</f>
        <v>0</v>
      </c>
      <c r="Z296" s="202" t="n">
        <f aca="false" t="array" ref="Z296:Z296">INDEX(_Rge_Data_3rd_CY,$B296,Z$1)</f>
        <v>0</v>
      </c>
      <c r="AA296" s="202" t="n">
        <f aca="false">R296-Z296</f>
        <v>0</v>
      </c>
      <c r="AB296" s="203" t="n">
        <f aca="false">IFERROR(AA296/R296,)</f>
        <v>0</v>
      </c>
      <c r="AC296" s="212" t="n">
        <f aca="false">INDEX(_Rge_Data_3rd_CY,$B296,AC$1)</f>
        <v>0</v>
      </c>
      <c r="AD296" s="212" t="n">
        <f aca="false" t="array" ref="AD296:AD296">INDEX(_Rge_Data_3rd_CY,$B296,AD$1)</f>
        <v>0</v>
      </c>
      <c r="AE296" s="212" t="n">
        <f aca="false" t="array" ref="AE296:AE296">INDEX(_Rge_Data_3rd_CY,$B296,AE$1)</f>
        <v>0</v>
      </c>
      <c r="AF296" s="212" t="n">
        <f aca="false" t="array" ref="AF296:AF296">INDEX(_Rge_Data_3rd_CY,$B296,AF$1)</f>
        <v>0</v>
      </c>
      <c r="AG296" s="212" t="n">
        <f aca="false" t="array" ref="AG296:AG296">INDEX(_Rge_Data_3rd_CY,$B296,AG$1)</f>
        <v>0</v>
      </c>
      <c r="AH296" s="212" t="n">
        <f aca="false" t="array" ref="AH296:AH296">INDEX(_Rge_Data_3rd_CY,$B296,AH$1)</f>
        <v>0</v>
      </c>
      <c r="AI296" s="212" t="n">
        <f aca="false">INDEX(_Rge_Data_3rd_CY,$B296,AI$1)</f>
        <v>0</v>
      </c>
      <c r="AJ296" s="212" t="n">
        <f aca="false" t="array" ref="AJ296:AJ296">INDEX(_Rge_Data_3rd_CY,$B296,AJ$1)</f>
        <v>0</v>
      </c>
      <c r="AK296" s="212" t="n">
        <f aca="false" t="array" ref="AK296:AK296">INDEX(_Rge_Data_3rd_CY,$B296,AK$1)</f>
        <v>0</v>
      </c>
      <c r="AL296" s="212" t="n">
        <f aca="false">AK296+AN296+AO296</f>
        <v>0</v>
      </c>
      <c r="AM296" s="213" t="n">
        <f aca="false">IFERROR(AK296/Z296,0)</f>
        <v>0</v>
      </c>
      <c r="AN296" s="214" t="n">
        <f aca="false">IFERROR(IF(AND($E296="OPEN",$AA296&gt;0),$AA296*_SoP*$AM296,IF(AND($E296="CLOSED",$AA296&gt;0),$AA296*_SoL*$AM296,0)),0)</f>
        <v>0</v>
      </c>
      <c r="AO296" s="214" t="n">
        <f aca="false">IFERROR(IF($AA296&lt;0,$AA296*_SoL,0),0)</f>
        <v>0</v>
      </c>
      <c r="AP296" s="215" t="n">
        <f aca="false">AK296+AN296</f>
        <v>0</v>
      </c>
      <c r="AQ296" s="215" t="n">
        <f aca="false">AC296-AO296</f>
        <v>0</v>
      </c>
      <c r="AR296" s="215" t="n">
        <f aca="false">AP296-AQ296</f>
        <v>0</v>
      </c>
      <c r="AS296" s="215" t="n">
        <f aca="false">IF($AR296&gt;=0,$AR296,0)</f>
        <v>0</v>
      </c>
      <c r="AT296" s="215" t="n">
        <f aca="false">IF($AR296&lt;=0,-$AR296,0)</f>
        <v>-0</v>
      </c>
      <c r="AU296" s="214" t="n">
        <f aca="false">IF((R296-AC296)&lt;0,0,R296-AC296)</f>
        <v>0</v>
      </c>
      <c r="AV296" s="214" t="n">
        <f aca="false">IF(AM296&gt;1,0,R296-AM296*R296)</f>
        <v>0</v>
      </c>
      <c r="AW296" s="216"/>
    </row>
    <row r="297" customFormat="false" ht="24.75" hidden="false" customHeight="true" outlineLevel="0" collapsed="false">
      <c r="A297" s="166"/>
      <c r="B297" s="208" t="n">
        <f aca="false">B296+1</f>
        <v>290</v>
      </c>
      <c r="C297" s="166"/>
      <c r="D297" s="209" t="n">
        <f aca="false">INDEX(_Rge_Projectdata_3rd,$B297,MATCH("Project-ID",_Rge_Headline_Projectdata,0))</f>
        <v>0</v>
      </c>
      <c r="E297" s="210" t="str">
        <f aca="false" t="array" ref="E297:E297">INDEX(_Rge_Data_3rd_CY,$B297,E$1)</f>
        <v>Open</v>
      </c>
      <c r="F297" s="199" t="n">
        <f aca="false">INDEX(_Rge_Data_3rd_CY,$B297,F$1)</f>
        <v>0</v>
      </c>
      <c r="G297" s="199" t="n">
        <f aca="false" t="array" ref="G297:G297">INDEX(_Rge_Data_3rd_CY,$B297,G$1)</f>
        <v>0</v>
      </c>
      <c r="H297" s="199" t="n">
        <f aca="false" t="array" ref="H297:H297">INDEX(_Rge_Data_3rd_CY,$B297,H$1)</f>
        <v>0</v>
      </c>
      <c r="I297" s="199" t="n">
        <f aca="false" t="array" ref="I297:I297">INDEX(_Rge_Data_3rd_CY,$B297,I$1)</f>
        <v>0</v>
      </c>
      <c r="J297" s="199" t="n">
        <f aca="false" t="array" ref="J297:J297">INDEX(_Rge_Data_3rd_CY,$B297,J$1)</f>
        <v>0</v>
      </c>
      <c r="K297" s="199" t="n">
        <f aca="false" t="array" ref="K297:K297">INDEX(_Rge_Data_3rd_CY,$B297,K$1)</f>
        <v>0</v>
      </c>
      <c r="L297" s="199" t="n">
        <f aca="false">INDEX(_Rge_Data_3rd_CY,$B297,L$1)</f>
        <v>0</v>
      </c>
      <c r="M297" s="199" t="n">
        <f aca="false" t="array" ref="M297:M297">INDEX(_Rge_Data_3rd_CY,$B297,M$1)</f>
        <v>0</v>
      </c>
      <c r="N297" s="199" t="n">
        <f aca="false" t="array" ref="N297:N297">INDEX(_Rge_Data_3rd_CY,$B297,N$1)</f>
        <v>0</v>
      </c>
      <c r="O297" s="199" t="n">
        <f aca="false">F297-N297</f>
        <v>0</v>
      </c>
      <c r="P297" s="200" t="n">
        <f aca="false">IFERROR(O297/F297,0)</f>
        <v>0</v>
      </c>
      <c r="Q297" s="211" t="str">
        <f aca="false">IF(AND(F297&lt;&gt;0,R297=0),"N","Y")</f>
        <v>Y</v>
      </c>
      <c r="R297" s="202" t="n">
        <f aca="false">INDEX(_Rge_Data_3rd_CY,$B297,R$1)</f>
        <v>0</v>
      </c>
      <c r="S297" s="202" t="n">
        <f aca="false" t="array" ref="S297:S297">INDEX(_Rge_Data_3rd_CY,$B297,S$1)</f>
        <v>0</v>
      </c>
      <c r="T297" s="202" t="n">
        <f aca="false" t="array" ref="T297:T297">INDEX(_Rge_Data_3rd_CY,$B297,T$1)</f>
        <v>0</v>
      </c>
      <c r="U297" s="202" t="n">
        <f aca="false" t="array" ref="U297:U297">INDEX(_Rge_Data_3rd_CY,$B297,U$1)</f>
        <v>0</v>
      </c>
      <c r="V297" s="202" t="n">
        <f aca="false" t="array" ref="V297:V297">INDEX(_Rge_Data_3rd_CY,$B297,V$1)</f>
        <v>0</v>
      </c>
      <c r="W297" s="202" t="n">
        <f aca="false" t="array" ref="W297:W297">INDEX(_Rge_Data_3rd_CY,$B297,W$1)</f>
        <v>0</v>
      </c>
      <c r="X297" s="202" t="n">
        <f aca="false">INDEX(_Rge_Data_3rd_CY,$B297,X$1)</f>
        <v>0</v>
      </c>
      <c r="Y297" s="202" t="n">
        <f aca="false" t="array" ref="Y297:Y297">INDEX(_Rge_Data_3rd_CY,$B297,Y$1)</f>
        <v>0</v>
      </c>
      <c r="Z297" s="202" t="n">
        <f aca="false" t="array" ref="Z297:Z297">INDEX(_Rge_Data_3rd_CY,$B297,Z$1)</f>
        <v>0</v>
      </c>
      <c r="AA297" s="202" t="n">
        <f aca="false">R297-Z297</f>
        <v>0</v>
      </c>
      <c r="AB297" s="203" t="n">
        <f aca="false">IFERROR(AA297/R297,)</f>
        <v>0</v>
      </c>
      <c r="AC297" s="212" t="n">
        <f aca="false">INDEX(_Rge_Data_3rd_CY,$B297,AC$1)</f>
        <v>0</v>
      </c>
      <c r="AD297" s="212" t="n">
        <f aca="false" t="array" ref="AD297:AD297">INDEX(_Rge_Data_3rd_CY,$B297,AD$1)</f>
        <v>0</v>
      </c>
      <c r="AE297" s="212" t="n">
        <f aca="false" t="array" ref="AE297:AE297">INDEX(_Rge_Data_3rd_CY,$B297,AE$1)</f>
        <v>0</v>
      </c>
      <c r="AF297" s="212" t="n">
        <f aca="false" t="array" ref="AF297:AF297">INDEX(_Rge_Data_3rd_CY,$B297,AF$1)</f>
        <v>0</v>
      </c>
      <c r="AG297" s="212" t="n">
        <f aca="false" t="array" ref="AG297:AG297">INDEX(_Rge_Data_3rd_CY,$B297,AG$1)</f>
        <v>0</v>
      </c>
      <c r="AH297" s="212" t="n">
        <f aca="false" t="array" ref="AH297:AH297">INDEX(_Rge_Data_3rd_CY,$B297,AH$1)</f>
        <v>0</v>
      </c>
      <c r="AI297" s="212" t="n">
        <f aca="false">INDEX(_Rge_Data_3rd_CY,$B297,AI$1)</f>
        <v>0</v>
      </c>
      <c r="AJ297" s="212" t="n">
        <f aca="false" t="array" ref="AJ297:AJ297">INDEX(_Rge_Data_3rd_CY,$B297,AJ$1)</f>
        <v>0</v>
      </c>
      <c r="AK297" s="212" t="n">
        <f aca="false" t="array" ref="AK297:AK297">INDEX(_Rge_Data_3rd_CY,$B297,AK$1)</f>
        <v>0</v>
      </c>
      <c r="AL297" s="212" t="n">
        <f aca="false">AK297+AN297+AO297</f>
        <v>0</v>
      </c>
      <c r="AM297" s="213" t="n">
        <f aca="false">IFERROR(AK297/Z297,0)</f>
        <v>0</v>
      </c>
      <c r="AN297" s="214" t="n">
        <f aca="false">IFERROR(IF(AND($E297="OPEN",$AA297&gt;0),$AA297*_SoP*$AM297,IF(AND($E297="CLOSED",$AA297&gt;0),$AA297*_SoL*$AM297,0)),0)</f>
        <v>0</v>
      </c>
      <c r="AO297" s="214" t="n">
        <f aca="false">IFERROR(IF($AA297&lt;0,$AA297*_SoL,0),0)</f>
        <v>0</v>
      </c>
      <c r="AP297" s="215" t="n">
        <f aca="false">AK297+AN297</f>
        <v>0</v>
      </c>
      <c r="AQ297" s="215" t="n">
        <f aca="false">AC297-AO297</f>
        <v>0</v>
      </c>
      <c r="AR297" s="215" t="n">
        <f aca="false">AP297-AQ297</f>
        <v>0</v>
      </c>
      <c r="AS297" s="215" t="n">
        <f aca="false">IF($AR297&gt;=0,$AR297,0)</f>
        <v>0</v>
      </c>
      <c r="AT297" s="215" t="n">
        <f aca="false">IF($AR297&lt;=0,-$AR297,0)</f>
        <v>-0</v>
      </c>
      <c r="AU297" s="214" t="n">
        <f aca="false">IF((R297-AC297)&lt;0,0,R297-AC297)</f>
        <v>0</v>
      </c>
      <c r="AV297" s="214" t="n">
        <f aca="false">IF(AM297&gt;1,0,R297-AM297*R297)</f>
        <v>0</v>
      </c>
      <c r="AW297" s="216"/>
    </row>
    <row r="298" customFormat="false" ht="24.75" hidden="false" customHeight="true" outlineLevel="0" collapsed="false">
      <c r="A298" s="166"/>
      <c r="B298" s="208" t="n">
        <f aca="false">B297+1</f>
        <v>291</v>
      </c>
      <c r="C298" s="166"/>
      <c r="D298" s="209" t="n">
        <f aca="false">INDEX(_Rge_Projectdata_3rd,$B298,MATCH("Project-ID",_Rge_Headline_Projectdata,0))</f>
        <v>0</v>
      </c>
      <c r="E298" s="210" t="str">
        <f aca="false" t="array" ref="E298:E298">INDEX(_Rge_Data_3rd_CY,$B298,E$1)</f>
        <v>Open</v>
      </c>
      <c r="F298" s="199" t="n">
        <f aca="false">INDEX(_Rge_Data_3rd_CY,$B298,F$1)</f>
        <v>0</v>
      </c>
      <c r="G298" s="199" t="n">
        <f aca="false" t="array" ref="G298:G298">INDEX(_Rge_Data_3rd_CY,$B298,G$1)</f>
        <v>0</v>
      </c>
      <c r="H298" s="199" t="n">
        <f aca="false" t="array" ref="H298:H298">INDEX(_Rge_Data_3rd_CY,$B298,H$1)</f>
        <v>0</v>
      </c>
      <c r="I298" s="199" t="n">
        <f aca="false" t="array" ref="I298:I298">INDEX(_Rge_Data_3rd_CY,$B298,I$1)</f>
        <v>0</v>
      </c>
      <c r="J298" s="199" t="n">
        <f aca="false" t="array" ref="J298:J298">INDEX(_Rge_Data_3rd_CY,$B298,J$1)</f>
        <v>0</v>
      </c>
      <c r="K298" s="199" t="n">
        <f aca="false" t="array" ref="K298:K298">INDEX(_Rge_Data_3rd_CY,$B298,K$1)</f>
        <v>0</v>
      </c>
      <c r="L298" s="199" t="n">
        <f aca="false">INDEX(_Rge_Data_3rd_CY,$B298,L$1)</f>
        <v>0</v>
      </c>
      <c r="M298" s="199" t="n">
        <f aca="false" t="array" ref="M298:M298">INDEX(_Rge_Data_3rd_CY,$B298,M$1)</f>
        <v>0</v>
      </c>
      <c r="N298" s="199" t="n">
        <f aca="false" t="array" ref="N298:N298">INDEX(_Rge_Data_3rd_CY,$B298,N$1)</f>
        <v>0</v>
      </c>
      <c r="O298" s="199" t="n">
        <f aca="false">F298-N298</f>
        <v>0</v>
      </c>
      <c r="P298" s="200" t="n">
        <f aca="false">IFERROR(O298/F298,0)</f>
        <v>0</v>
      </c>
      <c r="Q298" s="211" t="str">
        <f aca="false">IF(AND(F298&lt;&gt;0,R298=0),"N","Y")</f>
        <v>Y</v>
      </c>
      <c r="R298" s="202" t="n">
        <f aca="false">INDEX(_Rge_Data_3rd_CY,$B298,R$1)</f>
        <v>0</v>
      </c>
      <c r="S298" s="202" t="n">
        <f aca="false" t="array" ref="S298:S298">INDEX(_Rge_Data_3rd_CY,$B298,S$1)</f>
        <v>0</v>
      </c>
      <c r="T298" s="202" t="n">
        <f aca="false" t="array" ref="T298:T298">INDEX(_Rge_Data_3rd_CY,$B298,T$1)</f>
        <v>0</v>
      </c>
      <c r="U298" s="202" t="n">
        <f aca="false" t="array" ref="U298:U298">INDEX(_Rge_Data_3rd_CY,$B298,U$1)</f>
        <v>0</v>
      </c>
      <c r="V298" s="202" t="n">
        <f aca="false" t="array" ref="V298:V298">INDEX(_Rge_Data_3rd_CY,$B298,V$1)</f>
        <v>0</v>
      </c>
      <c r="W298" s="202" t="n">
        <f aca="false" t="array" ref="W298:W298">INDEX(_Rge_Data_3rd_CY,$B298,W$1)</f>
        <v>0</v>
      </c>
      <c r="X298" s="202" t="n">
        <f aca="false">INDEX(_Rge_Data_3rd_CY,$B298,X$1)</f>
        <v>0</v>
      </c>
      <c r="Y298" s="202" t="n">
        <f aca="false" t="array" ref="Y298:Y298">INDEX(_Rge_Data_3rd_CY,$B298,Y$1)</f>
        <v>0</v>
      </c>
      <c r="Z298" s="202" t="n">
        <f aca="false" t="array" ref="Z298:Z298">INDEX(_Rge_Data_3rd_CY,$B298,Z$1)</f>
        <v>0</v>
      </c>
      <c r="AA298" s="202" t="n">
        <f aca="false">R298-Z298</f>
        <v>0</v>
      </c>
      <c r="AB298" s="203" t="n">
        <f aca="false">IFERROR(AA298/R298,)</f>
        <v>0</v>
      </c>
      <c r="AC298" s="212" t="n">
        <f aca="false">INDEX(_Rge_Data_3rd_CY,$B298,AC$1)</f>
        <v>0</v>
      </c>
      <c r="AD298" s="212" t="n">
        <f aca="false" t="array" ref="AD298:AD298">INDEX(_Rge_Data_3rd_CY,$B298,AD$1)</f>
        <v>0</v>
      </c>
      <c r="AE298" s="212" t="n">
        <f aca="false" t="array" ref="AE298:AE298">INDEX(_Rge_Data_3rd_CY,$B298,AE$1)</f>
        <v>0</v>
      </c>
      <c r="AF298" s="212" t="n">
        <f aca="false" t="array" ref="AF298:AF298">INDEX(_Rge_Data_3rd_CY,$B298,AF$1)</f>
        <v>0</v>
      </c>
      <c r="AG298" s="212" t="n">
        <f aca="false" t="array" ref="AG298:AG298">INDEX(_Rge_Data_3rd_CY,$B298,AG$1)</f>
        <v>0</v>
      </c>
      <c r="AH298" s="212" t="n">
        <f aca="false" t="array" ref="AH298:AH298">INDEX(_Rge_Data_3rd_CY,$B298,AH$1)</f>
        <v>0</v>
      </c>
      <c r="AI298" s="212" t="n">
        <f aca="false">INDEX(_Rge_Data_3rd_CY,$B298,AI$1)</f>
        <v>0</v>
      </c>
      <c r="AJ298" s="212" t="n">
        <f aca="false" t="array" ref="AJ298:AJ298">INDEX(_Rge_Data_3rd_CY,$B298,AJ$1)</f>
        <v>0</v>
      </c>
      <c r="AK298" s="212" t="n">
        <f aca="false" t="array" ref="AK298:AK298">INDEX(_Rge_Data_3rd_CY,$B298,AK$1)</f>
        <v>0</v>
      </c>
      <c r="AL298" s="212" t="n">
        <f aca="false">AK298+AN298+AO298</f>
        <v>0</v>
      </c>
      <c r="AM298" s="213" t="n">
        <f aca="false">IFERROR(AK298/Z298,0)</f>
        <v>0</v>
      </c>
      <c r="AN298" s="214" t="n">
        <f aca="false">IFERROR(IF(AND($E298="OPEN",$AA298&gt;0),$AA298*_SoP*$AM298,IF(AND($E298="CLOSED",$AA298&gt;0),$AA298*_SoL*$AM298,0)),0)</f>
        <v>0</v>
      </c>
      <c r="AO298" s="214" t="n">
        <f aca="false">IFERROR(IF($AA298&lt;0,$AA298*_SoL,0),0)</f>
        <v>0</v>
      </c>
      <c r="AP298" s="215" t="n">
        <f aca="false">AK298+AN298</f>
        <v>0</v>
      </c>
      <c r="AQ298" s="215" t="n">
        <f aca="false">AC298-AO298</f>
        <v>0</v>
      </c>
      <c r="AR298" s="215" t="n">
        <f aca="false">AP298-AQ298</f>
        <v>0</v>
      </c>
      <c r="AS298" s="215" t="n">
        <f aca="false">IF($AR298&gt;=0,$AR298,0)</f>
        <v>0</v>
      </c>
      <c r="AT298" s="215" t="n">
        <f aca="false">IF($AR298&lt;=0,-$AR298,0)</f>
        <v>-0</v>
      </c>
      <c r="AU298" s="214" t="n">
        <f aca="false">IF((R298-AC298)&lt;0,0,R298-AC298)</f>
        <v>0</v>
      </c>
      <c r="AV298" s="214" t="n">
        <f aca="false">IF(AM298&gt;1,0,R298-AM298*R298)</f>
        <v>0</v>
      </c>
      <c r="AW298" s="216"/>
    </row>
    <row r="299" customFormat="false" ht="24.75" hidden="false" customHeight="true" outlineLevel="0" collapsed="false">
      <c r="A299" s="166"/>
      <c r="B299" s="208" t="n">
        <f aca="false">B298+1</f>
        <v>292</v>
      </c>
      <c r="C299" s="166"/>
      <c r="D299" s="209" t="n">
        <f aca="false">INDEX(_Rge_Projectdata_3rd,$B299,MATCH("Project-ID",_Rge_Headline_Projectdata,0))</f>
        <v>0</v>
      </c>
      <c r="E299" s="210" t="str">
        <f aca="false" t="array" ref="E299:E299">INDEX(_Rge_Data_3rd_CY,$B299,E$1)</f>
        <v>Open</v>
      </c>
      <c r="F299" s="199" t="n">
        <f aca="false">INDEX(_Rge_Data_3rd_CY,$B299,F$1)</f>
        <v>0</v>
      </c>
      <c r="G299" s="199" t="n">
        <f aca="false" t="array" ref="G299:G299">INDEX(_Rge_Data_3rd_CY,$B299,G$1)</f>
        <v>0</v>
      </c>
      <c r="H299" s="199" t="n">
        <f aca="false" t="array" ref="H299:H299">INDEX(_Rge_Data_3rd_CY,$B299,H$1)</f>
        <v>0</v>
      </c>
      <c r="I299" s="199" t="n">
        <f aca="false" t="array" ref="I299:I299">INDEX(_Rge_Data_3rd_CY,$B299,I$1)</f>
        <v>0</v>
      </c>
      <c r="J299" s="199" t="n">
        <f aca="false" t="array" ref="J299:J299">INDEX(_Rge_Data_3rd_CY,$B299,J$1)</f>
        <v>0</v>
      </c>
      <c r="K299" s="199" t="n">
        <f aca="false" t="array" ref="K299:K299">INDEX(_Rge_Data_3rd_CY,$B299,K$1)</f>
        <v>0</v>
      </c>
      <c r="L299" s="199" t="n">
        <f aca="false">INDEX(_Rge_Data_3rd_CY,$B299,L$1)</f>
        <v>0</v>
      </c>
      <c r="M299" s="199" t="n">
        <f aca="false" t="array" ref="M299:M299">INDEX(_Rge_Data_3rd_CY,$B299,M$1)</f>
        <v>0</v>
      </c>
      <c r="N299" s="199" t="n">
        <f aca="false" t="array" ref="N299:N299">INDEX(_Rge_Data_3rd_CY,$B299,N$1)</f>
        <v>0</v>
      </c>
      <c r="O299" s="199" t="n">
        <f aca="false">F299-N299</f>
        <v>0</v>
      </c>
      <c r="P299" s="200" t="n">
        <f aca="false">IFERROR(O299/F299,0)</f>
        <v>0</v>
      </c>
      <c r="Q299" s="211" t="str">
        <f aca="false">IF(AND(F299&lt;&gt;0,R299=0),"N","Y")</f>
        <v>Y</v>
      </c>
      <c r="R299" s="202" t="n">
        <f aca="false">INDEX(_Rge_Data_3rd_CY,$B299,R$1)</f>
        <v>0</v>
      </c>
      <c r="S299" s="202" t="n">
        <f aca="false" t="array" ref="S299:S299">INDEX(_Rge_Data_3rd_CY,$B299,S$1)</f>
        <v>0</v>
      </c>
      <c r="T299" s="202" t="n">
        <f aca="false" t="array" ref="T299:T299">INDEX(_Rge_Data_3rd_CY,$B299,T$1)</f>
        <v>0</v>
      </c>
      <c r="U299" s="202" t="n">
        <f aca="false" t="array" ref="U299:U299">INDEX(_Rge_Data_3rd_CY,$B299,U$1)</f>
        <v>0</v>
      </c>
      <c r="V299" s="202" t="n">
        <f aca="false" t="array" ref="V299:V299">INDEX(_Rge_Data_3rd_CY,$B299,V$1)</f>
        <v>0</v>
      </c>
      <c r="W299" s="202" t="n">
        <f aca="false" t="array" ref="W299:W299">INDEX(_Rge_Data_3rd_CY,$B299,W$1)</f>
        <v>0</v>
      </c>
      <c r="X299" s="202" t="n">
        <f aca="false">INDEX(_Rge_Data_3rd_CY,$B299,X$1)</f>
        <v>0</v>
      </c>
      <c r="Y299" s="202" t="n">
        <f aca="false" t="array" ref="Y299:Y299">INDEX(_Rge_Data_3rd_CY,$B299,Y$1)</f>
        <v>0</v>
      </c>
      <c r="Z299" s="202" t="n">
        <f aca="false" t="array" ref="Z299:Z299">INDEX(_Rge_Data_3rd_CY,$B299,Z$1)</f>
        <v>0</v>
      </c>
      <c r="AA299" s="202" t="n">
        <f aca="false">R299-Z299</f>
        <v>0</v>
      </c>
      <c r="AB299" s="203" t="n">
        <f aca="false">IFERROR(AA299/R299,)</f>
        <v>0</v>
      </c>
      <c r="AC299" s="212" t="n">
        <f aca="false">INDEX(_Rge_Data_3rd_CY,$B299,AC$1)</f>
        <v>0</v>
      </c>
      <c r="AD299" s="212" t="n">
        <f aca="false" t="array" ref="AD299:AD299">INDEX(_Rge_Data_3rd_CY,$B299,AD$1)</f>
        <v>0</v>
      </c>
      <c r="AE299" s="212" t="n">
        <f aca="false" t="array" ref="AE299:AE299">INDEX(_Rge_Data_3rd_CY,$B299,AE$1)</f>
        <v>0</v>
      </c>
      <c r="AF299" s="212" t="n">
        <f aca="false" t="array" ref="AF299:AF299">INDEX(_Rge_Data_3rd_CY,$B299,AF$1)</f>
        <v>0</v>
      </c>
      <c r="AG299" s="212" t="n">
        <f aca="false" t="array" ref="AG299:AG299">INDEX(_Rge_Data_3rd_CY,$B299,AG$1)</f>
        <v>0</v>
      </c>
      <c r="AH299" s="212" t="n">
        <f aca="false" t="array" ref="AH299:AH299">INDEX(_Rge_Data_3rd_CY,$B299,AH$1)</f>
        <v>0</v>
      </c>
      <c r="AI299" s="212" t="n">
        <f aca="false">INDEX(_Rge_Data_3rd_CY,$B299,AI$1)</f>
        <v>0</v>
      </c>
      <c r="AJ299" s="212" t="n">
        <f aca="false" t="array" ref="AJ299:AJ299">INDEX(_Rge_Data_3rd_CY,$B299,AJ$1)</f>
        <v>0</v>
      </c>
      <c r="AK299" s="212" t="n">
        <f aca="false" t="array" ref="AK299:AK299">INDEX(_Rge_Data_3rd_CY,$B299,AK$1)</f>
        <v>0</v>
      </c>
      <c r="AL299" s="212" t="n">
        <f aca="false">AK299+AN299+AO299</f>
        <v>0</v>
      </c>
      <c r="AM299" s="213" t="n">
        <f aca="false">IFERROR(AK299/Z299,0)</f>
        <v>0</v>
      </c>
      <c r="AN299" s="214" t="n">
        <f aca="false">IFERROR(IF(AND($E299="OPEN",$AA299&gt;0),$AA299*_SoP*$AM299,IF(AND($E299="CLOSED",$AA299&gt;0),$AA299*_SoL*$AM299,0)),0)</f>
        <v>0</v>
      </c>
      <c r="AO299" s="214" t="n">
        <f aca="false">IFERROR(IF($AA299&lt;0,$AA299*_SoL,0),0)</f>
        <v>0</v>
      </c>
      <c r="AP299" s="215" t="n">
        <f aca="false">AK299+AN299</f>
        <v>0</v>
      </c>
      <c r="AQ299" s="215" t="n">
        <f aca="false">AC299-AO299</f>
        <v>0</v>
      </c>
      <c r="AR299" s="215" t="n">
        <f aca="false">AP299-AQ299</f>
        <v>0</v>
      </c>
      <c r="AS299" s="215" t="n">
        <f aca="false">IF($AR299&gt;=0,$AR299,0)</f>
        <v>0</v>
      </c>
      <c r="AT299" s="215" t="n">
        <f aca="false">IF($AR299&lt;=0,-$AR299,0)</f>
        <v>-0</v>
      </c>
      <c r="AU299" s="214" t="n">
        <f aca="false">IF((R299-AC299)&lt;0,0,R299-AC299)</f>
        <v>0</v>
      </c>
      <c r="AV299" s="214" t="n">
        <f aca="false">IF(AM299&gt;1,0,R299-AM299*R299)</f>
        <v>0</v>
      </c>
      <c r="AW299" s="216"/>
    </row>
    <row r="300" customFormat="false" ht="24.75" hidden="false" customHeight="true" outlineLevel="0" collapsed="false">
      <c r="A300" s="166"/>
      <c r="B300" s="208" t="n">
        <f aca="false">B299+1</f>
        <v>293</v>
      </c>
      <c r="C300" s="166"/>
      <c r="D300" s="209" t="n">
        <f aca="false">INDEX(_Rge_Projectdata_3rd,$B300,MATCH("Project-ID",_Rge_Headline_Projectdata,0))</f>
        <v>0</v>
      </c>
      <c r="E300" s="210" t="str">
        <f aca="false" t="array" ref="E300:E300">INDEX(_Rge_Data_3rd_CY,$B300,E$1)</f>
        <v>Open</v>
      </c>
      <c r="F300" s="199" t="n">
        <f aca="false">INDEX(_Rge_Data_3rd_CY,$B300,F$1)</f>
        <v>0</v>
      </c>
      <c r="G300" s="199" t="n">
        <f aca="false" t="array" ref="G300:G300">INDEX(_Rge_Data_3rd_CY,$B300,G$1)</f>
        <v>0</v>
      </c>
      <c r="H300" s="199" t="n">
        <f aca="false" t="array" ref="H300:H300">INDEX(_Rge_Data_3rd_CY,$B300,H$1)</f>
        <v>0</v>
      </c>
      <c r="I300" s="199" t="n">
        <f aca="false" t="array" ref="I300:I300">INDEX(_Rge_Data_3rd_CY,$B300,I$1)</f>
        <v>0</v>
      </c>
      <c r="J300" s="199" t="n">
        <f aca="false" t="array" ref="J300:J300">INDEX(_Rge_Data_3rd_CY,$B300,J$1)</f>
        <v>0</v>
      </c>
      <c r="K300" s="199" t="n">
        <f aca="false" t="array" ref="K300:K300">INDEX(_Rge_Data_3rd_CY,$B300,K$1)</f>
        <v>0</v>
      </c>
      <c r="L300" s="199" t="n">
        <f aca="false">INDEX(_Rge_Data_3rd_CY,$B300,L$1)</f>
        <v>0</v>
      </c>
      <c r="M300" s="199" t="n">
        <f aca="false" t="array" ref="M300:M300">INDEX(_Rge_Data_3rd_CY,$B300,M$1)</f>
        <v>0</v>
      </c>
      <c r="N300" s="199" t="n">
        <f aca="false" t="array" ref="N300:N300">INDEX(_Rge_Data_3rd_CY,$B300,N$1)</f>
        <v>0</v>
      </c>
      <c r="O300" s="199" t="n">
        <f aca="false">F300-N300</f>
        <v>0</v>
      </c>
      <c r="P300" s="200" t="n">
        <f aca="false">IFERROR(O300/F300,0)</f>
        <v>0</v>
      </c>
      <c r="Q300" s="211" t="str">
        <f aca="false">IF(AND(F300&lt;&gt;0,R300=0),"N","Y")</f>
        <v>Y</v>
      </c>
      <c r="R300" s="202" t="n">
        <f aca="false">INDEX(_Rge_Data_3rd_CY,$B300,R$1)</f>
        <v>0</v>
      </c>
      <c r="S300" s="202" t="n">
        <f aca="false" t="array" ref="S300:S300">INDEX(_Rge_Data_3rd_CY,$B300,S$1)</f>
        <v>0</v>
      </c>
      <c r="T300" s="202" t="n">
        <f aca="false" t="array" ref="T300:T300">INDEX(_Rge_Data_3rd_CY,$B300,T$1)</f>
        <v>0</v>
      </c>
      <c r="U300" s="202" t="n">
        <f aca="false" t="array" ref="U300:U300">INDEX(_Rge_Data_3rd_CY,$B300,U$1)</f>
        <v>0</v>
      </c>
      <c r="V300" s="202" t="n">
        <f aca="false" t="array" ref="V300:V300">INDEX(_Rge_Data_3rd_CY,$B300,V$1)</f>
        <v>0</v>
      </c>
      <c r="W300" s="202" t="n">
        <f aca="false" t="array" ref="W300:W300">INDEX(_Rge_Data_3rd_CY,$B300,W$1)</f>
        <v>0</v>
      </c>
      <c r="X300" s="202" t="n">
        <f aca="false">INDEX(_Rge_Data_3rd_CY,$B300,X$1)</f>
        <v>0</v>
      </c>
      <c r="Y300" s="202" t="n">
        <f aca="false" t="array" ref="Y300:Y300">INDEX(_Rge_Data_3rd_CY,$B300,Y$1)</f>
        <v>0</v>
      </c>
      <c r="Z300" s="202" t="n">
        <f aca="false" t="array" ref="Z300:Z300">INDEX(_Rge_Data_3rd_CY,$B300,Z$1)</f>
        <v>0</v>
      </c>
      <c r="AA300" s="202" t="n">
        <f aca="false">R300-Z300</f>
        <v>0</v>
      </c>
      <c r="AB300" s="203" t="n">
        <f aca="false">IFERROR(AA300/R300,)</f>
        <v>0</v>
      </c>
      <c r="AC300" s="212" t="n">
        <f aca="false">INDEX(_Rge_Data_3rd_CY,$B300,AC$1)</f>
        <v>0</v>
      </c>
      <c r="AD300" s="212" t="n">
        <f aca="false" t="array" ref="AD300:AD300">INDEX(_Rge_Data_3rd_CY,$B300,AD$1)</f>
        <v>0</v>
      </c>
      <c r="AE300" s="212" t="n">
        <f aca="false" t="array" ref="AE300:AE300">INDEX(_Rge_Data_3rd_CY,$B300,AE$1)</f>
        <v>0</v>
      </c>
      <c r="AF300" s="212" t="n">
        <f aca="false" t="array" ref="AF300:AF300">INDEX(_Rge_Data_3rd_CY,$B300,AF$1)</f>
        <v>0</v>
      </c>
      <c r="AG300" s="212" t="n">
        <f aca="false" t="array" ref="AG300:AG300">INDEX(_Rge_Data_3rd_CY,$B300,AG$1)</f>
        <v>0</v>
      </c>
      <c r="AH300" s="212" t="n">
        <f aca="false" t="array" ref="AH300:AH300">INDEX(_Rge_Data_3rd_CY,$B300,AH$1)</f>
        <v>0</v>
      </c>
      <c r="AI300" s="212" t="n">
        <f aca="false">INDEX(_Rge_Data_3rd_CY,$B300,AI$1)</f>
        <v>0</v>
      </c>
      <c r="AJ300" s="212" t="n">
        <f aca="false" t="array" ref="AJ300:AJ300">INDEX(_Rge_Data_3rd_CY,$B300,AJ$1)</f>
        <v>0</v>
      </c>
      <c r="AK300" s="212" t="n">
        <f aca="false" t="array" ref="AK300:AK300">INDEX(_Rge_Data_3rd_CY,$B300,AK$1)</f>
        <v>0</v>
      </c>
      <c r="AL300" s="212" t="n">
        <f aca="false">AK300+AN300+AO300</f>
        <v>0</v>
      </c>
      <c r="AM300" s="213" t="n">
        <f aca="false">IFERROR(AK300/Z300,0)</f>
        <v>0</v>
      </c>
      <c r="AN300" s="214" t="n">
        <f aca="false">IFERROR(IF(AND($E300="OPEN",$AA300&gt;0),$AA300*_SoP*$AM300,IF(AND($E300="CLOSED",$AA300&gt;0),$AA300*_SoL*$AM300,0)),0)</f>
        <v>0</v>
      </c>
      <c r="AO300" s="214" t="n">
        <f aca="false">IFERROR(IF($AA300&lt;0,$AA300*_SoL,0),0)</f>
        <v>0</v>
      </c>
      <c r="AP300" s="215" t="n">
        <f aca="false">AK300+AN300</f>
        <v>0</v>
      </c>
      <c r="AQ300" s="215" t="n">
        <f aca="false">AC300-AO300</f>
        <v>0</v>
      </c>
      <c r="AR300" s="215" t="n">
        <f aca="false">AP300-AQ300</f>
        <v>0</v>
      </c>
      <c r="AS300" s="215" t="n">
        <f aca="false">IF($AR300&gt;=0,$AR300,0)</f>
        <v>0</v>
      </c>
      <c r="AT300" s="215" t="n">
        <f aca="false">IF($AR300&lt;=0,-$AR300,0)</f>
        <v>-0</v>
      </c>
      <c r="AU300" s="214" t="n">
        <f aca="false">IF((R300-AC300)&lt;0,0,R300-AC300)</f>
        <v>0</v>
      </c>
      <c r="AV300" s="214" t="n">
        <f aca="false">IF(AM300&gt;1,0,R300-AM300*R300)</f>
        <v>0</v>
      </c>
      <c r="AW300" s="216"/>
    </row>
    <row r="301" customFormat="false" ht="24.75" hidden="false" customHeight="true" outlineLevel="0" collapsed="false">
      <c r="A301" s="166"/>
      <c r="B301" s="208" t="n">
        <f aca="false">B300+1</f>
        <v>294</v>
      </c>
      <c r="C301" s="166"/>
      <c r="D301" s="209" t="n">
        <f aca="false">INDEX(_Rge_Projectdata_3rd,$B301,MATCH("Project-ID",_Rge_Headline_Projectdata,0))</f>
        <v>0</v>
      </c>
      <c r="E301" s="210" t="str">
        <f aca="false" t="array" ref="E301:E301">INDEX(_Rge_Data_3rd_CY,$B301,E$1)</f>
        <v>Open</v>
      </c>
      <c r="F301" s="199" t="n">
        <f aca="false">INDEX(_Rge_Data_3rd_CY,$B301,F$1)</f>
        <v>0</v>
      </c>
      <c r="G301" s="199" t="n">
        <f aca="false" t="array" ref="G301:G301">INDEX(_Rge_Data_3rd_CY,$B301,G$1)</f>
        <v>0</v>
      </c>
      <c r="H301" s="199" t="n">
        <f aca="false" t="array" ref="H301:H301">INDEX(_Rge_Data_3rd_CY,$B301,H$1)</f>
        <v>0</v>
      </c>
      <c r="I301" s="199" t="n">
        <f aca="false" t="array" ref="I301:I301">INDEX(_Rge_Data_3rd_CY,$B301,I$1)</f>
        <v>0</v>
      </c>
      <c r="J301" s="199" t="n">
        <f aca="false" t="array" ref="J301:J301">INDEX(_Rge_Data_3rd_CY,$B301,J$1)</f>
        <v>0</v>
      </c>
      <c r="K301" s="199" t="n">
        <f aca="false" t="array" ref="K301:K301">INDEX(_Rge_Data_3rd_CY,$B301,K$1)</f>
        <v>0</v>
      </c>
      <c r="L301" s="199" t="n">
        <f aca="false">INDEX(_Rge_Data_3rd_CY,$B301,L$1)</f>
        <v>0</v>
      </c>
      <c r="M301" s="199" t="n">
        <f aca="false" t="array" ref="M301:M301">INDEX(_Rge_Data_3rd_CY,$B301,M$1)</f>
        <v>0</v>
      </c>
      <c r="N301" s="199" t="n">
        <f aca="false" t="array" ref="N301:N301">INDEX(_Rge_Data_3rd_CY,$B301,N$1)</f>
        <v>0</v>
      </c>
      <c r="O301" s="199" t="n">
        <f aca="false">F301-N301</f>
        <v>0</v>
      </c>
      <c r="P301" s="200" t="n">
        <f aca="false">IFERROR(O301/F301,0)</f>
        <v>0</v>
      </c>
      <c r="Q301" s="211" t="str">
        <f aca="false">IF(AND(F301&lt;&gt;0,R301=0),"N","Y")</f>
        <v>Y</v>
      </c>
      <c r="R301" s="202" t="n">
        <f aca="false">INDEX(_Rge_Data_3rd_CY,$B301,R$1)</f>
        <v>0</v>
      </c>
      <c r="S301" s="202" t="n">
        <f aca="false" t="array" ref="S301:S301">INDEX(_Rge_Data_3rd_CY,$B301,S$1)</f>
        <v>0</v>
      </c>
      <c r="T301" s="202" t="n">
        <f aca="false" t="array" ref="T301:T301">INDEX(_Rge_Data_3rd_CY,$B301,T$1)</f>
        <v>0</v>
      </c>
      <c r="U301" s="202" t="n">
        <f aca="false" t="array" ref="U301:U301">INDEX(_Rge_Data_3rd_CY,$B301,U$1)</f>
        <v>0</v>
      </c>
      <c r="V301" s="202" t="n">
        <f aca="false" t="array" ref="V301:V301">INDEX(_Rge_Data_3rd_CY,$B301,V$1)</f>
        <v>0</v>
      </c>
      <c r="W301" s="202" t="n">
        <f aca="false" t="array" ref="W301:W301">INDEX(_Rge_Data_3rd_CY,$B301,W$1)</f>
        <v>0</v>
      </c>
      <c r="X301" s="202" t="n">
        <f aca="false">INDEX(_Rge_Data_3rd_CY,$B301,X$1)</f>
        <v>0</v>
      </c>
      <c r="Y301" s="202" t="n">
        <f aca="false" t="array" ref="Y301:Y301">INDEX(_Rge_Data_3rd_CY,$B301,Y$1)</f>
        <v>0</v>
      </c>
      <c r="Z301" s="202" t="n">
        <f aca="false" t="array" ref="Z301:Z301">INDEX(_Rge_Data_3rd_CY,$B301,Z$1)</f>
        <v>0</v>
      </c>
      <c r="AA301" s="202" t="n">
        <f aca="false">R301-Z301</f>
        <v>0</v>
      </c>
      <c r="AB301" s="203" t="n">
        <f aca="false">IFERROR(AA301/R301,)</f>
        <v>0</v>
      </c>
      <c r="AC301" s="212" t="n">
        <f aca="false">INDEX(_Rge_Data_3rd_CY,$B301,AC$1)</f>
        <v>0</v>
      </c>
      <c r="AD301" s="212" t="n">
        <f aca="false" t="array" ref="AD301:AD301">INDEX(_Rge_Data_3rd_CY,$B301,AD$1)</f>
        <v>0</v>
      </c>
      <c r="AE301" s="212" t="n">
        <f aca="false" t="array" ref="AE301:AE301">INDEX(_Rge_Data_3rd_CY,$B301,AE$1)</f>
        <v>0</v>
      </c>
      <c r="AF301" s="212" t="n">
        <f aca="false" t="array" ref="AF301:AF301">INDEX(_Rge_Data_3rd_CY,$B301,AF$1)</f>
        <v>0</v>
      </c>
      <c r="AG301" s="212" t="n">
        <f aca="false" t="array" ref="AG301:AG301">INDEX(_Rge_Data_3rd_CY,$B301,AG$1)</f>
        <v>0</v>
      </c>
      <c r="AH301" s="212" t="n">
        <f aca="false" t="array" ref="AH301:AH301">INDEX(_Rge_Data_3rd_CY,$B301,AH$1)</f>
        <v>0</v>
      </c>
      <c r="AI301" s="212" t="n">
        <f aca="false">INDEX(_Rge_Data_3rd_CY,$B301,AI$1)</f>
        <v>0</v>
      </c>
      <c r="AJ301" s="212" t="n">
        <f aca="false" t="array" ref="AJ301:AJ301">INDEX(_Rge_Data_3rd_CY,$B301,AJ$1)</f>
        <v>0</v>
      </c>
      <c r="AK301" s="212" t="n">
        <f aca="false" t="array" ref="AK301:AK301">INDEX(_Rge_Data_3rd_CY,$B301,AK$1)</f>
        <v>0</v>
      </c>
      <c r="AL301" s="212" t="n">
        <f aca="false">AK301+AN301+AO301</f>
        <v>0</v>
      </c>
      <c r="AM301" s="213" t="n">
        <f aca="false">IFERROR(AK301/Z301,0)</f>
        <v>0</v>
      </c>
      <c r="AN301" s="214" t="n">
        <f aca="false">IFERROR(IF(AND($E301="OPEN",$AA301&gt;0),$AA301*_SoP*$AM301,IF(AND($E301="CLOSED",$AA301&gt;0),$AA301*_SoL*$AM301,0)),0)</f>
        <v>0</v>
      </c>
      <c r="AO301" s="214" t="n">
        <f aca="false">IFERROR(IF($AA301&lt;0,$AA301*_SoL,0),0)</f>
        <v>0</v>
      </c>
      <c r="AP301" s="215" t="n">
        <f aca="false">AK301+AN301</f>
        <v>0</v>
      </c>
      <c r="AQ301" s="215" t="n">
        <f aca="false">AC301-AO301</f>
        <v>0</v>
      </c>
      <c r="AR301" s="215" t="n">
        <f aca="false">AP301-AQ301</f>
        <v>0</v>
      </c>
      <c r="AS301" s="215" t="n">
        <f aca="false">IF($AR301&gt;=0,$AR301,0)</f>
        <v>0</v>
      </c>
      <c r="AT301" s="215" t="n">
        <f aca="false">IF($AR301&lt;=0,-$AR301,0)</f>
        <v>-0</v>
      </c>
      <c r="AU301" s="214" t="n">
        <f aca="false">IF((R301-AC301)&lt;0,0,R301-AC301)</f>
        <v>0</v>
      </c>
      <c r="AV301" s="214" t="n">
        <f aca="false">IF(AM301&gt;1,0,R301-AM301*R301)</f>
        <v>0</v>
      </c>
      <c r="AW301" s="216"/>
    </row>
    <row r="302" customFormat="false" ht="24.75" hidden="false" customHeight="true" outlineLevel="0" collapsed="false">
      <c r="A302" s="166"/>
      <c r="B302" s="208" t="n">
        <f aca="false">B301+1</f>
        <v>295</v>
      </c>
      <c r="C302" s="166"/>
      <c r="D302" s="209" t="n">
        <f aca="false">INDEX(_Rge_Projectdata_3rd,$B302,MATCH("Project-ID",_Rge_Headline_Projectdata,0))</f>
        <v>0</v>
      </c>
      <c r="E302" s="210" t="str">
        <f aca="false" t="array" ref="E302:E302">INDEX(_Rge_Data_3rd_CY,$B302,E$1)</f>
        <v>Open</v>
      </c>
      <c r="F302" s="199" t="n">
        <f aca="false">INDEX(_Rge_Data_3rd_CY,$B302,F$1)</f>
        <v>0</v>
      </c>
      <c r="G302" s="199" t="n">
        <f aca="false" t="array" ref="G302:G302">INDEX(_Rge_Data_3rd_CY,$B302,G$1)</f>
        <v>0</v>
      </c>
      <c r="H302" s="199" t="n">
        <f aca="false" t="array" ref="H302:H302">INDEX(_Rge_Data_3rd_CY,$B302,H$1)</f>
        <v>0</v>
      </c>
      <c r="I302" s="199" t="n">
        <f aca="false" t="array" ref="I302:I302">INDEX(_Rge_Data_3rd_CY,$B302,I$1)</f>
        <v>0</v>
      </c>
      <c r="J302" s="199" t="n">
        <f aca="false" t="array" ref="J302:J302">INDEX(_Rge_Data_3rd_CY,$B302,J$1)</f>
        <v>0</v>
      </c>
      <c r="K302" s="199" t="n">
        <f aca="false" t="array" ref="K302:K302">INDEX(_Rge_Data_3rd_CY,$B302,K$1)</f>
        <v>0</v>
      </c>
      <c r="L302" s="199" t="n">
        <f aca="false">INDEX(_Rge_Data_3rd_CY,$B302,L$1)</f>
        <v>0</v>
      </c>
      <c r="M302" s="199" t="n">
        <f aca="false" t="array" ref="M302:M302">INDEX(_Rge_Data_3rd_CY,$B302,M$1)</f>
        <v>0</v>
      </c>
      <c r="N302" s="199" t="n">
        <f aca="false" t="array" ref="N302:N302">INDEX(_Rge_Data_3rd_CY,$B302,N$1)</f>
        <v>0</v>
      </c>
      <c r="O302" s="199" t="n">
        <f aca="false">F302-N302</f>
        <v>0</v>
      </c>
      <c r="P302" s="200" t="n">
        <f aca="false">IFERROR(O302/F302,0)</f>
        <v>0</v>
      </c>
      <c r="Q302" s="211" t="str">
        <f aca="false">IF(AND(F302&lt;&gt;0,R302=0),"N","Y")</f>
        <v>Y</v>
      </c>
      <c r="R302" s="202" t="n">
        <f aca="false">INDEX(_Rge_Data_3rd_CY,$B302,R$1)</f>
        <v>0</v>
      </c>
      <c r="S302" s="202" t="n">
        <f aca="false" t="array" ref="S302:S302">INDEX(_Rge_Data_3rd_CY,$B302,S$1)</f>
        <v>0</v>
      </c>
      <c r="T302" s="202" t="n">
        <f aca="false" t="array" ref="T302:T302">INDEX(_Rge_Data_3rd_CY,$B302,T$1)</f>
        <v>0</v>
      </c>
      <c r="U302" s="202" t="n">
        <f aca="false" t="array" ref="U302:U302">INDEX(_Rge_Data_3rd_CY,$B302,U$1)</f>
        <v>0</v>
      </c>
      <c r="V302" s="202" t="n">
        <f aca="false" t="array" ref="V302:V302">INDEX(_Rge_Data_3rd_CY,$B302,V$1)</f>
        <v>0</v>
      </c>
      <c r="W302" s="202" t="n">
        <f aca="false" t="array" ref="W302:W302">INDEX(_Rge_Data_3rd_CY,$B302,W$1)</f>
        <v>0</v>
      </c>
      <c r="X302" s="202" t="n">
        <f aca="false">INDEX(_Rge_Data_3rd_CY,$B302,X$1)</f>
        <v>0</v>
      </c>
      <c r="Y302" s="202" t="n">
        <f aca="false" t="array" ref="Y302:Y302">INDEX(_Rge_Data_3rd_CY,$B302,Y$1)</f>
        <v>0</v>
      </c>
      <c r="Z302" s="202" t="n">
        <f aca="false" t="array" ref="Z302:Z302">INDEX(_Rge_Data_3rd_CY,$B302,Z$1)</f>
        <v>0</v>
      </c>
      <c r="AA302" s="202" t="n">
        <f aca="false">R302-Z302</f>
        <v>0</v>
      </c>
      <c r="AB302" s="203" t="n">
        <f aca="false">IFERROR(AA302/R302,)</f>
        <v>0</v>
      </c>
      <c r="AC302" s="212" t="n">
        <f aca="false">INDEX(_Rge_Data_3rd_CY,$B302,AC$1)</f>
        <v>0</v>
      </c>
      <c r="AD302" s="212" t="n">
        <f aca="false" t="array" ref="AD302:AD302">INDEX(_Rge_Data_3rd_CY,$B302,AD$1)</f>
        <v>0</v>
      </c>
      <c r="AE302" s="212" t="n">
        <f aca="false" t="array" ref="AE302:AE302">INDEX(_Rge_Data_3rd_CY,$B302,AE$1)</f>
        <v>0</v>
      </c>
      <c r="AF302" s="212" t="n">
        <f aca="false" t="array" ref="AF302:AF302">INDEX(_Rge_Data_3rd_CY,$B302,AF$1)</f>
        <v>0</v>
      </c>
      <c r="AG302" s="212" t="n">
        <f aca="false" t="array" ref="AG302:AG302">INDEX(_Rge_Data_3rd_CY,$B302,AG$1)</f>
        <v>0</v>
      </c>
      <c r="AH302" s="212" t="n">
        <f aca="false" t="array" ref="AH302:AH302">INDEX(_Rge_Data_3rd_CY,$B302,AH$1)</f>
        <v>0</v>
      </c>
      <c r="AI302" s="212" t="n">
        <f aca="false">INDEX(_Rge_Data_3rd_CY,$B302,AI$1)</f>
        <v>0</v>
      </c>
      <c r="AJ302" s="212" t="n">
        <f aca="false" t="array" ref="AJ302:AJ302">INDEX(_Rge_Data_3rd_CY,$B302,AJ$1)</f>
        <v>0</v>
      </c>
      <c r="AK302" s="212" t="n">
        <f aca="false" t="array" ref="AK302:AK302">INDEX(_Rge_Data_3rd_CY,$B302,AK$1)</f>
        <v>0</v>
      </c>
      <c r="AL302" s="212" t="n">
        <f aca="false">AK302+AN302+AO302</f>
        <v>0</v>
      </c>
      <c r="AM302" s="213" t="n">
        <f aca="false">IFERROR(AK302/Z302,0)</f>
        <v>0</v>
      </c>
      <c r="AN302" s="214" t="n">
        <f aca="false">IFERROR(IF(AND($E302="OPEN",$AA302&gt;0),$AA302*_SoP*$AM302,IF(AND($E302="CLOSED",$AA302&gt;0),$AA302*_SoL*$AM302,0)),0)</f>
        <v>0</v>
      </c>
      <c r="AO302" s="214" t="n">
        <f aca="false">IFERROR(IF($AA302&lt;0,$AA302*_SoL,0),0)</f>
        <v>0</v>
      </c>
      <c r="AP302" s="215" t="n">
        <f aca="false">AK302+AN302</f>
        <v>0</v>
      </c>
      <c r="AQ302" s="215" t="n">
        <f aca="false">AC302-AO302</f>
        <v>0</v>
      </c>
      <c r="AR302" s="215" t="n">
        <f aca="false">AP302-AQ302</f>
        <v>0</v>
      </c>
      <c r="AS302" s="215" t="n">
        <f aca="false">IF($AR302&gt;=0,$AR302,0)</f>
        <v>0</v>
      </c>
      <c r="AT302" s="215" t="n">
        <f aca="false">IF($AR302&lt;=0,-$AR302,0)</f>
        <v>-0</v>
      </c>
      <c r="AU302" s="214" t="n">
        <f aca="false">IF((R302-AC302)&lt;0,0,R302-AC302)</f>
        <v>0</v>
      </c>
      <c r="AV302" s="214" t="n">
        <f aca="false">IF(AM302&gt;1,0,R302-AM302*R302)</f>
        <v>0</v>
      </c>
      <c r="AW302" s="216"/>
    </row>
    <row r="303" customFormat="false" ht="24.75" hidden="false" customHeight="true" outlineLevel="0" collapsed="false">
      <c r="A303" s="166"/>
      <c r="B303" s="208" t="n">
        <f aca="false">B302+1</f>
        <v>296</v>
      </c>
      <c r="C303" s="166"/>
      <c r="D303" s="209" t="n">
        <f aca="false">INDEX(_Rge_Projectdata_3rd,$B303,MATCH("Project-ID",_Rge_Headline_Projectdata,0))</f>
        <v>0</v>
      </c>
      <c r="E303" s="210" t="str">
        <f aca="false" t="array" ref="E303:E303">INDEX(_Rge_Data_3rd_CY,$B303,E$1)</f>
        <v>Open</v>
      </c>
      <c r="F303" s="199" t="n">
        <f aca="false">INDEX(_Rge_Data_3rd_CY,$B303,F$1)</f>
        <v>0</v>
      </c>
      <c r="G303" s="199" t="n">
        <f aca="false" t="array" ref="G303:G303">INDEX(_Rge_Data_3rd_CY,$B303,G$1)</f>
        <v>0</v>
      </c>
      <c r="H303" s="199" t="n">
        <f aca="false" t="array" ref="H303:H303">INDEX(_Rge_Data_3rd_CY,$B303,H$1)</f>
        <v>0</v>
      </c>
      <c r="I303" s="199" t="n">
        <f aca="false" t="array" ref="I303:I303">INDEX(_Rge_Data_3rd_CY,$B303,I$1)</f>
        <v>0</v>
      </c>
      <c r="J303" s="199" t="n">
        <f aca="false" t="array" ref="J303:J303">INDEX(_Rge_Data_3rd_CY,$B303,J$1)</f>
        <v>0</v>
      </c>
      <c r="K303" s="199" t="n">
        <f aca="false" t="array" ref="K303:K303">INDEX(_Rge_Data_3rd_CY,$B303,K$1)</f>
        <v>0</v>
      </c>
      <c r="L303" s="199" t="n">
        <f aca="false">INDEX(_Rge_Data_3rd_CY,$B303,L$1)</f>
        <v>0</v>
      </c>
      <c r="M303" s="199" t="n">
        <f aca="false" t="array" ref="M303:M303">INDEX(_Rge_Data_3rd_CY,$B303,M$1)</f>
        <v>0</v>
      </c>
      <c r="N303" s="199" t="n">
        <f aca="false" t="array" ref="N303:N303">INDEX(_Rge_Data_3rd_CY,$B303,N$1)</f>
        <v>0</v>
      </c>
      <c r="O303" s="199" t="n">
        <f aca="false">F303-N303</f>
        <v>0</v>
      </c>
      <c r="P303" s="200" t="n">
        <f aca="false">IFERROR(O303/F303,0)</f>
        <v>0</v>
      </c>
      <c r="Q303" s="211" t="str">
        <f aca="false">IF(AND(F303&lt;&gt;0,R303=0),"N","Y")</f>
        <v>Y</v>
      </c>
      <c r="R303" s="202" t="n">
        <f aca="false">INDEX(_Rge_Data_3rd_CY,$B303,R$1)</f>
        <v>0</v>
      </c>
      <c r="S303" s="202" t="n">
        <f aca="false" t="array" ref="S303:S303">INDEX(_Rge_Data_3rd_CY,$B303,S$1)</f>
        <v>0</v>
      </c>
      <c r="T303" s="202" t="n">
        <f aca="false" t="array" ref="T303:T303">INDEX(_Rge_Data_3rd_CY,$B303,T$1)</f>
        <v>0</v>
      </c>
      <c r="U303" s="202" t="n">
        <f aca="false" t="array" ref="U303:U303">INDEX(_Rge_Data_3rd_CY,$B303,U$1)</f>
        <v>0</v>
      </c>
      <c r="V303" s="202" t="n">
        <f aca="false" t="array" ref="V303:V303">INDEX(_Rge_Data_3rd_CY,$B303,V$1)</f>
        <v>0</v>
      </c>
      <c r="W303" s="202" t="n">
        <f aca="false" t="array" ref="W303:W303">INDEX(_Rge_Data_3rd_CY,$B303,W$1)</f>
        <v>0</v>
      </c>
      <c r="X303" s="202" t="n">
        <f aca="false">INDEX(_Rge_Data_3rd_CY,$B303,X$1)</f>
        <v>0</v>
      </c>
      <c r="Y303" s="202" t="n">
        <f aca="false" t="array" ref="Y303:Y303">INDEX(_Rge_Data_3rd_CY,$B303,Y$1)</f>
        <v>0</v>
      </c>
      <c r="Z303" s="202" t="n">
        <f aca="false" t="array" ref="Z303:Z303">INDEX(_Rge_Data_3rd_CY,$B303,Z$1)</f>
        <v>0</v>
      </c>
      <c r="AA303" s="202" t="n">
        <f aca="false">R303-Z303</f>
        <v>0</v>
      </c>
      <c r="AB303" s="203" t="n">
        <f aca="false">IFERROR(AA303/R303,)</f>
        <v>0</v>
      </c>
      <c r="AC303" s="212" t="n">
        <f aca="false">INDEX(_Rge_Data_3rd_CY,$B303,AC$1)</f>
        <v>0</v>
      </c>
      <c r="AD303" s="212" t="n">
        <f aca="false" t="array" ref="AD303:AD303">INDEX(_Rge_Data_3rd_CY,$B303,AD$1)</f>
        <v>0</v>
      </c>
      <c r="AE303" s="212" t="n">
        <f aca="false" t="array" ref="AE303:AE303">INDEX(_Rge_Data_3rd_CY,$B303,AE$1)</f>
        <v>0</v>
      </c>
      <c r="AF303" s="212" t="n">
        <f aca="false" t="array" ref="AF303:AF303">INDEX(_Rge_Data_3rd_CY,$B303,AF$1)</f>
        <v>0</v>
      </c>
      <c r="AG303" s="212" t="n">
        <f aca="false" t="array" ref="AG303:AG303">INDEX(_Rge_Data_3rd_CY,$B303,AG$1)</f>
        <v>0</v>
      </c>
      <c r="AH303" s="212" t="n">
        <f aca="false" t="array" ref="AH303:AH303">INDEX(_Rge_Data_3rd_CY,$B303,AH$1)</f>
        <v>0</v>
      </c>
      <c r="AI303" s="212" t="n">
        <f aca="false">INDEX(_Rge_Data_3rd_CY,$B303,AI$1)</f>
        <v>0</v>
      </c>
      <c r="AJ303" s="212" t="n">
        <f aca="false" t="array" ref="AJ303:AJ303">INDEX(_Rge_Data_3rd_CY,$B303,AJ$1)</f>
        <v>0</v>
      </c>
      <c r="AK303" s="212" t="n">
        <f aca="false" t="array" ref="AK303:AK303">INDEX(_Rge_Data_3rd_CY,$B303,AK$1)</f>
        <v>0</v>
      </c>
      <c r="AL303" s="212" t="n">
        <f aca="false">AK303+AN303+AO303</f>
        <v>0</v>
      </c>
      <c r="AM303" s="213" t="n">
        <f aca="false">IFERROR(AK303/Z303,0)</f>
        <v>0</v>
      </c>
      <c r="AN303" s="214" t="n">
        <f aca="false">IFERROR(IF(AND($E303="OPEN",$AA303&gt;0),$AA303*_SoP*$AM303,IF(AND($E303="CLOSED",$AA303&gt;0),$AA303*_SoL*$AM303,0)),0)</f>
        <v>0</v>
      </c>
      <c r="AO303" s="214" t="n">
        <f aca="false">IFERROR(IF($AA303&lt;0,$AA303*_SoL,0),0)</f>
        <v>0</v>
      </c>
      <c r="AP303" s="215" t="n">
        <f aca="false">AK303+AN303</f>
        <v>0</v>
      </c>
      <c r="AQ303" s="215" t="n">
        <f aca="false">AC303-AO303</f>
        <v>0</v>
      </c>
      <c r="AR303" s="215" t="n">
        <f aca="false">AP303-AQ303</f>
        <v>0</v>
      </c>
      <c r="AS303" s="215" t="n">
        <f aca="false">IF($AR303&gt;=0,$AR303,0)</f>
        <v>0</v>
      </c>
      <c r="AT303" s="215" t="n">
        <f aca="false">IF($AR303&lt;=0,-$AR303,0)</f>
        <v>-0</v>
      </c>
      <c r="AU303" s="214" t="n">
        <f aca="false">IF((R303-AC303)&lt;0,0,R303-AC303)</f>
        <v>0</v>
      </c>
      <c r="AV303" s="214" t="n">
        <f aca="false">IF(AM303&gt;1,0,R303-AM303*R303)</f>
        <v>0</v>
      </c>
      <c r="AW303" s="216"/>
    </row>
    <row r="304" customFormat="false" ht="24.75" hidden="false" customHeight="true" outlineLevel="0" collapsed="false">
      <c r="A304" s="166"/>
      <c r="B304" s="208" t="n">
        <f aca="false">B303+1</f>
        <v>297</v>
      </c>
      <c r="C304" s="166"/>
      <c r="D304" s="209" t="n">
        <f aca="false">INDEX(_Rge_Projectdata_3rd,$B304,MATCH("Project-ID",_Rge_Headline_Projectdata,0))</f>
        <v>0</v>
      </c>
      <c r="E304" s="210" t="str">
        <f aca="false" t="array" ref="E304:E304">INDEX(_Rge_Data_3rd_CY,$B304,E$1)</f>
        <v>Open</v>
      </c>
      <c r="F304" s="199" t="n">
        <f aca="false">INDEX(_Rge_Data_3rd_CY,$B304,F$1)</f>
        <v>0</v>
      </c>
      <c r="G304" s="199" t="n">
        <f aca="false" t="array" ref="G304:G304">INDEX(_Rge_Data_3rd_CY,$B304,G$1)</f>
        <v>0</v>
      </c>
      <c r="H304" s="199" t="n">
        <f aca="false" t="array" ref="H304:H304">INDEX(_Rge_Data_3rd_CY,$B304,H$1)</f>
        <v>0</v>
      </c>
      <c r="I304" s="199" t="n">
        <f aca="false" t="array" ref="I304:I304">INDEX(_Rge_Data_3rd_CY,$B304,I$1)</f>
        <v>0</v>
      </c>
      <c r="J304" s="199" t="n">
        <f aca="false" t="array" ref="J304:J304">INDEX(_Rge_Data_3rd_CY,$B304,J$1)</f>
        <v>0</v>
      </c>
      <c r="K304" s="199" t="n">
        <f aca="false" t="array" ref="K304:K304">INDEX(_Rge_Data_3rd_CY,$B304,K$1)</f>
        <v>0</v>
      </c>
      <c r="L304" s="199" t="n">
        <f aca="false">INDEX(_Rge_Data_3rd_CY,$B304,L$1)</f>
        <v>0</v>
      </c>
      <c r="M304" s="199" t="n">
        <f aca="false" t="array" ref="M304:M304">INDEX(_Rge_Data_3rd_CY,$B304,M$1)</f>
        <v>0</v>
      </c>
      <c r="N304" s="199" t="n">
        <f aca="false" t="array" ref="N304:N304">INDEX(_Rge_Data_3rd_CY,$B304,N$1)</f>
        <v>0</v>
      </c>
      <c r="O304" s="199" t="n">
        <f aca="false">F304-N304</f>
        <v>0</v>
      </c>
      <c r="P304" s="200" t="n">
        <f aca="false">IFERROR(O304/F304,0)</f>
        <v>0</v>
      </c>
      <c r="Q304" s="211" t="str">
        <f aca="false">IF(AND(F304&lt;&gt;0,R304=0),"N","Y")</f>
        <v>Y</v>
      </c>
      <c r="R304" s="202" t="n">
        <f aca="false">INDEX(_Rge_Data_3rd_CY,$B304,R$1)</f>
        <v>0</v>
      </c>
      <c r="S304" s="202" t="n">
        <f aca="false" t="array" ref="S304:S304">INDEX(_Rge_Data_3rd_CY,$B304,S$1)</f>
        <v>0</v>
      </c>
      <c r="T304" s="202" t="n">
        <f aca="false" t="array" ref="T304:T304">INDEX(_Rge_Data_3rd_CY,$B304,T$1)</f>
        <v>0</v>
      </c>
      <c r="U304" s="202" t="n">
        <f aca="false" t="array" ref="U304:U304">INDEX(_Rge_Data_3rd_CY,$B304,U$1)</f>
        <v>0</v>
      </c>
      <c r="V304" s="202" t="n">
        <f aca="false" t="array" ref="V304:V304">INDEX(_Rge_Data_3rd_CY,$B304,V$1)</f>
        <v>0</v>
      </c>
      <c r="W304" s="202" t="n">
        <f aca="false" t="array" ref="W304:W304">INDEX(_Rge_Data_3rd_CY,$B304,W$1)</f>
        <v>0</v>
      </c>
      <c r="X304" s="202" t="n">
        <f aca="false">INDEX(_Rge_Data_3rd_CY,$B304,X$1)</f>
        <v>0</v>
      </c>
      <c r="Y304" s="202" t="n">
        <f aca="false" t="array" ref="Y304:Y304">INDEX(_Rge_Data_3rd_CY,$B304,Y$1)</f>
        <v>0</v>
      </c>
      <c r="Z304" s="202" t="n">
        <f aca="false" t="array" ref="Z304:Z304">INDEX(_Rge_Data_3rd_CY,$B304,Z$1)</f>
        <v>0</v>
      </c>
      <c r="AA304" s="202" t="n">
        <f aca="false">R304-Z304</f>
        <v>0</v>
      </c>
      <c r="AB304" s="203" t="n">
        <f aca="false">IFERROR(AA304/R304,)</f>
        <v>0</v>
      </c>
      <c r="AC304" s="212" t="n">
        <f aca="false">INDEX(_Rge_Data_3rd_CY,$B304,AC$1)</f>
        <v>0</v>
      </c>
      <c r="AD304" s="212" t="n">
        <f aca="false" t="array" ref="AD304:AD304">INDEX(_Rge_Data_3rd_CY,$B304,AD$1)</f>
        <v>0</v>
      </c>
      <c r="AE304" s="212" t="n">
        <f aca="false" t="array" ref="AE304:AE304">INDEX(_Rge_Data_3rd_CY,$B304,AE$1)</f>
        <v>0</v>
      </c>
      <c r="AF304" s="212" t="n">
        <f aca="false" t="array" ref="AF304:AF304">INDEX(_Rge_Data_3rd_CY,$B304,AF$1)</f>
        <v>0</v>
      </c>
      <c r="AG304" s="212" t="n">
        <f aca="false" t="array" ref="AG304:AG304">INDEX(_Rge_Data_3rd_CY,$B304,AG$1)</f>
        <v>0</v>
      </c>
      <c r="AH304" s="212" t="n">
        <f aca="false" t="array" ref="AH304:AH304">INDEX(_Rge_Data_3rd_CY,$B304,AH$1)</f>
        <v>0</v>
      </c>
      <c r="AI304" s="212" t="n">
        <f aca="false">INDEX(_Rge_Data_3rd_CY,$B304,AI$1)</f>
        <v>0</v>
      </c>
      <c r="AJ304" s="212" t="n">
        <f aca="false" t="array" ref="AJ304:AJ304">INDEX(_Rge_Data_3rd_CY,$B304,AJ$1)</f>
        <v>0</v>
      </c>
      <c r="AK304" s="212" t="n">
        <f aca="false" t="array" ref="AK304:AK304">INDEX(_Rge_Data_3rd_CY,$B304,AK$1)</f>
        <v>0</v>
      </c>
      <c r="AL304" s="212" t="n">
        <f aca="false">AK304+AN304+AO304</f>
        <v>0</v>
      </c>
      <c r="AM304" s="213" t="n">
        <f aca="false">IFERROR(AK304/Z304,0)</f>
        <v>0</v>
      </c>
      <c r="AN304" s="214" t="n">
        <f aca="false">IFERROR(IF(AND($E304="OPEN",$AA304&gt;0),$AA304*_SoP*$AM304,IF(AND($E304="CLOSED",$AA304&gt;0),$AA304*_SoL*$AM304,0)),0)</f>
        <v>0</v>
      </c>
      <c r="AO304" s="214" t="n">
        <f aca="false">IFERROR(IF($AA304&lt;0,$AA304*_SoL,0),0)</f>
        <v>0</v>
      </c>
      <c r="AP304" s="215" t="n">
        <f aca="false">AK304+AN304</f>
        <v>0</v>
      </c>
      <c r="AQ304" s="215" t="n">
        <f aca="false">AC304-AO304</f>
        <v>0</v>
      </c>
      <c r="AR304" s="215" t="n">
        <f aca="false">AP304-AQ304</f>
        <v>0</v>
      </c>
      <c r="AS304" s="215" t="n">
        <f aca="false">IF($AR304&gt;=0,$AR304,0)</f>
        <v>0</v>
      </c>
      <c r="AT304" s="215" t="n">
        <f aca="false">IF($AR304&lt;=0,-$AR304,0)</f>
        <v>-0</v>
      </c>
      <c r="AU304" s="214" t="n">
        <f aca="false">IF((R304-AC304)&lt;0,0,R304-AC304)</f>
        <v>0</v>
      </c>
      <c r="AV304" s="214" t="n">
        <f aca="false">IF(AM304&gt;1,0,R304-AM304*R304)</f>
        <v>0</v>
      </c>
      <c r="AW304" s="216"/>
    </row>
    <row r="305" customFormat="false" ht="24.75" hidden="false" customHeight="true" outlineLevel="0" collapsed="false">
      <c r="A305" s="166"/>
      <c r="B305" s="208" t="n">
        <f aca="false">B304+1</f>
        <v>298</v>
      </c>
      <c r="C305" s="166"/>
      <c r="D305" s="209" t="n">
        <f aca="false">INDEX(_Rge_Projectdata_3rd,$B305,MATCH("Project-ID",_Rge_Headline_Projectdata,0))</f>
        <v>0</v>
      </c>
      <c r="E305" s="210" t="str">
        <f aca="false" t="array" ref="E305:E305">INDEX(_Rge_Data_3rd_CY,$B305,E$1)</f>
        <v>Open</v>
      </c>
      <c r="F305" s="199" t="n">
        <f aca="false">INDEX(_Rge_Data_3rd_CY,$B305,F$1)</f>
        <v>0</v>
      </c>
      <c r="G305" s="199" t="n">
        <f aca="false" t="array" ref="G305:G305">INDEX(_Rge_Data_3rd_CY,$B305,G$1)</f>
        <v>0</v>
      </c>
      <c r="H305" s="199" t="n">
        <f aca="false" t="array" ref="H305:H305">INDEX(_Rge_Data_3rd_CY,$B305,H$1)</f>
        <v>0</v>
      </c>
      <c r="I305" s="199" t="n">
        <f aca="false" t="array" ref="I305:I305">INDEX(_Rge_Data_3rd_CY,$B305,I$1)</f>
        <v>0</v>
      </c>
      <c r="J305" s="199" t="n">
        <f aca="false" t="array" ref="J305:J305">INDEX(_Rge_Data_3rd_CY,$B305,J$1)</f>
        <v>0</v>
      </c>
      <c r="K305" s="199" t="n">
        <f aca="false" t="array" ref="K305:K305">INDEX(_Rge_Data_3rd_CY,$B305,K$1)</f>
        <v>0</v>
      </c>
      <c r="L305" s="199" t="n">
        <f aca="false">INDEX(_Rge_Data_3rd_CY,$B305,L$1)</f>
        <v>0</v>
      </c>
      <c r="M305" s="199" t="n">
        <f aca="false" t="array" ref="M305:M305">INDEX(_Rge_Data_3rd_CY,$B305,M$1)</f>
        <v>0</v>
      </c>
      <c r="N305" s="199" t="n">
        <f aca="false" t="array" ref="N305:N305">INDEX(_Rge_Data_3rd_CY,$B305,N$1)</f>
        <v>0</v>
      </c>
      <c r="O305" s="199" t="n">
        <f aca="false">F305-N305</f>
        <v>0</v>
      </c>
      <c r="P305" s="200" t="n">
        <f aca="false">IFERROR(O305/F305,0)</f>
        <v>0</v>
      </c>
      <c r="Q305" s="211" t="str">
        <f aca="false">IF(AND(F305&lt;&gt;0,R305=0),"N","Y")</f>
        <v>Y</v>
      </c>
      <c r="R305" s="202" t="n">
        <f aca="false">INDEX(_Rge_Data_3rd_CY,$B305,R$1)</f>
        <v>0</v>
      </c>
      <c r="S305" s="202" t="n">
        <f aca="false" t="array" ref="S305:S305">INDEX(_Rge_Data_3rd_CY,$B305,S$1)</f>
        <v>0</v>
      </c>
      <c r="T305" s="202" t="n">
        <f aca="false" t="array" ref="T305:T305">INDEX(_Rge_Data_3rd_CY,$B305,T$1)</f>
        <v>0</v>
      </c>
      <c r="U305" s="202" t="n">
        <f aca="false" t="array" ref="U305:U305">INDEX(_Rge_Data_3rd_CY,$B305,U$1)</f>
        <v>0</v>
      </c>
      <c r="V305" s="202" t="n">
        <f aca="false" t="array" ref="V305:V305">INDEX(_Rge_Data_3rd_CY,$B305,V$1)</f>
        <v>0</v>
      </c>
      <c r="W305" s="202" t="n">
        <f aca="false" t="array" ref="W305:W305">INDEX(_Rge_Data_3rd_CY,$B305,W$1)</f>
        <v>0</v>
      </c>
      <c r="X305" s="202" t="n">
        <f aca="false">INDEX(_Rge_Data_3rd_CY,$B305,X$1)</f>
        <v>0</v>
      </c>
      <c r="Y305" s="202" t="n">
        <f aca="false" t="array" ref="Y305:Y305">INDEX(_Rge_Data_3rd_CY,$B305,Y$1)</f>
        <v>0</v>
      </c>
      <c r="Z305" s="202" t="n">
        <f aca="false" t="array" ref="Z305:Z305">INDEX(_Rge_Data_3rd_CY,$B305,Z$1)</f>
        <v>0</v>
      </c>
      <c r="AA305" s="202" t="n">
        <f aca="false">R305-Z305</f>
        <v>0</v>
      </c>
      <c r="AB305" s="203" t="n">
        <f aca="false">IFERROR(AA305/R305,)</f>
        <v>0</v>
      </c>
      <c r="AC305" s="212" t="n">
        <f aca="false">INDEX(_Rge_Data_3rd_CY,$B305,AC$1)</f>
        <v>0</v>
      </c>
      <c r="AD305" s="212" t="n">
        <f aca="false" t="array" ref="AD305:AD305">INDEX(_Rge_Data_3rd_CY,$B305,AD$1)</f>
        <v>0</v>
      </c>
      <c r="AE305" s="212" t="n">
        <f aca="false" t="array" ref="AE305:AE305">INDEX(_Rge_Data_3rd_CY,$B305,AE$1)</f>
        <v>0</v>
      </c>
      <c r="AF305" s="212" t="n">
        <f aca="false" t="array" ref="AF305:AF305">INDEX(_Rge_Data_3rd_CY,$B305,AF$1)</f>
        <v>0</v>
      </c>
      <c r="AG305" s="212" t="n">
        <f aca="false" t="array" ref="AG305:AG305">INDEX(_Rge_Data_3rd_CY,$B305,AG$1)</f>
        <v>0</v>
      </c>
      <c r="AH305" s="212" t="n">
        <f aca="false" t="array" ref="AH305:AH305">INDEX(_Rge_Data_3rd_CY,$B305,AH$1)</f>
        <v>0</v>
      </c>
      <c r="AI305" s="212" t="n">
        <f aca="false">INDEX(_Rge_Data_3rd_CY,$B305,AI$1)</f>
        <v>0</v>
      </c>
      <c r="AJ305" s="212" t="n">
        <f aca="false" t="array" ref="AJ305:AJ305">INDEX(_Rge_Data_3rd_CY,$B305,AJ$1)</f>
        <v>0</v>
      </c>
      <c r="AK305" s="212" t="n">
        <f aca="false" t="array" ref="AK305:AK305">INDEX(_Rge_Data_3rd_CY,$B305,AK$1)</f>
        <v>0</v>
      </c>
      <c r="AL305" s="212" t="n">
        <f aca="false">AK305+AN305+AO305</f>
        <v>0</v>
      </c>
      <c r="AM305" s="213" t="n">
        <f aca="false">IFERROR(AK305/Z305,0)</f>
        <v>0</v>
      </c>
      <c r="AN305" s="214" t="n">
        <f aca="false">IFERROR(IF(AND($E305="OPEN",$AA305&gt;0),$AA305*_SoP*$AM305,IF(AND($E305="CLOSED",$AA305&gt;0),$AA305*_SoL*$AM305,0)),0)</f>
        <v>0</v>
      </c>
      <c r="AO305" s="214" t="n">
        <f aca="false">IFERROR(IF($AA305&lt;0,$AA305*_SoL,0),0)</f>
        <v>0</v>
      </c>
      <c r="AP305" s="215" t="n">
        <f aca="false">AK305+AN305</f>
        <v>0</v>
      </c>
      <c r="AQ305" s="215" t="n">
        <f aca="false">AC305-AO305</f>
        <v>0</v>
      </c>
      <c r="AR305" s="215" t="n">
        <f aca="false">AP305-AQ305</f>
        <v>0</v>
      </c>
      <c r="AS305" s="215" t="n">
        <f aca="false">IF($AR305&gt;=0,$AR305,0)</f>
        <v>0</v>
      </c>
      <c r="AT305" s="215" t="n">
        <f aca="false">IF($AR305&lt;=0,-$AR305,0)</f>
        <v>-0</v>
      </c>
      <c r="AU305" s="214" t="n">
        <f aca="false">IF((R305-AC305)&lt;0,0,R305-AC305)</f>
        <v>0</v>
      </c>
      <c r="AV305" s="214" t="n">
        <f aca="false">IF(AM305&gt;1,0,R305-AM305*R305)</f>
        <v>0</v>
      </c>
      <c r="AW305" s="216"/>
    </row>
    <row r="306" customFormat="false" ht="24.75" hidden="false" customHeight="true" outlineLevel="0" collapsed="false">
      <c r="A306" s="166"/>
      <c r="B306" s="208" t="n">
        <f aca="false">B305+1</f>
        <v>299</v>
      </c>
      <c r="C306" s="166"/>
      <c r="D306" s="209" t="n">
        <f aca="false">INDEX(_Rge_Projectdata_3rd,$B306,MATCH("Project-ID",_Rge_Headline_Projectdata,0))</f>
        <v>0</v>
      </c>
      <c r="E306" s="210" t="str">
        <f aca="false" t="array" ref="E306:E306">INDEX(_Rge_Data_3rd_CY,$B306,E$1)</f>
        <v>Open</v>
      </c>
      <c r="F306" s="199" t="n">
        <f aca="false">INDEX(_Rge_Data_3rd_CY,$B306,F$1)</f>
        <v>0</v>
      </c>
      <c r="G306" s="199" t="n">
        <f aca="false" t="array" ref="G306:G306">INDEX(_Rge_Data_3rd_CY,$B306,G$1)</f>
        <v>0</v>
      </c>
      <c r="H306" s="199" t="n">
        <f aca="false" t="array" ref="H306:H306">INDEX(_Rge_Data_3rd_CY,$B306,H$1)</f>
        <v>0</v>
      </c>
      <c r="I306" s="199" t="n">
        <f aca="false" t="array" ref="I306:I306">INDEX(_Rge_Data_3rd_CY,$B306,I$1)</f>
        <v>0</v>
      </c>
      <c r="J306" s="199" t="n">
        <f aca="false" t="array" ref="J306:J306">INDEX(_Rge_Data_3rd_CY,$B306,J$1)</f>
        <v>0</v>
      </c>
      <c r="K306" s="199" t="n">
        <f aca="false" t="array" ref="K306:K306">INDEX(_Rge_Data_3rd_CY,$B306,K$1)</f>
        <v>0</v>
      </c>
      <c r="L306" s="199" t="n">
        <f aca="false">INDEX(_Rge_Data_3rd_CY,$B306,L$1)</f>
        <v>0</v>
      </c>
      <c r="M306" s="199" t="n">
        <f aca="false" t="array" ref="M306:M306">INDEX(_Rge_Data_3rd_CY,$B306,M$1)</f>
        <v>0</v>
      </c>
      <c r="N306" s="199" t="n">
        <f aca="false" t="array" ref="N306:N306">INDEX(_Rge_Data_3rd_CY,$B306,N$1)</f>
        <v>0</v>
      </c>
      <c r="O306" s="199" t="n">
        <f aca="false">F306-N306</f>
        <v>0</v>
      </c>
      <c r="P306" s="200" t="n">
        <f aca="false">IFERROR(O306/F306,0)</f>
        <v>0</v>
      </c>
      <c r="Q306" s="211" t="str">
        <f aca="false">IF(AND(F306&lt;&gt;0,R306=0),"N","Y")</f>
        <v>Y</v>
      </c>
      <c r="R306" s="202" t="n">
        <f aca="false">INDEX(_Rge_Data_3rd_CY,$B306,R$1)</f>
        <v>0</v>
      </c>
      <c r="S306" s="202" t="n">
        <f aca="false" t="array" ref="S306:S306">INDEX(_Rge_Data_3rd_CY,$B306,S$1)</f>
        <v>0</v>
      </c>
      <c r="T306" s="202" t="n">
        <f aca="false" t="array" ref="T306:T306">INDEX(_Rge_Data_3rd_CY,$B306,T$1)</f>
        <v>0</v>
      </c>
      <c r="U306" s="202" t="n">
        <f aca="false" t="array" ref="U306:U306">INDEX(_Rge_Data_3rd_CY,$B306,U$1)</f>
        <v>0</v>
      </c>
      <c r="V306" s="202" t="n">
        <f aca="false" t="array" ref="V306:V306">INDEX(_Rge_Data_3rd_CY,$B306,V$1)</f>
        <v>0</v>
      </c>
      <c r="W306" s="202" t="n">
        <f aca="false" t="array" ref="W306:W306">INDEX(_Rge_Data_3rd_CY,$B306,W$1)</f>
        <v>0</v>
      </c>
      <c r="X306" s="202" t="n">
        <f aca="false">INDEX(_Rge_Data_3rd_CY,$B306,X$1)</f>
        <v>0</v>
      </c>
      <c r="Y306" s="202" t="n">
        <f aca="false" t="array" ref="Y306:Y306">INDEX(_Rge_Data_3rd_CY,$B306,Y$1)</f>
        <v>0</v>
      </c>
      <c r="Z306" s="202" t="n">
        <f aca="false" t="array" ref="Z306:Z306">INDEX(_Rge_Data_3rd_CY,$B306,Z$1)</f>
        <v>0</v>
      </c>
      <c r="AA306" s="202" t="n">
        <f aca="false">R306-Z306</f>
        <v>0</v>
      </c>
      <c r="AB306" s="203" t="n">
        <f aca="false">IFERROR(AA306/R306,)</f>
        <v>0</v>
      </c>
      <c r="AC306" s="212" t="n">
        <f aca="false">INDEX(_Rge_Data_3rd_CY,$B306,AC$1)</f>
        <v>0</v>
      </c>
      <c r="AD306" s="212" t="n">
        <f aca="false" t="array" ref="AD306:AD306">INDEX(_Rge_Data_3rd_CY,$B306,AD$1)</f>
        <v>0</v>
      </c>
      <c r="AE306" s="212" t="n">
        <f aca="false" t="array" ref="AE306:AE306">INDEX(_Rge_Data_3rd_CY,$B306,AE$1)</f>
        <v>0</v>
      </c>
      <c r="AF306" s="212" t="n">
        <f aca="false" t="array" ref="AF306:AF306">INDEX(_Rge_Data_3rd_CY,$B306,AF$1)</f>
        <v>0</v>
      </c>
      <c r="AG306" s="212" t="n">
        <f aca="false" t="array" ref="AG306:AG306">INDEX(_Rge_Data_3rd_CY,$B306,AG$1)</f>
        <v>0</v>
      </c>
      <c r="AH306" s="212" t="n">
        <f aca="false" t="array" ref="AH306:AH306">INDEX(_Rge_Data_3rd_CY,$B306,AH$1)</f>
        <v>0</v>
      </c>
      <c r="AI306" s="212" t="n">
        <f aca="false">INDEX(_Rge_Data_3rd_CY,$B306,AI$1)</f>
        <v>0</v>
      </c>
      <c r="AJ306" s="212" t="n">
        <f aca="false" t="array" ref="AJ306:AJ306">INDEX(_Rge_Data_3rd_CY,$B306,AJ$1)</f>
        <v>0</v>
      </c>
      <c r="AK306" s="212" t="n">
        <f aca="false" t="array" ref="AK306:AK306">INDEX(_Rge_Data_3rd_CY,$B306,AK$1)</f>
        <v>0</v>
      </c>
      <c r="AL306" s="212" t="n">
        <f aca="false">AK306+AN306+AO306</f>
        <v>0</v>
      </c>
      <c r="AM306" s="213" t="n">
        <f aca="false">IFERROR(AK306/Z306,0)</f>
        <v>0</v>
      </c>
      <c r="AN306" s="214" t="n">
        <f aca="false">IFERROR(IF(AND($E306="OPEN",$AA306&gt;0),$AA306*_SoP*$AM306,IF(AND($E306="CLOSED",$AA306&gt;0),$AA306*_SoL*$AM306,0)),0)</f>
        <v>0</v>
      </c>
      <c r="AO306" s="214" t="n">
        <f aca="false">IFERROR(IF($AA306&lt;0,$AA306*_SoL,0),0)</f>
        <v>0</v>
      </c>
      <c r="AP306" s="215" t="n">
        <f aca="false">AK306+AN306</f>
        <v>0</v>
      </c>
      <c r="AQ306" s="215" t="n">
        <f aca="false">AC306-AO306</f>
        <v>0</v>
      </c>
      <c r="AR306" s="215" t="n">
        <f aca="false">AP306-AQ306</f>
        <v>0</v>
      </c>
      <c r="AS306" s="215" t="n">
        <f aca="false">IF($AR306&gt;=0,$AR306,0)</f>
        <v>0</v>
      </c>
      <c r="AT306" s="215" t="n">
        <f aca="false">IF($AR306&lt;=0,-$AR306,0)</f>
        <v>-0</v>
      </c>
      <c r="AU306" s="214" t="n">
        <f aca="false">IF((R306-AC306)&lt;0,0,R306-AC306)</f>
        <v>0</v>
      </c>
      <c r="AV306" s="214" t="n">
        <f aca="false">IF(AM306&gt;1,0,R306-AM306*R306)</f>
        <v>0</v>
      </c>
      <c r="AW306" s="216"/>
    </row>
    <row r="307" customFormat="false" ht="24.75" hidden="false" customHeight="true" outlineLevel="0" collapsed="false">
      <c r="A307" s="166"/>
      <c r="B307" s="208" t="n">
        <f aca="false">B306+1</f>
        <v>300</v>
      </c>
      <c r="C307" s="166"/>
      <c r="D307" s="209" t="n">
        <f aca="false">INDEX(_Rge_Projectdata_3rd,$B307,MATCH("Project-ID",_Rge_Headline_Projectdata,0))</f>
        <v>0</v>
      </c>
      <c r="E307" s="210" t="str">
        <f aca="false" t="array" ref="E307:E307">INDEX(_Rge_Data_3rd_CY,$B307,E$1)</f>
        <v>Open</v>
      </c>
      <c r="F307" s="199" t="n">
        <f aca="false">INDEX(_Rge_Data_3rd_CY,$B307,F$1)</f>
        <v>0</v>
      </c>
      <c r="G307" s="199" t="n">
        <f aca="false" t="array" ref="G307:G307">INDEX(_Rge_Data_3rd_CY,$B307,G$1)</f>
        <v>0</v>
      </c>
      <c r="H307" s="199" t="n">
        <f aca="false" t="array" ref="H307:H307">INDEX(_Rge_Data_3rd_CY,$B307,H$1)</f>
        <v>0</v>
      </c>
      <c r="I307" s="199" t="n">
        <f aca="false" t="array" ref="I307:I307">INDEX(_Rge_Data_3rd_CY,$B307,I$1)</f>
        <v>0</v>
      </c>
      <c r="J307" s="199" t="n">
        <f aca="false" t="array" ref="J307:J307">INDEX(_Rge_Data_3rd_CY,$B307,J$1)</f>
        <v>0</v>
      </c>
      <c r="K307" s="199" t="n">
        <f aca="false" t="array" ref="K307:K307">INDEX(_Rge_Data_3rd_CY,$B307,K$1)</f>
        <v>0</v>
      </c>
      <c r="L307" s="199" t="n">
        <f aca="false">INDEX(_Rge_Data_3rd_CY,$B307,L$1)</f>
        <v>0</v>
      </c>
      <c r="M307" s="199" t="n">
        <f aca="false" t="array" ref="M307:M307">INDEX(_Rge_Data_3rd_CY,$B307,M$1)</f>
        <v>0</v>
      </c>
      <c r="N307" s="199" t="n">
        <f aca="false" t="array" ref="N307:N307">INDEX(_Rge_Data_3rd_CY,$B307,N$1)</f>
        <v>0</v>
      </c>
      <c r="O307" s="199" t="n">
        <f aca="false">F307-N307</f>
        <v>0</v>
      </c>
      <c r="P307" s="200" t="n">
        <f aca="false">IFERROR(O307/F307,0)</f>
        <v>0</v>
      </c>
      <c r="Q307" s="211" t="str">
        <f aca="false">IF(AND(F307&lt;&gt;0,R307=0),"N","Y")</f>
        <v>Y</v>
      </c>
      <c r="R307" s="202" t="n">
        <f aca="false">INDEX(_Rge_Data_3rd_CY,$B307,R$1)</f>
        <v>0</v>
      </c>
      <c r="S307" s="202" t="n">
        <f aca="false" t="array" ref="S307:S307">INDEX(_Rge_Data_3rd_CY,$B307,S$1)</f>
        <v>0</v>
      </c>
      <c r="T307" s="202" t="n">
        <f aca="false" t="array" ref="T307:T307">INDEX(_Rge_Data_3rd_CY,$B307,T$1)</f>
        <v>0</v>
      </c>
      <c r="U307" s="202" t="n">
        <f aca="false" t="array" ref="U307:U307">INDEX(_Rge_Data_3rd_CY,$B307,U$1)</f>
        <v>0</v>
      </c>
      <c r="V307" s="202" t="n">
        <f aca="false" t="array" ref="V307:V307">INDEX(_Rge_Data_3rd_CY,$B307,V$1)</f>
        <v>0</v>
      </c>
      <c r="W307" s="202" t="n">
        <f aca="false" t="array" ref="W307:W307">INDEX(_Rge_Data_3rd_CY,$B307,W$1)</f>
        <v>0</v>
      </c>
      <c r="X307" s="202" t="n">
        <f aca="false">INDEX(_Rge_Data_3rd_CY,$B307,X$1)</f>
        <v>0</v>
      </c>
      <c r="Y307" s="202" t="n">
        <f aca="false" t="array" ref="Y307:Y307">INDEX(_Rge_Data_3rd_CY,$B307,Y$1)</f>
        <v>0</v>
      </c>
      <c r="Z307" s="202" t="n">
        <f aca="false" t="array" ref="Z307:Z307">INDEX(_Rge_Data_3rd_CY,$B307,Z$1)</f>
        <v>0</v>
      </c>
      <c r="AA307" s="202" t="n">
        <f aca="false">R307-Z307</f>
        <v>0</v>
      </c>
      <c r="AB307" s="203" t="n">
        <f aca="false">IFERROR(AA307/R307,)</f>
        <v>0</v>
      </c>
      <c r="AC307" s="212" t="n">
        <f aca="false">INDEX(_Rge_Data_3rd_CY,$B307,AC$1)</f>
        <v>0</v>
      </c>
      <c r="AD307" s="212" t="n">
        <f aca="false" t="array" ref="AD307:AD307">INDEX(_Rge_Data_3rd_CY,$B307,AD$1)</f>
        <v>0</v>
      </c>
      <c r="AE307" s="212" t="n">
        <f aca="false" t="array" ref="AE307:AE307">INDEX(_Rge_Data_3rd_CY,$B307,AE$1)</f>
        <v>0</v>
      </c>
      <c r="AF307" s="212" t="n">
        <f aca="false" t="array" ref="AF307:AF307">INDEX(_Rge_Data_3rd_CY,$B307,AF$1)</f>
        <v>0</v>
      </c>
      <c r="AG307" s="212" t="n">
        <f aca="false" t="array" ref="AG307:AG307">INDEX(_Rge_Data_3rd_CY,$B307,AG$1)</f>
        <v>0</v>
      </c>
      <c r="AH307" s="212" t="n">
        <f aca="false" t="array" ref="AH307:AH307">INDEX(_Rge_Data_3rd_CY,$B307,AH$1)</f>
        <v>0</v>
      </c>
      <c r="AI307" s="212" t="n">
        <f aca="false">INDEX(_Rge_Data_3rd_CY,$B307,AI$1)</f>
        <v>0</v>
      </c>
      <c r="AJ307" s="212" t="n">
        <f aca="false" t="array" ref="AJ307:AJ307">INDEX(_Rge_Data_3rd_CY,$B307,AJ$1)</f>
        <v>0</v>
      </c>
      <c r="AK307" s="212" t="n">
        <f aca="false" t="array" ref="AK307:AK307">INDEX(_Rge_Data_3rd_CY,$B307,AK$1)</f>
        <v>0</v>
      </c>
      <c r="AL307" s="212" t="n">
        <f aca="false">AK307+AN307+AO307</f>
        <v>0</v>
      </c>
      <c r="AM307" s="213" t="n">
        <f aca="false">IFERROR(AK307/Z307,0)</f>
        <v>0</v>
      </c>
      <c r="AN307" s="214" t="n">
        <f aca="false">IFERROR(IF(AND($E307="OPEN",$AA307&gt;0),$AA307*_SoP*$AM307,IF(AND($E307="CLOSED",$AA307&gt;0),$AA307*_SoL*$AM307,0)),0)</f>
        <v>0</v>
      </c>
      <c r="AO307" s="214" t="n">
        <f aca="false">IFERROR(IF($AA307&lt;0,$AA307*_SoL,0),0)</f>
        <v>0</v>
      </c>
      <c r="AP307" s="215" t="n">
        <f aca="false">AK307+AN307</f>
        <v>0</v>
      </c>
      <c r="AQ307" s="215" t="n">
        <f aca="false">AC307-AO307</f>
        <v>0</v>
      </c>
      <c r="AR307" s="215" t="n">
        <f aca="false">AP307-AQ307</f>
        <v>0</v>
      </c>
      <c r="AS307" s="215" t="n">
        <f aca="false">IF($AR307&gt;=0,$AR307,0)</f>
        <v>0</v>
      </c>
      <c r="AT307" s="215" t="n">
        <f aca="false">IF($AR307&lt;=0,-$AR307,0)</f>
        <v>-0</v>
      </c>
      <c r="AU307" s="214" t="n">
        <f aca="false">IF((R307-AC307)&lt;0,0,R307-AC307)</f>
        <v>0</v>
      </c>
      <c r="AV307" s="214" t="n">
        <f aca="false">IF(AM307&gt;1,0,R307-AM307*R307)</f>
        <v>0</v>
      </c>
      <c r="AW307" s="216"/>
    </row>
    <row r="308" customFormat="false" ht="24.75" hidden="false" customHeight="true" outlineLevel="0" collapsed="false">
      <c r="A308" s="166"/>
      <c r="B308" s="208" t="n">
        <f aca="false">B307+1</f>
        <v>301</v>
      </c>
      <c r="C308" s="166"/>
      <c r="D308" s="209" t="n">
        <f aca="false">INDEX(_Rge_Projectdata_3rd,$B308,MATCH("Project-ID",_Rge_Headline_Projectdata,0))</f>
        <v>0</v>
      </c>
      <c r="E308" s="210" t="str">
        <f aca="false" t="array" ref="E308:E308">INDEX(_Rge_Data_3rd_CY,$B308,E$1)</f>
        <v>Open</v>
      </c>
      <c r="F308" s="199" t="n">
        <f aca="false">INDEX(_Rge_Data_3rd_CY,$B308,F$1)</f>
        <v>0</v>
      </c>
      <c r="G308" s="199" t="n">
        <f aca="false" t="array" ref="G308:G308">INDEX(_Rge_Data_3rd_CY,$B308,G$1)</f>
        <v>0</v>
      </c>
      <c r="H308" s="199" t="n">
        <f aca="false" t="array" ref="H308:H308">INDEX(_Rge_Data_3rd_CY,$B308,H$1)</f>
        <v>0</v>
      </c>
      <c r="I308" s="199" t="n">
        <f aca="false" t="array" ref="I308:I308">INDEX(_Rge_Data_3rd_CY,$B308,I$1)</f>
        <v>0</v>
      </c>
      <c r="J308" s="199" t="n">
        <f aca="false" t="array" ref="J308:J308">INDEX(_Rge_Data_3rd_CY,$B308,J$1)</f>
        <v>0</v>
      </c>
      <c r="K308" s="199" t="n">
        <f aca="false" t="array" ref="K308:K308">INDEX(_Rge_Data_3rd_CY,$B308,K$1)</f>
        <v>0</v>
      </c>
      <c r="L308" s="199" t="n">
        <f aca="false">INDEX(_Rge_Data_3rd_CY,$B308,L$1)</f>
        <v>0</v>
      </c>
      <c r="M308" s="199" t="n">
        <f aca="false" t="array" ref="M308:M308">INDEX(_Rge_Data_3rd_CY,$B308,M$1)</f>
        <v>0</v>
      </c>
      <c r="N308" s="199" t="n">
        <f aca="false" t="array" ref="N308:N308">INDEX(_Rge_Data_3rd_CY,$B308,N$1)</f>
        <v>0</v>
      </c>
      <c r="O308" s="199" t="n">
        <f aca="false">F308-N308</f>
        <v>0</v>
      </c>
      <c r="P308" s="200" t="n">
        <f aca="false">IFERROR(O308/F308,0)</f>
        <v>0</v>
      </c>
      <c r="Q308" s="211" t="str">
        <f aca="false">IF(AND(F308&lt;&gt;0,R308=0),"N","Y")</f>
        <v>Y</v>
      </c>
      <c r="R308" s="202" t="n">
        <f aca="false">INDEX(_Rge_Data_3rd_CY,$B308,R$1)</f>
        <v>0</v>
      </c>
      <c r="S308" s="202" t="n">
        <f aca="false" t="array" ref="S308:S308">INDEX(_Rge_Data_3rd_CY,$B308,S$1)</f>
        <v>0</v>
      </c>
      <c r="T308" s="202" t="n">
        <f aca="false" t="array" ref="T308:T308">INDEX(_Rge_Data_3rd_CY,$B308,T$1)</f>
        <v>0</v>
      </c>
      <c r="U308" s="202" t="n">
        <f aca="false" t="array" ref="U308:U308">INDEX(_Rge_Data_3rd_CY,$B308,U$1)</f>
        <v>0</v>
      </c>
      <c r="V308" s="202" t="n">
        <f aca="false" t="array" ref="V308:V308">INDEX(_Rge_Data_3rd_CY,$B308,V$1)</f>
        <v>0</v>
      </c>
      <c r="W308" s="202" t="n">
        <f aca="false" t="array" ref="W308:W308">INDEX(_Rge_Data_3rd_CY,$B308,W$1)</f>
        <v>0</v>
      </c>
      <c r="X308" s="202" t="n">
        <f aca="false">INDEX(_Rge_Data_3rd_CY,$B308,X$1)</f>
        <v>0</v>
      </c>
      <c r="Y308" s="202" t="n">
        <f aca="false" t="array" ref="Y308:Y308">INDEX(_Rge_Data_3rd_CY,$B308,Y$1)</f>
        <v>0</v>
      </c>
      <c r="Z308" s="202" t="n">
        <f aca="false" t="array" ref="Z308:Z308">INDEX(_Rge_Data_3rd_CY,$B308,Z$1)</f>
        <v>0</v>
      </c>
      <c r="AA308" s="202" t="n">
        <f aca="false">R308-Z308</f>
        <v>0</v>
      </c>
      <c r="AB308" s="203" t="n">
        <f aca="false">IFERROR(AA308/R308,)</f>
        <v>0</v>
      </c>
      <c r="AC308" s="212" t="n">
        <f aca="false">INDEX(_Rge_Data_3rd_CY,$B308,AC$1)</f>
        <v>0</v>
      </c>
      <c r="AD308" s="212" t="n">
        <f aca="false" t="array" ref="AD308:AD308">INDEX(_Rge_Data_3rd_CY,$B308,AD$1)</f>
        <v>0</v>
      </c>
      <c r="AE308" s="212" t="n">
        <f aca="false" t="array" ref="AE308:AE308">INDEX(_Rge_Data_3rd_CY,$B308,AE$1)</f>
        <v>0</v>
      </c>
      <c r="AF308" s="212" t="n">
        <f aca="false" t="array" ref="AF308:AF308">INDEX(_Rge_Data_3rd_CY,$B308,AF$1)</f>
        <v>0</v>
      </c>
      <c r="AG308" s="212" t="n">
        <f aca="false" t="array" ref="AG308:AG308">INDEX(_Rge_Data_3rd_CY,$B308,AG$1)</f>
        <v>0</v>
      </c>
      <c r="AH308" s="212" t="n">
        <f aca="false" t="array" ref="AH308:AH308">INDEX(_Rge_Data_3rd_CY,$B308,AH$1)</f>
        <v>0</v>
      </c>
      <c r="AI308" s="212" t="n">
        <f aca="false">INDEX(_Rge_Data_3rd_CY,$B308,AI$1)</f>
        <v>0</v>
      </c>
      <c r="AJ308" s="212" t="n">
        <f aca="false" t="array" ref="AJ308:AJ308">INDEX(_Rge_Data_3rd_CY,$B308,AJ$1)</f>
        <v>0</v>
      </c>
      <c r="AK308" s="212" t="n">
        <f aca="false" t="array" ref="AK308:AK308">INDEX(_Rge_Data_3rd_CY,$B308,AK$1)</f>
        <v>0</v>
      </c>
      <c r="AL308" s="212" t="n">
        <f aca="false">AK308+AN308+AO308</f>
        <v>0</v>
      </c>
      <c r="AM308" s="213" t="n">
        <f aca="false">IFERROR(AK308/Z308,0)</f>
        <v>0</v>
      </c>
      <c r="AN308" s="214" t="n">
        <f aca="false">IFERROR(IF(AND($E308="OPEN",$AA308&gt;0),$AA308*_SoP*$AM308,IF(AND($E308="CLOSED",$AA308&gt;0),$AA308*_SoL*$AM308,0)),0)</f>
        <v>0</v>
      </c>
      <c r="AO308" s="214" t="n">
        <f aca="false">IFERROR(IF($AA308&lt;0,$AA308*_SoL,0),0)</f>
        <v>0</v>
      </c>
      <c r="AP308" s="215" t="n">
        <f aca="false">AK308+AN308</f>
        <v>0</v>
      </c>
      <c r="AQ308" s="215" t="n">
        <f aca="false">AC308-AO308</f>
        <v>0</v>
      </c>
      <c r="AR308" s="215" t="n">
        <f aca="false">AP308-AQ308</f>
        <v>0</v>
      </c>
      <c r="AS308" s="215" t="n">
        <f aca="false">IF($AR308&gt;=0,$AR308,0)</f>
        <v>0</v>
      </c>
      <c r="AT308" s="215" t="n">
        <f aca="false">IF($AR308&lt;=0,-$AR308,0)</f>
        <v>-0</v>
      </c>
      <c r="AU308" s="214" t="n">
        <f aca="false">IF((R308-AC308)&lt;0,0,R308-AC308)</f>
        <v>0</v>
      </c>
      <c r="AV308" s="214" t="n">
        <f aca="false">IF(AM308&gt;1,0,R308-AM308*R308)</f>
        <v>0</v>
      </c>
      <c r="AW308" s="216"/>
    </row>
    <row r="309" customFormat="false" ht="24.75" hidden="false" customHeight="true" outlineLevel="0" collapsed="false">
      <c r="A309" s="166"/>
      <c r="B309" s="208" t="n">
        <f aca="false">B308+1</f>
        <v>302</v>
      </c>
      <c r="C309" s="166"/>
      <c r="D309" s="209" t="n">
        <f aca="false">INDEX(_Rge_Projectdata_3rd,$B309,MATCH("Project-ID",_Rge_Headline_Projectdata,0))</f>
        <v>0</v>
      </c>
      <c r="E309" s="210" t="str">
        <f aca="false" t="array" ref="E309:E309">INDEX(_Rge_Data_3rd_CY,$B309,E$1)</f>
        <v>Open</v>
      </c>
      <c r="F309" s="199" t="n">
        <f aca="false">INDEX(_Rge_Data_3rd_CY,$B309,F$1)</f>
        <v>0</v>
      </c>
      <c r="G309" s="199" t="n">
        <f aca="false" t="array" ref="G309:G309">INDEX(_Rge_Data_3rd_CY,$B309,G$1)</f>
        <v>0</v>
      </c>
      <c r="H309" s="199" t="n">
        <f aca="false" t="array" ref="H309:H309">INDEX(_Rge_Data_3rd_CY,$B309,H$1)</f>
        <v>0</v>
      </c>
      <c r="I309" s="199" t="n">
        <f aca="false" t="array" ref="I309:I309">INDEX(_Rge_Data_3rd_CY,$B309,I$1)</f>
        <v>0</v>
      </c>
      <c r="J309" s="199" t="n">
        <f aca="false" t="array" ref="J309:J309">INDEX(_Rge_Data_3rd_CY,$B309,J$1)</f>
        <v>0</v>
      </c>
      <c r="K309" s="199" t="n">
        <f aca="false" t="array" ref="K309:K309">INDEX(_Rge_Data_3rd_CY,$B309,K$1)</f>
        <v>0</v>
      </c>
      <c r="L309" s="199" t="n">
        <f aca="false">INDEX(_Rge_Data_3rd_CY,$B309,L$1)</f>
        <v>0</v>
      </c>
      <c r="M309" s="199" t="n">
        <f aca="false" t="array" ref="M309:M309">INDEX(_Rge_Data_3rd_CY,$B309,M$1)</f>
        <v>0</v>
      </c>
      <c r="N309" s="199" t="n">
        <f aca="false" t="array" ref="N309:N309">INDEX(_Rge_Data_3rd_CY,$B309,N$1)</f>
        <v>0</v>
      </c>
      <c r="O309" s="199" t="n">
        <f aca="false">F309-N309</f>
        <v>0</v>
      </c>
      <c r="P309" s="200" t="n">
        <f aca="false">IFERROR(O309/F309,0)</f>
        <v>0</v>
      </c>
      <c r="Q309" s="211" t="str">
        <f aca="false">IF(AND(F309&lt;&gt;0,R309=0),"N","Y")</f>
        <v>Y</v>
      </c>
      <c r="R309" s="202" t="n">
        <f aca="false">INDEX(_Rge_Data_3rd_CY,$B309,R$1)</f>
        <v>0</v>
      </c>
      <c r="S309" s="202" t="n">
        <f aca="false" t="array" ref="S309:S309">INDEX(_Rge_Data_3rd_CY,$B309,S$1)</f>
        <v>0</v>
      </c>
      <c r="T309" s="202" t="n">
        <f aca="false" t="array" ref="T309:T309">INDEX(_Rge_Data_3rd_CY,$B309,T$1)</f>
        <v>0</v>
      </c>
      <c r="U309" s="202" t="n">
        <f aca="false" t="array" ref="U309:U309">INDEX(_Rge_Data_3rd_CY,$B309,U$1)</f>
        <v>0</v>
      </c>
      <c r="V309" s="202" t="n">
        <f aca="false" t="array" ref="V309:V309">INDEX(_Rge_Data_3rd_CY,$B309,V$1)</f>
        <v>0</v>
      </c>
      <c r="W309" s="202" t="n">
        <f aca="false" t="array" ref="W309:W309">INDEX(_Rge_Data_3rd_CY,$B309,W$1)</f>
        <v>0</v>
      </c>
      <c r="X309" s="202" t="n">
        <f aca="false">INDEX(_Rge_Data_3rd_CY,$B309,X$1)</f>
        <v>0</v>
      </c>
      <c r="Y309" s="202" t="n">
        <f aca="false" t="array" ref="Y309:Y309">INDEX(_Rge_Data_3rd_CY,$B309,Y$1)</f>
        <v>0</v>
      </c>
      <c r="Z309" s="202" t="n">
        <f aca="false" t="array" ref="Z309:Z309">INDEX(_Rge_Data_3rd_CY,$B309,Z$1)</f>
        <v>0</v>
      </c>
      <c r="AA309" s="202" t="n">
        <f aca="false">R309-Z309</f>
        <v>0</v>
      </c>
      <c r="AB309" s="203" t="n">
        <f aca="false">IFERROR(AA309/R309,)</f>
        <v>0</v>
      </c>
      <c r="AC309" s="212" t="n">
        <f aca="false">INDEX(_Rge_Data_3rd_CY,$B309,AC$1)</f>
        <v>0</v>
      </c>
      <c r="AD309" s="212" t="n">
        <f aca="false" t="array" ref="AD309:AD309">INDEX(_Rge_Data_3rd_CY,$B309,AD$1)</f>
        <v>0</v>
      </c>
      <c r="AE309" s="212" t="n">
        <f aca="false" t="array" ref="AE309:AE309">INDEX(_Rge_Data_3rd_CY,$B309,AE$1)</f>
        <v>0</v>
      </c>
      <c r="AF309" s="212" t="n">
        <f aca="false" t="array" ref="AF309:AF309">INDEX(_Rge_Data_3rd_CY,$B309,AF$1)</f>
        <v>0</v>
      </c>
      <c r="AG309" s="212" t="n">
        <f aca="false" t="array" ref="AG309:AG309">INDEX(_Rge_Data_3rd_CY,$B309,AG$1)</f>
        <v>0</v>
      </c>
      <c r="AH309" s="212" t="n">
        <f aca="false" t="array" ref="AH309:AH309">INDEX(_Rge_Data_3rd_CY,$B309,AH$1)</f>
        <v>0</v>
      </c>
      <c r="AI309" s="212" t="n">
        <f aca="false">INDEX(_Rge_Data_3rd_CY,$B309,AI$1)</f>
        <v>0</v>
      </c>
      <c r="AJ309" s="212" t="n">
        <f aca="false" t="array" ref="AJ309:AJ309">INDEX(_Rge_Data_3rd_CY,$B309,AJ$1)</f>
        <v>0</v>
      </c>
      <c r="AK309" s="212" t="n">
        <f aca="false" t="array" ref="AK309:AK309">INDEX(_Rge_Data_3rd_CY,$B309,AK$1)</f>
        <v>0</v>
      </c>
      <c r="AL309" s="212" t="n">
        <f aca="false">AK309+AN309+AO309</f>
        <v>0</v>
      </c>
      <c r="AM309" s="213" t="n">
        <f aca="false">IFERROR(AK309/Z309,0)</f>
        <v>0</v>
      </c>
      <c r="AN309" s="214" t="n">
        <f aca="false">IFERROR(IF(AND($E309="OPEN",$AA309&gt;0),$AA309*_SoP*$AM309,IF(AND($E309="CLOSED",$AA309&gt;0),$AA309*_SoL*$AM309,0)),0)</f>
        <v>0</v>
      </c>
      <c r="AO309" s="214" t="n">
        <f aca="false">IFERROR(IF($AA309&lt;0,$AA309*_SoL,0),0)</f>
        <v>0</v>
      </c>
      <c r="AP309" s="215" t="n">
        <f aca="false">AK309+AN309</f>
        <v>0</v>
      </c>
      <c r="AQ309" s="215" t="n">
        <f aca="false">AC309-AO309</f>
        <v>0</v>
      </c>
      <c r="AR309" s="215" t="n">
        <f aca="false">AP309-AQ309</f>
        <v>0</v>
      </c>
      <c r="AS309" s="215" t="n">
        <f aca="false">IF($AR309&gt;=0,$AR309,0)</f>
        <v>0</v>
      </c>
      <c r="AT309" s="215" t="n">
        <f aca="false">IF($AR309&lt;=0,-$AR309,0)</f>
        <v>-0</v>
      </c>
      <c r="AU309" s="214" t="n">
        <f aca="false">IF((R309-AC309)&lt;0,0,R309-AC309)</f>
        <v>0</v>
      </c>
      <c r="AV309" s="214" t="n">
        <f aca="false">IF(AM309&gt;1,0,R309-AM309*R309)</f>
        <v>0</v>
      </c>
      <c r="AW309" s="216"/>
    </row>
    <row r="310" customFormat="false" ht="24.75" hidden="false" customHeight="true" outlineLevel="0" collapsed="false">
      <c r="A310" s="166"/>
      <c r="B310" s="208" t="n">
        <f aca="false">B309+1</f>
        <v>303</v>
      </c>
      <c r="C310" s="166"/>
      <c r="D310" s="209" t="n">
        <f aca="false">INDEX(_Rge_Projectdata_3rd,$B310,MATCH("Project-ID",_Rge_Headline_Projectdata,0))</f>
        <v>0</v>
      </c>
      <c r="E310" s="210" t="str">
        <f aca="false" t="array" ref="E310:E310">INDEX(_Rge_Data_3rd_CY,$B310,E$1)</f>
        <v>Open</v>
      </c>
      <c r="F310" s="199" t="n">
        <f aca="false">INDEX(_Rge_Data_3rd_CY,$B310,F$1)</f>
        <v>0</v>
      </c>
      <c r="G310" s="199" t="n">
        <f aca="false" t="array" ref="G310:G310">INDEX(_Rge_Data_3rd_CY,$B310,G$1)</f>
        <v>0</v>
      </c>
      <c r="H310" s="199" t="n">
        <f aca="false" t="array" ref="H310:H310">INDEX(_Rge_Data_3rd_CY,$B310,H$1)</f>
        <v>0</v>
      </c>
      <c r="I310" s="199" t="n">
        <f aca="false" t="array" ref="I310:I310">INDEX(_Rge_Data_3rd_CY,$B310,I$1)</f>
        <v>0</v>
      </c>
      <c r="J310" s="199" t="n">
        <f aca="false" t="array" ref="J310:J310">INDEX(_Rge_Data_3rd_CY,$B310,J$1)</f>
        <v>0</v>
      </c>
      <c r="K310" s="199" t="n">
        <f aca="false" t="array" ref="K310:K310">INDEX(_Rge_Data_3rd_CY,$B310,K$1)</f>
        <v>0</v>
      </c>
      <c r="L310" s="199" t="n">
        <f aca="false">INDEX(_Rge_Data_3rd_CY,$B310,L$1)</f>
        <v>0</v>
      </c>
      <c r="M310" s="199" t="n">
        <f aca="false" t="array" ref="M310:M310">INDEX(_Rge_Data_3rd_CY,$B310,M$1)</f>
        <v>0</v>
      </c>
      <c r="N310" s="199" t="n">
        <f aca="false" t="array" ref="N310:N310">INDEX(_Rge_Data_3rd_CY,$B310,N$1)</f>
        <v>0</v>
      </c>
      <c r="O310" s="199" t="n">
        <f aca="false">F310-N310</f>
        <v>0</v>
      </c>
      <c r="P310" s="200" t="n">
        <f aca="false">IFERROR(O310/F310,0)</f>
        <v>0</v>
      </c>
      <c r="Q310" s="211" t="str">
        <f aca="false">IF(AND(F310&lt;&gt;0,R310=0),"N","Y")</f>
        <v>Y</v>
      </c>
      <c r="R310" s="202" t="n">
        <f aca="false">INDEX(_Rge_Data_3rd_CY,$B310,R$1)</f>
        <v>0</v>
      </c>
      <c r="S310" s="202" t="n">
        <f aca="false" t="array" ref="S310:S310">INDEX(_Rge_Data_3rd_CY,$B310,S$1)</f>
        <v>0</v>
      </c>
      <c r="T310" s="202" t="n">
        <f aca="false" t="array" ref="T310:T310">INDEX(_Rge_Data_3rd_CY,$B310,T$1)</f>
        <v>0</v>
      </c>
      <c r="U310" s="202" t="n">
        <f aca="false" t="array" ref="U310:U310">INDEX(_Rge_Data_3rd_CY,$B310,U$1)</f>
        <v>0</v>
      </c>
      <c r="V310" s="202" t="n">
        <f aca="false" t="array" ref="V310:V310">INDEX(_Rge_Data_3rd_CY,$B310,V$1)</f>
        <v>0</v>
      </c>
      <c r="W310" s="202" t="n">
        <f aca="false" t="array" ref="W310:W310">INDEX(_Rge_Data_3rd_CY,$B310,W$1)</f>
        <v>0</v>
      </c>
      <c r="X310" s="202" t="n">
        <f aca="false">INDEX(_Rge_Data_3rd_CY,$B310,X$1)</f>
        <v>0</v>
      </c>
      <c r="Y310" s="202" t="n">
        <f aca="false" t="array" ref="Y310:Y310">INDEX(_Rge_Data_3rd_CY,$B310,Y$1)</f>
        <v>0</v>
      </c>
      <c r="Z310" s="202" t="n">
        <f aca="false" t="array" ref="Z310:Z310">INDEX(_Rge_Data_3rd_CY,$B310,Z$1)</f>
        <v>0</v>
      </c>
      <c r="AA310" s="202" t="n">
        <f aca="false">R310-Z310</f>
        <v>0</v>
      </c>
      <c r="AB310" s="203" t="n">
        <f aca="false">IFERROR(AA310/R310,)</f>
        <v>0</v>
      </c>
      <c r="AC310" s="212" t="n">
        <f aca="false">INDEX(_Rge_Data_3rd_CY,$B310,AC$1)</f>
        <v>0</v>
      </c>
      <c r="AD310" s="212" t="n">
        <f aca="false" t="array" ref="AD310:AD310">INDEX(_Rge_Data_3rd_CY,$B310,AD$1)</f>
        <v>0</v>
      </c>
      <c r="AE310" s="212" t="n">
        <f aca="false" t="array" ref="AE310:AE310">INDEX(_Rge_Data_3rd_CY,$B310,AE$1)</f>
        <v>0</v>
      </c>
      <c r="AF310" s="212" t="n">
        <f aca="false" t="array" ref="AF310:AF310">INDEX(_Rge_Data_3rd_CY,$B310,AF$1)</f>
        <v>0</v>
      </c>
      <c r="AG310" s="212" t="n">
        <f aca="false" t="array" ref="AG310:AG310">INDEX(_Rge_Data_3rd_CY,$B310,AG$1)</f>
        <v>0</v>
      </c>
      <c r="AH310" s="212" t="n">
        <f aca="false" t="array" ref="AH310:AH310">INDEX(_Rge_Data_3rd_CY,$B310,AH$1)</f>
        <v>0</v>
      </c>
      <c r="AI310" s="212" t="n">
        <f aca="false">INDEX(_Rge_Data_3rd_CY,$B310,AI$1)</f>
        <v>0</v>
      </c>
      <c r="AJ310" s="212" t="n">
        <f aca="false" t="array" ref="AJ310:AJ310">INDEX(_Rge_Data_3rd_CY,$B310,AJ$1)</f>
        <v>0</v>
      </c>
      <c r="AK310" s="212" t="n">
        <f aca="false" t="array" ref="AK310:AK310">INDEX(_Rge_Data_3rd_CY,$B310,AK$1)</f>
        <v>0</v>
      </c>
      <c r="AL310" s="212" t="n">
        <f aca="false">AK310+AN310+AO310</f>
        <v>0</v>
      </c>
      <c r="AM310" s="213" t="n">
        <f aca="false">IFERROR(AK310/Z310,0)</f>
        <v>0</v>
      </c>
      <c r="AN310" s="214" t="n">
        <f aca="false">IFERROR(IF(AND($E310="OPEN",$AA310&gt;0),$AA310*_SoP*$AM310,IF(AND($E310="CLOSED",$AA310&gt;0),$AA310*_SoL*$AM310,0)),0)</f>
        <v>0</v>
      </c>
      <c r="AO310" s="214" t="n">
        <f aca="false">IFERROR(IF($AA310&lt;0,$AA310*_SoL,0),0)</f>
        <v>0</v>
      </c>
      <c r="AP310" s="215" t="n">
        <f aca="false">AK310+AN310</f>
        <v>0</v>
      </c>
      <c r="AQ310" s="215" t="n">
        <f aca="false">AC310-AO310</f>
        <v>0</v>
      </c>
      <c r="AR310" s="215" t="n">
        <f aca="false">AP310-AQ310</f>
        <v>0</v>
      </c>
      <c r="AS310" s="215" t="n">
        <f aca="false">IF($AR310&gt;=0,$AR310,0)</f>
        <v>0</v>
      </c>
      <c r="AT310" s="215" t="n">
        <f aca="false">IF($AR310&lt;=0,-$AR310,0)</f>
        <v>-0</v>
      </c>
      <c r="AU310" s="214" t="n">
        <f aca="false">IF((R310-AC310)&lt;0,0,R310-AC310)</f>
        <v>0</v>
      </c>
      <c r="AV310" s="214" t="n">
        <f aca="false">IF(AM310&gt;1,0,R310-AM310*R310)</f>
        <v>0</v>
      </c>
      <c r="AW310" s="216"/>
    </row>
    <row r="311" customFormat="false" ht="24.75" hidden="false" customHeight="true" outlineLevel="0" collapsed="false">
      <c r="A311" s="166"/>
      <c r="B311" s="208" t="n">
        <f aca="false">B310+1</f>
        <v>304</v>
      </c>
      <c r="C311" s="166"/>
      <c r="D311" s="209" t="n">
        <f aca="false">INDEX(_Rge_Projectdata_3rd,$B311,MATCH("Project-ID",_Rge_Headline_Projectdata,0))</f>
        <v>0</v>
      </c>
      <c r="E311" s="210" t="str">
        <f aca="false" t="array" ref="E311:E311">INDEX(_Rge_Data_3rd_CY,$B311,E$1)</f>
        <v>Open</v>
      </c>
      <c r="F311" s="199" t="n">
        <f aca="false">INDEX(_Rge_Data_3rd_CY,$B311,F$1)</f>
        <v>0</v>
      </c>
      <c r="G311" s="199" t="n">
        <f aca="false" t="array" ref="G311:G311">INDEX(_Rge_Data_3rd_CY,$B311,G$1)</f>
        <v>0</v>
      </c>
      <c r="H311" s="199" t="n">
        <f aca="false" t="array" ref="H311:H311">INDEX(_Rge_Data_3rd_CY,$B311,H$1)</f>
        <v>0</v>
      </c>
      <c r="I311" s="199" t="n">
        <f aca="false" t="array" ref="I311:I311">INDEX(_Rge_Data_3rd_CY,$B311,I$1)</f>
        <v>0</v>
      </c>
      <c r="J311" s="199" t="n">
        <f aca="false" t="array" ref="J311:J311">INDEX(_Rge_Data_3rd_CY,$B311,J$1)</f>
        <v>0</v>
      </c>
      <c r="K311" s="199" t="n">
        <f aca="false" t="array" ref="K311:K311">INDEX(_Rge_Data_3rd_CY,$B311,K$1)</f>
        <v>0</v>
      </c>
      <c r="L311" s="199" t="n">
        <f aca="false">INDEX(_Rge_Data_3rd_CY,$B311,L$1)</f>
        <v>0</v>
      </c>
      <c r="M311" s="199" t="n">
        <f aca="false" t="array" ref="M311:M311">INDEX(_Rge_Data_3rd_CY,$B311,M$1)</f>
        <v>0</v>
      </c>
      <c r="N311" s="199" t="n">
        <f aca="false" t="array" ref="N311:N311">INDEX(_Rge_Data_3rd_CY,$B311,N$1)</f>
        <v>0</v>
      </c>
      <c r="O311" s="199" t="n">
        <f aca="false">F311-N311</f>
        <v>0</v>
      </c>
      <c r="P311" s="200" t="n">
        <f aca="false">IFERROR(O311/F311,0)</f>
        <v>0</v>
      </c>
      <c r="Q311" s="211" t="str">
        <f aca="false">IF(AND(F311&lt;&gt;0,R311=0),"N","Y")</f>
        <v>Y</v>
      </c>
      <c r="R311" s="202" t="n">
        <f aca="false">INDEX(_Rge_Data_3rd_CY,$B311,R$1)</f>
        <v>0</v>
      </c>
      <c r="S311" s="202" t="n">
        <f aca="false" t="array" ref="S311:S311">INDEX(_Rge_Data_3rd_CY,$B311,S$1)</f>
        <v>0</v>
      </c>
      <c r="T311" s="202" t="n">
        <f aca="false" t="array" ref="T311:T311">INDEX(_Rge_Data_3rd_CY,$B311,T$1)</f>
        <v>0</v>
      </c>
      <c r="U311" s="202" t="n">
        <f aca="false" t="array" ref="U311:U311">INDEX(_Rge_Data_3rd_CY,$B311,U$1)</f>
        <v>0</v>
      </c>
      <c r="V311" s="202" t="n">
        <f aca="false" t="array" ref="V311:V311">INDEX(_Rge_Data_3rd_CY,$B311,V$1)</f>
        <v>0</v>
      </c>
      <c r="W311" s="202" t="n">
        <f aca="false" t="array" ref="W311:W311">INDEX(_Rge_Data_3rd_CY,$B311,W$1)</f>
        <v>0</v>
      </c>
      <c r="X311" s="202" t="n">
        <f aca="false">INDEX(_Rge_Data_3rd_CY,$B311,X$1)</f>
        <v>0</v>
      </c>
      <c r="Y311" s="202" t="n">
        <f aca="false" t="array" ref="Y311:Y311">INDEX(_Rge_Data_3rd_CY,$B311,Y$1)</f>
        <v>0</v>
      </c>
      <c r="Z311" s="202" t="n">
        <f aca="false" t="array" ref="Z311:Z311">INDEX(_Rge_Data_3rd_CY,$B311,Z$1)</f>
        <v>0</v>
      </c>
      <c r="AA311" s="202" t="n">
        <f aca="false">R311-Z311</f>
        <v>0</v>
      </c>
      <c r="AB311" s="203" t="n">
        <f aca="false">IFERROR(AA311/R311,)</f>
        <v>0</v>
      </c>
      <c r="AC311" s="212" t="n">
        <f aca="false">INDEX(_Rge_Data_3rd_CY,$B311,AC$1)</f>
        <v>0</v>
      </c>
      <c r="AD311" s="212" t="n">
        <f aca="false" t="array" ref="AD311:AD311">INDEX(_Rge_Data_3rd_CY,$B311,AD$1)</f>
        <v>0</v>
      </c>
      <c r="AE311" s="212" t="n">
        <f aca="false" t="array" ref="AE311:AE311">INDEX(_Rge_Data_3rd_CY,$B311,AE$1)</f>
        <v>0</v>
      </c>
      <c r="AF311" s="212" t="n">
        <f aca="false" t="array" ref="AF311:AF311">INDEX(_Rge_Data_3rd_CY,$B311,AF$1)</f>
        <v>0</v>
      </c>
      <c r="AG311" s="212" t="n">
        <f aca="false" t="array" ref="AG311:AG311">INDEX(_Rge_Data_3rd_CY,$B311,AG$1)</f>
        <v>0</v>
      </c>
      <c r="AH311" s="212" t="n">
        <f aca="false" t="array" ref="AH311:AH311">INDEX(_Rge_Data_3rd_CY,$B311,AH$1)</f>
        <v>0</v>
      </c>
      <c r="AI311" s="212" t="n">
        <f aca="false">INDEX(_Rge_Data_3rd_CY,$B311,AI$1)</f>
        <v>0</v>
      </c>
      <c r="AJ311" s="212" t="n">
        <f aca="false" t="array" ref="AJ311:AJ311">INDEX(_Rge_Data_3rd_CY,$B311,AJ$1)</f>
        <v>0</v>
      </c>
      <c r="AK311" s="212" t="n">
        <f aca="false" t="array" ref="AK311:AK311">INDEX(_Rge_Data_3rd_CY,$B311,AK$1)</f>
        <v>0</v>
      </c>
      <c r="AL311" s="212" t="n">
        <f aca="false">AK311+AN311+AO311</f>
        <v>0</v>
      </c>
      <c r="AM311" s="213" t="n">
        <f aca="false">IFERROR(AK311/Z311,0)</f>
        <v>0</v>
      </c>
      <c r="AN311" s="214" t="n">
        <f aca="false">IFERROR(IF(AND($E311="OPEN",$AA311&gt;0),$AA311*_SoP*$AM311,IF(AND($E311="CLOSED",$AA311&gt;0),$AA311*_SoL*$AM311,0)),0)</f>
        <v>0</v>
      </c>
      <c r="AO311" s="214" t="n">
        <f aca="false">IFERROR(IF($AA311&lt;0,$AA311*_SoL,0),0)</f>
        <v>0</v>
      </c>
      <c r="AP311" s="215" t="n">
        <f aca="false">AK311+AN311</f>
        <v>0</v>
      </c>
      <c r="AQ311" s="215" t="n">
        <f aca="false">AC311-AO311</f>
        <v>0</v>
      </c>
      <c r="AR311" s="215" t="n">
        <f aca="false">AP311-AQ311</f>
        <v>0</v>
      </c>
      <c r="AS311" s="215" t="n">
        <f aca="false">IF($AR311&gt;=0,$AR311,0)</f>
        <v>0</v>
      </c>
      <c r="AT311" s="215" t="n">
        <f aca="false">IF($AR311&lt;=0,-$AR311,0)</f>
        <v>-0</v>
      </c>
      <c r="AU311" s="214" t="n">
        <f aca="false">IF((R311-AC311)&lt;0,0,R311-AC311)</f>
        <v>0</v>
      </c>
      <c r="AV311" s="214" t="n">
        <f aca="false">IF(AM311&gt;1,0,R311-AM311*R311)</f>
        <v>0</v>
      </c>
      <c r="AW311" s="216"/>
    </row>
    <row r="312" customFormat="false" ht="24.75" hidden="false" customHeight="true" outlineLevel="0" collapsed="false">
      <c r="A312" s="166"/>
      <c r="B312" s="208" t="n">
        <f aca="false">B311+1</f>
        <v>305</v>
      </c>
      <c r="C312" s="166"/>
      <c r="D312" s="209" t="n">
        <f aca="false">INDEX(_Rge_Projectdata_3rd,$B312,MATCH("Project-ID",_Rge_Headline_Projectdata,0))</f>
        <v>0</v>
      </c>
      <c r="E312" s="210" t="str">
        <f aca="false" t="array" ref="E312:E312">INDEX(_Rge_Data_3rd_CY,$B312,E$1)</f>
        <v>Open</v>
      </c>
      <c r="F312" s="199" t="n">
        <f aca="false">INDEX(_Rge_Data_3rd_CY,$B312,F$1)</f>
        <v>0</v>
      </c>
      <c r="G312" s="199" t="n">
        <f aca="false" t="array" ref="G312:G312">INDEX(_Rge_Data_3rd_CY,$B312,G$1)</f>
        <v>0</v>
      </c>
      <c r="H312" s="199" t="n">
        <f aca="false" t="array" ref="H312:H312">INDEX(_Rge_Data_3rd_CY,$B312,H$1)</f>
        <v>0</v>
      </c>
      <c r="I312" s="199" t="n">
        <f aca="false" t="array" ref="I312:I312">INDEX(_Rge_Data_3rd_CY,$B312,I$1)</f>
        <v>0</v>
      </c>
      <c r="J312" s="199" t="n">
        <f aca="false" t="array" ref="J312:J312">INDEX(_Rge_Data_3rd_CY,$B312,J$1)</f>
        <v>0</v>
      </c>
      <c r="K312" s="199" t="n">
        <f aca="false" t="array" ref="K312:K312">INDEX(_Rge_Data_3rd_CY,$B312,K$1)</f>
        <v>0</v>
      </c>
      <c r="L312" s="199" t="n">
        <f aca="false">INDEX(_Rge_Data_3rd_CY,$B312,L$1)</f>
        <v>0</v>
      </c>
      <c r="M312" s="199" t="n">
        <f aca="false" t="array" ref="M312:M312">INDEX(_Rge_Data_3rd_CY,$B312,M$1)</f>
        <v>0</v>
      </c>
      <c r="N312" s="199" t="n">
        <f aca="false" t="array" ref="N312:N312">INDEX(_Rge_Data_3rd_CY,$B312,N$1)</f>
        <v>0</v>
      </c>
      <c r="O312" s="199" t="n">
        <f aca="false">F312-N312</f>
        <v>0</v>
      </c>
      <c r="P312" s="200" t="n">
        <f aca="false">IFERROR(O312/F312,0)</f>
        <v>0</v>
      </c>
      <c r="Q312" s="211" t="str">
        <f aca="false">IF(AND(F312&lt;&gt;0,R312=0),"N","Y")</f>
        <v>Y</v>
      </c>
      <c r="R312" s="202" t="n">
        <f aca="false">INDEX(_Rge_Data_3rd_CY,$B312,R$1)</f>
        <v>0</v>
      </c>
      <c r="S312" s="202" t="n">
        <f aca="false" t="array" ref="S312:S312">INDEX(_Rge_Data_3rd_CY,$B312,S$1)</f>
        <v>0</v>
      </c>
      <c r="T312" s="202" t="n">
        <f aca="false" t="array" ref="T312:T312">INDEX(_Rge_Data_3rd_CY,$B312,T$1)</f>
        <v>0</v>
      </c>
      <c r="U312" s="202" t="n">
        <f aca="false" t="array" ref="U312:U312">INDEX(_Rge_Data_3rd_CY,$B312,U$1)</f>
        <v>0</v>
      </c>
      <c r="V312" s="202" t="n">
        <f aca="false" t="array" ref="V312:V312">INDEX(_Rge_Data_3rd_CY,$B312,V$1)</f>
        <v>0</v>
      </c>
      <c r="W312" s="202" t="n">
        <f aca="false" t="array" ref="W312:W312">INDEX(_Rge_Data_3rd_CY,$B312,W$1)</f>
        <v>0</v>
      </c>
      <c r="X312" s="202" t="n">
        <f aca="false">INDEX(_Rge_Data_3rd_CY,$B312,X$1)</f>
        <v>0</v>
      </c>
      <c r="Y312" s="202" t="n">
        <f aca="false" t="array" ref="Y312:Y312">INDEX(_Rge_Data_3rd_CY,$B312,Y$1)</f>
        <v>0</v>
      </c>
      <c r="Z312" s="202" t="n">
        <f aca="false" t="array" ref="Z312:Z312">INDEX(_Rge_Data_3rd_CY,$B312,Z$1)</f>
        <v>0</v>
      </c>
      <c r="AA312" s="202" t="n">
        <f aca="false">R312-Z312</f>
        <v>0</v>
      </c>
      <c r="AB312" s="203" t="n">
        <f aca="false">IFERROR(AA312/R312,)</f>
        <v>0</v>
      </c>
      <c r="AC312" s="212" t="n">
        <f aca="false">INDEX(_Rge_Data_3rd_CY,$B312,AC$1)</f>
        <v>0</v>
      </c>
      <c r="AD312" s="212" t="n">
        <f aca="false" t="array" ref="AD312:AD312">INDEX(_Rge_Data_3rd_CY,$B312,AD$1)</f>
        <v>0</v>
      </c>
      <c r="AE312" s="212" t="n">
        <f aca="false" t="array" ref="AE312:AE312">INDEX(_Rge_Data_3rd_CY,$B312,AE$1)</f>
        <v>0</v>
      </c>
      <c r="AF312" s="212" t="n">
        <f aca="false" t="array" ref="AF312:AF312">INDEX(_Rge_Data_3rd_CY,$B312,AF$1)</f>
        <v>0</v>
      </c>
      <c r="AG312" s="212" t="n">
        <f aca="false" t="array" ref="AG312:AG312">INDEX(_Rge_Data_3rd_CY,$B312,AG$1)</f>
        <v>0</v>
      </c>
      <c r="AH312" s="212" t="n">
        <f aca="false" t="array" ref="AH312:AH312">INDEX(_Rge_Data_3rd_CY,$B312,AH$1)</f>
        <v>0</v>
      </c>
      <c r="AI312" s="212" t="n">
        <f aca="false">INDEX(_Rge_Data_3rd_CY,$B312,AI$1)</f>
        <v>0</v>
      </c>
      <c r="AJ312" s="212" t="n">
        <f aca="false" t="array" ref="AJ312:AJ312">INDEX(_Rge_Data_3rd_CY,$B312,AJ$1)</f>
        <v>0</v>
      </c>
      <c r="AK312" s="212" t="n">
        <f aca="false" t="array" ref="AK312:AK312">INDEX(_Rge_Data_3rd_CY,$B312,AK$1)</f>
        <v>0</v>
      </c>
      <c r="AL312" s="212" t="n">
        <f aca="false">AK312+AN312+AO312</f>
        <v>0</v>
      </c>
      <c r="AM312" s="213" t="n">
        <f aca="false">IFERROR(AK312/Z312,0)</f>
        <v>0</v>
      </c>
      <c r="AN312" s="214" t="n">
        <f aca="false">IFERROR(IF(AND($E312="OPEN",$AA312&gt;0),$AA312*_SoP*$AM312,IF(AND($E312="CLOSED",$AA312&gt;0),$AA312*_SoL*$AM312,0)),0)</f>
        <v>0</v>
      </c>
      <c r="AO312" s="214" t="n">
        <f aca="false">IFERROR(IF($AA312&lt;0,$AA312*_SoL,0),0)</f>
        <v>0</v>
      </c>
      <c r="AP312" s="215" t="n">
        <f aca="false">AK312+AN312</f>
        <v>0</v>
      </c>
      <c r="AQ312" s="215" t="n">
        <f aca="false">AC312-AO312</f>
        <v>0</v>
      </c>
      <c r="AR312" s="215" t="n">
        <f aca="false">AP312-AQ312</f>
        <v>0</v>
      </c>
      <c r="AS312" s="215" t="n">
        <f aca="false">IF($AR312&gt;=0,$AR312,0)</f>
        <v>0</v>
      </c>
      <c r="AT312" s="215" t="n">
        <f aca="false">IF($AR312&lt;=0,-$AR312,0)</f>
        <v>-0</v>
      </c>
      <c r="AU312" s="214" t="n">
        <f aca="false">IF((R312-AC312)&lt;0,0,R312-AC312)</f>
        <v>0</v>
      </c>
      <c r="AV312" s="214" t="n">
        <f aca="false">IF(AM312&gt;1,0,R312-AM312*R312)</f>
        <v>0</v>
      </c>
      <c r="AW312" s="216"/>
    </row>
    <row r="313" customFormat="false" ht="24.75" hidden="false" customHeight="true" outlineLevel="0" collapsed="false">
      <c r="A313" s="166"/>
      <c r="B313" s="208" t="n">
        <f aca="false">B312+1</f>
        <v>306</v>
      </c>
      <c r="C313" s="166"/>
      <c r="D313" s="209" t="n">
        <f aca="false">INDEX(_Rge_Projectdata_3rd,$B313,MATCH("Project-ID",_Rge_Headline_Projectdata,0))</f>
        <v>0</v>
      </c>
      <c r="E313" s="210" t="str">
        <f aca="false" t="array" ref="E313:E313">INDEX(_Rge_Data_3rd_CY,$B313,E$1)</f>
        <v>Open</v>
      </c>
      <c r="F313" s="199" t="n">
        <f aca="false">INDEX(_Rge_Data_3rd_CY,$B313,F$1)</f>
        <v>0</v>
      </c>
      <c r="G313" s="199" t="n">
        <f aca="false" t="array" ref="G313:G313">INDEX(_Rge_Data_3rd_CY,$B313,G$1)</f>
        <v>0</v>
      </c>
      <c r="H313" s="199" t="n">
        <f aca="false" t="array" ref="H313:H313">INDEX(_Rge_Data_3rd_CY,$B313,H$1)</f>
        <v>0</v>
      </c>
      <c r="I313" s="199" t="n">
        <f aca="false" t="array" ref="I313:I313">INDEX(_Rge_Data_3rd_CY,$B313,I$1)</f>
        <v>0</v>
      </c>
      <c r="J313" s="199" t="n">
        <f aca="false" t="array" ref="J313:J313">INDEX(_Rge_Data_3rd_CY,$B313,J$1)</f>
        <v>0</v>
      </c>
      <c r="K313" s="199" t="n">
        <f aca="false" t="array" ref="K313:K313">INDEX(_Rge_Data_3rd_CY,$B313,K$1)</f>
        <v>0</v>
      </c>
      <c r="L313" s="199" t="n">
        <f aca="false">INDEX(_Rge_Data_3rd_CY,$B313,L$1)</f>
        <v>0</v>
      </c>
      <c r="M313" s="199" t="n">
        <f aca="false" t="array" ref="M313:M313">INDEX(_Rge_Data_3rd_CY,$B313,M$1)</f>
        <v>0</v>
      </c>
      <c r="N313" s="199" t="n">
        <f aca="false" t="array" ref="N313:N313">INDEX(_Rge_Data_3rd_CY,$B313,N$1)</f>
        <v>0</v>
      </c>
      <c r="O313" s="199" t="n">
        <f aca="false">F313-N313</f>
        <v>0</v>
      </c>
      <c r="P313" s="200" t="n">
        <f aca="false">IFERROR(O313/F313,0)</f>
        <v>0</v>
      </c>
      <c r="Q313" s="211" t="str">
        <f aca="false">IF(AND(F313&lt;&gt;0,R313=0),"N","Y")</f>
        <v>Y</v>
      </c>
      <c r="R313" s="202" t="n">
        <f aca="false">INDEX(_Rge_Data_3rd_CY,$B313,R$1)</f>
        <v>0</v>
      </c>
      <c r="S313" s="202" t="n">
        <f aca="false" t="array" ref="S313:S313">INDEX(_Rge_Data_3rd_CY,$B313,S$1)</f>
        <v>0</v>
      </c>
      <c r="T313" s="202" t="n">
        <f aca="false" t="array" ref="T313:T313">INDEX(_Rge_Data_3rd_CY,$B313,T$1)</f>
        <v>0</v>
      </c>
      <c r="U313" s="202" t="n">
        <f aca="false" t="array" ref="U313:U313">INDEX(_Rge_Data_3rd_CY,$B313,U$1)</f>
        <v>0</v>
      </c>
      <c r="V313" s="202" t="n">
        <f aca="false" t="array" ref="V313:V313">INDEX(_Rge_Data_3rd_CY,$B313,V$1)</f>
        <v>0</v>
      </c>
      <c r="W313" s="202" t="n">
        <f aca="false" t="array" ref="W313:W313">INDEX(_Rge_Data_3rd_CY,$B313,W$1)</f>
        <v>0</v>
      </c>
      <c r="X313" s="202" t="n">
        <f aca="false">INDEX(_Rge_Data_3rd_CY,$B313,X$1)</f>
        <v>0</v>
      </c>
      <c r="Y313" s="202" t="n">
        <f aca="false" t="array" ref="Y313:Y313">INDEX(_Rge_Data_3rd_CY,$B313,Y$1)</f>
        <v>0</v>
      </c>
      <c r="Z313" s="202" t="n">
        <f aca="false" t="array" ref="Z313:Z313">INDEX(_Rge_Data_3rd_CY,$B313,Z$1)</f>
        <v>0</v>
      </c>
      <c r="AA313" s="202" t="n">
        <f aca="false">R313-Z313</f>
        <v>0</v>
      </c>
      <c r="AB313" s="203" t="n">
        <f aca="false">IFERROR(AA313/R313,)</f>
        <v>0</v>
      </c>
      <c r="AC313" s="212" t="n">
        <f aca="false">INDEX(_Rge_Data_3rd_CY,$B313,AC$1)</f>
        <v>0</v>
      </c>
      <c r="AD313" s="212" t="n">
        <f aca="false" t="array" ref="AD313:AD313">INDEX(_Rge_Data_3rd_CY,$B313,AD$1)</f>
        <v>0</v>
      </c>
      <c r="AE313" s="212" t="n">
        <f aca="false" t="array" ref="AE313:AE313">INDEX(_Rge_Data_3rd_CY,$B313,AE$1)</f>
        <v>0</v>
      </c>
      <c r="AF313" s="212" t="n">
        <f aca="false" t="array" ref="AF313:AF313">INDEX(_Rge_Data_3rd_CY,$B313,AF$1)</f>
        <v>0</v>
      </c>
      <c r="AG313" s="212" t="n">
        <f aca="false" t="array" ref="AG313:AG313">INDEX(_Rge_Data_3rd_CY,$B313,AG$1)</f>
        <v>0</v>
      </c>
      <c r="AH313" s="212" t="n">
        <f aca="false" t="array" ref="AH313:AH313">INDEX(_Rge_Data_3rd_CY,$B313,AH$1)</f>
        <v>0</v>
      </c>
      <c r="AI313" s="212" t="n">
        <f aca="false">INDEX(_Rge_Data_3rd_CY,$B313,AI$1)</f>
        <v>0</v>
      </c>
      <c r="AJ313" s="212" t="n">
        <f aca="false" t="array" ref="AJ313:AJ313">INDEX(_Rge_Data_3rd_CY,$B313,AJ$1)</f>
        <v>0</v>
      </c>
      <c r="AK313" s="212" t="n">
        <f aca="false" t="array" ref="AK313:AK313">INDEX(_Rge_Data_3rd_CY,$B313,AK$1)</f>
        <v>0</v>
      </c>
      <c r="AL313" s="212" t="n">
        <f aca="false">AK313+AN313+AO313</f>
        <v>0</v>
      </c>
      <c r="AM313" s="213" t="n">
        <f aca="false">IFERROR(AK313/Z313,0)</f>
        <v>0</v>
      </c>
      <c r="AN313" s="214" t="n">
        <f aca="false">IFERROR(IF(AND($E313="OPEN",$AA313&gt;0),$AA313*_SoP*$AM313,IF(AND($E313="CLOSED",$AA313&gt;0),$AA313*_SoL*$AM313,0)),0)</f>
        <v>0</v>
      </c>
      <c r="AO313" s="214" t="n">
        <f aca="false">IFERROR(IF($AA313&lt;0,$AA313*_SoL,0),0)</f>
        <v>0</v>
      </c>
      <c r="AP313" s="215" t="n">
        <f aca="false">AK313+AN313</f>
        <v>0</v>
      </c>
      <c r="AQ313" s="215" t="n">
        <f aca="false">AC313-AO313</f>
        <v>0</v>
      </c>
      <c r="AR313" s="215" t="n">
        <f aca="false">AP313-AQ313</f>
        <v>0</v>
      </c>
      <c r="AS313" s="215" t="n">
        <f aca="false">IF($AR313&gt;=0,$AR313,0)</f>
        <v>0</v>
      </c>
      <c r="AT313" s="215" t="n">
        <f aca="false">IF($AR313&lt;=0,-$AR313,0)</f>
        <v>-0</v>
      </c>
      <c r="AU313" s="214" t="n">
        <f aca="false">IF((R313-AC313)&lt;0,0,R313-AC313)</f>
        <v>0</v>
      </c>
      <c r="AV313" s="214" t="n">
        <f aca="false">IF(AM313&gt;1,0,R313-AM313*R313)</f>
        <v>0</v>
      </c>
      <c r="AW313" s="216"/>
    </row>
    <row r="314" customFormat="false" ht="24.75" hidden="false" customHeight="true" outlineLevel="0" collapsed="false">
      <c r="A314" s="166"/>
      <c r="B314" s="208" t="n">
        <f aca="false">B313+1</f>
        <v>307</v>
      </c>
      <c r="C314" s="166"/>
      <c r="D314" s="209" t="n">
        <f aca="false">INDEX(_Rge_Projectdata_3rd,$B314,MATCH("Project-ID",_Rge_Headline_Projectdata,0))</f>
        <v>0</v>
      </c>
      <c r="E314" s="210" t="str">
        <f aca="false" t="array" ref="E314:E314">INDEX(_Rge_Data_3rd_CY,$B314,E$1)</f>
        <v>Open</v>
      </c>
      <c r="F314" s="199" t="n">
        <f aca="false">INDEX(_Rge_Data_3rd_CY,$B314,F$1)</f>
        <v>0</v>
      </c>
      <c r="G314" s="199" t="n">
        <f aca="false" t="array" ref="G314:G314">INDEX(_Rge_Data_3rd_CY,$B314,G$1)</f>
        <v>0</v>
      </c>
      <c r="H314" s="199" t="n">
        <f aca="false" t="array" ref="H314:H314">INDEX(_Rge_Data_3rd_CY,$B314,H$1)</f>
        <v>0</v>
      </c>
      <c r="I314" s="199" t="n">
        <f aca="false" t="array" ref="I314:I314">INDEX(_Rge_Data_3rd_CY,$B314,I$1)</f>
        <v>0</v>
      </c>
      <c r="J314" s="199" t="n">
        <f aca="false" t="array" ref="J314:J314">INDEX(_Rge_Data_3rd_CY,$B314,J$1)</f>
        <v>0</v>
      </c>
      <c r="K314" s="199" t="n">
        <f aca="false" t="array" ref="K314:K314">INDEX(_Rge_Data_3rd_CY,$B314,K$1)</f>
        <v>0</v>
      </c>
      <c r="L314" s="199" t="n">
        <f aca="false">INDEX(_Rge_Data_3rd_CY,$B314,L$1)</f>
        <v>0</v>
      </c>
      <c r="M314" s="199" t="n">
        <f aca="false" t="array" ref="M314:M314">INDEX(_Rge_Data_3rd_CY,$B314,M$1)</f>
        <v>0</v>
      </c>
      <c r="N314" s="199" t="n">
        <f aca="false" t="array" ref="N314:N314">INDEX(_Rge_Data_3rd_CY,$B314,N$1)</f>
        <v>0</v>
      </c>
      <c r="O314" s="199" t="n">
        <f aca="false">F314-N314</f>
        <v>0</v>
      </c>
      <c r="P314" s="200" t="n">
        <f aca="false">IFERROR(O314/F314,0)</f>
        <v>0</v>
      </c>
      <c r="Q314" s="211" t="str">
        <f aca="false">IF(AND(F314&lt;&gt;0,R314=0),"N","Y")</f>
        <v>Y</v>
      </c>
      <c r="R314" s="202" t="n">
        <f aca="false">INDEX(_Rge_Data_3rd_CY,$B314,R$1)</f>
        <v>0</v>
      </c>
      <c r="S314" s="202" t="n">
        <f aca="false" t="array" ref="S314:S314">INDEX(_Rge_Data_3rd_CY,$B314,S$1)</f>
        <v>0</v>
      </c>
      <c r="T314" s="202" t="n">
        <f aca="false" t="array" ref="T314:T314">INDEX(_Rge_Data_3rd_CY,$B314,T$1)</f>
        <v>0</v>
      </c>
      <c r="U314" s="202" t="n">
        <f aca="false" t="array" ref="U314:U314">INDEX(_Rge_Data_3rd_CY,$B314,U$1)</f>
        <v>0</v>
      </c>
      <c r="V314" s="202" t="n">
        <f aca="false" t="array" ref="V314:V314">INDEX(_Rge_Data_3rd_CY,$B314,V$1)</f>
        <v>0</v>
      </c>
      <c r="W314" s="202" t="n">
        <f aca="false" t="array" ref="W314:W314">INDEX(_Rge_Data_3rd_CY,$B314,W$1)</f>
        <v>0</v>
      </c>
      <c r="X314" s="202" t="n">
        <f aca="false">INDEX(_Rge_Data_3rd_CY,$B314,X$1)</f>
        <v>0</v>
      </c>
      <c r="Y314" s="202" t="n">
        <f aca="false" t="array" ref="Y314:Y314">INDEX(_Rge_Data_3rd_CY,$B314,Y$1)</f>
        <v>0</v>
      </c>
      <c r="Z314" s="202" t="n">
        <f aca="false" t="array" ref="Z314:Z314">INDEX(_Rge_Data_3rd_CY,$B314,Z$1)</f>
        <v>0</v>
      </c>
      <c r="AA314" s="202" t="n">
        <f aca="false">R314-Z314</f>
        <v>0</v>
      </c>
      <c r="AB314" s="203" t="n">
        <f aca="false">IFERROR(AA314/R314,)</f>
        <v>0</v>
      </c>
      <c r="AC314" s="212" t="n">
        <f aca="false">INDEX(_Rge_Data_3rd_CY,$B314,AC$1)</f>
        <v>0</v>
      </c>
      <c r="AD314" s="212" t="n">
        <f aca="false" t="array" ref="AD314:AD314">INDEX(_Rge_Data_3rd_CY,$B314,AD$1)</f>
        <v>0</v>
      </c>
      <c r="AE314" s="212" t="n">
        <f aca="false" t="array" ref="AE314:AE314">INDEX(_Rge_Data_3rd_CY,$B314,AE$1)</f>
        <v>0</v>
      </c>
      <c r="AF314" s="212" t="n">
        <f aca="false" t="array" ref="AF314:AF314">INDEX(_Rge_Data_3rd_CY,$B314,AF$1)</f>
        <v>0</v>
      </c>
      <c r="AG314" s="212" t="n">
        <f aca="false" t="array" ref="AG314:AG314">INDEX(_Rge_Data_3rd_CY,$B314,AG$1)</f>
        <v>0</v>
      </c>
      <c r="AH314" s="212" t="n">
        <f aca="false" t="array" ref="AH314:AH314">INDEX(_Rge_Data_3rd_CY,$B314,AH$1)</f>
        <v>0</v>
      </c>
      <c r="AI314" s="212" t="n">
        <f aca="false">INDEX(_Rge_Data_3rd_CY,$B314,AI$1)</f>
        <v>0</v>
      </c>
      <c r="AJ314" s="212" t="n">
        <f aca="false" t="array" ref="AJ314:AJ314">INDEX(_Rge_Data_3rd_CY,$B314,AJ$1)</f>
        <v>0</v>
      </c>
      <c r="AK314" s="212" t="n">
        <f aca="false" t="array" ref="AK314:AK314">INDEX(_Rge_Data_3rd_CY,$B314,AK$1)</f>
        <v>0</v>
      </c>
      <c r="AL314" s="212" t="n">
        <f aca="false">AK314+AN314+AO314</f>
        <v>0</v>
      </c>
      <c r="AM314" s="213" t="n">
        <f aca="false">IFERROR(AK314/Z314,0)</f>
        <v>0</v>
      </c>
      <c r="AN314" s="214" t="n">
        <f aca="false">IFERROR(IF(AND($E314="OPEN",$AA314&gt;0),$AA314*_SoP*$AM314,IF(AND($E314="CLOSED",$AA314&gt;0),$AA314*_SoL*$AM314,0)),0)</f>
        <v>0</v>
      </c>
      <c r="AO314" s="214" t="n">
        <f aca="false">IFERROR(IF($AA314&lt;0,$AA314*_SoL,0),0)</f>
        <v>0</v>
      </c>
      <c r="AP314" s="215" t="n">
        <f aca="false">AK314+AN314</f>
        <v>0</v>
      </c>
      <c r="AQ314" s="215" t="n">
        <f aca="false">AC314-AO314</f>
        <v>0</v>
      </c>
      <c r="AR314" s="215" t="n">
        <f aca="false">AP314-AQ314</f>
        <v>0</v>
      </c>
      <c r="AS314" s="215" t="n">
        <f aca="false">IF($AR314&gt;=0,$AR314,0)</f>
        <v>0</v>
      </c>
      <c r="AT314" s="215" t="n">
        <f aca="false">IF($AR314&lt;=0,-$AR314,0)</f>
        <v>-0</v>
      </c>
      <c r="AU314" s="214" t="n">
        <f aca="false">IF((R314-AC314)&lt;0,0,R314-AC314)</f>
        <v>0</v>
      </c>
      <c r="AV314" s="214" t="n">
        <f aca="false">IF(AM314&gt;1,0,R314-AM314*R314)</f>
        <v>0</v>
      </c>
      <c r="AW314" s="216"/>
    </row>
    <row r="315" customFormat="false" ht="24.75" hidden="false" customHeight="true" outlineLevel="0" collapsed="false">
      <c r="A315" s="166"/>
      <c r="B315" s="208" t="n">
        <f aca="false">B314+1</f>
        <v>308</v>
      </c>
      <c r="C315" s="166"/>
      <c r="D315" s="209" t="n">
        <f aca="false">INDEX(_Rge_Projectdata_3rd,$B315,MATCH("Project-ID",_Rge_Headline_Projectdata,0))</f>
        <v>0</v>
      </c>
      <c r="E315" s="210" t="str">
        <f aca="false" t="array" ref="E315:E315">INDEX(_Rge_Data_3rd_CY,$B315,E$1)</f>
        <v>Open</v>
      </c>
      <c r="F315" s="199" t="n">
        <f aca="false">INDEX(_Rge_Data_3rd_CY,$B315,F$1)</f>
        <v>0</v>
      </c>
      <c r="G315" s="199" t="n">
        <f aca="false" t="array" ref="G315:G315">INDEX(_Rge_Data_3rd_CY,$B315,G$1)</f>
        <v>0</v>
      </c>
      <c r="H315" s="199" t="n">
        <f aca="false" t="array" ref="H315:H315">INDEX(_Rge_Data_3rd_CY,$B315,H$1)</f>
        <v>0</v>
      </c>
      <c r="I315" s="199" t="n">
        <f aca="false" t="array" ref="I315:I315">INDEX(_Rge_Data_3rd_CY,$B315,I$1)</f>
        <v>0</v>
      </c>
      <c r="J315" s="199" t="n">
        <f aca="false" t="array" ref="J315:J315">INDEX(_Rge_Data_3rd_CY,$B315,J$1)</f>
        <v>0</v>
      </c>
      <c r="K315" s="199" t="n">
        <f aca="false" t="array" ref="K315:K315">INDEX(_Rge_Data_3rd_CY,$B315,K$1)</f>
        <v>0</v>
      </c>
      <c r="L315" s="199" t="n">
        <f aca="false">INDEX(_Rge_Data_3rd_CY,$B315,L$1)</f>
        <v>0</v>
      </c>
      <c r="M315" s="199" t="n">
        <f aca="false" t="array" ref="M315:M315">INDEX(_Rge_Data_3rd_CY,$B315,M$1)</f>
        <v>0</v>
      </c>
      <c r="N315" s="199" t="n">
        <f aca="false" t="array" ref="N315:N315">INDEX(_Rge_Data_3rd_CY,$B315,N$1)</f>
        <v>0</v>
      </c>
      <c r="O315" s="199" t="n">
        <f aca="false">F315-N315</f>
        <v>0</v>
      </c>
      <c r="P315" s="200" t="n">
        <f aca="false">IFERROR(O315/F315,0)</f>
        <v>0</v>
      </c>
      <c r="Q315" s="211" t="str">
        <f aca="false">IF(AND(F315&lt;&gt;0,R315=0),"N","Y")</f>
        <v>Y</v>
      </c>
      <c r="R315" s="202" t="n">
        <f aca="false">INDEX(_Rge_Data_3rd_CY,$B315,R$1)</f>
        <v>0</v>
      </c>
      <c r="S315" s="202" t="n">
        <f aca="false" t="array" ref="S315:S315">INDEX(_Rge_Data_3rd_CY,$B315,S$1)</f>
        <v>0</v>
      </c>
      <c r="T315" s="202" t="n">
        <f aca="false" t="array" ref="T315:T315">INDEX(_Rge_Data_3rd_CY,$B315,T$1)</f>
        <v>0</v>
      </c>
      <c r="U315" s="202" t="n">
        <f aca="false" t="array" ref="U315:U315">INDEX(_Rge_Data_3rd_CY,$B315,U$1)</f>
        <v>0</v>
      </c>
      <c r="V315" s="202" t="n">
        <f aca="false" t="array" ref="V315:V315">INDEX(_Rge_Data_3rd_CY,$B315,V$1)</f>
        <v>0</v>
      </c>
      <c r="W315" s="202" t="n">
        <f aca="false" t="array" ref="W315:W315">INDEX(_Rge_Data_3rd_CY,$B315,W$1)</f>
        <v>0</v>
      </c>
      <c r="X315" s="202" t="n">
        <f aca="false">INDEX(_Rge_Data_3rd_CY,$B315,X$1)</f>
        <v>0</v>
      </c>
      <c r="Y315" s="202" t="n">
        <f aca="false" t="array" ref="Y315:Y315">INDEX(_Rge_Data_3rd_CY,$B315,Y$1)</f>
        <v>0</v>
      </c>
      <c r="Z315" s="202" t="n">
        <f aca="false" t="array" ref="Z315:Z315">INDEX(_Rge_Data_3rd_CY,$B315,Z$1)</f>
        <v>0</v>
      </c>
      <c r="AA315" s="202" t="n">
        <f aca="false">R315-Z315</f>
        <v>0</v>
      </c>
      <c r="AB315" s="203" t="n">
        <f aca="false">IFERROR(AA315/R315,)</f>
        <v>0</v>
      </c>
      <c r="AC315" s="212" t="n">
        <f aca="false">INDEX(_Rge_Data_3rd_CY,$B315,AC$1)</f>
        <v>0</v>
      </c>
      <c r="AD315" s="212" t="n">
        <f aca="false" t="array" ref="AD315:AD315">INDEX(_Rge_Data_3rd_CY,$B315,AD$1)</f>
        <v>0</v>
      </c>
      <c r="AE315" s="212" t="n">
        <f aca="false" t="array" ref="AE315:AE315">INDEX(_Rge_Data_3rd_CY,$B315,AE$1)</f>
        <v>0</v>
      </c>
      <c r="AF315" s="212" t="n">
        <f aca="false" t="array" ref="AF315:AF315">INDEX(_Rge_Data_3rd_CY,$B315,AF$1)</f>
        <v>0</v>
      </c>
      <c r="AG315" s="212" t="n">
        <f aca="false" t="array" ref="AG315:AG315">INDEX(_Rge_Data_3rd_CY,$B315,AG$1)</f>
        <v>0</v>
      </c>
      <c r="AH315" s="212" t="n">
        <f aca="false" t="array" ref="AH315:AH315">INDEX(_Rge_Data_3rd_CY,$B315,AH$1)</f>
        <v>0</v>
      </c>
      <c r="AI315" s="212" t="n">
        <f aca="false">INDEX(_Rge_Data_3rd_CY,$B315,AI$1)</f>
        <v>0</v>
      </c>
      <c r="AJ315" s="212" t="n">
        <f aca="false" t="array" ref="AJ315:AJ315">INDEX(_Rge_Data_3rd_CY,$B315,AJ$1)</f>
        <v>0</v>
      </c>
      <c r="AK315" s="212" t="n">
        <f aca="false" t="array" ref="AK315:AK315">INDEX(_Rge_Data_3rd_CY,$B315,AK$1)</f>
        <v>0</v>
      </c>
      <c r="AL315" s="212" t="n">
        <f aca="false">AK315+AN315+AO315</f>
        <v>0</v>
      </c>
      <c r="AM315" s="213" t="n">
        <f aca="false">IFERROR(AK315/Z315,0)</f>
        <v>0</v>
      </c>
      <c r="AN315" s="214" t="n">
        <f aca="false">IFERROR(IF(AND($E315="OPEN",$AA315&gt;0),$AA315*_SoP*$AM315,IF(AND($E315="CLOSED",$AA315&gt;0),$AA315*_SoL*$AM315,0)),0)</f>
        <v>0</v>
      </c>
      <c r="AO315" s="214" t="n">
        <f aca="false">IFERROR(IF($AA315&lt;0,$AA315*_SoL,0),0)</f>
        <v>0</v>
      </c>
      <c r="AP315" s="215" t="n">
        <f aca="false">AK315+AN315</f>
        <v>0</v>
      </c>
      <c r="AQ315" s="215" t="n">
        <f aca="false">AC315-AO315</f>
        <v>0</v>
      </c>
      <c r="AR315" s="215" t="n">
        <f aca="false">AP315-AQ315</f>
        <v>0</v>
      </c>
      <c r="AS315" s="215" t="n">
        <f aca="false">IF($AR315&gt;=0,$AR315,0)</f>
        <v>0</v>
      </c>
      <c r="AT315" s="215" t="n">
        <f aca="false">IF($AR315&lt;=0,-$AR315,0)</f>
        <v>-0</v>
      </c>
      <c r="AU315" s="214" t="n">
        <f aca="false">IF((R315-AC315)&lt;0,0,R315-AC315)</f>
        <v>0</v>
      </c>
      <c r="AV315" s="214" t="n">
        <f aca="false">IF(AM315&gt;1,0,R315-AM315*R315)</f>
        <v>0</v>
      </c>
      <c r="AW315" s="216"/>
    </row>
    <row r="316" customFormat="false" ht="24.75" hidden="false" customHeight="true" outlineLevel="0" collapsed="false">
      <c r="A316" s="166"/>
      <c r="B316" s="208" t="n">
        <f aca="false">B315+1</f>
        <v>309</v>
      </c>
      <c r="C316" s="166"/>
      <c r="D316" s="209" t="n">
        <f aca="false">INDEX(_Rge_Projectdata_3rd,$B316,MATCH("Project-ID",_Rge_Headline_Projectdata,0))</f>
        <v>0</v>
      </c>
      <c r="E316" s="210" t="str">
        <f aca="false" t="array" ref="E316:E316">INDEX(_Rge_Data_3rd_CY,$B316,E$1)</f>
        <v>Open</v>
      </c>
      <c r="F316" s="199" t="n">
        <f aca="false">INDEX(_Rge_Data_3rd_CY,$B316,F$1)</f>
        <v>0</v>
      </c>
      <c r="G316" s="199" t="n">
        <f aca="false" t="array" ref="G316:G316">INDEX(_Rge_Data_3rd_CY,$B316,G$1)</f>
        <v>0</v>
      </c>
      <c r="H316" s="199" t="n">
        <f aca="false" t="array" ref="H316:H316">INDEX(_Rge_Data_3rd_CY,$B316,H$1)</f>
        <v>0</v>
      </c>
      <c r="I316" s="199" t="n">
        <f aca="false" t="array" ref="I316:I316">INDEX(_Rge_Data_3rd_CY,$B316,I$1)</f>
        <v>0</v>
      </c>
      <c r="J316" s="199" t="n">
        <f aca="false" t="array" ref="J316:J316">INDEX(_Rge_Data_3rd_CY,$B316,J$1)</f>
        <v>0</v>
      </c>
      <c r="K316" s="199" t="n">
        <f aca="false" t="array" ref="K316:K316">INDEX(_Rge_Data_3rd_CY,$B316,K$1)</f>
        <v>0</v>
      </c>
      <c r="L316" s="199" t="n">
        <f aca="false">INDEX(_Rge_Data_3rd_CY,$B316,L$1)</f>
        <v>0</v>
      </c>
      <c r="M316" s="199" t="n">
        <f aca="false" t="array" ref="M316:M316">INDEX(_Rge_Data_3rd_CY,$B316,M$1)</f>
        <v>0</v>
      </c>
      <c r="N316" s="199" t="n">
        <f aca="false" t="array" ref="N316:N316">INDEX(_Rge_Data_3rd_CY,$B316,N$1)</f>
        <v>0</v>
      </c>
      <c r="O316" s="199" t="n">
        <f aca="false">F316-N316</f>
        <v>0</v>
      </c>
      <c r="P316" s="200" t="n">
        <f aca="false">IFERROR(O316/F316,0)</f>
        <v>0</v>
      </c>
      <c r="Q316" s="211" t="str">
        <f aca="false">IF(AND(F316&lt;&gt;0,R316=0),"N","Y")</f>
        <v>Y</v>
      </c>
      <c r="R316" s="202" t="n">
        <f aca="false">INDEX(_Rge_Data_3rd_CY,$B316,R$1)</f>
        <v>0</v>
      </c>
      <c r="S316" s="202" t="n">
        <f aca="false" t="array" ref="S316:S316">INDEX(_Rge_Data_3rd_CY,$B316,S$1)</f>
        <v>0</v>
      </c>
      <c r="T316" s="202" t="n">
        <f aca="false" t="array" ref="T316:T316">INDEX(_Rge_Data_3rd_CY,$B316,T$1)</f>
        <v>0</v>
      </c>
      <c r="U316" s="202" t="n">
        <f aca="false" t="array" ref="U316:U316">INDEX(_Rge_Data_3rd_CY,$B316,U$1)</f>
        <v>0</v>
      </c>
      <c r="V316" s="202" t="n">
        <f aca="false" t="array" ref="V316:V316">INDEX(_Rge_Data_3rd_CY,$B316,V$1)</f>
        <v>0</v>
      </c>
      <c r="W316" s="202" t="n">
        <f aca="false" t="array" ref="W316:W316">INDEX(_Rge_Data_3rd_CY,$B316,W$1)</f>
        <v>0</v>
      </c>
      <c r="X316" s="202" t="n">
        <f aca="false">INDEX(_Rge_Data_3rd_CY,$B316,X$1)</f>
        <v>0</v>
      </c>
      <c r="Y316" s="202" t="n">
        <f aca="false" t="array" ref="Y316:Y316">INDEX(_Rge_Data_3rd_CY,$B316,Y$1)</f>
        <v>0</v>
      </c>
      <c r="Z316" s="202" t="n">
        <f aca="false" t="array" ref="Z316:Z316">INDEX(_Rge_Data_3rd_CY,$B316,Z$1)</f>
        <v>0</v>
      </c>
      <c r="AA316" s="202" t="n">
        <f aca="false">R316-Z316</f>
        <v>0</v>
      </c>
      <c r="AB316" s="203" t="n">
        <f aca="false">IFERROR(AA316/R316,)</f>
        <v>0</v>
      </c>
      <c r="AC316" s="212" t="n">
        <f aca="false">INDEX(_Rge_Data_3rd_CY,$B316,AC$1)</f>
        <v>0</v>
      </c>
      <c r="AD316" s="212" t="n">
        <f aca="false" t="array" ref="AD316:AD316">INDEX(_Rge_Data_3rd_CY,$B316,AD$1)</f>
        <v>0</v>
      </c>
      <c r="AE316" s="212" t="n">
        <f aca="false" t="array" ref="AE316:AE316">INDEX(_Rge_Data_3rd_CY,$B316,AE$1)</f>
        <v>0</v>
      </c>
      <c r="AF316" s="212" t="n">
        <f aca="false" t="array" ref="AF316:AF316">INDEX(_Rge_Data_3rd_CY,$B316,AF$1)</f>
        <v>0</v>
      </c>
      <c r="AG316" s="212" t="n">
        <f aca="false" t="array" ref="AG316:AG316">INDEX(_Rge_Data_3rd_CY,$B316,AG$1)</f>
        <v>0</v>
      </c>
      <c r="AH316" s="212" t="n">
        <f aca="false" t="array" ref="AH316:AH316">INDEX(_Rge_Data_3rd_CY,$B316,AH$1)</f>
        <v>0</v>
      </c>
      <c r="AI316" s="212" t="n">
        <f aca="false">INDEX(_Rge_Data_3rd_CY,$B316,AI$1)</f>
        <v>0</v>
      </c>
      <c r="AJ316" s="212" t="n">
        <f aca="false" t="array" ref="AJ316:AJ316">INDEX(_Rge_Data_3rd_CY,$B316,AJ$1)</f>
        <v>0</v>
      </c>
      <c r="AK316" s="212" t="n">
        <f aca="false" t="array" ref="AK316:AK316">INDEX(_Rge_Data_3rd_CY,$B316,AK$1)</f>
        <v>0</v>
      </c>
      <c r="AL316" s="212" t="n">
        <f aca="false">AK316+AN316+AO316</f>
        <v>0</v>
      </c>
      <c r="AM316" s="213" t="n">
        <f aca="false">IFERROR(AK316/Z316,0)</f>
        <v>0</v>
      </c>
      <c r="AN316" s="214" t="n">
        <f aca="false">IFERROR(IF(AND($E316="OPEN",$AA316&gt;0),$AA316*_SoP*$AM316,IF(AND($E316="CLOSED",$AA316&gt;0),$AA316*_SoL*$AM316,0)),0)</f>
        <v>0</v>
      </c>
      <c r="AO316" s="214" t="n">
        <f aca="false">IFERROR(IF($AA316&lt;0,$AA316*_SoL,0),0)</f>
        <v>0</v>
      </c>
      <c r="AP316" s="215" t="n">
        <f aca="false">AK316+AN316</f>
        <v>0</v>
      </c>
      <c r="AQ316" s="215" t="n">
        <f aca="false">AC316-AO316</f>
        <v>0</v>
      </c>
      <c r="AR316" s="215" t="n">
        <f aca="false">AP316-AQ316</f>
        <v>0</v>
      </c>
      <c r="AS316" s="215" t="n">
        <f aca="false">IF($AR316&gt;=0,$AR316,0)</f>
        <v>0</v>
      </c>
      <c r="AT316" s="215" t="n">
        <f aca="false">IF($AR316&lt;=0,-$AR316,0)</f>
        <v>-0</v>
      </c>
      <c r="AU316" s="214" t="n">
        <f aca="false">IF((R316-AC316)&lt;0,0,R316-AC316)</f>
        <v>0</v>
      </c>
      <c r="AV316" s="214" t="n">
        <f aca="false">IF(AM316&gt;1,0,R316-AM316*R316)</f>
        <v>0</v>
      </c>
      <c r="AW316" s="216"/>
    </row>
    <row r="317" customFormat="false" ht="24.75" hidden="false" customHeight="true" outlineLevel="0" collapsed="false">
      <c r="A317" s="166"/>
      <c r="B317" s="208" t="n">
        <f aca="false">B316+1</f>
        <v>310</v>
      </c>
      <c r="C317" s="166"/>
      <c r="D317" s="209" t="n">
        <f aca="false">INDEX(_Rge_Projectdata_3rd,$B317,MATCH("Project-ID",_Rge_Headline_Projectdata,0))</f>
        <v>0</v>
      </c>
      <c r="E317" s="210" t="str">
        <f aca="false" t="array" ref="E317:E317">INDEX(_Rge_Data_3rd_CY,$B317,E$1)</f>
        <v>Open</v>
      </c>
      <c r="F317" s="199" t="n">
        <f aca="false">INDEX(_Rge_Data_3rd_CY,$B317,F$1)</f>
        <v>0</v>
      </c>
      <c r="G317" s="199" t="n">
        <f aca="false" t="array" ref="G317:G317">INDEX(_Rge_Data_3rd_CY,$B317,G$1)</f>
        <v>0</v>
      </c>
      <c r="H317" s="199" t="n">
        <f aca="false" t="array" ref="H317:H317">INDEX(_Rge_Data_3rd_CY,$B317,H$1)</f>
        <v>0</v>
      </c>
      <c r="I317" s="199" t="n">
        <f aca="false" t="array" ref="I317:I317">INDEX(_Rge_Data_3rd_CY,$B317,I$1)</f>
        <v>0</v>
      </c>
      <c r="J317" s="199" t="n">
        <f aca="false" t="array" ref="J317:J317">INDEX(_Rge_Data_3rd_CY,$B317,J$1)</f>
        <v>0</v>
      </c>
      <c r="K317" s="199" t="n">
        <f aca="false" t="array" ref="K317:K317">INDEX(_Rge_Data_3rd_CY,$B317,K$1)</f>
        <v>0</v>
      </c>
      <c r="L317" s="199" t="n">
        <f aca="false">INDEX(_Rge_Data_3rd_CY,$B317,L$1)</f>
        <v>0</v>
      </c>
      <c r="M317" s="199" t="n">
        <f aca="false" t="array" ref="M317:M317">INDEX(_Rge_Data_3rd_CY,$B317,M$1)</f>
        <v>0</v>
      </c>
      <c r="N317" s="199" t="n">
        <f aca="false" t="array" ref="N317:N317">INDEX(_Rge_Data_3rd_CY,$B317,N$1)</f>
        <v>0</v>
      </c>
      <c r="O317" s="199" t="n">
        <f aca="false">F317-N317</f>
        <v>0</v>
      </c>
      <c r="P317" s="200" t="n">
        <f aca="false">IFERROR(O317/F317,0)</f>
        <v>0</v>
      </c>
      <c r="Q317" s="211" t="str">
        <f aca="false">IF(AND(F317&lt;&gt;0,R317=0),"N","Y")</f>
        <v>Y</v>
      </c>
      <c r="R317" s="202" t="n">
        <f aca="false">INDEX(_Rge_Data_3rd_CY,$B317,R$1)</f>
        <v>0</v>
      </c>
      <c r="S317" s="202" t="n">
        <f aca="false" t="array" ref="S317:S317">INDEX(_Rge_Data_3rd_CY,$B317,S$1)</f>
        <v>0</v>
      </c>
      <c r="T317" s="202" t="n">
        <f aca="false" t="array" ref="T317:T317">INDEX(_Rge_Data_3rd_CY,$B317,T$1)</f>
        <v>0</v>
      </c>
      <c r="U317" s="202" t="n">
        <f aca="false" t="array" ref="U317:U317">INDEX(_Rge_Data_3rd_CY,$B317,U$1)</f>
        <v>0</v>
      </c>
      <c r="V317" s="202" t="n">
        <f aca="false" t="array" ref="V317:V317">INDEX(_Rge_Data_3rd_CY,$B317,V$1)</f>
        <v>0</v>
      </c>
      <c r="W317" s="202" t="n">
        <f aca="false" t="array" ref="W317:W317">INDEX(_Rge_Data_3rd_CY,$B317,W$1)</f>
        <v>0</v>
      </c>
      <c r="X317" s="202" t="n">
        <f aca="false">INDEX(_Rge_Data_3rd_CY,$B317,X$1)</f>
        <v>0</v>
      </c>
      <c r="Y317" s="202" t="n">
        <f aca="false" t="array" ref="Y317:Y317">INDEX(_Rge_Data_3rd_CY,$B317,Y$1)</f>
        <v>0</v>
      </c>
      <c r="Z317" s="202" t="n">
        <f aca="false" t="array" ref="Z317:Z317">INDEX(_Rge_Data_3rd_CY,$B317,Z$1)</f>
        <v>0</v>
      </c>
      <c r="AA317" s="202" t="n">
        <f aca="false">R317-Z317</f>
        <v>0</v>
      </c>
      <c r="AB317" s="203" t="n">
        <f aca="false">IFERROR(AA317/R317,)</f>
        <v>0</v>
      </c>
      <c r="AC317" s="212" t="n">
        <f aca="false">INDEX(_Rge_Data_3rd_CY,$B317,AC$1)</f>
        <v>0</v>
      </c>
      <c r="AD317" s="212" t="n">
        <f aca="false" t="array" ref="AD317:AD317">INDEX(_Rge_Data_3rd_CY,$B317,AD$1)</f>
        <v>0</v>
      </c>
      <c r="AE317" s="212" t="n">
        <f aca="false" t="array" ref="AE317:AE317">INDEX(_Rge_Data_3rd_CY,$B317,AE$1)</f>
        <v>0</v>
      </c>
      <c r="AF317" s="212" t="n">
        <f aca="false" t="array" ref="AF317:AF317">INDEX(_Rge_Data_3rd_CY,$B317,AF$1)</f>
        <v>0</v>
      </c>
      <c r="AG317" s="212" t="n">
        <f aca="false" t="array" ref="AG317:AG317">INDEX(_Rge_Data_3rd_CY,$B317,AG$1)</f>
        <v>0</v>
      </c>
      <c r="AH317" s="212" t="n">
        <f aca="false" t="array" ref="AH317:AH317">INDEX(_Rge_Data_3rd_CY,$B317,AH$1)</f>
        <v>0</v>
      </c>
      <c r="AI317" s="212" t="n">
        <f aca="false">INDEX(_Rge_Data_3rd_CY,$B317,AI$1)</f>
        <v>0</v>
      </c>
      <c r="AJ317" s="212" t="n">
        <f aca="false" t="array" ref="AJ317:AJ317">INDEX(_Rge_Data_3rd_CY,$B317,AJ$1)</f>
        <v>0</v>
      </c>
      <c r="AK317" s="212" t="n">
        <f aca="false" t="array" ref="AK317:AK317">INDEX(_Rge_Data_3rd_CY,$B317,AK$1)</f>
        <v>0</v>
      </c>
      <c r="AL317" s="212" t="n">
        <f aca="false">AK317+AN317+AO317</f>
        <v>0</v>
      </c>
      <c r="AM317" s="213" t="n">
        <f aca="false">IFERROR(AK317/Z317,0)</f>
        <v>0</v>
      </c>
      <c r="AN317" s="214" t="n">
        <f aca="false">IFERROR(IF(AND($E317="OPEN",$AA317&gt;0),$AA317*_SoP*$AM317,IF(AND($E317="CLOSED",$AA317&gt;0),$AA317*_SoL*$AM317,0)),0)</f>
        <v>0</v>
      </c>
      <c r="AO317" s="214" t="n">
        <f aca="false">IFERROR(IF($AA317&lt;0,$AA317*_SoL,0),0)</f>
        <v>0</v>
      </c>
      <c r="AP317" s="215" t="n">
        <f aca="false">AK317+AN317</f>
        <v>0</v>
      </c>
      <c r="AQ317" s="215" t="n">
        <f aca="false">AC317-AO317</f>
        <v>0</v>
      </c>
      <c r="AR317" s="215" t="n">
        <f aca="false">AP317-AQ317</f>
        <v>0</v>
      </c>
      <c r="AS317" s="215" t="n">
        <f aca="false">IF($AR317&gt;=0,$AR317,0)</f>
        <v>0</v>
      </c>
      <c r="AT317" s="215" t="n">
        <f aca="false">IF($AR317&lt;=0,-$AR317,0)</f>
        <v>-0</v>
      </c>
      <c r="AU317" s="214" t="n">
        <f aca="false">IF((R317-AC317)&lt;0,0,R317-AC317)</f>
        <v>0</v>
      </c>
      <c r="AV317" s="214" t="n">
        <f aca="false">IF(AM317&gt;1,0,R317-AM317*R317)</f>
        <v>0</v>
      </c>
      <c r="AW317" s="216"/>
    </row>
    <row r="318" customFormat="false" ht="24.75" hidden="false" customHeight="true" outlineLevel="0" collapsed="false">
      <c r="A318" s="166"/>
      <c r="B318" s="208" t="n">
        <f aca="false">B317+1</f>
        <v>311</v>
      </c>
      <c r="C318" s="166"/>
      <c r="D318" s="209" t="n">
        <f aca="false">INDEX(_Rge_Projectdata_3rd,$B318,MATCH("Project-ID",_Rge_Headline_Projectdata,0))</f>
        <v>0</v>
      </c>
      <c r="E318" s="210" t="str">
        <f aca="false" t="array" ref="E318:E318">INDEX(_Rge_Data_3rd_CY,$B318,E$1)</f>
        <v>Open</v>
      </c>
      <c r="F318" s="199" t="n">
        <f aca="false">INDEX(_Rge_Data_3rd_CY,$B318,F$1)</f>
        <v>0</v>
      </c>
      <c r="G318" s="199" t="n">
        <f aca="false" t="array" ref="G318:G318">INDEX(_Rge_Data_3rd_CY,$B318,G$1)</f>
        <v>0</v>
      </c>
      <c r="H318" s="199" t="n">
        <f aca="false" t="array" ref="H318:H318">INDEX(_Rge_Data_3rd_CY,$B318,H$1)</f>
        <v>0</v>
      </c>
      <c r="I318" s="199" t="n">
        <f aca="false" t="array" ref="I318:I318">INDEX(_Rge_Data_3rd_CY,$B318,I$1)</f>
        <v>0</v>
      </c>
      <c r="J318" s="199" t="n">
        <f aca="false" t="array" ref="J318:J318">INDEX(_Rge_Data_3rd_CY,$B318,J$1)</f>
        <v>0</v>
      </c>
      <c r="K318" s="199" t="n">
        <f aca="false" t="array" ref="K318:K318">INDEX(_Rge_Data_3rd_CY,$B318,K$1)</f>
        <v>0</v>
      </c>
      <c r="L318" s="199" t="n">
        <f aca="false">INDEX(_Rge_Data_3rd_CY,$B318,L$1)</f>
        <v>0</v>
      </c>
      <c r="M318" s="199" t="n">
        <f aca="false" t="array" ref="M318:M318">INDEX(_Rge_Data_3rd_CY,$B318,M$1)</f>
        <v>0</v>
      </c>
      <c r="N318" s="199" t="n">
        <f aca="false" t="array" ref="N318:N318">INDEX(_Rge_Data_3rd_CY,$B318,N$1)</f>
        <v>0</v>
      </c>
      <c r="O318" s="199" t="n">
        <f aca="false">F318-N318</f>
        <v>0</v>
      </c>
      <c r="P318" s="200" t="n">
        <f aca="false">IFERROR(O318/F318,0)</f>
        <v>0</v>
      </c>
      <c r="Q318" s="211" t="str">
        <f aca="false">IF(AND(F318&lt;&gt;0,R318=0),"N","Y")</f>
        <v>Y</v>
      </c>
      <c r="R318" s="202" t="n">
        <f aca="false">INDEX(_Rge_Data_3rd_CY,$B318,R$1)</f>
        <v>0</v>
      </c>
      <c r="S318" s="202" t="n">
        <f aca="false" t="array" ref="S318:S318">INDEX(_Rge_Data_3rd_CY,$B318,S$1)</f>
        <v>0</v>
      </c>
      <c r="T318" s="202" t="n">
        <f aca="false" t="array" ref="T318:T318">INDEX(_Rge_Data_3rd_CY,$B318,T$1)</f>
        <v>0</v>
      </c>
      <c r="U318" s="202" t="n">
        <f aca="false" t="array" ref="U318:U318">INDEX(_Rge_Data_3rd_CY,$B318,U$1)</f>
        <v>0</v>
      </c>
      <c r="V318" s="202" t="n">
        <f aca="false" t="array" ref="V318:V318">INDEX(_Rge_Data_3rd_CY,$B318,V$1)</f>
        <v>0</v>
      </c>
      <c r="W318" s="202" t="n">
        <f aca="false" t="array" ref="W318:W318">INDEX(_Rge_Data_3rd_CY,$B318,W$1)</f>
        <v>0</v>
      </c>
      <c r="X318" s="202" t="n">
        <f aca="false">INDEX(_Rge_Data_3rd_CY,$B318,X$1)</f>
        <v>0</v>
      </c>
      <c r="Y318" s="202" t="n">
        <f aca="false" t="array" ref="Y318:Y318">INDEX(_Rge_Data_3rd_CY,$B318,Y$1)</f>
        <v>0</v>
      </c>
      <c r="Z318" s="202" t="n">
        <f aca="false" t="array" ref="Z318:Z318">INDEX(_Rge_Data_3rd_CY,$B318,Z$1)</f>
        <v>0</v>
      </c>
      <c r="AA318" s="202" t="n">
        <f aca="false">R318-Z318</f>
        <v>0</v>
      </c>
      <c r="AB318" s="203" t="n">
        <f aca="false">IFERROR(AA318/R318,)</f>
        <v>0</v>
      </c>
      <c r="AC318" s="212" t="n">
        <f aca="false">INDEX(_Rge_Data_3rd_CY,$B318,AC$1)</f>
        <v>0</v>
      </c>
      <c r="AD318" s="212" t="n">
        <f aca="false" t="array" ref="AD318:AD318">INDEX(_Rge_Data_3rd_CY,$B318,AD$1)</f>
        <v>0</v>
      </c>
      <c r="AE318" s="212" t="n">
        <f aca="false" t="array" ref="AE318:AE318">INDEX(_Rge_Data_3rd_CY,$B318,AE$1)</f>
        <v>0</v>
      </c>
      <c r="AF318" s="212" t="n">
        <f aca="false" t="array" ref="AF318:AF318">INDEX(_Rge_Data_3rd_CY,$B318,AF$1)</f>
        <v>0</v>
      </c>
      <c r="AG318" s="212" t="n">
        <f aca="false" t="array" ref="AG318:AG318">INDEX(_Rge_Data_3rd_CY,$B318,AG$1)</f>
        <v>0</v>
      </c>
      <c r="AH318" s="212" t="n">
        <f aca="false" t="array" ref="AH318:AH318">INDEX(_Rge_Data_3rd_CY,$B318,AH$1)</f>
        <v>0</v>
      </c>
      <c r="AI318" s="212" t="n">
        <f aca="false">INDEX(_Rge_Data_3rd_CY,$B318,AI$1)</f>
        <v>0</v>
      </c>
      <c r="AJ318" s="212" t="n">
        <f aca="false" t="array" ref="AJ318:AJ318">INDEX(_Rge_Data_3rd_CY,$B318,AJ$1)</f>
        <v>0</v>
      </c>
      <c r="AK318" s="212" t="n">
        <f aca="false" t="array" ref="AK318:AK318">INDEX(_Rge_Data_3rd_CY,$B318,AK$1)</f>
        <v>0</v>
      </c>
      <c r="AL318" s="212" t="n">
        <f aca="false">AK318+AN318+AO318</f>
        <v>0</v>
      </c>
      <c r="AM318" s="213" t="n">
        <f aca="false">IFERROR(AK318/Z318,0)</f>
        <v>0</v>
      </c>
      <c r="AN318" s="214" t="n">
        <f aca="false">IFERROR(IF(AND($E318="OPEN",$AA318&gt;0),$AA318*_SoP*$AM318,IF(AND($E318="CLOSED",$AA318&gt;0),$AA318*_SoL*$AM318,0)),0)</f>
        <v>0</v>
      </c>
      <c r="AO318" s="214" t="n">
        <f aca="false">IFERROR(IF($AA318&lt;0,$AA318*_SoL,0),0)</f>
        <v>0</v>
      </c>
      <c r="AP318" s="215" t="n">
        <f aca="false">AK318+AN318</f>
        <v>0</v>
      </c>
      <c r="AQ318" s="215" t="n">
        <f aca="false">AC318-AO318</f>
        <v>0</v>
      </c>
      <c r="AR318" s="215" t="n">
        <f aca="false">AP318-AQ318</f>
        <v>0</v>
      </c>
      <c r="AS318" s="215" t="n">
        <f aca="false">IF($AR318&gt;=0,$AR318,0)</f>
        <v>0</v>
      </c>
      <c r="AT318" s="215" t="n">
        <f aca="false">IF($AR318&lt;=0,-$AR318,0)</f>
        <v>-0</v>
      </c>
      <c r="AU318" s="214" t="n">
        <f aca="false">IF((R318-AC318)&lt;0,0,R318-AC318)</f>
        <v>0</v>
      </c>
      <c r="AV318" s="214" t="n">
        <f aca="false">IF(AM318&gt;1,0,R318-AM318*R318)</f>
        <v>0</v>
      </c>
      <c r="AW318" s="216"/>
    </row>
    <row r="319" customFormat="false" ht="24.75" hidden="false" customHeight="true" outlineLevel="0" collapsed="false">
      <c r="A319" s="166"/>
      <c r="B319" s="208" t="n">
        <f aca="false">B318+1</f>
        <v>312</v>
      </c>
      <c r="C319" s="166"/>
      <c r="D319" s="209" t="n">
        <f aca="false">INDEX(_Rge_Projectdata_3rd,$B319,MATCH("Project-ID",_Rge_Headline_Projectdata,0))</f>
        <v>0</v>
      </c>
      <c r="E319" s="210" t="str">
        <f aca="false" t="array" ref="E319:E319">INDEX(_Rge_Data_3rd_CY,$B319,E$1)</f>
        <v>Open</v>
      </c>
      <c r="F319" s="199" t="n">
        <f aca="false">INDEX(_Rge_Data_3rd_CY,$B319,F$1)</f>
        <v>0</v>
      </c>
      <c r="G319" s="199" t="n">
        <f aca="false" t="array" ref="G319:G319">INDEX(_Rge_Data_3rd_CY,$B319,G$1)</f>
        <v>0</v>
      </c>
      <c r="H319" s="199" t="n">
        <f aca="false" t="array" ref="H319:H319">INDEX(_Rge_Data_3rd_CY,$B319,H$1)</f>
        <v>0</v>
      </c>
      <c r="I319" s="199" t="n">
        <f aca="false" t="array" ref="I319:I319">INDEX(_Rge_Data_3rd_CY,$B319,I$1)</f>
        <v>0</v>
      </c>
      <c r="J319" s="199" t="n">
        <f aca="false" t="array" ref="J319:J319">INDEX(_Rge_Data_3rd_CY,$B319,J$1)</f>
        <v>0</v>
      </c>
      <c r="K319" s="199" t="n">
        <f aca="false" t="array" ref="K319:K319">INDEX(_Rge_Data_3rd_CY,$B319,K$1)</f>
        <v>0</v>
      </c>
      <c r="L319" s="199" t="n">
        <f aca="false">INDEX(_Rge_Data_3rd_CY,$B319,L$1)</f>
        <v>0</v>
      </c>
      <c r="M319" s="199" t="n">
        <f aca="false" t="array" ref="M319:M319">INDEX(_Rge_Data_3rd_CY,$B319,M$1)</f>
        <v>0</v>
      </c>
      <c r="N319" s="199" t="n">
        <f aca="false" t="array" ref="N319:N319">INDEX(_Rge_Data_3rd_CY,$B319,N$1)</f>
        <v>0</v>
      </c>
      <c r="O319" s="199" t="n">
        <f aca="false">F319-N319</f>
        <v>0</v>
      </c>
      <c r="P319" s="200" t="n">
        <f aca="false">IFERROR(O319/F319,0)</f>
        <v>0</v>
      </c>
      <c r="Q319" s="211" t="str">
        <f aca="false">IF(AND(F319&lt;&gt;0,R319=0),"N","Y")</f>
        <v>Y</v>
      </c>
      <c r="R319" s="202" t="n">
        <f aca="false">INDEX(_Rge_Data_3rd_CY,$B319,R$1)</f>
        <v>0</v>
      </c>
      <c r="S319" s="202" t="n">
        <f aca="false" t="array" ref="S319:S319">INDEX(_Rge_Data_3rd_CY,$B319,S$1)</f>
        <v>0</v>
      </c>
      <c r="T319" s="202" t="n">
        <f aca="false" t="array" ref="T319:T319">INDEX(_Rge_Data_3rd_CY,$B319,T$1)</f>
        <v>0</v>
      </c>
      <c r="U319" s="202" t="n">
        <f aca="false" t="array" ref="U319:U319">INDEX(_Rge_Data_3rd_CY,$B319,U$1)</f>
        <v>0</v>
      </c>
      <c r="V319" s="202" t="n">
        <f aca="false" t="array" ref="V319:V319">INDEX(_Rge_Data_3rd_CY,$B319,V$1)</f>
        <v>0</v>
      </c>
      <c r="W319" s="202" t="n">
        <f aca="false" t="array" ref="W319:W319">INDEX(_Rge_Data_3rd_CY,$B319,W$1)</f>
        <v>0</v>
      </c>
      <c r="X319" s="202" t="n">
        <f aca="false">INDEX(_Rge_Data_3rd_CY,$B319,X$1)</f>
        <v>0</v>
      </c>
      <c r="Y319" s="202" t="n">
        <f aca="false" t="array" ref="Y319:Y319">INDEX(_Rge_Data_3rd_CY,$B319,Y$1)</f>
        <v>0</v>
      </c>
      <c r="Z319" s="202" t="n">
        <f aca="false" t="array" ref="Z319:Z319">INDEX(_Rge_Data_3rd_CY,$B319,Z$1)</f>
        <v>0</v>
      </c>
      <c r="AA319" s="202" t="n">
        <f aca="false">R319-Z319</f>
        <v>0</v>
      </c>
      <c r="AB319" s="203" t="n">
        <f aca="false">IFERROR(AA319/R319,)</f>
        <v>0</v>
      </c>
      <c r="AC319" s="212" t="n">
        <f aca="false">INDEX(_Rge_Data_3rd_CY,$B319,AC$1)</f>
        <v>0</v>
      </c>
      <c r="AD319" s="212" t="n">
        <f aca="false" t="array" ref="AD319:AD319">INDEX(_Rge_Data_3rd_CY,$B319,AD$1)</f>
        <v>0</v>
      </c>
      <c r="AE319" s="212" t="n">
        <f aca="false" t="array" ref="AE319:AE319">INDEX(_Rge_Data_3rd_CY,$B319,AE$1)</f>
        <v>0</v>
      </c>
      <c r="AF319" s="212" t="n">
        <f aca="false" t="array" ref="AF319:AF319">INDEX(_Rge_Data_3rd_CY,$B319,AF$1)</f>
        <v>0</v>
      </c>
      <c r="AG319" s="212" t="n">
        <f aca="false" t="array" ref="AG319:AG319">INDEX(_Rge_Data_3rd_CY,$B319,AG$1)</f>
        <v>0</v>
      </c>
      <c r="AH319" s="212" t="n">
        <f aca="false" t="array" ref="AH319:AH319">INDEX(_Rge_Data_3rd_CY,$B319,AH$1)</f>
        <v>0</v>
      </c>
      <c r="AI319" s="212" t="n">
        <f aca="false">INDEX(_Rge_Data_3rd_CY,$B319,AI$1)</f>
        <v>0</v>
      </c>
      <c r="AJ319" s="212" t="n">
        <f aca="false" t="array" ref="AJ319:AJ319">INDEX(_Rge_Data_3rd_CY,$B319,AJ$1)</f>
        <v>0</v>
      </c>
      <c r="AK319" s="212" t="n">
        <f aca="false" t="array" ref="AK319:AK319">INDEX(_Rge_Data_3rd_CY,$B319,AK$1)</f>
        <v>0</v>
      </c>
      <c r="AL319" s="212" t="n">
        <f aca="false">AK319+AN319+AO319</f>
        <v>0</v>
      </c>
      <c r="AM319" s="213" t="n">
        <f aca="false">IFERROR(AK319/Z319,0)</f>
        <v>0</v>
      </c>
      <c r="AN319" s="214" t="n">
        <f aca="false">IFERROR(IF(AND($E319="OPEN",$AA319&gt;0),$AA319*_SoP*$AM319,IF(AND($E319="CLOSED",$AA319&gt;0),$AA319*_SoL*$AM319,0)),0)</f>
        <v>0</v>
      </c>
      <c r="AO319" s="214" t="n">
        <f aca="false">IFERROR(IF($AA319&lt;0,$AA319*_SoL,0),0)</f>
        <v>0</v>
      </c>
      <c r="AP319" s="215" t="n">
        <f aca="false">AK319+AN319</f>
        <v>0</v>
      </c>
      <c r="AQ319" s="215" t="n">
        <f aca="false">AC319-AO319</f>
        <v>0</v>
      </c>
      <c r="AR319" s="215" t="n">
        <f aca="false">AP319-AQ319</f>
        <v>0</v>
      </c>
      <c r="AS319" s="215" t="n">
        <f aca="false">IF($AR319&gt;=0,$AR319,0)</f>
        <v>0</v>
      </c>
      <c r="AT319" s="215" t="n">
        <f aca="false">IF($AR319&lt;=0,-$AR319,0)</f>
        <v>-0</v>
      </c>
      <c r="AU319" s="214" t="n">
        <f aca="false">IF((R319-AC319)&lt;0,0,R319-AC319)</f>
        <v>0</v>
      </c>
      <c r="AV319" s="214" t="n">
        <f aca="false">IF(AM319&gt;1,0,R319-AM319*R319)</f>
        <v>0</v>
      </c>
      <c r="AW319" s="216"/>
    </row>
    <row r="320" customFormat="false" ht="24.75" hidden="false" customHeight="true" outlineLevel="0" collapsed="false">
      <c r="A320" s="166"/>
      <c r="B320" s="208" t="n">
        <f aca="false">B319+1</f>
        <v>313</v>
      </c>
      <c r="C320" s="166"/>
      <c r="D320" s="209" t="n">
        <f aca="false">INDEX(_Rge_Projectdata_3rd,$B320,MATCH("Project-ID",_Rge_Headline_Projectdata,0))</f>
        <v>0</v>
      </c>
      <c r="E320" s="210" t="str">
        <f aca="false" t="array" ref="E320:E320">INDEX(_Rge_Data_3rd_CY,$B320,E$1)</f>
        <v>Open</v>
      </c>
      <c r="F320" s="199" t="n">
        <f aca="false">INDEX(_Rge_Data_3rd_CY,$B320,F$1)</f>
        <v>0</v>
      </c>
      <c r="G320" s="199" t="n">
        <f aca="false" t="array" ref="G320:G320">INDEX(_Rge_Data_3rd_CY,$B320,G$1)</f>
        <v>0</v>
      </c>
      <c r="H320" s="199" t="n">
        <f aca="false" t="array" ref="H320:H320">INDEX(_Rge_Data_3rd_CY,$B320,H$1)</f>
        <v>0</v>
      </c>
      <c r="I320" s="199" t="n">
        <f aca="false" t="array" ref="I320:I320">INDEX(_Rge_Data_3rd_CY,$B320,I$1)</f>
        <v>0</v>
      </c>
      <c r="J320" s="199" t="n">
        <f aca="false" t="array" ref="J320:J320">INDEX(_Rge_Data_3rd_CY,$B320,J$1)</f>
        <v>0</v>
      </c>
      <c r="K320" s="199" t="n">
        <f aca="false" t="array" ref="K320:K320">INDEX(_Rge_Data_3rd_CY,$B320,K$1)</f>
        <v>0</v>
      </c>
      <c r="L320" s="199" t="n">
        <f aca="false">INDEX(_Rge_Data_3rd_CY,$B320,L$1)</f>
        <v>0</v>
      </c>
      <c r="M320" s="199" t="n">
        <f aca="false" t="array" ref="M320:M320">INDEX(_Rge_Data_3rd_CY,$B320,M$1)</f>
        <v>0</v>
      </c>
      <c r="N320" s="199" t="n">
        <f aca="false" t="array" ref="N320:N320">INDEX(_Rge_Data_3rd_CY,$B320,N$1)</f>
        <v>0</v>
      </c>
      <c r="O320" s="199" t="n">
        <f aca="false">F320-N320</f>
        <v>0</v>
      </c>
      <c r="P320" s="200" t="n">
        <f aca="false">IFERROR(O320/F320,0)</f>
        <v>0</v>
      </c>
      <c r="Q320" s="211" t="str">
        <f aca="false">IF(AND(F320&lt;&gt;0,R320=0),"N","Y")</f>
        <v>Y</v>
      </c>
      <c r="R320" s="202" t="n">
        <f aca="false">INDEX(_Rge_Data_3rd_CY,$B320,R$1)</f>
        <v>0</v>
      </c>
      <c r="S320" s="202" t="n">
        <f aca="false" t="array" ref="S320:S320">INDEX(_Rge_Data_3rd_CY,$B320,S$1)</f>
        <v>0</v>
      </c>
      <c r="T320" s="202" t="n">
        <f aca="false" t="array" ref="T320:T320">INDEX(_Rge_Data_3rd_CY,$B320,T$1)</f>
        <v>0</v>
      </c>
      <c r="U320" s="202" t="n">
        <f aca="false" t="array" ref="U320:U320">INDEX(_Rge_Data_3rd_CY,$B320,U$1)</f>
        <v>0</v>
      </c>
      <c r="V320" s="202" t="n">
        <f aca="false" t="array" ref="V320:V320">INDEX(_Rge_Data_3rd_CY,$B320,V$1)</f>
        <v>0</v>
      </c>
      <c r="W320" s="202" t="n">
        <f aca="false" t="array" ref="W320:W320">INDEX(_Rge_Data_3rd_CY,$B320,W$1)</f>
        <v>0</v>
      </c>
      <c r="X320" s="202" t="n">
        <f aca="false">INDEX(_Rge_Data_3rd_CY,$B320,X$1)</f>
        <v>0</v>
      </c>
      <c r="Y320" s="202" t="n">
        <f aca="false" t="array" ref="Y320:Y320">INDEX(_Rge_Data_3rd_CY,$B320,Y$1)</f>
        <v>0</v>
      </c>
      <c r="Z320" s="202" t="n">
        <f aca="false" t="array" ref="Z320:Z320">INDEX(_Rge_Data_3rd_CY,$B320,Z$1)</f>
        <v>0</v>
      </c>
      <c r="AA320" s="202" t="n">
        <f aca="false">R320-Z320</f>
        <v>0</v>
      </c>
      <c r="AB320" s="203" t="n">
        <f aca="false">IFERROR(AA320/R320,)</f>
        <v>0</v>
      </c>
      <c r="AC320" s="212" t="n">
        <f aca="false">INDEX(_Rge_Data_3rd_CY,$B320,AC$1)</f>
        <v>0</v>
      </c>
      <c r="AD320" s="212" t="n">
        <f aca="false" t="array" ref="AD320:AD320">INDEX(_Rge_Data_3rd_CY,$B320,AD$1)</f>
        <v>0</v>
      </c>
      <c r="AE320" s="212" t="n">
        <f aca="false" t="array" ref="AE320:AE320">INDEX(_Rge_Data_3rd_CY,$B320,AE$1)</f>
        <v>0</v>
      </c>
      <c r="AF320" s="212" t="n">
        <f aca="false" t="array" ref="AF320:AF320">INDEX(_Rge_Data_3rd_CY,$B320,AF$1)</f>
        <v>0</v>
      </c>
      <c r="AG320" s="212" t="n">
        <f aca="false" t="array" ref="AG320:AG320">INDEX(_Rge_Data_3rd_CY,$B320,AG$1)</f>
        <v>0</v>
      </c>
      <c r="AH320" s="212" t="n">
        <f aca="false" t="array" ref="AH320:AH320">INDEX(_Rge_Data_3rd_CY,$B320,AH$1)</f>
        <v>0</v>
      </c>
      <c r="AI320" s="212" t="n">
        <f aca="false">INDEX(_Rge_Data_3rd_CY,$B320,AI$1)</f>
        <v>0</v>
      </c>
      <c r="AJ320" s="212" t="n">
        <f aca="false" t="array" ref="AJ320:AJ320">INDEX(_Rge_Data_3rd_CY,$B320,AJ$1)</f>
        <v>0</v>
      </c>
      <c r="AK320" s="212" t="n">
        <f aca="false" t="array" ref="AK320:AK320">INDEX(_Rge_Data_3rd_CY,$B320,AK$1)</f>
        <v>0</v>
      </c>
      <c r="AL320" s="212" t="n">
        <f aca="false">AK320+AN320+AO320</f>
        <v>0</v>
      </c>
      <c r="AM320" s="213" t="n">
        <f aca="false">IFERROR(AK320/Z320,0)</f>
        <v>0</v>
      </c>
      <c r="AN320" s="214" t="n">
        <f aca="false">IFERROR(IF(AND($E320="OPEN",$AA320&gt;0),$AA320*_SoP*$AM320,IF(AND($E320="CLOSED",$AA320&gt;0),$AA320*_SoL*$AM320,0)),0)</f>
        <v>0</v>
      </c>
      <c r="AO320" s="214" t="n">
        <f aca="false">IFERROR(IF($AA320&lt;0,$AA320*_SoL,0),0)</f>
        <v>0</v>
      </c>
      <c r="AP320" s="215" t="n">
        <f aca="false">AK320+AN320</f>
        <v>0</v>
      </c>
      <c r="AQ320" s="215" t="n">
        <f aca="false">AC320-AO320</f>
        <v>0</v>
      </c>
      <c r="AR320" s="215" t="n">
        <f aca="false">AP320-AQ320</f>
        <v>0</v>
      </c>
      <c r="AS320" s="215" t="n">
        <f aca="false">IF($AR320&gt;=0,$AR320,0)</f>
        <v>0</v>
      </c>
      <c r="AT320" s="215" t="n">
        <f aca="false">IF($AR320&lt;=0,-$AR320,0)</f>
        <v>-0</v>
      </c>
      <c r="AU320" s="214" t="n">
        <f aca="false">IF((R320-AC320)&lt;0,0,R320-AC320)</f>
        <v>0</v>
      </c>
      <c r="AV320" s="214" t="n">
        <f aca="false">IF(AM320&gt;1,0,R320-AM320*R320)</f>
        <v>0</v>
      </c>
      <c r="AW320" s="216"/>
    </row>
    <row r="321" customFormat="false" ht="24.75" hidden="false" customHeight="true" outlineLevel="0" collapsed="false">
      <c r="A321" s="166"/>
      <c r="B321" s="208" t="n">
        <f aca="false">B320+1</f>
        <v>314</v>
      </c>
      <c r="C321" s="166"/>
      <c r="D321" s="209" t="n">
        <f aca="false">INDEX(_Rge_Projectdata_3rd,$B321,MATCH("Project-ID",_Rge_Headline_Projectdata,0))</f>
        <v>0</v>
      </c>
      <c r="E321" s="210" t="str">
        <f aca="false" t="array" ref="E321:E321">INDEX(_Rge_Data_3rd_CY,$B321,E$1)</f>
        <v>Open</v>
      </c>
      <c r="F321" s="199" t="n">
        <f aca="false">INDEX(_Rge_Data_3rd_CY,$B321,F$1)</f>
        <v>0</v>
      </c>
      <c r="G321" s="199" t="n">
        <f aca="false" t="array" ref="G321:G321">INDEX(_Rge_Data_3rd_CY,$B321,G$1)</f>
        <v>0</v>
      </c>
      <c r="H321" s="199" t="n">
        <f aca="false" t="array" ref="H321:H321">INDEX(_Rge_Data_3rd_CY,$B321,H$1)</f>
        <v>0</v>
      </c>
      <c r="I321" s="199" t="n">
        <f aca="false" t="array" ref="I321:I321">INDEX(_Rge_Data_3rd_CY,$B321,I$1)</f>
        <v>0</v>
      </c>
      <c r="J321" s="199" t="n">
        <f aca="false" t="array" ref="J321:J321">INDEX(_Rge_Data_3rd_CY,$B321,J$1)</f>
        <v>0</v>
      </c>
      <c r="K321" s="199" t="n">
        <f aca="false" t="array" ref="K321:K321">INDEX(_Rge_Data_3rd_CY,$B321,K$1)</f>
        <v>0</v>
      </c>
      <c r="L321" s="199" t="n">
        <f aca="false">INDEX(_Rge_Data_3rd_CY,$B321,L$1)</f>
        <v>0</v>
      </c>
      <c r="M321" s="199" t="n">
        <f aca="false" t="array" ref="M321:M321">INDEX(_Rge_Data_3rd_CY,$B321,M$1)</f>
        <v>0</v>
      </c>
      <c r="N321" s="199" t="n">
        <f aca="false" t="array" ref="N321:N321">INDEX(_Rge_Data_3rd_CY,$B321,N$1)</f>
        <v>0</v>
      </c>
      <c r="O321" s="199" t="n">
        <f aca="false">F321-N321</f>
        <v>0</v>
      </c>
      <c r="P321" s="200" t="n">
        <f aca="false">IFERROR(O321/F321,0)</f>
        <v>0</v>
      </c>
      <c r="Q321" s="211" t="str">
        <f aca="false">IF(AND(F321&lt;&gt;0,R321=0),"N","Y")</f>
        <v>Y</v>
      </c>
      <c r="R321" s="202" t="n">
        <f aca="false">INDEX(_Rge_Data_3rd_CY,$B321,R$1)</f>
        <v>0</v>
      </c>
      <c r="S321" s="202" t="n">
        <f aca="false" t="array" ref="S321:S321">INDEX(_Rge_Data_3rd_CY,$B321,S$1)</f>
        <v>0</v>
      </c>
      <c r="T321" s="202" t="n">
        <f aca="false" t="array" ref="T321:T321">INDEX(_Rge_Data_3rd_CY,$B321,T$1)</f>
        <v>0</v>
      </c>
      <c r="U321" s="202" t="n">
        <f aca="false" t="array" ref="U321:U321">INDEX(_Rge_Data_3rd_CY,$B321,U$1)</f>
        <v>0</v>
      </c>
      <c r="V321" s="202" t="n">
        <f aca="false" t="array" ref="V321:V321">INDEX(_Rge_Data_3rd_CY,$B321,V$1)</f>
        <v>0</v>
      </c>
      <c r="W321" s="202" t="n">
        <f aca="false" t="array" ref="W321:W321">INDEX(_Rge_Data_3rd_CY,$B321,W$1)</f>
        <v>0</v>
      </c>
      <c r="X321" s="202" t="n">
        <f aca="false">INDEX(_Rge_Data_3rd_CY,$B321,X$1)</f>
        <v>0</v>
      </c>
      <c r="Y321" s="202" t="n">
        <f aca="false" t="array" ref="Y321:Y321">INDEX(_Rge_Data_3rd_CY,$B321,Y$1)</f>
        <v>0</v>
      </c>
      <c r="Z321" s="202" t="n">
        <f aca="false" t="array" ref="Z321:Z321">INDEX(_Rge_Data_3rd_CY,$B321,Z$1)</f>
        <v>0</v>
      </c>
      <c r="AA321" s="202" t="n">
        <f aca="false">R321-Z321</f>
        <v>0</v>
      </c>
      <c r="AB321" s="203" t="n">
        <f aca="false">IFERROR(AA321/R321,)</f>
        <v>0</v>
      </c>
      <c r="AC321" s="212" t="n">
        <f aca="false">INDEX(_Rge_Data_3rd_CY,$B321,AC$1)</f>
        <v>0</v>
      </c>
      <c r="AD321" s="212" t="n">
        <f aca="false" t="array" ref="AD321:AD321">INDEX(_Rge_Data_3rd_CY,$B321,AD$1)</f>
        <v>0</v>
      </c>
      <c r="AE321" s="212" t="n">
        <f aca="false" t="array" ref="AE321:AE321">INDEX(_Rge_Data_3rd_CY,$B321,AE$1)</f>
        <v>0</v>
      </c>
      <c r="AF321" s="212" t="n">
        <f aca="false" t="array" ref="AF321:AF321">INDEX(_Rge_Data_3rd_CY,$B321,AF$1)</f>
        <v>0</v>
      </c>
      <c r="AG321" s="212" t="n">
        <f aca="false" t="array" ref="AG321:AG321">INDEX(_Rge_Data_3rd_CY,$B321,AG$1)</f>
        <v>0</v>
      </c>
      <c r="AH321" s="212" t="n">
        <f aca="false" t="array" ref="AH321:AH321">INDEX(_Rge_Data_3rd_CY,$B321,AH$1)</f>
        <v>0</v>
      </c>
      <c r="AI321" s="212" t="n">
        <f aca="false">INDEX(_Rge_Data_3rd_CY,$B321,AI$1)</f>
        <v>0</v>
      </c>
      <c r="AJ321" s="212" t="n">
        <f aca="false" t="array" ref="AJ321:AJ321">INDEX(_Rge_Data_3rd_CY,$B321,AJ$1)</f>
        <v>0</v>
      </c>
      <c r="AK321" s="212" t="n">
        <f aca="false" t="array" ref="AK321:AK321">INDEX(_Rge_Data_3rd_CY,$B321,AK$1)</f>
        <v>0</v>
      </c>
      <c r="AL321" s="212" t="n">
        <f aca="false">AK321+AN321+AO321</f>
        <v>0</v>
      </c>
      <c r="AM321" s="213" t="n">
        <f aca="false">IFERROR(AK321/Z321,0)</f>
        <v>0</v>
      </c>
      <c r="AN321" s="214" t="n">
        <f aca="false">IFERROR(IF(AND($E321="OPEN",$AA321&gt;0),$AA321*_SoP*$AM321,IF(AND($E321="CLOSED",$AA321&gt;0),$AA321*_SoL*$AM321,0)),0)</f>
        <v>0</v>
      </c>
      <c r="AO321" s="214" t="n">
        <f aca="false">IFERROR(IF($AA321&lt;0,$AA321*_SoL,0),0)</f>
        <v>0</v>
      </c>
      <c r="AP321" s="215" t="n">
        <f aca="false">AK321+AN321</f>
        <v>0</v>
      </c>
      <c r="AQ321" s="215" t="n">
        <f aca="false">AC321-AO321</f>
        <v>0</v>
      </c>
      <c r="AR321" s="215" t="n">
        <f aca="false">AP321-AQ321</f>
        <v>0</v>
      </c>
      <c r="AS321" s="215" t="n">
        <f aca="false">IF($AR321&gt;=0,$AR321,0)</f>
        <v>0</v>
      </c>
      <c r="AT321" s="215" t="n">
        <f aca="false">IF($AR321&lt;=0,-$AR321,0)</f>
        <v>-0</v>
      </c>
      <c r="AU321" s="214" t="n">
        <f aca="false">IF((R321-AC321)&lt;0,0,R321-AC321)</f>
        <v>0</v>
      </c>
      <c r="AV321" s="214" t="n">
        <f aca="false">IF(AM321&gt;1,0,R321-AM321*R321)</f>
        <v>0</v>
      </c>
      <c r="AW321" s="216"/>
    </row>
    <row r="322" customFormat="false" ht="24.75" hidden="false" customHeight="true" outlineLevel="0" collapsed="false">
      <c r="A322" s="166"/>
      <c r="B322" s="208" t="n">
        <f aca="false">B321+1</f>
        <v>315</v>
      </c>
      <c r="C322" s="166"/>
      <c r="D322" s="209" t="n">
        <f aca="false">INDEX(_Rge_Projectdata_3rd,$B322,MATCH("Project-ID",_Rge_Headline_Projectdata,0))</f>
        <v>0</v>
      </c>
      <c r="E322" s="210" t="str">
        <f aca="false" t="array" ref="E322:E322">INDEX(_Rge_Data_3rd_CY,$B322,E$1)</f>
        <v>Open</v>
      </c>
      <c r="F322" s="199" t="n">
        <f aca="false">INDEX(_Rge_Data_3rd_CY,$B322,F$1)</f>
        <v>0</v>
      </c>
      <c r="G322" s="199" t="n">
        <f aca="false" t="array" ref="G322:G322">INDEX(_Rge_Data_3rd_CY,$B322,G$1)</f>
        <v>0</v>
      </c>
      <c r="H322" s="199" t="n">
        <f aca="false" t="array" ref="H322:H322">INDEX(_Rge_Data_3rd_CY,$B322,H$1)</f>
        <v>0</v>
      </c>
      <c r="I322" s="199" t="n">
        <f aca="false" t="array" ref="I322:I322">INDEX(_Rge_Data_3rd_CY,$B322,I$1)</f>
        <v>0</v>
      </c>
      <c r="J322" s="199" t="n">
        <f aca="false" t="array" ref="J322:J322">INDEX(_Rge_Data_3rd_CY,$B322,J$1)</f>
        <v>0</v>
      </c>
      <c r="K322" s="199" t="n">
        <f aca="false" t="array" ref="K322:K322">INDEX(_Rge_Data_3rd_CY,$B322,K$1)</f>
        <v>0</v>
      </c>
      <c r="L322" s="199" t="n">
        <f aca="false">INDEX(_Rge_Data_3rd_CY,$B322,L$1)</f>
        <v>0</v>
      </c>
      <c r="M322" s="199" t="n">
        <f aca="false" t="array" ref="M322:M322">INDEX(_Rge_Data_3rd_CY,$B322,M$1)</f>
        <v>0</v>
      </c>
      <c r="N322" s="199" t="n">
        <f aca="false" t="array" ref="N322:N322">INDEX(_Rge_Data_3rd_CY,$B322,N$1)</f>
        <v>0</v>
      </c>
      <c r="O322" s="199" t="n">
        <f aca="false">F322-N322</f>
        <v>0</v>
      </c>
      <c r="P322" s="200" t="n">
        <f aca="false">IFERROR(O322/F322,0)</f>
        <v>0</v>
      </c>
      <c r="Q322" s="211" t="str">
        <f aca="false">IF(AND(F322&lt;&gt;0,R322=0),"N","Y")</f>
        <v>Y</v>
      </c>
      <c r="R322" s="202" t="n">
        <f aca="false">INDEX(_Rge_Data_3rd_CY,$B322,R$1)</f>
        <v>0</v>
      </c>
      <c r="S322" s="202" t="n">
        <f aca="false" t="array" ref="S322:S322">INDEX(_Rge_Data_3rd_CY,$B322,S$1)</f>
        <v>0</v>
      </c>
      <c r="T322" s="202" t="n">
        <f aca="false" t="array" ref="T322:T322">INDEX(_Rge_Data_3rd_CY,$B322,T$1)</f>
        <v>0</v>
      </c>
      <c r="U322" s="202" t="n">
        <f aca="false" t="array" ref="U322:U322">INDEX(_Rge_Data_3rd_CY,$B322,U$1)</f>
        <v>0</v>
      </c>
      <c r="V322" s="202" t="n">
        <f aca="false" t="array" ref="V322:V322">INDEX(_Rge_Data_3rd_CY,$B322,V$1)</f>
        <v>0</v>
      </c>
      <c r="W322" s="202" t="n">
        <f aca="false" t="array" ref="W322:W322">INDEX(_Rge_Data_3rd_CY,$B322,W$1)</f>
        <v>0</v>
      </c>
      <c r="X322" s="202" t="n">
        <f aca="false">INDEX(_Rge_Data_3rd_CY,$B322,X$1)</f>
        <v>0</v>
      </c>
      <c r="Y322" s="202" t="n">
        <f aca="false" t="array" ref="Y322:Y322">INDEX(_Rge_Data_3rd_CY,$B322,Y$1)</f>
        <v>0</v>
      </c>
      <c r="Z322" s="202" t="n">
        <f aca="false" t="array" ref="Z322:Z322">INDEX(_Rge_Data_3rd_CY,$B322,Z$1)</f>
        <v>0</v>
      </c>
      <c r="AA322" s="202" t="n">
        <f aca="false">R322-Z322</f>
        <v>0</v>
      </c>
      <c r="AB322" s="203" t="n">
        <f aca="false">IFERROR(AA322/R322,)</f>
        <v>0</v>
      </c>
      <c r="AC322" s="212" t="n">
        <f aca="false">INDEX(_Rge_Data_3rd_CY,$B322,AC$1)</f>
        <v>0</v>
      </c>
      <c r="AD322" s="212" t="n">
        <f aca="false" t="array" ref="AD322:AD322">INDEX(_Rge_Data_3rd_CY,$B322,AD$1)</f>
        <v>0</v>
      </c>
      <c r="AE322" s="212" t="n">
        <f aca="false" t="array" ref="AE322:AE322">INDEX(_Rge_Data_3rd_CY,$B322,AE$1)</f>
        <v>0</v>
      </c>
      <c r="AF322" s="212" t="n">
        <f aca="false" t="array" ref="AF322:AF322">INDEX(_Rge_Data_3rd_CY,$B322,AF$1)</f>
        <v>0</v>
      </c>
      <c r="AG322" s="212" t="n">
        <f aca="false" t="array" ref="AG322:AG322">INDEX(_Rge_Data_3rd_CY,$B322,AG$1)</f>
        <v>0</v>
      </c>
      <c r="AH322" s="212" t="n">
        <f aca="false" t="array" ref="AH322:AH322">INDEX(_Rge_Data_3rd_CY,$B322,AH$1)</f>
        <v>0</v>
      </c>
      <c r="AI322" s="212" t="n">
        <f aca="false">INDEX(_Rge_Data_3rd_CY,$B322,AI$1)</f>
        <v>0</v>
      </c>
      <c r="AJ322" s="212" t="n">
        <f aca="false" t="array" ref="AJ322:AJ322">INDEX(_Rge_Data_3rd_CY,$B322,AJ$1)</f>
        <v>0</v>
      </c>
      <c r="AK322" s="212" t="n">
        <f aca="false" t="array" ref="AK322:AK322">INDEX(_Rge_Data_3rd_CY,$B322,AK$1)</f>
        <v>0</v>
      </c>
      <c r="AL322" s="212" t="n">
        <f aca="false">AK322+AN322+AO322</f>
        <v>0</v>
      </c>
      <c r="AM322" s="213" t="n">
        <f aca="false">IFERROR(AK322/Z322,0)</f>
        <v>0</v>
      </c>
      <c r="AN322" s="214" t="n">
        <f aca="false">IFERROR(IF(AND($E322="OPEN",$AA322&gt;0),$AA322*_SoP*$AM322,IF(AND($E322="CLOSED",$AA322&gt;0),$AA322*_SoL*$AM322,0)),0)</f>
        <v>0</v>
      </c>
      <c r="AO322" s="214" t="n">
        <f aca="false">IFERROR(IF($AA322&lt;0,$AA322*_SoL,0),0)</f>
        <v>0</v>
      </c>
      <c r="AP322" s="215" t="n">
        <f aca="false">AK322+AN322</f>
        <v>0</v>
      </c>
      <c r="AQ322" s="215" t="n">
        <f aca="false">AC322-AO322</f>
        <v>0</v>
      </c>
      <c r="AR322" s="215" t="n">
        <f aca="false">AP322-AQ322</f>
        <v>0</v>
      </c>
      <c r="AS322" s="215" t="n">
        <f aca="false">IF($AR322&gt;=0,$AR322,0)</f>
        <v>0</v>
      </c>
      <c r="AT322" s="215" t="n">
        <f aca="false">IF($AR322&lt;=0,-$AR322,0)</f>
        <v>-0</v>
      </c>
      <c r="AU322" s="214" t="n">
        <f aca="false">IF((R322-AC322)&lt;0,0,R322-AC322)</f>
        <v>0</v>
      </c>
      <c r="AV322" s="214" t="n">
        <f aca="false">IF(AM322&gt;1,0,R322-AM322*R322)</f>
        <v>0</v>
      </c>
      <c r="AW322" s="216"/>
    </row>
    <row r="323" customFormat="false" ht="24.75" hidden="false" customHeight="true" outlineLevel="0" collapsed="false">
      <c r="A323" s="166"/>
      <c r="B323" s="208" t="n">
        <f aca="false">B322+1</f>
        <v>316</v>
      </c>
      <c r="C323" s="166"/>
      <c r="D323" s="209" t="n">
        <f aca="false">INDEX(_Rge_Projectdata_3rd,$B323,MATCH("Project-ID",_Rge_Headline_Projectdata,0))</f>
        <v>0</v>
      </c>
      <c r="E323" s="210" t="str">
        <f aca="false" t="array" ref="E323:E323">INDEX(_Rge_Data_3rd_CY,$B323,E$1)</f>
        <v>Open</v>
      </c>
      <c r="F323" s="199" t="n">
        <f aca="false">INDEX(_Rge_Data_3rd_CY,$B323,F$1)</f>
        <v>0</v>
      </c>
      <c r="G323" s="199" t="n">
        <f aca="false" t="array" ref="G323:G323">INDEX(_Rge_Data_3rd_CY,$B323,G$1)</f>
        <v>0</v>
      </c>
      <c r="H323" s="199" t="n">
        <f aca="false" t="array" ref="H323:H323">INDEX(_Rge_Data_3rd_CY,$B323,H$1)</f>
        <v>0</v>
      </c>
      <c r="I323" s="199" t="n">
        <f aca="false" t="array" ref="I323:I323">INDEX(_Rge_Data_3rd_CY,$B323,I$1)</f>
        <v>0</v>
      </c>
      <c r="J323" s="199" t="n">
        <f aca="false" t="array" ref="J323:J323">INDEX(_Rge_Data_3rd_CY,$B323,J$1)</f>
        <v>0</v>
      </c>
      <c r="K323" s="199" t="n">
        <f aca="false" t="array" ref="K323:K323">INDEX(_Rge_Data_3rd_CY,$B323,K$1)</f>
        <v>0</v>
      </c>
      <c r="L323" s="199" t="n">
        <f aca="false">INDEX(_Rge_Data_3rd_CY,$B323,L$1)</f>
        <v>0</v>
      </c>
      <c r="M323" s="199" t="n">
        <f aca="false" t="array" ref="M323:M323">INDEX(_Rge_Data_3rd_CY,$B323,M$1)</f>
        <v>0</v>
      </c>
      <c r="N323" s="199" t="n">
        <f aca="false" t="array" ref="N323:N323">INDEX(_Rge_Data_3rd_CY,$B323,N$1)</f>
        <v>0</v>
      </c>
      <c r="O323" s="199" t="n">
        <f aca="false">F323-N323</f>
        <v>0</v>
      </c>
      <c r="P323" s="200" t="n">
        <f aca="false">IFERROR(O323/F323,0)</f>
        <v>0</v>
      </c>
      <c r="Q323" s="211" t="str">
        <f aca="false">IF(AND(F323&lt;&gt;0,R323=0),"N","Y")</f>
        <v>Y</v>
      </c>
      <c r="R323" s="202" t="n">
        <f aca="false">INDEX(_Rge_Data_3rd_CY,$B323,R$1)</f>
        <v>0</v>
      </c>
      <c r="S323" s="202" t="n">
        <f aca="false" t="array" ref="S323:S323">INDEX(_Rge_Data_3rd_CY,$B323,S$1)</f>
        <v>0</v>
      </c>
      <c r="T323" s="202" t="n">
        <f aca="false" t="array" ref="T323:T323">INDEX(_Rge_Data_3rd_CY,$B323,T$1)</f>
        <v>0</v>
      </c>
      <c r="U323" s="202" t="n">
        <f aca="false" t="array" ref="U323:U323">INDEX(_Rge_Data_3rd_CY,$B323,U$1)</f>
        <v>0</v>
      </c>
      <c r="V323" s="202" t="n">
        <f aca="false" t="array" ref="V323:V323">INDEX(_Rge_Data_3rd_CY,$B323,V$1)</f>
        <v>0</v>
      </c>
      <c r="W323" s="202" t="n">
        <f aca="false" t="array" ref="W323:W323">INDEX(_Rge_Data_3rd_CY,$B323,W$1)</f>
        <v>0</v>
      </c>
      <c r="X323" s="202" t="n">
        <f aca="false">INDEX(_Rge_Data_3rd_CY,$B323,X$1)</f>
        <v>0</v>
      </c>
      <c r="Y323" s="202" t="n">
        <f aca="false" t="array" ref="Y323:Y323">INDEX(_Rge_Data_3rd_CY,$B323,Y$1)</f>
        <v>0</v>
      </c>
      <c r="Z323" s="202" t="n">
        <f aca="false" t="array" ref="Z323:Z323">INDEX(_Rge_Data_3rd_CY,$B323,Z$1)</f>
        <v>0</v>
      </c>
      <c r="AA323" s="202" t="n">
        <f aca="false">R323-Z323</f>
        <v>0</v>
      </c>
      <c r="AB323" s="203" t="n">
        <f aca="false">IFERROR(AA323/R323,)</f>
        <v>0</v>
      </c>
      <c r="AC323" s="212" t="n">
        <f aca="false">INDEX(_Rge_Data_3rd_CY,$B323,AC$1)</f>
        <v>0</v>
      </c>
      <c r="AD323" s="212" t="n">
        <f aca="false" t="array" ref="AD323:AD323">INDEX(_Rge_Data_3rd_CY,$B323,AD$1)</f>
        <v>0</v>
      </c>
      <c r="AE323" s="212" t="n">
        <f aca="false" t="array" ref="AE323:AE323">INDEX(_Rge_Data_3rd_CY,$B323,AE$1)</f>
        <v>0</v>
      </c>
      <c r="AF323" s="212" t="n">
        <f aca="false" t="array" ref="AF323:AF323">INDEX(_Rge_Data_3rd_CY,$B323,AF$1)</f>
        <v>0</v>
      </c>
      <c r="AG323" s="212" t="n">
        <f aca="false" t="array" ref="AG323:AG323">INDEX(_Rge_Data_3rd_CY,$B323,AG$1)</f>
        <v>0</v>
      </c>
      <c r="AH323" s="212" t="n">
        <f aca="false" t="array" ref="AH323:AH323">INDEX(_Rge_Data_3rd_CY,$B323,AH$1)</f>
        <v>0</v>
      </c>
      <c r="AI323" s="212" t="n">
        <f aca="false">INDEX(_Rge_Data_3rd_CY,$B323,AI$1)</f>
        <v>0</v>
      </c>
      <c r="AJ323" s="212" t="n">
        <f aca="false" t="array" ref="AJ323:AJ323">INDEX(_Rge_Data_3rd_CY,$B323,AJ$1)</f>
        <v>0</v>
      </c>
      <c r="AK323" s="212" t="n">
        <f aca="false" t="array" ref="AK323:AK323">INDEX(_Rge_Data_3rd_CY,$B323,AK$1)</f>
        <v>0</v>
      </c>
      <c r="AL323" s="212" t="n">
        <f aca="false">AK323+AN323+AO323</f>
        <v>0</v>
      </c>
      <c r="AM323" s="213" t="n">
        <f aca="false">IFERROR(AK323/Z323,0)</f>
        <v>0</v>
      </c>
      <c r="AN323" s="214" t="n">
        <f aca="false">IFERROR(IF(AND($E323="OPEN",$AA323&gt;0),$AA323*_SoP*$AM323,IF(AND($E323="CLOSED",$AA323&gt;0),$AA323*_SoL*$AM323,0)),0)</f>
        <v>0</v>
      </c>
      <c r="AO323" s="214" t="n">
        <f aca="false">IFERROR(IF($AA323&lt;0,$AA323*_SoL,0),0)</f>
        <v>0</v>
      </c>
      <c r="AP323" s="215" t="n">
        <f aca="false">AK323+AN323</f>
        <v>0</v>
      </c>
      <c r="AQ323" s="215" t="n">
        <f aca="false">AC323-AO323</f>
        <v>0</v>
      </c>
      <c r="AR323" s="215" t="n">
        <f aca="false">AP323-AQ323</f>
        <v>0</v>
      </c>
      <c r="AS323" s="215" t="n">
        <f aca="false">IF($AR323&gt;=0,$AR323,0)</f>
        <v>0</v>
      </c>
      <c r="AT323" s="215" t="n">
        <f aca="false">IF($AR323&lt;=0,-$AR323,0)</f>
        <v>-0</v>
      </c>
      <c r="AU323" s="214" t="n">
        <f aca="false">IF((R323-AC323)&lt;0,0,R323-AC323)</f>
        <v>0</v>
      </c>
      <c r="AV323" s="214" t="n">
        <f aca="false">IF(AM323&gt;1,0,R323-AM323*R323)</f>
        <v>0</v>
      </c>
      <c r="AW323" s="216"/>
    </row>
    <row r="324" customFormat="false" ht="24.75" hidden="false" customHeight="true" outlineLevel="0" collapsed="false">
      <c r="A324" s="166"/>
      <c r="B324" s="208" t="n">
        <f aca="false">B323+1</f>
        <v>317</v>
      </c>
      <c r="C324" s="166"/>
      <c r="D324" s="209" t="n">
        <f aca="false">INDEX(_Rge_Projectdata_3rd,$B324,MATCH("Project-ID",_Rge_Headline_Projectdata,0))</f>
        <v>0</v>
      </c>
      <c r="E324" s="210" t="str">
        <f aca="false" t="array" ref="E324:E324">INDEX(_Rge_Data_3rd_CY,$B324,E$1)</f>
        <v>Open</v>
      </c>
      <c r="F324" s="199" t="n">
        <f aca="false">INDEX(_Rge_Data_3rd_CY,$B324,F$1)</f>
        <v>0</v>
      </c>
      <c r="G324" s="199" t="n">
        <f aca="false" t="array" ref="G324:G324">INDEX(_Rge_Data_3rd_CY,$B324,G$1)</f>
        <v>0</v>
      </c>
      <c r="H324" s="199" t="n">
        <f aca="false" t="array" ref="H324:H324">INDEX(_Rge_Data_3rd_CY,$B324,H$1)</f>
        <v>0</v>
      </c>
      <c r="I324" s="199" t="n">
        <f aca="false" t="array" ref="I324:I324">INDEX(_Rge_Data_3rd_CY,$B324,I$1)</f>
        <v>0</v>
      </c>
      <c r="J324" s="199" t="n">
        <f aca="false" t="array" ref="J324:J324">INDEX(_Rge_Data_3rd_CY,$B324,J$1)</f>
        <v>0</v>
      </c>
      <c r="K324" s="199" t="n">
        <f aca="false" t="array" ref="K324:K324">INDEX(_Rge_Data_3rd_CY,$B324,K$1)</f>
        <v>0</v>
      </c>
      <c r="L324" s="199" t="n">
        <f aca="false">INDEX(_Rge_Data_3rd_CY,$B324,L$1)</f>
        <v>0</v>
      </c>
      <c r="M324" s="199" t="n">
        <f aca="false" t="array" ref="M324:M324">INDEX(_Rge_Data_3rd_CY,$B324,M$1)</f>
        <v>0</v>
      </c>
      <c r="N324" s="199" t="n">
        <f aca="false" t="array" ref="N324:N324">INDEX(_Rge_Data_3rd_CY,$B324,N$1)</f>
        <v>0</v>
      </c>
      <c r="O324" s="199" t="n">
        <f aca="false">F324-N324</f>
        <v>0</v>
      </c>
      <c r="P324" s="200" t="n">
        <f aca="false">IFERROR(O324/F324,0)</f>
        <v>0</v>
      </c>
      <c r="Q324" s="211" t="str">
        <f aca="false">IF(AND(F324&lt;&gt;0,R324=0),"N","Y")</f>
        <v>Y</v>
      </c>
      <c r="R324" s="202" t="n">
        <f aca="false">INDEX(_Rge_Data_3rd_CY,$B324,R$1)</f>
        <v>0</v>
      </c>
      <c r="S324" s="202" t="n">
        <f aca="false" t="array" ref="S324:S324">INDEX(_Rge_Data_3rd_CY,$B324,S$1)</f>
        <v>0</v>
      </c>
      <c r="T324" s="202" t="n">
        <f aca="false" t="array" ref="T324:T324">INDEX(_Rge_Data_3rd_CY,$B324,T$1)</f>
        <v>0</v>
      </c>
      <c r="U324" s="202" t="n">
        <f aca="false" t="array" ref="U324:U324">INDEX(_Rge_Data_3rd_CY,$B324,U$1)</f>
        <v>0</v>
      </c>
      <c r="V324" s="202" t="n">
        <f aca="false" t="array" ref="V324:V324">INDEX(_Rge_Data_3rd_CY,$B324,V$1)</f>
        <v>0</v>
      </c>
      <c r="W324" s="202" t="n">
        <f aca="false" t="array" ref="W324:W324">INDEX(_Rge_Data_3rd_CY,$B324,W$1)</f>
        <v>0</v>
      </c>
      <c r="X324" s="202" t="n">
        <f aca="false">INDEX(_Rge_Data_3rd_CY,$B324,X$1)</f>
        <v>0</v>
      </c>
      <c r="Y324" s="202" t="n">
        <f aca="false" t="array" ref="Y324:Y324">INDEX(_Rge_Data_3rd_CY,$B324,Y$1)</f>
        <v>0</v>
      </c>
      <c r="Z324" s="202" t="n">
        <f aca="false" t="array" ref="Z324:Z324">INDEX(_Rge_Data_3rd_CY,$B324,Z$1)</f>
        <v>0</v>
      </c>
      <c r="AA324" s="202" t="n">
        <f aca="false">R324-Z324</f>
        <v>0</v>
      </c>
      <c r="AB324" s="203" t="n">
        <f aca="false">IFERROR(AA324/R324,)</f>
        <v>0</v>
      </c>
      <c r="AC324" s="212" t="n">
        <f aca="false">INDEX(_Rge_Data_3rd_CY,$B324,AC$1)</f>
        <v>0</v>
      </c>
      <c r="AD324" s="212" t="n">
        <f aca="false" t="array" ref="AD324:AD324">INDEX(_Rge_Data_3rd_CY,$B324,AD$1)</f>
        <v>0</v>
      </c>
      <c r="AE324" s="212" t="n">
        <f aca="false" t="array" ref="AE324:AE324">INDEX(_Rge_Data_3rd_CY,$B324,AE$1)</f>
        <v>0</v>
      </c>
      <c r="AF324" s="212" t="n">
        <f aca="false" t="array" ref="AF324:AF324">INDEX(_Rge_Data_3rd_CY,$B324,AF$1)</f>
        <v>0</v>
      </c>
      <c r="AG324" s="212" t="n">
        <f aca="false" t="array" ref="AG324:AG324">INDEX(_Rge_Data_3rd_CY,$B324,AG$1)</f>
        <v>0</v>
      </c>
      <c r="AH324" s="212" t="n">
        <f aca="false" t="array" ref="AH324:AH324">INDEX(_Rge_Data_3rd_CY,$B324,AH$1)</f>
        <v>0</v>
      </c>
      <c r="AI324" s="212" t="n">
        <f aca="false">INDEX(_Rge_Data_3rd_CY,$B324,AI$1)</f>
        <v>0</v>
      </c>
      <c r="AJ324" s="212" t="n">
        <f aca="false" t="array" ref="AJ324:AJ324">INDEX(_Rge_Data_3rd_CY,$B324,AJ$1)</f>
        <v>0</v>
      </c>
      <c r="AK324" s="212" t="n">
        <f aca="false" t="array" ref="AK324:AK324">INDEX(_Rge_Data_3rd_CY,$B324,AK$1)</f>
        <v>0</v>
      </c>
      <c r="AL324" s="212" t="n">
        <f aca="false">AK324+AN324+AO324</f>
        <v>0</v>
      </c>
      <c r="AM324" s="213" t="n">
        <f aca="false">IFERROR(AK324/Z324,0)</f>
        <v>0</v>
      </c>
      <c r="AN324" s="214" t="n">
        <f aca="false">IFERROR(IF(AND($E324="OPEN",$AA324&gt;0),$AA324*_SoP*$AM324,IF(AND($E324="CLOSED",$AA324&gt;0),$AA324*_SoL*$AM324,0)),0)</f>
        <v>0</v>
      </c>
      <c r="AO324" s="214" t="n">
        <f aca="false">IFERROR(IF($AA324&lt;0,$AA324*_SoL,0),0)</f>
        <v>0</v>
      </c>
      <c r="AP324" s="215" t="n">
        <f aca="false">AK324+AN324</f>
        <v>0</v>
      </c>
      <c r="AQ324" s="215" t="n">
        <f aca="false">AC324-AO324</f>
        <v>0</v>
      </c>
      <c r="AR324" s="215" t="n">
        <f aca="false">AP324-AQ324</f>
        <v>0</v>
      </c>
      <c r="AS324" s="215" t="n">
        <f aca="false">IF($AR324&gt;=0,$AR324,0)</f>
        <v>0</v>
      </c>
      <c r="AT324" s="215" t="n">
        <f aca="false">IF($AR324&lt;=0,-$AR324,0)</f>
        <v>-0</v>
      </c>
      <c r="AU324" s="214" t="n">
        <f aca="false">IF((R324-AC324)&lt;0,0,R324-AC324)</f>
        <v>0</v>
      </c>
      <c r="AV324" s="214" t="n">
        <f aca="false">IF(AM324&gt;1,0,R324-AM324*R324)</f>
        <v>0</v>
      </c>
      <c r="AW324" s="216"/>
    </row>
    <row r="325" customFormat="false" ht="24.75" hidden="false" customHeight="true" outlineLevel="0" collapsed="false">
      <c r="A325" s="166"/>
      <c r="B325" s="208" t="n">
        <f aca="false">B324+1</f>
        <v>318</v>
      </c>
      <c r="C325" s="166"/>
      <c r="D325" s="209" t="n">
        <f aca="false">INDEX(_Rge_Projectdata_3rd,$B325,MATCH("Project-ID",_Rge_Headline_Projectdata,0))</f>
        <v>0</v>
      </c>
      <c r="E325" s="210" t="str">
        <f aca="false" t="array" ref="E325:E325">INDEX(_Rge_Data_3rd_CY,$B325,E$1)</f>
        <v>Open</v>
      </c>
      <c r="F325" s="199" t="n">
        <f aca="false">INDEX(_Rge_Data_3rd_CY,$B325,F$1)</f>
        <v>0</v>
      </c>
      <c r="G325" s="199" t="n">
        <f aca="false" t="array" ref="G325:G325">INDEX(_Rge_Data_3rd_CY,$B325,G$1)</f>
        <v>0</v>
      </c>
      <c r="H325" s="199" t="n">
        <f aca="false" t="array" ref="H325:H325">INDEX(_Rge_Data_3rd_CY,$B325,H$1)</f>
        <v>0</v>
      </c>
      <c r="I325" s="199" t="n">
        <f aca="false" t="array" ref="I325:I325">INDEX(_Rge_Data_3rd_CY,$B325,I$1)</f>
        <v>0</v>
      </c>
      <c r="J325" s="199" t="n">
        <f aca="false" t="array" ref="J325:J325">INDEX(_Rge_Data_3rd_CY,$B325,J$1)</f>
        <v>0</v>
      </c>
      <c r="K325" s="199" t="n">
        <f aca="false" t="array" ref="K325:K325">INDEX(_Rge_Data_3rd_CY,$B325,K$1)</f>
        <v>0</v>
      </c>
      <c r="L325" s="199" t="n">
        <f aca="false">INDEX(_Rge_Data_3rd_CY,$B325,L$1)</f>
        <v>0</v>
      </c>
      <c r="M325" s="199" t="n">
        <f aca="false" t="array" ref="M325:M325">INDEX(_Rge_Data_3rd_CY,$B325,M$1)</f>
        <v>0</v>
      </c>
      <c r="N325" s="199" t="n">
        <f aca="false" t="array" ref="N325:N325">INDEX(_Rge_Data_3rd_CY,$B325,N$1)</f>
        <v>0</v>
      </c>
      <c r="O325" s="199" t="n">
        <f aca="false">F325-N325</f>
        <v>0</v>
      </c>
      <c r="P325" s="200" t="n">
        <f aca="false">IFERROR(O325/F325,0)</f>
        <v>0</v>
      </c>
      <c r="Q325" s="211" t="str">
        <f aca="false">IF(AND(F325&lt;&gt;0,R325=0),"N","Y")</f>
        <v>Y</v>
      </c>
      <c r="R325" s="202" t="n">
        <f aca="false">INDEX(_Rge_Data_3rd_CY,$B325,R$1)</f>
        <v>0</v>
      </c>
      <c r="S325" s="202" t="n">
        <f aca="false" t="array" ref="S325:S325">INDEX(_Rge_Data_3rd_CY,$B325,S$1)</f>
        <v>0</v>
      </c>
      <c r="T325" s="202" t="n">
        <f aca="false" t="array" ref="T325:T325">INDEX(_Rge_Data_3rd_CY,$B325,T$1)</f>
        <v>0</v>
      </c>
      <c r="U325" s="202" t="n">
        <f aca="false" t="array" ref="U325:U325">INDEX(_Rge_Data_3rd_CY,$B325,U$1)</f>
        <v>0</v>
      </c>
      <c r="V325" s="202" t="n">
        <f aca="false" t="array" ref="V325:V325">INDEX(_Rge_Data_3rd_CY,$B325,V$1)</f>
        <v>0</v>
      </c>
      <c r="W325" s="202" t="n">
        <f aca="false" t="array" ref="W325:W325">INDEX(_Rge_Data_3rd_CY,$B325,W$1)</f>
        <v>0</v>
      </c>
      <c r="X325" s="202" t="n">
        <f aca="false">INDEX(_Rge_Data_3rd_CY,$B325,X$1)</f>
        <v>0</v>
      </c>
      <c r="Y325" s="202" t="n">
        <f aca="false" t="array" ref="Y325:Y325">INDEX(_Rge_Data_3rd_CY,$B325,Y$1)</f>
        <v>0</v>
      </c>
      <c r="Z325" s="202" t="n">
        <f aca="false" t="array" ref="Z325:Z325">INDEX(_Rge_Data_3rd_CY,$B325,Z$1)</f>
        <v>0</v>
      </c>
      <c r="AA325" s="202" t="n">
        <f aca="false">R325-Z325</f>
        <v>0</v>
      </c>
      <c r="AB325" s="203" t="n">
        <f aca="false">IFERROR(AA325/R325,)</f>
        <v>0</v>
      </c>
      <c r="AC325" s="212" t="n">
        <f aca="false">INDEX(_Rge_Data_3rd_CY,$B325,AC$1)</f>
        <v>0</v>
      </c>
      <c r="AD325" s="212" t="n">
        <f aca="false" t="array" ref="AD325:AD325">INDEX(_Rge_Data_3rd_CY,$B325,AD$1)</f>
        <v>0</v>
      </c>
      <c r="AE325" s="212" t="n">
        <f aca="false" t="array" ref="AE325:AE325">INDEX(_Rge_Data_3rd_CY,$B325,AE$1)</f>
        <v>0</v>
      </c>
      <c r="AF325" s="212" t="n">
        <f aca="false" t="array" ref="AF325:AF325">INDEX(_Rge_Data_3rd_CY,$B325,AF$1)</f>
        <v>0</v>
      </c>
      <c r="AG325" s="212" t="n">
        <f aca="false" t="array" ref="AG325:AG325">INDEX(_Rge_Data_3rd_CY,$B325,AG$1)</f>
        <v>0</v>
      </c>
      <c r="AH325" s="212" t="n">
        <f aca="false" t="array" ref="AH325:AH325">INDEX(_Rge_Data_3rd_CY,$B325,AH$1)</f>
        <v>0</v>
      </c>
      <c r="AI325" s="212" t="n">
        <f aca="false">INDEX(_Rge_Data_3rd_CY,$B325,AI$1)</f>
        <v>0</v>
      </c>
      <c r="AJ325" s="212" t="n">
        <f aca="false" t="array" ref="AJ325:AJ325">INDEX(_Rge_Data_3rd_CY,$B325,AJ$1)</f>
        <v>0</v>
      </c>
      <c r="AK325" s="212" t="n">
        <f aca="false" t="array" ref="AK325:AK325">INDEX(_Rge_Data_3rd_CY,$B325,AK$1)</f>
        <v>0</v>
      </c>
      <c r="AL325" s="212" t="n">
        <f aca="false">AK325+AN325+AO325</f>
        <v>0</v>
      </c>
      <c r="AM325" s="213" t="n">
        <f aca="false">IFERROR(AK325/Z325,0)</f>
        <v>0</v>
      </c>
      <c r="AN325" s="214" t="n">
        <f aca="false">IFERROR(IF(AND($E325="OPEN",$AA325&gt;0),$AA325*_SoP*$AM325,IF(AND($E325="CLOSED",$AA325&gt;0),$AA325*_SoL*$AM325,0)),0)</f>
        <v>0</v>
      </c>
      <c r="AO325" s="214" t="n">
        <f aca="false">IFERROR(IF($AA325&lt;0,$AA325*_SoL,0),0)</f>
        <v>0</v>
      </c>
      <c r="AP325" s="215" t="n">
        <f aca="false">AK325+AN325</f>
        <v>0</v>
      </c>
      <c r="AQ325" s="215" t="n">
        <f aca="false">AC325-AO325</f>
        <v>0</v>
      </c>
      <c r="AR325" s="215" t="n">
        <f aca="false">AP325-AQ325</f>
        <v>0</v>
      </c>
      <c r="AS325" s="215" t="n">
        <f aca="false">IF($AR325&gt;=0,$AR325,0)</f>
        <v>0</v>
      </c>
      <c r="AT325" s="215" t="n">
        <f aca="false">IF($AR325&lt;=0,-$AR325,0)</f>
        <v>-0</v>
      </c>
      <c r="AU325" s="214" t="n">
        <f aca="false">IF((R325-AC325)&lt;0,0,R325-AC325)</f>
        <v>0</v>
      </c>
      <c r="AV325" s="214" t="n">
        <f aca="false">IF(AM325&gt;1,0,R325-AM325*R325)</f>
        <v>0</v>
      </c>
      <c r="AW325" s="216"/>
    </row>
    <row r="326" customFormat="false" ht="24.75" hidden="false" customHeight="true" outlineLevel="0" collapsed="false">
      <c r="A326" s="166"/>
      <c r="B326" s="208" t="n">
        <f aca="false">B325+1</f>
        <v>319</v>
      </c>
      <c r="C326" s="166"/>
      <c r="D326" s="209" t="n">
        <f aca="false">INDEX(_Rge_Projectdata_3rd,$B326,MATCH("Project-ID",_Rge_Headline_Projectdata,0))</f>
        <v>0</v>
      </c>
      <c r="E326" s="210" t="str">
        <f aca="false" t="array" ref="E326:E326">INDEX(_Rge_Data_3rd_CY,$B326,E$1)</f>
        <v>Open</v>
      </c>
      <c r="F326" s="199" t="n">
        <f aca="false">INDEX(_Rge_Data_3rd_CY,$B326,F$1)</f>
        <v>0</v>
      </c>
      <c r="G326" s="199" t="n">
        <f aca="false" t="array" ref="G326:G326">INDEX(_Rge_Data_3rd_CY,$B326,G$1)</f>
        <v>0</v>
      </c>
      <c r="H326" s="199" t="n">
        <f aca="false" t="array" ref="H326:H326">INDEX(_Rge_Data_3rd_CY,$B326,H$1)</f>
        <v>0</v>
      </c>
      <c r="I326" s="199" t="n">
        <f aca="false" t="array" ref="I326:I326">INDEX(_Rge_Data_3rd_CY,$B326,I$1)</f>
        <v>0</v>
      </c>
      <c r="J326" s="199" t="n">
        <f aca="false" t="array" ref="J326:J326">INDEX(_Rge_Data_3rd_CY,$B326,J$1)</f>
        <v>0</v>
      </c>
      <c r="K326" s="199" t="n">
        <f aca="false" t="array" ref="K326:K326">INDEX(_Rge_Data_3rd_CY,$B326,K$1)</f>
        <v>0</v>
      </c>
      <c r="L326" s="199" t="n">
        <f aca="false">INDEX(_Rge_Data_3rd_CY,$B326,L$1)</f>
        <v>0</v>
      </c>
      <c r="M326" s="199" t="n">
        <f aca="false" t="array" ref="M326:M326">INDEX(_Rge_Data_3rd_CY,$B326,M$1)</f>
        <v>0</v>
      </c>
      <c r="N326" s="199" t="n">
        <f aca="false" t="array" ref="N326:N326">INDEX(_Rge_Data_3rd_CY,$B326,N$1)</f>
        <v>0</v>
      </c>
      <c r="O326" s="199" t="n">
        <f aca="false">F326-N326</f>
        <v>0</v>
      </c>
      <c r="P326" s="200" t="n">
        <f aca="false">IFERROR(O326/F326,0)</f>
        <v>0</v>
      </c>
      <c r="Q326" s="211" t="str">
        <f aca="false">IF(AND(F326&lt;&gt;0,R326=0),"N","Y")</f>
        <v>Y</v>
      </c>
      <c r="R326" s="202" t="n">
        <f aca="false">INDEX(_Rge_Data_3rd_CY,$B326,R$1)</f>
        <v>0</v>
      </c>
      <c r="S326" s="202" t="n">
        <f aca="false" t="array" ref="S326:S326">INDEX(_Rge_Data_3rd_CY,$B326,S$1)</f>
        <v>0</v>
      </c>
      <c r="T326" s="202" t="n">
        <f aca="false" t="array" ref="T326:T326">INDEX(_Rge_Data_3rd_CY,$B326,T$1)</f>
        <v>0</v>
      </c>
      <c r="U326" s="202" t="n">
        <f aca="false" t="array" ref="U326:U326">INDEX(_Rge_Data_3rd_CY,$B326,U$1)</f>
        <v>0</v>
      </c>
      <c r="V326" s="202" t="n">
        <f aca="false" t="array" ref="V326:V326">INDEX(_Rge_Data_3rd_CY,$B326,V$1)</f>
        <v>0</v>
      </c>
      <c r="W326" s="202" t="n">
        <f aca="false" t="array" ref="W326:W326">INDEX(_Rge_Data_3rd_CY,$B326,W$1)</f>
        <v>0</v>
      </c>
      <c r="X326" s="202" t="n">
        <f aca="false">INDEX(_Rge_Data_3rd_CY,$B326,X$1)</f>
        <v>0</v>
      </c>
      <c r="Y326" s="202" t="n">
        <f aca="false" t="array" ref="Y326:Y326">INDEX(_Rge_Data_3rd_CY,$B326,Y$1)</f>
        <v>0</v>
      </c>
      <c r="Z326" s="202" t="n">
        <f aca="false" t="array" ref="Z326:Z326">INDEX(_Rge_Data_3rd_CY,$B326,Z$1)</f>
        <v>0</v>
      </c>
      <c r="AA326" s="202" t="n">
        <f aca="false">R326-Z326</f>
        <v>0</v>
      </c>
      <c r="AB326" s="203" t="n">
        <f aca="false">IFERROR(AA326/R326,)</f>
        <v>0</v>
      </c>
      <c r="AC326" s="212" t="n">
        <f aca="false">INDEX(_Rge_Data_3rd_CY,$B326,AC$1)</f>
        <v>0</v>
      </c>
      <c r="AD326" s="212" t="n">
        <f aca="false" t="array" ref="AD326:AD326">INDEX(_Rge_Data_3rd_CY,$B326,AD$1)</f>
        <v>0</v>
      </c>
      <c r="AE326" s="212" t="n">
        <f aca="false" t="array" ref="AE326:AE326">INDEX(_Rge_Data_3rd_CY,$B326,AE$1)</f>
        <v>0</v>
      </c>
      <c r="AF326" s="212" t="n">
        <f aca="false" t="array" ref="AF326:AF326">INDEX(_Rge_Data_3rd_CY,$B326,AF$1)</f>
        <v>0</v>
      </c>
      <c r="AG326" s="212" t="n">
        <f aca="false" t="array" ref="AG326:AG326">INDEX(_Rge_Data_3rd_CY,$B326,AG$1)</f>
        <v>0</v>
      </c>
      <c r="AH326" s="212" t="n">
        <f aca="false" t="array" ref="AH326:AH326">INDEX(_Rge_Data_3rd_CY,$B326,AH$1)</f>
        <v>0</v>
      </c>
      <c r="AI326" s="212" t="n">
        <f aca="false">INDEX(_Rge_Data_3rd_CY,$B326,AI$1)</f>
        <v>0</v>
      </c>
      <c r="AJ326" s="212" t="n">
        <f aca="false" t="array" ref="AJ326:AJ326">INDEX(_Rge_Data_3rd_CY,$B326,AJ$1)</f>
        <v>0</v>
      </c>
      <c r="AK326" s="212" t="n">
        <f aca="false" t="array" ref="AK326:AK326">INDEX(_Rge_Data_3rd_CY,$B326,AK$1)</f>
        <v>0</v>
      </c>
      <c r="AL326" s="212" t="n">
        <f aca="false">AK326+AN326+AO326</f>
        <v>0</v>
      </c>
      <c r="AM326" s="213" t="n">
        <f aca="false">IFERROR(AK326/Z326,0)</f>
        <v>0</v>
      </c>
      <c r="AN326" s="214" t="n">
        <f aca="false">IFERROR(IF(AND($E326="OPEN",$AA326&gt;0),$AA326*_SoP*$AM326,IF(AND($E326="CLOSED",$AA326&gt;0),$AA326*_SoL*$AM326,0)),0)</f>
        <v>0</v>
      </c>
      <c r="AO326" s="214" t="n">
        <f aca="false">IFERROR(IF($AA326&lt;0,$AA326*_SoL,0),0)</f>
        <v>0</v>
      </c>
      <c r="AP326" s="215" t="n">
        <f aca="false">AK326+AN326</f>
        <v>0</v>
      </c>
      <c r="AQ326" s="215" t="n">
        <f aca="false">AC326-AO326</f>
        <v>0</v>
      </c>
      <c r="AR326" s="215" t="n">
        <f aca="false">AP326-AQ326</f>
        <v>0</v>
      </c>
      <c r="AS326" s="215" t="n">
        <f aca="false">IF($AR326&gt;=0,$AR326,0)</f>
        <v>0</v>
      </c>
      <c r="AT326" s="215" t="n">
        <f aca="false">IF($AR326&lt;=0,-$AR326,0)</f>
        <v>-0</v>
      </c>
      <c r="AU326" s="214" t="n">
        <f aca="false">IF((R326-AC326)&lt;0,0,R326-AC326)</f>
        <v>0</v>
      </c>
      <c r="AV326" s="214" t="n">
        <f aca="false">IF(AM326&gt;1,0,R326-AM326*R326)</f>
        <v>0</v>
      </c>
      <c r="AW326" s="216"/>
    </row>
    <row r="327" customFormat="false" ht="24.75" hidden="false" customHeight="true" outlineLevel="0" collapsed="false">
      <c r="A327" s="166"/>
      <c r="B327" s="208" t="n">
        <f aca="false">B326+1</f>
        <v>320</v>
      </c>
      <c r="C327" s="166"/>
      <c r="D327" s="209" t="n">
        <f aca="false">INDEX(_Rge_Projectdata_3rd,$B327,MATCH("Project-ID",_Rge_Headline_Projectdata,0))</f>
        <v>0</v>
      </c>
      <c r="E327" s="210" t="str">
        <f aca="false" t="array" ref="E327:E327">INDEX(_Rge_Data_3rd_CY,$B327,E$1)</f>
        <v>Open</v>
      </c>
      <c r="F327" s="199" t="n">
        <f aca="false">INDEX(_Rge_Data_3rd_CY,$B327,F$1)</f>
        <v>0</v>
      </c>
      <c r="G327" s="199" t="n">
        <f aca="false" t="array" ref="G327:G327">INDEX(_Rge_Data_3rd_CY,$B327,G$1)</f>
        <v>0</v>
      </c>
      <c r="H327" s="199" t="n">
        <f aca="false" t="array" ref="H327:H327">INDEX(_Rge_Data_3rd_CY,$B327,H$1)</f>
        <v>0</v>
      </c>
      <c r="I327" s="199" t="n">
        <f aca="false" t="array" ref="I327:I327">INDEX(_Rge_Data_3rd_CY,$B327,I$1)</f>
        <v>0</v>
      </c>
      <c r="J327" s="199" t="n">
        <f aca="false" t="array" ref="J327:J327">INDEX(_Rge_Data_3rd_CY,$B327,J$1)</f>
        <v>0</v>
      </c>
      <c r="K327" s="199" t="n">
        <f aca="false" t="array" ref="K327:K327">INDEX(_Rge_Data_3rd_CY,$B327,K$1)</f>
        <v>0</v>
      </c>
      <c r="L327" s="199" t="n">
        <f aca="false">INDEX(_Rge_Data_3rd_CY,$B327,L$1)</f>
        <v>0</v>
      </c>
      <c r="M327" s="199" t="n">
        <f aca="false" t="array" ref="M327:M327">INDEX(_Rge_Data_3rd_CY,$B327,M$1)</f>
        <v>0</v>
      </c>
      <c r="N327" s="199" t="n">
        <f aca="false" t="array" ref="N327:N327">INDEX(_Rge_Data_3rd_CY,$B327,N$1)</f>
        <v>0</v>
      </c>
      <c r="O327" s="199" t="n">
        <f aca="false">F327-N327</f>
        <v>0</v>
      </c>
      <c r="P327" s="200" t="n">
        <f aca="false">IFERROR(O327/F327,0)</f>
        <v>0</v>
      </c>
      <c r="Q327" s="211" t="str">
        <f aca="false">IF(AND(F327&lt;&gt;0,R327=0),"N","Y")</f>
        <v>Y</v>
      </c>
      <c r="R327" s="202" t="n">
        <f aca="false">INDEX(_Rge_Data_3rd_CY,$B327,R$1)</f>
        <v>0</v>
      </c>
      <c r="S327" s="202" t="n">
        <f aca="false" t="array" ref="S327:S327">INDEX(_Rge_Data_3rd_CY,$B327,S$1)</f>
        <v>0</v>
      </c>
      <c r="T327" s="202" t="n">
        <f aca="false" t="array" ref="T327:T327">INDEX(_Rge_Data_3rd_CY,$B327,T$1)</f>
        <v>0</v>
      </c>
      <c r="U327" s="202" t="n">
        <f aca="false" t="array" ref="U327:U327">INDEX(_Rge_Data_3rd_CY,$B327,U$1)</f>
        <v>0</v>
      </c>
      <c r="V327" s="202" t="n">
        <f aca="false" t="array" ref="V327:V327">INDEX(_Rge_Data_3rd_CY,$B327,V$1)</f>
        <v>0</v>
      </c>
      <c r="W327" s="202" t="n">
        <f aca="false" t="array" ref="W327:W327">INDEX(_Rge_Data_3rd_CY,$B327,W$1)</f>
        <v>0</v>
      </c>
      <c r="X327" s="202" t="n">
        <f aca="false">INDEX(_Rge_Data_3rd_CY,$B327,X$1)</f>
        <v>0</v>
      </c>
      <c r="Y327" s="202" t="n">
        <f aca="false" t="array" ref="Y327:Y327">INDEX(_Rge_Data_3rd_CY,$B327,Y$1)</f>
        <v>0</v>
      </c>
      <c r="Z327" s="202" t="n">
        <f aca="false" t="array" ref="Z327:Z327">INDEX(_Rge_Data_3rd_CY,$B327,Z$1)</f>
        <v>0</v>
      </c>
      <c r="AA327" s="202" t="n">
        <f aca="false">R327-Z327</f>
        <v>0</v>
      </c>
      <c r="AB327" s="203" t="n">
        <f aca="false">IFERROR(AA327/R327,)</f>
        <v>0</v>
      </c>
      <c r="AC327" s="212" t="n">
        <f aca="false">INDEX(_Rge_Data_3rd_CY,$B327,AC$1)</f>
        <v>0</v>
      </c>
      <c r="AD327" s="212" t="n">
        <f aca="false" t="array" ref="AD327:AD327">INDEX(_Rge_Data_3rd_CY,$B327,AD$1)</f>
        <v>0</v>
      </c>
      <c r="AE327" s="212" t="n">
        <f aca="false" t="array" ref="AE327:AE327">INDEX(_Rge_Data_3rd_CY,$B327,AE$1)</f>
        <v>0</v>
      </c>
      <c r="AF327" s="212" t="n">
        <f aca="false" t="array" ref="AF327:AF327">INDEX(_Rge_Data_3rd_CY,$B327,AF$1)</f>
        <v>0</v>
      </c>
      <c r="AG327" s="212" t="n">
        <f aca="false" t="array" ref="AG327:AG327">INDEX(_Rge_Data_3rd_CY,$B327,AG$1)</f>
        <v>0</v>
      </c>
      <c r="AH327" s="212" t="n">
        <f aca="false" t="array" ref="AH327:AH327">INDEX(_Rge_Data_3rd_CY,$B327,AH$1)</f>
        <v>0</v>
      </c>
      <c r="AI327" s="212" t="n">
        <f aca="false">INDEX(_Rge_Data_3rd_CY,$B327,AI$1)</f>
        <v>0</v>
      </c>
      <c r="AJ327" s="212" t="n">
        <f aca="false" t="array" ref="AJ327:AJ327">INDEX(_Rge_Data_3rd_CY,$B327,AJ$1)</f>
        <v>0</v>
      </c>
      <c r="AK327" s="212" t="n">
        <f aca="false" t="array" ref="AK327:AK327">INDEX(_Rge_Data_3rd_CY,$B327,AK$1)</f>
        <v>0</v>
      </c>
      <c r="AL327" s="212" t="n">
        <f aca="false">AK327+AN327+AO327</f>
        <v>0</v>
      </c>
      <c r="AM327" s="213" t="n">
        <f aca="false">IFERROR(AK327/Z327,0)</f>
        <v>0</v>
      </c>
      <c r="AN327" s="214" t="n">
        <f aca="false">IFERROR(IF(AND($E327="OPEN",$AA327&gt;0),$AA327*_SoP*$AM327,IF(AND($E327="CLOSED",$AA327&gt;0),$AA327*_SoL*$AM327,0)),0)</f>
        <v>0</v>
      </c>
      <c r="AO327" s="214" t="n">
        <f aca="false">IFERROR(IF($AA327&lt;0,$AA327*_SoL,0),0)</f>
        <v>0</v>
      </c>
      <c r="AP327" s="215" t="n">
        <f aca="false">AK327+AN327</f>
        <v>0</v>
      </c>
      <c r="AQ327" s="215" t="n">
        <f aca="false">AC327-AO327</f>
        <v>0</v>
      </c>
      <c r="AR327" s="215" t="n">
        <f aca="false">AP327-AQ327</f>
        <v>0</v>
      </c>
      <c r="AS327" s="215" t="n">
        <f aca="false">IF($AR327&gt;=0,$AR327,0)</f>
        <v>0</v>
      </c>
      <c r="AT327" s="215" t="n">
        <f aca="false">IF($AR327&lt;=0,-$AR327,0)</f>
        <v>-0</v>
      </c>
      <c r="AU327" s="214" t="n">
        <f aca="false">IF((R327-AC327)&lt;0,0,R327-AC327)</f>
        <v>0</v>
      </c>
      <c r="AV327" s="214" t="n">
        <f aca="false">IF(AM327&gt;1,0,R327-AM327*R327)</f>
        <v>0</v>
      </c>
      <c r="AW327" s="216"/>
    </row>
    <row r="328" customFormat="false" ht="24.75" hidden="false" customHeight="true" outlineLevel="0" collapsed="false">
      <c r="A328" s="166"/>
      <c r="B328" s="208" t="n">
        <f aca="false">B327+1</f>
        <v>321</v>
      </c>
      <c r="C328" s="166"/>
      <c r="D328" s="209" t="n">
        <f aca="false">INDEX(_Rge_Projectdata_3rd,$B328,MATCH("Project-ID",_Rge_Headline_Projectdata,0))</f>
        <v>0</v>
      </c>
      <c r="E328" s="210" t="str">
        <f aca="false" t="array" ref="E328:E328">INDEX(_Rge_Data_3rd_CY,$B328,E$1)</f>
        <v>Open</v>
      </c>
      <c r="F328" s="199" t="n">
        <f aca="false">INDEX(_Rge_Data_3rd_CY,$B328,F$1)</f>
        <v>0</v>
      </c>
      <c r="G328" s="199" t="n">
        <f aca="false" t="array" ref="G328:G328">INDEX(_Rge_Data_3rd_CY,$B328,G$1)</f>
        <v>0</v>
      </c>
      <c r="H328" s="199" t="n">
        <f aca="false" t="array" ref="H328:H328">INDEX(_Rge_Data_3rd_CY,$B328,H$1)</f>
        <v>0</v>
      </c>
      <c r="I328" s="199" t="n">
        <f aca="false" t="array" ref="I328:I328">INDEX(_Rge_Data_3rd_CY,$B328,I$1)</f>
        <v>0</v>
      </c>
      <c r="J328" s="199" t="n">
        <f aca="false" t="array" ref="J328:J328">INDEX(_Rge_Data_3rd_CY,$B328,J$1)</f>
        <v>0</v>
      </c>
      <c r="K328" s="199" t="n">
        <f aca="false" t="array" ref="K328:K328">INDEX(_Rge_Data_3rd_CY,$B328,K$1)</f>
        <v>0</v>
      </c>
      <c r="L328" s="199" t="n">
        <f aca="false">INDEX(_Rge_Data_3rd_CY,$B328,L$1)</f>
        <v>0</v>
      </c>
      <c r="M328" s="199" t="n">
        <f aca="false" t="array" ref="M328:M328">INDEX(_Rge_Data_3rd_CY,$B328,M$1)</f>
        <v>0</v>
      </c>
      <c r="N328" s="199" t="n">
        <f aca="false" t="array" ref="N328:N328">INDEX(_Rge_Data_3rd_CY,$B328,N$1)</f>
        <v>0</v>
      </c>
      <c r="O328" s="199" t="n">
        <f aca="false">F328-N328</f>
        <v>0</v>
      </c>
      <c r="P328" s="200" t="n">
        <f aca="false">IFERROR(O328/F328,0)</f>
        <v>0</v>
      </c>
      <c r="Q328" s="211" t="str">
        <f aca="false">IF(AND(F328&lt;&gt;0,R328=0),"N","Y")</f>
        <v>Y</v>
      </c>
      <c r="R328" s="202" t="n">
        <f aca="false">INDEX(_Rge_Data_3rd_CY,$B328,R$1)</f>
        <v>0</v>
      </c>
      <c r="S328" s="202" t="n">
        <f aca="false" t="array" ref="S328:S328">INDEX(_Rge_Data_3rd_CY,$B328,S$1)</f>
        <v>0</v>
      </c>
      <c r="T328" s="202" t="n">
        <f aca="false" t="array" ref="T328:T328">INDEX(_Rge_Data_3rd_CY,$B328,T$1)</f>
        <v>0</v>
      </c>
      <c r="U328" s="202" t="n">
        <f aca="false" t="array" ref="U328:U328">INDEX(_Rge_Data_3rd_CY,$B328,U$1)</f>
        <v>0</v>
      </c>
      <c r="V328" s="202" t="n">
        <f aca="false" t="array" ref="V328:V328">INDEX(_Rge_Data_3rd_CY,$B328,V$1)</f>
        <v>0</v>
      </c>
      <c r="W328" s="202" t="n">
        <f aca="false" t="array" ref="W328:W328">INDEX(_Rge_Data_3rd_CY,$B328,W$1)</f>
        <v>0</v>
      </c>
      <c r="X328" s="202" t="n">
        <f aca="false">INDEX(_Rge_Data_3rd_CY,$B328,X$1)</f>
        <v>0</v>
      </c>
      <c r="Y328" s="202" t="n">
        <f aca="false" t="array" ref="Y328:Y328">INDEX(_Rge_Data_3rd_CY,$B328,Y$1)</f>
        <v>0</v>
      </c>
      <c r="Z328" s="202" t="n">
        <f aca="false" t="array" ref="Z328:Z328">INDEX(_Rge_Data_3rd_CY,$B328,Z$1)</f>
        <v>0</v>
      </c>
      <c r="AA328" s="202" t="n">
        <f aca="false">R328-Z328</f>
        <v>0</v>
      </c>
      <c r="AB328" s="203" t="n">
        <f aca="false">IFERROR(AA328/R328,)</f>
        <v>0</v>
      </c>
      <c r="AC328" s="212" t="n">
        <f aca="false">INDEX(_Rge_Data_3rd_CY,$B328,AC$1)</f>
        <v>0</v>
      </c>
      <c r="AD328" s="212" t="n">
        <f aca="false" t="array" ref="AD328:AD328">INDEX(_Rge_Data_3rd_CY,$B328,AD$1)</f>
        <v>0</v>
      </c>
      <c r="AE328" s="212" t="n">
        <f aca="false" t="array" ref="AE328:AE328">INDEX(_Rge_Data_3rd_CY,$B328,AE$1)</f>
        <v>0</v>
      </c>
      <c r="AF328" s="212" t="n">
        <f aca="false" t="array" ref="AF328:AF328">INDEX(_Rge_Data_3rd_CY,$B328,AF$1)</f>
        <v>0</v>
      </c>
      <c r="AG328" s="212" t="n">
        <f aca="false" t="array" ref="AG328:AG328">INDEX(_Rge_Data_3rd_CY,$B328,AG$1)</f>
        <v>0</v>
      </c>
      <c r="AH328" s="212" t="n">
        <f aca="false" t="array" ref="AH328:AH328">INDEX(_Rge_Data_3rd_CY,$B328,AH$1)</f>
        <v>0</v>
      </c>
      <c r="AI328" s="212" t="n">
        <f aca="false">INDEX(_Rge_Data_3rd_CY,$B328,AI$1)</f>
        <v>0</v>
      </c>
      <c r="AJ328" s="212" t="n">
        <f aca="false" t="array" ref="AJ328:AJ328">INDEX(_Rge_Data_3rd_CY,$B328,AJ$1)</f>
        <v>0</v>
      </c>
      <c r="AK328" s="212" t="n">
        <f aca="false" t="array" ref="AK328:AK328">INDEX(_Rge_Data_3rd_CY,$B328,AK$1)</f>
        <v>0</v>
      </c>
      <c r="AL328" s="212" t="n">
        <f aca="false">AK328+AN328+AO328</f>
        <v>0</v>
      </c>
      <c r="AM328" s="213" t="n">
        <f aca="false">IFERROR(AK328/Z328,0)</f>
        <v>0</v>
      </c>
      <c r="AN328" s="214" t="n">
        <f aca="false">IFERROR(IF(AND($E328="OPEN",$AA328&gt;0),$AA328*_SoP*$AM328,IF(AND($E328="CLOSED",$AA328&gt;0),$AA328*_SoL*$AM328,0)),0)</f>
        <v>0</v>
      </c>
      <c r="AO328" s="214" t="n">
        <f aca="false">IFERROR(IF($AA328&lt;0,$AA328*_SoL,0),0)</f>
        <v>0</v>
      </c>
      <c r="AP328" s="215" t="n">
        <f aca="false">AK328+AN328</f>
        <v>0</v>
      </c>
      <c r="AQ328" s="215" t="n">
        <f aca="false">AC328-AO328</f>
        <v>0</v>
      </c>
      <c r="AR328" s="215" t="n">
        <f aca="false">AP328-AQ328</f>
        <v>0</v>
      </c>
      <c r="AS328" s="215" t="n">
        <f aca="false">IF($AR328&gt;=0,$AR328,0)</f>
        <v>0</v>
      </c>
      <c r="AT328" s="215" t="n">
        <f aca="false">IF($AR328&lt;=0,-$AR328,0)</f>
        <v>-0</v>
      </c>
      <c r="AU328" s="214" t="n">
        <f aca="false">IF((R328-AC328)&lt;0,0,R328-AC328)</f>
        <v>0</v>
      </c>
      <c r="AV328" s="214" t="n">
        <f aca="false">IF(AM328&gt;1,0,R328-AM328*R328)</f>
        <v>0</v>
      </c>
      <c r="AW328" s="216"/>
    </row>
    <row r="329" customFormat="false" ht="24.75" hidden="false" customHeight="true" outlineLevel="0" collapsed="false">
      <c r="A329" s="166"/>
      <c r="B329" s="208" t="n">
        <f aca="false">B328+1</f>
        <v>322</v>
      </c>
      <c r="C329" s="166"/>
      <c r="D329" s="209" t="n">
        <f aca="false">INDEX(_Rge_Projectdata_3rd,$B329,MATCH("Project-ID",_Rge_Headline_Projectdata,0))</f>
        <v>0</v>
      </c>
      <c r="E329" s="210" t="str">
        <f aca="false" t="array" ref="E329:E329">INDEX(_Rge_Data_3rd_CY,$B329,E$1)</f>
        <v>Open</v>
      </c>
      <c r="F329" s="199" t="n">
        <f aca="false">INDEX(_Rge_Data_3rd_CY,$B329,F$1)</f>
        <v>0</v>
      </c>
      <c r="G329" s="199" t="n">
        <f aca="false" t="array" ref="G329:G329">INDEX(_Rge_Data_3rd_CY,$B329,G$1)</f>
        <v>0</v>
      </c>
      <c r="H329" s="199" t="n">
        <f aca="false" t="array" ref="H329:H329">INDEX(_Rge_Data_3rd_CY,$B329,H$1)</f>
        <v>0</v>
      </c>
      <c r="I329" s="199" t="n">
        <f aca="false" t="array" ref="I329:I329">INDEX(_Rge_Data_3rd_CY,$B329,I$1)</f>
        <v>0</v>
      </c>
      <c r="J329" s="199" t="n">
        <f aca="false" t="array" ref="J329:J329">INDEX(_Rge_Data_3rd_CY,$B329,J$1)</f>
        <v>0</v>
      </c>
      <c r="K329" s="199" t="n">
        <f aca="false" t="array" ref="K329:K329">INDEX(_Rge_Data_3rd_CY,$B329,K$1)</f>
        <v>0</v>
      </c>
      <c r="L329" s="199" t="n">
        <f aca="false">INDEX(_Rge_Data_3rd_CY,$B329,L$1)</f>
        <v>0</v>
      </c>
      <c r="M329" s="199" t="n">
        <f aca="false" t="array" ref="M329:M329">INDEX(_Rge_Data_3rd_CY,$B329,M$1)</f>
        <v>0</v>
      </c>
      <c r="N329" s="199" t="n">
        <f aca="false" t="array" ref="N329:N329">INDEX(_Rge_Data_3rd_CY,$B329,N$1)</f>
        <v>0</v>
      </c>
      <c r="O329" s="199" t="n">
        <f aca="false">F329-N329</f>
        <v>0</v>
      </c>
      <c r="P329" s="200" t="n">
        <f aca="false">IFERROR(O329/F329,0)</f>
        <v>0</v>
      </c>
      <c r="Q329" s="211" t="str">
        <f aca="false">IF(AND(F329&lt;&gt;0,R329=0),"N","Y")</f>
        <v>Y</v>
      </c>
      <c r="R329" s="202" t="n">
        <f aca="false">INDEX(_Rge_Data_3rd_CY,$B329,R$1)</f>
        <v>0</v>
      </c>
      <c r="S329" s="202" t="n">
        <f aca="false" t="array" ref="S329:S329">INDEX(_Rge_Data_3rd_CY,$B329,S$1)</f>
        <v>0</v>
      </c>
      <c r="T329" s="202" t="n">
        <f aca="false" t="array" ref="T329:T329">INDEX(_Rge_Data_3rd_CY,$B329,T$1)</f>
        <v>0</v>
      </c>
      <c r="U329" s="202" t="n">
        <f aca="false" t="array" ref="U329:U329">INDEX(_Rge_Data_3rd_CY,$B329,U$1)</f>
        <v>0</v>
      </c>
      <c r="V329" s="202" t="n">
        <f aca="false" t="array" ref="V329:V329">INDEX(_Rge_Data_3rd_CY,$B329,V$1)</f>
        <v>0</v>
      </c>
      <c r="W329" s="202" t="n">
        <f aca="false" t="array" ref="W329:W329">INDEX(_Rge_Data_3rd_CY,$B329,W$1)</f>
        <v>0</v>
      </c>
      <c r="X329" s="202" t="n">
        <f aca="false">INDEX(_Rge_Data_3rd_CY,$B329,X$1)</f>
        <v>0</v>
      </c>
      <c r="Y329" s="202" t="n">
        <f aca="false" t="array" ref="Y329:Y329">INDEX(_Rge_Data_3rd_CY,$B329,Y$1)</f>
        <v>0</v>
      </c>
      <c r="Z329" s="202" t="n">
        <f aca="false" t="array" ref="Z329:Z329">INDEX(_Rge_Data_3rd_CY,$B329,Z$1)</f>
        <v>0</v>
      </c>
      <c r="AA329" s="202" t="n">
        <f aca="false">R329-Z329</f>
        <v>0</v>
      </c>
      <c r="AB329" s="203" t="n">
        <f aca="false">IFERROR(AA329/R329,)</f>
        <v>0</v>
      </c>
      <c r="AC329" s="212" t="n">
        <f aca="false">INDEX(_Rge_Data_3rd_CY,$B329,AC$1)</f>
        <v>0</v>
      </c>
      <c r="AD329" s="212" t="n">
        <f aca="false" t="array" ref="AD329:AD329">INDEX(_Rge_Data_3rd_CY,$B329,AD$1)</f>
        <v>0</v>
      </c>
      <c r="AE329" s="212" t="n">
        <f aca="false" t="array" ref="AE329:AE329">INDEX(_Rge_Data_3rd_CY,$B329,AE$1)</f>
        <v>0</v>
      </c>
      <c r="AF329" s="212" t="n">
        <f aca="false" t="array" ref="AF329:AF329">INDEX(_Rge_Data_3rd_CY,$B329,AF$1)</f>
        <v>0</v>
      </c>
      <c r="AG329" s="212" t="n">
        <f aca="false" t="array" ref="AG329:AG329">INDEX(_Rge_Data_3rd_CY,$B329,AG$1)</f>
        <v>0</v>
      </c>
      <c r="AH329" s="212" t="n">
        <f aca="false" t="array" ref="AH329:AH329">INDEX(_Rge_Data_3rd_CY,$B329,AH$1)</f>
        <v>0</v>
      </c>
      <c r="AI329" s="212" t="n">
        <f aca="false">INDEX(_Rge_Data_3rd_CY,$B329,AI$1)</f>
        <v>0</v>
      </c>
      <c r="AJ329" s="212" t="n">
        <f aca="false" t="array" ref="AJ329:AJ329">INDEX(_Rge_Data_3rd_CY,$B329,AJ$1)</f>
        <v>0</v>
      </c>
      <c r="AK329" s="212" t="n">
        <f aca="false" t="array" ref="AK329:AK329">INDEX(_Rge_Data_3rd_CY,$B329,AK$1)</f>
        <v>0</v>
      </c>
      <c r="AL329" s="212" t="n">
        <f aca="false">AK329+AN329+AO329</f>
        <v>0</v>
      </c>
      <c r="AM329" s="213" t="n">
        <f aca="false">IFERROR(AK329/Z329,0)</f>
        <v>0</v>
      </c>
      <c r="AN329" s="214" t="n">
        <f aca="false">IFERROR(IF(AND($E329="OPEN",$AA329&gt;0),$AA329*_SoP*$AM329,IF(AND($E329="CLOSED",$AA329&gt;0),$AA329*_SoL*$AM329,0)),0)</f>
        <v>0</v>
      </c>
      <c r="AO329" s="214" t="n">
        <f aca="false">IFERROR(IF($AA329&lt;0,$AA329*_SoL,0),0)</f>
        <v>0</v>
      </c>
      <c r="AP329" s="215" t="n">
        <f aca="false">AK329+AN329</f>
        <v>0</v>
      </c>
      <c r="AQ329" s="215" t="n">
        <f aca="false">AC329-AO329</f>
        <v>0</v>
      </c>
      <c r="AR329" s="215" t="n">
        <f aca="false">AP329-AQ329</f>
        <v>0</v>
      </c>
      <c r="AS329" s="215" t="n">
        <f aca="false">IF($AR329&gt;=0,$AR329,0)</f>
        <v>0</v>
      </c>
      <c r="AT329" s="215" t="n">
        <f aca="false">IF($AR329&lt;=0,-$AR329,0)</f>
        <v>-0</v>
      </c>
      <c r="AU329" s="214" t="n">
        <f aca="false">IF((R329-AC329)&lt;0,0,R329-AC329)</f>
        <v>0</v>
      </c>
      <c r="AV329" s="214" t="n">
        <f aca="false">IF(AM329&gt;1,0,R329-AM329*R329)</f>
        <v>0</v>
      </c>
      <c r="AW329" s="216"/>
    </row>
    <row r="330" customFormat="false" ht="24.75" hidden="false" customHeight="true" outlineLevel="0" collapsed="false">
      <c r="A330" s="166"/>
      <c r="B330" s="208" t="n">
        <f aca="false">B329+1</f>
        <v>323</v>
      </c>
      <c r="C330" s="166"/>
      <c r="D330" s="209" t="n">
        <f aca="false">INDEX(_Rge_Projectdata_3rd,$B330,MATCH("Project-ID",_Rge_Headline_Projectdata,0))</f>
        <v>0</v>
      </c>
      <c r="E330" s="210" t="str">
        <f aca="false" t="array" ref="E330:E330">INDEX(_Rge_Data_3rd_CY,$B330,E$1)</f>
        <v>Open</v>
      </c>
      <c r="F330" s="199" t="n">
        <f aca="false">INDEX(_Rge_Data_3rd_CY,$B330,F$1)</f>
        <v>0</v>
      </c>
      <c r="G330" s="199" t="n">
        <f aca="false" t="array" ref="G330:G330">INDEX(_Rge_Data_3rd_CY,$B330,G$1)</f>
        <v>0</v>
      </c>
      <c r="H330" s="199" t="n">
        <f aca="false" t="array" ref="H330:H330">INDEX(_Rge_Data_3rd_CY,$B330,H$1)</f>
        <v>0</v>
      </c>
      <c r="I330" s="199" t="n">
        <f aca="false" t="array" ref="I330:I330">INDEX(_Rge_Data_3rd_CY,$B330,I$1)</f>
        <v>0</v>
      </c>
      <c r="J330" s="199" t="n">
        <f aca="false" t="array" ref="J330:J330">INDEX(_Rge_Data_3rd_CY,$B330,J$1)</f>
        <v>0</v>
      </c>
      <c r="K330" s="199" t="n">
        <f aca="false" t="array" ref="K330:K330">INDEX(_Rge_Data_3rd_CY,$B330,K$1)</f>
        <v>0</v>
      </c>
      <c r="L330" s="199" t="n">
        <f aca="false">INDEX(_Rge_Data_3rd_CY,$B330,L$1)</f>
        <v>0</v>
      </c>
      <c r="M330" s="199" t="n">
        <f aca="false" t="array" ref="M330:M330">INDEX(_Rge_Data_3rd_CY,$B330,M$1)</f>
        <v>0</v>
      </c>
      <c r="N330" s="199" t="n">
        <f aca="false" t="array" ref="N330:N330">INDEX(_Rge_Data_3rd_CY,$B330,N$1)</f>
        <v>0</v>
      </c>
      <c r="O330" s="199" t="n">
        <f aca="false">F330-N330</f>
        <v>0</v>
      </c>
      <c r="P330" s="200" t="n">
        <f aca="false">IFERROR(O330/F330,0)</f>
        <v>0</v>
      </c>
      <c r="Q330" s="211" t="str">
        <f aca="false">IF(AND(F330&lt;&gt;0,R330=0),"N","Y")</f>
        <v>Y</v>
      </c>
      <c r="R330" s="202" t="n">
        <f aca="false">INDEX(_Rge_Data_3rd_CY,$B330,R$1)</f>
        <v>0</v>
      </c>
      <c r="S330" s="202" t="n">
        <f aca="false" t="array" ref="S330:S330">INDEX(_Rge_Data_3rd_CY,$B330,S$1)</f>
        <v>0</v>
      </c>
      <c r="T330" s="202" t="n">
        <f aca="false" t="array" ref="T330:T330">INDEX(_Rge_Data_3rd_CY,$B330,T$1)</f>
        <v>0</v>
      </c>
      <c r="U330" s="202" t="n">
        <f aca="false" t="array" ref="U330:U330">INDEX(_Rge_Data_3rd_CY,$B330,U$1)</f>
        <v>0</v>
      </c>
      <c r="V330" s="202" t="n">
        <f aca="false" t="array" ref="V330:V330">INDEX(_Rge_Data_3rd_CY,$B330,V$1)</f>
        <v>0</v>
      </c>
      <c r="W330" s="202" t="n">
        <f aca="false" t="array" ref="W330:W330">INDEX(_Rge_Data_3rd_CY,$B330,W$1)</f>
        <v>0</v>
      </c>
      <c r="X330" s="202" t="n">
        <f aca="false">INDEX(_Rge_Data_3rd_CY,$B330,X$1)</f>
        <v>0</v>
      </c>
      <c r="Y330" s="202" t="n">
        <f aca="false" t="array" ref="Y330:Y330">INDEX(_Rge_Data_3rd_CY,$B330,Y$1)</f>
        <v>0</v>
      </c>
      <c r="Z330" s="202" t="n">
        <f aca="false" t="array" ref="Z330:Z330">INDEX(_Rge_Data_3rd_CY,$B330,Z$1)</f>
        <v>0</v>
      </c>
      <c r="AA330" s="202" t="n">
        <f aca="false">R330-Z330</f>
        <v>0</v>
      </c>
      <c r="AB330" s="203" t="n">
        <f aca="false">IFERROR(AA330/R330,)</f>
        <v>0</v>
      </c>
      <c r="AC330" s="212" t="n">
        <f aca="false">INDEX(_Rge_Data_3rd_CY,$B330,AC$1)</f>
        <v>0</v>
      </c>
      <c r="AD330" s="212" t="n">
        <f aca="false" t="array" ref="AD330:AD330">INDEX(_Rge_Data_3rd_CY,$B330,AD$1)</f>
        <v>0</v>
      </c>
      <c r="AE330" s="212" t="n">
        <f aca="false" t="array" ref="AE330:AE330">INDEX(_Rge_Data_3rd_CY,$B330,AE$1)</f>
        <v>0</v>
      </c>
      <c r="AF330" s="212" t="n">
        <f aca="false" t="array" ref="AF330:AF330">INDEX(_Rge_Data_3rd_CY,$B330,AF$1)</f>
        <v>0</v>
      </c>
      <c r="AG330" s="212" t="n">
        <f aca="false" t="array" ref="AG330:AG330">INDEX(_Rge_Data_3rd_CY,$B330,AG$1)</f>
        <v>0</v>
      </c>
      <c r="AH330" s="212" t="n">
        <f aca="false" t="array" ref="AH330:AH330">INDEX(_Rge_Data_3rd_CY,$B330,AH$1)</f>
        <v>0</v>
      </c>
      <c r="AI330" s="212" t="n">
        <f aca="false">INDEX(_Rge_Data_3rd_CY,$B330,AI$1)</f>
        <v>0</v>
      </c>
      <c r="AJ330" s="212" t="n">
        <f aca="false" t="array" ref="AJ330:AJ330">INDEX(_Rge_Data_3rd_CY,$B330,AJ$1)</f>
        <v>0</v>
      </c>
      <c r="AK330" s="212" t="n">
        <f aca="false" t="array" ref="AK330:AK330">INDEX(_Rge_Data_3rd_CY,$B330,AK$1)</f>
        <v>0</v>
      </c>
      <c r="AL330" s="212" t="n">
        <f aca="false">AK330+AN330+AO330</f>
        <v>0</v>
      </c>
      <c r="AM330" s="213" t="n">
        <f aca="false">IFERROR(AK330/Z330,0)</f>
        <v>0</v>
      </c>
      <c r="AN330" s="214" t="n">
        <f aca="false">IFERROR(IF(AND($E330="OPEN",$AA330&gt;0),$AA330*_SoP*$AM330,IF(AND($E330="CLOSED",$AA330&gt;0),$AA330*_SoL*$AM330,0)),0)</f>
        <v>0</v>
      </c>
      <c r="AO330" s="214" t="n">
        <f aca="false">IFERROR(IF($AA330&lt;0,$AA330*_SoL,0),0)</f>
        <v>0</v>
      </c>
      <c r="AP330" s="215" t="n">
        <f aca="false">AK330+AN330</f>
        <v>0</v>
      </c>
      <c r="AQ330" s="215" t="n">
        <f aca="false">AC330-AO330</f>
        <v>0</v>
      </c>
      <c r="AR330" s="215" t="n">
        <f aca="false">AP330-AQ330</f>
        <v>0</v>
      </c>
      <c r="AS330" s="215" t="n">
        <f aca="false">IF($AR330&gt;=0,$AR330,0)</f>
        <v>0</v>
      </c>
      <c r="AT330" s="215" t="n">
        <f aca="false">IF($AR330&lt;=0,-$AR330,0)</f>
        <v>-0</v>
      </c>
      <c r="AU330" s="214" t="n">
        <f aca="false">IF((R330-AC330)&lt;0,0,R330-AC330)</f>
        <v>0</v>
      </c>
      <c r="AV330" s="214" t="n">
        <f aca="false">IF(AM330&gt;1,0,R330-AM330*R330)</f>
        <v>0</v>
      </c>
      <c r="AW330" s="216"/>
    </row>
    <row r="331" customFormat="false" ht="24.75" hidden="false" customHeight="true" outlineLevel="0" collapsed="false">
      <c r="A331" s="166"/>
      <c r="B331" s="208" t="n">
        <f aca="false">B330+1</f>
        <v>324</v>
      </c>
      <c r="C331" s="166"/>
      <c r="D331" s="209" t="n">
        <f aca="false">INDEX(_Rge_Projectdata_3rd,$B331,MATCH("Project-ID",_Rge_Headline_Projectdata,0))</f>
        <v>0</v>
      </c>
      <c r="E331" s="210" t="str">
        <f aca="false" t="array" ref="E331:E331">INDEX(_Rge_Data_3rd_CY,$B331,E$1)</f>
        <v>Open</v>
      </c>
      <c r="F331" s="199" t="n">
        <f aca="false">INDEX(_Rge_Data_3rd_CY,$B331,F$1)</f>
        <v>0</v>
      </c>
      <c r="G331" s="199" t="n">
        <f aca="false" t="array" ref="G331:G331">INDEX(_Rge_Data_3rd_CY,$B331,G$1)</f>
        <v>0</v>
      </c>
      <c r="H331" s="199" t="n">
        <f aca="false" t="array" ref="H331:H331">INDEX(_Rge_Data_3rd_CY,$B331,H$1)</f>
        <v>0</v>
      </c>
      <c r="I331" s="199" t="n">
        <f aca="false" t="array" ref="I331:I331">INDEX(_Rge_Data_3rd_CY,$B331,I$1)</f>
        <v>0</v>
      </c>
      <c r="J331" s="199" t="n">
        <f aca="false" t="array" ref="J331:J331">INDEX(_Rge_Data_3rd_CY,$B331,J$1)</f>
        <v>0</v>
      </c>
      <c r="K331" s="199" t="n">
        <f aca="false" t="array" ref="K331:K331">INDEX(_Rge_Data_3rd_CY,$B331,K$1)</f>
        <v>0</v>
      </c>
      <c r="L331" s="199" t="n">
        <f aca="false">INDEX(_Rge_Data_3rd_CY,$B331,L$1)</f>
        <v>0</v>
      </c>
      <c r="M331" s="199" t="n">
        <f aca="false" t="array" ref="M331:M331">INDEX(_Rge_Data_3rd_CY,$B331,M$1)</f>
        <v>0</v>
      </c>
      <c r="N331" s="199" t="n">
        <f aca="false" t="array" ref="N331:N331">INDEX(_Rge_Data_3rd_CY,$B331,N$1)</f>
        <v>0</v>
      </c>
      <c r="O331" s="199" t="n">
        <f aca="false">F331-N331</f>
        <v>0</v>
      </c>
      <c r="P331" s="200" t="n">
        <f aca="false">IFERROR(O331/F331,0)</f>
        <v>0</v>
      </c>
      <c r="Q331" s="211" t="str">
        <f aca="false">IF(AND(F331&lt;&gt;0,R331=0),"N","Y")</f>
        <v>Y</v>
      </c>
      <c r="R331" s="202" t="n">
        <f aca="false">INDEX(_Rge_Data_3rd_CY,$B331,R$1)</f>
        <v>0</v>
      </c>
      <c r="S331" s="202" t="n">
        <f aca="false" t="array" ref="S331:S331">INDEX(_Rge_Data_3rd_CY,$B331,S$1)</f>
        <v>0</v>
      </c>
      <c r="T331" s="202" t="n">
        <f aca="false" t="array" ref="T331:T331">INDEX(_Rge_Data_3rd_CY,$B331,T$1)</f>
        <v>0</v>
      </c>
      <c r="U331" s="202" t="n">
        <f aca="false" t="array" ref="U331:U331">INDEX(_Rge_Data_3rd_CY,$B331,U$1)</f>
        <v>0</v>
      </c>
      <c r="V331" s="202" t="n">
        <f aca="false" t="array" ref="V331:V331">INDEX(_Rge_Data_3rd_CY,$B331,V$1)</f>
        <v>0</v>
      </c>
      <c r="W331" s="202" t="n">
        <f aca="false" t="array" ref="W331:W331">INDEX(_Rge_Data_3rd_CY,$B331,W$1)</f>
        <v>0</v>
      </c>
      <c r="X331" s="202" t="n">
        <f aca="false">INDEX(_Rge_Data_3rd_CY,$B331,X$1)</f>
        <v>0</v>
      </c>
      <c r="Y331" s="202" t="n">
        <f aca="false" t="array" ref="Y331:Y331">INDEX(_Rge_Data_3rd_CY,$B331,Y$1)</f>
        <v>0</v>
      </c>
      <c r="Z331" s="202" t="n">
        <f aca="false" t="array" ref="Z331:Z331">INDEX(_Rge_Data_3rd_CY,$B331,Z$1)</f>
        <v>0</v>
      </c>
      <c r="AA331" s="202" t="n">
        <f aca="false">R331-Z331</f>
        <v>0</v>
      </c>
      <c r="AB331" s="203" t="n">
        <f aca="false">IFERROR(AA331/R331,)</f>
        <v>0</v>
      </c>
      <c r="AC331" s="212" t="n">
        <f aca="false">INDEX(_Rge_Data_3rd_CY,$B331,AC$1)</f>
        <v>0</v>
      </c>
      <c r="AD331" s="212" t="n">
        <f aca="false" t="array" ref="AD331:AD331">INDEX(_Rge_Data_3rd_CY,$B331,AD$1)</f>
        <v>0</v>
      </c>
      <c r="AE331" s="212" t="n">
        <f aca="false" t="array" ref="AE331:AE331">INDEX(_Rge_Data_3rd_CY,$B331,AE$1)</f>
        <v>0</v>
      </c>
      <c r="AF331" s="212" t="n">
        <f aca="false" t="array" ref="AF331:AF331">INDEX(_Rge_Data_3rd_CY,$B331,AF$1)</f>
        <v>0</v>
      </c>
      <c r="AG331" s="212" t="n">
        <f aca="false" t="array" ref="AG331:AG331">INDEX(_Rge_Data_3rd_CY,$B331,AG$1)</f>
        <v>0</v>
      </c>
      <c r="AH331" s="212" t="n">
        <f aca="false" t="array" ref="AH331:AH331">INDEX(_Rge_Data_3rd_CY,$B331,AH$1)</f>
        <v>0</v>
      </c>
      <c r="AI331" s="212" t="n">
        <f aca="false">INDEX(_Rge_Data_3rd_CY,$B331,AI$1)</f>
        <v>0</v>
      </c>
      <c r="AJ331" s="212" t="n">
        <f aca="false" t="array" ref="AJ331:AJ331">INDEX(_Rge_Data_3rd_CY,$B331,AJ$1)</f>
        <v>0</v>
      </c>
      <c r="AK331" s="212" t="n">
        <f aca="false" t="array" ref="AK331:AK331">INDEX(_Rge_Data_3rd_CY,$B331,AK$1)</f>
        <v>0</v>
      </c>
      <c r="AL331" s="212" t="n">
        <f aca="false">AK331+AN331+AO331</f>
        <v>0</v>
      </c>
      <c r="AM331" s="213" t="n">
        <f aca="false">IFERROR(AK331/Z331,0)</f>
        <v>0</v>
      </c>
      <c r="AN331" s="214" t="n">
        <f aca="false">IFERROR(IF(AND($E331="OPEN",$AA331&gt;0),$AA331*_SoP*$AM331,IF(AND($E331="CLOSED",$AA331&gt;0),$AA331*_SoL*$AM331,0)),0)</f>
        <v>0</v>
      </c>
      <c r="AO331" s="214" t="n">
        <f aca="false">IFERROR(IF($AA331&lt;0,$AA331*_SoL,0),0)</f>
        <v>0</v>
      </c>
      <c r="AP331" s="215" t="n">
        <f aca="false">AK331+AN331</f>
        <v>0</v>
      </c>
      <c r="AQ331" s="215" t="n">
        <f aca="false">AC331-AO331</f>
        <v>0</v>
      </c>
      <c r="AR331" s="215" t="n">
        <f aca="false">AP331-AQ331</f>
        <v>0</v>
      </c>
      <c r="AS331" s="215" t="n">
        <f aca="false">IF($AR331&gt;=0,$AR331,0)</f>
        <v>0</v>
      </c>
      <c r="AT331" s="215" t="n">
        <f aca="false">IF($AR331&lt;=0,-$AR331,0)</f>
        <v>-0</v>
      </c>
      <c r="AU331" s="214" t="n">
        <f aca="false">IF((R331-AC331)&lt;0,0,R331-AC331)</f>
        <v>0</v>
      </c>
      <c r="AV331" s="214" t="n">
        <f aca="false">IF(AM331&gt;1,0,R331-AM331*R331)</f>
        <v>0</v>
      </c>
      <c r="AW331" s="216"/>
    </row>
    <row r="332" customFormat="false" ht="24.75" hidden="false" customHeight="true" outlineLevel="0" collapsed="false">
      <c r="A332" s="166"/>
      <c r="B332" s="208" t="n">
        <f aca="false">B331+1</f>
        <v>325</v>
      </c>
      <c r="C332" s="166"/>
      <c r="D332" s="209" t="n">
        <f aca="false">INDEX(_Rge_Projectdata_3rd,$B332,MATCH("Project-ID",_Rge_Headline_Projectdata,0))</f>
        <v>0</v>
      </c>
      <c r="E332" s="210" t="str">
        <f aca="false" t="array" ref="E332:E332">INDEX(_Rge_Data_3rd_CY,$B332,E$1)</f>
        <v>Open</v>
      </c>
      <c r="F332" s="199" t="n">
        <f aca="false">INDEX(_Rge_Data_3rd_CY,$B332,F$1)</f>
        <v>0</v>
      </c>
      <c r="G332" s="199" t="n">
        <f aca="false" t="array" ref="G332:G332">INDEX(_Rge_Data_3rd_CY,$B332,G$1)</f>
        <v>0</v>
      </c>
      <c r="H332" s="199" t="n">
        <f aca="false" t="array" ref="H332:H332">INDEX(_Rge_Data_3rd_CY,$B332,H$1)</f>
        <v>0</v>
      </c>
      <c r="I332" s="199" t="n">
        <f aca="false" t="array" ref="I332:I332">INDEX(_Rge_Data_3rd_CY,$B332,I$1)</f>
        <v>0</v>
      </c>
      <c r="J332" s="199" t="n">
        <f aca="false" t="array" ref="J332:J332">INDEX(_Rge_Data_3rd_CY,$B332,J$1)</f>
        <v>0</v>
      </c>
      <c r="K332" s="199" t="n">
        <f aca="false" t="array" ref="K332:K332">INDEX(_Rge_Data_3rd_CY,$B332,K$1)</f>
        <v>0</v>
      </c>
      <c r="L332" s="199" t="n">
        <f aca="false">INDEX(_Rge_Data_3rd_CY,$B332,L$1)</f>
        <v>0</v>
      </c>
      <c r="M332" s="199" t="n">
        <f aca="false" t="array" ref="M332:M332">INDEX(_Rge_Data_3rd_CY,$B332,M$1)</f>
        <v>0</v>
      </c>
      <c r="N332" s="199" t="n">
        <f aca="false" t="array" ref="N332:N332">INDEX(_Rge_Data_3rd_CY,$B332,N$1)</f>
        <v>0</v>
      </c>
      <c r="O332" s="199" t="n">
        <f aca="false">F332-N332</f>
        <v>0</v>
      </c>
      <c r="P332" s="200" t="n">
        <f aca="false">IFERROR(O332/F332,0)</f>
        <v>0</v>
      </c>
      <c r="Q332" s="211" t="str">
        <f aca="false">IF(AND(F332&lt;&gt;0,R332=0),"N","Y")</f>
        <v>Y</v>
      </c>
      <c r="R332" s="202" t="n">
        <f aca="false">INDEX(_Rge_Data_3rd_CY,$B332,R$1)</f>
        <v>0</v>
      </c>
      <c r="S332" s="202" t="n">
        <f aca="false" t="array" ref="S332:S332">INDEX(_Rge_Data_3rd_CY,$B332,S$1)</f>
        <v>0</v>
      </c>
      <c r="T332" s="202" t="n">
        <f aca="false" t="array" ref="T332:T332">INDEX(_Rge_Data_3rd_CY,$B332,T$1)</f>
        <v>0</v>
      </c>
      <c r="U332" s="202" t="n">
        <f aca="false" t="array" ref="U332:U332">INDEX(_Rge_Data_3rd_CY,$B332,U$1)</f>
        <v>0</v>
      </c>
      <c r="V332" s="202" t="n">
        <f aca="false" t="array" ref="V332:V332">INDEX(_Rge_Data_3rd_CY,$B332,V$1)</f>
        <v>0</v>
      </c>
      <c r="W332" s="202" t="n">
        <f aca="false" t="array" ref="W332:W332">INDEX(_Rge_Data_3rd_CY,$B332,W$1)</f>
        <v>0</v>
      </c>
      <c r="X332" s="202" t="n">
        <f aca="false">INDEX(_Rge_Data_3rd_CY,$B332,X$1)</f>
        <v>0</v>
      </c>
      <c r="Y332" s="202" t="n">
        <f aca="false" t="array" ref="Y332:Y332">INDEX(_Rge_Data_3rd_CY,$B332,Y$1)</f>
        <v>0</v>
      </c>
      <c r="Z332" s="202" t="n">
        <f aca="false" t="array" ref="Z332:Z332">INDEX(_Rge_Data_3rd_CY,$B332,Z$1)</f>
        <v>0</v>
      </c>
      <c r="AA332" s="202" t="n">
        <f aca="false">R332-Z332</f>
        <v>0</v>
      </c>
      <c r="AB332" s="203" t="n">
        <f aca="false">IFERROR(AA332/R332,)</f>
        <v>0</v>
      </c>
      <c r="AC332" s="212" t="n">
        <f aca="false">INDEX(_Rge_Data_3rd_CY,$B332,AC$1)</f>
        <v>0</v>
      </c>
      <c r="AD332" s="212" t="n">
        <f aca="false" t="array" ref="AD332:AD332">INDEX(_Rge_Data_3rd_CY,$B332,AD$1)</f>
        <v>0</v>
      </c>
      <c r="AE332" s="212" t="n">
        <f aca="false" t="array" ref="AE332:AE332">INDEX(_Rge_Data_3rd_CY,$B332,AE$1)</f>
        <v>0</v>
      </c>
      <c r="AF332" s="212" t="n">
        <f aca="false" t="array" ref="AF332:AF332">INDEX(_Rge_Data_3rd_CY,$B332,AF$1)</f>
        <v>0</v>
      </c>
      <c r="AG332" s="212" t="n">
        <f aca="false" t="array" ref="AG332:AG332">INDEX(_Rge_Data_3rd_CY,$B332,AG$1)</f>
        <v>0</v>
      </c>
      <c r="AH332" s="212" t="n">
        <f aca="false" t="array" ref="AH332:AH332">INDEX(_Rge_Data_3rd_CY,$B332,AH$1)</f>
        <v>0</v>
      </c>
      <c r="AI332" s="212" t="n">
        <f aca="false">INDEX(_Rge_Data_3rd_CY,$B332,AI$1)</f>
        <v>0</v>
      </c>
      <c r="AJ332" s="212" t="n">
        <f aca="false" t="array" ref="AJ332:AJ332">INDEX(_Rge_Data_3rd_CY,$B332,AJ$1)</f>
        <v>0</v>
      </c>
      <c r="AK332" s="212" t="n">
        <f aca="false" t="array" ref="AK332:AK332">INDEX(_Rge_Data_3rd_CY,$B332,AK$1)</f>
        <v>0</v>
      </c>
      <c r="AL332" s="212" t="n">
        <f aca="false">AK332+AN332+AO332</f>
        <v>0</v>
      </c>
      <c r="AM332" s="213" t="n">
        <f aca="false">IFERROR(AK332/Z332,0)</f>
        <v>0</v>
      </c>
      <c r="AN332" s="214" t="n">
        <f aca="false">IFERROR(IF(AND($E332="OPEN",$AA332&gt;0),$AA332*_SoP*$AM332,IF(AND($E332="CLOSED",$AA332&gt;0),$AA332*_SoL*$AM332,0)),0)</f>
        <v>0</v>
      </c>
      <c r="AO332" s="214" t="n">
        <f aca="false">IFERROR(IF($AA332&lt;0,$AA332*_SoL,0),0)</f>
        <v>0</v>
      </c>
      <c r="AP332" s="215" t="n">
        <f aca="false">AK332+AN332</f>
        <v>0</v>
      </c>
      <c r="AQ332" s="215" t="n">
        <f aca="false">AC332-AO332</f>
        <v>0</v>
      </c>
      <c r="AR332" s="215" t="n">
        <f aca="false">AP332-AQ332</f>
        <v>0</v>
      </c>
      <c r="AS332" s="215" t="n">
        <f aca="false">IF($AR332&gt;=0,$AR332,0)</f>
        <v>0</v>
      </c>
      <c r="AT332" s="215" t="n">
        <f aca="false">IF($AR332&lt;=0,-$AR332,0)</f>
        <v>-0</v>
      </c>
      <c r="AU332" s="214" t="n">
        <f aca="false">IF((R332-AC332)&lt;0,0,R332-AC332)</f>
        <v>0</v>
      </c>
      <c r="AV332" s="214" t="n">
        <f aca="false">IF(AM332&gt;1,0,R332-AM332*R332)</f>
        <v>0</v>
      </c>
      <c r="AW332" s="216"/>
    </row>
    <row r="333" customFormat="false" ht="24.75" hidden="false" customHeight="true" outlineLevel="0" collapsed="false">
      <c r="A333" s="166"/>
      <c r="B333" s="208" t="n">
        <f aca="false">B332+1</f>
        <v>326</v>
      </c>
      <c r="C333" s="166"/>
      <c r="D333" s="209" t="n">
        <f aca="false">INDEX(_Rge_Projectdata_3rd,$B333,MATCH("Project-ID",_Rge_Headline_Projectdata,0))</f>
        <v>0</v>
      </c>
      <c r="E333" s="210" t="str">
        <f aca="false" t="array" ref="E333:E333">INDEX(_Rge_Data_3rd_CY,$B333,E$1)</f>
        <v>Open</v>
      </c>
      <c r="F333" s="199" t="n">
        <f aca="false">INDEX(_Rge_Data_3rd_CY,$B333,F$1)</f>
        <v>0</v>
      </c>
      <c r="G333" s="199" t="n">
        <f aca="false" t="array" ref="G333:G333">INDEX(_Rge_Data_3rd_CY,$B333,G$1)</f>
        <v>0</v>
      </c>
      <c r="H333" s="199" t="n">
        <f aca="false" t="array" ref="H333:H333">INDEX(_Rge_Data_3rd_CY,$B333,H$1)</f>
        <v>0</v>
      </c>
      <c r="I333" s="199" t="n">
        <f aca="false" t="array" ref="I333:I333">INDEX(_Rge_Data_3rd_CY,$B333,I$1)</f>
        <v>0</v>
      </c>
      <c r="J333" s="199" t="n">
        <f aca="false" t="array" ref="J333:J333">INDEX(_Rge_Data_3rd_CY,$B333,J$1)</f>
        <v>0</v>
      </c>
      <c r="K333" s="199" t="n">
        <f aca="false" t="array" ref="K333:K333">INDEX(_Rge_Data_3rd_CY,$B333,K$1)</f>
        <v>0</v>
      </c>
      <c r="L333" s="199" t="n">
        <f aca="false">INDEX(_Rge_Data_3rd_CY,$B333,L$1)</f>
        <v>0</v>
      </c>
      <c r="M333" s="199" t="n">
        <f aca="false" t="array" ref="M333:M333">INDEX(_Rge_Data_3rd_CY,$B333,M$1)</f>
        <v>0</v>
      </c>
      <c r="N333" s="199" t="n">
        <f aca="false" t="array" ref="N333:N333">INDEX(_Rge_Data_3rd_CY,$B333,N$1)</f>
        <v>0</v>
      </c>
      <c r="O333" s="199" t="n">
        <f aca="false">F333-N333</f>
        <v>0</v>
      </c>
      <c r="P333" s="200" t="n">
        <f aca="false">IFERROR(O333/F333,0)</f>
        <v>0</v>
      </c>
      <c r="Q333" s="211" t="str">
        <f aca="false">IF(AND(F333&lt;&gt;0,R333=0),"N","Y")</f>
        <v>Y</v>
      </c>
      <c r="R333" s="202" t="n">
        <f aca="false">INDEX(_Rge_Data_3rd_CY,$B333,R$1)</f>
        <v>0</v>
      </c>
      <c r="S333" s="202" t="n">
        <f aca="false" t="array" ref="S333:S333">INDEX(_Rge_Data_3rd_CY,$B333,S$1)</f>
        <v>0</v>
      </c>
      <c r="T333" s="202" t="n">
        <f aca="false" t="array" ref="T333:T333">INDEX(_Rge_Data_3rd_CY,$B333,T$1)</f>
        <v>0</v>
      </c>
      <c r="U333" s="202" t="n">
        <f aca="false" t="array" ref="U333:U333">INDEX(_Rge_Data_3rd_CY,$B333,U$1)</f>
        <v>0</v>
      </c>
      <c r="V333" s="202" t="n">
        <f aca="false" t="array" ref="V333:V333">INDEX(_Rge_Data_3rd_CY,$B333,V$1)</f>
        <v>0</v>
      </c>
      <c r="W333" s="202" t="n">
        <f aca="false" t="array" ref="W333:W333">INDEX(_Rge_Data_3rd_CY,$B333,W$1)</f>
        <v>0</v>
      </c>
      <c r="X333" s="202" t="n">
        <f aca="false">INDEX(_Rge_Data_3rd_CY,$B333,X$1)</f>
        <v>0</v>
      </c>
      <c r="Y333" s="202" t="n">
        <f aca="false" t="array" ref="Y333:Y333">INDEX(_Rge_Data_3rd_CY,$B333,Y$1)</f>
        <v>0</v>
      </c>
      <c r="Z333" s="202" t="n">
        <f aca="false" t="array" ref="Z333:Z333">INDEX(_Rge_Data_3rd_CY,$B333,Z$1)</f>
        <v>0</v>
      </c>
      <c r="AA333" s="202" t="n">
        <f aca="false">R333-Z333</f>
        <v>0</v>
      </c>
      <c r="AB333" s="203" t="n">
        <f aca="false">IFERROR(AA333/R333,)</f>
        <v>0</v>
      </c>
      <c r="AC333" s="212" t="n">
        <f aca="false">INDEX(_Rge_Data_3rd_CY,$B333,AC$1)</f>
        <v>0</v>
      </c>
      <c r="AD333" s="212" t="n">
        <f aca="false" t="array" ref="AD333:AD333">INDEX(_Rge_Data_3rd_CY,$B333,AD$1)</f>
        <v>0</v>
      </c>
      <c r="AE333" s="212" t="n">
        <f aca="false" t="array" ref="AE333:AE333">INDEX(_Rge_Data_3rd_CY,$B333,AE$1)</f>
        <v>0</v>
      </c>
      <c r="AF333" s="212" t="n">
        <f aca="false" t="array" ref="AF333:AF333">INDEX(_Rge_Data_3rd_CY,$B333,AF$1)</f>
        <v>0</v>
      </c>
      <c r="AG333" s="212" t="n">
        <f aca="false" t="array" ref="AG333:AG333">INDEX(_Rge_Data_3rd_CY,$B333,AG$1)</f>
        <v>0</v>
      </c>
      <c r="AH333" s="212" t="n">
        <f aca="false" t="array" ref="AH333:AH333">INDEX(_Rge_Data_3rd_CY,$B333,AH$1)</f>
        <v>0</v>
      </c>
      <c r="AI333" s="212" t="n">
        <f aca="false">INDEX(_Rge_Data_3rd_CY,$B333,AI$1)</f>
        <v>0</v>
      </c>
      <c r="AJ333" s="212" t="n">
        <f aca="false" t="array" ref="AJ333:AJ333">INDEX(_Rge_Data_3rd_CY,$B333,AJ$1)</f>
        <v>0</v>
      </c>
      <c r="AK333" s="212" t="n">
        <f aca="false" t="array" ref="AK333:AK333">INDEX(_Rge_Data_3rd_CY,$B333,AK$1)</f>
        <v>0</v>
      </c>
      <c r="AL333" s="212" t="n">
        <f aca="false">AK333+AN333+AO333</f>
        <v>0</v>
      </c>
      <c r="AM333" s="213" t="n">
        <f aca="false">IFERROR(AK333/Z333,0)</f>
        <v>0</v>
      </c>
      <c r="AN333" s="214" t="n">
        <f aca="false">IFERROR(IF(AND($E333="OPEN",$AA333&gt;0),$AA333*_SoP*$AM333,IF(AND($E333="CLOSED",$AA333&gt;0),$AA333*_SoL*$AM333,0)),0)</f>
        <v>0</v>
      </c>
      <c r="AO333" s="214" t="n">
        <f aca="false">IFERROR(IF($AA333&lt;0,$AA333*_SoL,0),0)</f>
        <v>0</v>
      </c>
      <c r="AP333" s="215" t="n">
        <f aca="false">AK333+AN333</f>
        <v>0</v>
      </c>
      <c r="AQ333" s="215" t="n">
        <f aca="false">AC333-AO333</f>
        <v>0</v>
      </c>
      <c r="AR333" s="215" t="n">
        <f aca="false">AP333-AQ333</f>
        <v>0</v>
      </c>
      <c r="AS333" s="215" t="n">
        <f aca="false">IF($AR333&gt;=0,$AR333,0)</f>
        <v>0</v>
      </c>
      <c r="AT333" s="215" t="n">
        <f aca="false">IF($AR333&lt;=0,-$AR333,0)</f>
        <v>-0</v>
      </c>
      <c r="AU333" s="214" t="n">
        <f aca="false">IF((R333-AC333)&lt;0,0,R333-AC333)</f>
        <v>0</v>
      </c>
      <c r="AV333" s="214" t="n">
        <f aca="false">IF(AM333&gt;1,0,R333-AM333*R333)</f>
        <v>0</v>
      </c>
      <c r="AW333" s="216"/>
    </row>
    <row r="334" customFormat="false" ht="24.75" hidden="false" customHeight="true" outlineLevel="0" collapsed="false">
      <c r="A334" s="166"/>
      <c r="B334" s="208" t="n">
        <f aca="false">B333+1</f>
        <v>327</v>
      </c>
      <c r="C334" s="166"/>
      <c r="D334" s="209" t="n">
        <f aca="false">INDEX(_Rge_Projectdata_3rd,$B334,MATCH("Project-ID",_Rge_Headline_Projectdata,0))</f>
        <v>0</v>
      </c>
      <c r="E334" s="210" t="str">
        <f aca="false" t="array" ref="E334:E334">INDEX(_Rge_Data_3rd_CY,$B334,E$1)</f>
        <v>Open</v>
      </c>
      <c r="F334" s="199" t="n">
        <f aca="false">INDEX(_Rge_Data_3rd_CY,$B334,F$1)</f>
        <v>0</v>
      </c>
      <c r="G334" s="199" t="n">
        <f aca="false" t="array" ref="G334:G334">INDEX(_Rge_Data_3rd_CY,$B334,G$1)</f>
        <v>0</v>
      </c>
      <c r="H334" s="199" t="n">
        <f aca="false" t="array" ref="H334:H334">INDEX(_Rge_Data_3rd_CY,$B334,H$1)</f>
        <v>0</v>
      </c>
      <c r="I334" s="199" t="n">
        <f aca="false" t="array" ref="I334:I334">INDEX(_Rge_Data_3rd_CY,$B334,I$1)</f>
        <v>0</v>
      </c>
      <c r="J334" s="199" t="n">
        <f aca="false" t="array" ref="J334:J334">INDEX(_Rge_Data_3rd_CY,$B334,J$1)</f>
        <v>0</v>
      </c>
      <c r="K334" s="199" t="n">
        <f aca="false" t="array" ref="K334:K334">INDEX(_Rge_Data_3rd_CY,$B334,K$1)</f>
        <v>0</v>
      </c>
      <c r="L334" s="199" t="n">
        <f aca="false">INDEX(_Rge_Data_3rd_CY,$B334,L$1)</f>
        <v>0</v>
      </c>
      <c r="M334" s="199" t="n">
        <f aca="false" t="array" ref="M334:M334">INDEX(_Rge_Data_3rd_CY,$B334,M$1)</f>
        <v>0</v>
      </c>
      <c r="N334" s="199" t="n">
        <f aca="false" t="array" ref="N334:N334">INDEX(_Rge_Data_3rd_CY,$B334,N$1)</f>
        <v>0</v>
      </c>
      <c r="O334" s="199" t="n">
        <f aca="false">F334-N334</f>
        <v>0</v>
      </c>
      <c r="P334" s="200" t="n">
        <f aca="false">IFERROR(O334/F334,0)</f>
        <v>0</v>
      </c>
      <c r="Q334" s="211" t="str">
        <f aca="false">IF(AND(F334&lt;&gt;0,R334=0),"N","Y")</f>
        <v>Y</v>
      </c>
      <c r="R334" s="202" t="n">
        <f aca="false">INDEX(_Rge_Data_3rd_CY,$B334,R$1)</f>
        <v>0</v>
      </c>
      <c r="S334" s="202" t="n">
        <f aca="false" t="array" ref="S334:S334">INDEX(_Rge_Data_3rd_CY,$B334,S$1)</f>
        <v>0</v>
      </c>
      <c r="T334" s="202" t="n">
        <f aca="false" t="array" ref="T334:T334">INDEX(_Rge_Data_3rd_CY,$B334,T$1)</f>
        <v>0</v>
      </c>
      <c r="U334" s="202" t="n">
        <f aca="false" t="array" ref="U334:U334">INDEX(_Rge_Data_3rd_CY,$B334,U$1)</f>
        <v>0</v>
      </c>
      <c r="V334" s="202" t="n">
        <f aca="false" t="array" ref="V334:V334">INDEX(_Rge_Data_3rd_CY,$B334,V$1)</f>
        <v>0</v>
      </c>
      <c r="W334" s="202" t="n">
        <f aca="false" t="array" ref="W334:W334">INDEX(_Rge_Data_3rd_CY,$B334,W$1)</f>
        <v>0</v>
      </c>
      <c r="X334" s="202" t="n">
        <f aca="false">INDEX(_Rge_Data_3rd_CY,$B334,X$1)</f>
        <v>0</v>
      </c>
      <c r="Y334" s="202" t="n">
        <f aca="false" t="array" ref="Y334:Y334">INDEX(_Rge_Data_3rd_CY,$B334,Y$1)</f>
        <v>0</v>
      </c>
      <c r="Z334" s="202" t="n">
        <f aca="false" t="array" ref="Z334:Z334">INDEX(_Rge_Data_3rd_CY,$B334,Z$1)</f>
        <v>0</v>
      </c>
      <c r="AA334" s="202" t="n">
        <f aca="false">R334-Z334</f>
        <v>0</v>
      </c>
      <c r="AB334" s="203" t="n">
        <f aca="false">IFERROR(AA334/R334,)</f>
        <v>0</v>
      </c>
      <c r="AC334" s="212" t="n">
        <f aca="false">INDEX(_Rge_Data_3rd_CY,$B334,AC$1)</f>
        <v>0</v>
      </c>
      <c r="AD334" s="212" t="n">
        <f aca="false" t="array" ref="AD334:AD334">INDEX(_Rge_Data_3rd_CY,$B334,AD$1)</f>
        <v>0</v>
      </c>
      <c r="AE334" s="212" t="n">
        <f aca="false" t="array" ref="AE334:AE334">INDEX(_Rge_Data_3rd_CY,$B334,AE$1)</f>
        <v>0</v>
      </c>
      <c r="AF334" s="212" t="n">
        <f aca="false" t="array" ref="AF334:AF334">INDEX(_Rge_Data_3rd_CY,$B334,AF$1)</f>
        <v>0</v>
      </c>
      <c r="AG334" s="212" t="n">
        <f aca="false" t="array" ref="AG334:AG334">INDEX(_Rge_Data_3rd_CY,$B334,AG$1)</f>
        <v>0</v>
      </c>
      <c r="AH334" s="212" t="n">
        <f aca="false" t="array" ref="AH334:AH334">INDEX(_Rge_Data_3rd_CY,$B334,AH$1)</f>
        <v>0</v>
      </c>
      <c r="AI334" s="212" t="n">
        <f aca="false">INDEX(_Rge_Data_3rd_CY,$B334,AI$1)</f>
        <v>0</v>
      </c>
      <c r="AJ334" s="212" t="n">
        <f aca="false" t="array" ref="AJ334:AJ334">INDEX(_Rge_Data_3rd_CY,$B334,AJ$1)</f>
        <v>0</v>
      </c>
      <c r="AK334" s="212" t="n">
        <f aca="false" t="array" ref="AK334:AK334">INDEX(_Rge_Data_3rd_CY,$B334,AK$1)</f>
        <v>0</v>
      </c>
      <c r="AL334" s="212" t="n">
        <f aca="false">AK334+AN334+AO334</f>
        <v>0</v>
      </c>
      <c r="AM334" s="213" t="n">
        <f aca="false">IFERROR(AK334/Z334,0)</f>
        <v>0</v>
      </c>
      <c r="AN334" s="214" t="n">
        <f aca="false">IFERROR(IF(AND($E334="OPEN",$AA334&gt;0),$AA334*_SoP*$AM334,IF(AND($E334="CLOSED",$AA334&gt;0),$AA334*_SoL*$AM334,0)),0)</f>
        <v>0</v>
      </c>
      <c r="AO334" s="214" t="n">
        <f aca="false">IFERROR(IF($AA334&lt;0,$AA334*_SoL,0),0)</f>
        <v>0</v>
      </c>
      <c r="AP334" s="215" t="n">
        <f aca="false">AK334+AN334</f>
        <v>0</v>
      </c>
      <c r="AQ334" s="215" t="n">
        <f aca="false">AC334-AO334</f>
        <v>0</v>
      </c>
      <c r="AR334" s="215" t="n">
        <f aca="false">AP334-AQ334</f>
        <v>0</v>
      </c>
      <c r="AS334" s="215" t="n">
        <f aca="false">IF($AR334&gt;=0,$AR334,0)</f>
        <v>0</v>
      </c>
      <c r="AT334" s="215" t="n">
        <f aca="false">IF($AR334&lt;=0,-$AR334,0)</f>
        <v>-0</v>
      </c>
      <c r="AU334" s="214" t="n">
        <f aca="false">IF((R334-AC334)&lt;0,0,R334-AC334)</f>
        <v>0</v>
      </c>
      <c r="AV334" s="214" t="n">
        <f aca="false">IF(AM334&gt;1,0,R334-AM334*R334)</f>
        <v>0</v>
      </c>
      <c r="AW334" s="216"/>
    </row>
    <row r="335" customFormat="false" ht="24.75" hidden="false" customHeight="true" outlineLevel="0" collapsed="false">
      <c r="A335" s="166"/>
      <c r="B335" s="208" t="n">
        <f aca="false">B334+1</f>
        <v>328</v>
      </c>
      <c r="C335" s="166"/>
      <c r="D335" s="209" t="n">
        <f aca="false">INDEX(_Rge_Projectdata_3rd,$B335,MATCH("Project-ID",_Rge_Headline_Projectdata,0))</f>
        <v>0</v>
      </c>
      <c r="E335" s="210" t="str">
        <f aca="false" t="array" ref="E335:E335">INDEX(_Rge_Data_3rd_CY,$B335,E$1)</f>
        <v>Open</v>
      </c>
      <c r="F335" s="199" t="n">
        <f aca="false">INDEX(_Rge_Data_3rd_CY,$B335,F$1)</f>
        <v>0</v>
      </c>
      <c r="G335" s="199" t="n">
        <f aca="false" t="array" ref="G335:G335">INDEX(_Rge_Data_3rd_CY,$B335,G$1)</f>
        <v>0</v>
      </c>
      <c r="H335" s="199" t="n">
        <f aca="false" t="array" ref="H335:H335">INDEX(_Rge_Data_3rd_CY,$B335,H$1)</f>
        <v>0</v>
      </c>
      <c r="I335" s="199" t="n">
        <f aca="false" t="array" ref="I335:I335">INDEX(_Rge_Data_3rd_CY,$B335,I$1)</f>
        <v>0</v>
      </c>
      <c r="J335" s="199" t="n">
        <f aca="false" t="array" ref="J335:J335">INDEX(_Rge_Data_3rd_CY,$B335,J$1)</f>
        <v>0</v>
      </c>
      <c r="K335" s="199" t="n">
        <f aca="false" t="array" ref="K335:K335">INDEX(_Rge_Data_3rd_CY,$B335,K$1)</f>
        <v>0</v>
      </c>
      <c r="L335" s="199" t="n">
        <f aca="false">INDEX(_Rge_Data_3rd_CY,$B335,L$1)</f>
        <v>0</v>
      </c>
      <c r="M335" s="199" t="n">
        <f aca="false" t="array" ref="M335:M335">INDEX(_Rge_Data_3rd_CY,$B335,M$1)</f>
        <v>0</v>
      </c>
      <c r="N335" s="199" t="n">
        <f aca="false" t="array" ref="N335:N335">INDEX(_Rge_Data_3rd_CY,$B335,N$1)</f>
        <v>0</v>
      </c>
      <c r="O335" s="199" t="n">
        <f aca="false">F335-N335</f>
        <v>0</v>
      </c>
      <c r="P335" s="200" t="n">
        <f aca="false">IFERROR(O335/F335,0)</f>
        <v>0</v>
      </c>
      <c r="Q335" s="211" t="str">
        <f aca="false">IF(AND(F335&lt;&gt;0,R335=0),"N","Y")</f>
        <v>Y</v>
      </c>
      <c r="R335" s="202" t="n">
        <f aca="false">INDEX(_Rge_Data_3rd_CY,$B335,R$1)</f>
        <v>0</v>
      </c>
      <c r="S335" s="202" t="n">
        <f aca="false" t="array" ref="S335:S335">INDEX(_Rge_Data_3rd_CY,$B335,S$1)</f>
        <v>0</v>
      </c>
      <c r="T335" s="202" t="n">
        <f aca="false" t="array" ref="T335:T335">INDEX(_Rge_Data_3rd_CY,$B335,T$1)</f>
        <v>0</v>
      </c>
      <c r="U335" s="202" t="n">
        <f aca="false" t="array" ref="U335:U335">INDEX(_Rge_Data_3rd_CY,$B335,U$1)</f>
        <v>0</v>
      </c>
      <c r="V335" s="202" t="n">
        <f aca="false" t="array" ref="V335:V335">INDEX(_Rge_Data_3rd_CY,$B335,V$1)</f>
        <v>0</v>
      </c>
      <c r="W335" s="202" t="n">
        <f aca="false" t="array" ref="W335:W335">INDEX(_Rge_Data_3rd_CY,$B335,W$1)</f>
        <v>0</v>
      </c>
      <c r="X335" s="202" t="n">
        <f aca="false">INDEX(_Rge_Data_3rd_CY,$B335,X$1)</f>
        <v>0</v>
      </c>
      <c r="Y335" s="202" t="n">
        <f aca="false" t="array" ref="Y335:Y335">INDEX(_Rge_Data_3rd_CY,$B335,Y$1)</f>
        <v>0</v>
      </c>
      <c r="Z335" s="202" t="n">
        <f aca="false" t="array" ref="Z335:Z335">INDEX(_Rge_Data_3rd_CY,$B335,Z$1)</f>
        <v>0</v>
      </c>
      <c r="AA335" s="202" t="n">
        <f aca="false">R335-Z335</f>
        <v>0</v>
      </c>
      <c r="AB335" s="203" t="n">
        <f aca="false">IFERROR(AA335/R335,)</f>
        <v>0</v>
      </c>
      <c r="AC335" s="212" t="n">
        <f aca="false">INDEX(_Rge_Data_3rd_CY,$B335,AC$1)</f>
        <v>0</v>
      </c>
      <c r="AD335" s="212" t="n">
        <f aca="false" t="array" ref="AD335:AD335">INDEX(_Rge_Data_3rd_CY,$B335,AD$1)</f>
        <v>0</v>
      </c>
      <c r="AE335" s="212" t="n">
        <f aca="false" t="array" ref="AE335:AE335">INDEX(_Rge_Data_3rd_CY,$B335,AE$1)</f>
        <v>0</v>
      </c>
      <c r="AF335" s="212" t="n">
        <f aca="false" t="array" ref="AF335:AF335">INDEX(_Rge_Data_3rd_CY,$B335,AF$1)</f>
        <v>0</v>
      </c>
      <c r="AG335" s="212" t="n">
        <f aca="false" t="array" ref="AG335:AG335">INDEX(_Rge_Data_3rd_CY,$B335,AG$1)</f>
        <v>0</v>
      </c>
      <c r="AH335" s="212" t="n">
        <f aca="false" t="array" ref="AH335:AH335">INDEX(_Rge_Data_3rd_CY,$B335,AH$1)</f>
        <v>0</v>
      </c>
      <c r="AI335" s="212" t="n">
        <f aca="false">INDEX(_Rge_Data_3rd_CY,$B335,AI$1)</f>
        <v>0</v>
      </c>
      <c r="AJ335" s="212" t="n">
        <f aca="false" t="array" ref="AJ335:AJ335">INDEX(_Rge_Data_3rd_CY,$B335,AJ$1)</f>
        <v>0</v>
      </c>
      <c r="AK335" s="212" t="n">
        <f aca="false" t="array" ref="AK335:AK335">INDEX(_Rge_Data_3rd_CY,$B335,AK$1)</f>
        <v>0</v>
      </c>
      <c r="AL335" s="212" t="n">
        <f aca="false">AK335+AN335+AO335</f>
        <v>0</v>
      </c>
      <c r="AM335" s="213" t="n">
        <f aca="false">IFERROR(AK335/Z335,0)</f>
        <v>0</v>
      </c>
      <c r="AN335" s="214" t="n">
        <f aca="false">IFERROR(IF(AND($E335="OPEN",$AA335&gt;0),$AA335*_SoP*$AM335,IF(AND($E335="CLOSED",$AA335&gt;0),$AA335*_SoL*$AM335,0)),0)</f>
        <v>0</v>
      </c>
      <c r="AO335" s="214" t="n">
        <f aca="false">IFERROR(IF($AA335&lt;0,$AA335*_SoL,0),0)</f>
        <v>0</v>
      </c>
      <c r="AP335" s="215" t="n">
        <f aca="false">AK335+AN335</f>
        <v>0</v>
      </c>
      <c r="AQ335" s="215" t="n">
        <f aca="false">AC335-AO335</f>
        <v>0</v>
      </c>
      <c r="AR335" s="215" t="n">
        <f aca="false">AP335-AQ335</f>
        <v>0</v>
      </c>
      <c r="AS335" s="215" t="n">
        <f aca="false">IF($AR335&gt;=0,$AR335,0)</f>
        <v>0</v>
      </c>
      <c r="AT335" s="215" t="n">
        <f aca="false">IF($AR335&lt;=0,-$AR335,0)</f>
        <v>-0</v>
      </c>
      <c r="AU335" s="214" t="n">
        <f aca="false">IF((R335-AC335)&lt;0,0,R335-AC335)</f>
        <v>0</v>
      </c>
      <c r="AV335" s="214" t="n">
        <f aca="false">IF(AM335&gt;1,0,R335-AM335*R335)</f>
        <v>0</v>
      </c>
      <c r="AW335" s="216"/>
    </row>
    <row r="336" customFormat="false" ht="24.75" hidden="false" customHeight="true" outlineLevel="0" collapsed="false">
      <c r="A336" s="166"/>
      <c r="B336" s="208" t="n">
        <f aca="false">B335+1</f>
        <v>329</v>
      </c>
      <c r="C336" s="166"/>
      <c r="D336" s="209" t="n">
        <f aca="false">INDEX(_Rge_Projectdata_3rd,$B336,MATCH("Project-ID",_Rge_Headline_Projectdata,0))</f>
        <v>0</v>
      </c>
      <c r="E336" s="210" t="str">
        <f aca="false" t="array" ref="E336:E336">INDEX(_Rge_Data_3rd_CY,$B336,E$1)</f>
        <v>Open</v>
      </c>
      <c r="F336" s="199" t="n">
        <f aca="false">INDEX(_Rge_Data_3rd_CY,$B336,F$1)</f>
        <v>0</v>
      </c>
      <c r="G336" s="199" t="n">
        <f aca="false" t="array" ref="G336:G336">INDEX(_Rge_Data_3rd_CY,$B336,G$1)</f>
        <v>0</v>
      </c>
      <c r="H336" s="199" t="n">
        <f aca="false" t="array" ref="H336:H336">INDEX(_Rge_Data_3rd_CY,$B336,H$1)</f>
        <v>0</v>
      </c>
      <c r="I336" s="199" t="n">
        <f aca="false" t="array" ref="I336:I336">INDEX(_Rge_Data_3rd_CY,$B336,I$1)</f>
        <v>0</v>
      </c>
      <c r="J336" s="199" t="n">
        <f aca="false" t="array" ref="J336:J336">INDEX(_Rge_Data_3rd_CY,$B336,J$1)</f>
        <v>0</v>
      </c>
      <c r="K336" s="199" t="n">
        <f aca="false" t="array" ref="K336:K336">INDEX(_Rge_Data_3rd_CY,$B336,K$1)</f>
        <v>0</v>
      </c>
      <c r="L336" s="199" t="n">
        <f aca="false">INDEX(_Rge_Data_3rd_CY,$B336,L$1)</f>
        <v>0</v>
      </c>
      <c r="M336" s="199" t="n">
        <f aca="false" t="array" ref="M336:M336">INDEX(_Rge_Data_3rd_CY,$B336,M$1)</f>
        <v>0</v>
      </c>
      <c r="N336" s="199" t="n">
        <f aca="false" t="array" ref="N336:N336">INDEX(_Rge_Data_3rd_CY,$B336,N$1)</f>
        <v>0</v>
      </c>
      <c r="O336" s="199" t="n">
        <f aca="false">F336-N336</f>
        <v>0</v>
      </c>
      <c r="P336" s="200" t="n">
        <f aca="false">IFERROR(O336/F336,0)</f>
        <v>0</v>
      </c>
      <c r="Q336" s="211" t="str">
        <f aca="false">IF(AND(F336&lt;&gt;0,R336=0),"N","Y")</f>
        <v>Y</v>
      </c>
      <c r="R336" s="202" t="n">
        <f aca="false">INDEX(_Rge_Data_3rd_CY,$B336,R$1)</f>
        <v>0</v>
      </c>
      <c r="S336" s="202" t="n">
        <f aca="false" t="array" ref="S336:S336">INDEX(_Rge_Data_3rd_CY,$B336,S$1)</f>
        <v>0</v>
      </c>
      <c r="T336" s="202" t="n">
        <f aca="false" t="array" ref="T336:T336">INDEX(_Rge_Data_3rd_CY,$B336,T$1)</f>
        <v>0</v>
      </c>
      <c r="U336" s="202" t="n">
        <f aca="false" t="array" ref="U336:U336">INDEX(_Rge_Data_3rd_CY,$B336,U$1)</f>
        <v>0</v>
      </c>
      <c r="V336" s="202" t="n">
        <f aca="false" t="array" ref="V336:V336">INDEX(_Rge_Data_3rd_CY,$B336,V$1)</f>
        <v>0</v>
      </c>
      <c r="W336" s="202" t="n">
        <f aca="false" t="array" ref="W336:W336">INDEX(_Rge_Data_3rd_CY,$B336,W$1)</f>
        <v>0</v>
      </c>
      <c r="X336" s="202" t="n">
        <f aca="false">INDEX(_Rge_Data_3rd_CY,$B336,X$1)</f>
        <v>0</v>
      </c>
      <c r="Y336" s="202" t="n">
        <f aca="false" t="array" ref="Y336:Y336">INDEX(_Rge_Data_3rd_CY,$B336,Y$1)</f>
        <v>0</v>
      </c>
      <c r="Z336" s="202" t="n">
        <f aca="false" t="array" ref="Z336:Z336">INDEX(_Rge_Data_3rd_CY,$B336,Z$1)</f>
        <v>0</v>
      </c>
      <c r="AA336" s="202" t="n">
        <f aca="false">R336-Z336</f>
        <v>0</v>
      </c>
      <c r="AB336" s="203" t="n">
        <f aca="false">IFERROR(AA336/R336,)</f>
        <v>0</v>
      </c>
      <c r="AC336" s="212" t="n">
        <f aca="false">INDEX(_Rge_Data_3rd_CY,$B336,AC$1)</f>
        <v>0</v>
      </c>
      <c r="AD336" s="212" t="n">
        <f aca="false" t="array" ref="AD336:AD336">INDEX(_Rge_Data_3rd_CY,$B336,AD$1)</f>
        <v>0</v>
      </c>
      <c r="AE336" s="212" t="n">
        <f aca="false" t="array" ref="AE336:AE336">INDEX(_Rge_Data_3rd_CY,$B336,AE$1)</f>
        <v>0</v>
      </c>
      <c r="AF336" s="212" t="n">
        <f aca="false" t="array" ref="AF336:AF336">INDEX(_Rge_Data_3rd_CY,$B336,AF$1)</f>
        <v>0</v>
      </c>
      <c r="AG336" s="212" t="n">
        <f aca="false" t="array" ref="AG336:AG336">INDEX(_Rge_Data_3rd_CY,$B336,AG$1)</f>
        <v>0</v>
      </c>
      <c r="AH336" s="212" t="n">
        <f aca="false" t="array" ref="AH336:AH336">INDEX(_Rge_Data_3rd_CY,$B336,AH$1)</f>
        <v>0</v>
      </c>
      <c r="AI336" s="212" t="n">
        <f aca="false">INDEX(_Rge_Data_3rd_CY,$B336,AI$1)</f>
        <v>0</v>
      </c>
      <c r="AJ336" s="212" t="n">
        <f aca="false" t="array" ref="AJ336:AJ336">INDEX(_Rge_Data_3rd_CY,$B336,AJ$1)</f>
        <v>0</v>
      </c>
      <c r="AK336" s="212" t="n">
        <f aca="false" t="array" ref="AK336:AK336">INDEX(_Rge_Data_3rd_CY,$B336,AK$1)</f>
        <v>0</v>
      </c>
      <c r="AL336" s="212" t="n">
        <f aca="false">AK336+AN336+AO336</f>
        <v>0</v>
      </c>
      <c r="AM336" s="213" t="n">
        <f aca="false">IFERROR(AK336/Z336,0)</f>
        <v>0</v>
      </c>
      <c r="AN336" s="214" t="n">
        <f aca="false">IFERROR(IF(AND($E336="OPEN",$AA336&gt;0),$AA336*_SoP*$AM336,IF(AND($E336="CLOSED",$AA336&gt;0),$AA336*_SoL*$AM336,0)),0)</f>
        <v>0</v>
      </c>
      <c r="AO336" s="214" t="n">
        <f aca="false">IFERROR(IF($AA336&lt;0,$AA336*_SoL,0),0)</f>
        <v>0</v>
      </c>
      <c r="AP336" s="215" t="n">
        <f aca="false">AK336+AN336</f>
        <v>0</v>
      </c>
      <c r="AQ336" s="215" t="n">
        <f aca="false">AC336-AO336</f>
        <v>0</v>
      </c>
      <c r="AR336" s="215" t="n">
        <f aca="false">AP336-AQ336</f>
        <v>0</v>
      </c>
      <c r="AS336" s="215" t="n">
        <f aca="false">IF($AR336&gt;=0,$AR336,0)</f>
        <v>0</v>
      </c>
      <c r="AT336" s="215" t="n">
        <f aca="false">IF($AR336&lt;=0,-$AR336,0)</f>
        <v>-0</v>
      </c>
      <c r="AU336" s="214" t="n">
        <f aca="false">IF((R336-AC336)&lt;0,0,R336-AC336)</f>
        <v>0</v>
      </c>
      <c r="AV336" s="214" t="n">
        <f aca="false">IF(AM336&gt;1,0,R336-AM336*R336)</f>
        <v>0</v>
      </c>
      <c r="AW336" s="216"/>
    </row>
    <row r="337" customFormat="false" ht="24.75" hidden="false" customHeight="true" outlineLevel="0" collapsed="false">
      <c r="A337" s="166"/>
      <c r="B337" s="208" t="n">
        <f aca="false">B336+1</f>
        <v>330</v>
      </c>
      <c r="C337" s="166"/>
      <c r="D337" s="209" t="n">
        <f aca="false">INDEX(_Rge_Projectdata_3rd,$B337,MATCH("Project-ID",_Rge_Headline_Projectdata,0))</f>
        <v>0</v>
      </c>
      <c r="E337" s="210" t="str">
        <f aca="false" t="array" ref="E337:E337">INDEX(_Rge_Data_3rd_CY,$B337,E$1)</f>
        <v>Open</v>
      </c>
      <c r="F337" s="199" t="n">
        <f aca="false">INDEX(_Rge_Data_3rd_CY,$B337,F$1)</f>
        <v>0</v>
      </c>
      <c r="G337" s="199" t="n">
        <f aca="false" t="array" ref="G337:G337">INDEX(_Rge_Data_3rd_CY,$B337,G$1)</f>
        <v>0</v>
      </c>
      <c r="H337" s="199" t="n">
        <f aca="false" t="array" ref="H337:H337">INDEX(_Rge_Data_3rd_CY,$B337,H$1)</f>
        <v>0</v>
      </c>
      <c r="I337" s="199" t="n">
        <f aca="false" t="array" ref="I337:I337">INDEX(_Rge_Data_3rd_CY,$B337,I$1)</f>
        <v>0</v>
      </c>
      <c r="J337" s="199" t="n">
        <f aca="false" t="array" ref="J337:J337">INDEX(_Rge_Data_3rd_CY,$B337,J$1)</f>
        <v>0</v>
      </c>
      <c r="K337" s="199" t="n">
        <f aca="false" t="array" ref="K337:K337">INDEX(_Rge_Data_3rd_CY,$B337,K$1)</f>
        <v>0</v>
      </c>
      <c r="L337" s="199" t="n">
        <f aca="false">INDEX(_Rge_Data_3rd_CY,$B337,L$1)</f>
        <v>0</v>
      </c>
      <c r="M337" s="199" t="n">
        <f aca="false" t="array" ref="M337:M337">INDEX(_Rge_Data_3rd_CY,$B337,M$1)</f>
        <v>0</v>
      </c>
      <c r="N337" s="199" t="n">
        <f aca="false" t="array" ref="N337:N337">INDEX(_Rge_Data_3rd_CY,$B337,N$1)</f>
        <v>0</v>
      </c>
      <c r="O337" s="199" t="n">
        <f aca="false">F337-N337</f>
        <v>0</v>
      </c>
      <c r="P337" s="200" t="n">
        <f aca="false">IFERROR(O337/F337,0)</f>
        <v>0</v>
      </c>
      <c r="Q337" s="211" t="str">
        <f aca="false">IF(AND(F337&lt;&gt;0,R337=0),"N","Y")</f>
        <v>Y</v>
      </c>
      <c r="R337" s="202" t="n">
        <f aca="false">INDEX(_Rge_Data_3rd_CY,$B337,R$1)</f>
        <v>0</v>
      </c>
      <c r="S337" s="202" t="n">
        <f aca="false" t="array" ref="S337:S337">INDEX(_Rge_Data_3rd_CY,$B337,S$1)</f>
        <v>0</v>
      </c>
      <c r="T337" s="202" t="n">
        <f aca="false" t="array" ref="T337:T337">INDEX(_Rge_Data_3rd_CY,$B337,T$1)</f>
        <v>0</v>
      </c>
      <c r="U337" s="202" t="n">
        <f aca="false" t="array" ref="U337:U337">INDEX(_Rge_Data_3rd_CY,$B337,U$1)</f>
        <v>0</v>
      </c>
      <c r="V337" s="202" t="n">
        <f aca="false" t="array" ref="V337:V337">INDEX(_Rge_Data_3rd_CY,$B337,V$1)</f>
        <v>0</v>
      </c>
      <c r="W337" s="202" t="n">
        <f aca="false" t="array" ref="W337:W337">INDEX(_Rge_Data_3rd_CY,$B337,W$1)</f>
        <v>0</v>
      </c>
      <c r="X337" s="202" t="n">
        <f aca="false">INDEX(_Rge_Data_3rd_CY,$B337,X$1)</f>
        <v>0</v>
      </c>
      <c r="Y337" s="202" t="n">
        <f aca="false" t="array" ref="Y337:Y337">INDEX(_Rge_Data_3rd_CY,$B337,Y$1)</f>
        <v>0</v>
      </c>
      <c r="Z337" s="202" t="n">
        <f aca="false" t="array" ref="Z337:Z337">INDEX(_Rge_Data_3rd_CY,$B337,Z$1)</f>
        <v>0</v>
      </c>
      <c r="AA337" s="202" t="n">
        <f aca="false">R337-Z337</f>
        <v>0</v>
      </c>
      <c r="AB337" s="203" t="n">
        <f aca="false">IFERROR(AA337/R337,)</f>
        <v>0</v>
      </c>
      <c r="AC337" s="212" t="n">
        <f aca="false">INDEX(_Rge_Data_3rd_CY,$B337,AC$1)</f>
        <v>0</v>
      </c>
      <c r="AD337" s="212" t="n">
        <f aca="false" t="array" ref="AD337:AD337">INDEX(_Rge_Data_3rd_CY,$B337,AD$1)</f>
        <v>0</v>
      </c>
      <c r="AE337" s="212" t="n">
        <f aca="false" t="array" ref="AE337:AE337">INDEX(_Rge_Data_3rd_CY,$B337,AE$1)</f>
        <v>0</v>
      </c>
      <c r="AF337" s="212" t="n">
        <f aca="false" t="array" ref="AF337:AF337">INDEX(_Rge_Data_3rd_CY,$B337,AF$1)</f>
        <v>0</v>
      </c>
      <c r="AG337" s="212" t="n">
        <f aca="false" t="array" ref="AG337:AG337">INDEX(_Rge_Data_3rd_CY,$B337,AG$1)</f>
        <v>0</v>
      </c>
      <c r="AH337" s="212" t="n">
        <f aca="false" t="array" ref="AH337:AH337">INDEX(_Rge_Data_3rd_CY,$B337,AH$1)</f>
        <v>0</v>
      </c>
      <c r="AI337" s="212" t="n">
        <f aca="false">INDEX(_Rge_Data_3rd_CY,$B337,AI$1)</f>
        <v>0</v>
      </c>
      <c r="AJ337" s="212" t="n">
        <f aca="false" t="array" ref="AJ337:AJ337">INDEX(_Rge_Data_3rd_CY,$B337,AJ$1)</f>
        <v>0</v>
      </c>
      <c r="AK337" s="212" t="n">
        <f aca="false" t="array" ref="AK337:AK337">INDEX(_Rge_Data_3rd_CY,$B337,AK$1)</f>
        <v>0</v>
      </c>
      <c r="AL337" s="212" t="n">
        <f aca="false">AK337+AN337+AO337</f>
        <v>0</v>
      </c>
      <c r="AM337" s="213" t="n">
        <f aca="false">IFERROR(AK337/Z337,0)</f>
        <v>0</v>
      </c>
      <c r="AN337" s="214" t="n">
        <f aca="false">IFERROR(IF(AND($E337="OPEN",$AA337&gt;0),$AA337*_SoP*$AM337,IF(AND($E337="CLOSED",$AA337&gt;0),$AA337*_SoL*$AM337,0)),0)</f>
        <v>0</v>
      </c>
      <c r="AO337" s="214" t="n">
        <f aca="false">IFERROR(IF($AA337&lt;0,$AA337*_SoL,0),0)</f>
        <v>0</v>
      </c>
      <c r="AP337" s="215" t="n">
        <f aca="false">AK337+AN337</f>
        <v>0</v>
      </c>
      <c r="AQ337" s="215" t="n">
        <f aca="false">AC337-AO337</f>
        <v>0</v>
      </c>
      <c r="AR337" s="215" t="n">
        <f aca="false">AP337-AQ337</f>
        <v>0</v>
      </c>
      <c r="AS337" s="215" t="n">
        <f aca="false">IF($AR337&gt;=0,$AR337,0)</f>
        <v>0</v>
      </c>
      <c r="AT337" s="215" t="n">
        <f aca="false">IF($AR337&lt;=0,-$AR337,0)</f>
        <v>-0</v>
      </c>
      <c r="AU337" s="214" t="n">
        <f aca="false">IF((R337-AC337)&lt;0,0,R337-AC337)</f>
        <v>0</v>
      </c>
      <c r="AV337" s="214" t="n">
        <f aca="false">IF(AM337&gt;1,0,R337-AM337*R337)</f>
        <v>0</v>
      </c>
      <c r="AW337" s="216"/>
    </row>
    <row r="338" customFormat="false" ht="24.75" hidden="false" customHeight="true" outlineLevel="0" collapsed="false">
      <c r="A338" s="166"/>
      <c r="B338" s="208" t="n">
        <f aca="false">B337+1</f>
        <v>331</v>
      </c>
      <c r="C338" s="166"/>
      <c r="D338" s="209" t="n">
        <f aca="false">INDEX(_Rge_Projectdata_3rd,$B338,MATCH("Project-ID",_Rge_Headline_Projectdata,0))</f>
        <v>0</v>
      </c>
      <c r="E338" s="210" t="str">
        <f aca="false" t="array" ref="E338:E338">INDEX(_Rge_Data_3rd_CY,$B338,E$1)</f>
        <v>Open</v>
      </c>
      <c r="F338" s="199" t="n">
        <f aca="false">INDEX(_Rge_Data_3rd_CY,$B338,F$1)</f>
        <v>0</v>
      </c>
      <c r="G338" s="199" t="n">
        <f aca="false" t="array" ref="G338:G338">INDEX(_Rge_Data_3rd_CY,$B338,G$1)</f>
        <v>0</v>
      </c>
      <c r="H338" s="199" t="n">
        <f aca="false" t="array" ref="H338:H338">INDEX(_Rge_Data_3rd_CY,$B338,H$1)</f>
        <v>0</v>
      </c>
      <c r="I338" s="199" t="n">
        <f aca="false" t="array" ref="I338:I338">INDEX(_Rge_Data_3rd_CY,$B338,I$1)</f>
        <v>0</v>
      </c>
      <c r="J338" s="199" t="n">
        <f aca="false" t="array" ref="J338:J338">INDEX(_Rge_Data_3rd_CY,$B338,J$1)</f>
        <v>0</v>
      </c>
      <c r="K338" s="199" t="n">
        <f aca="false" t="array" ref="K338:K338">INDEX(_Rge_Data_3rd_CY,$B338,K$1)</f>
        <v>0</v>
      </c>
      <c r="L338" s="199" t="n">
        <f aca="false">INDEX(_Rge_Data_3rd_CY,$B338,L$1)</f>
        <v>0</v>
      </c>
      <c r="M338" s="199" t="n">
        <f aca="false" t="array" ref="M338:M338">INDEX(_Rge_Data_3rd_CY,$B338,M$1)</f>
        <v>0</v>
      </c>
      <c r="N338" s="199" t="n">
        <f aca="false" t="array" ref="N338:N338">INDEX(_Rge_Data_3rd_CY,$B338,N$1)</f>
        <v>0</v>
      </c>
      <c r="O338" s="199" t="n">
        <f aca="false">F338-N338</f>
        <v>0</v>
      </c>
      <c r="P338" s="200" t="n">
        <f aca="false">IFERROR(O338/F338,0)</f>
        <v>0</v>
      </c>
      <c r="Q338" s="211" t="str">
        <f aca="false">IF(AND(F338&lt;&gt;0,R338=0),"N","Y")</f>
        <v>Y</v>
      </c>
      <c r="R338" s="202" t="n">
        <f aca="false">INDEX(_Rge_Data_3rd_CY,$B338,R$1)</f>
        <v>0</v>
      </c>
      <c r="S338" s="202" t="n">
        <f aca="false" t="array" ref="S338:S338">INDEX(_Rge_Data_3rd_CY,$B338,S$1)</f>
        <v>0</v>
      </c>
      <c r="T338" s="202" t="n">
        <f aca="false" t="array" ref="T338:T338">INDEX(_Rge_Data_3rd_CY,$B338,T$1)</f>
        <v>0</v>
      </c>
      <c r="U338" s="202" t="n">
        <f aca="false" t="array" ref="U338:U338">INDEX(_Rge_Data_3rd_CY,$B338,U$1)</f>
        <v>0</v>
      </c>
      <c r="V338" s="202" t="n">
        <f aca="false" t="array" ref="V338:V338">INDEX(_Rge_Data_3rd_CY,$B338,V$1)</f>
        <v>0</v>
      </c>
      <c r="W338" s="202" t="n">
        <f aca="false" t="array" ref="W338:W338">INDEX(_Rge_Data_3rd_CY,$B338,W$1)</f>
        <v>0</v>
      </c>
      <c r="X338" s="202" t="n">
        <f aca="false">INDEX(_Rge_Data_3rd_CY,$B338,X$1)</f>
        <v>0</v>
      </c>
      <c r="Y338" s="202" t="n">
        <f aca="false" t="array" ref="Y338:Y338">INDEX(_Rge_Data_3rd_CY,$B338,Y$1)</f>
        <v>0</v>
      </c>
      <c r="Z338" s="202" t="n">
        <f aca="false" t="array" ref="Z338:Z338">INDEX(_Rge_Data_3rd_CY,$B338,Z$1)</f>
        <v>0</v>
      </c>
      <c r="AA338" s="202" t="n">
        <f aca="false">R338-Z338</f>
        <v>0</v>
      </c>
      <c r="AB338" s="203" t="n">
        <f aca="false">IFERROR(AA338/R338,)</f>
        <v>0</v>
      </c>
      <c r="AC338" s="212" t="n">
        <f aca="false">INDEX(_Rge_Data_3rd_CY,$B338,AC$1)</f>
        <v>0</v>
      </c>
      <c r="AD338" s="212" t="n">
        <f aca="false" t="array" ref="AD338:AD338">INDEX(_Rge_Data_3rd_CY,$B338,AD$1)</f>
        <v>0</v>
      </c>
      <c r="AE338" s="212" t="n">
        <f aca="false" t="array" ref="AE338:AE338">INDEX(_Rge_Data_3rd_CY,$B338,AE$1)</f>
        <v>0</v>
      </c>
      <c r="AF338" s="212" t="n">
        <f aca="false" t="array" ref="AF338:AF338">INDEX(_Rge_Data_3rd_CY,$B338,AF$1)</f>
        <v>0</v>
      </c>
      <c r="AG338" s="212" t="n">
        <f aca="false" t="array" ref="AG338:AG338">INDEX(_Rge_Data_3rd_CY,$B338,AG$1)</f>
        <v>0</v>
      </c>
      <c r="AH338" s="212" t="n">
        <f aca="false" t="array" ref="AH338:AH338">INDEX(_Rge_Data_3rd_CY,$B338,AH$1)</f>
        <v>0</v>
      </c>
      <c r="AI338" s="212" t="n">
        <f aca="false">INDEX(_Rge_Data_3rd_CY,$B338,AI$1)</f>
        <v>0</v>
      </c>
      <c r="AJ338" s="212" t="n">
        <f aca="false" t="array" ref="AJ338:AJ338">INDEX(_Rge_Data_3rd_CY,$B338,AJ$1)</f>
        <v>0</v>
      </c>
      <c r="AK338" s="212" t="n">
        <f aca="false" t="array" ref="AK338:AK338">INDEX(_Rge_Data_3rd_CY,$B338,AK$1)</f>
        <v>0</v>
      </c>
      <c r="AL338" s="212" t="n">
        <f aca="false">AK338+AN338+AO338</f>
        <v>0</v>
      </c>
      <c r="AM338" s="213" t="n">
        <f aca="false">IFERROR(AK338/Z338,0)</f>
        <v>0</v>
      </c>
      <c r="AN338" s="214" t="n">
        <f aca="false">IFERROR(IF(AND($E338="OPEN",$AA338&gt;0),$AA338*_SoP*$AM338,IF(AND($E338="CLOSED",$AA338&gt;0),$AA338*_SoL*$AM338,0)),0)</f>
        <v>0</v>
      </c>
      <c r="AO338" s="214" t="n">
        <f aca="false">IFERROR(IF($AA338&lt;0,$AA338*_SoL,0),0)</f>
        <v>0</v>
      </c>
      <c r="AP338" s="215" t="n">
        <f aca="false">AK338+AN338</f>
        <v>0</v>
      </c>
      <c r="AQ338" s="215" t="n">
        <f aca="false">AC338-AO338</f>
        <v>0</v>
      </c>
      <c r="AR338" s="215" t="n">
        <f aca="false">AP338-AQ338</f>
        <v>0</v>
      </c>
      <c r="AS338" s="215" t="n">
        <f aca="false">IF($AR338&gt;=0,$AR338,0)</f>
        <v>0</v>
      </c>
      <c r="AT338" s="215" t="n">
        <f aca="false">IF($AR338&lt;=0,-$AR338,0)</f>
        <v>-0</v>
      </c>
      <c r="AU338" s="214" t="n">
        <f aca="false">IF((R338-AC338)&lt;0,0,R338-AC338)</f>
        <v>0</v>
      </c>
      <c r="AV338" s="214" t="n">
        <f aca="false">IF(AM338&gt;1,0,R338-AM338*R338)</f>
        <v>0</v>
      </c>
      <c r="AW338" s="216"/>
    </row>
    <row r="339" customFormat="false" ht="24.75" hidden="false" customHeight="true" outlineLevel="0" collapsed="false">
      <c r="A339" s="166"/>
      <c r="B339" s="208" t="n">
        <f aca="false">B338+1</f>
        <v>332</v>
      </c>
      <c r="C339" s="166"/>
      <c r="D339" s="209" t="n">
        <f aca="false">INDEX(_Rge_Projectdata_3rd,$B339,MATCH("Project-ID",_Rge_Headline_Projectdata,0))</f>
        <v>0</v>
      </c>
      <c r="E339" s="210" t="str">
        <f aca="false" t="array" ref="E339:E339">INDEX(_Rge_Data_3rd_CY,$B339,E$1)</f>
        <v>Open</v>
      </c>
      <c r="F339" s="199" t="n">
        <f aca="false">INDEX(_Rge_Data_3rd_CY,$B339,F$1)</f>
        <v>0</v>
      </c>
      <c r="G339" s="199" t="n">
        <f aca="false" t="array" ref="G339:G339">INDEX(_Rge_Data_3rd_CY,$B339,G$1)</f>
        <v>0</v>
      </c>
      <c r="H339" s="199" t="n">
        <f aca="false" t="array" ref="H339:H339">INDEX(_Rge_Data_3rd_CY,$B339,H$1)</f>
        <v>0</v>
      </c>
      <c r="I339" s="199" t="n">
        <f aca="false" t="array" ref="I339:I339">INDEX(_Rge_Data_3rd_CY,$B339,I$1)</f>
        <v>0</v>
      </c>
      <c r="J339" s="199" t="n">
        <f aca="false" t="array" ref="J339:J339">INDEX(_Rge_Data_3rd_CY,$B339,J$1)</f>
        <v>0</v>
      </c>
      <c r="K339" s="199" t="n">
        <f aca="false" t="array" ref="K339:K339">INDEX(_Rge_Data_3rd_CY,$B339,K$1)</f>
        <v>0</v>
      </c>
      <c r="L339" s="199" t="n">
        <f aca="false">INDEX(_Rge_Data_3rd_CY,$B339,L$1)</f>
        <v>0</v>
      </c>
      <c r="M339" s="199" t="n">
        <f aca="false" t="array" ref="M339:M339">INDEX(_Rge_Data_3rd_CY,$B339,M$1)</f>
        <v>0</v>
      </c>
      <c r="N339" s="199" t="n">
        <f aca="false" t="array" ref="N339:N339">INDEX(_Rge_Data_3rd_CY,$B339,N$1)</f>
        <v>0</v>
      </c>
      <c r="O339" s="199" t="n">
        <f aca="false">F339-N339</f>
        <v>0</v>
      </c>
      <c r="P339" s="200" t="n">
        <f aca="false">IFERROR(O339/F339,0)</f>
        <v>0</v>
      </c>
      <c r="Q339" s="211" t="str">
        <f aca="false">IF(AND(F339&lt;&gt;0,R339=0),"N","Y")</f>
        <v>Y</v>
      </c>
      <c r="R339" s="202" t="n">
        <f aca="false">INDEX(_Rge_Data_3rd_CY,$B339,R$1)</f>
        <v>0</v>
      </c>
      <c r="S339" s="202" t="n">
        <f aca="false" t="array" ref="S339:S339">INDEX(_Rge_Data_3rd_CY,$B339,S$1)</f>
        <v>0</v>
      </c>
      <c r="T339" s="202" t="n">
        <f aca="false" t="array" ref="T339:T339">INDEX(_Rge_Data_3rd_CY,$B339,T$1)</f>
        <v>0</v>
      </c>
      <c r="U339" s="202" t="n">
        <f aca="false" t="array" ref="U339:U339">INDEX(_Rge_Data_3rd_CY,$B339,U$1)</f>
        <v>0</v>
      </c>
      <c r="V339" s="202" t="n">
        <f aca="false" t="array" ref="V339:V339">INDEX(_Rge_Data_3rd_CY,$B339,V$1)</f>
        <v>0</v>
      </c>
      <c r="W339" s="202" t="n">
        <f aca="false" t="array" ref="W339:W339">INDEX(_Rge_Data_3rd_CY,$B339,W$1)</f>
        <v>0</v>
      </c>
      <c r="X339" s="202" t="n">
        <f aca="false">INDEX(_Rge_Data_3rd_CY,$B339,X$1)</f>
        <v>0</v>
      </c>
      <c r="Y339" s="202" t="n">
        <f aca="false" t="array" ref="Y339:Y339">INDEX(_Rge_Data_3rd_CY,$B339,Y$1)</f>
        <v>0</v>
      </c>
      <c r="Z339" s="202" t="n">
        <f aca="false" t="array" ref="Z339:Z339">INDEX(_Rge_Data_3rd_CY,$B339,Z$1)</f>
        <v>0</v>
      </c>
      <c r="AA339" s="202" t="n">
        <f aca="false">R339-Z339</f>
        <v>0</v>
      </c>
      <c r="AB339" s="203" t="n">
        <f aca="false">IFERROR(AA339/R339,)</f>
        <v>0</v>
      </c>
      <c r="AC339" s="212" t="n">
        <f aca="false">INDEX(_Rge_Data_3rd_CY,$B339,AC$1)</f>
        <v>0</v>
      </c>
      <c r="AD339" s="212" t="n">
        <f aca="false" t="array" ref="AD339:AD339">INDEX(_Rge_Data_3rd_CY,$B339,AD$1)</f>
        <v>0</v>
      </c>
      <c r="AE339" s="212" t="n">
        <f aca="false" t="array" ref="AE339:AE339">INDEX(_Rge_Data_3rd_CY,$B339,AE$1)</f>
        <v>0</v>
      </c>
      <c r="AF339" s="212" t="n">
        <f aca="false" t="array" ref="AF339:AF339">INDEX(_Rge_Data_3rd_CY,$B339,AF$1)</f>
        <v>0</v>
      </c>
      <c r="AG339" s="212" t="n">
        <f aca="false" t="array" ref="AG339:AG339">INDEX(_Rge_Data_3rd_CY,$B339,AG$1)</f>
        <v>0</v>
      </c>
      <c r="AH339" s="212" t="n">
        <f aca="false" t="array" ref="AH339:AH339">INDEX(_Rge_Data_3rd_CY,$B339,AH$1)</f>
        <v>0</v>
      </c>
      <c r="AI339" s="212" t="n">
        <f aca="false">INDEX(_Rge_Data_3rd_CY,$B339,AI$1)</f>
        <v>0</v>
      </c>
      <c r="AJ339" s="212" t="n">
        <f aca="false" t="array" ref="AJ339:AJ339">INDEX(_Rge_Data_3rd_CY,$B339,AJ$1)</f>
        <v>0</v>
      </c>
      <c r="AK339" s="212" t="n">
        <f aca="false" t="array" ref="AK339:AK339">INDEX(_Rge_Data_3rd_CY,$B339,AK$1)</f>
        <v>0</v>
      </c>
      <c r="AL339" s="212" t="n">
        <f aca="false">AK339+AN339+AO339</f>
        <v>0</v>
      </c>
      <c r="AM339" s="213" t="n">
        <f aca="false">IFERROR(AK339/Z339,0)</f>
        <v>0</v>
      </c>
      <c r="AN339" s="214" t="n">
        <f aca="false">IFERROR(IF(AND($E339="OPEN",$AA339&gt;0),$AA339*_SoP*$AM339,IF(AND($E339="CLOSED",$AA339&gt;0),$AA339*_SoL*$AM339,0)),0)</f>
        <v>0</v>
      </c>
      <c r="AO339" s="214" t="n">
        <f aca="false">IFERROR(IF($AA339&lt;0,$AA339*_SoL,0),0)</f>
        <v>0</v>
      </c>
      <c r="AP339" s="215" t="n">
        <f aca="false">AK339+AN339</f>
        <v>0</v>
      </c>
      <c r="AQ339" s="215" t="n">
        <f aca="false">AC339-AO339</f>
        <v>0</v>
      </c>
      <c r="AR339" s="215" t="n">
        <f aca="false">AP339-AQ339</f>
        <v>0</v>
      </c>
      <c r="AS339" s="215" t="n">
        <f aca="false">IF($AR339&gt;=0,$AR339,0)</f>
        <v>0</v>
      </c>
      <c r="AT339" s="215" t="n">
        <f aca="false">IF($AR339&lt;=0,-$AR339,0)</f>
        <v>-0</v>
      </c>
      <c r="AU339" s="214" t="n">
        <f aca="false">IF((R339-AC339)&lt;0,0,R339-AC339)</f>
        <v>0</v>
      </c>
      <c r="AV339" s="214" t="n">
        <f aca="false">IF(AM339&gt;1,0,R339-AM339*R339)</f>
        <v>0</v>
      </c>
      <c r="AW339" s="216"/>
    </row>
    <row r="340" customFormat="false" ht="24.75" hidden="false" customHeight="true" outlineLevel="0" collapsed="false">
      <c r="A340" s="166"/>
      <c r="B340" s="208" t="n">
        <f aca="false">B339+1</f>
        <v>333</v>
      </c>
      <c r="C340" s="166"/>
      <c r="D340" s="209" t="n">
        <f aca="false">INDEX(_Rge_Projectdata_3rd,$B340,MATCH("Project-ID",_Rge_Headline_Projectdata,0))</f>
        <v>0</v>
      </c>
      <c r="E340" s="210" t="str">
        <f aca="false" t="array" ref="E340:E340">INDEX(_Rge_Data_3rd_CY,$B340,E$1)</f>
        <v>Open</v>
      </c>
      <c r="F340" s="199" t="n">
        <f aca="false">INDEX(_Rge_Data_3rd_CY,$B340,F$1)</f>
        <v>0</v>
      </c>
      <c r="G340" s="199" t="n">
        <f aca="false" t="array" ref="G340:G340">INDEX(_Rge_Data_3rd_CY,$B340,G$1)</f>
        <v>0</v>
      </c>
      <c r="H340" s="199" t="n">
        <f aca="false" t="array" ref="H340:H340">INDEX(_Rge_Data_3rd_CY,$B340,H$1)</f>
        <v>0</v>
      </c>
      <c r="I340" s="199" t="n">
        <f aca="false" t="array" ref="I340:I340">INDEX(_Rge_Data_3rd_CY,$B340,I$1)</f>
        <v>0</v>
      </c>
      <c r="J340" s="199" t="n">
        <f aca="false" t="array" ref="J340:J340">INDEX(_Rge_Data_3rd_CY,$B340,J$1)</f>
        <v>0</v>
      </c>
      <c r="K340" s="199" t="n">
        <f aca="false" t="array" ref="K340:K340">INDEX(_Rge_Data_3rd_CY,$B340,K$1)</f>
        <v>0</v>
      </c>
      <c r="L340" s="199" t="n">
        <f aca="false">INDEX(_Rge_Data_3rd_CY,$B340,L$1)</f>
        <v>0</v>
      </c>
      <c r="M340" s="199" t="n">
        <f aca="false" t="array" ref="M340:M340">INDEX(_Rge_Data_3rd_CY,$B340,M$1)</f>
        <v>0</v>
      </c>
      <c r="N340" s="199" t="n">
        <f aca="false" t="array" ref="N340:N340">INDEX(_Rge_Data_3rd_CY,$B340,N$1)</f>
        <v>0</v>
      </c>
      <c r="O340" s="199" t="n">
        <f aca="false">F340-N340</f>
        <v>0</v>
      </c>
      <c r="P340" s="200" t="n">
        <f aca="false">IFERROR(O340/F340,0)</f>
        <v>0</v>
      </c>
      <c r="Q340" s="211" t="str">
        <f aca="false">IF(AND(F340&lt;&gt;0,R340=0),"N","Y")</f>
        <v>Y</v>
      </c>
      <c r="R340" s="202" t="n">
        <f aca="false">INDEX(_Rge_Data_3rd_CY,$B340,R$1)</f>
        <v>0</v>
      </c>
      <c r="S340" s="202" t="n">
        <f aca="false" t="array" ref="S340:S340">INDEX(_Rge_Data_3rd_CY,$B340,S$1)</f>
        <v>0</v>
      </c>
      <c r="T340" s="202" t="n">
        <f aca="false" t="array" ref="T340:T340">INDEX(_Rge_Data_3rd_CY,$B340,T$1)</f>
        <v>0</v>
      </c>
      <c r="U340" s="202" t="n">
        <f aca="false" t="array" ref="U340:U340">INDEX(_Rge_Data_3rd_CY,$B340,U$1)</f>
        <v>0</v>
      </c>
      <c r="V340" s="202" t="n">
        <f aca="false" t="array" ref="V340:V340">INDEX(_Rge_Data_3rd_CY,$B340,V$1)</f>
        <v>0</v>
      </c>
      <c r="W340" s="202" t="n">
        <f aca="false" t="array" ref="W340:W340">INDEX(_Rge_Data_3rd_CY,$B340,W$1)</f>
        <v>0</v>
      </c>
      <c r="X340" s="202" t="n">
        <f aca="false">INDEX(_Rge_Data_3rd_CY,$B340,X$1)</f>
        <v>0</v>
      </c>
      <c r="Y340" s="202" t="n">
        <f aca="false" t="array" ref="Y340:Y340">INDEX(_Rge_Data_3rd_CY,$B340,Y$1)</f>
        <v>0</v>
      </c>
      <c r="Z340" s="202" t="n">
        <f aca="false" t="array" ref="Z340:Z340">INDEX(_Rge_Data_3rd_CY,$B340,Z$1)</f>
        <v>0</v>
      </c>
      <c r="AA340" s="202" t="n">
        <f aca="false">R340-Z340</f>
        <v>0</v>
      </c>
      <c r="AB340" s="203" t="n">
        <f aca="false">IFERROR(AA340/R340,)</f>
        <v>0</v>
      </c>
      <c r="AC340" s="212" t="n">
        <f aca="false">INDEX(_Rge_Data_3rd_CY,$B340,AC$1)</f>
        <v>0</v>
      </c>
      <c r="AD340" s="212" t="n">
        <f aca="false" t="array" ref="AD340:AD340">INDEX(_Rge_Data_3rd_CY,$B340,AD$1)</f>
        <v>0</v>
      </c>
      <c r="AE340" s="212" t="n">
        <f aca="false" t="array" ref="AE340:AE340">INDEX(_Rge_Data_3rd_CY,$B340,AE$1)</f>
        <v>0</v>
      </c>
      <c r="AF340" s="212" t="n">
        <f aca="false" t="array" ref="AF340:AF340">INDEX(_Rge_Data_3rd_CY,$B340,AF$1)</f>
        <v>0</v>
      </c>
      <c r="AG340" s="212" t="n">
        <f aca="false" t="array" ref="AG340:AG340">INDEX(_Rge_Data_3rd_CY,$B340,AG$1)</f>
        <v>0</v>
      </c>
      <c r="AH340" s="212" t="n">
        <f aca="false" t="array" ref="AH340:AH340">INDEX(_Rge_Data_3rd_CY,$B340,AH$1)</f>
        <v>0</v>
      </c>
      <c r="AI340" s="212" t="n">
        <f aca="false">INDEX(_Rge_Data_3rd_CY,$B340,AI$1)</f>
        <v>0</v>
      </c>
      <c r="AJ340" s="212" t="n">
        <f aca="false" t="array" ref="AJ340:AJ340">INDEX(_Rge_Data_3rd_CY,$B340,AJ$1)</f>
        <v>0</v>
      </c>
      <c r="AK340" s="212" t="n">
        <f aca="false" t="array" ref="AK340:AK340">INDEX(_Rge_Data_3rd_CY,$B340,AK$1)</f>
        <v>0</v>
      </c>
      <c r="AL340" s="212" t="n">
        <f aca="false">AK340+AN340+AO340</f>
        <v>0</v>
      </c>
      <c r="AM340" s="213" t="n">
        <f aca="false">IFERROR(AK340/Z340,0)</f>
        <v>0</v>
      </c>
      <c r="AN340" s="214" t="n">
        <f aca="false">IFERROR(IF(AND($E340="OPEN",$AA340&gt;0),$AA340*_SoP*$AM340,IF(AND($E340="CLOSED",$AA340&gt;0),$AA340*_SoL*$AM340,0)),0)</f>
        <v>0</v>
      </c>
      <c r="AO340" s="214" t="n">
        <f aca="false">IFERROR(IF($AA340&lt;0,$AA340*_SoL,0),0)</f>
        <v>0</v>
      </c>
      <c r="AP340" s="215" t="n">
        <f aca="false">AK340+AN340</f>
        <v>0</v>
      </c>
      <c r="AQ340" s="215" t="n">
        <f aca="false">AC340-AO340</f>
        <v>0</v>
      </c>
      <c r="AR340" s="215" t="n">
        <f aca="false">AP340-AQ340</f>
        <v>0</v>
      </c>
      <c r="AS340" s="215" t="n">
        <f aca="false">IF($AR340&gt;=0,$AR340,0)</f>
        <v>0</v>
      </c>
      <c r="AT340" s="215" t="n">
        <f aca="false">IF($AR340&lt;=0,-$AR340,0)</f>
        <v>-0</v>
      </c>
      <c r="AU340" s="214" t="n">
        <f aca="false">IF((R340-AC340)&lt;0,0,R340-AC340)</f>
        <v>0</v>
      </c>
      <c r="AV340" s="214" t="n">
        <f aca="false">IF(AM340&gt;1,0,R340-AM340*R340)</f>
        <v>0</v>
      </c>
      <c r="AW340" s="216"/>
    </row>
    <row r="341" customFormat="false" ht="24.75" hidden="false" customHeight="true" outlineLevel="0" collapsed="false">
      <c r="A341" s="166"/>
      <c r="B341" s="208" t="n">
        <f aca="false">B340+1</f>
        <v>334</v>
      </c>
      <c r="C341" s="166"/>
      <c r="D341" s="209" t="n">
        <f aca="false">INDEX(_Rge_Projectdata_3rd,$B341,MATCH("Project-ID",_Rge_Headline_Projectdata,0))</f>
        <v>0</v>
      </c>
      <c r="E341" s="210" t="str">
        <f aca="false" t="array" ref="E341:E341">INDEX(_Rge_Data_3rd_CY,$B341,E$1)</f>
        <v>Open</v>
      </c>
      <c r="F341" s="199" t="n">
        <f aca="false">INDEX(_Rge_Data_3rd_CY,$B341,F$1)</f>
        <v>0</v>
      </c>
      <c r="G341" s="199" t="n">
        <f aca="false" t="array" ref="G341:G341">INDEX(_Rge_Data_3rd_CY,$B341,G$1)</f>
        <v>0</v>
      </c>
      <c r="H341" s="199" t="n">
        <f aca="false" t="array" ref="H341:H341">INDEX(_Rge_Data_3rd_CY,$B341,H$1)</f>
        <v>0</v>
      </c>
      <c r="I341" s="199" t="n">
        <f aca="false" t="array" ref="I341:I341">INDEX(_Rge_Data_3rd_CY,$B341,I$1)</f>
        <v>0</v>
      </c>
      <c r="J341" s="199" t="n">
        <f aca="false" t="array" ref="J341:J341">INDEX(_Rge_Data_3rd_CY,$B341,J$1)</f>
        <v>0</v>
      </c>
      <c r="K341" s="199" t="n">
        <f aca="false" t="array" ref="K341:K341">INDEX(_Rge_Data_3rd_CY,$B341,K$1)</f>
        <v>0</v>
      </c>
      <c r="L341" s="199" t="n">
        <f aca="false">INDEX(_Rge_Data_3rd_CY,$B341,L$1)</f>
        <v>0</v>
      </c>
      <c r="M341" s="199" t="n">
        <f aca="false" t="array" ref="M341:M341">INDEX(_Rge_Data_3rd_CY,$B341,M$1)</f>
        <v>0</v>
      </c>
      <c r="N341" s="199" t="n">
        <f aca="false" t="array" ref="N341:N341">INDEX(_Rge_Data_3rd_CY,$B341,N$1)</f>
        <v>0</v>
      </c>
      <c r="O341" s="199" t="n">
        <f aca="false">F341-N341</f>
        <v>0</v>
      </c>
      <c r="P341" s="200" t="n">
        <f aca="false">IFERROR(O341/F341,0)</f>
        <v>0</v>
      </c>
      <c r="Q341" s="211" t="str">
        <f aca="false">IF(AND(F341&lt;&gt;0,R341=0),"N","Y")</f>
        <v>Y</v>
      </c>
      <c r="R341" s="202" t="n">
        <f aca="false">INDEX(_Rge_Data_3rd_CY,$B341,R$1)</f>
        <v>0</v>
      </c>
      <c r="S341" s="202" t="n">
        <f aca="false" t="array" ref="S341:S341">INDEX(_Rge_Data_3rd_CY,$B341,S$1)</f>
        <v>0</v>
      </c>
      <c r="T341" s="202" t="n">
        <f aca="false" t="array" ref="T341:T341">INDEX(_Rge_Data_3rd_CY,$B341,T$1)</f>
        <v>0</v>
      </c>
      <c r="U341" s="202" t="n">
        <f aca="false" t="array" ref="U341:U341">INDEX(_Rge_Data_3rd_CY,$B341,U$1)</f>
        <v>0</v>
      </c>
      <c r="V341" s="202" t="n">
        <f aca="false" t="array" ref="V341:V341">INDEX(_Rge_Data_3rd_CY,$B341,V$1)</f>
        <v>0</v>
      </c>
      <c r="W341" s="202" t="n">
        <f aca="false" t="array" ref="W341:W341">INDEX(_Rge_Data_3rd_CY,$B341,W$1)</f>
        <v>0</v>
      </c>
      <c r="X341" s="202" t="n">
        <f aca="false">INDEX(_Rge_Data_3rd_CY,$B341,X$1)</f>
        <v>0</v>
      </c>
      <c r="Y341" s="202" t="n">
        <f aca="false" t="array" ref="Y341:Y341">INDEX(_Rge_Data_3rd_CY,$B341,Y$1)</f>
        <v>0</v>
      </c>
      <c r="Z341" s="202" t="n">
        <f aca="false" t="array" ref="Z341:Z341">INDEX(_Rge_Data_3rd_CY,$B341,Z$1)</f>
        <v>0</v>
      </c>
      <c r="AA341" s="202" t="n">
        <f aca="false">R341-Z341</f>
        <v>0</v>
      </c>
      <c r="AB341" s="203" t="n">
        <f aca="false">IFERROR(AA341/R341,)</f>
        <v>0</v>
      </c>
      <c r="AC341" s="212" t="n">
        <f aca="false">INDEX(_Rge_Data_3rd_CY,$B341,AC$1)</f>
        <v>0</v>
      </c>
      <c r="AD341" s="212" t="n">
        <f aca="false" t="array" ref="AD341:AD341">INDEX(_Rge_Data_3rd_CY,$B341,AD$1)</f>
        <v>0</v>
      </c>
      <c r="AE341" s="212" t="n">
        <f aca="false" t="array" ref="AE341:AE341">INDEX(_Rge_Data_3rd_CY,$B341,AE$1)</f>
        <v>0</v>
      </c>
      <c r="AF341" s="212" t="n">
        <f aca="false" t="array" ref="AF341:AF341">INDEX(_Rge_Data_3rd_CY,$B341,AF$1)</f>
        <v>0</v>
      </c>
      <c r="AG341" s="212" t="n">
        <f aca="false" t="array" ref="AG341:AG341">INDEX(_Rge_Data_3rd_CY,$B341,AG$1)</f>
        <v>0</v>
      </c>
      <c r="AH341" s="212" t="n">
        <f aca="false" t="array" ref="AH341:AH341">INDEX(_Rge_Data_3rd_CY,$B341,AH$1)</f>
        <v>0</v>
      </c>
      <c r="AI341" s="212" t="n">
        <f aca="false">INDEX(_Rge_Data_3rd_CY,$B341,AI$1)</f>
        <v>0</v>
      </c>
      <c r="AJ341" s="212" t="n">
        <f aca="false" t="array" ref="AJ341:AJ341">INDEX(_Rge_Data_3rd_CY,$B341,AJ$1)</f>
        <v>0</v>
      </c>
      <c r="AK341" s="212" t="n">
        <f aca="false" t="array" ref="AK341:AK341">INDEX(_Rge_Data_3rd_CY,$B341,AK$1)</f>
        <v>0</v>
      </c>
      <c r="AL341" s="212" t="n">
        <f aca="false">AK341+AN341+AO341</f>
        <v>0</v>
      </c>
      <c r="AM341" s="213" t="n">
        <f aca="false">IFERROR(AK341/Z341,0)</f>
        <v>0</v>
      </c>
      <c r="AN341" s="214" t="n">
        <f aca="false">IFERROR(IF(AND($E341="OPEN",$AA341&gt;0),$AA341*_SoP*$AM341,IF(AND($E341="CLOSED",$AA341&gt;0),$AA341*_SoL*$AM341,0)),0)</f>
        <v>0</v>
      </c>
      <c r="AO341" s="214" t="n">
        <f aca="false">IFERROR(IF($AA341&lt;0,$AA341*_SoL,0),0)</f>
        <v>0</v>
      </c>
      <c r="AP341" s="215" t="n">
        <f aca="false">AK341+AN341</f>
        <v>0</v>
      </c>
      <c r="AQ341" s="215" t="n">
        <f aca="false">AC341-AO341</f>
        <v>0</v>
      </c>
      <c r="AR341" s="215" t="n">
        <f aca="false">AP341-AQ341</f>
        <v>0</v>
      </c>
      <c r="AS341" s="215" t="n">
        <f aca="false">IF($AR341&gt;=0,$AR341,0)</f>
        <v>0</v>
      </c>
      <c r="AT341" s="215" t="n">
        <f aca="false">IF($AR341&lt;=0,-$AR341,0)</f>
        <v>-0</v>
      </c>
      <c r="AU341" s="214" t="n">
        <f aca="false">IF((R341-AC341)&lt;0,0,R341-AC341)</f>
        <v>0</v>
      </c>
      <c r="AV341" s="214" t="n">
        <f aca="false">IF(AM341&gt;1,0,R341-AM341*R341)</f>
        <v>0</v>
      </c>
      <c r="AW341" s="216"/>
    </row>
    <row r="342" customFormat="false" ht="24.75" hidden="false" customHeight="true" outlineLevel="0" collapsed="false">
      <c r="A342" s="166"/>
      <c r="B342" s="208" t="n">
        <f aca="false">B341+1</f>
        <v>335</v>
      </c>
      <c r="C342" s="166"/>
      <c r="D342" s="209" t="n">
        <f aca="false">INDEX(_Rge_Projectdata_3rd,$B342,MATCH("Project-ID",_Rge_Headline_Projectdata,0))</f>
        <v>0</v>
      </c>
      <c r="E342" s="210" t="str">
        <f aca="false" t="array" ref="E342:E342">INDEX(_Rge_Data_3rd_CY,$B342,E$1)</f>
        <v>Open</v>
      </c>
      <c r="F342" s="199" t="n">
        <f aca="false">INDEX(_Rge_Data_3rd_CY,$B342,F$1)</f>
        <v>0</v>
      </c>
      <c r="G342" s="199" t="n">
        <f aca="false" t="array" ref="G342:G342">INDEX(_Rge_Data_3rd_CY,$B342,G$1)</f>
        <v>0</v>
      </c>
      <c r="H342" s="199" t="n">
        <f aca="false" t="array" ref="H342:H342">INDEX(_Rge_Data_3rd_CY,$B342,H$1)</f>
        <v>0</v>
      </c>
      <c r="I342" s="199" t="n">
        <f aca="false" t="array" ref="I342:I342">INDEX(_Rge_Data_3rd_CY,$B342,I$1)</f>
        <v>0</v>
      </c>
      <c r="J342" s="199" t="n">
        <f aca="false" t="array" ref="J342:J342">INDEX(_Rge_Data_3rd_CY,$B342,J$1)</f>
        <v>0</v>
      </c>
      <c r="K342" s="199" t="n">
        <f aca="false" t="array" ref="K342:K342">INDEX(_Rge_Data_3rd_CY,$B342,K$1)</f>
        <v>0</v>
      </c>
      <c r="L342" s="199" t="n">
        <f aca="false">INDEX(_Rge_Data_3rd_CY,$B342,L$1)</f>
        <v>0</v>
      </c>
      <c r="M342" s="199" t="n">
        <f aca="false" t="array" ref="M342:M342">INDEX(_Rge_Data_3rd_CY,$B342,M$1)</f>
        <v>0</v>
      </c>
      <c r="N342" s="199" t="n">
        <f aca="false" t="array" ref="N342:N342">INDEX(_Rge_Data_3rd_CY,$B342,N$1)</f>
        <v>0</v>
      </c>
      <c r="O342" s="199" t="n">
        <f aca="false">F342-N342</f>
        <v>0</v>
      </c>
      <c r="P342" s="200" t="n">
        <f aca="false">IFERROR(O342/F342,0)</f>
        <v>0</v>
      </c>
      <c r="Q342" s="211" t="str">
        <f aca="false">IF(AND(F342&lt;&gt;0,R342=0),"N","Y")</f>
        <v>Y</v>
      </c>
      <c r="R342" s="202" t="n">
        <f aca="false">INDEX(_Rge_Data_3rd_CY,$B342,R$1)</f>
        <v>0</v>
      </c>
      <c r="S342" s="202" t="n">
        <f aca="false" t="array" ref="S342:S342">INDEX(_Rge_Data_3rd_CY,$B342,S$1)</f>
        <v>0</v>
      </c>
      <c r="T342" s="202" t="n">
        <f aca="false" t="array" ref="T342:T342">INDEX(_Rge_Data_3rd_CY,$B342,T$1)</f>
        <v>0</v>
      </c>
      <c r="U342" s="202" t="n">
        <f aca="false" t="array" ref="U342:U342">INDEX(_Rge_Data_3rd_CY,$B342,U$1)</f>
        <v>0</v>
      </c>
      <c r="V342" s="202" t="n">
        <f aca="false" t="array" ref="V342:V342">INDEX(_Rge_Data_3rd_CY,$B342,V$1)</f>
        <v>0</v>
      </c>
      <c r="W342" s="202" t="n">
        <f aca="false" t="array" ref="W342:W342">INDEX(_Rge_Data_3rd_CY,$B342,W$1)</f>
        <v>0</v>
      </c>
      <c r="X342" s="202" t="n">
        <f aca="false">INDEX(_Rge_Data_3rd_CY,$B342,X$1)</f>
        <v>0</v>
      </c>
      <c r="Y342" s="202" t="n">
        <f aca="false" t="array" ref="Y342:Y342">INDEX(_Rge_Data_3rd_CY,$B342,Y$1)</f>
        <v>0</v>
      </c>
      <c r="Z342" s="202" t="n">
        <f aca="false" t="array" ref="Z342:Z342">INDEX(_Rge_Data_3rd_CY,$B342,Z$1)</f>
        <v>0</v>
      </c>
      <c r="AA342" s="202" t="n">
        <f aca="false">R342-Z342</f>
        <v>0</v>
      </c>
      <c r="AB342" s="203" t="n">
        <f aca="false">IFERROR(AA342/R342,)</f>
        <v>0</v>
      </c>
      <c r="AC342" s="212" t="n">
        <f aca="false">INDEX(_Rge_Data_3rd_CY,$B342,AC$1)</f>
        <v>0</v>
      </c>
      <c r="AD342" s="212" t="n">
        <f aca="false" t="array" ref="AD342:AD342">INDEX(_Rge_Data_3rd_CY,$B342,AD$1)</f>
        <v>0</v>
      </c>
      <c r="AE342" s="212" t="n">
        <f aca="false" t="array" ref="AE342:AE342">INDEX(_Rge_Data_3rd_CY,$B342,AE$1)</f>
        <v>0</v>
      </c>
      <c r="AF342" s="212" t="n">
        <f aca="false" t="array" ref="AF342:AF342">INDEX(_Rge_Data_3rd_CY,$B342,AF$1)</f>
        <v>0</v>
      </c>
      <c r="AG342" s="212" t="n">
        <f aca="false" t="array" ref="AG342:AG342">INDEX(_Rge_Data_3rd_CY,$B342,AG$1)</f>
        <v>0</v>
      </c>
      <c r="AH342" s="212" t="n">
        <f aca="false" t="array" ref="AH342:AH342">INDEX(_Rge_Data_3rd_CY,$B342,AH$1)</f>
        <v>0</v>
      </c>
      <c r="AI342" s="212" t="n">
        <f aca="false">INDEX(_Rge_Data_3rd_CY,$B342,AI$1)</f>
        <v>0</v>
      </c>
      <c r="AJ342" s="212" t="n">
        <f aca="false" t="array" ref="AJ342:AJ342">INDEX(_Rge_Data_3rd_CY,$B342,AJ$1)</f>
        <v>0</v>
      </c>
      <c r="AK342" s="212" t="n">
        <f aca="false" t="array" ref="AK342:AK342">INDEX(_Rge_Data_3rd_CY,$B342,AK$1)</f>
        <v>0</v>
      </c>
      <c r="AL342" s="212" t="n">
        <f aca="false">AK342+AN342+AO342</f>
        <v>0</v>
      </c>
      <c r="AM342" s="213" t="n">
        <f aca="false">IFERROR(AK342/Z342,0)</f>
        <v>0</v>
      </c>
      <c r="AN342" s="214" t="n">
        <f aca="false">IFERROR(IF(AND($E342="OPEN",$AA342&gt;0),$AA342*_SoP*$AM342,IF(AND($E342="CLOSED",$AA342&gt;0),$AA342*_SoL*$AM342,0)),0)</f>
        <v>0</v>
      </c>
      <c r="AO342" s="214" t="n">
        <f aca="false">IFERROR(IF($AA342&lt;0,$AA342*_SoL,0),0)</f>
        <v>0</v>
      </c>
      <c r="AP342" s="215" t="n">
        <f aca="false">AK342+AN342</f>
        <v>0</v>
      </c>
      <c r="AQ342" s="215" t="n">
        <f aca="false">AC342-AO342</f>
        <v>0</v>
      </c>
      <c r="AR342" s="215" t="n">
        <f aca="false">AP342-AQ342</f>
        <v>0</v>
      </c>
      <c r="AS342" s="215" t="n">
        <f aca="false">IF($AR342&gt;=0,$AR342,0)</f>
        <v>0</v>
      </c>
      <c r="AT342" s="215" t="n">
        <f aca="false">IF($AR342&lt;=0,-$AR342,0)</f>
        <v>-0</v>
      </c>
      <c r="AU342" s="214" t="n">
        <f aca="false">IF((R342-AC342)&lt;0,0,R342-AC342)</f>
        <v>0</v>
      </c>
      <c r="AV342" s="214" t="n">
        <f aca="false">IF(AM342&gt;1,0,R342-AM342*R342)</f>
        <v>0</v>
      </c>
      <c r="AW342" s="216"/>
    </row>
    <row r="343" customFormat="false" ht="24.75" hidden="false" customHeight="true" outlineLevel="0" collapsed="false">
      <c r="A343" s="166"/>
      <c r="B343" s="208" t="n">
        <f aca="false">B342+1</f>
        <v>336</v>
      </c>
      <c r="C343" s="166"/>
      <c r="D343" s="209" t="n">
        <f aca="false">INDEX(_Rge_Projectdata_3rd,$B343,MATCH("Project-ID",_Rge_Headline_Projectdata,0))</f>
        <v>0</v>
      </c>
      <c r="E343" s="210" t="str">
        <f aca="false" t="array" ref="E343:E343">INDEX(_Rge_Data_3rd_CY,$B343,E$1)</f>
        <v>Open</v>
      </c>
      <c r="F343" s="199" t="n">
        <f aca="false">INDEX(_Rge_Data_3rd_CY,$B343,F$1)</f>
        <v>0</v>
      </c>
      <c r="G343" s="199" t="n">
        <f aca="false" t="array" ref="G343:G343">INDEX(_Rge_Data_3rd_CY,$B343,G$1)</f>
        <v>0</v>
      </c>
      <c r="H343" s="199" t="n">
        <f aca="false" t="array" ref="H343:H343">INDEX(_Rge_Data_3rd_CY,$B343,H$1)</f>
        <v>0</v>
      </c>
      <c r="I343" s="199" t="n">
        <f aca="false" t="array" ref="I343:I343">INDEX(_Rge_Data_3rd_CY,$B343,I$1)</f>
        <v>0</v>
      </c>
      <c r="J343" s="199" t="n">
        <f aca="false" t="array" ref="J343:J343">INDEX(_Rge_Data_3rd_CY,$B343,J$1)</f>
        <v>0</v>
      </c>
      <c r="K343" s="199" t="n">
        <f aca="false" t="array" ref="K343:K343">INDEX(_Rge_Data_3rd_CY,$B343,K$1)</f>
        <v>0</v>
      </c>
      <c r="L343" s="199" t="n">
        <f aca="false">INDEX(_Rge_Data_3rd_CY,$B343,L$1)</f>
        <v>0</v>
      </c>
      <c r="M343" s="199" t="n">
        <f aca="false" t="array" ref="M343:M343">INDEX(_Rge_Data_3rd_CY,$B343,M$1)</f>
        <v>0</v>
      </c>
      <c r="N343" s="199" t="n">
        <f aca="false" t="array" ref="N343:N343">INDEX(_Rge_Data_3rd_CY,$B343,N$1)</f>
        <v>0</v>
      </c>
      <c r="O343" s="199" t="n">
        <f aca="false">F343-N343</f>
        <v>0</v>
      </c>
      <c r="P343" s="200" t="n">
        <f aca="false">IFERROR(O343/F343,0)</f>
        <v>0</v>
      </c>
      <c r="Q343" s="211" t="str">
        <f aca="false">IF(AND(F343&lt;&gt;0,R343=0),"N","Y")</f>
        <v>Y</v>
      </c>
      <c r="R343" s="202" t="n">
        <f aca="false">INDEX(_Rge_Data_3rd_CY,$B343,R$1)</f>
        <v>0</v>
      </c>
      <c r="S343" s="202" t="n">
        <f aca="false" t="array" ref="S343:S343">INDEX(_Rge_Data_3rd_CY,$B343,S$1)</f>
        <v>0</v>
      </c>
      <c r="T343" s="202" t="n">
        <f aca="false" t="array" ref="T343:T343">INDEX(_Rge_Data_3rd_CY,$B343,T$1)</f>
        <v>0</v>
      </c>
      <c r="U343" s="202" t="n">
        <f aca="false" t="array" ref="U343:U343">INDEX(_Rge_Data_3rd_CY,$B343,U$1)</f>
        <v>0</v>
      </c>
      <c r="V343" s="202" t="n">
        <f aca="false" t="array" ref="V343:V343">INDEX(_Rge_Data_3rd_CY,$B343,V$1)</f>
        <v>0</v>
      </c>
      <c r="W343" s="202" t="n">
        <f aca="false" t="array" ref="W343:W343">INDEX(_Rge_Data_3rd_CY,$B343,W$1)</f>
        <v>0</v>
      </c>
      <c r="X343" s="202" t="n">
        <f aca="false">INDEX(_Rge_Data_3rd_CY,$B343,X$1)</f>
        <v>0</v>
      </c>
      <c r="Y343" s="202" t="n">
        <f aca="false" t="array" ref="Y343:Y343">INDEX(_Rge_Data_3rd_CY,$B343,Y$1)</f>
        <v>0</v>
      </c>
      <c r="Z343" s="202" t="n">
        <f aca="false" t="array" ref="Z343:Z343">INDEX(_Rge_Data_3rd_CY,$B343,Z$1)</f>
        <v>0</v>
      </c>
      <c r="AA343" s="202" t="n">
        <f aca="false">R343-Z343</f>
        <v>0</v>
      </c>
      <c r="AB343" s="203" t="n">
        <f aca="false">IFERROR(AA343/R343,)</f>
        <v>0</v>
      </c>
      <c r="AC343" s="212" t="n">
        <f aca="false">INDEX(_Rge_Data_3rd_CY,$B343,AC$1)</f>
        <v>0</v>
      </c>
      <c r="AD343" s="212" t="n">
        <f aca="false" t="array" ref="AD343:AD343">INDEX(_Rge_Data_3rd_CY,$B343,AD$1)</f>
        <v>0</v>
      </c>
      <c r="AE343" s="212" t="n">
        <f aca="false" t="array" ref="AE343:AE343">INDEX(_Rge_Data_3rd_CY,$B343,AE$1)</f>
        <v>0</v>
      </c>
      <c r="AF343" s="212" t="n">
        <f aca="false" t="array" ref="AF343:AF343">INDEX(_Rge_Data_3rd_CY,$B343,AF$1)</f>
        <v>0</v>
      </c>
      <c r="AG343" s="212" t="n">
        <f aca="false" t="array" ref="AG343:AG343">INDEX(_Rge_Data_3rd_CY,$B343,AG$1)</f>
        <v>0</v>
      </c>
      <c r="AH343" s="212" t="n">
        <f aca="false" t="array" ref="AH343:AH343">INDEX(_Rge_Data_3rd_CY,$B343,AH$1)</f>
        <v>0</v>
      </c>
      <c r="AI343" s="212" t="n">
        <f aca="false">INDEX(_Rge_Data_3rd_CY,$B343,AI$1)</f>
        <v>0</v>
      </c>
      <c r="AJ343" s="212" t="n">
        <f aca="false" t="array" ref="AJ343:AJ343">INDEX(_Rge_Data_3rd_CY,$B343,AJ$1)</f>
        <v>0</v>
      </c>
      <c r="AK343" s="212" t="n">
        <f aca="false" t="array" ref="AK343:AK343">INDEX(_Rge_Data_3rd_CY,$B343,AK$1)</f>
        <v>0</v>
      </c>
      <c r="AL343" s="212" t="n">
        <f aca="false">AK343+AN343+AO343</f>
        <v>0</v>
      </c>
      <c r="AM343" s="213" t="n">
        <f aca="false">IFERROR(AK343/Z343,0)</f>
        <v>0</v>
      </c>
      <c r="AN343" s="214" t="n">
        <f aca="false">IFERROR(IF(AND($E343="OPEN",$AA343&gt;0),$AA343*_SoP*$AM343,IF(AND($E343="CLOSED",$AA343&gt;0),$AA343*_SoL*$AM343,0)),0)</f>
        <v>0</v>
      </c>
      <c r="AO343" s="214" t="n">
        <f aca="false">IFERROR(IF($AA343&lt;0,$AA343*_SoL,0),0)</f>
        <v>0</v>
      </c>
      <c r="AP343" s="215" t="n">
        <f aca="false">AK343+AN343</f>
        <v>0</v>
      </c>
      <c r="AQ343" s="215" t="n">
        <f aca="false">AC343-AO343</f>
        <v>0</v>
      </c>
      <c r="AR343" s="215" t="n">
        <f aca="false">AP343-AQ343</f>
        <v>0</v>
      </c>
      <c r="AS343" s="215" t="n">
        <f aca="false">IF($AR343&gt;=0,$AR343,0)</f>
        <v>0</v>
      </c>
      <c r="AT343" s="215" t="n">
        <f aca="false">IF($AR343&lt;=0,-$AR343,0)</f>
        <v>-0</v>
      </c>
      <c r="AU343" s="214" t="n">
        <f aca="false">IF((R343-AC343)&lt;0,0,R343-AC343)</f>
        <v>0</v>
      </c>
      <c r="AV343" s="214" t="n">
        <f aca="false">IF(AM343&gt;1,0,R343-AM343*R343)</f>
        <v>0</v>
      </c>
      <c r="AW343" s="216"/>
    </row>
    <row r="344" customFormat="false" ht="24.75" hidden="false" customHeight="true" outlineLevel="0" collapsed="false">
      <c r="A344" s="166"/>
      <c r="B344" s="208" t="n">
        <f aca="false">B343+1</f>
        <v>337</v>
      </c>
      <c r="C344" s="166"/>
      <c r="D344" s="209" t="n">
        <f aca="false">INDEX(_Rge_Projectdata_3rd,$B344,MATCH("Project-ID",_Rge_Headline_Projectdata,0))</f>
        <v>0</v>
      </c>
      <c r="E344" s="210" t="str">
        <f aca="false" t="array" ref="E344:E344">INDEX(_Rge_Data_3rd_CY,$B344,E$1)</f>
        <v>Open</v>
      </c>
      <c r="F344" s="199" t="n">
        <f aca="false">INDEX(_Rge_Data_3rd_CY,$B344,F$1)</f>
        <v>0</v>
      </c>
      <c r="G344" s="199" t="n">
        <f aca="false" t="array" ref="G344:G344">INDEX(_Rge_Data_3rd_CY,$B344,G$1)</f>
        <v>0</v>
      </c>
      <c r="H344" s="199" t="n">
        <f aca="false" t="array" ref="H344:H344">INDEX(_Rge_Data_3rd_CY,$B344,H$1)</f>
        <v>0</v>
      </c>
      <c r="I344" s="199" t="n">
        <f aca="false" t="array" ref="I344:I344">INDEX(_Rge_Data_3rd_CY,$B344,I$1)</f>
        <v>0</v>
      </c>
      <c r="J344" s="199" t="n">
        <f aca="false" t="array" ref="J344:J344">INDEX(_Rge_Data_3rd_CY,$B344,J$1)</f>
        <v>0</v>
      </c>
      <c r="K344" s="199" t="n">
        <f aca="false" t="array" ref="K344:K344">INDEX(_Rge_Data_3rd_CY,$B344,K$1)</f>
        <v>0</v>
      </c>
      <c r="L344" s="199" t="n">
        <f aca="false">INDEX(_Rge_Data_3rd_CY,$B344,L$1)</f>
        <v>0</v>
      </c>
      <c r="M344" s="199" t="n">
        <f aca="false" t="array" ref="M344:M344">INDEX(_Rge_Data_3rd_CY,$B344,M$1)</f>
        <v>0</v>
      </c>
      <c r="N344" s="199" t="n">
        <f aca="false" t="array" ref="N344:N344">INDEX(_Rge_Data_3rd_CY,$B344,N$1)</f>
        <v>0</v>
      </c>
      <c r="O344" s="199" t="n">
        <f aca="false">F344-N344</f>
        <v>0</v>
      </c>
      <c r="P344" s="200" t="n">
        <f aca="false">IFERROR(O344/F344,0)</f>
        <v>0</v>
      </c>
      <c r="Q344" s="211" t="str">
        <f aca="false">IF(AND(F344&lt;&gt;0,R344=0),"N","Y")</f>
        <v>Y</v>
      </c>
      <c r="R344" s="202" t="n">
        <f aca="false">INDEX(_Rge_Data_3rd_CY,$B344,R$1)</f>
        <v>0</v>
      </c>
      <c r="S344" s="202" t="n">
        <f aca="false" t="array" ref="S344:S344">INDEX(_Rge_Data_3rd_CY,$B344,S$1)</f>
        <v>0</v>
      </c>
      <c r="T344" s="202" t="n">
        <f aca="false" t="array" ref="T344:T344">INDEX(_Rge_Data_3rd_CY,$B344,T$1)</f>
        <v>0</v>
      </c>
      <c r="U344" s="202" t="n">
        <f aca="false" t="array" ref="U344:U344">INDEX(_Rge_Data_3rd_CY,$B344,U$1)</f>
        <v>0</v>
      </c>
      <c r="V344" s="202" t="n">
        <f aca="false" t="array" ref="V344:V344">INDEX(_Rge_Data_3rd_CY,$B344,V$1)</f>
        <v>0</v>
      </c>
      <c r="W344" s="202" t="n">
        <f aca="false" t="array" ref="W344:W344">INDEX(_Rge_Data_3rd_CY,$B344,W$1)</f>
        <v>0</v>
      </c>
      <c r="X344" s="202" t="n">
        <f aca="false">INDEX(_Rge_Data_3rd_CY,$B344,X$1)</f>
        <v>0</v>
      </c>
      <c r="Y344" s="202" t="n">
        <f aca="false" t="array" ref="Y344:Y344">INDEX(_Rge_Data_3rd_CY,$B344,Y$1)</f>
        <v>0</v>
      </c>
      <c r="Z344" s="202" t="n">
        <f aca="false" t="array" ref="Z344:Z344">INDEX(_Rge_Data_3rd_CY,$B344,Z$1)</f>
        <v>0</v>
      </c>
      <c r="AA344" s="202" t="n">
        <f aca="false">R344-Z344</f>
        <v>0</v>
      </c>
      <c r="AB344" s="203" t="n">
        <f aca="false">IFERROR(AA344/R344,)</f>
        <v>0</v>
      </c>
      <c r="AC344" s="212" t="n">
        <f aca="false">INDEX(_Rge_Data_3rd_CY,$B344,AC$1)</f>
        <v>0</v>
      </c>
      <c r="AD344" s="212" t="n">
        <f aca="false" t="array" ref="AD344:AD344">INDEX(_Rge_Data_3rd_CY,$B344,AD$1)</f>
        <v>0</v>
      </c>
      <c r="AE344" s="212" t="n">
        <f aca="false" t="array" ref="AE344:AE344">INDEX(_Rge_Data_3rd_CY,$B344,AE$1)</f>
        <v>0</v>
      </c>
      <c r="AF344" s="212" t="n">
        <f aca="false" t="array" ref="AF344:AF344">INDEX(_Rge_Data_3rd_CY,$B344,AF$1)</f>
        <v>0</v>
      </c>
      <c r="AG344" s="212" t="n">
        <f aca="false" t="array" ref="AG344:AG344">INDEX(_Rge_Data_3rd_CY,$B344,AG$1)</f>
        <v>0</v>
      </c>
      <c r="AH344" s="212" t="n">
        <f aca="false" t="array" ref="AH344:AH344">INDEX(_Rge_Data_3rd_CY,$B344,AH$1)</f>
        <v>0</v>
      </c>
      <c r="AI344" s="212" t="n">
        <f aca="false">INDEX(_Rge_Data_3rd_CY,$B344,AI$1)</f>
        <v>0</v>
      </c>
      <c r="AJ344" s="212" t="n">
        <f aca="false" t="array" ref="AJ344:AJ344">INDEX(_Rge_Data_3rd_CY,$B344,AJ$1)</f>
        <v>0</v>
      </c>
      <c r="AK344" s="212" t="n">
        <f aca="false" t="array" ref="AK344:AK344">INDEX(_Rge_Data_3rd_CY,$B344,AK$1)</f>
        <v>0</v>
      </c>
      <c r="AL344" s="212" t="n">
        <f aca="false">AK344+AN344+AO344</f>
        <v>0</v>
      </c>
      <c r="AM344" s="213" t="n">
        <f aca="false">IFERROR(AK344/Z344,0)</f>
        <v>0</v>
      </c>
      <c r="AN344" s="214" t="n">
        <f aca="false">IFERROR(IF(AND($E344="OPEN",$AA344&gt;0),$AA344*_SoP*$AM344,IF(AND($E344="CLOSED",$AA344&gt;0),$AA344*_SoL*$AM344,0)),0)</f>
        <v>0</v>
      </c>
      <c r="AO344" s="214" t="n">
        <f aca="false">IFERROR(IF($AA344&lt;0,$AA344*_SoL,0),0)</f>
        <v>0</v>
      </c>
      <c r="AP344" s="215" t="n">
        <f aca="false">AK344+AN344</f>
        <v>0</v>
      </c>
      <c r="AQ344" s="215" t="n">
        <f aca="false">AC344-AO344</f>
        <v>0</v>
      </c>
      <c r="AR344" s="215" t="n">
        <f aca="false">AP344-AQ344</f>
        <v>0</v>
      </c>
      <c r="AS344" s="215" t="n">
        <f aca="false">IF($AR344&gt;=0,$AR344,0)</f>
        <v>0</v>
      </c>
      <c r="AT344" s="215" t="n">
        <f aca="false">IF($AR344&lt;=0,-$AR344,0)</f>
        <v>-0</v>
      </c>
      <c r="AU344" s="214" t="n">
        <f aca="false">IF((R344-AC344)&lt;0,0,R344-AC344)</f>
        <v>0</v>
      </c>
      <c r="AV344" s="214" t="n">
        <f aca="false">IF(AM344&gt;1,0,R344-AM344*R344)</f>
        <v>0</v>
      </c>
      <c r="AW344" s="216"/>
    </row>
    <row r="345" customFormat="false" ht="24.75" hidden="false" customHeight="true" outlineLevel="0" collapsed="false">
      <c r="A345" s="166"/>
      <c r="B345" s="208" t="n">
        <f aca="false">B344+1</f>
        <v>338</v>
      </c>
      <c r="C345" s="166"/>
      <c r="D345" s="209" t="n">
        <f aca="false">INDEX(_Rge_Projectdata_3rd,$B345,MATCH("Project-ID",_Rge_Headline_Projectdata,0))</f>
        <v>0</v>
      </c>
      <c r="E345" s="210" t="str">
        <f aca="false" t="array" ref="E345:E345">INDEX(_Rge_Data_3rd_CY,$B345,E$1)</f>
        <v>Open</v>
      </c>
      <c r="F345" s="199" t="n">
        <f aca="false">INDEX(_Rge_Data_3rd_CY,$B345,F$1)</f>
        <v>0</v>
      </c>
      <c r="G345" s="199" t="n">
        <f aca="false" t="array" ref="G345:G345">INDEX(_Rge_Data_3rd_CY,$B345,G$1)</f>
        <v>0</v>
      </c>
      <c r="H345" s="199" t="n">
        <f aca="false" t="array" ref="H345:H345">INDEX(_Rge_Data_3rd_CY,$B345,H$1)</f>
        <v>0</v>
      </c>
      <c r="I345" s="199" t="n">
        <f aca="false" t="array" ref="I345:I345">INDEX(_Rge_Data_3rd_CY,$B345,I$1)</f>
        <v>0</v>
      </c>
      <c r="J345" s="199" t="n">
        <f aca="false" t="array" ref="J345:J345">INDEX(_Rge_Data_3rd_CY,$B345,J$1)</f>
        <v>0</v>
      </c>
      <c r="K345" s="199" t="n">
        <f aca="false" t="array" ref="K345:K345">INDEX(_Rge_Data_3rd_CY,$B345,K$1)</f>
        <v>0</v>
      </c>
      <c r="L345" s="199" t="n">
        <f aca="false">INDEX(_Rge_Data_3rd_CY,$B345,L$1)</f>
        <v>0</v>
      </c>
      <c r="M345" s="199" t="n">
        <f aca="false" t="array" ref="M345:M345">INDEX(_Rge_Data_3rd_CY,$B345,M$1)</f>
        <v>0</v>
      </c>
      <c r="N345" s="199" t="n">
        <f aca="false" t="array" ref="N345:N345">INDEX(_Rge_Data_3rd_CY,$B345,N$1)</f>
        <v>0</v>
      </c>
      <c r="O345" s="199" t="n">
        <f aca="false">F345-N345</f>
        <v>0</v>
      </c>
      <c r="P345" s="200" t="n">
        <f aca="false">IFERROR(O345/F345,0)</f>
        <v>0</v>
      </c>
      <c r="Q345" s="211" t="str">
        <f aca="false">IF(AND(F345&lt;&gt;0,R345=0),"N","Y")</f>
        <v>Y</v>
      </c>
      <c r="R345" s="202" t="n">
        <f aca="false">INDEX(_Rge_Data_3rd_CY,$B345,R$1)</f>
        <v>0</v>
      </c>
      <c r="S345" s="202" t="n">
        <f aca="false" t="array" ref="S345:S345">INDEX(_Rge_Data_3rd_CY,$B345,S$1)</f>
        <v>0</v>
      </c>
      <c r="T345" s="202" t="n">
        <f aca="false" t="array" ref="T345:T345">INDEX(_Rge_Data_3rd_CY,$B345,T$1)</f>
        <v>0</v>
      </c>
      <c r="U345" s="202" t="n">
        <f aca="false" t="array" ref="U345:U345">INDEX(_Rge_Data_3rd_CY,$B345,U$1)</f>
        <v>0</v>
      </c>
      <c r="V345" s="202" t="n">
        <f aca="false" t="array" ref="V345:V345">INDEX(_Rge_Data_3rd_CY,$B345,V$1)</f>
        <v>0</v>
      </c>
      <c r="W345" s="202" t="n">
        <f aca="false" t="array" ref="W345:W345">INDEX(_Rge_Data_3rd_CY,$B345,W$1)</f>
        <v>0</v>
      </c>
      <c r="X345" s="202" t="n">
        <f aca="false">INDEX(_Rge_Data_3rd_CY,$B345,X$1)</f>
        <v>0</v>
      </c>
      <c r="Y345" s="202" t="n">
        <f aca="false" t="array" ref="Y345:Y345">INDEX(_Rge_Data_3rd_CY,$B345,Y$1)</f>
        <v>0</v>
      </c>
      <c r="Z345" s="202" t="n">
        <f aca="false" t="array" ref="Z345:Z345">INDEX(_Rge_Data_3rd_CY,$B345,Z$1)</f>
        <v>0</v>
      </c>
      <c r="AA345" s="202" t="n">
        <f aca="false">R345-Z345</f>
        <v>0</v>
      </c>
      <c r="AB345" s="203" t="n">
        <f aca="false">IFERROR(AA345/R345,)</f>
        <v>0</v>
      </c>
      <c r="AC345" s="212" t="n">
        <f aca="false">INDEX(_Rge_Data_3rd_CY,$B345,AC$1)</f>
        <v>0</v>
      </c>
      <c r="AD345" s="212" t="n">
        <f aca="false" t="array" ref="AD345:AD345">INDEX(_Rge_Data_3rd_CY,$B345,AD$1)</f>
        <v>0</v>
      </c>
      <c r="AE345" s="212" t="n">
        <f aca="false" t="array" ref="AE345:AE345">INDEX(_Rge_Data_3rd_CY,$B345,AE$1)</f>
        <v>0</v>
      </c>
      <c r="AF345" s="212" t="n">
        <f aca="false" t="array" ref="AF345:AF345">INDEX(_Rge_Data_3rd_CY,$B345,AF$1)</f>
        <v>0</v>
      </c>
      <c r="AG345" s="212" t="n">
        <f aca="false" t="array" ref="AG345:AG345">INDEX(_Rge_Data_3rd_CY,$B345,AG$1)</f>
        <v>0</v>
      </c>
      <c r="AH345" s="212" t="n">
        <f aca="false" t="array" ref="AH345:AH345">INDEX(_Rge_Data_3rd_CY,$B345,AH$1)</f>
        <v>0</v>
      </c>
      <c r="AI345" s="212" t="n">
        <f aca="false">INDEX(_Rge_Data_3rd_CY,$B345,AI$1)</f>
        <v>0</v>
      </c>
      <c r="AJ345" s="212" t="n">
        <f aca="false" t="array" ref="AJ345:AJ345">INDEX(_Rge_Data_3rd_CY,$B345,AJ$1)</f>
        <v>0</v>
      </c>
      <c r="AK345" s="212" t="n">
        <f aca="false" t="array" ref="AK345:AK345">INDEX(_Rge_Data_3rd_CY,$B345,AK$1)</f>
        <v>0</v>
      </c>
      <c r="AL345" s="212" t="n">
        <f aca="false">AK345+AN345+AO345</f>
        <v>0</v>
      </c>
      <c r="AM345" s="213" t="n">
        <f aca="false">IFERROR(AK345/Z345,0)</f>
        <v>0</v>
      </c>
      <c r="AN345" s="214" t="n">
        <f aca="false">IFERROR(IF(AND($E345="OPEN",$AA345&gt;0),$AA345*_SoP*$AM345,IF(AND($E345="CLOSED",$AA345&gt;0),$AA345*_SoL*$AM345,0)),0)</f>
        <v>0</v>
      </c>
      <c r="AO345" s="214" t="n">
        <f aca="false">IFERROR(IF($AA345&lt;0,$AA345*_SoL,0),0)</f>
        <v>0</v>
      </c>
      <c r="AP345" s="215" t="n">
        <f aca="false">AK345+AN345</f>
        <v>0</v>
      </c>
      <c r="AQ345" s="215" t="n">
        <f aca="false">AC345-AO345</f>
        <v>0</v>
      </c>
      <c r="AR345" s="215" t="n">
        <f aca="false">AP345-AQ345</f>
        <v>0</v>
      </c>
      <c r="AS345" s="215" t="n">
        <f aca="false">IF($AR345&gt;=0,$AR345,0)</f>
        <v>0</v>
      </c>
      <c r="AT345" s="215" t="n">
        <f aca="false">IF($AR345&lt;=0,-$AR345,0)</f>
        <v>-0</v>
      </c>
      <c r="AU345" s="214" t="n">
        <f aca="false">IF((R345-AC345)&lt;0,0,R345-AC345)</f>
        <v>0</v>
      </c>
      <c r="AV345" s="214" t="n">
        <f aca="false">IF(AM345&gt;1,0,R345-AM345*R345)</f>
        <v>0</v>
      </c>
      <c r="AW345" s="216"/>
    </row>
    <row r="346" customFormat="false" ht="24.75" hidden="false" customHeight="true" outlineLevel="0" collapsed="false">
      <c r="A346" s="166"/>
      <c r="B346" s="208" t="n">
        <f aca="false">B345+1</f>
        <v>339</v>
      </c>
      <c r="C346" s="166"/>
      <c r="D346" s="209" t="n">
        <f aca="false">INDEX(_Rge_Projectdata_3rd,$B346,MATCH("Project-ID",_Rge_Headline_Projectdata,0))</f>
        <v>0</v>
      </c>
      <c r="E346" s="210" t="str">
        <f aca="false" t="array" ref="E346:E346">INDEX(_Rge_Data_3rd_CY,$B346,E$1)</f>
        <v>Open</v>
      </c>
      <c r="F346" s="199" t="n">
        <f aca="false">INDEX(_Rge_Data_3rd_CY,$B346,F$1)</f>
        <v>0</v>
      </c>
      <c r="G346" s="199" t="n">
        <f aca="false" t="array" ref="G346:G346">INDEX(_Rge_Data_3rd_CY,$B346,G$1)</f>
        <v>0</v>
      </c>
      <c r="H346" s="199" t="n">
        <f aca="false" t="array" ref="H346:H346">INDEX(_Rge_Data_3rd_CY,$B346,H$1)</f>
        <v>0</v>
      </c>
      <c r="I346" s="199" t="n">
        <f aca="false" t="array" ref="I346:I346">INDEX(_Rge_Data_3rd_CY,$B346,I$1)</f>
        <v>0</v>
      </c>
      <c r="J346" s="199" t="n">
        <f aca="false" t="array" ref="J346:J346">INDEX(_Rge_Data_3rd_CY,$B346,J$1)</f>
        <v>0</v>
      </c>
      <c r="K346" s="199" t="n">
        <f aca="false" t="array" ref="K346:K346">INDEX(_Rge_Data_3rd_CY,$B346,K$1)</f>
        <v>0</v>
      </c>
      <c r="L346" s="199" t="n">
        <f aca="false">INDEX(_Rge_Data_3rd_CY,$B346,L$1)</f>
        <v>0</v>
      </c>
      <c r="M346" s="199" t="n">
        <f aca="false" t="array" ref="M346:M346">INDEX(_Rge_Data_3rd_CY,$B346,M$1)</f>
        <v>0</v>
      </c>
      <c r="N346" s="199" t="n">
        <f aca="false" t="array" ref="N346:N346">INDEX(_Rge_Data_3rd_CY,$B346,N$1)</f>
        <v>0</v>
      </c>
      <c r="O346" s="199" t="n">
        <f aca="false">F346-N346</f>
        <v>0</v>
      </c>
      <c r="P346" s="200" t="n">
        <f aca="false">IFERROR(O346/F346,0)</f>
        <v>0</v>
      </c>
      <c r="Q346" s="211" t="str">
        <f aca="false">IF(AND(F346&lt;&gt;0,R346=0),"N","Y")</f>
        <v>Y</v>
      </c>
      <c r="R346" s="202" t="n">
        <f aca="false">INDEX(_Rge_Data_3rd_CY,$B346,R$1)</f>
        <v>0</v>
      </c>
      <c r="S346" s="202" t="n">
        <f aca="false" t="array" ref="S346:S346">INDEX(_Rge_Data_3rd_CY,$B346,S$1)</f>
        <v>0</v>
      </c>
      <c r="T346" s="202" t="n">
        <f aca="false" t="array" ref="T346:T346">INDEX(_Rge_Data_3rd_CY,$B346,T$1)</f>
        <v>0</v>
      </c>
      <c r="U346" s="202" t="n">
        <f aca="false" t="array" ref="U346:U346">INDEX(_Rge_Data_3rd_CY,$B346,U$1)</f>
        <v>0</v>
      </c>
      <c r="V346" s="202" t="n">
        <f aca="false" t="array" ref="V346:V346">INDEX(_Rge_Data_3rd_CY,$B346,V$1)</f>
        <v>0</v>
      </c>
      <c r="W346" s="202" t="n">
        <f aca="false" t="array" ref="W346:W346">INDEX(_Rge_Data_3rd_CY,$B346,W$1)</f>
        <v>0</v>
      </c>
      <c r="X346" s="202" t="n">
        <f aca="false">INDEX(_Rge_Data_3rd_CY,$B346,X$1)</f>
        <v>0</v>
      </c>
      <c r="Y346" s="202" t="n">
        <f aca="false" t="array" ref="Y346:Y346">INDEX(_Rge_Data_3rd_CY,$B346,Y$1)</f>
        <v>0</v>
      </c>
      <c r="Z346" s="202" t="n">
        <f aca="false" t="array" ref="Z346:Z346">INDEX(_Rge_Data_3rd_CY,$B346,Z$1)</f>
        <v>0</v>
      </c>
      <c r="AA346" s="202" t="n">
        <f aca="false">R346-Z346</f>
        <v>0</v>
      </c>
      <c r="AB346" s="203" t="n">
        <f aca="false">IFERROR(AA346/R346,)</f>
        <v>0</v>
      </c>
      <c r="AC346" s="212" t="n">
        <f aca="false">INDEX(_Rge_Data_3rd_CY,$B346,AC$1)</f>
        <v>0</v>
      </c>
      <c r="AD346" s="212" t="n">
        <f aca="false" t="array" ref="AD346:AD346">INDEX(_Rge_Data_3rd_CY,$B346,AD$1)</f>
        <v>0</v>
      </c>
      <c r="AE346" s="212" t="n">
        <f aca="false" t="array" ref="AE346:AE346">INDEX(_Rge_Data_3rd_CY,$B346,AE$1)</f>
        <v>0</v>
      </c>
      <c r="AF346" s="212" t="n">
        <f aca="false" t="array" ref="AF346:AF346">INDEX(_Rge_Data_3rd_CY,$B346,AF$1)</f>
        <v>0</v>
      </c>
      <c r="AG346" s="212" t="n">
        <f aca="false" t="array" ref="AG346:AG346">INDEX(_Rge_Data_3rd_CY,$B346,AG$1)</f>
        <v>0</v>
      </c>
      <c r="AH346" s="212" t="n">
        <f aca="false" t="array" ref="AH346:AH346">INDEX(_Rge_Data_3rd_CY,$B346,AH$1)</f>
        <v>0</v>
      </c>
      <c r="AI346" s="212" t="n">
        <f aca="false">INDEX(_Rge_Data_3rd_CY,$B346,AI$1)</f>
        <v>0</v>
      </c>
      <c r="AJ346" s="212" t="n">
        <f aca="false" t="array" ref="AJ346:AJ346">INDEX(_Rge_Data_3rd_CY,$B346,AJ$1)</f>
        <v>0</v>
      </c>
      <c r="AK346" s="212" t="n">
        <f aca="false" t="array" ref="AK346:AK346">INDEX(_Rge_Data_3rd_CY,$B346,AK$1)</f>
        <v>0</v>
      </c>
      <c r="AL346" s="212" t="n">
        <f aca="false">AK346+AN346+AO346</f>
        <v>0</v>
      </c>
      <c r="AM346" s="213" t="n">
        <f aca="false">IFERROR(AK346/Z346,0)</f>
        <v>0</v>
      </c>
      <c r="AN346" s="214" t="n">
        <f aca="false">IFERROR(IF(AND($E346="OPEN",$AA346&gt;0),$AA346*_SoP*$AM346,IF(AND($E346="CLOSED",$AA346&gt;0),$AA346*_SoL*$AM346,0)),0)</f>
        <v>0</v>
      </c>
      <c r="AO346" s="214" t="n">
        <f aca="false">IFERROR(IF($AA346&lt;0,$AA346*_SoL,0),0)</f>
        <v>0</v>
      </c>
      <c r="AP346" s="215" t="n">
        <f aca="false">AK346+AN346</f>
        <v>0</v>
      </c>
      <c r="AQ346" s="215" t="n">
        <f aca="false">AC346-AO346</f>
        <v>0</v>
      </c>
      <c r="AR346" s="215" t="n">
        <f aca="false">AP346-AQ346</f>
        <v>0</v>
      </c>
      <c r="AS346" s="215" t="n">
        <f aca="false">IF($AR346&gt;=0,$AR346,0)</f>
        <v>0</v>
      </c>
      <c r="AT346" s="215" t="n">
        <f aca="false">IF($AR346&lt;=0,-$AR346,0)</f>
        <v>-0</v>
      </c>
      <c r="AU346" s="214" t="n">
        <f aca="false">IF((R346-AC346)&lt;0,0,R346-AC346)</f>
        <v>0</v>
      </c>
      <c r="AV346" s="214" t="n">
        <f aca="false">IF(AM346&gt;1,0,R346-AM346*R346)</f>
        <v>0</v>
      </c>
      <c r="AW346" s="216"/>
    </row>
    <row r="347" customFormat="false" ht="24.75" hidden="false" customHeight="true" outlineLevel="0" collapsed="false">
      <c r="A347" s="166"/>
      <c r="B347" s="208" t="n">
        <f aca="false">B346+1</f>
        <v>340</v>
      </c>
      <c r="C347" s="166"/>
      <c r="D347" s="209" t="n">
        <f aca="false">INDEX(_Rge_Projectdata_3rd,$B347,MATCH("Project-ID",_Rge_Headline_Projectdata,0))</f>
        <v>0</v>
      </c>
      <c r="E347" s="210" t="str">
        <f aca="false" t="array" ref="E347:E347">INDEX(_Rge_Data_3rd_CY,$B347,E$1)</f>
        <v>Open</v>
      </c>
      <c r="F347" s="199" t="n">
        <f aca="false">INDEX(_Rge_Data_3rd_CY,$B347,F$1)</f>
        <v>0</v>
      </c>
      <c r="G347" s="199" t="n">
        <f aca="false" t="array" ref="G347:G347">INDEX(_Rge_Data_3rd_CY,$B347,G$1)</f>
        <v>0</v>
      </c>
      <c r="H347" s="199" t="n">
        <f aca="false" t="array" ref="H347:H347">INDEX(_Rge_Data_3rd_CY,$B347,H$1)</f>
        <v>0</v>
      </c>
      <c r="I347" s="199" t="n">
        <f aca="false" t="array" ref="I347:I347">INDEX(_Rge_Data_3rd_CY,$B347,I$1)</f>
        <v>0</v>
      </c>
      <c r="J347" s="199" t="n">
        <f aca="false" t="array" ref="J347:J347">INDEX(_Rge_Data_3rd_CY,$B347,J$1)</f>
        <v>0</v>
      </c>
      <c r="K347" s="199" t="n">
        <f aca="false" t="array" ref="K347:K347">INDEX(_Rge_Data_3rd_CY,$B347,K$1)</f>
        <v>0</v>
      </c>
      <c r="L347" s="199" t="n">
        <f aca="false">INDEX(_Rge_Data_3rd_CY,$B347,L$1)</f>
        <v>0</v>
      </c>
      <c r="M347" s="199" t="n">
        <f aca="false" t="array" ref="M347:M347">INDEX(_Rge_Data_3rd_CY,$B347,M$1)</f>
        <v>0</v>
      </c>
      <c r="N347" s="199" t="n">
        <f aca="false" t="array" ref="N347:N347">INDEX(_Rge_Data_3rd_CY,$B347,N$1)</f>
        <v>0</v>
      </c>
      <c r="O347" s="199" t="n">
        <f aca="false">F347-N347</f>
        <v>0</v>
      </c>
      <c r="P347" s="200" t="n">
        <f aca="false">IFERROR(O347/F347,0)</f>
        <v>0</v>
      </c>
      <c r="Q347" s="211" t="str">
        <f aca="false">IF(AND(F347&lt;&gt;0,R347=0),"N","Y")</f>
        <v>Y</v>
      </c>
      <c r="R347" s="202" t="n">
        <f aca="false">INDEX(_Rge_Data_3rd_CY,$B347,R$1)</f>
        <v>0</v>
      </c>
      <c r="S347" s="202" t="n">
        <f aca="false" t="array" ref="S347:S347">INDEX(_Rge_Data_3rd_CY,$B347,S$1)</f>
        <v>0</v>
      </c>
      <c r="T347" s="202" t="n">
        <f aca="false" t="array" ref="T347:T347">INDEX(_Rge_Data_3rd_CY,$B347,T$1)</f>
        <v>0</v>
      </c>
      <c r="U347" s="202" t="n">
        <f aca="false" t="array" ref="U347:U347">INDEX(_Rge_Data_3rd_CY,$B347,U$1)</f>
        <v>0</v>
      </c>
      <c r="V347" s="202" t="n">
        <f aca="false" t="array" ref="V347:V347">INDEX(_Rge_Data_3rd_CY,$B347,V$1)</f>
        <v>0</v>
      </c>
      <c r="W347" s="202" t="n">
        <f aca="false" t="array" ref="W347:W347">INDEX(_Rge_Data_3rd_CY,$B347,W$1)</f>
        <v>0</v>
      </c>
      <c r="X347" s="202" t="n">
        <f aca="false">INDEX(_Rge_Data_3rd_CY,$B347,X$1)</f>
        <v>0</v>
      </c>
      <c r="Y347" s="202" t="n">
        <f aca="false" t="array" ref="Y347:Y347">INDEX(_Rge_Data_3rd_CY,$B347,Y$1)</f>
        <v>0</v>
      </c>
      <c r="Z347" s="202" t="n">
        <f aca="false" t="array" ref="Z347:Z347">INDEX(_Rge_Data_3rd_CY,$B347,Z$1)</f>
        <v>0</v>
      </c>
      <c r="AA347" s="202" t="n">
        <f aca="false">R347-Z347</f>
        <v>0</v>
      </c>
      <c r="AB347" s="203" t="n">
        <f aca="false">IFERROR(AA347/R347,)</f>
        <v>0</v>
      </c>
      <c r="AC347" s="212" t="n">
        <f aca="false">INDEX(_Rge_Data_3rd_CY,$B347,AC$1)</f>
        <v>0</v>
      </c>
      <c r="AD347" s="212" t="n">
        <f aca="false" t="array" ref="AD347:AD347">INDEX(_Rge_Data_3rd_CY,$B347,AD$1)</f>
        <v>0</v>
      </c>
      <c r="AE347" s="212" t="n">
        <f aca="false" t="array" ref="AE347:AE347">INDEX(_Rge_Data_3rd_CY,$B347,AE$1)</f>
        <v>0</v>
      </c>
      <c r="AF347" s="212" t="n">
        <f aca="false" t="array" ref="AF347:AF347">INDEX(_Rge_Data_3rd_CY,$B347,AF$1)</f>
        <v>0</v>
      </c>
      <c r="AG347" s="212" t="n">
        <f aca="false" t="array" ref="AG347:AG347">INDEX(_Rge_Data_3rd_CY,$B347,AG$1)</f>
        <v>0</v>
      </c>
      <c r="AH347" s="212" t="n">
        <f aca="false" t="array" ref="AH347:AH347">INDEX(_Rge_Data_3rd_CY,$B347,AH$1)</f>
        <v>0</v>
      </c>
      <c r="AI347" s="212" t="n">
        <f aca="false">INDEX(_Rge_Data_3rd_CY,$B347,AI$1)</f>
        <v>0</v>
      </c>
      <c r="AJ347" s="212" t="n">
        <f aca="false" t="array" ref="AJ347:AJ347">INDEX(_Rge_Data_3rd_CY,$B347,AJ$1)</f>
        <v>0</v>
      </c>
      <c r="AK347" s="212" t="n">
        <f aca="false" t="array" ref="AK347:AK347">INDEX(_Rge_Data_3rd_CY,$B347,AK$1)</f>
        <v>0</v>
      </c>
      <c r="AL347" s="212" t="n">
        <f aca="false">AK347+AN347+AO347</f>
        <v>0</v>
      </c>
      <c r="AM347" s="213" t="n">
        <f aca="false">IFERROR(AK347/Z347,0)</f>
        <v>0</v>
      </c>
      <c r="AN347" s="214" t="n">
        <f aca="false">IFERROR(IF(AND($E347="OPEN",$AA347&gt;0),$AA347*_SoP*$AM347,IF(AND($E347="CLOSED",$AA347&gt;0),$AA347*_SoL*$AM347,0)),0)</f>
        <v>0</v>
      </c>
      <c r="AO347" s="214" t="n">
        <f aca="false">IFERROR(IF($AA347&lt;0,$AA347*_SoL,0),0)</f>
        <v>0</v>
      </c>
      <c r="AP347" s="215" t="n">
        <f aca="false">AK347+AN347</f>
        <v>0</v>
      </c>
      <c r="AQ347" s="215" t="n">
        <f aca="false">AC347-AO347</f>
        <v>0</v>
      </c>
      <c r="AR347" s="215" t="n">
        <f aca="false">AP347-AQ347</f>
        <v>0</v>
      </c>
      <c r="AS347" s="215" t="n">
        <f aca="false">IF($AR347&gt;=0,$AR347,0)</f>
        <v>0</v>
      </c>
      <c r="AT347" s="215" t="n">
        <f aca="false">IF($AR347&lt;=0,-$AR347,0)</f>
        <v>-0</v>
      </c>
      <c r="AU347" s="214" t="n">
        <f aca="false">IF((R347-AC347)&lt;0,0,R347-AC347)</f>
        <v>0</v>
      </c>
      <c r="AV347" s="214" t="n">
        <f aca="false">IF(AM347&gt;1,0,R347-AM347*R347)</f>
        <v>0</v>
      </c>
      <c r="AW347" s="216"/>
    </row>
    <row r="348" customFormat="false" ht="24.75" hidden="false" customHeight="true" outlineLevel="0" collapsed="false">
      <c r="A348" s="166"/>
      <c r="B348" s="208" t="n">
        <f aca="false">B347+1</f>
        <v>341</v>
      </c>
      <c r="C348" s="166"/>
      <c r="D348" s="209" t="n">
        <f aca="false">INDEX(_Rge_Projectdata_3rd,$B348,MATCH("Project-ID",_Rge_Headline_Projectdata,0))</f>
        <v>0</v>
      </c>
      <c r="E348" s="210" t="str">
        <f aca="false" t="array" ref="E348:E348">INDEX(_Rge_Data_3rd_CY,$B348,E$1)</f>
        <v>Open</v>
      </c>
      <c r="F348" s="199" t="n">
        <f aca="false">INDEX(_Rge_Data_3rd_CY,$B348,F$1)</f>
        <v>0</v>
      </c>
      <c r="G348" s="199" t="n">
        <f aca="false" t="array" ref="G348:G348">INDEX(_Rge_Data_3rd_CY,$B348,G$1)</f>
        <v>0</v>
      </c>
      <c r="H348" s="199" t="n">
        <f aca="false" t="array" ref="H348:H348">INDEX(_Rge_Data_3rd_CY,$B348,H$1)</f>
        <v>0</v>
      </c>
      <c r="I348" s="199" t="n">
        <f aca="false" t="array" ref="I348:I348">INDEX(_Rge_Data_3rd_CY,$B348,I$1)</f>
        <v>0</v>
      </c>
      <c r="J348" s="199" t="n">
        <f aca="false" t="array" ref="J348:J348">INDEX(_Rge_Data_3rd_CY,$B348,J$1)</f>
        <v>0</v>
      </c>
      <c r="K348" s="199" t="n">
        <f aca="false" t="array" ref="K348:K348">INDEX(_Rge_Data_3rd_CY,$B348,K$1)</f>
        <v>0</v>
      </c>
      <c r="L348" s="199" t="n">
        <f aca="false">INDEX(_Rge_Data_3rd_CY,$B348,L$1)</f>
        <v>0</v>
      </c>
      <c r="M348" s="199" t="n">
        <f aca="false" t="array" ref="M348:M348">INDEX(_Rge_Data_3rd_CY,$B348,M$1)</f>
        <v>0</v>
      </c>
      <c r="N348" s="199" t="n">
        <f aca="false" t="array" ref="N348:N348">INDEX(_Rge_Data_3rd_CY,$B348,N$1)</f>
        <v>0</v>
      </c>
      <c r="O348" s="199" t="n">
        <f aca="false">F348-N348</f>
        <v>0</v>
      </c>
      <c r="P348" s="200" t="n">
        <f aca="false">IFERROR(O348/F348,0)</f>
        <v>0</v>
      </c>
      <c r="Q348" s="211" t="str">
        <f aca="false">IF(AND(F348&lt;&gt;0,R348=0),"N","Y")</f>
        <v>Y</v>
      </c>
      <c r="R348" s="202" t="n">
        <f aca="false">INDEX(_Rge_Data_3rd_CY,$B348,R$1)</f>
        <v>0</v>
      </c>
      <c r="S348" s="202" t="n">
        <f aca="false" t="array" ref="S348:S348">INDEX(_Rge_Data_3rd_CY,$B348,S$1)</f>
        <v>0</v>
      </c>
      <c r="T348" s="202" t="n">
        <f aca="false" t="array" ref="T348:T348">INDEX(_Rge_Data_3rd_CY,$B348,T$1)</f>
        <v>0</v>
      </c>
      <c r="U348" s="202" t="n">
        <f aca="false" t="array" ref="U348:U348">INDEX(_Rge_Data_3rd_CY,$B348,U$1)</f>
        <v>0</v>
      </c>
      <c r="V348" s="202" t="n">
        <f aca="false" t="array" ref="V348:V348">INDEX(_Rge_Data_3rd_CY,$B348,V$1)</f>
        <v>0</v>
      </c>
      <c r="W348" s="202" t="n">
        <f aca="false" t="array" ref="W348:W348">INDEX(_Rge_Data_3rd_CY,$B348,W$1)</f>
        <v>0</v>
      </c>
      <c r="X348" s="202" t="n">
        <f aca="false">INDEX(_Rge_Data_3rd_CY,$B348,X$1)</f>
        <v>0</v>
      </c>
      <c r="Y348" s="202" t="n">
        <f aca="false" t="array" ref="Y348:Y348">INDEX(_Rge_Data_3rd_CY,$B348,Y$1)</f>
        <v>0</v>
      </c>
      <c r="Z348" s="202" t="n">
        <f aca="false" t="array" ref="Z348:Z348">INDEX(_Rge_Data_3rd_CY,$B348,Z$1)</f>
        <v>0</v>
      </c>
      <c r="AA348" s="202" t="n">
        <f aca="false">R348-Z348</f>
        <v>0</v>
      </c>
      <c r="AB348" s="203" t="n">
        <f aca="false">IFERROR(AA348/R348,)</f>
        <v>0</v>
      </c>
      <c r="AC348" s="212" t="n">
        <f aca="false">INDEX(_Rge_Data_3rd_CY,$B348,AC$1)</f>
        <v>0</v>
      </c>
      <c r="AD348" s="212" t="n">
        <f aca="false" t="array" ref="AD348:AD348">INDEX(_Rge_Data_3rd_CY,$B348,AD$1)</f>
        <v>0</v>
      </c>
      <c r="AE348" s="212" t="n">
        <f aca="false" t="array" ref="AE348:AE348">INDEX(_Rge_Data_3rd_CY,$B348,AE$1)</f>
        <v>0</v>
      </c>
      <c r="AF348" s="212" t="n">
        <f aca="false" t="array" ref="AF348:AF348">INDEX(_Rge_Data_3rd_CY,$B348,AF$1)</f>
        <v>0</v>
      </c>
      <c r="AG348" s="212" t="n">
        <f aca="false" t="array" ref="AG348:AG348">INDEX(_Rge_Data_3rd_CY,$B348,AG$1)</f>
        <v>0</v>
      </c>
      <c r="AH348" s="212" t="n">
        <f aca="false" t="array" ref="AH348:AH348">INDEX(_Rge_Data_3rd_CY,$B348,AH$1)</f>
        <v>0</v>
      </c>
      <c r="AI348" s="212" t="n">
        <f aca="false">INDEX(_Rge_Data_3rd_CY,$B348,AI$1)</f>
        <v>0</v>
      </c>
      <c r="AJ348" s="212" t="n">
        <f aca="false" t="array" ref="AJ348:AJ348">INDEX(_Rge_Data_3rd_CY,$B348,AJ$1)</f>
        <v>0</v>
      </c>
      <c r="AK348" s="212" t="n">
        <f aca="false" t="array" ref="AK348:AK348">INDEX(_Rge_Data_3rd_CY,$B348,AK$1)</f>
        <v>0</v>
      </c>
      <c r="AL348" s="212" t="n">
        <f aca="false">AK348+AN348+AO348</f>
        <v>0</v>
      </c>
      <c r="AM348" s="213" t="n">
        <f aca="false">IFERROR(AK348/Z348,0)</f>
        <v>0</v>
      </c>
      <c r="AN348" s="214" t="n">
        <f aca="false">IFERROR(IF(AND($E348="OPEN",$AA348&gt;0),$AA348*_SoP*$AM348,IF(AND($E348="CLOSED",$AA348&gt;0),$AA348*_SoL*$AM348,0)),0)</f>
        <v>0</v>
      </c>
      <c r="AO348" s="214" t="n">
        <f aca="false">IFERROR(IF($AA348&lt;0,$AA348*_SoL,0),0)</f>
        <v>0</v>
      </c>
      <c r="AP348" s="215" t="n">
        <f aca="false">AK348+AN348</f>
        <v>0</v>
      </c>
      <c r="AQ348" s="215" t="n">
        <f aca="false">AC348-AO348</f>
        <v>0</v>
      </c>
      <c r="AR348" s="215" t="n">
        <f aca="false">AP348-AQ348</f>
        <v>0</v>
      </c>
      <c r="AS348" s="215" t="n">
        <f aca="false">IF($AR348&gt;=0,$AR348,0)</f>
        <v>0</v>
      </c>
      <c r="AT348" s="215" t="n">
        <f aca="false">IF($AR348&lt;=0,-$AR348,0)</f>
        <v>-0</v>
      </c>
      <c r="AU348" s="214" t="n">
        <f aca="false">IF((R348-AC348)&lt;0,0,R348-AC348)</f>
        <v>0</v>
      </c>
      <c r="AV348" s="214" t="n">
        <f aca="false">IF(AM348&gt;1,0,R348-AM348*R348)</f>
        <v>0</v>
      </c>
      <c r="AW348" s="216"/>
    </row>
    <row r="349" customFormat="false" ht="24.75" hidden="false" customHeight="true" outlineLevel="0" collapsed="false">
      <c r="A349" s="166"/>
      <c r="B349" s="208" t="n">
        <f aca="false">B348+1</f>
        <v>342</v>
      </c>
      <c r="C349" s="166"/>
      <c r="D349" s="209" t="n">
        <f aca="false">INDEX(_Rge_Projectdata_3rd,$B349,MATCH("Project-ID",_Rge_Headline_Projectdata,0))</f>
        <v>0</v>
      </c>
      <c r="E349" s="210" t="str">
        <f aca="false" t="array" ref="E349:E349">INDEX(_Rge_Data_3rd_CY,$B349,E$1)</f>
        <v>Open</v>
      </c>
      <c r="F349" s="199" t="n">
        <f aca="false">INDEX(_Rge_Data_3rd_CY,$B349,F$1)</f>
        <v>0</v>
      </c>
      <c r="G349" s="199" t="n">
        <f aca="false" t="array" ref="G349:G349">INDEX(_Rge_Data_3rd_CY,$B349,G$1)</f>
        <v>0</v>
      </c>
      <c r="H349" s="199" t="n">
        <f aca="false" t="array" ref="H349:H349">INDEX(_Rge_Data_3rd_CY,$B349,H$1)</f>
        <v>0</v>
      </c>
      <c r="I349" s="199" t="n">
        <f aca="false" t="array" ref="I349:I349">INDEX(_Rge_Data_3rd_CY,$B349,I$1)</f>
        <v>0</v>
      </c>
      <c r="J349" s="199" t="n">
        <f aca="false" t="array" ref="J349:J349">INDEX(_Rge_Data_3rd_CY,$B349,J$1)</f>
        <v>0</v>
      </c>
      <c r="K349" s="199" t="n">
        <f aca="false" t="array" ref="K349:K349">INDEX(_Rge_Data_3rd_CY,$B349,K$1)</f>
        <v>0</v>
      </c>
      <c r="L349" s="199" t="n">
        <f aca="false">INDEX(_Rge_Data_3rd_CY,$B349,L$1)</f>
        <v>0</v>
      </c>
      <c r="M349" s="199" t="n">
        <f aca="false" t="array" ref="M349:M349">INDEX(_Rge_Data_3rd_CY,$B349,M$1)</f>
        <v>0</v>
      </c>
      <c r="N349" s="199" t="n">
        <f aca="false" t="array" ref="N349:N349">INDEX(_Rge_Data_3rd_CY,$B349,N$1)</f>
        <v>0</v>
      </c>
      <c r="O349" s="199" t="n">
        <f aca="false">F349-N349</f>
        <v>0</v>
      </c>
      <c r="P349" s="200" t="n">
        <f aca="false">IFERROR(O349/F349,0)</f>
        <v>0</v>
      </c>
      <c r="Q349" s="211" t="str">
        <f aca="false">IF(AND(F349&lt;&gt;0,R349=0),"N","Y")</f>
        <v>Y</v>
      </c>
      <c r="R349" s="202" t="n">
        <f aca="false">INDEX(_Rge_Data_3rd_CY,$B349,R$1)</f>
        <v>0</v>
      </c>
      <c r="S349" s="202" t="n">
        <f aca="false" t="array" ref="S349:S349">INDEX(_Rge_Data_3rd_CY,$B349,S$1)</f>
        <v>0</v>
      </c>
      <c r="T349" s="202" t="n">
        <f aca="false" t="array" ref="T349:T349">INDEX(_Rge_Data_3rd_CY,$B349,T$1)</f>
        <v>0</v>
      </c>
      <c r="U349" s="202" t="n">
        <f aca="false" t="array" ref="U349:U349">INDEX(_Rge_Data_3rd_CY,$B349,U$1)</f>
        <v>0</v>
      </c>
      <c r="V349" s="202" t="n">
        <f aca="false" t="array" ref="V349:V349">INDEX(_Rge_Data_3rd_CY,$B349,V$1)</f>
        <v>0</v>
      </c>
      <c r="W349" s="202" t="n">
        <f aca="false" t="array" ref="W349:W349">INDEX(_Rge_Data_3rd_CY,$B349,W$1)</f>
        <v>0</v>
      </c>
      <c r="X349" s="202" t="n">
        <f aca="false">INDEX(_Rge_Data_3rd_CY,$B349,X$1)</f>
        <v>0</v>
      </c>
      <c r="Y349" s="202" t="n">
        <f aca="false" t="array" ref="Y349:Y349">INDEX(_Rge_Data_3rd_CY,$B349,Y$1)</f>
        <v>0</v>
      </c>
      <c r="Z349" s="202" t="n">
        <f aca="false" t="array" ref="Z349:Z349">INDEX(_Rge_Data_3rd_CY,$B349,Z$1)</f>
        <v>0</v>
      </c>
      <c r="AA349" s="202" t="n">
        <f aca="false">R349-Z349</f>
        <v>0</v>
      </c>
      <c r="AB349" s="203" t="n">
        <f aca="false">IFERROR(AA349/R349,)</f>
        <v>0</v>
      </c>
      <c r="AC349" s="212" t="n">
        <f aca="false">INDEX(_Rge_Data_3rd_CY,$B349,AC$1)</f>
        <v>0</v>
      </c>
      <c r="AD349" s="212" t="n">
        <f aca="false" t="array" ref="AD349:AD349">INDEX(_Rge_Data_3rd_CY,$B349,AD$1)</f>
        <v>0</v>
      </c>
      <c r="AE349" s="212" t="n">
        <f aca="false" t="array" ref="AE349:AE349">INDEX(_Rge_Data_3rd_CY,$B349,AE$1)</f>
        <v>0</v>
      </c>
      <c r="AF349" s="212" t="n">
        <f aca="false" t="array" ref="AF349:AF349">INDEX(_Rge_Data_3rd_CY,$B349,AF$1)</f>
        <v>0</v>
      </c>
      <c r="AG349" s="212" t="n">
        <f aca="false" t="array" ref="AG349:AG349">INDEX(_Rge_Data_3rd_CY,$B349,AG$1)</f>
        <v>0</v>
      </c>
      <c r="AH349" s="212" t="n">
        <f aca="false" t="array" ref="AH349:AH349">INDEX(_Rge_Data_3rd_CY,$B349,AH$1)</f>
        <v>0</v>
      </c>
      <c r="AI349" s="212" t="n">
        <f aca="false">INDEX(_Rge_Data_3rd_CY,$B349,AI$1)</f>
        <v>0</v>
      </c>
      <c r="AJ349" s="212" t="n">
        <f aca="false" t="array" ref="AJ349:AJ349">INDEX(_Rge_Data_3rd_CY,$B349,AJ$1)</f>
        <v>0</v>
      </c>
      <c r="AK349" s="212" t="n">
        <f aca="false" t="array" ref="AK349:AK349">INDEX(_Rge_Data_3rd_CY,$B349,AK$1)</f>
        <v>0</v>
      </c>
      <c r="AL349" s="212" t="n">
        <f aca="false">AK349+AN349+AO349</f>
        <v>0</v>
      </c>
      <c r="AM349" s="213" t="n">
        <f aca="false">IFERROR(AK349/Z349,0)</f>
        <v>0</v>
      </c>
      <c r="AN349" s="214" t="n">
        <f aca="false">IFERROR(IF(AND($E349="OPEN",$AA349&gt;0),$AA349*_SoP*$AM349,IF(AND($E349="CLOSED",$AA349&gt;0),$AA349*_SoL*$AM349,0)),0)</f>
        <v>0</v>
      </c>
      <c r="AO349" s="214" t="n">
        <f aca="false">IFERROR(IF($AA349&lt;0,$AA349*_SoL,0),0)</f>
        <v>0</v>
      </c>
      <c r="AP349" s="215" t="n">
        <f aca="false">AK349+AN349</f>
        <v>0</v>
      </c>
      <c r="AQ349" s="215" t="n">
        <f aca="false">AC349-AO349</f>
        <v>0</v>
      </c>
      <c r="AR349" s="215" t="n">
        <f aca="false">AP349-AQ349</f>
        <v>0</v>
      </c>
      <c r="AS349" s="215" t="n">
        <f aca="false">IF($AR349&gt;=0,$AR349,0)</f>
        <v>0</v>
      </c>
      <c r="AT349" s="215" t="n">
        <f aca="false">IF($AR349&lt;=0,-$AR349,0)</f>
        <v>-0</v>
      </c>
      <c r="AU349" s="214" t="n">
        <f aca="false">IF((R349-AC349)&lt;0,0,R349-AC349)</f>
        <v>0</v>
      </c>
      <c r="AV349" s="214" t="n">
        <f aca="false">IF(AM349&gt;1,0,R349-AM349*R349)</f>
        <v>0</v>
      </c>
      <c r="AW349" s="216"/>
    </row>
    <row r="350" customFormat="false" ht="24.75" hidden="false" customHeight="true" outlineLevel="0" collapsed="false">
      <c r="A350" s="166"/>
      <c r="B350" s="208" t="n">
        <f aca="false">B349+1</f>
        <v>343</v>
      </c>
      <c r="C350" s="166"/>
      <c r="D350" s="209" t="n">
        <f aca="false">INDEX(_Rge_Projectdata_3rd,$B350,MATCH("Project-ID",_Rge_Headline_Projectdata,0))</f>
        <v>0</v>
      </c>
      <c r="E350" s="210" t="str">
        <f aca="false" t="array" ref="E350:E350">INDEX(_Rge_Data_3rd_CY,$B350,E$1)</f>
        <v>Open</v>
      </c>
      <c r="F350" s="199" t="n">
        <f aca="false">INDEX(_Rge_Data_3rd_CY,$B350,F$1)</f>
        <v>0</v>
      </c>
      <c r="G350" s="199" t="n">
        <f aca="false" t="array" ref="G350:G350">INDEX(_Rge_Data_3rd_CY,$B350,G$1)</f>
        <v>0</v>
      </c>
      <c r="H350" s="199" t="n">
        <f aca="false" t="array" ref="H350:H350">INDEX(_Rge_Data_3rd_CY,$B350,H$1)</f>
        <v>0</v>
      </c>
      <c r="I350" s="199" t="n">
        <f aca="false" t="array" ref="I350:I350">INDEX(_Rge_Data_3rd_CY,$B350,I$1)</f>
        <v>0</v>
      </c>
      <c r="J350" s="199" t="n">
        <f aca="false" t="array" ref="J350:J350">INDEX(_Rge_Data_3rd_CY,$B350,J$1)</f>
        <v>0</v>
      </c>
      <c r="K350" s="199" t="n">
        <f aca="false" t="array" ref="K350:K350">INDEX(_Rge_Data_3rd_CY,$B350,K$1)</f>
        <v>0</v>
      </c>
      <c r="L350" s="199" t="n">
        <f aca="false">INDEX(_Rge_Data_3rd_CY,$B350,L$1)</f>
        <v>0</v>
      </c>
      <c r="M350" s="199" t="n">
        <f aca="false" t="array" ref="M350:M350">INDEX(_Rge_Data_3rd_CY,$B350,M$1)</f>
        <v>0</v>
      </c>
      <c r="N350" s="199" t="n">
        <f aca="false" t="array" ref="N350:N350">INDEX(_Rge_Data_3rd_CY,$B350,N$1)</f>
        <v>0</v>
      </c>
      <c r="O350" s="199" t="n">
        <f aca="false">F350-N350</f>
        <v>0</v>
      </c>
      <c r="P350" s="200" t="n">
        <f aca="false">IFERROR(O350/F350,0)</f>
        <v>0</v>
      </c>
      <c r="Q350" s="211" t="str">
        <f aca="false">IF(AND(F350&lt;&gt;0,R350=0),"N","Y")</f>
        <v>Y</v>
      </c>
      <c r="R350" s="202" t="n">
        <f aca="false">INDEX(_Rge_Data_3rd_CY,$B350,R$1)</f>
        <v>0</v>
      </c>
      <c r="S350" s="202" t="n">
        <f aca="false" t="array" ref="S350:S350">INDEX(_Rge_Data_3rd_CY,$B350,S$1)</f>
        <v>0</v>
      </c>
      <c r="T350" s="202" t="n">
        <f aca="false" t="array" ref="T350:T350">INDEX(_Rge_Data_3rd_CY,$B350,T$1)</f>
        <v>0</v>
      </c>
      <c r="U350" s="202" t="n">
        <f aca="false" t="array" ref="U350:U350">INDEX(_Rge_Data_3rd_CY,$B350,U$1)</f>
        <v>0</v>
      </c>
      <c r="V350" s="202" t="n">
        <f aca="false" t="array" ref="V350:V350">INDEX(_Rge_Data_3rd_CY,$B350,V$1)</f>
        <v>0</v>
      </c>
      <c r="W350" s="202" t="n">
        <f aca="false" t="array" ref="W350:W350">INDEX(_Rge_Data_3rd_CY,$B350,W$1)</f>
        <v>0</v>
      </c>
      <c r="X350" s="202" t="n">
        <f aca="false">INDEX(_Rge_Data_3rd_CY,$B350,X$1)</f>
        <v>0</v>
      </c>
      <c r="Y350" s="202" t="n">
        <f aca="false" t="array" ref="Y350:Y350">INDEX(_Rge_Data_3rd_CY,$B350,Y$1)</f>
        <v>0</v>
      </c>
      <c r="Z350" s="202" t="n">
        <f aca="false" t="array" ref="Z350:Z350">INDEX(_Rge_Data_3rd_CY,$B350,Z$1)</f>
        <v>0</v>
      </c>
      <c r="AA350" s="202" t="n">
        <f aca="false">R350-Z350</f>
        <v>0</v>
      </c>
      <c r="AB350" s="203" t="n">
        <f aca="false">IFERROR(AA350/R350,)</f>
        <v>0</v>
      </c>
      <c r="AC350" s="212" t="n">
        <f aca="false">INDEX(_Rge_Data_3rd_CY,$B350,AC$1)</f>
        <v>0</v>
      </c>
      <c r="AD350" s="212" t="n">
        <f aca="false" t="array" ref="AD350:AD350">INDEX(_Rge_Data_3rd_CY,$B350,AD$1)</f>
        <v>0</v>
      </c>
      <c r="AE350" s="212" t="n">
        <f aca="false" t="array" ref="AE350:AE350">INDEX(_Rge_Data_3rd_CY,$B350,AE$1)</f>
        <v>0</v>
      </c>
      <c r="AF350" s="212" t="n">
        <f aca="false" t="array" ref="AF350:AF350">INDEX(_Rge_Data_3rd_CY,$B350,AF$1)</f>
        <v>0</v>
      </c>
      <c r="AG350" s="212" t="n">
        <f aca="false" t="array" ref="AG350:AG350">INDEX(_Rge_Data_3rd_CY,$B350,AG$1)</f>
        <v>0</v>
      </c>
      <c r="AH350" s="212" t="n">
        <f aca="false" t="array" ref="AH350:AH350">INDEX(_Rge_Data_3rd_CY,$B350,AH$1)</f>
        <v>0</v>
      </c>
      <c r="AI350" s="212" t="n">
        <f aca="false">INDEX(_Rge_Data_3rd_CY,$B350,AI$1)</f>
        <v>0</v>
      </c>
      <c r="AJ350" s="212" t="n">
        <f aca="false" t="array" ref="AJ350:AJ350">INDEX(_Rge_Data_3rd_CY,$B350,AJ$1)</f>
        <v>0</v>
      </c>
      <c r="AK350" s="212" t="n">
        <f aca="false" t="array" ref="AK350:AK350">INDEX(_Rge_Data_3rd_CY,$B350,AK$1)</f>
        <v>0</v>
      </c>
      <c r="AL350" s="212" t="n">
        <f aca="false">AK350+AN350+AO350</f>
        <v>0</v>
      </c>
      <c r="AM350" s="213" t="n">
        <f aca="false">IFERROR(AK350/Z350,0)</f>
        <v>0</v>
      </c>
      <c r="AN350" s="214" t="n">
        <f aca="false">IFERROR(IF(AND($E350="OPEN",$AA350&gt;0),$AA350*_SoP*$AM350,IF(AND($E350="CLOSED",$AA350&gt;0),$AA350*_SoL*$AM350,0)),0)</f>
        <v>0</v>
      </c>
      <c r="AO350" s="214" t="n">
        <f aca="false">IFERROR(IF($AA350&lt;0,$AA350*_SoL,0),0)</f>
        <v>0</v>
      </c>
      <c r="AP350" s="215" t="n">
        <f aca="false">AK350+AN350</f>
        <v>0</v>
      </c>
      <c r="AQ350" s="215" t="n">
        <f aca="false">AC350-AO350</f>
        <v>0</v>
      </c>
      <c r="AR350" s="215" t="n">
        <f aca="false">AP350-AQ350</f>
        <v>0</v>
      </c>
      <c r="AS350" s="215" t="n">
        <f aca="false">IF($AR350&gt;=0,$AR350,0)</f>
        <v>0</v>
      </c>
      <c r="AT350" s="215" t="n">
        <f aca="false">IF($AR350&lt;=0,-$AR350,0)</f>
        <v>-0</v>
      </c>
      <c r="AU350" s="214" t="n">
        <f aca="false">IF((R350-AC350)&lt;0,0,R350-AC350)</f>
        <v>0</v>
      </c>
      <c r="AV350" s="214" t="n">
        <f aca="false">IF(AM350&gt;1,0,R350-AM350*R350)</f>
        <v>0</v>
      </c>
      <c r="AW350" s="216"/>
    </row>
    <row r="351" customFormat="false" ht="24.75" hidden="false" customHeight="true" outlineLevel="0" collapsed="false">
      <c r="A351" s="166"/>
      <c r="B351" s="208" t="n">
        <f aca="false">B350+1</f>
        <v>344</v>
      </c>
      <c r="C351" s="166"/>
      <c r="D351" s="209" t="n">
        <f aca="false">INDEX(_Rge_Projectdata_3rd,$B351,MATCH("Project-ID",_Rge_Headline_Projectdata,0))</f>
        <v>0</v>
      </c>
      <c r="E351" s="210" t="str">
        <f aca="false" t="array" ref="E351:E351">INDEX(_Rge_Data_3rd_CY,$B351,E$1)</f>
        <v>Open</v>
      </c>
      <c r="F351" s="199" t="n">
        <f aca="false">INDEX(_Rge_Data_3rd_CY,$B351,F$1)</f>
        <v>0</v>
      </c>
      <c r="G351" s="199" t="n">
        <f aca="false" t="array" ref="G351:G351">INDEX(_Rge_Data_3rd_CY,$B351,G$1)</f>
        <v>0</v>
      </c>
      <c r="H351" s="199" t="n">
        <f aca="false" t="array" ref="H351:H351">INDEX(_Rge_Data_3rd_CY,$B351,H$1)</f>
        <v>0</v>
      </c>
      <c r="I351" s="199" t="n">
        <f aca="false" t="array" ref="I351:I351">INDEX(_Rge_Data_3rd_CY,$B351,I$1)</f>
        <v>0</v>
      </c>
      <c r="J351" s="199" t="n">
        <f aca="false" t="array" ref="J351:J351">INDEX(_Rge_Data_3rd_CY,$B351,J$1)</f>
        <v>0</v>
      </c>
      <c r="K351" s="199" t="n">
        <f aca="false" t="array" ref="K351:K351">INDEX(_Rge_Data_3rd_CY,$B351,K$1)</f>
        <v>0</v>
      </c>
      <c r="L351" s="199" t="n">
        <f aca="false">INDEX(_Rge_Data_3rd_CY,$B351,L$1)</f>
        <v>0</v>
      </c>
      <c r="M351" s="199" t="n">
        <f aca="false" t="array" ref="M351:M351">INDEX(_Rge_Data_3rd_CY,$B351,M$1)</f>
        <v>0</v>
      </c>
      <c r="N351" s="199" t="n">
        <f aca="false" t="array" ref="N351:N351">INDEX(_Rge_Data_3rd_CY,$B351,N$1)</f>
        <v>0</v>
      </c>
      <c r="O351" s="199" t="n">
        <f aca="false">F351-N351</f>
        <v>0</v>
      </c>
      <c r="P351" s="200" t="n">
        <f aca="false">IFERROR(O351/F351,0)</f>
        <v>0</v>
      </c>
      <c r="Q351" s="211" t="str">
        <f aca="false">IF(AND(F351&lt;&gt;0,R351=0),"N","Y")</f>
        <v>Y</v>
      </c>
      <c r="R351" s="202" t="n">
        <f aca="false">INDEX(_Rge_Data_3rd_CY,$B351,R$1)</f>
        <v>0</v>
      </c>
      <c r="S351" s="202" t="n">
        <f aca="false" t="array" ref="S351:S351">INDEX(_Rge_Data_3rd_CY,$B351,S$1)</f>
        <v>0</v>
      </c>
      <c r="T351" s="202" t="n">
        <f aca="false" t="array" ref="T351:T351">INDEX(_Rge_Data_3rd_CY,$B351,T$1)</f>
        <v>0</v>
      </c>
      <c r="U351" s="202" t="n">
        <f aca="false" t="array" ref="U351:U351">INDEX(_Rge_Data_3rd_CY,$B351,U$1)</f>
        <v>0</v>
      </c>
      <c r="V351" s="202" t="n">
        <f aca="false" t="array" ref="V351:V351">INDEX(_Rge_Data_3rd_CY,$B351,V$1)</f>
        <v>0</v>
      </c>
      <c r="W351" s="202" t="n">
        <f aca="false" t="array" ref="W351:W351">INDEX(_Rge_Data_3rd_CY,$B351,W$1)</f>
        <v>0</v>
      </c>
      <c r="X351" s="202" t="n">
        <f aca="false">INDEX(_Rge_Data_3rd_CY,$B351,X$1)</f>
        <v>0</v>
      </c>
      <c r="Y351" s="202" t="n">
        <f aca="false" t="array" ref="Y351:Y351">INDEX(_Rge_Data_3rd_CY,$B351,Y$1)</f>
        <v>0</v>
      </c>
      <c r="Z351" s="202" t="n">
        <f aca="false" t="array" ref="Z351:Z351">INDEX(_Rge_Data_3rd_CY,$B351,Z$1)</f>
        <v>0</v>
      </c>
      <c r="AA351" s="202" t="n">
        <f aca="false">R351-Z351</f>
        <v>0</v>
      </c>
      <c r="AB351" s="203" t="n">
        <f aca="false">IFERROR(AA351/R351,)</f>
        <v>0</v>
      </c>
      <c r="AC351" s="212" t="n">
        <f aca="false">INDEX(_Rge_Data_3rd_CY,$B351,AC$1)</f>
        <v>0</v>
      </c>
      <c r="AD351" s="212" t="n">
        <f aca="false" t="array" ref="AD351:AD351">INDEX(_Rge_Data_3rd_CY,$B351,AD$1)</f>
        <v>0</v>
      </c>
      <c r="AE351" s="212" t="n">
        <f aca="false" t="array" ref="AE351:AE351">INDEX(_Rge_Data_3rd_CY,$B351,AE$1)</f>
        <v>0</v>
      </c>
      <c r="AF351" s="212" t="n">
        <f aca="false" t="array" ref="AF351:AF351">INDEX(_Rge_Data_3rd_CY,$B351,AF$1)</f>
        <v>0</v>
      </c>
      <c r="AG351" s="212" t="n">
        <f aca="false" t="array" ref="AG351:AG351">INDEX(_Rge_Data_3rd_CY,$B351,AG$1)</f>
        <v>0</v>
      </c>
      <c r="AH351" s="212" t="n">
        <f aca="false" t="array" ref="AH351:AH351">INDEX(_Rge_Data_3rd_CY,$B351,AH$1)</f>
        <v>0</v>
      </c>
      <c r="AI351" s="212" t="n">
        <f aca="false">INDEX(_Rge_Data_3rd_CY,$B351,AI$1)</f>
        <v>0</v>
      </c>
      <c r="AJ351" s="212" t="n">
        <f aca="false" t="array" ref="AJ351:AJ351">INDEX(_Rge_Data_3rd_CY,$B351,AJ$1)</f>
        <v>0</v>
      </c>
      <c r="AK351" s="212" t="n">
        <f aca="false" t="array" ref="AK351:AK351">INDEX(_Rge_Data_3rd_CY,$B351,AK$1)</f>
        <v>0</v>
      </c>
      <c r="AL351" s="212" t="n">
        <f aca="false">AK351+AN351+AO351</f>
        <v>0</v>
      </c>
      <c r="AM351" s="213" t="n">
        <f aca="false">IFERROR(AK351/Z351,0)</f>
        <v>0</v>
      </c>
      <c r="AN351" s="214" t="n">
        <f aca="false">IFERROR(IF(AND($E351="OPEN",$AA351&gt;0),$AA351*_SoP*$AM351,IF(AND($E351="CLOSED",$AA351&gt;0),$AA351*_SoL*$AM351,0)),0)</f>
        <v>0</v>
      </c>
      <c r="AO351" s="214" t="n">
        <f aca="false">IFERROR(IF($AA351&lt;0,$AA351*_SoL,0),0)</f>
        <v>0</v>
      </c>
      <c r="AP351" s="215" t="n">
        <f aca="false">AK351+AN351</f>
        <v>0</v>
      </c>
      <c r="AQ351" s="215" t="n">
        <f aca="false">AC351-AO351</f>
        <v>0</v>
      </c>
      <c r="AR351" s="215" t="n">
        <f aca="false">AP351-AQ351</f>
        <v>0</v>
      </c>
      <c r="AS351" s="215" t="n">
        <f aca="false">IF($AR351&gt;=0,$AR351,0)</f>
        <v>0</v>
      </c>
      <c r="AT351" s="215" t="n">
        <f aca="false">IF($AR351&lt;=0,-$AR351,0)</f>
        <v>-0</v>
      </c>
      <c r="AU351" s="214" t="n">
        <f aca="false">IF((R351-AC351)&lt;0,0,R351-AC351)</f>
        <v>0</v>
      </c>
      <c r="AV351" s="214" t="n">
        <f aca="false">IF(AM351&gt;1,0,R351-AM351*R351)</f>
        <v>0</v>
      </c>
      <c r="AW351" s="216"/>
    </row>
    <row r="352" customFormat="false" ht="24.75" hidden="false" customHeight="true" outlineLevel="0" collapsed="false">
      <c r="A352" s="166"/>
      <c r="B352" s="208" t="n">
        <f aca="false">B351+1</f>
        <v>345</v>
      </c>
      <c r="C352" s="166"/>
      <c r="D352" s="209" t="n">
        <f aca="false">INDEX(_Rge_Projectdata_3rd,$B352,MATCH("Project-ID",_Rge_Headline_Projectdata,0))</f>
        <v>0</v>
      </c>
      <c r="E352" s="210" t="str">
        <f aca="false" t="array" ref="E352:E352">INDEX(_Rge_Data_3rd_CY,$B352,E$1)</f>
        <v>Open</v>
      </c>
      <c r="F352" s="199" t="n">
        <f aca="false">INDEX(_Rge_Data_3rd_CY,$B352,F$1)</f>
        <v>0</v>
      </c>
      <c r="G352" s="199" t="n">
        <f aca="false" t="array" ref="G352:G352">INDEX(_Rge_Data_3rd_CY,$B352,G$1)</f>
        <v>0</v>
      </c>
      <c r="H352" s="199" t="n">
        <f aca="false" t="array" ref="H352:H352">INDEX(_Rge_Data_3rd_CY,$B352,H$1)</f>
        <v>0</v>
      </c>
      <c r="I352" s="199" t="n">
        <f aca="false" t="array" ref="I352:I352">INDEX(_Rge_Data_3rd_CY,$B352,I$1)</f>
        <v>0</v>
      </c>
      <c r="J352" s="199" t="n">
        <f aca="false" t="array" ref="J352:J352">INDEX(_Rge_Data_3rd_CY,$B352,J$1)</f>
        <v>0</v>
      </c>
      <c r="K352" s="199" t="n">
        <f aca="false" t="array" ref="K352:K352">INDEX(_Rge_Data_3rd_CY,$B352,K$1)</f>
        <v>0</v>
      </c>
      <c r="L352" s="199" t="n">
        <f aca="false">INDEX(_Rge_Data_3rd_CY,$B352,L$1)</f>
        <v>0</v>
      </c>
      <c r="M352" s="199" t="n">
        <f aca="false" t="array" ref="M352:M352">INDEX(_Rge_Data_3rd_CY,$B352,M$1)</f>
        <v>0</v>
      </c>
      <c r="N352" s="199" t="n">
        <f aca="false" t="array" ref="N352:N352">INDEX(_Rge_Data_3rd_CY,$B352,N$1)</f>
        <v>0</v>
      </c>
      <c r="O352" s="199" t="n">
        <f aca="false">F352-N352</f>
        <v>0</v>
      </c>
      <c r="P352" s="200" t="n">
        <f aca="false">IFERROR(O352/F352,0)</f>
        <v>0</v>
      </c>
      <c r="Q352" s="211" t="str">
        <f aca="false">IF(AND(F352&lt;&gt;0,R352=0),"N","Y")</f>
        <v>Y</v>
      </c>
      <c r="R352" s="202" t="n">
        <f aca="false">INDEX(_Rge_Data_3rd_CY,$B352,R$1)</f>
        <v>0</v>
      </c>
      <c r="S352" s="202" t="n">
        <f aca="false" t="array" ref="S352:S352">INDEX(_Rge_Data_3rd_CY,$B352,S$1)</f>
        <v>0</v>
      </c>
      <c r="T352" s="202" t="n">
        <f aca="false" t="array" ref="T352:T352">INDEX(_Rge_Data_3rd_CY,$B352,T$1)</f>
        <v>0</v>
      </c>
      <c r="U352" s="202" t="n">
        <f aca="false" t="array" ref="U352:U352">INDEX(_Rge_Data_3rd_CY,$B352,U$1)</f>
        <v>0</v>
      </c>
      <c r="V352" s="202" t="n">
        <f aca="false" t="array" ref="V352:V352">INDEX(_Rge_Data_3rd_CY,$B352,V$1)</f>
        <v>0</v>
      </c>
      <c r="W352" s="202" t="n">
        <f aca="false" t="array" ref="W352:W352">INDEX(_Rge_Data_3rd_CY,$B352,W$1)</f>
        <v>0</v>
      </c>
      <c r="X352" s="202" t="n">
        <f aca="false">INDEX(_Rge_Data_3rd_CY,$B352,X$1)</f>
        <v>0</v>
      </c>
      <c r="Y352" s="202" t="n">
        <f aca="false" t="array" ref="Y352:Y352">INDEX(_Rge_Data_3rd_CY,$B352,Y$1)</f>
        <v>0</v>
      </c>
      <c r="Z352" s="202" t="n">
        <f aca="false" t="array" ref="Z352:Z352">INDEX(_Rge_Data_3rd_CY,$B352,Z$1)</f>
        <v>0</v>
      </c>
      <c r="AA352" s="202" t="n">
        <f aca="false">R352-Z352</f>
        <v>0</v>
      </c>
      <c r="AB352" s="203" t="n">
        <f aca="false">IFERROR(AA352/R352,)</f>
        <v>0</v>
      </c>
      <c r="AC352" s="212" t="n">
        <f aca="false">INDEX(_Rge_Data_3rd_CY,$B352,AC$1)</f>
        <v>0</v>
      </c>
      <c r="AD352" s="212" t="n">
        <f aca="false" t="array" ref="AD352:AD352">INDEX(_Rge_Data_3rd_CY,$B352,AD$1)</f>
        <v>0</v>
      </c>
      <c r="AE352" s="212" t="n">
        <f aca="false" t="array" ref="AE352:AE352">INDEX(_Rge_Data_3rd_CY,$B352,AE$1)</f>
        <v>0</v>
      </c>
      <c r="AF352" s="212" t="n">
        <f aca="false" t="array" ref="AF352:AF352">INDEX(_Rge_Data_3rd_CY,$B352,AF$1)</f>
        <v>0</v>
      </c>
      <c r="AG352" s="212" t="n">
        <f aca="false" t="array" ref="AG352:AG352">INDEX(_Rge_Data_3rd_CY,$B352,AG$1)</f>
        <v>0</v>
      </c>
      <c r="AH352" s="212" t="n">
        <f aca="false" t="array" ref="AH352:AH352">INDEX(_Rge_Data_3rd_CY,$B352,AH$1)</f>
        <v>0</v>
      </c>
      <c r="AI352" s="212" t="n">
        <f aca="false">INDEX(_Rge_Data_3rd_CY,$B352,AI$1)</f>
        <v>0</v>
      </c>
      <c r="AJ352" s="212" t="n">
        <f aca="false" t="array" ref="AJ352:AJ352">INDEX(_Rge_Data_3rd_CY,$B352,AJ$1)</f>
        <v>0</v>
      </c>
      <c r="AK352" s="212" t="n">
        <f aca="false" t="array" ref="AK352:AK352">INDEX(_Rge_Data_3rd_CY,$B352,AK$1)</f>
        <v>0</v>
      </c>
      <c r="AL352" s="212" t="n">
        <f aca="false">AK352+AN352+AO352</f>
        <v>0</v>
      </c>
      <c r="AM352" s="213" t="n">
        <f aca="false">IFERROR(AK352/Z352,0)</f>
        <v>0</v>
      </c>
      <c r="AN352" s="214" t="n">
        <f aca="false">IFERROR(IF(AND($E352="OPEN",$AA352&gt;0),$AA352*_SoP*$AM352,IF(AND($E352="CLOSED",$AA352&gt;0),$AA352*_SoL*$AM352,0)),0)</f>
        <v>0</v>
      </c>
      <c r="AO352" s="214" t="n">
        <f aca="false">IFERROR(IF($AA352&lt;0,$AA352*_SoL,0),0)</f>
        <v>0</v>
      </c>
      <c r="AP352" s="215" t="n">
        <f aca="false">AK352+AN352</f>
        <v>0</v>
      </c>
      <c r="AQ352" s="215" t="n">
        <f aca="false">AC352-AO352</f>
        <v>0</v>
      </c>
      <c r="AR352" s="215" t="n">
        <f aca="false">AP352-AQ352</f>
        <v>0</v>
      </c>
      <c r="AS352" s="215" t="n">
        <f aca="false">IF($AR352&gt;=0,$AR352,0)</f>
        <v>0</v>
      </c>
      <c r="AT352" s="215" t="n">
        <f aca="false">IF($AR352&lt;=0,-$AR352,0)</f>
        <v>-0</v>
      </c>
      <c r="AU352" s="214" t="n">
        <f aca="false">IF((R352-AC352)&lt;0,0,R352-AC352)</f>
        <v>0</v>
      </c>
      <c r="AV352" s="214" t="n">
        <f aca="false">IF(AM352&gt;1,0,R352-AM352*R352)</f>
        <v>0</v>
      </c>
      <c r="AW352" s="216"/>
    </row>
    <row r="353" customFormat="false" ht="24.75" hidden="false" customHeight="true" outlineLevel="0" collapsed="false">
      <c r="A353" s="166"/>
      <c r="B353" s="208" t="n">
        <f aca="false">B352+1</f>
        <v>346</v>
      </c>
      <c r="C353" s="166"/>
      <c r="D353" s="209" t="n">
        <f aca="false">INDEX(_Rge_Projectdata_3rd,$B353,MATCH("Project-ID",_Rge_Headline_Projectdata,0))</f>
        <v>0</v>
      </c>
      <c r="E353" s="210" t="str">
        <f aca="false" t="array" ref="E353:E353">INDEX(_Rge_Data_3rd_CY,$B353,E$1)</f>
        <v>Open</v>
      </c>
      <c r="F353" s="199" t="n">
        <f aca="false">INDEX(_Rge_Data_3rd_CY,$B353,F$1)</f>
        <v>0</v>
      </c>
      <c r="G353" s="199" t="n">
        <f aca="false" t="array" ref="G353:G353">INDEX(_Rge_Data_3rd_CY,$B353,G$1)</f>
        <v>0</v>
      </c>
      <c r="H353" s="199" t="n">
        <f aca="false" t="array" ref="H353:H353">INDEX(_Rge_Data_3rd_CY,$B353,H$1)</f>
        <v>0</v>
      </c>
      <c r="I353" s="199" t="n">
        <f aca="false" t="array" ref="I353:I353">INDEX(_Rge_Data_3rd_CY,$B353,I$1)</f>
        <v>0</v>
      </c>
      <c r="J353" s="199" t="n">
        <f aca="false" t="array" ref="J353:J353">INDEX(_Rge_Data_3rd_CY,$B353,J$1)</f>
        <v>0</v>
      </c>
      <c r="K353" s="199" t="n">
        <f aca="false" t="array" ref="K353:K353">INDEX(_Rge_Data_3rd_CY,$B353,K$1)</f>
        <v>0</v>
      </c>
      <c r="L353" s="199" t="n">
        <f aca="false">INDEX(_Rge_Data_3rd_CY,$B353,L$1)</f>
        <v>0</v>
      </c>
      <c r="M353" s="199" t="n">
        <f aca="false" t="array" ref="M353:M353">INDEX(_Rge_Data_3rd_CY,$B353,M$1)</f>
        <v>0</v>
      </c>
      <c r="N353" s="199" t="n">
        <f aca="false" t="array" ref="N353:N353">INDEX(_Rge_Data_3rd_CY,$B353,N$1)</f>
        <v>0</v>
      </c>
      <c r="O353" s="199" t="n">
        <f aca="false">F353-N353</f>
        <v>0</v>
      </c>
      <c r="P353" s="200" t="n">
        <f aca="false">IFERROR(O353/F353,0)</f>
        <v>0</v>
      </c>
      <c r="Q353" s="211" t="str">
        <f aca="false">IF(AND(F353&lt;&gt;0,R353=0),"N","Y")</f>
        <v>Y</v>
      </c>
      <c r="R353" s="202" t="n">
        <f aca="false">INDEX(_Rge_Data_3rd_CY,$B353,R$1)</f>
        <v>0</v>
      </c>
      <c r="S353" s="202" t="n">
        <f aca="false" t="array" ref="S353:S353">INDEX(_Rge_Data_3rd_CY,$B353,S$1)</f>
        <v>0</v>
      </c>
      <c r="T353" s="202" t="n">
        <f aca="false" t="array" ref="T353:T353">INDEX(_Rge_Data_3rd_CY,$B353,T$1)</f>
        <v>0</v>
      </c>
      <c r="U353" s="202" t="n">
        <f aca="false" t="array" ref="U353:U353">INDEX(_Rge_Data_3rd_CY,$B353,U$1)</f>
        <v>0</v>
      </c>
      <c r="V353" s="202" t="n">
        <f aca="false" t="array" ref="V353:V353">INDEX(_Rge_Data_3rd_CY,$B353,V$1)</f>
        <v>0</v>
      </c>
      <c r="W353" s="202" t="n">
        <f aca="false" t="array" ref="W353:W353">INDEX(_Rge_Data_3rd_CY,$B353,W$1)</f>
        <v>0</v>
      </c>
      <c r="X353" s="202" t="n">
        <f aca="false">INDEX(_Rge_Data_3rd_CY,$B353,X$1)</f>
        <v>0</v>
      </c>
      <c r="Y353" s="202" t="n">
        <f aca="false" t="array" ref="Y353:Y353">INDEX(_Rge_Data_3rd_CY,$B353,Y$1)</f>
        <v>0</v>
      </c>
      <c r="Z353" s="202" t="n">
        <f aca="false" t="array" ref="Z353:Z353">INDEX(_Rge_Data_3rd_CY,$B353,Z$1)</f>
        <v>0</v>
      </c>
      <c r="AA353" s="202" t="n">
        <f aca="false">R353-Z353</f>
        <v>0</v>
      </c>
      <c r="AB353" s="203" t="n">
        <f aca="false">IFERROR(AA353/R353,)</f>
        <v>0</v>
      </c>
      <c r="AC353" s="212" t="n">
        <f aca="false">INDEX(_Rge_Data_3rd_CY,$B353,AC$1)</f>
        <v>0</v>
      </c>
      <c r="AD353" s="212" t="n">
        <f aca="false" t="array" ref="AD353:AD353">INDEX(_Rge_Data_3rd_CY,$B353,AD$1)</f>
        <v>0</v>
      </c>
      <c r="AE353" s="212" t="n">
        <f aca="false" t="array" ref="AE353:AE353">INDEX(_Rge_Data_3rd_CY,$B353,AE$1)</f>
        <v>0</v>
      </c>
      <c r="AF353" s="212" t="n">
        <f aca="false" t="array" ref="AF353:AF353">INDEX(_Rge_Data_3rd_CY,$B353,AF$1)</f>
        <v>0</v>
      </c>
      <c r="AG353" s="212" t="n">
        <f aca="false" t="array" ref="AG353:AG353">INDEX(_Rge_Data_3rd_CY,$B353,AG$1)</f>
        <v>0</v>
      </c>
      <c r="AH353" s="212" t="n">
        <f aca="false" t="array" ref="AH353:AH353">INDEX(_Rge_Data_3rd_CY,$B353,AH$1)</f>
        <v>0</v>
      </c>
      <c r="AI353" s="212" t="n">
        <f aca="false">INDEX(_Rge_Data_3rd_CY,$B353,AI$1)</f>
        <v>0</v>
      </c>
      <c r="AJ353" s="212" t="n">
        <f aca="false" t="array" ref="AJ353:AJ353">INDEX(_Rge_Data_3rd_CY,$B353,AJ$1)</f>
        <v>0</v>
      </c>
      <c r="AK353" s="212" t="n">
        <f aca="false" t="array" ref="AK353:AK353">INDEX(_Rge_Data_3rd_CY,$B353,AK$1)</f>
        <v>0</v>
      </c>
      <c r="AL353" s="212" t="n">
        <f aca="false">AK353+AN353+AO353</f>
        <v>0</v>
      </c>
      <c r="AM353" s="213" t="n">
        <f aca="false">IFERROR(AK353/Z353,0)</f>
        <v>0</v>
      </c>
      <c r="AN353" s="214" t="n">
        <f aca="false">IFERROR(IF(AND($E353="OPEN",$AA353&gt;0),$AA353*_SoP*$AM353,IF(AND($E353="CLOSED",$AA353&gt;0),$AA353*_SoL*$AM353,0)),0)</f>
        <v>0</v>
      </c>
      <c r="AO353" s="214" t="n">
        <f aca="false">IFERROR(IF($AA353&lt;0,$AA353*_SoL,0),0)</f>
        <v>0</v>
      </c>
      <c r="AP353" s="215" t="n">
        <f aca="false">AK353+AN353</f>
        <v>0</v>
      </c>
      <c r="AQ353" s="215" t="n">
        <f aca="false">AC353-AO353</f>
        <v>0</v>
      </c>
      <c r="AR353" s="215" t="n">
        <f aca="false">AP353-AQ353</f>
        <v>0</v>
      </c>
      <c r="AS353" s="215" t="n">
        <f aca="false">IF($AR353&gt;=0,$AR353,0)</f>
        <v>0</v>
      </c>
      <c r="AT353" s="215" t="n">
        <f aca="false">IF($AR353&lt;=0,-$AR353,0)</f>
        <v>-0</v>
      </c>
      <c r="AU353" s="214" t="n">
        <f aca="false">IF((R353-AC353)&lt;0,0,R353-AC353)</f>
        <v>0</v>
      </c>
      <c r="AV353" s="214" t="n">
        <f aca="false">IF(AM353&gt;1,0,R353-AM353*R353)</f>
        <v>0</v>
      </c>
      <c r="AW353" s="216"/>
    </row>
    <row r="354" customFormat="false" ht="24.75" hidden="false" customHeight="true" outlineLevel="0" collapsed="false">
      <c r="A354" s="166"/>
      <c r="B354" s="208" t="n">
        <f aca="false">B353+1</f>
        <v>347</v>
      </c>
      <c r="C354" s="166"/>
      <c r="D354" s="209" t="n">
        <f aca="false">INDEX(_Rge_Projectdata_3rd,$B354,MATCH("Project-ID",_Rge_Headline_Projectdata,0))</f>
        <v>0</v>
      </c>
      <c r="E354" s="210" t="str">
        <f aca="false" t="array" ref="E354:E354">INDEX(_Rge_Data_3rd_CY,$B354,E$1)</f>
        <v>Open</v>
      </c>
      <c r="F354" s="199" t="n">
        <f aca="false">INDEX(_Rge_Data_3rd_CY,$B354,F$1)</f>
        <v>0</v>
      </c>
      <c r="G354" s="199" t="n">
        <f aca="false" t="array" ref="G354:G354">INDEX(_Rge_Data_3rd_CY,$B354,G$1)</f>
        <v>0</v>
      </c>
      <c r="H354" s="199" t="n">
        <f aca="false" t="array" ref="H354:H354">INDEX(_Rge_Data_3rd_CY,$B354,H$1)</f>
        <v>0</v>
      </c>
      <c r="I354" s="199" t="n">
        <f aca="false" t="array" ref="I354:I354">INDEX(_Rge_Data_3rd_CY,$B354,I$1)</f>
        <v>0</v>
      </c>
      <c r="J354" s="199" t="n">
        <f aca="false" t="array" ref="J354:J354">INDEX(_Rge_Data_3rd_CY,$B354,J$1)</f>
        <v>0</v>
      </c>
      <c r="K354" s="199" t="n">
        <f aca="false" t="array" ref="K354:K354">INDEX(_Rge_Data_3rd_CY,$B354,K$1)</f>
        <v>0</v>
      </c>
      <c r="L354" s="199" t="n">
        <f aca="false">INDEX(_Rge_Data_3rd_CY,$B354,L$1)</f>
        <v>0</v>
      </c>
      <c r="M354" s="199" t="n">
        <f aca="false" t="array" ref="M354:M354">INDEX(_Rge_Data_3rd_CY,$B354,M$1)</f>
        <v>0</v>
      </c>
      <c r="N354" s="199" t="n">
        <f aca="false" t="array" ref="N354:N354">INDEX(_Rge_Data_3rd_CY,$B354,N$1)</f>
        <v>0</v>
      </c>
      <c r="O354" s="199" t="n">
        <f aca="false">F354-N354</f>
        <v>0</v>
      </c>
      <c r="P354" s="200" t="n">
        <f aca="false">IFERROR(O354/F354,0)</f>
        <v>0</v>
      </c>
      <c r="Q354" s="211" t="str">
        <f aca="false">IF(AND(F354&lt;&gt;0,R354=0),"N","Y")</f>
        <v>Y</v>
      </c>
      <c r="R354" s="202" t="n">
        <f aca="false">INDEX(_Rge_Data_3rd_CY,$B354,R$1)</f>
        <v>0</v>
      </c>
      <c r="S354" s="202" t="n">
        <f aca="false" t="array" ref="S354:S354">INDEX(_Rge_Data_3rd_CY,$B354,S$1)</f>
        <v>0</v>
      </c>
      <c r="T354" s="202" t="n">
        <f aca="false" t="array" ref="T354:T354">INDEX(_Rge_Data_3rd_CY,$B354,T$1)</f>
        <v>0</v>
      </c>
      <c r="U354" s="202" t="n">
        <f aca="false" t="array" ref="U354:U354">INDEX(_Rge_Data_3rd_CY,$B354,U$1)</f>
        <v>0</v>
      </c>
      <c r="V354" s="202" t="n">
        <f aca="false" t="array" ref="V354:V354">INDEX(_Rge_Data_3rd_CY,$B354,V$1)</f>
        <v>0</v>
      </c>
      <c r="W354" s="202" t="n">
        <f aca="false" t="array" ref="W354:W354">INDEX(_Rge_Data_3rd_CY,$B354,W$1)</f>
        <v>0</v>
      </c>
      <c r="X354" s="202" t="n">
        <f aca="false">INDEX(_Rge_Data_3rd_CY,$B354,X$1)</f>
        <v>0</v>
      </c>
      <c r="Y354" s="202" t="n">
        <f aca="false" t="array" ref="Y354:Y354">INDEX(_Rge_Data_3rd_CY,$B354,Y$1)</f>
        <v>0</v>
      </c>
      <c r="Z354" s="202" t="n">
        <f aca="false" t="array" ref="Z354:Z354">INDEX(_Rge_Data_3rd_CY,$B354,Z$1)</f>
        <v>0</v>
      </c>
      <c r="AA354" s="202" t="n">
        <f aca="false">R354-Z354</f>
        <v>0</v>
      </c>
      <c r="AB354" s="203" t="n">
        <f aca="false">IFERROR(AA354/R354,)</f>
        <v>0</v>
      </c>
      <c r="AC354" s="212" t="n">
        <f aca="false">INDEX(_Rge_Data_3rd_CY,$B354,AC$1)</f>
        <v>0</v>
      </c>
      <c r="AD354" s="212" t="n">
        <f aca="false" t="array" ref="AD354:AD354">INDEX(_Rge_Data_3rd_CY,$B354,AD$1)</f>
        <v>0</v>
      </c>
      <c r="AE354" s="212" t="n">
        <f aca="false" t="array" ref="AE354:AE354">INDEX(_Rge_Data_3rd_CY,$B354,AE$1)</f>
        <v>0</v>
      </c>
      <c r="AF354" s="212" t="n">
        <f aca="false" t="array" ref="AF354:AF354">INDEX(_Rge_Data_3rd_CY,$B354,AF$1)</f>
        <v>0</v>
      </c>
      <c r="AG354" s="212" t="n">
        <f aca="false" t="array" ref="AG354:AG354">INDEX(_Rge_Data_3rd_CY,$B354,AG$1)</f>
        <v>0</v>
      </c>
      <c r="AH354" s="212" t="n">
        <f aca="false" t="array" ref="AH354:AH354">INDEX(_Rge_Data_3rd_CY,$B354,AH$1)</f>
        <v>0</v>
      </c>
      <c r="AI354" s="212" t="n">
        <f aca="false">INDEX(_Rge_Data_3rd_CY,$B354,AI$1)</f>
        <v>0</v>
      </c>
      <c r="AJ354" s="212" t="n">
        <f aca="false" t="array" ref="AJ354:AJ354">INDEX(_Rge_Data_3rd_CY,$B354,AJ$1)</f>
        <v>0</v>
      </c>
      <c r="AK354" s="212" t="n">
        <f aca="false" t="array" ref="AK354:AK354">INDEX(_Rge_Data_3rd_CY,$B354,AK$1)</f>
        <v>0</v>
      </c>
      <c r="AL354" s="212" t="n">
        <f aca="false">AK354+AN354+AO354</f>
        <v>0</v>
      </c>
      <c r="AM354" s="213" t="n">
        <f aca="false">IFERROR(AK354/Z354,0)</f>
        <v>0</v>
      </c>
      <c r="AN354" s="214" t="n">
        <f aca="false">IFERROR(IF(AND($E354="OPEN",$AA354&gt;0),$AA354*_SoP*$AM354,IF(AND($E354="CLOSED",$AA354&gt;0),$AA354*_SoL*$AM354,0)),0)</f>
        <v>0</v>
      </c>
      <c r="AO354" s="214" t="n">
        <f aca="false">IFERROR(IF($AA354&lt;0,$AA354*_SoL,0),0)</f>
        <v>0</v>
      </c>
      <c r="AP354" s="215" t="n">
        <f aca="false">AK354+AN354</f>
        <v>0</v>
      </c>
      <c r="AQ354" s="215" t="n">
        <f aca="false">AC354-AO354</f>
        <v>0</v>
      </c>
      <c r="AR354" s="215" t="n">
        <f aca="false">AP354-AQ354</f>
        <v>0</v>
      </c>
      <c r="AS354" s="215" t="n">
        <f aca="false">IF($AR354&gt;=0,$AR354,0)</f>
        <v>0</v>
      </c>
      <c r="AT354" s="215" t="n">
        <f aca="false">IF($AR354&lt;=0,-$AR354,0)</f>
        <v>-0</v>
      </c>
      <c r="AU354" s="214" t="n">
        <f aca="false">IF((R354-AC354)&lt;0,0,R354-AC354)</f>
        <v>0</v>
      </c>
      <c r="AV354" s="214" t="n">
        <f aca="false">IF(AM354&gt;1,0,R354-AM354*R354)</f>
        <v>0</v>
      </c>
      <c r="AW354" s="216"/>
    </row>
    <row r="355" customFormat="false" ht="24.75" hidden="false" customHeight="true" outlineLevel="0" collapsed="false">
      <c r="A355" s="166"/>
      <c r="B355" s="208" t="n">
        <f aca="false">B354+1</f>
        <v>348</v>
      </c>
      <c r="C355" s="166"/>
      <c r="D355" s="209" t="n">
        <f aca="false">INDEX(_Rge_Projectdata_3rd,$B355,MATCH("Project-ID",_Rge_Headline_Projectdata,0))</f>
        <v>0</v>
      </c>
      <c r="E355" s="210" t="str">
        <f aca="false" t="array" ref="E355:E355">INDEX(_Rge_Data_3rd_CY,$B355,E$1)</f>
        <v>Open</v>
      </c>
      <c r="F355" s="199" t="n">
        <f aca="false">INDEX(_Rge_Data_3rd_CY,$B355,F$1)</f>
        <v>0</v>
      </c>
      <c r="G355" s="199" t="n">
        <f aca="false" t="array" ref="G355:G355">INDEX(_Rge_Data_3rd_CY,$B355,G$1)</f>
        <v>0</v>
      </c>
      <c r="H355" s="199" t="n">
        <f aca="false" t="array" ref="H355:H355">INDEX(_Rge_Data_3rd_CY,$B355,H$1)</f>
        <v>0</v>
      </c>
      <c r="I355" s="199" t="n">
        <f aca="false" t="array" ref="I355:I355">INDEX(_Rge_Data_3rd_CY,$B355,I$1)</f>
        <v>0</v>
      </c>
      <c r="J355" s="199" t="n">
        <f aca="false" t="array" ref="J355:J355">INDEX(_Rge_Data_3rd_CY,$B355,J$1)</f>
        <v>0</v>
      </c>
      <c r="K355" s="199" t="n">
        <f aca="false" t="array" ref="K355:K355">INDEX(_Rge_Data_3rd_CY,$B355,K$1)</f>
        <v>0</v>
      </c>
      <c r="L355" s="199" t="n">
        <f aca="false">INDEX(_Rge_Data_3rd_CY,$B355,L$1)</f>
        <v>0</v>
      </c>
      <c r="M355" s="199" t="n">
        <f aca="false" t="array" ref="M355:M355">INDEX(_Rge_Data_3rd_CY,$B355,M$1)</f>
        <v>0</v>
      </c>
      <c r="N355" s="199" t="n">
        <f aca="false" t="array" ref="N355:N355">INDEX(_Rge_Data_3rd_CY,$B355,N$1)</f>
        <v>0</v>
      </c>
      <c r="O355" s="199" t="n">
        <f aca="false">F355-N355</f>
        <v>0</v>
      </c>
      <c r="P355" s="200" t="n">
        <f aca="false">IFERROR(O355/F355,0)</f>
        <v>0</v>
      </c>
      <c r="Q355" s="211" t="str">
        <f aca="false">IF(AND(F355&lt;&gt;0,R355=0),"N","Y")</f>
        <v>Y</v>
      </c>
      <c r="R355" s="202" t="n">
        <f aca="false">INDEX(_Rge_Data_3rd_CY,$B355,R$1)</f>
        <v>0</v>
      </c>
      <c r="S355" s="202" t="n">
        <f aca="false" t="array" ref="S355:S355">INDEX(_Rge_Data_3rd_CY,$B355,S$1)</f>
        <v>0</v>
      </c>
      <c r="T355" s="202" t="n">
        <f aca="false" t="array" ref="T355:T355">INDEX(_Rge_Data_3rd_CY,$B355,T$1)</f>
        <v>0</v>
      </c>
      <c r="U355" s="202" t="n">
        <f aca="false" t="array" ref="U355:U355">INDEX(_Rge_Data_3rd_CY,$B355,U$1)</f>
        <v>0</v>
      </c>
      <c r="V355" s="202" t="n">
        <f aca="false" t="array" ref="V355:V355">INDEX(_Rge_Data_3rd_CY,$B355,V$1)</f>
        <v>0</v>
      </c>
      <c r="W355" s="202" t="n">
        <f aca="false" t="array" ref="W355:W355">INDEX(_Rge_Data_3rd_CY,$B355,W$1)</f>
        <v>0</v>
      </c>
      <c r="X355" s="202" t="n">
        <f aca="false">INDEX(_Rge_Data_3rd_CY,$B355,X$1)</f>
        <v>0</v>
      </c>
      <c r="Y355" s="202" t="n">
        <f aca="false" t="array" ref="Y355:Y355">INDEX(_Rge_Data_3rd_CY,$B355,Y$1)</f>
        <v>0</v>
      </c>
      <c r="Z355" s="202" t="n">
        <f aca="false" t="array" ref="Z355:Z355">INDEX(_Rge_Data_3rd_CY,$B355,Z$1)</f>
        <v>0</v>
      </c>
      <c r="AA355" s="202" t="n">
        <f aca="false">R355-Z355</f>
        <v>0</v>
      </c>
      <c r="AB355" s="203" t="n">
        <f aca="false">IFERROR(AA355/R355,)</f>
        <v>0</v>
      </c>
      <c r="AC355" s="212" t="n">
        <f aca="false">INDEX(_Rge_Data_3rd_CY,$B355,AC$1)</f>
        <v>0</v>
      </c>
      <c r="AD355" s="212" t="n">
        <f aca="false" t="array" ref="AD355:AD355">INDEX(_Rge_Data_3rd_CY,$B355,AD$1)</f>
        <v>0</v>
      </c>
      <c r="AE355" s="212" t="n">
        <f aca="false" t="array" ref="AE355:AE355">INDEX(_Rge_Data_3rd_CY,$B355,AE$1)</f>
        <v>0</v>
      </c>
      <c r="AF355" s="212" t="n">
        <f aca="false" t="array" ref="AF355:AF355">INDEX(_Rge_Data_3rd_CY,$B355,AF$1)</f>
        <v>0</v>
      </c>
      <c r="AG355" s="212" t="n">
        <f aca="false" t="array" ref="AG355:AG355">INDEX(_Rge_Data_3rd_CY,$B355,AG$1)</f>
        <v>0</v>
      </c>
      <c r="AH355" s="212" t="n">
        <f aca="false" t="array" ref="AH355:AH355">INDEX(_Rge_Data_3rd_CY,$B355,AH$1)</f>
        <v>0</v>
      </c>
      <c r="AI355" s="212" t="n">
        <f aca="false">INDEX(_Rge_Data_3rd_CY,$B355,AI$1)</f>
        <v>0</v>
      </c>
      <c r="AJ355" s="212" t="n">
        <f aca="false" t="array" ref="AJ355:AJ355">INDEX(_Rge_Data_3rd_CY,$B355,AJ$1)</f>
        <v>0</v>
      </c>
      <c r="AK355" s="212" t="n">
        <f aca="false" t="array" ref="AK355:AK355">INDEX(_Rge_Data_3rd_CY,$B355,AK$1)</f>
        <v>0</v>
      </c>
      <c r="AL355" s="212" t="n">
        <f aca="false">AK355+AN355+AO355</f>
        <v>0</v>
      </c>
      <c r="AM355" s="213" t="n">
        <f aca="false">IFERROR(AK355/Z355,0)</f>
        <v>0</v>
      </c>
      <c r="AN355" s="214" t="n">
        <f aca="false">IFERROR(IF(AND($E355="OPEN",$AA355&gt;0),$AA355*_SoP*$AM355,IF(AND($E355="CLOSED",$AA355&gt;0),$AA355*_SoL*$AM355,0)),0)</f>
        <v>0</v>
      </c>
      <c r="AO355" s="214" t="n">
        <f aca="false">IFERROR(IF($AA355&lt;0,$AA355*_SoL,0),0)</f>
        <v>0</v>
      </c>
      <c r="AP355" s="215" t="n">
        <f aca="false">AK355+AN355</f>
        <v>0</v>
      </c>
      <c r="AQ355" s="215" t="n">
        <f aca="false">AC355-AO355</f>
        <v>0</v>
      </c>
      <c r="AR355" s="215" t="n">
        <f aca="false">AP355-AQ355</f>
        <v>0</v>
      </c>
      <c r="AS355" s="215" t="n">
        <f aca="false">IF($AR355&gt;=0,$AR355,0)</f>
        <v>0</v>
      </c>
      <c r="AT355" s="215" t="n">
        <f aca="false">IF($AR355&lt;=0,-$AR355,0)</f>
        <v>-0</v>
      </c>
      <c r="AU355" s="214" t="n">
        <f aca="false">IF((R355-AC355)&lt;0,0,R355-AC355)</f>
        <v>0</v>
      </c>
      <c r="AV355" s="214" t="n">
        <f aca="false">IF(AM355&gt;1,0,R355-AM355*R355)</f>
        <v>0</v>
      </c>
      <c r="AW355" s="216"/>
    </row>
    <row r="356" customFormat="false" ht="24.75" hidden="false" customHeight="true" outlineLevel="0" collapsed="false">
      <c r="A356" s="166"/>
      <c r="B356" s="208" t="n">
        <f aca="false">B355+1</f>
        <v>349</v>
      </c>
      <c r="C356" s="166"/>
      <c r="D356" s="209" t="n">
        <f aca="false">INDEX(_Rge_Projectdata_3rd,$B356,MATCH("Project-ID",_Rge_Headline_Projectdata,0))</f>
        <v>0</v>
      </c>
      <c r="E356" s="210" t="str">
        <f aca="false" t="array" ref="E356:E356">INDEX(_Rge_Data_3rd_CY,$B356,E$1)</f>
        <v>Open</v>
      </c>
      <c r="F356" s="199" t="n">
        <f aca="false">INDEX(_Rge_Data_3rd_CY,$B356,F$1)</f>
        <v>0</v>
      </c>
      <c r="G356" s="199" t="n">
        <f aca="false" t="array" ref="G356:G356">INDEX(_Rge_Data_3rd_CY,$B356,G$1)</f>
        <v>0</v>
      </c>
      <c r="H356" s="199" t="n">
        <f aca="false" t="array" ref="H356:H356">INDEX(_Rge_Data_3rd_CY,$B356,H$1)</f>
        <v>0</v>
      </c>
      <c r="I356" s="199" t="n">
        <f aca="false" t="array" ref="I356:I356">INDEX(_Rge_Data_3rd_CY,$B356,I$1)</f>
        <v>0</v>
      </c>
      <c r="J356" s="199" t="n">
        <f aca="false" t="array" ref="J356:J356">INDEX(_Rge_Data_3rd_CY,$B356,J$1)</f>
        <v>0</v>
      </c>
      <c r="K356" s="199" t="n">
        <f aca="false" t="array" ref="K356:K356">INDEX(_Rge_Data_3rd_CY,$B356,K$1)</f>
        <v>0</v>
      </c>
      <c r="L356" s="199" t="n">
        <f aca="false">INDEX(_Rge_Data_3rd_CY,$B356,L$1)</f>
        <v>0</v>
      </c>
      <c r="M356" s="199" t="n">
        <f aca="false" t="array" ref="M356:M356">INDEX(_Rge_Data_3rd_CY,$B356,M$1)</f>
        <v>0</v>
      </c>
      <c r="N356" s="199" t="n">
        <f aca="false" t="array" ref="N356:N356">INDEX(_Rge_Data_3rd_CY,$B356,N$1)</f>
        <v>0</v>
      </c>
      <c r="O356" s="199" t="n">
        <f aca="false">F356-N356</f>
        <v>0</v>
      </c>
      <c r="P356" s="200" t="n">
        <f aca="false">IFERROR(O356/F356,0)</f>
        <v>0</v>
      </c>
      <c r="Q356" s="211" t="str">
        <f aca="false">IF(AND(F356&lt;&gt;0,R356=0),"N","Y")</f>
        <v>Y</v>
      </c>
      <c r="R356" s="202" t="n">
        <f aca="false">INDEX(_Rge_Data_3rd_CY,$B356,R$1)</f>
        <v>0</v>
      </c>
      <c r="S356" s="202" t="n">
        <f aca="false" t="array" ref="S356:S356">INDEX(_Rge_Data_3rd_CY,$B356,S$1)</f>
        <v>0</v>
      </c>
      <c r="T356" s="202" t="n">
        <f aca="false" t="array" ref="T356:T356">INDEX(_Rge_Data_3rd_CY,$B356,T$1)</f>
        <v>0</v>
      </c>
      <c r="U356" s="202" t="n">
        <f aca="false" t="array" ref="U356:U356">INDEX(_Rge_Data_3rd_CY,$B356,U$1)</f>
        <v>0</v>
      </c>
      <c r="V356" s="202" t="n">
        <f aca="false" t="array" ref="V356:V356">INDEX(_Rge_Data_3rd_CY,$B356,V$1)</f>
        <v>0</v>
      </c>
      <c r="W356" s="202" t="n">
        <f aca="false" t="array" ref="W356:W356">INDEX(_Rge_Data_3rd_CY,$B356,W$1)</f>
        <v>0</v>
      </c>
      <c r="X356" s="202" t="n">
        <f aca="false">INDEX(_Rge_Data_3rd_CY,$B356,X$1)</f>
        <v>0</v>
      </c>
      <c r="Y356" s="202" t="n">
        <f aca="false" t="array" ref="Y356:Y356">INDEX(_Rge_Data_3rd_CY,$B356,Y$1)</f>
        <v>0</v>
      </c>
      <c r="Z356" s="202" t="n">
        <f aca="false" t="array" ref="Z356:Z356">INDEX(_Rge_Data_3rd_CY,$B356,Z$1)</f>
        <v>0</v>
      </c>
      <c r="AA356" s="202" t="n">
        <f aca="false">R356-Z356</f>
        <v>0</v>
      </c>
      <c r="AB356" s="203" t="n">
        <f aca="false">IFERROR(AA356/R356,)</f>
        <v>0</v>
      </c>
      <c r="AC356" s="212" t="n">
        <f aca="false">INDEX(_Rge_Data_3rd_CY,$B356,AC$1)</f>
        <v>0</v>
      </c>
      <c r="AD356" s="212" t="n">
        <f aca="false" t="array" ref="AD356:AD356">INDEX(_Rge_Data_3rd_CY,$B356,AD$1)</f>
        <v>0</v>
      </c>
      <c r="AE356" s="212" t="n">
        <f aca="false" t="array" ref="AE356:AE356">INDEX(_Rge_Data_3rd_CY,$B356,AE$1)</f>
        <v>0</v>
      </c>
      <c r="AF356" s="212" t="n">
        <f aca="false" t="array" ref="AF356:AF356">INDEX(_Rge_Data_3rd_CY,$B356,AF$1)</f>
        <v>0</v>
      </c>
      <c r="AG356" s="212" t="n">
        <f aca="false" t="array" ref="AG356:AG356">INDEX(_Rge_Data_3rd_CY,$B356,AG$1)</f>
        <v>0</v>
      </c>
      <c r="AH356" s="212" t="n">
        <f aca="false" t="array" ref="AH356:AH356">INDEX(_Rge_Data_3rd_CY,$B356,AH$1)</f>
        <v>0</v>
      </c>
      <c r="AI356" s="212" t="n">
        <f aca="false">INDEX(_Rge_Data_3rd_CY,$B356,AI$1)</f>
        <v>0</v>
      </c>
      <c r="AJ356" s="212" t="n">
        <f aca="false" t="array" ref="AJ356:AJ356">INDEX(_Rge_Data_3rd_CY,$B356,AJ$1)</f>
        <v>0</v>
      </c>
      <c r="AK356" s="212" t="n">
        <f aca="false" t="array" ref="AK356:AK356">INDEX(_Rge_Data_3rd_CY,$B356,AK$1)</f>
        <v>0</v>
      </c>
      <c r="AL356" s="212" t="n">
        <f aca="false">AK356+AN356+AO356</f>
        <v>0</v>
      </c>
      <c r="AM356" s="213" t="n">
        <f aca="false">IFERROR(AK356/Z356,0)</f>
        <v>0</v>
      </c>
      <c r="AN356" s="214" t="n">
        <f aca="false">IFERROR(IF(AND($E356="OPEN",$AA356&gt;0),$AA356*_SoP*$AM356,IF(AND($E356="CLOSED",$AA356&gt;0),$AA356*_SoL*$AM356,0)),0)</f>
        <v>0</v>
      </c>
      <c r="AO356" s="214" t="n">
        <f aca="false">IFERROR(IF($AA356&lt;0,$AA356*_SoL,0),0)</f>
        <v>0</v>
      </c>
      <c r="AP356" s="215" t="n">
        <f aca="false">AK356+AN356</f>
        <v>0</v>
      </c>
      <c r="AQ356" s="215" t="n">
        <f aca="false">AC356-AO356</f>
        <v>0</v>
      </c>
      <c r="AR356" s="215" t="n">
        <f aca="false">AP356-AQ356</f>
        <v>0</v>
      </c>
      <c r="AS356" s="215" t="n">
        <f aca="false">IF($AR356&gt;=0,$AR356,0)</f>
        <v>0</v>
      </c>
      <c r="AT356" s="215" t="n">
        <f aca="false">IF($AR356&lt;=0,-$AR356,0)</f>
        <v>-0</v>
      </c>
      <c r="AU356" s="214" t="n">
        <f aca="false">IF((R356-AC356)&lt;0,0,R356-AC356)</f>
        <v>0</v>
      </c>
      <c r="AV356" s="214" t="n">
        <f aca="false">IF(AM356&gt;1,0,R356-AM356*R356)</f>
        <v>0</v>
      </c>
      <c r="AW356" s="216"/>
    </row>
    <row r="357" customFormat="false" ht="24.75" hidden="false" customHeight="true" outlineLevel="0" collapsed="false">
      <c r="A357" s="166"/>
      <c r="B357" s="208" t="n">
        <f aca="false">B356+1</f>
        <v>350</v>
      </c>
      <c r="C357" s="166"/>
      <c r="D357" s="209" t="n">
        <f aca="false">INDEX(_Rge_Projectdata_3rd,$B357,MATCH("Project-ID",_Rge_Headline_Projectdata,0))</f>
        <v>0</v>
      </c>
      <c r="E357" s="210" t="str">
        <f aca="false" t="array" ref="E357:E357">INDEX(_Rge_Data_3rd_CY,$B357,E$1)</f>
        <v>Open</v>
      </c>
      <c r="F357" s="199" t="n">
        <f aca="false">INDEX(_Rge_Data_3rd_CY,$B357,F$1)</f>
        <v>0</v>
      </c>
      <c r="G357" s="199" t="n">
        <f aca="false" t="array" ref="G357:G357">INDEX(_Rge_Data_3rd_CY,$B357,G$1)</f>
        <v>0</v>
      </c>
      <c r="H357" s="199" t="n">
        <f aca="false" t="array" ref="H357:H357">INDEX(_Rge_Data_3rd_CY,$B357,H$1)</f>
        <v>0</v>
      </c>
      <c r="I357" s="199" t="n">
        <f aca="false" t="array" ref="I357:I357">INDEX(_Rge_Data_3rd_CY,$B357,I$1)</f>
        <v>0</v>
      </c>
      <c r="J357" s="199" t="n">
        <f aca="false" t="array" ref="J357:J357">INDEX(_Rge_Data_3rd_CY,$B357,J$1)</f>
        <v>0</v>
      </c>
      <c r="K357" s="199" t="n">
        <f aca="false" t="array" ref="K357:K357">INDEX(_Rge_Data_3rd_CY,$B357,K$1)</f>
        <v>0</v>
      </c>
      <c r="L357" s="199" t="n">
        <f aca="false">INDEX(_Rge_Data_3rd_CY,$B357,L$1)</f>
        <v>0</v>
      </c>
      <c r="M357" s="199" t="n">
        <f aca="false" t="array" ref="M357:M357">INDEX(_Rge_Data_3rd_CY,$B357,M$1)</f>
        <v>0</v>
      </c>
      <c r="N357" s="199" t="n">
        <f aca="false" t="array" ref="N357:N357">INDEX(_Rge_Data_3rd_CY,$B357,N$1)</f>
        <v>0</v>
      </c>
      <c r="O357" s="199" t="n">
        <f aca="false">F357-N357</f>
        <v>0</v>
      </c>
      <c r="P357" s="200" t="n">
        <f aca="false">IFERROR(O357/F357,0)</f>
        <v>0</v>
      </c>
      <c r="Q357" s="211" t="str">
        <f aca="false">IF(AND(F357&lt;&gt;0,R357=0),"N","Y")</f>
        <v>Y</v>
      </c>
      <c r="R357" s="202" t="n">
        <f aca="false">INDEX(_Rge_Data_3rd_CY,$B357,R$1)</f>
        <v>0</v>
      </c>
      <c r="S357" s="202" t="n">
        <f aca="false" t="array" ref="S357:S357">INDEX(_Rge_Data_3rd_CY,$B357,S$1)</f>
        <v>0</v>
      </c>
      <c r="T357" s="202" t="n">
        <f aca="false" t="array" ref="T357:T357">INDEX(_Rge_Data_3rd_CY,$B357,T$1)</f>
        <v>0</v>
      </c>
      <c r="U357" s="202" t="n">
        <f aca="false" t="array" ref="U357:U357">INDEX(_Rge_Data_3rd_CY,$B357,U$1)</f>
        <v>0</v>
      </c>
      <c r="V357" s="202" t="n">
        <f aca="false" t="array" ref="V357:V357">INDEX(_Rge_Data_3rd_CY,$B357,V$1)</f>
        <v>0</v>
      </c>
      <c r="W357" s="202" t="n">
        <f aca="false" t="array" ref="W357:W357">INDEX(_Rge_Data_3rd_CY,$B357,W$1)</f>
        <v>0</v>
      </c>
      <c r="X357" s="202" t="n">
        <f aca="false">INDEX(_Rge_Data_3rd_CY,$B357,X$1)</f>
        <v>0</v>
      </c>
      <c r="Y357" s="202" t="n">
        <f aca="false" t="array" ref="Y357:Y357">INDEX(_Rge_Data_3rd_CY,$B357,Y$1)</f>
        <v>0</v>
      </c>
      <c r="Z357" s="202" t="n">
        <f aca="false" t="array" ref="Z357:Z357">INDEX(_Rge_Data_3rd_CY,$B357,Z$1)</f>
        <v>0</v>
      </c>
      <c r="AA357" s="202" t="n">
        <f aca="false">R357-Z357</f>
        <v>0</v>
      </c>
      <c r="AB357" s="203" t="n">
        <f aca="false">IFERROR(AA357/R357,)</f>
        <v>0</v>
      </c>
      <c r="AC357" s="212" t="n">
        <f aca="false">INDEX(_Rge_Data_3rd_CY,$B357,AC$1)</f>
        <v>0</v>
      </c>
      <c r="AD357" s="212" t="n">
        <f aca="false" t="array" ref="AD357:AD357">INDEX(_Rge_Data_3rd_CY,$B357,AD$1)</f>
        <v>0</v>
      </c>
      <c r="AE357" s="212" t="n">
        <f aca="false" t="array" ref="AE357:AE357">INDEX(_Rge_Data_3rd_CY,$B357,AE$1)</f>
        <v>0</v>
      </c>
      <c r="AF357" s="212" t="n">
        <f aca="false" t="array" ref="AF357:AF357">INDEX(_Rge_Data_3rd_CY,$B357,AF$1)</f>
        <v>0</v>
      </c>
      <c r="AG357" s="212" t="n">
        <f aca="false" t="array" ref="AG357:AG357">INDEX(_Rge_Data_3rd_CY,$B357,AG$1)</f>
        <v>0</v>
      </c>
      <c r="AH357" s="212" t="n">
        <f aca="false" t="array" ref="AH357:AH357">INDEX(_Rge_Data_3rd_CY,$B357,AH$1)</f>
        <v>0</v>
      </c>
      <c r="AI357" s="212" t="n">
        <f aca="false">INDEX(_Rge_Data_3rd_CY,$B357,AI$1)</f>
        <v>0</v>
      </c>
      <c r="AJ357" s="212" t="n">
        <f aca="false" t="array" ref="AJ357:AJ357">INDEX(_Rge_Data_3rd_CY,$B357,AJ$1)</f>
        <v>0</v>
      </c>
      <c r="AK357" s="212" t="n">
        <f aca="false" t="array" ref="AK357:AK357">INDEX(_Rge_Data_3rd_CY,$B357,AK$1)</f>
        <v>0</v>
      </c>
      <c r="AL357" s="212" t="n">
        <f aca="false">AK357+AN357+AO357</f>
        <v>0</v>
      </c>
      <c r="AM357" s="213" t="n">
        <f aca="false">IFERROR(AK357/Z357,0)</f>
        <v>0</v>
      </c>
      <c r="AN357" s="214" t="n">
        <f aca="false">IFERROR(IF(AND($E357="OPEN",$AA357&gt;0),$AA357*_SoP*$AM357,IF(AND($E357="CLOSED",$AA357&gt;0),$AA357*_SoL*$AM357,0)),0)</f>
        <v>0</v>
      </c>
      <c r="AO357" s="214" t="n">
        <f aca="false">IFERROR(IF($AA357&lt;0,$AA357*_SoL,0),0)</f>
        <v>0</v>
      </c>
      <c r="AP357" s="215" t="n">
        <f aca="false">AK357+AN357</f>
        <v>0</v>
      </c>
      <c r="AQ357" s="215" t="n">
        <f aca="false">AC357-AO357</f>
        <v>0</v>
      </c>
      <c r="AR357" s="215" t="n">
        <f aca="false">AP357-AQ357</f>
        <v>0</v>
      </c>
      <c r="AS357" s="215" t="n">
        <f aca="false">IF($AR357&gt;=0,$AR357,0)</f>
        <v>0</v>
      </c>
      <c r="AT357" s="215" t="n">
        <f aca="false">IF($AR357&lt;=0,-$AR357,0)</f>
        <v>-0</v>
      </c>
      <c r="AU357" s="214" t="n">
        <f aca="false">IF((R357-AC357)&lt;0,0,R357-AC357)</f>
        <v>0</v>
      </c>
      <c r="AV357" s="214" t="n">
        <f aca="false">IF(AM357&gt;1,0,R357-AM357*R357)</f>
        <v>0</v>
      </c>
      <c r="AW357" s="216"/>
    </row>
    <row r="358" customFormat="false" ht="24.75" hidden="false" customHeight="true" outlineLevel="0" collapsed="false">
      <c r="A358" s="166"/>
      <c r="B358" s="208" t="n">
        <f aca="false">B357+1</f>
        <v>351</v>
      </c>
      <c r="C358" s="166"/>
      <c r="D358" s="209" t="n">
        <f aca="false">INDEX(_Rge_Projectdata_3rd,$B358,MATCH("Project-ID",_Rge_Headline_Projectdata,0))</f>
        <v>0</v>
      </c>
      <c r="E358" s="210" t="str">
        <f aca="false" t="array" ref="E358:E358">INDEX(_Rge_Data_3rd_CY,$B358,E$1)</f>
        <v>Open</v>
      </c>
      <c r="F358" s="199" t="n">
        <f aca="false">INDEX(_Rge_Data_3rd_CY,$B358,F$1)</f>
        <v>0</v>
      </c>
      <c r="G358" s="199" t="n">
        <f aca="false" t="array" ref="G358:G358">INDEX(_Rge_Data_3rd_CY,$B358,G$1)</f>
        <v>0</v>
      </c>
      <c r="H358" s="199" t="n">
        <f aca="false" t="array" ref="H358:H358">INDEX(_Rge_Data_3rd_CY,$B358,H$1)</f>
        <v>0</v>
      </c>
      <c r="I358" s="199" t="n">
        <f aca="false" t="array" ref="I358:I358">INDEX(_Rge_Data_3rd_CY,$B358,I$1)</f>
        <v>0</v>
      </c>
      <c r="J358" s="199" t="n">
        <f aca="false" t="array" ref="J358:J358">INDEX(_Rge_Data_3rd_CY,$B358,J$1)</f>
        <v>0</v>
      </c>
      <c r="K358" s="199" t="n">
        <f aca="false" t="array" ref="K358:K358">INDEX(_Rge_Data_3rd_CY,$B358,K$1)</f>
        <v>0</v>
      </c>
      <c r="L358" s="199" t="n">
        <f aca="false">INDEX(_Rge_Data_3rd_CY,$B358,L$1)</f>
        <v>0</v>
      </c>
      <c r="M358" s="199" t="n">
        <f aca="false" t="array" ref="M358:M358">INDEX(_Rge_Data_3rd_CY,$B358,M$1)</f>
        <v>0</v>
      </c>
      <c r="N358" s="199" t="n">
        <f aca="false" t="array" ref="N358:N358">INDEX(_Rge_Data_3rd_CY,$B358,N$1)</f>
        <v>0</v>
      </c>
      <c r="O358" s="199" t="n">
        <f aca="false">F358-N358</f>
        <v>0</v>
      </c>
      <c r="P358" s="200" t="n">
        <f aca="false">IFERROR(O358/F358,0)</f>
        <v>0</v>
      </c>
      <c r="Q358" s="211" t="str">
        <f aca="false">IF(AND(F358&lt;&gt;0,R358=0),"N","Y")</f>
        <v>Y</v>
      </c>
      <c r="R358" s="202" t="n">
        <f aca="false">INDEX(_Rge_Data_3rd_CY,$B358,R$1)</f>
        <v>0</v>
      </c>
      <c r="S358" s="202" t="n">
        <f aca="false" t="array" ref="S358:S358">INDEX(_Rge_Data_3rd_CY,$B358,S$1)</f>
        <v>0</v>
      </c>
      <c r="T358" s="202" t="n">
        <f aca="false" t="array" ref="T358:T358">INDEX(_Rge_Data_3rd_CY,$B358,T$1)</f>
        <v>0</v>
      </c>
      <c r="U358" s="202" t="n">
        <f aca="false" t="array" ref="U358:U358">INDEX(_Rge_Data_3rd_CY,$B358,U$1)</f>
        <v>0</v>
      </c>
      <c r="V358" s="202" t="n">
        <f aca="false" t="array" ref="V358:V358">INDEX(_Rge_Data_3rd_CY,$B358,V$1)</f>
        <v>0</v>
      </c>
      <c r="W358" s="202" t="n">
        <f aca="false" t="array" ref="W358:W358">INDEX(_Rge_Data_3rd_CY,$B358,W$1)</f>
        <v>0</v>
      </c>
      <c r="X358" s="202" t="n">
        <f aca="false">INDEX(_Rge_Data_3rd_CY,$B358,X$1)</f>
        <v>0</v>
      </c>
      <c r="Y358" s="202" t="n">
        <f aca="false" t="array" ref="Y358:Y358">INDEX(_Rge_Data_3rd_CY,$B358,Y$1)</f>
        <v>0</v>
      </c>
      <c r="Z358" s="202" t="n">
        <f aca="false" t="array" ref="Z358:Z358">INDEX(_Rge_Data_3rd_CY,$B358,Z$1)</f>
        <v>0</v>
      </c>
      <c r="AA358" s="202" t="n">
        <f aca="false">R358-Z358</f>
        <v>0</v>
      </c>
      <c r="AB358" s="203" t="n">
        <f aca="false">IFERROR(AA358/R358,)</f>
        <v>0</v>
      </c>
      <c r="AC358" s="212" t="n">
        <f aca="false">INDEX(_Rge_Data_3rd_CY,$B358,AC$1)</f>
        <v>0</v>
      </c>
      <c r="AD358" s="212" t="n">
        <f aca="false" t="array" ref="AD358:AD358">INDEX(_Rge_Data_3rd_CY,$B358,AD$1)</f>
        <v>0</v>
      </c>
      <c r="AE358" s="212" t="n">
        <f aca="false" t="array" ref="AE358:AE358">INDEX(_Rge_Data_3rd_CY,$B358,AE$1)</f>
        <v>0</v>
      </c>
      <c r="AF358" s="212" t="n">
        <f aca="false" t="array" ref="AF358:AF358">INDEX(_Rge_Data_3rd_CY,$B358,AF$1)</f>
        <v>0</v>
      </c>
      <c r="AG358" s="212" t="n">
        <f aca="false" t="array" ref="AG358:AG358">INDEX(_Rge_Data_3rd_CY,$B358,AG$1)</f>
        <v>0</v>
      </c>
      <c r="AH358" s="212" t="n">
        <f aca="false" t="array" ref="AH358:AH358">INDEX(_Rge_Data_3rd_CY,$B358,AH$1)</f>
        <v>0</v>
      </c>
      <c r="AI358" s="212" t="n">
        <f aca="false">INDEX(_Rge_Data_3rd_CY,$B358,AI$1)</f>
        <v>0</v>
      </c>
      <c r="AJ358" s="212" t="n">
        <f aca="false" t="array" ref="AJ358:AJ358">INDEX(_Rge_Data_3rd_CY,$B358,AJ$1)</f>
        <v>0</v>
      </c>
      <c r="AK358" s="212" t="n">
        <f aca="false" t="array" ref="AK358:AK358">INDEX(_Rge_Data_3rd_CY,$B358,AK$1)</f>
        <v>0</v>
      </c>
      <c r="AL358" s="212" t="n">
        <f aca="false">AK358+AN358+AO358</f>
        <v>0</v>
      </c>
      <c r="AM358" s="213" t="n">
        <f aca="false">IFERROR(AK358/Z358,0)</f>
        <v>0</v>
      </c>
      <c r="AN358" s="214" t="n">
        <f aca="false">IFERROR(IF(AND($E358="OPEN",$AA358&gt;0),$AA358*_SoP*$AM358,IF(AND($E358="CLOSED",$AA358&gt;0),$AA358*_SoL*$AM358,0)),0)</f>
        <v>0</v>
      </c>
      <c r="AO358" s="214" t="n">
        <f aca="false">IFERROR(IF($AA358&lt;0,$AA358*_SoL,0),0)</f>
        <v>0</v>
      </c>
      <c r="AP358" s="215" t="n">
        <f aca="false">AK358+AN358</f>
        <v>0</v>
      </c>
      <c r="AQ358" s="215" t="n">
        <f aca="false">AC358-AO358</f>
        <v>0</v>
      </c>
      <c r="AR358" s="215" t="n">
        <f aca="false">AP358-AQ358</f>
        <v>0</v>
      </c>
      <c r="AS358" s="215" t="n">
        <f aca="false">IF($AR358&gt;=0,$AR358,0)</f>
        <v>0</v>
      </c>
      <c r="AT358" s="215" t="n">
        <f aca="false">IF($AR358&lt;=0,-$AR358,0)</f>
        <v>-0</v>
      </c>
      <c r="AU358" s="214" t="n">
        <f aca="false">IF((R358-AC358)&lt;0,0,R358-AC358)</f>
        <v>0</v>
      </c>
      <c r="AV358" s="214" t="n">
        <f aca="false">IF(AM358&gt;1,0,R358-AM358*R358)</f>
        <v>0</v>
      </c>
      <c r="AW358" s="216"/>
    </row>
    <row r="359" customFormat="false" ht="24.75" hidden="false" customHeight="true" outlineLevel="0" collapsed="false">
      <c r="A359" s="166"/>
      <c r="B359" s="208" t="n">
        <f aca="false">B358+1</f>
        <v>352</v>
      </c>
      <c r="C359" s="166"/>
      <c r="D359" s="209" t="n">
        <f aca="false">INDEX(_Rge_Projectdata_3rd,$B359,MATCH("Project-ID",_Rge_Headline_Projectdata,0))</f>
        <v>0</v>
      </c>
      <c r="E359" s="210" t="str">
        <f aca="false" t="array" ref="E359:E359">INDEX(_Rge_Data_3rd_CY,$B359,E$1)</f>
        <v>Open</v>
      </c>
      <c r="F359" s="199" t="n">
        <f aca="false">INDEX(_Rge_Data_3rd_CY,$B359,F$1)</f>
        <v>0</v>
      </c>
      <c r="G359" s="199" t="n">
        <f aca="false" t="array" ref="G359:G359">INDEX(_Rge_Data_3rd_CY,$B359,G$1)</f>
        <v>0</v>
      </c>
      <c r="H359" s="199" t="n">
        <f aca="false" t="array" ref="H359:H359">INDEX(_Rge_Data_3rd_CY,$B359,H$1)</f>
        <v>0</v>
      </c>
      <c r="I359" s="199" t="n">
        <f aca="false" t="array" ref="I359:I359">INDEX(_Rge_Data_3rd_CY,$B359,I$1)</f>
        <v>0</v>
      </c>
      <c r="J359" s="199" t="n">
        <f aca="false" t="array" ref="J359:J359">INDEX(_Rge_Data_3rd_CY,$B359,J$1)</f>
        <v>0</v>
      </c>
      <c r="K359" s="199" t="n">
        <f aca="false" t="array" ref="K359:K359">INDEX(_Rge_Data_3rd_CY,$B359,K$1)</f>
        <v>0</v>
      </c>
      <c r="L359" s="199" t="n">
        <f aca="false">INDEX(_Rge_Data_3rd_CY,$B359,L$1)</f>
        <v>0</v>
      </c>
      <c r="M359" s="199" t="n">
        <f aca="false" t="array" ref="M359:M359">INDEX(_Rge_Data_3rd_CY,$B359,M$1)</f>
        <v>0</v>
      </c>
      <c r="N359" s="199" t="n">
        <f aca="false" t="array" ref="N359:N359">INDEX(_Rge_Data_3rd_CY,$B359,N$1)</f>
        <v>0</v>
      </c>
      <c r="O359" s="199" t="n">
        <f aca="false">F359-N359</f>
        <v>0</v>
      </c>
      <c r="P359" s="200" t="n">
        <f aca="false">IFERROR(O359/F359,0)</f>
        <v>0</v>
      </c>
      <c r="Q359" s="211" t="str">
        <f aca="false">IF(AND(F359&lt;&gt;0,R359=0),"N","Y")</f>
        <v>Y</v>
      </c>
      <c r="R359" s="202" t="n">
        <f aca="false">INDEX(_Rge_Data_3rd_CY,$B359,R$1)</f>
        <v>0</v>
      </c>
      <c r="S359" s="202" t="n">
        <f aca="false" t="array" ref="S359:S359">INDEX(_Rge_Data_3rd_CY,$B359,S$1)</f>
        <v>0</v>
      </c>
      <c r="T359" s="202" t="n">
        <f aca="false" t="array" ref="T359:T359">INDEX(_Rge_Data_3rd_CY,$B359,T$1)</f>
        <v>0</v>
      </c>
      <c r="U359" s="202" t="n">
        <f aca="false" t="array" ref="U359:U359">INDEX(_Rge_Data_3rd_CY,$B359,U$1)</f>
        <v>0</v>
      </c>
      <c r="V359" s="202" t="n">
        <f aca="false" t="array" ref="V359:V359">INDEX(_Rge_Data_3rd_CY,$B359,V$1)</f>
        <v>0</v>
      </c>
      <c r="W359" s="202" t="n">
        <f aca="false" t="array" ref="W359:W359">INDEX(_Rge_Data_3rd_CY,$B359,W$1)</f>
        <v>0</v>
      </c>
      <c r="X359" s="202" t="n">
        <f aca="false">INDEX(_Rge_Data_3rd_CY,$B359,X$1)</f>
        <v>0</v>
      </c>
      <c r="Y359" s="202" t="n">
        <f aca="false" t="array" ref="Y359:Y359">INDEX(_Rge_Data_3rd_CY,$B359,Y$1)</f>
        <v>0</v>
      </c>
      <c r="Z359" s="202" t="n">
        <f aca="false" t="array" ref="Z359:Z359">INDEX(_Rge_Data_3rd_CY,$B359,Z$1)</f>
        <v>0</v>
      </c>
      <c r="AA359" s="202" t="n">
        <f aca="false">R359-Z359</f>
        <v>0</v>
      </c>
      <c r="AB359" s="203" t="n">
        <f aca="false">IFERROR(AA359/R359,)</f>
        <v>0</v>
      </c>
      <c r="AC359" s="212" t="n">
        <f aca="false">INDEX(_Rge_Data_3rd_CY,$B359,AC$1)</f>
        <v>0</v>
      </c>
      <c r="AD359" s="212" t="n">
        <f aca="false" t="array" ref="AD359:AD359">INDEX(_Rge_Data_3rd_CY,$B359,AD$1)</f>
        <v>0</v>
      </c>
      <c r="AE359" s="212" t="n">
        <f aca="false" t="array" ref="AE359:AE359">INDEX(_Rge_Data_3rd_CY,$B359,AE$1)</f>
        <v>0</v>
      </c>
      <c r="AF359" s="212" t="n">
        <f aca="false" t="array" ref="AF359:AF359">INDEX(_Rge_Data_3rd_CY,$B359,AF$1)</f>
        <v>0</v>
      </c>
      <c r="AG359" s="212" t="n">
        <f aca="false" t="array" ref="AG359:AG359">INDEX(_Rge_Data_3rd_CY,$B359,AG$1)</f>
        <v>0</v>
      </c>
      <c r="AH359" s="212" t="n">
        <f aca="false" t="array" ref="AH359:AH359">INDEX(_Rge_Data_3rd_CY,$B359,AH$1)</f>
        <v>0</v>
      </c>
      <c r="AI359" s="212" t="n">
        <f aca="false">INDEX(_Rge_Data_3rd_CY,$B359,AI$1)</f>
        <v>0</v>
      </c>
      <c r="AJ359" s="212" t="n">
        <f aca="false" t="array" ref="AJ359:AJ359">INDEX(_Rge_Data_3rd_CY,$B359,AJ$1)</f>
        <v>0</v>
      </c>
      <c r="AK359" s="212" t="n">
        <f aca="false" t="array" ref="AK359:AK359">INDEX(_Rge_Data_3rd_CY,$B359,AK$1)</f>
        <v>0</v>
      </c>
      <c r="AL359" s="212" t="n">
        <f aca="false">AK359+AN359+AO359</f>
        <v>0</v>
      </c>
      <c r="AM359" s="213" t="n">
        <f aca="false">IFERROR(AK359/Z359,0)</f>
        <v>0</v>
      </c>
      <c r="AN359" s="214" t="n">
        <f aca="false">IFERROR(IF(AND($E359="OPEN",$AA359&gt;0),$AA359*_SoP*$AM359,IF(AND($E359="CLOSED",$AA359&gt;0),$AA359*_SoL*$AM359,0)),0)</f>
        <v>0</v>
      </c>
      <c r="AO359" s="214" t="n">
        <f aca="false">IFERROR(IF($AA359&lt;0,$AA359*_SoL,0),0)</f>
        <v>0</v>
      </c>
      <c r="AP359" s="215" t="n">
        <f aca="false">AK359+AN359</f>
        <v>0</v>
      </c>
      <c r="AQ359" s="215" t="n">
        <f aca="false">AC359-AO359</f>
        <v>0</v>
      </c>
      <c r="AR359" s="215" t="n">
        <f aca="false">AP359-AQ359</f>
        <v>0</v>
      </c>
      <c r="AS359" s="215" t="n">
        <f aca="false">IF($AR359&gt;=0,$AR359,0)</f>
        <v>0</v>
      </c>
      <c r="AT359" s="215" t="n">
        <f aca="false">IF($AR359&lt;=0,-$AR359,0)</f>
        <v>-0</v>
      </c>
      <c r="AU359" s="214" t="n">
        <f aca="false">IF((R359-AC359)&lt;0,0,R359-AC359)</f>
        <v>0</v>
      </c>
      <c r="AV359" s="214" t="n">
        <f aca="false">IF(AM359&gt;1,0,R359-AM359*R359)</f>
        <v>0</v>
      </c>
      <c r="AW359" s="216"/>
    </row>
    <row r="360" customFormat="false" ht="24.75" hidden="false" customHeight="true" outlineLevel="0" collapsed="false">
      <c r="A360" s="166"/>
      <c r="B360" s="208" t="n">
        <f aca="false">B359+1</f>
        <v>353</v>
      </c>
      <c r="C360" s="166"/>
      <c r="D360" s="209" t="n">
        <f aca="false">INDEX(_Rge_Projectdata_3rd,$B360,MATCH("Project-ID",_Rge_Headline_Projectdata,0))</f>
        <v>0</v>
      </c>
      <c r="E360" s="210" t="str">
        <f aca="false" t="array" ref="E360:E360">INDEX(_Rge_Data_3rd_CY,$B360,E$1)</f>
        <v>Open</v>
      </c>
      <c r="F360" s="199" t="n">
        <f aca="false">INDEX(_Rge_Data_3rd_CY,$B360,F$1)</f>
        <v>0</v>
      </c>
      <c r="G360" s="199" t="n">
        <f aca="false" t="array" ref="G360:G360">INDEX(_Rge_Data_3rd_CY,$B360,G$1)</f>
        <v>0</v>
      </c>
      <c r="H360" s="199" t="n">
        <f aca="false" t="array" ref="H360:H360">INDEX(_Rge_Data_3rd_CY,$B360,H$1)</f>
        <v>0</v>
      </c>
      <c r="I360" s="199" t="n">
        <f aca="false" t="array" ref="I360:I360">INDEX(_Rge_Data_3rd_CY,$B360,I$1)</f>
        <v>0</v>
      </c>
      <c r="J360" s="199" t="n">
        <f aca="false" t="array" ref="J360:J360">INDEX(_Rge_Data_3rd_CY,$B360,J$1)</f>
        <v>0</v>
      </c>
      <c r="K360" s="199" t="n">
        <f aca="false" t="array" ref="K360:K360">INDEX(_Rge_Data_3rd_CY,$B360,K$1)</f>
        <v>0</v>
      </c>
      <c r="L360" s="199" t="n">
        <f aca="false">INDEX(_Rge_Data_3rd_CY,$B360,L$1)</f>
        <v>0</v>
      </c>
      <c r="M360" s="199" t="n">
        <f aca="false" t="array" ref="M360:M360">INDEX(_Rge_Data_3rd_CY,$B360,M$1)</f>
        <v>0</v>
      </c>
      <c r="N360" s="199" t="n">
        <f aca="false" t="array" ref="N360:N360">INDEX(_Rge_Data_3rd_CY,$B360,N$1)</f>
        <v>0</v>
      </c>
      <c r="O360" s="199" t="n">
        <f aca="false">F360-N360</f>
        <v>0</v>
      </c>
      <c r="P360" s="200" t="n">
        <f aca="false">IFERROR(O360/F360,0)</f>
        <v>0</v>
      </c>
      <c r="Q360" s="211" t="str">
        <f aca="false">IF(AND(F360&lt;&gt;0,R360=0),"N","Y")</f>
        <v>Y</v>
      </c>
      <c r="R360" s="202" t="n">
        <f aca="false">INDEX(_Rge_Data_3rd_CY,$B360,R$1)</f>
        <v>0</v>
      </c>
      <c r="S360" s="202" t="n">
        <f aca="false" t="array" ref="S360:S360">INDEX(_Rge_Data_3rd_CY,$B360,S$1)</f>
        <v>0</v>
      </c>
      <c r="T360" s="202" t="n">
        <f aca="false" t="array" ref="T360:T360">INDEX(_Rge_Data_3rd_CY,$B360,T$1)</f>
        <v>0</v>
      </c>
      <c r="U360" s="202" t="n">
        <f aca="false" t="array" ref="U360:U360">INDEX(_Rge_Data_3rd_CY,$B360,U$1)</f>
        <v>0</v>
      </c>
      <c r="V360" s="202" t="n">
        <f aca="false" t="array" ref="V360:V360">INDEX(_Rge_Data_3rd_CY,$B360,V$1)</f>
        <v>0</v>
      </c>
      <c r="W360" s="202" t="n">
        <f aca="false" t="array" ref="W360:W360">INDEX(_Rge_Data_3rd_CY,$B360,W$1)</f>
        <v>0</v>
      </c>
      <c r="X360" s="202" t="n">
        <f aca="false">INDEX(_Rge_Data_3rd_CY,$B360,X$1)</f>
        <v>0</v>
      </c>
      <c r="Y360" s="202" t="n">
        <f aca="false" t="array" ref="Y360:Y360">INDEX(_Rge_Data_3rd_CY,$B360,Y$1)</f>
        <v>0</v>
      </c>
      <c r="Z360" s="202" t="n">
        <f aca="false" t="array" ref="Z360:Z360">INDEX(_Rge_Data_3rd_CY,$B360,Z$1)</f>
        <v>0</v>
      </c>
      <c r="AA360" s="202" t="n">
        <f aca="false">R360-Z360</f>
        <v>0</v>
      </c>
      <c r="AB360" s="203" t="n">
        <f aca="false">IFERROR(AA360/R360,)</f>
        <v>0</v>
      </c>
      <c r="AC360" s="212" t="n">
        <f aca="false">INDEX(_Rge_Data_3rd_CY,$B360,AC$1)</f>
        <v>0</v>
      </c>
      <c r="AD360" s="212" t="n">
        <f aca="false" t="array" ref="AD360:AD360">INDEX(_Rge_Data_3rd_CY,$B360,AD$1)</f>
        <v>0</v>
      </c>
      <c r="AE360" s="212" t="n">
        <f aca="false" t="array" ref="AE360:AE360">INDEX(_Rge_Data_3rd_CY,$B360,AE$1)</f>
        <v>0</v>
      </c>
      <c r="AF360" s="212" t="n">
        <f aca="false" t="array" ref="AF360:AF360">INDEX(_Rge_Data_3rd_CY,$B360,AF$1)</f>
        <v>0</v>
      </c>
      <c r="AG360" s="212" t="n">
        <f aca="false" t="array" ref="AG360:AG360">INDEX(_Rge_Data_3rd_CY,$B360,AG$1)</f>
        <v>0</v>
      </c>
      <c r="AH360" s="212" t="n">
        <f aca="false" t="array" ref="AH360:AH360">INDEX(_Rge_Data_3rd_CY,$B360,AH$1)</f>
        <v>0</v>
      </c>
      <c r="AI360" s="212" t="n">
        <f aca="false">INDEX(_Rge_Data_3rd_CY,$B360,AI$1)</f>
        <v>0</v>
      </c>
      <c r="AJ360" s="212" t="n">
        <f aca="false" t="array" ref="AJ360:AJ360">INDEX(_Rge_Data_3rd_CY,$B360,AJ$1)</f>
        <v>0</v>
      </c>
      <c r="AK360" s="212" t="n">
        <f aca="false" t="array" ref="AK360:AK360">INDEX(_Rge_Data_3rd_CY,$B360,AK$1)</f>
        <v>0</v>
      </c>
      <c r="AL360" s="212" t="n">
        <f aca="false">AK360+AN360+AO360</f>
        <v>0</v>
      </c>
      <c r="AM360" s="213" t="n">
        <f aca="false">IFERROR(AK360/Z360,0)</f>
        <v>0</v>
      </c>
      <c r="AN360" s="214" t="n">
        <f aca="false">IFERROR(IF(AND($E360="OPEN",$AA360&gt;0),$AA360*_SoP*$AM360,IF(AND($E360="CLOSED",$AA360&gt;0),$AA360*_SoL*$AM360,0)),0)</f>
        <v>0</v>
      </c>
      <c r="AO360" s="214" t="n">
        <f aca="false">IFERROR(IF($AA360&lt;0,$AA360*_SoL,0),0)</f>
        <v>0</v>
      </c>
      <c r="AP360" s="215" t="n">
        <f aca="false">AK360+AN360</f>
        <v>0</v>
      </c>
      <c r="AQ360" s="215" t="n">
        <f aca="false">AC360-AO360</f>
        <v>0</v>
      </c>
      <c r="AR360" s="215" t="n">
        <f aca="false">AP360-AQ360</f>
        <v>0</v>
      </c>
      <c r="AS360" s="215" t="n">
        <f aca="false">IF($AR360&gt;=0,$AR360,0)</f>
        <v>0</v>
      </c>
      <c r="AT360" s="215" t="n">
        <f aca="false">IF($AR360&lt;=0,-$AR360,0)</f>
        <v>-0</v>
      </c>
      <c r="AU360" s="214" t="n">
        <f aca="false">IF((R360-AC360)&lt;0,0,R360-AC360)</f>
        <v>0</v>
      </c>
      <c r="AV360" s="214" t="n">
        <f aca="false">IF(AM360&gt;1,0,R360-AM360*R360)</f>
        <v>0</v>
      </c>
      <c r="AW360" s="216"/>
    </row>
    <row r="361" customFormat="false" ht="24.75" hidden="false" customHeight="true" outlineLevel="0" collapsed="false">
      <c r="A361" s="166"/>
      <c r="B361" s="208" t="n">
        <f aca="false">B360+1</f>
        <v>354</v>
      </c>
      <c r="C361" s="166"/>
      <c r="D361" s="209" t="n">
        <f aca="false">INDEX(_Rge_Projectdata_3rd,$B361,MATCH("Project-ID",_Rge_Headline_Projectdata,0))</f>
        <v>0</v>
      </c>
      <c r="E361" s="210" t="str">
        <f aca="false" t="array" ref="E361:E361">INDEX(_Rge_Data_3rd_CY,$B361,E$1)</f>
        <v>Open</v>
      </c>
      <c r="F361" s="199" t="n">
        <f aca="false">INDEX(_Rge_Data_3rd_CY,$B361,F$1)</f>
        <v>0</v>
      </c>
      <c r="G361" s="199" t="n">
        <f aca="false" t="array" ref="G361:G361">INDEX(_Rge_Data_3rd_CY,$B361,G$1)</f>
        <v>0</v>
      </c>
      <c r="H361" s="199" t="n">
        <f aca="false" t="array" ref="H361:H361">INDEX(_Rge_Data_3rd_CY,$B361,H$1)</f>
        <v>0</v>
      </c>
      <c r="I361" s="199" t="n">
        <f aca="false" t="array" ref="I361:I361">INDEX(_Rge_Data_3rd_CY,$B361,I$1)</f>
        <v>0</v>
      </c>
      <c r="J361" s="199" t="n">
        <f aca="false" t="array" ref="J361:J361">INDEX(_Rge_Data_3rd_CY,$B361,J$1)</f>
        <v>0</v>
      </c>
      <c r="K361" s="199" t="n">
        <f aca="false" t="array" ref="K361:K361">INDEX(_Rge_Data_3rd_CY,$B361,K$1)</f>
        <v>0</v>
      </c>
      <c r="L361" s="199" t="n">
        <f aca="false">INDEX(_Rge_Data_3rd_CY,$B361,L$1)</f>
        <v>0</v>
      </c>
      <c r="M361" s="199" t="n">
        <f aca="false" t="array" ref="M361:M361">INDEX(_Rge_Data_3rd_CY,$B361,M$1)</f>
        <v>0</v>
      </c>
      <c r="N361" s="199" t="n">
        <f aca="false" t="array" ref="N361:N361">INDEX(_Rge_Data_3rd_CY,$B361,N$1)</f>
        <v>0</v>
      </c>
      <c r="O361" s="199" t="n">
        <f aca="false">F361-N361</f>
        <v>0</v>
      </c>
      <c r="P361" s="200" t="n">
        <f aca="false">IFERROR(O361/F361,0)</f>
        <v>0</v>
      </c>
      <c r="Q361" s="211" t="str">
        <f aca="false">IF(AND(F361&lt;&gt;0,R361=0),"N","Y")</f>
        <v>Y</v>
      </c>
      <c r="R361" s="202" t="n">
        <f aca="false">INDEX(_Rge_Data_3rd_CY,$B361,R$1)</f>
        <v>0</v>
      </c>
      <c r="S361" s="202" t="n">
        <f aca="false" t="array" ref="S361:S361">INDEX(_Rge_Data_3rd_CY,$B361,S$1)</f>
        <v>0</v>
      </c>
      <c r="T361" s="202" t="n">
        <f aca="false" t="array" ref="T361:T361">INDEX(_Rge_Data_3rd_CY,$B361,T$1)</f>
        <v>0</v>
      </c>
      <c r="U361" s="202" t="n">
        <f aca="false" t="array" ref="U361:U361">INDEX(_Rge_Data_3rd_CY,$B361,U$1)</f>
        <v>0</v>
      </c>
      <c r="V361" s="202" t="n">
        <f aca="false" t="array" ref="V361:V361">INDEX(_Rge_Data_3rd_CY,$B361,V$1)</f>
        <v>0</v>
      </c>
      <c r="W361" s="202" t="n">
        <f aca="false" t="array" ref="W361:W361">INDEX(_Rge_Data_3rd_CY,$B361,W$1)</f>
        <v>0</v>
      </c>
      <c r="X361" s="202" t="n">
        <f aca="false">INDEX(_Rge_Data_3rd_CY,$B361,X$1)</f>
        <v>0</v>
      </c>
      <c r="Y361" s="202" t="n">
        <f aca="false" t="array" ref="Y361:Y361">INDEX(_Rge_Data_3rd_CY,$B361,Y$1)</f>
        <v>0</v>
      </c>
      <c r="Z361" s="202" t="n">
        <f aca="false" t="array" ref="Z361:Z361">INDEX(_Rge_Data_3rd_CY,$B361,Z$1)</f>
        <v>0</v>
      </c>
      <c r="AA361" s="202" t="n">
        <f aca="false">R361-Z361</f>
        <v>0</v>
      </c>
      <c r="AB361" s="203" t="n">
        <f aca="false">IFERROR(AA361/R361,)</f>
        <v>0</v>
      </c>
      <c r="AC361" s="212" t="n">
        <f aca="false">INDEX(_Rge_Data_3rd_CY,$B361,AC$1)</f>
        <v>0</v>
      </c>
      <c r="AD361" s="212" t="n">
        <f aca="false" t="array" ref="AD361:AD361">INDEX(_Rge_Data_3rd_CY,$B361,AD$1)</f>
        <v>0</v>
      </c>
      <c r="AE361" s="212" t="n">
        <f aca="false" t="array" ref="AE361:AE361">INDEX(_Rge_Data_3rd_CY,$B361,AE$1)</f>
        <v>0</v>
      </c>
      <c r="AF361" s="212" t="n">
        <f aca="false" t="array" ref="AF361:AF361">INDEX(_Rge_Data_3rd_CY,$B361,AF$1)</f>
        <v>0</v>
      </c>
      <c r="AG361" s="212" t="n">
        <f aca="false" t="array" ref="AG361:AG361">INDEX(_Rge_Data_3rd_CY,$B361,AG$1)</f>
        <v>0</v>
      </c>
      <c r="AH361" s="212" t="n">
        <f aca="false" t="array" ref="AH361:AH361">INDEX(_Rge_Data_3rd_CY,$B361,AH$1)</f>
        <v>0</v>
      </c>
      <c r="AI361" s="212" t="n">
        <f aca="false">INDEX(_Rge_Data_3rd_CY,$B361,AI$1)</f>
        <v>0</v>
      </c>
      <c r="AJ361" s="212" t="n">
        <f aca="false" t="array" ref="AJ361:AJ361">INDEX(_Rge_Data_3rd_CY,$B361,AJ$1)</f>
        <v>0</v>
      </c>
      <c r="AK361" s="212" t="n">
        <f aca="false" t="array" ref="AK361:AK361">INDEX(_Rge_Data_3rd_CY,$B361,AK$1)</f>
        <v>0</v>
      </c>
      <c r="AL361" s="212" t="n">
        <f aca="false">AK361+AN361+AO361</f>
        <v>0</v>
      </c>
      <c r="AM361" s="213" t="n">
        <f aca="false">IFERROR(AK361/Z361,0)</f>
        <v>0</v>
      </c>
      <c r="AN361" s="214" t="n">
        <f aca="false">IFERROR(IF(AND($E361="OPEN",$AA361&gt;0),$AA361*_SoP*$AM361,IF(AND($E361="CLOSED",$AA361&gt;0),$AA361*_SoL*$AM361,0)),0)</f>
        <v>0</v>
      </c>
      <c r="AO361" s="214" t="n">
        <f aca="false">IFERROR(IF($AA361&lt;0,$AA361*_SoL,0),0)</f>
        <v>0</v>
      </c>
      <c r="AP361" s="215" t="n">
        <f aca="false">AK361+AN361</f>
        <v>0</v>
      </c>
      <c r="AQ361" s="215" t="n">
        <f aca="false">AC361-AO361</f>
        <v>0</v>
      </c>
      <c r="AR361" s="215" t="n">
        <f aca="false">AP361-AQ361</f>
        <v>0</v>
      </c>
      <c r="AS361" s="215" t="n">
        <f aca="false">IF($AR361&gt;=0,$AR361,0)</f>
        <v>0</v>
      </c>
      <c r="AT361" s="215" t="n">
        <f aca="false">IF($AR361&lt;=0,-$AR361,0)</f>
        <v>-0</v>
      </c>
      <c r="AU361" s="214" t="n">
        <f aca="false">IF((R361-AC361)&lt;0,0,R361-AC361)</f>
        <v>0</v>
      </c>
      <c r="AV361" s="214" t="n">
        <f aca="false">IF(AM361&gt;1,0,R361-AM361*R361)</f>
        <v>0</v>
      </c>
      <c r="AW361" s="216"/>
    </row>
    <row r="362" customFormat="false" ht="24.75" hidden="false" customHeight="true" outlineLevel="0" collapsed="false">
      <c r="A362" s="166"/>
      <c r="B362" s="208" t="n">
        <f aca="false">B361+1</f>
        <v>355</v>
      </c>
      <c r="C362" s="166"/>
      <c r="D362" s="209" t="n">
        <f aca="false">INDEX(_Rge_Projectdata_3rd,$B362,MATCH("Project-ID",_Rge_Headline_Projectdata,0))</f>
        <v>0</v>
      </c>
      <c r="E362" s="210" t="str">
        <f aca="false" t="array" ref="E362:E362">INDEX(_Rge_Data_3rd_CY,$B362,E$1)</f>
        <v>Open</v>
      </c>
      <c r="F362" s="199" t="n">
        <f aca="false">INDEX(_Rge_Data_3rd_CY,$B362,F$1)</f>
        <v>0</v>
      </c>
      <c r="G362" s="199" t="n">
        <f aca="false" t="array" ref="G362:G362">INDEX(_Rge_Data_3rd_CY,$B362,G$1)</f>
        <v>0</v>
      </c>
      <c r="H362" s="199" t="n">
        <f aca="false" t="array" ref="H362:H362">INDEX(_Rge_Data_3rd_CY,$B362,H$1)</f>
        <v>0</v>
      </c>
      <c r="I362" s="199" t="n">
        <f aca="false" t="array" ref="I362:I362">INDEX(_Rge_Data_3rd_CY,$B362,I$1)</f>
        <v>0</v>
      </c>
      <c r="J362" s="199" t="n">
        <f aca="false" t="array" ref="J362:J362">INDEX(_Rge_Data_3rd_CY,$B362,J$1)</f>
        <v>0</v>
      </c>
      <c r="K362" s="199" t="n">
        <f aca="false" t="array" ref="K362:K362">INDEX(_Rge_Data_3rd_CY,$B362,K$1)</f>
        <v>0</v>
      </c>
      <c r="L362" s="199" t="n">
        <f aca="false">INDEX(_Rge_Data_3rd_CY,$B362,L$1)</f>
        <v>0</v>
      </c>
      <c r="M362" s="199" t="n">
        <f aca="false" t="array" ref="M362:M362">INDEX(_Rge_Data_3rd_CY,$B362,M$1)</f>
        <v>0</v>
      </c>
      <c r="N362" s="199" t="n">
        <f aca="false" t="array" ref="N362:N362">INDEX(_Rge_Data_3rd_CY,$B362,N$1)</f>
        <v>0</v>
      </c>
      <c r="O362" s="199" t="n">
        <f aca="false">F362-N362</f>
        <v>0</v>
      </c>
      <c r="P362" s="200" t="n">
        <f aca="false">IFERROR(O362/F362,0)</f>
        <v>0</v>
      </c>
      <c r="Q362" s="211" t="str">
        <f aca="false">IF(AND(F362&lt;&gt;0,R362=0),"N","Y")</f>
        <v>Y</v>
      </c>
      <c r="R362" s="202" t="n">
        <f aca="false">INDEX(_Rge_Data_3rd_CY,$B362,R$1)</f>
        <v>0</v>
      </c>
      <c r="S362" s="202" t="n">
        <f aca="false" t="array" ref="S362:S362">INDEX(_Rge_Data_3rd_CY,$B362,S$1)</f>
        <v>0</v>
      </c>
      <c r="T362" s="202" t="n">
        <f aca="false" t="array" ref="T362:T362">INDEX(_Rge_Data_3rd_CY,$B362,T$1)</f>
        <v>0</v>
      </c>
      <c r="U362" s="202" t="n">
        <f aca="false" t="array" ref="U362:U362">INDEX(_Rge_Data_3rd_CY,$B362,U$1)</f>
        <v>0</v>
      </c>
      <c r="V362" s="202" t="n">
        <f aca="false" t="array" ref="V362:V362">INDEX(_Rge_Data_3rd_CY,$B362,V$1)</f>
        <v>0</v>
      </c>
      <c r="W362" s="202" t="n">
        <f aca="false" t="array" ref="W362:W362">INDEX(_Rge_Data_3rd_CY,$B362,W$1)</f>
        <v>0</v>
      </c>
      <c r="X362" s="202" t="n">
        <f aca="false">INDEX(_Rge_Data_3rd_CY,$B362,X$1)</f>
        <v>0</v>
      </c>
      <c r="Y362" s="202" t="n">
        <f aca="false" t="array" ref="Y362:Y362">INDEX(_Rge_Data_3rd_CY,$B362,Y$1)</f>
        <v>0</v>
      </c>
      <c r="Z362" s="202" t="n">
        <f aca="false" t="array" ref="Z362:Z362">INDEX(_Rge_Data_3rd_CY,$B362,Z$1)</f>
        <v>0</v>
      </c>
      <c r="AA362" s="202" t="n">
        <f aca="false">R362-Z362</f>
        <v>0</v>
      </c>
      <c r="AB362" s="203" t="n">
        <f aca="false">IFERROR(AA362/R362,)</f>
        <v>0</v>
      </c>
      <c r="AC362" s="212" t="n">
        <f aca="false">INDEX(_Rge_Data_3rd_CY,$B362,AC$1)</f>
        <v>0</v>
      </c>
      <c r="AD362" s="212" t="n">
        <f aca="false" t="array" ref="AD362:AD362">INDEX(_Rge_Data_3rd_CY,$B362,AD$1)</f>
        <v>0</v>
      </c>
      <c r="AE362" s="212" t="n">
        <f aca="false" t="array" ref="AE362:AE362">INDEX(_Rge_Data_3rd_CY,$B362,AE$1)</f>
        <v>0</v>
      </c>
      <c r="AF362" s="212" t="n">
        <f aca="false" t="array" ref="AF362:AF362">INDEX(_Rge_Data_3rd_CY,$B362,AF$1)</f>
        <v>0</v>
      </c>
      <c r="AG362" s="212" t="n">
        <f aca="false" t="array" ref="AG362:AG362">INDEX(_Rge_Data_3rd_CY,$B362,AG$1)</f>
        <v>0</v>
      </c>
      <c r="AH362" s="212" t="n">
        <f aca="false" t="array" ref="AH362:AH362">INDEX(_Rge_Data_3rd_CY,$B362,AH$1)</f>
        <v>0</v>
      </c>
      <c r="AI362" s="212" t="n">
        <f aca="false">INDEX(_Rge_Data_3rd_CY,$B362,AI$1)</f>
        <v>0</v>
      </c>
      <c r="AJ362" s="212" t="n">
        <f aca="false" t="array" ref="AJ362:AJ362">INDEX(_Rge_Data_3rd_CY,$B362,AJ$1)</f>
        <v>0</v>
      </c>
      <c r="AK362" s="212" t="n">
        <f aca="false" t="array" ref="AK362:AK362">INDEX(_Rge_Data_3rd_CY,$B362,AK$1)</f>
        <v>0</v>
      </c>
      <c r="AL362" s="212" t="n">
        <f aca="false">AK362+AN362+AO362</f>
        <v>0</v>
      </c>
      <c r="AM362" s="213" t="n">
        <f aca="false">IFERROR(AK362/Z362,0)</f>
        <v>0</v>
      </c>
      <c r="AN362" s="214" t="n">
        <f aca="false">IFERROR(IF(AND($E362="OPEN",$AA362&gt;0),$AA362*_SoP*$AM362,IF(AND($E362="CLOSED",$AA362&gt;0),$AA362*_SoL*$AM362,0)),0)</f>
        <v>0</v>
      </c>
      <c r="AO362" s="214" t="n">
        <f aca="false">IFERROR(IF($AA362&lt;0,$AA362*_SoL,0),0)</f>
        <v>0</v>
      </c>
      <c r="AP362" s="215" t="n">
        <f aca="false">AK362+AN362</f>
        <v>0</v>
      </c>
      <c r="AQ362" s="215" t="n">
        <f aca="false">AC362-AO362</f>
        <v>0</v>
      </c>
      <c r="AR362" s="215" t="n">
        <f aca="false">AP362-AQ362</f>
        <v>0</v>
      </c>
      <c r="AS362" s="215" t="n">
        <f aca="false">IF($AR362&gt;=0,$AR362,0)</f>
        <v>0</v>
      </c>
      <c r="AT362" s="215" t="n">
        <f aca="false">IF($AR362&lt;=0,-$AR362,0)</f>
        <v>-0</v>
      </c>
      <c r="AU362" s="214" t="n">
        <f aca="false">IF((R362-AC362)&lt;0,0,R362-AC362)</f>
        <v>0</v>
      </c>
      <c r="AV362" s="214" t="n">
        <f aca="false">IF(AM362&gt;1,0,R362-AM362*R362)</f>
        <v>0</v>
      </c>
      <c r="AW362" s="216"/>
    </row>
    <row r="363" customFormat="false" ht="24.75" hidden="false" customHeight="true" outlineLevel="0" collapsed="false">
      <c r="A363" s="166"/>
      <c r="B363" s="208" t="n">
        <f aca="false">B362+1</f>
        <v>356</v>
      </c>
      <c r="C363" s="166"/>
      <c r="D363" s="209" t="n">
        <f aca="false">INDEX(_Rge_Projectdata_3rd,$B363,MATCH("Project-ID",_Rge_Headline_Projectdata,0))</f>
        <v>0</v>
      </c>
      <c r="E363" s="210" t="str">
        <f aca="false" t="array" ref="E363:E363">INDEX(_Rge_Data_3rd_CY,$B363,E$1)</f>
        <v>Open</v>
      </c>
      <c r="F363" s="199" t="n">
        <f aca="false">INDEX(_Rge_Data_3rd_CY,$B363,F$1)</f>
        <v>0</v>
      </c>
      <c r="G363" s="199" t="n">
        <f aca="false" t="array" ref="G363:G363">INDEX(_Rge_Data_3rd_CY,$B363,G$1)</f>
        <v>0</v>
      </c>
      <c r="H363" s="199" t="n">
        <f aca="false" t="array" ref="H363:H363">INDEX(_Rge_Data_3rd_CY,$B363,H$1)</f>
        <v>0</v>
      </c>
      <c r="I363" s="199" t="n">
        <f aca="false" t="array" ref="I363:I363">INDEX(_Rge_Data_3rd_CY,$B363,I$1)</f>
        <v>0</v>
      </c>
      <c r="J363" s="199" t="n">
        <f aca="false" t="array" ref="J363:J363">INDEX(_Rge_Data_3rd_CY,$B363,J$1)</f>
        <v>0</v>
      </c>
      <c r="K363" s="199" t="n">
        <f aca="false" t="array" ref="K363:K363">INDEX(_Rge_Data_3rd_CY,$B363,K$1)</f>
        <v>0</v>
      </c>
      <c r="L363" s="199" t="n">
        <f aca="false">INDEX(_Rge_Data_3rd_CY,$B363,L$1)</f>
        <v>0</v>
      </c>
      <c r="M363" s="199" t="n">
        <f aca="false" t="array" ref="M363:M363">INDEX(_Rge_Data_3rd_CY,$B363,M$1)</f>
        <v>0</v>
      </c>
      <c r="N363" s="199" t="n">
        <f aca="false" t="array" ref="N363:N363">INDEX(_Rge_Data_3rd_CY,$B363,N$1)</f>
        <v>0</v>
      </c>
      <c r="O363" s="199" t="n">
        <f aca="false">F363-N363</f>
        <v>0</v>
      </c>
      <c r="P363" s="200" t="n">
        <f aca="false">IFERROR(O363/F363,0)</f>
        <v>0</v>
      </c>
      <c r="Q363" s="211" t="str">
        <f aca="false">IF(AND(F363&lt;&gt;0,R363=0),"N","Y")</f>
        <v>Y</v>
      </c>
      <c r="R363" s="202" t="n">
        <f aca="false">INDEX(_Rge_Data_3rd_CY,$B363,R$1)</f>
        <v>0</v>
      </c>
      <c r="S363" s="202" t="n">
        <f aca="false" t="array" ref="S363:S363">INDEX(_Rge_Data_3rd_CY,$B363,S$1)</f>
        <v>0</v>
      </c>
      <c r="T363" s="202" t="n">
        <f aca="false" t="array" ref="T363:T363">INDEX(_Rge_Data_3rd_CY,$B363,T$1)</f>
        <v>0</v>
      </c>
      <c r="U363" s="202" t="n">
        <f aca="false" t="array" ref="U363:U363">INDEX(_Rge_Data_3rd_CY,$B363,U$1)</f>
        <v>0</v>
      </c>
      <c r="V363" s="202" t="n">
        <f aca="false" t="array" ref="V363:V363">INDEX(_Rge_Data_3rd_CY,$B363,V$1)</f>
        <v>0</v>
      </c>
      <c r="W363" s="202" t="n">
        <f aca="false" t="array" ref="W363:W363">INDEX(_Rge_Data_3rd_CY,$B363,W$1)</f>
        <v>0</v>
      </c>
      <c r="X363" s="202" t="n">
        <f aca="false">INDEX(_Rge_Data_3rd_CY,$B363,X$1)</f>
        <v>0</v>
      </c>
      <c r="Y363" s="202" t="n">
        <f aca="false" t="array" ref="Y363:Y363">INDEX(_Rge_Data_3rd_CY,$B363,Y$1)</f>
        <v>0</v>
      </c>
      <c r="Z363" s="202" t="n">
        <f aca="false" t="array" ref="Z363:Z363">INDEX(_Rge_Data_3rd_CY,$B363,Z$1)</f>
        <v>0</v>
      </c>
      <c r="AA363" s="202" t="n">
        <f aca="false">R363-Z363</f>
        <v>0</v>
      </c>
      <c r="AB363" s="203" t="n">
        <f aca="false">IFERROR(AA363/R363,)</f>
        <v>0</v>
      </c>
      <c r="AC363" s="212" t="n">
        <f aca="false">INDEX(_Rge_Data_3rd_CY,$B363,AC$1)</f>
        <v>0</v>
      </c>
      <c r="AD363" s="212" t="n">
        <f aca="false" t="array" ref="AD363:AD363">INDEX(_Rge_Data_3rd_CY,$B363,AD$1)</f>
        <v>0</v>
      </c>
      <c r="AE363" s="212" t="n">
        <f aca="false" t="array" ref="AE363:AE363">INDEX(_Rge_Data_3rd_CY,$B363,AE$1)</f>
        <v>0</v>
      </c>
      <c r="AF363" s="212" t="n">
        <f aca="false" t="array" ref="AF363:AF363">INDEX(_Rge_Data_3rd_CY,$B363,AF$1)</f>
        <v>0</v>
      </c>
      <c r="AG363" s="212" t="n">
        <f aca="false" t="array" ref="AG363:AG363">INDEX(_Rge_Data_3rd_CY,$B363,AG$1)</f>
        <v>0</v>
      </c>
      <c r="AH363" s="212" t="n">
        <f aca="false" t="array" ref="AH363:AH363">INDEX(_Rge_Data_3rd_CY,$B363,AH$1)</f>
        <v>0</v>
      </c>
      <c r="AI363" s="212" t="n">
        <f aca="false">INDEX(_Rge_Data_3rd_CY,$B363,AI$1)</f>
        <v>0</v>
      </c>
      <c r="AJ363" s="212" t="n">
        <f aca="false" t="array" ref="AJ363:AJ363">INDEX(_Rge_Data_3rd_CY,$B363,AJ$1)</f>
        <v>0</v>
      </c>
      <c r="AK363" s="212" t="n">
        <f aca="false" t="array" ref="AK363:AK363">INDEX(_Rge_Data_3rd_CY,$B363,AK$1)</f>
        <v>0</v>
      </c>
      <c r="AL363" s="212" t="n">
        <f aca="false">AK363+AN363+AO363</f>
        <v>0</v>
      </c>
      <c r="AM363" s="213" t="n">
        <f aca="false">IFERROR(AK363/Z363,0)</f>
        <v>0</v>
      </c>
      <c r="AN363" s="214" t="n">
        <f aca="false">IFERROR(IF(AND($E363="OPEN",$AA363&gt;0),$AA363*_SoP*$AM363,IF(AND($E363="CLOSED",$AA363&gt;0),$AA363*_SoL*$AM363,0)),0)</f>
        <v>0</v>
      </c>
      <c r="AO363" s="214" t="n">
        <f aca="false">IFERROR(IF($AA363&lt;0,$AA363*_SoL,0),0)</f>
        <v>0</v>
      </c>
      <c r="AP363" s="215" t="n">
        <f aca="false">AK363+AN363</f>
        <v>0</v>
      </c>
      <c r="AQ363" s="215" t="n">
        <f aca="false">AC363-AO363</f>
        <v>0</v>
      </c>
      <c r="AR363" s="215" t="n">
        <f aca="false">AP363-AQ363</f>
        <v>0</v>
      </c>
      <c r="AS363" s="215" t="n">
        <f aca="false">IF($AR363&gt;=0,$AR363,0)</f>
        <v>0</v>
      </c>
      <c r="AT363" s="215" t="n">
        <f aca="false">IF($AR363&lt;=0,-$AR363,0)</f>
        <v>-0</v>
      </c>
      <c r="AU363" s="214" t="n">
        <f aca="false">IF((R363-AC363)&lt;0,0,R363-AC363)</f>
        <v>0</v>
      </c>
      <c r="AV363" s="214" t="n">
        <f aca="false">IF(AM363&gt;1,0,R363-AM363*R363)</f>
        <v>0</v>
      </c>
      <c r="AW363" s="216"/>
    </row>
    <row r="364" customFormat="false" ht="24.75" hidden="false" customHeight="true" outlineLevel="0" collapsed="false">
      <c r="A364" s="166"/>
      <c r="B364" s="208" t="n">
        <f aca="false">B363+1</f>
        <v>357</v>
      </c>
      <c r="C364" s="166"/>
      <c r="D364" s="209" t="n">
        <f aca="false">INDEX(_Rge_Projectdata_3rd,$B364,MATCH("Project-ID",_Rge_Headline_Projectdata,0))</f>
        <v>0</v>
      </c>
      <c r="E364" s="210" t="str">
        <f aca="false" t="array" ref="E364:E364">INDEX(_Rge_Data_3rd_CY,$B364,E$1)</f>
        <v>Open</v>
      </c>
      <c r="F364" s="199" t="n">
        <f aca="false">INDEX(_Rge_Data_3rd_CY,$B364,F$1)</f>
        <v>0</v>
      </c>
      <c r="G364" s="199" t="n">
        <f aca="false" t="array" ref="G364:G364">INDEX(_Rge_Data_3rd_CY,$B364,G$1)</f>
        <v>0</v>
      </c>
      <c r="H364" s="199" t="n">
        <f aca="false" t="array" ref="H364:H364">INDEX(_Rge_Data_3rd_CY,$B364,H$1)</f>
        <v>0</v>
      </c>
      <c r="I364" s="199" t="n">
        <f aca="false" t="array" ref="I364:I364">INDEX(_Rge_Data_3rd_CY,$B364,I$1)</f>
        <v>0</v>
      </c>
      <c r="J364" s="199" t="n">
        <f aca="false" t="array" ref="J364:J364">INDEX(_Rge_Data_3rd_CY,$B364,J$1)</f>
        <v>0</v>
      </c>
      <c r="K364" s="199" t="n">
        <f aca="false" t="array" ref="K364:K364">INDEX(_Rge_Data_3rd_CY,$B364,K$1)</f>
        <v>0</v>
      </c>
      <c r="L364" s="199" t="n">
        <f aca="false">INDEX(_Rge_Data_3rd_CY,$B364,L$1)</f>
        <v>0</v>
      </c>
      <c r="M364" s="199" t="n">
        <f aca="false" t="array" ref="M364:M364">INDEX(_Rge_Data_3rd_CY,$B364,M$1)</f>
        <v>0</v>
      </c>
      <c r="N364" s="199" t="n">
        <f aca="false" t="array" ref="N364:N364">INDEX(_Rge_Data_3rd_CY,$B364,N$1)</f>
        <v>0</v>
      </c>
      <c r="O364" s="199" t="n">
        <f aca="false">F364-N364</f>
        <v>0</v>
      </c>
      <c r="P364" s="200" t="n">
        <f aca="false">IFERROR(O364/F364,0)</f>
        <v>0</v>
      </c>
      <c r="Q364" s="211" t="str">
        <f aca="false">IF(AND(F364&lt;&gt;0,R364=0),"N","Y")</f>
        <v>Y</v>
      </c>
      <c r="R364" s="202" t="n">
        <f aca="false">INDEX(_Rge_Data_3rd_CY,$B364,R$1)</f>
        <v>0</v>
      </c>
      <c r="S364" s="202" t="n">
        <f aca="false" t="array" ref="S364:S364">INDEX(_Rge_Data_3rd_CY,$B364,S$1)</f>
        <v>0</v>
      </c>
      <c r="T364" s="202" t="n">
        <f aca="false" t="array" ref="T364:T364">INDEX(_Rge_Data_3rd_CY,$B364,T$1)</f>
        <v>0</v>
      </c>
      <c r="U364" s="202" t="n">
        <f aca="false" t="array" ref="U364:U364">INDEX(_Rge_Data_3rd_CY,$B364,U$1)</f>
        <v>0</v>
      </c>
      <c r="V364" s="202" t="n">
        <f aca="false" t="array" ref="V364:V364">INDEX(_Rge_Data_3rd_CY,$B364,V$1)</f>
        <v>0</v>
      </c>
      <c r="W364" s="202" t="n">
        <f aca="false" t="array" ref="W364:W364">INDEX(_Rge_Data_3rd_CY,$B364,W$1)</f>
        <v>0</v>
      </c>
      <c r="X364" s="202" t="n">
        <f aca="false">INDEX(_Rge_Data_3rd_CY,$B364,X$1)</f>
        <v>0</v>
      </c>
      <c r="Y364" s="202" t="n">
        <f aca="false" t="array" ref="Y364:Y364">INDEX(_Rge_Data_3rd_CY,$B364,Y$1)</f>
        <v>0</v>
      </c>
      <c r="Z364" s="202" t="n">
        <f aca="false" t="array" ref="Z364:Z364">INDEX(_Rge_Data_3rd_CY,$B364,Z$1)</f>
        <v>0</v>
      </c>
      <c r="AA364" s="202" t="n">
        <f aca="false">R364-Z364</f>
        <v>0</v>
      </c>
      <c r="AB364" s="203" t="n">
        <f aca="false">IFERROR(AA364/R364,)</f>
        <v>0</v>
      </c>
      <c r="AC364" s="212" t="n">
        <f aca="false">INDEX(_Rge_Data_3rd_CY,$B364,AC$1)</f>
        <v>0</v>
      </c>
      <c r="AD364" s="212" t="n">
        <f aca="false" t="array" ref="AD364:AD364">INDEX(_Rge_Data_3rd_CY,$B364,AD$1)</f>
        <v>0</v>
      </c>
      <c r="AE364" s="212" t="n">
        <f aca="false" t="array" ref="AE364:AE364">INDEX(_Rge_Data_3rd_CY,$B364,AE$1)</f>
        <v>0</v>
      </c>
      <c r="AF364" s="212" t="n">
        <f aca="false" t="array" ref="AF364:AF364">INDEX(_Rge_Data_3rd_CY,$B364,AF$1)</f>
        <v>0</v>
      </c>
      <c r="AG364" s="212" t="n">
        <f aca="false" t="array" ref="AG364:AG364">INDEX(_Rge_Data_3rd_CY,$B364,AG$1)</f>
        <v>0</v>
      </c>
      <c r="AH364" s="212" t="n">
        <f aca="false" t="array" ref="AH364:AH364">INDEX(_Rge_Data_3rd_CY,$B364,AH$1)</f>
        <v>0</v>
      </c>
      <c r="AI364" s="212" t="n">
        <f aca="false">INDEX(_Rge_Data_3rd_CY,$B364,AI$1)</f>
        <v>0</v>
      </c>
      <c r="AJ364" s="212" t="n">
        <f aca="false" t="array" ref="AJ364:AJ364">INDEX(_Rge_Data_3rd_CY,$B364,AJ$1)</f>
        <v>0</v>
      </c>
      <c r="AK364" s="212" t="n">
        <f aca="false" t="array" ref="AK364:AK364">INDEX(_Rge_Data_3rd_CY,$B364,AK$1)</f>
        <v>0</v>
      </c>
      <c r="AL364" s="212" t="n">
        <f aca="false">AK364+AN364+AO364</f>
        <v>0</v>
      </c>
      <c r="AM364" s="213" t="n">
        <f aca="false">IFERROR(AK364/Z364,0)</f>
        <v>0</v>
      </c>
      <c r="AN364" s="214" t="n">
        <f aca="false">IFERROR(IF(AND($E364="OPEN",$AA364&gt;0),$AA364*_SoP*$AM364,IF(AND($E364="CLOSED",$AA364&gt;0),$AA364*_SoL*$AM364,0)),0)</f>
        <v>0</v>
      </c>
      <c r="AO364" s="214" t="n">
        <f aca="false">IFERROR(IF($AA364&lt;0,$AA364*_SoL,0),0)</f>
        <v>0</v>
      </c>
      <c r="AP364" s="215" t="n">
        <f aca="false">AK364+AN364</f>
        <v>0</v>
      </c>
      <c r="AQ364" s="215" t="n">
        <f aca="false">AC364-AO364</f>
        <v>0</v>
      </c>
      <c r="AR364" s="215" t="n">
        <f aca="false">AP364-AQ364</f>
        <v>0</v>
      </c>
      <c r="AS364" s="215" t="n">
        <f aca="false">IF($AR364&gt;=0,$AR364,0)</f>
        <v>0</v>
      </c>
      <c r="AT364" s="215" t="n">
        <f aca="false">IF($AR364&lt;=0,-$AR364,0)</f>
        <v>-0</v>
      </c>
      <c r="AU364" s="214" t="n">
        <f aca="false">IF((R364-AC364)&lt;0,0,R364-AC364)</f>
        <v>0</v>
      </c>
      <c r="AV364" s="214" t="n">
        <f aca="false">IF(AM364&gt;1,0,R364-AM364*R364)</f>
        <v>0</v>
      </c>
      <c r="AW364" s="216"/>
    </row>
    <row r="365" customFormat="false" ht="24.75" hidden="false" customHeight="true" outlineLevel="0" collapsed="false">
      <c r="A365" s="166"/>
      <c r="B365" s="208" t="n">
        <f aca="false">B364+1</f>
        <v>358</v>
      </c>
      <c r="C365" s="166"/>
      <c r="D365" s="209" t="n">
        <f aca="false">INDEX(_Rge_Projectdata_3rd,$B365,MATCH("Project-ID",_Rge_Headline_Projectdata,0))</f>
        <v>0</v>
      </c>
      <c r="E365" s="210" t="str">
        <f aca="false" t="array" ref="E365:E365">INDEX(_Rge_Data_3rd_CY,$B365,E$1)</f>
        <v>Open</v>
      </c>
      <c r="F365" s="199" t="n">
        <f aca="false">INDEX(_Rge_Data_3rd_CY,$B365,F$1)</f>
        <v>0</v>
      </c>
      <c r="G365" s="199" t="n">
        <f aca="false" t="array" ref="G365:G365">INDEX(_Rge_Data_3rd_CY,$B365,G$1)</f>
        <v>0</v>
      </c>
      <c r="H365" s="199" t="n">
        <f aca="false" t="array" ref="H365:H365">INDEX(_Rge_Data_3rd_CY,$B365,H$1)</f>
        <v>0</v>
      </c>
      <c r="I365" s="199" t="n">
        <f aca="false" t="array" ref="I365:I365">INDEX(_Rge_Data_3rd_CY,$B365,I$1)</f>
        <v>0</v>
      </c>
      <c r="J365" s="199" t="n">
        <f aca="false" t="array" ref="J365:J365">INDEX(_Rge_Data_3rd_CY,$B365,J$1)</f>
        <v>0</v>
      </c>
      <c r="K365" s="199" t="n">
        <f aca="false" t="array" ref="K365:K365">INDEX(_Rge_Data_3rd_CY,$B365,K$1)</f>
        <v>0</v>
      </c>
      <c r="L365" s="199" t="n">
        <f aca="false">INDEX(_Rge_Data_3rd_CY,$B365,L$1)</f>
        <v>0</v>
      </c>
      <c r="M365" s="199" t="n">
        <f aca="false" t="array" ref="M365:M365">INDEX(_Rge_Data_3rd_CY,$B365,M$1)</f>
        <v>0</v>
      </c>
      <c r="N365" s="199" t="n">
        <f aca="false" t="array" ref="N365:N365">INDEX(_Rge_Data_3rd_CY,$B365,N$1)</f>
        <v>0</v>
      </c>
      <c r="O365" s="199" t="n">
        <f aca="false">F365-N365</f>
        <v>0</v>
      </c>
      <c r="P365" s="200" t="n">
        <f aca="false">IFERROR(O365/F365,0)</f>
        <v>0</v>
      </c>
      <c r="Q365" s="211" t="str">
        <f aca="false">IF(AND(F365&lt;&gt;0,R365=0),"N","Y")</f>
        <v>Y</v>
      </c>
      <c r="R365" s="202" t="n">
        <f aca="false">INDEX(_Rge_Data_3rd_CY,$B365,R$1)</f>
        <v>0</v>
      </c>
      <c r="S365" s="202" t="n">
        <f aca="false" t="array" ref="S365:S365">INDEX(_Rge_Data_3rd_CY,$B365,S$1)</f>
        <v>0</v>
      </c>
      <c r="T365" s="202" t="n">
        <f aca="false" t="array" ref="T365:T365">INDEX(_Rge_Data_3rd_CY,$B365,T$1)</f>
        <v>0</v>
      </c>
      <c r="U365" s="202" t="n">
        <f aca="false" t="array" ref="U365:U365">INDEX(_Rge_Data_3rd_CY,$B365,U$1)</f>
        <v>0</v>
      </c>
      <c r="V365" s="202" t="n">
        <f aca="false" t="array" ref="V365:V365">INDEX(_Rge_Data_3rd_CY,$B365,V$1)</f>
        <v>0</v>
      </c>
      <c r="W365" s="202" t="n">
        <f aca="false" t="array" ref="W365:W365">INDEX(_Rge_Data_3rd_CY,$B365,W$1)</f>
        <v>0</v>
      </c>
      <c r="X365" s="202" t="n">
        <f aca="false">INDEX(_Rge_Data_3rd_CY,$B365,X$1)</f>
        <v>0</v>
      </c>
      <c r="Y365" s="202" t="n">
        <f aca="false" t="array" ref="Y365:Y365">INDEX(_Rge_Data_3rd_CY,$B365,Y$1)</f>
        <v>0</v>
      </c>
      <c r="Z365" s="202" t="n">
        <f aca="false" t="array" ref="Z365:Z365">INDEX(_Rge_Data_3rd_CY,$B365,Z$1)</f>
        <v>0</v>
      </c>
      <c r="AA365" s="202" t="n">
        <f aca="false">R365-Z365</f>
        <v>0</v>
      </c>
      <c r="AB365" s="203" t="n">
        <f aca="false">IFERROR(AA365/R365,)</f>
        <v>0</v>
      </c>
      <c r="AC365" s="212" t="n">
        <f aca="false">INDEX(_Rge_Data_3rd_CY,$B365,AC$1)</f>
        <v>0</v>
      </c>
      <c r="AD365" s="212" t="n">
        <f aca="false" t="array" ref="AD365:AD365">INDEX(_Rge_Data_3rd_CY,$B365,AD$1)</f>
        <v>0</v>
      </c>
      <c r="AE365" s="212" t="n">
        <f aca="false" t="array" ref="AE365:AE365">INDEX(_Rge_Data_3rd_CY,$B365,AE$1)</f>
        <v>0</v>
      </c>
      <c r="AF365" s="212" t="n">
        <f aca="false" t="array" ref="AF365:AF365">INDEX(_Rge_Data_3rd_CY,$B365,AF$1)</f>
        <v>0</v>
      </c>
      <c r="AG365" s="212" t="n">
        <f aca="false" t="array" ref="AG365:AG365">INDEX(_Rge_Data_3rd_CY,$B365,AG$1)</f>
        <v>0</v>
      </c>
      <c r="AH365" s="212" t="n">
        <f aca="false" t="array" ref="AH365:AH365">INDEX(_Rge_Data_3rd_CY,$B365,AH$1)</f>
        <v>0</v>
      </c>
      <c r="AI365" s="212" t="n">
        <f aca="false">INDEX(_Rge_Data_3rd_CY,$B365,AI$1)</f>
        <v>0</v>
      </c>
      <c r="AJ365" s="212" t="n">
        <f aca="false" t="array" ref="AJ365:AJ365">INDEX(_Rge_Data_3rd_CY,$B365,AJ$1)</f>
        <v>0</v>
      </c>
      <c r="AK365" s="212" t="n">
        <f aca="false" t="array" ref="AK365:AK365">INDEX(_Rge_Data_3rd_CY,$B365,AK$1)</f>
        <v>0</v>
      </c>
      <c r="AL365" s="212" t="n">
        <f aca="false">AK365+AN365+AO365</f>
        <v>0</v>
      </c>
      <c r="AM365" s="213" t="n">
        <f aca="false">IFERROR(AK365/Z365,0)</f>
        <v>0</v>
      </c>
      <c r="AN365" s="214" t="n">
        <f aca="false">IFERROR(IF(AND($E365="OPEN",$AA365&gt;0),$AA365*_SoP*$AM365,IF(AND($E365="CLOSED",$AA365&gt;0),$AA365*_SoL*$AM365,0)),0)</f>
        <v>0</v>
      </c>
      <c r="AO365" s="214" t="n">
        <f aca="false">IFERROR(IF($AA365&lt;0,$AA365*_SoL,0),0)</f>
        <v>0</v>
      </c>
      <c r="AP365" s="215" t="n">
        <f aca="false">AK365+AN365</f>
        <v>0</v>
      </c>
      <c r="AQ365" s="215" t="n">
        <f aca="false">AC365-AO365</f>
        <v>0</v>
      </c>
      <c r="AR365" s="215" t="n">
        <f aca="false">AP365-AQ365</f>
        <v>0</v>
      </c>
      <c r="AS365" s="215" t="n">
        <f aca="false">IF($AR365&gt;=0,$AR365,0)</f>
        <v>0</v>
      </c>
      <c r="AT365" s="215" t="n">
        <f aca="false">IF($AR365&lt;=0,-$AR365,0)</f>
        <v>-0</v>
      </c>
      <c r="AU365" s="214" t="n">
        <f aca="false">IF((R365-AC365)&lt;0,0,R365-AC365)</f>
        <v>0</v>
      </c>
      <c r="AV365" s="214" t="n">
        <f aca="false">IF(AM365&gt;1,0,R365-AM365*R365)</f>
        <v>0</v>
      </c>
      <c r="AW365" s="216"/>
    </row>
    <row r="366" customFormat="false" ht="24.75" hidden="false" customHeight="true" outlineLevel="0" collapsed="false">
      <c r="A366" s="166"/>
      <c r="B366" s="208" t="n">
        <f aca="false">B365+1</f>
        <v>359</v>
      </c>
      <c r="C366" s="166"/>
      <c r="D366" s="209" t="n">
        <f aca="false">INDEX(_Rge_Projectdata_3rd,$B366,MATCH("Project-ID",_Rge_Headline_Projectdata,0))</f>
        <v>0</v>
      </c>
      <c r="E366" s="210" t="str">
        <f aca="false" t="array" ref="E366:E366">INDEX(_Rge_Data_3rd_CY,$B366,E$1)</f>
        <v>Open</v>
      </c>
      <c r="F366" s="199" t="n">
        <f aca="false">INDEX(_Rge_Data_3rd_CY,$B366,F$1)</f>
        <v>0</v>
      </c>
      <c r="G366" s="199" t="n">
        <f aca="false" t="array" ref="G366:G366">INDEX(_Rge_Data_3rd_CY,$B366,G$1)</f>
        <v>0</v>
      </c>
      <c r="H366" s="199" t="n">
        <f aca="false" t="array" ref="H366:H366">INDEX(_Rge_Data_3rd_CY,$B366,H$1)</f>
        <v>0</v>
      </c>
      <c r="I366" s="199" t="n">
        <f aca="false" t="array" ref="I366:I366">INDEX(_Rge_Data_3rd_CY,$B366,I$1)</f>
        <v>0</v>
      </c>
      <c r="J366" s="199" t="n">
        <f aca="false" t="array" ref="J366:J366">INDEX(_Rge_Data_3rd_CY,$B366,J$1)</f>
        <v>0</v>
      </c>
      <c r="K366" s="199" t="n">
        <f aca="false" t="array" ref="K366:K366">INDEX(_Rge_Data_3rd_CY,$B366,K$1)</f>
        <v>0</v>
      </c>
      <c r="L366" s="199" t="n">
        <f aca="false">INDEX(_Rge_Data_3rd_CY,$B366,L$1)</f>
        <v>0</v>
      </c>
      <c r="M366" s="199" t="n">
        <f aca="false" t="array" ref="M366:M366">INDEX(_Rge_Data_3rd_CY,$B366,M$1)</f>
        <v>0</v>
      </c>
      <c r="N366" s="199" t="n">
        <f aca="false" t="array" ref="N366:N366">INDEX(_Rge_Data_3rd_CY,$B366,N$1)</f>
        <v>0</v>
      </c>
      <c r="O366" s="199" t="n">
        <f aca="false">F366-N366</f>
        <v>0</v>
      </c>
      <c r="P366" s="200" t="n">
        <f aca="false">IFERROR(O366/F366,0)</f>
        <v>0</v>
      </c>
      <c r="Q366" s="211" t="str">
        <f aca="false">IF(AND(F366&lt;&gt;0,R366=0),"N","Y")</f>
        <v>Y</v>
      </c>
      <c r="R366" s="202" t="n">
        <f aca="false">INDEX(_Rge_Data_3rd_CY,$B366,R$1)</f>
        <v>0</v>
      </c>
      <c r="S366" s="202" t="n">
        <f aca="false" t="array" ref="S366:S366">INDEX(_Rge_Data_3rd_CY,$B366,S$1)</f>
        <v>0</v>
      </c>
      <c r="T366" s="202" t="n">
        <f aca="false" t="array" ref="T366:T366">INDEX(_Rge_Data_3rd_CY,$B366,T$1)</f>
        <v>0</v>
      </c>
      <c r="U366" s="202" t="n">
        <f aca="false" t="array" ref="U366:U366">INDEX(_Rge_Data_3rd_CY,$B366,U$1)</f>
        <v>0</v>
      </c>
      <c r="V366" s="202" t="n">
        <f aca="false" t="array" ref="V366:V366">INDEX(_Rge_Data_3rd_CY,$B366,V$1)</f>
        <v>0</v>
      </c>
      <c r="W366" s="202" t="n">
        <f aca="false" t="array" ref="W366:W366">INDEX(_Rge_Data_3rd_CY,$B366,W$1)</f>
        <v>0</v>
      </c>
      <c r="X366" s="202" t="n">
        <f aca="false">INDEX(_Rge_Data_3rd_CY,$B366,X$1)</f>
        <v>0</v>
      </c>
      <c r="Y366" s="202" t="n">
        <f aca="false" t="array" ref="Y366:Y366">INDEX(_Rge_Data_3rd_CY,$B366,Y$1)</f>
        <v>0</v>
      </c>
      <c r="Z366" s="202" t="n">
        <f aca="false" t="array" ref="Z366:Z366">INDEX(_Rge_Data_3rd_CY,$B366,Z$1)</f>
        <v>0</v>
      </c>
      <c r="AA366" s="202" t="n">
        <f aca="false">R366-Z366</f>
        <v>0</v>
      </c>
      <c r="AB366" s="203" t="n">
        <f aca="false">IFERROR(AA366/R366,)</f>
        <v>0</v>
      </c>
      <c r="AC366" s="212" t="n">
        <f aca="false">INDEX(_Rge_Data_3rd_CY,$B366,AC$1)</f>
        <v>0</v>
      </c>
      <c r="AD366" s="212" t="n">
        <f aca="false" t="array" ref="AD366:AD366">INDEX(_Rge_Data_3rd_CY,$B366,AD$1)</f>
        <v>0</v>
      </c>
      <c r="AE366" s="212" t="n">
        <f aca="false" t="array" ref="AE366:AE366">INDEX(_Rge_Data_3rd_CY,$B366,AE$1)</f>
        <v>0</v>
      </c>
      <c r="AF366" s="212" t="n">
        <f aca="false" t="array" ref="AF366:AF366">INDEX(_Rge_Data_3rd_CY,$B366,AF$1)</f>
        <v>0</v>
      </c>
      <c r="AG366" s="212" t="n">
        <f aca="false" t="array" ref="AG366:AG366">INDEX(_Rge_Data_3rd_CY,$B366,AG$1)</f>
        <v>0</v>
      </c>
      <c r="AH366" s="212" t="n">
        <f aca="false" t="array" ref="AH366:AH366">INDEX(_Rge_Data_3rd_CY,$B366,AH$1)</f>
        <v>0</v>
      </c>
      <c r="AI366" s="212" t="n">
        <f aca="false">INDEX(_Rge_Data_3rd_CY,$B366,AI$1)</f>
        <v>0</v>
      </c>
      <c r="AJ366" s="212" t="n">
        <f aca="false" t="array" ref="AJ366:AJ366">INDEX(_Rge_Data_3rd_CY,$B366,AJ$1)</f>
        <v>0</v>
      </c>
      <c r="AK366" s="212" t="n">
        <f aca="false" t="array" ref="AK366:AK366">INDEX(_Rge_Data_3rd_CY,$B366,AK$1)</f>
        <v>0</v>
      </c>
      <c r="AL366" s="212" t="n">
        <f aca="false">AK366+AN366+AO366</f>
        <v>0</v>
      </c>
      <c r="AM366" s="213" t="n">
        <f aca="false">IFERROR(AK366/Z366,0)</f>
        <v>0</v>
      </c>
      <c r="AN366" s="214" t="n">
        <f aca="false">IFERROR(IF(AND($E366="OPEN",$AA366&gt;0),$AA366*_SoP*$AM366,IF(AND($E366="CLOSED",$AA366&gt;0),$AA366*_SoL*$AM366,0)),0)</f>
        <v>0</v>
      </c>
      <c r="AO366" s="214" t="n">
        <f aca="false">IFERROR(IF($AA366&lt;0,$AA366*_SoL,0),0)</f>
        <v>0</v>
      </c>
      <c r="AP366" s="215" t="n">
        <f aca="false">AK366+AN366</f>
        <v>0</v>
      </c>
      <c r="AQ366" s="215" t="n">
        <f aca="false">AC366-AO366</f>
        <v>0</v>
      </c>
      <c r="AR366" s="215" t="n">
        <f aca="false">AP366-AQ366</f>
        <v>0</v>
      </c>
      <c r="AS366" s="215" t="n">
        <f aca="false">IF($AR366&gt;=0,$AR366,0)</f>
        <v>0</v>
      </c>
      <c r="AT366" s="215" t="n">
        <f aca="false">IF($AR366&lt;=0,-$AR366,0)</f>
        <v>-0</v>
      </c>
      <c r="AU366" s="214" t="n">
        <f aca="false">IF((R366-AC366)&lt;0,0,R366-AC366)</f>
        <v>0</v>
      </c>
      <c r="AV366" s="214" t="n">
        <f aca="false">IF(AM366&gt;1,0,R366-AM366*R366)</f>
        <v>0</v>
      </c>
      <c r="AW366" s="216"/>
    </row>
    <row r="367" customFormat="false" ht="24.75" hidden="false" customHeight="true" outlineLevel="0" collapsed="false">
      <c r="A367" s="166"/>
      <c r="B367" s="208" t="n">
        <f aca="false">B366+1</f>
        <v>360</v>
      </c>
      <c r="C367" s="166"/>
      <c r="D367" s="209" t="n">
        <f aca="false">INDEX(_Rge_Projectdata_3rd,$B367,MATCH("Project-ID",_Rge_Headline_Projectdata,0))</f>
        <v>0</v>
      </c>
      <c r="E367" s="210" t="str">
        <f aca="false" t="array" ref="E367:E367">INDEX(_Rge_Data_3rd_CY,$B367,E$1)</f>
        <v>Open</v>
      </c>
      <c r="F367" s="199" t="n">
        <f aca="false">INDEX(_Rge_Data_3rd_CY,$B367,F$1)</f>
        <v>0</v>
      </c>
      <c r="G367" s="199" t="n">
        <f aca="false" t="array" ref="G367:G367">INDEX(_Rge_Data_3rd_CY,$B367,G$1)</f>
        <v>0</v>
      </c>
      <c r="H367" s="199" t="n">
        <f aca="false" t="array" ref="H367:H367">INDEX(_Rge_Data_3rd_CY,$B367,H$1)</f>
        <v>0</v>
      </c>
      <c r="I367" s="199" t="n">
        <f aca="false" t="array" ref="I367:I367">INDEX(_Rge_Data_3rd_CY,$B367,I$1)</f>
        <v>0</v>
      </c>
      <c r="J367" s="199" t="n">
        <f aca="false" t="array" ref="J367:J367">INDEX(_Rge_Data_3rd_CY,$B367,J$1)</f>
        <v>0</v>
      </c>
      <c r="K367" s="199" t="n">
        <f aca="false" t="array" ref="K367:K367">INDEX(_Rge_Data_3rd_CY,$B367,K$1)</f>
        <v>0</v>
      </c>
      <c r="L367" s="199" t="n">
        <f aca="false">INDEX(_Rge_Data_3rd_CY,$B367,L$1)</f>
        <v>0</v>
      </c>
      <c r="M367" s="199" t="n">
        <f aca="false" t="array" ref="M367:M367">INDEX(_Rge_Data_3rd_CY,$B367,M$1)</f>
        <v>0</v>
      </c>
      <c r="N367" s="199" t="n">
        <f aca="false" t="array" ref="N367:N367">INDEX(_Rge_Data_3rd_CY,$B367,N$1)</f>
        <v>0</v>
      </c>
      <c r="O367" s="199" t="n">
        <f aca="false">F367-N367</f>
        <v>0</v>
      </c>
      <c r="P367" s="200" t="n">
        <f aca="false">IFERROR(O367/F367,0)</f>
        <v>0</v>
      </c>
      <c r="Q367" s="211" t="str">
        <f aca="false">IF(AND(F367&lt;&gt;0,R367=0),"N","Y")</f>
        <v>Y</v>
      </c>
      <c r="R367" s="202" t="n">
        <f aca="false">INDEX(_Rge_Data_3rd_CY,$B367,R$1)</f>
        <v>0</v>
      </c>
      <c r="S367" s="202" t="n">
        <f aca="false" t="array" ref="S367:S367">INDEX(_Rge_Data_3rd_CY,$B367,S$1)</f>
        <v>0</v>
      </c>
      <c r="T367" s="202" t="n">
        <f aca="false" t="array" ref="T367:T367">INDEX(_Rge_Data_3rd_CY,$B367,T$1)</f>
        <v>0</v>
      </c>
      <c r="U367" s="202" t="n">
        <f aca="false" t="array" ref="U367:U367">INDEX(_Rge_Data_3rd_CY,$B367,U$1)</f>
        <v>0</v>
      </c>
      <c r="V367" s="202" t="n">
        <f aca="false" t="array" ref="V367:V367">INDEX(_Rge_Data_3rd_CY,$B367,V$1)</f>
        <v>0</v>
      </c>
      <c r="W367" s="202" t="n">
        <f aca="false" t="array" ref="W367:W367">INDEX(_Rge_Data_3rd_CY,$B367,W$1)</f>
        <v>0</v>
      </c>
      <c r="X367" s="202" t="n">
        <f aca="false">INDEX(_Rge_Data_3rd_CY,$B367,X$1)</f>
        <v>0</v>
      </c>
      <c r="Y367" s="202" t="n">
        <f aca="false" t="array" ref="Y367:Y367">INDEX(_Rge_Data_3rd_CY,$B367,Y$1)</f>
        <v>0</v>
      </c>
      <c r="Z367" s="202" t="n">
        <f aca="false" t="array" ref="Z367:Z367">INDEX(_Rge_Data_3rd_CY,$B367,Z$1)</f>
        <v>0</v>
      </c>
      <c r="AA367" s="202" t="n">
        <f aca="false">R367-Z367</f>
        <v>0</v>
      </c>
      <c r="AB367" s="203" t="n">
        <f aca="false">IFERROR(AA367/R367,)</f>
        <v>0</v>
      </c>
      <c r="AC367" s="212" t="n">
        <f aca="false">INDEX(_Rge_Data_3rd_CY,$B367,AC$1)</f>
        <v>0</v>
      </c>
      <c r="AD367" s="212" t="n">
        <f aca="false" t="array" ref="AD367:AD367">INDEX(_Rge_Data_3rd_CY,$B367,AD$1)</f>
        <v>0</v>
      </c>
      <c r="AE367" s="212" t="n">
        <f aca="false" t="array" ref="AE367:AE367">INDEX(_Rge_Data_3rd_CY,$B367,AE$1)</f>
        <v>0</v>
      </c>
      <c r="AF367" s="212" t="n">
        <f aca="false" t="array" ref="AF367:AF367">INDEX(_Rge_Data_3rd_CY,$B367,AF$1)</f>
        <v>0</v>
      </c>
      <c r="AG367" s="212" t="n">
        <f aca="false" t="array" ref="AG367:AG367">INDEX(_Rge_Data_3rd_CY,$B367,AG$1)</f>
        <v>0</v>
      </c>
      <c r="AH367" s="212" t="n">
        <f aca="false" t="array" ref="AH367:AH367">INDEX(_Rge_Data_3rd_CY,$B367,AH$1)</f>
        <v>0</v>
      </c>
      <c r="AI367" s="212" t="n">
        <f aca="false">INDEX(_Rge_Data_3rd_CY,$B367,AI$1)</f>
        <v>0</v>
      </c>
      <c r="AJ367" s="212" t="n">
        <f aca="false" t="array" ref="AJ367:AJ367">INDEX(_Rge_Data_3rd_CY,$B367,AJ$1)</f>
        <v>0</v>
      </c>
      <c r="AK367" s="212" t="n">
        <f aca="false" t="array" ref="AK367:AK367">INDEX(_Rge_Data_3rd_CY,$B367,AK$1)</f>
        <v>0</v>
      </c>
      <c r="AL367" s="212" t="n">
        <f aca="false">AK367+AN367+AO367</f>
        <v>0</v>
      </c>
      <c r="AM367" s="213" t="n">
        <f aca="false">IFERROR(AK367/Z367,0)</f>
        <v>0</v>
      </c>
      <c r="AN367" s="214" t="n">
        <f aca="false">IFERROR(IF(AND($E367="OPEN",$AA367&gt;0),$AA367*_SoP*$AM367,IF(AND($E367="CLOSED",$AA367&gt;0),$AA367*_SoL*$AM367,0)),0)</f>
        <v>0</v>
      </c>
      <c r="AO367" s="214" t="n">
        <f aca="false">IFERROR(IF($AA367&lt;0,$AA367*_SoL,0),0)</f>
        <v>0</v>
      </c>
      <c r="AP367" s="215" t="n">
        <f aca="false">AK367+AN367</f>
        <v>0</v>
      </c>
      <c r="AQ367" s="215" t="n">
        <f aca="false">AC367-AO367</f>
        <v>0</v>
      </c>
      <c r="AR367" s="215" t="n">
        <f aca="false">AP367-AQ367</f>
        <v>0</v>
      </c>
      <c r="AS367" s="215" t="n">
        <f aca="false">IF($AR367&gt;=0,$AR367,0)</f>
        <v>0</v>
      </c>
      <c r="AT367" s="215" t="n">
        <f aca="false">IF($AR367&lt;=0,-$AR367,0)</f>
        <v>-0</v>
      </c>
      <c r="AU367" s="214" t="n">
        <f aca="false">IF((R367-AC367)&lt;0,0,R367-AC367)</f>
        <v>0</v>
      </c>
      <c r="AV367" s="214" t="n">
        <f aca="false">IF(AM367&gt;1,0,R367-AM367*R367)</f>
        <v>0</v>
      </c>
      <c r="AW367" s="216"/>
    </row>
    <row r="368" customFormat="false" ht="24.75" hidden="false" customHeight="true" outlineLevel="0" collapsed="false">
      <c r="A368" s="166"/>
      <c r="B368" s="208" t="n">
        <f aca="false">B367+1</f>
        <v>361</v>
      </c>
      <c r="C368" s="166"/>
      <c r="D368" s="209" t="n">
        <f aca="false">INDEX(_Rge_Projectdata_3rd,$B368,MATCH("Project-ID",_Rge_Headline_Projectdata,0))</f>
        <v>0</v>
      </c>
      <c r="E368" s="210" t="str">
        <f aca="false" t="array" ref="E368:E368">INDEX(_Rge_Data_3rd_CY,$B368,E$1)</f>
        <v>Open</v>
      </c>
      <c r="F368" s="199" t="n">
        <f aca="false">INDEX(_Rge_Data_3rd_CY,$B368,F$1)</f>
        <v>0</v>
      </c>
      <c r="G368" s="199" t="n">
        <f aca="false" t="array" ref="G368:G368">INDEX(_Rge_Data_3rd_CY,$B368,G$1)</f>
        <v>0</v>
      </c>
      <c r="H368" s="199" t="n">
        <f aca="false" t="array" ref="H368:H368">INDEX(_Rge_Data_3rd_CY,$B368,H$1)</f>
        <v>0</v>
      </c>
      <c r="I368" s="199" t="n">
        <f aca="false" t="array" ref="I368:I368">INDEX(_Rge_Data_3rd_CY,$B368,I$1)</f>
        <v>0</v>
      </c>
      <c r="J368" s="199" t="n">
        <f aca="false" t="array" ref="J368:J368">INDEX(_Rge_Data_3rd_CY,$B368,J$1)</f>
        <v>0</v>
      </c>
      <c r="K368" s="199" t="n">
        <f aca="false" t="array" ref="K368:K368">INDEX(_Rge_Data_3rd_CY,$B368,K$1)</f>
        <v>0</v>
      </c>
      <c r="L368" s="199" t="n">
        <f aca="false">INDEX(_Rge_Data_3rd_CY,$B368,L$1)</f>
        <v>0</v>
      </c>
      <c r="M368" s="199" t="n">
        <f aca="false" t="array" ref="M368:M368">INDEX(_Rge_Data_3rd_CY,$B368,M$1)</f>
        <v>0</v>
      </c>
      <c r="N368" s="199" t="n">
        <f aca="false" t="array" ref="N368:N368">INDEX(_Rge_Data_3rd_CY,$B368,N$1)</f>
        <v>0</v>
      </c>
      <c r="O368" s="199" t="n">
        <f aca="false">F368-N368</f>
        <v>0</v>
      </c>
      <c r="P368" s="200" t="n">
        <f aca="false">IFERROR(O368/F368,0)</f>
        <v>0</v>
      </c>
      <c r="Q368" s="211" t="str">
        <f aca="false">IF(AND(F368&lt;&gt;0,R368=0),"N","Y")</f>
        <v>Y</v>
      </c>
      <c r="R368" s="202" t="n">
        <f aca="false">INDEX(_Rge_Data_3rd_CY,$B368,R$1)</f>
        <v>0</v>
      </c>
      <c r="S368" s="202" t="n">
        <f aca="false" t="array" ref="S368:S368">INDEX(_Rge_Data_3rd_CY,$B368,S$1)</f>
        <v>0</v>
      </c>
      <c r="T368" s="202" t="n">
        <f aca="false" t="array" ref="T368:T368">INDEX(_Rge_Data_3rd_CY,$B368,T$1)</f>
        <v>0</v>
      </c>
      <c r="U368" s="202" t="n">
        <f aca="false" t="array" ref="U368:U368">INDEX(_Rge_Data_3rd_CY,$B368,U$1)</f>
        <v>0</v>
      </c>
      <c r="V368" s="202" t="n">
        <f aca="false" t="array" ref="V368:V368">INDEX(_Rge_Data_3rd_CY,$B368,V$1)</f>
        <v>0</v>
      </c>
      <c r="W368" s="202" t="n">
        <f aca="false" t="array" ref="W368:W368">INDEX(_Rge_Data_3rd_CY,$B368,W$1)</f>
        <v>0</v>
      </c>
      <c r="X368" s="202" t="n">
        <f aca="false">INDEX(_Rge_Data_3rd_CY,$B368,X$1)</f>
        <v>0</v>
      </c>
      <c r="Y368" s="202" t="n">
        <f aca="false" t="array" ref="Y368:Y368">INDEX(_Rge_Data_3rd_CY,$B368,Y$1)</f>
        <v>0</v>
      </c>
      <c r="Z368" s="202" t="n">
        <f aca="false" t="array" ref="Z368:Z368">INDEX(_Rge_Data_3rd_CY,$B368,Z$1)</f>
        <v>0</v>
      </c>
      <c r="AA368" s="202" t="n">
        <f aca="false">R368-Z368</f>
        <v>0</v>
      </c>
      <c r="AB368" s="203" t="n">
        <f aca="false">IFERROR(AA368/R368,)</f>
        <v>0</v>
      </c>
      <c r="AC368" s="212" t="n">
        <f aca="false">INDEX(_Rge_Data_3rd_CY,$B368,AC$1)</f>
        <v>0</v>
      </c>
      <c r="AD368" s="212" t="n">
        <f aca="false" t="array" ref="AD368:AD368">INDEX(_Rge_Data_3rd_CY,$B368,AD$1)</f>
        <v>0</v>
      </c>
      <c r="AE368" s="212" t="n">
        <f aca="false" t="array" ref="AE368:AE368">INDEX(_Rge_Data_3rd_CY,$B368,AE$1)</f>
        <v>0</v>
      </c>
      <c r="AF368" s="212" t="n">
        <f aca="false" t="array" ref="AF368:AF368">INDEX(_Rge_Data_3rd_CY,$B368,AF$1)</f>
        <v>0</v>
      </c>
      <c r="AG368" s="212" t="n">
        <f aca="false" t="array" ref="AG368:AG368">INDEX(_Rge_Data_3rd_CY,$B368,AG$1)</f>
        <v>0</v>
      </c>
      <c r="AH368" s="212" t="n">
        <f aca="false" t="array" ref="AH368:AH368">INDEX(_Rge_Data_3rd_CY,$B368,AH$1)</f>
        <v>0</v>
      </c>
      <c r="AI368" s="212" t="n">
        <f aca="false">INDEX(_Rge_Data_3rd_CY,$B368,AI$1)</f>
        <v>0</v>
      </c>
      <c r="AJ368" s="212" t="n">
        <f aca="false" t="array" ref="AJ368:AJ368">INDEX(_Rge_Data_3rd_CY,$B368,AJ$1)</f>
        <v>0</v>
      </c>
      <c r="AK368" s="212" t="n">
        <f aca="false" t="array" ref="AK368:AK368">INDEX(_Rge_Data_3rd_CY,$B368,AK$1)</f>
        <v>0</v>
      </c>
      <c r="AL368" s="212" t="n">
        <f aca="false">AK368+AN368+AO368</f>
        <v>0</v>
      </c>
      <c r="AM368" s="213" t="n">
        <f aca="false">IFERROR(AK368/Z368,0)</f>
        <v>0</v>
      </c>
      <c r="AN368" s="214" t="n">
        <f aca="false">IFERROR(IF(AND($E368="OPEN",$AA368&gt;0),$AA368*_SoP*$AM368,IF(AND($E368="CLOSED",$AA368&gt;0),$AA368*_SoL*$AM368,0)),0)</f>
        <v>0</v>
      </c>
      <c r="AO368" s="214" t="n">
        <f aca="false">IFERROR(IF($AA368&lt;0,$AA368*_SoL,0),0)</f>
        <v>0</v>
      </c>
      <c r="AP368" s="215" t="n">
        <f aca="false">AK368+AN368</f>
        <v>0</v>
      </c>
      <c r="AQ368" s="215" t="n">
        <f aca="false">AC368-AO368</f>
        <v>0</v>
      </c>
      <c r="AR368" s="215" t="n">
        <f aca="false">AP368-AQ368</f>
        <v>0</v>
      </c>
      <c r="AS368" s="215" t="n">
        <f aca="false">IF($AR368&gt;=0,$AR368,0)</f>
        <v>0</v>
      </c>
      <c r="AT368" s="215" t="n">
        <f aca="false">IF($AR368&lt;=0,-$AR368,0)</f>
        <v>-0</v>
      </c>
      <c r="AU368" s="214" t="n">
        <f aca="false">IF((R368-AC368)&lt;0,0,R368-AC368)</f>
        <v>0</v>
      </c>
      <c r="AV368" s="214" t="n">
        <f aca="false">IF(AM368&gt;1,0,R368-AM368*R368)</f>
        <v>0</v>
      </c>
      <c r="AW368" s="216"/>
    </row>
    <row r="369" customFormat="false" ht="24.75" hidden="false" customHeight="true" outlineLevel="0" collapsed="false">
      <c r="A369" s="166"/>
      <c r="B369" s="208" t="n">
        <f aca="false">B368+1</f>
        <v>362</v>
      </c>
      <c r="C369" s="166"/>
      <c r="D369" s="209" t="n">
        <f aca="false">INDEX(_Rge_Projectdata_3rd,$B369,MATCH("Project-ID",_Rge_Headline_Projectdata,0))</f>
        <v>0</v>
      </c>
      <c r="E369" s="210" t="str">
        <f aca="false" t="array" ref="E369:E369">INDEX(_Rge_Data_3rd_CY,$B369,E$1)</f>
        <v>Open</v>
      </c>
      <c r="F369" s="199" t="n">
        <f aca="false">INDEX(_Rge_Data_3rd_CY,$B369,F$1)</f>
        <v>0</v>
      </c>
      <c r="G369" s="199" t="n">
        <f aca="false" t="array" ref="G369:G369">INDEX(_Rge_Data_3rd_CY,$B369,G$1)</f>
        <v>0</v>
      </c>
      <c r="H369" s="199" t="n">
        <f aca="false" t="array" ref="H369:H369">INDEX(_Rge_Data_3rd_CY,$B369,H$1)</f>
        <v>0</v>
      </c>
      <c r="I369" s="199" t="n">
        <f aca="false" t="array" ref="I369:I369">INDEX(_Rge_Data_3rd_CY,$B369,I$1)</f>
        <v>0</v>
      </c>
      <c r="J369" s="199" t="n">
        <f aca="false" t="array" ref="J369:J369">INDEX(_Rge_Data_3rd_CY,$B369,J$1)</f>
        <v>0</v>
      </c>
      <c r="K369" s="199" t="n">
        <f aca="false" t="array" ref="K369:K369">INDEX(_Rge_Data_3rd_CY,$B369,K$1)</f>
        <v>0</v>
      </c>
      <c r="L369" s="199" t="n">
        <f aca="false">INDEX(_Rge_Data_3rd_CY,$B369,L$1)</f>
        <v>0</v>
      </c>
      <c r="M369" s="199" t="n">
        <f aca="false" t="array" ref="M369:M369">INDEX(_Rge_Data_3rd_CY,$B369,M$1)</f>
        <v>0</v>
      </c>
      <c r="N369" s="199" t="n">
        <f aca="false" t="array" ref="N369:N369">INDEX(_Rge_Data_3rd_CY,$B369,N$1)</f>
        <v>0</v>
      </c>
      <c r="O369" s="199" t="n">
        <f aca="false">F369-N369</f>
        <v>0</v>
      </c>
      <c r="P369" s="200" t="n">
        <f aca="false">IFERROR(O369/F369,0)</f>
        <v>0</v>
      </c>
      <c r="Q369" s="211" t="str">
        <f aca="false">IF(AND(F369&lt;&gt;0,R369=0),"N","Y")</f>
        <v>Y</v>
      </c>
      <c r="R369" s="202" t="n">
        <f aca="false">INDEX(_Rge_Data_3rd_CY,$B369,R$1)</f>
        <v>0</v>
      </c>
      <c r="S369" s="202" t="n">
        <f aca="false" t="array" ref="S369:S369">INDEX(_Rge_Data_3rd_CY,$B369,S$1)</f>
        <v>0</v>
      </c>
      <c r="T369" s="202" t="n">
        <f aca="false" t="array" ref="T369:T369">INDEX(_Rge_Data_3rd_CY,$B369,T$1)</f>
        <v>0</v>
      </c>
      <c r="U369" s="202" t="n">
        <f aca="false" t="array" ref="U369:U369">INDEX(_Rge_Data_3rd_CY,$B369,U$1)</f>
        <v>0</v>
      </c>
      <c r="V369" s="202" t="n">
        <f aca="false" t="array" ref="V369:V369">INDEX(_Rge_Data_3rd_CY,$B369,V$1)</f>
        <v>0</v>
      </c>
      <c r="W369" s="202" t="n">
        <f aca="false" t="array" ref="W369:W369">INDEX(_Rge_Data_3rd_CY,$B369,W$1)</f>
        <v>0</v>
      </c>
      <c r="X369" s="202" t="n">
        <f aca="false">INDEX(_Rge_Data_3rd_CY,$B369,X$1)</f>
        <v>0</v>
      </c>
      <c r="Y369" s="202" t="n">
        <f aca="false" t="array" ref="Y369:Y369">INDEX(_Rge_Data_3rd_CY,$B369,Y$1)</f>
        <v>0</v>
      </c>
      <c r="Z369" s="202" t="n">
        <f aca="false" t="array" ref="Z369:Z369">INDEX(_Rge_Data_3rd_CY,$B369,Z$1)</f>
        <v>0</v>
      </c>
      <c r="AA369" s="202" t="n">
        <f aca="false">R369-Z369</f>
        <v>0</v>
      </c>
      <c r="AB369" s="203" t="n">
        <f aca="false">IFERROR(AA369/R369,)</f>
        <v>0</v>
      </c>
      <c r="AC369" s="212" t="n">
        <f aca="false">INDEX(_Rge_Data_3rd_CY,$B369,AC$1)</f>
        <v>0</v>
      </c>
      <c r="AD369" s="212" t="n">
        <f aca="false" t="array" ref="AD369:AD369">INDEX(_Rge_Data_3rd_CY,$B369,AD$1)</f>
        <v>0</v>
      </c>
      <c r="AE369" s="212" t="n">
        <f aca="false" t="array" ref="AE369:AE369">INDEX(_Rge_Data_3rd_CY,$B369,AE$1)</f>
        <v>0</v>
      </c>
      <c r="AF369" s="212" t="n">
        <f aca="false" t="array" ref="AF369:AF369">INDEX(_Rge_Data_3rd_CY,$B369,AF$1)</f>
        <v>0</v>
      </c>
      <c r="AG369" s="212" t="n">
        <f aca="false" t="array" ref="AG369:AG369">INDEX(_Rge_Data_3rd_CY,$B369,AG$1)</f>
        <v>0</v>
      </c>
      <c r="AH369" s="212" t="n">
        <f aca="false" t="array" ref="AH369:AH369">INDEX(_Rge_Data_3rd_CY,$B369,AH$1)</f>
        <v>0</v>
      </c>
      <c r="AI369" s="212" t="n">
        <f aca="false">INDEX(_Rge_Data_3rd_CY,$B369,AI$1)</f>
        <v>0</v>
      </c>
      <c r="AJ369" s="212" t="n">
        <f aca="false" t="array" ref="AJ369:AJ369">INDEX(_Rge_Data_3rd_CY,$B369,AJ$1)</f>
        <v>0</v>
      </c>
      <c r="AK369" s="212" t="n">
        <f aca="false" t="array" ref="AK369:AK369">INDEX(_Rge_Data_3rd_CY,$B369,AK$1)</f>
        <v>0</v>
      </c>
      <c r="AL369" s="212" t="n">
        <f aca="false">AK369+AN369+AO369</f>
        <v>0</v>
      </c>
      <c r="AM369" s="213" t="n">
        <f aca="false">IFERROR(AK369/Z369,0)</f>
        <v>0</v>
      </c>
      <c r="AN369" s="214" t="n">
        <f aca="false">IFERROR(IF(AND($E369="OPEN",$AA369&gt;0),$AA369*_SoP*$AM369,IF(AND($E369="CLOSED",$AA369&gt;0),$AA369*_SoL*$AM369,0)),0)</f>
        <v>0</v>
      </c>
      <c r="AO369" s="214" t="n">
        <f aca="false">IFERROR(IF($AA369&lt;0,$AA369*_SoL,0),0)</f>
        <v>0</v>
      </c>
      <c r="AP369" s="215" t="n">
        <f aca="false">AK369+AN369</f>
        <v>0</v>
      </c>
      <c r="AQ369" s="215" t="n">
        <f aca="false">AC369-AO369</f>
        <v>0</v>
      </c>
      <c r="AR369" s="215" t="n">
        <f aca="false">AP369-AQ369</f>
        <v>0</v>
      </c>
      <c r="AS369" s="215" t="n">
        <f aca="false">IF($AR369&gt;=0,$AR369,0)</f>
        <v>0</v>
      </c>
      <c r="AT369" s="215" t="n">
        <f aca="false">IF($AR369&lt;=0,-$AR369,0)</f>
        <v>-0</v>
      </c>
      <c r="AU369" s="214" t="n">
        <f aca="false">IF((R369-AC369)&lt;0,0,R369-AC369)</f>
        <v>0</v>
      </c>
      <c r="AV369" s="214" t="n">
        <f aca="false">IF(AM369&gt;1,0,R369-AM369*R369)</f>
        <v>0</v>
      </c>
      <c r="AW369" s="216"/>
    </row>
    <row r="370" customFormat="false" ht="24.75" hidden="false" customHeight="true" outlineLevel="0" collapsed="false">
      <c r="A370" s="166"/>
      <c r="B370" s="208" t="n">
        <f aca="false">B369+1</f>
        <v>363</v>
      </c>
      <c r="C370" s="166"/>
      <c r="D370" s="209" t="n">
        <f aca="false">INDEX(_Rge_Projectdata_3rd,$B370,MATCH("Project-ID",_Rge_Headline_Projectdata,0))</f>
        <v>0</v>
      </c>
      <c r="E370" s="210" t="str">
        <f aca="false" t="array" ref="E370:E370">INDEX(_Rge_Data_3rd_CY,$B370,E$1)</f>
        <v>Open</v>
      </c>
      <c r="F370" s="199" t="n">
        <f aca="false">INDEX(_Rge_Data_3rd_CY,$B370,F$1)</f>
        <v>0</v>
      </c>
      <c r="G370" s="199" t="n">
        <f aca="false" t="array" ref="G370:G370">INDEX(_Rge_Data_3rd_CY,$B370,G$1)</f>
        <v>0</v>
      </c>
      <c r="H370" s="199" t="n">
        <f aca="false" t="array" ref="H370:H370">INDEX(_Rge_Data_3rd_CY,$B370,H$1)</f>
        <v>0</v>
      </c>
      <c r="I370" s="199" t="n">
        <f aca="false" t="array" ref="I370:I370">INDEX(_Rge_Data_3rd_CY,$B370,I$1)</f>
        <v>0</v>
      </c>
      <c r="J370" s="199" t="n">
        <f aca="false" t="array" ref="J370:J370">INDEX(_Rge_Data_3rd_CY,$B370,J$1)</f>
        <v>0</v>
      </c>
      <c r="K370" s="199" t="n">
        <f aca="false" t="array" ref="K370:K370">INDEX(_Rge_Data_3rd_CY,$B370,K$1)</f>
        <v>0</v>
      </c>
      <c r="L370" s="199" t="n">
        <f aca="false">INDEX(_Rge_Data_3rd_CY,$B370,L$1)</f>
        <v>0</v>
      </c>
      <c r="M370" s="199" t="n">
        <f aca="false" t="array" ref="M370:M370">INDEX(_Rge_Data_3rd_CY,$B370,M$1)</f>
        <v>0</v>
      </c>
      <c r="N370" s="199" t="n">
        <f aca="false" t="array" ref="N370:N370">INDEX(_Rge_Data_3rd_CY,$B370,N$1)</f>
        <v>0</v>
      </c>
      <c r="O370" s="199" t="n">
        <f aca="false">F370-N370</f>
        <v>0</v>
      </c>
      <c r="P370" s="200" t="n">
        <f aca="false">IFERROR(O370/F370,0)</f>
        <v>0</v>
      </c>
      <c r="Q370" s="211" t="str">
        <f aca="false">IF(AND(F370&lt;&gt;0,R370=0),"N","Y")</f>
        <v>Y</v>
      </c>
      <c r="R370" s="202" t="n">
        <f aca="false">INDEX(_Rge_Data_3rd_CY,$B370,R$1)</f>
        <v>0</v>
      </c>
      <c r="S370" s="202" t="n">
        <f aca="false" t="array" ref="S370:S370">INDEX(_Rge_Data_3rd_CY,$B370,S$1)</f>
        <v>0</v>
      </c>
      <c r="T370" s="202" t="n">
        <f aca="false" t="array" ref="T370:T370">INDEX(_Rge_Data_3rd_CY,$B370,T$1)</f>
        <v>0</v>
      </c>
      <c r="U370" s="202" t="n">
        <f aca="false" t="array" ref="U370:U370">INDEX(_Rge_Data_3rd_CY,$B370,U$1)</f>
        <v>0</v>
      </c>
      <c r="V370" s="202" t="n">
        <f aca="false" t="array" ref="V370:V370">INDEX(_Rge_Data_3rd_CY,$B370,V$1)</f>
        <v>0</v>
      </c>
      <c r="W370" s="202" t="n">
        <f aca="false" t="array" ref="W370:W370">INDEX(_Rge_Data_3rd_CY,$B370,W$1)</f>
        <v>0</v>
      </c>
      <c r="X370" s="202" t="n">
        <f aca="false">INDEX(_Rge_Data_3rd_CY,$B370,X$1)</f>
        <v>0</v>
      </c>
      <c r="Y370" s="202" t="n">
        <f aca="false" t="array" ref="Y370:Y370">INDEX(_Rge_Data_3rd_CY,$B370,Y$1)</f>
        <v>0</v>
      </c>
      <c r="Z370" s="202" t="n">
        <f aca="false" t="array" ref="Z370:Z370">INDEX(_Rge_Data_3rd_CY,$B370,Z$1)</f>
        <v>0</v>
      </c>
      <c r="AA370" s="202" t="n">
        <f aca="false">R370-Z370</f>
        <v>0</v>
      </c>
      <c r="AB370" s="203" t="n">
        <f aca="false">IFERROR(AA370/R370,)</f>
        <v>0</v>
      </c>
      <c r="AC370" s="212" t="n">
        <f aca="false">INDEX(_Rge_Data_3rd_CY,$B370,AC$1)</f>
        <v>0</v>
      </c>
      <c r="AD370" s="212" t="n">
        <f aca="false" t="array" ref="AD370:AD370">INDEX(_Rge_Data_3rd_CY,$B370,AD$1)</f>
        <v>0</v>
      </c>
      <c r="AE370" s="212" t="n">
        <f aca="false" t="array" ref="AE370:AE370">INDEX(_Rge_Data_3rd_CY,$B370,AE$1)</f>
        <v>0</v>
      </c>
      <c r="AF370" s="212" t="n">
        <f aca="false" t="array" ref="AF370:AF370">INDEX(_Rge_Data_3rd_CY,$B370,AF$1)</f>
        <v>0</v>
      </c>
      <c r="AG370" s="212" t="n">
        <f aca="false" t="array" ref="AG370:AG370">INDEX(_Rge_Data_3rd_CY,$B370,AG$1)</f>
        <v>0</v>
      </c>
      <c r="AH370" s="212" t="n">
        <f aca="false" t="array" ref="AH370:AH370">INDEX(_Rge_Data_3rd_CY,$B370,AH$1)</f>
        <v>0</v>
      </c>
      <c r="AI370" s="212" t="n">
        <f aca="false">INDEX(_Rge_Data_3rd_CY,$B370,AI$1)</f>
        <v>0</v>
      </c>
      <c r="AJ370" s="212" t="n">
        <f aca="false" t="array" ref="AJ370:AJ370">INDEX(_Rge_Data_3rd_CY,$B370,AJ$1)</f>
        <v>0</v>
      </c>
      <c r="AK370" s="212" t="n">
        <f aca="false" t="array" ref="AK370:AK370">INDEX(_Rge_Data_3rd_CY,$B370,AK$1)</f>
        <v>0</v>
      </c>
      <c r="AL370" s="212" t="n">
        <f aca="false">AK370+AN370+AO370</f>
        <v>0</v>
      </c>
      <c r="AM370" s="213" t="n">
        <f aca="false">IFERROR(AK370/Z370,0)</f>
        <v>0</v>
      </c>
      <c r="AN370" s="214" t="n">
        <f aca="false">IFERROR(IF(AND($E370="OPEN",$AA370&gt;0),$AA370*_SoP*$AM370,IF(AND($E370="CLOSED",$AA370&gt;0),$AA370*_SoL*$AM370,0)),0)</f>
        <v>0</v>
      </c>
      <c r="AO370" s="214" t="n">
        <f aca="false">IFERROR(IF($AA370&lt;0,$AA370*_SoL,0),0)</f>
        <v>0</v>
      </c>
      <c r="AP370" s="215" t="n">
        <f aca="false">AK370+AN370</f>
        <v>0</v>
      </c>
      <c r="AQ370" s="215" t="n">
        <f aca="false">AC370-AO370</f>
        <v>0</v>
      </c>
      <c r="AR370" s="215" t="n">
        <f aca="false">AP370-AQ370</f>
        <v>0</v>
      </c>
      <c r="AS370" s="215" t="n">
        <f aca="false">IF($AR370&gt;=0,$AR370,0)</f>
        <v>0</v>
      </c>
      <c r="AT370" s="215" t="n">
        <f aca="false">IF($AR370&lt;=0,-$AR370,0)</f>
        <v>-0</v>
      </c>
      <c r="AU370" s="214" t="n">
        <f aca="false">IF((R370-AC370)&lt;0,0,R370-AC370)</f>
        <v>0</v>
      </c>
      <c r="AV370" s="214" t="n">
        <f aca="false">IF(AM370&gt;1,0,R370-AM370*R370)</f>
        <v>0</v>
      </c>
      <c r="AW370" s="216"/>
    </row>
    <row r="371" customFormat="false" ht="24.75" hidden="false" customHeight="true" outlineLevel="0" collapsed="false">
      <c r="A371" s="166"/>
      <c r="B371" s="208" t="n">
        <f aca="false">B370+1</f>
        <v>364</v>
      </c>
      <c r="C371" s="166"/>
      <c r="D371" s="209" t="n">
        <f aca="false">INDEX(_Rge_Projectdata_3rd,$B371,MATCH("Project-ID",_Rge_Headline_Projectdata,0))</f>
        <v>0</v>
      </c>
      <c r="E371" s="210" t="str">
        <f aca="false" t="array" ref="E371:E371">INDEX(_Rge_Data_3rd_CY,$B371,E$1)</f>
        <v>Open</v>
      </c>
      <c r="F371" s="199" t="n">
        <f aca="false">INDEX(_Rge_Data_3rd_CY,$B371,F$1)</f>
        <v>0</v>
      </c>
      <c r="G371" s="199" t="n">
        <f aca="false" t="array" ref="G371:G371">INDEX(_Rge_Data_3rd_CY,$B371,G$1)</f>
        <v>0</v>
      </c>
      <c r="H371" s="199" t="n">
        <f aca="false" t="array" ref="H371:H371">INDEX(_Rge_Data_3rd_CY,$B371,H$1)</f>
        <v>0</v>
      </c>
      <c r="I371" s="199" t="n">
        <f aca="false" t="array" ref="I371:I371">INDEX(_Rge_Data_3rd_CY,$B371,I$1)</f>
        <v>0</v>
      </c>
      <c r="J371" s="199" t="n">
        <f aca="false" t="array" ref="J371:J371">INDEX(_Rge_Data_3rd_CY,$B371,J$1)</f>
        <v>0</v>
      </c>
      <c r="K371" s="199" t="n">
        <f aca="false" t="array" ref="K371:K371">INDEX(_Rge_Data_3rd_CY,$B371,K$1)</f>
        <v>0</v>
      </c>
      <c r="L371" s="199" t="n">
        <f aca="false">INDEX(_Rge_Data_3rd_CY,$B371,L$1)</f>
        <v>0</v>
      </c>
      <c r="M371" s="199" t="n">
        <f aca="false" t="array" ref="M371:M371">INDEX(_Rge_Data_3rd_CY,$B371,M$1)</f>
        <v>0</v>
      </c>
      <c r="N371" s="199" t="n">
        <f aca="false" t="array" ref="N371:N371">INDEX(_Rge_Data_3rd_CY,$B371,N$1)</f>
        <v>0</v>
      </c>
      <c r="O371" s="199" t="n">
        <f aca="false">F371-N371</f>
        <v>0</v>
      </c>
      <c r="P371" s="200" t="n">
        <f aca="false">IFERROR(O371/F371,0)</f>
        <v>0</v>
      </c>
      <c r="Q371" s="211" t="str">
        <f aca="false">IF(AND(F371&lt;&gt;0,R371=0),"N","Y")</f>
        <v>Y</v>
      </c>
      <c r="R371" s="202" t="n">
        <f aca="false">INDEX(_Rge_Data_3rd_CY,$B371,R$1)</f>
        <v>0</v>
      </c>
      <c r="S371" s="202" t="n">
        <f aca="false" t="array" ref="S371:S371">INDEX(_Rge_Data_3rd_CY,$B371,S$1)</f>
        <v>0</v>
      </c>
      <c r="T371" s="202" t="n">
        <f aca="false" t="array" ref="T371:T371">INDEX(_Rge_Data_3rd_CY,$B371,T$1)</f>
        <v>0</v>
      </c>
      <c r="U371" s="202" t="n">
        <f aca="false" t="array" ref="U371:U371">INDEX(_Rge_Data_3rd_CY,$B371,U$1)</f>
        <v>0</v>
      </c>
      <c r="V371" s="202" t="n">
        <f aca="false" t="array" ref="V371:V371">INDEX(_Rge_Data_3rd_CY,$B371,V$1)</f>
        <v>0</v>
      </c>
      <c r="W371" s="202" t="n">
        <f aca="false" t="array" ref="W371:W371">INDEX(_Rge_Data_3rd_CY,$B371,W$1)</f>
        <v>0</v>
      </c>
      <c r="X371" s="202" t="n">
        <f aca="false">INDEX(_Rge_Data_3rd_CY,$B371,X$1)</f>
        <v>0</v>
      </c>
      <c r="Y371" s="202" t="n">
        <f aca="false" t="array" ref="Y371:Y371">INDEX(_Rge_Data_3rd_CY,$B371,Y$1)</f>
        <v>0</v>
      </c>
      <c r="Z371" s="202" t="n">
        <f aca="false" t="array" ref="Z371:Z371">INDEX(_Rge_Data_3rd_CY,$B371,Z$1)</f>
        <v>0</v>
      </c>
      <c r="AA371" s="202" t="n">
        <f aca="false">R371-Z371</f>
        <v>0</v>
      </c>
      <c r="AB371" s="203" t="n">
        <f aca="false">IFERROR(AA371/R371,)</f>
        <v>0</v>
      </c>
      <c r="AC371" s="212" t="n">
        <f aca="false">INDEX(_Rge_Data_3rd_CY,$B371,AC$1)</f>
        <v>0</v>
      </c>
      <c r="AD371" s="212" t="n">
        <f aca="false" t="array" ref="AD371:AD371">INDEX(_Rge_Data_3rd_CY,$B371,AD$1)</f>
        <v>0</v>
      </c>
      <c r="AE371" s="212" t="n">
        <f aca="false" t="array" ref="AE371:AE371">INDEX(_Rge_Data_3rd_CY,$B371,AE$1)</f>
        <v>0</v>
      </c>
      <c r="AF371" s="212" t="n">
        <f aca="false" t="array" ref="AF371:AF371">INDEX(_Rge_Data_3rd_CY,$B371,AF$1)</f>
        <v>0</v>
      </c>
      <c r="AG371" s="212" t="n">
        <f aca="false" t="array" ref="AG371:AG371">INDEX(_Rge_Data_3rd_CY,$B371,AG$1)</f>
        <v>0</v>
      </c>
      <c r="AH371" s="212" t="n">
        <f aca="false" t="array" ref="AH371:AH371">INDEX(_Rge_Data_3rd_CY,$B371,AH$1)</f>
        <v>0</v>
      </c>
      <c r="AI371" s="212" t="n">
        <f aca="false">INDEX(_Rge_Data_3rd_CY,$B371,AI$1)</f>
        <v>0</v>
      </c>
      <c r="AJ371" s="212" t="n">
        <f aca="false" t="array" ref="AJ371:AJ371">INDEX(_Rge_Data_3rd_CY,$B371,AJ$1)</f>
        <v>0</v>
      </c>
      <c r="AK371" s="212" t="n">
        <f aca="false" t="array" ref="AK371:AK371">INDEX(_Rge_Data_3rd_CY,$B371,AK$1)</f>
        <v>0</v>
      </c>
      <c r="AL371" s="212" t="n">
        <f aca="false">AK371+AN371+AO371</f>
        <v>0</v>
      </c>
      <c r="AM371" s="213" t="n">
        <f aca="false">IFERROR(AK371/Z371,0)</f>
        <v>0</v>
      </c>
      <c r="AN371" s="214" t="n">
        <f aca="false">IFERROR(IF(AND($E371="OPEN",$AA371&gt;0),$AA371*_SoP*$AM371,IF(AND($E371="CLOSED",$AA371&gt;0),$AA371*_SoL*$AM371,0)),0)</f>
        <v>0</v>
      </c>
      <c r="AO371" s="214" t="n">
        <f aca="false">IFERROR(IF($AA371&lt;0,$AA371*_SoL,0),0)</f>
        <v>0</v>
      </c>
      <c r="AP371" s="215" t="n">
        <f aca="false">AK371+AN371</f>
        <v>0</v>
      </c>
      <c r="AQ371" s="215" t="n">
        <f aca="false">AC371-AO371</f>
        <v>0</v>
      </c>
      <c r="AR371" s="215" t="n">
        <f aca="false">AP371-AQ371</f>
        <v>0</v>
      </c>
      <c r="AS371" s="215" t="n">
        <f aca="false">IF($AR371&gt;=0,$AR371,0)</f>
        <v>0</v>
      </c>
      <c r="AT371" s="215" t="n">
        <f aca="false">IF($AR371&lt;=0,-$AR371,0)</f>
        <v>-0</v>
      </c>
      <c r="AU371" s="214" t="n">
        <f aca="false">IF((R371-AC371)&lt;0,0,R371-AC371)</f>
        <v>0</v>
      </c>
      <c r="AV371" s="214" t="n">
        <f aca="false">IF(AM371&gt;1,0,R371-AM371*R371)</f>
        <v>0</v>
      </c>
      <c r="AW371" s="216"/>
    </row>
    <row r="372" customFormat="false" ht="24.75" hidden="false" customHeight="true" outlineLevel="0" collapsed="false">
      <c r="A372" s="166"/>
      <c r="B372" s="208" t="n">
        <f aca="false">B371+1</f>
        <v>365</v>
      </c>
      <c r="C372" s="166"/>
      <c r="D372" s="209" t="n">
        <f aca="false">INDEX(_Rge_Projectdata_3rd,$B372,MATCH("Project-ID",_Rge_Headline_Projectdata,0))</f>
        <v>0</v>
      </c>
      <c r="E372" s="210" t="str">
        <f aca="false" t="array" ref="E372:E372">INDEX(_Rge_Data_3rd_CY,$B372,E$1)</f>
        <v>Open</v>
      </c>
      <c r="F372" s="199" t="n">
        <f aca="false">INDEX(_Rge_Data_3rd_CY,$B372,F$1)</f>
        <v>0</v>
      </c>
      <c r="G372" s="199" t="n">
        <f aca="false" t="array" ref="G372:G372">INDEX(_Rge_Data_3rd_CY,$B372,G$1)</f>
        <v>0</v>
      </c>
      <c r="H372" s="199" t="n">
        <f aca="false" t="array" ref="H372:H372">INDEX(_Rge_Data_3rd_CY,$B372,H$1)</f>
        <v>0</v>
      </c>
      <c r="I372" s="199" t="n">
        <f aca="false" t="array" ref="I372:I372">INDEX(_Rge_Data_3rd_CY,$B372,I$1)</f>
        <v>0</v>
      </c>
      <c r="J372" s="199" t="n">
        <f aca="false" t="array" ref="J372:J372">INDEX(_Rge_Data_3rd_CY,$B372,J$1)</f>
        <v>0</v>
      </c>
      <c r="K372" s="199" t="n">
        <f aca="false" t="array" ref="K372:K372">INDEX(_Rge_Data_3rd_CY,$B372,K$1)</f>
        <v>0</v>
      </c>
      <c r="L372" s="199" t="n">
        <f aca="false">INDEX(_Rge_Data_3rd_CY,$B372,L$1)</f>
        <v>0</v>
      </c>
      <c r="M372" s="199" t="n">
        <f aca="false" t="array" ref="M372:M372">INDEX(_Rge_Data_3rd_CY,$B372,M$1)</f>
        <v>0</v>
      </c>
      <c r="N372" s="199" t="n">
        <f aca="false" t="array" ref="N372:N372">INDEX(_Rge_Data_3rd_CY,$B372,N$1)</f>
        <v>0</v>
      </c>
      <c r="O372" s="199" t="n">
        <f aca="false">F372-N372</f>
        <v>0</v>
      </c>
      <c r="P372" s="200" t="n">
        <f aca="false">IFERROR(O372/F372,0)</f>
        <v>0</v>
      </c>
      <c r="Q372" s="211" t="str">
        <f aca="false">IF(AND(F372&lt;&gt;0,R372=0),"N","Y")</f>
        <v>Y</v>
      </c>
      <c r="R372" s="202" t="n">
        <f aca="false">INDEX(_Rge_Data_3rd_CY,$B372,R$1)</f>
        <v>0</v>
      </c>
      <c r="S372" s="202" t="n">
        <f aca="false" t="array" ref="S372:S372">INDEX(_Rge_Data_3rd_CY,$B372,S$1)</f>
        <v>0</v>
      </c>
      <c r="T372" s="202" t="n">
        <f aca="false" t="array" ref="T372:T372">INDEX(_Rge_Data_3rd_CY,$B372,T$1)</f>
        <v>0</v>
      </c>
      <c r="U372" s="202" t="n">
        <f aca="false" t="array" ref="U372:U372">INDEX(_Rge_Data_3rd_CY,$B372,U$1)</f>
        <v>0</v>
      </c>
      <c r="V372" s="202" t="n">
        <f aca="false" t="array" ref="V372:V372">INDEX(_Rge_Data_3rd_CY,$B372,V$1)</f>
        <v>0</v>
      </c>
      <c r="W372" s="202" t="n">
        <f aca="false" t="array" ref="W372:W372">INDEX(_Rge_Data_3rd_CY,$B372,W$1)</f>
        <v>0</v>
      </c>
      <c r="X372" s="202" t="n">
        <f aca="false">INDEX(_Rge_Data_3rd_CY,$B372,X$1)</f>
        <v>0</v>
      </c>
      <c r="Y372" s="202" t="n">
        <f aca="false" t="array" ref="Y372:Y372">INDEX(_Rge_Data_3rd_CY,$B372,Y$1)</f>
        <v>0</v>
      </c>
      <c r="Z372" s="202" t="n">
        <f aca="false" t="array" ref="Z372:Z372">INDEX(_Rge_Data_3rd_CY,$B372,Z$1)</f>
        <v>0</v>
      </c>
      <c r="AA372" s="202" t="n">
        <f aca="false">R372-Z372</f>
        <v>0</v>
      </c>
      <c r="AB372" s="203" t="n">
        <f aca="false">IFERROR(AA372/R372,)</f>
        <v>0</v>
      </c>
      <c r="AC372" s="212" t="n">
        <f aca="false">INDEX(_Rge_Data_3rd_CY,$B372,AC$1)</f>
        <v>0</v>
      </c>
      <c r="AD372" s="212" t="n">
        <f aca="false" t="array" ref="AD372:AD372">INDEX(_Rge_Data_3rd_CY,$B372,AD$1)</f>
        <v>0</v>
      </c>
      <c r="AE372" s="212" t="n">
        <f aca="false" t="array" ref="AE372:AE372">INDEX(_Rge_Data_3rd_CY,$B372,AE$1)</f>
        <v>0</v>
      </c>
      <c r="AF372" s="212" t="n">
        <f aca="false" t="array" ref="AF372:AF372">INDEX(_Rge_Data_3rd_CY,$B372,AF$1)</f>
        <v>0</v>
      </c>
      <c r="AG372" s="212" t="n">
        <f aca="false" t="array" ref="AG372:AG372">INDEX(_Rge_Data_3rd_CY,$B372,AG$1)</f>
        <v>0</v>
      </c>
      <c r="AH372" s="212" t="n">
        <f aca="false" t="array" ref="AH372:AH372">INDEX(_Rge_Data_3rd_CY,$B372,AH$1)</f>
        <v>0</v>
      </c>
      <c r="AI372" s="212" t="n">
        <f aca="false">INDEX(_Rge_Data_3rd_CY,$B372,AI$1)</f>
        <v>0</v>
      </c>
      <c r="AJ372" s="212" t="n">
        <f aca="false" t="array" ref="AJ372:AJ372">INDEX(_Rge_Data_3rd_CY,$B372,AJ$1)</f>
        <v>0</v>
      </c>
      <c r="AK372" s="212" t="n">
        <f aca="false" t="array" ref="AK372:AK372">INDEX(_Rge_Data_3rd_CY,$B372,AK$1)</f>
        <v>0</v>
      </c>
      <c r="AL372" s="212" t="n">
        <f aca="false">AK372+AN372+AO372</f>
        <v>0</v>
      </c>
      <c r="AM372" s="213" t="n">
        <f aca="false">IFERROR(AK372/Z372,0)</f>
        <v>0</v>
      </c>
      <c r="AN372" s="214" t="n">
        <f aca="false">IFERROR(IF(AND($E372="OPEN",$AA372&gt;0),$AA372*_SoP*$AM372,IF(AND($E372="CLOSED",$AA372&gt;0),$AA372*_SoL*$AM372,0)),0)</f>
        <v>0</v>
      </c>
      <c r="AO372" s="214" t="n">
        <f aca="false">IFERROR(IF($AA372&lt;0,$AA372*_SoL,0),0)</f>
        <v>0</v>
      </c>
      <c r="AP372" s="215" t="n">
        <f aca="false">AK372+AN372</f>
        <v>0</v>
      </c>
      <c r="AQ372" s="215" t="n">
        <f aca="false">AC372-AO372</f>
        <v>0</v>
      </c>
      <c r="AR372" s="215" t="n">
        <f aca="false">AP372-AQ372</f>
        <v>0</v>
      </c>
      <c r="AS372" s="215" t="n">
        <f aca="false">IF($AR372&gt;=0,$AR372,0)</f>
        <v>0</v>
      </c>
      <c r="AT372" s="215" t="n">
        <f aca="false">IF($AR372&lt;=0,-$AR372,0)</f>
        <v>-0</v>
      </c>
      <c r="AU372" s="214" t="n">
        <f aca="false">IF((R372-AC372)&lt;0,0,R372-AC372)</f>
        <v>0</v>
      </c>
      <c r="AV372" s="214" t="n">
        <f aca="false">IF(AM372&gt;1,0,R372-AM372*R372)</f>
        <v>0</v>
      </c>
      <c r="AW372" s="216"/>
    </row>
    <row r="373" customFormat="false" ht="24.75" hidden="false" customHeight="true" outlineLevel="0" collapsed="false">
      <c r="A373" s="166"/>
      <c r="B373" s="208" t="n">
        <f aca="false">B372+1</f>
        <v>366</v>
      </c>
      <c r="C373" s="166"/>
      <c r="D373" s="209" t="n">
        <f aca="false">INDEX(_Rge_Projectdata_3rd,$B373,MATCH("Project-ID",_Rge_Headline_Projectdata,0))</f>
        <v>0</v>
      </c>
      <c r="E373" s="210" t="str">
        <f aca="false" t="array" ref="E373:E373">INDEX(_Rge_Data_3rd_CY,$B373,E$1)</f>
        <v>Open</v>
      </c>
      <c r="F373" s="199" t="n">
        <f aca="false">INDEX(_Rge_Data_3rd_CY,$B373,F$1)</f>
        <v>0</v>
      </c>
      <c r="G373" s="199" t="n">
        <f aca="false" t="array" ref="G373:G373">INDEX(_Rge_Data_3rd_CY,$B373,G$1)</f>
        <v>0</v>
      </c>
      <c r="H373" s="199" t="n">
        <f aca="false" t="array" ref="H373:H373">INDEX(_Rge_Data_3rd_CY,$B373,H$1)</f>
        <v>0</v>
      </c>
      <c r="I373" s="199" t="n">
        <f aca="false" t="array" ref="I373:I373">INDEX(_Rge_Data_3rd_CY,$B373,I$1)</f>
        <v>0</v>
      </c>
      <c r="J373" s="199" t="n">
        <f aca="false" t="array" ref="J373:J373">INDEX(_Rge_Data_3rd_CY,$B373,J$1)</f>
        <v>0</v>
      </c>
      <c r="K373" s="199" t="n">
        <f aca="false" t="array" ref="K373:K373">INDEX(_Rge_Data_3rd_CY,$B373,K$1)</f>
        <v>0</v>
      </c>
      <c r="L373" s="199" t="n">
        <f aca="false">INDEX(_Rge_Data_3rd_CY,$B373,L$1)</f>
        <v>0</v>
      </c>
      <c r="M373" s="199" t="n">
        <f aca="false" t="array" ref="M373:M373">INDEX(_Rge_Data_3rd_CY,$B373,M$1)</f>
        <v>0</v>
      </c>
      <c r="N373" s="199" t="n">
        <f aca="false" t="array" ref="N373:N373">INDEX(_Rge_Data_3rd_CY,$B373,N$1)</f>
        <v>0</v>
      </c>
      <c r="O373" s="199" t="n">
        <f aca="false">F373-N373</f>
        <v>0</v>
      </c>
      <c r="P373" s="200" t="n">
        <f aca="false">IFERROR(O373/F373,0)</f>
        <v>0</v>
      </c>
      <c r="Q373" s="211" t="str">
        <f aca="false">IF(AND(F373&lt;&gt;0,R373=0),"N","Y")</f>
        <v>Y</v>
      </c>
      <c r="R373" s="202" t="n">
        <f aca="false">INDEX(_Rge_Data_3rd_CY,$B373,R$1)</f>
        <v>0</v>
      </c>
      <c r="S373" s="202" t="n">
        <f aca="false" t="array" ref="S373:S373">INDEX(_Rge_Data_3rd_CY,$B373,S$1)</f>
        <v>0</v>
      </c>
      <c r="T373" s="202" t="n">
        <f aca="false" t="array" ref="T373:T373">INDEX(_Rge_Data_3rd_CY,$B373,T$1)</f>
        <v>0</v>
      </c>
      <c r="U373" s="202" t="n">
        <f aca="false" t="array" ref="U373:U373">INDEX(_Rge_Data_3rd_CY,$B373,U$1)</f>
        <v>0</v>
      </c>
      <c r="V373" s="202" t="n">
        <f aca="false" t="array" ref="V373:V373">INDEX(_Rge_Data_3rd_CY,$B373,V$1)</f>
        <v>0</v>
      </c>
      <c r="W373" s="202" t="n">
        <f aca="false" t="array" ref="W373:W373">INDEX(_Rge_Data_3rd_CY,$B373,W$1)</f>
        <v>0</v>
      </c>
      <c r="X373" s="202" t="n">
        <f aca="false">INDEX(_Rge_Data_3rd_CY,$B373,X$1)</f>
        <v>0</v>
      </c>
      <c r="Y373" s="202" t="n">
        <f aca="false" t="array" ref="Y373:Y373">INDEX(_Rge_Data_3rd_CY,$B373,Y$1)</f>
        <v>0</v>
      </c>
      <c r="Z373" s="202" t="n">
        <f aca="false" t="array" ref="Z373:Z373">INDEX(_Rge_Data_3rd_CY,$B373,Z$1)</f>
        <v>0</v>
      </c>
      <c r="AA373" s="202" t="n">
        <f aca="false">R373-Z373</f>
        <v>0</v>
      </c>
      <c r="AB373" s="203" t="n">
        <f aca="false">IFERROR(AA373/R373,)</f>
        <v>0</v>
      </c>
      <c r="AC373" s="212" t="n">
        <f aca="false">INDEX(_Rge_Data_3rd_CY,$B373,AC$1)</f>
        <v>0</v>
      </c>
      <c r="AD373" s="212" t="n">
        <f aca="false" t="array" ref="AD373:AD373">INDEX(_Rge_Data_3rd_CY,$B373,AD$1)</f>
        <v>0</v>
      </c>
      <c r="AE373" s="212" t="n">
        <f aca="false" t="array" ref="AE373:AE373">INDEX(_Rge_Data_3rd_CY,$B373,AE$1)</f>
        <v>0</v>
      </c>
      <c r="AF373" s="212" t="n">
        <f aca="false" t="array" ref="AF373:AF373">INDEX(_Rge_Data_3rd_CY,$B373,AF$1)</f>
        <v>0</v>
      </c>
      <c r="AG373" s="212" t="n">
        <f aca="false" t="array" ref="AG373:AG373">INDEX(_Rge_Data_3rd_CY,$B373,AG$1)</f>
        <v>0</v>
      </c>
      <c r="AH373" s="212" t="n">
        <f aca="false" t="array" ref="AH373:AH373">INDEX(_Rge_Data_3rd_CY,$B373,AH$1)</f>
        <v>0</v>
      </c>
      <c r="AI373" s="212" t="n">
        <f aca="false">INDEX(_Rge_Data_3rd_CY,$B373,AI$1)</f>
        <v>0</v>
      </c>
      <c r="AJ373" s="212" t="n">
        <f aca="false" t="array" ref="AJ373:AJ373">INDEX(_Rge_Data_3rd_CY,$B373,AJ$1)</f>
        <v>0</v>
      </c>
      <c r="AK373" s="212" t="n">
        <f aca="false" t="array" ref="AK373:AK373">INDEX(_Rge_Data_3rd_CY,$B373,AK$1)</f>
        <v>0</v>
      </c>
      <c r="AL373" s="212" t="n">
        <f aca="false">AK373+AN373+AO373</f>
        <v>0</v>
      </c>
      <c r="AM373" s="213" t="n">
        <f aca="false">IFERROR(AK373/Z373,0)</f>
        <v>0</v>
      </c>
      <c r="AN373" s="214" t="n">
        <f aca="false">IFERROR(IF(AND($E373="OPEN",$AA373&gt;0),$AA373*_SoP*$AM373,IF(AND($E373="CLOSED",$AA373&gt;0),$AA373*_SoL*$AM373,0)),0)</f>
        <v>0</v>
      </c>
      <c r="AO373" s="214" t="n">
        <f aca="false">IFERROR(IF($AA373&lt;0,$AA373*_SoL,0),0)</f>
        <v>0</v>
      </c>
      <c r="AP373" s="215" t="n">
        <f aca="false">AK373+AN373</f>
        <v>0</v>
      </c>
      <c r="AQ373" s="215" t="n">
        <f aca="false">AC373-AO373</f>
        <v>0</v>
      </c>
      <c r="AR373" s="215" t="n">
        <f aca="false">AP373-AQ373</f>
        <v>0</v>
      </c>
      <c r="AS373" s="215" t="n">
        <f aca="false">IF($AR373&gt;=0,$AR373,0)</f>
        <v>0</v>
      </c>
      <c r="AT373" s="215" t="n">
        <f aca="false">IF($AR373&lt;=0,-$AR373,0)</f>
        <v>-0</v>
      </c>
      <c r="AU373" s="214" t="n">
        <f aca="false">IF((R373-AC373)&lt;0,0,R373-AC373)</f>
        <v>0</v>
      </c>
      <c r="AV373" s="214" t="n">
        <f aca="false">IF(AM373&gt;1,0,R373-AM373*R373)</f>
        <v>0</v>
      </c>
      <c r="AW373" s="216"/>
    </row>
    <row r="374" customFormat="false" ht="24.75" hidden="false" customHeight="true" outlineLevel="0" collapsed="false">
      <c r="A374" s="166"/>
      <c r="B374" s="208" t="n">
        <f aca="false">B373+1</f>
        <v>367</v>
      </c>
      <c r="C374" s="166"/>
      <c r="D374" s="209" t="n">
        <f aca="false">INDEX(_Rge_Projectdata_3rd,$B374,MATCH("Project-ID",_Rge_Headline_Projectdata,0))</f>
        <v>0</v>
      </c>
      <c r="E374" s="210" t="str">
        <f aca="false" t="array" ref="E374:E374">INDEX(_Rge_Data_3rd_CY,$B374,E$1)</f>
        <v>Open</v>
      </c>
      <c r="F374" s="199" t="n">
        <f aca="false">INDEX(_Rge_Data_3rd_CY,$B374,F$1)</f>
        <v>0</v>
      </c>
      <c r="G374" s="199" t="n">
        <f aca="false" t="array" ref="G374:G374">INDEX(_Rge_Data_3rd_CY,$B374,G$1)</f>
        <v>0</v>
      </c>
      <c r="H374" s="199" t="n">
        <f aca="false" t="array" ref="H374:H374">INDEX(_Rge_Data_3rd_CY,$B374,H$1)</f>
        <v>0</v>
      </c>
      <c r="I374" s="199" t="n">
        <f aca="false" t="array" ref="I374:I374">INDEX(_Rge_Data_3rd_CY,$B374,I$1)</f>
        <v>0</v>
      </c>
      <c r="J374" s="199" t="n">
        <f aca="false" t="array" ref="J374:J374">INDEX(_Rge_Data_3rd_CY,$B374,J$1)</f>
        <v>0</v>
      </c>
      <c r="K374" s="199" t="n">
        <f aca="false" t="array" ref="K374:K374">INDEX(_Rge_Data_3rd_CY,$B374,K$1)</f>
        <v>0</v>
      </c>
      <c r="L374" s="199" t="n">
        <f aca="false">INDEX(_Rge_Data_3rd_CY,$B374,L$1)</f>
        <v>0</v>
      </c>
      <c r="M374" s="199" t="n">
        <f aca="false" t="array" ref="M374:M374">INDEX(_Rge_Data_3rd_CY,$B374,M$1)</f>
        <v>0</v>
      </c>
      <c r="N374" s="199" t="n">
        <f aca="false" t="array" ref="N374:N374">INDEX(_Rge_Data_3rd_CY,$B374,N$1)</f>
        <v>0</v>
      </c>
      <c r="O374" s="199" t="n">
        <f aca="false">F374-N374</f>
        <v>0</v>
      </c>
      <c r="P374" s="200" t="n">
        <f aca="false">IFERROR(O374/F374,0)</f>
        <v>0</v>
      </c>
      <c r="Q374" s="211" t="str">
        <f aca="false">IF(AND(F374&lt;&gt;0,R374=0),"N","Y")</f>
        <v>Y</v>
      </c>
      <c r="R374" s="202" t="n">
        <f aca="false">INDEX(_Rge_Data_3rd_CY,$B374,R$1)</f>
        <v>0</v>
      </c>
      <c r="S374" s="202" t="n">
        <f aca="false" t="array" ref="S374:S374">INDEX(_Rge_Data_3rd_CY,$B374,S$1)</f>
        <v>0</v>
      </c>
      <c r="T374" s="202" t="n">
        <f aca="false" t="array" ref="T374:T374">INDEX(_Rge_Data_3rd_CY,$B374,T$1)</f>
        <v>0</v>
      </c>
      <c r="U374" s="202" t="n">
        <f aca="false" t="array" ref="U374:U374">INDEX(_Rge_Data_3rd_CY,$B374,U$1)</f>
        <v>0</v>
      </c>
      <c r="V374" s="202" t="n">
        <f aca="false" t="array" ref="V374:V374">INDEX(_Rge_Data_3rd_CY,$B374,V$1)</f>
        <v>0</v>
      </c>
      <c r="W374" s="202" t="n">
        <f aca="false" t="array" ref="W374:W374">INDEX(_Rge_Data_3rd_CY,$B374,W$1)</f>
        <v>0</v>
      </c>
      <c r="X374" s="202" t="n">
        <f aca="false">INDEX(_Rge_Data_3rd_CY,$B374,X$1)</f>
        <v>0</v>
      </c>
      <c r="Y374" s="202" t="n">
        <f aca="false" t="array" ref="Y374:Y374">INDEX(_Rge_Data_3rd_CY,$B374,Y$1)</f>
        <v>0</v>
      </c>
      <c r="Z374" s="202" t="n">
        <f aca="false" t="array" ref="Z374:Z374">INDEX(_Rge_Data_3rd_CY,$B374,Z$1)</f>
        <v>0</v>
      </c>
      <c r="AA374" s="202" t="n">
        <f aca="false">R374-Z374</f>
        <v>0</v>
      </c>
      <c r="AB374" s="203" t="n">
        <f aca="false">IFERROR(AA374/R374,)</f>
        <v>0</v>
      </c>
      <c r="AC374" s="212" t="n">
        <f aca="false">INDEX(_Rge_Data_3rd_CY,$B374,AC$1)</f>
        <v>0</v>
      </c>
      <c r="AD374" s="212" t="n">
        <f aca="false" t="array" ref="AD374:AD374">INDEX(_Rge_Data_3rd_CY,$B374,AD$1)</f>
        <v>0</v>
      </c>
      <c r="AE374" s="212" t="n">
        <f aca="false" t="array" ref="AE374:AE374">INDEX(_Rge_Data_3rd_CY,$B374,AE$1)</f>
        <v>0</v>
      </c>
      <c r="AF374" s="212" t="n">
        <f aca="false" t="array" ref="AF374:AF374">INDEX(_Rge_Data_3rd_CY,$B374,AF$1)</f>
        <v>0</v>
      </c>
      <c r="AG374" s="212" t="n">
        <f aca="false" t="array" ref="AG374:AG374">INDEX(_Rge_Data_3rd_CY,$B374,AG$1)</f>
        <v>0</v>
      </c>
      <c r="AH374" s="212" t="n">
        <f aca="false" t="array" ref="AH374:AH374">INDEX(_Rge_Data_3rd_CY,$B374,AH$1)</f>
        <v>0</v>
      </c>
      <c r="AI374" s="212" t="n">
        <f aca="false">INDEX(_Rge_Data_3rd_CY,$B374,AI$1)</f>
        <v>0</v>
      </c>
      <c r="AJ374" s="212" t="n">
        <f aca="false" t="array" ref="AJ374:AJ374">INDEX(_Rge_Data_3rd_CY,$B374,AJ$1)</f>
        <v>0</v>
      </c>
      <c r="AK374" s="212" t="n">
        <f aca="false" t="array" ref="AK374:AK374">INDEX(_Rge_Data_3rd_CY,$B374,AK$1)</f>
        <v>0</v>
      </c>
      <c r="AL374" s="212" t="n">
        <f aca="false">AK374+AN374+AO374</f>
        <v>0</v>
      </c>
      <c r="AM374" s="213" t="n">
        <f aca="false">IFERROR(AK374/Z374,0)</f>
        <v>0</v>
      </c>
      <c r="AN374" s="214" t="n">
        <f aca="false">IFERROR(IF(AND($E374="OPEN",$AA374&gt;0),$AA374*_SoP*$AM374,IF(AND($E374="CLOSED",$AA374&gt;0),$AA374*_SoL*$AM374,0)),0)</f>
        <v>0</v>
      </c>
      <c r="AO374" s="214" t="n">
        <f aca="false">IFERROR(IF($AA374&lt;0,$AA374*_SoL,0),0)</f>
        <v>0</v>
      </c>
      <c r="AP374" s="215" t="n">
        <f aca="false">AK374+AN374</f>
        <v>0</v>
      </c>
      <c r="AQ374" s="215" t="n">
        <f aca="false">AC374-AO374</f>
        <v>0</v>
      </c>
      <c r="AR374" s="215" t="n">
        <f aca="false">AP374-AQ374</f>
        <v>0</v>
      </c>
      <c r="AS374" s="215" t="n">
        <f aca="false">IF($AR374&gt;=0,$AR374,0)</f>
        <v>0</v>
      </c>
      <c r="AT374" s="215" t="n">
        <f aca="false">IF($AR374&lt;=0,-$AR374,0)</f>
        <v>-0</v>
      </c>
      <c r="AU374" s="214" t="n">
        <f aca="false">IF((R374-AC374)&lt;0,0,R374-AC374)</f>
        <v>0</v>
      </c>
      <c r="AV374" s="214" t="n">
        <f aca="false">IF(AM374&gt;1,0,R374-AM374*R374)</f>
        <v>0</v>
      </c>
      <c r="AW374" s="216"/>
    </row>
    <row r="375" customFormat="false" ht="24.75" hidden="false" customHeight="true" outlineLevel="0" collapsed="false">
      <c r="A375" s="166"/>
      <c r="B375" s="208" t="n">
        <f aca="false">B374+1</f>
        <v>368</v>
      </c>
      <c r="C375" s="166"/>
      <c r="D375" s="209" t="n">
        <f aca="false">INDEX(_Rge_Projectdata_3rd,$B375,MATCH("Project-ID",_Rge_Headline_Projectdata,0))</f>
        <v>0</v>
      </c>
      <c r="E375" s="210" t="str">
        <f aca="false" t="array" ref="E375:E375">INDEX(_Rge_Data_3rd_CY,$B375,E$1)</f>
        <v>Open</v>
      </c>
      <c r="F375" s="199" t="n">
        <f aca="false">INDEX(_Rge_Data_3rd_CY,$B375,F$1)</f>
        <v>0</v>
      </c>
      <c r="G375" s="199" t="n">
        <f aca="false" t="array" ref="G375:G375">INDEX(_Rge_Data_3rd_CY,$B375,G$1)</f>
        <v>0</v>
      </c>
      <c r="H375" s="199" t="n">
        <f aca="false" t="array" ref="H375:H375">INDEX(_Rge_Data_3rd_CY,$B375,H$1)</f>
        <v>0</v>
      </c>
      <c r="I375" s="199" t="n">
        <f aca="false" t="array" ref="I375:I375">INDEX(_Rge_Data_3rd_CY,$B375,I$1)</f>
        <v>0</v>
      </c>
      <c r="J375" s="199" t="n">
        <f aca="false" t="array" ref="J375:J375">INDEX(_Rge_Data_3rd_CY,$B375,J$1)</f>
        <v>0</v>
      </c>
      <c r="K375" s="199" t="n">
        <f aca="false" t="array" ref="K375:K375">INDEX(_Rge_Data_3rd_CY,$B375,K$1)</f>
        <v>0</v>
      </c>
      <c r="L375" s="199" t="n">
        <f aca="false">INDEX(_Rge_Data_3rd_CY,$B375,L$1)</f>
        <v>0</v>
      </c>
      <c r="M375" s="199" t="n">
        <f aca="false" t="array" ref="M375:M375">INDEX(_Rge_Data_3rd_CY,$B375,M$1)</f>
        <v>0</v>
      </c>
      <c r="N375" s="199" t="n">
        <f aca="false" t="array" ref="N375:N375">INDEX(_Rge_Data_3rd_CY,$B375,N$1)</f>
        <v>0</v>
      </c>
      <c r="O375" s="199" t="n">
        <f aca="false">F375-N375</f>
        <v>0</v>
      </c>
      <c r="P375" s="200" t="n">
        <f aca="false">IFERROR(O375/F375,0)</f>
        <v>0</v>
      </c>
      <c r="Q375" s="211" t="str">
        <f aca="false">IF(AND(F375&lt;&gt;0,R375=0),"N","Y")</f>
        <v>Y</v>
      </c>
      <c r="R375" s="202" t="n">
        <f aca="false">INDEX(_Rge_Data_3rd_CY,$B375,R$1)</f>
        <v>0</v>
      </c>
      <c r="S375" s="202" t="n">
        <f aca="false" t="array" ref="S375:S375">INDEX(_Rge_Data_3rd_CY,$B375,S$1)</f>
        <v>0</v>
      </c>
      <c r="T375" s="202" t="n">
        <f aca="false" t="array" ref="T375:T375">INDEX(_Rge_Data_3rd_CY,$B375,T$1)</f>
        <v>0</v>
      </c>
      <c r="U375" s="202" t="n">
        <f aca="false" t="array" ref="U375:U375">INDEX(_Rge_Data_3rd_CY,$B375,U$1)</f>
        <v>0</v>
      </c>
      <c r="V375" s="202" t="n">
        <f aca="false" t="array" ref="V375:V375">INDEX(_Rge_Data_3rd_CY,$B375,V$1)</f>
        <v>0</v>
      </c>
      <c r="W375" s="202" t="n">
        <f aca="false" t="array" ref="W375:W375">INDEX(_Rge_Data_3rd_CY,$B375,W$1)</f>
        <v>0</v>
      </c>
      <c r="X375" s="202" t="n">
        <f aca="false">INDEX(_Rge_Data_3rd_CY,$B375,X$1)</f>
        <v>0</v>
      </c>
      <c r="Y375" s="202" t="n">
        <f aca="false" t="array" ref="Y375:Y375">INDEX(_Rge_Data_3rd_CY,$B375,Y$1)</f>
        <v>0</v>
      </c>
      <c r="Z375" s="202" t="n">
        <f aca="false" t="array" ref="Z375:Z375">INDEX(_Rge_Data_3rd_CY,$B375,Z$1)</f>
        <v>0</v>
      </c>
      <c r="AA375" s="202" t="n">
        <f aca="false">R375-Z375</f>
        <v>0</v>
      </c>
      <c r="AB375" s="203" t="n">
        <f aca="false">IFERROR(AA375/R375,)</f>
        <v>0</v>
      </c>
      <c r="AC375" s="212" t="n">
        <f aca="false">INDEX(_Rge_Data_3rd_CY,$B375,AC$1)</f>
        <v>0</v>
      </c>
      <c r="AD375" s="212" t="n">
        <f aca="false" t="array" ref="AD375:AD375">INDEX(_Rge_Data_3rd_CY,$B375,AD$1)</f>
        <v>0</v>
      </c>
      <c r="AE375" s="212" t="n">
        <f aca="false" t="array" ref="AE375:AE375">INDEX(_Rge_Data_3rd_CY,$B375,AE$1)</f>
        <v>0</v>
      </c>
      <c r="AF375" s="212" t="n">
        <f aca="false" t="array" ref="AF375:AF375">INDEX(_Rge_Data_3rd_CY,$B375,AF$1)</f>
        <v>0</v>
      </c>
      <c r="AG375" s="212" t="n">
        <f aca="false" t="array" ref="AG375:AG375">INDEX(_Rge_Data_3rd_CY,$B375,AG$1)</f>
        <v>0</v>
      </c>
      <c r="AH375" s="212" t="n">
        <f aca="false" t="array" ref="AH375:AH375">INDEX(_Rge_Data_3rd_CY,$B375,AH$1)</f>
        <v>0</v>
      </c>
      <c r="AI375" s="212" t="n">
        <f aca="false">INDEX(_Rge_Data_3rd_CY,$B375,AI$1)</f>
        <v>0</v>
      </c>
      <c r="AJ375" s="212" t="n">
        <f aca="false" t="array" ref="AJ375:AJ375">INDEX(_Rge_Data_3rd_CY,$B375,AJ$1)</f>
        <v>0</v>
      </c>
      <c r="AK375" s="212" t="n">
        <f aca="false" t="array" ref="AK375:AK375">INDEX(_Rge_Data_3rd_CY,$B375,AK$1)</f>
        <v>0</v>
      </c>
      <c r="AL375" s="212" t="n">
        <f aca="false">AK375+AN375+AO375</f>
        <v>0</v>
      </c>
      <c r="AM375" s="213" t="n">
        <f aca="false">IFERROR(AK375/Z375,0)</f>
        <v>0</v>
      </c>
      <c r="AN375" s="214" t="n">
        <f aca="false">IFERROR(IF(AND($E375="OPEN",$AA375&gt;0),$AA375*_SoP*$AM375,IF(AND($E375="CLOSED",$AA375&gt;0),$AA375*_SoL*$AM375,0)),0)</f>
        <v>0</v>
      </c>
      <c r="AO375" s="214" t="n">
        <f aca="false">IFERROR(IF($AA375&lt;0,$AA375*_SoL,0),0)</f>
        <v>0</v>
      </c>
      <c r="AP375" s="215" t="n">
        <f aca="false">AK375+AN375</f>
        <v>0</v>
      </c>
      <c r="AQ375" s="215" t="n">
        <f aca="false">AC375-AO375</f>
        <v>0</v>
      </c>
      <c r="AR375" s="215" t="n">
        <f aca="false">AP375-AQ375</f>
        <v>0</v>
      </c>
      <c r="AS375" s="215" t="n">
        <f aca="false">IF($AR375&gt;=0,$AR375,0)</f>
        <v>0</v>
      </c>
      <c r="AT375" s="215" t="n">
        <f aca="false">IF($AR375&lt;=0,-$AR375,0)</f>
        <v>-0</v>
      </c>
      <c r="AU375" s="214" t="n">
        <f aca="false">IF((R375-AC375)&lt;0,0,R375-AC375)</f>
        <v>0</v>
      </c>
      <c r="AV375" s="214" t="n">
        <f aca="false">IF(AM375&gt;1,0,R375-AM375*R375)</f>
        <v>0</v>
      </c>
      <c r="AW375" s="216"/>
    </row>
    <row r="376" customFormat="false" ht="24.75" hidden="false" customHeight="true" outlineLevel="0" collapsed="false">
      <c r="A376" s="166"/>
      <c r="B376" s="208" t="n">
        <f aca="false">B375+1</f>
        <v>369</v>
      </c>
      <c r="C376" s="166"/>
      <c r="D376" s="209" t="n">
        <f aca="false">INDEX(_Rge_Projectdata_3rd,$B376,MATCH("Project-ID",_Rge_Headline_Projectdata,0))</f>
        <v>0</v>
      </c>
      <c r="E376" s="210" t="str">
        <f aca="false" t="array" ref="E376:E376">INDEX(_Rge_Data_3rd_CY,$B376,E$1)</f>
        <v>Open</v>
      </c>
      <c r="F376" s="199" t="n">
        <f aca="false">INDEX(_Rge_Data_3rd_CY,$B376,F$1)</f>
        <v>0</v>
      </c>
      <c r="G376" s="199" t="n">
        <f aca="false" t="array" ref="G376:G376">INDEX(_Rge_Data_3rd_CY,$B376,G$1)</f>
        <v>0</v>
      </c>
      <c r="H376" s="199" t="n">
        <f aca="false" t="array" ref="H376:H376">INDEX(_Rge_Data_3rd_CY,$B376,H$1)</f>
        <v>0</v>
      </c>
      <c r="I376" s="199" t="n">
        <f aca="false" t="array" ref="I376:I376">INDEX(_Rge_Data_3rd_CY,$B376,I$1)</f>
        <v>0</v>
      </c>
      <c r="J376" s="199" t="n">
        <f aca="false" t="array" ref="J376:J376">INDEX(_Rge_Data_3rd_CY,$B376,J$1)</f>
        <v>0</v>
      </c>
      <c r="K376" s="199" t="n">
        <f aca="false" t="array" ref="K376:K376">INDEX(_Rge_Data_3rd_CY,$B376,K$1)</f>
        <v>0</v>
      </c>
      <c r="L376" s="199" t="n">
        <f aca="false">INDEX(_Rge_Data_3rd_CY,$B376,L$1)</f>
        <v>0</v>
      </c>
      <c r="M376" s="199" t="n">
        <f aca="false" t="array" ref="M376:M376">INDEX(_Rge_Data_3rd_CY,$B376,M$1)</f>
        <v>0</v>
      </c>
      <c r="N376" s="199" t="n">
        <f aca="false" t="array" ref="N376:N376">INDEX(_Rge_Data_3rd_CY,$B376,N$1)</f>
        <v>0</v>
      </c>
      <c r="O376" s="199" t="n">
        <f aca="false">F376-N376</f>
        <v>0</v>
      </c>
      <c r="P376" s="200" t="n">
        <f aca="false">IFERROR(O376/F376,0)</f>
        <v>0</v>
      </c>
      <c r="Q376" s="211" t="str">
        <f aca="false">IF(AND(F376&lt;&gt;0,R376=0),"N","Y")</f>
        <v>Y</v>
      </c>
      <c r="R376" s="202" t="n">
        <f aca="false">INDEX(_Rge_Data_3rd_CY,$B376,R$1)</f>
        <v>0</v>
      </c>
      <c r="S376" s="202" t="n">
        <f aca="false" t="array" ref="S376:S376">INDEX(_Rge_Data_3rd_CY,$B376,S$1)</f>
        <v>0</v>
      </c>
      <c r="T376" s="202" t="n">
        <f aca="false" t="array" ref="T376:T376">INDEX(_Rge_Data_3rd_CY,$B376,T$1)</f>
        <v>0</v>
      </c>
      <c r="U376" s="202" t="n">
        <f aca="false" t="array" ref="U376:U376">INDEX(_Rge_Data_3rd_CY,$B376,U$1)</f>
        <v>0</v>
      </c>
      <c r="V376" s="202" t="n">
        <f aca="false" t="array" ref="V376:V376">INDEX(_Rge_Data_3rd_CY,$B376,V$1)</f>
        <v>0</v>
      </c>
      <c r="W376" s="202" t="n">
        <f aca="false" t="array" ref="W376:W376">INDEX(_Rge_Data_3rd_CY,$B376,W$1)</f>
        <v>0</v>
      </c>
      <c r="X376" s="202" t="n">
        <f aca="false">INDEX(_Rge_Data_3rd_CY,$B376,X$1)</f>
        <v>0</v>
      </c>
      <c r="Y376" s="202" t="n">
        <f aca="false" t="array" ref="Y376:Y376">INDEX(_Rge_Data_3rd_CY,$B376,Y$1)</f>
        <v>0</v>
      </c>
      <c r="Z376" s="202" t="n">
        <f aca="false" t="array" ref="Z376:Z376">INDEX(_Rge_Data_3rd_CY,$B376,Z$1)</f>
        <v>0</v>
      </c>
      <c r="AA376" s="202" t="n">
        <f aca="false">R376-Z376</f>
        <v>0</v>
      </c>
      <c r="AB376" s="203" t="n">
        <f aca="false">IFERROR(AA376/R376,)</f>
        <v>0</v>
      </c>
      <c r="AC376" s="212" t="n">
        <f aca="false">INDEX(_Rge_Data_3rd_CY,$B376,AC$1)</f>
        <v>0</v>
      </c>
      <c r="AD376" s="212" t="n">
        <f aca="false" t="array" ref="AD376:AD376">INDEX(_Rge_Data_3rd_CY,$B376,AD$1)</f>
        <v>0</v>
      </c>
      <c r="AE376" s="212" t="n">
        <f aca="false" t="array" ref="AE376:AE376">INDEX(_Rge_Data_3rd_CY,$B376,AE$1)</f>
        <v>0</v>
      </c>
      <c r="AF376" s="212" t="n">
        <f aca="false" t="array" ref="AF376:AF376">INDEX(_Rge_Data_3rd_CY,$B376,AF$1)</f>
        <v>0</v>
      </c>
      <c r="AG376" s="212" t="n">
        <f aca="false" t="array" ref="AG376:AG376">INDEX(_Rge_Data_3rd_CY,$B376,AG$1)</f>
        <v>0</v>
      </c>
      <c r="AH376" s="212" t="n">
        <f aca="false" t="array" ref="AH376:AH376">INDEX(_Rge_Data_3rd_CY,$B376,AH$1)</f>
        <v>0</v>
      </c>
      <c r="AI376" s="212" t="n">
        <f aca="false">INDEX(_Rge_Data_3rd_CY,$B376,AI$1)</f>
        <v>0</v>
      </c>
      <c r="AJ376" s="212" t="n">
        <f aca="false" t="array" ref="AJ376:AJ376">INDEX(_Rge_Data_3rd_CY,$B376,AJ$1)</f>
        <v>0</v>
      </c>
      <c r="AK376" s="212" t="n">
        <f aca="false" t="array" ref="AK376:AK376">INDEX(_Rge_Data_3rd_CY,$B376,AK$1)</f>
        <v>0</v>
      </c>
      <c r="AL376" s="212" t="n">
        <f aca="false">AK376+AN376+AO376</f>
        <v>0</v>
      </c>
      <c r="AM376" s="213" t="n">
        <f aca="false">IFERROR(AK376/Z376,0)</f>
        <v>0</v>
      </c>
      <c r="AN376" s="214" t="n">
        <f aca="false">IFERROR(IF(AND($E376="OPEN",$AA376&gt;0),$AA376*_SoP*$AM376,IF(AND($E376="CLOSED",$AA376&gt;0),$AA376*_SoL*$AM376,0)),0)</f>
        <v>0</v>
      </c>
      <c r="AO376" s="214" t="n">
        <f aca="false">IFERROR(IF($AA376&lt;0,$AA376*_SoL,0),0)</f>
        <v>0</v>
      </c>
      <c r="AP376" s="215" t="n">
        <f aca="false">AK376+AN376</f>
        <v>0</v>
      </c>
      <c r="AQ376" s="215" t="n">
        <f aca="false">AC376-AO376</f>
        <v>0</v>
      </c>
      <c r="AR376" s="215" t="n">
        <f aca="false">AP376-AQ376</f>
        <v>0</v>
      </c>
      <c r="AS376" s="215" t="n">
        <f aca="false">IF($AR376&gt;=0,$AR376,0)</f>
        <v>0</v>
      </c>
      <c r="AT376" s="215" t="n">
        <f aca="false">IF($AR376&lt;=0,-$AR376,0)</f>
        <v>-0</v>
      </c>
      <c r="AU376" s="214" t="n">
        <f aca="false">IF((R376-AC376)&lt;0,0,R376-AC376)</f>
        <v>0</v>
      </c>
      <c r="AV376" s="214" t="n">
        <f aca="false">IF(AM376&gt;1,0,R376-AM376*R376)</f>
        <v>0</v>
      </c>
      <c r="AW376" s="216"/>
    </row>
    <row r="377" customFormat="false" ht="24.75" hidden="false" customHeight="true" outlineLevel="0" collapsed="false">
      <c r="A377" s="166"/>
      <c r="B377" s="208" t="n">
        <f aca="false">B376+1</f>
        <v>370</v>
      </c>
      <c r="C377" s="166"/>
      <c r="D377" s="209" t="n">
        <f aca="false">INDEX(_Rge_Projectdata_3rd,$B377,MATCH("Project-ID",_Rge_Headline_Projectdata,0))</f>
        <v>0</v>
      </c>
      <c r="E377" s="210" t="str">
        <f aca="false" t="array" ref="E377:E377">INDEX(_Rge_Data_3rd_CY,$B377,E$1)</f>
        <v>Open</v>
      </c>
      <c r="F377" s="199" t="n">
        <f aca="false">INDEX(_Rge_Data_3rd_CY,$B377,F$1)</f>
        <v>0</v>
      </c>
      <c r="G377" s="199" t="n">
        <f aca="false" t="array" ref="G377:G377">INDEX(_Rge_Data_3rd_CY,$B377,G$1)</f>
        <v>0</v>
      </c>
      <c r="H377" s="199" t="n">
        <f aca="false" t="array" ref="H377:H377">INDEX(_Rge_Data_3rd_CY,$B377,H$1)</f>
        <v>0</v>
      </c>
      <c r="I377" s="199" t="n">
        <f aca="false" t="array" ref="I377:I377">INDEX(_Rge_Data_3rd_CY,$B377,I$1)</f>
        <v>0</v>
      </c>
      <c r="J377" s="199" t="n">
        <f aca="false" t="array" ref="J377:J377">INDEX(_Rge_Data_3rd_CY,$B377,J$1)</f>
        <v>0</v>
      </c>
      <c r="K377" s="199" t="n">
        <f aca="false" t="array" ref="K377:K377">INDEX(_Rge_Data_3rd_CY,$B377,K$1)</f>
        <v>0</v>
      </c>
      <c r="L377" s="199" t="n">
        <f aca="false">INDEX(_Rge_Data_3rd_CY,$B377,L$1)</f>
        <v>0</v>
      </c>
      <c r="M377" s="199" t="n">
        <f aca="false" t="array" ref="M377:M377">INDEX(_Rge_Data_3rd_CY,$B377,M$1)</f>
        <v>0</v>
      </c>
      <c r="N377" s="199" t="n">
        <f aca="false" t="array" ref="N377:N377">INDEX(_Rge_Data_3rd_CY,$B377,N$1)</f>
        <v>0</v>
      </c>
      <c r="O377" s="199" t="n">
        <f aca="false">F377-N377</f>
        <v>0</v>
      </c>
      <c r="P377" s="200" t="n">
        <f aca="false">IFERROR(O377/F377,0)</f>
        <v>0</v>
      </c>
      <c r="Q377" s="211" t="str">
        <f aca="false">IF(AND(F377&lt;&gt;0,R377=0),"N","Y")</f>
        <v>Y</v>
      </c>
      <c r="R377" s="202" t="n">
        <f aca="false">INDEX(_Rge_Data_3rd_CY,$B377,R$1)</f>
        <v>0</v>
      </c>
      <c r="S377" s="202" t="n">
        <f aca="false" t="array" ref="S377:S377">INDEX(_Rge_Data_3rd_CY,$B377,S$1)</f>
        <v>0</v>
      </c>
      <c r="T377" s="202" t="n">
        <f aca="false" t="array" ref="T377:T377">INDEX(_Rge_Data_3rd_CY,$B377,T$1)</f>
        <v>0</v>
      </c>
      <c r="U377" s="202" t="n">
        <f aca="false" t="array" ref="U377:U377">INDEX(_Rge_Data_3rd_CY,$B377,U$1)</f>
        <v>0</v>
      </c>
      <c r="V377" s="202" t="n">
        <f aca="false" t="array" ref="V377:V377">INDEX(_Rge_Data_3rd_CY,$B377,V$1)</f>
        <v>0</v>
      </c>
      <c r="W377" s="202" t="n">
        <f aca="false" t="array" ref="W377:W377">INDEX(_Rge_Data_3rd_CY,$B377,W$1)</f>
        <v>0</v>
      </c>
      <c r="X377" s="202" t="n">
        <f aca="false">INDEX(_Rge_Data_3rd_CY,$B377,X$1)</f>
        <v>0</v>
      </c>
      <c r="Y377" s="202" t="n">
        <f aca="false" t="array" ref="Y377:Y377">INDEX(_Rge_Data_3rd_CY,$B377,Y$1)</f>
        <v>0</v>
      </c>
      <c r="Z377" s="202" t="n">
        <f aca="false" t="array" ref="Z377:Z377">INDEX(_Rge_Data_3rd_CY,$B377,Z$1)</f>
        <v>0</v>
      </c>
      <c r="AA377" s="202" t="n">
        <f aca="false">R377-Z377</f>
        <v>0</v>
      </c>
      <c r="AB377" s="203" t="n">
        <f aca="false">IFERROR(AA377/R377,)</f>
        <v>0</v>
      </c>
      <c r="AC377" s="212" t="n">
        <f aca="false">INDEX(_Rge_Data_3rd_CY,$B377,AC$1)</f>
        <v>0</v>
      </c>
      <c r="AD377" s="212" t="n">
        <f aca="false" t="array" ref="AD377:AD377">INDEX(_Rge_Data_3rd_CY,$B377,AD$1)</f>
        <v>0</v>
      </c>
      <c r="AE377" s="212" t="n">
        <f aca="false" t="array" ref="AE377:AE377">INDEX(_Rge_Data_3rd_CY,$B377,AE$1)</f>
        <v>0</v>
      </c>
      <c r="AF377" s="212" t="n">
        <f aca="false" t="array" ref="AF377:AF377">INDEX(_Rge_Data_3rd_CY,$B377,AF$1)</f>
        <v>0</v>
      </c>
      <c r="AG377" s="212" t="n">
        <f aca="false" t="array" ref="AG377:AG377">INDEX(_Rge_Data_3rd_CY,$B377,AG$1)</f>
        <v>0</v>
      </c>
      <c r="AH377" s="212" t="n">
        <f aca="false" t="array" ref="AH377:AH377">INDEX(_Rge_Data_3rd_CY,$B377,AH$1)</f>
        <v>0</v>
      </c>
      <c r="AI377" s="212" t="n">
        <f aca="false">INDEX(_Rge_Data_3rd_CY,$B377,AI$1)</f>
        <v>0</v>
      </c>
      <c r="AJ377" s="212" t="n">
        <f aca="false" t="array" ref="AJ377:AJ377">INDEX(_Rge_Data_3rd_CY,$B377,AJ$1)</f>
        <v>0</v>
      </c>
      <c r="AK377" s="212" t="n">
        <f aca="false" t="array" ref="AK377:AK377">INDEX(_Rge_Data_3rd_CY,$B377,AK$1)</f>
        <v>0</v>
      </c>
      <c r="AL377" s="212" t="n">
        <f aca="false">AK377+AN377+AO377</f>
        <v>0</v>
      </c>
      <c r="AM377" s="213" t="n">
        <f aca="false">IFERROR(AK377/Z377,0)</f>
        <v>0</v>
      </c>
      <c r="AN377" s="214" t="n">
        <f aca="false">IFERROR(IF(AND($E377="OPEN",$AA377&gt;0),$AA377*_SoP*$AM377,IF(AND($E377="CLOSED",$AA377&gt;0),$AA377*_SoL*$AM377,0)),0)</f>
        <v>0</v>
      </c>
      <c r="AO377" s="214" t="n">
        <f aca="false">IFERROR(IF($AA377&lt;0,$AA377*_SoL,0),0)</f>
        <v>0</v>
      </c>
      <c r="AP377" s="215" t="n">
        <f aca="false">AK377+AN377</f>
        <v>0</v>
      </c>
      <c r="AQ377" s="215" t="n">
        <f aca="false">AC377-AO377</f>
        <v>0</v>
      </c>
      <c r="AR377" s="215" t="n">
        <f aca="false">AP377-AQ377</f>
        <v>0</v>
      </c>
      <c r="AS377" s="215" t="n">
        <f aca="false">IF($AR377&gt;=0,$AR377,0)</f>
        <v>0</v>
      </c>
      <c r="AT377" s="215" t="n">
        <f aca="false">IF($AR377&lt;=0,-$AR377,0)</f>
        <v>-0</v>
      </c>
      <c r="AU377" s="214" t="n">
        <f aca="false">IF((R377-AC377)&lt;0,0,R377-AC377)</f>
        <v>0</v>
      </c>
      <c r="AV377" s="214" t="n">
        <f aca="false">IF(AM377&gt;1,0,R377-AM377*R377)</f>
        <v>0</v>
      </c>
      <c r="AW377" s="216"/>
    </row>
    <row r="378" customFormat="false" ht="24.75" hidden="false" customHeight="true" outlineLevel="0" collapsed="false">
      <c r="A378" s="166"/>
      <c r="B378" s="208" t="n">
        <f aca="false">B377+1</f>
        <v>371</v>
      </c>
      <c r="C378" s="166"/>
      <c r="D378" s="209" t="n">
        <f aca="false">INDEX(_Rge_Projectdata_3rd,$B378,MATCH("Project-ID",_Rge_Headline_Projectdata,0))</f>
        <v>0</v>
      </c>
      <c r="E378" s="210" t="str">
        <f aca="false" t="array" ref="E378:E378">INDEX(_Rge_Data_3rd_CY,$B378,E$1)</f>
        <v>Open</v>
      </c>
      <c r="F378" s="199" t="n">
        <f aca="false">INDEX(_Rge_Data_3rd_CY,$B378,F$1)</f>
        <v>0</v>
      </c>
      <c r="G378" s="199" t="n">
        <f aca="false" t="array" ref="G378:G378">INDEX(_Rge_Data_3rd_CY,$B378,G$1)</f>
        <v>0</v>
      </c>
      <c r="H378" s="199" t="n">
        <f aca="false" t="array" ref="H378:H378">INDEX(_Rge_Data_3rd_CY,$B378,H$1)</f>
        <v>0</v>
      </c>
      <c r="I378" s="199" t="n">
        <f aca="false" t="array" ref="I378:I378">INDEX(_Rge_Data_3rd_CY,$B378,I$1)</f>
        <v>0</v>
      </c>
      <c r="J378" s="199" t="n">
        <f aca="false" t="array" ref="J378:J378">INDEX(_Rge_Data_3rd_CY,$B378,J$1)</f>
        <v>0</v>
      </c>
      <c r="K378" s="199" t="n">
        <f aca="false" t="array" ref="K378:K378">INDEX(_Rge_Data_3rd_CY,$B378,K$1)</f>
        <v>0</v>
      </c>
      <c r="L378" s="199" t="n">
        <f aca="false">INDEX(_Rge_Data_3rd_CY,$B378,L$1)</f>
        <v>0</v>
      </c>
      <c r="M378" s="199" t="n">
        <f aca="false" t="array" ref="M378:M378">INDEX(_Rge_Data_3rd_CY,$B378,M$1)</f>
        <v>0</v>
      </c>
      <c r="N378" s="199" t="n">
        <f aca="false" t="array" ref="N378:N378">INDEX(_Rge_Data_3rd_CY,$B378,N$1)</f>
        <v>0</v>
      </c>
      <c r="O378" s="199" t="n">
        <f aca="false">F378-N378</f>
        <v>0</v>
      </c>
      <c r="P378" s="200" t="n">
        <f aca="false">IFERROR(O378/F378,0)</f>
        <v>0</v>
      </c>
      <c r="Q378" s="211" t="str">
        <f aca="false">IF(AND(F378&lt;&gt;0,R378=0),"N","Y")</f>
        <v>Y</v>
      </c>
      <c r="R378" s="202" t="n">
        <f aca="false">INDEX(_Rge_Data_3rd_CY,$B378,R$1)</f>
        <v>0</v>
      </c>
      <c r="S378" s="202" t="n">
        <f aca="false" t="array" ref="S378:S378">INDEX(_Rge_Data_3rd_CY,$B378,S$1)</f>
        <v>0</v>
      </c>
      <c r="T378" s="202" t="n">
        <f aca="false" t="array" ref="T378:T378">INDEX(_Rge_Data_3rd_CY,$B378,T$1)</f>
        <v>0</v>
      </c>
      <c r="U378" s="202" t="n">
        <f aca="false" t="array" ref="U378:U378">INDEX(_Rge_Data_3rd_CY,$B378,U$1)</f>
        <v>0</v>
      </c>
      <c r="V378" s="202" t="n">
        <f aca="false" t="array" ref="V378:V378">INDEX(_Rge_Data_3rd_CY,$B378,V$1)</f>
        <v>0</v>
      </c>
      <c r="W378" s="202" t="n">
        <f aca="false" t="array" ref="W378:W378">INDEX(_Rge_Data_3rd_CY,$B378,W$1)</f>
        <v>0</v>
      </c>
      <c r="X378" s="202" t="n">
        <f aca="false">INDEX(_Rge_Data_3rd_CY,$B378,X$1)</f>
        <v>0</v>
      </c>
      <c r="Y378" s="202" t="n">
        <f aca="false" t="array" ref="Y378:Y378">INDEX(_Rge_Data_3rd_CY,$B378,Y$1)</f>
        <v>0</v>
      </c>
      <c r="Z378" s="202" t="n">
        <f aca="false" t="array" ref="Z378:Z378">INDEX(_Rge_Data_3rd_CY,$B378,Z$1)</f>
        <v>0</v>
      </c>
      <c r="AA378" s="202" t="n">
        <f aca="false">R378-Z378</f>
        <v>0</v>
      </c>
      <c r="AB378" s="203" t="n">
        <f aca="false">IFERROR(AA378/R378,)</f>
        <v>0</v>
      </c>
      <c r="AC378" s="212" t="n">
        <f aca="false">INDEX(_Rge_Data_3rd_CY,$B378,AC$1)</f>
        <v>0</v>
      </c>
      <c r="AD378" s="212" t="n">
        <f aca="false" t="array" ref="AD378:AD378">INDEX(_Rge_Data_3rd_CY,$B378,AD$1)</f>
        <v>0</v>
      </c>
      <c r="AE378" s="212" t="n">
        <f aca="false" t="array" ref="AE378:AE378">INDEX(_Rge_Data_3rd_CY,$B378,AE$1)</f>
        <v>0</v>
      </c>
      <c r="AF378" s="212" t="n">
        <f aca="false" t="array" ref="AF378:AF378">INDEX(_Rge_Data_3rd_CY,$B378,AF$1)</f>
        <v>0</v>
      </c>
      <c r="AG378" s="212" t="n">
        <f aca="false" t="array" ref="AG378:AG378">INDEX(_Rge_Data_3rd_CY,$B378,AG$1)</f>
        <v>0</v>
      </c>
      <c r="AH378" s="212" t="n">
        <f aca="false" t="array" ref="AH378:AH378">INDEX(_Rge_Data_3rd_CY,$B378,AH$1)</f>
        <v>0</v>
      </c>
      <c r="AI378" s="212" t="n">
        <f aca="false">INDEX(_Rge_Data_3rd_CY,$B378,AI$1)</f>
        <v>0</v>
      </c>
      <c r="AJ378" s="212" t="n">
        <f aca="false" t="array" ref="AJ378:AJ378">INDEX(_Rge_Data_3rd_CY,$B378,AJ$1)</f>
        <v>0</v>
      </c>
      <c r="AK378" s="212" t="n">
        <f aca="false" t="array" ref="AK378:AK378">INDEX(_Rge_Data_3rd_CY,$B378,AK$1)</f>
        <v>0</v>
      </c>
      <c r="AL378" s="212" t="n">
        <f aca="false">AK378+AN378+AO378</f>
        <v>0</v>
      </c>
      <c r="AM378" s="213" t="n">
        <f aca="false">IFERROR(AK378/Z378,0)</f>
        <v>0</v>
      </c>
      <c r="AN378" s="214" t="n">
        <f aca="false">IFERROR(IF(AND($E378="OPEN",$AA378&gt;0),$AA378*_SoP*$AM378,IF(AND($E378="CLOSED",$AA378&gt;0),$AA378*_SoL*$AM378,0)),0)</f>
        <v>0</v>
      </c>
      <c r="AO378" s="214" t="n">
        <f aca="false">IFERROR(IF($AA378&lt;0,$AA378*_SoL,0),0)</f>
        <v>0</v>
      </c>
      <c r="AP378" s="215" t="n">
        <f aca="false">AK378+AN378</f>
        <v>0</v>
      </c>
      <c r="AQ378" s="215" t="n">
        <f aca="false">AC378-AO378</f>
        <v>0</v>
      </c>
      <c r="AR378" s="215" t="n">
        <f aca="false">AP378-AQ378</f>
        <v>0</v>
      </c>
      <c r="AS378" s="215" t="n">
        <f aca="false">IF($AR378&gt;=0,$AR378,0)</f>
        <v>0</v>
      </c>
      <c r="AT378" s="215" t="n">
        <f aca="false">IF($AR378&lt;=0,-$AR378,0)</f>
        <v>-0</v>
      </c>
      <c r="AU378" s="214" t="n">
        <f aca="false">IF((R378-AC378)&lt;0,0,R378-AC378)</f>
        <v>0</v>
      </c>
      <c r="AV378" s="214" t="n">
        <f aca="false">IF(AM378&gt;1,0,R378-AM378*R378)</f>
        <v>0</v>
      </c>
      <c r="AW378" s="216"/>
    </row>
    <row r="379" customFormat="false" ht="24.75" hidden="false" customHeight="true" outlineLevel="0" collapsed="false">
      <c r="A379" s="166"/>
      <c r="B379" s="208" t="n">
        <f aca="false">B378+1</f>
        <v>372</v>
      </c>
      <c r="C379" s="166"/>
      <c r="D379" s="209" t="n">
        <f aca="false">INDEX(_Rge_Projectdata_3rd,$B379,MATCH("Project-ID",_Rge_Headline_Projectdata,0))</f>
        <v>0</v>
      </c>
      <c r="E379" s="210" t="str">
        <f aca="false" t="array" ref="E379:E379">INDEX(_Rge_Data_3rd_CY,$B379,E$1)</f>
        <v>Open</v>
      </c>
      <c r="F379" s="199" t="n">
        <f aca="false">INDEX(_Rge_Data_3rd_CY,$B379,F$1)</f>
        <v>0</v>
      </c>
      <c r="G379" s="199" t="n">
        <f aca="false" t="array" ref="G379:G379">INDEX(_Rge_Data_3rd_CY,$B379,G$1)</f>
        <v>0</v>
      </c>
      <c r="H379" s="199" t="n">
        <f aca="false" t="array" ref="H379:H379">INDEX(_Rge_Data_3rd_CY,$B379,H$1)</f>
        <v>0</v>
      </c>
      <c r="I379" s="199" t="n">
        <f aca="false" t="array" ref="I379:I379">INDEX(_Rge_Data_3rd_CY,$B379,I$1)</f>
        <v>0</v>
      </c>
      <c r="J379" s="199" t="n">
        <f aca="false" t="array" ref="J379:J379">INDEX(_Rge_Data_3rd_CY,$B379,J$1)</f>
        <v>0</v>
      </c>
      <c r="K379" s="199" t="n">
        <f aca="false" t="array" ref="K379:K379">INDEX(_Rge_Data_3rd_CY,$B379,K$1)</f>
        <v>0</v>
      </c>
      <c r="L379" s="199" t="n">
        <f aca="false">INDEX(_Rge_Data_3rd_CY,$B379,L$1)</f>
        <v>0</v>
      </c>
      <c r="M379" s="199" t="n">
        <f aca="false" t="array" ref="M379:M379">INDEX(_Rge_Data_3rd_CY,$B379,M$1)</f>
        <v>0</v>
      </c>
      <c r="N379" s="199" t="n">
        <f aca="false" t="array" ref="N379:N379">INDEX(_Rge_Data_3rd_CY,$B379,N$1)</f>
        <v>0</v>
      </c>
      <c r="O379" s="199" t="n">
        <f aca="false">F379-N379</f>
        <v>0</v>
      </c>
      <c r="P379" s="200" t="n">
        <f aca="false">IFERROR(O379/F379,0)</f>
        <v>0</v>
      </c>
      <c r="Q379" s="211" t="str">
        <f aca="false">IF(AND(F379&lt;&gt;0,R379=0),"N","Y")</f>
        <v>Y</v>
      </c>
      <c r="R379" s="202" t="n">
        <f aca="false">INDEX(_Rge_Data_3rd_CY,$B379,R$1)</f>
        <v>0</v>
      </c>
      <c r="S379" s="202" t="n">
        <f aca="false" t="array" ref="S379:S379">INDEX(_Rge_Data_3rd_CY,$B379,S$1)</f>
        <v>0</v>
      </c>
      <c r="T379" s="202" t="n">
        <f aca="false" t="array" ref="T379:T379">INDEX(_Rge_Data_3rd_CY,$B379,T$1)</f>
        <v>0</v>
      </c>
      <c r="U379" s="202" t="n">
        <f aca="false" t="array" ref="U379:U379">INDEX(_Rge_Data_3rd_CY,$B379,U$1)</f>
        <v>0</v>
      </c>
      <c r="V379" s="202" t="n">
        <f aca="false" t="array" ref="V379:V379">INDEX(_Rge_Data_3rd_CY,$B379,V$1)</f>
        <v>0</v>
      </c>
      <c r="W379" s="202" t="n">
        <f aca="false" t="array" ref="W379:W379">INDEX(_Rge_Data_3rd_CY,$B379,W$1)</f>
        <v>0</v>
      </c>
      <c r="X379" s="202" t="n">
        <f aca="false">INDEX(_Rge_Data_3rd_CY,$B379,X$1)</f>
        <v>0</v>
      </c>
      <c r="Y379" s="202" t="n">
        <f aca="false" t="array" ref="Y379:Y379">INDEX(_Rge_Data_3rd_CY,$B379,Y$1)</f>
        <v>0</v>
      </c>
      <c r="Z379" s="202" t="n">
        <f aca="false" t="array" ref="Z379:Z379">INDEX(_Rge_Data_3rd_CY,$B379,Z$1)</f>
        <v>0</v>
      </c>
      <c r="AA379" s="202" t="n">
        <f aca="false">R379-Z379</f>
        <v>0</v>
      </c>
      <c r="AB379" s="203" t="n">
        <f aca="false">IFERROR(AA379/R379,)</f>
        <v>0</v>
      </c>
      <c r="AC379" s="212" t="n">
        <f aca="false">INDEX(_Rge_Data_3rd_CY,$B379,AC$1)</f>
        <v>0</v>
      </c>
      <c r="AD379" s="212" t="n">
        <f aca="false" t="array" ref="AD379:AD379">INDEX(_Rge_Data_3rd_CY,$B379,AD$1)</f>
        <v>0</v>
      </c>
      <c r="AE379" s="212" t="n">
        <f aca="false" t="array" ref="AE379:AE379">INDEX(_Rge_Data_3rd_CY,$B379,AE$1)</f>
        <v>0</v>
      </c>
      <c r="AF379" s="212" t="n">
        <f aca="false" t="array" ref="AF379:AF379">INDEX(_Rge_Data_3rd_CY,$B379,AF$1)</f>
        <v>0</v>
      </c>
      <c r="AG379" s="212" t="n">
        <f aca="false" t="array" ref="AG379:AG379">INDEX(_Rge_Data_3rd_CY,$B379,AG$1)</f>
        <v>0</v>
      </c>
      <c r="AH379" s="212" t="n">
        <f aca="false" t="array" ref="AH379:AH379">INDEX(_Rge_Data_3rd_CY,$B379,AH$1)</f>
        <v>0</v>
      </c>
      <c r="AI379" s="212" t="n">
        <f aca="false">INDEX(_Rge_Data_3rd_CY,$B379,AI$1)</f>
        <v>0</v>
      </c>
      <c r="AJ379" s="212" t="n">
        <f aca="false" t="array" ref="AJ379:AJ379">INDEX(_Rge_Data_3rd_CY,$B379,AJ$1)</f>
        <v>0</v>
      </c>
      <c r="AK379" s="212" t="n">
        <f aca="false" t="array" ref="AK379:AK379">INDEX(_Rge_Data_3rd_CY,$B379,AK$1)</f>
        <v>0</v>
      </c>
      <c r="AL379" s="212" t="n">
        <f aca="false">AK379+AN379+AO379</f>
        <v>0</v>
      </c>
      <c r="AM379" s="213" t="n">
        <f aca="false">IFERROR(AK379/Z379,0)</f>
        <v>0</v>
      </c>
      <c r="AN379" s="214" t="n">
        <f aca="false">IFERROR(IF(AND($E379="OPEN",$AA379&gt;0),$AA379*_SoP*$AM379,IF(AND($E379="CLOSED",$AA379&gt;0),$AA379*_SoL*$AM379,0)),0)</f>
        <v>0</v>
      </c>
      <c r="AO379" s="214" t="n">
        <f aca="false">IFERROR(IF($AA379&lt;0,$AA379*_SoL,0),0)</f>
        <v>0</v>
      </c>
      <c r="AP379" s="215" t="n">
        <f aca="false">AK379+AN379</f>
        <v>0</v>
      </c>
      <c r="AQ379" s="215" t="n">
        <f aca="false">AC379-AO379</f>
        <v>0</v>
      </c>
      <c r="AR379" s="215" t="n">
        <f aca="false">AP379-AQ379</f>
        <v>0</v>
      </c>
      <c r="AS379" s="215" t="n">
        <f aca="false">IF($AR379&gt;=0,$AR379,0)</f>
        <v>0</v>
      </c>
      <c r="AT379" s="215" t="n">
        <f aca="false">IF($AR379&lt;=0,-$AR379,0)</f>
        <v>-0</v>
      </c>
      <c r="AU379" s="214" t="n">
        <f aca="false">IF((R379-AC379)&lt;0,0,R379-AC379)</f>
        <v>0</v>
      </c>
      <c r="AV379" s="214" t="n">
        <f aca="false">IF(AM379&gt;1,0,R379-AM379*R379)</f>
        <v>0</v>
      </c>
      <c r="AW379" s="216"/>
    </row>
    <row r="380" customFormat="false" ht="24.75" hidden="false" customHeight="true" outlineLevel="0" collapsed="false">
      <c r="A380" s="166"/>
      <c r="B380" s="208" t="n">
        <f aca="false">B379+1</f>
        <v>373</v>
      </c>
      <c r="C380" s="166"/>
      <c r="D380" s="209" t="n">
        <f aca="false">INDEX(_Rge_Projectdata_3rd,$B380,MATCH("Project-ID",_Rge_Headline_Projectdata,0))</f>
        <v>0</v>
      </c>
      <c r="E380" s="210" t="str">
        <f aca="false" t="array" ref="E380:E380">INDEX(_Rge_Data_3rd_CY,$B380,E$1)</f>
        <v>Open</v>
      </c>
      <c r="F380" s="199" t="n">
        <f aca="false">INDEX(_Rge_Data_3rd_CY,$B380,F$1)</f>
        <v>0</v>
      </c>
      <c r="G380" s="199" t="n">
        <f aca="false" t="array" ref="G380:G380">INDEX(_Rge_Data_3rd_CY,$B380,G$1)</f>
        <v>0</v>
      </c>
      <c r="H380" s="199" t="n">
        <f aca="false" t="array" ref="H380:H380">INDEX(_Rge_Data_3rd_CY,$B380,H$1)</f>
        <v>0</v>
      </c>
      <c r="I380" s="199" t="n">
        <f aca="false" t="array" ref="I380:I380">INDEX(_Rge_Data_3rd_CY,$B380,I$1)</f>
        <v>0</v>
      </c>
      <c r="J380" s="199" t="n">
        <f aca="false" t="array" ref="J380:J380">INDEX(_Rge_Data_3rd_CY,$B380,J$1)</f>
        <v>0</v>
      </c>
      <c r="K380" s="199" t="n">
        <f aca="false" t="array" ref="K380:K380">INDEX(_Rge_Data_3rd_CY,$B380,K$1)</f>
        <v>0</v>
      </c>
      <c r="L380" s="199" t="n">
        <f aca="false">INDEX(_Rge_Data_3rd_CY,$B380,L$1)</f>
        <v>0</v>
      </c>
      <c r="M380" s="199" t="n">
        <f aca="false" t="array" ref="M380:M380">INDEX(_Rge_Data_3rd_CY,$B380,M$1)</f>
        <v>0</v>
      </c>
      <c r="N380" s="199" t="n">
        <f aca="false" t="array" ref="N380:N380">INDEX(_Rge_Data_3rd_CY,$B380,N$1)</f>
        <v>0</v>
      </c>
      <c r="O380" s="199" t="n">
        <f aca="false">F380-N380</f>
        <v>0</v>
      </c>
      <c r="P380" s="200" t="n">
        <f aca="false">IFERROR(O380/F380,0)</f>
        <v>0</v>
      </c>
      <c r="Q380" s="211" t="str">
        <f aca="false">IF(AND(F380&lt;&gt;0,R380=0),"N","Y")</f>
        <v>Y</v>
      </c>
      <c r="R380" s="202" t="n">
        <f aca="false">INDEX(_Rge_Data_3rd_CY,$B380,R$1)</f>
        <v>0</v>
      </c>
      <c r="S380" s="202" t="n">
        <f aca="false" t="array" ref="S380:S380">INDEX(_Rge_Data_3rd_CY,$B380,S$1)</f>
        <v>0</v>
      </c>
      <c r="T380" s="202" t="n">
        <f aca="false" t="array" ref="T380:T380">INDEX(_Rge_Data_3rd_CY,$B380,T$1)</f>
        <v>0</v>
      </c>
      <c r="U380" s="202" t="n">
        <f aca="false" t="array" ref="U380:U380">INDEX(_Rge_Data_3rd_CY,$B380,U$1)</f>
        <v>0</v>
      </c>
      <c r="V380" s="202" t="n">
        <f aca="false" t="array" ref="V380:V380">INDEX(_Rge_Data_3rd_CY,$B380,V$1)</f>
        <v>0</v>
      </c>
      <c r="W380" s="202" t="n">
        <f aca="false" t="array" ref="W380:W380">INDEX(_Rge_Data_3rd_CY,$B380,W$1)</f>
        <v>0</v>
      </c>
      <c r="X380" s="202" t="n">
        <f aca="false">INDEX(_Rge_Data_3rd_CY,$B380,X$1)</f>
        <v>0</v>
      </c>
      <c r="Y380" s="202" t="n">
        <f aca="false" t="array" ref="Y380:Y380">INDEX(_Rge_Data_3rd_CY,$B380,Y$1)</f>
        <v>0</v>
      </c>
      <c r="Z380" s="202" t="n">
        <f aca="false" t="array" ref="Z380:Z380">INDEX(_Rge_Data_3rd_CY,$B380,Z$1)</f>
        <v>0</v>
      </c>
      <c r="AA380" s="202" t="n">
        <f aca="false">R380-Z380</f>
        <v>0</v>
      </c>
      <c r="AB380" s="203" t="n">
        <f aca="false">IFERROR(AA380/R380,)</f>
        <v>0</v>
      </c>
      <c r="AC380" s="212" t="n">
        <f aca="false">INDEX(_Rge_Data_3rd_CY,$B380,AC$1)</f>
        <v>0</v>
      </c>
      <c r="AD380" s="212" t="n">
        <f aca="false" t="array" ref="AD380:AD380">INDEX(_Rge_Data_3rd_CY,$B380,AD$1)</f>
        <v>0</v>
      </c>
      <c r="AE380" s="212" t="n">
        <f aca="false" t="array" ref="AE380:AE380">INDEX(_Rge_Data_3rd_CY,$B380,AE$1)</f>
        <v>0</v>
      </c>
      <c r="AF380" s="212" t="n">
        <f aca="false" t="array" ref="AF380:AF380">INDEX(_Rge_Data_3rd_CY,$B380,AF$1)</f>
        <v>0</v>
      </c>
      <c r="AG380" s="212" t="n">
        <f aca="false" t="array" ref="AG380:AG380">INDEX(_Rge_Data_3rd_CY,$B380,AG$1)</f>
        <v>0</v>
      </c>
      <c r="AH380" s="212" t="n">
        <f aca="false" t="array" ref="AH380:AH380">INDEX(_Rge_Data_3rd_CY,$B380,AH$1)</f>
        <v>0</v>
      </c>
      <c r="AI380" s="212" t="n">
        <f aca="false">INDEX(_Rge_Data_3rd_CY,$B380,AI$1)</f>
        <v>0</v>
      </c>
      <c r="AJ380" s="212" t="n">
        <f aca="false" t="array" ref="AJ380:AJ380">INDEX(_Rge_Data_3rd_CY,$B380,AJ$1)</f>
        <v>0</v>
      </c>
      <c r="AK380" s="212" t="n">
        <f aca="false" t="array" ref="AK380:AK380">INDEX(_Rge_Data_3rd_CY,$B380,AK$1)</f>
        <v>0</v>
      </c>
      <c r="AL380" s="212" t="n">
        <f aca="false">AK380+AN380+AO380</f>
        <v>0</v>
      </c>
      <c r="AM380" s="213" t="n">
        <f aca="false">IFERROR(AK380/Z380,0)</f>
        <v>0</v>
      </c>
      <c r="AN380" s="214" t="n">
        <f aca="false">IFERROR(IF(AND($E380="OPEN",$AA380&gt;0),$AA380*_SoP*$AM380,IF(AND($E380="CLOSED",$AA380&gt;0),$AA380*_SoL*$AM380,0)),0)</f>
        <v>0</v>
      </c>
      <c r="AO380" s="214" t="n">
        <f aca="false">IFERROR(IF($AA380&lt;0,$AA380*_SoL,0),0)</f>
        <v>0</v>
      </c>
      <c r="AP380" s="215" t="n">
        <f aca="false">AK380+AN380</f>
        <v>0</v>
      </c>
      <c r="AQ380" s="215" t="n">
        <f aca="false">AC380-AO380</f>
        <v>0</v>
      </c>
      <c r="AR380" s="215" t="n">
        <f aca="false">AP380-AQ380</f>
        <v>0</v>
      </c>
      <c r="AS380" s="215" t="n">
        <f aca="false">IF($AR380&gt;=0,$AR380,0)</f>
        <v>0</v>
      </c>
      <c r="AT380" s="215" t="n">
        <f aca="false">IF($AR380&lt;=0,-$AR380,0)</f>
        <v>-0</v>
      </c>
      <c r="AU380" s="214" t="n">
        <f aca="false">IF((R380-AC380)&lt;0,0,R380-AC380)</f>
        <v>0</v>
      </c>
      <c r="AV380" s="214" t="n">
        <f aca="false">IF(AM380&gt;1,0,R380-AM380*R380)</f>
        <v>0</v>
      </c>
      <c r="AW380" s="216"/>
    </row>
    <row r="381" customFormat="false" ht="24.75" hidden="false" customHeight="true" outlineLevel="0" collapsed="false">
      <c r="A381" s="166"/>
      <c r="B381" s="208" t="n">
        <f aca="false">B380+1</f>
        <v>374</v>
      </c>
      <c r="C381" s="166"/>
      <c r="D381" s="209" t="n">
        <f aca="false">INDEX(_Rge_Projectdata_3rd,$B381,MATCH("Project-ID",_Rge_Headline_Projectdata,0))</f>
        <v>0</v>
      </c>
      <c r="E381" s="210" t="str">
        <f aca="false" t="array" ref="E381:E381">INDEX(_Rge_Data_3rd_CY,$B381,E$1)</f>
        <v>Open</v>
      </c>
      <c r="F381" s="199" t="n">
        <f aca="false">INDEX(_Rge_Data_3rd_CY,$B381,F$1)</f>
        <v>0</v>
      </c>
      <c r="G381" s="199" t="n">
        <f aca="false" t="array" ref="G381:G381">INDEX(_Rge_Data_3rd_CY,$B381,G$1)</f>
        <v>0</v>
      </c>
      <c r="H381" s="199" t="n">
        <f aca="false" t="array" ref="H381:H381">INDEX(_Rge_Data_3rd_CY,$B381,H$1)</f>
        <v>0</v>
      </c>
      <c r="I381" s="199" t="n">
        <f aca="false" t="array" ref="I381:I381">INDEX(_Rge_Data_3rd_CY,$B381,I$1)</f>
        <v>0</v>
      </c>
      <c r="J381" s="199" t="n">
        <f aca="false" t="array" ref="J381:J381">INDEX(_Rge_Data_3rd_CY,$B381,J$1)</f>
        <v>0</v>
      </c>
      <c r="K381" s="199" t="n">
        <f aca="false" t="array" ref="K381:K381">INDEX(_Rge_Data_3rd_CY,$B381,K$1)</f>
        <v>0</v>
      </c>
      <c r="L381" s="199" t="n">
        <f aca="false">INDEX(_Rge_Data_3rd_CY,$B381,L$1)</f>
        <v>0</v>
      </c>
      <c r="M381" s="199" t="n">
        <f aca="false" t="array" ref="M381:M381">INDEX(_Rge_Data_3rd_CY,$B381,M$1)</f>
        <v>0</v>
      </c>
      <c r="N381" s="199" t="n">
        <f aca="false" t="array" ref="N381:N381">INDEX(_Rge_Data_3rd_CY,$B381,N$1)</f>
        <v>0</v>
      </c>
      <c r="O381" s="199" t="n">
        <f aca="false">F381-N381</f>
        <v>0</v>
      </c>
      <c r="P381" s="200" t="n">
        <f aca="false">IFERROR(O381/F381,0)</f>
        <v>0</v>
      </c>
      <c r="Q381" s="211" t="str">
        <f aca="false">IF(AND(F381&lt;&gt;0,R381=0),"N","Y")</f>
        <v>Y</v>
      </c>
      <c r="R381" s="202" t="n">
        <f aca="false">INDEX(_Rge_Data_3rd_CY,$B381,R$1)</f>
        <v>0</v>
      </c>
      <c r="S381" s="202" t="n">
        <f aca="false" t="array" ref="S381:S381">INDEX(_Rge_Data_3rd_CY,$B381,S$1)</f>
        <v>0</v>
      </c>
      <c r="T381" s="202" t="n">
        <f aca="false" t="array" ref="T381:T381">INDEX(_Rge_Data_3rd_CY,$B381,T$1)</f>
        <v>0</v>
      </c>
      <c r="U381" s="202" t="n">
        <f aca="false" t="array" ref="U381:U381">INDEX(_Rge_Data_3rd_CY,$B381,U$1)</f>
        <v>0</v>
      </c>
      <c r="V381" s="202" t="n">
        <f aca="false" t="array" ref="V381:V381">INDEX(_Rge_Data_3rd_CY,$B381,V$1)</f>
        <v>0</v>
      </c>
      <c r="W381" s="202" t="n">
        <f aca="false" t="array" ref="W381:W381">INDEX(_Rge_Data_3rd_CY,$B381,W$1)</f>
        <v>0</v>
      </c>
      <c r="X381" s="202" t="n">
        <f aca="false">INDEX(_Rge_Data_3rd_CY,$B381,X$1)</f>
        <v>0</v>
      </c>
      <c r="Y381" s="202" t="n">
        <f aca="false" t="array" ref="Y381:Y381">INDEX(_Rge_Data_3rd_CY,$B381,Y$1)</f>
        <v>0</v>
      </c>
      <c r="Z381" s="202" t="n">
        <f aca="false" t="array" ref="Z381:Z381">INDEX(_Rge_Data_3rd_CY,$B381,Z$1)</f>
        <v>0</v>
      </c>
      <c r="AA381" s="202" t="n">
        <f aca="false">R381-Z381</f>
        <v>0</v>
      </c>
      <c r="AB381" s="203" t="n">
        <f aca="false">IFERROR(AA381/R381,)</f>
        <v>0</v>
      </c>
      <c r="AC381" s="212" t="n">
        <f aca="false">INDEX(_Rge_Data_3rd_CY,$B381,AC$1)</f>
        <v>0</v>
      </c>
      <c r="AD381" s="212" t="n">
        <f aca="false" t="array" ref="AD381:AD381">INDEX(_Rge_Data_3rd_CY,$B381,AD$1)</f>
        <v>0</v>
      </c>
      <c r="AE381" s="212" t="n">
        <f aca="false" t="array" ref="AE381:AE381">INDEX(_Rge_Data_3rd_CY,$B381,AE$1)</f>
        <v>0</v>
      </c>
      <c r="AF381" s="212" t="n">
        <f aca="false" t="array" ref="AF381:AF381">INDEX(_Rge_Data_3rd_CY,$B381,AF$1)</f>
        <v>0</v>
      </c>
      <c r="AG381" s="212" t="n">
        <f aca="false" t="array" ref="AG381:AG381">INDEX(_Rge_Data_3rd_CY,$B381,AG$1)</f>
        <v>0</v>
      </c>
      <c r="AH381" s="212" t="n">
        <f aca="false" t="array" ref="AH381:AH381">INDEX(_Rge_Data_3rd_CY,$B381,AH$1)</f>
        <v>0</v>
      </c>
      <c r="AI381" s="212" t="n">
        <f aca="false">INDEX(_Rge_Data_3rd_CY,$B381,AI$1)</f>
        <v>0</v>
      </c>
      <c r="AJ381" s="212" t="n">
        <f aca="false" t="array" ref="AJ381:AJ381">INDEX(_Rge_Data_3rd_CY,$B381,AJ$1)</f>
        <v>0</v>
      </c>
      <c r="AK381" s="212" t="n">
        <f aca="false" t="array" ref="AK381:AK381">INDEX(_Rge_Data_3rd_CY,$B381,AK$1)</f>
        <v>0</v>
      </c>
      <c r="AL381" s="212" t="n">
        <f aca="false">AK381+AN381+AO381</f>
        <v>0</v>
      </c>
      <c r="AM381" s="213" t="n">
        <f aca="false">IFERROR(AK381/Z381,0)</f>
        <v>0</v>
      </c>
      <c r="AN381" s="214" t="n">
        <f aca="false">IFERROR(IF(AND($E381="OPEN",$AA381&gt;0),$AA381*_SoP*$AM381,IF(AND($E381="CLOSED",$AA381&gt;0),$AA381*_SoL*$AM381,0)),0)</f>
        <v>0</v>
      </c>
      <c r="AO381" s="214" t="n">
        <f aca="false">IFERROR(IF($AA381&lt;0,$AA381*_SoL,0),0)</f>
        <v>0</v>
      </c>
      <c r="AP381" s="215" t="n">
        <f aca="false">AK381+AN381</f>
        <v>0</v>
      </c>
      <c r="AQ381" s="215" t="n">
        <f aca="false">AC381-AO381</f>
        <v>0</v>
      </c>
      <c r="AR381" s="215" t="n">
        <f aca="false">AP381-AQ381</f>
        <v>0</v>
      </c>
      <c r="AS381" s="215" t="n">
        <f aca="false">IF($AR381&gt;=0,$AR381,0)</f>
        <v>0</v>
      </c>
      <c r="AT381" s="215" t="n">
        <f aca="false">IF($AR381&lt;=0,-$AR381,0)</f>
        <v>-0</v>
      </c>
      <c r="AU381" s="214" t="n">
        <f aca="false">IF((R381-AC381)&lt;0,0,R381-AC381)</f>
        <v>0</v>
      </c>
      <c r="AV381" s="214" t="n">
        <f aca="false">IF(AM381&gt;1,0,R381-AM381*R381)</f>
        <v>0</v>
      </c>
      <c r="AW381" s="216"/>
    </row>
    <row r="382" customFormat="false" ht="24.75" hidden="false" customHeight="true" outlineLevel="0" collapsed="false">
      <c r="A382" s="166"/>
      <c r="B382" s="208" t="n">
        <f aca="false">B381+1</f>
        <v>375</v>
      </c>
      <c r="C382" s="166"/>
      <c r="D382" s="209" t="n">
        <f aca="false">INDEX(_Rge_Projectdata_3rd,$B382,MATCH("Project-ID",_Rge_Headline_Projectdata,0))</f>
        <v>0</v>
      </c>
      <c r="E382" s="210" t="str">
        <f aca="false" t="array" ref="E382:E382">INDEX(_Rge_Data_3rd_CY,$B382,E$1)</f>
        <v>Open</v>
      </c>
      <c r="F382" s="199" t="n">
        <f aca="false">INDEX(_Rge_Data_3rd_CY,$B382,F$1)</f>
        <v>0</v>
      </c>
      <c r="G382" s="199" t="n">
        <f aca="false" t="array" ref="G382:G382">INDEX(_Rge_Data_3rd_CY,$B382,G$1)</f>
        <v>0</v>
      </c>
      <c r="H382" s="199" t="n">
        <f aca="false" t="array" ref="H382:H382">INDEX(_Rge_Data_3rd_CY,$B382,H$1)</f>
        <v>0</v>
      </c>
      <c r="I382" s="199" t="n">
        <f aca="false" t="array" ref="I382:I382">INDEX(_Rge_Data_3rd_CY,$B382,I$1)</f>
        <v>0</v>
      </c>
      <c r="J382" s="199" t="n">
        <f aca="false" t="array" ref="J382:J382">INDEX(_Rge_Data_3rd_CY,$B382,J$1)</f>
        <v>0</v>
      </c>
      <c r="K382" s="199" t="n">
        <f aca="false" t="array" ref="K382:K382">INDEX(_Rge_Data_3rd_CY,$B382,K$1)</f>
        <v>0</v>
      </c>
      <c r="L382" s="199" t="n">
        <f aca="false">INDEX(_Rge_Data_3rd_CY,$B382,L$1)</f>
        <v>0</v>
      </c>
      <c r="M382" s="199" t="n">
        <f aca="false" t="array" ref="M382:M382">INDEX(_Rge_Data_3rd_CY,$B382,M$1)</f>
        <v>0</v>
      </c>
      <c r="N382" s="199" t="n">
        <f aca="false" t="array" ref="N382:N382">INDEX(_Rge_Data_3rd_CY,$B382,N$1)</f>
        <v>0</v>
      </c>
      <c r="O382" s="199" t="n">
        <f aca="false">F382-N382</f>
        <v>0</v>
      </c>
      <c r="P382" s="200" t="n">
        <f aca="false">IFERROR(O382/F382,0)</f>
        <v>0</v>
      </c>
      <c r="Q382" s="211" t="str">
        <f aca="false">IF(AND(F382&lt;&gt;0,R382=0),"N","Y")</f>
        <v>Y</v>
      </c>
      <c r="R382" s="202" t="n">
        <f aca="false">INDEX(_Rge_Data_3rd_CY,$B382,R$1)</f>
        <v>0</v>
      </c>
      <c r="S382" s="202" t="n">
        <f aca="false" t="array" ref="S382:S382">INDEX(_Rge_Data_3rd_CY,$B382,S$1)</f>
        <v>0</v>
      </c>
      <c r="T382" s="202" t="n">
        <f aca="false" t="array" ref="T382:T382">INDEX(_Rge_Data_3rd_CY,$B382,T$1)</f>
        <v>0</v>
      </c>
      <c r="U382" s="202" t="n">
        <f aca="false" t="array" ref="U382:U382">INDEX(_Rge_Data_3rd_CY,$B382,U$1)</f>
        <v>0</v>
      </c>
      <c r="V382" s="202" t="n">
        <f aca="false" t="array" ref="V382:V382">INDEX(_Rge_Data_3rd_CY,$B382,V$1)</f>
        <v>0</v>
      </c>
      <c r="W382" s="202" t="n">
        <f aca="false" t="array" ref="W382:W382">INDEX(_Rge_Data_3rd_CY,$B382,W$1)</f>
        <v>0</v>
      </c>
      <c r="X382" s="202" t="n">
        <f aca="false">INDEX(_Rge_Data_3rd_CY,$B382,X$1)</f>
        <v>0</v>
      </c>
      <c r="Y382" s="202" t="n">
        <f aca="false" t="array" ref="Y382:Y382">INDEX(_Rge_Data_3rd_CY,$B382,Y$1)</f>
        <v>0</v>
      </c>
      <c r="Z382" s="202" t="n">
        <f aca="false" t="array" ref="Z382:Z382">INDEX(_Rge_Data_3rd_CY,$B382,Z$1)</f>
        <v>0</v>
      </c>
      <c r="AA382" s="202" t="n">
        <f aca="false">R382-Z382</f>
        <v>0</v>
      </c>
      <c r="AB382" s="203" t="n">
        <f aca="false">IFERROR(AA382/R382,)</f>
        <v>0</v>
      </c>
      <c r="AC382" s="212" t="n">
        <f aca="false">INDEX(_Rge_Data_3rd_CY,$B382,AC$1)</f>
        <v>0</v>
      </c>
      <c r="AD382" s="212" t="n">
        <f aca="false" t="array" ref="AD382:AD382">INDEX(_Rge_Data_3rd_CY,$B382,AD$1)</f>
        <v>0</v>
      </c>
      <c r="AE382" s="212" t="n">
        <f aca="false" t="array" ref="AE382:AE382">INDEX(_Rge_Data_3rd_CY,$B382,AE$1)</f>
        <v>0</v>
      </c>
      <c r="AF382" s="212" t="n">
        <f aca="false" t="array" ref="AF382:AF382">INDEX(_Rge_Data_3rd_CY,$B382,AF$1)</f>
        <v>0</v>
      </c>
      <c r="AG382" s="212" t="n">
        <f aca="false" t="array" ref="AG382:AG382">INDEX(_Rge_Data_3rd_CY,$B382,AG$1)</f>
        <v>0</v>
      </c>
      <c r="AH382" s="212" t="n">
        <f aca="false" t="array" ref="AH382:AH382">INDEX(_Rge_Data_3rd_CY,$B382,AH$1)</f>
        <v>0</v>
      </c>
      <c r="AI382" s="212" t="n">
        <f aca="false">INDEX(_Rge_Data_3rd_CY,$B382,AI$1)</f>
        <v>0</v>
      </c>
      <c r="AJ382" s="212" t="n">
        <f aca="false" t="array" ref="AJ382:AJ382">INDEX(_Rge_Data_3rd_CY,$B382,AJ$1)</f>
        <v>0</v>
      </c>
      <c r="AK382" s="212" t="n">
        <f aca="false" t="array" ref="AK382:AK382">INDEX(_Rge_Data_3rd_CY,$B382,AK$1)</f>
        <v>0</v>
      </c>
      <c r="AL382" s="212" t="n">
        <f aca="false">AK382+AN382+AO382</f>
        <v>0</v>
      </c>
      <c r="AM382" s="213" t="n">
        <f aca="false">IFERROR(AK382/Z382,0)</f>
        <v>0</v>
      </c>
      <c r="AN382" s="214" t="n">
        <f aca="false">IFERROR(IF(AND($E382="OPEN",$AA382&gt;0),$AA382*_SoP*$AM382,IF(AND($E382="CLOSED",$AA382&gt;0),$AA382*_SoL*$AM382,0)),0)</f>
        <v>0</v>
      </c>
      <c r="AO382" s="214" t="n">
        <f aca="false">IFERROR(IF($AA382&lt;0,$AA382*_SoL,0),0)</f>
        <v>0</v>
      </c>
      <c r="AP382" s="215" t="n">
        <f aca="false">AK382+AN382</f>
        <v>0</v>
      </c>
      <c r="AQ382" s="215" t="n">
        <f aca="false">AC382-AO382</f>
        <v>0</v>
      </c>
      <c r="AR382" s="215" t="n">
        <f aca="false">AP382-AQ382</f>
        <v>0</v>
      </c>
      <c r="AS382" s="215" t="n">
        <f aca="false">IF($AR382&gt;=0,$AR382,0)</f>
        <v>0</v>
      </c>
      <c r="AT382" s="215" t="n">
        <f aca="false">IF($AR382&lt;=0,-$AR382,0)</f>
        <v>-0</v>
      </c>
      <c r="AU382" s="214" t="n">
        <f aca="false">IF((R382-AC382)&lt;0,0,R382-AC382)</f>
        <v>0</v>
      </c>
      <c r="AV382" s="214" t="n">
        <f aca="false">IF(AM382&gt;1,0,R382-AM382*R382)</f>
        <v>0</v>
      </c>
      <c r="AW382" s="216"/>
    </row>
    <row r="383" customFormat="false" ht="24.75" hidden="false" customHeight="true" outlineLevel="0" collapsed="false">
      <c r="A383" s="166"/>
      <c r="B383" s="208" t="n">
        <f aca="false">B382+1</f>
        <v>376</v>
      </c>
      <c r="C383" s="166"/>
      <c r="D383" s="209" t="n">
        <f aca="false">INDEX(_Rge_Projectdata_3rd,$B383,MATCH("Project-ID",_Rge_Headline_Projectdata,0))</f>
        <v>0</v>
      </c>
      <c r="E383" s="210" t="str">
        <f aca="false" t="array" ref="E383:E383">INDEX(_Rge_Data_3rd_CY,$B383,E$1)</f>
        <v>Open</v>
      </c>
      <c r="F383" s="199" t="n">
        <f aca="false">INDEX(_Rge_Data_3rd_CY,$B383,F$1)</f>
        <v>0</v>
      </c>
      <c r="G383" s="199" t="n">
        <f aca="false" t="array" ref="G383:G383">INDEX(_Rge_Data_3rd_CY,$B383,G$1)</f>
        <v>0</v>
      </c>
      <c r="H383" s="199" t="n">
        <f aca="false" t="array" ref="H383:H383">INDEX(_Rge_Data_3rd_CY,$B383,H$1)</f>
        <v>0</v>
      </c>
      <c r="I383" s="199" t="n">
        <f aca="false" t="array" ref="I383:I383">INDEX(_Rge_Data_3rd_CY,$B383,I$1)</f>
        <v>0</v>
      </c>
      <c r="J383" s="199" t="n">
        <f aca="false" t="array" ref="J383:J383">INDEX(_Rge_Data_3rd_CY,$B383,J$1)</f>
        <v>0</v>
      </c>
      <c r="K383" s="199" t="n">
        <f aca="false" t="array" ref="K383:K383">INDEX(_Rge_Data_3rd_CY,$B383,K$1)</f>
        <v>0</v>
      </c>
      <c r="L383" s="199" t="n">
        <f aca="false">INDEX(_Rge_Data_3rd_CY,$B383,L$1)</f>
        <v>0</v>
      </c>
      <c r="M383" s="199" t="n">
        <f aca="false" t="array" ref="M383:M383">INDEX(_Rge_Data_3rd_CY,$B383,M$1)</f>
        <v>0</v>
      </c>
      <c r="N383" s="199" t="n">
        <f aca="false" t="array" ref="N383:N383">INDEX(_Rge_Data_3rd_CY,$B383,N$1)</f>
        <v>0</v>
      </c>
      <c r="O383" s="199" t="n">
        <f aca="false">F383-N383</f>
        <v>0</v>
      </c>
      <c r="P383" s="200" t="n">
        <f aca="false">IFERROR(O383/F383,0)</f>
        <v>0</v>
      </c>
      <c r="Q383" s="211" t="str">
        <f aca="false">IF(AND(F383&lt;&gt;0,R383=0),"N","Y")</f>
        <v>Y</v>
      </c>
      <c r="R383" s="202" t="n">
        <f aca="false">INDEX(_Rge_Data_3rd_CY,$B383,R$1)</f>
        <v>0</v>
      </c>
      <c r="S383" s="202" t="n">
        <f aca="false" t="array" ref="S383:S383">INDEX(_Rge_Data_3rd_CY,$B383,S$1)</f>
        <v>0</v>
      </c>
      <c r="T383" s="202" t="n">
        <f aca="false" t="array" ref="T383:T383">INDEX(_Rge_Data_3rd_CY,$B383,T$1)</f>
        <v>0</v>
      </c>
      <c r="U383" s="202" t="n">
        <f aca="false" t="array" ref="U383:U383">INDEX(_Rge_Data_3rd_CY,$B383,U$1)</f>
        <v>0</v>
      </c>
      <c r="V383" s="202" t="n">
        <f aca="false" t="array" ref="V383:V383">INDEX(_Rge_Data_3rd_CY,$B383,V$1)</f>
        <v>0</v>
      </c>
      <c r="W383" s="202" t="n">
        <f aca="false" t="array" ref="W383:W383">INDEX(_Rge_Data_3rd_CY,$B383,W$1)</f>
        <v>0</v>
      </c>
      <c r="X383" s="202" t="n">
        <f aca="false">INDEX(_Rge_Data_3rd_CY,$B383,X$1)</f>
        <v>0</v>
      </c>
      <c r="Y383" s="202" t="n">
        <f aca="false" t="array" ref="Y383:Y383">INDEX(_Rge_Data_3rd_CY,$B383,Y$1)</f>
        <v>0</v>
      </c>
      <c r="Z383" s="202" t="n">
        <f aca="false" t="array" ref="Z383:Z383">INDEX(_Rge_Data_3rd_CY,$B383,Z$1)</f>
        <v>0</v>
      </c>
      <c r="AA383" s="202" t="n">
        <f aca="false">R383-Z383</f>
        <v>0</v>
      </c>
      <c r="AB383" s="203" t="n">
        <f aca="false">IFERROR(AA383/R383,)</f>
        <v>0</v>
      </c>
      <c r="AC383" s="212" t="n">
        <f aca="false">INDEX(_Rge_Data_3rd_CY,$B383,AC$1)</f>
        <v>0</v>
      </c>
      <c r="AD383" s="212" t="n">
        <f aca="false" t="array" ref="AD383:AD383">INDEX(_Rge_Data_3rd_CY,$B383,AD$1)</f>
        <v>0</v>
      </c>
      <c r="AE383" s="212" t="n">
        <f aca="false" t="array" ref="AE383:AE383">INDEX(_Rge_Data_3rd_CY,$B383,AE$1)</f>
        <v>0</v>
      </c>
      <c r="AF383" s="212" t="n">
        <f aca="false" t="array" ref="AF383:AF383">INDEX(_Rge_Data_3rd_CY,$B383,AF$1)</f>
        <v>0</v>
      </c>
      <c r="AG383" s="212" t="n">
        <f aca="false" t="array" ref="AG383:AG383">INDEX(_Rge_Data_3rd_CY,$B383,AG$1)</f>
        <v>0</v>
      </c>
      <c r="AH383" s="212" t="n">
        <f aca="false" t="array" ref="AH383:AH383">INDEX(_Rge_Data_3rd_CY,$B383,AH$1)</f>
        <v>0</v>
      </c>
      <c r="AI383" s="212" t="n">
        <f aca="false">INDEX(_Rge_Data_3rd_CY,$B383,AI$1)</f>
        <v>0</v>
      </c>
      <c r="AJ383" s="212" t="n">
        <f aca="false" t="array" ref="AJ383:AJ383">INDEX(_Rge_Data_3rd_CY,$B383,AJ$1)</f>
        <v>0</v>
      </c>
      <c r="AK383" s="212" t="n">
        <f aca="false" t="array" ref="AK383:AK383">INDEX(_Rge_Data_3rd_CY,$B383,AK$1)</f>
        <v>0</v>
      </c>
      <c r="AL383" s="212" t="n">
        <f aca="false">AK383+AN383+AO383</f>
        <v>0</v>
      </c>
      <c r="AM383" s="213" t="n">
        <f aca="false">IFERROR(AK383/Z383,0)</f>
        <v>0</v>
      </c>
      <c r="AN383" s="214" t="n">
        <f aca="false">IFERROR(IF(AND($E383="OPEN",$AA383&gt;0),$AA383*_SoP*$AM383,IF(AND($E383="CLOSED",$AA383&gt;0),$AA383*_SoL*$AM383,0)),0)</f>
        <v>0</v>
      </c>
      <c r="AO383" s="214" t="n">
        <f aca="false">IFERROR(IF($AA383&lt;0,$AA383*_SoL,0),0)</f>
        <v>0</v>
      </c>
      <c r="AP383" s="215" t="n">
        <f aca="false">AK383+AN383</f>
        <v>0</v>
      </c>
      <c r="AQ383" s="215" t="n">
        <f aca="false">AC383-AO383</f>
        <v>0</v>
      </c>
      <c r="AR383" s="215" t="n">
        <f aca="false">AP383-AQ383</f>
        <v>0</v>
      </c>
      <c r="AS383" s="215" t="n">
        <f aca="false">IF($AR383&gt;=0,$AR383,0)</f>
        <v>0</v>
      </c>
      <c r="AT383" s="215" t="n">
        <f aca="false">IF($AR383&lt;=0,-$AR383,0)</f>
        <v>-0</v>
      </c>
      <c r="AU383" s="214" t="n">
        <f aca="false">IF((R383-AC383)&lt;0,0,R383-AC383)</f>
        <v>0</v>
      </c>
      <c r="AV383" s="214" t="n">
        <f aca="false">IF(AM383&gt;1,0,R383-AM383*R383)</f>
        <v>0</v>
      </c>
      <c r="AW383" s="216"/>
    </row>
    <row r="384" customFormat="false" ht="24.75" hidden="false" customHeight="true" outlineLevel="0" collapsed="false">
      <c r="A384" s="166"/>
      <c r="B384" s="208" t="n">
        <f aca="false">B383+1</f>
        <v>377</v>
      </c>
      <c r="C384" s="166"/>
      <c r="D384" s="209" t="n">
        <f aca="false">INDEX(_Rge_Projectdata_3rd,$B384,MATCH("Project-ID",_Rge_Headline_Projectdata,0))</f>
        <v>0</v>
      </c>
      <c r="E384" s="210" t="str">
        <f aca="false" t="array" ref="E384:E384">INDEX(_Rge_Data_3rd_CY,$B384,E$1)</f>
        <v>Open</v>
      </c>
      <c r="F384" s="199" t="n">
        <f aca="false">INDEX(_Rge_Data_3rd_CY,$B384,F$1)</f>
        <v>0</v>
      </c>
      <c r="G384" s="199" t="n">
        <f aca="false" t="array" ref="G384:G384">INDEX(_Rge_Data_3rd_CY,$B384,G$1)</f>
        <v>0</v>
      </c>
      <c r="H384" s="199" t="n">
        <f aca="false" t="array" ref="H384:H384">INDEX(_Rge_Data_3rd_CY,$B384,H$1)</f>
        <v>0</v>
      </c>
      <c r="I384" s="199" t="n">
        <f aca="false" t="array" ref="I384:I384">INDEX(_Rge_Data_3rd_CY,$B384,I$1)</f>
        <v>0</v>
      </c>
      <c r="J384" s="199" t="n">
        <f aca="false" t="array" ref="J384:J384">INDEX(_Rge_Data_3rd_CY,$B384,J$1)</f>
        <v>0</v>
      </c>
      <c r="K384" s="199" t="n">
        <f aca="false" t="array" ref="K384:K384">INDEX(_Rge_Data_3rd_CY,$B384,K$1)</f>
        <v>0</v>
      </c>
      <c r="L384" s="199" t="n">
        <f aca="false">INDEX(_Rge_Data_3rd_CY,$B384,L$1)</f>
        <v>0</v>
      </c>
      <c r="M384" s="199" t="n">
        <f aca="false" t="array" ref="M384:M384">INDEX(_Rge_Data_3rd_CY,$B384,M$1)</f>
        <v>0</v>
      </c>
      <c r="N384" s="199" t="n">
        <f aca="false" t="array" ref="N384:N384">INDEX(_Rge_Data_3rd_CY,$B384,N$1)</f>
        <v>0</v>
      </c>
      <c r="O384" s="199" t="n">
        <f aca="false">F384-N384</f>
        <v>0</v>
      </c>
      <c r="P384" s="200" t="n">
        <f aca="false">IFERROR(O384/F384,0)</f>
        <v>0</v>
      </c>
      <c r="Q384" s="211" t="str">
        <f aca="false">IF(AND(F384&lt;&gt;0,R384=0),"N","Y")</f>
        <v>Y</v>
      </c>
      <c r="R384" s="202" t="n">
        <f aca="false">INDEX(_Rge_Data_3rd_CY,$B384,R$1)</f>
        <v>0</v>
      </c>
      <c r="S384" s="202" t="n">
        <f aca="false" t="array" ref="S384:S384">INDEX(_Rge_Data_3rd_CY,$B384,S$1)</f>
        <v>0</v>
      </c>
      <c r="T384" s="202" t="n">
        <f aca="false" t="array" ref="T384:T384">INDEX(_Rge_Data_3rd_CY,$B384,T$1)</f>
        <v>0</v>
      </c>
      <c r="U384" s="202" t="n">
        <f aca="false" t="array" ref="U384:U384">INDEX(_Rge_Data_3rd_CY,$B384,U$1)</f>
        <v>0</v>
      </c>
      <c r="V384" s="202" t="n">
        <f aca="false" t="array" ref="V384:V384">INDEX(_Rge_Data_3rd_CY,$B384,V$1)</f>
        <v>0</v>
      </c>
      <c r="W384" s="202" t="n">
        <f aca="false" t="array" ref="W384:W384">INDEX(_Rge_Data_3rd_CY,$B384,W$1)</f>
        <v>0</v>
      </c>
      <c r="X384" s="202" t="n">
        <f aca="false">INDEX(_Rge_Data_3rd_CY,$B384,X$1)</f>
        <v>0</v>
      </c>
      <c r="Y384" s="202" t="n">
        <f aca="false" t="array" ref="Y384:Y384">INDEX(_Rge_Data_3rd_CY,$B384,Y$1)</f>
        <v>0</v>
      </c>
      <c r="Z384" s="202" t="n">
        <f aca="false" t="array" ref="Z384:Z384">INDEX(_Rge_Data_3rd_CY,$B384,Z$1)</f>
        <v>0</v>
      </c>
      <c r="AA384" s="202" t="n">
        <f aca="false">R384-Z384</f>
        <v>0</v>
      </c>
      <c r="AB384" s="203" t="n">
        <f aca="false">IFERROR(AA384/R384,)</f>
        <v>0</v>
      </c>
      <c r="AC384" s="212" t="n">
        <f aca="false">INDEX(_Rge_Data_3rd_CY,$B384,AC$1)</f>
        <v>0</v>
      </c>
      <c r="AD384" s="212" t="n">
        <f aca="false" t="array" ref="AD384:AD384">INDEX(_Rge_Data_3rd_CY,$B384,AD$1)</f>
        <v>0</v>
      </c>
      <c r="AE384" s="212" t="n">
        <f aca="false" t="array" ref="AE384:AE384">INDEX(_Rge_Data_3rd_CY,$B384,AE$1)</f>
        <v>0</v>
      </c>
      <c r="AF384" s="212" t="n">
        <f aca="false" t="array" ref="AF384:AF384">INDEX(_Rge_Data_3rd_CY,$B384,AF$1)</f>
        <v>0</v>
      </c>
      <c r="AG384" s="212" t="n">
        <f aca="false" t="array" ref="AG384:AG384">INDEX(_Rge_Data_3rd_CY,$B384,AG$1)</f>
        <v>0</v>
      </c>
      <c r="AH384" s="212" t="n">
        <f aca="false" t="array" ref="AH384:AH384">INDEX(_Rge_Data_3rd_CY,$B384,AH$1)</f>
        <v>0</v>
      </c>
      <c r="AI384" s="212" t="n">
        <f aca="false">INDEX(_Rge_Data_3rd_CY,$B384,AI$1)</f>
        <v>0</v>
      </c>
      <c r="AJ384" s="212" t="n">
        <f aca="false" t="array" ref="AJ384:AJ384">INDEX(_Rge_Data_3rd_CY,$B384,AJ$1)</f>
        <v>0</v>
      </c>
      <c r="AK384" s="212" t="n">
        <f aca="false" t="array" ref="AK384:AK384">INDEX(_Rge_Data_3rd_CY,$B384,AK$1)</f>
        <v>0</v>
      </c>
      <c r="AL384" s="212" t="n">
        <f aca="false">AK384+AN384+AO384</f>
        <v>0</v>
      </c>
      <c r="AM384" s="213" t="n">
        <f aca="false">IFERROR(AK384/Z384,0)</f>
        <v>0</v>
      </c>
      <c r="AN384" s="214" t="n">
        <f aca="false">IFERROR(IF(AND($E384="OPEN",$AA384&gt;0),$AA384*_SoP*$AM384,IF(AND($E384="CLOSED",$AA384&gt;0),$AA384*_SoL*$AM384,0)),0)</f>
        <v>0</v>
      </c>
      <c r="AO384" s="214" t="n">
        <f aca="false">IFERROR(IF($AA384&lt;0,$AA384*_SoL,0),0)</f>
        <v>0</v>
      </c>
      <c r="AP384" s="215" t="n">
        <f aca="false">AK384+AN384</f>
        <v>0</v>
      </c>
      <c r="AQ384" s="215" t="n">
        <f aca="false">AC384-AO384</f>
        <v>0</v>
      </c>
      <c r="AR384" s="215" t="n">
        <f aca="false">AP384-AQ384</f>
        <v>0</v>
      </c>
      <c r="AS384" s="215" t="n">
        <f aca="false">IF($AR384&gt;=0,$AR384,0)</f>
        <v>0</v>
      </c>
      <c r="AT384" s="215" t="n">
        <f aca="false">IF($AR384&lt;=0,-$AR384,0)</f>
        <v>-0</v>
      </c>
      <c r="AU384" s="214" t="n">
        <f aca="false">IF((R384-AC384)&lt;0,0,R384-AC384)</f>
        <v>0</v>
      </c>
      <c r="AV384" s="214" t="n">
        <f aca="false">IF(AM384&gt;1,0,R384-AM384*R384)</f>
        <v>0</v>
      </c>
      <c r="AW384" s="216"/>
    </row>
    <row r="385" customFormat="false" ht="24.75" hidden="false" customHeight="true" outlineLevel="0" collapsed="false">
      <c r="A385" s="166"/>
      <c r="B385" s="208" t="n">
        <f aca="false">B384+1</f>
        <v>378</v>
      </c>
      <c r="C385" s="166"/>
      <c r="D385" s="209" t="n">
        <f aca="false">INDEX(_Rge_Projectdata_3rd,$B385,MATCH("Project-ID",_Rge_Headline_Projectdata,0))</f>
        <v>0</v>
      </c>
      <c r="E385" s="210" t="str">
        <f aca="false" t="array" ref="E385:E385">INDEX(_Rge_Data_3rd_CY,$B385,E$1)</f>
        <v>Open</v>
      </c>
      <c r="F385" s="199" t="n">
        <f aca="false">INDEX(_Rge_Data_3rd_CY,$B385,F$1)</f>
        <v>0</v>
      </c>
      <c r="G385" s="199" t="n">
        <f aca="false" t="array" ref="G385:G385">INDEX(_Rge_Data_3rd_CY,$B385,G$1)</f>
        <v>0</v>
      </c>
      <c r="H385" s="199" t="n">
        <f aca="false" t="array" ref="H385:H385">INDEX(_Rge_Data_3rd_CY,$B385,H$1)</f>
        <v>0</v>
      </c>
      <c r="I385" s="199" t="n">
        <f aca="false" t="array" ref="I385:I385">INDEX(_Rge_Data_3rd_CY,$B385,I$1)</f>
        <v>0</v>
      </c>
      <c r="J385" s="199" t="n">
        <f aca="false" t="array" ref="J385:J385">INDEX(_Rge_Data_3rd_CY,$B385,J$1)</f>
        <v>0</v>
      </c>
      <c r="K385" s="199" t="n">
        <f aca="false" t="array" ref="K385:K385">INDEX(_Rge_Data_3rd_CY,$B385,K$1)</f>
        <v>0</v>
      </c>
      <c r="L385" s="199" t="n">
        <f aca="false">INDEX(_Rge_Data_3rd_CY,$B385,L$1)</f>
        <v>0</v>
      </c>
      <c r="M385" s="199" t="n">
        <f aca="false" t="array" ref="M385:M385">INDEX(_Rge_Data_3rd_CY,$B385,M$1)</f>
        <v>0</v>
      </c>
      <c r="N385" s="199" t="n">
        <f aca="false" t="array" ref="N385:N385">INDEX(_Rge_Data_3rd_CY,$B385,N$1)</f>
        <v>0</v>
      </c>
      <c r="O385" s="199" t="n">
        <f aca="false">F385-N385</f>
        <v>0</v>
      </c>
      <c r="P385" s="200" t="n">
        <f aca="false">IFERROR(O385/F385,0)</f>
        <v>0</v>
      </c>
      <c r="Q385" s="211" t="str">
        <f aca="false">IF(AND(F385&lt;&gt;0,R385=0),"N","Y")</f>
        <v>Y</v>
      </c>
      <c r="R385" s="202" t="n">
        <f aca="false">INDEX(_Rge_Data_3rd_CY,$B385,R$1)</f>
        <v>0</v>
      </c>
      <c r="S385" s="202" t="n">
        <f aca="false" t="array" ref="S385:S385">INDEX(_Rge_Data_3rd_CY,$B385,S$1)</f>
        <v>0</v>
      </c>
      <c r="T385" s="202" t="n">
        <f aca="false" t="array" ref="T385:T385">INDEX(_Rge_Data_3rd_CY,$B385,T$1)</f>
        <v>0</v>
      </c>
      <c r="U385" s="202" t="n">
        <f aca="false" t="array" ref="U385:U385">INDEX(_Rge_Data_3rd_CY,$B385,U$1)</f>
        <v>0</v>
      </c>
      <c r="V385" s="202" t="n">
        <f aca="false" t="array" ref="V385:V385">INDEX(_Rge_Data_3rd_CY,$B385,V$1)</f>
        <v>0</v>
      </c>
      <c r="W385" s="202" t="n">
        <f aca="false" t="array" ref="W385:W385">INDEX(_Rge_Data_3rd_CY,$B385,W$1)</f>
        <v>0</v>
      </c>
      <c r="X385" s="202" t="n">
        <f aca="false">INDEX(_Rge_Data_3rd_CY,$B385,X$1)</f>
        <v>0</v>
      </c>
      <c r="Y385" s="202" t="n">
        <f aca="false" t="array" ref="Y385:Y385">INDEX(_Rge_Data_3rd_CY,$B385,Y$1)</f>
        <v>0</v>
      </c>
      <c r="Z385" s="202" t="n">
        <f aca="false" t="array" ref="Z385:Z385">INDEX(_Rge_Data_3rd_CY,$B385,Z$1)</f>
        <v>0</v>
      </c>
      <c r="AA385" s="202" t="n">
        <f aca="false">R385-Z385</f>
        <v>0</v>
      </c>
      <c r="AB385" s="203" t="n">
        <f aca="false">IFERROR(AA385/R385,)</f>
        <v>0</v>
      </c>
      <c r="AC385" s="212" t="n">
        <f aca="false">INDEX(_Rge_Data_3rd_CY,$B385,AC$1)</f>
        <v>0</v>
      </c>
      <c r="AD385" s="212" t="n">
        <f aca="false" t="array" ref="AD385:AD385">INDEX(_Rge_Data_3rd_CY,$B385,AD$1)</f>
        <v>0</v>
      </c>
      <c r="AE385" s="212" t="n">
        <f aca="false" t="array" ref="AE385:AE385">INDEX(_Rge_Data_3rd_CY,$B385,AE$1)</f>
        <v>0</v>
      </c>
      <c r="AF385" s="212" t="n">
        <f aca="false" t="array" ref="AF385:AF385">INDEX(_Rge_Data_3rd_CY,$B385,AF$1)</f>
        <v>0</v>
      </c>
      <c r="AG385" s="212" t="n">
        <f aca="false" t="array" ref="AG385:AG385">INDEX(_Rge_Data_3rd_CY,$B385,AG$1)</f>
        <v>0</v>
      </c>
      <c r="AH385" s="212" t="n">
        <f aca="false" t="array" ref="AH385:AH385">INDEX(_Rge_Data_3rd_CY,$B385,AH$1)</f>
        <v>0</v>
      </c>
      <c r="AI385" s="212" t="n">
        <f aca="false">INDEX(_Rge_Data_3rd_CY,$B385,AI$1)</f>
        <v>0</v>
      </c>
      <c r="AJ385" s="212" t="n">
        <f aca="false" t="array" ref="AJ385:AJ385">INDEX(_Rge_Data_3rd_CY,$B385,AJ$1)</f>
        <v>0</v>
      </c>
      <c r="AK385" s="212" t="n">
        <f aca="false" t="array" ref="AK385:AK385">INDEX(_Rge_Data_3rd_CY,$B385,AK$1)</f>
        <v>0</v>
      </c>
      <c r="AL385" s="212" t="n">
        <f aca="false">AK385+AN385+AO385</f>
        <v>0</v>
      </c>
      <c r="AM385" s="213" t="n">
        <f aca="false">IFERROR(AK385/Z385,0)</f>
        <v>0</v>
      </c>
      <c r="AN385" s="214" t="n">
        <f aca="false">IFERROR(IF(AND($E385="OPEN",$AA385&gt;0),$AA385*_SoP*$AM385,IF(AND($E385="CLOSED",$AA385&gt;0),$AA385*_SoL*$AM385,0)),0)</f>
        <v>0</v>
      </c>
      <c r="AO385" s="214" t="n">
        <f aca="false">IFERROR(IF($AA385&lt;0,$AA385*_SoL,0),0)</f>
        <v>0</v>
      </c>
      <c r="AP385" s="215" t="n">
        <f aca="false">AK385+AN385</f>
        <v>0</v>
      </c>
      <c r="AQ385" s="215" t="n">
        <f aca="false">AC385-AO385</f>
        <v>0</v>
      </c>
      <c r="AR385" s="215" t="n">
        <f aca="false">AP385-AQ385</f>
        <v>0</v>
      </c>
      <c r="AS385" s="215" t="n">
        <f aca="false">IF($AR385&gt;=0,$AR385,0)</f>
        <v>0</v>
      </c>
      <c r="AT385" s="215" t="n">
        <f aca="false">IF($AR385&lt;=0,-$AR385,0)</f>
        <v>-0</v>
      </c>
      <c r="AU385" s="214" t="n">
        <f aca="false">IF((R385-AC385)&lt;0,0,R385-AC385)</f>
        <v>0</v>
      </c>
      <c r="AV385" s="214" t="n">
        <f aca="false">IF(AM385&gt;1,0,R385-AM385*R385)</f>
        <v>0</v>
      </c>
      <c r="AW385" s="216"/>
    </row>
    <row r="386" customFormat="false" ht="24.75" hidden="false" customHeight="true" outlineLevel="0" collapsed="false">
      <c r="A386" s="166"/>
      <c r="B386" s="208" t="n">
        <f aca="false">B385+1</f>
        <v>379</v>
      </c>
      <c r="C386" s="166"/>
      <c r="D386" s="209" t="n">
        <f aca="false">INDEX(_Rge_Projectdata_3rd,$B386,MATCH("Project-ID",_Rge_Headline_Projectdata,0))</f>
        <v>0</v>
      </c>
      <c r="E386" s="210" t="str">
        <f aca="false" t="array" ref="E386:E386">INDEX(_Rge_Data_3rd_CY,$B386,E$1)</f>
        <v>Open</v>
      </c>
      <c r="F386" s="199" t="n">
        <f aca="false">INDEX(_Rge_Data_3rd_CY,$B386,F$1)</f>
        <v>0</v>
      </c>
      <c r="G386" s="199" t="n">
        <f aca="false" t="array" ref="G386:G386">INDEX(_Rge_Data_3rd_CY,$B386,G$1)</f>
        <v>0</v>
      </c>
      <c r="H386" s="199" t="n">
        <f aca="false" t="array" ref="H386:H386">INDEX(_Rge_Data_3rd_CY,$B386,H$1)</f>
        <v>0</v>
      </c>
      <c r="I386" s="199" t="n">
        <f aca="false" t="array" ref="I386:I386">INDEX(_Rge_Data_3rd_CY,$B386,I$1)</f>
        <v>0</v>
      </c>
      <c r="J386" s="199" t="n">
        <f aca="false" t="array" ref="J386:J386">INDEX(_Rge_Data_3rd_CY,$B386,J$1)</f>
        <v>0</v>
      </c>
      <c r="K386" s="199" t="n">
        <f aca="false" t="array" ref="K386:K386">INDEX(_Rge_Data_3rd_CY,$B386,K$1)</f>
        <v>0</v>
      </c>
      <c r="L386" s="199" t="n">
        <f aca="false">INDEX(_Rge_Data_3rd_CY,$B386,L$1)</f>
        <v>0</v>
      </c>
      <c r="M386" s="199" t="n">
        <f aca="false" t="array" ref="M386:M386">INDEX(_Rge_Data_3rd_CY,$B386,M$1)</f>
        <v>0</v>
      </c>
      <c r="N386" s="199" t="n">
        <f aca="false" t="array" ref="N386:N386">INDEX(_Rge_Data_3rd_CY,$B386,N$1)</f>
        <v>0</v>
      </c>
      <c r="O386" s="199" t="n">
        <f aca="false">F386-N386</f>
        <v>0</v>
      </c>
      <c r="P386" s="200" t="n">
        <f aca="false">IFERROR(O386/F386,0)</f>
        <v>0</v>
      </c>
      <c r="Q386" s="211" t="str">
        <f aca="false">IF(AND(F386&lt;&gt;0,R386=0),"N","Y")</f>
        <v>Y</v>
      </c>
      <c r="R386" s="202" t="n">
        <f aca="false">INDEX(_Rge_Data_3rd_CY,$B386,R$1)</f>
        <v>0</v>
      </c>
      <c r="S386" s="202" t="n">
        <f aca="false" t="array" ref="S386:S386">INDEX(_Rge_Data_3rd_CY,$B386,S$1)</f>
        <v>0</v>
      </c>
      <c r="T386" s="202" t="n">
        <f aca="false" t="array" ref="T386:T386">INDEX(_Rge_Data_3rd_CY,$B386,T$1)</f>
        <v>0</v>
      </c>
      <c r="U386" s="202" t="n">
        <f aca="false" t="array" ref="U386:U386">INDEX(_Rge_Data_3rd_CY,$B386,U$1)</f>
        <v>0</v>
      </c>
      <c r="V386" s="202" t="n">
        <f aca="false" t="array" ref="V386:V386">INDEX(_Rge_Data_3rd_CY,$B386,V$1)</f>
        <v>0</v>
      </c>
      <c r="W386" s="202" t="n">
        <f aca="false" t="array" ref="W386:W386">INDEX(_Rge_Data_3rd_CY,$B386,W$1)</f>
        <v>0</v>
      </c>
      <c r="X386" s="202" t="n">
        <f aca="false">INDEX(_Rge_Data_3rd_CY,$B386,X$1)</f>
        <v>0</v>
      </c>
      <c r="Y386" s="202" t="n">
        <f aca="false" t="array" ref="Y386:Y386">INDEX(_Rge_Data_3rd_CY,$B386,Y$1)</f>
        <v>0</v>
      </c>
      <c r="Z386" s="202" t="n">
        <f aca="false" t="array" ref="Z386:Z386">INDEX(_Rge_Data_3rd_CY,$B386,Z$1)</f>
        <v>0</v>
      </c>
      <c r="AA386" s="202" t="n">
        <f aca="false">R386-Z386</f>
        <v>0</v>
      </c>
      <c r="AB386" s="203" t="n">
        <f aca="false">IFERROR(AA386/R386,)</f>
        <v>0</v>
      </c>
      <c r="AC386" s="212" t="n">
        <f aca="false">INDEX(_Rge_Data_3rd_CY,$B386,AC$1)</f>
        <v>0</v>
      </c>
      <c r="AD386" s="212" t="n">
        <f aca="false" t="array" ref="AD386:AD386">INDEX(_Rge_Data_3rd_CY,$B386,AD$1)</f>
        <v>0</v>
      </c>
      <c r="AE386" s="212" t="n">
        <f aca="false" t="array" ref="AE386:AE386">INDEX(_Rge_Data_3rd_CY,$B386,AE$1)</f>
        <v>0</v>
      </c>
      <c r="AF386" s="212" t="n">
        <f aca="false" t="array" ref="AF386:AF386">INDEX(_Rge_Data_3rd_CY,$B386,AF$1)</f>
        <v>0</v>
      </c>
      <c r="AG386" s="212" t="n">
        <f aca="false" t="array" ref="AG386:AG386">INDEX(_Rge_Data_3rd_CY,$B386,AG$1)</f>
        <v>0</v>
      </c>
      <c r="AH386" s="212" t="n">
        <f aca="false" t="array" ref="AH386:AH386">INDEX(_Rge_Data_3rd_CY,$B386,AH$1)</f>
        <v>0</v>
      </c>
      <c r="AI386" s="212" t="n">
        <f aca="false">INDEX(_Rge_Data_3rd_CY,$B386,AI$1)</f>
        <v>0</v>
      </c>
      <c r="AJ386" s="212" t="n">
        <f aca="false" t="array" ref="AJ386:AJ386">INDEX(_Rge_Data_3rd_CY,$B386,AJ$1)</f>
        <v>0</v>
      </c>
      <c r="AK386" s="212" t="n">
        <f aca="false" t="array" ref="AK386:AK386">INDEX(_Rge_Data_3rd_CY,$B386,AK$1)</f>
        <v>0</v>
      </c>
      <c r="AL386" s="212" t="n">
        <f aca="false">AK386+AN386+AO386</f>
        <v>0</v>
      </c>
      <c r="AM386" s="213" t="n">
        <f aca="false">IFERROR(AK386/Z386,0)</f>
        <v>0</v>
      </c>
      <c r="AN386" s="214" t="n">
        <f aca="false">IFERROR(IF(AND($E386="OPEN",$AA386&gt;0),$AA386*_SoP*$AM386,IF(AND($E386="CLOSED",$AA386&gt;0),$AA386*_SoL*$AM386,0)),0)</f>
        <v>0</v>
      </c>
      <c r="AO386" s="214" t="n">
        <f aca="false">IFERROR(IF($AA386&lt;0,$AA386*_SoL,0),0)</f>
        <v>0</v>
      </c>
      <c r="AP386" s="215" t="n">
        <f aca="false">AK386+AN386</f>
        <v>0</v>
      </c>
      <c r="AQ386" s="215" t="n">
        <f aca="false">AC386-AO386</f>
        <v>0</v>
      </c>
      <c r="AR386" s="215" t="n">
        <f aca="false">AP386-AQ386</f>
        <v>0</v>
      </c>
      <c r="AS386" s="215" t="n">
        <f aca="false">IF($AR386&gt;=0,$AR386,0)</f>
        <v>0</v>
      </c>
      <c r="AT386" s="215" t="n">
        <f aca="false">IF($AR386&lt;=0,-$AR386,0)</f>
        <v>-0</v>
      </c>
      <c r="AU386" s="214" t="n">
        <f aca="false">IF((R386-AC386)&lt;0,0,R386-AC386)</f>
        <v>0</v>
      </c>
      <c r="AV386" s="214" t="n">
        <f aca="false">IF(AM386&gt;1,0,R386-AM386*R386)</f>
        <v>0</v>
      </c>
      <c r="AW386" s="216"/>
    </row>
    <row r="387" customFormat="false" ht="24.75" hidden="false" customHeight="true" outlineLevel="0" collapsed="false">
      <c r="A387" s="166"/>
      <c r="B387" s="208" t="n">
        <f aca="false">B386+1</f>
        <v>380</v>
      </c>
      <c r="C387" s="166"/>
      <c r="D387" s="209" t="n">
        <f aca="false">INDEX(_Rge_Projectdata_3rd,$B387,MATCH("Project-ID",_Rge_Headline_Projectdata,0))</f>
        <v>0</v>
      </c>
      <c r="E387" s="210" t="str">
        <f aca="false" t="array" ref="E387:E387">INDEX(_Rge_Data_3rd_CY,$B387,E$1)</f>
        <v>Open</v>
      </c>
      <c r="F387" s="199" t="n">
        <f aca="false">INDEX(_Rge_Data_3rd_CY,$B387,F$1)</f>
        <v>0</v>
      </c>
      <c r="G387" s="199" t="n">
        <f aca="false" t="array" ref="G387:G387">INDEX(_Rge_Data_3rd_CY,$B387,G$1)</f>
        <v>0</v>
      </c>
      <c r="H387" s="199" t="n">
        <f aca="false" t="array" ref="H387:H387">INDEX(_Rge_Data_3rd_CY,$B387,H$1)</f>
        <v>0</v>
      </c>
      <c r="I387" s="199" t="n">
        <f aca="false" t="array" ref="I387:I387">INDEX(_Rge_Data_3rd_CY,$B387,I$1)</f>
        <v>0</v>
      </c>
      <c r="J387" s="199" t="n">
        <f aca="false" t="array" ref="J387:J387">INDEX(_Rge_Data_3rd_CY,$B387,J$1)</f>
        <v>0</v>
      </c>
      <c r="K387" s="199" t="n">
        <f aca="false" t="array" ref="K387:K387">INDEX(_Rge_Data_3rd_CY,$B387,K$1)</f>
        <v>0</v>
      </c>
      <c r="L387" s="199" t="n">
        <f aca="false">INDEX(_Rge_Data_3rd_CY,$B387,L$1)</f>
        <v>0</v>
      </c>
      <c r="M387" s="199" t="n">
        <f aca="false" t="array" ref="M387:M387">INDEX(_Rge_Data_3rd_CY,$B387,M$1)</f>
        <v>0</v>
      </c>
      <c r="N387" s="199" t="n">
        <f aca="false" t="array" ref="N387:N387">INDEX(_Rge_Data_3rd_CY,$B387,N$1)</f>
        <v>0</v>
      </c>
      <c r="O387" s="199" t="n">
        <f aca="false">F387-N387</f>
        <v>0</v>
      </c>
      <c r="P387" s="200" t="n">
        <f aca="false">IFERROR(O387/F387,0)</f>
        <v>0</v>
      </c>
      <c r="Q387" s="211" t="str">
        <f aca="false">IF(AND(F387&lt;&gt;0,R387=0),"N","Y")</f>
        <v>Y</v>
      </c>
      <c r="R387" s="202" t="n">
        <f aca="false">INDEX(_Rge_Data_3rd_CY,$B387,R$1)</f>
        <v>0</v>
      </c>
      <c r="S387" s="202" t="n">
        <f aca="false" t="array" ref="S387:S387">INDEX(_Rge_Data_3rd_CY,$B387,S$1)</f>
        <v>0</v>
      </c>
      <c r="T387" s="202" t="n">
        <f aca="false" t="array" ref="T387:T387">INDEX(_Rge_Data_3rd_CY,$B387,T$1)</f>
        <v>0</v>
      </c>
      <c r="U387" s="202" t="n">
        <f aca="false" t="array" ref="U387:U387">INDEX(_Rge_Data_3rd_CY,$B387,U$1)</f>
        <v>0</v>
      </c>
      <c r="V387" s="202" t="n">
        <f aca="false" t="array" ref="V387:V387">INDEX(_Rge_Data_3rd_CY,$B387,V$1)</f>
        <v>0</v>
      </c>
      <c r="W387" s="202" t="n">
        <f aca="false" t="array" ref="W387:W387">INDEX(_Rge_Data_3rd_CY,$B387,W$1)</f>
        <v>0</v>
      </c>
      <c r="X387" s="202" t="n">
        <f aca="false">INDEX(_Rge_Data_3rd_CY,$B387,X$1)</f>
        <v>0</v>
      </c>
      <c r="Y387" s="202" t="n">
        <f aca="false" t="array" ref="Y387:Y387">INDEX(_Rge_Data_3rd_CY,$B387,Y$1)</f>
        <v>0</v>
      </c>
      <c r="Z387" s="202" t="n">
        <f aca="false" t="array" ref="Z387:Z387">INDEX(_Rge_Data_3rd_CY,$B387,Z$1)</f>
        <v>0</v>
      </c>
      <c r="AA387" s="202" t="n">
        <f aca="false">R387-Z387</f>
        <v>0</v>
      </c>
      <c r="AB387" s="203" t="n">
        <f aca="false">IFERROR(AA387/R387,)</f>
        <v>0</v>
      </c>
      <c r="AC387" s="212" t="n">
        <f aca="false">INDEX(_Rge_Data_3rd_CY,$B387,AC$1)</f>
        <v>0</v>
      </c>
      <c r="AD387" s="212" t="n">
        <f aca="false" t="array" ref="AD387:AD387">INDEX(_Rge_Data_3rd_CY,$B387,AD$1)</f>
        <v>0</v>
      </c>
      <c r="AE387" s="212" t="n">
        <f aca="false" t="array" ref="AE387:AE387">INDEX(_Rge_Data_3rd_CY,$B387,AE$1)</f>
        <v>0</v>
      </c>
      <c r="AF387" s="212" t="n">
        <f aca="false" t="array" ref="AF387:AF387">INDEX(_Rge_Data_3rd_CY,$B387,AF$1)</f>
        <v>0</v>
      </c>
      <c r="AG387" s="212" t="n">
        <f aca="false" t="array" ref="AG387:AG387">INDEX(_Rge_Data_3rd_CY,$B387,AG$1)</f>
        <v>0</v>
      </c>
      <c r="AH387" s="212" t="n">
        <f aca="false" t="array" ref="AH387:AH387">INDEX(_Rge_Data_3rd_CY,$B387,AH$1)</f>
        <v>0</v>
      </c>
      <c r="AI387" s="212" t="n">
        <f aca="false">INDEX(_Rge_Data_3rd_CY,$B387,AI$1)</f>
        <v>0</v>
      </c>
      <c r="AJ387" s="212" t="n">
        <f aca="false" t="array" ref="AJ387:AJ387">INDEX(_Rge_Data_3rd_CY,$B387,AJ$1)</f>
        <v>0</v>
      </c>
      <c r="AK387" s="212" t="n">
        <f aca="false" t="array" ref="AK387:AK387">INDEX(_Rge_Data_3rd_CY,$B387,AK$1)</f>
        <v>0</v>
      </c>
      <c r="AL387" s="212" t="n">
        <f aca="false">AK387+AN387+AO387</f>
        <v>0</v>
      </c>
      <c r="AM387" s="213" t="n">
        <f aca="false">IFERROR(AK387/Z387,0)</f>
        <v>0</v>
      </c>
      <c r="AN387" s="214" t="n">
        <f aca="false">IFERROR(IF(AND($E387="OPEN",$AA387&gt;0),$AA387*_SoP*$AM387,IF(AND($E387="CLOSED",$AA387&gt;0),$AA387*_SoL*$AM387,0)),0)</f>
        <v>0</v>
      </c>
      <c r="AO387" s="214" t="n">
        <f aca="false">IFERROR(IF($AA387&lt;0,$AA387*_SoL,0),0)</f>
        <v>0</v>
      </c>
      <c r="AP387" s="215" t="n">
        <f aca="false">AK387+AN387</f>
        <v>0</v>
      </c>
      <c r="AQ387" s="215" t="n">
        <f aca="false">AC387-AO387</f>
        <v>0</v>
      </c>
      <c r="AR387" s="215" t="n">
        <f aca="false">AP387-AQ387</f>
        <v>0</v>
      </c>
      <c r="AS387" s="215" t="n">
        <f aca="false">IF($AR387&gt;=0,$AR387,0)</f>
        <v>0</v>
      </c>
      <c r="AT387" s="215" t="n">
        <f aca="false">IF($AR387&lt;=0,-$AR387,0)</f>
        <v>-0</v>
      </c>
      <c r="AU387" s="214" t="n">
        <f aca="false">IF((R387-AC387)&lt;0,0,R387-AC387)</f>
        <v>0</v>
      </c>
      <c r="AV387" s="214" t="n">
        <f aca="false">IF(AM387&gt;1,0,R387-AM387*R387)</f>
        <v>0</v>
      </c>
      <c r="AW387" s="216"/>
    </row>
    <row r="388" customFormat="false" ht="24.75" hidden="false" customHeight="true" outlineLevel="0" collapsed="false">
      <c r="A388" s="166"/>
      <c r="B388" s="208" t="n">
        <f aca="false">B387+1</f>
        <v>381</v>
      </c>
      <c r="C388" s="166"/>
      <c r="D388" s="209" t="n">
        <f aca="false">INDEX(_Rge_Projectdata_3rd,$B388,MATCH("Project-ID",_Rge_Headline_Projectdata,0))</f>
        <v>0</v>
      </c>
      <c r="E388" s="210" t="str">
        <f aca="false" t="array" ref="E388:E388">INDEX(_Rge_Data_3rd_CY,$B388,E$1)</f>
        <v>Open</v>
      </c>
      <c r="F388" s="199" t="n">
        <f aca="false">INDEX(_Rge_Data_3rd_CY,$B388,F$1)</f>
        <v>0</v>
      </c>
      <c r="G388" s="199" t="n">
        <f aca="false" t="array" ref="G388:G388">INDEX(_Rge_Data_3rd_CY,$B388,G$1)</f>
        <v>0</v>
      </c>
      <c r="H388" s="199" t="n">
        <f aca="false" t="array" ref="H388:H388">INDEX(_Rge_Data_3rd_CY,$B388,H$1)</f>
        <v>0</v>
      </c>
      <c r="I388" s="199" t="n">
        <f aca="false" t="array" ref="I388:I388">INDEX(_Rge_Data_3rd_CY,$B388,I$1)</f>
        <v>0</v>
      </c>
      <c r="J388" s="199" t="n">
        <f aca="false" t="array" ref="J388:J388">INDEX(_Rge_Data_3rd_CY,$B388,J$1)</f>
        <v>0</v>
      </c>
      <c r="K388" s="199" t="n">
        <f aca="false" t="array" ref="K388:K388">INDEX(_Rge_Data_3rd_CY,$B388,K$1)</f>
        <v>0</v>
      </c>
      <c r="L388" s="199" t="n">
        <f aca="false">INDEX(_Rge_Data_3rd_CY,$B388,L$1)</f>
        <v>0</v>
      </c>
      <c r="M388" s="199" t="n">
        <f aca="false" t="array" ref="M388:M388">INDEX(_Rge_Data_3rd_CY,$B388,M$1)</f>
        <v>0</v>
      </c>
      <c r="N388" s="199" t="n">
        <f aca="false" t="array" ref="N388:N388">INDEX(_Rge_Data_3rd_CY,$B388,N$1)</f>
        <v>0</v>
      </c>
      <c r="O388" s="199" t="n">
        <f aca="false">F388-N388</f>
        <v>0</v>
      </c>
      <c r="P388" s="200" t="n">
        <f aca="false">IFERROR(O388/F388,0)</f>
        <v>0</v>
      </c>
      <c r="Q388" s="211" t="str">
        <f aca="false">IF(AND(F388&lt;&gt;0,R388=0),"N","Y")</f>
        <v>Y</v>
      </c>
      <c r="R388" s="202" t="n">
        <f aca="false">INDEX(_Rge_Data_3rd_CY,$B388,R$1)</f>
        <v>0</v>
      </c>
      <c r="S388" s="202" t="n">
        <f aca="false" t="array" ref="S388:S388">INDEX(_Rge_Data_3rd_CY,$B388,S$1)</f>
        <v>0</v>
      </c>
      <c r="T388" s="202" t="n">
        <f aca="false" t="array" ref="T388:T388">INDEX(_Rge_Data_3rd_CY,$B388,T$1)</f>
        <v>0</v>
      </c>
      <c r="U388" s="202" t="n">
        <f aca="false" t="array" ref="U388:U388">INDEX(_Rge_Data_3rd_CY,$B388,U$1)</f>
        <v>0</v>
      </c>
      <c r="V388" s="202" t="n">
        <f aca="false" t="array" ref="V388:V388">INDEX(_Rge_Data_3rd_CY,$B388,V$1)</f>
        <v>0</v>
      </c>
      <c r="W388" s="202" t="n">
        <f aca="false" t="array" ref="W388:W388">INDEX(_Rge_Data_3rd_CY,$B388,W$1)</f>
        <v>0</v>
      </c>
      <c r="X388" s="202" t="n">
        <f aca="false">INDEX(_Rge_Data_3rd_CY,$B388,X$1)</f>
        <v>0</v>
      </c>
      <c r="Y388" s="202" t="n">
        <f aca="false" t="array" ref="Y388:Y388">INDEX(_Rge_Data_3rd_CY,$B388,Y$1)</f>
        <v>0</v>
      </c>
      <c r="Z388" s="202" t="n">
        <f aca="false" t="array" ref="Z388:Z388">INDEX(_Rge_Data_3rd_CY,$B388,Z$1)</f>
        <v>0</v>
      </c>
      <c r="AA388" s="202" t="n">
        <f aca="false">R388-Z388</f>
        <v>0</v>
      </c>
      <c r="AB388" s="203" t="n">
        <f aca="false">IFERROR(AA388/R388,)</f>
        <v>0</v>
      </c>
      <c r="AC388" s="212" t="n">
        <f aca="false">INDEX(_Rge_Data_3rd_CY,$B388,AC$1)</f>
        <v>0</v>
      </c>
      <c r="AD388" s="212" t="n">
        <f aca="false" t="array" ref="AD388:AD388">INDEX(_Rge_Data_3rd_CY,$B388,AD$1)</f>
        <v>0</v>
      </c>
      <c r="AE388" s="212" t="n">
        <f aca="false" t="array" ref="AE388:AE388">INDEX(_Rge_Data_3rd_CY,$B388,AE$1)</f>
        <v>0</v>
      </c>
      <c r="AF388" s="212" t="n">
        <f aca="false" t="array" ref="AF388:AF388">INDEX(_Rge_Data_3rd_CY,$B388,AF$1)</f>
        <v>0</v>
      </c>
      <c r="AG388" s="212" t="n">
        <f aca="false" t="array" ref="AG388:AG388">INDEX(_Rge_Data_3rd_CY,$B388,AG$1)</f>
        <v>0</v>
      </c>
      <c r="AH388" s="212" t="n">
        <f aca="false" t="array" ref="AH388:AH388">INDEX(_Rge_Data_3rd_CY,$B388,AH$1)</f>
        <v>0</v>
      </c>
      <c r="AI388" s="212" t="n">
        <f aca="false">INDEX(_Rge_Data_3rd_CY,$B388,AI$1)</f>
        <v>0</v>
      </c>
      <c r="AJ388" s="212" t="n">
        <f aca="false" t="array" ref="AJ388:AJ388">INDEX(_Rge_Data_3rd_CY,$B388,AJ$1)</f>
        <v>0</v>
      </c>
      <c r="AK388" s="212" t="n">
        <f aca="false" t="array" ref="AK388:AK388">INDEX(_Rge_Data_3rd_CY,$B388,AK$1)</f>
        <v>0</v>
      </c>
      <c r="AL388" s="212" t="n">
        <f aca="false">AK388+AN388+AO388</f>
        <v>0</v>
      </c>
      <c r="AM388" s="213" t="n">
        <f aca="false">IFERROR(AK388/Z388,0)</f>
        <v>0</v>
      </c>
      <c r="AN388" s="214" t="n">
        <f aca="false">IFERROR(IF(AND($E388="OPEN",$AA388&gt;0),$AA388*_SoP*$AM388,IF(AND($E388="CLOSED",$AA388&gt;0),$AA388*_SoL*$AM388,0)),0)</f>
        <v>0</v>
      </c>
      <c r="AO388" s="214" t="n">
        <f aca="false">IFERROR(IF($AA388&lt;0,$AA388*_SoL,0),0)</f>
        <v>0</v>
      </c>
      <c r="AP388" s="215" t="n">
        <f aca="false">AK388+AN388</f>
        <v>0</v>
      </c>
      <c r="AQ388" s="215" t="n">
        <f aca="false">AC388-AO388</f>
        <v>0</v>
      </c>
      <c r="AR388" s="215" t="n">
        <f aca="false">AP388-AQ388</f>
        <v>0</v>
      </c>
      <c r="AS388" s="215" t="n">
        <f aca="false">IF($AR388&gt;=0,$AR388,0)</f>
        <v>0</v>
      </c>
      <c r="AT388" s="215" t="n">
        <f aca="false">IF($AR388&lt;=0,-$AR388,0)</f>
        <v>-0</v>
      </c>
      <c r="AU388" s="214" t="n">
        <f aca="false">IF((R388-AC388)&lt;0,0,R388-AC388)</f>
        <v>0</v>
      </c>
      <c r="AV388" s="214" t="n">
        <f aca="false">IF(AM388&gt;1,0,R388-AM388*R388)</f>
        <v>0</v>
      </c>
      <c r="AW388" s="216"/>
    </row>
    <row r="389" customFormat="false" ht="24.75" hidden="false" customHeight="true" outlineLevel="0" collapsed="false">
      <c r="A389" s="166"/>
      <c r="B389" s="208" t="n">
        <f aca="false">B388+1</f>
        <v>382</v>
      </c>
      <c r="C389" s="166"/>
      <c r="D389" s="209" t="n">
        <f aca="false">INDEX(_Rge_Projectdata_3rd,$B389,MATCH("Project-ID",_Rge_Headline_Projectdata,0))</f>
        <v>0</v>
      </c>
      <c r="E389" s="210" t="str">
        <f aca="false" t="array" ref="E389:E389">INDEX(_Rge_Data_3rd_CY,$B389,E$1)</f>
        <v>Open</v>
      </c>
      <c r="F389" s="199" t="n">
        <f aca="false">INDEX(_Rge_Data_3rd_CY,$B389,F$1)</f>
        <v>0</v>
      </c>
      <c r="G389" s="199" t="n">
        <f aca="false" t="array" ref="G389:G389">INDEX(_Rge_Data_3rd_CY,$B389,G$1)</f>
        <v>0</v>
      </c>
      <c r="H389" s="199" t="n">
        <f aca="false" t="array" ref="H389:H389">INDEX(_Rge_Data_3rd_CY,$B389,H$1)</f>
        <v>0</v>
      </c>
      <c r="I389" s="199" t="n">
        <f aca="false" t="array" ref="I389:I389">INDEX(_Rge_Data_3rd_CY,$B389,I$1)</f>
        <v>0</v>
      </c>
      <c r="J389" s="199" t="n">
        <f aca="false" t="array" ref="J389:J389">INDEX(_Rge_Data_3rd_CY,$B389,J$1)</f>
        <v>0</v>
      </c>
      <c r="K389" s="199" t="n">
        <f aca="false" t="array" ref="K389:K389">INDEX(_Rge_Data_3rd_CY,$B389,K$1)</f>
        <v>0</v>
      </c>
      <c r="L389" s="199" t="n">
        <f aca="false">INDEX(_Rge_Data_3rd_CY,$B389,L$1)</f>
        <v>0</v>
      </c>
      <c r="M389" s="199" t="n">
        <f aca="false" t="array" ref="M389:M389">INDEX(_Rge_Data_3rd_CY,$B389,M$1)</f>
        <v>0</v>
      </c>
      <c r="N389" s="199" t="n">
        <f aca="false" t="array" ref="N389:N389">INDEX(_Rge_Data_3rd_CY,$B389,N$1)</f>
        <v>0</v>
      </c>
      <c r="O389" s="199" t="n">
        <f aca="false">F389-N389</f>
        <v>0</v>
      </c>
      <c r="P389" s="200" t="n">
        <f aca="false">IFERROR(O389/F389,0)</f>
        <v>0</v>
      </c>
      <c r="Q389" s="211" t="str">
        <f aca="false">IF(AND(F389&lt;&gt;0,R389=0),"N","Y")</f>
        <v>Y</v>
      </c>
      <c r="R389" s="202" t="n">
        <f aca="false">INDEX(_Rge_Data_3rd_CY,$B389,R$1)</f>
        <v>0</v>
      </c>
      <c r="S389" s="202" t="n">
        <f aca="false" t="array" ref="S389:S389">INDEX(_Rge_Data_3rd_CY,$B389,S$1)</f>
        <v>0</v>
      </c>
      <c r="T389" s="202" t="n">
        <f aca="false" t="array" ref="T389:T389">INDEX(_Rge_Data_3rd_CY,$B389,T$1)</f>
        <v>0</v>
      </c>
      <c r="U389" s="202" t="n">
        <f aca="false" t="array" ref="U389:U389">INDEX(_Rge_Data_3rd_CY,$B389,U$1)</f>
        <v>0</v>
      </c>
      <c r="V389" s="202" t="n">
        <f aca="false" t="array" ref="V389:V389">INDEX(_Rge_Data_3rd_CY,$B389,V$1)</f>
        <v>0</v>
      </c>
      <c r="W389" s="202" t="n">
        <f aca="false" t="array" ref="W389:W389">INDEX(_Rge_Data_3rd_CY,$B389,W$1)</f>
        <v>0</v>
      </c>
      <c r="X389" s="202" t="n">
        <f aca="false">INDEX(_Rge_Data_3rd_CY,$B389,X$1)</f>
        <v>0</v>
      </c>
      <c r="Y389" s="202" t="n">
        <f aca="false" t="array" ref="Y389:Y389">INDEX(_Rge_Data_3rd_CY,$B389,Y$1)</f>
        <v>0</v>
      </c>
      <c r="Z389" s="202" t="n">
        <f aca="false" t="array" ref="Z389:Z389">INDEX(_Rge_Data_3rd_CY,$B389,Z$1)</f>
        <v>0</v>
      </c>
      <c r="AA389" s="202" t="n">
        <f aca="false">R389-Z389</f>
        <v>0</v>
      </c>
      <c r="AB389" s="203" t="n">
        <f aca="false">IFERROR(AA389/R389,)</f>
        <v>0</v>
      </c>
      <c r="AC389" s="212" t="n">
        <f aca="false">INDEX(_Rge_Data_3rd_CY,$B389,AC$1)</f>
        <v>0</v>
      </c>
      <c r="AD389" s="212" t="n">
        <f aca="false" t="array" ref="AD389:AD389">INDEX(_Rge_Data_3rd_CY,$B389,AD$1)</f>
        <v>0</v>
      </c>
      <c r="AE389" s="212" t="n">
        <f aca="false" t="array" ref="AE389:AE389">INDEX(_Rge_Data_3rd_CY,$B389,AE$1)</f>
        <v>0</v>
      </c>
      <c r="AF389" s="212" t="n">
        <f aca="false" t="array" ref="AF389:AF389">INDEX(_Rge_Data_3rd_CY,$B389,AF$1)</f>
        <v>0</v>
      </c>
      <c r="AG389" s="212" t="n">
        <f aca="false" t="array" ref="AG389:AG389">INDEX(_Rge_Data_3rd_CY,$B389,AG$1)</f>
        <v>0</v>
      </c>
      <c r="AH389" s="212" t="n">
        <f aca="false" t="array" ref="AH389:AH389">INDEX(_Rge_Data_3rd_CY,$B389,AH$1)</f>
        <v>0</v>
      </c>
      <c r="AI389" s="212" t="n">
        <f aca="false">INDEX(_Rge_Data_3rd_CY,$B389,AI$1)</f>
        <v>0</v>
      </c>
      <c r="AJ389" s="212" t="n">
        <f aca="false" t="array" ref="AJ389:AJ389">INDEX(_Rge_Data_3rd_CY,$B389,AJ$1)</f>
        <v>0</v>
      </c>
      <c r="AK389" s="212" t="n">
        <f aca="false" t="array" ref="AK389:AK389">INDEX(_Rge_Data_3rd_CY,$B389,AK$1)</f>
        <v>0</v>
      </c>
      <c r="AL389" s="212" t="n">
        <f aca="false">AK389+AN389+AO389</f>
        <v>0</v>
      </c>
      <c r="AM389" s="213" t="n">
        <f aca="false">IFERROR(AK389/Z389,0)</f>
        <v>0</v>
      </c>
      <c r="AN389" s="214" t="n">
        <f aca="false">IFERROR(IF(AND($E389="OPEN",$AA389&gt;0),$AA389*_SoP*$AM389,IF(AND($E389="CLOSED",$AA389&gt;0),$AA389*_SoL*$AM389,0)),0)</f>
        <v>0</v>
      </c>
      <c r="AO389" s="214" t="n">
        <f aca="false">IFERROR(IF($AA389&lt;0,$AA389*_SoL,0),0)</f>
        <v>0</v>
      </c>
      <c r="AP389" s="215" t="n">
        <f aca="false">AK389+AN389</f>
        <v>0</v>
      </c>
      <c r="AQ389" s="215" t="n">
        <f aca="false">AC389-AO389</f>
        <v>0</v>
      </c>
      <c r="AR389" s="215" t="n">
        <f aca="false">AP389-AQ389</f>
        <v>0</v>
      </c>
      <c r="AS389" s="215" t="n">
        <f aca="false">IF($AR389&gt;=0,$AR389,0)</f>
        <v>0</v>
      </c>
      <c r="AT389" s="215" t="n">
        <f aca="false">IF($AR389&lt;=0,-$AR389,0)</f>
        <v>-0</v>
      </c>
      <c r="AU389" s="214" t="n">
        <f aca="false">IF((R389-AC389)&lt;0,0,R389-AC389)</f>
        <v>0</v>
      </c>
      <c r="AV389" s="214" t="n">
        <f aca="false">IF(AM389&gt;1,0,R389-AM389*R389)</f>
        <v>0</v>
      </c>
      <c r="AW389" s="216"/>
    </row>
    <row r="390" customFormat="false" ht="24.75" hidden="false" customHeight="true" outlineLevel="0" collapsed="false">
      <c r="A390" s="166"/>
      <c r="B390" s="208" t="n">
        <f aca="false">B389+1</f>
        <v>383</v>
      </c>
      <c r="C390" s="166"/>
      <c r="D390" s="209" t="n">
        <f aca="false">INDEX(_Rge_Projectdata_3rd,$B390,MATCH("Project-ID",_Rge_Headline_Projectdata,0))</f>
        <v>0</v>
      </c>
      <c r="E390" s="210" t="str">
        <f aca="false" t="array" ref="E390:E390">INDEX(_Rge_Data_3rd_CY,$B390,E$1)</f>
        <v>Open</v>
      </c>
      <c r="F390" s="199" t="n">
        <f aca="false">INDEX(_Rge_Data_3rd_CY,$B390,F$1)</f>
        <v>0</v>
      </c>
      <c r="G390" s="199" t="n">
        <f aca="false" t="array" ref="G390:G390">INDEX(_Rge_Data_3rd_CY,$B390,G$1)</f>
        <v>0</v>
      </c>
      <c r="H390" s="199" t="n">
        <f aca="false" t="array" ref="H390:H390">INDEX(_Rge_Data_3rd_CY,$B390,H$1)</f>
        <v>0</v>
      </c>
      <c r="I390" s="199" t="n">
        <f aca="false" t="array" ref="I390:I390">INDEX(_Rge_Data_3rd_CY,$B390,I$1)</f>
        <v>0</v>
      </c>
      <c r="J390" s="199" t="n">
        <f aca="false" t="array" ref="J390:J390">INDEX(_Rge_Data_3rd_CY,$B390,J$1)</f>
        <v>0</v>
      </c>
      <c r="K390" s="199" t="n">
        <f aca="false" t="array" ref="K390:K390">INDEX(_Rge_Data_3rd_CY,$B390,K$1)</f>
        <v>0</v>
      </c>
      <c r="L390" s="199" t="n">
        <f aca="false">INDEX(_Rge_Data_3rd_CY,$B390,L$1)</f>
        <v>0</v>
      </c>
      <c r="M390" s="199" t="n">
        <f aca="false" t="array" ref="M390:M390">INDEX(_Rge_Data_3rd_CY,$B390,M$1)</f>
        <v>0</v>
      </c>
      <c r="N390" s="199" t="n">
        <f aca="false" t="array" ref="N390:N390">INDEX(_Rge_Data_3rd_CY,$B390,N$1)</f>
        <v>0</v>
      </c>
      <c r="O390" s="199" t="n">
        <f aca="false">F390-N390</f>
        <v>0</v>
      </c>
      <c r="P390" s="200" t="n">
        <f aca="false">IFERROR(O390/F390,0)</f>
        <v>0</v>
      </c>
      <c r="Q390" s="211" t="str">
        <f aca="false">IF(AND(F390&lt;&gt;0,R390=0),"N","Y")</f>
        <v>Y</v>
      </c>
      <c r="R390" s="202" t="n">
        <f aca="false">INDEX(_Rge_Data_3rd_CY,$B390,R$1)</f>
        <v>0</v>
      </c>
      <c r="S390" s="202" t="n">
        <f aca="false" t="array" ref="S390:S390">INDEX(_Rge_Data_3rd_CY,$B390,S$1)</f>
        <v>0</v>
      </c>
      <c r="T390" s="202" t="n">
        <f aca="false" t="array" ref="T390:T390">INDEX(_Rge_Data_3rd_CY,$B390,T$1)</f>
        <v>0</v>
      </c>
      <c r="U390" s="202" t="n">
        <f aca="false" t="array" ref="U390:U390">INDEX(_Rge_Data_3rd_CY,$B390,U$1)</f>
        <v>0</v>
      </c>
      <c r="V390" s="202" t="n">
        <f aca="false" t="array" ref="V390:V390">INDEX(_Rge_Data_3rd_CY,$B390,V$1)</f>
        <v>0</v>
      </c>
      <c r="W390" s="202" t="n">
        <f aca="false" t="array" ref="W390:W390">INDEX(_Rge_Data_3rd_CY,$B390,W$1)</f>
        <v>0</v>
      </c>
      <c r="X390" s="202" t="n">
        <f aca="false">INDEX(_Rge_Data_3rd_CY,$B390,X$1)</f>
        <v>0</v>
      </c>
      <c r="Y390" s="202" t="n">
        <f aca="false" t="array" ref="Y390:Y390">INDEX(_Rge_Data_3rd_CY,$B390,Y$1)</f>
        <v>0</v>
      </c>
      <c r="Z390" s="202" t="n">
        <f aca="false" t="array" ref="Z390:Z390">INDEX(_Rge_Data_3rd_CY,$B390,Z$1)</f>
        <v>0</v>
      </c>
      <c r="AA390" s="202" t="n">
        <f aca="false">R390-Z390</f>
        <v>0</v>
      </c>
      <c r="AB390" s="203" t="n">
        <f aca="false">IFERROR(AA390/R390,)</f>
        <v>0</v>
      </c>
      <c r="AC390" s="212" t="n">
        <f aca="false">INDEX(_Rge_Data_3rd_CY,$B390,AC$1)</f>
        <v>0</v>
      </c>
      <c r="AD390" s="212" t="n">
        <f aca="false" t="array" ref="AD390:AD390">INDEX(_Rge_Data_3rd_CY,$B390,AD$1)</f>
        <v>0</v>
      </c>
      <c r="AE390" s="212" t="n">
        <f aca="false" t="array" ref="AE390:AE390">INDEX(_Rge_Data_3rd_CY,$B390,AE$1)</f>
        <v>0</v>
      </c>
      <c r="AF390" s="212" t="n">
        <f aca="false" t="array" ref="AF390:AF390">INDEX(_Rge_Data_3rd_CY,$B390,AF$1)</f>
        <v>0</v>
      </c>
      <c r="AG390" s="212" t="n">
        <f aca="false" t="array" ref="AG390:AG390">INDEX(_Rge_Data_3rd_CY,$B390,AG$1)</f>
        <v>0</v>
      </c>
      <c r="AH390" s="212" t="n">
        <f aca="false" t="array" ref="AH390:AH390">INDEX(_Rge_Data_3rd_CY,$B390,AH$1)</f>
        <v>0</v>
      </c>
      <c r="AI390" s="212" t="n">
        <f aca="false">INDEX(_Rge_Data_3rd_CY,$B390,AI$1)</f>
        <v>0</v>
      </c>
      <c r="AJ390" s="212" t="n">
        <f aca="false" t="array" ref="AJ390:AJ390">INDEX(_Rge_Data_3rd_CY,$B390,AJ$1)</f>
        <v>0</v>
      </c>
      <c r="AK390" s="212" t="n">
        <f aca="false" t="array" ref="AK390:AK390">INDEX(_Rge_Data_3rd_CY,$B390,AK$1)</f>
        <v>0</v>
      </c>
      <c r="AL390" s="212" t="n">
        <f aca="false">AK390+AN390+AO390</f>
        <v>0</v>
      </c>
      <c r="AM390" s="213" t="n">
        <f aca="false">IFERROR(AK390/Z390,0)</f>
        <v>0</v>
      </c>
      <c r="AN390" s="214" t="n">
        <f aca="false">IFERROR(IF(AND($E390="OPEN",$AA390&gt;0),$AA390*_SoP*$AM390,IF(AND($E390="CLOSED",$AA390&gt;0),$AA390*_SoL*$AM390,0)),0)</f>
        <v>0</v>
      </c>
      <c r="AO390" s="214" t="n">
        <f aca="false">IFERROR(IF($AA390&lt;0,$AA390*_SoL,0),0)</f>
        <v>0</v>
      </c>
      <c r="AP390" s="215" t="n">
        <f aca="false">AK390+AN390</f>
        <v>0</v>
      </c>
      <c r="AQ390" s="215" t="n">
        <f aca="false">AC390-AO390</f>
        <v>0</v>
      </c>
      <c r="AR390" s="215" t="n">
        <f aca="false">AP390-AQ390</f>
        <v>0</v>
      </c>
      <c r="AS390" s="215" t="n">
        <f aca="false">IF($AR390&gt;=0,$AR390,0)</f>
        <v>0</v>
      </c>
      <c r="AT390" s="215" t="n">
        <f aca="false">IF($AR390&lt;=0,-$AR390,0)</f>
        <v>-0</v>
      </c>
      <c r="AU390" s="214" t="n">
        <f aca="false">IF((R390-AC390)&lt;0,0,R390-AC390)</f>
        <v>0</v>
      </c>
      <c r="AV390" s="214" t="n">
        <f aca="false">IF(AM390&gt;1,0,R390-AM390*R390)</f>
        <v>0</v>
      </c>
      <c r="AW390" s="216"/>
    </row>
    <row r="391" customFormat="false" ht="24.75" hidden="false" customHeight="true" outlineLevel="0" collapsed="false">
      <c r="A391" s="166"/>
      <c r="B391" s="208" t="n">
        <f aca="false">B390+1</f>
        <v>384</v>
      </c>
      <c r="C391" s="166"/>
      <c r="D391" s="209" t="n">
        <f aca="false">INDEX(_Rge_Projectdata_3rd,$B391,MATCH("Project-ID",_Rge_Headline_Projectdata,0))</f>
        <v>0</v>
      </c>
      <c r="E391" s="210" t="str">
        <f aca="false" t="array" ref="E391:E391">INDEX(_Rge_Data_3rd_CY,$B391,E$1)</f>
        <v>Open</v>
      </c>
      <c r="F391" s="199" t="n">
        <f aca="false">INDEX(_Rge_Data_3rd_CY,$B391,F$1)</f>
        <v>0</v>
      </c>
      <c r="G391" s="199" t="n">
        <f aca="false" t="array" ref="G391:G391">INDEX(_Rge_Data_3rd_CY,$B391,G$1)</f>
        <v>0</v>
      </c>
      <c r="H391" s="199" t="n">
        <f aca="false" t="array" ref="H391:H391">INDEX(_Rge_Data_3rd_CY,$B391,H$1)</f>
        <v>0</v>
      </c>
      <c r="I391" s="199" t="n">
        <f aca="false" t="array" ref="I391:I391">INDEX(_Rge_Data_3rd_CY,$B391,I$1)</f>
        <v>0</v>
      </c>
      <c r="J391" s="199" t="n">
        <f aca="false" t="array" ref="J391:J391">INDEX(_Rge_Data_3rd_CY,$B391,J$1)</f>
        <v>0</v>
      </c>
      <c r="K391" s="199" t="n">
        <f aca="false" t="array" ref="K391:K391">INDEX(_Rge_Data_3rd_CY,$B391,K$1)</f>
        <v>0</v>
      </c>
      <c r="L391" s="199" t="n">
        <f aca="false">INDEX(_Rge_Data_3rd_CY,$B391,L$1)</f>
        <v>0</v>
      </c>
      <c r="M391" s="199" t="n">
        <f aca="false" t="array" ref="M391:M391">INDEX(_Rge_Data_3rd_CY,$B391,M$1)</f>
        <v>0</v>
      </c>
      <c r="N391" s="199" t="n">
        <f aca="false" t="array" ref="N391:N391">INDEX(_Rge_Data_3rd_CY,$B391,N$1)</f>
        <v>0</v>
      </c>
      <c r="O391" s="199" t="n">
        <f aca="false">F391-N391</f>
        <v>0</v>
      </c>
      <c r="P391" s="200" t="n">
        <f aca="false">IFERROR(O391/F391,0)</f>
        <v>0</v>
      </c>
      <c r="Q391" s="211" t="str">
        <f aca="false">IF(AND(F391&lt;&gt;0,R391=0),"N","Y")</f>
        <v>Y</v>
      </c>
      <c r="R391" s="202" t="n">
        <f aca="false">INDEX(_Rge_Data_3rd_CY,$B391,R$1)</f>
        <v>0</v>
      </c>
      <c r="S391" s="202" t="n">
        <f aca="false" t="array" ref="S391:S391">INDEX(_Rge_Data_3rd_CY,$B391,S$1)</f>
        <v>0</v>
      </c>
      <c r="T391" s="202" t="n">
        <f aca="false" t="array" ref="T391:T391">INDEX(_Rge_Data_3rd_CY,$B391,T$1)</f>
        <v>0</v>
      </c>
      <c r="U391" s="202" t="n">
        <f aca="false" t="array" ref="U391:U391">INDEX(_Rge_Data_3rd_CY,$B391,U$1)</f>
        <v>0</v>
      </c>
      <c r="V391" s="202" t="n">
        <f aca="false" t="array" ref="V391:V391">INDEX(_Rge_Data_3rd_CY,$B391,V$1)</f>
        <v>0</v>
      </c>
      <c r="W391" s="202" t="n">
        <f aca="false" t="array" ref="W391:W391">INDEX(_Rge_Data_3rd_CY,$B391,W$1)</f>
        <v>0</v>
      </c>
      <c r="X391" s="202" t="n">
        <f aca="false">INDEX(_Rge_Data_3rd_CY,$B391,X$1)</f>
        <v>0</v>
      </c>
      <c r="Y391" s="202" t="n">
        <f aca="false" t="array" ref="Y391:Y391">INDEX(_Rge_Data_3rd_CY,$B391,Y$1)</f>
        <v>0</v>
      </c>
      <c r="Z391" s="202" t="n">
        <f aca="false" t="array" ref="Z391:Z391">INDEX(_Rge_Data_3rd_CY,$B391,Z$1)</f>
        <v>0</v>
      </c>
      <c r="AA391" s="202" t="n">
        <f aca="false">R391-Z391</f>
        <v>0</v>
      </c>
      <c r="AB391" s="203" t="n">
        <f aca="false">IFERROR(AA391/R391,)</f>
        <v>0</v>
      </c>
      <c r="AC391" s="212" t="n">
        <f aca="false">INDEX(_Rge_Data_3rd_CY,$B391,AC$1)</f>
        <v>0</v>
      </c>
      <c r="AD391" s="212" t="n">
        <f aca="false" t="array" ref="AD391:AD391">INDEX(_Rge_Data_3rd_CY,$B391,AD$1)</f>
        <v>0</v>
      </c>
      <c r="AE391" s="212" t="n">
        <f aca="false" t="array" ref="AE391:AE391">INDEX(_Rge_Data_3rd_CY,$B391,AE$1)</f>
        <v>0</v>
      </c>
      <c r="AF391" s="212" t="n">
        <f aca="false" t="array" ref="AF391:AF391">INDEX(_Rge_Data_3rd_CY,$B391,AF$1)</f>
        <v>0</v>
      </c>
      <c r="AG391" s="212" t="n">
        <f aca="false" t="array" ref="AG391:AG391">INDEX(_Rge_Data_3rd_CY,$B391,AG$1)</f>
        <v>0</v>
      </c>
      <c r="AH391" s="212" t="n">
        <f aca="false" t="array" ref="AH391:AH391">INDEX(_Rge_Data_3rd_CY,$B391,AH$1)</f>
        <v>0</v>
      </c>
      <c r="AI391" s="212" t="n">
        <f aca="false">INDEX(_Rge_Data_3rd_CY,$B391,AI$1)</f>
        <v>0</v>
      </c>
      <c r="AJ391" s="212" t="n">
        <f aca="false" t="array" ref="AJ391:AJ391">INDEX(_Rge_Data_3rd_CY,$B391,AJ$1)</f>
        <v>0</v>
      </c>
      <c r="AK391" s="212" t="n">
        <f aca="false" t="array" ref="AK391:AK391">INDEX(_Rge_Data_3rd_CY,$B391,AK$1)</f>
        <v>0</v>
      </c>
      <c r="AL391" s="212" t="n">
        <f aca="false">AK391+AN391+AO391</f>
        <v>0</v>
      </c>
      <c r="AM391" s="213" t="n">
        <f aca="false">IFERROR(AK391/Z391,0)</f>
        <v>0</v>
      </c>
      <c r="AN391" s="214" t="n">
        <f aca="false">IFERROR(IF(AND($E391="OPEN",$AA391&gt;0),$AA391*_SoP*$AM391,IF(AND($E391="CLOSED",$AA391&gt;0),$AA391*_SoL*$AM391,0)),0)</f>
        <v>0</v>
      </c>
      <c r="AO391" s="214" t="n">
        <f aca="false">IFERROR(IF($AA391&lt;0,$AA391*_SoL,0),0)</f>
        <v>0</v>
      </c>
      <c r="AP391" s="215" t="n">
        <f aca="false">AK391+AN391</f>
        <v>0</v>
      </c>
      <c r="AQ391" s="215" t="n">
        <f aca="false">AC391-AO391</f>
        <v>0</v>
      </c>
      <c r="AR391" s="215" t="n">
        <f aca="false">AP391-AQ391</f>
        <v>0</v>
      </c>
      <c r="AS391" s="215" t="n">
        <f aca="false">IF($AR391&gt;=0,$AR391,0)</f>
        <v>0</v>
      </c>
      <c r="AT391" s="215" t="n">
        <f aca="false">IF($AR391&lt;=0,-$AR391,0)</f>
        <v>-0</v>
      </c>
      <c r="AU391" s="214" t="n">
        <f aca="false">IF((R391-AC391)&lt;0,0,R391-AC391)</f>
        <v>0</v>
      </c>
      <c r="AV391" s="214" t="n">
        <f aca="false">IF(AM391&gt;1,0,R391-AM391*R391)</f>
        <v>0</v>
      </c>
      <c r="AW391" s="216"/>
    </row>
    <row r="392" customFormat="false" ht="24.75" hidden="false" customHeight="true" outlineLevel="0" collapsed="false">
      <c r="A392" s="166"/>
      <c r="B392" s="208" t="n">
        <f aca="false">B391+1</f>
        <v>385</v>
      </c>
      <c r="C392" s="166"/>
      <c r="D392" s="209" t="n">
        <f aca="false">INDEX(_Rge_Projectdata_3rd,$B392,MATCH("Project-ID",_Rge_Headline_Projectdata,0))</f>
        <v>0</v>
      </c>
      <c r="E392" s="210" t="str">
        <f aca="false" t="array" ref="E392:E392">INDEX(_Rge_Data_3rd_CY,$B392,E$1)</f>
        <v>Open</v>
      </c>
      <c r="F392" s="199" t="n">
        <f aca="false">INDEX(_Rge_Data_3rd_CY,$B392,F$1)</f>
        <v>0</v>
      </c>
      <c r="G392" s="199" t="n">
        <f aca="false" t="array" ref="G392:G392">INDEX(_Rge_Data_3rd_CY,$B392,G$1)</f>
        <v>0</v>
      </c>
      <c r="H392" s="199" t="n">
        <f aca="false" t="array" ref="H392:H392">INDEX(_Rge_Data_3rd_CY,$B392,H$1)</f>
        <v>0</v>
      </c>
      <c r="I392" s="199" t="n">
        <f aca="false" t="array" ref="I392:I392">INDEX(_Rge_Data_3rd_CY,$B392,I$1)</f>
        <v>0</v>
      </c>
      <c r="J392" s="199" t="n">
        <f aca="false" t="array" ref="J392:J392">INDEX(_Rge_Data_3rd_CY,$B392,J$1)</f>
        <v>0</v>
      </c>
      <c r="K392" s="199" t="n">
        <f aca="false" t="array" ref="K392:K392">INDEX(_Rge_Data_3rd_CY,$B392,K$1)</f>
        <v>0</v>
      </c>
      <c r="L392" s="199" t="n">
        <f aca="false">INDEX(_Rge_Data_3rd_CY,$B392,L$1)</f>
        <v>0</v>
      </c>
      <c r="M392" s="199" t="n">
        <f aca="false" t="array" ref="M392:M392">INDEX(_Rge_Data_3rd_CY,$B392,M$1)</f>
        <v>0</v>
      </c>
      <c r="N392" s="199" t="n">
        <f aca="false" t="array" ref="N392:N392">INDEX(_Rge_Data_3rd_CY,$B392,N$1)</f>
        <v>0</v>
      </c>
      <c r="O392" s="199" t="n">
        <f aca="false">F392-N392</f>
        <v>0</v>
      </c>
      <c r="P392" s="200" t="n">
        <f aca="false">IFERROR(O392/F392,0)</f>
        <v>0</v>
      </c>
      <c r="Q392" s="211" t="str">
        <f aca="false">IF(AND(F392&lt;&gt;0,R392=0),"N","Y")</f>
        <v>Y</v>
      </c>
      <c r="R392" s="202" t="n">
        <f aca="false">INDEX(_Rge_Data_3rd_CY,$B392,R$1)</f>
        <v>0</v>
      </c>
      <c r="S392" s="202" t="n">
        <f aca="false" t="array" ref="S392:S392">INDEX(_Rge_Data_3rd_CY,$B392,S$1)</f>
        <v>0</v>
      </c>
      <c r="T392" s="202" t="n">
        <f aca="false" t="array" ref="T392:T392">INDEX(_Rge_Data_3rd_CY,$B392,T$1)</f>
        <v>0</v>
      </c>
      <c r="U392" s="202" t="n">
        <f aca="false" t="array" ref="U392:U392">INDEX(_Rge_Data_3rd_CY,$B392,U$1)</f>
        <v>0</v>
      </c>
      <c r="V392" s="202" t="n">
        <f aca="false" t="array" ref="V392:V392">INDEX(_Rge_Data_3rd_CY,$B392,V$1)</f>
        <v>0</v>
      </c>
      <c r="W392" s="202" t="n">
        <f aca="false" t="array" ref="W392:W392">INDEX(_Rge_Data_3rd_CY,$B392,W$1)</f>
        <v>0</v>
      </c>
      <c r="X392" s="202" t="n">
        <f aca="false">INDEX(_Rge_Data_3rd_CY,$B392,X$1)</f>
        <v>0</v>
      </c>
      <c r="Y392" s="202" t="n">
        <f aca="false" t="array" ref="Y392:Y392">INDEX(_Rge_Data_3rd_CY,$B392,Y$1)</f>
        <v>0</v>
      </c>
      <c r="Z392" s="202" t="n">
        <f aca="false" t="array" ref="Z392:Z392">INDEX(_Rge_Data_3rd_CY,$B392,Z$1)</f>
        <v>0</v>
      </c>
      <c r="AA392" s="202" t="n">
        <f aca="false">R392-Z392</f>
        <v>0</v>
      </c>
      <c r="AB392" s="203" t="n">
        <f aca="false">IFERROR(AA392/R392,)</f>
        <v>0</v>
      </c>
      <c r="AC392" s="212" t="n">
        <f aca="false">INDEX(_Rge_Data_3rd_CY,$B392,AC$1)</f>
        <v>0</v>
      </c>
      <c r="AD392" s="212" t="n">
        <f aca="false" t="array" ref="AD392:AD392">INDEX(_Rge_Data_3rd_CY,$B392,AD$1)</f>
        <v>0</v>
      </c>
      <c r="AE392" s="212" t="n">
        <f aca="false" t="array" ref="AE392:AE392">INDEX(_Rge_Data_3rd_CY,$B392,AE$1)</f>
        <v>0</v>
      </c>
      <c r="AF392" s="212" t="n">
        <f aca="false" t="array" ref="AF392:AF392">INDEX(_Rge_Data_3rd_CY,$B392,AF$1)</f>
        <v>0</v>
      </c>
      <c r="AG392" s="212" t="n">
        <f aca="false" t="array" ref="AG392:AG392">INDEX(_Rge_Data_3rd_CY,$B392,AG$1)</f>
        <v>0</v>
      </c>
      <c r="AH392" s="212" t="n">
        <f aca="false" t="array" ref="AH392:AH392">INDEX(_Rge_Data_3rd_CY,$B392,AH$1)</f>
        <v>0</v>
      </c>
      <c r="AI392" s="212" t="n">
        <f aca="false">INDEX(_Rge_Data_3rd_CY,$B392,AI$1)</f>
        <v>0</v>
      </c>
      <c r="AJ392" s="212" t="n">
        <f aca="false" t="array" ref="AJ392:AJ392">INDEX(_Rge_Data_3rd_CY,$B392,AJ$1)</f>
        <v>0</v>
      </c>
      <c r="AK392" s="212" t="n">
        <f aca="false" t="array" ref="AK392:AK392">INDEX(_Rge_Data_3rd_CY,$B392,AK$1)</f>
        <v>0</v>
      </c>
      <c r="AL392" s="212" t="n">
        <f aca="false">AK392+AN392+AO392</f>
        <v>0</v>
      </c>
      <c r="AM392" s="213" t="n">
        <f aca="false">IFERROR(AK392/Z392,0)</f>
        <v>0</v>
      </c>
      <c r="AN392" s="214" t="n">
        <f aca="false">IFERROR(IF(AND($E392="OPEN",$AA392&gt;0),$AA392*_SoP*$AM392,IF(AND($E392="CLOSED",$AA392&gt;0),$AA392*_SoL*$AM392,0)),0)</f>
        <v>0</v>
      </c>
      <c r="AO392" s="214" t="n">
        <f aca="false">IFERROR(IF($AA392&lt;0,$AA392*_SoL,0),0)</f>
        <v>0</v>
      </c>
      <c r="AP392" s="215" t="n">
        <f aca="false">AK392+AN392</f>
        <v>0</v>
      </c>
      <c r="AQ392" s="215" t="n">
        <f aca="false">AC392-AO392</f>
        <v>0</v>
      </c>
      <c r="AR392" s="215" t="n">
        <f aca="false">AP392-AQ392</f>
        <v>0</v>
      </c>
      <c r="AS392" s="215" t="n">
        <f aca="false">IF($AR392&gt;=0,$AR392,0)</f>
        <v>0</v>
      </c>
      <c r="AT392" s="215" t="n">
        <f aca="false">IF($AR392&lt;=0,-$AR392,0)</f>
        <v>-0</v>
      </c>
      <c r="AU392" s="214" t="n">
        <f aca="false">IF((R392-AC392)&lt;0,0,R392-AC392)</f>
        <v>0</v>
      </c>
      <c r="AV392" s="214" t="n">
        <f aca="false">IF(AM392&gt;1,0,R392-AM392*R392)</f>
        <v>0</v>
      </c>
      <c r="AW392" s="216"/>
    </row>
    <row r="393" customFormat="false" ht="24.75" hidden="false" customHeight="true" outlineLevel="0" collapsed="false">
      <c r="A393" s="166"/>
      <c r="B393" s="208" t="n">
        <f aca="false">B392+1</f>
        <v>386</v>
      </c>
      <c r="C393" s="166"/>
      <c r="D393" s="209" t="n">
        <f aca="false">INDEX(_Rge_Projectdata_3rd,$B393,MATCH("Project-ID",_Rge_Headline_Projectdata,0))</f>
        <v>0</v>
      </c>
      <c r="E393" s="210" t="str">
        <f aca="false" t="array" ref="E393:E393">INDEX(_Rge_Data_3rd_CY,$B393,E$1)</f>
        <v>Open</v>
      </c>
      <c r="F393" s="199" t="n">
        <f aca="false">INDEX(_Rge_Data_3rd_CY,$B393,F$1)</f>
        <v>0</v>
      </c>
      <c r="G393" s="199" t="n">
        <f aca="false" t="array" ref="G393:G393">INDEX(_Rge_Data_3rd_CY,$B393,G$1)</f>
        <v>0</v>
      </c>
      <c r="H393" s="199" t="n">
        <f aca="false" t="array" ref="H393:H393">INDEX(_Rge_Data_3rd_CY,$B393,H$1)</f>
        <v>0</v>
      </c>
      <c r="I393" s="199" t="n">
        <f aca="false" t="array" ref="I393:I393">INDEX(_Rge_Data_3rd_CY,$B393,I$1)</f>
        <v>0</v>
      </c>
      <c r="J393" s="199" t="n">
        <f aca="false" t="array" ref="J393:J393">INDEX(_Rge_Data_3rd_CY,$B393,J$1)</f>
        <v>0</v>
      </c>
      <c r="K393" s="199" t="n">
        <f aca="false" t="array" ref="K393:K393">INDEX(_Rge_Data_3rd_CY,$B393,K$1)</f>
        <v>0</v>
      </c>
      <c r="L393" s="199" t="n">
        <f aca="false">INDEX(_Rge_Data_3rd_CY,$B393,L$1)</f>
        <v>0</v>
      </c>
      <c r="M393" s="199" t="n">
        <f aca="false" t="array" ref="M393:M393">INDEX(_Rge_Data_3rd_CY,$B393,M$1)</f>
        <v>0</v>
      </c>
      <c r="N393" s="199" t="n">
        <f aca="false" t="array" ref="N393:N393">INDEX(_Rge_Data_3rd_CY,$B393,N$1)</f>
        <v>0</v>
      </c>
      <c r="O393" s="199" t="n">
        <f aca="false">F393-N393</f>
        <v>0</v>
      </c>
      <c r="P393" s="200" t="n">
        <f aca="false">IFERROR(O393/F393,0)</f>
        <v>0</v>
      </c>
      <c r="Q393" s="211" t="str">
        <f aca="false">IF(AND(F393&lt;&gt;0,R393=0),"N","Y")</f>
        <v>Y</v>
      </c>
      <c r="R393" s="202" t="n">
        <f aca="false">INDEX(_Rge_Data_3rd_CY,$B393,R$1)</f>
        <v>0</v>
      </c>
      <c r="S393" s="202" t="n">
        <f aca="false" t="array" ref="S393:S393">INDEX(_Rge_Data_3rd_CY,$B393,S$1)</f>
        <v>0</v>
      </c>
      <c r="T393" s="202" t="n">
        <f aca="false" t="array" ref="T393:T393">INDEX(_Rge_Data_3rd_CY,$B393,T$1)</f>
        <v>0</v>
      </c>
      <c r="U393" s="202" t="n">
        <f aca="false" t="array" ref="U393:U393">INDEX(_Rge_Data_3rd_CY,$B393,U$1)</f>
        <v>0</v>
      </c>
      <c r="V393" s="202" t="n">
        <f aca="false" t="array" ref="V393:V393">INDEX(_Rge_Data_3rd_CY,$B393,V$1)</f>
        <v>0</v>
      </c>
      <c r="W393" s="202" t="n">
        <f aca="false" t="array" ref="W393:W393">INDEX(_Rge_Data_3rd_CY,$B393,W$1)</f>
        <v>0</v>
      </c>
      <c r="X393" s="202" t="n">
        <f aca="false">INDEX(_Rge_Data_3rd_CY,$B393,X$1)</f>
        <v>0</v>
      </c>
      <c r="Y393" s="202" t="n">
        <f aca="false" t="array" ref="Y393:Y393">INDEX(_Rge_Data_3rd_CY,$B393,Y$1)</f>
        <v>0</v>
      </c>
      <c r="Z393" s="202" t="n">
        <f aca="false" t="array" ref="Z393:Z393">INDEX(_Rge_Data_3rd_CY,$B393,Z$1)</f>
        <v>0</v>
      </c>
      <c r="AA393" s="202" t="n">
        <f aca="false">R393-Z393</f>
        <v>0</v>
      </c>
      <c r="AB393" s="203" t="n">
        <f aca="false">IFERROR(AA393/R393,)</f>
        <v>0</v>
      </c>
      <c r="AC393" s="212" t="n">
        <f aca="false">INDEX(_Rge_Data_3rd_CY,$B393,AC$1)</f>
        <v>0</v>
      </c>
      <c r="AD393" s="212" t="n">
        <f aca="false" t="array" ref="AD393:AD393">INDEX(_Rge_Data_3rd_CY,$B393,AD$1)</f>
        <v>0</v>
      </c>
      <c r="AE393" s="212" t="n">
        <f aca="false" t="array" ref="AE393:AE393">INDEX(_Rge_Data_3rd_CY,$B393,AE$1)</f>
        <v>0</v>
      </c>
      <c r="AF393" s="212" t="n">
        <f aca="false" t="array" ref="AF393:AF393">INDEX(_Rge_Data_3rd_CY,$B393,AF$1)</f>
        <v>0</v>
      </c>
      <c r="AG393" s="212" t="n">
        <f aca="false" t="array" ref="AG393:AG393">INDEX(_Rge_Data_3rd_CY,$B393,AG$1)</f>
        <v>0</v>
      </c>
      <c r="AH393" s="212" t="n">
        <f aca="false" t="array" ref="AH393:AH393">INDEX(_Rge_Data_3rd_CY,$B393,AH$1)</f>
        <v>0</v>
      </c>
      <c r="AI393" s="212" t="n">
        <f aca="false">INDEX(_Rge_Data_3rd_CY,$B393,AI$1)</f>
        <v>0</v>
      </c>
      <c r="AJ393" s="212" t="n">
        <f aca="false" t="array" ref="AJ393:AJ393">INDEX(_Rge_Data_3rd_CY,$B393,AJ$1)</f>
        <v>0</v>
      </c>
      <c r="AK393" s="212" t="n">
        <f aca="false" t="array" ref="AK393:AK393">INDEX(_Rge_Data_3rd_CY,$B393,AK$1)</f>
        <v>0</v>
      </c>
      <c r="AL393" s="212" t="n">
        <f aca="false">AK393+AN393+AO393</f>
        <v>0</v>
      </c>
      <c r="AM393" s="213" t="n">
        <f aca="false">IFERROR(AK393/Z393,0)</f>
        <v>0</v>
      </c>
      <c r="AN393" s="214" t="n">
        <f aca="false">IFERROR(IF(AND($E393="OPEN",$AA393&gt;0),$AA393*_SoP*$AM393,IF(AND($E393="CLOSED",$AA393&gt;0),$AA393*_SoL*$AM393,0)),0)</f>
        <v>0</v>
      </c>
      <c r="AO393" s="214" t="n">
        <f aca="false">IFERROR(IF($AA393&lt;0,$AA393*_SoL,0),0)</f>
        <v>0</v>
      </c>
      <c r="AP393" s="215" t="n">
        <f aca="false">AK393+AN393</f>
        <v>0</v>
      </c>
      <c r="AQ393" s="215" t="n">
        <f aca="false">AC393-AO393</f>
        <v>0</v>
      </c>
      <c r="AR393" s="215" t="n">
        <f aca="false">AP393-AQ393</f>
        <v>0</v>
      </c>
      <c r="AS393" s="215" t="n">
        <f aca="false">IF($AR393&gt;=0,$AR393,0)</f>
        <v>0</v>
      </c>
      <c r="AT393" s="215" t="n">
        <f aca="false">IF($AR393&lt;=0,-$AR393,0)</f>
        <v>-0</v>
      </c>
      <c r="AU393" s="214" t="n">
        <f aca="false">IF((R393-AC393)&lt;0,0,R393-AC393)</f>
        <v>0</v>
      </c>
      <c r="AV393" s="214" t="n">
        <f aca="false">IF(AM393&gt;1,0,R393-AM393*R393)</f>
        <v>0</v>
      </c>
      <c r="AW393" s="216"/>
    </row>
    <row r="394" customFormat="false" ht="24.75" hidden="false" customHeight="true" outlineLevel="0" collapsed="false">
      <c r="A394" s="166"/>
      <c r="B394" s="208" t="n">
        <f aca="false">B393+1</f>
        <v>387</v>
      </c>
      <c r="C394" s="166"/>
      <c r="D394" s="209" t="n">
        <f aca="false">INDEX(_Rge_Projectdata_3rd,$B394,MATCH("Project-ID",_Rge_Headline_Projectdata,0))</f>
        <v>0</v>
      </c>
      <c r="E394" s="210" t="str">
        <f aca="false" t="array" ref="E394:E394">INDEX(_Rge_Data_3rd_CY,$B394,E$1)</f>
        <v>Open</v>
      </c>
      <c r="F394" s="199" t="n">
        <f aca="false">INDEX(_Rge_Data_3rd_CY,$B394,F$1)</f>
        <v>0</v>
      </c>
      <c r="G394" s="199" t="n">
        <f aca="false" t="array" ref="G394:G394">INDEX(_Rge_Data_3rd_CY,$B394,G$1)</f>
        <v>0</v>
      </c>
      <c r="H394" s="199" t="n">
        <f aca="false" t="array" ref="H394:H394">INDEX(_Rge_Data_3rd_CY,$B394,H$1)</f>
        <v>0</v>
      </c>
      <c r="I394" s="199" t="n">
        <f aca="false" t="array" ref="I394:I394">INDEX(_Rge_Data_3rd_CY,$B394,I$1)</f>
        <v>0</v>
      </c>
      <c r="J394" s="199" t="n">
        <f aca="false" t="array" ref="J394:J394">INDEX(_Rge_Data_3rd_CY,$B394,J$1)</f>
        <v>0</v>
      </c>
      <c r="K394" s="199" t="n">
        <f aca="false" t="array" ref="K394:K394">INDEX(_Rge_Data_3rd_CY,$B394,K$1)</f>
        <v>0</v>
      </c>
      <c r="L394" s="199" t="n">
        <f aca="false">INDEX(_Rge_Data_3rd_CY,$B394,L$1)</f>
        <v>0</v>
      </c>
      <c r="M394" s="199" t="n">
        <f aca="false" t="array" ref="M394:M394">INDEX(_Rge_Data_3rd_CY,$B394,M$1)</f>
        <v>0</v>
      </c>
      <c r="N394" s="199" t="n">
        <f aca="false" t="array" ref="N394:N394">INDEX(_Rge_Data_3rd_CY,$B394,N$1)</f>
        <v>0</v>
      </c>
      <c r="O394" s="199" t="n">
        <f aca="false">F394-N394</f>
        <v>0</v>
      </c>
      <c r="P394" s="200" t="n">
        <f aca="false">IFERROR(O394/F394,0)</f>
        <v>0</v>
      </c>
      <c r="Q394" s="211" t="str">
        <f aca="false">IF(AND(F394&lt;&gt;0,R394=0),"N","Y")</f>
        <v>Y</v>
      </c>
      <c r="R394" s="202" t="n">
        <f aca="false">INDEX(_Rge_Data_3rd_CY,$B394,R$1)</f>
        <v>0</v>
      </c>
      <c r="S394" s="202" t="n">
        <f aca="false" t="array" ref="S394:S394">INDEX(_Rge_Data_3rd_CY,$B394,S$1)</f>
        <v>0</v>
      </c>
      <c r="T394" s="202" t="n">
        <f aca="false" t="array" ref="T394:T394">INDEX(_Rge_Data_3rd_CY,$B394,T$1)</f>
        <v>0</v>
      </c>
      <c r="U394" s="202" t="n">
        <f aca="false" t="array" ref="U394:U394">INDEX(_Rge_Data_3rd_CY,$B394,U$1)</f>
        <v>0</v>
      </c>
      <c r="V394" s="202" t="n">
        <f aca="false" t="array" ref="V394:V394">INDEX(_Rge_Data_3rd_CY,$B394,V$1)</f>
        <v>0</v>
      </c>
      <c r="W394" s="202" t="n">
        <f aca="false" t="array" ref="W394:W394">INDEX(_Rge_Data_3rd_CY,$B394,W$1)</f>
        <v>0</v>
      </c>
      <c r="X394" s="202" t="n">
        <f aca="false">INDEX(_Rge_Data_3rd_CY,$B394,X$1)</f>
        <v>0</v>
      </c>
      <c r="Y394" s="202" t="n">
        <f aca="false" t="array" ref="Y394:Y394">INDEX(_Rge_Data_3rd_CY,$B394,Y$1)</f>
        <v>0</v>
      </c>
      <c r="Z394" s="202" t="n">
        <f aca="false" t="array" ref="Z394:Z394">INDEX(_Rge_Data_3rd_CY,$B394,Z$1)</f>
        <v>0</v>
      </c>
      <c r="AA394" s="202" t="n">
        <f aca="false">R394-Z394</f>
        <v>0</v>
      </c>
      <c r="AB394" s="203" t="n">
        <f aca="false">IFERROR(AA394/R394,)</f>
        <v>0</v>
      </c>
      <c r="AC394" s="212" t="n">
        <f aca="false">INDEX(_Rge_Data_3rd_CY,$B394,AC$1)</f>
        <v>0</v>
      </c>
      <c r="AD394" s="212" t="n">
        <f aca="false" t="array" ref="AD394:AD394">INDEX(_Rge_Data_3rd_CY,$B394,AD$1)</f>
        <v>0</v>
      </c>
      <c r="AE394" s="212" t="n">
        <f aca="false" t="array" ref="AE394:AE394">INDEX(_Rge_Data_3rd_CY,$B394,AE$1)</f>
        <v>0</v>
      </c>
      <c r="AF394" s="212" t="n">
        <f aca="false" t="array" ref="AF394:AF394">INDEX(_Rge_Data_3rd_CY,$B394,AF$1)</f>
        <v>0</v>
      </c>
      <c r="AG394" s="212" t="n">
        <f aca="false" t="array" ref="AG394:AG394">INDEX(_Rge_Data_3rd_CY,$B394,AG$1)</f>
        <v>0</v>
      </c>
      <c r="AH394" s="212" t="n">
        <f aca="false" t="array" ref="AH394:AH394">INDEX(_Rge_Data_3rd_CY,$B394,AH$1)</f>
        <v>0</v>
      </c>
      <c r="AI394" s="212" t="n">
        <f aca="false">INDEX(_Rge_Data_3rd_CY,$B394,AI$1)</f>
        <v>0</v>
      </c>
      <c r="AJ394" s="212" t="n">
        <f aca="false" t="array" ref="AJ394:AJ394">INDEX(_Rge_Data_3rd_CY,$B394,AJ$1)</f>
        <v>0</v>
      </c>
      <c r="AK394" s="212" t="n">
        <f aca="false" t="array" ref="AK394:AK394">INDEX(_Rge_Data_3rd_CY,$B394,AK$1)</f>
        <v>0</v>
      </c>
      <c r="AL394" s="212" t="n">
        <f aca="false">AK394+AN394+AO394</f>
        <v>0</v>
      </c>
      <c r="AM394" s="213" t="n">
        <f aca="false">IFERROR(AK394/Z394,0)</f>
        <v>0</v>
      </c>
      <c r="AN394" s="214" t="n">
        <f aca="false">IFERROR(IF(AND($E394="OPEN",$AA394&gt;0),$AA394*_SoP*$AM394,IF(AND($E394="CLOSED",$AA394&gt;0),$AA394*_SoL*$AM394,0)),0)</f>
        <v>0</v>
      </c>
      <c r="AO394" s="214" t="n">
        <f aca="false">IFERROR(IF($AA394&lt;0,$AA394*_SoL,0),0)</f>
        <v>0</v>
      </c>
      <c r="AP394" s="215" t="n">
        <f aca="false">AK394+AN394</f>
        <v>0</v>
      </c>
      <c r="AQ394" s="215" t="n">
        <f aca="false">AC394-AO394</f>
        <v>0</v>
      </c>
      <c r="AR394" s="215" t="n">
        <f aca="false">AP394-AQ394</f>
        <v>0</v>
      </c>
      <c r="AS394" s="215" t="n">
        <f aca="false">IF($AR394&gt;=0,$AR394,0)</f>
        <v>0</v>
      </c>
      <c r="AT394" s="215" t="n">
        <f aca="false">IF($AR394&lt;=0,-$AR394,0)</f>
        <v>-0</v>
      </c>
      <c r="AU394" s="214" t="n">
        <f aca="false">IF((R394-AC394)&lt;0,0,R394-AC394)</f>
        <v>0</v>
      </c>
      <c r="AV394" s="214" t="n">
        <f aca="false">IF(AM394&gt;1,0,R394-AM394*R394)</f>
        <v>0</v>
      </c>
      <c r="AW394" s="216"/>
    </row>
    <row r="395" customFormat="false" ht="24.75" hidden="false" customHeight="true" outlineLevel="0" collapsed="false">
      <c r="A395" s="166"/>
      <c r="B395" s="208" t="n">
        <f aca="false">B394+1</f>
        <v>388</v>
      </c>
      <c r="C395" s="166"/>
      <c r="D395" s="209" t="n">
        <f aca="false">INDEX(_Rge_Projectdata_3rd,$B395,MATCH("Project-ID",_Rge_Headline_Projectdata,0))</f>
        <v>0</v>
      </c>
      <c r="E395" s="210" t="str">
        <f aca="false" t="array" ref="E395:E395">INDEX(_Rge_Data_3rd_CY,$B395,E$1)</f>
        <v>Open</v>
      </c>
      <c r="F395" s="199" t="n">
        <f aca="false">INDEX(_Rge_Data_3rd_CY,$B395,F$1)</f>
        <v>0</v>
      </c>
      <c r="G395" s="199" t="n">
        <f aca="false" t="array" ref="G395:G395">INDEX(_Rge_Data_3rd_CY,$B395,G$1)</f>
        <v>0</v>
      </c>
      <c r="H395" s="199" t="n">
        <f aca="false" t="array" ref="H395:H395">INDEX(_Rge_Data_3rd_CY,$B395,H$1)</f>
        <v>0</v>
      </c>
      <c r="I395" s="199" t="n">
        <f aca="false" t="array" ref="I395:I395">INDEX(_Rge_Data_3rd_CY,$B395,I$1)</f>
        <v>0</v>
      </c>
      <c r="J395" s="199" t="n">
        <f aca="false" t="array" ref="J395:J395">INDEX(_Rge_Data_3rd_CY,$B395,J$1)</f>
        <v>0</v>
      </c>
      <c r="K395" s="199" t="n">
        <f aca="false" t="array" ref="K395:K395">INDEX(_Rge_Data_3rd_CY,$B395,K$1)</f>
        <v>0</v>
      </c>
      <c r="L395" s="199" t="n">
        <f aca="false">INDEX(_Rge_Data_3rd_CY,$B395,L$1)</f>
        <v>0</v>
      </c>
      <c r="M395" s="199" t="n">
        <f aca="false" t="array" ref="M395:M395">INDEX(_Rge_Data_3rd_CY,$B395,M$1)</f>
        <v>0</v>
      </c>
      <c r="N395" s="199" t="n">
        <f aca="false" t="array" ref="N395:N395">INDEX(_Rge_Data_3rd_CY,$B395,N$1)</f>
        <v>0</v>
      </c>
      <c r="O395" s="199" t="n">
        <f aca="false">F395-N395</f>
        <v>0</v>
      </c>
      <c r="P395" s="200" t="n">
        <f aca="false">IFERROR(O395/F395,0)</f>
        <v>0</v>
      </c>
      <c r="Q395" s="211" t="str">
        <f aca="false">IF(AND(F395&lt;&gt;0,R395=0),"N","Y")</f>
        <v>Y</v>
      </c>
      <c r="R395" s="202" t="n">
        <f aca="false">INDEX(_Rge_Data_3rd_CY,$B395,R$1)</f>
        <v>0</v>
      </c>
      <c r="S395" s="202" t="n">
        <f aca="false" t="array" ref="S395:S395">INDEX(_Rge_Data_3rd_CY,$B395,S$1)</f>
        <v>0</v>
      </c>
      <c r="T395" s="202" t="n">
        <f aca="false" t="array" ref="T395:T395">INDEX(_Rge_Data_3rd_CY,$B395,T$1)</f>
        <v>0</v>
      </c>
      <c r="U395" s="202" t="n">
        <f aca="false" t="array" ref="U395:U395">INDEX(_Rge_Data_3rd_CY,$B395,U$1)</f>
        <v>0</v>
      </c>
      <c r="V395" s="202" t="n">
        <f aca="false" t="array" ref="V395:V395">INDEX(_Rge_Data_3rd_CY,$B395,V$1)</f>
        <v>0</v>
      </c>
      <c r="W395" s="202" t="n">
        <f aca="false" t="array" ref="W395:W395">INDEX(_Rge_Data_3rd_CY,$B395,W$1)</f>
        <v>0</v>
      </c>
      <c r="X395" s="202" t="n">
        <f aca="false">INDEX(_Rge_Data_3rd_CY,$B395,X$1)</f>
        <v>0</v>
      </c>
      <c r="Y395" s="202" t="n">
        <f aca="false" t="array" ref="Y395:Y395">INDEX(_Rge_Data_3rd_CY,$B395,Y$1)</f>
        <v>0</v>
      </c>
      <c r="Z395" s="202" t="n">
        <f aca="false" t="array" ref="Z395:Z395">INDEX(_Rge_Data_3rd_CY,$B395,Z$1)</f>
        <v>0</v>
      </c>
      <c r="AA395" s="202" t="n">
        <f aca="false">R395-Z395</f>
        <v>0</v>
      </c>
      <c r="AB395" s="203" t="n">
        <f aca="false">IFERROR(AA395/R395,)</f>
        <v>0</v>
      </c>
      <c r="AC395" s="212" t="n">
        <f aca="false">INDEX(_Rge_Data_3rd_CY,$B395,AC$1)</f>
        <v>0</v>
      </c>
      <c r="AD395" s="212" t="n">
        <f aca="false" t="array" ref="AD395:AD395">INDEX(_Rge_Data_3rd_CY,$B395,AD$1)</f>
        <v>0</v>
      </c>
      <c r="AE395" s="212" t="n">
        <f aca="false" t="array" ref="AE395:AE395">INDEX(_Rge_Data_3rd_CY,$B395,AE$1)</f>
        <v>0</v>
      </c>
      <c r="AF395" s="212" t="n">
        <f aca="false" t="array" ref="AF395:AF395">INDEX(_Rge_Data_3rd_CY,$B395,AF$1)</f>
        <v>0</v>
      </c>
      <c r="AG395" s="212" t="n">
        <f aca="false" t="array" ref="AG395:AG395">INDEX(_Rge_Data_3rd_CY,$B395,AG$1)</f>
        <v>0</v>
      </c>
      <c r="AH395" s="212" t="n">
        <f aca="false" t="array" ref="AH395:AH395">INDEX(_Rge_Data_3rd_CY,$B395,AH$1)</f>
        <v>0</v>
      </c>
      <c r="AI395" s="212" t="n">
        <f aca="false">INDEX(_Rge_Data_3rd_CY,$B395,AI$1)</f>
        <v>0</v>
      </c>
      <c r="AJ395" s="212" t="n">
        <f aca="false" t="array" ref="AJ395:AJ395">INDEX(_Rge_Data_3rd_CY,$B395,AJ$1)</f>
        <v>0</v>
      </c>
      <c r="AK395" s="212" t="n">
        <f aca="false" t="array" ref="AK395:AK395">INDEX(_Rge_Data_3rd_CY,$B395,AK$1)</f>
        <v>0</v>
      </c>
      <c r="AL395" s="212" t="n">
        <f aca="false">AK395+AN395+AO395</f>
        <v>0</v>
      </c>
      <c r="AM395" s="213" t="n">
        <f aca="false">IFERROR(AK395/Z395,0)</f>
        <v>0</v>
      </c>
      <c r="AN395" s="214" t="n">
        <f aca="false">IFERROR(IF(AND($E395="OPEN",$AA395&gt;0),$AA395*_SoP*$AM395,IF(AND($E395="CLOSED",$AA395&gt;0),$AA395*_SoL*$AM395,0)),0)</f>
        <v>0</v>
      </c>
      <c r="AO395" s="214" t="n">
        <f aca="false">IFERROR(IF($AA395&lt;0,$AA395*_SoL,0),0)</f>
        <v>0</v>
      </c>
      <c r="AP395" s="215" t="n">
        <f aca="false">AK395+AN395</f>
        <v>0</v>
      </c>
      <c r="AQ395" s="215" t="n">
        <f aca="false">AC395-AO395</f>
        <v>0</v>
      </c>
      <c r="AR395" s="215" t="n">
        <f aca="false">AP395-AQ395</f>
        <v>0</v>
      </c>
      <c r="AS395" s="215" t="n">
        <f aca="false">IF($AR395&gt;=0,$AR395,0)</f>
        <v>0</v>
      </c>
      <c r="AT395" s="215" t="n">
        <f aca="false">IF($AR395&lt;=0,-$AR395,0)</f>
        <v>-0</v>
      </c>
      <c r="AU395" s="214" t="n">
        <f aca="false">IF((R395-AC395)&lt;0,0,R395-AC395)</f>
        <v>0</v>
      </c>
      <c r="AV395" s="214" t="n">
        <f aca="false">IF(AM395&gt;1,0,R395-AM395*R395)</f>
        <v>0</v>
      </c>
      <c r="AW395" s="216"/>
    </row>
    <row r="396" customFormat="false" ht="24.75" hidden="false" customHeight="true" outlineLevel="0" collapsed="false">
      <c r="A396" s="166"/>
      <c r="B396" s="208" t="n">
        <f aca="false">B395+1</f>
        <v>389</v>
      </c>
      <c r="C396" s="166"/>
      <c r="D396" s="209" t="n">
        <f aca="false">INDEX(_Rge_Projectdata_3rd,$B396,MATCH("Project-ID",_Rge_Headline_Projectdata,0))</f>
        <v>0</v>
      </c>
      <c r="E396" s="210" t="str">
        <f aca="false" t="array" ref="E396:E396">INDEX(_Rge_Data_3rd_CY,$B396,E$1)</f>
        <v>Open</v>
      </c>
      <c r="F396" s="199" t="n">
        <f aca="false">INDEX(_Rge_Data_3rd_CY,$B396,F$1)</f>
        <v>0</v>
      </c>
      <c r="G396" s="199" t="n">
        <f aca="false" t="array" ref="G396:G396">INDEX(_Rge_Data_3rd_CY,$B396,G$1)</f>
        <v>0</v>
      </c>
      <c r="H396" s="199" t="n">
        <f aca="false" t="array" ref="H396:H396">INDEX(_Rge_Data_3rd_CY,$B396,H$1)</f>
        <v>0</v>
      </c>
      <c r="I396" s="199" t="n">
        <f aca="false" t="array" ref="I396:I396">INDEX(_Rge_Data_3rd_CY,$B396,I$1)</f>
        <v>0</v>
      </c>
      <c r="J396" s="199" t="n">
        <f aca="false" t="array" ref="J396:J396">INDEX(_Rge_Data_3rd_CY,$B396,J$1)</f>
        <v>0</v>
      </c>
      <c r="K396" s="199" t="n">
        <f aca="false" t="array" ref="K396:K396">INDEX(_Rge_Data_3rd_CY,$B396,K$1)</f>
        <v>0</v>
      </c>
      <c r="L396" s="199" t="n">
        <f aca="false">INDEX(_Rge_Data_3rd_CY,$B396,L$1)</f>
        <v>0</v>
      </c>
      <c r="M396" s="199" t="n">
        <f aca="false" t="array" ref="M396:M396">INDEX(_Rge_Data_3rd_CY,$B396,M$1)</f>
        <v>0</v>
      </c>
      <c r="N396" s="199" t="n">
        <f aca="false" t="array" ref="N396:N396">INDEX(_Rge_Data_3rd_CY,$B396,N$1)</f>
        <v>0</v>
      </c>
      <c r="O396" s="199" t="n">
        <f aca="false">F396-N396</f>
        <v>0</v>
      </c>
      <c r="P396" s="200" t="n">
        <f aca="false">IFERROR(O396/F396,0)</f>
        <v>0</v>
      </c>
      <c r="Q396" s="211" t="str">
        <f aca="false">IF(AND(F396&lt;&gt;0,R396=0),"N","Y")</f>
        <v>Y</v>
      </c>
      <c r="R396" s="202" t="n">
        <f aca="false">INDEX(_Rge_Data_3rd_CY,$B396,R$1)</f>
        <v>0</v>
      </c>
      <c r="S396" s="202" t="n">
        <f aca="false" t="array" ref="S396:S396">INDEX(_Rge_Data_3rd_CY,$B396,S$1)</f>
        <v>0</v>
      </c>
      <c r="T396" s="202" t="n">
        <f aca="false" t="array" ref="T396:T396">INDEX(_Rge_Data_3rd_CY,$B396,T$1)</f>
        <v>0</v>
      </c>
      <c r="U396" s="202" t="n">
        <f aca="false" t="array" ref="U396:U396">INDEX(_Rge_Data_3rd_CY,$B396,U$1)</f>
        <v>0</v>
      </c>
      <c r="V396" s="202" t="n">
        <f aca="false" t="array" ref="V396:V396">INDEX(_Rge_Data_3rd_CY,$B396,V$1)</f>
        <v>0</v>
      </c>
      <c r="W396" s="202" t="n">
        <f aca="false" t="array" ref="W396:W396">INDEX(_Rge_Data_3rd_CY,$B396,W$1)</f>
        <v>0</v>
      </c>
      <c r="X396" s="202" t="n">
        <f aca="false">INDEX(_Rge_Data_3rd_CY,$B396,X$1)</f>
        <v>0</v>
      </c>
      <c r="Y396" s="202" t="n">
        <f aca="false" t="array" ref="Y396:Y396">INDEX(_Rge_Data_3rd_CY,$B396,Y$1)</f>
        <v>0</v>
      </c>
      <c r="Z396" s="202" t="n">
        <f aca="false" t="array" ref="Z396:Z396">INDEX(_Rge_Data_3rd_CY,$B396,Z$1)</f>
        <v>0</v>
      </c>
      <c r="AA396" s="202" t="n">
        <f aca="false">R396-Z396</f>
        <v>0</v>
      </c>
      <c r="AB396" s="203" t="n">
        <f aca="false">IFERROR(AA396/R396,)</f>
        <v>0</v>
      </c>
      <c r="AC396" s="212" t="n">
        <f aca="false">INDEX(_Rge_Data_3rd_CY,$B396,AC$1)</f>
        <v>0</v>
      </c>
      <c r="AD396" s="212" t="n">
        <f aca="false" t="array" ref="AD396:AD396">INDEX(_Rge_Data_3rd_CY,$B396,AD$1)</f>
        <v>0</v>
      </c>
      <c r="AE396" s="212" t="n">
        <f aca="false" t="array" ref="AE396:AE396">INDEX(_Rge_Data_3rd_CY,$B396,AE$1)</f>
        <v>0</v>
      </c>
      <c r="AF396" s="212" t="n">
        <f aca="false" t="array" ref="AF396:AF396">INDEX(_Rge_Data_3rd_CY,$B396,AF$1)</f>
        <v>0</v>
      </c>
      <c r="AG396" s="212" t="n">
        <f aca="false" t="array" ref="AG396:AG396">INDEX(_Rge_Data_3rd_CY,$B396,AG$1)</f>
        <v>0</v>
      </c>
      <c r="AH396" s="212" t="n">
        <f aca="false" t="array" ref="AH396:AH396">INDEX(_Rge_Data_3rd_CY,$B396,AH$1)</f>
        <v>0</v>
      </c>
      <c r="AI396" s="212" t="n">
        <f aca="false">INDEX(_Rge_Data_3rd_CY,$B396,AI$1)</f>
        <v>0</v>
      </c>
      <c r="AJ396" s="212" t="n">
        <f aca="false" t="array" ref="AJ396:AJ396">INDEX(_Rge_Data_3rd_CY,$B396,AJ$1)</f>
        <v>0</v>
      </c>
      <c r="AK396" s="212" t="n">
        <f aca="false" t="array" ref="AK396:AK396">INDEX(_Rge_Data_3rd_CY,$B396,AK$1)</f>
        <v>0</v>
      </c>
      <c r="AL396" s="212" t="n">
        <f aca="false">AK396+AN396+AO396</f>
        <v>0</v>
      </c>
      <c r="AM396" s="213" t="n">
        <f aca="false">IFERROR(AK396/Z396,0)</f>
        <v>0</v>
      </c>
      <c r="AN396" s="214" t="n">
        <f aca="false">IFERROR(IF(AND($E396="OPEN",$AA396&gt;0),$AA396*_SoP*$AM396,IF(AND($E396="CLOSED",$AA396&gt;0),$AA396*_SoL*$AM396,0)),0)</f>
        <v>0</v>
      </c>
      <c r="AO396" s="214" t="n">
        <f aca="false">IFERROR(IF($AA396&lt;0,$AA396*_SoL,0),0)</f>
        <v>0</v>
      </c>
      <c r="AP396" s="215" t="n">
        <f aca="false">AK396+AN396</f>
        <v>0</v>
      </c>
      <c r="AQ396" s="215" t="n">
        <f aca="false">AC396-AO396</f>
        <v>0</v>
      </c>
      <c r="AR396" s="215" t="n">
        <f aca="false">AP396-AQ396</f>
        <v>0</v>
      </c>
      <c r="AS396" s="215" t="n">
        <f aca="false">IF($AR396&gt;=0,$AR396,0)</f>
        <v>0</v>
      </c>
      <c r="AT396" s="215" t="n">
        <f aca="false">IF($AR396&lt;=0,-$AR396,0)</f>
        <v>-0</v>
      </c>
      <c r="AU396" s="214" t="n">
        <f aca="false">IF((R396-AC396)&lt;0,0,R396-AC396)</f>
        <v>0</v>
      </c>
      <c r="AV396" s="214" t="n">
        <f aca="false">IF(AM396&gt;1,0,R396-AM396*R396)</f>
        <v>0</v>
      </c>
      <c r="AW396" s="216"/>
    </row>
    <row r="397" customFormat="false" ht="24.75" hidden="false" customHeight="true" outlineLevel="0" collapsed="false">
      <c r="A397" s="166"/>
      <c r="B397" s="208" t="n">
        <f aca="false">B396+1</f>
        <v>390</v>
      </c>
      <c r="C397" s="166"/>
      <c r="D397" s="209" t="n">
        <f aca="false">INDEX(_Rge_Projectdata_3rd,$B397,MATCH("Project-ID",_Rge_Headline_Projectdata,0))</f>
        <v>0</v>
      </c>
      <c r="E397" s="210" t="str">
        <f aca="false" t="array" ref="E397:E397">INDEX(_Rge_Data_3rd_CY,$B397,E$1)</f>
        <v>Open</v>
      </c>
      <c r="F397" s="199" t="n">
        <f aca="false">INDEX(_Rge_Data_3rd_CY,$B397,F$1)</f>
        <v>0</v>
      </c>
      <c r="G397" s="199" t="n">
        <f aca="false" t="array" ref="G397:G397">INDEX(_Rge_Data_3rd_CY,$B397,G$1)</f>
        <v>0</v>
      </c>
      <c r="H397" s="199" t="n">
        <f aca="false" t="array" ref="H397:H397">INDEX(_Rge_Data_3rd_CY,$B397,H$1)</f>
        <v>0</v>
      </c>
      <c r="I397" s="199" t="n">
        <f aca="false" t="array" ref="I397:I397">INDEX(_Rge_Data_3rd_CY,$B397,I$1)</f>
        <v>0</v>
      </c>
      <c r="J397" s="199" t="n">
        <f aca="false" t="array" ref="J397:J397">INDEX(_Rge_Data_3rd_CY,$B397,J$1)</f>
        <v>0</v>
      </c>
      <c r="K397" s="199" t="n">
        <f aca="false" t="array" ref="K397:K397">INDEX(_Rge_Data_3rd_CY,$B397,K$1)</f>
        <v>0</v>
      </c>
      <c r="L397" s="199" t="n">
        <f aca="false">INDEX(_Rge_Data_3rd_CY,$B397,L$1)</f>
        <v>0</v>
      </c>
      <c r="M397" s="199" t="n">
        <f aca="false" t="array" ref="M397:M397">INDEX(_Rge_Data_3rd_CY,$B397,M$1)</f>
        <v>0</v>
      </c>
      <c r="N397" s="199" t="n">
        <f aca="false" t="array" ref="N397:N397">INDEX(_Rge_Data_3rd_CY,$B397,N$1)</f>
        <v>0</v>
      </c>
      <c r="O397" s="199" t="n">
        <f aca="false">F397-N397</f>
        <v>0</v>
      </c>
      <c r="P397" s="200" t="n">
        <f aca="false">IFERROR(O397/F397,0)</f>
        <v>0</v>
      </c>
      <c r="Q397" s="211" t="str">
        <f aca="false">IF(AND(F397&lt;&gt;0,R397=0),"N","Y")</f>
        <v>Y</v>
      </c>
      <c r="R397" s="202" t="n">
        <f aca="false">INDEX(_Rge_Data_3rd_CY,$B397,R$1)</f>
        <v>0</v>
      </c>
      <c r="S397" s="202" t="n">
        <f aca="false" t="array" ref="S397:S397">INDEX(_Rge_Data_3rd_CY,$B397,S$1)</f>
        <v>0</v>
      </c>
      <c r="T397" s="202" t="n">
        <f aca="false" t="array" ref="T397:T397">INDEX(_Rge_Data_3rd_CY,$B397,T$1)</f>
        <v>0</v>
      </c>
      <c r="U397" s="202" t="n">
        <f aca="false" t="array" ref="U397:U397">INDEX(_Rge_Data_3rd_CY,$B397,U$1)</f>
        <v>0</v>
      </c>
      <c r="V397" s="202" t="n">
        <f aca="false" t="array" ref="V397:V397">INDEX(_Rge_Data_3rd_CY,$B397,V$1)</f>
        <v>0</v>
      </c>
      <c r="W397" s="202" t="n">
        <f aca="false" t="array" ref="W397:W397">INDEX(_Rge_Data_3rd_CY,$B397,W$1)</f>
        <v>0</v>
      </c>
      <c r="X397" s="202" t="n">
        <f aca="false">INDEX(_Rge_Data_3rd_CY,$B397,X$1)</f>
        <v>0</v>
      </c>
      <c r="Y397" s="202" t="n">
        <f aca="false" t="array" ref="Y397:Y397">INDEX(_Rge_Data_3rd_CY,$B397,Y$1)</f>
        <v>0</v>
      </c>
      <c r="Z397" s="202" t="n">
        <f aca="false" t="array" ref="Z397:Z397">INDEX(_Rge_Data_3rd_CY,$B397,Z$1)</f>
        <v>0</v>
      </c>
      <c r="AA397" s="202" t="n">
        <f aca="false">R397-Z397</f>
        <v>0</v>
      </c>
      <c r="AB397" s="203" t="n">
        <f aca="false">IFERROR(AA397/R397,)</f>
        <v>0</v>
      </c>
      <c r="AC397" s="212" t="n">
        <f aca="false">INDEX(_Rge_Data_3rd_CY,$B397,AC$1)</f>
        <v>0</v>
      </c>
      <c r="AD397" s="212" t="n">
        <f aca="false" t="array" ref="AD397:AD397">INDEX(_Rge_Data_3rd_CY,$B397,AD$1)</f>
        <v>0</v>
      </c>
      <c r="AE397" s="212" t="n">
        <f aca="false" t="array" ref="AE397:AE397">INDEX(_Rge_Data_3rd_CY,$B397,AE$1)</f>
        <v>0</v>
      </c>
      <c r="AF397" s="212" t="n">
        <f aca="false" t="array" ref="AF397:AF397">INDEX(_Rge_Data_3rd_CY,$B397,AF$1)</f>
        <v>0</v>
      </c>
      <c r="AG397" s="212" t="n">
        <f aca="false" t="array" ref="AG397:AG397">INDEX(_Rge_Data_3rd_CY,$B397,AG$1)</f>
        <v>0</v>
      </c>
      <c r="AH397" s="212" t="n">
        <f aca="false" t="array" ref="AH397:AH397">INDEX(_Rge_Data_3rd_CY,$B397,AH$1)</f>
        <v>0</v>
      </c>
      <c r="AI397" s="212" t="n">
        <f aca="false">INDEX(_Rge_Data_3rd_CY,$B397,AI$1)</f>
        <v>0</v>
      </c>
      <c r="AJ397" s="212" t="n">
        <f aca="false" t="array" ref="AJ397:AJ397">INDEX(_Rge_Data_3rd_CY,$B397,AJ$1)</f>
        <v>0</v>
      </c>
      <c r="AK397" s="212" t="n">
        <f aca="false" t="array" ref="AK397:AK397">INDEX(_Rge_Data_3rd_CY,$B397,AK$1)</f>
        <v>0</v>
      </c>
      <c r="AL397" s="212" t="n">
        <f aca="false">AK397+AN397+AO397</f>
        <v>0</v>
      </c>
      <c r="AM397" s="213" t="n">
        <f aca="false">IFERROR(AK397/Z397,0)</f>
        <v>0</v>
      </c>
      <c r="AN397" s="214" t="n">
        <f aca="false">IFERROR(IF(AND($E397="OPEN",$AA397&gt;0),$AA397*_SoP*$AM397,IF(AND($E397="CLOSED",$AA397&gt;0),$AA397*_SoL*$AM397,0)),0)</f>
        <v>0</v>
      </c>
      <c r="AO397" s="214" t="n">
        <f aca="false">IFERROR(IF($AA397&lt;0,$AA397*_SoL,0),0)</f>
        <v>0</v>
      </c>
      <c r="AP397" s="215" t="n">
        <f aca="false">AK397+AN397</f>
        <v>0</v>
      </c>
      <c r="AQ397" s="215" t="n">
        <f aca="false">AC397-AO397</f>
        <v>0</v>
      </c>
      <c r="AR397" s="215" t="n">
        <f aca="false">AP397-AQ397</f>
        <v>0</v>
      </c>
      <c r="AS397" s="215" t="n">
        <f aca="false">IF($AR397&gt;=0,$AR397,0)</f>
        <v>0</v>
      </c>
      <c r="AT397" s="215" t="n">
        <f aca="false">IF($AR397&lt;=0,-$AR397,0)</f>
        <v>-0</v>
      </c>
      <c r="AU397" s="214" t="n">
        <f aca="false">IF((R397-AC397)&lt;0,0,R397-AC397)</f>
        <v>0</v>
      </c>
      <c r="AV397" s="214" t="n">
        <f aca="false">IF(AM397&gt;1,0,R397-AM397*R397)</f>
        <v>0</v>
      </c>
      <c r="AW397" s="216"/>
    </row>
    <row r="398" customFormat="false" ht="24.75" hidden="false" customHeight="true" outlineLevel="0" collapsed="false">
      <c r="A398" s="166"/>
      <c r="B398" s="208" t="n">
        <f aca="false">B397+1</f>
        <v>391</v>
      </c>
      <c r="C398" s="166"/>
      <c r="D398" s="209" t="n">
        <f aca="false">INDEX(_Rge_Projectdata_3rd,$B398,MATCH("Project-ID",_Rge_Headline_Projectdata,0))</f>
        <v>0</v>
      </c>
      <c r="E398" s="210" t="str">
        <f aca="false" t="array" ref="E398:E398">INDEX(_Rge_Data_3rd_CY,$B398,E$1)</f>
        <v>Open</v>
      </c>
      <c r="F398" s="199" t="n">
        <f aca="false">INDEX(_Rge_Data_3rd_CY,$B398,F$1)</f>
        <v>0</v>
      </c>
      <c r="G398" s="199" t="n">
        <f aca="false" t="array" ref="G398:G398">INDEX(_Rge_Data_3rd_CY,$B398,G$1)</f>
        <v>0</v>
      </c>
      <c r="H398" s="199" t="n">
        <f aca="false" t="array" ref="H398:H398">INDEX(_Rge_Data_3rd_CY,$B398,H$1)</f>
        <v>0</v>
      </c>
      <c r="I398" s="199" t="n">
        <f aca="false" t="array" ref="I398:I398">INDEX(_Rge_Data_3rd_CY,$B398,I$1)</f>
        <v>0</v>
      </c>
      <c r="J398" s="199" t="n">
        <f aca="false" t="array" ref="J398:J398">INDEX(_Rge_Data_3rd_CY,$B398,J$1)</f>
        <v>0</v>
      </c>
      <c r="K398" s="199" t="n">
        <f aca="false" t="array" ref="K398:K398">INDEX(_Rge_Data_3rd_CY,$B398,K$1)</f>
        <v>0</v>
      </c>
      <c r="L398" s="199" t="n">
        <f aca="false">INDEX(_Rge_Data_3rd_CY,$B398,L$1)</f>
        <v>0</v>
      </c>
      <c r="M398" s="199" t="n">
        <f aca="false" t="array" ref="M398:M398">INDEX(_Rge_Data_3rd_CY,$B398,M$1)</f>
        <v>0</v>
      </c>
      <c r="N398" s="199" t="n">
        <f aca="false" t="array" ref="N398:N398">INDEX(_Rge_Data_3rd_CY,$B398,N$1)</f>
        <v>0</v>
      </c>
      <c r="O398" s="199" t="n">
        <f aca="false">F398-N398</f>
        <v>0</v>
      </c>
      <c r="P398" s="200" t="n">
        <f aca="false">IFERROR(O398/F398,0)</f>
        <v>0</v>
      </c>
      <c r="Q398" s="211" t="str">
        <f aca="false">IF(AND(F398&lt;&gt;0,R398=0),"N","Y")</f>
        <v>Y</v>
      </c>
      <c r="R398" s="202" t="n">
        <f aca="false">INDEX(_Rge_Data_3rd_CY,$B398,R$1)</f>
        <v>0</v>
      </c>
      <c r="S398" s="202" t="n">
        <f aca="false" t="array" ref="S398:S398">INDEX(_Rge_Data_3rd_CY,$B398,S$1)</f>
        <v>0</v>
      </c>
      <c r="T398" s="202" t="n">
        <f aca="false" t="array" ref="T398:T398">INDEX(_Rge_Data_3rd_CY,$B398,T$1)</f>
        <v>0</v>
      </c>
      <c r="U398" s="202" t="n">
        <f aca="false" t="array" ref="U398:U398">INDEX(_Rge_Data_3rd_CY,$B398,U$1)</f>
        <v>0</v>
      </c>
      <c r="V398" s="202" t="n">
        <f aca="false" t="array" ref="V398:V398">INDEX(_Rge_Data_3rd_CY,$B398,V$1)</f>
        <v>0</v>
      </c>
      <c r="W398" s="202" t="n">
        <f aca="false" t="array" ref="W398:W398">INDEX(_Rge_Data_3rd_CY,$B398,W$1)</f>
        <v>0</v>
      </c>
      <c r="X398" s="202" t="n">
        <f aca="false">INDEX(_Rge_Data_3rd_CY,$B398,X$1)</f>
        <v>0</v>
      </c>
      <c r="Y398" s="202" t="n">
        <f aca="false" t="array" ref="Y398:Y398">INDEX(_Rge_Data_3rd_CY,$B398,Y$1)</f>
        <v>0</v>
      </c>
      <c r="Z398" s="202" t="n">
        <f aca="false" t="array" ref="Z398:Z398">INDEX(_Rge_Data_3rd_CY,$B398,Z$1)</f>
        <v>0</v>
      </c>
      <c r="AA398" s="202" t="n">
        <f aca="false">R398-Z398</f>
        <v>0</v>
      </c>
      <c r="AB398" s="203" t="n">
        <f aca="false">IFERROR(AA398/R398,)</f>
        <v>0</v>
      </c>
      <c r="AC398" s="212" t="n">
        <f aca="false">INDEX(_Rge_Data_3rd_CY,$B398,AC$1)</f>
        <v>0</v>
      </c>
      <c r="AD398" s="212" t="n">
        <f aca="false" t="array" ref="AD398:AD398">INDEX(_Rge_Data_3rd_CY,$B398,AD$1)</f>
        <v>0</v>
      </c>
      <c r="AE398" s="212" t="n">
        <f aca="false" t="array" ref="AE398:AE398">INDEX(_Rge_Data_3rd_CY,$B398,AE$1)</f>
        <v>0</v>
      </c>
      <c r="AF398" s="212" t="n">
        <f aca="false" t="array" ref="AF398:AF398">INDEX(_Rge_Data_3rd_CY,$B398,AF$1)</f>
        <v>0</v>
      </c>
      <c r="AG398" s="212" t="n">
        <f aca="false" t="array" ref="AG398:AG398">INDEX(_Rge_Data_3rd_CY,$B398,AG$1)</f>
        <v>0</v>
      </c>
      <c r="AH398" s="212" t="n">
        <f aca="false" t="array" ref="AH398:AH398">INDEX(_Rge_Data_3rd_CY,$B398,AH$1)</f>
        <v>0</v>
      </c>
      <c r="AI398" s="212" t="n">
        <f aca="false">INDEX(_Rge_Data_3rd_CY,$B398,AI$1)</f>
        <v>0</v>
      </c>
      <c r="AJ398" s="212" t="n">
        <f aca="false" t="array" ref="AJ398:AJ398">INDEX(_Rge_Data_3rd_CY,$B398,AJ$1)</f>
        <v>0</v>
      </c>
      <c r="AK398" s="212" t="n">
        <f aca="false" t="array" ref="AK398:AK398">INDEX(_Rge_Data_3rd_CY,$B398,AK$1)</f>
        <v>0</v>
      </c>
      <c r="AL398" s="212" t="n">
        <f aca="false">AK398+AN398+AO398</f>
        <v>0</v>
      </c>
      <c r="AM398" s="213" t="n">
        <f aca="false">IFERROR(AK398/Z398,0)</f>
        <v>0</v>
      </c>
      <c r="AN398" s="214" t="n">
        <f aca="false">IFERROR(IF(AND($E398="OPEN",$AA398&gt;0),$AA398*_SoP*$AM398,IF(AND($E398="CLOSED",$AA398&gt;0),$AA398*_SoL*$AM398,0)),0)</f>
        <v>0</v>
      </c>
      <c r="AO398" s="214" t="n">
        <f aca="false">IFERROR(IF($AA398&lt;0,$AA398*_SoL,0),0)</f>
        <v>0</v>
      </c>
      <c r="AP398" s="215" t="n">
        <f aca="false">AK398+AN398</f>
        <v>0</v>
      </c>
      <c r="AQ398" s="215" t="n">
        <f aca="false">AC398-AO398</f>
        <v>0</v>
      </c>
      <c r="AR398" s="215" t="n">
        <f aca="false">AP398-AQ398</f>
        <v>0</v>
      </c>
      <c r="AS398" s="215" t="n">
        <f aca="false">IF($AR398&gt;=0,$AR398,0)</f>
        <v>0</v>
      </c>
      <c r="AT398" s="215" t="n">
        <f aca="false">IF($AR398&lt;=0,-$AR398,0)</f>
        <v>-0</v>
      </c>
      <c r="AU398" s="214" t="n">
        <f aca="false">IF((R398-AC398)&lt;0,0,R398-AC398)</f>
        <v>0</v>
      </c>
      <c r="AV398" s="214" t="n">
        <f aca="false">IF(AM398&gt;1,0,R398-AM398*R398)</f>
        <v>0</v>
      </c>
      <c r="AW398" s="216"/>
    </row>
    <row r="399" customFormat="false" ht="24.75" hidden="false" customHeight="true" outlineLevel="0" collapsed="false">
      <c r="A399" s="166"/>
      <c r="B399" s="208" t="n">
        <f aca="false">B398+1</f>
        <v>392</v>
      </c>
      <c r="C399" s="166"/>
      <c r="D399" s="209" t="n">
        <f aca="false">INDEX(_Rge_Projectdata_3rd,$B399,MATCH("Project-ID",_Rge_Headline_Projectdata,0))</f>
        <v>0</v>
      </c>
      <c r="E399" s="210" t="str">
        <f aca="false" t="array" ref="E399:E399">INDEX(_Rge_Data_3rd_CY,$B399,E$1)</f>
        <v>Open</v>
      </c>
      <c r="F399" s="199" t="n">
        <f aca="false">INDEX(_Rge_Data_3rd_CY,$B399,F$1)</f>
        <v>0</v>
      </c>
      <c r="G399" s="199" t="n">
        <f aca="false" t="array" ref="G399:G399">INDEX(_Rge_Data_3rd_CY,$B399,G$1)</f>
        <v>0</v>
      </c>
      <c r="H399" s="199" t="n">
        <f aca="false" t="array" ref="H399:H399">INDEX(_Rge_Data_3rd_CY,$B399,H$1)</f>
        <v>0</v>
      </c>
      <c r="I399" s="199" t="n">
        <f aca="false" t="array" ref="I399:I399">INDEX(_Rge_Data_3rd_CY,$B399,I$1)</f>
        <v>0</v>
      </c>
      <c r="J399" s="199" t="n">
        <f aca="false" t="array" ref="J399:J399">INDEX(_Rge_Data_3rd_CY,$B399,J$1)</f>
        <v>0</v>
      </c>
      <c r="K399" s="199" t="n">
        <f aca="false" t="array" ref="K399:K399">INDEX(_Rge_Data_3rd_CY,$B399,K$1)</f>
        <v>0</v>
      </c>
      <c r="L399" s="199" t="n">
        <f aca="false">INDEX(_Rge_Data_3rd_CY,$B399,L$1)</f>
        <v>0</v>
      </c>
      <c r="M399" s="199" t="n">
        <f aca="false" t="array" ref="M399:M399">INDEX(_Rge_Data_3rd_CY,$B399,M$1)</f>
        <v>0</v>
      </c>
      <c r="N399" s="199" t="n">
        <f aca="false" t="array" ref="N399:N399">INDEX(_Rge_Data_3rd_CY,$B399,N$1)</f>
        <v>0</v>
      </c>
      <c r="O399" s="199" t="n">
        <f aca="false">F399-N399</f>
        <v>0</v>
      </c>
      <c r="P399" s="200" t="n">
        <f aca="false">IFERROR(O399/F399,0)</f>
        <v>0</v>
      </c>
      <c r="Q399" s="211" t="str">
        <f aca="false">IF(AND(F399&lt;&gt;0,R399=0),"N","Y")</f>
        <v>Y</v>
      </c>
      <c r="R399" s="202" t="n">
        <f aca="false">INDEX(_Rge_Data_3rd_CY,$B399,R$1)</f>
        <v>0</v>
      </c>
      <c r="S399" s="202" t="n">
        <f aca="false" t="array" ref="S399:S399">INDEX(_Rge_Data_3rd_CY,$B399,S$1)</f>
        <v>0</v>
      </c>
      <c r="T399" s="202" t="n">
        <f aca="false" t="array" ref="T399:T399">INDEX(_Rge_Data_3rd_CY,$B399,T$1)</f>
        <v>0</v>
      </c>
      <c r="U399" s="202" t="n">
        <f aca="false" t="array" ref="U399:U399">INDEX(_Rge_Data_3rd_CY,$B399,U$1)</f>
        <v>0</v>
      </c>
      <c r="V399" s="202" t="n">
        <f aca="false" t="array" ref="V399:V399">INDEX(_Rge_Data_3rd_CY,$B399,V$1)</f>
        <v>0</v>
      </c>
      <c r="W399" s="202" t="n">
        <f aca="false" t="array" ref="W399:W399">INDEX(_Rge_Data_3rd_CY,$B399,W$1)</f>
        <v>0</v>
      </c>
      <c r="X399" s="202" t="n">
        <f aca="false">INDEX(_Rge_Data_3rd_CY,$B399,X$1)</f>
        <v>0</v>
      </c>
      <c r="Y399" s="202" t="n">
        <f aca="false" t="array" ref="Y399:Y399">INDEX(_Rge_Data_3rd_CY,$B399,Y$1)</f>
        <v>0</v>
      </c>
      <c r="Z399" s="202" t="n">
        <f aca="false" t="array" ref="Z399:Z399">INDEX(_Rge_Data_3rd_CY,$B399,Z$1)</f>
        <v>0</v>
      </c>
      <c r="AA399" s="202" t="n">
        <f aca="false">R399-Z399</f>
        <v>0</v>
      </c>
      <c r="AB399" s="203" t="n">
        <f aca="false">IFERROR(AA399/R399,)</f>
        <v>0</v>
      </c>
      <c r="AC399" s="212" t="n">
        <f aca="false">INDEX(_Rge_Data_3rd_CY,$B399,AC$1)</f>
        <v>0</v>
      </c>
      <c r="AD399" s="212" t="n">
        <f aca="false" t="array" ref="AD399:AD399">INDEX(_Rge_Data_3rd_CY,$B399,AD$1)</f>
        <v>0</v>
      </c>
      <c r="AE399" s="212" t="n">
        <f aca="false" t="array" ref="AE399:AE399">INDEX(_Rge_Data_3rd_CY,$B399,AE$1)</f>
        <v>0</v>
      </c>
      <c r="AF399" s="212" t="n">
        <f aca="false" t="array" ref="AF399:AF399">INDEX(_Rge_Data_3rd_CY,$B399,AF$1)</f>
        <v>0</v>
      </c>
      <c r="AG399" s="212" t="n">
        <f aca="false" t="array" ref="AG399:AG399">INDEX(_Rge_Data_3rd_CY,$B399,AG$1)</f>
        <v>0</v>
      </c>
      <c r="AH399" s="212" t="n">
        <f aca="false" t="array" ref="AH399:AH399">INDEX(_Rge_Data_3rd_CY,$B399,AH$1)</f>
        <v>0</v>
      </c>
      <c r="AI399" s="212" t="n">
        <f aca="false">INDEX(_Rge_Data_3rd_CY,$B399,AI$1)</f>
        <v>0</v>
      </c>
      <c r="AJ399" s="212" t="n">
        <f aca="false" t="array" ref="AJ399:AJ399">INDEX(_Rge_Data_3rd_CY,$B399,AJ$1)</f>
        <v>0</v>
      </c>
      <c r="AK399" s="212" t="n">
        <f aca="false" t="array" ref="AK399:AK399">INDEX(_Rge_Data_3rd_CY,$B399,AK$1)</f>
        <v>0</v>
      </c>
      <c r="AL399" s="212" t="n">
        <f aca="false">AK399+AN399+AO399</f>
        <v>0</v>
      </c>
      <c r="AM399" s="213" t="n">
        <f aca="false">IFERROR(AK399/Z399,0)</f>
        <v>0</v>
      </c>
      <c r="AN399" s="214" t="n">
        <f aca="false">IFERROR(IF(AND($E399="OPEN",$AA399&gt;0),$AA399*_SoP*$AM399,IF(AND($E399="CLOSED",$AA399&gt;0),$AA399*_SoL*$AM399,0)),0)</f>
        <v>0</v>
      </c>
      <c r="AO399" s="214" t="n">
        <f aca="false">IFERROR(IF($AA399&lt;0,$AA399*_SoL,0),0)</f>
        <v>0</v>
      </c>
      <c r="AP399" s="215" t="n">
        <f aca="false">AK399+AN399</f>
        <v>0</v>
      </c>
      <c r="AQ399" s="215" t="n">
        <f aca="false">AC399-AO399</f>
        <v>0</v>
      </c>
      <c r="AR399" s="215" t="n">
        <f aca="false">AP399-AQ399</f>
        <v>0</v>
      </c>
      <c r="AS399" s="215" t="n">
        <f aca="false">IF($AR399&gt;=0,$AR399,0)</f>
        <v>0</v>
      </c>
      <c r="AT399" s="215" t="n">
        <f aca="false">IF($AR399&lt;=0,-$AR399,0)</f>
        <v>-0</v>
      </c>
      <c r="AU399" s="214" t="n">
        <f aca="false">IF((R399-AC399)&lt;0,0,R399-AC399)</f>
        <v>0</v>
      </c>
      <c r="AV399" s="214" t="n">
        <f aca="false">IF(AM399&gt;1,0,R399-AM399*R399)</f>
        <v>0</v>
      </c>
      <c r="AW399" s="216"/>
    </row>
    <row r="400" customFormat="false" ht="24.75" hidden="false" customHeight="true" outlineLevel="0" collapsed="false">
      <c r="A400" s="166"/>
      <c r="B400" s="208" t="n">
        <f aca="false">B399+1</f>
        <v>393</v>
      </c>
      <c r="C400" s="166"/>
      <c r="D400" s="209" t="n">
        <f aca="false">INDEX(_Rge_Projectdata_3rd,$B400,MATCH("Project-ID",_Rge_Headline_Projectdata,0))</f>
        <v>0</v>
      </c>
      <c r="E400" s="210" t="str">
        <f aca="false" t="array" ref="E400:E400">INDEX(_Rge_Data_3rd_CY,$B400,E$1)</f>
        <v>Open</v>
      </c>
      <c r="F400" s="199" t="n">
        <f aca="false">INDEX(_Rge_Data_3rd_CY,$B400,F$1)</f>
        <v>0</v>
      </c>
      <c r="G400" s="199" t="n">
        <f aca="false" t="array" ref="G400:G400">INDEX(_Rge_Data_3rd_CY,$B400,G$1)</f>
        <v>0</v>
      </c>
      <c r="H400" s="199" t="n">
        <f aca="false" t="array" ref="H400:H400">INDEX(_Rge_Data_3rd_CY,$B400,H$1)</f>
        <v>0</v>
      </c>
      <c r="I400" s="199" t="n">
        <f aca="false" t="array" ref="I400:I400">INDEX(_Rge_Data_3rd_CY,$B400,I$1)</f>
        <v>0</v>
      </c>
      <c r="J400" s="199" t="n">
        <f aca="false" t="array" ref="J400:J400">INDEX(_Rge_Data_3rd_CY,$B400,J$1)</f>
        <v>0</v>
      </c>
      <c r="K400" s="199" t="n">
        <f aca="false" t="array" ref="K400:K400">INDEX(_Rge_Data_3rd_CY,$B400,K$1)</f>
        <v>0</v>
      </c>
      <c r="L400" s="199" t="n">
        <f aca="false">INDEX(_Rge_Data_3rd_CY,$B400,L$1)</f>
        <v>0</v>
      </c>
      <c r="M400" s="199" t="n">
        <f aca="false" t="array" ref="M400:M400">INDEX(_Rge_Data_3rd_CY,$B400,M$1)</f>
        <v>0</v>
      </c>
      <c r="N400" s="199" t="n">
        <f aca="false" t="array" ref="N400:N400">INDEX(_Rge_Data_3rd_CY,$B400,N$1)</f>
        <v>0</v>
      </c>
      <c r="O400" s="199" t="n">
        <f aca="false">F400-N400</f>
        <v>0</v>
      </c>
      <c r="P400" s="200" t="n">
        <f aca="false">IFERROR(O400/F400,0)</f>
        <v>0</v>
      </c>
      <c r="Q400" s="211" t="str">
        <f aca="false">IF(AND(F400&lt;&gt;0,R400=0),"N","Y")</f>
        <v>Y</v>
      </c>
      <c r="R400" s="202" t="n">
        <f aca="false">INDEX(_Rge_Data_3rd_CY,$B400,R$1)</f>
        <v>0</v>
      </c>
      <c r="S400" s="202" t="n">
        <f aca="false" t="array" ref="S400:S400">INDEX(_Rge_Data_3rd_CY,$B400,S$1)</f>
        <v>0</v>
      </c>
      <c r="T400" s="202" t="n">
        <f aca="false" t="array" ref="T400:T400">INDEX(_Rge_Data_3rd_CY,$B400,T$1)</f>
        <v>0</v>
      </c>
      <c r="U400" s="202" t="n">
        <f aca="false" t="array" ref="U400:U400">INDEX(_Rge_Data_3rd_CY,$B400,U$1)</f>
        <v>0</v>
      </c>
      <c r="V400" s="202" t="n">
        <f aca="false" t="array" ref="V400:V400">INDEX(_Rge_Data_3rd_CY,$B400,V$1)</f>
        <v>0</v>
      </c>
      <c r="W400" s="202" t="n">
        <f aca="false" t="array" ref="W400:W400">INDEX(_Rge_Data_3rd_CY,$B400,W$1)</f>
        <v>0</v>
      </c>
      <c r="X400" s="202" t="n">
        <f aca="false">INDEX(_Rge_Data_3rd_CY,$B400,X$1)</f>
        <v>0</v>
      </c>
      <c r="Y400" s="202" t="n">
        <f aca="false" t="array" ref="Y400:Y400">INDEX(_Rge_Data_3rd_CY,$B400,Y$1)</f>
        <v>0</v>
      </c>
      <c r="Z400" s="202" t="n">
        <f aca="false" t="array" ref="Z400:Z400">INDEX(_Rge_Data_3rd_CY,$B400,Z$1)</f>
        <v>0</v>
      </c>
      <c r="AA400" s="202" t="n">
        <f aca="false">R400-Z400</f>
        <v>0</v>
      </c>
      <c r="AB400" s="203" t="n">
        <f aca="false">IFERROR(AA400/R400,)</f>
        <v>0</v>
      </c>
      <c r="AC400" s="212" t="n">
        <f aca="false">INDEX(_Rge_Data_3rd_CY,$B400,AC$1)</f>
        <v>0</v>
      </c>
      <c r="AD400" s="212" t="n">
        <f aca="false" t="array" ref="AD400:AD400">INDEX(_Rge_Data_3rd_CY,$B400,AD$1)</f>
        <v>0</v>
      </c>
      <c r="AE400" s="212" t="n">
        <f aca="false" t="array" ref="AE400:AE400">INDEX(_Rge_Data_3rd_CY,$B400,AE$1)</f>
        <v>0</v>
      </c>
      <c r="AF400" s="212" t="n">
        <f aca="false" t="array" ref="AF400:AF400">INDEX(_Rge_Data_3rd_CY,$B400,AF$1)</f>
        <v>0</v>
      </c>
      <c r="AG400" s="212" t="n">
        <f aca="false" t="array" ref="AG400:AG400">INDEX(_Rge_Data_3rd_CY,$B400,AG$1)</f>
        <v>0</v>
      </c>
      <c r="AH400" s="212" t="n">
        <f aca="false" t="array" ref="AH400:AH400">INDEX(_Rge_Data_3rd_CY,$B400,AH$1)</f>
        <v>0</v>
      </c>
      <c r="AI400" s="212" t="n">
        <f aca="false">INDEX(_Rge_Data_3rd_CY,$B400,AI$1)</f>
        <v>0</v>
      </c>
      <c r="AJ400" s="212" t="n">
        <f aca="false" t="array" ref="AJ400:AJ400">INDEX(_Rge_Data_3rd_CY,$B400,AJ$1)</f>
        <v>0</v>
      </c>
      <c r="AK400" s="212" t="n">
        <f aca="false" t="array" ref="AK400:AK400">INDEX(_Rge_Data_3rd_CY,$B400,AK$1)</f>
        <v>0</v>
      </c>
      <c r="AL400" s="212" t="n">
        <f aca="false">AK400+AN400+AO400</f>
        <v>0</v>
      </c>
      <c r="AM400" s="213" t="n">
        <f aca="false">IFERROR(AK400/Z400,0)</f>
        <v>0</v>
      </c>
      <c r="AN400" s="214" t="n">
        <f aca="false">IFERROR(IF(AND($E400="OPEN",$AA400&gt;0),$AA400*_SoP*$AM400,IF(AND($E400="CLOSED",$AA400&gt;0),$AA400*_SoL*$AM400,0)),0)</f>
        <v>0</v>
      </c>
      <c r="AO400" s="214" t="n">
        <f aca="false">IFERROR(IF($AA400&lt;0,$AA400*_SoL,0),0)</f>
        <v>0</v>
      </c>
      <c r="AP400" s="215" t="n">
        <f aca="false">AK400+AN400</f>
        <v>0</v>
      </c>
      <c r="AQ400" s="215" t="n">
        <f aca="false">AC400-AO400</f>
        <v>0</v>
      </c>
      <c r="AR400" s="215" t="n">
        <f aca="false">AP400-AQ400</f>
        <v>0</v>
      </c>
      <c r="AS400" s="215" t="n">
        <f aca="false">IF($AR400&gt;=0,$AR400,0)</f>
        <v>0</v>
      </c>
      <c r="AT400" s="215" t="n">
        <f aca="false">IF($AR400&lt;=0,-$AR400,0)</f>
        <v>-0</v>
      </c>
      <c r="AU400" s="214" t="n">
        <f aca="false">IF((R400-AC400)&lt;0,0,R400-AC400)</f>
        <v>0</v>
      </c>
      <c r="AV400" s="214" t="n">
        <f aca="false">IF(AM400&gt;1,0,R400-AM400*R400)</f>
        <v>0</v>
      </c>
      <c r="AW400" s="216"/>
    </row>
    <row r="401" customFormat="false" ht="24.75" hidden="false" customHeight="true" outlineLevel="0" collapsed="false">
      <c r="A401" s="166"/>
      <c r="B401" s="208" t="n">
        <f aca="false">B400+1</f>
        <v>394</v>
      </c>
      <c r="C401" s="166"/>
      <c r="D401" s="209" t="n">
        <f aca="false">INDEX(_Rge_Projectdata_3rd,$B401,MATCH("Project-ID",_Rge_Headline_Projectdata,0))</f>
        <v>0</v>
      </c>
      <c r="E401" s="210" t="str">
        <f aca="false" t="array" ref="E401:E401">INDEX(_Rge_Data_3rd_CY,$B401,E$1)</f>
        <v>Open</v>
      </c>
      <c r="F401" s="199" t="n">
        <f aca="false">INDEX(_Rge_Data_3rd_CY,$B401,F$1)</f>
        <v>0</v>
      </c>
      <c r="G401" s="199" t="n">
        <f aca="false" t="array" ref="G401:G401">INDEX(_Rge_Data_3rd_CY,$B401,G$1)</f>
        <v>0</v>
      </c>
      <c r="H401" s="199" t="n">
        <f aca="false" t="array" ref="H401:H401">INDEX(_Rge_Data_3rd_CY,$B401,H$1)</f>
        <v>0</v>
      </c>
      <c r="I401" s="199" t="n">
        <f aca="false" t="array" ref="I401:I401">INDEX(_Rge_Data_3rd_CY,$B401,I$1)</f>
        <v>0</v>
      </c>
      <c r="J401" s="199" t="n">
        <f aca="false" t="array" ref="J401:J401">INDEX(_Rge_Data_3rd_CY,$B401,J$1)</f>
        <v>0</v>
      </c>
      <c r="K401" s="199" t="n">
        <f aca="false" t="array" ref="K401:K401">INDEX(_Rge_Data_3rd_CY,$B401,K$1)</f>
        <v>0</v>
      </c>
      <c r="L401" s="199" t="n">
        <f aca="false">INDEX(_Rge_Data_3rd_CY,$B401,L$1)</f>
        <v>0</v>
      </c>
      <c r="M401" s="199" t="n">
        <f aca="false" t="array" ref="M401:M401">INDEX(_Rge_Data_3rd_CY,$B401,M$1)</f>
        <v>0</v>
      </c>
      <c r="N401" s="199" t="n">
        <f aca="false" t="array" ref="N401:N401">INDEX(_Rge_Data_3rd_CY,$B401,N$1)</f>
        <v>0</v>
      </c>
      <c r="O401" s="199" t="n">
        <f aca="false">F401-N401</f>
        <v>0</v>
      </c>
      <c r="P401" s="200" t="n">
        <f aca="false">IFERROR(O401/F401,0)</f>
        <v>0</v>
      </c>
      <c r="Q401" s="211" t="str">
        <f aca="false">IF(AND(F401&lt;&gt;0,R401=0),"N","Y")</f>
        <v>Y</v>
      </c>
      <c r="R401" s="202" t="n">
        <f aca="false">INDEX(_Rge_Data_3rd_CY,$B401,R$1)</f>
        <v>0</v>
      </c>
      <c r="S401" s="202" t="n">
        <f aca="false" t="array" ref="S401:S401">INDEX(_Rge_Data_3rd_CY,$B401,S$1)</f>
        <v>0</v>
      </c>
      <c r="T401" s="202" t="n">
        <f aca="false" t="array" ref="T401:T401">INDEX(_Rge_Data_3rd_CY,$B401,T$1)</f>
        <v>0</v>
      </c>
      <c r="U401" s="202" t="n">
        <f aca="false" t="array" ref="U401:U401">INDEX(_Rge_Data_3rd_CY,$B401,U$1)</f>
        <v>0</v>
      </c>
      <c r="V401" s="202" t="n">
        <f aca="false" t="array" ref="V401:V401">INDEX(_Rge_Data_3rd_CY,$B401,V$1)</f>
        <v>0</v>
      </c>
      <c r="W401" s="202" t="n">
        <f aca="false" t="array" ref="W401:W401">INDEX(_Rge_Data_3rd_CY,$B401,W$1)</f>
        <v>0</v>
      </c>
      <c r="X401" s="202" t="n">
        <f aca="false">INDEX(_Rge_Data_3rd_CY,$B401,X$1)</f>
        <v>0</v>
      </c>
      <c r="Y401" s="202" t="n">
        <f aca="false" t="array" ref="Y401:Y401">INDEX(_Rge_Data_3rd_CY,$B401,Y$1)</f>
        <v>0</v>
      </c>
      <c r="Z401" s="202" t="n">
        <f aca="false" t="array" ref="Z401:Z401">INDEX(_Rge_Data_3rd_CY,$B401,Z$1)</f>
        <v>0</v>
      </c>
      <c r="AA401" s="202" t="n">
        <f aca="false">R401-Z401</f>
        <v>0</v>
      </c>
      <c r="AB401" s="203" t="n">
        <f aca="false">IFERROR(AA401/R401,)</f>
        <v>0</v>
      </c>
      <c r="AC401" s="212" t="n">
        <f aca="false">INDEX(_Rge_Data_3rd_CY,$B401,AC$1)</f>
        <v>0</v>
      </c>
      <c r="AD401" s="212" t="n">
        <f aca="false" t="array" ref="AD401:AD401">INDEX(_Rge_Data_3rd_CY,$B401,AD$1)</f>
        <v>0</v>
      </c>
      <c r="AE401" s="212" t="n">
        <f aca="false" t="array" ref="AE401:AE401">INDEX(_Rge_Data_3rd_CY,$B401,AE$1)</f>
        <v>0</v>
      </c>
      <c r="AF401" s="212" t="n">
        <f aca="false" t="array" ref="AF401:AF401">INDEX(_Rge_Data_3rd_CY,$B401,AF$1)</f>
        <v>0</v>
      </c>
      <c r="AG401" s="212" t="n">
        <f aca="false" t="array" ref="AG401:AG401">INDEX(_Rge_Data_3rd_CY,$B401,AG$1)</f>
        <v>0</v>
      </c>
      <c r="AH401" s="212" t="n">
        <f aca="false" t="array" ref="AH401:AH401">INDEX(_Rge_Data_3rd_CY,$B401,AH$1)</f>
        <v>0</v>
      </c>
      <c r="AI401" s="212" t="n">
        <f aca="false">INDEX(_Rge_Data_3rd_CY,$B401,AI$1)</f>
        <v>0</v>
      </c>
      <c r="AJ401" s="212" t="n">
        <f aca="false" t="array" ref="AJ401:AJ401">INDEX(_Rge_Data_3rd_CY,$B401,AJ$1)</f>
        <v>0</v>
      </c>
      <c r="AK401" s="212" t="n">
        <f aca="false" t="array" ref="AK401:AK401">INDEX(_Rge_Data_3rd_CY,$B401,AK$1)</f>
        <v>0</v>
      </c>
      <c r="AL401" s="212" t="n">
        <f aca="false">AK401+AN401+AO401</f>
        <v>0</v>
      </c>
      <c r="AM401" s="213" t="n">
        <f aca="false">IFERROR(AK401/Z401,0)</f>
        <v>0</v>
      </c>
      <c r="AN401" s="214" t="n">
        <f aca="false">IFERROR(IF(AND($E401="OPEN",$AA401&gt;0),$AA401*_SoP*$AM401,IF(AND($E401="CLOSED",$AA401&gt;0),$AA401*_SoL*$AM401,0)),0)</f>
        <v>0</v>
      </c>
      <c r="AO401" s="214" t="n">
        <f aca="false">IFERROR(IF($AA401&lt;0,$AA401*_SoL,0),0)</f>
        <v>0</v>
      </c>
      <c r="AP401" s="215" t="n">
        <f aca="false">AK401+AN401</f>
        <v>0</v>
      </c>
      <c r="AQ401" s="215" t="n">
        <f aca="false">AC401-AO401</f>
        <v>0</v>
      </c>
      <c r="AR401" s="215" t="n">
        <f aca="false">AP401-AQ401</f>
        <v>0</v>
      </c>
      <c r="AS401" s="215" t="n">
        <f aca="false">IF($AR401&gt;=0,$AR401,0)</f>
        <v>0</v>
      </c>
      <c r="AT401" s="215" t="n">
        <f aca="false">IF($AR401&lt;=0,-$AR401,0)</f>
        <v>-0</v>
      </c>
      <c r="AU401" s="214" t="n">
        <f aca="false">IF((R401-AC401)&lt;0,0,R401-AC401)</f>
        <v>0</v>
      </c>
      <c r="AV401" s="214" t="n">
        <f aca="false">IF(AM401&gt;1,0,R401-AM401*R401)</f>
        <v>0</v>
      </c>
      <c r="AW401" s="216"/>
    </row>
    <row r="402" customFormat="false" ht="24.75" hidden="false" customHeight="true" outlineLevel="0" collapsed="false">
      <c r="A402" s="166"/>
      <c r="B402" s="208" t="n">
        <f aca="false">B401+1</f>
        <v>395</v>
      </c>
      <c r="C402" s="166"/>
      <c r="D402" s="209" t="n">
        <f aca="false">INDEX(_Rge_Projectdata_3rd,$B402,MATCH("Project-ID",_Rge_Headline_Projectdata,0))</f>
        <v>0</v>
      </c>
      <c r="E402" s="210" t="str">
        <f aca="false" t="array" ref="E402:E402">INDEX(_Rge_Data_3rd_CY,$B402,E$1)</f>
        <v>Open</v>
      </c>
      <c r="F402" s="199" t="n">
        <f aca="false">INDEX(_Rge_Data_3rd_CY,$B402,F$1)</f>
        <v>0</v>
      </c>
      <c r="G402" s="199" t="n">
        <f aca="false" t="array" ref="G402:G402">INDEX(_Rge_Data_3rd_CY,$B402,G$1)</f>
        <v>0</v>
      </c>
      <c r="H402" s="199" t="n">
        <f aca="false" t="array" ref="H402:H402">INDEX(_Rge_Data_3rd_CY,$B402,H$1)</f>
        <v>0</v>
      </c>
      <c r="I402" s="199" t="n">
        <f aca="false" t="array" ref="I402:I402">INDEX(_Rge_Data_3rd_CY,$B402,I$1)</f>
        <v>0</v>
      </c>
      <c r="J402" s="199" t="n">
        <f aca="false" t="array" ref="J402:J402">INDEX(_Rge_Data_3rd_CY,$B402,J$1)</f>
        <v>0</v>
      </c>
      <c r="K402" s="199" t="n">
        <f aca="false" t="array" ref="K402:K402">INDEX(_Rge_Data_3rd_CY,$B402,K$1)</f>
        <v>0</v>
      </c>
      <c r="L402" s="199" t="n">
        <f aca="false">INDEX(_Rge_Data_3rd_CY,$B402,L$1)</f>
        <v>0</v>
      </c>
      <c r="M402" s="199" t="n">
        <f aca="false" t="array" ref="M402:M402">INDEX(_Rge_Data_3rd_CY,$B402,M$1)</f>
        <v>0</v>
      </c>
      <c r="N402" s="199" t="n">
        <f aca="false" t="array" ref="N402:N402">INDEX(_Rge_Data_3rd_CY,$B402,N$1)</f>
        <v>0</v>
      </c>
      <c r="O402" s="199" t="n">
        <f aca="false">F402-N402</f>
        <v>0</v>
      </c>
      <c r="P402" s="200" t="n">
        <f aca="false">IFERROR(O402/F402,0)</f>
        <v>0</v>
      </c>
      <c r="Q402" s="211" t="str">
        <f aca="false">IF(AND(F402&lt;&gt;0,R402=0),"N","Y")</f>
        <v>Y</v>
      </c>
      <c r="R402" s="202" t="n">
        <f aca="false">INDEX(_Rge_Data_3rd_CY,$B402,R$1)</f>
        <v>0</v>
      </c>
      <c r="S402" s="202" t="n">
        <f aca="false" t="array" ref="S402:S402">INDEX(_Rge_Data_3rd_CY,$B402,S$1)</f>
        <v>0</v>
      </c>
      <c r="T402" s="202" t="n">
        <f aca="false" t="array" ref="T402:T402">INDEX(_Rge_Data_3rd_CY,$B402,T$1)</f>
        <v>0</v>
      </c>
      <c r="U402" s="202" t="n">
        <f aca="false" t="array" ref="U402:U402">INDEX(_Rge_Data_3rd_CY,$B402,U$1)</f>
        <v>0</v>
      </c>
      <c r="V402" s="202" t="n">
        <f aca="false" t="array" ref="V402:V402">INDEX(_Rge_Data_3rd_CY,$B402,V$1)</f>
        <v>0</v>
      </c>
      <c r="W402" s="202" t="n">
        <f aca="false" t="array" ref="W402:W402">INDEX(_Rge_Data_3rd_CY,$B402,W$1)</f>
        <v>0</v>
      </c>
      <c r="X402" s="202" t="n">
        <f aca="false">INDEX(_Rge_Data_3rd_CY,$B402,X$1)</f>
        <v>0</v>
      </c>
      <c r="Y402" s="202" t="n">
        <f aca="false" t="array" ref="Y402:Y402">INDEX(_Rge_Data_3rd_CY,$B402,Y$1)</f>
        <v>0</v>
      </c>
      <c r="Z402" s="202" t="n">
        <f aca="false" t="array" ref="Z402:Z402">INDEX(_Rge_Data_3rd_CY,$B402,Z$1)</f>
        <v>0</v>
      </c>
      <c r="AA402" s="202" t="n">
        <f aca="false">R402-Z402</f>
        <v>0</v>
      </c>
      <c r="AB402" s="203" t="n">
        <f aca="false">IFERROR(AA402/R402,)</f>
        <v>0</v>
      </c>
      <c r="AC402" s="212" t="n">
        <f aca="false">INDEX(_Rge_Data_3rd_CY,$B402,AC$1)</f>
        <v>0</v>
      </c>
      <c r="AD402" s="212" t="n">
        <f aca="false" t="array" ref="AD402:AD402">INDEX(_Rge_Data_3rd_CY,$B402,AD$1)</f>
        <v>0</v>
      </c>
      <c r="AE402" s="212" t="n">
        <f aca="false" t="array" ref="AE402:AE402">INDEX(_Rge_Data_3rd_CY,$B402,AE$1)</f>
        <v>0</v>
      </c>
      <c r="AF402" s="212" t="n">
        <f aca="false" t="array" ref="AF402:AF402">INDEX(_Rge_Data_3rd_CY,$B402,AF$1)</f>
        <v>0</v>
      </c>
      <c r="AG402" s="212" t="n">
        <f aca="false" t="array" ref="AG402:AG402">INDEX(_Rge_Data_3rd_CY,$B402,AG$1)</f>
        <v>0</v>
      </c>
      <c r="AH402" s="212" t="n">
        <f aca="false" t="array" ref="AH402:AH402">INDEX(_Rge_Data_3rd_CY,$B402,AH$1)</f>
        <v>0</v>
      </c>
      <c r="AI402" s="212" t="n">
        <f aca="false">INDEX(_Rge_Data_3rd_CY,$B402,AI$1)</f>
        <v>0</v>
      </c>
      <c r="AJ402" s="212" t="n">
        <f aca="false" t="array" ref="AJ402:AJ402">INDEX(_Rge_Data_3rd_CY,$B402,AJ$1)</f>
        <v>0</v>
      </c>
      <c r="AK402" s="212" t="n">
        <f aca="false" t="array" ref="AK402:AK402">INDEX(_Rge_Data_3rd_CY,$B402,AK$1)</f>
        <v>0</v>
      </c>
      <c r="AL402" s="212" t="n">
        <f aca="false">AK402+AN402+AO402</f>
        <v>0</v>
      </c>
      <c r="AM402" s="213" t="n">
        <f aca="false">IFERROR(AK402/Z402,0)</f>
        <v>0</v>
      </c>
      <c r="AN402" s="214" t="n">
        <f aca="false">IFERROR(IF(AND($E402="OPEN",$AA402&gt;0),$AA402*_SoP*$AM402,IF(AND($E402="CLOSED",$AA402&gt;0),$AA402*_SoL*$AM402,0)),0)</f>
        <v>0</v>
      </c>
      <c r="AO402" s="214" t="n">
        <f aca="false">IFERROR(IF($AA402&lt;0,$AA402*_SoL,0),0)</f>
        <v>0</v>
      </c>
      <c r="AP402" s="215" t="n">
        <f aca="false">AK402+AN402</f>
        <v>0</v>
      </c>
      <c r="AQ402" s="215" t="n">
        <f aca="false">AC402-AO402</f>
        <v>0</v>
      </c>
      <c r="AR402" s="215" t="n">
        <f aca="false">AP402-AQ402</f>
        <v>0</v>
      </c>
      <c r="AS402" s="215" t="n">
        <f aca="false">IF($AR402&gt;=0,$AR402,0)</f>
        <v>0</v>
      </c>
      <c r="AT402" s="215" t="n">
        <f aca="false">IF($AR402&lt;=0,-$AR402,0)</f>
        <v>-0</v>
      </c>
      <c r="AU402" s="214" t="n">
        <f aca="false">IF((R402-AC402)&lt;0,0,R402-AC402)</f>
        <v>0</v>
      </c>
      <c r="AV402" s="214" t="n">
        <f aca="false">IF(AM402&gt;1,0,R402-AM402*R402)</f>
        <v>0</v>
      </c>
      <c r="AW402" s="216"/>
    </row>
    <row r="403" customFormat="false" ht="24.75" hidden="false" customHeight="true" outlineLevel="0" collapsed="false">
      <c r="A403" s="166"/>
      <c r="B403" s="208" t="n">
        <f aca="false">B402+1</f>
        <v>396</v>
      </c>
      <c r="C403" s="166"/>
      <c r="D403" s="209" t="n">
        <f aca="false">INDEX(_Rge_Projectdata_3rd,$B403,MATCH("Project-ID",_Rge_Headline_Projectdata,0))</f>
        <v>0</v>
      </c>
      <c r="E403" s="210" t="str">
        <f aca="false" t="array" ref="E403:E403">INDEX(_Rge_Data_3rd_CY,$B403,E$1)</f>
        <v>Open</v>
      </c>
      <c r="F403" s="199" t="n">
        <f aca="false">INDEX(_Rge_Data_3rd_CY,$B403,F$1)</f>
        <v>0</v>
      </c>
      <c r="G403" s="199" t="n">
        <f aca="false" t="array" ref="G403:G403">INDEX(_Rge_Data_3rd_CY,$B403,G$1)</f>
        <v>0</v>
      </c>
      <c r="H403" s="199" t="n">
        <f aca="false" t="array" ref="H403:H403">INDEX(_Rge_Data_3rd_CY,$B403,H$1)</f>
        <v>0</v>
      </c>
      <c r="I403" s="199" t="n">
        <f aca="false" t="array" ref="I403:I403">INDEX(_Rge_Data_3rd_CY,$B403,I$1)</f>
        <v>0</v>
      </c>
      <c r="J403" s="199" t="n">
        <f aca="false" t="array" ref="J403:J403">INDEX(_Rge_Data_3rd_CY,$B403,J$1)</f>
        <v>0</v>
      </c>
      <c r="K403" s="199" t="n">
        <f aca="false" t="array" ref="K403:K403">INDEX(_Rge_Data_3rd_CY,$B403,K$1)</f>
        <v>0</v>
      </c>
      <c r="L403" s="199" t="n">
        <f aca="false">INDEX(_Rge_Data_3rd_CY,$B403,L$1)</f>
        <v>0</v>
      </c>
      <c r="M403" s="199" t="n">
        <f aca="false" t="array" ref="M403:M403">INDEX(_Rge_Data_3rd_CY,$B403,M$1)</f>
        <v>0</v>
      </c>
      <c r="N403" s="199" t="n">
        <f aca="false" t="array" ref="N403:N403">INDEX(_Rge_Data_3rd_CY,$B403,N$1)</f>
        <v>0</v>
      </c>
      <c r="O403" s="199" t="n">
        <f aca="false">F403-N403</f>
        <v>0</v>
      </c>
      <c r="P403" s="200" t="n">
        <f aca="false">IFERROR(O403/F403,0)</f>
        <v>0</v>
      </c>
      <c r="Q403" s="211" t="str">
        <f aca="false">IF(AND(F403&lt;&gt;0,R403=0),"N","Y")</f>
        <v>Y</v>
      </c>
      <c r="R403" s="202" t="n">
        <f aca="false">INDEX(_Rge_Data_3rd_CY,$B403,R$1)</f>
        <v>0</v>
      </c>
      <c r="S403" s="202" t="n">
        <f aca="false" t="array" ref="S403:S403">INDEX(_Rge_Data_3rd_CY,$B403,S$1)</f>
        <v>0</v>
      </c>
      <c r="T403" s="202" t="n">
        <f aca="false" t="array" ref="T403:T403">INDEX(_Rge_Data_3rd_CY,$B403,T$1)</f>
        <v>0</v>
      </c>
      <c r="U403" s="202" t="n">
        <f aca="false" t="array" ref="U403:U403">INDEX(_Rge_Data_3rd_CY,$B403,U$1)</f>
        <v>0</v>
      </c>
      <c r="V403" s="202" t="n">
        <f aca="false" t="array" ref="V403:V403">INDEX(_Rge_Data_3rd_CY,$B403,V$1)</f>
        <v>0</v>
      </c>
      <c r="W403" s="202" t="n">
        <f aca="false" t="array" ref="W403:W403">INDEX(_Rge_Data_3rd_CY,$B403,W$1)</f>
        <v>0</v>
      </c>
      <c r="X403" s="202" t="n">
        <f aca="false">INDEX(_Rge_Data_3rd_CY,$B403,X$1)</f>
        <v>0</v>
      </c>
      <c r="Y403" s="202" t="n">
        <f aca="false" t="array" ref="Y403:Y403">INDEX(_Rge_Data_3rd_CY,$B403,Y$1)</f>
        <v>0</v>
      </c>
      <c r="Z403" s="202" t="n">
        <f aca="false" t="array" ref="Z403:Z403">INDEX(_Rge_Data_3rd_CY,$B403,Z$1)</f>
        <v>0</v>
      </c>
      <c r="AA403" s="202" t="n">
        <f aca="false">R403-Z403</f>
        <v>0</v>
      </c>
      <c r="AB403" s="203" t="n">
        <f aca="false">IFERROR(AA403/R403,)</f>
        <v>0</v>
      </c>
      <c r="AC403" s="212" t="n">
        <f aca="false">INDEX(_Rge_Data_3rd_CY,$B403,AC$1)</f>
        <v>0</v>
      </c>
      <c r="AD403" s="212" t="n">
        <f aca="false" t="array" ref="AD403:AD403">INDEX(_Rge_Data_3rd_CY,$B403,AD$1)</f>
        <v>0</v>
      </c>
      <c r="AE403" s="212" t="n">
        <f aca="false" t="array" ref="AE403:AE403">INDEX(_Rge_Data_3rd_CY,$B403,AE$1)</f>
        <v>0</v>
      </c>
      <c r="AF403" s="212" t="n">
        <f aca="false" t="array" ref="AF403:AF403">INDEX(_Rge_Data_3rd_CY,$B403,AF$1)</f>
        <v>0</v>
      </c>
      <c r="AG403" s="212" t="n">
        <f aca="false" t="array" ref="AG403:AG403">INDEX(_Rge_Data_3rd_CY,$B403,AG$1)</f>
        <v>0</v>
      </c>
      <c r="AH403" s="212" t="n">
        <f aca="false" t="array" ref="AH403:AH403">INDEX(_Rge_Data_3rd_CY,$B403,AH$1)</f>
        <v>0</v>
      </c>
      <c r="AI403" s="212" t="n">
        <f aca="false">INDEX(_Rge_Data_3rd_CY,$B403,AI$1)</f>
        <v>0</v>
      </c>
      <c r="AJ403" s="212" t="n">
        <f aca="false" t="array" ref="AJ403:AJ403">INDEX(_Rge_Data_3rd_CY,$B403,AJ$1)</f>
        <v>0</v>
      </c>
      <c r="AK403" s="212" t="n">
        <f aca="false" t="array" ref="AK403:AK403">INDEX(_Rge_Data_3rd_CY,$B403,AK$1)</f>
        <v>0</v>
      </c>
      <c r="AL403" s="212" t="n">
        <f aca="false">AK403+AN403+AO403</f>
        <v>0</v>
      </c>
      <c r="AM403" s="213" t="n">
        <f aca="false">IFERROR(AK403/Z403,0)</f>
        <v>0</v>
      </c>
      <c r="AN403" s="214" t="n">
        <f aca="false">IFERROR(IF(AND($E403="OPEN",$AA403&gt;0),$AA403*_SoP*$AM403,IF(AND($E403="CLOSED",$AA403&gt;0),$AA403*_SoL*$AM403,0)),0)</f>
        <v>0</v>
      </c>
      <c r="AO403" s="214" t="n">
        <f aca="false">IFERROR(IF($AA403&lt;0,$AA403*_SoL,0),0)</f>
        <v>0</v>
      </c>
      <c r="AP403" s="215" t="n">
        <f aca="false">AK403+AN403</f>
        <v>0</v>
      </c>
      <c r="AQ403" s="215" t="n">
        <f aca="false">AC403-AO403</f>
        <v>0</v>
      </c>
      <c r="AR403" s="215" t="n">
        <f aca="false">AP403-AQ403</f>
        <v>0</v>
      </c>
      <c r="AS403" s="215" t="n">
        <f aca="false">IF($AR403&gt;=0,$AR403,0)</f>
        <v>0</v>
      </c>
      <c r="AT403" s="215" t="n">
        <f aca="false">IF($AR403&lt;=0,-$AR403,0)</f>
        <v>-0</v>
      </c>
      <c r="AU403" s="214" t="n">
        <f aca="false">IF((R403-AC403)&lt;0,0,R403-AC403)</f>
        <v>0</v>
      </c>
      <c r="AV403" s="214" t="n">
        <f aca="false">IF(AM403&gt;1,0,R403-AM403*R403)</f>
        <v>0</v>
      </c>
      <c r="AW403" s="216"/>
    </row>
    <row r="404" customFormat="false" ht="24.75" hidden="false" customHeight="true" outlineLevel="0" collapsed="false">
      <c r="A404" s="166"/>
      <c r="B404" s="208" t="n">
        <f aca="false">B403+1</f>
        <v>397</v>
      </c>
      <c r="C404" s="166"/>
      <c r="D404" s="209" t="n">
        <f aca="false">INDEX(_Rge_Projectdata_3rd,$B404,MATCH("Project-ID",_Rge_Headline_Projectdata,0))</f>
        <v>0</v>
      </c>
      <c r="E404" s="210" t="str">
        <f aca="false" t="array" ref="E404:E404">INDEX(_Rge_Data_3rd_CY,$B404,E$1)</f>
        <v>Open</v>
      </c>
      <c r="F404" s="199" t="n">
        <f aca="false">INDEX(_Rge_Data_3rd_CY,$B404,F$1)</f>
        <v>0</v>
      </c>
      <c r="G404" s="199" t="n">
        <f aca="false" t="array" ref="G404:G404">INDEX(_Rge_Data_3rd_CY,$B404,G$1)</f>
        <v>0</v>
      </c>
      <c r="H404" s="199" t="n">
        <f aca="false" t="array" ref="H404:H404">INDEX(_Rge_Data_3rd_CY,$B404,H$1)</f>
        <v>0</v>
      </c>
      <c r="I404" s="199" t="n">
        <f aca="false" t="array" ref="I404:I404">INDEX(_Rge_Data_3rd_CY,$B404,I$1)</f>
        <v>0</v>
      </c>
      <c r="J404" s="199" t="n">
        <f aca="false" t="array" ref="J404:J404">INDEX(_Rge_Data_3rd_CY,$B404,J$1)</f>
        <v>0</v>
      </c>
      <c r="K404" s="199" t="n">
        <f aca="false" t="array" ref="K404:K404">INDEX(_Rge_Data_3rd_CY,$B404,K$1)</f>
        <v>0</v>
      </c>
      <c r="L404" s="199" t="n">
        <f aca="false">INDEX(_Rge_Data_3rd_CY,$B404,L$1)</f>
        <v>0</v>
      </c>
      <c r="M404" s="199" t="n">
        <f aca="false" t="array" ref="M404:M404">INDEX(_Rge_Data_3rd_CY,$B404,M$1)</f>
        <v>0</v>
      </c>
      <c r="N404" s="199" t="n">
        <f aca="false" t="array" ref="N404:N404">INDEX(_Rge_Data_3rd_CY,$B404,N$1)</f>
        <v>0</v>
      </c>
      <c r="O404" s="199" t="n">
        <f aca="false">F404-N404</f>
        <v>0</v>
      </c>
      <c r="P404" s="200" t="n">
        <f aca="false">IFERROR(O404/F404,0)</f>
        <v>0</v>
      </c>
      <c r="Q404" s="211" t="str">
        <f aca="false">IF(AND(F404&lt;&gt;0,R404=0),"N","Y")</f>
        <v>Y</v>
      </c>
      <c r="R404" s="202" t="n">
        <f aca="false">INDEX(_Rge_Data_3rd_CY,$B404,R$1)</f>
        <v>0</v>
      </c>
      <c r="S404" s="202" t="n">
        <f aca="false" t="array" ref="S404:S404">INDEX(_Rge_Data_3rd_CY,$B404,S$1)</f>
        <v>0</v>
      </c>
      <c r="T404" s="202" t="n">
        <f aca="false" t="array" ref="T404:T404">INDEX(_Rge_Data_3rd_CY,$B404,T$1)</f>
        <v>0</v>
      </c>
      <c r="U404" s="202" t="n">
        <f aca="false" t="array" ref="U404:U404">INDEX(_Rge_Data_3rd_CY,$B404,U$1)</f>
        <v>0</v>
      </c>
      <c r="V404" s="202" t="n">
        <f aca="false" t="array" ref="V404:V404">INDEX(_Rge_Data_3rd_CY,$B404,V$1)</f>
        <v>0</v>
      </c>
      <c r="W404" s="202" t="n">
        <f aca="false" t="array" ref="W404:W404">INDEX(_Rge_Data_3rd_CY,$B404,W$1)</f>
        <v>0</v>
      </c>
      <c r="X404" s="202" t="n">
        <f aca="false">INDEX(_Rge_Data_3rd_CY,$B404,X$1)</f>
        <v>0</v>
      </c>
      <c r="Y404" s="202" t="n">
        <f aca="false" t="array" ref="Y404:Y404">INDEX(_Rge_Data_3rd_CY,$B404,Y$1)</f>
        <v>0</v>
      </c>
      <c r="Z404" s="202" t="n">
        <f aca="false" t="array" ref="Z404:Z404">INDEX(_Rge_Data_3rd_CY,$B404,Z$1)</f>
        <v>0</v>
      </c>
      <c r="AA404" s="202" t="n">
        <f aca="false">R404-Z404</f>
        <v>0</v>
      </c>
      <c r="AB404" s="203" t="n">
        <f aca="false">IFERROR(AA404/R404,)</f>
        <v>0</v>
      </c>
      <c r="AC404" s="212" t="n">
        <f aca="false">INDEX(_Rge_Data_3rd_CY,$B404,AC$1)</f>
        <v>0</v>
      </c>
      <c r="AD404" s="212" t="n">
        <f aca="false" t="array" ref="AD404:AD404">INDEX(_Rge_Data_3rd_CY,$B404,AD$1)</f>
        <v>0</v>
      </c>
      <c r="AE404" s="212" t="n">
        <f aca="false" t="array" ref="AE404:AE404">INDEX(_Rge_Data_3rd_CY,$B404,AE$1)</f>
        <v>0</v>
      </c>
      <c r="AF404" s="212" t="n">
        <f aca="false" t="array" ref="AF404:AF404">INDEX(_Rge_Data_3rd_CY,$B404,AF$1)</f>
        <v>0</v>
      </c>
      <c r="AG404" s="212" t="n">
        <f aca="false" t="array" ref="AG404:AG404">INDEX(_Rge_Data_3rd_CY,$B404,AG$1)</f>
        <v>0</v>
      </c>
      <c r="AH404" s="212" t="n">
        <f aca="false" t="array" ref="AH404:AH404">INDEX(_Rge_Data_3rd_CY,$B404,AH$1)</f>
        <v>0</v>
      </c>
      <c r="AI404" s="212" t="n">
        <f aca="false">INDEX(_Rge_Data_3rd_CY,$B404,AI$1)</f>
        <v>0</v>
      </c>
      <c r="AJ404" s="212" t="n">
        <f aca="false" t="array" ref="AJ404:AJ404">INDEX(_Rge_Data_3rd_CY,$B404,AJ$1)</f>
        <v>0</v>
      </c>
      <c r="AK404" s="212" t="n">
        <f aca="false" t="array" ref="AK404:AK404">INDEX(_Rge_Data_3rd_CY,$B404,AK$1)</f>
        <v>0</v>
      </c>
      <c r="AL404" s="212" t="n">
        <f aca="false">AK404+AN404+AO404</f>
        <v>0</v>
      </c>
      <c r="AM404" s="213" t="n">
        <f aca="false">IFERROR(AK404/Z404,0)</f>
        <v>0</v>
      </c>
      <c r="AN404" s="214" t="n">
        <f aca="false">IFERROR(IF(AND($E404="OPEN",$AA404&gt;0),$AA404*_SoP*$AM404,IF(AND($E404="CLOSED",$AA404&gt;0),$AA404*_SoL*$AM404,0)),0)</f>
        <v>0</v>
      </c>
      <c r="AO404" s="214" t="n">
        <f aca="false">IFERROR(IF($AA404&lt;0,$AA404*_SoL,0),0)</f>
        <v>0</v>
      </c>
      <c r="AP404" s="215" t="n">
        <f aca="false">AK404+AN404</f>
        <v>0</v>
      </c>
      <c r="AQ404" s="215" t="n">
        <f aca="false">AC404-AO404</f>
        <v>0</v>
      </c>
      <c r="AR404" s="215" t="n">
        <f aca="false">AP404-AQ404</f>
        <v>0</v>
      </c>
      <c r="AS404" s="215" t="n">
        <f aca="false">IF($AR404&gt;=0,$AR404,0)</f>
        <v>0</v>
      </c>
      <c r="AT404" s="215" t="n">
        <f aca="false">IF($AR404&lt;=0,-$AR404,0)</f>
        <v>-0</v>
      </c>
      <c r="AU404" s="214" t="n">
        <f aca="false">IF((R404-AC404)&lt;0,0,R404-AC404)</f>
        <v>0</v>
      </c>
      <c r="AV404" s="214" t="n">
        <f aca="false">IF(AM404&gt;1,0,R404-AM404*R404)</f>
        <v>0</v>
      </c>
      <c r="AW404" s="216"/>
    </row>
    <row r="405" customFormat="false" ht="24.75" hidden="false" customHeight="true" outlineLevel="0" collapsed="false">
      <c r="A405" s="166"/>
      <c r="B405" s="208" t="n">
        <f aca="false">B404+1</f>
        <v>398</v>
      </c>
      <c r="C405" s="166"/>
      <c r="D405" s="209" t="n">
        <f aca="false">INDEX(_Rge_Projectdata_3rd,$B405,MATCH("Project-ID",_Rge_Headline_Projectdata,0))</f>
        <v>0</v>
      </c>
      <c r="E405" s="210" t="str">
        <f aca="false" t="array" ref="E405:E405">INDEX(_Rge_Data_3rd_CY,$B405,E$1)</f>
        <v>Open</v>
      </c>
      <c r="F405" s="199" t="n">
        <f aca="false">INDEX(_Rge_Data_3rd_CY,$B405,F$1)</f>
        <v>0</v>
      </c>
      <c r="G405" s="199" t="n">
        <f aca="false" t="array" ref="G405:G405">INDEX(_Rge_Data_3rd_CY,$B405,G$1)</f>
        <v>0</v>
      </c>
      <c r="H405" s="199" t="n">
        <f aca="false" t="array" ref="H405:H405">INDEX(_Rge_Data_3rd_CY,$B405,H$1)</f>
        <v>0</v>
      </c>
      <c r="I405" s="199" t="n">
        <f aca="false" t="array" ref="I405:I405">INDEX(_Rge_Data_3rd_CY,$B405,I$1)</f>
        <v>0</v>
      </c>
      <c r="J405" s="199" t="n">
        <f aca="false" t="array" ref="J405:J405">INDEX(_Rge_Data_3rd_CY,$B405,J$1)</f>
        <v>0</v>
      </c>
      <c r="K405" s="199" t="n">
        <f aca="false" t="array" ref="K405:K405">INDEX(_Rge_Data_3rd_CY,$B405,K$1)</f>
        <v>0</v>
      </c>
      <c r="L405" s="199" t="n">
        <f aca="false">INDEX(_Rge_Data_3rd_CY,$B405,L$1)</f>
        <v>0</v>
      </c>
      <c r="M405" s="199" t="n">
        <f aca="false" t="array" ref="M405:M405">INDEX(_Rge_Data_3rd_CY,$B405,M$1)</f>
        <v>0</v>
      </c>
      <c r="N405" s="199" t="n">
        <f aca="false" t="array" ref="N405:N405">INDEX(_Rge_Data_3rd_CY,$B405,N$1)</f>
        <v>0</v>
      </c>
      <c r="O405" s="199" t="n">
        <f aca="false">F405-N405</f>
        <v>0</v>
      </c>
      <c r="P405" s="200" t="n">
        <f aca="false">IFERROR(O405/F405,0)</f>
        <v>0</v>
      </c>
      <c r="Q405" s="211" t="str">
        <f aca="false">IF(AND(F405&lt;&gt;0,R405=0),"N","Y")</f>
        <v>Y</v>
      </c>
      <c r="R405" s="202" t="n">
        <f aca="false">INDEX(_Rge_Data_3rd_CY,$B405,R$1)</f>
        <v>0</v>
      </c>
      <c r="S405" s="202" t="n">
        <f aca="false" t="array" ref="S405:S405">INDEX(_Rge_Data_3rd_CY,$B405,S$1)</f>
        <v>0</v>
      </c>
      <c r="T405" s="202" t="n">
        <f aca="false" t="array" ref="T405:T405">INDEX(_Rge_Data_3rd_CY,$B405,T$1)</f>
        <v>0</v>
      </c>
      <c r="U405" s="202" t="n">
        <f aca="false" t="array" ref="U405:U405">INDEX(_Rge_Data_3rd_CY,$B405,U$1)</f>
        <v>0</v>
      </c>
      <c r="V405" s="202" t="n">
        <f aca="false" t="array" ref="V405:V405">INDEX(_Rge_Data_3rd_CY,$B405,V$1)</f>
        <v>0</v>
      </c>
      <c r="W405" s="202" t="n">
        <f aca="false" t="array" ref="W405:W405">INDEX(_Rge_Data_3rd_CY,$B405,W$1)</f>
        <v>0</v>
      </c>
      <c r="X405" s="202" t="n">
        <f aca="false">INDEX(_Rge_Data_3rd_CY,$B405,X$1)</f>
        <v>0</v>
      </c>
      <c r="Y405" s="202" t="n">
        <f aca="false" t="array" ref="Y405:Y405">INDEX(_Rge_Data_3rd_CY,$B405,Y$1)</f>
        <v>0</v>
      </c>
      <c r="Z405" s="202" t="n">
        <f aca="false" t="array" ref="Z405:Z405">INDEX(_Rge_Data_3rd_CY,$B405,Z$1)</f>
        <v>0</v>
      </c>
      <c r="AA405" s="202" t="n">
        <f aca="false">R405-Z405</f>
        <v>0</v>
      </c>
      <c r="AB405" s="203" t="n">
        <f aca="false">IFERROR(AA405/R405,)</f>
        <v>0</v>
      </c>
      <c r="AC405" s="212" t="n">
        <f aca="false">INDEX(_Rge_Data_3rd_CY,$B405,AC$1)</f>
        <v>0</v>
      </c>
      <c r="AD405" s="212" t="n">
        <f aca="false" t="array" ref="AD405:AD405">INDEX(_Rge_Data_3rd_CY,$B405,AD$1)</f>
        <v>0</v>
      </c>
      <c r="AE405" s="212" t="n">
        <f aca="false" t="array" ref="AE405:AE405">INDEX(_Rge_Data_3rd_CY,$B405,AE$1)</f>
        <v>0</v>
      </c>
      <c r="AF405" s="212" t="n">
        <f aca="false" t="array" ref="AF405:AF405">INDEX(_Rge_Data_3rd_CY,$B405,AF$1)</f>
        <v>0</v>
      </c>
      <c r="AG405" s="212" t="n">
        <f aca="false" t="array" ref="AG405:AG405">INDEX(_Rge_Data_3rd_CY,$B405,AG$1)</f>
        <v>0</v>
      </c>
      <c r="AH405" s="212" t="n">
        <f aca="false" t="array" ref="AH405:AH405">INDEX(_Rge_Data_3rd_CY,$B405,AH$1)</f>
        <v>0</v>
      </c>
      <c r="AI405" s="212" t="n">
        <f aca="false">INDEX(_Rge_Data_3rd_CY,$B405,AI$1)</f>
        <v>0</v>
      </c>
      <c r="AJ405" s="212" t="n">
        <f aca="false" t="array" ref="AJ405:AJ405">INDEX(_Rge_Data_3rd_CY,$B405,AJ$1)</f>
        <v>0</v>
      </c>
      <c r="AK405" s="212" t="n">
        <f aca="false" t="array" ref="AK405:AK405">INDEX(_Rge_Data_3rd_CY,$B405,AK$1)</f>
        <v>0</v>
      </c>
      <c r="AL405" s="212" t="n">
        <f aca="false">AK405+AN405+AO405</f>
        <v>0</v>
      </c>
      <c r="AM405" s="213" t="n">
        <f aca="false">IFERROR(AK405/Z405,0)</f>
        <v>0</v>
      </c>
      <c r="AN405" s="214" t="n">
        <f aca="false">IFERROR(IF(AND($E405="OPEN",$AA405&gt;0),$AA405*_SoP*$AM405,IF(AND($E405="CLOSED",$AA405&gt;0),$AA405*_SoL*$AM405,0)),0)</f>
        <v>0</v>
      </c>
      <c r="AO405" s="214" t="n">
        <f aca="false">IFERROR(IF($AA405&lt;0,$AA405*_SoL,0),0)</f>
        <v>0</v>
      </c>
      <c r="AP405" s="215" t="n">
        <f aca="false">AK405+AN405</f>
        <v>0</v>
      </c>
      <c r="AQ405" s="215" t="n">
        <f aca="false">AC405-AO405</f>
        <v>0</v>
      </c>
      <c r="AR405" s="215" t="n">
        <f aca="false">AP405-AQ405</f>
        <v>0</v>
      </c>
      <c r="AS405" s="215" t="n">
        <f aca="false">IF($AR405&gt;=0,$AR405,0)</f>
        <v>0</v>
      </c>
      <c r="AT405" s="215" t="n">
        <f aca="false">IF($AR405&lt;=0,-$AR405,0)</f>
        <v>-0</v>
      </c>
      <c r="AU405" s="214" t="n">
        <f aca="false">IF((R405-AC405)&lt;0,0,R405-AC405)</f>
        <v>0</v>
      </c>
      <c r="AV405" s="214" t="n">
        <f aca="false">IF(AM405&gt;1,0,R405-AM405*R405)</f>
        <v>0</v>
      </c>
      <c r="AW405" s="216"/>
    </row>
    <row r="406" customFormat="false" ht="24.75" hidden="false" customHeight="true" outlineLevel="0" collapsed="false">
      <c r="A406" s="166"/>
      <c r="B406" s="208" t="n">
        <f aca="false">B405+1</f>
        <v>399</v>
      </c>
      <c r="C406" s="166"/>
      <c r="D406" s="209" t="n">
        <f aca="false">INDEX(_Rge_Projectdata_3rd,$B406,MATCH("Project-ID",_Rge_Headline_Projectdata,0))</f>
        <v>0</v>
      </c>
      <c r="E406" s="210" t="str">
        <f aca="false" t="array" ref="E406:E406">INDEX(_Rge_Data_3rd_CY,$B406,E$1)</f>
        <v>Open</v>
      </c>
      <c r="F406" s="199" t="n">
        <f aca="false">INDEX(_Rge_Data_3rd_CY,$B406,F$1)</f>
        <v>0</v>
      </c>
      <c r="G406" s="199" t="n">
        <f aca="false" t="array" ref="G406:G406">INDEX(_Rge_Data_3rd_CY,$B406,G$1)</f>
        <v>0</v>
      </c>
      <c r="H406" s="199" t="n">
        <f aca="false" t="array" ref="H406:H406">INDEX(_Rge_Data_3rd_CY,$B406,H$1)</f>
        <v>0</v>
      </c>
      <c r="I406" s="199" t="n">
        <f aca="false" t="array" ref="I406:I406">INDEX(_Rge_Data_3rd_CY,$B406,I$1)</f>
        <v>0</v>
      </c>
      <c r="J406" s="199" t="n">
        <f aca="false" t="array" ref="J406:J406">INDEX(_Rge_Data_3rd_CY,$B406,J$1)</f>
        <v>0</v>
      </c>
      <c r="K406" s="199" t="n">
        <f aca="false" t="array" ref="K406:K406">INDEX(_Rge_Data_3rd_CY,$B406,K$1)</f>
        <v>0</v>
      </c>
      <c r="L406" s="199" t="n">
        <f aca="false">INDEX(_Rge_Data_3rd_CY,$B406,L$1)</f>
        <v>0</v>
      </c>
      <c r="M406" s="199" t="n">
        <f aca="false" t="array" ref="M406:M406">INDEX(_Rge_Data_3rd_CY,$B406,M$1)</f>
        <v>0</v>
      </c>
      <c r="N406" s="199" t="n">
        <f aca="false" t="array" ref="N406:N406">INDEX(_Rge_Data_3rd_CY,$B406,N$1)</f>
        <v>0</v>
      </c>
      <c r="O406" s="199" t="n">
        <f aca="false">F406-N406</f>
        <v>0</v>
      </c>
      <c r="P406" s="200" t="n">
        <f aca="false">IFERROR(O406/F406,0)</f>
        <v>0</v>
      </c>
      <c r="Q406" s="211" t="str">
        <f aca="false">IF(AND(F406&lt;&gt;0,R406=0),"N","Y")</f>
        <v>Y</v>
      </c>
      <c r="R406" s="202" t="n">
        <f aca="false">INDEX(_Rge_Data_3rd_CY,$B406,R$1)</f>
        <v>0</v>
      </c>
      <c r="S406" s="202" t="n">
        <f aca="false" t="array" ref="S406:S406">INDEX(_Rge_Data_3rd_CY,$B406,S$1)</f>
        <v>0</v>
      </c>
      <c r="T406" s="202" t="n">
        <f aca="false" t="array" ref="T406:T406">INDEX(_Rge_Data_3rd_CY,$B406,T$1)</f>
        <v>0</v>
      </c>
      <c r="U406" s="202" t="n">
        <f aca="false" t="array" ref="U406:U406">INDEX(_Rge_Data_3rd_CY,$B406,U$1)</f>
        <v>0</v>
      </c>
      <c r="V406" s="202" t="n">
        <f aca="false" t="array" ref="V406:V406">INDEX(_Rge_Data_3rd_CY,$B406,V$1)</f>
        <v>0</v>
      </c>
      <c r="W406" s="202" t="n">
        <f aca="false" t="array" ref="W406:W406">INDEX(_Rge_Data_3rd_CY,$B406,W$1)</f>
        <v>0</v>
      </c>
      <c r="X406" s="202" t="n">
        <f aca="false">INDEX(_Rge_Data_3rd_CY,$B406,X$1)</f>
        <v>0</v>
      </c>
      <c r="Y406" s="202" t="n">
        <f aca="false" t="array" ref="Y406:Y406">INDEX(_Rge_Data_3rd_CY,$B406,Y$1)</f>
        <v>0</v>
      </c>
      <c r="Z406" s="202" t="n">
        <f aca="false" t="array" ref="Z406:Z406">INDEX(_Rge_Data_3rd_CY,$B406,Z$1)</f>
        <v>0</v>
      </c>
      <c r="AA406" s="202" t="n">
        <f aca="false">R406-Z406</f>
        <v>0</v>
      </c>
      <c r="AB406" s="203" t="n">
        <f aca="false">IFERROR(AA406/R406,)</f>
        <v>0</v>
      </c>
      <c r="AC406" s="212" t="n">
        <f aca="false">INDEX(_Rge_Data_3rd_CY,$B406,AC$1)</f>
        <v>0</v>
      </c>
      <c r="AD406" s="212" t="n">
        <f aca="false" t="array" ref="AD406:AD406">INDEX(_Rge_Data_3rd_CY,$B406,AD$1)</f>
        <v>0</v>
      </c>
      <c r="AE406" s="212" t="n">
        <f aca="false" t="array" ref="AE406:AE406">INDEX(_Rge_Data_3rd_CY,$B406,AE$1)</f>
        <v>0</v>
      </c>
      <c r="AF406" s="212" t="n">
        <f aca="false" t="array" ref="AF406:AF406">INDEX(_Rge_Data_3rd_CY,$B406,AF$1)</f>
        <v>0</v>
      </c>
      <c r="AG406" s="212" t="n">
        <f aca="false" t="array" ref="AG406:AG406">INDEX(_Rge_Data_3rd_CY,$B406,AG$1)</f>
        <v>0</v>
      </c>
      <c r="AH406" s="212" t="n">
        <f aca="false" t="array" ref="AH406:AH406">INDEX(_Rge_Data_3rd_CY,$B406,AH$1)</f>
        <v>0</v>
      </c>
      <c r="AI406" s="212" t="n">
        <f aca="false">INDEX(_Rge_Data_3rd_CY,$B406,AI$1)</f>
        <v>0</v>
      </c>
      <c r="AJ406" s="212" t="n">
        <f aca="false" t="array" ref="AJ406:AJ406">INDEX(_Rge_Data_3rd_CY,$B406,AJ$1)</f>
        <v>0</v>
      </c>
      <c r="AK406" s="212" t="n">
        <f aca="false" t="array" ref="AK406:AK406">INDEX(_Rge_Data_3rd_CY,$B406,AK$1)</f>
        <v>0</v>
      </c>
      <c r="AL406" s="212" t="n">
        <f aca="false">AK406+AN406+AO406</f>
        <v>0</v>
      </c>
      <c r="AM406" s="213" t="n">
        <f aca="false">IFERROR(AK406/Z406,0)</f>
        <v>0</v>
      </c>
      <c r="AN406" s="214" t="n">
        <f aca="false">IFERROR(IF(AND($E406="OPEN",$AA406&gt;0),$AA406*_SoP*$AM406,IF(AND($E406="CLOSED",$AA406&gt;0),$AA406*_SoL*$AM406,0)),0)</f>
        <v>0</v>
      </c>
      <c r="AO406" s="214" t="n">
        <f aca="false">IFERROR(IF($AA406&lt;0,$AA406*_SoL,0),0)</f>
        <v>0</v>
      </c>
      <c r="AP406" s="215" t="n">
        <f aca="false">AK406+AN406</f>
        <v>0</v>
      </c>
      <c r="AQ406" s="215" t="n">
        <f aca="false">AC406-AO406</f>
        <v>0</v>
      </c>
      <c r="AR406" s="215" t="n">
        <f aca="false">AP406-AQ406</f>
        <v>0</v>
      </c>
      <c r="AS406" s="215" t="n">
        <f aca="false">IF($AR406&gt;=0,$AR406,0)</f>
        <v>0</v>
      </c>
      <c r="AT406" s="215" t="n">
        <f aca="false">IF($AR406&lt;=0,-$AR406,0)</f>
        <v>-0</v>
      </c>
      <c r="AU406" s="214" t="n">
        <f aca="false">IF((R406-AC406)&lt;0,0,R406-AC406)</f>
        <v>0</v>
      </c>
      <c r="AV406" s="214" t="n">
        <f aca="false">IF(AM406&gt;1,0,R406-AM406*R406)</f>
        <v>0</v>
      </c>
      <c r="AW406" s="216"/>
    </row>
    <row r="407" customFormat="false" ht="24.75" hidden="false" customHeight="true" outlineLevel="0" collapsed="false">
      <c r="A407" s="166"/>
      <c r="B407" s="208" t="n">
        <f aca="false">B406+1</f>
        <v>400</v>
      </c>
      <c r="C407" s="166"/>
      <c r="D407" s="209" t="str">
        <f aca="false" t="array" ref="D407:D407">INDEX(_Rge_Projectdata_3rd,$B407,MATCH("Project-ID",_Rge_Headline_Projectdata,0))</f>
        <v>S950201-1</v>
      </c>
      <c r="E407" s="210" t="str">
        <f aca="false" t="array" ref="E407:E407">INDEX(_Rge_Data_3rd_CY,$B407,E$1)</f>
        <v>Open</v>
      </c>
      <c r="F407" s="199" t="n">
        <f aca="false">INDEX(_Rge_Data_3rd_CY,$B407,F$1)</f>
        <v>0</v>
      </c>
      <c r="G407" s="199" t="n">
        <f aca="false" t="array" ref="G407:G407">INDEX(_Rge_Data_3rd_CY,$B407,G$1)</f>
        <v>0</v>
      </c>
      <c r="H407" s="199" t="n">
        <f aca="false" t="array" ref="H407:H407">INDEX(_Rge_Data_3rd_CY,$B407,H$1)</f>
        <v>0</v>
      </c>
      <c r="I407" s="199" t="n">
        <f aca="false" t="array" ref="I407:I407">INDEX(_Rge_Data_3rd_CY,$B407,I$1)</f>
        <v>0</v>
      </c>
      <c r="J407" s="199" t="n">
        <f aca="false" t="array" ref="J407:J407">INDEX(_Rge_Data_3rd_CY,$B407,J$1)</f>
        <v>0</v>
      </c>
      <c r="K407" s="199" t="n">
        <f aca="false" t="array" ref="K407:K407">INDEX(_Rge_Data_3rd_CY,$B407,K$1)</f>
        <v>0</v>
      </c>
      <c r="L407" s="199" t="n">
        <f aca="false">INDEX(_Rge_Data_3rd_CY,$B407,L$1)</f>
        <v>0</v>
      </c>
      <c r="M407" s="199" t="n">
        <f aca="false" t="array" ref="M407:M407">INDEX(_Rge_Data_3rd_CY,$B407,M$1)</f>
        <v>0</v>
      </c>
      <c r="N407" s="199" t="n">
        <f aca="false" t="array" ref="N407:N407">INDEX(_Rge_Data_3rd_CY,$B407,N$1)</f>
        <v>0</v>
      </c>
      <c r="O407" s="199" t="n">
        <f aca="false">F407-N407</f>
        <v>0</v>
      </c>
      <c r="P407" s="200" t="n">
        <f aca="false">IFERROR(O407/F407,0)</f>
        <v>0</v>
      </c>
      <c r="Q407" s="211" t="str">
        <f aca="false">IF(AND(F407&lt;&gt;0,R407=0),"N","Y")</f>
        <v>Y</v>
      </c>
      <c r="R407" s="202" t="n">
        <f aca="false" t="array" ref="R407:R407">INDEX(_Rge_Data_3rd_CY,$B407,R$1)</f>
        <v>50305.206944</v>
      </c>
      <c r="S407" s="202" t="n">
        <f aca="false" t="array" ref="S407:S407">INDEX(_Rge_Data_3rd_CY,$B407,S$1)</f>
        <v>35706.26262944</v>
      </c>
      <c r="T407" s="202" t="n">
        <f aca="false" t="array" ref="T407:T407">INDEX(_Rge_Data_3rd_CY,$B407,T$1)</f>
        <v>325.902512</v>
      </c>
      <c r="U407" s="202" t="n">
        <f aca="false" t="array" ref="U407:U407">INDEX(_Rge_Data_3rd_CY,$B407,U$1)</f>
        <v>1355.104</v>
      </c>
      <c r="V407" s="202" t="n">
        <f aca="false" t="array" ref="V407:V407">INDEX(_Rge_Data_3rd_CY,$B407,V$1)</f>
        <v>3665.117904</v>
      </c>
      <c r="W407" s="202" t="n">
        <f aca="false" t="array" ref="W407:W407">INDEX(_Rge_Data_3rd_CY,$B407,W$1)</f>
        <v>0</v>
      </c>
      <c r="X407" s="202" t="n">
        <f aca="false">INDEX(_Rge_Data_3rd_CY,$B407,X$1)</f>
        <v>0</v>
      </c>
      <c r="Y407" s="202" t="n">
        <f aca="false" t="array" ref="Y407:Y407">INDEX(_Rge_Data_3rd_CY,$B407,Y$1)</f>
        <v>2012.20827776</v>
      </c>
      <c r="Z407" s="202" t="n">
        <f aca="false" t="array" ref="Z407:Z407">INDEX(_Rge_Data_3rd_CY,$B407,Z$1)</f>
        <v>43064.5953232</v>
      </c>
      <c r="AA407" s="202" t="n">
        <f aca="false">R407-Z407</f>
        <v>7240.6116208</v>
      </c>
      <c r="AB407" s="203" t="n">
        <f aca="false">IFERROR(AA407/R407,)</f>
        <v>0.143933641478909</v>
      </c>
      <c r="AC407" s="212" t="n">
        <f aca="false" t="array" ref="AC407:AC407">INDEX(_Rge_Data_3rd_CY,$B407,AC$1)</f>
        <v>44196.677104</v>
      </c>
      <c r="AD407" s="212" t="n">
        <f aca="false" t="array" ref="AD407:AD407">INDEX(_Rge_Data_3rd_CY,$B407,AD$1)</f>
        <v>35706.26262944</v>
      </c>
      <c r="AE407" s="212" t="n">
        <f aca="false" t="array" ref="AE407:AE407">INDEX(_Rge_Data_3rd_CY,$B407,AE$1)</f>
        <v>325.902512</v>
      </c>
      <c r="AF407" s="212" t="n">
        <f aca="false" t="array" ref="AF407:AF407">INDEX(_Rge_Data_3rd_CY,$B407,AF$1)</f>
        <v>1355.104</v>
      </c>
      <c r="AG407" s="212" t="n">
        <f aca="false" t="array" ref="AG407:AG407">INDEX(_Rge_Data_3rd_CY,$B407,AG$1)</f>
        <v>3292.56832816</v>
      </c>
      <c r="AH407" s="212" t="n">
        <f aca="false" t="array" ref="AH407:AH407">INDEX(_Rge_Data_3rd_CY,$B407,AH$1)</f>
        <v>0</v>
      </c>
      <c r="AI407" s="212" t="n">
        <f aca="false">INDEX(_Rge_Data_3rd_CY,$B407,AI$1)</f>
        <v>0</v>
      </c>
      <c r="AJ407" s="212" t="n">
        <f aca="false" t="array" ref="AJ407:AJ407">INDEX(_Rge_Data_3rd_CY,$B407,AJ$1)</f>
        <v>1767.86708416</v>
      </c>
      <c r="AK407" s="212" t="n">
        <f aca="false" t="array" ref="AK407:AK407">INDEX(_Rge_Data_3rd_CY,$B407,AK$1)</f>
        <v>42447.70455376</v>
      </c>
      <c r="AL407" s="212" t="n">
        <f aca="false">AK407+AN407+AO407</f>
        <v>49227.75144676</v>
      </c>
      <c r="AM407" s="213" t="n">
        <f aca="false">IFERROR(AK407/Z407,0)</f>
        <v>0.985675221958775</v>
      </c>
      <c r="AN407" s="214" t="n">
        <f aca="false">IFERROR(IF(AND($E407="OPEN",$AA407&gt;0),$AA407*_SoP*$AM407,IF(AND($E407="CLOSED",$AA407&gt;0),$AA407*_SoL*$AM407,0)),0)</f>
        <v>6780.046893</v>
      </c>
      <c r="AO407" s="214" t="n">
        <f aca="false">IFERROR(IF($AA407&lt;0,$AA407*_SoL,0),0)</f>
        <v>0</v>
      </c>
      <c r="AP407" s="215" t="n">
        <f aca="false">AK407+AN407</f>
        <v>49227.75144676</v>
      </c>
      <c r="AQ407" s="215" t="n">
        <f aca="false">AC407-AO407</f>
        <v>44196.677104</v>
      </c>
      <c r="AR407" s="215" t="n">
        <f aca="false">AP407-AQ407</f>
        <v>5031.07434276</v>
      </c>
      <c r="AS407" s="215" t="n">
        <f aca="false">IF($AR407&gt;=0,$AR407,0)</f>
        <v>5031.07434276</v>
      </c>
      <c r="AT407" s="215" t="n">
        <f aca="false">IF($AR407&lt;=0,-$AR407,0)</f>
        <v>0</v>
      </c>
      <c r="AU407" s="214" t="n">
        <f aca="false">IF((R407-AC407)&lt;0,0,R407-AC407)</f>
        <v>6108.52984</v>
      </c>
      <c r="AV407" s="214" t="n">
        <f aca="false">IF(AM407&gt;1,0,R407-AM407*R407)</f>
        <v>720.610923790671</v>
      </c>
      <c r="AW407" s="216"/>
    </row>
    <row r="408" customFormat="false" ht="24.75" hidden="false" customHeight="true" outlineLevel="0" collapsed="false">
      <c r="A408" s="166"/>
      <c r="B408" s="208" t="n">
        <f aca="false">B407+1</f>
        <v>401</v>
      </c>
      <c r="C408" s="166"/>
      <c r="D408" s="209" t="str">
        <f aca="false" t="array" ref="D408:D408">INDEX(_Rge_Projectdata_3rd,$B408,MATCH("Project-ID",_Rge_Headline_Projectdata,0))</f>
        <v>S950201-2-8</v>
      </c>
      <c r="E408" s="210" t="str">
        <f aca="false" t="array" ref="E408:E408">INDEX(_Rge_Data_3rd_CY,$B408,E$1)</f>
        <v>Open</v>
      </c>
      <c r="F408" s="199" t="n">
        <f aca="false">INDEX(_Rge_Data_3rd_CY,$B408,F$1)</f>
        <v>0</v>
      </c>
      <c r="G408" s="199" t="n">
        <f aca="false" t="array" ref="G408:G408">INDEX(_Rge_Data_3rd_CY,$B408,G$1)</f>
        <v>0</v>
      </c>
      <c r="H408" s="199" t="n">
        <f aca="false" t="array" ref="H408:H408">INDEX(_Rge_Data_3rd_CY,$B408,H$1)</f>
        <v>0</v>
      </c>
      <c r="I408" s="199" t="n">
        <f aca="false" t="array" ref="I408:I408">INDEX(_Rge_Data_3rd_CY,$B408,I$1)</f>
        <v>0</v>
      </c>
      <c r="J408" s="199" t="n">
        <f aca="false" t="array" ref="J408:J408">INDEX(_Rge_Data_3rd_CY,$B408,J$1)</f>
        <v>0</v>
      </c>
      <c r="K408" s="199" t="n">
        <f aca="false" t="array" ref="K408:K408">INDEX(_Rge_Data_3rd_CY,$B408,K$1)</f>
        <v>0</v>
      </c>
      <c r="L408" s="199" t="n">
        <f aca="false">INDEX(_Rge_Data_3rd_CY,$B408,L$1)</f>
        <v>0</v>
      </c>
      <c r="M408" s="199" t="n">
        <f aca="false" t="array" ref="M408:M408">INDEX(_Rge_Data_3rd_CY,$B408,M$1)</f>
        <v>0</v>
      </c>
      <c r="N408" s="199" t="n">
        <f aca="false" t="array" ref="N408:N408">INDEX(_Rge_Data_3rd_CY,$B408,N$1)</f>
        <v>0</v>
      </c>
      <c r="O408" s="199" t="n">
        <f aca="false">F408-N408</f>
        <v>0</v>
      </c>
      <c r="P408" s="200" t="n">
        <f aca="false">IFERROR(O408/F408,0)</f>
        <v>0</v>
      </c>
      <c r="Q408" s="211" t="str">
        <f aca="false">IF(AND(F408&lt;&gt;0,R408=0),"N","Y")</f>
        <v>Y</v>
      </c>
      <c r="R408" s="202" t="n">
        <f aca="false" t="array" ref="R408:R408">INDEX(_Rge_Data_3rd_CY,$B408,R$1)</f>
        <v>58026.868528</v>
      </c>
      <c r="S408" s="202" t="n">
        <f aca="false" t="array" ref="S408:S408">INDEX(_Rge_Data_3rd_CY,$B408,S$1)</f>
        <v>33884.95263488</v>
      </c>
      <c r="T408" s="202" t="n">
        <f aca="false" t="array" ref="T408:T408">INDEX(_Rge_Data_3rd_CY,$B408,T$1)</f>
        <v>606.30581296</v>
      </c>
      <c r="U408" s="202" t="n">
        <f aca="false" t="array" ref="U408:U408">INDEX(_Rge_Data_3rd_CY,$B408,U$1)</f>
        <v>3472.9741208</v>
      </c>
      <c r="V408" s="202" t="n">
        <f aca="false" t="array" ref="V408:V408">INDEX(_Rge_Data_3rd_CY,$B408,V$1)</f>
        <v>4075.7622432</v>
      </c>
      <c r="W408" s="202" t="n">
        <f aca="false" t="array" ref="W408:W408">INDEX(_Rge_Data_3rd_CY,$B408,W$1)</f>
        <v>0</v>
      </c>
      <c r="X408" s="202" t="n">
        <f aca="false">INDEX(_Rge_Data_3rd_CY,$B408,X$1)</f>
        <v>0</v>
      </c>
      <c r="Y408" s="202" t="n">
        <f aca="false" t="array" ref="Y408:Y408">INDEX(_Rge_Data_3rd_CY,$B408,Y$1)</f>
        <v>2321.07474112</v>
      </c>
      <c r="Z408" s="202" t="n">
        <f aca="false" t="array" ref="Z408:Z408">INDEX(_Rge_Data_3rd_CY,$B408,Z$1)</f>
        <v>44361.06955296</v>
      </c>
      <c r="AA408" s="202" t="n">
        <f aca="false">R408-Z408</f>
        <v>13665.79897504</v>
      </c>
      <c r="AB408" s="203" t="n">
        <f aca="false">IFERROR(AA408/R408,)</f>
        <v>0.235508124455239</v>
      </c>
      <c r="AC408" s="212" t="n">
        <f aca="false" t="array" ref="AC408:AC408">INDEX(_Rge_Data_3rd_CY,$B408,AC$1)</f>
        <v>51233.931456</v>
      </c>
      <c r="AD408" s="212" t="n">
        <f aca="false" t="array" ref="AD408:AD408">INDEX(_Rge_Data_3rd_CY,$B408,AD$1)</f>
        <v>33884.95263488</v>
      </c>
      <c r="AE408" s="212" t="n">
        <f aca="false" t="array" ref="AE408:AE408">INDEX(_Rge_Data_3rd_CY,$B408,AE$1)</f>
        <v>606.30581296</v>
      </c>
      <c r="AF408" s="212" t="n">
        <f aca="false" t="array" ref="AF408:AF408">INDEX(_Rge_Data_3rd_CY,$B408,AF$1)</f>
        <v>3472.9741208</v>
      </c>
      <c r="AG408" s="212" t="n">
        <f aca="false" t="array" ref="AG408:AG408">INDEX(_Rge_Data_3rd_CY,$B408,AG$1)</f>
        <v>2580.44005248</v>
      </c>
      <c r="AH408" s="212" t="n">
        <f aca="false" t="array" ref="AH408:AH408">INDEX(_Rge_Data_3rd_CY,$B408,AH$1)</f>
        <v>0</v>
      </c>
      <c r="AI408" s="212" t="n">
        <f aca="false">INDEX(_Rge_Data_3rd_CY,$B408,AI$1)</f>
        <v>0</v>
      </c>
      <c r="AJ408" s="212" t="n">
        <f aca="false" t="array" ref="AJ408:AJ408">INDEX(_Rge_Data_3rd_CY,$B408,AJ$1)</f>
        <v>2049.35725824</v>
      </c>
      <c r="AK408" s="212" t="n">
        <f aca="false" t="array" ref="AK408:AK408">INDEX(_Rge_Data_3rd_CY,$B408,AK$1)</f>
        <v>42594.02987936</v>
      </c>
      <c r="AL408" s="212" t="n">
        <f aca="false">AK408+AN408+AO408</f>
        <v>55059.40510936</v>
      </c>
      <c r="AM408" s="213" t="n">
        <f aca="false">IFERROR(AK408/Z408,0)</f>
        <v>0.960166883003341</v>
      </c>
      <c r="AN408" s="214" t="n">
        <f aca="false">IFERROR(IF(AND($E408="OPEN",$AA408&gt;0),$AA408*_SoP*$AM408,IF(AND($E408="CLOSED",$AA408&gt;0),$AA408*_SoL*$AM408,0)),0)</f>
        <v>12465.37523</v>
      </c>
      <c r="AO408" s="214" t="n">
        <f aca="false">IFERROR(IF($AA408&lt;0,$AA408*_SoL,0),0)</f>
        <v>0</v>
      </c>
      <c r="AP408" s="215" t="n">
        <f aca="false">AK408+AN408</f>
        <v>55059.40510936</v>
      </c>
      <c r="AQ408" s="215" t="n">
        <f aca="false">AC408-AO408</f>
        <v>51233.931456</v>
      </c>
      <c r="AR408" s="215" t="n">
        <f aca="false">AP408-AQ408</f>
        <v>3825.47365335999</v>
      </c>
      <c r="AS408" s="215" t="n">
        <f aca="false">IF($AR408&gt;=0,$AR408,0)</f>
        <v>3825.47365335999</v>
      </c>
      <c r="AT408" s="215" t="n">
        <f aca="false">IF($AR408&lt;=0,-$AR408,0)</f>
        <v>0</v>
      </c>
      <c r="AU408" s="214" t="n">
        <f aca="false">IF((R408-AC408)&lt;0,0,R408-AC408)</f>
        <v>6792.937072</v>
      </c>
      <c r="AV408" s="214" t="n">
        <f aca="false">IF(AM408&gt;1,0,R408-AM408*R408)</f>
        <v>2311.39104302559</v>
      </c>
      <c r="AW408" s="216"/>
    </row>
    <row r="409" customFormat="false" ht="24.75" hidden="false" customHeight="true" outlineLevel="0" collapsed="false">
      <c r="A409" s="166"/>
      <c r="B409" s="208" t="n">
        <f aca="false">B408+1</f>
        <v>402</v>
      </c>
      <c r="C409" s="166"/>
      <c r="D409" s="209" t="str">
        <f aca="false" t="array" ref="D409:D409">INDEX(_Rge_Projectdata_3rd,$B409,MATCH("Project-ID",_Rge_Headline_Projectdata,0))</f>
        <v>S950201-3</v>
      </c>
      <c r="E409" s="210" t="str">
        <f aca="false" t="array" ref="E409:E409">INDEX(_Rge_Data_3rd_CY,$B409,E$1)</f>
        <v>Open</v>
      </c>
      <c r="F409" s="199" t="n">
        <f aca="false">INDEX(_Rge_Data_3rd_CY,$B409,F$1)</f>
        <v>0</v>
      </c>
      <c r="G409" s="199" t="n">
        <f aca="false" t="array" ref="G409:G409">INDEX(_Rge_Data_3rd_CY,$B409,G$1)</f>
        <v>0</v>
      </c>
      <c r="H409" s="199" t="n">
        <f aca="false" t="array" ref="H409:H409">INDEX(_Rge_Data_3rd_CY,$B409,H$1)</f>
        <v>0</v>
      </c>
      <c r="I409" s="199" t="n">
        <f aca="false" t="array" ref="I409:I409">INDEX(_Rge_Data_3rd_CY,$B409,I$1)</f>
        <v>0</v>
      </c>
      <c r="J409" s="199" t="n">
        <f aca="false" t="array" ref="J409:J409">INDEX(_Rge_Data_3rd_CY,$B409,J$1)</f>
        <v>0</v>
      </c>
      <c r="K409" s="199" t="n">
        <f aca="false" t="array" ref="K409:K409">INDEX(_Rge_Data_3rd_CY,$B409,K$1)</f>
        <v>0</v>
      </c>
      <c r="L409" s="199" t="n">
        <f aca="false">INDEX(_Rge_Data_3rd_CY,$B409,L$1)</f>
        <v>0</v>
      </c>
      <c r="M409" s="199" t="n">
        <f aca="false" t="array" ref="M409:M409">INDEX(_Rge_Data_3rd_CY,$B409,M$1)</f>
        <v>0</v>
      </c>
      <c r="N409" s="199" t="n">
        <f aca="false" t="array" ref="N409:N409">INDEX(_Rge_Data_3rd_CY,$B409,N$1)</f>
        <v>0</v>
      </c>
      <c r="O409" s="199" t="n">
        <f aca="false">F409-N409</f>
        <v>0</v>
      </c>
      <c r="P409" s="200" t="n">
        <f aca="false">IFERROR(O409/F409,0)</f>
        <v>0</v>
      </c>
      <c r="Q409" s="211" t="str">
        <f aca="false">IF(AND(F409&lt;&gt;0,R409=0),"N","Y")</f>
        <v>Y</v>
      </c>
      <c r="R409" s="202" t="n">
        <f aca="false" t="array" ref="R409:R409">INDEX(_Rge_Data_3rd_CY,$B409,R$1)</f>
        <v>50031.914352</v>
      </c>
      <c r="S409" s="202" t="n">
        <f aca="false" t="array" ref="S409:S409">INDEX(_Rge_Data_3rd_CY,$B409,S$1)</f>
        <v>30668.92376912</v>
      </c>
      <c r="T409" s="202" t="n">
        <f aca="false" t="array" ref="T409:T409">INDEX(_Rge_Data_3rd_CY,$B409,T$1)</f>
        <v>704.584332</v>
      </c>
      <c r="U409" s="202" t="n">
        <f aca="false" t="array" ref="U409:U409">INDEX(_Rge_Data_3rd_CY,$B409,U$1)</f>
        <v>2931.169664</v>
      </c>
      <c r="V409" s="202" t="n">
        <f aca="false" t="array" ref="V409:V409">INDEX(_Rge_Data_3rd_CY,$B409,V$1)</f>
        <v>3664.7113728</v>
      </c>
      <c r="W409" s="202" t="n">
        <f aca="false" t="array" ref="W409:W409">INDEX(_Rge_Data_3rd_CY,$B409,W$1)</f>
        <v>0</v>
      </c>
      <c r="X409" s="202" t="n">
        <f aca="false">INDEX(_Rge_Data_3rd_CY,$B409,X$1)</f>
        <v>0</v>
      </c>
      <c r="Y409" s="202" t="n">
        <f aca="false" t="array" ref="Y409:Y409">INDEX(_Rge_Data_3rd_CY,$B409,Y$1)</f>
        <v>2001.27657408</v>
      </c>
      <c r="Z409" s="202" t="n">
        <f aca="false" t="array" ref="Z409:Z409">INDEX(_Rge_Data_3rd_CY,$B409,Z$1)</f>
        <v>39970.665712</v>
      </c>
      <c r="AA409" s="202" t="n">
        <f aca="false">R409-Z409</f>
        <v>10061.24864</v>
      </c>
      <c r="AB409" s="203" t="n">
        <f aca="false">IFERROR(AA409/R409,)</f>
        <v>0.201096615436579</v>
      </c>
      <c r="AC409" s="212" t="n">
        <f aca="false" t="array" ref="AC409:AC409">INDEX(_Rge_Data_3rd_CY,$B409,AC$1)</f>
        <v>43924.062064</v>
      </c>
      <c r="AD409" s="212" t="n">
        <f aca="false" t="array" ref="AD409:AD409">INDEX(_Rge_Data_3rd_CY,$B409,AD$1)</f>
        <v>30668.92376912</v>
      </c>
      <c r="AE409" s="212" t="n">
        <f aca="false" t="array" ref="AE409:AE409">INDEX(_Rge_Data_3rd_CY,$B409,AE$1)</f>
        <v>704.584332</v>
      </c>
      <c r="AF409" s="212" t="n">
        <f aca="false" t="array" ref="AF409:AF409">INDEX(_Rge_Data_3rd_CY,$B409,AF$1)</f>
        <v>2931.169664</v>
      </c>
      <c r="AG409" s="212" t="n">
        <f aca="false" t="array" ref="AG409:AG409">INDEX(_Rge_Data_3rd_CY,$B409,AG$1)</f>
        <v>0</v>
      </c>
      <c r="AH409" s="212" t="n">
        <f aca="false" t="array" ref="AH409:AH409">INDEX(_Rge_Data_3rd_CY,$B409,AH$1)</f>
        <v>0</v>
      </c>
      <c r="AI409" s="212" t="n">
        <f aca="false">INDEX(_Rge_Data_3rd_CY,$B409,AI$1)</f>
        <v>0</v>
      </c>
      <c r="AJ409" s="212" t="n">
        <f aca="false" t="array" ref="AJ409:AJ409">INDEX(_Rge_Data_3rd_CY,$B409,AJ$1)</f>
        <v>1756.96248256</v>
      </c>
      <c r="AK409" s="212" t="n">
        <f aca="false" t="array" ref="AK409:AK409">INDEX(_Rge_Data_3rd_CY,$B409,AK$1)</f>
        <v>36061.64024768</v>
      </c>
      <c r="AL409" s="212" t="n">
        <f aca="false">AK409+AN409+AO409</f>
        <v>44685.06110668</v>
      </c>
      <c r="AM409" s="213" t="n">
        <f aca="false">IFERROR(AK409/Z409,0)</f>
        <v>0.9022026429961</v>
      </c>
      <c r="AN409" s="214" t="n">
        <f aca="false">IFERROR(IF(AND($E409="OPEN",$AA409&gt;0),$AA409*_SoP*$AM409,IF(AND($E409="CLOSED",$AA409&gt;0),$AA409*_SoL*$AM409,0)),0)</f>
        <v>8623.420859</v>
      </c>
      <c r="AO409" s="214" t="n">
        <f aca="false">IFERROR(IF($AA409&lt;0,$AA409*_SoL,0),0)</f>
        <v>0</v>
      </c>
      <c r="AP409" s="215" t="n">
        <f aca="false">AK409+AN409</f>
        <v>44685.06110668</v>
      </c>
      <c r="AQ409" s="215" t="n">
        <f aca="false">AC409-AO409</f>
        <v>43924.062064</v>
      </c>
      <c r="AR409" s="215" t="n">
        <f aca="false">AP409-AQ409</f>
        <v>760.999042679992</v>
      </c>
      <c r="AS409" s="215" t="n">
        <f aca="false">IF($AR409&gt;=0,$AR409,0)</f>
        <v>760.999042679992</v>
      </c>
      <c r="AT409" s="215" t="n">
        <f aca="false">IF($AR409&lt;=0,-$AR409,0)</f>
        <v>0</v>
      </c>
      <c r="AU409" s="214" t="n">
        <f aca="false">IF((R409-AC409)&lt;0,0,R409-AC409)</f>
        <v>6107.852288</v>
      </c>
      <c r="AV409" s="214" t="n">
        <f aca="false">IF(AM409&gt;1,0,R409-AM409*R409)</f>
        <v>4892.98898947109</v>
      </c>
      <c r="AW409" s="216"/>
    </row>
    <row r="410" customFormat="false" ht="24.75" hidden="false" customHeight="true" outlineLevel="0" collapsed="false">
      <c r="A410" s="166"/>
      <c r="B410" s="208" t="n">
        <f aca="false">B409+1</f>
        <v>403</v>
      </c>
      <c r="C410" s="166"/>
      <c r="D410" s="209" t="str">
        <f aca="false" t="array" ref="D410:D410">INDEX(_Rge_Projectdata_3rd,$B410,MATCH("Project-ID",_Rge_Headline_Projectdata,0))</f>
        <v>S950201-4</v>
      </c>
      <c r="E410" s="210" t="str">
        <f aca="false" t="array" ref="E410:E410">INDEX(_Rge_Data_3rd_CY,$B410,E$1)</f>
        <v>Closed</v>
      </c>
      <c r="F410" s="199" t="n">
        <f aca="false">INDEX(_Rge_Data_3rd_CY,$B410,F$1)</f>
        <v>0</v>
      </c>
      <c r="G410" s="199" t="n">
        <f aca="false" t="array" ref="G410:G410">INDEX(_Rge_Data_3rd_CY,$B410,G$1)</f>
        <v>0</v>
      </c>
      <c r="H410" s="199" t="n">
        <f aca="false" t="array" ref="H410:H410">INDEX(_Rge_Data_3rd_CY,$B410,H$1)</f>
        <v>0</v>
      </c>
      <c r="I410" s="199" t="n">
        <f aca="false" t="array" ref="I410:I410">INDEX(_Rge_Data_3rd_CY,$B410,I$1)</f>
        <v>0</v>
      </c>
      <c r="J410" s="199" t="n">
        <f aca="false" t="array" ref="J410:J410">INDEX(_Rge_Data_3rd_CY,$B410,J$1)</f>
        <v>0</v>
      </c>
      <c r="K410" s="199" t="n">
        <f aca="false" t="array" ref="K410:K410">INDEX(_Rge_Data_3rd_CY,$B410,K$1)</f>
        <v>0</v>
      </c>
      <c r="L410" s="199" t="n">
        <f aca="false">INDEX(_Rge_Data_3rd_CY,$B410,L$1)</f>
        <v>0</v>
      </c>
      <c r="M410" s="199" t="n">
        <f aca="false" t="array" ref="M410:M410">INDEX(_Rge_Data_3rd_CY,$B410,M$1)</f>
        <v>0</v>
      </c>
      <c r="N410" s="199" t="n">
        <f aca="false" t="array" ref="N410:N410">INDEX(_Rge_Data_3rd_CY,$B410,N$1)</f>
        <v>0</v>
      </c>
      <c r="O410" s="199" t="n">
        <f aca="false">F410-N410</f>
        <v>0</v>
      </c>
      <c r="P410" s="200" t="n">
        <f aca="false">IFERROR(O410/F410,0)</f>
        <v>0</v>
      </c>
      <c r="Q410" s="211" t="str">
        <f aca="false">IF(AND(F410&lt;&gt;0,R410=0),"N","Y")</f>
        <v>Y</v>
      </c>
      <c r="R410" s="202" t="n">
        <f aca="false" t="array" ref="R410:R410">INDEX(_Rge_Data_3rd_CY,$B410,R$1)</f>
        <v>69451.8858624</v>
      </c>
      <c r="S410" s="202" t="n">
        <f aca="false" t="array" ref="S410:S410">INDEX(_Rge_Data_3rd_CY,$B410,S$1)</f>
        <v>42734.50753264</v>
      </c>
      <c r="T410" s="202" t="n">
        <f aca="false" t="array" ref="T410:T410">INDEX(_Rge_Data_3rd_CY,$B410,T$1)</f>
        <v>618.97125264</v>
      </c>
      <c r="U410" s="202" t="n">
        <f aca="false" t="array" ref="U410:U410">INDEX(_Rge_Data_3rd_CY,$B410,U$1)</f>
        <v>4728.157136</v>
      </c>
      <c r="V410" s="202" t="n">
        <f aca="false" t="array" ref="V410:V410">INDEX(_Rge_Data_3rd_CY,$B410,V$1)</f>
        <v>9197.16298736</v>
      </c>
      <c r="W410" s="202" t="n">
        <f aca="false" t="array" ref="W410:W410">INDEX(_Rge_Data_3rd_CY,$B410,W$1)</f>
        <v>0</v>
      </c>
      <c r="X410" s="202" t="n">
        <f aca="false">INDEX(_Rge_Data_3rd_CY,$B410,X$1)</f>
        <v>0</v>
      </c>
      <c r="Y410" s="202" t="n">
        <f aca="false" t="array" ref="Y410:Y410">INDEX(_Rge_Data_3rd_CY,$B410,Y$1)</f>
        <v>2778.075434496</v>
      </c>
      <c r="Z410" s="202" t="n">
        <f aca="false" t="array" ref="Z410:Z410">INDEX(_Rge_Data_3rd_CY,$B410,Z$1)</f>
        <v>60056.874343136</v>
      </c>
      <c r="AA410" s="202" t="n">
        <f aca="false">R410-Z410</f>
        <v>9395.01151926399</v>
      </c>
      <c r="AB410" s="203" t="n">
        <f aca="false">IFERROR(AA410/R410,)</f>
        <v>0.135273670435352</v>
      </c>
      <c r="AC410" s="212" t="n">
        <f aca="false" t="array" ref="AC410:AC410">INDEX(_Rge_Data_3rd_CY,$B410,AC$1)</f>
        <v>69451.8858624</v>
      </c>
      <c r="AD410" s="212" t="n">
        <f aca="false" t="array" ref="AD410:AD410">INDEX(_Rge_Data_3rd_CY,$B410,AD$1)</f>
        <v>42734.50753264</v>
      </c>
      <c r="AE410" s="212" t="n">
        <f aca="false" t="array" ref="AE410:AE410">INDEX(_Rge_Data_3rd_CY,$B410,AE$1)</f>
        <v>618.97125264</v>
      </c>
      <c r="AF410" s="212" t="n">
        <f aca="false" t="array" ref="AF410:AF410">INDEX(_Rge_Data_3rd_CY,$B410,AF$1)</f>
        <v>4728.157136</v>
      </c>
      <c r="AG410" s="212" t="n">
        <f aca="false" t="array" ref="AG410:AG410">INDEX(_Rge_Data_3rd_CY,$B410,AG$1)</f>
        <v>9197.16298736</v>
      </c>
      <c r="AH410" s="212" t="n">
        <f aca="false" t="array" ref="AH410:AH410">INDEX(_Rge_Data_3rd_CY,$B410,AH$1)</f>
        <v>0</v>
      </c>
      <c r="AI410" s="212" t="n">
        <f aca="false">INDEX(_Rge_Data_3rd_CY,$B410,AI$1)</f>
        <v>0</v>
      </c>
      <c r="AJ410" s="212" t="n">
        <f aca="false" t="array" ref="AJ410:AJ410">INDEX(_Rge_Data_3rd_CY,$B410,AJ$1)</f>
        <v>2778.075434496</v>
      </c>
      <c r="AK410" s="212" t="n">
        <f aca="false" t="array" ref="AK410:AK410">INDEX(_Rge_Data_3rd_CY,$B410,AK$1)</f>
        <v>60056.874343136</v>
      </c>
      <c r="AL410" s="212" t="n">
        <f aca="false">AK410+AN410+AO410</f>
        <v>69451.885862136</v>
      </c>
      <c r="AM410" s="213" t="n">
        <f aca="false">IFERROR(AK410/Z410,0)</f>
        <v>1</v>
      </c>
      <c r="AN410" s="214" t="n">
        <f aca="false">IFERROR(IF(AND($E410="OPEN",$AA410&gt;0),$AA410*_SoP*$AM410,IF(AND($E410="CLOSED",$AA410&gt;0),$AA410*_SoL*$AM410,0)),0)</f>
        <v>9395.011519</v>
      </c>
      <c r="AO410" s="214" t="n">
        <f aca="false">IFERROR(IF($AA410&lt;0,$AA410*_SoL,0),0)</f>
        <v>0</v>
      </c>
      <c r="AP410" s="215" t="n">
        <f aca="false">AK410+AN410</f>
        <v>69451.885862136</v>
      </c>
      <c r="AQ410" s="215" t="n">
        <f aca="false">AC410-AO410</f>
        <v>69451.8858624</v>
      </c>
      <c r="AR410" s="215" t="n">
        <f aca="false">AP410-AQ410</f>
        <v>-2.63986294157803E-007</v>
      </c>
      <c r="AS410" s="215" t="n">
        <f aca="false">IF($AR410&gt;=0,$AR410,0)</f>
        <v>0</v>
      </c>
      <c r="AT410" s="215" t="n">
        <f aca="false">IF($AR410&lt;=0,-$AR410,0)</f>
        <v>2.63986294157803E-007</v>
      </c>
      <c r="AU410" s="214" t="n">
        <f aca="false">IF((R410-AC410)&lt;0,0,R410-AC410)</f>
        <v>0</v>
      </c>
      <c r="AV410" s="214" t="n">
        <f aca="false">IF(AM410&gt;1,0,R410-AM410*R410)</f>
        <v>0</v>
      </c>
      <c r="AW410" s="216"/>
    </row>
    <row r="411" customFormat="false" ht="24.75" hidden="false" customHeight="true" outlineLevel="0" collapsed="false">
      <c r="A411" s="166"/>
      <c r="B411" s="208" t="n">
        <f aca="false">B410+1</f>
        <v>404</v>
      </c>
      <c r="C411" s="166"/>
      <c r="D411" s="209" t="str">
        <f aca="false" t="array" ref="D411:D411">INDEX(_Rge_Projectdata_3rd,$B411,MATCH("Project-ID",_Rge_Headline_Projectdata,0))</f>
        <v>S950201-5</v>
      </c>
      <c r="E411" s="210" t="str">
        <f aca="false" t="array" ref="E411:E411">INDEX(_Rge_Data_3rd_CY,$B411,E$1)</f>
        <v>Closed</v>
      </c>
      <c r="F411" s="199" t="n">
        <f aca="false">INDEX(_Rge_Data_3rd_CY,$B411,F$1)</f>
        <v>0</v>
      </c>
      <c r="G411" s="199" t="n">
        <f aca="false" t="array" ref="G411:G411">INDEX(_Rge_Data_3rd_CY,$B411,G$1)</f>
        <v>0</v>
      </c>
      <c r="H411" s="199" t="n">
        <f aca="false" t="array" ref="H411:H411">INDEX(_Rge_Data_3rd_CY,$B411,H$1)</f>
        <v>0</v>
      </c>
      <c r="I411" s="199" t="n">
        <f aca="false" t="array" ref="I411:I411">INDEX(_Rge_Data_3rd_CY,$B411,I$1)</f>
        <v>0</v>
      </c>
      <c r="J411" s="199" t="n">
        <f aca="false" t="array" ref="J411:J411">INDEX(_Rge_Data_3rd_CY,$B411,J$1)</f>
        <v>0</v>
      </c>
      <c r="K411" s="199" t="n">
        <f aca="false" t="array" ref="K411:K411">INDEX(_Rge_Data_3rd_CY,$B411,K$1)</f>
        <v>0</v>
      </c>
      <c r="L411" s="199" t="n">
        <f aca="false">INDEX(_Rge_Data_3rd_CY,$B411,L$1)</f>
        <v>0</v>
      </c>
      <c r="M411" s="199" t="n">
        <f aca="false" t="array" ref="M411:M411">INDEX(_Rge_Data_3rd_CY,$B411,M$1)</f>
        <v>0</v>
      </c>
      <c r="N411" s="199" t="n">
        <f aca="false" t="array" ref="N411:N411">INDEX(_Rge_Data_3rd_CY,$B411,N$1)</f>
        <v>0</v>
      </c>
      <c r="O411" s="199" t="n">
        <f aca="false">F411-N411</f>
        <v>0</v>
      </c>
      <c r="P411" s="200" t="n">
        <f aca="false">IFERROR(O411/F411,0)</f>
        <v>0</v>
      </c>
      <c r="Q411" s="211" t="str">
        <f aca="false">IF(AND(F411&lt;&gt;0,R411=0),"N","Y")</f>
        <v>Y</v>
      </c>
      <c r="R411" s="202" t="n">
        <f aca="false" t="array" ref="R411:R411">INDEX(_Rge_Data_3rd_CY,$B411,R$1)</f>
        <v>23015.724032</v>
      </c>
      <c r="S411" s="202" t="n">
        <f aca="false" t="array" ref="S411:S411">INDEX(_Rge_Data_3rd_CY,$B411,S$1)</f>
        <v>14479.296204</v>
      </c>
      <c r="T411" s="202" t="n">
        <f aca="false" t="array" ref="T411:T411">INDEX(_Rge_Data_3rd_CY,$B411,T$1)</f>
        <v>377.94607824</v>
      </c>
      <c r="U411" s="202" t="n">
        <f aca="false" t="array" ref="U411:U411">INDEX(_Rge_Data_3rd_CY,$B411,U$1)</f>
        <v>1369.2568656</v>
      </c>
      <c r="V411" s="202" t="n">
        <f aca="false" t="array" ref="V411:V411">INDEX(_Rge_Data_3rd_CY,$B411,V$1)</f>
        <v>2266.6027488</v>
      </c>
      <c r="W411" s="202" t="n">
        <f aca="false" t="array" ref="W411:W411">INDEX(_Rge_Data_3rd_CY,$B411,W$1)</f>
        <v>0</v>
      </c>
      <c r="X411" s="202" t="n">
        <f aca="false">INDEX(_Rge_Data_3rd_CY,$B411,X$1)</f>
        <v>0</v>
      </c>
      <c r="Y411" s="202" t="n">
        <f aca="false" t="array" ref="Y411:Y411">INDEX(_Rge_Data_3rd_CY,$B411,Y$1)</f>
        <v>920.62896128</v>
      </c>
      <c r="Z411" s="202" t="n">
        <f aca="false" t="array" ref="Z411:Z411">INDEX(_Rge_Data_3rd_CY,$B411,Z$1)</f>
        <v>19413.73085792</v>
      </c>
      <c r="AA411" s="202" t="n">
        <f aca="false">R411-Z411</f>
        <v>3601.99317408</v>
      </c>
      <c r="AB411" s="203" t="n">
        <f aca="false">IFERROR(AA411/R411,)</f>
        <v>0.156501406128782</v>
      </c>
      <c r="AC411" s="212" t="n">
        <f aca="false" t="array" ref="AC411:AC411">INDEX(_Rge_Data_3rd_CY,$B411,AC$1)</f>
        <v>23015.724032</v>
      </c>
      <c r="AD411" s="212" t="n">
        <f aca="false" t="array" ref="AD411:AD411">INDEX(_Rge_Data_3rd_CY,$B411,AD$1)</f>
        <v>14479.296204</v>
      </c>
      <c r="AE411" s="212" t="n">
        <f aca="false" t="array" ref="AE411:AE411">INDEX(_Rge_Data_3rd_CY,$B411,AE$1)</f>
        <v>377.94607824</v>
      </c>
      <c r="AF411" s="212" t="n">
        <f aca="false" t="array" ref="AF411:AF411">INDEX(_Rge_Data_3rd_CY,$B411,AF$1)</f>
        <v>1369.2568656</v>
      </c>
      <c r="AG411" s="212" t="n">
        <f aca="false" t="array" ref="AG411:AG411">INDEX(_Rge_Data_3rd_CY,$B411,AG$1)</f>
        <v>2266.6027488</v>
      </c>
      <c r="AH411" s="212" t="n">
        <f aca="false" t="array" ref="AH411:AH411">INDEX(_Rge_Data_3rd_CY,$B411,AH$1)</f>
        <v>0</v>
      </c>
      <c r="AI411" s="212" t="n">
        <f aca="false">INDEX(_Rge_Data_3rd_CY,$B411,AI$1)</f>
        <v>0</v>
      </c>
      <c r="AJ411" s="212" t="n">
        <f aca="false" t="array" ref="AJ411:AJ411">INDEX(_Rge_Data_3rd_CY,$B411,AJ$1)</f>
        <v>920.62896128</v>
      </c>
      <c r="AK411" s="212" t="n">
        <f aca="false" t="array" ref="AK411:AK411">INDEX(_Rge_Data_3rd_CY,$B411,AK$1)</f>
        <v>19413.73085792</v>
      </c>
      <c r="AL411" s="212" t="n">
        <f aca="false">AK411+AN411+AO411</f>
        <v>23015.72403192</v>
      </c>
      <c r="AM411" s="213" t="n">
        <f aca="false">IFERROR(AK411/Z411,0)</f>
        <v>1</v>
      </c>
      <c r="AN411" s="214" t="n">
        <f aca="false">IFERROR(IF(AND($E411="OPEN",$AA411&gt;0),$AA411*_SoP*$AM411,IF(AND($E411="CLOSED",$AA411&gt;0),$AA411*_SoL*$AM411,0)),0)</f>
        <v>3601.993174</v>
      </c>
      <c r="AO411" s="214" t="n">
        <f aca="false">IFERROR(IF($AA411&lt;0,$AA411*_SoL,0),0)</f>
        <v>0</v>
      </c>
      <c r="AP411" s="215" t="n">
        <f aca="false">AK411+AN411</f>
        <v>23015.72403192</v>
      </c>
      <c r="AQ411" s="215" t="n">
        <f aca="false">AC411-AO411</f>
        <v>23015.724032</v>
      </c>
      <c r="AR411" s="215" t="n">
        <f aca="false">AP411-AQ411</f>
        <v>-8.00027919467539E-008</v>
      </c>
      <c r="AS411" s="215" t="n">
        <f aca="false">IF($AR411&gt;=0,$AR411,0)</f>
        <v>0</v>
      </c>
      <c r="AT411" s="215" t="n">
        <f aca="false">IF($AR411&lt;=0,-$AR411,0)</f>
        <v>8.00027919467539E-008</v>
      </c>
      <c r="AU411" s="214" t="n">
        <f aca="false">IF((R411-AC411)&lt;0,0,R411-AC411)</f>
        <v>0</v>
      </c>
      <c r="AV411" s="214" t="n">
        <f aca="false">IF(AM411&gt;1,0,R411-AM411*R411)</f>
        <v>0</v>
      </c>
      <c r="AW411" s="216"/>
    </row>
    <row r="412" customFormat="false" ht="24.75" hidden="false" customHeight="true" outlineLevel="0" collapsed="false">
      <c r="A412" s="166"/>
      <c r="B412" s="208" t="n">
        <f aca="false">B411+1</f>
        <v>405</v>
      </c>
      <c r="C412" s="166"/>
      <c r="D412" s="209" t="str">
        <f aca="false" t="array" ref="D412:D412">INDEX(_Rge_Projectdata_3rd,$B412,MATCH("Project-ID",_Rge_Headline_Projectdata,0))</f>
        <v>S950201-6</v>
      </c>
      <c r="E412" s="210" t="str">
        <f aca="false" t="array" ref="E412:E412">INDEX(_Rge_Data_3rd_CY,$B412,E$1)</f>
        <v>Closed</v>
      </c>
      <c r="F412" s="199" t="n">
        <f aca="false">INDEX(_Rge_Data_3rd_CY,$B412,F$1)</f>
        <v>0</v>
      </c>
      <c r="G412" s="199" t="n">
        <f aca="false" t="array" ref="G412:G412">INDEX(_Rge_Data_3rd_CY,$B412,G$1)</f>
        <v>0</v>
      </c>
      <c r="H412" s="199" t="n">
        <f aca="false" t="array" ref="H412:H412">INDEX(_Rge_Data_3rd_CY,$B412,H$1)</f>
        <v>0</v>
      </c>
      <c r="I412" s="199" t="n">
        <f aca="false" t="array" ref="I412:I412">INDEX(_Rge_Data_3rd_CY,$B412,I$1)</f>
        <v>0</v>
      </c>
      <c r="J412" s="199" t="n">
        <f aca="false" t="array" ref="J412:J412">INDEX(_Rge_Data_3rd_CY,$B412,J$1)</f>
        <v>0</v>
      </c>
      <c r="K412" s="199" t="n">
        <f aca="false" t="array" ref="K412:K412">INDEX(_Rge_Data_3rd_CY,$B412,K$1)</f>
        <v>0</v>
      </c>
      <c r="L412" s="199" t="n">
        <f aca="false">INDEX(_Rge_Data_3rd_CY,$B412,L$1)</f>
        <v>0</v>
      </c>
      <c r="M412" s="199" t="n">
        <f aca="false" t="array" ref="M412:M412">INDEX(_Rge_Data_3rd_CY,$B412,M$1)</f>
        <v>0</v>
      </c>
      <c r="N412" s="199" t="n">
        <f aca="false" t="array" ref="N412:N412">INDEX(_Rge_Data_3rd_CY,$B412,N$1)</f>
        <v>0</v>
      </c>
      <c r="O412" s="199" t="n">
        <f aca="false">F412-N412</f>
        <v>0</v>
      </c>
      <c r="P412" s="200" t="n">
        <f aca="false">IFERROR(O412/F412,0)</f>
        <v>0</v>
      </c>
      <c r="Q412" s="211" t="str">
        <f aca="false">IF(AND(F412&lt;&gt;0,R412=0),"N","Y")</f>
        <v>Y</v>
      </c>
      <c r="R412" s="202" t="n">
        <f aca="false" t="array" ref="R412:R412">INDEX(_Rge_Data_3rd_CY,$B412,R$1)</f>
        <v>16099.63192</v>
      </c>
      <c r="S412" s="202" t="n">
        <f aca="false" t="array" ref="S412:S412">INDEX(_Rge_Data_3rd_CY,$B412,S$1)</f>
        <v>12368.90386592</v>
      </c>
      <c r="T412" s="202" t="n">
        <f aca="false" t="array" ref="T412:T412">INDEX(_Rge_Data_3rd_CY,$B412,T$1)</f>
        <v>264.80047408</v>
      </c>
      <c r="U412" s="202" t="n">
        <f aca="false" t="array" ref="U412:U412">INDEX(_Rge_Data_3rd_CY,$B412,U$1)</f>
        <v>580.4687624</v>
      </c>
      <c r="V412" s="202" t="n">
        <f aca="false" t="array" ref="V412:V412">INDEX(_Rge_Data_3rd_CY,$B412,V$1)</f>
        <v>1569.72975568</v>
      </c>
      <c r="W412" s="202" t="n">
        <f aca="false" t="array" ref="W412:W412">INDEX(_Rge_Data_3rd_CY,$B412,W$1)</f>
        <v>0</v>
      </c>
      <c r="X412" s="202" t="n">
        <f aca="false">INDEX(_Rge_Data_3rd_CY,$B412,X$1)</f>
        <v>0</v>
      </c>
      <c r="Y412" s="202" t="n">
        <f aca="false" t="array" ref="Y412:Y412">INDEX(_Rge_Data_3rd_CY,$B412,Y$1)</f>
        <v>643.9852768</v>
      </c>
      <c r="Z412" s="202" t="n">
        <f aca="false" t="array" ref="Z412:Z412">INDEX(_Rge_Data_3rd_CY,$B412,Z$1)</f>
        <v>15427.88813488</v>
      </c>
      <c r="AA412" s="202" t="n">
        <f aca="false">R412-Z412</f>
        <v>671.743785119999</v>
      </c>
      <c r="AB412" s="203" t="n">
        <f aca="false">IFERROR(AA412/R412,)</f>
        <v>0.0417241703697285</v>
      </c>
      <c r="AC412" s="212" t="n">
        <f aca="false" t="array" ref="AC412:AC412">INDEX(_Rge_Data_3rd_CY,$B412,AC$1)</f>
        <v>16099.63192</v>
      </c>
      <c r="AD412" s="212" t="n">
        <f aca="false" t="array" ref="AD412:AD412">INDEX(_Rge_Data_3rd_CY,$B412,AD$1)</f>
        <v>12368.90386592</v>
      </c>
      <c r="AE412" s="212" t="n">
        <f aca="false" t="array" ref="AE412:AE412">INDEX(_Rge_Data_3rd_CY,$B412,AE$1)</f>
        <v>264.80047408</v>
      </c>
      <c r="AF412" s="212" t="n">
        <f aca="false" t="array" ref="AF412:AF412">INDEX(_Rge_Data_3rd_CY,$B412,AF$1)</f>
        <v>580.4687624</v>
      </c>
      <c r="AG412" s="212" t="n">
        <f aca="false" t="array" ref="AG412:AG412">INDEX(_Rge_Data_3rd_CY,$B412,AG$1)</f>
        <v>1569.72975568</v>
      </c>
      <c r="AH412" s="212" t="n">
        <f aca="false" t="array" ref="AH412:AH412">INDEX(_Rge_Data_3rd_CY,$B412,AH$1)</f>
        <v>0</v>
      </c>
      <c r="AI412" s="212" t="n">
        <f aca="false">INDEX(_Rge_Data_3rd_CY,$B412,AI$1)</f>
        <v>0</v>
      </c>
      <c r="AJ412" s="212" t="n">
        <f aca="false" t="array" ref="AJ412:AJ412">INDEX(_Rge_Data_3rd_CY,$B412,AJ$1)</f>
        <v>643.9852768</v>
      </c>
      <c r="AK412" s="212" t="n">
        <f aca="false" t="array" ref="AK412:AK412">INDEX(_Rge_Data_3rd_CY,$B412,AK$1)</f>
        <v>15427.88813488</v>
      </c>
      <c r="AL412" s="212" t="n">
        <f aca="false">AK412+AN412+AO412</f>
        <v>16099.63191998</v>
      </c>
      <c r="AM412" s="213" t="n">
        <f aca="false">IFERROR(AK412/Z412,0)</f>
        <v>1</v>
      </c>
      <c r="AN412" s="214" t="n">
        <f aca="false">IFERROR(IF(AND($E412="OPEN",$AA412&gt;0),$AA412*_SoP*$AM412,IF(AND($E412="CLOSED",$AA412&gt;0),$AA412*_SoL*$AM412,0)),0)</f>
        <v>671.7437851</v>
      </c>
      <c r="AO412" s="214" t="n">
        <f aca="false">IFERROR(IF($AA412&lt;0,$AA412*_SoL,0),0)</f>
        <v>0</v>
      </c>
      <c r="AP412" s="215" t="n">
        <f aca="false">AK412+AN412</f>
        <v>16099.63191998</v>
      </c>
      <c r="AQ412" s="215" t="n">
        <f aca="false">AC412-AO412</f>
        <v>16099.63192</v>
      </c>
      <c r="AR412" s="215" t="n">
        <f aca="false">AP412-AQ412</f>
        <v>-1.99997884919867E-008</v>
      </c>
      <c r="AS412" s="215" t="n">
        <f aca="false">IF($AR412&gt;=0,$AR412,0)</f>
        <v>0</v>
      </c>
      <c r="AT412" s="215" t="n">
        <f aca="false">IF($AR412&lt;=0,-$AR412,0)</f>
        <v>1.99997884919867E-008</v>
      </c>
      <c r="AU412" s="214" t="n">
        <f aca="false">IF((R412-AC412)&lt;0,0,R412-AC412)</f>
        <v>0</v>
      </c>
      <c r="AV412" s="214" t="n">
        <f aca="false">IF(AM412&gt;1,0,R412-AM412*R412)</f>
        <v>0</v>
      </c>
      <c r="AW412" s="216"/>
    </row>
    <row r="413" customFormat="false" ht="24.75" hidden="false" customHeight="true" outlineLevel="0" collapsed="false">
      <c r="A413" s="166"/>
      <c r="B413" s="208" t="n">
        <f aca="false">B412+1</f>
        <v>406</v>
      </c>
      <c r="C413" s="166"/>
      <c r="D413" s="209" t="str">
        <f aca="false" t="array" ref="D413:D413">INDEX(_Rge_Projectdata_3rd,$B413,MATCH("Project-ID",_Rge_Headline_Projectdata,0))</f>
        <v>S950212</v>
      </c>
      <c r="E413" s="210" t="str">
        <f aca="false" t="array" ref="E413:E413">INDEX(_Rge_Data_3rd_CY,$B413,E$1)</f>
        <v>Closed</v>
      </c>
      <c r="F413" s="199" t="n">
        <f aca="false">INDEX(_Rge_Data_3rd_CY,$B413,F$1)</f>
        <v>0</v>
      </c>
      <c r="G413" s="199" t="n">
        <f aca="false" t="array" ref="G413:G413">INDEX(_Rge_Data_3rd_CY,$B413,G$1)</f>
        <v>0</v>
      </c>
      <c r="H413" s="199" t="n">
        <f aca="false" t="array" ref="H413:H413">INDEX(_Rge_Data_3rd_CY,$B413,H$1)</f>
        <v>0</v>
      </c>
      <c r="I413" s="199" t="n">
        <f aca="false" t="array" ref="I413:I413">INDEX(_Rge_Data_3rd_CY,$B413,I$1)</f>
        <v>0</v>
      </c>
      <c r="J413" s="199" t="n">
        <f aca="false" t="array" ref="J413:J413">INDEX(_Rge_Data_3rd_CY,$B413,J$1)</f>
        <v>0</v>
      </c>
      <c r="K413" s="199" t="n">
        <f aca="false" t="array" ref="K413:K413">INDEX(_Rge_Data_3rd_CY,$B413,K$1)</f>
        <v>0</v>
      </c>
      <c r="L413" s="199" t="n">
        <f aca="false">INDEX(_Rge_Data_3rd_CY,$B413,L$1)</f>
        <v>0</v>
      </c>
      <c r="M413" s="199" t="n">
        <f aca="false" t="array" ref="M413:M413">INDEX(_Rge_Data_3rd_CY,$B413,M$1)</f>
        <v>0</v>
      </c>
      <c r="N413" s="199" t="n">
        <f aca="false" t="array" ref="N413:N413">INDEX(_Rge_Data_3rd_CY,$B413,N$1)</f>
        <v>0</v>
      </c>
      <c r="O413" s="199" t="n">
        <f aca="false">F413-N413</f>
        <v>0</v>
      </c>
      <c r="P413" s="200" t="n">
        <f aca="false">IFERROR(O413/F413,0)</f>
        <v>0</v>
      </c>
      <c r="Q413" s="211" t="str">
        <f aca="false">IF(AND(F413&lt;&gt;0,R413=0),"N","Y")</f>
        <v>Y</v>
      </c>
      <c r="R413" s="202" t="n">
        <f aca="false" t="array" ref="R413:R413">INDEX(_Rge_Data_3rd_CY,$B413,R$1)</f>
        <v>221787.599888</v>
      </c>
      <c r="S413" s="202" t="n">
        <f aca="false" t="array" ref="S413:S413">INDEX(_Rge_Data_3rd_CY,$B413,S$1)</f>
        <v>165305.48136768</v>
      </c>
      <c r="T413" s="202" t="n">
        <f aca="false" t="array" ref="T413:T413">INDEX(_Rge_Data_3rd_CY,$B413,T$1)</f>
        <v>4466.08161664</v>
      </c>
      <c r="U413" s="202" t="n">
        <f aca="false" t="array" ref="U413:U413">INDEX(_Rge_Data_3rd_CY,$B413,U$1)</f>
        <v>10212.02707648</v>
      </c>
      <c r="V413" s="202" t="n">
        <f aca="false" t="array" ref="V413:V413">INDEX(_Rge_Data_3rd_CY,$B413,V$1)</f>
        <v>6177.63257136</v>
      </c>
      <c r="W413" s="202" t="n">
        <f aca="false" t="array" ref="W413:W413">INDEX(_Rge_Data_3rd_CY,$B413,W$1)</f>
        <v>0</v>
      </c>
      <c r="X413" s="202" t="n">
        <f aca="false">INDEX(_Rge_Data_3rd_CY,$B413,X$1)</f>
        <v>0</v>
      </c>
      <c r="Y413" s="202" t="n">
        <f aca="false" t="array" ref="Y413:Y413">INDEX(_Rge_Data_3rd_CY,$B413,Y$1)</f>
        <v>8871.50399552</v>
      </c>
      <c r="Z413" s="202" t="n">
        <f aca="false" t="array" ref="Z413:Z413">INDEX(_Rge_Data_3rd_CY,$B413,Z$1)</f>
        <v>195032.72662768</v>
      </c>
      <c r="AA413" s="202" t="n">
        <f aca="false">R413-Z413</f>
        <v>26754.87326032</v>
      </c>
      <c r="AB413" s="203" t="n">
        <f aca="false">IFERROR(AA413/R413,)</f>
        <v>0.120632863486646</v>
      </c>
      <c r="AC413" s="212" t="n">
        <f aca="false" t="array" ref="AC413:AC413">INDEX(_Rge_Data_3rd_CY,$B413,AC$1)</f>
        <v>221787.599888</v>
      </c>
      <c r="AD413" s="212" t="n">
        <f aca="false" t="array" ref="AD413:AD413">INDEX(_Rge_Data_3rd_CY,$B413,AD$1)</f>
        <v>165305.48136768</v>
      </c>
      <c r="AE413" s="212" t="n">
        <f aca="false" t="array" ref="AE413:AE413">INDEX(_Rge_Data_3rd_CY,$B413,AE$1)</f>
        <v>4466.08161664</v>
      </c>
      <c r="AF413" s="212" t="n">
        <f aca="false" t="array" ref="AF413:AF413">INDEX(_Rge_Data_3rd_CY,$B413,AF$1)</f>
        <v>10212.02707648</v>
      </c>
      <c r="AG413" s="212" t="n">
        <f aca="false" t="array" ref="AG413:AG413">INDEX(_Rge_Data_3rd_CY,$B413,AG$1)</f>
        <v>6177.63257136</v>
      </c>
      <c r="AH413" s="212" t="n">
        <f aca="false" t="array" ref="AH413:AH413">INDEX(_Rge_Data_3rd_CY,$B413,AH$1)</f>
        <v>0</v>
      </c>
      <c r="AI413" s="212" t="n">
        <f aca="false">INDEX(_Rge_Data_3rd_CY,$B413,AI$1)</f>
        <v>0</v>
      </c>
      <c r="AJ413" s="212" t="n">
        <f aca="false" t="array" ref="AJ413:AJ413">INDEX(_Rge_Data_3rd_CY,$B413,AJ$1)</f>
        <v>8871.50399552</v>
      </c>
      <c r="AK413" s="212" t="n">
        <f aca="false" t="array" ref="AK413:AK413">INDEX(_Rge_Data_3rd_CY,$B413,AK$1)</f>
        <v>195032.72662768</v>
      </c>
      <c r="AL413" s="212" t="n">
        <f aca="false">AK413+AN413+AO413</f>
        <v>221787.59988768</v>
      </c>
      <c r="AM413" s="213" t="n">
        <f aca="false">IFERROR(AK413/Z413,0)</f>
        <v>1</v>
      </c>
      <c r="AN413" s="214" t="n">
        <f aca="false">IFERROR(IF(AND($E413="OPEN",$AA413&gt;0),$AA413*_SoP*$AM413,IF(AND($E413="CLOSED",$AA413&gt;0),$AA413*_SoL*$AM413,0)),0)</f>
        <v>26754.87326</v>
      </c>
      <c r="AO413" s="214" t="n">
        <f aca="false">IFERROR(IF($AA413&lt;0,$AA413*_SoL,0),0)</f>
        <v>0</v>
      </c>
      <c r="AP413" s="215" t="n">
        <f aca="false">AK413+AN413</f>
        <v>221787.59988768</v>
      </c>
      <c r="AQ413" s="215" t="n">
        <f aca="false">AC413-AO413</f>
        <v>221787.599888</v>
      </c>
      <c r="AR413" s="215" t="n">
        <f aca="false">AP413-AQ413</f>
        <v>-3.19996615871787E-007</v>
      </c>
      <c r="AS413" s="215" t="n">
        <f aca="false">IF($AR413&gt;=0,$AR413,0)</f>
        <v>0</v>
      </c>
      <c r="AT413" s="215" t="n">
        <f aca="false">IF($AR413&lt;=0,-$AR413,0)</f>
        <v>3.19996615871787E-007</v>
      </c>
      <c r="AU413" s="214" t="n">
        <f aca="false">IF((R413-AC413)&lt;0,0,R413-AC413)</f>
        <v>0</v>
      </c>
      <c r="AV413" s="214" t="n">
        <f aca="false">IF(AM413&gt;1,0,R413-AM413*R413)</f>
        <v>0</v>
      </c>
      <c r="AW413" s="216"/>
    </row>
    <row r="414" customFormat="false" ht="24.75" hidden="false" customHeight="true" outlineLevel="0" collapsed="false">
      <c r="A414" s="166"/>
      <c r="B414" s="208" t="n">
        <f aca="false">B413+1</f>
        <v>407</v>
      </c>
      <c r="C414" s="166"/>
      <c r="D414" s="209" t="str">
        <f aca="false" t="array" ref="D414:D414">INDEX(_Rge_Projectdata_3rd,$B414,MATCH("Project-ID",_Rge_Headline_Projectdata,0))</f>
        <v>S950242</v>
      </c>
      <c r="E414" s="210" t="str">
        <f aca="false" t="array" ref="E414:E414">INDEX(_Rge_Data_3rd_CY,$B414,E$1)</f>
        <v>Open</v>
      </c>
      <c r="F414" s="199" t="n">
        <f aca="false">INDEX(_Rge_Data_3rd_CY,$B414,F$1)</f>
        <v>0</v>
      </c>
      <c r="G414" s="199" t="n">
        <f aca="false" t="array" ref="G414:G414">INDEX(_Rge_Data_3rd_CY,$B414,G$1)</f>
        <v>0</v>
      </c>
      <c r="H414" s="199" t="n">
        <f aca="false" t="array" ref="H414:H414">INDEX(_Rge_Data_3rd_CY,$B414,H$1)</f>
        <v>0</v>
      </c>
      <c r="I414" s="199" t="n">
        <f aca="false" t="array" ref="I414:I414">INDEX(_Rge_Data_3rd_CY,$B414,I$1)</f>
        <v>0</v>
      </c>
      <c r="J414" s="199" t="n">
        <f aca="false" t="array" ref="J414:J414">INDEX(_Rge_Data_3rd_CY,$B414,J$1)</f>
        <v>0</v>
      </c>
      <c r="K414" s="199" t="n">
        <f aca="false" t="array" ref="K414:K414">INDEX(_Rge_Data_3rd_CY,$B414,K$1)</f>
        <v>0</v>
      </c>
      <c r="L414" s="199" t="n">
        <f aca="false">INDEX(_Rge_Data_3rd_CY,$B414,L$1)</f>
        <v>0</v>
      </c>
      <c r="M414" s="199" t="n">
        <f aca="false" t="array" ref="M414:M414">INDEX(_Rge_Data_3rd_CY,$B414,M$1)</f>
        <v>0</v>
      </c>
      <c r="N414" s="199" t="n">
        <f aca="false" t="array" ref="N414:N414">INDEX(_Rge_Data_3rd_CY,$B414,N$1)</f>
        <v>0</v>
      </c>
      <c r="O414" s="199" t="n">
        <f aca="false">F414-N414</f>
        <v>0</v>
      </c>
      <c r="P414" s="200" t="n">
        <f aca="false">IFERROR(O414/F414,0)</f>
        <v>0</v>
      </c>
      <c r="Q414" s="211" t="str">
        <f aca="false">IF(AND(F414&lt;&gt;0,R414=0),"N","Y")</f>
        <v>Y</v>
      </c>
      <c r="R414" s="202" t="n">
        <f aca="false" t="array" ref="R414:R414">INDEX(_Rge_Data_3rd_CY,$B414,R$1)</f>
        <v>344132.168128</v>
      </c>
      <c r="S414" s="202" t="n">
        <f aca="false" t="array" ref="S414:S414">INDEX(_Rge_Data_3rd_CY,$B414,S$1)</f>
        <v>271637.43449536</v>
      </c>
      <c r="T414" s="202" t="n">
        <f aca="false" t="array" ref="T414:T414">INDEX(_Rge_Data_3rd_CY,$B414,T$1)</f>
        <v>2895.0342216</v>
      </c>
      <c r="U414" s="202" t="n">
        <f aca="false" t="array" ref="U414:U414">INDEX(_Rge_Data_3rd_CY,$B414,U$1)</f>
        <v>6403.6196784</v>
      </c>
      <c r="V414" s="202" t="n">
        <f aca="false" t="array" ref="V414:V414">INDEX(_Rge_Data_3rd_CY,$B414,V$1)</f>
        <v>14950.1131392</v>
      </c>
      <c r="W414" s="202" t="n">
        <f aca="false" t="array" ref="W414:W414">INDEX(_Rge_Data_3rd_CY,$B414,W$1)</f>
        <v>0</v>
      </c>
      <c r="X414" s="202" t="n">
        <f aca="false">INDEX(_Rge_Data_3rd_CY,$B414,X$1)</f>
        <v>0</v>
      </c>
      <c r="Y414" s="202" t="n">
        <f aca="false" t="array" ref="Y414:Y414">INDEX(_Rge_Data_3rd_CY,$B414,Y$1)</f>
        <v>13765.28672512</v>
      </c>
      <c r="Z414" s="202" t="n">
        <f aca="false" t="array" ref="Z414:Z414">INDEX(_Rge_Data_3rd_CY,$B414,Z$1)</f>
        <v>309651.48825968</v>
      </c>
      <c r="AA414" s="202" t="n">
        <f aca="false">R414-Z414</f>
        <v>34480.6798683201</v>
      </c>
      <c r="AB414" s="203" t="n">
        <f aca="false">IFERROR(AA414/R414,)</f>
        <v>0.10019603821371</v>
      </c>
      <c r="AC414" s="212" t="n">
        <f aca="false" t="array" ref="AC414:AC414">INDEX(_Rge_Data_3rd_CY,$B414,AC$1)</f>
        <v>326906.165792</v>
      </c>
      <c r="AD414" s="212" t="n">
        <f aca="false" t="array" ref="AD414:AD414">INDEX(_Rge_Data_3rd_CY,$B414,AD$1)</f>
        <v>271637.43449536</v>
      </c>
      <c r="AE414" s="212" t="n">
        <f aca="false" t="array" ref="AE414:AE414">INDEX(_Rge_Data_3rd_CY,$B414,AE$1)</f>
        <v>2895.0342216</v>
      </c>
      <c r="AF414" s="212" t="n">
        <f aca="false" t="array" ref="AF414:AF414">INDEX(_Rge_Data_3rd_CY,$B414,AF$1)</f>
        <v>6403.6196784</v>
      </c>
      <c r="AG414" s="212" t="n">
        <f aca="false" t="array" ref="AG414:AG414">INDEX(_Rge_Data_3rd_CY,$B414,AG$1)</f>
        <v>8530.9137504</v>
      </c>
      <c r="AH414" s="212" t="n">
        <f aca="false" t="array" ref="AH414:AH414">INDEX(_Rge_Data_3rd_CY,$B414,AH$1)</f>
        <v>0</v>
      </c>
      <c r="AI414" s="212" t="n">
        <f aca="false">INDEX(_Rge_Data_3rd_CY,$B414,AI$1)</f>
        <v>0</v>
      </c>
      <c r="AJ414" s="212" t="n">
        <f aca="false" t="array" ref="AJ414:AJ414">INDEX(_Rge_Data_3rd_CY,$B414,AJ$1)</f>
        <v>13076.24663168</v>
      </c>
      <c r="AK414" s="212" t="n">
        <f aca="false" t="array" ref="AK414:AK414">INDEX(_Rge_Data_3rd_CY,$B414,AK$1)</f>
        <v>302543.24877744</v>
      </c>
      <c r="AL414" s="212" t="n">
        <f aca="false">AK414+AN414+AO414</f>
        <v>334547.94579744</v>
      </c>
      <c r="AM414" s="213" t="n">
        <f aca="false">IFERROR(AK414/Z414,0)</f>
        <v>0.977044387798069</v>
      </c>
      <c r="AN414" s="214" t="n">
        <f aca="false">IFERROR(IF(AND($E414="OPEN",$AA414&gt;0),$AA414*_SoP*$AM414,IF(AND($E414="CLOSED",$AA414&gt;0),$AA414*_SoL*$AM414,0)),0)</f>
        <v>32004.69702</v>
      </c>
      <c r="AO414" s="214" t="n">
        <f aca="false">IFERROR(IF($AA414&lt;0,$AA414*_SoL,0),0)</f>
        <v>0</v>
      </c>
      <c r="AP414" s="215" t="n">
        <f aca="false">AK414+AN414</f>
        <v>334547.94579744</v>
      </c>
      <c r="AQ414" s="215" t="n">
        <f aca="false">AC414-AO414</f>
        <v>326906.165792</v>
      </c>
      <c r="AR414" s="215" t="n">
        <f aca="false">AP414-AQ414</f>
        <v>7641.78000544006</v>
      </c>
      <c r="AS414" s="215" t="n">
        <f aca="false">IF($AR414&gt;=0,$AR414,0)</f>
        <v>7641.78000544006</v>
      </c>
      <c r="AT414" s="215" t="n">
        <f aca="false">IF($AR414&lt;=0,-$AR414,0)</f>
        <v>0</v>
      </c>
      <c r="AU414" s="214" t="n">
        <f aca="false">IF((R414-AC414)&lt;0,0,R414-AC414)</f>
        <v>17226.002336</v>
      </c>
      <c r="AV414" s="214" t="n">
        <f aca="false">IF(AM414&gt;1,0,R414-AM414*R414)</f>
        <v>7899.76459775603</v>
      </c>
      <c r="AW414" s="216"/>
    </row>
    <row r="415" customFormat="false" ht="24.75" hidden="false" customHeight="true" outlineLevel="0" collapsed="false">
      <c r="A415" s="166"/>
      <c r="B415" s="208" t="n">
        <f aca="false">B414+1</f>
        <v>408</v>
      </c>
      <c r="C415" s="166"/>
      <c r="D415" s="209" t="str">
        <f aca="false" t="array" ref="D415:D415">INDEX(_Rge_Projectdata_3rd,$B415,MATCH("Project-ID",_Rge_Headline_Projectdata,0))</f>
        <v>S950244</v>
      </c>
      <c r="E415" s="210" t="str">
        <f aca="false" t="array" ref="E415:E415">INDEX(_Rge_Data_3rd_CY,$B415,E$1)</f>
        <v>Closed</v>
      </c>
      <c r="F415" s="199" t="n">
        <f aca="false">INDEX(_Rge_Data_3rd_CY,$B415,F$1)</f>
        <v>0</v>
      </c>
      <c r="G415" s="199" t="n">
        <f aca="false" t="array" ref="G415:G415">INDEX(_Rge_Data_3rd_CY,$B415,G$1)</f>
        <v>0</v>
      </c>
      <c r="H415" s="199" t="n">
        <f aca="false" t="array" ref="H415:H415">INDEX(_Rge_Data_3rd_CY,$B415,H$1)</f>
        <v>0</v>
      </c>
      <c r="I415" s="199" t="n">
        <f aca="false" t="array" ref="I415:I415">INDEX(_Rge_Data_3rd_CY,$B415,I$1)</f>
        <v>0</v>
      </c>
      <c r="J415" s="199" t="n">
        <f aca="false" t="array" ref="J415:J415">INDEX(_Rge_Data_3rd_CY,$B415,J$1)</f>
        <v>0</v>
      </c>
      <c r="K415" s="199" t="n">
        <f aca="false" t="array" ref="K415:K415">INDEX(_Rge_Data_3rd_CY,$B415,K$1)</f>
        <v>0</v>
      </c>
      <c r="L415" s="199" t="n">
        <f aca="false">INDEX(_Rge_Data_3rd_CY,$B415,L$1)</f>
        <v>0</v>
      </c>
      <c r="M415" s="199" t="n">
        <f aca="false" t="array" ref="M415:M415">INDEX(_Rge_Data_3rd_CY,$B415,M$1)</f>
        <v>0</v>
      </c>
      <c r="N415" s="199" t="n">
        <f aca="false" t="array" ref="N415:N415">INDEX(_Rge_Data_3rd_CY,$B415,N$1)</f>
        <v>0</v>
      </c>
      <c r="O415" s="199" t="n">
        <f aca="false">F415-N415</f>
        <v>0</v>
      </c>
      <c r="P415" s="200" t="n">
        <f aca="false">IFERROR(O415/F415,0)</f>
        <v>0</v>
      </c>
      <c r="Q415" s="211" t="str">
        <f aca="false">IF(AND(F415&lt;&gt;0,R415=0),"N","Y")</f>
        <v>Y</v>
      </c>
      <c r="R415" s="202" t="n">
        <f aca="false" t="array" ref="R415:R415">INDEX(_Rge_Data_3rd_CY,$B415,R$1)</f>
        <v>370112.18216</v>
      </c>
      <c r="S415" s="202" t="n">
        <f aca="false" t="array" ref="S415:S415">INDEX(_Rge_Data_3rd_CY,$B415,S$1)</f>
        <v>228582.43051856</v>
      </c>
      <c r="T415" s="202" t="n">
        <f aca="false" t="array" ref="T415:T415">INDEX(_Rge_Data_3rd_CY,$B415,T$1)</f>
        <v>1893.95712</v>
      </c>
      <c r="U415" s="202" t="n">
        <f aca="false" t="array" ref="U415:U415">INDEX(_Rge_Data_3rd_CY,$B415,U$1)</f>
        <v>4136.38242208</v>
      </c>
      <c r="V415" s="202" t="n">
        <f aca="false" t="array" ref="V415:V415">INDEX(_Rge_Data_3rd_CY,$B415,V$1)</f>
        <v>0</v>
      </c>
      <c r="W415" s="202" t="n">
        <f aca="false" t="array" ref="W415:W415">INDEX(_Rge_Data_3rd_CY,$B415,W$1)</f>
        <v>0</v>
      </c>
      <c r="X415" s="202" t="n">
        <f aca="false">INDEX(_Rge_Data_3rd_CY,$B415,X$1)</f>
        <v>0</v>
      </c>
      <c r="Y415" s="202" t="n">
        <f aca="false" t="array" ref="Y415:Y415">INDEX(_Rge_Data_3rd_CY,$B415,Y$1)</f>
        <v>14804.4872864</v>
      </c>
      <c r="Z415" s="202" t="n">
        <f aca="false" t="array" ref="Z415:Z415">INDEX(_Rge_Data_3rd_CY,$B415,Z$1)</f>
        <v>249417.25734704</v>
      </c>
      <c r="AA415" s="202" t="n">
        <f aca="false">R415-Z415</f>
        <v>120694.92481296</v>
      </c>
      <c r="AB415" s="203" t="n">
        <f aca="false">IFERROR(AA415/R415,)</f>
        <v>0.326103626496637</v>
      </c>
      <c r="AC415" s="212" t="n">
        <f aca="false" t="array" ref="AC415:AC415">INDEX(_Rge_Data_3rd_CY,$B415,AC$1)</f>
        <v>370112.18216</v>
      </c>
      <c r="AD415" s="212" t="n">
        <f aca="false" t="array" ref="AD415:AD415">INDEX(_Rge_Data_3rd_CY,$B415,AD$1)</f>
        <v>228582.43051856</v>
      </c>
      <c r="AE415" s="212" t="n">
        <f aca="false" t="array" ref="AE415:AE415">INDEX(_Rge_Data_3rd_CY,$B415,AE$1)</f>
        <v>1893.95712</v>
      </c>
      <c r="AF415" s="212" t="n">
        <f aca="false" t="array" ref="AF415:AF415">INDEX(_Rge_Data_3rd_CY,$B415,AF$1)</f>
        <v>4136.38242208</v>
      </c>
      <c r="AG415" s="212" t="n">
        <f aca="false" t="array" ref="AG415:AG415">INDEX(_Rge_Data_3rd_CY,$B415,AG$1)</f>
        <v>0</v>
      </c>
      <c r="AH415" s="212" t="n">
        <f aca="false" t="array" ref="AH415:AH415">INDEX(_Rge_Data_3rd_CY,$B415,AH$1)</f>
        <v>0</v>
      </c>
      <c r="AI415" s="212" t="n">
        <f aca="false">INDEX(_Rge_Data_3rd_CY,$B415,AI$1)</f>
        <v>0</v>
      </c>
      <c r="AJ415" s="212" t="n">
        <f aca="false" t="array" ref="AJ415:AJ415">INDEX(_Rge_Data_3rd_CY,$B415,AJ$1)</f>
        <v>14804.4872864</v>
      </c>
      <c r="AK415" s="212" t="n">
        <f aca="false" t="array" ref="AK415:AK415">INDEX(_Rge_Data_3rd_CY,$B415,AK$1)</f>
        <v>249417.25734704</v>
      </c>
      <c r="AL415" s="212" t="n">
        <f aca="false">AK415+AN415+AO415</f>
        <v>370112.18214704</v>
      </c>
      <c r="AM415" s="213" t="n">
        <f aca="false">IFERROR(AK415/Z415,0)</f>
        <v>1</v>
      </c>
      <c r="AN415" s="214" t="n">
        <f aca="false">IFERROR(IF(AND($E415="OPEN",$AA415&gt;0),$AA415*_SoP*$AM415,IF(AND($E415="CLOSED",$AA415&gt;0),$AA415*_SoL*$AM415,0)),0)</f>
        <v>120694.9248</v>
      </c>
      <c r="AO415" s="214" t="n">
        <f aca="false">IFERROR(IF($AA415&lt;0,$AA415*_SoL,0),0)</f>
        <v>0</v>
      </c>
      <c r="AP415" s="215" t="n">
        <f aca="false">AK415+AN415</f>
        <v>370112.18214704</v>
      </c>
      <c r="AQ415" s="215" t="n">
        <f aca="false">AC415-AO415</f>
        <v>370112.18216</v>
      </c>
      <c r="AR415" s="215" t="n">
        <f aca="false">AP415-AQ415</f>
        <v>-1.29600521177053E-005</v>
      </c>
      <c r="AS415" s="215" t="n">
        <f aca="false">IF($AR415&gt;=0,$AR415,0)</f>
        <v>0</v>
      </c>
      <c r="AT415" s="215" t="n">
        <f aca="false">IF($AR415&lt;=0,-$AR415,0)</f>
        <v>1.29600521177053E-005</v>
      </c>
      <c r="AU415" s="214" t="n">
        <f aca="false">IF((R415-AC415)&lt;0,0,R415-AC415)</f>
        <v>0</v>
      </c>
      <c r="AV415" s="214" t="n">
        <f aca="false">IF(AM415&gt;1,0,R415-AM415*R415)</f>
        <v>0</v>
      </c>
      <c r="AW415" s="216"/>
    </row>
    <row r="416" customFormat="false" ht="24.75" hidden="false" customHeight="true" outlineLevel="0" collapsed="false">
      <c r="A416" s="166"/>
      <c r="B416" s="208" t="n">
        <f aca="false">B415+1</f>
        <v>409</v>
      </c>
      <c r="C416" s="166"/>
      <c r="D416" s="209" t="str">
        <f aca="false" t="array" ref="D416:D416">INDEX(_Rge_Projectdata_3rd,$B416,MATCH("Project-ID",_Rge_Headline_Projectdata,0))</f>
        <v>S950260</v>
      </c>
      <c r="E416" s="210" t="str">
        <f aca="false" t="array" ref="E416:E416">INDEX(_Rge_Data_3rd_CY,$B416,E$1)</f>
        <v>Closed</v>
      </c>
      <c r="F416" s="199" t="n">
        <f aca="false">INDEX(_Rge_Data_3rd_CY,$B416,F$1)</f>
        <v>0</v>
      </c>
      <c r="G416" s="199" t="n">
        <f aca="false" t="array" ref="G416:G416">INDEX(_Rge_Data_3rd_CY,$B416,G$1)</f>
        <v>0</v>
      </c>
      <c r="H416" s="199" t="n">
        <f aca="false" t="array" ref="H416:H416">INDEX(_Rge_Data_3rd_CY,$B416,H$1)</f>
        <v>0</v>
      </c>
      <c r="I416" s="199" t="n">
        <f aca="false" t="array" ref="I416:I416">INDEX(_Rge_Data_3rd_CY,$B416,I$1)</f>
        <v>0</v>
      </c>
      <c r="J416" s="199" t="n">
        <f aca="false" t="array" ref="J416:J416">INDEX(_Rge_Data_3rd_CY,$B416,J$1)</f>
        <v>0</v>
      </c>
      <c r="K416" s="199" t="n">
        <f aca="false" t="array" ref="K416:K416">INDEX(_Rge_Data_3rd_CY,$B416,K$1)</f>
        <v>0</v>
      </c>
      <c r="L416" s="199" t="n">
        <f aca="false">INDEX(_Rge_Data_3rd_CY,$B416,L$1)</f>
        <v>0</v>
      </c>
      <c r="M416" s="199" t="n">
        <f aca="false" t="array" ref="M416:M416">INDEX(_Rge_Data_3rd_CY,$B416,M$1)</f>
        <v>0</v>
      </c>
      <c r="N416" s="199" t="n">
        <f aca="false" t="array" ref="N416:N416">INDEX(_Rge_Data_3rd_CY,$B416,N$1)</f>
        <v>0</v>
      </c>
      <c r="O416" s="199" t="n">
        <f aca="false">F416-N416</f>
        <v>0</v>
      </c>
      <c r="P416" s="200" t="n">
        <f aca="false">IFERROR(O416/F416,0)</f>
        <v>0</v>
      </c>
      <c r="Q416" s="211" t="str">
        <f aca="false">IF(AND(F416&lt;&gt;0,R416=0),"N","Y")</f>
        <v>Y</v>
      </c>
      <c r="R416" s="202" t="n">
        <f aca="false" t="array" ref="R416:R416">INDEX(_Rge_Data_3rd_CY,$B416,R$1)</f>
        <v>24706.13656</v>
      </c>
      <c r="S416" s="202" t="n">
        <f aca="false" t="array" ref="S416:S416">INDEX(_Rge_Data_3rd_CY,$B416,S$1)</f>
        <v>16026.25861824</v>
      </c>
      <c r="T416" s="202" t="n">
        <f aca="false" t="array" ref="T416:T416">INDEX(_Rge_Data_3rd_CY,$B416,T$1)</f>
        <v>454.5497088</v>
      </c>
      <c r="U416" s="202" t="n">
        <f aca="false" t="array" ref="U416:U416">INDEX(_Rge_Data_3rd_CY,$B416,U$1)</f>
        <v>635.0176768</v>
      </c>
      <c r="V416" s="202" t="n">
        <f aca="false" t="array" ref="V416:V416">INDEX(_Rge_Data_3rd_CY,$B416,V$1)</f>
        <v>0</v>
      </c>
      <c r="W416" s="202" t="n">
        <f aca="false" t="array" ref="W416:W416">INDEX(_Rge_Data_3rd_CY,$B416,W$1)</f>
        <v>0</v>
      </c>
      <c r="X416" s="202" t="n">
        <f aca="false">INDEX(_Rge_Data_3rd_CY,$B416,X$1)</f>
        <v>0</v>
      </c>
      <c r="Y416" s="202" t="n">
        <f aca="false" t="array" ref="Y416:Y416">INDEX(_Rge_Data_3rd_CY,$B416,Y$1)</f>
        <v>988.2454624</v>
      </c>
      <c r="Z416" s="202" t="n">
        <f aca="false" t="array" ref="Z416:Z416">INDEX(_Rge_Data_3rd_CY,$B416,Z$1)</f>
        <v>18104.07146624</v>
      </c>
      <c r="AA416" s="202" t="n">
        <f aca="false">R416-Z416</f>
        <v>6602.06509376</v>
      </c>
      <c r="AB416" s="203" t="n">
        <f aca="false">IFERROR(AA416/R416,)</f>
        <v>0.267223694717569</v>
      </c>
      <c r="AC416" s="212" t="n">
        <f aca="false" t="array" ref="AC416:AC416">INDEX(_Rge_Data_3rd_CY,$B416,AC$1)</f>
        <v>24706.13656</v>
      </c>
      <c r="AD416" s="212" t="n">
        <f aca="false" t="array" ref="AD416:AD416">INDEX(_Rge_Data_3rd_CY,$B416,AD$1)</f>
        <v>16026.25861824</v>
      </c>
      <c r="AE416" s="212" t="n">
        <f aca="false" t="array" ref="AE416:AE416">INDEX(_Rge_Data_3rd_CY,$B416,AE$1)</f>
        <v>454.5497088</v>
      </c>
      <c r="AF416" s="212" t="n">
        <f aca="false" t="array" ref="AF416:AF416">INDEX(_Rge_Data_3rd_CY,$B416,AF$1)</f>
        <v>635.0176768</v>
      </c>
      <c r="AG416" s="212" t="n">
        <f aca="false" t="array" ref="AG416:AG416">INDEX(_Rge_Data_3rd_CY,$B416,AG$1)</f>
        <v>0</v>
      </c>
      <c r="AH416" s="212" t="n">
        <f aca="false" t="array" ref="AH416:AH416">INDEX(_Rge_Data_3rd_CY,$B416,AH$1)</f>
        <v>0</v>
      </c>
      <c r="AI416" s="212" t="n">
        <f aca="false">INDEX(_Rge_Data_3rd_CY,$B416,AI$1)</f>
        <v>0</v>
      </c>
      <c r="AJ416" s="212" t="n">
        <f aca="false" t="array" ref="AJ416:AJ416">INDEX(_Rge_Data_3rd_CY,$B416,AJ$1)</f>
        <v>988.2454624</v>
      </c>
      <c r="AK416" s="212" t="n">
        <f aca="false" t="array" ref="AK416:AK416">INDEX(_Rge_Data_3rd_CY,$B416,AK$1)</f>
        <v>18104.07146624</v>
      </c>
      <c r="AL416" s="212" t="n">
        <f aca="false">AK416+AN416+AO416</f>
        <v>24706.13656024</v>
      </c>
      <c r="AM416" s="213" t="n">
        <f aca="false">IFERROR(AK416/Z416,0)</f>
        <v>1</v>
      </c>
      <c r="AN416" s="214" t="n">
        <f aca="false">IFERROR(IF(AND($E416="OPEN",$AA416&gt;0),$AA416*_SoP*$AM416,IF(AND($E416="CLOSED",$AA416&gt;0),$AA416*_SoL*$AM416,0)),0)</f>
        <v>6602.065094</v>
      </c>
      <c r="AO416" s="214" t="n">
        <f aca="false">IFERROR(IF($AA416&lt;0,$AA416*_SoL,0),0)</f>
        <v>0</v>
      </c>
      <c r="AP416" s="215" t="n">
        <f aca="false">AK416+AN416</f>
        <v>24706.13656024</v>
      </c>
      <c r="AQ416" s="215" t="n">
        <f aca="false">AC416-AO416</f>
        <v>24706.13656</v>
      </c>
      <c r="AR416" s="215" t="n">
        <f aca="false">AP416-AQ416</f>
        <v>2.39993823925033E-007</v>
      </c>
      <c r="AS416" s="215" t="n">
        <f aca="false">IF($AR416&gt;=0,$AR416,0)</f>
        <v>2.39993823925033E-007</v>
      </c>
      <c r="AT416" s="215" t="n">
        <f aca="false">IF($AR416&lt;=0,-$AR416,0)</f>
        <v>0</v>
      </c>
      <c r="AU416" s="214" t="n">
        <f aca="false">IF((R416-AC416)&lt;0,0,R416-AC416)</f>
        <v>0</v>
      </c>
      <c r="AV416" s="214" t="n">
        <f aca="false">IF(AM416&gt;1,0,R416-AM416*R416)</f>
        <v>0</v>
      </c>
      <c r="AW416" s="216"/>
    </row>
    <row r="417" customFormat="false" ht="24.75" hidden="false" customHeight="true" outlineLevel="0" collapsed="false">
      <c r="A417" s="166"/>
      <c r="B417" s="208" t="n">
        <f aca="false">B416+1</f>
        <v>410</v>
      </c>
      <c r="C417" s="166"/>
      <c r="D417" s="209" t="str">
        <f aca="false" t="array" ref="D417:D417">INDEX(_Rge_Projectdata_3rd,$B417,MATCH("Project-ID",_Rge_Headline_Projectdata,0))</f>
        <v>S950264</v>
      </c>
      <c r="E417" s="210" t="str">
        <f aca="false" t="array" ref="E417:E417">INDEX(_Rge_Data_3rd_CY,$B417,E$1)</f>
        <v>Closed</v>
      </c>
      <c r="F417" s="199" t="n">
        <f aca="false">INDEX(_Rge_Data_3rd_CY,$B417,F$1)</f>
        <v>0</v>
      </c>
      <c r="G417" s="199" t="n">
        <f aca="false" t="array" ref="G417:G417">INDEX(_Rge_Data_3rd_CY,$B417,G$1)</f>
        <v>0</v>
      </c>
      <c r="H417" s="199" t="n">
        <f aca="false" t="array" ref="H417:H417">INDEX(_Rge_Data_3rd_CY,$B417,H$1)</f>
        <v>0</v>
      </c>
      <c r="I417" s="199" t="n">
        <f aca="false" t="array" ref="I417:I417">INDEX(_Rge_Data_3rd_CY,$B417,I$1)</f>
        <v>0</v>
      </c>
      <c r="J417" s="199" t="n">
        <f aca="false" t="array" ref="J417:J417">INDEX(_Rge_Data_3rd_CY,$B417,J$1)</f>
        <v>0</v>
      </c>
      <c r="K417" s="199" t="n">
        <f aca="false" t="array" ref="K417:K417">INDEX(_Rge_Data_3rd_CY,$B417,K$1)</f>
        <v>0</v>
      </c>
      <c r="L417" s="199" t="n">
        <f aca="false">INDEX(_Rge_Data_3rd_CY,$B417,L$1)</f>
        <v>0</v>
      </c>
      <c r="M417" s="199" t="n">
        <f aca="false" t="array" ref="M417:M417">INDEX(_Rge_Data_3rd_CY,$B417,M$1)</f>
        <v>0</v>
      </c>
      <c r="N417" s="199" t="n">
        <f aca="false" t="array" ref="N417:N417">INDEX(_Rge_Data_3rd_CY,$B417,N$1)</f>
        <v>0</v>
      </c>
      <c r="O417" s="199" t="n">
        <f aca="false">F417-N417</f>
        <v>0</v>
      </c>
      <c r="P417" s="200" t="n">
        <f aca="false">IFERROR(O417/F417,0)</f>
        <v>0</v>
      </c>
      <c r="Q417" s="211" t="str">
        <f aca="false">IF(AND(F417&lt;&gt;0,R417=0),"N","Y")</f>
        <v>Y</v>
      </c>
      <c r="R417" s="202" t="n">
        <f aca="false" t="array" ref="R417:R417">INDEX(_Rge_Data_3rd_CY,$B417,R$1)</f>
        <v>6014.66896</v>
      </c>
      <c r="S417" s="202" t="n">
        <f aca="false" t="array" ref="S417:S417">INDEX(_Rge_Data_3rd_CY,$B417,S$1)</f>
        <v>3288.97451264</v>
      </c>
      <c r="T417" s="202" t="n">
        <f aca="false" t="array" ref="T417:T417">INDEX(_Rge_Data_3rd_CY,$B417,T$1)</f>
        <v>302.43968336</v>
      </c>
      <c r="U417" s="202" t="n">
        <f aca="false" t="array" ref="U417:U417">INDEX(_Rge_Data_3rd_CY,$B417,U$1)</f>
        <v>424.5142272</v>
      </c>
      <c r="V417" s="202" t="n">
        <f aca="false" t="array" ref="V417:V417">INDEX(_Rge_Data_3rd_CY,$B417,V$1)</f>
        <v>0</v>
      </c>
      <c r="W417" s="202" t="n">
        <f aca="false" t="array" ref="W417:W417">INDEX(_Rge_Data_3rd_CY,$B417,W$1)</f>
        <v>0</v>
      </c>
      <c r="X417" s="202" t="n">
        <f aca="false">INDEX(_Rge_Data_3rd_CY,$B417,X$1)</f>
        <v>0</v>
      </c>
      <c r="Y417" s="202" t="n">
        <f aca="false" t="array" ref="Y417:Y417">INDEX(_Rge_Data_3rd_CY,$B417,Y$1)</f>
        <v>240.5867584</v>
      </c>
      <c r="Z417" s="202" t="n">
        <f aca="false" t="array" ref="Z417:Z417">INDEX(_Rge_Data_3rd_CY,$B417,Z$1)</f>
        <v>4256.5151816</v>
      </c>
      <c r="AA417" s="202" t="n">
        <f aca="false">R417-Z417</f>
        <v>1758.1537784</v>
      </c>
      <c r="AB417" s="203" t="n">
        <f aca="false">IFERROR(AA417/R417,)</f>
        <v>0.292310980054337</v>
      </c>
      <c r="AC417" s="212" t="n">
        <f aca="false" t="array" ref="AC417:AC417">INDEX(_Rge_Data_3rd_CY,$B417,AC$1)</f>
        <v>6014.66896</v>
      </c>
      <c r="AD417" s="212" t="n">
        <f aca="false" t="array" ref="AD417:AD417">INDEX(_Rge_Data_3rd_CY,$B417,AD$1)</f>
        <v>3288.97451264</v>
      </c>
      <c r="AE417" s="212" t="n">
        <f aca="false" t="array" ref="AE417:AE417">INDEX(_Rge_Data_3rd_CY,$B417,AE$1)</f>
        <v>302.43968336</v>
      </c>
      <c r="AF417" s="212" t="n">
        <f aca="false" t="array" ref="AF417:AF417">INDEX(_Rge_Data_3rd_CY,$B417,AF$1)</f>
        <v>424.5142272</v>
      </c>
      <c r="AG417" s="212" t="n">
        <f aca="false" t="array" ref="AG417:AG417">INDEX(_Rge_Data_3rd_CY,$B417,AG$1)</f>
        <v>0</v>
      </c>
      <c r="AH417" s="212" t="n">
        <f aca="false" t="array" ref="AH417:AH417">INDEX(_Rge_Data_3rd_CY,$B417,AH$1)</f>
        <v>0</v>
      </c>
      <c r="AI417" s="212" t="n">
        <f aca="false">INDEX(_Rge_Data_3rd_CY,$B417,AI$1)</f>
        <v>0</v>
      </c>
      <c r="AJ417" s="212" t="n">
        <f aca="false" t="array" ref="AJ417:AJ417">INDEX(_Rge_Data_3rd_CY,$B417,AJ$1)</f>
        <v>240.5867584</v>
      </c>
      <c r="AK417" s="212" t="n">
        <f aca="false" t="array" ref="AK417:AK417">INDEX(_Rge_Data_3rd_CY,$B417,AK$1)</f>
        <v>4256.5151816</v>
      </c>
      <c r="AL417" s="212" t="n">
        <f aca="false">AK417+AN417+AO417</f>
        <v>6014.6689596</v>
      </c>
      <c r="AM417" s="213" t="n">
        <f aca="false">IFERROR(AK417/Z417,0)</f>
        <v>1</v>
      </c>
      <c r="AN417" s="214" t="n">
        <f aca="false">IFERROR(IF(AND($E417="OPEN",$AA417&gt;0),$AA417*_SoP*$AM417,IF(AND($E417="CLOSED",$AA417&gt;0),$AA417*_SoL*$AM417,0)),0)</f>
        <v>1758.153778</v>
      </c>
      <c r="AO417" s="214" t="n">
        <f aca="false">IFERROR(IF($AA417&lt;0,$AA417*_SoL,0),0)</f>
        <v>0</v>
      </c>
      <c r="AP417" s="215" t="n">
        <f aca="false">AK417+AN417</f>
        <v>6014.6689596</v>
      </c>
      <c r="AQ417" s="215" t="n">
        <f aca="false">AC417-AO417</f>
        <v>6014.66896</v>
      </c>
      <c r="AR417" s="215" t="n">
        <f aca="false">AP417-AQ417</f>
        <v>-4.00000317313243E-007</v>
      </c>
      <c r="AS417" s="215" t="n">
        <f aca="false">IF($AR417&gt;=0,$AR417,0)</f>
        <v>0</v>
      </c>
      <c r="AT417" s="215" t="n">
        <f aca="false">IF($AR417&lt;=0,-$AR417,0)</f>
        <v>4.00000317313243E-007</v>
      </c>
      <c r="AU417" s="214" t="n">
        <f aca="false">IF((R417-AC417)&lt;0,0,R417-AC417)</f>
        <v>0</v>
      </c>
      <c r="AV417" s="214" t="n">
        <f aca="false">IF(AM417&gt;1,0,R417-AM417*R417)</f>
        <v>0</v>
      </c>
      <c r="AW417" s="216"/>
    </row>
    <row r="418" customFormat="false" ht="24.75" hidden="false" customHeight="true" outlineLevel="0" collapsed="false">
      <c r="A418" s="166"/>
      <c r="B418" s="208" t="n">
        <f aca="false">B417+1</f>
        <v>411</v>
      </c>
      <c r="C418" s="166"/>
      <c r="D418" s="209" t="str">
        <f aca="false" t="array" ref="D418:D418">INDEX(_Rge_Projectdata_3rd,$B418,MATCH("Project-ID",_Rge_Headline_Projectdata,0))</f>
        <v>S950266</v>
      </c>
      <c r="E418" s="210" t="str">
        <f aca="false" t="array" ref="E418:E418">INDEX(_Rge_Data_3rd_CY,$B418,E$1)</f>
        <v>Open</v>
      </c>
      <c r="F418" s="199" t="n">
        <f aca="false">INDEX(_Rge_Data_3rd_CY,$B418,F$1)</f>
        <v>0</v>
      </c>
      <c r="G418" s="199" t="n">
        <f aca="false" t="array" ref="G418:G418">INDEX(_Rge_Data_3rd_CY,$B418,G$1)</f>
        <v>0</v>
      </c>
      <c r="H418" s="199" t="n">
        <f aca="false" t="array" ref="H418:H418">INDEX(_Rge_Data_3rd_CY,$B418,H$1)</f>
        <v>0</v>
      </c>
      <c r="I418" s="199" t="n">
        <f aca="false" t="array" ref="I418:I418">INDEX(_Rge_Data_3rd_CY,$B418,I$1)</f>
        <v>0</v>
      </c>
      <c r="J418" s="199" t="n">
        <f aca="false" t="array" ref="J418:J418">INDEX(_Rge_Data_3rd_CY,$B418,J$1)</f>
        <v>0</v>
      </c>
      <c r="K418" s="199" t="n">
        <f aca="false" t="array" ref="K418:K418">INDEX(_Rge_Data_3rd_CY,$B418,K$1)</f>
        <v>0</v>
      </c>
      <c r="L418" s="199" t="n">
        <f aca="false">INDEX(_Rge_Data_3rd_CY,$B418,L$1)</f>
        <v>0</v>
      </c>
      <c r="M418" s="199" t="n">
        <f aca="false" t="array" ref="M418:M418">INDEX(_Rge_Data_3rd_CY,$B418,M$1)</f>
        <v>0</v>
      </c>
      <c r="N418" s="199" t="n">
        <f aca="false" t="array" ref="N418:N418">INDEX(_Rge_Data_3rd_CY,$B418,N$1)</f>
        <v>0</v>
      </c>
      <c r="O418" s="199" t="n">
        <f aca="false">F418-N418</f>
        <v>0</v>
      </c>
      <c r="P418" s="200" t="n">
        <f aca="false">IFERROR(O418/F418,0)</f>
        <v>0</v>
      </c>
      <c r="Q418" s="211" t="str">
        <f aca="false">IF(AND(F418&lt;&gt;0,R418=0),"N","Y")</f>
        <v>Y</v>
      </c>
      <c r="R418" s="202" t="n">
        <f aca="false" t="array" ref="R418:R418">INDEX(_Rge_Data_3rd_CY,$B418,R$1)</f>
        <v>55705.13696</v>
      </c>
      <c r="S418" s="202" t="n">
        <f aca="false" t="array" ref="S418:S418">INDEX(_Rge_Data_3rd_CY,$B418,S$1)</f>
        <v>42936.798877193</v>
      </c>
      <c r="T418" s="202" t="n">
        <f aca="false" t="array" ref="T418:T418">INDEX(_Rge_Data_3rd_CY,$B418,T$1)</f>
        <v>1941.38576</v>
      </c>
      <c r="U418" s="202" t="n">
        <f aca="false" t="array" ref="U418:U418">INDEX(_Rge_Data_3rd_CY,$B418,U$1)</f>
        <v>5162.94624</v>
      </c>
      <c r="V418" s="202" t="n">
        <f aca="false" t="array" ref="V418:V418">INDEX(_Rge_Data_3rd_CY,$B418,V$1)</f>
        <v>0</v>
      </c>
      <c r="W418" s="202" t="n">
        <f aca="false" t="array" ref="W418:W418">INDEX(_Rge_Data_3rd_CY,$B418,W$1)</f>
        <v>0</v>
      </c>
      <c r="X418" s="202" t="n">
        <f aca="false">INDEX(_Rge_Data_3rd_CY,$B418,X$1)</f>
        <v>0</v>
      </c>
      <c r="Y418" s="202" t="n">
        <f aca="false" t="array" ref="Y418:Y418">INDEX(_Rge_Data_3rd_CY,$B418,Y$1)</f>
        <v>2228.2054784</v>
      </c>
      <c r="Z418" s="202" t="n">
        <f aca="false" t="array" ref="Z418:Z418">INDEX(_Rge_Data_3rd_CY,$B418,Z$1)</f>
        <v>52269.336355593</v>
      </c>
      <c r="AA418" s="202" t="n">
        <f aca="false">R418-Z418</f>
        <v>3435.80060440701</v>
      </c>
      <c r="AB418" s="203" t="n">
        <f aca="false">IFERROR(AA418/R418,)</f>
        <v>0.0616783440793647</v>
      </c>
      <c r="AC418" s="212" t="n">
        <f aca="false" t="array" ref="AC418:AC418">INDEX(_Rge_Data_3rd_CY,$B418,AC$1)</f>
        <v>0</v>
      </c>
      <c r="AD418" s="212" t="n">
        <f aca="false" t="array" ref="AD418:AD418">INDEX(_Rge_Data_3rd_CY,$B418,AD$1)</f>
        <v>0</v>
      </c>
      <c r="AE418" s="212" t="n">
        <f aca="false" t="array" ref="AE418:AE418">INDEX(_Rge_Data_3rd_CY,$B418,AE$1)</f>
        <v>0</v>
      </c>
      <c r="AF418" s="212" t="n">
        <f aca="false" t="array" ref="AF418:AF418">INDEX(_Rge_Data_3rd_CY,$B418,AF$1)</f>
        <v>0</v>
      </c>
      <c r="AG418" s="212" t="n">
        <f aca="false" t="array" ref="AG418:AG418">INDEX(_Rge_Data_3rd_CY,$B418,AG$1)</f>
        <v>0</v>
      </c>
      <c r="AH418" s="212" t="n">
        <f aca="false" t="array" ref="AH418:AH418">INDEX(_Rge_Data_3rd_CY,$B418,AH$1)</f>
        <v>0</v>
      </c>
      <c r="AI418" s="212" t="n">
        <f aca="false">INDEX(_Rge_Data_3rd_CY,$B418,AI$1)</f>
        <v>0</v>
      </c>
      <c r="AJ418" s="212" t="n">
        <f aca="false" t="array" ref="AJ418:AJ418">INDEX(_Rge_Data_3rd_CY,$B418,AJ$1)</f>
        <v>0</v>
      </c>
      <c r="AK418" s="212" t="n">
        <f aca="false" t="array" ref="AK418:AK418">INDEX(_Rge_Data_3rd_CY,$B418,AK$1)</f>
        <v>0</v>
      </c>
      <c r="AL418" s="212" t="n">
        <f aca="false">AK418+AN418+AO418</f>
        <v>0</v>
      </c>
      <c r="AM418" s="213" t="n">
        <f aca="false">IFERROR(AK418/Z418,0)</f>
        <v>0</v>
      </c>
      <c r="AN418" s="214" t="n">
        <f aca="false">IFERROR(IF(AND($E418="OPEN",$AA418&gt;0),$AA418*_SoP*$AM418,IF(AND($E418="CLOSED",$AA418&gt;0),$AA418*_SoL*$AM418,0)),0)</f>
        <v>0</v>
      </c>
      <c r="AO418" s="214" t="n">
        <f aca="false">IFERROR(IF($AA418&lt;0,$AA418*_SoL,0),0)</f>
        <v>0</v>
      </c>
      <c r="AP418" s="215" t="n">
        <f aca="false">AK418+AN418</f>
        <v>0</v>
      </c>
      <c r="AQ418" s="215" t="n">
        <f aca="false">AC418-AO418</f>
        <v>0</v>
      </c>
      <c r="AR418" s="215" t="n">
        <f aca="false">AP418-AQ418</f>
        <v>0</v>
      </c>
      <c r="AS418" s="215" t="n">
        <f aca="false">IF($AR418&gt;=0,$AR418,0)</f>
        <v>0</v>
      </c>
      <c r="AT418" s="215" t="n">
        <f aca="false">IF($AR418&lt;=0,-$AR418,0)</f>
        <v>-0</v>
      </c>
      <c r="AU418" s="214" t="n">
        <f aca="false">IF((R418-AC418)&lt;0,0,R418-AC418)</f>
        <v>55705.13696</v>
      </c>
      <c r="AV418" s="214" t="n">
        <f aca="false">IF(AM418&gt;1,0,R418-AM418*R418)</f>
        <v>55705.13696</v>
      </c>
      <c r="AW418" s="216"/>
    </row>
    <row r="419" customFormat="false" ht="24.75" hidden="false" customHeight="true" outlineLevel="0" collapsed="false">
      <c r="A419" s="166"/>
      <c r="B419" s="208" t="n">
        <f aca="false">B418+1</f>
        <v>412</v>
      </c>
      <c r="C419" s="166"/>
      <c r="D419" s="209" t="str">
        <f aca="false" t="array" ref="D419:D419">INDEX(_Rge_Projectdata_3rd,$B419,MATCH("Project-ID",_Rge_Headline_Projectdata,0))</f>
        <v>S950267</v>
      </c>
      <c r="E419" s="210" t="str">
        <f aca="false" t="array" ref="E419:E419">INDEX(_Rge_Data_3rd_CY,$B419,E$1)</f>
        <v>Open</v>
      </c>
      <c r="F419" s="199" t="n">
        <f aca="false">INDEX(_Rge_Data_3rd_CY,$B419,F$1)</f>
        <v>0</v>
      </c>
      <c r="G419" s="199" t="n">
        <f aca="false" t="array" ref="G419:G419">INDEX(_Rge_Data_3rd_CY,$B419,G$1)</f>
        <v>0</v>
      </c>
      <c r="H419" s="199" t="n">
        <f aca="false" t="array" ref="H419:H419">INDEX(_Rge_Data_3rd_CY,$B419,H$1)</f>
        <v>0</v>
      </c>
      <c r="I419" s="199" t="n">
        <f aca="false" t="array" ref="I419:I419">INDEX(_Rge_Data_3rd_CY,$B419,I$1)</f>
        <v>0</v>
      </c>
      <c r="J419" s="199" t="n">
        <f aca="false" t="array" ref="J419:J419">INDEX(_Rge_Data_3rd_CY,$B419,J$1)</f>
        <v>0</v>
      </c>
      <c r="K419" s="199" t="n">
        <f aca="false" t="array" ref="K419:K419">INDEX(_Rge_Data_3rd_CY,$B419,K$1)</f>
        <v>0</v>
      </c>
      <c r="L419" s="199" t="n">
        <f aca="false">INDEX(_Rge_Data_3rd_CY,$B419,L$1)</f>
        <v>0</v>
      </c>
      <c r="M419" s="199" t="n">
        <f aca="false" t="array" ref="M419:M419">INDEX(_Rge_Data_3rd_CY,$B419,M$1)</f>
        <v>0</v>
      </c>
      <c r="N419" s="199" t="n">
        <f aca="false" t="array" ref="N419:N419">INDEX(_Rge_Data_3rd_CY,$B419,N$1)</f>
        <v>0</v>
      </c>
      <c r="O419" s="199" t="n">
        <f aca="false">F419-N419</f>
        <v>0</v>
      </c>
      <c r="P419" s="200" t="n">
        <f aca="false">IFERROR(O419/F419,0)</f>
        <v>0</v>
      </c>
      <c r="Q419" s="211" t="str">
        <f aca="false">IF(AND(F419&lt;&gt;0,R419=0),"N","Y")</f>
        <v>Y</v>
      </c>
      <c r="R419" s="202" t="n">
        <f aca="false" t="array" ref="R419:R419">INDEX(_Rge_Data_3rd_CY,$B419,R$1)</f>
        <v>28165.796784</v>
      </c>
      <c r="S419" s="202" t="n">
        <f aca="false" t="array" ref="S419:S419">INDEX(_Rge_Data_3rd_CY,$B419,S$1)</f>
        <v>20360.2536492308</v>
      </c>
      <c r="T419" s="202" t="n">
        <f aca="false" t="array" ref="T419:T419">INDEX(_Rge_Data_3rd_CY,$B419,T$1)</f>
        <v>889.7852</v>
      </c>
      <c r="U419" s="202" t="n">
        <f aca="false" t="array" ref="U419:U419">INDEX(_Rge_Data_3rd_CY,$B419,U$1)</f>
        <v>1298.90704</v>
      </c>
      <c r="V419" s="202" t="n">
        <f aca="false" t="array" ref="V419:V419">INDEX(_Rge_Data_3rd_CY,$B419,V$1)</f>
        <v>0</v>
      </c>
      <c r="W419" s="202" t="n">
        <f aca="false" t="array" ref="W419:W419">INDEX(_Rge_Data_3rd_CY,$B419,W$1)</f>
        <v>0</v>
      </c>
      <c r="X419" s="202" t="n">
        <f aca="false">INDEX(_Rge_Data_3rd_CY,$B419,X$1)</f>
        <v>0</v>
      </c>
      <c r="Y419" s="202" t="n">
        <f aca="false" t="array" ref="Y419:Y419">INDEX(_Rge_Data_3rd_CY,$B419,Y$1)</f>
        <v>1126.63187136</v>
      </c>
      <c r="Z419" s="202" t="n">
        <f aca="false" t="array" ref="Z419:Z419">INDEX(_Rge_Data_3rd_CY,$B419,Z$1)</f>
        <v>23675.5777605908</v>
      </c>
      <c r="AA419" s="202" t="n">
        <f aca="false">R419-Z419</f>
        <v>4490.21902340923</v>
      </c>
      <c r="AB419" s="203" t="n">
        <f aca="false">IFERROR(AA419/R419,)</f>
        <v>0.159420983466016</v>
      </c>
      <c r="AC419" s="212" t="n">
        <f aca="false" t="array" ref="AC419:AC419">INDEX(_Rge_Data_3rd_CY,$B419,AC$1)</f>
        <v>0</v>
      </c>
      <c r="AD419" s="212" t="n">
        <f aca="false" t="array" ref="AD419:AD419">INDEX(_Rge_Data_3rd_CY,$B419,AD$1)</f>
        <v>0</v>
      </c>
      <c r="AE419" s="212" t="n">
        <f aca="false" t="array" ref="AE419:AE419">INDEX(_Rge_Data_3rd_CY,$B419,AE$1)</f>
        <v>0</v>
      </c>
      <c r="AF419" s="212" t="n">
        <f aca="false" t="array" ref="AF419:AF419">INDEX(_Rge_Data_3rd_CY,$B419,AF$1)</f>
        <v>0</v>
      </c>
      <c r="AG419" s="212" t="n">
        <f aca="false" t="array" ref="AG419:AG419">INDEX(_Rge_Data_3rd_CY,$B419,AG$1)</f>
        <v>0</v>
      </c>
      <c r="AH419" s="212" t="n">
        <f aca="false" t="array" ref="AH419:AH419">INDEX(_Rge_Data_3rd_CY,$B419,AH$1)</f>
        <v>0</v>
      </c>
      <c r="AI419" s="212" t="n">
        <f aca="false">INDEX(_Rge_Data_3rd_CY,$B419,AI$1)</f>
        <v>0</v>
      </c>
      <c r="AJ419" s="212" t="n">
        <f aca="false" t="array" ref="AJ419:AJ419">INDEX(_Rge_Data_3rd_CY,$B419,AJ$1)</f>
        <v>0</v>
      </c>
      <c r="AK419" s="212" t="n">
        <f aca="false" t="array" ref="AK419:AK419">INDEX(_Rge_Data_3rd_CY,$B419,AK$1)</f>
        <v>0</v>
      </c>
      <c r="AL419" s="212" t="n">
        <f aca="false">AK419+AN419+AO419</f>
        <v>0</v>
      </c>
      <c r="AM419" s="213" t="n">
        <f aca="false">IFERROR(AK419/Z419,0)</f>
        <v>0</v>
      </c>
      <c r="AN419" s="214" t="n">
        <f aca="false">IFERROR(IF(AND($E419="OPEN",$AA419&gt;0),$AA419*_SoP*$AM419,IF(AND($E419="CLOSED",$AA419&gt;0),$AA419*_SoL*$AM419,0)),0)</f>
        <v>0</v>
      </c>
      <c r="AO419" s="214" t="n">
        <f aca="false">IFERROR(IF($AA419&lt;0,$AA419*_SoL,0),0)</f>
        <v>0</v>
      </c>
      <c r="AP419" s="215" t="n">
        <f aca="false">AK419+AN419</f>
        <v>0</v>
      </c>
      <c r="AQ419" s="215" t="n">
        <f aca="false">AC419-AO419</f>
        <v>0</v>
      </c>
      <c r="AR419" s="215" t="n">
        <f aca="false">AP419-AQ419</f>
        <v>0</v>
      </c>
      <c r="AS419" s="215" t="n">
        <f aca="false">IF($AR419&gt;=0,$AR419,0)</f>
        <v>0</v>
      </c>
      <c r="AT419" s="215" t="n">
        <f aca="false">IF($AR419&lt;=0,-$AR419,0)</f>
        <v>-0</v>
      </c>
      <c r="AU419" s="214" t="n">
        <f aca="false">IF((R419-AC419)&lt;0,0,R419-AC419)</f>
        <v>28165.796784</v>
      </c>
      <c r="AV419" s="214" t="n">
        <f aca="false">IF(AM419&gt;1,0,R419-AM419*R419)</f>
        <v>28165.796784</v>
      </c>
      <c r="AW419" s="216"/>
    </row>
    <row r="420" customFormat="false" ht="24.75" hidden="false" customHeight="true" outlineLevel="0" collapsed="false">
      <c r="A420" s="166"/>
      <c r="B420" s="208" t="n">
        <f aca="false">B419+1</f>
        <v>413</v>
      </c>
      <c r="C420" s="166"/>
      <c r="D420" s="209" t="str">
        <f aca="false" t="array" ref="D420:D420">INDEX(_Rge_Projectdata_3rd,$B420,MATCH("Project-ID",_Rge_Headline_Projectdata,0))</f>
        <v>S950268</v>
      </c>
      <c r="E420" s="210" t="str">
        <f aca="false" t="array" ref="E420:E420">INDEX(_Rge_Data_3rd_CY,$B420,E$1)</f>
        <v>Closed</v>
      </c>
      <c r="F420" s="199" t="n">
        <f aca="false">INDEX(_Rge_Data_3rd_CY,$B420,F$1)</f>
        <v>0</v>
      </c>
      <c r="G420" s="199" t="n">
        <f aca="false" t="array" ref="G420:G420">INDEX(_Rge_Data_3rd_CY,$B420,G$1)</f>
        <v>0</v>
      </c>
      <c r="H420" s="199" t="n">
        <f aca="false" t="array" ref="H420:H420">INDEX(_Rge_Data_3rd_CY,$B420,H$1)</f>
        <v>0</v>
      </c>
      <c r="I420" s="199" t="n">
        <f aca="false" t="array" ref="I420:I420">INDEX(_Rge_Data_3rd_CY,$B420,I$1)</f>
        <v>0</v>
      </c>
      <c r="J420" s="199" t="n">
        <f aca="false" t="array" ref="J420:J420">INDEX(_Rge_Data_3rd_CY,$B420,J$1)</f>
        <v>0</v>
      </c>
      <c r="K420" s="199" t="n">
        <f aca="false" t="array" ref="K420:K420">INDEX(_Rge_Data_3rd_CY,$B420,K$1)</f>
        <v>0</v>
      </c>
      <c r="L420" s="199" t="n">
        <f aca="false">INDEX(_Rge_Data_3rd_CY,$B420,L$1)</f>
        <v>0</v>
      </c>
      <c r="M420" s="199" t="n">
        <f aca="false" t="array" ref="M420:M420">INDEX(_Rge_Data_3rd_CY,$B420,M$1)</f>
        <v>0</v>
      </c>
      <c r="N420" s="199" t="n">
        <f aca="false" t="array" ref="N420:N420">INDEX(_Rge_Data_3rd_CY,$B420,N$1)</f>
        <v>0</v>
      </c>
      <c r="O420" s="199" t="n">
        <f aca="false">F420-N420</f>
        <v>0</v>
      </c>
      <c r="P420" s="200" t="n">
        <f aca="false">IFERROR(O420/F420,0)</f>
        <v>0</v>
      </c>
      <c r="Q420" s="211" t="str">
        <f aca="false">IF(AND(F420&lt;&gt;0,R420=0),"N","Y")</f>
        <v>Y</v>
      </c>
      <c r="R420" s="202" t="n">
        <f aca="false" t="array" ref="R420:R420">INDEX(_Rge_Data_3rd_CY,$B420,R$1)</f>
        <v>3909.395328</v>
      </c>
      <c r="S420" s="202" t="n">
        <f aca="false" t="array" ref="S420:S420">INDEX(_Rge_Data_3rd_CY,$B420,S$1)</f>
        <v>2243.8609152</v>
      </c>
      <c r="T420" s="202" t="n">
        <f aca="false" t="array" ref="T420:T420">INDEX(_Rge_Data_3rd_CY,$B420,T$1)</f>
        <v>78.91488</v>
      </c>
      <c r="U420" s="202" t="n">
        <f aca="false" t="array" ref="U420:U420">INDEX(_Rge_Data_3rd_CY,$B420,U$1)</f>
        <v>424.5142272</v>
      </c>
      <c r="V420" s="202" t="n">
        <f aca="false" t="array" ref="V420:V420">INDEX(_Rge_Data_3rd_CY,$B420,V$1)</f>
        <v>0</v>
      </c>
      <c r="W420" s="202" t="n">
        <f aca="false" t="array" ref="W420:W420">INDEX(_Rge_Data_3rd_CY,$B420,W$1)</f>
        <v>0</v>
      </c>
      <c r="X420" s="202" t="n">
        <f aca="false">INDEX(_Rge_Data_3rd_CY,$B420,X$1)</f>
        <v>0</v>
      </c>
      <c r="Y420" s="202" t="n">
        <f aca="false" t="array" ref="Y420:Y420">INDEX(_Rge_Data_3rd_CY,$B420,Y$1)</f>
        <v>156.37581312</v>
      </c>
      <c r="Z420" s="202" t="n">
        <f aca="false" t="array" ref="Z420:Z420">INDEX(_Rge_Data_3rd_CY,$B420,Z$1)</f>
        <v>2903.66583552</v>
      </c>
      <c r="AA420" s="202" t="n">
        <f aca="false">R420-Z420</f>
        <v>1005.72949248</v>
      </c>
      <c r="AB420" s="203" t="n">
        <f aca="false">IFERROR(AA420/R420,)</f>
        <v>0.257259603621238</v>
      </c>
      <c r="AC420" s="212" t="n">
        <f aca="false" t="array" ref="AC420:AC420">INDEX(_Rge_Data_3rd_CY,$B420,AC$1)</f>
        <v>3909.395328</v>
      </c>
      <c r="AD420" s="212" t="n">
        <f aca="false" t="array" ref="AD420:AD420">INDEX(_Rge_Data_3rd_CY,$B420,AD$1)</f>
        <v>2243.8609152</v>
      </c>
      <c r="AE420" s="212" t="n">
        <f aca="false" t="array" ref="AE420:AE420">INDEX(_Rge_Data_3rd_CY,$B420,AE$1)</f>
        <v>78.91488</v>
      </c>
      <c r="AF420" s="212" t="n">
        <f aca="false" t="array" ref="AF420:AF420">INDEX(_Rge_Data_3rd_CY,$B420,AF$1)</f>
        <v>424.5142272</v>
      </c>
      <c r="AG420" s="212" t="n">
        <f aca="false" t="array" ref="AG420:AG420">INDEX(_Rge_Data_3rd_CY,$B420,AG$1)</f>
        <v>0</v>
      </c>
      <c r="AH420" s="212" t="n">
        <f aca="false" t="array" ref="AH420:AH420">INDEX(_Rge_Data_3rd_CY,$B420,AH$1)</f>
        <v>0</v>
      </c>
      <c r="AI420" s="212" t="n">
        <f aca="false">INDEX(_Rge_Data_3rd_CY,$B420,AI$1)</f>
        <v>0</v>
      </c>
      <c r="AJ420" s="212" t="n">
        <f aca="false" t="array" ref="AJ420:AJ420">INDEX(_Rge_Data_3rd_CY,$B420,AJ$1)</f>
        <v>156.37581312</v>
      </c>
      <c r="AK420" s="212" t="n">
        <f aca="false" t="array" ref="AK420:AK420">INDEX(_Rge_Data_3rd_CY,$B420,AK$1)</f>
        <v>2903.66583552</v>
      </c>
      <c r="AL420" s="212" t="n">
        <f aca="false">AK420+AN420+AO420</f>
        <v>3909.39532752</v>
      </c>
      <c r="AM420" s="213" t="n">
        <f aca="false">IFERROR(AK420/Z420,0)</f>
        <v>1</v>
      </c>
      <c r="AN420" s="214" t="n">
        <f aca="false">IFERROR(IF(AND($E420="OPEN",$AA420&gt;0),$AA420*_SoP*$AM420,IF(AND($E420="CLOSED",$AA420&gt;0),$AA420*_SoL*$AM420,0)),0)</f>
        <v>1005.729492</v>
      </c>
      <c r="AO420" s="214" t="n">
        <f aca="false">IFERROR(IF($AA420&lt;0,$AA420*_SoL,0),0)</f>
        <v>0</v>
      </c>
      <c r="AP420" s="215" t="n">
        <f aca="false">AK420+AN420</f>
        <v>3909.39532752</v>
      </c>
      <c r="AQ420" s="215" t="n">
        <f aca="false">AC420-AO420</f>
        <v>3909.395328</v>
      </c>
      <c r="AR420" s="215" t="n">
        <f aca="false">AP420-AQ420</f>
        <v>-4.80000380775891E-007</v>
      </c>
      <c r="AS420" s="215" t="n">
        <f aca="false">IF($AR420&gt;=0,$AR420,0)</f>
        <v>0</v>
      </c>
      <c r="AT420" s="215" t="n">
        <f aca="false">IF($AR420&lt;=0,-$AR420,0)</f>
        <v>4.80000380775891E-007</v>
      </c>
      <c r="AU420" s="214" t="n">
        <f aca="false">IF((R420-AC420)&lt;0,0,R420-AC420)</f>
        <v>0</v>
      </c>
      <c r="AV420" s="214" t="n">
        <f aca="false">IF(AM420&gt;1,0,R420-AM420*R420)</f>
        <v>0</v>
      </c>
      <c r="AW420" s="216"/>
    </row>
    <row r="421" customFormat="false" ht="24.75" hidden="false" customHeight="true" outlineLevel="0" collapsed="false">
      <c r="A421" s="166"/>
      <c r="B421" s="208" t="n">
        <f aca="false">B420+1</f>
        <v>414</v>
      </c>
      <c r="C421" s="166"/>
      <c r="D421" s="209" t="str">
        <f aca="false" t="array" ref="D421:D421">INDEX(_Rge_Projectdata_3rd,$B421,MATCH("Project-ID",_Rge_Headline_Projectdata,0))</f>
        <v>S950269</v>
      </c>
      <c r="E421" s="210" t="str">
        <f aca="false" t="array" ref="E421:E421">INDEX(_Rge_Data_3rd_CY,$B421,E$1)</f>
        <v>Closed</v>
      </c>
      <c r="F421" s="199" t="n">
        <f aca="false">INDEX(_Rge_Data_3rd_CY,$B421,F$1)</f>
        <v>0</v>
      </c>
      <c r="G421" s="199" t="n">
        <f aca="false" t="array" ref="G421:G421">INDEX(_Rge_Data_3rd_CY,$B421,G$1)</f>
        <v>0</v>
      </c>
      <c r="H421" s="199" t="n">
        <f aca="false" t="array" ref="H421:H421">INDEX(_Rge_Data_3rd_CY,$B421,H$1)</f>
        <v>0</v>
      </c>
      <c r="I421" s="199" t="n">
        <f aca="false" t="array" ref="I421:I421">INDEX(_Rge_Data_3rd_CY,$B421,I$1)</f>
        <v>0</v>
      </c>
      <c r="J421" s="199" t="n">
        <f aca="false" t="array" ref="J421:J421">INDEX(_Rge_Data_3rd_CY,$B421,J$1)</f>
        <v>0</v>
      </c>
      <c r="K421" s="199" t="n">
        <f aca="false" t="array" ref="K421:K421">INDEX(_Rge_Data_3rd_CY,$B421,K$1)</f>
        <v>0</v>
      </c>
      <c r="L421" s="199" t="n">
        <f aca="false">INDEX(_Rge_Data_3rd_CY,$B421,L$1)</f>
        <v>0</v>
      </c>
      <c r="M421" s="199" t="n">
        <f aca="false" t="array" ref="M421:M421">INDEX(_Rge_Data_3rd_CY,$B421,M$1)</f>
        <v>0</v>
      </c>
      <c r="N421" s="199" t="n">
        <f aca="false" t="array" ref="N421:N421">INDEX(_Rge_Data_3rd_CY,$B421,N$1)</f>
        <v>0</v>
      </c>
      <c r="O421" s="199" t="n">
        <f aca="false">F421-N421</f>
        <v>0</v>
      </c>
      <c r="P421" s="200" t="n">
        <f aca="false">IFERROR(O421/F421,0)</f>
        <v>0</v>
      </c>
      <c r="Q421" s="211" t="str">
        <f aca="false">IF(AND(F421&lt;&gt;0,R421=0),"N","Y")</f>
        <v>Y</v>
      </c>
      <c r="R421" s="202" t="n">
        <f aca="false" t="array" ref="R421:R421">INDEX(_Rge_Data_3rd_CY,$B421,R$1)</f>
        <v>5941.254208</v>
      </c>
      <c r="S421" s="202" t="n">
        <f aca="false" t="array" ref="S421:S421">INDEX(_Rge_Data_3rd_CY,$B421,S$1)</f>
        <v>2866.32156064</v>
      </c>
      <c r="T421" s="202" t="n">
        <f aca="false" t="array" ref="T421:T421">INDEX(_Rge_Data_3rd_CY,$B421,T$1)</f>
        <v>237.34248</v>
      </c>
      <c r="U421" s="202" t="n">
        <f aca="false" t="array" ref="U421:U421">INDEX(_Rge_Data_3rd_CY,$B421,U$1)</f>
        <v>757.16436</v>
      </c>
      <c r="V421" s="202" t="n">
        <f aca="false" t="array" ref="V421:V421">INDEX(_Rge_Data_3rd_CY,$B421,V$1)</f>
        <v>0</v>
      </c>
      <c r="W421" s="202" t="n">
        <f aca="false" t="array" ref="W421:W421">INDEX(_Rge_Data_3rd_CY,$B421,W$1)</f>
        <v>0</v>
      </c>
      <c r="X421" s="202" t="n">
        <f aca="false">INDEX(_Rge_Data_3rd_CY,$B421,X$1)</f>
        <v>0</v>
      </c>
      <c r="Y421" s="202" t="n">
        <f aca="false" t="array" ref="Y421:Y421">INDEX(_Rge_Data_3rd_CY,$B421,Y$1)</f>
        <v>237.65016832</v>
      </c>
      <c r="Z421" s="202" t="n">
        <f aca="false" t="array" ref="Z421:Z421">INDEX(_Rge_Data_3rd_CY,$B421,Z$1)</f>
        <v>4098.47856896</v>
      </c>
      <c r="AA421" s="202" t="n">
        <f aca="false">R421-Z421</f>
        <v>1842.77563904</v>
      </c>
      <c r="AB421" s="203" t="n">
        <f aca="false">IFERROR(AA421/R421,)</f>
        <v>0.310166098693214</v>
      </c>
      <c r="AC421" s="212" t="n">
        <f aca="false" t="array" ref="AC421:AC421">INDEX(_Rge_Data_3rd_CY,$B421,AC$1)</f>
        <v>5941.254208</v>
      </c>
      <c r="AD421" s="212" t="n">
        <f aca="false" t="array" ref="AD421:AD421">INDEX(_Rge_Data_3rd_CY,$B421,AD$1)</f>
        <v>2866.32156064</v>
      </c>
      <c r="AE421" s="212" t="n">
        <f aca="false" t="array" ref="AE421:AE421">INDEX(_Rge_Data_3rd_CY,$B421,AE$1)</f>
        <v>237.34248</v>
      </c>
      <c r="AF421" s="212" t="n">
        <f aca="false" t="array" ref="AF421:AF421">INDEX(_Rge_Data_3rd_CY,$B421,AF$1)</f>
        <v>757.16436</v>
      </c>
      <c r="AG421" s="212" t="n">
        <f aca="false" t="array" ref="AG421:AG421">INDEX(_Rge_Data_3rd_CY,$B421,AG$1)</f>
        <v>0</v>
      </c>
      <c r="AH421" s="212" t="n">
        <f aca="false" t="array" ref="AH421:AH421">INDEX(_Rge_Data_3rd_CY,$B421,AH$1)</f>
        <v>0</v>
      </c>
      <c r="AI421" s="212" t="n">
        <f aca="false">INDEX(_Rge_Data_3rd_CY,$B421,AI$1)</f>
        <v>0</v>
      </c>
      <c r="AJ421" s="212" t="n">
        <f aca="false" t="array" ref="AJ421:AJ421">INDEX(_Rge_Data_3rd_CY,$B421,AJ$1)</f>
        <v>237.65016832</v>
      </c>
      <c r="AK421" s="212" t="n">
        <f aca="false" t="array" ref="AK421:AK421">INDEX(_Rge_Data_3rd_CY,$B421,AK$1)</f>
        <v>4098.47856896</v>
      </c>
      <c r="AL421" s="212" t="n">
        <f aca="false">AK421+AN421+AO421</f>
        <v>5941.25420796</v>
      </c>
      <c r="AM421" s="213" t="n">
        <f aca="false">IFERROR(AK421/Z421,0)</f>
        <v>1</v>
      </c>
      <c r="AN421" s="214" t="n">
        <f aca="false">IFERROR(IF(AND($E421="OPEN",$AA421&gt;0),$AA421*_SoP*$AM421,IF(AND($E421="CLOSED",$AA421&gt;0),$AA421*_SoL*$AM421,0)),0)</f>
        <v>1842.775639</v>
      </c>
      <c r="AO421" s="214" t="n">
        <f aca="false">IFERROR(IF($AA421&lt;0,$AA421*_SoL,0),0)</f>
        <v>0</v>
      </c>
      <c r="AP421" s="215" t="n">
        <f aca="false">AK421+AN421</f>
        <v>5941.25420796</v>
      </c>
      <c r="AQ421" s="215" t="n">
        <f aca="false">AC421-AO421</f>
        <v>5941.254208</v>
      </c>
      <c r="AR421" s="215" t="n">
        <f aca="false">AP421-AQ421</f>
        <v>-3.99995769839734E-008</v>
      </c>
      <c r="AS421" s="215" t="n">
        <f aca="false">IF($AR421&gt;=0,$AR421,0)</f>
        <v>0</v>
      </c>
      <c r="AT421" s="215" t="n">
        <f aca="false">IF($AR421&lt;=0,-$AR421,0)</f>
        <v>3.99995769839734E-008</v>
      </c>
      <c r="AU421" s="214" t="n">
        <f aca="false">IF((R421-AC421)&lt;0,0,R421-AC421)</f>
        <v>0</v>
      </c>
      <c r="AV421" s="214" t="n">
        <f aca="false">IF(AM421&gt;1,0,R421-AM421*R421)</f>
        <v>0</v>
      </c>
      <c r="AW421" s="216"/>
    </row>
    <row r="422" customFormat="false" ht="24.75" hidden="false" customHeight="true" outlineLevel="0" collapsed="false">
      <c r="A422" s="166"/>
      <c r="B422" s="208" t="n">
        <f aca="false">B421+1</f>
        <v>415</v>
      </c>
      <c r="C422" s="166"/>
      <c r="D422" s="209" t="str">
        <f aca="false" t="array" ref="D422:D422">INDEX(_Rge_Projectdata_3rd,$B422,MATCH("Project-ID",_Rge_Headline_Projectdata,0))</f>
        <v>S950270</v>
      </c>
      <c r="E422" s="210" t="str">
        <f aca="false" t="array" ref="E422:E422">INDEX(_Rge_Data_3rd_CY,$B422,E$1)</f>
        <v>Open</v>
      </c>
      <c r="F422" s="199" t="n">
        <f aca="false">INDEX(_Rge_Data_3rd_CY,$B422,F$1)</f>
        <v>0</v>
      </c>
      <c r="G422" s="199" t="n">
        <f aca="false" t="array" ref="G422:G422">INDEX(_Rge_Data_3rd_CY,$B422,G$1)</f>
        <v>0</v>
      </c>
      <c r="H422" s="199" t="n">
        <f aca="false" t="array" ref="H422:H422">INDEX(_Rge_Data_3rd_CY,$B422,H$1)</f>
        <v>0</v>
      </c>
      <c r="I422" s="199" t="n">
        <f aca="false" t="array" ref="I422:I422">INDEX(_Rge_Data_3rd_CY,$B422,I$1)</f>
        <v>0</v>
      </c>
      <c r="J422" s="199" t="n">
        <f aca="false" t="array" ref="J422:J422">INDEX(_Rge_Data_3rd_CY,$B422,J$1)</f>
        <v>0</v>
      </c>
      <c r="K422" s="199" t="n">
        <f aca="false" t="array" ref="K422:K422">INDEX(_Rge_Data_3rd_CY,$B422,K$1)</f>
        <v>0</v>
      </c>
      <c r="L422" s="199" t="n">
        <f aca="false">INDEX(_Rge_Data_3rd_CY,$B422,L$1)</f>
        <v>0</v>
      </c>
      <c r="M422" s="199" t="n">
        <f aca="false" t="array" ref="M422:M422">INDEX(_Rge_Data_3rd_CY,$B422,M$1)</f>
        <v>0</v>
      </c>
      <c r="N422" s="199" t="n">
        <f aca="false" t="array" ref="N422:N422">INDEX(_Rge_Data_3rd_CY,$B422,N$1)</f>
        <v>0</v>
      </c>
      <c r="O422" s="199" t="n">
        <f aca="false">F422-N422</f>
        <v>0</v>
      </c>
      <c r="P422" s="200" t="n">
        <f aca="false">IFERROR(O422/F422,0)</f>
        <v>0</v>
      </c>
      <c r="Q422" s="211" t="str">
        <f aca="false">IF(AND(F422&lt;&gt;0,R422=0),"N","Y")</f>
        <v>Y</v>
      </c>
      <c r="R422" s="202" t="n">
        <f aca="false" t="array" ref="R422:R422">INDEX(_Rge_Data_3rd_CY,$B422,R$1)</f>
        <v>30047.4384</v>
      </c>
      <c r="S422" s="202" t="n">
        <f aca="false" t="array" ref="S422:S422">INDEX(_Rge_Data_3rd_CY,$B422,S$1)</f>
        <v>21117.5483076923</v>
      </c>
      <c r="T422" s="202" t="n">
        <f aca="false" t="array" ref="T422:T422">INDEX(_Rge_Data_3rd_CY,$B422,T$1)</f>
        <v>731.95544</v>
      </c>
      <c r="U422" s="202" t="n">
        <f aca="false" t="array" ref="U422:U422">INDEX(_Rge_Data_3rd_CY,$B422,U$1)</f>
        <v>2196.0656</v>
      </c>
      <c r="V422" s="202" t="n">
        <f aca="false" t="array" ref="V422:V422">INDEX(_Rge_Data_3rd_CY,$B422,V$1)</f>
        <v>0</v>
      </c>
      <c r="W422" s="202" t="n">
        <f aca="false" t="array" ref="W422:W422">INDEX(_Rge_Data_3rd_CY,$B422,W$1)</f>
        <v>0</v>
      </c>
      <c r="X422" s="202" t="n">
        <f aca="false">INDEX(_Rge_Data_3rd_CY,$B422,X$1)</f>
        <v>0</v>
      </c>
      <c r="Y422" s="202" t="n">
        <f aca="false" t="array" ref="Y422:Y422">INDEX(_Rge_Data_3rd_CY,$B422,Y$1)</f>
        <v>1201.897536</v>
      </c>
      <c r="Z422" s="202" t="n">
        <f aca="false" t="array" ref="Z422:Z422">INDEX(_Rge_Data_3rd_CY,$B422,Z$1)</f>
        <v>25247.4668836923</v>
      </c>
      <c r="AA422" s="202" t="n">
        <f aca="false">R422-Z422</f>
        <v>4799.97151630769</v>
      </c>
      <c r="AB422" s="203" t="n">
        <f aca="false">IFERROR(AA422/R422,)</f>
        <v>0.15974644668238</v>
      </c>
      <c r="AC422" s="212" t="n">
        <f aca="false" t="array" ref="AC422:AC422">INDEX(_Rge_Data_3rd_CY,$B422,AC$1)</f>
        <v>0</v>
      </c>
      <c r="AD422" s="212" t="n">
        <f aca="false" t="array" ref="AD422:AD422">INDEX(_Rge_Data_3rd_CY,$B422,AD$1)</f>
        <v>0</v>
      </c>
      <c r="AE422" s="212" t="n">
        <f aca="false" t="array" ref="AE422:AE422">INDEX(_Rge_Data_3rd_CY,$B422,AE$1)</f>
        <v>0</v>
      </c>
      <c r="AF422" s="212" t="n">
        <f aca="false" t="array" ref="AF422:AF422">INDEX(_Rge_Data_3rd_CY,$B422,AF$1)</f>
        <v>0</v>
      </c>
      <c r="AG422" s="212" t="n">
        <f aca="false" t="array" ref="AG422:AG422">INDEX(_Rge_Data_3rd_CY,$B422,AG$1)</f>
        <v>0</v>
      </c>
      <c r="AH422" s="212" t="n">
        <f aca="false" t="array" ref="AH422:AH422">INDEX(_Rge_Data_3rd_CY,$B422,AH$1)</f>
        <v>0</v>
      </c>
      <c r="AI422" s="212" t="n">
        <f aca="false">INDEX(_Rge_Data_3rd_CY,$B422,AI$1)</f>
        <v>0</v>
      </c>
      <c r="AJ422" s="212" t="n">
        <f aca="false" t="array" ref="AJ422:AJ422">INDEX(_Rge_Data_3rd_CY,$B422,AJ$1)</f>
        <v>0</v>
      </c>
      <c r="AK422" s="212" t="n">
        <f aca="false" t="array" ref="AK422:AK422">INDEX(_Rge_Data_3rd_CY,$B422,AK$1)</f>
        <v>0</v>
      </c>
      <c r="AL422" s="212" t="n">
        <f aca="false">AK422+AN422+AO422</f>
        <v>0</v>
      </c>
      <c r="AM422" s="213" t="n">
        <f aca="false">IFERROR(AK422/Z422,0)</f>
        <v>0</v>
      </c>
      <c r="AN422" s="214" t="n">
        <f aca="false">IFERROR(IF(AND($E422="OPEN",$AA422&gt;0),$AA422*_SoP*$AM422,IF(AND($E422="CLOSED",$AA422&gt;0),$AA422*_SoL*$AM422,0)),0)</f>
        <v>0</v>
      </c>
      <c r="AO422" s="214" t="n">
        <f aca="false">IFERROR(IF($AA422&lt;0,$AA422*_SoL,0),0)</f>
        <v>0</v>
      </c>
      <c r="AP422" s="215" t="n">
        <f aca="false">AK422+AN422</f>
        <v>0</v>
      </c>
      <c r="AQ422" s="215" t="n">
        <f aca="false">AC422-AO422</f>
        <v>0</v>
      </c>
      <c r="AR422" s="215" t="n">
        <f aca="false">AP422-AQ422</f>
        <v>0</v>
      </c>
      <c r="AS422" s="215" t="n">
        <f aca="false">IF($AR422&gt;=0,$AR422,0)</f>
        <v>0</v>
      </c>
      <c r="AT422" s="215" t="n">
        <f aca="false">IF($AR422&lt;=0,-$AR422,0)</f>
        <v>-0</v>
      </c>
      <c r="AU422" s="214" t="n">
        <f aca="false">IF((R422-AC422)&lt;0,0,R422-AC422)</f>
        <v>30047.4384</v>
      </c>
      <c r="AV422" s="214" t="n">
        <f aca="false">IF(AM422&gt;1,0,R422-AM422*R422)</f>
        <v>30047.4384</v>
      </c>
      <c r="AW422" s="216"/>
    </row>
    <row r="423" customFormat="false" ht="24.75" hidden="false" customHeight="true" outlineLevel="0" collapsed="false">
      <c r="A423" s="166"/>
      <c r="B423" s="208" t="n">
        <f aca="false">B422+1</f>
        <v>416</v>
      </c>
      <c r="C423" s="166"/>
      <c r="D423" s="209" t="str">
        <f aca="false" t="array" ref="D423:D423">INDEX(_Rge_Projectdata_3rd,$B423,MATCH("Project-ID",_Rge_Headline_Projectdata,0))</f>
        <v>S950271</v>
      </c>
      <c r="E423" s="210" t="str">
        <f aca="false" t="array" ref="E423:E423">INDEX(_Rge_Data_3rd_CY,$B423,E$1)</f>
        <v>Closed</v>
      </c>
      <c r="F423" s="199" t="n">
        <f aca="false">INDEX(_Rge_Data_3rd_CY,$B423,F$1)</f>
        <v>0</v>
      </c>
      <c r="G423" s="199" t="n">
        <f aca="false" t="array" ref="G423:G423">INDEX(_Rge_Data_3rd_CY,$B423,G$1)</f>
        <v>0</v>
      </c>
      <c r="H423" s="199" t="n">
        <f aca="false" t="array" ref="H423:H423">INDEX(_Rge_Data_3rd_CY,$B423,H$1)</f>
        <v>0</v>
      </c>
      <c r="I423" s="199" t="n">
        <f aca="false" t="array" ref="I423:I423">INDEX(_Rge_Data_3rd_CY,$B423,I$1)</f>
        <v>0</v>
      </c>
      <c r="J423" s="199" t="n">
        <f aca="false" t="array" ref="J423:J423">INDEX(_Rge_Data_3rd_CY,$B423,J$1)</f>
        <v>0</v>
      </c>
      <c r="K423" s="199" t="n">
        <f aca="false" t="array" ref="K423:K423">INDEX(_Rge_Data_3rd_CY,$B423,K$1)</f>
        <v>0</v>
      </c>
      <c r="L423" s="199" t="n">
        <f aca="false">INDEX(_Rge_Data_3rd_CY,$B423,L$1)</f>
        <v>0</v>
      </c>
      <c r="M423" s="199" t="n">
        <f aca="false" t="array" ref="M423:M423">INDEX(_Rge_Data_3rd_CY,$B423,M$1)</f>
        <v>0</v>
      </c>
      <c r="N423" s="199" t="n">
        <f aca="false" t="array" ref="N423:N423">INDEX(_Rge_Data_3rd_CY,$B423,N$1)</f>
        <v>0</v>
      </c>
      <c r="O423" s="199" t="n">
        <f aca="false">F423-N423</f>
        <v>0</v>
      </c>
      <c r="P423" s="200" t="n">
        <f aca="false">IFERROR(O423/F423,0)</f>
        <v>0</v>
      </c>
      <c r="Q423" s="211" t="str">
        <f aca="false">IF(AND(F423&lt;&gt;0,R423=0),"N","Y")</f>
        <v>Y</v>
      </c>
      <c r="R423" s="202" t="n">
        <f aca="false" t="array" ref="R423:R423">INDEX(_Rge_Data_3rd_CY,$B423,R$1)</f>
        <v>36648.229696</v>
      </c>
      <c r="S423" s="202" t="n">
        <f aca="false" t="array" ref="S423:S423">INDEX(_Rge_Data_3rd_CY,$B423,S$1)</f>
        <v>24322.13834816</v>
      </c>
      <c r="T423" s="202" t="n">
        <f aca="false" t="array" ref="T423:T423">INDEX(_Rge_Data_3rd_CY,$B423,T$1)</f>
        <v>696.0292416</v>
      </c>
      <c r="U423" s="202" t="n">
        <f aca="false" t="array" ref="U423:U423">INDEX(_Rge_Data_3rd_CY,$B423,U$1)</f>
        <v>656.209112</v>
      </c>
      <c r="V423" s="202" t="n">
        <f aca="false" t="array" ref="V423:V423">INDEX(_Rge_Data_3rd_CY,$B423,V$1)</f>
        <v>0</v>
      </c>
      <c r="W423" s="202" t="n">
        <f aca="false" t="array" ref="W423:W423">INDEX(_Rge_Data_3rd_CY,$B423,W$1)</f>
        <v>0</v>
      </c>
      <c r="X423" s="202" t="n">
        <f aca="false">INDEX(_Rge_Data_3rd_CY,$B423,X$1)</f>
        <v>0</v>
      </c>
      <c r="Y423" s="202" t="n">
        <f aca="false" t="array" ref="Y423:Y423">INDEX(_Rge_Data_3rd_CY,$B423,Y$1)</f>
        <v>1465.92918784</v>
      </c>
      <c r="Z423" s="202" t="n">
        <f aca="false" t="array" ref="Z423:Z423">INDEX(_Rge_Data_3rd_CY,$B423,Z$1)</f>
        <v>27140.3058896</v>
      </c>
      <c r="AA423" s="202" t="n">
        <f aca="false">R423-Z423</f>
        <v>9507.9238064</v>
      </c>
      <c r="AB423" s="203" t="n">
        <f aca="false">IFERROR(AA423/R423,)</f>
        <v>0.259437464927201</v>
      </c>
      <c r="AC423" s="212" t="n">
        <f aca="false" t="array" ref="AC423:AC423">INDEX(_Rge_Data_3rd_CY,$B423,AC$1)</f>
        <v>36648.229696</v>
      </c>
      <c r="AD423" s="212" t="n">
        <f aca="false" t="array" ref="AD423:AD423">INDEX(_Rge_Data_3rd_CY,$B423,AD$1)</f>
        <v>24322.13834816</v>
      </c>
      <c r="AE423" s="212" t="n">
        <f aca="false" t="array" ref="AE423:AE423">INDEX(_Rge_Data_3rd_CY,$B423,AE$1)</f>
        <v>696.0292416</v>
      </c>
      <c r="AF423" s="212" t="n">
        <f aca="false" t="array" ref="AF423:AF423">INDEX(_Rge_Data_3rd_CY,$B423,AF$1)</f>
        <v>656.209112</v>
      </c>
      <c r="AG423" s="212" t="n">
        <f aca="false" t="array" ref="AG423:AG423">INDEX(_Rge_Data_3rd_CY,$B423,AG$1)</f>
        <v>0</v>
      </c>
      <c r="AH423" s="212" t="n">
        <f aca="false" t="array" ref="AH423:AH423">INDEX(_Rge_Data_3rd_CY,$B423,AH$1)</f>
        <v>0</v>
      </c>
      <c r="AI423" s="212" t="n">
        <f aca="false">INDEX(_Rge_Data_3rd_CY,$B423,AI$1)</f>
        <v>0</v>
      </c>
      <c r="AJ423" s="212" t="n">
        <f aca="false" t="array" ref="AJ423:AJ423">INDEX(_Rge_Data_3rd_CY,$B423,AJ$1)</f>
        <v>1465.92918784</v>
      </c>
      <c r="AK423" s="212" t="n">
        <f aca="false" t="array" ref="AK423:AK423">INDEX(_Rge_Data_3rd_CY,$B423,AK$1)</f>
        <v>27140.3058896</v>
      </c>
      <c r="AL423" s="212" t="n">
        <f aca="false">AK423+AN423+AO423</f>
        <v>36648.2296956</v>
      </c>
      <c r="AM423" s="213" t="n">
        <f aca="false">IFERROR(AK423/Z423,0)</f>
        <v>1</v>
      </c>
      <c r="AN423" s="214" t="n">
        <f aca="false">IFERROR(IF(AND($E423="OPEN",$AA423&gt;0),$AA423*_SoP*$AM423,IF(AND($E423="CLOSED",$AA423&gt;0),$AA423*_SoL*$AM423,0)),0)</f>
        <v>9507.923806</v>
      </c>
      <c r="AO423" s="214" t="n">
        <f aca="false">IFERROR(IF($AA423&lt;0,$AA423*_SoL,0),0)</f>
        <v>0</v>
      </c>
      <c r="AP423" s="215" t="n">
        <f aca="false">AK423+AN423</f>
        <v>36648.2296956</v>
      </c>
      <c r="AQ423" s="215" t="n">
        <f aca="false">AC423-AO423</f>
        <v>36648.229696</v>
      </c>
      <c r="AR423" s="215" t="n">
        <f aca="false">AP423-AQ423</f>
        <v>-3.99995769839734E-007</v>
      </c>
      <c r="AS423" s="215" t="n">
        <f aca="false">IF($AR423&gt;=0,$AR423,0)</f>
        <v>0</v>
      </c>
      <c r="AT423" s="215" t="n">
        <f aca="false">IF($AR423&lt;=0,-$AR423,0)</f>
        <v>3.99995769839734E-007</v>
      </c>
      <c r="AU423" s="214" t="n">
        <f aca="false">IF((R423-AC423)&lt;0,0,R423-AC423)</f>
        <v>0</v>
      </c>
      <c r="AV423" s="214" t="n">
        <f aca="false">IF(AM423&gt;1,0,R423-AM423*R423)</f>
        <v>0</v>
      </c>
      <c r="AW423" s="216"/>
    </row>
    <row r="424" customFormat="false" ht="24.75" hidden="false" customHeight="true" outlineLevel="0" collapsed="false">
      <c r="A424" s="166"/>
      <c r="B424" s="208" t="n">
        <f aca="false">B423+1</f>
        <v>417</v>
      </c>
      <c r="C424" s="166"/>
      <c r="D424" s="209" t="str">
        <f aca="false" t="array" ref="D424:D424">INDEX(_Rge_Projectdata_3rd,$B424,MATCH("Project-ID",_Rge_Headline_Projectdata,0))</f>
        <v>S950272</v>
      </c>
      <c r="E424" s="210" t="str">
        <f aca="false" t="array" ref="E424:E424">INDEX(_Rge_Data_3rd_CY,$B424,E$1)</f>
        <v>Open</v>
      </c>
      <c r="F424" s="199" t="n">
        <f aca="false">INDEX(_Rge_Data_3rd_CY,$B424,F$1)</f>
        <v>0</v>
      </c>
      <c r="G424" s="199" t="n">
        <f aca="false" t="array" ref="G424:G424">INDEX(_Rge_Data_3rd_CY,$B424,G$1)</f>
        <v>0</v>
      </c>
      <c r="H424" s="199" t="n">
        <f aca="false" t="array" ref="H424:H424">INDEX(_Rge_Data_3rd_CY,$B424,H$1)</f>
        <v>0</v>
      </c>
      <c r="I424" s="199" t="n">
        <f aca="false" t="array" ref="I424:I424">INDEX(_Rge_Data_3rd_CY,$B424,I$1)</f>
        <v>0</v>
      </c>
      <c r="J424" s="199" t="n">
        <f aca="false" t="array" ref="J424:J424">INDEX(_Rge_Data_3rd_CY,$B424,J$1)</f>
        <v>0</v>
      </c>
      <c r="K424" s="199" t="n">
        <f aca="false" t="array" ref="K424:K424">INDEX(_Rge_Data_3rd_CY,$B424,K$1)</f>
        <v>0</v>
      </c>
      <c r="L424" s="199" t="n">
        <f aca="false">INDEX(_Rge_Data_3rd_CY,$B424,L$1)</f>
        <v>0</v>
      </c>
      <c r="M424" s="199" t="n">
        <f aca="false" t="array" ref="M424:M424">INDEX(_Rge_Data_3rd_CY,$B424,M$1)</f>
        <v>0</v>
      </c>
      <c r="N424" s="199" t="n">
        <f aca="false" t="array" ref="N424:N424">INDEX(_Rge_Data_3rd_CY,$B424,N$1)</f>
        <v>0</v>
      </c>
      <c r="O424" s="199" t="n">
        <f aca="false">F424-N424</f>
        <v>0</v>
      </c>
      <c r="P424" s="200" t="n">
        <f aca="false">IFERROR(O424/F424,0)</f>
        <v>0</v>
      </c>
      <c r="Q424" s="211" t="str">
        <f aca="false">IF(AND(F424&lt;&gt;0,R424=0),"N","Y")</f>
        <v>Y</v>
      </c>
      <c r="R424" s="202" t="n">
        <f aca="false" t="array" ref="R424:R424">INDEX(_Rge_Data_3rd_CY,$B424,R$1)</f>
        <v>26539.074144</v>
      </c>
      <c r="S424" s="202" t="n">
        <f aca="false" t="array" ref="S424:S424">INDEX(_Rge_Data_3rd_CY,$B424,S$1)</f>
        <v>17758.63792</v>
      </c>
      <c r="T424" s="202" t="n">
        <f aca="false" t="array" ref="T424:T424">INDEX(_Rge_Data_3rd_CY,$B424,T$1)</f>
        <v>829.8497472</v>
      </c>
      <c r="U424" s="202" t="n">
        <f aca="false" t="array" ref="U424:U424">INDEX(_Rge_Data_3rd_CY,$B424,U$1)</f>
        <v>3226.422912</v>
      </c>
      <c r="V424" s="202" t="n">
        <f aca="false" t="array" ref="V424:V424">INDEX(_Rge_Data_3rd_CY,$B424,V$1)</f>
        <v>0</v>
      </c>
      <c r="W424" s="202" t="n">
        <f aca="false" t="array" ref="W424:W424">INDEX(_Rge_Data_3rd_CY,$B424,W$1)</f>
        <v>0</v>
      </c>
      <c r="X424" s="202" t="n">
        <f aca="false">INDEX(_Rge_Data_3rd_CY,$B424,X$1)</f>
        <v>0</v>
      </c>
      <c r="Y424" s="202" t="n">
        <f aca="false" t="array" ref="Y424:Y424">INDEX(_Rge_Data_3rd_CY,$B424,Y$1)</f>
        <v>1061.56296576</v>
      </c>
      <c r="Z424" s="202" t="n">
        <f aca="false" t="array" ref="Z424:Z424">INDEX(_Rge_Data_3rd_CY,$B424,Z$1)</f>
        <v>22876.47354496</v>
      </c>
      <c r="AA424" s="202" t="n">
        <f aca="false">R424-Z424</f>
        <v>3662.60059904</v>
      </c>
      <c r="AB424" s="203" t="n">
        <f aca="false">IFERROR(AA424/R424,)</f>
        <v>0.138007851335237</v>
      </c>
      <c r="AC424" s="212" t="n">
        <f aca="false" t="array" ref="AC424:AC424">INDEX(_Rge_Data_3rd_CY,$B424,AC$1)</f>
        <v>0</v>
      </c>
      <c r="AD424" s="212" t="n">
        <f aca="false" t="array" ref="AD424:AD424">INDEX(_Rge_Data_3rd_CY,$B424,AD$1)</f>
        <v>0</v>
      </c>
      <c r="AE424" s="212" t="n">
        <f aca="false" t="array" ref="AE424:AE424">INDEX(_Rge_Data_3rd_CY,$B424,AE$1)</f>
        <v>0</v>
      </c>
      <c r="AF424" s="212" t="n">
        <f aca="false" t="array" ref="AF424:AF424">INDEX(_Rge_Data_3rd_CY,$B424,AF$1)</f>
        <v>0</v>
      </c>
      <c r="AG424" s="212" t="n">
        <f aca="false" t="array" ref="AG424:AG424">INDEX(_Rge_Data_3rd_CY,$B424,AG$1)</f>
        <v>0</v>
      </c>
      <c r="AH424" s="212" t="n">
        <f aca="false" t="array" ref="AH424:AH424">INDEX(_Rge_Data_3rd_CY,$B424,AH$1)</f>
        <v>0</v>
      </c>
      <c r="AI424" s="212" t="n">
        <f aca="false">INDEX(_Rge_Data_3rd_CY,$B424,AI$1)</f>
        <v>0</v>
      </c>
      <c r="AJ424" s="212" t="n">
        <f aca="false" t="array" ref="AJ424:AJ424">INDEX(_Rge_Data_3rd_CY,$B424,AJ$1)</f>
        <v>0</v>
      </c>
      <c r="AK424" s="212" t="n">
        <f aca="false" t="array" ref="AK424:AK424">INDEX(_Rge_Data_3rd_CY,$B424,AK$1)</f>
        <v>0</v>
      </c>
      <c r="AL424" s="212" t="n">
        <f aca="false">AK424+AN424+AO424</f>
        <v>0</v>
      </c>
      <c r="AM424" s="213" t="n">
        <f aca="false">IFERROR(AK424/Z424,0)</f>
        <v>0</v>
      </c>
      <c r="AN424" s="214" t="n">
        <f aca="false">IFERROR(IF(AND($E424="OPEN",$AA424&gt;0),$AA424*_SoP*$AM424,IF(AND($E424="CLOSED",$AA424&gt;0),$AA424*_SoL*$AM424,0)),0)</f>
        <v>0</v>
      </c>
      <c r="AO424" s="214" t="n">
        <f aca="false">IFERROR(IF($AA424&lt;0,$AA424*_SoL,0),0)</f>
        <v>0</v>
      </c>
      <c r="AP424" s="215" t="n">
        <f aca="false">AK424+AN424</f>
        <v>0</v>
      </c>
      <c r="AQ424" s="215" t="n">
        <f aca="false">AC424-AO424</f>
        <v>0</v>
      </c>
      <c r="AR424" s="215" t="n">
        <f aca="false">AP424-AQ424</f>
        <v>0</v>
      </c>
      <c r="AS424" s="215" t="n">
        <f aca="false">IF($AR424&gt;=0,$AR424,0)</f>
        <v>0</v>
      </c>
      <c r="AT424" s="215" t="n">
        <f aca="false">IF($AR424&lt;=0,-$AR424,0)</f>
        <v>-0</v>
      </c>
      <c r="AU424" s="214" t="n">
        <f aca="false">IF((R424-AC424)&lt;0,0,R424-AC424)</f>
        <v>26539.074144</v>
      </c>
      <c r="AV424" s="214" t="n">
        <f aca="false">IF(AM424&gt;1,0,R424-AM424*R424)</f>
        <v>26539.074144</v>
      </c>
      <c r="AW424" s="216"/>
    </row>
    <row r="425" customFormat="false" ht="24.75" hidden="false" customHeight="true" outlineLevel="0" collapsed="false">
      <c r="A425" s="166"/>
      <c r="B425" s="208" t="n">
        <f aca="false">B424+1</f>
        <v>418</v>
      </c>
      <c r="C425" s="166"/>
      <c r="D425" s="209" t="str">
        <f aca="false" t="array" ref="D425:D425">INDEX(_Rge_Projectdata_3rd,$B425,MATCH("Project-ID",_Rge_Headline_Projectdata,0))</f>
        <v>S950273</v>
      </c>
      <c r="E425" s="210" t="str">
        <f aca="false" t="array" ref="E425:E425">INDEX(_Rge_Data_3rd_CY,$B425,E$1)</f>
        <v>Open</v>
      </c>
      <c r="F425" s="199" t="n">
        <f aca="false">INDEX(_Rge_Data_3rd_CY,$B425,F$1)</f>
        <v>0</v>
      </c>
      <c r="G425" s="199" t="n">
        <f aca="false" t="array" ref="G425:G425">INDEX(_Rge_Data_3rd_CY,$B425,G$1)</f>
        <v>0</v>
      </c>
      <c r="H425" s="199" t="n">
        <f aca="false" t="array" ref="H425:H425">INDEX(_Rge_Data_3rd_CY,$B425,H$1)</f>
        <v>0</v>
      </c>
      <c r="I425" s="199" t="n">
        <f aca="false" t="array" ref="I425:I425">INDEX(_Rge_Data_3rd_CY,$B425,I$1)</f>
        <v>0</v>
      </c>
      <c r="J425" s="199" t="n">
        <f aca="false" t="array" ref="J425:J425">INDEX(_Rge_Data_3rd_CY,$B425,J$1)</f>
        <v>0</v>
      </c>
      <c r="K425" s="199" t="n">
        <f aca="false" t="array" ref="K425:K425">INDEX(_Rge_Data_3rd_CY,$B425,K$1)</f>
        <v>0</v>
      </c>
      <c r="L425" s="199" t="n">
        <f aca="false">INDEX(_Rge_Data_3rd_CY,$B425,L$1)</f>
        <v>0</v>
      </c>
      <c r="M425" s="199" t="n">
        <f aca="false" t="array" ref="M425:M425">INDEX(_Rge_Data_3rd_CY,$B425,M$1)</f>
        <v>0</v>
      </c>
      <c r="N425" s="199" t="n">
        <f aca="false" t="array" ref="N425:N425">INDEX(_Rge_Data_3rd_CY,$B425,N$1)</f>
        <v>0</v>
      </c>
      <c r="O425" s="199" t="n">
        <f aca="false">F425-N425</f>
        <v>0</v>
      </c>
      <c r="P425" s="200" t="n">
        <f aca="false">IFERROR(O425/F425,0)</f>
        <v>0</v>
      </c>
      <c r="Q425" s="211" t="str">
        <f aca="false">IF(AND(F425&lt;&gt;0,R425=0),"N","Y")</f>
        <v>Y</v>
      </c>
      <c r="R425" s="202" t="n">
        <f aca="false" t="array" ref="R425:R425">INDEX(_Rge_Data_3rd_CY,$B425,R$1)</f>
        <v>33563.375296</v>
      </c>
      <c r="S425" s="202" t="n">
        <f aca="false" t="array" ref="S425:S425">INDEX(_Rge_Data_3rd_CY,$B425,S$1)</f>
        <v>24617.0277415385</v>
      </c>
      <c r="T425" s="202" t="n">
        <f aca="false" t="array" ref="T425:T425">INDEX(_Rge_Data_3rd_CY,$B425,T$1)</f>
        <v>174.0073104</v>
      </c>
      <c r="U425" s="202" t="n">
        <f aca="false" t="array" ref="U425:U425">INDEX(_Rge_Data_3rd_CY,$B425,U$1)</f>
        <v>1801.4912</v>
      </c>
      <c r="V425" s="202" t="n">
        <f aca="false" t="array" ref="V425:V425">INDEX(_Rge_Data_3rd_CY,$B425,V$1)</f>
        <v>0</v>
      </c>
      <c r="W425" s="202" t="n">
        <f aca="false" t="array" ref="W425:W425">INDEX(_Rge_Data_3rd_CY,$B425,W$1)</f>
        <v>0</v>
      </c>
      <c r="X425" s="202" t="n">
        <f aca="false">INDEX(_Rge_Data_3rd_CY,$B425,X$1)</f>
        <v>0</v>
      </c>
      <c r="Y425" s="202" t="n">
        <f aca="false" t="array" ref="Y425:Y425">INDEX(_Rge_Data_3rd_CY,$B425,Y$1)</f>
        <v>1342.53501184</v>
      </c>
      <c r="Z425" s="202" t="n">
        <f aca="false" t="array" ref="Z425:Z425">INDEX(_Rge_Data_3rd_CY,$B425,Z$1)</f>
        <v>27935.0612637785</v>
      </c>
      <c r="AA425" s="202" t="n">
        <f aca="false">R425-Z425</f>
        <v>5628.31403222154</v>
      </c>
      <c r="AB425" s="203" t="n">
        <f aca="false">IFERROR(AA425/R425,)</f>
        <v>0.167692134136828</v>
      </c>
      <c r="AC425" s="212" t="n">
        <f aca="false" t="array" ref="AC425:AC425">INDEX(_Rge_Data_3rd_CY,$B425,AC$1)</f>
        <v>16383.127648</v>
      </c>
      <c r="AD425" s="212" t="n">
        <f aca="false" t="array" ref="AD425:AD425">INDEX(_Rge_Data_3rd_CY,$B425,AD$1)</f>
        <v>10965.75903776</v>
      </c>
      <c r="AE425" s="212" t="n">
        <f aca="false" t="array" ref="AE425:AE425">INDEX(_Rge_Data_3rd_CY,$B425,AE$1)</f>
        <v>174.0073104</v>
      </c>
      <c r="AF425" s="212" t="n">
        <f aca="false" t="array" ref="AF425:AF425">INDEX(_Rge_Data_3rd_CY,$B425,AF$1)</f>
        <v>555.253864</v>
      </c>
      <c r="AG425" s="212" t="n">
        <f aca="false" t="array" ref="AG425:AG425">INDEX(_Rge_Data_3rd_CY,$B425,AG$1)</f>
        <v>0</v>
      </c>
      <c r="AH425" s="212" t="n">
        <f aca="false" t="array" ref="AH425:AH425">INDEX(_Rge_Data_3rd_CY,$B425,AH$1)</f>
        <v>0</v>
      </c>
      <c r="AI425" s="212" t="n">
        <f aca="false">INDEX(_Rge_Data_3rd_CY,$B425,AI$1)</f>
        <v>0</v>
      </c>
      <c r="AJ425" s="212" t="n">
        <f aca="false" t="array" ref="AJ425:AJ425">INDEX(_Rge_Data_3rd_CY,$B425,AJ$1)</f>
        <v>655.32510592</v>
      </c>
      <c r="AK425" s="212" t="n">
        <f aca="false" t="array" ref="AK425:AK425">INDEX(_Rge_Data_3rd_CY,$B425,AK$1)</f>
        <v>12350.34531808</v>
      </c>
      <c r="AL425" s="212" t="n">
        <f aca="false">AK425+AN425+AO425</f>
        <v>14714.25782708</v>
      </c>
      <c r="AM425" s="213" t="n">
        <f aca="false">IFERROR(AK425/Z425,0)</f>
        <v>0.442109118768745</v>
      </c>
      <c r="AN425" s="214" t="n">
        <f aca="false">IFERROR(IF(AND($E425="OPEN",$AA425&gt;0),$AA425*_SoP*$AM425,IF(AND($E425="CLOSED",$AA425&gt;0),$AA425*_SoL*$AM425,0)),0)</f>
        <v>2363.912509</v>
      </c>
      <c r="AO425" s="214" t="n">
        <f aca="false">IFERROR(IF($AA425&lt;0,$AA425*_SoL,0),0)</f>
        <v>0</v>
      </c>
      <c r="AP425" s="215" t="n">
        <f aca="false">AK425+AN425</f>
        <v>14714.25782708</v>
      </c>
      <c r="AQ425" s="215" t="n">
        <f aca="false">AC425-AO425</f>
        <v>16383.127648</v>
      </c>
      <c r="AR425" s="215" t="n">
        <f aca="false">AP425-AQ425</f>
        <v>-1668.86982092</v>
      </c>
      <c r="AS425" s="215" t="n">
        <f aca="false">IF($AR425&gt;=0,$AR425,0)</f>
        <v>0</v>
      </c>
      <c r="AT425" s="215" t="n">
        <f aca="false">IF($AR425&lt;=0,-$AR425,0)</f>
        <v>1668.86982092</v>
      </c>
      <c r="AU425" s="214" t="n">
        <f aca="false">IF((R425-AC425)&lt;0,0,R425-AC425)</f>
        <v>17180.247648</v>
      </c>
      <c r="AV425" s="214" t="n">
        <f aca="false">IF(AM425&gt;1,0,R425-AM425*R425)</f>
        <v>18724.7010209808</v>
      </c>
      <c r="AW425" s="216"/>
    </row>
    <row r="426" customFormat="false" ht="24.75" hidden="false" customHeight="true" outlineLevel="0" collapsed="false">
      <c r="A426" s="166"/>
      <c r="B426" s="208" t="n">
        <f aca="false">B425+1</f>
        <v>419</v>
      </c>
      <c r="C426" s="166"/>
      <c r="D426" s="209" t="str">
        <f aca="false" t="array" ref="D426:D426">INDEX(_Rge_Projectdata_3rd,$B426,MATCH("Project-ID",_Rge_Headline_Projectdata,0))</f>
        <v>S950274</v>
      </c>
      <c r="E426" s="210" t="str">
        <f aca="false" t="array" ref="E426:E426">INDEX(_Rge_Data_3rd_CY,$B426,E$1)</f>
        <v>Closed</v>
      </c>
      <c r="F426" s="199" t="n">
        <f aca="false">INDEX(_Rge_Data_3rd_CY,$B426,F$1)</f>
        <v>0</v>
      </c>
      <c r="G426" s="199" t="n">
        <f aca="false" t="array" ref="G426:G426">INDEX(_Rge_Data_3rd_CY,$B426,G$1)</f>
        <v>0</v>
      </c>
      <c r="H426" s="199" t="n">
        <f aca="false" t="array" ref="H426:H426">INDEX(_Rge_Data_3rd_CY,$B426,H$1)</f>
        <v>0</v>
      </c>
      <c r="I426" s="199" t="n">
        <f aca="false" t="array" ref="I426:I426">INDEX(_Rge_Data_3rd_CY,$B426,I$1)</f>
        <v>0</v>
      </c>
      <c r="J426" s="199" t="n">
        <f aca="false" t="array" ref="J426:J426">INDEX(_Rge_Data_3rd_CY,$B426,J$1)</f>
        <v>0</v>
      </c>
      <c r="K426" s="199" t="n">
        <f aca="false" t="array" ref="K426:K426">INDEX(_Rge_Data_3rd_CY,$B426,K$1)</f>
        <v>0</v>
      </c>
      <c r="L426" s="199" t="n">
        <f aca="false">INDEX(_Rge_Data_3rd_CY,$B426,L$1)</f>
        <v>0</v>
      </c>
      <c r="M426" s="199" t="n">
        <f aca="false" t="array" ref="M426:M426">INDEX(_Rge_Data_3rd_CY,$B426,M$1)</f>
        <v>0</v>
      </c>
      <c r="N426" s="199" t="n">
        <f aca="false" t="array" ref="N426:N426">INDEX(_Rge_Data_3rd_CY,$B426,N$1)</f>
        <v>0</v>
      </c>
      <c r="O426" s="199" t="n">
        <f aca="false">F426-N426</f>
        <v>0</v>
      </c>
      <c r="P426" s="200" t="n">
        <f aca="false">IFERROR(O426/F426,0)</f>
        <v>0</v>
      </c>
      <c r="Q426" s="211" t="str">
        <f aca="false">IF(AND(F426&lt;&gt;0,R426=0),"N","Y")</f>
        <v>Y</v>
      </c>
      <c r="R426" s="202" t="n">
        <f aca="false" t="array" ref="R426:R426">INDEX(_Rge_Data_3rd_CY,$B426,R$1)</f>
        <v>3048.824576</v>
      </c>
      <c r="S426" s="202" t="n">
        <f aca="false" t="array" ref="S426:S426">INDEX(_Rge_Data_3rd_CY,$B426,S$1)</f>
        <v>1401.80168096</v>
      </c>
      <c r="T426" s="202" t="n">
        <f aca="false" t="array" ref="T426:T426">INDEX(_Rge_Data_3rd_CY,$B426,T$1)</f>
        <v>0</v>
      </c>
      <c r="U426" s="202" t="n">
        <f aca="false" t="array" ref="U426:U426">INDEX(_Rge_Data_3rd_CY,$B426,U$1)</f>
        <v>94.32560096</v>
      </c>
      <c r="V426" s="202" t="n">
        <f aca="false" t="array" ref="V426:V426">INDEX(_Rge_Data_3rd_CY,$B426,V$1)</f>
        <v>0</v>
      </c>
      <c r="W426" s="202" t="n">
        <f aca="false" t="array" ref="W426:W426">INDEX(_Rge_Data_3rd_CY,$B426,W$1)</f>
        <v>0</v>
      </c>
      <c r="X426" s="202" t="n">
        <f aca="false">INDEX(_Rge_Data_3rd_CY,$B426,X$1)</f>
        <v>0</v>
      </c>
      <c r="Y426" s="202" t="n">
        <f aca="false" t="array" ref="Y426:Y426">INDEX(_Rge_Data_3rd_CY,$B426,Y$1)</f>
        <v>121.95298304</v>
      </c>
      <c r="Z426" s="202" t="n">
        <f aca="false" t="array" ref="Z426:Z426">INDEX(_Rge_Data_3rd_CY,$B426,Z$1)</f>
        <v>1618.08026496</v>
      </c>
      <c r="AA426" s="202" t="n">
        <f aca="false">R426-Z426</f>
        <v>1430.74431104</v>
      </c>
      <c r="AB426" s="203" t="n">
        <f aca="false">IFERROR(AA426/R426,)</f>
        <v>0.469277347835181</v>
      </c>
      <c r="AC426" s="212" t="n">
        <f aca="false" t="array" ref="AC426:AC426">INDEX(_Rge_Data_3rd_CY,$B426,AC$1)</f>
        <v>3048.824576</v>
      </c>
      <c r="AD426" s="212" t="n">
        <f aca="false" t="array" ref="AD426:AD426">INDEX(_Rge_Data_3rd_CY,$B426,AD$1)</f>
        <v>1401.80168096</v>
      </c>
      <c r="AE426" s="212" t="n">
        <f aca="false" t="array" ref="AE426:AE426">INDEX(_Rge_Data_3rd_CY,$B426,AE$1)</f>
        <v>0</v>
      </c>
      <c r="AF426" s="212" t="n">
        <f aca="false" t="array" ref="AF426:AF426">INDEX(_Rge_Data_3rd_CY,$B426,AF$1)</f>
        <v>94.32560096</v>
      </c>
      <c r="AG426" s="212" t="n">
        <f aca="false" t="array" ref="AG426:AG426">INDEX(_Rge_Data_3rd_CY,$B426,AG$1)</f>
        <v>0</v>
      </c>
      <c r="AH426" s="212" t="n">
        <f aca="false" t="array" ref="AH426:AH426">INDEX(_Rge_Data_3rd_CY,$B426,AH$1)</f>
        <v>0</v>
      </c>
      <c r="AI426" s="212" t="n">
        <f aca="false">INDEX(_Rge_Data_3rd_CY,$B426,AI$1)</f>
        <v>0</v>
      </c>
      <c r="AJ426" s="212" t="n">
        <f aca="false" t="array" ref="AJ426:AJ426">INDEX(_Rge_Data_3rd_CY,$B426,AJ$1)</f>
        <v>121.95298304</v>
      </c>
      <c r="AK426" s="212" t="n">
        <f aca="false" t="array" ref="AK426:AK426">INDEX(_Rge_Data_3rd_CY,$B426,AK$1)</f>
        <v>1618.08026496</v>
      </c>
      <c r="AL426" s="212" t="n">
        <f aca="false">AK426+AN426+AO426</f>
        <v>3048.82457596</v>
      </c>
      <c r="AM426" s="213" t="n">
        <f aca="false">IFERROR(AK426/Z426,0)</f>
        <v>1</v>
      </c>
      <c r="AN426" s="214" t="n">
        <f aca="false">IFERROR(IF(AND($E426="OPEN",$AA426&gt;0),$AA426*_SoP*$AM426,IF(AND($E426="CLOSED",$AA426&gt;0),$AA426*_SoL*$AM426,0)),0)</f>
        <v>1430.744311</v>
      </c>
      <c r="AO426" s="214" t="n">
        <f aca="false">IFERROR(IF($AA426&lt;0,$AA426*_SoL,0),0)</f>
        <v>0</v>
      </c>
      <c r="AP426" s="215" t="n">
        <f aca="false">AK426+AN426</f>
        <v>3048.82457596</v>
      </c>
      <c r="AQ426" s="215" t="n">
        <f aca="false">AC426-AO426</f>
        <v>3048.824576</v>
      </c>
      <c r="AR426" s="215" t="n">
        <f aca="false">AP426-AQ426</f>
        <v>-4.00000317313243E-008</v>
      </c>
      <c r="AS426" s="215" t="n">
        <f aca="false">IF($AR426&gt;=0,$AR426,0)</f>
        <v>0</v>
      </c>
      <c r="AT426" s="215" t="n">
        <f aca="false">IF($AR426&lt;=0,-$AR426,0)</f>
        <v>4.00000317313243E-008</v>
      </c>
      <c r="AU426" s="214" t="n">
        <f aca="false">IF((R426-AC426)&lt;0,0,R426-AC426)</f>
        <v>0</v>
      </c>
      <c r="AV426" s="214" t="n">
        <f aca="false">IF(AM426&gt;1,0,R426-AM426*R426)</f>
        <v>0</v>
      </c>
      <c r="AW426" s="216"/>
    </row>
    <row r="427" customFormat="false" ht="24.75" hidden="false" customHeight="true" outlineLevel="0" collapsed="false">
      <c r="A427" s="166"/>
      <c r="B427" s="208" t="n">
        <f aca="false">B426+1</f>
        <v>420</v>
      </c>
      <c r="C427" s="166"/>
      <c r="D427" s="209" t="str">
        <f aca="false" t="array" ref="D427:D427">INDEX(_Rge_Projectdata_3rd,$B427,MATCH("Project-ID",_Rge_Headline_Projectdata,0))</f>
        <v>S950275</v>
      </c>
      <c r="E427" s="210" t="str">
        <f aca="false" t="array" ref="E427:E427">INDEX(_Rge_Data_3rd_CY,$B427,E$1)</f>
        <v>Closed</v>
      </c>
      <c r="F427" s="199" t="n">
        <f aca="false">INDEX(_Rge_Data_3rd_CY,$B427,F$1)</f>
        <v>0</v>
      </c>
      <c r="G427" s="199" t="n">
        <f aca="false" t="array" ref="G427:G427">INDEX(_Rge_Data_3rd_CY,$B427,G$1)</f>
        <v>0</v>
      </c>
      <c r="H427" s="199" t="n">
        <f aca="false" t="array" ref="H427:H427">INDEX(_Rge_Data_3rd_CY,$B427,H$1)</f>
        <v>0</v>
      </c>
      <c r="I427" s="199" t="n">
        <f aca="false" t="array" ref="I427:I427">INDEX(_Rge_Data_3rd_CY,$B427,I$1)</f>
        <v>0</v>
      </c>
      <c r="J427" s="199" t="n">
        <f aca="false" t="array" ref="J427:J427">INDEX(_Rge_Data_3rd_CY,$B427,J$1)</f>
        <v>0</v>
      </c>
      <c r="K427" s="199" t="n">
        <f aca="false" t="array" ref="K427:K427">INDEX(_Rge_Data_3rd_CY,$B427,K$1)</f>
        <v>0</v>
      </c>
      <c r="L427" s="199" t="n">
        <f aca="false">INDEX(_Rge_Data_3rd_CY,$B427,L$1)</f>
        <v>0</v>
      </c>
      <c r="M427" s="199" t="n">
        <f aca="false" t="array" ref="M427:M427">INDEX(_Rge_Data_3rd_CY,$B427,M$1)</f>
        <v>0</v>
      </c>
      <c r="N427" s="199" t="n">
        <f aca="false" t="array" ref="N427:N427">INDEX(_Rge_Data_3rd_CY,$B427,N$1)</f>
        <v>0</v>
      </c>
      <c r="O427" s="199" t="n">
        <f aca="false">F427-N427</f>
        <v>0</v>
      </c>
      <c r="P427" s="200" t="n">
        <f aca="false">IFERROR(O427/F427,0)</f>
        <v>0</v>
      </c>
      <c r="Q427" s="211" t="str">
        <f aca="false">IF(AND(F427&lt;&gt;0,R427=0),"N","Y")</f>
        <v>Y</v>
      </c>
      <c r="R427" s="202" t="n">
        <f aca="false" t="array" ref="R427:R427">INDEX(_Rge_Data_3rd_CY,$B427,R$1)</f>
        <v>4173.640608</v>
      </c>
      <c r="S427" s="202" t="n">
        <f aca="false" t="array" ref="S427:S427">INDEX(_Rge_Data_3rd_CY,$B427,S$1)</f>
        <v>1936.7046728</v>
      </c>
      <c r="T427" s="202" t="n">
        <f aca="false" t="array" ref="T427:T427">INDEX(_Rge_Data_3rd_CY,$B427,T$1)</f>
        <v>0</v>
      </c>
      <c r="U427" s="202" t="n">
        <f aca="false" t="array" ref="U427:U427">INDEX(_Rge_Data_3rd_CY,$B427,U$1)</f>
        <v>94.32599952</v>
      </c>
      <c r="V427" s="202" t="n">
        <f aca="false" t="array" ref="V427:V427">INDEX(_Rge_Data_3rd_CY,$B427,V$1)</f>
        <v>0</v>
      </c>
      <c r="W427" s="202" t="n">
        <f aca="false" t="array" ref="W427:W427">INDEX(_Rge_Data_3rd_CY,$B427,W$1)</f>
        <v>0</v>
      </c>
      <c r="X427" s="202" t="n">
        <f aca="false">INDEX(_Rge_Data_3rd_CY,$B427,X$1)</f>
        <v>0</v>
      </c>
      <c r="Y427" s="202" t="n">
        <f aca="false" t="array" ref="Y427:Y427">INDEX(_Rge_Data_3rd_CY,$B427,Y$1)</f>
        <v>166.94562432</v>
      </c>
      <c r="Z427" s="202" t="n">
        <f aca="false" t="array" ref="Z427:Z427">INDEX(_Rge_Data_3rd_CY,$B427,Z$1)</f>
        <v>2197.97629664</v>
      </c>
      <c r="AA427" s="202" t="n">
        <f aca="false">R427-Z427</f>
        <v>1975.66431136</v>
      </c>
      <c r="AB427" s="203" t="n">
        <f aca="false">IFERROR(AA427/R427,)</f>
        <v>0.473367138409824</v>
      </c>
      <c r="AC427" s="212" t="n">
        <f aca="false" t="array" ref="AC427:AC427">INDEX(_Rge_Data_3rd_CY,$B427,AC$1)</f>
        <v>4173.640608</v>
      </c>
      <c r="AD427" s="212" t="n">
        <f aca="false" t="array" ref="AD427:AD427">INDEX(_Rge_Data_3rd_CY,$B427,AD$1)</f>
        <v>1936.7046728</v>
      </c>
      <c r="AE427" s="212" t="n">
        <f aca="false" t="array" ref="AE427:AE427">INDEX(_Rge_Data_3rd_CY,$B427,AE$1)</f>
        <v>0</v>
      </c>
      <c r="AF427" s="212" t="n">
        <f aca="false" t="array" ref="AF427:AF427">INDEX(_Rge_Data_3rd_CY,$B427,AF$1)</f>
        <v>94.32599952</v>
      </c>
      <c r="AG427" s="212" t="n">
        <f aca="false" t="array" ref="AG427:AG427">INDEX(_Rge_Data_3rd_CY,$B427,AG$1)</f>
        <v>0</v>
      </c>
      <c r="AH427" s="212" t="n">
        <f aca="false" t="array" ref="AH427:AH427">INDEX(_Rge_Data_3rd_CY,$B427,AH$1)</f>
        <v>0</v>
      </c>
      <c r="AI427" s="212" t="n">
        <f aca="false">INDEX(_Rge_Data_3rd_CY,$B427,AI$1)</f>
        <v>0</v>
      </c>
      <c r="AJ427" s="212" t="n">
        <f aca="false" t="array" ref="AJ427:AJ427">INDEX(_Rge_Data_3rd_CY,$B427,AJ$1)</f>
        <v>166.94562432</v>
      </c>
      <c r="AK427" s="212" t="n">
        <f aca="false" t="array" ref="AK427:AK427">INDEX(_Rge_Data_3rd_CY,$B427,AK$1)</f>
        <v>2197.97629664</v>
      </c>
      <c r="AL427" s="212" t="n">
        <f aca="false">AK427+AN427+AO427</f>
        <v>4173.64060764</v>
      </c>
      <c r="AM427" s="213" t="n">
        <f aca="false">IFERROR(AK427/Z427,0)</f>
        <v>1</v>
      </c>
      <c r="AN427" s="214" t="n">
        <f aca="false">IFERROR(IF(AND($E427="OPEN",$AA427&gt;0),$AA427*_SoP*$AM427,IF(AND($E427="CLOSED",$AA427&gt;0),$AA427*_SoL*$AM427,0)),0)</f>
        <v>1975.664311</v>
      </c>
      <c r="AO427" s="214" t="n">
        <f aca="false">IFERROR(IF($AA427&lt;0,$AA427*_SoL,0),0)</f>
        <v>0</v>
      </c>
      <c r="AP427" s="215" t="n">
        <f aca="false">AK427+AN427</f>
        <v>4173.64060764</v>
      </c>
      <c r="AQ427" s="215" t="n">
        <f aca="false">AC427-AO427</f>
        <v>4173.640608</v>
      </c>
      <c r="AR427" s="215" t="n">
        <f aca="false">AP427-AQ427</f>
        <v>-3.60000740329269E-007</v>
      </c>
      <c r="AS427" s="215" t="n">
        <f aca="false">IF($AR427&gt;=0,$AR427,0)</f>
        <v>0</v>
      </c>
      <c r="AT427" s="215" t="n">
        <f aca="false">IF($AR427&lt;=0,-$AR427,0)</f>
        <v>3.60000740329269E-007</v>
      </c>
      <c r="AU427" s="214" t="n">
        <f aca="false">IF((R427-AC427)&lt;0,0,R427-AC427)</f>
        <v>0</v>
      </c>
      <c r="AV427" s="214" t="n">
        <f aca="false">IF(AM427&gt;1,0,R427-AM427*R427)</f>
        <v>0</v>
      </c>
      <c r="AW427" s="216"/>
    </row>
    <row r="428" customFormat="false" ht="24.75" hidden="false" customHeight="true" outlineLevel="0" collapsed="false">
      <c r="A428" s="166"/>
      <c r="B428" s="208" t="n">
        <f aca="false">B427+1</f>
        <v>421</v>
      </c>
      <c r="C428" s="166"/>
      <c r="D428" s="209" t="str">
        <f aca="false" t="array" ref="D428:D428">INDEX(_Rge_Projectdata_3rd,$B428,MATCH("Project-ID",_Rge_Headline_Projectdata,0))</f>
        <v>S950249-1</v>
      </c>
      <c r="E428" s="210" t="str">
        <f aca="false" t="array" ref="E428:E428">INDEX(_Rge_Data_3rd_CY,$B428,E$1)</f>
        <v>Open</v>
      </c>
      <c r="F428" s="199" t="n">
        <f aca="false">INDEX(_Rge_Data_3rd_CY,$B428,F$1)</f>
        <v>0</v>
      </c>
      <c r="G428" s="199" t="n">
        <f aca="false" t="array" ref="G428:G428">INDEX(_Rge_Data_3rd_CY,$B428,G$1)</f>
        <v>0</v>
      </c>
      <c r="H428" s="199" t="n">
        <f aca="false" t="array" ref="H428:H428">INDEX(_Rge_Data_3rd_CY,$B428,H$1)</f>
        <v>0</v>
      </c>
      <c r="I428" s="199" t="n">
        <f aca="false" t="array" ref="I428:I428">INDEX(_Rge_Data_3rd_CY,$B428,I$1)</f>
        <v>0</v>
      </c>
      <c r="J428" s="199" t="n">
        <f aca="false" t="array" ref="J428:J428">INDEX(_Rge_Data_3rd_CY,$B428,J$1)</f>
        <v>0</v>
      </c>
      <c r="K428" s="199" t="n">
        <f aca="false" t="array" ref="K428:K428">INDEX(_Rge_Data_3rd_CY,$B428,K$1)</f>
        <v>0</v>
      </c>
      <c r="L428" s="199" t="n">
        <f aca="false">INDEX(_Rge_Data_3rd_CY,$B428,L$1)</f>
        <v>0</v>
      </c>
      <c r="M428" s="199" t="n">
        <f aca="false" t="array" ref="M428:M428">INDEX(_Rge_Data_3rd_CY,$B428,M$1)</f>
        <v>0</v>
      </c>
      <c r="N428" s="199" t="n">
        <f aca="false" t="array" ref="N428:N428">INDEX(_Rge_Data_3rd_CY,$B428,N$1)</f>
        <v>0</v>
      </c>
      <c r="O428" s="199" t="n">
        <f aca="false">F428-N428</f>
        <v>0</v>
      </c>
      <c r="P428" s="200" t="n">
        <f aca="false">IFERROR(O428/F428,0)</f>
        <v>0</v>
      </c>
      <c r="Q428" s="211" t="str">
        <f aca="false">IF(AND(F428&lt;&gt;0,R428=0),"N","Y")</f>
        <v>Y</v>
      </c>
      <c r="R428" s="202" t="n">
        <f aca="false" t="array" ref="R428:R428">INDEX(_Rge_Data_3rd_CY,$B428,R$1)</f>
        <v>189441.5464</v>
      </c>
      <c r="S428" s="202" t="n">
        <f aca="false" t="array" ref="S428:S428">INDEX(_Rge_Data_3rd_CY,$B428,S$1)</f>
        <v>122845.812413793</v>
      </c>
      <c r="T428" s="202" t="n">
        <f aca="false" t="array" ref="T428:T428">INDEX(_Rge_Data_3rd_CY,$B428,T$1)</f>
        <v>2766.165824</v>
      </c>
      <c r="U428" s="202" t="n">
        <f aca="false" t="array" ref="U428:U428">INDEX(_Rge_Data_3rd_CY,$B428,U$1)</f>
        <v>5863.61472</v>
      </c>
      <c r="V428" s="202" t="n">
        <f aca="false" t="array" ref="V428:V428">INDEX(_Rge_Data_3rd_CY,$B428,V$1)</f>
        <v>0</v>
      </c>
      <c r="W428" s="202" t="n">
        <f aca="false" t="array" ref="W428:W428">INDEX(_Rge_Data_3rd_CY,$B428,W$1)</f>
        <v>0</v>
      </c>
      <c r="X428" s="202" t="n">
        <f aca="false">INDEX(_Rge_Data_3rd_CY,$B428,X$1)</f>
        <v>0</v>
      </c>
      <c r="Y428" s="202" t="n">
        <f aca="false" t="array" ref="Y428:Y428">INDEX(_Rge_Data_3rd_CY,$B428,Y$1)</f>
        <v>7577.661856</v>
      </c>
      <c r="Z428" s="202" t="n">
        <f aca="false" t="array" ref="Z428:Z428">INDEX(_Rge_Data_3rd_CY,$B428,Z$1)</f>
        <v>139053.254813793</v>
      </c>
      <c r="AA428" s="202" t="n">
        <f aca="false">R428-Z428</f>
        <v>50388.2915862069</v>
      </c>
      <c r="AB428" s="203" t="n">
        <f aca="false">IFERROR(AA428/R428,)</f>
        <v>0.265983320679898</v>
      </c>
      <c r="AC428" s="212" t="n">
        <f aca="false" t="array" ref="AC428:AC428">INDEX(_Rge_Data_3rd_CY,$B428,AC$1)</f>
        <v>117798.79216</v>
      </c>
      <c r="AD428" s="212" t="n">
        <f aca="false" t="array" ref="AD428:AD428">INDEX(_Rge_Data_3rd_CY,$B428,AD$1)</f>
        <v>70033.17326704</v>
      </c>
      <c r="AE428" s="212" t="n">
        <f aca="false" t="array" ref="AE428:AE428">INDEX(_Rge_Data_3rd_CY,$B428,AE$1)</f>
        <v>1291.47947584</v>
      </c>
      <c r="AF428" s="212" t="n">
        <f aca="false" t="array" ref="AF428:AF428">INDEX(_Rge_Data_3rd_CY,$B428,AF$1)</f>
        <v>2486.4404736</v>
      </c>
      <c r="AG428" s="212" t="n">
        <f aca="false" t="array" ref="AG428:AG428">INDEX(_Rge_Data_3rd_CY,$B428,AG$1)</f>
        <v>0</v>
      </c>
      <c r="AH428" s="212" t="n">
        <f aca="false" t="array" ref="AH428:AH428">INDEX(_Rge_Data_3rd_CY,$B428,AH$1)</f>
        <v>0</v>
      </c>
      <c r="AI428" s="212" t="n">
        <f aca="false">INDEX(_Rge_Data_3rd_CY,$B428,AI$1)</f>
        <v>0</v>
      </c>
      <c r="AJ428" s="212" t="n">
        <f aca="false" t="array" ref="AJ428:AJ428">INDEX(_Rge_Data_3rd_CY,$B428,AJ$1)</f>
        <v>4711.9516864</v>
      </c>
      <c r="AK428" s="212" t="n">
        <f aca="false" t="array" ref="AK428:AK428">INDEX(_Rge_Data_3rd_CY,$B428,AK$1)</f>
        <v>78523.04490288</v>
      </c>
      <c r="AL428" s="212" t="n">
        <f aca="false">AK428+AN428+AO428</f>
        <v>105554.48680288</v>
      </c>
      <c r="AM428" s="213" t="n">
        <f aca="false">IFERROR(AK428/Z428,0)</f>
        <v>0.564697640540889</v>
      </c>
      <c r="AN428" s="214" t="n">
        <f aca="false">IFERROR(IF(AND($E428="OPEN",$AA428&gt;0),$AA428*_SoP*$AM428,IF(AND($E428="CLOSED",$AA428&gt;0),$AA428*_SoL*$AM428,0)),0)</f>
        <v>27031.4419</v>
      </c>
      <c r="AO428" s="214" t="n">
        <f aca="false">IFERROR(IF($AA428&lt;0,$AA428*_SoL,0),0)</f>
        <v>0</v>
      </c>
      <c r="AP428" s="215" t="n">
        <f aca="false">AK428+AN428</f>
        <v>105554.48680288</v>
      </c>
      <c r="AQ428" s="215" t="n">
        <f aca="false">AC428-AO428</f>
        <v>117798.79216</v>
      </c>
      <c r="AR428" s="215" t="n">
        <f aca="false">AP428-AQ428</f>
        <v>-12244.30535712</v>
      </c>
      <c r="AS428" s="215" t="n">
        <f aca="false">IF($AR428&gt;=0,$AR428,0)</f>
        <v>0</v>
      </c>
      <c r="AT428" s="215" t="n">
        <f aca="false">IF($AR428&lt;=0,-$AR428,0)</f>
        <v>12244.30535712</v>
      </c>
      <c r="AU428" s="214" t="n">
        <f aca="false">IF((R428-AC428)&lt;0,0,R428-AC428)</f>
        <v>71642.75424</v>
      </c>
      <c r="AV428" s="214" t="n">
        <f aca="false">IF(AM428&gt;1,0,R428-AM428*R428)</f>
        <v>82464.3521275026</v>
      </c>
      <c r="AW428" s="216"/>
    </row>
    <row r="429" customFormat="false" ht="24.75" hidden="false" customHeight="true" outlineLevel="0" collapsed="false">
      <c r="A429" s="166"/>
      <c r="B429" s="208" t="n">
        <f aca="false">B428+1</f>
        <v>422</v>
      </c>
      <c r="C429" s="166"/>
      <c r="D429" s="209" t="str">
        <f aca="false" t="array" ref="D429:D429">INDEX(_Rge_Projectdata_3rd,$B429,MATCH("Project-ID",_Rge_Headline_Projectdata,0))</f>
        <v>S950276</v>
      </c>
      <c r="E429" s="210" t="str">
        <f aca="false" t="array" ref="E429:E429">INDEX(_Rge_Data_3rd_CY,$B429,E$1)</f>
        <v>Open</v>
      </c>
      <c r="F429" s="199" t="n">
        <f aca="false">INDEX(_Rge_Data_3rd_CY,$B429,F$1)</f>
        <v>0</v>
      </c>
      <c r="G429" s="199" t="n">
        <f aca="false" t="array" ref="G429:G429">INDEX(_Rge_Data_3rd_CY,$B429,G$1)</f>
        <v>0</v>
      </c>
      <c r="H429" s="199" t="n">
        <f aca="false" t="array" ref="H429:H429">INDEX(_Rge_Data_3rd_CY,$B429,H$1)</f>
        <v>0</v>
      </c>
      <c r="I429" s="199" t="n">
        <f aca="false" t="array" ref="I429:I429">INDEX(_Rge_Data_3rd_CY,$B429,I$1)</f>
        <v>0</v>
      </c>
      <c r="J429" s="199" t="n">
        <f aca="false" t="array" ref="J429:J429">INDEX(_Rge_Data_3rd_CY,$B429,J$1)</f>
        <v>0</v>
      </c>
      <c r="K429" s="199" t="n">
        <f aca="false" t="array" ref="K429:K429">INDEX(_Rge_Data_3rd_CY,$B429,K$1)</f>
        <v>0</v>
      </c>
      <c r="L429" s="199" t="n">
        <f aca="false">INDEX(_Rge_Data_3rd_CY,$B429,L$1)</f>
        <v>0</v>
      </c>
      <c r="M429" s="199" t="n">
        <f aca="false" t="array" ref="M429:M429">INDEX(_Rge_Data_3rd_CY,$B429,M$1)</f>
        <v>0</v>
      </c>
      <c r="N429" s="199" t="n">
        <f aca="false" t="array" ref="N429:N429">INDEX(_Rge_Data_3rd_CY,$B429,N$1)</f>
        <v>0</v>
      </c>
      <c r="O429" s="199" t="n">
        <f aca="false">F429-N429</f>
        <v>0</v>
      </c>
      <c r="P429" s="200" t="n">
        <f aca="false">IFERROR(O429/F429,0)</f>
        <v>0</v>
      </c>
      <c r="Q429" s="211" t="str">
        <f aca="false">IF(AND(F429&lt;&gt;0,R429=0),"N","Y")</f>
        <v>Y</v>
      </c>
      <c r="R429" s="202" t="n">
        <f aca="false" t="array" ref="R429:R429">INDEX(_Rge_Data_3rd_CY,$B429,R$1)</f>
        <v>13458.095808</v>
      </c>
      <c r="S429" s="202" t="n">
        <f aca="false" t="array" ref="S429:S429">INDEX(_Rge_Data_3rd_CY,$B429,S$1)</f>
        <v>8987.46668307692</v>
      </c>
      <c r="T429" s="202" t="n">
        <f aca="false" t="array" ref="T429:T429">INDEX(_Rge_Data_3rd_CY,$B429,T$1)</f>
        <v>554.39696</v>
      </c>
      <c r="U429" s="202" t="n">
        <f aca="false" t="array" ref="U429:U429">INDEX(_Rge_Data_3rd_CY,$B429,U$1)</f>
        <v>1100.663296</v>
      </c>
      <c r="V429" s="202" t="n">
        <f aca="false" t="array" ref="V429:V429">INDEX(_Rge_Data_3rd_CY,$B429,V$1)</f>
        <v>0</v>
      </c>
      <c r="W429" s="202" t="n">
        <f aca="false" t="array" ref="W429:W429">INDEX(_Rge_Data_3rd_CY,$B429,W$1)</f>
        <v>0</v>
      </c>
      <c r="X429" s="202" t="n">
        <f aca="false">INDEX(_Rge_Data_3rd_CY,$B429,X$1)</f>
        <v>0</v>
      </c>
      <c r="Y429" s="202" t="n">
        <f aca="false" t="array" ref="Y429:Y429">INDEX(_Rge_Data_3rd_CY,$B429,Y$1)</f>
        <v>538.32383232</v>
      </c>
      <c r="Z429" s="202" t="n">
        <f aca="false" t="array" ref="Z429:Z429">INDEX(_Rge_Data_3rd_CY,$B429,Z$1)</f>
        <v>11180.8507713969</v>
      </c>
      <c r="AA429" s="202" t="n">
        <f aca="false">R429-Z429</f>
        <v>2277.24503660308</v>
      </c>
      <c r="AB429" s="203" t="n">
        <f aca="false">IFERROR(AA429/R429,)</f>
        <v>0.169210047921445</v>
      </c>
      <c r="AC429" s="212" t="n">
        <f aca="false" t="array" ref="AC429:AC429">INDEX(_Rge_Data_3rd_CY,$B429,AC$1)</f>
        <v>0</v>
      </c>
      <c r="AD429" s="212" t="n">
        <f aca="false" t="array" ref="AD429:AD429">INDEX(_Rge_Data_3rd_CY,$B429,AD$1)</f>
        <v>0</v>
      </c>
      <c r="AE429" s="212" t="n">
        <f aca="false" t="array" ref="AE429:AE429">INDEX(_Rge_Data_3rd_CY,$B429,AE$1)</f>
        <v>0</v>
      </c>
      <c r="AF429" s="212" t="n">
        <f aca="false" t="array" ref="AF429:AF429">INDEX(_Rge_Data_3rd_CY,$B429,AF$1)</f>
        <v>0</v>
      </c>
      <c r="AG429" s="212" t="n">
        <f aca="false" t="array" ref="AG429:AG429">INDEX(_Rge_Data_3rd_CY,$B429,AG$1)</f>
        <v>0</v>
      </c>
      <c r="AH429" s="212" t="n">
        <f aca="false" t="array" ref="AH429:AH429">INDEX(_Rge_Data_3rd_CY,$B429,AH$1)</f>
        <v>0</v>
      </c>
      <c r="AI429" s="212" t="n">
        <f aca="false">INDEX(_Rge_Data_3rd_CY,$B429,AI$1)</f>
        <v>0</v>
      </c>
      <c r="AJ429" s="212" t="n">
        <f aca="false" t="array" ref="AJ429:AJ429">INDEX(_Rge_Data_3rd_CY,$B429,AJ$1)</f>
        <v>0</v>
      </c>
      <c r="AK429" s="212" t="n">
        <f aca="false" t="array" ref="AK429:AK429">INDEX(_Rge_Data_3rd_CY,$B429,AK$1)</f>
        <v>0</v>
      </c>
      <c r="AL429" s="212" t="n">
        <f aca="false">AK429+AN429+AO429</f>
        <v>0</v>
      </c>
      <c r="AM429" s="213" t="n">
        <f aca="false">IFERROR(AK429/Z429,0)</f>
        <v>0</v>
      </c>
      <c r="AN429" s="214" t="n">
        <f aca="false">IFERROR(IF(AND($E429="OPEN",$AA429&gt;0),$AA429*_SoP*$AM429,IF(AND($E429="CLOSED",$AA429&gt;0),$AA429*_SoL*$AM429,0)),0)</f>
        <v>0</v>
      </c>
      <c r="AO429" s="214" t="n">
        <f aca="false">IFERROR(IF($AA429&lt;0,$AA429*_SoL,0),0)</f>
        <v>0</v>
      </c>
      <c r="AP429" s="215" t="n">
        <f aca="false">AK429+AN429</f>
        <v>0</v>
      </c>
      <c r="AQ429" s="215" t="n">
        <f aca="false">AC429-AO429</f>
        <v>0</v>
      </c>
      <c r="AR429" s="215" t="n">
        <f aca="false">AP429-AQ429</f>
        <v>0</v>
      </c>
      <c r="AS429" s="215" t="n">
        <f aca="false">IF($AR429&gt;=0,$AR429,0)</f>
        <v>0</v>
      </c>
      <c r="AT429" s="215" t="n">
        <f aca="false">IF($AR429&lt;=0,-$AR429,0)</f>
        <v>-0</v>
      </c>
      <c r="AU429" s="214" t="n">
        <f aca="false">IF((R429-AC429)&lt;0,0,R429-AC429)</f>
        <v>13458.095808</v>
      </c>
      <c r="AV429" s="214" t="n">
        <f aca="false">IF(AM429&gt;1,0,R429-AM429*R429)</f>
        <v>13458.095808</v>
      </c>
      <c r="AW429" s="216"/>
    </row>
    <row r="430" customFormat="false" ht="24.75" hidden="false" customHeight="true" outlineLevel="0" collapsed="false">
      <c r="A430" s="166"/>
      <c r="B430" s="208" t="n">
        <f aca="false">B429+1</f>
        <v>423</v>
      </c>
      <c r="C430" s="166"/>
      <c r="D430" s="209" t="str">
        <f aca="false" t="array" ref="D430:D430">INDEX(_Rge_Projectdata_3rd,$B430,MATCH("Project-ID",_Rge_Headline_Projectdata,0))</f>
        <v>S950277</v>
      </c>
      <c r="E430" s="210" t="str">
        <f aca="false" t="array" ref="E430:E430">INDEX(_Rge_Data_3rd_CY,$B430,E$1)</f>
        <v>Open</v>
      </c>
      <c r="F430" s="199" t="n">
        <f aca="false">INDEX(_Rge_Data_3rd_CY,$B430,F$1)</f>
        <v>0</v>
      </c>
      <c r="G430" s="199" t="n">
        <f aca="false" t="array" ref="G430:G430">INDEX(_Rge_Data_3rd_CY,$B430,G$1)</f>
        <v>0</v>
      </c>
      <c r="H430" s="199" t="n">
        <f aca="false" t="array" ref="H430:H430">INDEX(_Rge_Data_3rd_CY,$B430,H$1)</f>
        <v>0</v>
      </c>
      <c r="I430" s="199" t="n">
        <f aca="false" t="array" ref="I430:I430">INDEX(_Rge_Data_3rd_CY,$B430,I$1)</f>
        <v>0</v>
      </c>
      <c r="J430" s="199" t="n">
        <f aca="false" t="array" ref="J430:J430">INDEX(_Rge_Data_3rd_CY,$B430,J$1)</f>
        <v>0</v>
      </c>
      <c r="K430" s="199" t="n">
        <f aca="false" t="array" ref="K430:K430">INDEX(_Rge_Data_3rd_CY,$B430,K$1)</f>
        <v>0</v>
      </c>
      <c r="L430" s="199" t="n">
        <f aca="false">INDEX(_Rge_Data_3rd_CY,$B430,L$1)</f>
        <v>0</v>
      </c>
      <c r="M430" s="199" t="n">
        <f aca="false" t="array" ref="M430:M430">INDEX(_Rge_Data_3rd_CY,$B430,M$1)</f>
        <v>0</v>
      </c>
      <c r="N430" s="199" t="n">
        <f aca="false" t="array" ref="N430:N430">INDEX(_Rge_Data_3rd_CY,$B430,N$1)</f>
        <v>0</v>
      </c>
      <c r="O430" s="199" t="n">
        <f aca="false">F430-N430</f>
        <v>0</v>
      </c>
      <c r="P430" s="200" t="n">
        <f aca="false">IFERROR(O430/F430,0)</f>
        <v>0</v>
      </c>
      <c r="Q430" s="211" t="str">
        <f aca="false">IF(AND(F430&lt;&gt;0,R430=0),"N","Y")</f>
        <v>Y</v>
      </c>
      <c r="R430" s="202" t="n">
        <f aca="false" t="array" ref="R430:R430">INDEX(_Rge_Data_3rd_CY,$B430,R$1)</f>
        <v>53230.717056</v>
      </c>
      <c r="S430" s="202" t="n">
        <f aca="false" t="array" ref="S430:S430">INDEX(_Rge_Data_3rd_CY,$B430,S$1)</f>
        <v>36915.52156864</v>
      </c>
      <c r="T430" s="202" t="n">
        <f aca="false" t="array" ref="T430:T430">INDEX(_Rge_Data_3rd_CY,$B430,T$1)</f>
        <v>591.8616</v>
      </c>
      <c r="U430" s="202" t="n">
        <f aca="false" t="array" ref="U430:U430">INDEX(_Rge_Data_3rd_CY,$B430,U$1)</f>
        <v>1270.928128</v>
      </c>
      <c r="V430" s="202" t="n">
        <f aca="false" t="array" ref="V430:V430">INDEX(_Rge_Data_3rd_CY,$B430,V$1)</f>
        <v>0</v>
      </c>
      <c r="W430" s="202" t="n">
        <f aca="false" t="array" ref="W430:W430">INDEX(_Rge_Data_3rd_CY,$B430,W$1)</f>
        <v>0</v>
      </c>
      <c r="X430" s="202" t="n">
        <f aca="false">INDEX(_Rge_Data_3rd_CY,$B430,X$1)</f>
        <v>0</v>
      </c>
      <c r="Y430" s="202" t="n">
        <f aca="false" t="array" ref="Y430:Y430">INDEX(_Rge_Data_3rd_CY,$B430,Y$1)</f>
        <v>2129.22868224</v>
      </c>
      <c r="Z430" s="202" t="n">
        <f aca="false" t="array" ref="Z430:Z430">INDEX(_Rge_Data_3rd_CY,$B430,Z$1)</f>
        <v>40907.53997888</v>
      </c>
      <c r="AA430" s="202" t="n">
        <f aca="false">R430-Z430</f>
        <v>12323.17707712</v>
      </c>
      <c r="AB430" s="203" t="n">
        <f aca="false">IFERROR(AA430/R430,)</f>
        <v>0.231504998592368</v>
      </c>
      <c r="AC430" s="212" t="n">
        <f aca="false" t="array" ref="AC430:AC430">INDEX(_Rge_Data_3rd_CY,$B430,AC$1)</f>
        <v>0</v>
      </c>
      <c r="AD430" s="212" t="n">
        <f aca="false" t="array" ref="AD430:AD430">INDEX(_Rge_Data_3rd_CY,$B430,AD$1)</f>
        <v>36915.52156864</v>
      </c>
      <c r="AE430" s="212" t="n">
        <f aca="false" t="array" ref="AE430:AE430">INDEX(_Rge_Data_3rd_CY,$B430,AE$1)</f>
        <v>591.8616</v>
      </c>
      <c r="AF430" s="212" t="n">
        <f aca="false" t="array" ref="AF430:AF430">INDEX(_Rge_Data_3rd_CY,$B430,AF$1)</f>
        <v>0</v>
      </c>
      <c r="AG430" s="212" t="n">
        <f aca="false" t="array" ref="AG430:AG430">INDEX(_Rge_Data_3rd_CY,$B430,AG$1)</f>
        <v>0</v>
      </c>
      <c r="AH430" s="212" t="n">
        <f aca="false" t="array" ref="AH430:AH430">INDEX(_Rge_Data_3rd_CY,$B430,AH$1)</f>
        <v>0</v>
      </c>
      <c r="AI430" s="212" t="n">
        <f aca="false">INDEX(_Rge_Data_3rd_CY,$B430,AI$1)</f>
        <v>0</v>
      </c>
      <c r="AJ430" s="212" t="n">
        <f aca="false" t="array" ref="AJ430:AJ430">INDEX(_Rge_Data_3rd_CY,$B430,AJ$1)</f>
        <v>0</v>
      </c>
      <c r="AK430" s="212" t="n">
        <f aca="false" t="array" ref="AK430:AK430">INDEX(_Rge_Data_3rd_CY,$B430,AK$1)</f>
        <v>37507.38316864</v>
      </c>
      <c r="AL430" s="212" t="n">
        <f aca="false">AK430+AN430+AO430</f>
        <v>48241.33633864</v>
      </c>
      <c r="AM430" s="213" t="n">
        <f aca="false">IFERROR(AK430/Z430,0)</f>
        <v>0.916881904607428</v>
      </c>
      <c r="AN430" s="214" t="n">
        <f aca="false">IFERROR(IF(AND($E430="OPEN",$AA430&gt;0),$AA430*_SoP*$AM430,IF(AND($E430="CLOSED",$AA430&gt;0),$AA430*_SoL*$AM430,0)),0)</f>
        <v>10733.95317</v>
      </c>
      <c r="AO430" s="214" t="n">
        <f aca="false">IFERROR(IF($AA430&lt;0,$AA430*_SoL,0),0)</f>
        <v>0</v>
      </c>
      <c r="AP430" s="215" t="n">
        <f aca="false">AK430+AN430</f>
        <v>48241.33633864</v>
      </c>
      <c r="AQ430" s="215" t="n">
        <f aca="false">AC430-AO430</f>
        <v>0</v>
      </c>
      <c r="AR430" s="215" t="n">
        <f aca="false">AP430-AQ430</f>
        <v>48241.33633864</v>
      </c>
      <c r="AS430" s="215" t="n">
        <f aca="false">IF($AR430&gt;=0,$AR430,0)</f>
        <v>48241.33633864</v>
      </c>
      <c r="AT430" s="215" t="n">
        <f aca="false">IF($AR430&lt;=0,-$AR430,0)</f>
        <v>0</v>
      </c>
      <c r="AU430" s="214" t="n">
        <f aca="false">IF((R430-AC430)&lt;0,0,R430-AC430)</f>
        <v>53230.717056</v>
      </c>
      <c r="AV430" s="214" t="n">
        <f aca="false">IF(AM430&gt;1,0,R430-AM430*R430)</f>
        <v>4424.43581807562</v>
      </c>
      <c r="AW430" s="216"/>
    </row>
    <row r="431" customFormat="false" ht="24.75" hidden="false" customHeight="true" outlineLevel="0" collapsed="false">
      <c r="A431" s="166"/>
      <c r="B431" s="208" t="n">
        <f aca="false">B430+1</f>
        <v>424</v>
      </c>
      <c r="C431" s="166"/>
      <c r="D431" s="209" t="str">
        <f aca="false" t="array" ref="D431:D431">INDEX(_Rge_Projectdata_3rd,$B431,MATCH("Project-ID",_Rge_Headline_Projectdata,0))</f>
        <v>S950278</v>
      </c>
      <c r="E431" s="210" t="str">
        <f aca="false" t="array" ref="E431:E431">INDEX(_Rge_Data_3rd_CY,$B431,E$1)</f>
        <v>Closed</v>
      </c>
      <c r="F431" s="199" t="n">
        <f aca="false">INDEX(_Rge_Data_3rd_CY,$B431,F$1)</f>
        <v>0</v>
      </c>
      <c r="G431" s="199" t="n">
        <f aca="false" t="array" ref="G431:G431">INDEX(_Rge_Data_3rd_CY,$B431,G$1)</f>
        <v>0</v>
      </c>
      <c r="H431" s="199" t="n">
        <f aca="false" t="array" ref="H431:H431">INDEX(_Rge_Data_3rd_CY,$B431,H$1)</f>
        <v>0</v>
      </c>
      <c r="I431" s="199" t="n">
        <f aca="false" t="array" ref="I431:I431">INDEX(_Rge_Data_3rd_CY,$B431,I$1)</f>
        <v>0</v>
      </c>
      <c r="J431" s="199" t="n">
        <f aca="false" t="array" ref="J431:J431">INDEX(_Rge_Data_3rd_CY,$B431,J$1)</f>
        <v>0</v>
      </c>
      <c r="K431" s="199" t="n">
        <f aca="false" t="array" ref="K431:K431">INDEX(_Rge_Data_3rd_CY,$B431,K$1)</f>
        <v>0</v>
      </c>
      <c r="L431" s="199" t="n">
        <f aca="false">INDEX(_Rge_Data_3rd_CY,$B431,L$1)</f>
        <v>0</v>
      </c>
      <c r="M431" s="199" t="n">
        <f aca="false" t="array" ref="M431:M431">INDEX(_Rge_Data_3rd_CY,$B431,M$1)</f>
        <v>0</v>
      </c>
      <c r="N431" s="199" t="n">
        <f aca="false" t="array" ref="N431:N431">INDEX(_Rge_Data_3rd_CY,$B431,N$1)</f>
        <v>0</v>
      </c>
      <c r="O431" s="199" t="n">
        <f aca="false">F431-N431</f>
        <v>0</v>
      </c>
      <c r="P431" s="200" t="n">
        <f aca="false">IFERROR(O431/F431,0)</f>
        <v>0</v>
      </c>
      <c r="Q431" s="211" t="str">
        <f aca="false">IF(AND(F431&lt;&gt;0,R431=0),"N","Y")</f>
        <v>Y</v>
      </c>
      <c r="R431" s="202" t="n">
        <f aca="false" t="array" ref="R431:R431">INDEX(_Rge_Data_3rd_CY,$B431,R$1)</f>
        <v>1407.0084688</v>
      </c>
      <c r="S431" s="202" t="n">
        <f aca="false" t="array" ref="S431:S431">INDEX(_Rge_Data_3rd_CY,$B431,S$1)</f>
        <v>614.34994944</v>
      </c>
      <c r="T431" s="202" t="n">
        <f aca="false" t="array" ref="T431:T431">INDEX(_Rge_Data_3rd_CY,$B431,T$1)</f>
        <v>0</v>
      </c>
      <c r="U431" s="202" t="n">
        <f aca="false" t="array" ref="U431:U431">INDEX(_Rge_Data_3rd_CY,$B431,U$1)</f>
        <v>94.32599952</v>
      </c>
      <c r="V431" s="202" t="n">
        <f aca="false" t="array" ref="V431:V431">INDEX(_Rge_Data_3rd_CY,$B431,V$1)</f>
        <v>0</v>
      </c>
      <c r="W431" s="202" t="n">
        <f aca="false" t="array" ref="W431:W431">INDEX(_Rge_Data_3rd_CY,$B431,W$1)</f>
        <v>0</v>
      </c>
      <c r="X431" s="202" t="n">
        <f aca="false">INDEX(_Rge_Data_3rd_CY,$B431,X$1)</f>
        <v>0</v>
      </c>
      <c r="Y431" s="202" t="n">
        <f aca="false" t="array" ref="Y431:Y431">INDEX(_Rge_Data_3rd_CY,$B431,Y$1)</f>
        <v>56.280338752</v>
      </c>
      <c r="Z431" s="202" t="n">
        <f aca="false" t="array" ref="Z431:Z431">INDEX(_Rge_Data_3rd_CY,$B431,Z$1)</f>
        <v>764.956287712</v>
      </c>
      <c r="AA431" s="202" t="n">
        <f aca="false">R431-Z431</f>
        <v>642.052181088</v>
      </c>
      <c r="AB431" s="203" t="n">
        <f aca="false">IFERROR(AA431/R431,)</f>
        <v>0.456324318812089</v>
      </c>
      <c r="AC431" s="212" t="n">
        <f aca="false" t="array" ref="AC431:AC431">INDEX(_Rge_Data_3rd_CY,$B431,AC$1)</f>
        <v>1407.0084688</v>
      </c>
      <c r="AD431" s="212" t="n">
        <f aca="false" t="array" ref="AD431:AD431">INDEX(_Rge_Data_3rd_CY,$B431,AD$1)</f>
        <v>614.34994944</v>
      </c>
      <c r="AE431" s="212" t="n">
        <f aca="false" t="array" ref="AE431:AE431">INDEX(_Rge_Data_3rd_CY,$B431,AE$1)</f>
        <v>0</v>
      </c>
      <c r="AF431" s="212" t="n">
        <f aca="false" t="array" ref="AF431:AF431">INDEX(_Rge_Data_3rd_CY,$B431,AF$1)</f>
        <v>94.32599952</v>
      </c>
      <c r="AG431" s="212" t="n">
        <f aca="false" t="array" ref="AG431:AG431">INDEX(_Rge_Data_3rd_CY,$B431,AG$1)</f>
        <v>0</v>
      </c>
      <c r="AH431" s="212" t="n">
        <f aca="false" t="array" ref="AH431:AH431">INDEX(_Rge_Data_3rd_CY,$B431,AH$1)</f>
        <v>0</v>
      </c>
      <c r="AI431" s="212" t="n">
        <f aca="false">INDEX(_Rge_Data_3rd_CY,$B431,AI$1)</f>
        <v>0</v>
      </c>
      <c r="AJ431" s="212" t="n">
        <f aca="false" t="array" ref="AJ431:AJ431">INDEX(_Rge_Data_3rd_CY,$B431,AJ$1)</f>
        <v>56.280338752</v>
      </c>
      <c r="AK431" s="212" t="n">
        <f aca="false" t="array" ref="AK431:AK431">INDEX(_Rge_Data_3rd_CY,$B431,AK$1)</f>
        <v>764.956287712</v>
      </c>
      <c r="AL431" s="212" t="n">
        <f aca="false">AK431+AN431+AO431</f>
        <v>1407.008468812</v>
      </c>
      <c r="AM431" s="213" t="n">
        <f aca="false">IFERROR(AK431/Z431,0)</f>
        <v>1</v>
      </c>
      <c r="AN431" s="214" t="n">
        <f aca="false">IFERROR(IF(AND($E431="OPEN",$AA431&gt;0),$AA431*_SoP*$AM431,IF(AND($E431="CLOSED",$AA431&gt;0),$AA431*_SoL*$AM431,0)),0)</f>
        <v>642.0521811</v>
      </c>
      <c r="AO431" s="214" t="n">
        <f aca="false">IFERROR(IF($AA431&lt;0,$AA431*_SoL,0),0)</f>
        <v>0</v>
      </c>
      <c r="AP431" s="215" t="n">
        <f aca="false">AK431+AN431</f>
        <v>1407.008468812</v>
      </c>
      <c r="AQ431" s="215" t="n">
        <f aca="false">AC431-AO431</f>
        <v>1407.0084688</v>
      </c>
      <c r="AR431" s="215" t="n">
        <f aca="false">AP431-AQ431</f>
        <v>1.1999873095192E-008</v>
      </c>
      <c r="AS431" s="215" t="n">
        <f aca="false">IF($AR431&gt;=0,$AR431,0)</f>
        <v>1.1999873095192E-008</v>
      </c>
      <c r="AT431" s="215" t="n">
        <f aca="false">IF($AR431&lt;=0,-$AR431,0)</f>
        <v>0</v>
      </c>
      <c r="AU431" s="214" t="n">
        <f aca="false">IF((R431-AC431)&lt;0,0,R431-AC431)</f>
        <v>0</v>
      </c>
      <c r="AV431" s="214" t="n">
        <f aca="false">IF(AM431&gt;1,0,R431-AM431*R431)</f>
        <v>0</v>
      </c>
      <c r="AW431" s="216"/>
    </row>
    <row r="432" customFormat="false" ht="24.75" hidden="false" customHeight="true" outlineLevel="0" collapsed="false">
      <c r="A432" s="166"/>
      <c r="B432" s="208" t="n">
        <f aca="false">B431+1</f>
        <v>425</v>
      </c>
      <c r="C432" s="166"/>
      <c r="D432" s="209" t="str">
        <f aca="false" t="array" ref="D432:D432">INDEX(_Rge_Projectdata_3rd,$B432,MATCH("Project-ID",_Rge_Headline_Projectdata,0))</f>
        <v>S950279</v>
      </c>
      <c r="E432" s="210" t="str">
        <f aca="false" t="array" ref="E432:E432">INDEX(_Rge_Data_3rd_CY,$B432,E$1)</f>
        <v>Closed</v>
      </c>
      <c r="F432" s="199" t="n">
        <f aca="false">INDEX(_Rge_Data_3rd_CY,$B432,F$1)</f>
        <v>0</v>
      </c>
      <c r="G432" s="199" t="n">
        <f aca="false" t="array" ref="G432:G432">INDEX(_Rge_Data_3rd_CY,$B432,G$1)</f>
        <v>0</v>
      </c>
      <c r="H432" s="199" t="n">
        <f aca="false" t="array" ref="H432:H432">INDEX(_Rge_Data_3rd_CY,$B432,H$1)</f>
        <v>0</v>
      </c>
      <c r="I432" s="199" t="n">
        <f aca="false" t="array" ref="I432:I432">INDEX(_Rge_Data_3rd_CY,$B432,I$1)</f>
        <v>0</v>
      </c>
      <c r="J432" s="199" t="n">
        <f aca="false" t="array" ref="J432:J432">INDEX(_Rge_Data_3rd_CY,$B432,J$1)</f>
        <v>0</v>
      </c>
      <c r="K432" s="199" t="n">
        <f aca="false" t="array" ref="K432:K432">INDEX(_Rge_Data_3rd_CY,$B432,K$1)</f>
        <v>0</v>
      </c>
      <c r="L432" s="199" t="n">
        <f aca="false">INDEX(_Rge_Data_3rd_CY,$B432,L$1)</f>
        <v>0</v>
      </c>
      <c r="M432" s="199" t="n">
        <f aca="false" t="array" ref="M432:M432">INDEX(_Rge_Data_3rd_CY,$B432,M$1)</f>
        <v>0</v>
      </c>
      <c r="N432" s="199" t="n">
        <f aca="false" t="array" ref="N432:N432">INDEX(_Rge_Data_3rd_CY,$B432,N$1)</f>
        <v>0</v>
      </c>
      <c r="O432" s="199" t="n">
        <f aca="false">F432-N432</f>
        <v>0</v>
      </c>
      <c r="P432" s="200" t="n">
        <f aca="false">IFERROR(O432/F432,0)</f>
        <v>0</v>
      </c>
      <c r="Q432" s="211" t="str">
        <f aca="false">IF(AND(F432&lt;&gt;0,R432=0),"N","Y")</f>
        <v>Y</v>
      </c>
      <c r="R432" s="202" t="n">
        <f aca="false" t="array" ref="R432:R432">INDEX(_Rge_Data_3rd_CY,$B432,R$1)</f>
        <v>584.08968</v>
      </c>
      <c r="S432" s="202" t="n">
        <f aca="false" t="array" ref="S432:S432">INDEX(_Rge_Data_3rd_CY,$B432,S$1)</f>
        <v>343.6819507664</v>
      </c>
      <c r="T432" s="202" t="n">
        <f aca="false" t="array" ref="T432:T432">INDEX(_Rge_Data_3rd_CY,$B432,T$1)</f>
        <v>0</v>
      </c>
      <c r="U432" s="202" t="n">
        <f aca="false" t="array" ref="U432:U432">INDEX(_Rge_Data_3rd_CY,$B432,U$1)</f>
        <v>99.64</v>
      </c>
      <c r="V432" s="202" t="n">
        <f aca="false" t="array" ref="V432:V432">INDEX(_Rge_Data_3rd_CY,$B432,V$1)</f>
        <v>0</v>
      </c>
      <c r="W432" s="202" t="n">
        <f aca="false" t="array" ref="W432:W432">INDEX(_Rge_Data_3rd_CY,$B432,W$1)</f>
        <v>0</v>
      </c>
      <c r="X432" s="202" t="n">
        <f aca="false">INDEX(_Rge_Data_3rd_CY,$B432,X$1)</f>
        <v>0</v>
      </c>
      <c r="Y432" s="202" t="n">
        <f aca="false" t="array" ref="Y432:Y432">INDEX(_Rge_Data_3rd_CY,$B432,Y$1)</f>
        <v>23.3635872</v>
      </c>
      <c r="Z432" s="202" t="n">
        <f aca="false" t="array" ref="Z432:Z432">INDEX(_Rge_Data_3rd_CY,$B432,Z$1)</f>
        <v>466.6855379664</v>
      </c>
      <c r="AA432" s="202" t="n">
        <f aca="false">R432-Z432</f>
        <v>117.4041420336</v>
      </c>
      <c r="AB432" s="203" t="n">
        <f aca="false">IFERROR(AA432/R432,)</f>
        <v>0.201003623336745</v>
      </c>
      <c r="AC432" s="212" t="n">
        <f aca="false" t="array" ref="AC432:AC432">INDEX(_Rge_Data_3rd_CY,$B432,AC$1)</f>
        <v>584.08968</v>
      </c>
      <c r="AD432" s="212" t="n">
        <f aca="false" t="array" ref="AD432:AD432">INDEX(_Rge_Data_3rd_CY,$B432,AD$1)</f>
        <v>343.68187504</v>
      </c>
      <c r="AE432" s="212" t="n">
        <f aca="false" t="array" ref="AE432:AE432">INDEX(_Rge_Data_3rd_CY,$B432,AE$1)</f>
        <v>0</v>
      </c>
      <c r="AF432" s="212" t="n">
        <f aca="false" t="array" ref="AF432:AF432">INDEX(_Rge_Data_3rd_CY,$B432,AF$1)</f>
        <v>99.64</v>
      </c>
      <c r="AG432" s="212" t="n">
        <f aca="false" t="array" ref="AG432:AG432">INDEX(_Rge_Data_3rd_CY,$B432,AG$1)</f>
        <v>0</v>
      </c>
      <c r="AH432" s="212" t="n">
        <f aca="false" t="array" ref="AH432:AH432">INDEX(_Rge_Data_3rd_CY,$B432,AH$1)</f>
        <v>0</v>
      </c>
      <c r="AI432" s="212" t="n">
        <f aca="false">INDEX(_Rge_Data_3rd_CY,$B432,AI$1)</f>
        <v>0</v>
      </c>
      <c r="AJ432" s="212" t="n">
        <f aca="false" t="array" ref="AJ432:AJ432">INDEX(_Rge_Data_3rd_CY,$B432,AJ$1)</f>
        <v>23.3635872</v>
      </c>
      <c r="AK432" s="212" t="n">
        <f aca="false" t="array" ref="AK432:AK432">INDEX(_Rge_Data_3rd_CY,$B432,AK$1)</f>
        <v>466.68546224</v>
      </c>
      <c r="AL432" s="212" t="n">
        <f aca="false">AK432+AN432+AO432</f>
        <v>584.08958524</v>
      </c>
      <c r="AM432" s="213" t="n">
        <f aca="false">IFERROR(AK432/Z432,0)</f>
        <v>0.999999837735705</v>
      </c>
      <c r="AN432" s="214" t="n">
        <f aca="false">IFERROR(IF(AND($E432="OPEN",$AA432&gt;0),$AA432*_SoP*$AM432,IF(AND($E432="CLOSED",$AA432&gt;0),$AA432*_SoL*$AM432,0)),0)</f>
        <v>117.404123</v>
      </c>
      <c r="AO432" s="214" t="n">
        <f aca="false">IFERROR(IF($AA432&lt;0,$AA432*_SoL,0),0)</f>
        <v>0</v>
      </c>
      <c r="AP432" s="215" t="n">
        <f aca="false">AK432+AN432</f>
        <v>584.08958524</v>
      </c>
      <c r="AQ432" s="215" t="n">
        <f aca="false">AC432-AO432</f>
        <v>584.08968</v>
      </c>
      <c r="AR432" s="215" t="n">
        <f aca="false">AP432-AQ432</f>
        <v>-9.47600000245075E-005</v>
      </c>
      <c r="AS432" s="215" t="n">
        <f aca="false">IF($AR432&gt;=0,$AR432,0)</f>
        <v>0</v>
      </c>
      <c r="AT432" s="215" t="n">
        <f aca="false">IF($AR432&lt;=0,-$AR432,0)</f>
        <v>9.47600000245075E-005</v>
      </c>
      <c r="AU432" s="214" t="n">
        <f aca="false">IF((R432-AC432)&lt;0,0,R432-AC432)</f>
        <v>0</v>
      </c>
      <c r="AV432" s="214" t="n">
        <f aca="false">IF(AM432&gt;1,0,R432-AM432*R432)</f>
        <v>9.47769003687426E-005</v>
      </c>
      <c r="AW432" s="216"/>
    </row>
    <row r="433" customFormat="false" ht="24.75" hidden="false" customHeight="true" outlineLevel="0" collapsed="false">
      <c r="A433" s="166"/>
      <c r="B433" s="208" t="n">
        <f aca="false">B432+1</f>
        <v>426</v>
      </c>
      <c r="C433" s="166"/>
      <c r="D433" s="209" t="str">
        <f aca="false" t="array" ref="D433:D433">INDEX(_Rge_Projectdata_3rd,$B433,MATCH("Project-ID",_Rge_Headline_Projectdata,0))</f>
        <v>S950280</v>
      </c>
      <c r="E433" s="210" t="str">
        <f aca="false" t="array" ref="E433:E433">INDEX(_Rge_Data_3rd_CY,$B433,E$1)</f>
        <v>Closed</v>
      </c>
      <c r="F433" s="199" t="n">
        <f aca="false">INDEX(_Rge_Data_3rd_CY,$B433,F$1)</f>
        <v>0</v>
      </c>
      <c r="G433" s="199" t="n">
        <f aca="false" t="array" ref="G433:G433">INDEX(_Rge_Data_3rd_CY,$B433,G$1)</f>
        <v>0</v>
      </c>
      <c r="H433" s="199" t="n">
        <f aca="false" t="array" ref="H433:H433">INDEX(_Rge_Data_3rd_CY,$B433,H$1)</f>
        <v>0</v>
      </c>
      <c r="I433" s="199" t="n">
        <f aca="false" t="array" ref="I433:I433">INDEX(_Rge_Data_3rd_CY,$B433,I$1)</f>
        <v>0</v>
      </c>
      <c r="J433" s="199" t="n">
        <f aca="false" t="array" ref="J433:J433">INDEX(_Rge_Data_3rd_CY,$B433,J$1)</f>
        <v>0</v>
      </c>
      <c r="K433" s="199" t="n">
        <f aca="false" t="array" ref="K433:K433">INDEX(_Rge_Data_3rd_CY,$B433,K$1)</f>
        <v>0</v>
      </c>
      <c r="L433" s="199" t="n">
        <f aca="false">INDEX(_Rge_Data_3rd_CY,$B433,L$1)</f>
        <v>0</v>
      </c>
      <c r="M433" s="199" t="n">
        <f aca="false" t="array" ref="M433:M433">INDEX(_Rge_Data_3rd_CY,$B433,M$1)</f>
        <v>0</v>
      </c>
      <c r="N433" s="199" t="n">
        <f aca="false" t="array" ref="N433:N433">INDEX(_Rge_Data_3rd_CY,$B433,N$1)</f>
        <v>0</v>
      </c>
      <c r="O433" s="199" t="n">
        <f aca="false">F433-N433</f>
        <v>0</v>
      </c>
      <c r="P433" s="200" t="n">
        <f aca="false">IFERROR(O433/F433,0)</f>
        <v>0</v>
      </c>
      <c r="Q433" s="211" t="str">
        <f aca="false">IF(AND(F433&lt;&gt;0,R433=0),"N","Y")</f>
        <v>Y</v>
      </c>
      <c r="R433" s="202" t="n">
        <f aca="false" t="array" ref="R433:R433">INDEX(_Rge_Data_3rd_CY,$B433,R$1)</f>
        <v>50444.224672</v>
      </c>
      <c r="S433" s="202" t="n">
        <f aca="false" t="array" ref="S433:S433">INDEX(_Rge_Data_3rd_CY,$B433,S$1)</f>
        <v>38567.40012016</v>
      </c>
      <c r="T433" s="202" t="n">
        <f aca="false" t="array" ref="T433:T433">INDEX(_Rge_Data_3rd_CY,$B433,T$1)</f>
        <v>1595.63456144</v>
      </c>
      <c r="U433" s="202" t="n">
        <f aca="false" t="array" ref="U433:U433">INDEX(_Rge_Data_3rd_CY,$B433,U$1)</f>
        <v>3377.317728</v>
      </c>
      <c r="V433" s="202" t="n">
        <f aca="false" t="array" ref="V433:V433">INDEX(_Rge_Data_3rd_CY,$B433,V$1)</f>
        <v>0</v>
      </c>
      <c r="W433" s="202" t="n">
        <f aca="false" t="array" ref="W433:W433">INDEX(_Rge_Data_3rd_CY,$B433,W$1)</f>
        <v>0</v>
      </c>
      <c r="X433" s="202" t="n">
        <f aca="false">INDEX(_Rge_Data_3rd_CY,$B433,X$1)</f>
        <v>0</v>
      </c>
      <c r="Y433" s="202" t="n">
        <f aca="false" t="array" ref="Y433:Y433">INDEX(_Rge_Data_3rd_CY,$B433,Y$1)</f>
        <v>2017.76898688</v>
      </c>
      <c r="Z433" s="202" t="n">
        <f aca="false" t="array" ref="Z433:Z433">INDEX(_Rge_Data_3rd_CY,$B433,Z$1)</f>
        <v>45558.12139648</v>
      </c>
      <c r="AA433" s="202" t="n">
        <f aca="false">R433-Z433</f>
        <v>4886.10327552001</v>
      </c>
      <c r="AB433" s="203" t="n">
        <f aca="false">IFERROR(AA433/R433,)</f>
        <v>0.0968615001477489</v>
      </c>
      <c r="AC433" s="212" t="n">
        <f aca="false" t="array" ref="AC433:AC433">INDEX(_Rge_Data_3rd_CY,$B433,AC$1)</f>
        <v>50444.224672</v>
      </c>
      <c r="AD433" s="212" t="n">
        <f aca="false" t="array" ref="AD433:AD433">INDEX(_Rge_Data_3rd_CY,$B433,AD$1)</f>
        <v>38567.40012016</v>
      </c>
      <c r="AE433" s="212" t="n">
        <f aca="false" t="array" ref="AE433:AE433">INDEX(_Rge_Data_3rd_CY,$B433,AE$1)</f>
        <v>1595.63456144</v>
      </c>
      <c r="AF433" s="212" t="n">
        <f aca="false" t="array" ref="AF433:AF433">INDEX(_Rge_Data_3rd_CY,$B433,AF$1)</f>
        <v>3377.317728</v>
      </c>
      <c r="AG433" s="212" t="n">
        <f aca="false" t="array" ref="AG433:AG433">INDEX(_Rge_Data_3rd_CY,$B433,AG$1)</f>
        <v>0</v>
      </c>
      <c r="AH433" s="212" t="n">
        <f aca="false" t="array" ref="AH433:AH433">INDEX(_Rge_Data_3rd_CY,$B433,AH$1)</f>
        <v>0</v>
      </c>
      <c r="AI433" s="212" t="n">
        <f aca="false">INDEX(_Rge_Data_3rd_CY,$B433,AI$1)</f>
        <v>0</v>
      </c>
      <c r="AJ433" s="212" t="n">
        <f aca="false" t="array" ref="AJ433:AJ433">INDEX(_Rge_Data_3rd_CY,$B433,AJ$1)</f>
        <v>2017.76898688</v>
      </c>
      <c r="AK433" s="212" t="n">
        <f aca="false" t="array" ref="AK433:AK433">INDEX(_Rge_Data_3rd_CY,$B433,AK$1)</f>
        <v>45558.12139648</v>
      </c>
      <c r="AL433" s="212" t="n">
        <f aca="false">AK433+AN433+AO433</f>
        <v>50444.22467248</v>
      </c>
      <c r="AM433" s="213" t="n">
        <f aca="false">IFERROR(AK433/Z433,0)</f>
        <v>1</v>
      </c>
      <c r="AN433" s="214" t="n">
        <f aca="false">IFERROR(IF(AND($E433="OPEN",$AA433&gt;0),$AA433*_SoP*$AM433,IF(AND($E433="CLOSED",$AA433&gt;0),$AA433*_SoL*$AM433,0)),0)</f>
        <v>4886.103276</v>
      </c>
      <c r="AO433" s="214" t="n">
        <f aca="false">IFERROR(IF($AA433&lt;0,$AA433*_SoL,0),0)</f>
        <v>0</v>
      </c>
      <c r="AP433" s="215" t="n">
        <f aca="false">AK433+AN433</f>
        <v>50444.22467248</v>
      </c>
      <c r="AQ433" s="215" t="n">
        <f aca="false">AC433-AO433</f>
        <v>50444.224672</v>
      </c>
      <c r="AR433" s="215" t="n">
        <f aca="false">AP433-AQ433</f>
        <v>4.79994923807681E-007</v>
      </c>
      <c r="AS433" s="215" t="n">
        <f aca="false">IF($AR433&gt;=0,$AR433,0)</f>
        <v>4.79994923807681E-007</v>
      </c>
      <c r="AT433" s="215" t="n">
        <f aca="false">IF($AR433&lt;=0,-$AR433,0)</f>
        <v>0</v>
      </c>
      <c r="AU433" s="214" t="n">
        <f aca="false">IF((R433-AC433)&lt;0,0,R433-AC433)</f>
        <v>0</v>
      </c>
      <c r="AV433" s="214" t="n">
        <f aca="false">IF(AM433&gt;1,0,R433-AM433*R433)</f>
        <v>0</v>
      </c>
      <c r="AW433" s="216"/>
    </row>
    <row r="434" customFormat="false" ht="24.75" hidden="false" customHeight="true" outlineLevel="0" collapsed="false">
      <c r="A434" s="166"/>
      <c r="B434" s="208" t="n">
        <f aca="false">B433+1</f>
        <v>427</v>
      </c>
      <c r="C434" s="166"/>
      <c r="D434" s="209" t="str">
        <f aca="false" t="array" ref="D434:D434">INDEX(_Rge_Projectdata_3rd,$B434,MATCH("Project-ID",_Rge_Headline_Projectdata,0))</f>
        <v>S950281</v>
      </c>
      <c r="E434" s="210" t="str">
        <f aca="false" t="array" ref="E434:E434">INDEX(_Rge_Data_3rd_CY,$B434,E$1)</f>
        <v>Open</v>
      </c>
      <c r="F434" s="199" t="n">
        <f aca="false">INDEX(_Rge_Data_3rd_CY,$B434,F$1)</f>
        <v>0</v>
      </c>
      <c r="G434" s="199" t="n">
        <f aca="false" t="array" ref="G434:G434">INDEX(_Rge_Data_3rd_CY,$B434,G$1)</f>
        <v>0</v>
      </c>
      <c r="H434" s="199" t="n">
        <f aca="false" t="array" ref="H434:H434">INDEX(_Rge_Data_3rd_CY,$B434,H$1)</f>
        <v>0</v>
      </c>
      <c r="I434" s="199" t="n">
        <f aca="false" t="array" ref="I434:I434">INDEX(_Rge_Data_3rd_CY,$B434,I$1)</f>
        <v>0</v>
      </c>
      <c r="J434" s="199" t="n">
        <f aca="false" t="array" ref="J434:J434">INDEX(_Rge_Data_3rd_CY,$B434,J$1)</f>
        <v>0</v>
      </c>
      <c r="K434" s="199" t="n">
        <f aca="false" t="array" ref="K434:K434">INDEX(_Rge_Data_3rd_CY,$B434,K$1)</f>
        <v>0</v>
      </c>
      <c r="L434" s="199" t="n">
        <f aca="false">INDEX(_Rge_Data_3rd_CY,$B434,L$1)</f>
        <v>0</v>
      </c>
      <c r="M434" s="199" t="n">
        <f aca="false" t="array" ref="M434:M434">INDEX(_Rge_Data_3rd_CY,$B434,M$1)</f>
        <v>0</v>
      </c>
      <c r="N434" s="199" t="n">
        <f aca="false" t="array" ref="N434:N434">INDEX(_Rge_Data_3rd_CY,$B434,N$1)</f>
        <v>0</v>
      </c>
      <c r="O434" s="199" t="n">
        <f aca="false">F434-N434</f>
        <v>0</v>
      </c>
      <c r="P434" s="200" t="n">
        <f aca="false">IFERROR(O434/F434,0)</f>
        <v>0</v>
      </c>
      <c r="Q434" s="211" t="str">
        <f aca="false">IF(AND(F434&lt;&gt;0,R434=0),"N","Y")</f>
        <v>Y</v>
      </c>
      <c r="R434" s="202" t="n">
        <f aca="false" t="array" ref="R434:R434">INDEX(_Rge_Data_3rd_CY,$B434,R$1)</f>
        <v>60693.434208</v>
      </c>
      <c r="S434" s="202" t="n">
        <f aca="false" t="array" ref="S434:S434">INDEX(_Rge_Data_3rd_CY,$B434,S$1)</f>
        <v>42578.4564292683</v>
      </c>
      <c r="T434" s="202" t="n">
        <f aca="false" t="array" ref="T434:T434">INDEX(_Rge_Data_3rd_CY,$B434,T$1)</f>
        <v>1442.7872</v>
      </c>
      <c r="U434" s="202" t="n">
        <f aca="false" t="array" ref="U434:U434">INDEX(_Rge_Data_3rd_CY,$B434,U$1)</f>
        <v>5382.15424</v>
      </c>
      <c r="V434" s="202" t="n">
        <f aca="false" t="array" ref="V434:V434">INDEX(_Rge_Data_3rd_CY,$B434,V$1)</f>
        <v>0</v>
      </c>
      <c r="W434" s="202" t="n">
        <f aca="false" t="array" ref="W434:W434">INDEX(_Rge_Data_3rd_CY,$B434,W$1)</f>
        <v>0</v>
      </c>
      <c r="X434" s="202" t="n">
        <f aca="false">INDEX(_Rge_Data_3rd_CY,$B434,X$1)</f>
        <v>0</v>
      </c>
      <c r="Y434" s="202" t="n">
        <f aca="false" t="array" ref="Y434:Y434">INDEX(_Rge_Data_3rd_CY,$B434,Y$1)</f>
        <v>2427.73736832</v>
      </c>
      <c r="Z434" s="202" t="n">
        <f aca="false" t="array" ref="Z434:Z434">INDEX(_Rge_Data_3rd_CY,$B434,Z$1)</f>
        <v>51831.1352375883</v>
      </c>
      <c r="AA434" s="202" t="n">
        <f aca="false">R434-Z434</f>
        <v>8862.29897041171</v>
      </c>
      <c r="AB434" s="203" t="n">
        <f aca="false">IFERROR(AA434/R434,)</f>
        <v>0.146017424883886</v>
      </c>
      <c r="AC434" s="212" t="n">
        <f aca="false" t="array" ref="AC434:AC434">INDEX(_Rge_Data_3rd_CY,$B434,AC$1)</f>
        <v>0</v>
      </c>
      <c r="AD434" s="212" t="n">
        <f aca="false" t="array" ref="AD434:AD434">INDEX(_Rge_Data_3rd_CY,$B434,AD$1)</f>
        <v>0</v>
      </c>
      <c r="AE434" s="212" t="n">
        <f aca="false" t="array" ref="AE434:AE434">INDEX(_Rge_Data_3rd_CY,$B434,AE$1)</f>
        <v>0</v>
      </c>
      <c r="AF434" s="212" t="n">
        <f aca="false" t="array" ref="AF434:AF434">INDEX(_Rge_Data_3rd_CY,$B434,AF$1)</f>
        <v>0</v>
      </c>
      <c r="AG434" s="212" t="n">
        <f aca="false" t="array" ref="AG434:AG434">INDEX(_Rge_Data_3rd_CY,$B434,AG$1)</f>
        <v>0</v>
      </c>
      <c r="AH434" s="212" t="n">
        <f aca="false" t="array" ref="AH434:AH434">INDEX(_Rge_Data_3rd_CY,$B434,AH$1)</f>
        <v>0</v>
      </c>
      <c r="AI434" s="212" t="n">
        <f aca="false">INDEX(_Rge_Data_3rd_CY,$B434,AI$1)</f>
        <v>0</v>
      </c>
      <c r="AJ434" s="212" t="n">
        <f aca="false" t="array" ref="AJ434:AJ434">INDEX(_Rge_Data_3rd_CY,$B434,AJ$1)</f>
        <v>0</v>
      </c>
      <c r="AK434" s="212" t="n">
        <f aca="false" t="array" ref="AK434:AK434">INDEX(_Rge_Data_3rd_CY,$B434,AK$1)</f>
        <v>0</v>
      </c>
      <c r="AL434" s="212" t="n">
        <f aca="false">AK434+AN434+AO434</f>
        <v>0</v>
      </c>
      <c r="AM434" s="213" t="n">
        <f aca="false">IFERROR(AK434/Z434,0)</f>
        <v>0</v>
      </c>
      <c r="AN434" s="214" t="n">
        <f aca="false">IFERROR(IF(AND($E434="OPEN",$AA434&gt;0),$AA434*_SoP*$AM434,IF(AND($E434="CLOSED",$AA434&gt;0),$AA434*_SoL*$AM434,0)),0)</f>
        <v>0</v>
      </c>
      <c r="AO434" s="214" t="n">
        <f aca="false">IFERROR(IF($AA434&lt;0,$AA434*_SoL,0),0)</f>
        <v>0</v>
      </c>
      <c r="AP434" s="215" t="n">
        <f aca="false">AK434+AN434</f>
        <v>0</v>
      </c>
      <c r="AQ434" s="215" t="n">
        <f aca="false">AC434-AO434</f>
        <v>0</v>
      </c>
      <c r="AR434" s="215" t="n">
        <f aca="false">AP434-AQ434</f>
        <v>0</v>
      </c>
      <c r="AS434" s="215" t="n">
        <f aca="false">IF($AR434&gt;=0,$AR434,0)</f>
        <v>0</v>
      </c>
      <c r="AT434" s="215" t="n">
        <f aca="false">IF($AR434&lt;=0,-$AR434,0)</f>
        <v>-0</v>
      </c>
      <c r="AU434" s="214" t="n">
        <f aca="false">IF((R434-AC434)&lt;0,0,R434-AC434)</f>
        <v>60693.434208</v>
      </c>
      <c r="AV434" s="214" t="n">
        <f aca="false">IF(AM434&gt;1,0,R434-AM434*R434)</f>
        <v>60693.434208</v>
      </c>
      <c r="AW434" s="216"/>
    </row>
    <row r="435" customFormat="false" ht="24.75" hidden="false" customHeight="true" outlineLevel="0" collapsed="false">
      <c r="A435" s="166"/>
      <c r="B435" s="208" t="n">
        <f aca="false">B434+1</f>
        <v>428</v>
      </c>
      <c r="C435" s="166"/>
      <c r="D435" s="209" t="str">
        <f aca="false" t="array" ref="D435:D435">INDEX(_Rge_Projectdata_3rd,$B435,MATCH("Project-ID",_Rge_Headline_Projectdata,0))</f>
        <v>S950282</v>
      </c>
      <c r="E435" s="210" t="str">
        <f aca="false" t="array" ref="E435:E435">INDEX(_Rge_Data_3rd_CY,$B435,E$1)</f>
        <v>Open</v>
      </c>
      <c r="F435" s="199" t="n">
        <f aca="false">INDEX(_Rge_Data_3rd_CY,$B435,F$1)</f>
        <v>0</v>
      </c>
      <c r="G435" s="199" t="n">
        <f aca="false" t="array" ref="G435:G435">INDEX(_Rge_Data_3rd_CY,$B435,G$1)</f>
        <v>0</v>
      </c>
      <c r="H435" s="199" t="n">
        <f aca="false" t="array" ref="H435:H435">INDEX(_Rge_Data_3rd_CY,$B435,H$1)</f>
        <v>0</v>
      </c>
      <c r="I435" s="199" t="n">
        <f aca="false" t="array" ref="I435:I435">INDEX(_Rge_Data_3rd_CY,$B435,I$1)</f>
        <v>0</v>
      </c>
      <c r="J435" s="199" t="n">
        <f aca="false" t="array" ref="J435:J435">INDEX(_Rge_Data_3rd_CY,$B435,J$1)</f>
        <v>0</v>
      </c>
      <c r="K435" s="199" t="n">
        <f aca="false" t="array" ref="K435:K435">INDEX(_Rge_Data_3rd_CY,$B435,K$1)</f>
        <v>0</v>
      </c>
      <c r="L435" s="199" t="n">
        <f aca="false">INDEX(_Rge_Data_3rd_CY,$B435,L$1)</f>
        <v>0</v>
      </c>
      <c r="M435" s="199" t="n">
        <f aca="false" t="array" ref="M435:M435">INDEX(_Rge_Data_3rd_CY,$B435,M$1)</f>
        <v>0</v>
      </c>
      <c r="N435" s="199" t="n">
        <f aca="false" t="array" ref="N435:N435">INDEX(_Rge_Data_3rd_CY,$B435,N$1)</f>
        <v>0</v>
      </c>
      <c r="O435" s="199" t="n">
        <f aca="false">F435-N435</f>
        <v>0</v>
      </c>
      <c r="P435" s="200" t="n">
        <f aca="false">IFERROR(O435/F435,0)</f>
        <v>0</v>
      </c>
      <c r="Q435" s="211" t="str">
        <f aca="false">IF(AND(F435&lt;&gt;0,R435=0),"N","Y")</f>
        <v>Y</v>
      </c>
      <c r="R435" s="202" t="n">
        <f aca="false" t="array" ref="R435:R435">INDEX(_Rge_Data_3rd_CY,$B435,R$1)</f>
        <v>13866.340816</v>
      </c>
      <c r="S435" s="202" t="n">
        <f aca="false" t="array" ref="S435:S435">INDEX(_Rge_Data_3rd_CY,$B435,S$1)</f>
        <v>9196.03619692308</v>
      </c>
      <c r="T435" s="202" t="n">
        <f aca="false" t="array" ref="T435:T435">INDEX(_Rge_Data_3rd_CY,$B435,T$1)</f>
        <v>682.2390656</v>
      </c>
      <c r="U435" s="202" t="n">
        <f aca="false" t="array" ref="U435:U435">INDEX(_Rge_Data_3rd_CY,$B435,U$1)</f>
        <v>1210.347008</v>
      </c>
      <c r="V435" s="202" t="n">
        <f aca="false" t="array" ref="V435:V435">INDEX(_Rge_Data_3rd_CY,$B435,V$1)</f>
        <v>0</v>
      </c>
      <c r="W435" s="202" t="n">
        <f aca="false" t="array" ref="W435:W435">INDEX(_Rge_Data_3rd_CY,$B435,W$1)</f>
        <v>0</v>
      </c>
      <c r="X435" s="202" t="n">
        <f aca="false">INDEX(_Rge_Data_3rd_CY,$B435,X$1)</f>
        <v>0</v>
      </c>
      <c r="Y435" s="202" t="n">
        <f aca="false" t="array" ref="Y435:Y435">INDEX(_Rge_Data_3rd_CY,$B435,Y$1)</f>
        <v>554.65363264</v>
      </c>
      <c r="Z435" s="202" t="n">
        <f aca="false" t="array" ref="Z435:Z435">INDEX(_Rge_Data_3rd_CY,$B435,Z$1)</f>
        <v>11643.2759031631</v>
      </c>
      <c r="AA435" s="202" t="n">
        <f aca="false">R435-Z435</f>
        <v>2223.06491283692</v>
      </c>
      <c r="AB435" s="203" t="n">
        <f aca="false">IFERROR(AA435/R435,)</f>
        <v>0.160320948571507</v>
      </c>
      <c r="AC435" s="212" t="n">
        <f aca="false" t="array" ref="AC435:AC435">INDEX(_Rge_Data_3rd_CY,$B435,AC$1)</f>
        <v>0</v>
      </c>
      <c r="AD435" s="212" t="n">
        <f aca="false" t="array" ref="AD435:AD435">INDEX(_Rge_Data_3rd_CY,$B435,AD$1)</f>
        <v>0</v>
      </c>
      <c r="AE435" s="212" t="n">
        <f aca="false" t="array" ref="AE435:AE435">INDEX(_Rge_Data_3rd_CY,$B435,AE$1)</f>
        <v>0</v>
      </c>
      <c r="AF435" s="212" t="n">
        <f aca="false" t="array" ref="AF435:AF435">INDEX(_Rge_Data_3rd_CY,$B435,AF$1)</f>
        <v>0</v>
      </c>
      <c r="AG435" s="212" t="n">
        <f aca="false" t="array" ref="AG435:AG435">INDEX(_Rge_Data_3rd_CY,$B435,AG$1)</f>
        <v>0</v>
      </c>
      <c r="AH435" s="212" t="n">
        <f aca="false" t="array" ref="AH435:AH435">INDEX(_Rge_Data_3rd_CY,$B435,AH$1)</f>
        <v>0</v>
      </c>
      <c r="AI435" s="212" t="n">
        <f aca="false">INDEX(_Rge_Data_3rd_CY,$B435,AI$1)</f>
        <v>0</v>
      </c>
      <c r="AJ435" s="212" t="n">
        <f aca="false" t="array" ref="AJ435:AJ435">INDEX(_Rge_Data_3rd_CY,$B435,AJ$1)</f>
        <v>0</v>
      </c>
      <c r="AK435" s="212" t="n">
        <f aca="false" t="array" ref="AK435:AK435">INDEX(_Rge_Data_3rd_CY,$B435,AK$1)</f>
        <v>0</v>
      </c>
      <c r="AL435" s="212" t="n">
        <f aca="false">AK435+AN435+AO435</f>
        <v>0</v>
      </c>
      <c r="AM435" s="213" t="n">
        <f aca="false">IFERROR(AK435/Z435,0)</f>
        <v>0</v>
      </c>
      <c r="AN435" s="214" t="n">
        <f aca="false">IFERROR(IF(AND($E435="OPEN",$AA435&gt;0),$AA435*_SoP*$AM435,IF(AND($E435="CLOSED",$AA435&gt;0),$AA435*_SoL*$AM435,0)),0)</f>
        <v>0</v>
      </c>
      <c r="AO435" s="214" t="n">
        <f aca="false">IFERROR(IF($AA435&lt;0,$AA435*_SoL,0),0)</f>
        <v>0</v>
      </c>
      <c r="AP435" s="215" t="n">
        <f aca="false">AK435+AN435</f>
        <v>0</v>
      </c>
      <c r="AQ435" s="215" t="n">
        <f aca="false">AC435-AO435</f>
        <v>0</v>
      </c>
      <c r="AR435" s="215" t="n">
        <f aca="false">AP435-AQ435</f>
        <v>0</v>
      </c>
      <c r="AS435" s="215" t="n">
        <f aca="false">IF($AR435&gt;=0,$AR435,0)</f>
        <v>0</v>
      </c>
      <c r="AT435" s="215" t="n">
        <f aca="false">IF($AR435&lt;=0,-$AR435,0)</f>
        <v>-0</v>
      </c>
      <c r="AU435" s="214" t="n">
        <f aca="false">IF((R435-AC435)&lt;0,0,R435-AC435)</f>
        <v>13866.340816</v>
      </c>
      <c r="AV435" s="214" t="n">
        <f aca="false">IF(AM435&gt;1,0,R435-AM435*R435)</f>
        <v>13866.340816</v>
      </c>
      <c r="AW435" s="216"/>
    </row>
    <row r="436" customFormat="false" ht="24.75" hidden="false" customHeight="true" outlineLevel="0" collapsed="false">
      <c r="A436" s="166"/>
      <c r="B436" s="208" t="n">
        <f aca="false">B435+1</f>
        <v>429</v>
      </c>
      <c r="C436" s="166"/>
      <c r="D436" s="209" t="str">
        <f aca="false" t="array" ref="D436:D436">INDEX(_Rge_Projectdata_3rd,$B436,MATCH("Project-ID",_Rge_Headline_Projectdata,0))</f>
        <v>S950283</v>
      </c>
      <c r="E436" s="210" t="str">
        <f aca="false" t="array" ref="E436:E436">INDEX(_Rge_Data_3rd_CY,$B436,E$1)</f>
        <v>Open</v>
      </c>
      <c r="F436" s="199" t="n">
        <f aca="false">INDEX(_Rge_Data_3rd_CY,$B436,F$1)</f>
        <v>0</v>
      </c>
      <c r="G436" s="199" t="n">
        <f aca="false" t="array" ref="G436:G436">INDEX(_Rge_Data_3rd_CY,$B436,G$1)</f>
        <v>0</v>
      </c>
      <c r="H436" s="199" t="n">
        <f aca="false" t="array" ref="H436:H436">INDEX(_Rge_Data_3rd_CY,$B436,H$1)</f>
        <v>0</v>
      </c>
      <c r="I436" s="199" t="n">
        <f aca="false" t="array" ref="I436:I436">INDEX(_Rge_Data_3rd_CY,$B436,I$1)</f>
        <v>0</v>
      </c>
      <c r="J436" s="199" t="n">
        <f aca="false" t="array" ref="J436:J436">INDEX(_Rge_Data_3rd_CY,$B436,J$1)</f>
        <v>0</v>
      </c>
      <c r="K436" s="199" t="n">
        <f aca="false" t="array" ref="K436:K436">INDEX(_Rge_Data_3rd_CY,$B436,K$1)</f>
        <v>0</v>
      </c>
      <c r="L436" s="199" t="n">
        <f aca="false">INDEX(_Rge_Data_3rd_CY,$B436,L$1)</f>
        <v>0</v>
      </c>
      <c r="M436" s="199" t="n">
        <f aca="false" t="array" ref="M436:M436">INDEX(_Rge_Data_3rd_CY,$B436,M$1)</f>
        <v>0</v>
      </c>
      <c r="N436" s="199" t="n">
        <f aca="false" t="array" ref="N436:N436">INDEX(_Rge_Data_3rd_CY,$B436,N$1)</f>
        <v>0</v>
      </c>
      <c r="O436" s="199" t="n">
        <f aca="false">F436-N436</f>
        <v>0</v>
      </c>
      <c r="P436" s="200" t="n">
        <f aca="false">IFERROR(O436/F436,0)</f>
        <v>0</v>
      </c>
      <c r="Q436" s="211" t="str">
        <f aca="false">IF(AND(F436&lt;&gt;0,R436=0),"N","Y")</f>
        <v>Y</v>
      </c>
      <c r="R436" s="202" t="n">
        <f aca="false" t="array" ref="R436:R436">INDEX(_Rge_Data_3rd_CY,$B436,R$1)</f>
        <v>22272.569056</v>
      </c>
      <c r="S436" s="202" t="n">
        <f aca="false" t="array" ref="S436:S436">INDEX(_Rge_Data_3rd_CY,$B436,S$1)</f>
        <v>14483.5477661538</v>
      </c>
      <c r="T436" s="202" t="n">
        <f aca="false" t="array" ref="T436:T436">INDEX(_Rge_Data_3rd_CY,$B436,T$1)</f>
        <v>1022.3821264</v>
      </c>
      <c r="U436" s="202" t="n">
        <f aca="false" t="array" ref="U436:U436">INDEX(_Rge_Data_3rd_CY,$B436,U$1)</f>
        <v>2117.469568</v>
      </c>
      <c r="V436" s="202" t="n">
        <f aca="false" t="array" ref="V436:V436">INDEX(_Rge_Data_3rd_CY,$B436,V$1)</f>
        <v>0</v>
      </c>
      <c r="W436" s="202" t="n">
        <f aca="false" t="array" ref="W436:W436">INDEX(_Rge_Data_3rd_CY,$B436,W$1)</f>
        <v>0</v>
      </c>
      <c r="X436" s="202" t="n">
        <f aca="false">INDEX(_Rge_Data_3rd_CY,$B436,X$1)</f>
        <v>0</v>
      </c>
      <c r="Y436" s="202" t="n">
        <f aca="false" t="array" ref="Y436:Y436">INDEX(_Rge_Data_3rd_CY,$B436,Y$1)</f>
        <v>890.90276224</v>
      </c>
      <c r="Z436" s="202" t="n">
        <f aca="false" t="array" ref="Z436:Z436">INDEX(_Rge_Data_3rd_CY,$B436,Z$1)</f>
        <v>18514.3022227938</v>
      </c>
      <c r="AA436" s="202" t="n">
        <f aca="false">R436-Z436</f>
        <v>3758.26683320615</v>
      </c>
      <c r="AB436" s="203" t="n">
        <f aca="false">IFERROR(AA436/R436,)</f>
        <v>0.168739709539422</v>
      </c>
      <c r="AC436" s="212" t="n">
        <f aca="false" t="array" ref="AC436:AC436">INDEX(_Rge_Data_3rd_CY,$B436,AC$1)</f>
        <v>0</v>
      </c>
      <c r="AD436" s="212" t="n">
        <f aca="false" t="array" ref="AD436:AD436">INDEX(_Rge_Data_3rd_CY,$B436,AD$1)</f>
        <v>0</v>
      </c>
      <c r="AE436" s="212" t="n">
        <f aca="false" t="array" ref="AE436:AE436">INDEX(_Rge_Data_3rd_CY,$B436,AE$1)</f>
        <v>0</v>
      </c>
      <c r="AF436" s="212" t="n">
        <f aca="false" t="array" ref="AF436:AF436">INDEX(_Rge_Data_3rd_CY,$B436,AF$1)</f>
        <v>0</v>
      </c>
      <c r="AG436" s="212" t="n">
        <f aca="false" t="array" ref="AG436:AG436">INDEX(_Rge_Data_3rd_CY,$B436,AG$1)</f>
        <v>0</v>
      </c>
      <c r="AH436" s="212" t="n">
        <f aca="false" t="array" ref="AH436:AH436">INDEX(_Rge_Data_3rd_CY,$B436,AH$1)</f>
        <v>0</v>
      </c>
      <c r="AI436" s="212" t="n">
        <f aca="false">INDEX(_Rge_Data_3rd_CY,$B436,AI$1)</f>
        <v>0</v>
      </c>
      <c r="AJ436" s="212" t="n">
        <f aca="false" t="array" ref="AJ436:AJ436">INDEX(_Rge_Data_3rd_CY,$B436,AJ$1)</f>
        <v>0</v>
      </c>
      <c r="AK436" s="212" t="n">
        <f aca="false" t="array" ref="AK436:AK436">INDEX(_Rge_Data_3rd_CY,$B436,AK$1)</f>
        <v>0</v>
      </c>
      <c r="AL436" s="212" t="n">
        <f aca="false">AK436+AN436+AO436</f>
        <v>0</v>
      </c>
      <c r="AM436" s="213" t="n">
        <f aca="false">IFERROR(AK436/Z436,0)</f>
        <v>0</v>
      </c>
      <c r="AN436" s="214" t="n">
        <f aca="false">IFERROR(IF(AND($E436="OPEN",$AA436&gt;0),$AA436*_SoP*$AM436,IF(AND($E436="CLOSED",$AA436&gt;0),$AA436*_SoL*$AM436,0)),0)</f>
        <v>0</v>
      </c>
      <c r="AO436" s="214" t="n">
        <f aca="false">IFERROR(IF($AA436&lt;0,$AA436*_SoL,0),0)</f>
        <v>0</v>
      </c>
      <c r="AP436" s="215" t="n">
        <f aca="false">AK436+AN436</f>
        <v>0</v>
      </c>
      <c r="AQ436" s="215" t="n">
        <f aca="false">AC436-AO436</f>
        <v>0</v>
      </c>
      <c r="AR436" s="215" t="n">
        <f aca="false">AP436-AQ436</f>
        <v>0</v>
      </c>
      <c r="AS436" s="215" t="n">
        <f aca="false">IF($AR436&gt;=0,$AR436,0)</f>
        <v>0</v>
      </c>
      <c r="AT436" s="215" t="n">
        <f aca="false">IF($AR436&lt;=0,-$AR436,0)</f>
        <v>-0</v>
      </c>
      <c r="AU436" s="214" t="n">
        <f aca="false">IF((R436-AC436)&lt;0,0,R436-AC436)</f>
        <v>22272.569056</v>
      </c>
      <c r="AV436" s="214" t="n">
        <f aca="false">IF(AM436&gt;1,0,R436-AM436*R436)</f>
        <v>22272.569056</v>
      </c>
      <c r="AW436" s="216"/>
    </row>
    <row r="437" customFormat="false" ht="24.75" hidden="false" customHeight="true" outlineLevel="0" collapsed="false">
      <c r="A437" s="166"/>
      <c r="B437" s="208" t="n">
        <f aca="false">B436+1</f>
        <v>430</v>
      </c>
      <c r="C437" s="166"/>
      <c r="D437" s="209" t="str">
        <f aca="false" t="array" ref="D437:D437">INDEX(_Rge_Projectdata_3rd,$B437,MATCH("Project-ID",_Rge_Headline_Projectdata,0))</f>
        <v>S950284</v>
      </c>
      <c r="E437" s="210" t="str">
        <f aca="false" t="array" ref="E437:E437">INDEX(_Rge_Data_3rd_CY,$B437,E$1)</f>
        <v>Closed</v>
      </c>
      <c r="F437" s="199" t="n">
        <f aca="false">INDEX(_Rge_Data_3rd_CY,$B437,F$1)</f>
        <v>0</v>
      </c>
      <c r="G437" s="199" t="n">
        <f aca="false" t="array" ref="G437:G437">INDEX(_Rge_Data_3rd_CY,$B437,G$1)</f>
        <v>0</v>
      </c>
      <c r="H437" s="199" t="n">
        <f aca="false" t="array" ref="H437:H437">INDEX(_Rge_Data_3rd_CY,$B437,H$1)</f>
        <v>0</v>
      </c>
      <c r="I437" s="199" t="n">
        <f aca="false" t="array" ref="I437:I437">INDEX(_Rge_Data_3rd_CY,$B437,I$1)</f>
        <v>0</v>
      </c>
      <c r="J437" s="199" t="n">
        <f aca="false" t="array" ref="J437:J437">INDEX(_Rge_Data_3rd_CY,$B437,J$1)</f>
        <v>0</v>
      </c>
      <c r="K437" s="199" t="n">
        <f aca="false" t="array" ref="K437:K437">INDEX(_Rge_Data_3rd_CY,$B437,K$1)</f>
        <v>0</v>
      </c>
      <c r="L437" s="199" t="n">
        <f aca="false">INDEX(_Rge_Data_3rd_CY,$B437,L$1)</f>
        <v>0</v>
      </c>
      <c r="M437" s="199" t="n">
        <f aca="false" t="array" ref="M437:M437">INDEX(_Rge_Data_3rd_CY,$B437,M$1)</f>
        <v>0</v>
      </c>
      <c r="N437" s="199" t="n">
        <f aca="false" t="array" ref="N437:N437">INDEX(_Rge_Data_3rd_CY,$B437,N$1)</f>
        <v>0</v>
      </c>
      <c r="O437" s="199" t="n">
        <f aca="false">F437-N437</f>
        <v>0</v>
      </c>
      <c r="P437" s="200" t="n">
        <f aca="false">IFERROR(O437/F437,0)</f>
        <v>0</v>
      </c>
      <c r="Q437" s="211" t="str">
        <f aca="false">IF(AND(F437&lt;&gt;0,R437=0),"N","Y")</f>
        <v>Y</v>
      </c>
      <c r="R437" s="202" t="n">
        <f aca="false" t="array" ref="R437:R437">INDEX(_Rge_Data_3rd_CY,$B437,R$1)</f>
        <v>27010.490912</v>
      </c>
      <c r="S437" s="202" t="n">
        <f aca="false" t="array" ref="S437:S437">INDEX(_Rge_Data_3rd_CY,$B437,S$1)</f>
        <v>15856.89453184</v>
      </c>
      <c r="T437" s="202" t="n">
        <f aca="false" t="array" ref="T437:T437">INDEX(_Rge_Data_3rd_CY,$B437,T$1)</f>
        <v>779.28762848</v>
      </c>
      <c r="U437" s="202" t="n">
        <f aca="false" t="array" ref="U437:U437">INDEX(_Rge_Data_3rd_CY,$B437,U$1)</f>
        <v>1139.9852256</v>
      </c>
      <c r="V437" s="202" t="n">
        <f aca="false" t="array" ref="V437:V437">INDEX(_Rge_Data_3rd_CY,$B437,V$1)</f>
        <v>0</v>
      </c>
      <c r="W437" s="202" t="n">
        <f aca="false" t="array" ref="W437:W437">INDEX(_Rge_Data_3rd_CY,$B437,W$1)</f>
        <v>0</v>
      </c>
      <c r="X437" s="202" t="n">
        <f aca="false">INDEX(_Rge_Data_3rd_CY,$B437,X$1)</f>
        <v>0</v>
      </c>
      <c r="Y437" s="202" t="n">
        <f aca="false" t="array" ref="Y437:Y437">INDEX(_Rge_Data_3rd_CY,$B437,Y$1)</f>
        <v>1080.41963648</v>
      </c>
      <c r="Z437" s="202" t="n">
        <f aca="false" t="array" ref="Z437:Z437">INDEX(_Rge_Data_3rd_CY,$B437,Z$1)</f>
        <v>18856.5870224</v>
      </c>
      <c r="AA437" s="202" t="n">
        <f aca="false">R437-Z437</f>
        <v>8153.9038896</v>
      </c>
      <c r="AB437" s="203" t="n">
        <f aca="false">IFERROR(AA437/R437,)</f>
        <v>0.301879144520748</v>
      </c>
      <c r="AC437" s="212" t="n">
        <f aca="false" t="array" ref="AC437:AC437">INDEX(_Rge_Data_3rd_CY,$B437,AC$1)</f>
        <v>27010.490912</v>
      </c>
      <c r="AD437" s="212" t="n">
        <f aca="false" t="array" ref="AD437:AD437">INDEX(_Rge_Data_3rd_CY,$B437,AD$1)</f>
        <v>15856.89453184</v>
      </c>
      <c r="AE437" s="212" t="n">
        <f aca="false" t="array" ref="AE437:AE437">INDEX(_Rge_Data_3rd_CY,$B437,AE$1)</f>
        <v>779.28762848</v>
      </c>
      <c r="AF437" s="212" t="n">
        <f aca="false" t="array" ref="AF437:AF437">INDEX(_Rge_Data_3rd_CY,$B437,AF$1)</f>
        <v>1139.9852256</v>
      </c>
      <c r="AG437" s="212" t="n">
        <f aca="false" t="array" ref="AG437:AG437">INDEX(_Rge_Data_3rd_CY,$B437,AG$1)</f>
        <v>0</v>
      </c>
      <c r="AH437" s="212" t="n">
        <f aca="false" t="array" ref="AH437:AH437">INDEX(_Rge_Data_3rd_CY,$B437,AH$1)</f>
        <v>0</v>
      </c>
      <c r="AI437" s="212" t="n">
        <f aca="false">INDEX(_Rge_Data_3rd_CY,$B437,AI$1)</f>
        <v>0</v>
      </c>
      <c r="AJ437" s="212" t="n">
        <f aca="false" t="array" ref="AJ437:AJ437">INDEX(_Rge_Data_3rd_CY,$B437,AJ$1)</f>
        <v>1080.41963648</v>
      </c>
      <c r="AK437" s="212" t="n">
        <f aca="false" t="array" ref="AK437:AK437">INDEX(_Rge_Data_3rd_CY,$B437,AK$1)</f>
        <v>18856.5870224</v>
      </c>
      <c r="AL437" s="212" t="n">
        <f aca="false">AK437+AN437+AO437</f>
        <v>27010.4909124</v>
      </c>
      <c r="AM437" s="213" t="n">
        <f aca="false">IFERROR(AK437/Z437,0)</f>
        <v>1</v>
      </c>
      <c r="AN437" s="214" t="n">
        <f aca="false">IFERROR(IF(AND($E437="OPEN",$AA437&gt;0),$AA437*_SoP*$AM437,IF(AND($E437="CLOSED",$AA437&gt;0),$AA437*_SoL*$AM437,0)),0)</f>
        <v>8153.90389</v>
      </c>
      <c r="AO437" s="214" t="n">
        <f aca="false">IFERROR(IF($AA437&lt;0,$AA437*_SoL,0),0)</f>
        <v>0</v>
      </c>
      <c r="AP437" s="215" t="n">
        <f aca="false">AK437+AN437</f>
        <v>27010.4909124</v>
      </c>
      <c r="AQ437" s="215" t="n">
        <f aca="false">AC437-AO437</f>
        <v>27010.490912</v>
      </c>
      <c r="AR437" s="215" t="n">
        <f aca="false">AP437-AQ437</f>
        <v>4.00003045797348E-007</v>
      </c>
      <c r="AS437" s="215" t="n">
        <f aca="false">IF($AR437&gt;=0,$AR437,0)</f>
        <v>4.00003045797348E-007</v>
      </c>
      <c r="AT437" s="215" t="n">
        <f aca="false">IF($AR437&lt;=0,-$AR437,0)</f>
        <v>0</v>
      </c>
      <c r="AU437" s="214" t="n">
        <f aca="false">IF((R437-AC437)&lt;0,0,R437-AC437)</f>
        <v>0</v>
      </c>
      <c r="AV437" s="214" t="n">
        <f aca="false">IF(AM437&gt;1,0,R437-AM437*R437)</f>
        <v>0</v>
      </c>
      <c r="AW437" s="216"/>
    </row>
    <row r="438" customFormat="false" ht="24.75" hidden="false" customHeight="true" outlineLevel="0" collapsed="false">
      <c r="A438" s="166"/>
      <c r="B438" s="208" t="n">
        <f aca="false">B437+1</f>
        <v>431</v>
      </c>
      <c r="C438" s="166"/>
      <c r="D438" s="209" t="str">
        <f aca="false" t="array" ref="D438:D438">INDEX(_Rge_Projectdata_3rd,$B438,MATCH("Project-ID",_Rge_Headline_Projectdata,0))</f>
        <v>S950285</v>
      </c>
      <c r="E438" s="210" t="str">
        <f aca="false" t="array" ref="E438:E438">INDEX(_Rge_Data_3rd_CY,$B438,E$1)</f>
        <v>Open</v>
      </c>
      <c r="F438" s="199" t="n">
        <f aca="false">INDEX(_Rge_Data_3rd_CY,$B438,F$1)</f>
        <v>0</v>
      </c>
      <c r="G438" s="199" t="n">
        <f aca="false" t="array" ref="G438:G438">INDEX(_Rge_Data_3rd_CY,$B438,G$1)</f>
        <v>0</v>
      </c>
      <c r="H438" s="199" t="n">
        <f aca="false" t="array" ref="H438:H438">INDEX(_Rge_Data_3rd_CY,$B438,H$1)</f>
        <v>0</v>
      </c>
      <c r="I438" s="199" t="n">
        <f aca="false" t="array" ref="I438:I438">INDEX(_Rge_Data_3rd_CY,$B438,I$1)</f>
        <v>0</v>
      </c>
      <c r="J438" s="199" t="n">
        <f aca="false" t="array" ref="J438:J438">INDEX(_Rge_Data_3rd_CY,$B438,J$1)</f>
        <v>0</v>
      </c>
      <c r="K438" s="199" t="n">
        <f aca="false" t="array" ref="K438:K438">INDEX(_Rge_Data_3rd_CY,$B438,K$1)</f>
        <v>0</v>
      </c>
      <c r="L438" s="199" t="n">
        <f aca="false">INDEX(_Rge_Data_3rd_CY,$B438,L$1)</f>
        <v>0</v>
      </c>
      <c r="M438" s="199" t="n">
        <f aca="false" t="array" ref="M438:M438">INDEX(_Rge_Data_3rd_CY,$B438,M$1)</f>
        <v>0</v>
      </c>
      <c r="N438" s="199" t="n">
        <f aca="false" t="array" ref="N438:N438">INDEX(_Rge_Data_3rd_CY,$B438,N$1)</f>
        <v>0</v>
      </c>
      <c r="O438" s="199" t="n">
        <f aca="false">F438-N438</f>
        <v>0</v>
      </c>
      <c r="P438" s="200" t="n">
        <f aca="false">IFERROR(O438/F438,0)</f>
        <v>0</v>
      </c>
      <c r="Q438" s="211" t="str">
        <f aca="false">IF(AND(F438&lt;&gt;0,R438=0),"N","Y")</f>
        <v>Y</v>
      </c>
      <c r="R438" s="202" t="n">
        <f aca="false" t="array" ref="R438:R438">INDEX(_Rge_Data_3rd_CY,$B438,R$1)</f>
        <v>130277.147776</v>
      </c>
      <c r="S438" s="202" t="n">
        <f aca="false" t="array" ref="S438:S438">INDEX(_Rge_Data_3rd_CY,$B438,S$1)</f>
        <v>100455.4856448</v>
      </c>
      <c r="T438" s="202" t="n">
        <f aca="false" t="array" ref="T438:T438">INDEX(_Rge_Data_3rd_CY,$B438,T$1)</f>
        <v>1968.1769632</v>
      </c>
      <c r="U438" s="202" t="n">
        <f aca="false" t="array" ref="U438:U438">INDEX(_Rge_Data_3rd_CY,$B438,U$1)</f>
        <v>3128.536576</v>
      </c>
      <c r="V438" s="202" t="n">
        <f aca="false" t="array" ref="V438:V438">INDEX(_Rge_Data_3rd_CY,$B438,V$1)</f>
        <v>0</v>
      </c>
      <c r="W438" s="202" t="n">
        <f aca="false" t="array" ref="W438:W438">INDEX(_Rge_Data_3rd_CY,$B438,W$1)</f>
        <v>0</v>
      </c>
      <c r="X438" s="202" t="n">
        <f aca="false">INDEX(_Rge_Data_3rd_CY,$B438,X$1)</f>
        <v>0</v>
      </c>
      <c r="Y438" s="202" t="n">
        <f aca="false" t="array" ref="Y438:Y438">INDEX(_Rge_Data_3rd_CY,$B438,Y$1)</f>
        <v>5211.08591104</v>
      </c>
      <c r="Z438" s="202" t="n">
        <f aca="false" t="array" ref="Z438:Z438">INDEX(_Rge_Data_3rd_CY,$B438,Z$1)</f>
        <v>110763.28509504</v>
      </c>
      <c r="AA438" s="202" t="n">
        <f aca="false">R438-Z438</f>
        <v>19513.86268096</v>
      </c>
      <c r="AB438" s="203" t="n">
        <f aca="false">IFERROR(AA438/R438,)</f>
        <v>0.149787303560808</v>
      </c>
      <c r="AC438" s="212" t="n">
        <f aca="false" t="array" ref="AC438:AC438">INDEX(_Rge_Data_3rd_CY,$B438,AC$1)</f>
        <v>0</v>
      </c>
      <c r="AD438" s="212" t="n">
        <f aca="false" t="array" ref="AD438:AD438">INDEX(_Rge_Data_3rd_CY,$B438,AD$1)</f>
        <v>0</v>
      </c>
      <c r="AE438" s="212" t="n">
        <f aca="false" t="array" ref="AE438:AE438">INDEX(_Rge_Data_3rd_CY,$B438,AE$1)</f>
        <v>0</v>
      </c>
      <c r="AF438" s="212" t="n">
        <f aca="false" t="array" ref="AF438:AF438">INDEX(_Rge_Data_3rd_CY,$B438,AF$1)</f>
        <v>0</v>
      </c>
      <c r="AG438" s="212" t="n">
        <f aca="false" t="array" ref="AG438:AG438">INDEX(_Rge_Data_3rd_CY,$B438,AG$1)</f>
        <v>0</v>
      </c>
      <c r="AH438" s="212" t="n">
        <f aca="false" t="array" ref="AH438:AH438">INDEX(_Rge_Data_3rd_CY,$B438,AH$1)</f>
        <v>0</v>
      </c>
      <c r="AI438" s="212" t="n">
        <f aca="false">INDEX(_Rge_Data_3rd_CY,$B438,AI$1)</f>
        <v>0</v>
      </c>
      <c r="AJ438" s="212" t="n">
        <f aca="false" t="array" ref="AJ438:AJ438">INDEX(_Rge_Data_3rd_CY,$B438,AJ$1)</f>
        <v>0</v>
      </c>
      <c r="AK438" s="212" t="n">
        <f aca="false" t="array" ref="AK438:AK438">INDEX(_Rge_Data_3rd_CY,$B438,AK$1)</f>
        <v>0</v>
      </c>
      <c r="AL438" s="212" t="n">
        <f aca="false">AK438+AN438+AO438</f>
        <v>0</v>
      </c>
      <c r="AM438" s="213" t="n">
        <f aca="false">IFERROR(AK438/Z438,0)</f>
        <v>0</v>
      </c>
      <c r="AN438" s="214" t="n">
        <f aca="false">IFERROR(IF(AND($E438="OPEN",$AA438&gt;0),$AA438*_SoP*$AM438,IF(AND($E438="CLOSED",$AA438&gt;0),$AA438*_SoL*$AM438,0)),0)</f>
        <v>0</v>
      </c>
      <c r="AO438" s="214" t="n">
        <f aca="false">IFERROR(IF($AA438&lt;0,$AA438*_SoL,0),0)</f>
        <v>0</v>
      </c>
      <c r="AP438" s="215" t="n">
        <f aca="false">AK438+AN438</f>
        <v>0</v>
      </c>
      <c r="AQ438" s="215" t="n">
        <f aca="false">AC438-AO438</f>
        <v>0</v>
      </c>
      <c r="AR438" s="215" t="n">
        <f aca="false">AP438-AQ438</f>
        <v>0</v>
      </c>
      <c r="AS438" s="215" t="n">
        <f aca="false">IF($AR438&gt;=0,$AR438,0)</f>
        <v>0</v>
      </c>
      <c r="AT438" s="215" t="n">
        <f aca="false">IF($AR438&lt;=0,-$AR438,0)</f>
        <v>-0</v>
      </c>
      <c r="AU438" s="214" t="n">
        <f aca="false">IF((R438-AC438)&lt;0,0,R438-AC438)</f>
        <v>130277.147776</v>
      </c>
      <c r="AV438" s="214" t="n">
        <f aca="false">IF(AM438&gt;1,0,R438-AM438*R438)</f>
        <v>130277.147776</v>
      </c>
      <c r="AW438" s="216"/>
    </row>
    <row r="439" customFormat="false" ht="24.75" hidden="false" customHeight="true" outlineLevel="0" collapsed="false">
      <c r="A439" s="166"/>
      <c r="B439" s="208" t="n">
        <f aca="false">B438+1</f>
        <v>432</v>
      </c>
      <c r="C439" s="166"/>
      <c r="D439" s="209" t="str">
        <f aca="false" t="array" ref="D439:D439">INDEX(_Rge_Projectdata_3rd,$B439,MATCH("Project-ID",_Rge_Headline_Projectdata,0))</f>
        <v>S950200-3</v>
      </c>
      <c r="E439" s="210" t="str">
        <f aca="false" t="array" ref="E439:E439">INDEX(_Rge_Data_3rd_CY,$B439,E$1)</f>
        <v>Closed</v>
      </c>
      <c r="F439" s="199" t="n">
        <f aca="false">INDEX(_Rge_Data_3rd_CY,$B439,F$1)</f>
        <v>0</v>
      </c>
      <c r="G439" s="199" t="n">
        <f aca="false" t="array" ref="G439:G439">INDEX(_Rge_Data_3rd_CY,$B439,G$1)</f>
        <v>0</v>
      </c>
      <c r="H439" s="199" t="n">
        <f aca="false" t="array" ref="H439:H439">INDEX(_Rge_Data_3rd_CY,$B439,H$1)</f>
        <v>0</v>
      </c>
      <c r="I439" s="199" t="n">
        <f aca="false" t="array" ref="I439:I439">INDEX(_Rge_Data_3rd_CY,$B439,I$1)</f>
        <v>0</v>
      </c>
      <c r="J439" s="199" t="n">
        <f aca="false" t="array" ref="J439:J439">INDEX(_Rge_Data_3rd_CY,$B439,J$1)</f>
        <v>0</v>
      </c>
      <c r="K439" s="199" t="n">
        <f aca="false" t="array" ref="K439:K439">INDEX(_Rge_Data_3rd_CY,$B439,K$1)</f>
        <v>0</v>
      </c>
      <c r="L439" s="199" t="n">
        <f aca="false">INDEX(_Rge_Data_3rd_CY,$B439,L$1)</f>
        <v>0</v>
      </c>
      <c r="M439" s="199" t="n">
        <f aca="false" t="array" ref="M439:M439">INDEX(_Rge_Data_3rd_CY,$B439,M$1)</f>
        <v>0</v>
      </c>
      <c r="N439" s="199" t="n">
        <f aca="false" t="array" ref="N439:N439">INDEX(_Rge_Data_3rd_CY,$B439,N$1)</f>
        <v>0</v>
      </c>
      <c r="O439" s="199" t="n">
        <f aca="false">F439-N439</f>
        <v>0</v>
      </c>
      <c r="P439" s="200" t="n">
        <f aca="false">IFERROR(O439/F439,0)</f>
        <v>0</v>
      </c>
      <c r="Q439" s="211" t="str">
        <f aca="false">IF(AND(F439&lt;&gt;0,R439=0),"N","Y")</f>
        <v>Y</v>
      </c>
      <c r="R439" s="202" t="n">
        <f aca="false" t="array" ref="R439:R439">INDEX(_Rge_Data_3rd_CY,$B439,R$1)</f>
        <v>5347.08096</v>
      </c>
      <c r="S439" s="202" t="n">
        <f aca="false" t="array" ref="S439:S439">INDEX(_Rge_Data_3rd_CY,$B439,S$1)</f>
        <v>1188.67371376</v>
      </c>
      <c r="T439" s="202" t="n">
        <f aca="false" t="array" ref="T439:T439">INDEX(_Rge_Data_3rd_CY,$B439,T$1)</f>
        <v>1.673952</v>
      </c>
      <c r="U439" s="202" t="n">
        <f aca="false" t="array" ref="U439:U439">INDEX(_Rge_Data_3rd_CY,$B439,U$1)</f>
        <v>416.7303504</v>
      </c>
      <c r="V439" s="202" t="n">
        <f aca="false" t="array" ref="V439:V439">INDEX(_Rge_Data_3rd_CY,$B439,V$1)</f>
        <v>1303.8651264</v>
      </c>
      <c r="W439" s="202" t="n">
        <f aca="false" t="array" ref="W439:W439">INDEX(_Rge_Data_3rd_CY,$B439,W$1)</f>
        <v>0</v>
      </c>
      <c r="X439" s="202" t="n">
        <f aca="false">INDEX(_Rge_Data_3rd_CY,$B439,X$1)</f>
        <v>0</v>
      </c>
      <c r="Y439" s="202" t="n">
        <f aca="false" t="array" ref="Y439:Y439">INDEX(_Rge_Data_3rd_CY,$B439,Y$1)</f>
        <v>213.8832384</v>
      </c>
      <c r="Z439" s="202" t="n">
        <f aca="false" t="array" ref="Z439:Z439">INDEX(_Rge_Data_3rd_CY,$B439,Z$1)</f>
        <v>3124.82638096</v>
      </c>
      <c r="AA439" s="202" t="n">
        <f aca="false">R439-Z439</f>
        <v>2222.25457904</v>
      </c>
      <c r="AB439" s="203" t="n">
        <f aca="false">IFERROR(AA439/R439,)</f>
        <v>0.415601446034585</v>
      </c>
      <c r="AC439" s="212" t="n">
        <f aca="false" t="array" ref="AC439:AC439">INDEX(_Rge_Data_3rd_CY,$B439,AC$1)</f>
        <v>5347.08096</v>
      </c>
      <c r="AD439" s="212" t="n">
        <f aca="false" t="array" ref="AD439:AD439">INDEX(_Rge_Data_3rd_CY,$B439,AD$1)</f>
        <v>1188.67371376</v>
      </c>
      <c r="AE439" s="212" t="n">
        <f aca="false" t="array" ref="AE439:AE439">INDEX(_Rge_Data_3rd_CY,$B439,AE$1)</f>
        <v>1.673952</v>
      </c>
      <c r="AF439" s="212" t="n">
        <f aca="false" t="array" ref="AF439:AF439">INDEX(_Rge_Data_3rd_CY,$B439,AF$1)</f>
        <v>416.7303504</v>
      </c>
      <c r="AG439" s="212" t="n">
        <f aca="false" t="array" ref="AG439:AG439">INDEX(_Rge_Data_3rd_CY,$B439,AG$1)</f>
        <v>1303.8651264</v>
      </c>
      <c r="AH439" s="212" t="n">
        <f aca="false" t="array" ref="AH439:AH439">INDEX(_Rge_Data_3rd_CY,$B439,AH$1)</f>
        <v>0</v>
      </c>
      <c r="AI439" s="212" t="n">
        <f aca="false">INDEX(_Rge_Data_3rd_CY,$B439,AI$1)</f>
        <v>0</v>
      </c>
      <c r="AJ439" s="212" t="n">
        <f aca="false" t="array" ref="AJ439:AJ439">INDEX(_Rge_Data_3rd_CY,$B439,AJ$1)</f>
        <v>213.8832384</v>
      </c>
      <c r="AK439" s="212" t="n">
        <f aca="false" t="array" ref="AK439:AK439">INDEX(_Rge_Data_3rd_CY,$B439,AK$1)</f>
        <v>3124.82638096</v>
      </c>
      <c r="AL439" s="212" t="n">
        <f aca="false">AK439+AN439+AO439</f>
        <v>5347.08095996</v>
      </c>
      <c r="AM439" s="213" t="n">
        <f aca="false">IFERROR(AK439/Z439,0)</f>
        <v>1</v>
      </c>
      <c r="AN439" s="214" t="n">
        <f aca="false">IFERROR(IF(AND($E439="OPEN",$AA439&gt;0),$AA439*_SoP*$AM439,IF(AND($E439="CLOSED",$AA439&gt;0),$AA439*_SoL*$AM439,0)),0)</f>
        <v>2222.254579</v>
      </c>
      <c r="AO439" s="214" t="n">
        <f aca="false">IFERROR(IF($AA439&lt;0,$AA439*_SoL,0),0)</f>
        <v>0</v>
      </c>
      <c r="AP439" s="215" t="n">
        <f aca="false">AK439+AN439</f>
        <v>5347.08095996</v>
      </c>
      <c r="AQ439" s="215" t="n">
        <f aca="false">AC439-AO439</f>
        <v>5347.08096</v>
      </c>
      <c r="AR439" s="215" t="n">
        <f aca="false">AP439-AQ439</f>
        <v>-3.99995769839734E-008</v>
      </c>
      <c r="AS439" s="215" t="n">
        <f aca="false">IF($AR439&gt;=0,$AR439,0)</f>
        <v>0</v>
      </c>
      <c r="AT439" s="215" t="n">
        <f aca="false">IF($AR439&lt;=0,-$AR439,0)</f>
        <v>3.99995769839734E-008</v>
      </c>
      <c r="AU439" s="214" t="n">
        <f aca="false">IF((R439-AC439)&lt;0,0,R439-AC439)</f>
        <v>0</v>
      </c>
      <c r="AV439" s="214" t="n">
        <f aca="false">IF(AM439&gt;1,0,R439-AM439*R439)</f>
        <v>0</v>
      </c>
      <c r="AW439" s="216"/>
    </row>
    <row r="440" customFormat="false" ht="24.75" hidden="false" customHeight="true" outlineLevel="0" collapsed="false">
      <c r="A440" s="166"/>
      <c r="B440" s="208" t="n">
        <f aca="false">B439+1</f>
        <v>433</v>
      </c>
      <c r="C440" s="166"/>
      <c r="D440" s="209" t="str">
        <f aca="false" t="array" ref="D440:D440">INDEX(_Rge_Projectdata_3rd,$B440,MATCH("Project-ID",_Rge_Headline_Projectdata,0))</f>
        <v>S950286</v>
      </c>
      <c r="E440" s="210" t="str">
        <f aca="false" t="array" ref="E440:E440">INDEX(_Rge_Data_3rd_CY,$B440,E$1)</f>
        <v>Open</v>
      </c>
      <c r="F440" s="199" t="n">
        <f aca="false">INDEX(_Rge_Data_3rd_CY,$B440,F$1)</f>
        <v>0</v>
      </c>
      <c r="G440" s="199" t="n">
        <f aca="false" t="array" ref="G440:G440">INDEX(_Rge_Data_3rd_CY,$B440,G$1)</f>
        <v>0</v>
      </c>
      <c r="H440" s="199" t="n">
        <f aca="false" t="array" ref="H440:H440">INDEX(_Rge_Data_3rd_CY,$B440,H$1)</f>
        <v>0</v>
      </c>
      <c r="I440" s="199" t="n">
        <f aca="false" t="array" ref="I440:I440">INDEX(_Rge_Data_3rd_CY,$B440,I$1)</f>
        <v>0</v>
      </c>
      <c r="J440" s="199" t="n">
        <f aca="false" t="array" ref="J440:J440">INDEX(_Rge_Data_3rd_CY,$B440,J$1)</f>
        <v>0</v>
      </c>
      <c r="K440" s="199" t="n">
        <f aca="false" t="array" ref="K440:K440">INDEX(_Rge_Data_3rd_CY,$B440,K$1)</f>
        <v>0</v>
      </c>
      <c r="L440" s="199" t="n">
        <f aca="false">INDEX(_Rge_Data_3rd_CY,$B440,L$1)</f>
        <v>0</v>
      </c>
      <c r="M440" s="199" t="n">
        <f aca="false" t="array" ref="M440:M440">INDEX(_Rge_Data_3rd_CY,$B440,M$1)</f>
        <v>0</v>
      </c>
      <c r="N440" s="199" t="n">
        <f aca="false" t="array" ref="N440:N440">INDEX(_Rge_Data_3rd_CY,$B440,N$1)</f>
        <v>0</v>
      </c>
      <c r="O440" s="199" t="n">
        <f aca="false">F440-N440</f>
        <v>0</v>
      </c>
      <c r="P440" s="200" t="n">
        <f aca="false">IFERROR(O440/F440,0)</f>
        <v>0</v>
      </c>
      <c r="Q440" s="211" t="str">
        <f aca="false">IF(AND(F440&lt;&gt;0,R440=0),"N","Y")</f>
        <v>Y</v>
      </c>
      <c r="R440" s="202" t="n">
        <f aca="false" t="array" ref="R440:R440">INDEX(_Rge_Data_3rd_CY,$B440,R$1)</f>
        <v>12321.562112</v>
      </c>
      <c r="S440" s="202" t="n">
        <f aca="false" t="array" ref="S440:S440">INDEX(_Rge_Data_3rd_CY,$B440,S$1)</f>
        <v>5997.92226592</v>
      </c>
      <c r="T440" s="202" t="n">
        <f aca="false" t="array" ref="T440:T440">INDEX(_Rge_Data_3rd_CY,$B440,T$1)</f>
        <v>682.2390656</v>
      </c>
      <c r="U440" s="202" t="n">
        <f aca="false" t="array" ref="U440:U440">INDEX(_Rge_Data_3rd_CY,$B440,U$1)</f>
        <v>922.427264</v>
      </c>
      <c r="V440" s="202" t="n">
        <f aca="false" t="array" ref="V440:V440">INDEX(_Rge_Data_3rd_CY,$B440,V$1)</f>
        <v>0</v>
      </c>
      <c r="W440" s="202" t="n">
        <f aca="false" t="array" ref="W440:W440">INDEX(_Rge_Data_3rd_CY,$B440,W$1)</f>
        <v>0</v>
      </c>
      <c r="X440" s="202" t="n">
        <f aca="false">INDEX(_Rge_Data_3rd_CY,$B440,X$1)</f>
        <v>0</v>
      </c>
      <c r="Y440" s="202" t="n">
        <f aca="false" t="array" ref="Y440:Y440">INDEX(_Rge_Data_3rd_CY,$B440,Y$1)</f>
        <v>492.86248448</v>
      </c>
      <c r="Z440" s="202" t="n">
        <f aca="false" t="array" ref="Z440:Z440">INDEX(_Rge_Data_3rd_CY,$B440,Z$1)</f>
        <v>8095.45108</v>
      </c>
      <c r="AA440" s="202" t="n">
        <f aca="false">R440-Z440</f>
        <v>4226.111032</v>
      </c>
      <c r="AB440" s="203" t="n">
        <f aca="false">IFERROR(AA440/R440,)</f>
        <v>0.342985004140358</v>
      </c>
      <c r="AC440" s="212" t="n">
        <f aca="false" t="array" ref="AC440:AC440">INDEX(_Rge_Data_3rd_CY,$B440,AC$1)</f>
        <v>0</v>
      </c>
      <c r="AD440" s="212" t="n">
        <f aca="false" t="array" ref="AD440:AD440">INDEX(_Rge_Data_3rd_CY,$B440,AD$1)</f>
        <v>0</v>
      </c>
      <c r="AE440" s="212" t="n">
        <f aca="false" t="array" ref="AE440:AE440">INDEX(_Rge_Data_3rd_CY,$B440,AE$1)</f>
        <v>0</v>
      </c>
      <c r="AF440" s="212" t="n">
        <f aca="false" t="array" ref="AF440:AF440">INDEX(_Rge_Data_3rd_CY,$B440,AF$1)</f>
        <v>0</v>
      </c>
      <c r="AG440" s="212" t="n">
        <f aca="false" t="array" ref="AG440:AG440">INDEX(_Rge_Data_3rd_CY,$B440,AG$1)</f>
        <v>0</v>
      </c>
      <c r="AH440" s="212" t="n">
        <f aca="false" t="array" ref="AH440:AH440">INDEX(_Rge_Data_3rd_CY,$B440,AH$1)</f>
        <v>0</v>
      </c>
      <c r="AI440" s="212" t="n">
        <f aca="false">INDEX(_Rge_Data_3rd_CY,$B440,AI$1)</f>
        <v>0</v>
      </c>
      <c r="AJ440" s="212" t="n">
        <f aca="false" t="array" ref="AJ440:AJ440">INDEX(_Rge_Data_3rd_CY,$B440,AJ$1)</f>
        <v>0</v>
      </c>
      <c r="AK440" s="212" t="n">
        <f aca="false" t="array" ref="AK440:AK440">INDEX(_Rge_Data_3rd_CY,$B440,AK$1)</f>
        <v>0</v>
      </c>
      <c r="AL440" s="212" t="n">
        <f aca="false">AK440+AN440+AO440</f>
        <v>0</v>
      </c>
      <c r="AM440" s="213" t="n">
        <f aca="false">IFERROR(AK440/Z440,0)</f>
        <v>0</v>
      </c>
      <c r="AN440" s="214" t="n">
        <f aca="false">IFERROR(IF(AND($E440="OPEN",$AA440&gt;0),$AA440*_SoP*$AM440,IF(AND($E440="CLOSED",$AA440&gt;0),$AA440*_SoL*$AM440,0)),0)</f>
        <v>0</v>
      </c>
      <c r="AO440" s="214" t="n">
        <f aca="false">IFERROR(IF($AA440&lt;0,$AA440*_SoL,0),0)</f>
        <v>0</v>
      </c>
      <c r="AP440" s="215" t="n">
        <f aca="false">AK440+AN440</f>
        <v>0</v>
      </c>
      <c r="AQ440" s="215" t="n">
        <f aca="false">AC440-AO440</f>
        <v>0</v>
      </c>
      <c r="AR440" s="215" t="n">
        <f aca="false">AP440-AQ440</f>
        <v>0</v>
      </c>
      <c r="AS440" s="215" t="n">
        <f aca="false">IF($AR440&gt;=0,$AR440,0)</f>
        <v>0</v>
      </c>
      <c r="AT440" s="215" t="n">
        <f aca="false">IF($AR440&lt;=0,-$AR440,0)</f>
        <v>-0</v>
      </c>
      <c r="AU440" s="214" t="n">
        <f aca="false">IF((R440-AC440)&lt;0,0,R440-AC440)</f>
        <v>12321.562112</v>
      </c>
      <c r="AV440" s="214" t="n">
        <f aca="false">IF(AM440&gt;1,0,R440-AM440*R440)</f>
        <v>12321.562112</v>
      </c>
      <c r="AW440" s="216"/>
    </row>
    <row r="441" customFormat="false" ht="24.75" hidden="false" customHeight="true" outlineLevel="0" collapsed="false">
      <c r="A441" s="166"/>
      <c r="B441" s="208" t="n">
        <f aca="false">B440+1</f>
        <v>434</v>
      </c>
      <c r="C441" s="166"/>
      <c r="D441" s="209" t="str">
        <f aca="false" t="array" ref="D441:D441">INDEX(_Rge_Projectdata_3rd,$B441,MATCH("Project-ID",_Rge_Headline_Projectdata,0))</f>
        <v>S950287</v>
      </c>
      <c r="E441" s="210" t="str">
        <f aca="false" t="array" ref="E441:E441">INDEX(_Rge_Data_3rd_CY,$B441,E$1)</f>
        <v>Open</v>
      </c>
      <c r="F441" s="199" t="n">
        <f aca="false">INDEX(_Rge_Data_3rd_CY,$B441,F$1)</f>
        <v>0</v>
      </c>
      <c r="G441" s="199" t="n">
        <f aca="false" t="array" ref="G441:G441">INDEX(_Rge_Data_3rd_CY,$B441,G$1)</f>
        <v>0</v>
      </c>
      <c r="H441" s="199" t="n">
        <f aca="false" t="array" ref="H441:H441">INDEX(_Rge_Data_3rd_CY,$B441,H$1)</f>
        <v>0</v>
      </c>
      <c r="I441" s="199" t="n">
        <f aca="false" t="array" ref="I441:I441">INDEX(_Rge_Data_3rd_CY,$B441,I$1)</f>
        <v>0</v>
      </c>
      <c r="J441" s="199" t="n">
        <f aca="false" t="array" ref="J441:J441">INDEX(_Rge_Data_3rd_CY,$B441,J$1)</f>
        <v>0</v>
      </c>
      <c r="K441" s="199" t="n">
        <f aca="false" t="array" ref="K441:K441">INDEX(_Rge_Data_3rd_CY,$B441,K$1)</f>
        <v>0</v>
      </c>
      <c r="L441" s="199" t="n">
        <f aca="false">INDEX(_Rge_Data_3rd_CY,$B441,L$1)</f>
        <v>0</v>
      </c>
      <c r="M441" s="199" t="n">
        <f aca="false" t="array" ref="M441:M441">INDEX(_Rge_Data_3rd_CY,$B441,M$1)</f>
        <v>0</v>
      </c>
      <c r="N441" s="199" t="n">
        <f aca="false" t="array" ref="N441:N441">INDEX(_Rge_Data_3rd_CY,$B441,N$1)</f>
        <v>0</v>
      </c>
      <c r="O441" s="199" t="n">
        <f aca="false">F441-N441</f>
        <v>0</v>
      </c>
      <c r="P441" s="200" t="n">
        <f aca="false">IFERROR(O441/F441,0)</f>
        <v>0</v>
      </c>
      <c r="Q441" s="211" t="str">
        <f aca="false">IF(AND(F441&lt;&gt;0,R441=0),"N","Y")</f>
        <v>Y</v>
      </c>
      <c r="R441" s="202" t="n">
        <f aca="false" t="array" ref="R441:R441">INDEX(_Rge_Data_3rd_CY,$B441,R$1)</f>
        <v>20764.816576</v>
      </c>
      <c r="S441" s="202" t="n">
        <f aca="false" t="array" ref="S441:S441">INDEX(_Rge_Data_3rd_CY,$B441,S$1)</f>
        <v>12234.3077075862</v>
      </c>
      <c r="T441" s="202" t="n">
        <f aca="false" t="array" ref="T441:T441">INDEX(_Rge_Data_3rd_CY,$B441,T$1)</f>
        <v>640.0395328</v>
      </c>
      <c r="U441" s="202" t="n">
        <f aca="false" t="array" ref="U441:U441">INDEX(_Rge_Data_3rd_CY,$B441,U$1)</f>
        <v>1782.36032</v>
      </c>
      <c r="V441" s="202" t="n">
        <f aca="false" t="array" ref="V441:V441">INDEX(_Rge_Data_3rd_CY,$B441,V$1)</f>
        <v>0</v>
      </c>
      <c r="W441" s="202" t="n">
        <f aca="false" t="array" ref="W441:W441">INDEX(_Rge_Data_3rd_CY,$B441,W$1)</f>
        <v>0</v>
      </c>
      <c r="X441" s="202" t="n">
        <f aca="false">INDEX(_Rge_Data_3rd_CY,$B441,X$1)</f>
        <v>0</v>
      </c>
      <c r="Y441" s="202" t="n">
        <f aca="false" t="array" ref="Y441:Y441">INDEX(_Rge_Data_3rd_CY,$B441,Y$1)</f>
        <v>830.59266304</v>
      </c>
      <c r="Z441" s="202" t="n">
        <f aca="false" t="array" ref="Z441:Z441">INDEX(_Rge_Data_3rd_CY,$B441,Z$1)</f>
        <v>15487.3002234262</v>
      </c>
      <c r="AA441" s="202" t="n">
        <f aca="false">R441-Z441</f>
        <v>5277.51635257379</v>
      </c>
      <c r="AB441" s="203" t="n">
        <f aca="false">IFERROR(AA441/R441,)</f>
        <v>0.254156656441336</v>
      </c>
      <c r="AC441" s="212" t="n">
        <f aca="false" t="array" ref="AC441:AC441">INDEX(_Rge_Data_3rd_CY,$B441,AC$1)</f>
        <v>0</v>
      </c>
      <c r="AD441" s="212" t="n">
        <f aca="false" t="array" ref="AD441:AD441">INDEX(_Rge_Data_3rd_CY,$B441,AD$1)</f>
        <v>0</v>
      </c>
      <c r="AE441" s="212" t="n">
        <f aca="false" t="array" ref="AE441:AE441">INDEX(_Rge_Data_3rd_CY,$B441,AE$1)</f>
        <v>0</v>
      </c>
      <c r="AF441" s="212" t="n">
        <f aca="false" t="array" ref="AF441:AF441">INDEX(_Rge_Data_3rd_CY,$B441,AF$1)</f>
        <v>0</v>
      </c>
      <c r="AG441" s="212" t="n">
        <f aca="false" t="array" ref="AG441:AG441">INDEX(_Rge_Data_3rd_CY,$B441,AG$1)</f>
        <v>0</v>
      </c>
      <c r="AH441" s="212" t="n">
        <f aca="false" t="array" ref="AH441:AH441">INDEX(_Rge_Data_3rd_CY,$B441,AH$1)</f>
        <v>0</v>
      </c>
      <c r="AI441" s="212" t="n">
        <f aca="false">INDEX(_Rge_Data_3rd_CY,$B441,AI$1)</f>
        <v>0</v>
      </c>
      <c r="AJ441" s="212" t="n">
        <f aca="false" t="array" ref="AJ441:AJ441">INDEX(_Rge_Data_3rd_CY,$B441,AJ$1)</f>
        <v>0</v>
      </c>
      <c r="AK441" s="212" t="n">
        <f aca="false" t="array" ref="AK441:AK441">INDEX(_Rge_Data_3rd_CY,$B441,AK$1)</f>
        <v>0</v>
      </c>
      <c r="AL441" s="212" t="n">
        <f aca="false">AK441+AN441+AO441</f>
        <v>0</v>
      </c>
      <c r="AM441" s="213" t="n">
        <f aca="false">IFERROR(AK441/Z441,0)</f>
        <v>0</v>
      </c>
      <c r="AN441" s="214" t="n">
        <f aca="false">IFERROR(IF(AND($E441="OPEN",$AA441&gt;0),$AA441*_SoP*$AM441,IF(AND($E441="CLOSED",$AA441&gt;0),$AA441*_SoL*$AM441,0)),0)</f>
        <v>0</v>
      </c>
      <c r="AO441" s="214" t="n">
        <f aca="false">IFERROR(IF($AA441&lt;0,$AA441*_SoL,0),0)</f>
        <v>0</v>
      </c>
      <c r="AP441" s="215" t="n">
        <f aca="false">AK441+AN441</f>
        <v>0</v>
      </c>
      <c r="AQ441" s="215" t="n">
        <f aca="false">AC441-AO441</f>
        <v>0</v>
      </c>
      <c r="AR441" s="215" t="n">
        <f aca="false">AP441-AQ441</f>
        <v>0</v>
      </c>
      <c r="AS441" s="215" t="n">
        <f aca="false">IF($AR441&gt;=0,$AR441,0)</f>
        <v>0</v>
      </c>
      <c r="AT441" s="215" t="n">
        <f aca="false">IF($AR441&lt;=0,-$AR441,0)</f>
        <v>-0</v>
      </c>
      <c r="AU441" s="214" t="n">
        <f aca="false">IF((R441-AC441)&lt;0,0,R441-AC441)</f>
        <v>20764.816576</v>
      </c>
      <c r="AV441" s="214" t="n">
        <f aca="false">IF(AM441&gt;1,0,R441-AM441*R441)</f>
        <v>20764.816576</v>
      </c>
      <c r="AW441" s="216"/>
    </row>
    <row r="442" customFormat="false" ht="24.75" hidden="false" customHeight="true" outlineLevel="0" collapsed="false">
      <c r="A442" s="166"/>
      <c r="B442" s="208" t="n">
        <f aca="false">B441+1</f>
        <v>435</v>
      </c>
      <c r="C442" s="166"/>
      <c r="D442" s="209" t="str">
        <f aca="false" t="array" ref="D442:D442">INDEX(_Rge_Projectdata_3rd,$B442,MATCH("Project-ID",_Rge_Headline_Projectdata,0))</f>
        <v>S950288</v>
      </c>
      <c r="E442" s="210" t="str">
        <f aca="false" t="array" ref="E442:E442">INDEX(_Rge_Data_3rd_CY,$B442,E$1)</f>
        <v>Closed</v>
      </c>
      <c r="F442" s="199" t="n">
        <f aca="false">INDEX(_Rge_Data_3rd_CY,$B442,F$1)</f>
        <v>0</v>
      </c>
      <c r="G442" s="199" t="n">
        <f aca="false" t="array" ref="G442:G442">INDEX(_Rge_Data_3rd_CY,$B442,G$1)</f>
        <v>0</v>
      </c>
      <c r="H442" s="199" t="n">
        <f aca="false" t="array" ref="H442:H442">INDEX(_Rge_Data_3rd_CY,$B442,H$1)</f>
        <v>0</v>
      </c>
      <c r="I442" s="199" t="n">
        <f aca="false" t="array" ref="I442:I442">INDEX(_Rge_Data_3rd_CY,$B442,I$1)</f>
        <v>0</v>
      </c>
      <c r="J442" s="199" t="n">
        <f aca="false" t="array" ref="J442:J442">INDEX(_Rge_Data_3rd_CY,$B442,J$1)</f>
        <v>0</v>
      </c>
      <c r="K442" s="199" t="n">
        <f aca="false" t="array" ref="K442:K442">INDEX(_Rge_Data_3rd_CY,$B442,K$1)</f>
        <v>0</v>
      </c>
      <c r="L442" s="199" t="n">
        <f aca="false">INDEX(_Rge_Data_3rd_CY,$B442,L$1)</f>
        <v>0</v>
      </c>
      <c r="M442" s="199" t="n">
        <f aca="false" t="array" ref="M442:M442">INDEX(_Rge_Data_3rd_CY,$B442,M$1)</f>
        <v>0</v>
      </c>
      <c r="N442" s="199" t="n">
        <f aca="false" t="array" ref="N442:N442">INDEX(_Rge_Data_3rd_CY,$B442,N$1)</f>
        <v>0</v>
      </c>
      <c r="O442" s="199" t="n">
        <f aca="false">F442-N442</f>
        <v>0</v>
      </c>
      <c r="P442" s="200" t="n">
        <f aca="false">IFERROR(O442/F442,0)</f>
        <v>0</v>
      </c>
      <c r="Q442" s="211" t="str">
        <f aca="false">IF(AND(F442&lt;&gt;0,R442=0),"N","Y")</f>
        <v>Y</v>
      </c>
      <c r="R442" s="202" t="n">
        <f aca="false" t="array" ref="R442:R442">INDEX(_Rge_Data_3rd_CY,$B442,R$1)</f>
        <v>1005.008896</v>
      </c>
      <c r="S442" s="202" t="n">
        <f aca="false" t="array" ref="S442:S442">INDEX(_Rge_Data_3rd_CY,$B442,S$1)</f>
        <v>462.04383248</v>
      </c>
      <c r="T442" s="202" t="n">
        <f aca="false" t="array" ref="T442:T442">INDEX(_Rge_Data_3rd_CY,$B442,T$1)</f>
        <v>63.929024</v>
      </c>
      <c r="U442" s="202" t="n">
        <f aca="false" t="array" ref="U442:U442">INDEX(_Rge_Data_3rd_CY,$B442,U$1)</f>
        <v>430.4448</v>
      </c>
      <c r="V442" s="202" t="n">
        <f aca="false" t="array" ref="V442:V442">INDEX(_Rge_Data_3rd_CY,$B442,V$1)</f>
        <v>0</v>
      </c>
      <c r="W442" s="202" t="n">
        <f aca="false" t="array" ref="W442:W442">INDEX(_Rge_Data_3rd_CY,$B442,W$1)</f>
        <v>0</v>
      </c>
      <c r="X442" s="202" t="n">
        <f aca="false">INDEX(_Rge_Data_3rd_CY,$B442,X$1)</f>
        <v>0</v>
      </c>
      <c r="Y442" s="202" t="n">
        <f aca="false" t="array" ref="Y442:Y442">INDEX(_Rge_Data_3rd_CY,$B442,Y$1)</f>
        <v>40.20035584</v>
      </c>
      <c r="Z442" s="202" t="n">
        <f aca="false" t="array" ref="Z442:Z442">INDEX(_Rge_Data_3rd_CY,$B442,Z$1)</f>
        <v>996.61801232</v>
      </c>
      <c r="AA442" s="202" t="n">
        <f aca="false">R442-Z442</f>
        <v>8.39088368</v>
      </c>
      <c r="AB442" s="203" t="n">
        <f aca="false">IFERROR(AA442/R442,)</f>
        <v>0.00834906408629442</v>
      </c>
      <c r="AC442" s="212" t="n">
        <f aca="false" t="array" ref="AC442:AC442">INDEX(_Rge_Data_3rd_CY,$B442,AC$1)</f>
        <v>1005.008896</v>
      </c>
      <c r="AD442" s="212" t="n">
        <f aca="false" t="array" ref="AD442:AD442">INDEX(_Rge_Data_3rd_CY,$B442,AD$1)</f>
        <v>462.04383248</v>
      </c>
      <c r="AE442" s="212" t="n">
        <f aca="false" t="array" ref="AE442:AE442">INDEX(_Rge_Data_3rd_CY,$B442,AE$1)</f>
        <v>63.929024</v>
      </c>
      <c r="AF442" s="212" t="n">
        <f aca="false" t="array" ref="AF442:AF442">INDEX(_Rge_Data_3rd_CY,$B442,AF$1)</f>
        <v>430.4448</v>
      </c>
      <c r="AG442" s="212" t="n">
        <f aca="false" t="array" ref="AG442:AG442">INDEX(_Rge_Data_3rd_CY,$B442,AG$1)</f>
        <v>0</v>
      </c>
      <c r="AH442" s="212" t="n">
        <f aca="false" t="array" ref="AH442:AH442">INDEX(_Rge_Data_3rd_CY,$B442,AH$1)</f>
        <v>0</v>
      </c>
      <c r="AI442" s="212" t="n">
        <f aca="false">INDEX(_Rge_Data_3rd_CY,$B442,AI$1)</f>
        <v>0</v>
      </c>
      <c r="AJ442" s="212" t="n">
        <f aca="false" t="array" ref="AJ442:AJ442">INDEX(_Rge_Data_3rd_CY,$B442,AJ$1)</f>
        <v>40.20035584</v>
      </c>
      <c r="AK442" s="212" t="n">
        <f aca="false" t="array" ref="AK442:AK442">INDEX(_Rge_Data_3rd_CY,$B442,AK$1)</f>
        <v>996.61801232</v>
      </c>
      <c r="AL442" s="212" t="n">
        <f aca="false">AK442+AN442+AO442</f>
        <v>1005.008896</v>
      </c>
      <c r="AM442" s="213" t="n">
        <f aca="false">IFERROR(AK442/Z442,0)</f>
        <v>1</v>
      </c>
      <c r="AN442" s="214" t="n">
        <f aca="false">IFERROR(IF(AND($E442="OPEN",$AA442&gt;0),$AA442*_SoP*$AM442,IF(AND($E442="CLOSED",$AA442&gt;0),$AA442*_SoL*$AM442,0)),0)</f>
        <v>8.39088368</v>
      </c>
      <c r="AO442" s="214" t="n">
        <f aca="false">IFERROR(IF($AA442&lt;0,$AA442*_SoL,0),0)</f>
        <v>0</v>
      </c>
      <c r="AP442" s="215" t="n">
        <f aca="false">AK442+AN442</f>
        <v>1005.008896</v>
      </c>
      <c r="AQ442" s="215" t="n">
        <f aca="false">AC442-AO442</f>
        <v>1005.008896</v>
      </c>
      <c r="AR442" s="215" t="n">
        <f aca="false">AP442-AQ442</f>
        <v>0</v>
      </c>
      <c r="AS442" s="215" t="n">
        <f aca="false">IF($AR442&gt;=0,$AR442,0)</f>
        <v>0</v>
      </c>
      <c r="AT442" s="215" t="n">
        <f aca="false">IF($AR442&lt;=0,-$AR442,0)</f>
        <v>-0</v>
      </c>
      <c r="AU442" s="214" t="n">
        <f aca="false">IF((R442-AC442)&lt;0,0,R442-AC442)</f>
        <v>0</v>
      </c>
      <c r="AV442" s="214" t="n">
        <f aca="false">IF(AM442&gt;1,0,R442-AM442*R442)</f>
        <v>0</v>
      </c>
      <c r="AW442" s="216"/>
    </row>
    <row r="443" customFormat="false" ht="24.75" hidden="false" customHeight="true" outlineLevel="0" collapsed="false">
      <c r="A443" s="166"/>
      <c r="B443" s="208" t="n">
        <f aca="false">B442+1</f>
        <v>436</v>
      </c>
      <c r="C443" s="166"/>
      <c r="D443" s="209" t="str">
        <f aca="false" t="array" ref="D443:D443">INDEX(_Rge_Projectdata_3rd,$B443,MATCH("Project-ID",_Rge_Headline_Projectdata,0))</f>
        <v>S950289</v>
      </c>
      <c r="E443" s="210" t="str">
        <f aca="false" t="array" ref="E443:E443">INDEX(_Rge_Data_3rd_CY,$B443,E$1)</f>
        <v>Open</v>
      </c>
      <c r="F443" s="199" t="n">
        <f aca="false">INDEX(_Rge_Data_3rd_CY,$B443,F$1)</f>
        <v>0</v>
      </c>
      <c r="G443" s="199" t="n">
        <f aca="false" t="array" ref="G443:G443">INDEX(_Rge_Data_3rd_CY,$B443,G$1)</f>
        <v>0</v>
      </c>
      <c r="H443" s="199" t="n">
        <f aca="false" t="array" ref="H443:H443">INDEX(_Rge_Data_3rd_CY,$B443,H$1)</f>
        <v>0</v>
      </c>
      <c r="I443" s="199" t="n">
        <f aca="false" t="array" ref="I443:I443">INDEX(_Rge_Data_3rd_CY,$B443,I$1)</f>
        <v>0</v>
      </c>
      <c r="J443" s="199" t="n">
        <f aca="false" t="array" ref="J443:J443">INDEX(_Rge_Data_3rd_CY,$B443,J$1)</f>
        <v>0</v>
      </c>
      <c r="K443" s="199" t="n">
        <f aca="false" t="array" ref="K443:K443">INDEX(_Rge_Data_3rd_CY,$B443,K$1)</f>
        <v>0</v>
      </c>
      <c r="L443" s="199" t="n">
        <f aca="false">INDEX(_Rge_Data_3rd_CY,$B443,L$1)</f>
        <v>0</v>
      </c>
      <c r="M443" s="199" t="n">
        <f aca="false" t="array" ref="M443:M443">INDEX(_Rge_Data_3rd_CY,$B443,M$1)</f>
        <v>0</v>
      </c>
      <c r="N443" s="199" t="n">
        <f aca="false" t="array" ref="N443:N443">INDEX(_Rge_Data_3rd_CY,$B443,N$1)</f>
        <v>0</v>
      </c>
      <c r="O443" s="199" t="n">
        <f aca="false">F443-N443</f>
        <v>0</v>
      </c>
      <c r="P443" s="200" t="n">
        <f aca="false">IFERROR(O443/F443,0)</f>
        <v>0</v>
      </c>
      <c r="Q443" s="211" t="str">
        <f aca="false">IF(AND(F443&lt;&gt;0,R443=0),"N","Y")</f>
        <v>Y</v>
      </c>
      <c r="R443" s="202" t="n">
        <f aca="false" t="array" ref="R443:R443">INDEX(_Rge_Data_3rd_CY,$B443,R$1)</f>
        <v>28892.132528</v>
      </c>
      <c r="S443" s="202" t="n">
        <f aca="false" t="array" ref="S443:S443">INDEX(_Rge_Data_3rd_CY,$B443,S$1)</f>
        <v>20368.3474830769</v>
      </c>
      <c r="T443" s="202" t="n">
        <f aca="false" t="array" ref="T443:T443">INDEX(_Rge_Data_3rd_CY,$B443,T$1)</f>
        <v>521.2527104</v>
      </c>
      <c r="U443" s="202" t="n">
        <f aca="false" t="array" ref="U443:U443">INDEX(_Rge_Data_3rd_CY,$B443,U$1)</f>
        <v>1611.77664</v>
      </c>
      <c r="V443" s="202" t="n">
        <f aca="false" t="array" ref="V443:V443">INDEX(_Rge_Data_3rd_CY,$B443,V$1)</f>
        <v>0</v>
      </c>
      <c r="W443" s="202" t="n">
        <f aca="false" t="array" ref="W443:W443">INDEX(_Rge_Data_3rd_CY,$B443,W$1)</f>
        <v>0</v>
      </c>
      <c r="X443" s="202" t="n">
        <f aca="false">INDEX(_Rge_Data_3rd_CY,$B443,X$1)</f>
        <v>0</v>
      </c>
      <c r="Y443" s="202" t="n">
        <f aca="false" t="array" ref="Y443:Y443">INDEX(_Rge_Data_3rd_CY,$B443,Y$1)</f>
        <v>1155.68530112</v>
      </c>
      <c r="Z443" s="202" t="n">
        <f aca="false" t="array" ref="Z443:Z443">INDEX(_Rge_Data_3rd_CY,$B443,Z$1)</f>
        <v>23657.0621345969</v>
      </c>
      <c r="AA443" s="202" t="n">
        <f aca="false">R443-Z443</f>
        <v>5235.07039340308</v>
      </c>
      <c r="AB443" s="203" t="n">
        <f aca="false">IFERROR(AA443/R443,)</f>
        <v>0.181193630768849</v>
      </c>
      <c r="AC443" s="212" t="n">
        <f aca="false" t="array" ref="AC443:AC443">INDEX(_Rge_Data_3rd_CY,$B443,AC$1)</f>
        <v>0</v>
      </c>
      <c r="AD443" s="212" t="n">
        <f aca="false" t="array" ref="AD443:AD443">INDEX(_Rge_Data_3rd_CY,$B443,AD$1)</f>
        <v>0</v>
      </c>
      <c r="AE443" s="212" t="n">
        <f aca="false" t="array" ref="AE443:AE443">INDEX(_Rge_Data_3rd_CY,$B443,AE$1)</f>
        <v>0</v>
      </c>
      <c r="AF443" s="212" t="n">
        <f aca="false" t="array" ref="AF443:AF443">INDEX(_Rge_Data_3rd_CY,$B443,AF$1)</f>
        <v>0</v>
      </c>
      <c r="AG443" s="212" t="n">
        <f aca="false" t="array" ref="AG443:AG443">INDEX(_Rge_Data_3rd_CY,$B443,AG$1)</f>
        <v>0</v>
      </c>
      <c r="AH443" s="212" t="n">
        <f aca="false" t="array" ref="AH443:AH443">INDEX(_Rge_Data_3rd_CY,$B443,AH$1)</f>
        <v>0</v>
      </c>
      <c r="AI443" s="212" t="n">
        <f aca="false">INDEX(_Rge_Data_3rd_CY,$B443,AI$1)</f>
        <v>0</v>
      </c>
      <c r="AJ443" s="212" t="n">
        <f aca="false" t="array" ref="AJ443:AJ443">INDEX(_Rge_Data_3rd_CY,$B443,AJ$1)</f>
        <v>0</v>
      </c>
      <c r="AK443" s="212" t="n">
        <f aca="false" t="array" ref="AK443:AK443">INDEX(_Rge_Data_3rd_CY,$B443,AK$1)</f>
        <v>0</v>
      </c>
      <c r="AL443" s="212" t="n">
        <f aca="false">AK443+AN443+AO443</f>
        <v>0</v>
      </c>
      <c r="AM443" s="213" t="n">
        <f aca="false">IFERROR(AK443/Z443,0)</f>
        <v>0</v>
      </c>
      <c r="AN443" s="214" t="n">
        <f aca="false">IFERROR(IF(AND($E443="OPEN",$AA443&gt;0),$AA443*_SoP*$AM443,IF(AND($E443="CLOSED",$AA443&gt;0),$AA443*_SoL*$AM443,0)),0)</f>
        <v>0</v>
      </c>
      <c r="AO443" s="214" t="n">
        <f aca="false">IFERROR(IF($AA443&lt;0,$AA443*_SoL,0),0)</f>
        <v>0</v>
      </c>
      <c r="AP443" s="215" t="n">
        <f aca="false">AK443+AN443</f>
        <v>0</v>
      </c>
      <c r="AQ443" s="215" t="n">
        <f aca="false">AC443-AO443</f>
        <v>0</v>
      </c>
      <c r="AR443" s="215" t="n">
        <f aca="false">AP443-AQ443</f>
        <v>0</v>
      </c>
      <c r="AS443" s="215" t="n">
        <f aca="false">IF($AR443&gt;=0,$AR443,0)</f>
        <v>0</v>
      </c>
      <c r="AT443" s="215" t="n">
        <f aca="false">IF($AR443&lt;=0,-$AR443,0)</f>
        <v>-0</v>
      </c>
      <c r="AU443" s="214" t="n">
        <f aca="false">IF((R443-AC443)&lt;0,0,R443-AC443)</f>
        <v>28892.132528</v>
      </c>
      <c r="AV443" s="214" t="n">
        <f aca="false">IF(AM443&gt;1,0,R443-AM443*R443)</f>
        <v>28892.132528</v>
      </c>
      <c r="AW443" s="216"/>
    </row>
    <row r="444" customFormat="false" ht="24.75" hidden="false" customHeight="true" outlineLevel="0" collapsed="false">
      <c r="A444" s="166"/>
      <c r="B444" s="208" t="n">
        <f aca="false">B443+1</f>
        <v>437</v>
      </c>
      <c r="C444" s="166"/>
      <c r="D444" s="209" t="str">
        <f aca="false" t="array" ref="D444:D444">INDEX(_Rge_Projectdata_3rd,$B444,MATCH("Project-ID",_Rge_Headline_Projectdata,0))</f>
        <v>S950290</v>
      </c>
      <c r="E444" s="210" t="str">
        <f aca="false" t="array" ref="E444:E444">INDEX(_Rge_Data_3rd_CY,$B444,E$1)</f>
        <v>Open</v>
      </c>
      <c r="F444" s="199" t="n">
        <f aca="false">INDEX(_Rge_Data_3rd_CY,$B444,F$1)</f>
        <v>0</v>
      </c>
      <c r="G444" s="199" t="n">
        <f aca="false" t="array" ref="G444:G444">INDEX(_Rge_Data_3rd_CY,$B444,G$1)</f>
        <v>0</v>
      </c>
      <c r="H444" s="199" t="n">
        <f aca="false" t="array" ref="H444:H444">INDEX(_Rge_Data_3rd_CY,$B444,H$1)</f>
        <v>0</v>
      </c>
      <c r="I444" s="199" t="n">
        <f aca="false" t="array" ref="I444:I444">INDEX(_Rge_Data_3rd_CY,$B444,I$1)</f>
        <v>0</v>
      </c>
      <c r="J444" s="199" t="n">
        <f aca="false" t="array" ref="J444:J444">INDEX(_Rge_Data_3rd_CY,$B444,J$1)</f>
        <v>0</v>
      </c>
      <c r="K444" s="199" t="n">
        <f aca="false" t="array" ref="K444:K444">INDEX(_Rge_Data_3rd_CY,$B444,K$1)</f>
        <v>0</v>
      </c>
      <c r="L444" s="199" t="n">
        <f aca="false">INDEX(_Rge_Data_3rd_CY,$B444,L$1)</f>
        <v>0</v>
      </c>
      <c r="M444" s="199" t="n">
        <f aca="false" t="array" ref="M444:M444">INDEX(_Rge_Data_3rd_CY,$B444,M$1)</f>
        <v>0</v>
      </c>
      <c r="N444" s="199" t="n">
        <f aca="false" t="array" ref="N444:N444">INDEX(_Rge_Data_3rd_CY,$B444,N$1)</f>
        <v>0</v>
      </c>
      <c r="O444" s="199" t="n">
        <f aca="false">F444-N444</f>
        <v>0</v>
      </c>
      <c r="P444" s="200" t="n">
        <f aca="false">IFERROR(O444/F444,0)</f>
        <v>0</v>
      </c>
      <c r="Q444" s="211" t="str">
        <f aca="false">IF(AND(F444&lt;&gt;0,R444=0),"N","Y")</f>
        <v>Y</v>
      </c>
      <c r="R444" s="202" t="n">
        <f aca="false" t="array" ref="R444:R444">INDEX(_Rge_Data_3rd_CY,$B444,R$1)</f>
        <v>9929.843408</v>
      </c>
      <c r="S444" s="202" t="n">
        <f aca="false" t="array" ref="S444:S444">INDEX(_Rge_Data_3rd_CY,$B444,S$1)</f>
        <v>5935.5236625</v>
      </c>
      <c r="T444" s="202" t="n">
        <f aca="false" t="array" ref="T444:T444">INDEX(_Rge_Data_3rd_CY,$B444,T$1)</f>
        <v>521.2527104</v>
      </c>
      <c r="U444" s="202" t="n">
        <f aca="false" t="array" ref="U444:U444">INDEX(_Rge_Data_3rd_CY,$B444,U$1)</f>
        <v>1547.050496</v>
      </c>
      <c r="V444" s="202" t="n">
        <f aca="false" t="array" ref="V444:V444">INDEX(_Rge_Data_3rd_CY,$B444,V$1)</f>
        <v>0</v>
      </c>
      <c r="W444" s="202" t="n">
        <f aca="false" t="array" ref="W444:W444">INDEX(_Rge_Data_3rd_CY,$B444,W$1)</f>
        <v>0</v>
      </c>
      <c r="X444" s="202" t="n">
        <f aca="false">INDEX(_Rge_Data_3rd_CY,$B444,X$1)</f>
        <v>0</v>
      </c>
      <c r="Y444" s="202" t="n">
        <f aca="false" t="array" ref="Y444:Y444">INDEX(_Rge_Data_3rd_CY,$B444,Y$1)</f>
        <v>397.19373632</v>
      </c>
      <c r="Z444" s="202" t="n">
        <f aca="false" t="array" ref="Z444:Z444">INDEX(_Rge_Data_3rd_CY,$B444,Z$1)</f>
        <v>8401.02060522</v>
      </c>
      <c r="AA444" s="202" t="n">
        <f aca="false">R444-Z444</f>
        <v>1528.82280278</v>
      </c>
      <c r="AB444" s="203" t="n">
        <f aca="false">IFERROR(AA444/R444,)</f>
        <v>0.153962428203883</v>
      </c>
      <c r="AC444" s="212" t="n">
        <f aca="false" t="array" ref="AC444:AC444">INDEX(_Rge_Data_3rd_CY,$B444,AC$1)</f>
        <v>0</v>
      </c>
      <c r="AD444" s="212" t="n">
        <f aca="false" t="array" ref="AD444:AD444">INDEX(_Rge_Data_3rd_CY,$B444,AD$1)</f>
        <v>0</v>
      </c>
      <c r="AE444" s="212" t="n">
        <f aca="false" t="array" ref="AE444:AE444">INDEX(_Rge_Data_3rd_CY,$B444,AE$1)</f>
        <v>0</v>
      </c>
      <c r="AF444" s="212" t="n">
        <f aca="false" t="array" ref="AF444:AF444">INDEX(_Rge_Data_3rd_CY,$B444,AF$1)</f>
        <v>0</v>
      </c>
      <c r="AG444" s="212" t="n">
        <f aca="false" t="array" ref="AG444:AG444">INDEX(_Rge_Data_3rd_CY,$B444,AG$1)</f>
        <v>0</v>
      </c>
      <c r="AH444" s="212" t="n">
        <f aca="false" t="array" ref="AH444:AH444">INDEX(_Rge_Data_3rd_CY,$B444,AH$1)</f>
        <v>0</v>
      </c>
      <c r="AI444" s="212" t="n">
        <f aca="false">INDEX(_Rge_Data_3rd_CY,$B444,AI$1)</f>
        <v>0</v>
      </c>
      <c r="AJ444" s="212" t="n">
        <f aca="false" t="array" ref="AJ444:AJ444">INDEX(_Rge_Data_3rd_CY,$B444,AJ$1)</f>
        <v>0</v>
      </c>
      <c r="AK444" s="212" t="n">
        <f aca="false" t="array" ref="AK444:AK444">INDEX(_Rge_Data_3rd_CY,$B444,AK$1)</f>
        <v>0</v>
      </c>
      <c r="AL444" s="212" t="n">
        <f aca="false">AK444+AN444+AO444</f>
        <v>0</v>
      </c>
      <c r="AM444" s="213" t="n">
        <f aca="false">IFERROR(AK444/Z444,0)</f>
        <v>0</v>
      </c>
      <c r="AN444" s="214" t="n">
        <f aca="false">IFERROR(IF(AND($E444="OPEN",$AA444&gt;0),$AA444*_SoP*$AM444,IF(AND($E444="CLOSED",$AA444&gt;0),$AA444*_SoL*$AM444,0)),0)</f>
        <v>0</v>
      </c>
      <c r="AO444" s="214" t="n">
        <f aca="false">IFERROR(IF($AA444&lt;0,$AA444*_SoL,0),0)</f>
        <v>0</v>
      </c>
      <c r="AP444" s="215" t="n">
        <f aca="false">AK444+AN444</f>
        <v>0</v>
      </c>
      <c r="AQ444" s="215" t="n">
        <f aca="false">AC444-AO444</f>
        <v>0</v>
      </c>
      <c r="AR444" s="215" t="n">
        <f aca="false">AP444-AQ444</f>
        <v>0</v>
      </c>
      <c r="AS444" s="215" t="n">
        <f aca="false">IF($AR444&gt;=0,$AR444,0)</f>
        <v>0</v>
      </c>
      <c r="AT444" s="215" t="n">
        <f aca="false">IF($AR444&lt;=0,-$AR444,0)</f>
        <v>-0</v>
      </c>
      <c r="AU444" s="214" t="n">
        <f aca="false">IF((R444-AC444)&lt;0,0,R444-AC444)</f>
        <v>9929.843408</v>
      </c>
      <c r="AV444" s="214" t="n">
        <f aca="false">IF(AM444&gt;1,0,R444-AM444*R444)</f>
        <v>9929.843408</v>
      </c>
      <c r="AW444" s="216"/>
    </row>
    <row r="445" customFormat="false" ht="24.75" hidden="false" customHeight="true" outlineLevel="0" collapsed="false">
      <c r="A445" s="166"/>
      <c r="B445" s="208" t="n">
        <f aca="false">B444+1</f>
        <v>438</v>
      </c>
      <c r="C445" s="166"/>
      <c r="D445" s="209" t="str">
        <f aca="false" t="array" ref="D445:D445">INDEX(_Rge_Projectdata_3rd,$B445,MATCH("Project-ID",_Rge_Headline_Projectdata,0))</f>
        <v>S950291</v>
      </c>
      <c r="E445" s="210" t="str">
        <f aca="false" t="array" ref="E445:E445">INDEX(_Rge_Data_3rd_CY,$B445,E$1)</f>
        <v>Open</v>
      </c>
      <c r="F445" s="199" t="n">
        <f aca="false">INDEX(_Rge_Data_3rd_CY,$B445,F$1)</f>
        <v>0</v>
      </c>
      <c r="G445" s="199" t="n">
        <f aca="false" t="array" ref="G445:G445">INDEX(_Rge_Data_3rd_CY,$B445,G$1)</f>
        <v>0</v>
      </c>
      <c r="H445" s="199" t="n">
        <f aca="false" t="array" ref="H445:H445">INDEX(_Rge_Data_3rd_CY,$B445,H$1)</f>
        <v>0</v>
      </c>
      <c r="I445" s="199" t="n">
        <f aca="false" t="array" ref="I445:I445">INDEX(_Rge_Data_3rd_CY,$B445,I$1)</f>
        <v>0</v>
      </c>
      <c r="J445" s="199" t="n">
        <f aca="false" t="array" ref="J445:J445">INDEX(_Rge_Data_3rd_CY,$B445,J$1)</f>
        <v>0</v>
      </c>
      <c r="K445" s="199" t="n">
        <f aca="false" t="array" ref="K445:K445">INDEX(_Rge_Data_3rd_CY,$B445,K$1)</f>
        <v>0</v>
      </c>
      <c r="L445" s="199" t="n">
        <f aca="false">INDEX(_Rge_Data_3rd_CY,$B445,L$1)</f>
        <v>0</v>
      </c>
      <c r="M445" s="199" t="n">
        <f aca="false" t="array" ref="M445:M445">INDEX(_Rge_Data_3rd_CY,$B445,M$1)</f>
        <v>0</v>
      </c>
      <c r="N445" s="199" t="n">
        <f aca="false" t="array" ref="N445:N445">INDEX(_Rge_Data_3rd_CY,$B445,N$1)</f>
        <v>0</v>
      </c>
      <c r="O445" s="199" t="n">
        <f aca="false">F445-N445</f>
        <v>0</v>
      </c>
      <c r="P445" s="200" t="n">
        <f aca="false">IFERROR(O445/F445,0)</f>
        <v>0</v>
      </c>
      <c r="Q445" s="211" t="str">
        <f aca="false">IF(AND(F445&lt;&gt;0,R445=0),"N","Y")</f>
        <v>Y</v>
      </c>
      <c r="R445" s="202" t="n">
        <f aca="false" t="array" ref="R445:R445">INDEX(_Rge_Data_3rd_CY,$B445,R$1)</f>
        <v>1648.0456</v>
      </c>
      <c r="S445" s="202" t="n">
        <f aca="false" t="array" ref="S445:S445">INDEX(_Rge_Data_3rd_CY,$B445,S$1)</f>
        <v>1041.238</v>
      </c>
      <c r="T445" s="202" t="n">
        <f aca="false" t="array" ref="T445:T445">INDEX(_Rge_Data_3rd_CY,$B445,T$1)</f>
        <v>279.7731776</v>
      </c>
      <c r="U445" s="202" t="n">
        <f aca="false" t="array" ref="U445:U445">INDEX(_Rge_Data_3rd_CY,$B445,U$1)</f>
        <v>0</v>
      </c>
      <c r="V445" s="202" t="n">
        <f aca="false" t="array" ref="V445:V445">INDEX(_Rge_Data_3rd_CY,$B445,V$1)</f>
        <v>0</v>
      </c>
      <c r="W445" s="202" t="n">
        <f aca="false" t="array" ref="W445:W445">INDEX(_Rge_Data_3rd_CY,$B445,W$1)</f>
        <v>0</v>
      </c>
      <c r="X445" s="202" t="n">
        <f aca="false">INDEX(_Rge_Data_3rd_CY,$B445,X$1)</f>
        <v>0</v>
      </c>
      <c r="Y445" s="202" t="n">
        <f aca="false" t="array" ref="Y445:Y445">INDEX(_Rge_Data_3rd_CY,$B445,Y$1)</f>
        <v>65.921824</v>
      </c>
      <c r="Z445" s="202" t="n">
        <f aca="false" t="array" ref="Z445:Z445">INDEX(_Rge_Data_3rd_CY,$B445,Z$1)</f>
        <v>1386.9330016</v>
      </c>
      <c r="AA445" s="202" t="n">
        <f aca="false">R445-Z445</f>
        <v>261.1125984</v>
      </c>
      <c r="AB445" s="203" t="n">
        <f aca="false">IFERROR(AA445/R445,)</f>
        <v>0.158437726723096</v>
      </c>
      <c r="AC445" s="212" t="n">
        <f aca="false" t="array" ref="AC445:AC445">INDEX(_Rge_Data_3rd_CY,$B445,AC$1)</f>
        <v>0</v>
      </c>
      <c r="AD445" s="212" t="n">
        <f aca="false" t="array" ref="AD445:AD445">INDEX(_Rge_Data_3rd_CY,$B445,AD$1)</f>
        <v>0</v>
      </c>
      <c r="AE445" s="212" t="n">
        <f aca="false" t="array" ref="AE445:AE445">INDEX(_Rge_Data_3rd_CY,$B445,AE$1)</f>
        <v>0</v>
      </c>
      <c r="AF445" s="212" t="n">
        <f aca="false" t="array" ref="AF445:AF445">INDEX(_Rge_Data_3rd_CY,$B445,AF$1)</f>
        <v>0</v>
      </c>
      <c r="AG445" s="212" t="n">
        <f aca="false" t="array" ref="AG445:AG445">INDEX(_Rge_Data_3rd_CY,$B445,AG$1)</f>
        <v>0</v>
      </c>
      <c r="AH445" s="212" t="n">
        <f aca="false" t="array" ref="AH445:AH445">INDEX(_Rge_Data_3rd_CY,$B445,AH$1)</f>
        <v>0</v>
      </c>
      <c r="AI445" s="212" t="n">
        <f aca="false">INDEX(_Rge_Data_3rd_CY,$B445,AI$1)</f>
        <v>0</v>
      </c>
      <c r="AJ445" s="212" t="n">
        <f aca="false" t="array" ref="AJ445:AJ445">INDEX(_Rge_Data_3rd_CY,$B445,AJ$1)</f>
        <v>0</v>
      </c>
      <c r="AK445" s="212" t="n">
        <f aca="false" t="array" ref="AK445:AK445">INDEX(_Rge_Data_3rd_CY,$B445,AK$1)</f>
        <v>0</v>
      </c>
      <c r="AL445" s="212" t="n">
        <f aca="false">AK445+AN445+AO445</f>
        <v>0</v>
      </c>
      <c r="AM445" s="213" t="n">
        <f aca="false">IFERROR(AK445/Z445,0)</f>
        <v>0</v>
      </c>
      <c r="AN445" s="214" t="n">
        <f aca="false">IFERROR(IF(AND($E445="OPEN",$AA445&gt;0),$AA445*_SoP*$AM445,IF(AND($E445="CLOSED",$AA445&gt;0),$AA445*_SoL*$AM445,0)),0)</f>
        <v>0</v>
      </c>
      <c r="AO445" s="214" t="n">
        <f aca="false">IFERROR(IF($AA445&lt;0,$AA445*_SoL,0),0)</f>
        <v>0</v>
      </c>
      <c r="AP445" s="215" t="n">
        <f aca="false">AK445+AN445</f>
        <v>0</v>
      </c>
      <c r="AQ445" s="215" t="n">
        <f aca="false">AC445-AO445</f>
        <v>0</v>
      </c>
      <c r="AR445" s="215" t="n">
        <f aca="false">AP445-AQ445</f>
        <v>0</v>
      </c>
      <c r="AS445" s="215" t="n">
        <f aca="false">IF($AR445&gt;=0,$AR445,0)</f>
        <v>0</v>
      </c>
      <c r="AT445" s="215" t="n">
        <f aca="false">IF($AR445&lt;=0,-$AR445,0)</f>
        <v>-0</v>
      </c>
      <c r="AU445" s="214" t="n">
        <f aca="false">IF((R445-AC445)&lt;0,0,R445-AC445)</f>
        <v>1648.0456</v>
      </c>
      <c r="AV445" s="214" t="n">
        <f aca="false">IF(AM445&gt;1,0,R445-AM445*R445)</f>
        <v>1648.0456</v>
      </c>
      <c r="AW445" s="216"/>
    </row>
    <row r="446" customFormat="false" ht="24.75" hidden="false" customHeight="true" outlineLevel="0" collapsed="false">
      <c r="A446" s="166"/>
      <c r="B446" s="208" t="n">
        <f aca="false">B445+1</f>
        <v>439</v>
      </c>
      <c r="C446" s="166"/>
      <c r="D446" s="209" t="str">
        <f aca="false" t="array" ref="D446:D446">INDEX(_Rge_Projectdata_3rd,$B446,MATCH("Project-ID",_Rge_Headline_Projectdata,0))</f>
        <v>S950292</v>
      </c>
      <c r="E446" s="210" t="str">
        <f aca="false" t="array" ref="E446:E446">INDEX(_Rge_Data_3rd_CY,$B446,E$1)</f>
        <v>Open</v>
      </c>
      <c r="F446" s="199" t="n">
        <f aca="false">INDEX(_Rge_Data_3rd_CY,$B446,F$1)</f>
        <v>0</v>
      </c>
      <c r="G446" s="199" t="n">
        <f aca="false" t="array" ref="G446:G446">INDEX(_Rge_Data_3rd_CY,$B446,G$1)</f>
        <v>0</v>
      </c>
      <c r="H446" s="199" t="n">
        <f aca="false" t="array" ref="H446:H446">INDEX(_Rge_Data_3rd_CY,$B446,H$1)</f>
        <v>0</v>
      </c>
      <c r="I446" s="199" t="n">
        <f aca="false" t="array" ref="I446:I446">INDEX(_Rge_Data_3rd_CY,$B446,I$1)</f>
        <v>0</v>
      </c>
      <c r="J446" s="199" t="n">
        <f aca="false" t="array" ref="J446:J446">INDEX(_Rge_Data_3rd_CY,$B446,J$1)</f>
        <v>0</v>
      </c>
      <c r="K446" s="199" t="n">
        <f aca="false" t="array" ref="K446:K446">INDEX(_Rge_Data_3rd_CY,$B446,K$1)</f>
        <v>0</v>
      </c>
      <c r="L446" s="199" t="n">
        <f aca="false">INDEX(_Rge_Data_3rd_CY,$B446,L$1)</f>
        <v>0</v>
      </c>
      <c r="M446" s="199" t="n">
        <f aca="false" t="array" ref="M446:M446">INDEX(_Rge_Data_3rd_CY,$B446,M$1)</f>
        <v>0</v>
      </c>
      <c r="N446" s="199" t="n">
        <f aca="false" t="array" ref="N446:N446">INDEX(_Rge_Data_3rd_CY,$B446,N$1)</f>
        <v>0</v>
      </c>
      <c r="O446" s="199" t="n">
        <f aca="false">F446-N446</f>
        <v>0</v>
      </c>
      <c r="P446" s="200" t="n">
        <f aca="false">IFERROR(O446/F446,0)</f>
        <v>0</v>
      </c>
      <c r="Q446" s="211" t="str">
        <f aca="false">IF(AND(F446&lt;&gt;0,R446=0),"N","Y")</f>
        <v>Y</v>
      </c>
      <c r="R446" s="202" t="n">
        <f aca="false" t="array" ref="R446:R446">INDEX(_Rge_Data_3rd_CY,$B446,R$1)</f>
        <v>29892</v>
      </c>
      <c r="S446" s="202" t="n">
        <f aca="false" t="array" ref="S446:S446">INDEX(_Rge_Data_3rd_CY,$B446,S$1)</f>
        <v>24910</v>
      </c>
      <c r="T446" s="202" t="n">
        <f aca="false" t="array" ref="T446:T446">INDEX(_Rge_Data_3rd_CY,$B446,T$1)</f>
        <v>281.7261216</v>
      </c>
      <c r="U446" s="202" t="n">
        <f aca="false" t="array" ref="U446:U446">INDEX(_Rge_Data_3rd_CY,$B446,U$1)</f>
        <v>0</v>
      </c>
      <c r="V446" s="202" t="n">
        <f aca="false" t="array" ref="V446:V446">INDEX(_Rge_Data_3rd_CY,$B446,V$1)</f>
        <v>0</v>
      </c>
      <c r="W446" s="202" t="n">
        <f aca="false" t="array" ref="W446:W446">INDEX(_Rge_Data_3rd_CY,$B446,W$1)</f>
        <v>0</v>
      </c>
      <c r="X446" s="202" t="n">
        <f aca="false">INDEX(_Rge_Data_3rd_CY,$B446,X$1)</f>
        <v>0</v>
      </c>
      <c r="Y446" s="202" t="n">
        <f aca="false" t="array" ref="Y446:Y446">INDEX(_Rge_Data_3rd_CY,$B446,Y$1)</f>
        <v>1195.68</v>
      </c>
      <c r="Z446" s="202" t="n">
        <f aca="false" t="array" ref="Z446:Z446">INDEX(_Rge_Data_3rd_CY,$B446,Z$1)</f>
        <v>26387.4061216</v>
      </c>
      <c r="AA446" s="202" t="n">
        <f aca="false">R446-Z446</f>
        <v>3504.5938784</v>
      </c>
      <c r="AB446" s="203" t="n">
        <f aca="false">IFERROR(AA446/R446,)</f>
        <v>0.117241866666667</v>
      </c>
      <c r="AC446" s="212" t="n">
        <f aca="false" t="array" ref="AC446:AC446">INDEX(_Rge_Data_3rd_CY,$B446,AC$1)</f>
        <v>0</v>
      </c>
      <c r="AD446" s="212" t="n">
        <f aca="false" t="array" ref="AD446:AD446">INDEX(_Rge_Data_3rd_CY,$B446,AD$1)</f>
        <v>0</v>
      </c>
      <c r="AE446" s="212" t="n">
        <f aca="false" t="array" ref="AE446:AE446">INDEX(_Rge_Data_3rd_CY,$B446,AE$1)</f>
        <v>0</v>
      </c>
      <c r="AF446" s="212" t="n">
        <f aca="false" t="array" ref="AF446:AF446">INDEX(_Rge_Data_3rd_CY,$B446,AF$1)</f>
        <v>0</v>
      </c>
      <c r="AG446" s="212" t="n">
        <f aca="false" t="array" ref="AG446:AG446">INDEX(_Rge_Data_3rd_CY,$B446,AG$1)</f>
        <v>0</v>
      </c>
      <c r="AH446" s="212" t="n">
        <f aca="false" t="array" ref="AH446:AH446">INDEX(_Rge_Data_3rd_CY,$B446,AH$1)</f>
        <v>0</v>
      </c>
      <c r="AI446" s="212" t="n">
        <f aca="false">INDEX(_Rge_Data_3rd_CY,$B446,AI$1)</f>
        <v>0</v>
      </c>
      <c r="AJ446" s="212" t="n">
        <f aca="false" t="array" ref="AJ446:AJ446">INDEX(_Rge_Data_3rd_CY,$B446,AJ$1)</f>
        <v>0</v>
      </c>
      <c r="AK446" s="212" t="n">
        <f aca="false" t="array" ref="AK446:AK446">INDEX(_Rge_Data_3rd_CY,$B446,AK$1)</f>
        <v>0</v>
      </c>
      <c r="AL446" s="212" t="n">
        <f aca="false">AK446+AN446+AO446</f>
        <v>0</v>
      </c>
      <c r="AM446" s="213" t="n">
        <f aca="false">IFERROR(AK446/Z446,0)</f>
        <v>0</v>
      </c>
      <c r="AN446" s="214" t="n">
        <f aca="false">IFERROR(IF(AND($E446="OPEN",$AA446&gt;0),$AA446*_SoP*$AM446,IF(AND($E446="CLOSED",$AA446&gt;0),$AA446*_SoL*$AM446,0)),0)</f>
        <v>0</v>
      </c>
      <c r="AO446" s="214" t="n">
        <f aca="false">IFERROR(IF($AA446&lt;0,$AA446*_SoL,0),0)</f>
        <v>0</v>
      </c>
      <c r="AP446" s="215" t="n">
        <f aca="false">AK446+AN446</f>
        <v>0</v>
      </c>
      <c r="AQ446" s="215" t="n">
        <f aca="false">AC446-AO446</f>
        <v>0</v>
      </c>
      <c r="AR446" s="215" t="n">
        <f aca="false">AP446-AQ446</f>
        <v>0</v>
      </c>
      <c r="AS446" s="215" t="n">
        <f aca="false">IF($AR446&gt;=0,$AR446,0)</f>
        <v>0</v>
      </c>
      <c r="AT446" s="215" t="n">
        <f aca="false">IF($AR446&lt;=0,-$AR446,0)</f>
        <v>-0</v>
      </c>
      <c r="AU446" s="214" t="n">
        <f aca="false">IF((R446-AC446)&lt;0,0,R446-AC446)</f>
        <v>29892</v>
      </c>
      <c r="AV446" s="214" t="n">
        <f aca="false">IF(AM446&gt;1,0,R446-AM446*R446)</f>
        <v>29892</v>
      </c>
      <c r="AW446" s="216"/>
    </row>
    <row r="447" customFormat="false" ht="24.75" hidden="false" customHeight="true" outlineLevel="0" collapsed="false">
      <c r="A447" s="166"/>
      <c r="B447" s="208" t="n">
        <f aca="false">B446+1</f>
        <v>440</v>
      </c>
      <c r="C447" s="166"/>
      <c r="D447" s="209" t="str">
        <f aca="false" t="array" ref="D447:D447">INDEX(_Rge_Projectdata_3rd,$B447,MATCH("Project-ID",_Rge_Headline_Projectdata,0))</f>
        <v>S950293</v>
      </c>
      <c r="E447" s="210" t="str">
        <f aca="false" t="array" ref="E447:E447">INDEX(_Rge_Data_3rd_CY,$B447,E$1)</f>
        <v>Open</v>
      </c>
      <c r="F447" s="199" t="n">
        <f aca="false">INDEX(_Rge_Data_3rd_CY,$B447,F$1)</f>
        <v>0</v>
      </c>
      <c r="G447" s="199" t="n">
        <f aca="false" t="array" ref="G447:G447">INDEX(_Rge_Data_3rd_CY,$B447,G$1)</f>
        <v>0</v>
      </c>
      <c r="H447" s="199" t="n">
        <f aca="false" t="array" ref="H447:H447">INDEX(_Rge_Data_3rd_CY,$B447,H$1)</f>
        <v>0</v>
      </c>
      <c r="I447" s="199" t="n">
        <f aca="false" t="array" ref="I447:I447">INDEX(_Rge_Data_3rd_CY,$B447,I$1)</f>
        <v>0</v>
      </c>
      <c r="J447" s="199" t="n">
        <f aca="false" t="array" ref="J447:J447">INDEX(_Rge_Data_3rd_CY,$B447,J$1)</f>
        <v>0</v>
      </c>
      <c r="K447" s="199" t="n">
        <f aca="false" t="array" ref="K447:K447">INDEX(_Rge_Data_3rd_CY,$B447,K$1)</f>
        <v>0</v>
      </c>
      <c r="L447" s="199" t="n">
        <f aca="false">INDEX(_Rge_Data_3rd_CY,$B447,L$1)</f>
        <v>0</v>
      </c>
      <c r="M447" s="199" t="n">
        <f aca="false" t="array" ref="M447:M447">INDEX(_Rge_Data_3rd_CY,$B447,M$1)</f>
        <v>0</v>
      </c>
      <c r="N447" s="199" t="n">
        <f aca="false" t="array" ref="N447:N447">INDEX(_Rge_Data_3rd_CY,$B447,N$1)</f>
        <v>0</v>
      </c>
      <c r="O447" s="199" t="n">
        <f aca="false">F447-N447</f>
        <v>0</v>
      </c>
      <c r="P447" s="200" t="n">
        <f aca="false">IFERROR(O447/F447,0)</f>
        <v>0</v>
      </c>
      <c r="Q447" s="211" t="str">
        <f aca="false">IF(AND(F447&lt;&gt;0,R447=0),"N","Y")</f>
        <v>Y</v>
      </c>
      <c r="R447" s="202" t="n">
        <f aca="false" t="array" ref="R447:R447">INDEX(_Rge_Data_3rd_CY,$B447,R$1)</f>
        <v>5106.031872</v>
      </c>
      <c r="S447" s="202" t="n">
        <f aca="false" t="array" ref="S447:S447">INDEX(_Rge_Data_3rd_CY,$B447,S$1)</f>
        <v>3014.70784</v>
      </c>
      <c r="T447" s="202" t="n">
        <f aca="false" t="array" ref="T447:T447">INDEX(_Rge_Data_3rd_CY,$B447,T$1)</f>
        <v>521.2527104</v>
      </c>
      <c r="U447" s="202" t="n">
        <f aca="false" t="array" ref="U447:U447">INDEX(_Rge_Data_3rd_CY,$B447,U$1)</f>
        <v>630.681344</v>
      </c>
      <c r="V447" s="202" t="n">
        <f aca="false" t="array" ref="V447:V447">INDEX(_Rge_Data_3rd_CY,$B447,V$1)</f>
        <v>0</v>
      </c>
      <c r="W447" s="202" t="n">
        <f aca="false" t="array" ref="W447:W447">INDEX(_Rge_Data_3rd_CY,$B447,W$1)</f>
        <v>0</v>
      </c>
      <c r="X447" s="202" t="n">
        <f aca="false">INDEX(_Rge_Data_3rd_CY,$B447,X$1)</f>
        <v>0</v>
      </c>
      <c r="Y447" s="202" t="n">
        <f aca="false" t="array" ref="Y447:Y447">INDEX(_Rge_Data_3rd_CY,$B447,Y$1)</f>
        <v>204.24127488</v>
      </c>
      <c r="Z447" s="202" t="n">
        <f aca="false" t="array" ref="Z447:Z447">INDEX(_Rge_Data_3rd_CY,$B447,Z$1)</f>
        <v>4370.88316928</v>
      </c>
      <c r="AA447" s="202" t="n">
        <f aca="false">R447-Z447</f>
        <v>735.148702720001</v>
      </c>
      <c r="AB447" s="203" t="n">
        <f aca="false">IFERROR(AA447/R447,)</f>
        <v>0.143976520544524</v>
      </c>
      <c r="AC447" s="212" t="n">
        <f aca="false" t="array" ref="AC447:AC447">INDEX(_Rge_Data_3rd_CY,$B447,AC$1)</f>
        <v>0</v>
      </c>
      <c r="AD447" s="212" t="n">
        <f aca="false" t="array" ref="AD447:AD447">INDEX(_Rge_Data_3rd_CY,$B447,AD$1)</f>
        <v>0</v>
      </c>
      <c r="AE447" s="212" t="n">
        <f aca="false" t="array" ref="AE447:AE447">INDEX(_Rge_Data_3rd_CY,$B447,AE$1)</f>
        <v>0</v>
      </c>
      <c r="AF447" s="212" t="n">
        <f aca="false" t="array" ref="AF447:AF447">INDEX(_Rge_Data_3rd_CY,$B447,AF$1)</f>
        <v>0</v>
      </c>
      <c r="AG447" s="212" t="n">
        <f aca="false" t="array" ref="AG447:AG447">INDEX(_Rge_Data_3rd_CY,$B447,AG$1)</f>
        <v>0</v>
      </c>
      <c r="AH447" s="212" t="n">
        <f aca="false" t="array" ref="AH447:AH447">INDEX(_Rge_Data_3rd_CY,$B447,AH$1)</f>
        <v>0</v>
      </c>
      <c r="AI447" s="212" t="n">
        <f aca="false">INDEX(_Rge_Data_3rd_CY,$B447,AI$1)</f>
        <v>0</v>
      </c>
      <c r="AJ447" s="212" t="n">
        <f aca="false" t="array" ref="AJ447:AJ447">INDEX(_Rge_Data_3rd_CY,$B447,AJ$1)</f>
        <v>0</v>
      </c>
      <c r="AK447" s="212" t="n">
        <f aca="false" t="array" ref="AK447:AK447">INDEX(_Rge_Data_3rd_CY,$B447,AK$1)</f>
        <v>0</v>
      </c>
      <c r="AL447" s="212" t="n">
        <f aca="false">AK447+AN447+AO447</f>
        <v>0</v>
      </c>
      <c r="AM447" s="213" t="n">
        <f aca="false">IFERROR(AK447/Z447,0)</f>
        <v>0</v>
      </c>
      <c r="AN447" s="214" t="n">
        <f aca="false">IFERROR(IF(AND($E447="OPEN",$AA447&gt;0),$AA447*_SoP*$AM447,IF(AND($E447="CLOSED",$AA447&gt;0),$AA447*_SoL*$AM447,0)),0)</f>
        <v>0</v>
      </c>
      <c r="AO447" s="214" t="n">
        <f aca="false">IFERROR(IF($AA447&lt;0,$AA447*_SoL,0),0)</f>
        <v>0</v>
      </c>
      <c r="AP447" s="215" t="n">
        <f aca="false">AK447+AN447</f>
        <v>0</v>
      </c>
      <c r="AQ447" s="215" t="n">
        <f aca="false">AC447-AO447</f>
        <v>0</v>
      </c>
      <c r="AR447" s="215" t="n">
        <f aca="false">AP447-AQ447</f>
        <v>0</v>
      </c>
      <c r="AS447" s="215" t="n">
        <f aca="false">IF($AR447&gt;=0,$AR447,0)</f>
        <v>0</v>
      </c>
      <c r="AT447" s="215" t="n">
        <f aca="false">IF($AR447&lt;=0,-$AR447,0)</f>
        <v>-0</v>
      </c>
      <c r="AU447" s="214" t="n">
        <f aca="false">IF((R447-AC447)&lt;0,0,R447-AC447)</f>
        <v>5106.031872</v>
      </c>
      <c r="AV447" s="214" t="n">
        <f aca="false">IF(AM447&gt;1,0,R447-AM447*R447)</f>
        <v>5106.031872</v>
      </c>
      <c r="AW447" s="216"/>
    </row>
    <row r="448" customFormat="false" ht="24.75" hidden="false" customHeight="true" outlineLevel="0" collapsed="false">
      <c r="A448" s="166"/>
      <c r="B448" s="208" t="n">
        <f aca="false">B447+1</f>
        <v>441</v>
      </c>
      <c r="C448" s="166"/>
      <c r="D448" s="209" t="str">
        <f aca="false" t="array" ref="D448:D448">INDEX(_Rge_Projectdata_3rd,$B448,MATCH("Project-ID",_Rge_Headline_Projectdata,0))</f>
        <v>S950294</v>
      </c>
      <c r="E448" s="210" t="str">
        <f aca="false" t="array" ref="E448:E448">INDEX(_Rge_Data_3rd_CY,$B448,E$1)</f>
        <v>Open</v>
      </c>
      <c r="F448" s="199" t="n">
        <f aca="false">INDEX(_Rge_Data_3rd_CY,$B448,F$1)</f>
        <v>0</v>
      </c>
      <c r="G448" s="199" t="n">
        <f aca="false" t="array" ref="G448:G448">INDEX(_Rge_Data_3rd_CY,$B448,G$1)</f>
        <v>0</v>
      </c>
      <c r="H448" s="199" t="n">
        <f aca="false" t="array" ref="H448:H448">INDEX(_Rge_Data_3rd_CY,$B448,H$1)</f>
        <v>0</v>
      </c>
      <c r="I448" s="199" t="n">
        <f aca="false" t="array" ref="I448:I448">INDEX(_Rge_Data_3rd_CY,$B448,I$1)</f>
        <v>0</v>
      </c>
      <c r="J448" s="199" t="n">
        <f aca="false" t="array" ref="J448:J448">INDEX(_Rge_Data_3rd_CY,$B448,J$1)</f>
        <v>0</v>
      </c>
      <c r="K448" s="199" t="n">
        <f aca="false" t="array" ref="K448:K448">INDEX(_Rge_Data_3rd_CY,$B448,K$1)</f>
        <v>0</v>
      </c>
      <c r="L448" s="199" t="n">
        <f aca="false">INDEX(_Rge_Data_3rd_CY,$B448,L$1)</f>
        <v>0</v>
      </c>
      <c r="M448" s="199" t="n">
        <f aca="false" t="array" ref="M448:M448">INDEX(_Rge_Data_3rd_CY,$B448,M$1)</f>
        <v>0</v>
      </c>
      <c r="N448" s="199" t="n">
        <f aca="false" t="array" ref="N448:N448">INDEX(_Rge_Data_3rd_CY,$B448,N$1)</f>
        <v>0</v>
      </c>
      <c r="O448" s="199" t="n">
        <f aca="false">F448-N448</f>
        <v>0</v>
      </c>
      <c r="P448" s="200" t="n">
        <f aca="false">IFERROR(O448/F448,0)</f>
        <v>0</v>
      </c>
      <c r="Q448" s="211" t="str">
        <f aca="false">IF(AND(F448&lt;&gt;0,R448=0),"N","Y")</f>
        <v>Y</v>
      </c>
      <c r="R448" s="202" t="n">
        <f aca="false" t="array" ref="R448:R448">INDEX(_Rge_Data_3rd_CY,$B448,R$1)</f>
        <v>21034.083712</v>
      </c>
      <c r="S448" s="202" t="n">
        <f aca="false" t="array" ref="S448:S448">INDEX(_Rge_Data_3rd_CY,$B448,S$1)</f>
        <v>14109.0830459259</v>
      </c>
      <c r="T448" s="202" t="n">
        <f aca="false" t="array" ref="T448:T448">INDEX(_Rge_Data_3rd_CY,$B448,T$1)</f>
        <v>380.3896496</v>
      </c>
      <c r="U448" s="202" t="n">
        <f aca="false" t="array" ref="U448:U448">INDEX(_Rge_Data_3rd_CY,$B448,U$1)</f>
        <v>1270.60928</v>
      </c>
      <c r="V448" s="202" t="n">
        <f aca="false" t="array" ref="V448:V448">INDEX(_Rge_Data_3rd_CY,$B448,V$1)</f>
        <v>0</v>
      </c>
      <c r="W448" s="202" t="n">
        <f aca="false" t="array" ref="W448:W448">INDEX(_Rge_Data_3rd_CY,$B448,W$1)</f>
        <v>0</v>
      </c>
      <c r="X448" s="202" t="n">
        <f aca="false">INDEX(_Rge_Data_3rd_CY,$B448,X$1)</f>
        <v>0</v>
      </c>
      <c r="Y448" s="202" t="n">
        <f aca="false" t="array" ref="Y448:Y448">INDEX(_Rge_Data_3rd_CY,$B448,Y$1)</f>
        <v>841.36334848</v>
      </c>
      <c r="Z448" s="202" t="n">
        <f aca="false" t="array" ref="Z448:Z448">INDEX(_Rge_Data_3rd_CY,$B448,Z$1)</f>
        <v>16601.4453240059</v>
      </c>
      <c r="AA448" s="202" t="n">
        <f aca="false">R448-Z448</f>
        <v>4432.63838799407</v>
      </c>
      <c r="AB448" s="203" t="n">
        <f aca="false">IFERROR(AA448/R448,)</f>
        <v>0.210735986824339</v>
      </c>
      <c r="AC448" s="212" t="n">
        <f aca="false" t="array" ref="AC448:AC448">INDEX(_Rge_Data_3rd_CY,$B448,AC$1)</f>
        <v>0</v>
      </c>
      <c r="AD448" s="212" t="n">
        <f aca="false" t="array" ref="AD448:AD448">INDEX(_Rge_Data_3rd_CY,$B448,AD$1)</f>
        <v>0</v>
      </c>
      <c r="AE448" s="212" t="n">
        <f aca="false" t="array" ref="AE448:AE448">INDEX(_Rge_Data_3rd_CY,$B448,AE$1)</f>
        <v>0</v>
      </c>
      <c r="AF448" s="212" t="n">
        <f aca="false" t="array" ref="AF448:AF448">INDEX(_Rge_Data_3rd_CY,$B448,AF$1)</f>
        <v>0</v>
      </c>
      <c r="AG448" s="212" t="n">
        <f aca="false" t="array" ref="AG448:AG448">INDEX(_Rge_Data_3rd_CY,$B448,AG$1)</f>
        <v>0</v>
      </c>
      <c r="AH448" s="212" t="n">
        <f aca="false" t="array" ref="AH448:AH448">INDEX(_Rge_Data_3rd_CY,$B448,AH$1)</f>
        <v>0</v>
      </c>
      <c r="AI448" s="212" t="n">
        <f aca="false">INDEX(_Rge_Data_3rd_CY,$B448,AI$1)</f>
        <v>0</v>
      </c>
      <c r="AJ448" s="212" t="n">
        <f aca="false" t="array" ref="AJ448:AJ448">INDEX(_Rge_Data_3rd_CY,$B448,AJ$1)</f>
        <v>0</v>
      </c>
      <c r="AK448" s="212" t="n">
        <f aca="false" t="array" ref="AK448:AK448">INDEX(_Rge_Data_3rd_CY,$B448,AK$1)</f>
        <v>0</v>
      </c>
      <c r="AL448" s="212" t="n">
        <f aca="false">AK448+AN448+AO448</f>
        <v>0</v>
      </c>
      <c r="AM448" s="213" t="n">
        <f aca="false">IFERROR(AK448/Z448,0)</f>
        <v>0</v>
      </c>
      <c r="AN448" s="214" t="n">
        <f aca="false">IFERROR(IF(AND($E448="OPEN",$AA448&gt;0),$AA448*_SoP*$AM448,IF(AND($E448="CLOSED",$AA448&gt;0),$AA448*_SoL*$AM448,0)),0)</f>
        <v>0</v>
      </c>
      <c r="AO448" s="214" t="n">
        <f aca="false">IFERROR(IF($AA448&lt;0,$AA448*_SoL,0),0)</f>
        <v>0</v>
      </c>
      <c r="AP448" s="215" t="n">
        <f aca="false">AK448+AN448</f>
        <v>0</v>
      </c>
      <c r="AQ448" s="215" t="n">
        <f aca="false">AC448-AO448</f>
        <v>0</v>
      </c>
      <c r="AR448" s="215" t="n">
        <f aca="false">AP448-AQ448</f>
        <v>0</v>
      </c>
      <c r="AS448" s="215" t="n">
        <f aca="false">IF($AR448&gt;=0,$AR448,0)</f>
        <v>0</v>
      </c>
      <c r="AT448" s="215" t="n">
        <f aca="false">IF($AR448&lt;=0,-$AR448,0)</f>
        <v>-0</v>
      </c>
      <c r="AU448" s="214" t="n">
        <f aca="false">IF((R448-AC448)&lt;0,0,R448-AC448)</f>
        <v>21034.083712</v>
      </c>
      <c r="AV448" s="214" t="n">
        <f aca="false">IF(AM448&gt;1,0,R448-AM448*R448)</f>
        <v>21034.083712</v>
      </c>
      <c r="AW448" s="216"/>
    </row>
    <row r="449" customFormat="false" ht="24.75" hidden="false" customHeight="true" outlineLevel="0" collapsed="false">
      <c r="A449" s="166"/>
      <c r="B449" s="208" t="n">
        <f aca="false">B448+1</f>
        <v>442</v>
      </c>
      <c r="C449" s="166"/>
      <c r="D449" s="209" t="n">
        <f aca="false">INDEX(_Rge_Projectdata_3rd,$B449,MATCH("Project-ID",_Rge_Headline_Projectdata,0))</f>
        <v>0</v>
      </c>
      <c r="E449" s="210" t="str">
        <f aca="false" t="array" ref="E449:E449">INDEX(_Rge_Data_3rd_CY,$B449,E$1)</f>
        <v>Open</v>
      </c>
      <c r="F449" s="199" t="n">
        <f aca="false">INDEX(_Rge_Data_3rd_CY,$B449,F$1)</f>
        <v>0</v>
      </c>
      <c r="G449" s="199" t="n">
        <f aca="false" t="array" ref="G449:G449">INDEX(_Rge_Data_3rd_CY,$B449,G$1)</f>
        <v>0</v>
      </c>
      <c r="H449" s="199" t="n">
        <f aca="false" t="array" ref="H449:H449">INDEX(_Rge_Data_3rd_CY,$B449,H$1)</f>
        <v>0</v>
      </c>
      <c r="I449" s="199" t="n">
        <f aca="false" t="array" ref="I449:I449">INDEX(_Rge_Data_3rd_CY,$B449,I$1)</f>
        <v>0</v>
      </c>
      <c r="J449" s="199" t="n">
        <f aca="false" t="array" ref="J449:J449">INDEX(_Rge_Data_3rd_CY,$B449,J$1)</f>
        <v>0</v>
      </c>
      <c r="K449" s="199" t="n">
        <f aca="false" t="array" ref="K449:K449">INDEX(_Rge_Data_3rd_CY,$B449,K$1)</f>
        <v>0</v>
      </c>
      <c r="L449" s="199" t="n">
        <f aca="false">INDEX(_Rge_Data_3rd_CY,$B449,L$1)</f>
        <v>0</v>
      </c>
      <c r="M449" s="199" t="n">
        <f aca="false" t="array" ref="M449:M449">INDEX(_Rge_Data_3rd_CY,$B449,M$1)</f>
        <v>0</v>
      </c>
      <c r="N449" s="199" t="n">
        <f aca="false" t="array" ref="N449:N449">INDEX(_Rge_Data_3rd_CY,$B449,N$1)</f>
        <v>0</v>
      </c>
      <c r="O449" s="199" t="n">
        <f aca="false">F449-N449</f>
        <v>0</v>
      </c>
      <c r="P449" s="200" t="n">
        <f aca="false">IFERROR(O449/F449,0)</f>
        <v>0</v>
      </c>
      <c r="Q449" s="211" t="str">
        <f aca="false">IF(AND(F449&lt;&gt;0,R449=0),"N","Y")</f>
        <v>Y</v>
      </c>
      <c r="R449" s="202" t="n">
        <f aca="false" t="array" ref="R449:R449">INDEX(_Rge_Data_3rd_CY,$B449,R$1)</f>
        <v>0</v>
      </c>
      <c r="S449" s="202" t="n">
        <f aca="false" t="array" ref="S449:S449">INDEX(_Rge_Data_3rd_CY,$B449,S$1)</f>
        <v>0</v>
      </c>
      <c r="T449" s="202" t="n">
        <f aca="false" t="array" ref="T449:T449">INDEX(_Rge_Data_3rd_CY,$B449,T$1)</f>
        <v>0</v>
      </c>
      <c r="U449" s="202" t="n">
        <f aca="false" t="array" ref="U449:U449">INDEX(_Rge_Data_3rd_CY,$B449,U$1)</f>
        <v>0</v>
      </c>
      <c r="V449" s="202" t="n">
        <f aca="false" t="array" ref="V449:V449">INDEX(_Rge_Data_3rd_CY,$B449,V$1)</f>
        <v>0</v>
      </c>
      <c r="W449" s="202" t="n">
        <f aca="false" t="array" ref="W449:W449">INDEX(_Rge_Data_3rd_CY,$B449,W$1)</f>
        <v>0</v>
      </c>
      <c r="X449" s="202" t="n">
        <f aca="false">INDEX(_Rge_Data_3rd_CY,$B449,X$1)</f>
        <v>0</v>
      </c>
      <c r="Y449" s="202" t="n">
        <f aca="false" t="array" ref="Y449:Y449">INDEX(_Rge_Data_3rd_CY,$B449,Y$1)</f>
        <v>0</v>
      </c>
      <c r="Z449" s="202" t="n">
        <f aca="false" t="array" ref="Z449:Z449">INDEX(_Rge_Data_3rd_CY,$B449,Z$1)</f>
        <v>0</v>
      </c>
      <c r="AA449" s="202" t="n">
        <f aca="false">R449-Z449</f>
        <v>0</v>
      </c>
      <c r="AB449" s="203" t="n">
        <f aca="false">IFERROR(AA449/R449,)</f>
        <v>0</v>
      </c>
      <c r="AC449" s="212" t="n">
        <f aca="false" t="array" ref="AC449:AC449">INDEX(_Rge_Data_3rd_CY,$B449,AC$1)</f>
        <v>0</v>
      </c>
      <c r="AD449" s="212" t="n">
        <f aca="false" t="array" ref="AD449:AD449">INDEX(_Rge_Data_3rd_CY,$B449,AD$1)</f>
        <v>0</v>
      </c>
      <c r="AE449" s="212" t="n">
        <f aca="false" t="array" ref="AE449:AE449">INDEX(_Rge_Data_3rd_CY,$B449,AE$1)</f>
        <v>0</v>
      </c>
      <c r="AF449" s="212" t="n">
        <f aca="false" t="array" ref="AF449:AF449">INDEX(_Rge_Data_3rd_CY,$B449,AF$1)</f>
        <v>0</v>
      </c>
      <c r="AG449" s="212" t="n">
        <f aca="false" t="array" ref="AG449:AG449">INDEX(_Rge_Data_3rd_CY,$B449,AG$1)</f>
        <v>0</v>
      </c>
      <c r="AH449" s="212" t="n">
        <f aca="false" t="array" ref="AH449:AH449">INDEX(_Rge_Data_3rd_CY,$B449,AH$1)</f>
        <v>0</v>
      </c>
      <c r="AI449" s="212" t="n">
        <f aca="false">INDEX(_Rge_Data_3rd_CY,$B449,AI$1)</f>
        <v>0</v>
      </c>
      <c r="AJ449" s="212" t="n">
        <f aca="false" t="array" ref="AJ449:AJ449">INDEX(_Rge_Data_3rd_CY,$B449,AJ$1)</f>
        <v>0</v>
      </c>
      <c r="AK449" s="212" t="n">
        <f aca="false" t="array" ref="AK449:AK449">INDEX(_Rge_Data_3rd_CY,$B449,AK$1)</f>
        <v>0</v>
      </c>
      <c r="AL449" s="212" t="n">
        <f aca="false">AK449+AN449+AO449</f>
        <v>0</v>
      </c>
      <c r="AM449" s="213" t="n">
        <f aca="false">IFERROR(AK449/Z449,0)</f>
        <v>0</v>
      </c>
      <c r="AN449" s="214" t="n">
        <f aca="false">IFERROR(IF(AND($E449="OPEN",$AA449&gt;0),$AA449*_SoP*$AM449,IF(AND($E449="CLOSED",$AA449&gt;0),$AA449*_SoL*$AM449,0)),0)</f>
        <v>0</v>
      </c>
      <c r="AO449" s="214" t="n">
        <f aca="false">IFERROR(IF($AA449&lt;0,$AA449*_SoL,0),0)</f>
        <v>0</v>
      </c>
      <c r="AP449" s="215" t="n">
        <f aca="false">AK449+AN449</f>
        <v>0</v>
      </c>
      <c r="AQ449" s="215" t="n">
        <f aca="false">AC449-AO449</f>
        <v>0</v>
      </c>
      <c r="AR449" s="215" t="n">
        <f aca="false">AP449-AQ449</f>
        <v>0</v>
      </c>
      <c r="AS449" s="215" t="n">
        <f aca="false">IF($AR449&gt;=0,$AR449,0)</f>
        <v>0</v>
      </c>
      <c r="AT449" s="215" t="n">
        <f aca="false">IF($AR449&lt;=0,-$AR449,0)</f>
        <v>-0</v>
      </c>
      <c r="AU449" s="214" t="n">
        <f aca="false">IF((R449-AC449)&lt;0,0,R449-AC449)</f>
        <v>0</v>
      </c>
      <c r="AV449" s="214" t="n">
        <f aca="false">IF(AM449&gt;1,0,R449-AM449*R449)</f>
        <v>0</v>
      </c>
      <c r="AW449" s="216"/>
    </row>
    <row r="450" customFormat="false" ht="24.75" hidden="false" customHeight="true" outlineLevel="0" collapsed="false">
      <c r="A450" s="166"/>
      <c r="B450" s="208" t="n">
        <f aca="false">B449+1</f>
        <v>443</v>
      </c>
      <c r="C450" s="166"/>
      <c r="D450" s="209" t="n">
        <f aca="false">INDEX(_Rge_Projectdata_3rd,$B450,MATCH("Project-ID",_Rge_Headline_Projectdata,0))</f>
        <v>0</v>
      </c>
      <c r="E450" s="210" t="str">
        <f aca="false" t="array" ref="E450:E450">INDEX(_Rge_Data_3rd_CY,$B450,E$1)</f>
        <v>Open</v>
      </c>
      <c r="F450" s="199" t="n">
        <f aca="false">INDEX(_Rge_Data_3rd_CY,$B450,F$1)</f>
        <v>0</v>
      </c>
      <c r="G450" s="199" t="n">
        <f aca="false" t="array" ref="G450:G450">INDEX(_Rge_Data_3rd_CY,$B450,G$1)</f>
        <v>0</v>
      </c>
      <c r="H450" s="199" t="n">
        <f aca="false" t="array" ref="H450:H450">INDEX(_Rge_Data_3rd_CY,$B450,H$1)</f>
        <v>0</v>
      </c>
      <c r="I450" s="199" t="n">
        <f aca="false" t="array" ref="I450:I450">INDEX(_Rge_Data_3rd_CY,$B450,I$1)</f>
        <v>0</v>
      </c>
      <c r="J450" s="199" t="n">
        <f aca="false" t="array" ref="J450:J450">INDEX(_Rge_Data_3rd_CY,$B450,J$1)</f>
        <v>0</v>
      </c>
      <c r="K450" s="199" t="n">
        <f aca="false" t="array" ref="K450:K450">INDEX(_Rge_Data_3rd_CY,$B450,K$1)</f>
        <v>0</v>
      </c>
      <c r="L450" s="199" t="n">
        <f aca="false">INDEX(_Rge_Data_3rd_CY,$B450,L$1)</f>
        <v>0</v>
      </c>
      <c r="M450" s="199" t="n">
        <f aca="false" t="array" ref="M450:M450">INDEX(_Rge_Data_3rd_CY,$B450,M$1)</f>
        <v>0</v>
      </c>
      <c r="N450" s="199" t="n">
        <f aca="false" t="array" ref="N450:N450">INDEX(_Rge_Data_3rd_CY,$B450,N$1)</f>
        <v>0</v>
      </c>
      <c r="O450" s="199" t="n">
        <f aca="false">F450-N450</f>
        <v>0</v>
      </c>
      <c r="P450" s="200" t="n">
        <f aca="false">IFERROR(O450/F450,0)</f>
        <v>0</v>
      </c>
      <c r="Q450" s="211" t="str">
        <f aca="false">IF(AND(F450&lt;&gt;0,R450=0),"N","Y")</f>
        <v>Y</v>
      </c>
      <c r="R450" s="202" t="n">
        <f aca="false" t="array" ref="R450:R450">INDEX(_Rge_Data_3rd_CY,$B450,R$1)</f>
        <v>0</v>
      </c>
      <c r="S450" s="202" t="n">
        <f aca="false" t="array" ref="S450:S450">INDEX(_Rge_Data_3rd_CY,$B450,S$1)</f>
        <v>0</v>
      </c>
      <c r="T450" s="202" t="n">
        <f aca="false" t="array" ref="T450:T450">INDEX(_Rge_Data_3rd_CY,$B450,T$1)</f>
        <v>0</v>
      </c>
      <c r="U450" s="202" t="n">
        <f aca="false" t="array" ref="U450:U450">INDEX(_Rge_Data_3rd_CY,$B450,U$1)</f>
        <v>0</v>
      </c>
      <c r="V450" s="202" t="n">
        <f aca="false" t="array" ref="V450:V450">INDEX(_Rge_Data_3rd_CY,$B450,V$1)</f>
        <v>0</v>
      </c>
      <c r="W450" s="202" t="n">
        <f aca="false" t="array" ref="W450:W450">INDEX(_Rge_Data_3rd_CY,$B450,W$1)</f>
        <v>0</v>
      </c>
      <c r="X450" s="202" t="n">
        <f aca="false">INDEX(_Rge_Data_3rd_CY,$B450,X$1)</f>
        <v>0</v>
      </c>
      <c r="Y450" s="202" t="n">
        <f aca="false" t="array" ref="Y450:Y450">INDEX(_Rge_Data_3rd_CY,$B450,Y$1)</f>
        <v>0</v>
      </c>
      <c r="Z450" s="202" t="n">
        <f aca="false" t="array" ref="Z450:Z450">INDEX(_Rge_Data_3rd_CY,$B450,Z$1)</f>
        <v>0</v>
      </c>
      <c r="AA450" s="202" t="n">
        <f aca="false">R450-Z450</f>
        <v>0</v>
      </c>
      <c r="AB450" s="203" t="n">
        <f aca="false">IFERROR(AA450/R450,)</f>
        <v>0</v>
      </c>
      <c r="AC450" s="212" t="n">
        <f aca="false" t="array" ref="AC450:AC450">INDEX(_Rge_Data_3rd_CY,$B450,AC$1)</f>
        <v>0</v>
      </c>
      <c r="AD450" s="212" t="n">
        <f aca="false" t="array" ref="AD450:AD450">INDEX(_Rge_Data_3rd_CY,$B450,AD$1)</f>
        <v>0</v>
      </c>
      <c r="AE450" s="212" t="n">
        <f aca="false" t="array" ref="AE450:AE450">INDEX(_Rge_Data_3rd_CY,$B450,AE$1)</f>
        <v>0</v>
      </c>
      <c r="AF450" s="212" t="n">
        <f aca="false" t="array" ref="AF450:AF450">INDEX(_Rge_Data_3rd_CY,$B450,AF$1)</f>
        <v>0</v>
      </c>
      <c r="AG450" s="212" t="n">
        <f aca="false" t="array" ref="AG450:AG450">INDEX(_Rge_Data_3rd_CY,$B450,AG$1)</f>
        <v>0</v>
      </c>
      <c r="AH450" s="212" t="n">
        <f aca="false" t="array" ref="AH450:AH450">INDEX(_Rge_Data_3rd_CY,$B450,AH$1)</f>
        <v>0</v>
      </c>
      <c r="AI450" s="212" t="n">
        <f aca="false">INDEX(_Rge_Data_3rd_CY,$B450,AI$1)</f>
        <v>0</v>
      </c>
      <c r="AJ450" s="212" t="n">
        <f aca="false" t="array" ref="AJ450:AJ450">INDEX(_Rge_Data_3rd_CY,$B450,AJ$1)</f>
        <v>0</v>
      </c>
      <c r="AK450" s="212" t="n">
        <f aca="false" t="array" ref="AK450:AK450">INDEX(_Rge_Data_3rd_CY,$B450,AK$1)</f>
        <v>0</v>
      </c>
      <c r="AL450" s="212" t="n">
        <f aca="false">AK450+AN450+AO450</f>
        <v>0</v>
      </c>
      <c r="AM450" s="213" t="n">
        <f aca="false">IFERROR(AK450/Z450,0)</f>
        <v>0</v>
      </c>
      <c r="AN450" s="214" t="n">
        <f aca="false">IFERROR(IF(AND($E450="OPEN",$AA450&gt;0),$AA450*_SoP*$AM450,IF(AND($E450="CLOSED",$AA450&gt;0),$AA450*_SoL*$AM450,0)),0)</f>
        <v>0</v>
      </c>
      <c r="AO450" s="214" t="n">
        <f aca="false">IFERROR(IF($AA450&lt;0,$AA450*_SoL,0),0)</f>
        <v>0</v>
      </c>
      <c r="AP450" s="215" t="n">
        <f aca="false">AK450+AN450</f>
        <v>0</v>
      </c>
      <c r="AQ450" s="215" t="n">
        <f aca="false">AC450-AO450</f>
        <v>0</v>
      </c>
      <c r="AR450" s="215" t="n">
        <f aca="false">AP450-AQ450</f>
        <v>0</v>
      </c>
      <c r="AS450" s="215" t="n">
        <f aca="false">IF($AR450&gt;=0,$AR450,0)</f>
        <v>0</v>
      </c>
      <c r="AT450" s="215" t="n">
        <f aca="false">IF($AR450&lt;=0,-$AR450,0)</f>
        <v>-0</v>
      </c>
      <c r="AU450" s="214" t="n">
        <f aca="false">IF((R450-AC450)&lt;0,0,R450-AC450)</f>
        <v>0</v>
      </c>
      <c r="AV450" s="214" t="n">
        <f aca="false">IF(AM450&gt;1,0,R450-AM450*R450)</f>
        <v>0</v>
      </c>
      <c r="AW450" s="216"/>
    </row>
    <row r="451" customFormat="false" ht="24.75" hidden="false" customHeight="true" outlineLevel="0" collapsed="false">
      <c r="A451" s="166"/>
      <c r="B451" s="208" t="n">
        <f aca="false">B450+1</f>
        <v>444</v>
      </c>
      <c r="C451" s="166"/>
      <c r="D451" s="209" t="n">
        <f aca="false">INDEX(_Rge_Projectdata_3rd,$B451,MATCH("Project-ID",_Rge_Headline_Projectdata,0))</f>
        <v>0</v>
      </c>
      <c r="E451" s="210" t="str">
        <f aca="false" t="array" ref="E451:E451">INDEX(_Rge_Data_3rd_CY,$B451,E$1)</f>
        <v>Open</v>
      </c>
      <c r="F451" s="199" t="n">
        <f aca="false">INDEX(_Rge_Data_3rd_CY,$B451,F$1)</f>
        <v>0</v>
      </c>
      <c r="G451" s="199" t="n">
        <f aca="false" t="array" ref="G451:G451">INDEX(_Rge_Data_3rd_CY,$B451,G$1)</f>
        <v>0</v>
      </c>
      <c r="H451" s="199" t="n">
        <f aca="false" t="array" ref="H451:H451">INDEX(_Rge_Data_3rd_CY,$B451,H$1)</f>
        <v>0</v>
      </c>
      <c r="I451" s="199" t="n">
        <f aca="false" t="array" ref="I451:I451">INDEX(_Rge_Data_3rd_CY,$B451,I$1)</f>
        <v>0</v>
      </c>
      <c r="J451" s="199" t="n">
        <f aca="false" t="array" ref="J451:J451">INDEX(_Rge_Data_3rd_CY,$B451,J$1)</f>
        <v>0</v>
      </c>
      <c r="K451" s="199" t="n">
        <f aca="false" t="array" ref="K451:K451">INDEX(_Rge_Data_3rd_CY,$B451,K$1)</f>
        <v>0</v>
      </c>
      <c r="L451" s="199" t="n">
        <f aca="false">INDEX(_Rge_Data_3rd_CY,$B451,L$1)</f>
        <v>0</v>
      </c>
      <c r="M451" s="199" t="n">
        <f aca="false" t="array" ref="M451:M451">INDEX(_Rge_Data_3rd_CY,$B451,M$1)</f>
        <v>0</v>
      </c>
      <c r="N451" s="199" t="n">
        <f aca="false" t="array" ref="N451:N451">INDEX(_Rge_Data_3rd_CY,$B451,N$1)</f>
        <v>0</v>
      </c>
      <c r="O451" s="199" t="n">
        <f aca="false">F451-N451</f>
        <v>0</v>
      </c>
      <c r="P451" s="200" t="n">
        <f aca="false">IFERROR(O451/F451,0)</f>
        <v>0</v>
      </c>
      <c r="Q451" s="211" t="str">
        <f aca="false">IF(AND(F451&lt;&gt;0,R451=0),"N","Y")</f>
        <v>Y</v>
      </c>
      <c r="R451" s="202" t="n">
        <f aca="false" t="array" ref="R451:R451">INDEX(_Rge_Data_3rd_CY,$B451,R$1)</f>
        <v>0</v>
      </c>
      <c r="S451" s="202" t="n">
        <f aca="false" t="array" ref="S451:S451">INDEX(_Rge_Data_3rd_CY,$B451,S$1)</f>
        <v>0</v>
      </c>
      <c r="T451" s="202" t="n">
        <f aca="false" t="array" ref="T451:T451">INDEX(_Rge_Data_3rd_CY,$B451,T$1)</f>
        <v>0</v>
      </c>
      <c r="U451" s="202" t="n">
        <f aca="false" t="array" ref="U451:U451">INDEX(_Rge_Data_3rd_CY,$B451,U$1)</f>
        <v>0</v>
      </c>
      <c r="V451" s="202" t="n">
        <f aca="false" t="array" ref="V451:V451">INDEX(_Rge_Data_3rd_CY,$B451,V$1)</f>
        <v>0</v>
      </c>
      <c r="W451" s="202" t="n">
        <f aca="false" t="array" ref="W451:W451">INDEX(_Rge_Data_3rd_CY,$B451,W$1)</f>
        <v>0</v>
      </c>
      <c r="X451" s="202" t="n">
        <f aca="false">INDEX(_Rge_Data_3rd_CY,$B451,X$1)</f>
        <v>0</v>
      </c>
      <c r="Y451" s="202" t="n">
        <f aca="false" t="array" ref="Y451:Y451">INDEX(_Rge_Data_3rd_CY,$B451,Y$1)</f>
        <v>0</v>
      </c>
      <c r="Z451" s="202" t="n">
        <f aca="false" t="array" ref="Z451:Z451">INDEX(_Rge_Data_3rd_CY,$B451,Z$1)</f>
        <v>0</v>
      </c>
      <c r="AA451" s="202" t="n">
        <f aca="false">R451-Z451</f>
        <v>0</v>
      </c>
      <c r="AB451" s="203" t="n">
        <f aca="false">IFERROR(AA451/R451,)</f>
        <v>0</v>
      </c>
      <c r="AC451" s="212" t="n">
        <f aca="false" t="array" ref="AC451:AC451">INDEX(_Rge_Data_3rd_CY,$B451,AC$1)</f>
        <v>0</v>
      </c>
      <c r="AD451" s="212" t="n">
        <f aca="false" t="array" ref="AD451:AD451">INDEX(_Rge_Data_3rd_CY,$B451,AD$1)</f>
        <v>0</v>
      </c>
      <c r="AE451" s="212" t="n">
        <f aca="false" t="array" ref="AE451:AE451">INDEX(_Rge_Data_3rd_CY,$B451,AE$1)</f>
        <v>0</v>
      </c>
      <c r="AF451" s="212" t="n">
        <f aca="false" t="array" ref="AF451:AF451">INDEX(_Rge_Data_3rd_CY,$B451,AF$1)</f>
        <v>0</v>
      </c>
      <c r="AG451" s="212" t="n">
        <f aca="false" t="array" ref="AG451:AG451">INDEX(_Rge_Data_3rd_CY,$B451,AG$1)</f>
        <v>0</v>
      </c>
      <c r="AH451" s="212" t="n">
        <f aca="false" t="array" ref="AH451:AH451">INDEX(_Rge_Data_3rd_CY,$B451,AH$1)</f>
        <v>0</v>
      </c>
      <c r="AI451" s="212" t="n">
        <f aca="false">INDEX(_Rge_Data_3rd_CY,$B451,AI$1)</f>
        <v>0</v>
      </c>
      <c r="AJ451" s="212" t="n">
        <f aca="false" t="array" ref="AJ451:AJ451">INDEX(_Rge_Data_3rd_CY,$B451,AJ$1)</f>
        <v>0</v>
      </c>
      <c r="AK451" s="212" t="n">
        <f aca="false" t="array" ref="AK451:AK451">INDEX(_Rge_Data_3rd_CY,$B451,AK$1)</f>
        <v>0</v>
      </c>
      <c r="AL451" s="212" t="n">
        <f aca="false">AK451+AN451+AO451</f>
        <v>0</v>
      </c>
      <c r="AM451" s="213" t="n">
        <f aca="false">IFERROR(AK451/Z451,0)</f>
        <v>0</v>
      </c>
      <c r="AN451" s="214" t="n">
        <f aca="false">IFERROR(IF(AND($E451="OPEN",$AA451&gt;0),$AA451*_SoP*$AM451,IF(AND($E451="CLOSED",$AA451&gt;0),$AA451*_SoL*$AM451,0)),0)</f>
        <v>0</v>
      </c>
      <c r="AO451" s="214" t="n">
        <f aca="false">IFERROR(IF($AA451&lt;0,$AA451*_SoL,0),0)</f>
        <v>0</v>
      </c>
      <c r="AP451" s="215" t="n">
        <f aca="false">AK451+AN451</f>
        <v>0</v>
      </c>
      <c r="AQ451" s="215" t="n">
        <f aca="false">AC451-AO451</f>
        <v>0</v>
      </c>
      <c r="AR451" s="215" t="n">
        <f aca="false">AP451-AQ451</f>
        <v>0</v>
      </c>
      <c r="AS451" s="215" t="n">
        <f aca="false">IF($AR451&gt;=0,$AR451,0)</f>
        <v>0</v>
      </c>
      <c r="AT451" s="215" t="n">
        <f aca="false">IF($AR451&lt;=0,-$AR451,0)</f>
        <v>-0</v>
      </c>
      <c r="AU451" s="214" t="n">
        <f aca="false">IF((R451-AC451)&lt;0,0,R451-AC451)</f>
        <v>0</v>
      </c>
      <c r="AV451" s="214" t="n">
        <f aca="false">IF(AM451&gt;1,0,R451-AM451*R451)</f>
        <v>0</v>
      </c>
      <c r="AW451" s="216"/>
    </row>
    <row r="452" customFormat="false" ht="24.75" hidden="false" customHeight="true" outlineLevel="0" collapsed="false">
      <c r="A452" s="166"/>
      <c r="B452" s="208" t="n">
        <f aca="false">B451+1</f>
        <v>445</v>
      </c>
      <c r="C452" s="166"/>
      <c r="D452" s="209" t="n">
        <f aca="false">INDEX(_Rge_Projectdata_3rd,$B452,MATCH("Project-ID",_Rge_Headline_Projectdata,0))</f>
        <v>0</v>
      </c>
      <c r="E452" s="210" t="str">
        <f aca="false" t="array" ref="E452:E452">INDEX(_Rge_Data_3rd_CY,$B452,E$1)</f>
        <v>Open</v>
      </c>
      <c r="F452" s="199" t="n">
        <f aca="false">INDEX(_Rge_Data_3rd_CY,$B452,F$1)</f>
        <v>0</v>
      </c>
      <c r="G452" s="199" t="n">
        <f aca="false" t="array" ref="G452:G452">INDEX(_Rge_Data_3rd_CY,$B452,G$1)</f>
        <v>0</v>
      </c>
      <c r="H452" s="199" t="n">
        <f aca="false" t="array" ref="H452:H452">INDEX(_Rge_Data_3rd_CY,$B452,H$1)</f>
        <v>0</v>
      </c>
      <c r="I452" s="199" t="n">
        <f aca="false" t="array" ref="I452:I452">INDEX(_Rge_Data_3rd_CY,$B452,I$1)</f>
        <v>0</v>
      </c>
      <c r="J452" s="199" t="n">
        <f aca="false" t="array" ref="J452:J452">INDEX(_Rge_Data_3rd_CY,$B452,J$1)</f>
        <v>0</v>
      </c>
      <c r="K452" s="199" t="n">
        <f aca="false" t="array" ref="K452:K452">INDEX(_Rge_Data_3rd_CY,$B452,K$1)</f>
        <v>0</v>
      </c>
      <c r="L452" s="199" t="n">
        <f aca="false">INDEX(_Rge_Data_3rd_CY,$B452,L$1)</f>
        <v>0</v>
      </c>
      <c r="M452" s="199" t="n">
        <f aca="false" t="array" ref="M452:M452">INDEX(_Rge_Data_3rd_CY,$B452,M$1)</f>
        <v>0</v>
      </c>
      <c r="N452" s="199" t="n">
        <f aca="false" t="array" ref="N452:N452">INDEX(_Rge_Data_3rd_CY,$B452,N$1)</f>
        <v>0</v>
      </c>
      <c r="O452" s="199" t="n">
        <f aca="false">F452-N452</f>
        <v>0</v>
      </c>
      <c r="P452" s="200" t="n">
        <f aca="false">IFERROR(O452/F452,0)</f>
        <v>0</v>
      </c>
      <c r="Q452" s="211" t="str">
        <f aca="false">IF(AND(F452&lt;&gt;0,R452=0),"N","Y")</f>
        <v>Y</v>
      </c>
      <c r="R452" s="202" t="n">
        <f aca="false" t="array" ref="R452:R452">INDEX(_Rge_Data_3rd_CY,$B452,R$1)</f>
        <v>0</v>
      </c>
      <c r="S452" s="202" t="n">
        <f aca="false" t="array" ref="S452:S452">INDEX(_Rge_Data_3rd_CY,$B452,S$1)</f>
        <v>0</v>
      </c>
      <c r="T452" s="202" t="n">
        <f aca="false" t="array" ref="T452:T452">INDEX(_Rge_Data_3rd_CY,$B452,T$1)</f>
        <v>0</v>
      </c>
      <c r="U452" s="202" t="n">
        <f aca="false" t="array" ref="U452:U452">INDEX(_Rge_Data_3rd_CY,$B452,U$1)</f>
        <v>0</v>
      </c>
      <c r="V452" s="202" t="n">
        <f aca="false" t="array" ref="V452:V452">INDEX(_Rge_Data_3rd_CY,$B452,V$1)</f>
        <v>0</v>
      </c>
      <c r="W452" s="202" t="n">
        <f aca="false" t="array" ref="W452:W452">INDEX(_Rge_Data_3rd_CY,$B452,W$1)</f>
        <v>0</v>
      </c>
      <c r="X452" s="202" t="n">
        <f aca="false">INDEX(_Rge_Data_3rd_CY,$B452,X$1)</f>
        <v>0</v>
      </c>
      <c r="Y452" s="202" t="n">
        <f aca="false" t="array" ref="Y452:Y452">INDEX(_Rge_Data_3rd_CY,$B452,Y$1)</f>
        <v>0</v>
      </c>
      <c r="Z452" s="202" t="n">
        <f aca="false" t="array" ref="Z452:Z452">INDEX(_Rge_Data_3rd_CY,$B452,Z$1)</f>
        <v>0</v>
      </c>
      <c r="AA452" s="202" t="n">
        <f aca="false">R452-Z452</f>
        <v>0</v>
      </c>
      <c r="AB452" s="203" t="n">
        <f aca="false">IFERROR(AA452/R452,)</f>
        <v>0</v>
      </c>
      <c r="AC452" s="212" t="n">
        <f aca="false" t="array" ref="AC452:AC452">INDEX(_Rge_Data_3rd_CY,$B452,AC$1)</f>
        <v>0</v>
      </c>
      <c r="AD452" s="212" t="n">
        <f aca="false" t="array" ref="AD452:AD452">INDEX(_Rge_Data_3rd_CY,$B452,AD$1)</f>
        <v>0</v>
      </c>
      <c r="AE452" s="212" t="n">
        <f aca="false" t="array" ref="AE452:AE452">INDEX(_Rge_Data_3rd_CY,$B452,AE$1)</f>
        <v>0</v>
      </c>
      <c r="AF452" s="212" t="n">
        <f aca="false" t="array" ref="AF452:AF452">INDEX(_Rge_Data_3rd_CY,$B452,AF$1)</f>
        <v>0</v>
      </c>
      <c r="AG452" s="212" t="n">
        <f aca="false" t="array" ref="AG452:AG452">INDEX(_Rge_Data_3rd_CY,$B452,AG$1)</f>
        <v>0</v>
      </c>
      <c r="AH452" s="212" t="n">
        <f aca="false" t="array" ref="AH452:AH452">INDEX(_Rge_Data_3rd_CY,$B452,AH$1)</f>
        <v>0</v>
      </c>
      <c r="AI452" s="212" t="n">
        <f aca="false">INDEX(_Rge_Data_3rd_CY,$B452,AI$1)</f>
        <v>0</v>
      </c>
      <c r="AJ452" s="212" t="n">
        <f aca="false" t="array" ref="AJ452:AJ452">INDEX(_Rge_Data_3rd_CY,$B452,AJ$1)</f>
        <v>0</v>
      </c>
      <c r="AK452" s="212" t="n">
        <f aca="false" t="array" ref="AK452:AK452">INDEX(_Rge_Data_3rd_CY,$B452,AK$1)</f>
        <v>0</v>
      </c>
      <c r="AL452" s="212" t="n">
        <f aca="false">AK452+AN452+AO452</f>
        <v>0</v>
      </c>
      <c r="AM452" s="213" t="n">
        <f aca="false">IFERROR(AK452/Z452,0)</f>
        <v>0</v>
      </c>
      <c r="AN452" s="214" t="n">
        <f aca="false">IFERROR(IF(AND($E452="OPEN",$AA452&gt;0),$AA452*_SoP*$AM452,IF(AND($E452="CLOSED",$AA452&gt;0),$AA452*_SoL*$AM452,0)),0)</f>
        <v>0</v>
      </c>
      <c r="AO452" s="214" t="n">
        <f aca="false">IFERROR(IF($AA452&lt;0,$AA452*_SoL,0),0)</f>
        <v>0</v>
      </c>
      <c r="AP452" s="215" t="n">
        <f aca="false">AK452+AN452</f>
        <v>0</v>
      </c>
      <c r="AQ452" s="215" t="n">
        <f aca="false">AC452-AO452</f>
        <v>0</v>
      </c>
      <c r="AR452" s="215" t="n">
        <f aca="false">AP452-AQ452</f>
        <v>0</v>
      </c>
      <c r="AS452" s="215" t="n">
        <f aca="false">IF($AR452&gt;=0,$AR452,0)</f>
        <v>0</v>
      </c>
      <c r="AT452" s="215" t="n">
        <f aca="false">IF($AR452&lt;=0,-$AR452,0)</f>
        <v>-0</v>
      </c>
      <c r="AU452" s="214" t="n">
        <f aca="false">IF((R452-AC452)&lt;0,0,R452-AC452)</f>
        <v>0</v>
      </c>
      <c r="AV452" s="214" t="n">
        <f aca="false">IF(AM452&gt;1,0,R452-AM452*R452)</f>
        <v>0</v>
      </c>
      <c r="AW452" s="216"/>
    </row>
    <row r="453" customFormat="false" ht="24.75" hidden="false" customHeight="true" outlineLevel="0" collapsed="false">
      <c r="A453" s="166"/>
      <c r="B453" s="208" t="n">
        <f aca="false">B452+1</f>
        <v>446</v>
      </c>
      <c r="C453" s="166"/>
      <c r="D453" s="209" t="n">
        <f aca="false">INDEX(_Rge_Projectdata_3rd,$B453,MATCH("Project-ID",_Rge_Headline_Projectdata,0))</f>
        <v>0</v>
      </c>
      <c r="E453" s="210" t="str">
        <f aca="false" t="array" ref="E453:E453">INDEX(_Rge_Data_3rd_CY,$B453,E$1)</f>
        <v>Open</v>
      </c>
      <c r="F453" s="199" t="n">
        <f aca="false">INDEX(_Rge_Data_3rd_CY,$B453,F$1)</f>
        <v>0</v>
      </c>
      <c r="G453" s="199" t="n">
        <f aca="false" t="array" ref="G453:G453">INDEX(_Rge_Data_3rd_CY,$B453,G$1)</f>
        <v>0</v>
      </c>
      <c r="H453" s="199" t="n">
        <f aca="false" t="array" ref="H453:H453">INDEX(_Rge_Data_3rd_CY,$B453,H$1)</f>
        <v>0</v>
      </c>
      <c r="I453" s="199" t="n">
        <f aca="false" t="array" ref="I453:I453">INDEX(_Rge_Data_3rd_CY,$B453,I$1)</f>
        <v>0</v>
      </c>
      <c r="J453" s="199" t="n">
        <f aca="false" t="array" ref="J453:J453">INDEX(_Rge_Data_3rd_CY,$B453,J$1)</f>
        <v>0</v>
      </c>
      <c r="K453" s="199" t="n">
        <f aca="false" t="array" ref="K453:K453">INDEX(_Rge_Data_3rd_CY,$B453,K$1)</f>
        <v>0</v>
      </c>
      <c r="L453" s="199" t="n">
        <f aca="false">INDEX(_Rge_Data_3rd_CY,$B453,L$1)</f>
        <v>0</v>
      </c>
      <c r="M453" s="199" t="n">
        <f aca="false" t="array" ref="M453:M453">INDEX(_Rge_Data_3rd_CY,$B453,M$1)</f>
        <v>0</v>
      </c>
      <c r="N453" s="199" t="n">
        <f aca="false" t="array" ref="N453:N453">INDEX(_Rge_Data_3rd_CY,$B453,N$1)</f>
        <v>0</v>
      </c>
      <c r="O453" s="199" t="n">
        <f aca="false">F453-N453</f>
        <v>0</v>
      </c>
      <c r="P453" s="200" t="n">
        <f aca="false">IFERROR(O453/F453,0)</f>
        <v>0</v>
      </c>
      <c r="Q453" s="211" t="str">
        <f aca="false">IF(AND(F453&lt;&gt;0,R453=0),"N","Y")</f>
        <v>Y</v>
      </c>
      <c r="R453" s="202" t="n">
        <f aca="false" t="array" ref="R453:R453">INDEX(_Rge_Data_3rd_CY,$B453,R$1)</f>
        <v>0</v>
      </c>
      <c r="S453" s="202" t="n">
        <f aca="false" t="array" ref="S453:S453">INDEX(_Rge_Data_3rd_CY,$B453,S$1)</f>
        <v>0</v>
      </c>
      <c r="T453" s="202" t="n">
        <f aca="false" t="array" ref="T453:T453">INDEX(_Rge_Data_3rd_CY,$B453,T$1)</f>
        <v>0</v>
      </c>
      <c r="U453" s="202" t="n">
        <f aca="false" t="array" ref="U453:U453">INDEX(_Rge_Data_3rd_CY,$B453,U$1)</f>
        <v>0</v>
      </c>
      <c r="V453" s="202" t="n">
        <f aca="false" t="array" ref="V453:V453">INDEX(_Rge_Data_3rd_CY,$B453,V$1)</f>
        <v>0</v>
      </c>
      <c r="W453" s="202" t="n">
        <f aca="false" t="array" ref="W453:W453">INDEX(_Rge_Data_3rd_CY,$B453,W$1)</f>
        <v>0</v>
      </c>
      <c r="X453" s="202" t="n">
        <f aca="false">INDEX(_Rge_Data_3rd_CY,$B453,X$1)</f>
        <v>0</v>
      </c>
      <c r="Y453" s="202" t="n">
        <f aca="false" t="array" ref="Y453:Y453">INDEX(_Rge_Data_3rd_CY,$B453,Y$1)</f>
        <v>0</v>
      </c>
      <c r="Z453" s="202" t="n">
        <f aca="false" t="array" ref="Z453:Z453">INDEX(_Rge_Data_3rd_CY,$B453,Z$1)</f>
        <v>0</v>
      </c>
      <c r="AA453" s="202" t="n">
        <f aca="false">R453-Z453</f>
        <v>0</v>
      </c>
      <c r="AB453" s="203" t="n">
        <f aca="false">IFERROR(AA453/R453,)</f>
        <v>0</v>
      </c>
      <c r="AC453" s="212" t="n">
        <f aca="false" t="array" ref="AC453:AC453">INDEX(_Rge_Data_3rd_CY,$B453,AC$1)</f>
        <v>0</v>
      </c>
      <c r="AD453" s="212" t="n">
        <f aca="false" t="array" ref="AD453:AD453">INDEX(_Rge_Data_3rd_CY,$B453,AD$1)</f>
        <v>0</v>
      </c>
      <c r="AE453" s="212" t="n">
        <f aca="false" t="array" ref="AE453:AE453">INDEX(_Rge_Data_3rd_CY,$B453,AE$1)</f>
        <v>0</v>
      </c>
      <c r="AF453" s="212" t="n">
        <f aca="false" t="array" ref="AF453:AF453">INDEX(_Rge_Data_3rd_CY,$B453,AF$1)</f>
        <v>0</v>
      </c>
      <c r="AG453" s="212" t="n">
        <f aca="false" t="array" ref="AG453:AG453">INDEX(_Rge_Data_3rd_CY,$B453,AG$1)</f>
        <v>0</v>
      </c>
      <c r="AH453" s="212" t="n">
        <f aca="false" t="array" ref="AH453:AH453">INDEX(_Rge_Data_3rd_CY,$B453,AH$1)</f>
        <v>0</v>
      </c>
      <c r="AI453" s="212" t="n">
        <f aca="false">INDEX(_Rge_Data_3rd_CY,$B453,AI$1)</f>
        <v>0</v>
      </c>
      <c r="AJ453" s="212" t="n">
        <f aca="false" t="array" ref="AJ453:AJ453">INDEX(_Rge_Data_3rd_CY,$B453,AJ$1)</f>
        <v>0</v>
      </c>
      <c r="AK453" s="212" t="n">
        <f aca="false" t="array" ref="AK453:AK453">INDEX(_Rge_Data_3rd_CY,$B453,AK$1)</f>
        <v>0</v>
      </c>
      <c r="AL453" s="212" t="n">
        <f aca="false">AK453+AN453+AO453</f>
        <v>0</v>
      </c>
      <c r="AM453" s="213" t="n">
        <f aca="false">IFERROR(AK453/Z453,0)</f>
        <v>0</v>
      </c>
      <c r="AN453" s="214" t="n">
        <f aca="false">IFERROR(IF(AND($E453="OPEN",$AA453&gt;0),$AA453*_SoP*$AM453,IF(AND($E453="CLOSED",$AA453&gt;0),$AA453*_SoL*$AM453,0)),0)</f>
        <v>0</v>
      </c>
      <c r="AO453" s="214" t="n">
        <f aca="false">IFERROR(IF($AA453&lt;0,$AA453*_SoL,0),0)</f>
        <v>0</v>
      </c>
      <c r="AP453" s="215" t="n">
        <f aca="false">AK453+AN453</f>
        <v>0</v>
      </c>
      <c r="AQ453" s="215" t="n">
        <f aca="false">AC453-AO453</f>
        <v>0</v>
      </c>
      <c r="AR453" s="215" t="n">
        <f aca="false">AP453-AQ453</f>
        <v>0</v>
      </c>
      <c r="AS453" s="215" t="n">
        <f aca="false">IF($AR453&gt;=0,$AR453,0)</f>
        <v>0</v>
      </c>
      <c r="AT453" s="215" t="n">
        <f aca="false">IF($AR453&lt;=0,-$AR453,0)</f>
        <v>-0</v>
      </c>
      <c r="AU453" s="214" t="n">
        <f aca="false">IF((R453-AC453)&lt;0,0,R453-AC453)</f>
        <v>0</v>
      </c>
      <c r="AV453" s="214" t="n">
        <f aca="false">IF(AM453&gt;1,0,R453-AM453*R453)</f>
        <v>0</v>
      </c>
      <c r="AW453" s="216"/>
    </row>
    <row r="454" customFormat="false" ht="24.75" hidden="false" customHeight="true" outlineLevel="0" collapsed="false">
      <c r="A454" s="166"/>
      <c r="B454" s="208" t="n">
        <f aca="false">B453+1</f>
        <v>447</v>
      </c>
      <c r="C454" s="166"/>
      <c r="D454" s="209" t="n">
        <f aca="false">INDEX(_Rge_Projectdata_3rd,$B454,MATCH("Project-ID",_Rge_Headline_Projectdata,0))</f>
        <v>0</v>
      </c>
      <c r="E454" s="210" t="str">
        <f aca="false" t="array" ref="E454:E454">INDEX(_Rge_Data_3rd_CY,$B454,E$1)</f>
        <v>Open</v>
      </c>
      <c r="F454" s="199" t="n">
        <f aca="false">INDEX(_Rge_Data_3rd_CY,$B454,F$1)</f>
        <v>0</v>
      </c>
      <c r="G454" s="199" t="n">
        <f aca="false" t="array" ref="G454:G454">INDEX(_Rge_Data_3rd_CY,$B454,G$1)</f>
        <v>0</v>
      </c>
      <c r="H454" s="199" t="n">
        <f aca="false" t="array" ref="H454:H454">INDEX(_Rge_Data_3rd_CY,$B454,H$1)</f>
        <v>0</v>
      </c>
      <c r="I454" s="199" t="n">
        <f aca="false" t="array" ref="I454:I454">INDEX(_Rge_Data_3rd_CY,$B454,I$1)</f>
        <v>0</v>
      </c>
      <c r="J454" s="199" t="n">
        <f aca="false" t="array" ref="J454:J454">INDEX(_Rge_Data_3rd_CY,$B454,J$1)</f>
        <v>0</v>
      </c>
      <c r="K454" s="199" t="n">
        <f aca="false" t="array" ref="K454:K454">INDEX(_Rge_Data_3rd_CY,$B454,K$1)</f>
        <v>0</v>
      </c>
      <c r="L454" s="199" t="n">
        <f aca="false">INDEX(_Rge_Data_3rd_CY,$B454,L$1)</f>
        <v>0</v>
      </c>
      <c r="M454" s="199" t="n">
        <f aca="false" t="array" ref="M454:M454">INDEX(_Rge_Data_3rd_CY,$B454,M$1)</f>
        <v>0</v>
      </c>
      <c r="N454" s="199" t="n">
        <f aca="false" t="array" ref="N454:N454">INDEX(_Rge_Data_3rd_CY,$B454,N$1)</f>
        <v>0</v>
      </c>
      <c r="O454" s="199" t="n">
        <f aca="false">F454-N454</f>
        <v>0</v>
      </c>
      <c r="P454" s="200" t="n">
        <f aca="false">IFERROR(O454/F454,0)</f>
        <v>0</v>
      </c>
      <c r="Q454" s="211" t="str">
        <f aca="false">IF(AND(F454&lt;&gt;0,R454=0),"N","Y")</f>
        <v>Y</v>
      </c>
      <c r="R454" s="202" t="n">
        <f aca="false" t="array" ref="R454:R454">INDEX(_Rge_Data_3rd_CY,$B454,R$1)</f>
        <v>0</v>
      </c>
      <c r="S454" s="202" t="n">
        <f aca="false" t="array" ref="S454:S454">INDEX(_Rge_Data_3rd_CY,$B454,S$1)</f>
        <v>0</v>
      </c>
      <c r="T454" s="202" t="n">
        <f aca="false" t="array" ref="T454:T454">INDEX(_Rge_Data_3rd_CY,$B454,T$1)</f>
        <v>0</v>
      </c>
      <c r="U454" s="202" t="n">
        <f aca="false" t="array" ref="U454:U454">INDEX(_Rge_Data_3rd_CY,$B454,U$1)</f>
        <v>0</v>
      </c>
      <c r="V454" s="202" t="n">
        <f aca="false" t="array" ref="V454:V454">INDEX(_Rge_Data_3rd_CY,$B454,V$1)</f>
        <v>0</v>
      </c>
      <c r="W454" s="202" t="n">
        <f aca="false" t="array" ref="W454:W454">INDEX(_Rge_Data_3rd_CY,$B454,W$1)</f>
        <v>0</v>
      </c>
      <c r="X454" s="202" t="n">
        <f aca="false">INDEX(_Rge_Data_3rd_CY,$B454,X$1)</f>
        <v>0</v>
      </c>
      <c r="Y454" s="202" t="n">
        <f aca="false" t="array" ref="Y454:Y454">INDEX(_Rge_Data_3rd_CY,$B454,Y$1)</f>
        <v>0</v>
      </c>
      <c r="Z454" s="202" t="n">
        <f aca="false" t="array" ref="Z454:Z454">INDEX(_Rge_Data_3rd_CY,$B454,Z$1)</f>
        <v>0</v>
      </c>
      <c r="AA454" s="202" t="n">
        <f aca="false">R454-Z454</f>
        <v>0</v>
      </c>
      <c r="AB454" s="203" t="n">
        <f aca="false">IFERROR(AA454/R454,)</f>
        <v>0</v>
      </c>
      <c r="AC454" s="212" t="n">
        <f aca="false" t="array" ref="AC454:AC454">INDEX(_Rge_Data_3rd_CY,$B454,AC$1)</f>
        <v>0</v>
      </c>
      <c r="AD454" s="212" t="n">
        <f aca="false" t="array" ref="AD454:AD454">INDEX(_Rge_Data_3rd_CY,$B454,AD$1)</f>
        <v>0</v>
      </c>
      <c r="AE454" s="212" t="n">
        <f aca="false" t="array" ref="AE454:AE454">INDEX(_Rge_Data_3rd_CY,$B454,AE$1)</f>
        <v>0</v>
      </c>
      <c r="AF454" s="212" t="n">
        <f aca="false" t="array" ref="AF454:AF454">INDEX(_Rge_Data_3rd_CY,$B454,AF$1)</f>
        <v>0</v>
      </c>
      <c r="AG454" s="212" t="n">
        <f aca="false" t="array" ref="AG454:AG454">INDEX(_Rge_Data_3rd_CY,$B454,AG$1)</f>
        <v>0</v>
      </c>
      <c r="AH454" s="212" t="n">
        <f aca="false" t="array" ref="AH454:AH454">INDEX(_Rge_Data_3rd_CY,$B454,AH$1)</f>
        <v>0</v>
      </c>
      <c r="AI454" s="212" t="n">
        <f aca="false">INDEX(_Rge_Data_3rd_CY,$B454,AI$1)</f>
        <v>0</v>
      </c>
      <c r="AJ454" s="212" t="n">
        <f aca="false" t="array" ref="AJ454:AJ454">INDEX(_Rge_Data_3rd_CY,$B454,AJ$1)</f>
        <v>0</v>
      </c>
      <c r="AK454" s="212" t="n">
        <f aca="false" t="array" ref="AK454:AK454">INDEX(_Rge_Data_3rd_CY,$B454,AK$1)</f>
        <v>0</v>
      </c>
      <c r="AL454" s="212" t="n">
        <f aca="false">AK454+AN454+AO454</f>
        <v>0</v>
      </c>
      <c r="AM454" s="213" t="n">
        <f aca="false">IFERROR(AK454/Z454,0)</f>
        <v>0</v>
      </c>
      <c r="AN454" s="214" t="n">
        <f aca="false">IFERROR(IF(AND($E454="OPEN",$AA454&gt;0),$AA454*_SoP*$AM454,IF(AND($E454="CLOSED",$AA454&gt;0),$AA454*_SoL*$AM454,0)),0)</f>
        <v>0</v>
      </c>
      <c r="AO454" s="214" t="n">
        <f aca="false">IFERROR(IF($AA454&lt;0,$AA454*_SoL,0),0)</f>
        <v>0</v>
      </c>
      <c r="AP454" s="215" t="n">
        <f aca="false">AK454+AN454</f>
        <v>0</v>
      </c>
      <c r="AQ454" s="215" t="n">
        <f aca="false">AC454-AO454</f>
        <v>0</v>
      </c>
      <c r="AR454" s="215" t="n">
        <f aca="false">AP454-AQ454</f>
        <v>0</v>
      </c>
      <c r="AS454" s="215" t="n">
        <f aca="false">IF($AR454&gt;=0,$AR454,0)</f>
        <v>0</v>
      </c>
      <c r="AT454" s="215" t="n">
        <f aca="false">IF($AR454&lt;=0,-$AR454,0)</f>
        <v>-0</v>
      </c>
      <c r="AU454" s="214" t="n">
        <f aca="false">IF((R454-AC454)&lt;0,0,R454-AC454)</f>
        <v>0</v>
      </c>
      <c r="AV454" s="214" t="n">
        <f aca="false">IF(AM454&gt;1,0,R454-AM454*R454)</f>
        <v>0</v>
      </c>
      <c r="AW454" s="216"/>
    </row>
    <row r="455" customFormat="false" ht="24.75" hidden="false" customHeight="true" outlineLevel="0" collapsed="false">
      <c r="A455" s="166"/>
      <c r="B455" s="208" t="n">
        <f aca="false">B454+1</f>
        <v>448</v>
      </c>
      <c r="C455" s="166"/>
      <c r="D455" s="209" t="n">
        <f aca="false">INDEX(_Rge_Projectdata_3rd,$B455,MATCH("Project-ID",_Rge_Headline_Projectdata,0))</f>
        <v>0</v>
      </c>
      <c r="E455" s="210" t="str">
        <f aca="false" t="array" ref="E455:E455">INDEX(_Rge_Data_3rd_CY,$B455,E$1)</f>
        <v>Open</v>
      </c>
      <c r="F455" s="199" t="n">
        <f aca="false">INDEX(_Rge_Data_3rd_CY,$B455,F$1)</f>
        <v>0</v>
      </c>
      <c r="G455" s="199" t="n">
        <f aca="false" t="array" ref="G455:G455">INDEX(_Rge_Data_3rd_CY,$B455,G$1)</f>
        <v>0</v>
      </c>
      <c r="H455" s="199" t="n">
        <f aca="false" t="array" ref="H455:H455">INDEX(_Rge_Data_3rd_CY,$B455,H$1)</f>
        <v>0</v>
      </c>
      <c r="I455" s="199" t="n">
        <f aca="false" t="array" ref="I455:I455">INDEX(_Rge_Data_3rd_CY,$B455,I$1)</f>
        <v>0</v>
      </c>
      <c r="J455" s="199" t="n">
        <f aca="false" t="array" ref="J455:J455">INDEX(_Rge_Data_3rd_CY,$B455,J$1)</f>
        <v>0</v>
      </c>
      <c r="K455" s="199" t="n">
        <f aca="false" t="array" ref="K455:K455">INDEX(_Rge_Data_3rd_CY,$B455,K$1)</f>
        <v>0</v>
      </c>
      <c r="L455" s="199" t="n">
        <f aca="false">INDEX(_Rge_Data_3rd_CY,$B455,L$1)</f>
        <v>0</v>
      </c>
      <c r="M455" s="199" t="n">
        <f aca="false" t="array" ref="M455:M455">INDEX(_Rge_Data_3rd_CY,$B455,M$1)</f>
        <v>0</v>
      </c>
      <c r="N455" s="199" t="n">
        <f aca="false" t="array" ref="N455:N455">INDEX(_Rge_Data_3rd_CY,$B455,N$1)</f>
        <v>0</v>
      </c>
      <c r="O455" s="199" t="n">
        <f aca="false">F455-N455</f>
        <v>0</v>
      </c>
      <c r="P455" s="200" t="n">
        <f aca="false">IFERROR(O455/F455,0)</f>
        <v>0</v>
      </c>
      <c r="Q455" s="211" t="str">
        <f aca="false">IF(AND(F455&lt;&gt;0,R455=0),"N","Y")</f>
        <v>Y</v>
      </c>
      <c r="R455" s="202" t="n">
        <f aca="false" t="array" ref="R455:R455">INDEX(_Rge_Data_3rd_CY,$B455,R$1)</f>
        <v>0</v>
      </c>
      <c r="S455" s="202" t="n">
        <f aca="false" t="array" ref="S455:S455">INDEX(_Rge_Data_3rd_CY,$B455,S$1)</f>
        <v>0</v>
      </c>
      <c r="T455" s="202" t="n">
        <f aca="false" t="array" ref="T455:T455">INDEX(_Rge_Data_3rd_CY,$B455,T$1)</f>
        <v>0</v>
      </c>
      <c r="U455" s="202" t="n">
        <f aca="false" t="array" ref="U455:U455">INDEX(_Rge_Data_3rd_CY,$B455,U$1)</f>
        <v>0</v>
      </c>
      <c r="V455" s="202" t="n">
        <f aca="false" t="array" ref="V455:V455">INDEX(_Rge_Data_3rd_CY,$B455,V$1)</f>
        <v>0</v>
      </c>
      <c r="W455" s="202" t="n">
        <f aca="false" t="array" ref="W455:W455">INDEX(_Rge_Data_3rd_CY,$B455,W$1)</f>
        <v>0</v>
      </c>
      <c r="X455" s="202" t="n">
        <f aca="false">INDEX(_Rge_Data_3rd_CY,$B455,X$1)</f>
        <v>0</v>
      </c>
      <c r="Y455" s="202" t="n">
        <f aca="false" t="array" ref="Y455:Y455">INDEX(_Rge_Data_3rd_CY,$B455,Y$1)</f>
        <v>0</v>
      </c>
      <c r="Z455" s="202" t="n">
        <f aca="false" t="array" ref="Z455:Z455">INDEX(_Rge_Data_3rd_CY,$B455,Z$1)</f>
        <v>0</v>
      </c>
      <c r="AA455" s="202" t="n">
        <f aca="false">R455-Z455</f>
        <v>0</v>
      </c>
      <c r="AB455" s="203" t="n">
        <f aca="false">IFERROR(AA455/R455,)</f>
        <v>0</v>
      </c>
      <c r="AC455" s="212" t="n">
        <f aca="false" t="array" ref="AC455:AC455">INDEX(_Rge_Data_3rd_CY,$B455,AC$1)</f>
        <v>0</v>
      </c>
      <c r="AD455" s="212" t="n">
        <f aca="false" t="array" ref="AD455:AD455">INDEX(_Rge_Data_3rd_CY,$B455,AD$1)</f>
        <v>0</v>
      </c>
      <c r="AE455" s="212" t="n">
        <f aca="false" t="array" ref="AE455:AE455">INDEX(_Rge_Data_3rd_CY,$B455,AE$1)</f>
        <v>0</v>
      </c>
      <c r="AF455" s="212" t="n">
        <f aca="false" t="array" ref="AF455:AF455">INDEX(_Rge_Data_3rd_CY,$B455,AF$1)</f>
        <v>0</v>
      </c>
      <c r="AG455" s="212" t="n">
        <f aca="false" t="array" ref="AG455:AG455">INDEX(_Rge_Data_3rd_CY,$B455,AG$1)</f>
        <v>0</v>
      </c>
      <c r="AH455" s="212" t="n">
        <f aca="false" t="array" ref="AH455:AH455">INDEX(_Rge_Data_3rd_CY,$B455,AH$1)</f>
        <v>0</v>
      </c>
      <c r="AI455" s="212" t="n">
        <f aca="false">INDEX(_Rge_Data_3rd_CY,$B455,AI$1)</f>
        <v>0</v>
      </c>
      <c r="AJ455" s="212" t="n">
        <f aca="false" t="array" ref="AJ455:AJ455">INDEX(_Rge_Data_3rd_CY,$B455,AJ$1)</f>
        <v>0</v>
      </c>
      <c r="AK455" s="212" t="n">
        <f aca="false" t="array" ref="AK455:AK455">INDEX(_Rge_Data_3rd_CY,$B455,AK$1)</f>
        <v>0</v>
      </c>
      <c r="AL455" s="212" t="n">
        <f aca="false">AK455+AN455+AO455</f>
        <v>0</v>
      </c>
      <c r="AM455" s="213" t="n">
        <f aca="false">IFERROR(AK455/Z455,0)</f>
        <v>0</v>
      </c>
      <c r="AN455" s="214" t="n">
        <f aca="false">IFERROR(IF(AND($E455="OPEN",$AA455&gt;0),$AA455*_SoP*$AM455,IF(AND($E455="CLOSED",$AA455&gt;0),$AA455*_SoL*$AM455,0)),0)</f>
        <v>0</v>
      </c>
      <c r="AO455" s="214" t="n">
        <f aca="false">IFERROR(IF($AA455&lt;0,$AA455*_SoL,0),0)</f>
        <v>0</v>
      </c>
      <c r="AP455" s="215" t="n">
        <f aca="false">AK455+AN455</f>
        <v>0</v>
      </c>
      <c r="AQ455" s="215" t="n">
        <f aca="false">AC455-AO455</f>
        <v>0</v>
      </c>
      <c r="AR455" s="215" t="n">
        <f aca="false">AP455-AQ455</f>
        <v>0</v>
      </c>
      <c r="AS455" s="215" t="n">
        <f aca="false">IF($AR455&gt;=0,$AR455,0)</f>
        <v>0</v>
      </c>
      <c r="AT455" s="215" t="n">
        <f aca="false">IF($AR455&lt;=0,-$AR455,0)</f>
        <v>-0</v>
      </c>
      <c r="AU455" s="214" t="n">
        <f aca="false">IF((R455-AC455)&lt;0,0,R455-AC455)</f>
        <v>0</v>
      </c>
      <c r="AV455" s="214" t="n">
        <f aca="false">IF(AM455&gt;1,0,R455-AM455*R455)</f>
        <v>0</v>
      </c>
      <c r="AW455" s="216"/>
    </row>
    <row r="456" customFormat="false" ht="24.75" hidden="false" customHeight="true" outlineLevel="0" collapsed="false">
      <c r="A456" s="166"/>
      <c r="B456" s="208" t="n">
        <f aca="false">B455+1</f>
        <v>449</v>
      </c>
      <c r="C456" s="166"/>
      <c r="D456" s="209" t="n">
        <f aca="false">INDEX(_Rge_Projectdata_3rd,$B456,MATCH("Project-ID",_Rge_Headline_Projectdata,0))</f>
        <v>0</v>
      </c>
      <c r="E456" s="210" t="str">
        <f aca="false" t="array" ref="E456:E456">INDEX(_Rge_Data_3rd_CY,$B456,E$1)</f>
        <v>Open</v>
      </c>
      <c r="F456" s="199" t="n">
        <f aca="false">INDEX(_Rge_Data_3rd_CY,$B456,F$1)</f>
        <v>0</v>
      </c>
      <c r="G456" s="199" t="n">
        <f aca="false" t="array" ref="G456:G456">INDEX(_Rge_Data_3rd_CY,$B456,G$1)</f>
        <v>0</v>
      </c>
      <c r="H456" s="199" t="n">
        <f aca="false" t="array" ref="H456:H456">INDEX(_Rge_Data_3rd_CY,$B456,H$1)</f>
        <v>0</v>
      </c>
      <c r="I456" s="199" t="n">
        <f aca="false" t="array" ref="I456:I456">INDEX(_Rge_Data_3rd_CY,$B456,I$1)</f>
        <v>0</v>
      </c>
      <c r="J456" s="199" t="n">
        <f aca="false" t="array" ref="J456:J456">INDEX(_Rge_Data_3rd_CY,$B456,J$1)</f>
        <v>0</v>
      </c>
      <c r="K456" s="199" t="n">
        <f aca="false" t="array" ref="K456:K456">INDEX(_Rge_Data_3rd_CY,$B456,K$1)</f>
        <v>0</v>
      </c>
      <c r="L456" s="199" t="n">
        <f aca="false">INDEX(_Rge_Data_3rd_CY,$B456,L$1)</f>
        <v>0</v>
      </c>
      <c r="M456" s="199" t="n">
        <f aca="false" t="array" ref="M456:M456">INDEX(_Rge_Data_3rd_CY,$B456,M$1)</f>
        <v>0</v>
      </c>
      <c r="N456" s="199" t="n">
        <f aca="false" t="array" ref="N456:N456">INDEX(_Rge_Data_3rd_CY,$B456,N$1)</f>
        <v>0</v>
      </c>
      <c r="O456" s="199" t="n">
        <f aca="false">F456-N456</f>
        <v>0</v>
      </c>
      <c r="P456" s="200" t="n">
        <f aca="false">IFERROR(O456/F456,0)</f>
        <v>0</v>
      </c>
      <c r="Q456" s="211" t="str">
        <f aca="false">IF(AND(F456&lt;&gt;0,R456=0),"N","Y")</f>
        <v>Y</v>
      </c>
      <c r="R456" s="202" t="n">
        <f aca="false" t="array" ref="R456:R456">INDEX(_Rge_Data_3rd_CY,$B456,R$1)</f>
        <v>0</v>
      </c>
      <c r="S456" s="202" t="n">
        <f aca="false" t="array" ref="S456:S456">INDEX(_Rge_Data_3rd_CY,$B456,S$1)</f>
        <v>0</v>
      </c>
      <c r="T456" s="202" t="n">
        <f aca="false" t="array" ref="T456:T456">INDEX(_Rge_Data_3rd_CY,$B456,T$1)</f>
        <v>0</v>
      </c>
      <c r="U456" s="202" t="n">
        <f aca="false" t="array" ref="U456:U456">INDEX(_Rge_Data_3rd_CY,$B456,U$1)</f>
        <v>0</v>
      </c>
      <c r="V456" s="202" t="n">
        <f aca="false" t="array" ref="V456:V456">INDEX(_Rge_Data_3rd_CY,$B456,V$1)</f>
        <v>0</v>
      </c>
      <c r="W456" s="202" t="n">
        <f aca="false" t="array" ref="W456:W456">INDEX(_Rge_Data_3rd_CY,$B456,W$1)</f>
        <v>0</v>
      </c>
      <c r="X456" s="202" t="n">
        <f aca="false">INDEX(_Rge_Data_3rd_CY,$B456,X$1)</f>
        <v>0</v>
      </c>
      <c r="Y456" s="202" t="n">
        <f aca="false" t="array" ref="Y456:Y456">INDEX(_Rge_Data_3rd_CY,$B456,Y$1)</f>
        <v>0</v>
      </c>
      <c r="Z456" s="202" t="n">
        <f aca="false" t="array" ref="Z456:Z456">INDEX(_Rge_Data_3rd_CY,$B456,Z$1)</f>
        <v>0</v>
      </c>
      <c r="AA456" s="202" t="n">
        <f aca="false">R456-Z456</f>
        <v>0</v>
      </c>
      <c r="AB456" s="203" t="n">
        <f aca="false">IFERROR(AA456/R456,)</f>
        <v>0</v>
      </c>
      <c r="AC456" s="212" t="n">
        <f aca="false" t="array" ref="AC456:AC456">INDEX(_Rge_Data_3rd_CY,$B456,AC$1)</f>
        <v>0</v>
      </c>
      <c r="AD456" s="212" t="n">
        <f aca="false" t="array" ref="AD456:AD456">INDEX(_Rge_Data_3rd_CY,$B456,AD$1)</f>
        <v>0</v>
      </c>
      <c r="AE456" s="212" t="n">
        <f aca="false" t="array" ref="AE456:AE456">INDEX(_Rge_Data_3rd_CY,$B456,AE$1)</f>
        <v>0</v>
      </c>
      <c r="AF456" s="212" t="n">
        <f aca="false" t="array" ref="AF456:AF456">INDEX(_Rge_Data_3rd_CY,$B456,AF$1)</f>
        <v>0</v>
      </c>
      <c r="AG456" s="212" t="n">
        <f aca="false" t="array" ref="AG456:AG456">INDEX(_Rge_Data_3rd_CY,$B456,AG$1)</f>
        <v>0</v>
      </c>
      <c r="AH456" s="212" t="n">
        <f aca="false" t="array" ref="AH456:AH456">INDEX(_Rge_Data_3rd_CY,$B456,AH$1)</f>
        <v>0</v>
      </c>
      <c r="AI456" s="212" t="n">
        <f aca="false">INDEX(_Rge_Data_3rd_CY,$B456,AI$1)</f>
        <v>0</v>
      </c>
      <c r="AJ456" s="212" t="n">
        <f aca="false" t="array" ref="AJ456:AJ456">INDEX(_Rge_Data_3rd_CY,$B456,AJ$1)</f>
        <v>0</v>
      </c>
      <c r="AK456" s="212" t="n">
        <f aca="false" t="array" ref="AK456:AK456">INDEX(_Rge_Data_3rd_CY,$B456,AK$1)</f>
        <v>0</v>
      </c>
      <c r="AL456" s="212" t="n">
        <f aca="false">AK456+AN456+AO456</f>
        <v>0</v>
      </c>
      <c r="AM456" s="213" t="n">
        <f aca="false">IFERROR(AK456/Z456,0)</f>
        <v>0</v>
      </c>
      <c r="AN456" s="214" t="n">
        <f aca="false">IFERROR(IF(AND($E456="OPEN",$AA456&gt;0),$AA456*_SoP*$AM456,IF(AND($E456="CLOSED",$AA456&gt;0),$AA456*_SoL*$AM456,0)),0)</f>
        <v>0</v>
      </c>
      <c r="AO456" s="214" t="n">
        <f aca="false">IFERROR(IF($AA456&lt;0,$AA456*_SoL,0),0)</f>
        <v>0</v>
      </c>
      <c r="AP456" s="215" t="n">
        <f aca="false">AK456+AN456</f>
        <v>0</v>
      </c>
      <c r="AQ456" s="215" t="n">
        <f aca="false">AC456-AO456</f>
        <v>0</v>
      </c>
      <c r="AR456" s="215" t="n">
        <f aca="false">AP456-AQ456</f>
        <v>0</v>
      </c>
      <c r="AS456" s="215" t="n">
        <f aca="false">IF($AR456&gt;=0,$AR456,0)</f>
        <v>0</v>
      </c>
      <c r="AT456" s="215" t="n">
        <f aca="false">IF($AR456&lt;=0,-$AR456,0)</f>
        <v>-0</v>
      </c>
      <c r="AU456" s="214" t="n">
        <f aca="false">IF((R456-AC456)&lt;0,0,R456-AC456)</f>
        <v>0</v>
      </c>
      <c r="AV456" s="214" t="n">
        <f aca="false">IF(AM456&gt;1,0,R456-AM456*R456)</f>
        <v>0</v>
      </c>
      <c r="AW456" s="216"/>
    </row>
    <row r="457" customFormat="false" ht="24.75" hidden="false" customHeight="true" outlineLevel="0" collapsed="false">
      <c r="A457" s="166"/>
      <c r="B457" s="208" t="n">
        <f aca="false">B456+1</f>
        <v>450</v>
      </c>
      <c r="C457" s="166"/>
      <c r="D457" s="209" t="n">
        <f aca="false">INDEX(_Rge_Projectdata_3rd,$B457,MATCH("Project-ID",_Rge_Headline_Projectdata,0))</f>
        <v>0</v>
      </c>
      <c r="E457" s="210" t="str">
        <f aca="false" t="array" ref="E457:E457">INDEX(_Rge_Data_3rd_CY,$B457,E$1)</f>
        <v>Open</v>
      </c>
      <c r="F457" s="199" t="n">
        <f aca="false">INDEX(_Rge_Data_3rd_CY,$B457,F$1)</f>
        <v>0</v>
      </c>
      <c r="G457" s="199" t="n">
        <f aca="false" t="array" ref="G457:G457">INDEX(_Rge_Data_3rd_CY,$B457,G$1)</f>
        <v>0</v>
      </c>
      <c r="H457" s="199" t="n">
        <f aca="false" t="array" ref="H457:H457">INDEX(_Rge_Data_3rd_CY,$B457,H$1)</f>
        <v>0</v>
      </c>
      <c r="I457" s="199" t="n">
        <f aca="false" t="array" ref="I457:I457">INDEX(_Rge_Data_3rd_CY,$B457,I$1)</f>
        <v>0</v>
      </c>
      <c r="J457" s="199" t="n">
        <f aca="false" t="array" ref="J457:J457">INDEX(_Rge_Data_3rd_CY,$B457,J$1)</f>
        <v>0</v>
      </c>
      <c r="K457" s="199" t="n">
        <f aca="false" t="array" ref="K457:K457">INDEX(_Rge_Data_3rd_CY,$B457,K$1)</f>
        <v>0</v>
      </c>
      <c r="L457" s="199" t="n">
        <f aca="false">INDEX(_Rge_Data_3rd_CY,$B457,L$1)</f>
        <v>0</v>
      </c>
      <c r="M457" s="199" t="n">
        <f aca="false" t="array" ref="M457:M457">INDEX(_Rge_Data_3rd_CY,$B457,M$1)</f>
        <v>0</v>
      </c>
      <c r="N457" s="199" t="n">
        <f aca="false" t="array" ref="N457:N457">INDEX(_Rge_Data_3rd_CY,$B457,N$1)</f>
        <v>0</v>
      </c>
      <c r="O457" s="199" t="n">
        <f aca="false">F457-N457</f>
        <v>0</v>
      </c>
      <c r="P457" s="200" t="n">
        <f aca="false">IFERROR(O457/F457,0)</f>
        <v>0</v>
      </c>
      <c r="Q457" s="211" t="str">
        <f aca="false">IF(AND(F457&lt;&gt;0,R457=0),"N","Y")</f>
        <v>Y</v>
      </c>
      <c r="R457" s="202" t="n">
        <f aca="false" t="array" ref="R457:R457">INDEX(_Rge_Data_3rd_CY,$B457,R$1)</f>
        <v>0</v>
      </c>
      <c r="S457" s="202" t="n">
        <f aca="false" t="array" ref="S457:S457">INDEX(_Rge_Data_3rd_CY,$B457,S$1)</f>
        <v>0</v>
      </c>
      <c r="T457" s="202" t="n">
        <f aca="false" t="array" ref="T457:T457">INDEX(_Rge_Data_3rd_CY,$B457,T$1)</f>
        <v>0</v>
      </c>
      <c r="U457" s="202" t="n">
        <f aca="false" t="array" ref="U457:U457">INDEX(_Rge_Data_3rd_CY,$B457,U$1)</f>
        <v>0</v>
      </c>
      <c r="V457" s="202" t="n">
        <f aca="false" t="array" ref="V457:V457">INDEX(_Rge_Data_3rd_CY,$B457,V$1)</f>
        <v>0</v>
      </c>
      <c r="W457" s="202" t="n">
        <f aca="false" t="array" ref="W457:W457">INDEX(_Rge_Data_3rd_CY,$B457,W$1)</f>
        <v>0</v>
      </c>
      <c r="X457" s="202" t="n">
        <f aca="false">INDEX(_Rge_Data_3rd_CY,$B457,X$1)</f>
        <v>0</v>
      </c>
      <c r="Y457" s="202" t="n">
        <f aca="false" t="array" ref="Y457:Y457">INDEX(_Rge_Data_3rd_CY,$B457,Y$1)</f>
        <v>0</v>
      </c>
      <c r="Z457" s="202" t="n">
        <f aca="false" t="array" ref="Z457:Z457">INDEX(_Rge_Data_3rd_CY,$B457,Z$1)</f>
        <v>0</v>
      </c>
      <c r="AA457" s="202" t="n">
        <f aca="false">R457-Z457</f>
        <v>0</v>
      </c>
      <c r="AB457" s="203" t="n">
        <f aca="false">IFERROR(AA457/R457,)</f>
        <v>0</v>
      </c>
      <c r="AC457" s="212" t="n">
        <f aca="false" t="array" ref="AC457:AC457">INDEX(_Rge_Data_3rd_CY,$B457,AC$1)</f>
        <v>0</v>
      </c>
      <c r="AD457" s="212" t="n">
        <f aca="false" t="array" ref="AD457:AD457">INDEX(_Rge_Data_3rd_CY,$B457,AD$1)</f>
        <v>0</v>
      </c>
      <c r="AE457" s="212" t="n">
        <f aca="false" t="array" ref="AE457:AE457">INDEX(_Rge_Data_3rd_CY,$B457,AE$1)</f>
        <v>0</v>
      </c>
      <c r="AF457" s="212" t="n">
        <f aca="false" t="array" ref="AF457:AF457">INDEX(_Rge_Data_3rd_CY,$B457,AF$1)</f>
        <v>0</v>
      </c>
      <c r="AG457" s="212" t="n">
        <f aca="false" t="array" ref="AG457:AG457">INDEX(_Rge_Data_3rd_CY,$B457,AG$1)</f>
        <v>0</v>
      </c>
      <c r="AH457" s="212" t="n">
        <f aca="false" t="array" ref="AH457:AH457">INDEX(_Rge_Data_3rd_CY,$B457,AH$1)</f>
        <v>0</v>
      </c>
      <c r="AI457" s="212" t="n">
        <f aca="false">INDEX(_Rge_Data_3rd_CY,$B457,AI$1)</f>
        <v>0</v>
      </c>
      <c r="AJ457" s="212" t="n">
        <f aca="false" t="array" ref="AJ457:AJ457">INDEX(_Rge_Data_3rd_CY,$B457,AJ$1)</f>
        <v>0</v>
      </c>
      <c r="AK457" s="212" t="n">
        <f aca="false" t="array" ref="AK457:AK457">INDEX(_Rge_Data_3rd_CY,$B457,AK$1)</f>
        <v>0</v>
      </c>
      <c r="AL457" s="212" t="n">
        <f aca="false">AK457+AN457+AO457</f>
        <v>0</v>
      </c>
      <c r="AM457" s="213" t="n">
        <f aca="false">IFERROR(AK457/Z457,0)</f>
        <v>0</v>
      </c>
      <c r="AN457" s="214" t="n">
        <f aca="false">IFERROR(IF(AND($E457="OPEN",$AA457&gt;0),$AA457*_SoP*$AM457,IF(AND($E457="CLOSED",$AA457&gt;0),$AA457*_SoL*$AM457,0)),0)</f>
        <v>0</v>
      </c>
      <c r="AO457" s="214" t="n">
        <f aca="false">IFERROR(IF($AA457&lt;0,$AA457*_SoL,0),0)</f>
        <v>0</v>
      </c>
      <c r="AP457" s="215" t="n">
        <f aca="false">AK457+AN457</f>
        <v>0</v>
      </c>
      <c r="AQ457" s="215" t="n">
        <f aca="false">AC457-AO457</f>
        <v>0</v>
      </c>
      <c r="AR457" s="215" t="n">
        <f aca="false">AP457-AQ457</f>
        <v>0</v>
      </c>
      <c r="AS457" s="215" t="n">
        <f aca="false">IF($AR457&gt;=0,$AR457,0)</f>
        <v>0</v>
      </c>
      <c r="AT457" s="215" t="n">
        <f aca="false">IF($AR457&lt;=0,-$AR457,0)</f>
        <v>-0</v>
      </c>
      <c r="AU457" s="214" t="n">
        <f aca="false">IF((R457-AC457)&lt;0,0,R457-AC457)</f>
        <v>0</v>
      </c>
      <c r="AV457" s="214" t="n">
        <f aca="false">IF(AM457&gt;1,0,R457-AM457*R457)</f>
        <v>0</v>
      </c>
      <c r="AW457" s="216"/>
    </row>
    <row r="458" customFormat="false" ht="24.75" hidden="false" customHeight="true" outlineLevel="0" collapsed="false">
      <c r="A458" s="166"/>
      <c r="B458" s="208" t="n">
        <f aca="false">B457+1</f>
        <v>451</v>
      </c>
      <c r="C458" s="166"/>
      <c r="D458" s="209" t="n">
        <f aca="false">INDEX(_Rge_Projectdata_3rd,$B458,MATCH("Project-ID",_Rge_Headline_Projectdata,0))</f>
        <v>0</v>
      </c>
      <c r="E458" s="210" t="str">
        <f aca="false" t="array" ref="E458:E458">INDEX(_Rge_Data_3rd_CY,$B458,E$1)</f>
        <v>Open</v>
      </c>
      <c r="F458" s="199" t="n">
        <f aca="false">INDEX(_Rge_Data_3rd_CY,$B458,F$1)</f>
        <v>0</v>
      </c>
      <c r="G458" s="199" t="n">
        <f aca="false" t="array" ref="G458:G458">INDEX(_Rge_Data_3rd_CY,$B458,G$1)</f>
        <v>0</v>
      </c>
      <c r="H458" s="199" t="n">
        <f aca="false" t="array" ref="H458:H458">INDEX(_Rge_Data_3rd_CY,$B458,H$1)</f>
        <v>0</v>
      </c>
      <c r="I458" s="199" t="n">
        <f aca="false" t="array" ref="I458:I458">INDEX(_Rge_Data_3rd_CY,$B458,I$1)</f>
        <v>0</v>
      </c>
      <c r="J458" s="199" t="n">
        <f aca="false" t="array" ref="J458:J458">INDEX(_Rge_Data_3rd_CY,$B458,J$1)</f>
        <v>0</v>
      </c>
      <c r="K458" s="199" t="n">
        <f aca="false" t="array" ref="K458:K458">INDEX(_Rge_Data_3rd_CY,$B458,K$1)</f>
        <v>0</v>
      </c>
      <c r="L458" s="199" t="n">
        <f aca="false">INDEX(_Rge_Data_3rd_CY,$B458,L$1)</f>
        <v>0</v>
      </c>
      <c r="M458" s="199" t="n">
        <f aca="false" t="array" ref="M458:M458">INDEX(_Rge_Data_3rd_CY,$B458,M$1)</f>
        <v>0</v>
      </c>
      <c r="N458" s="199" t="n">
        <f aca="false" t="array" ref="N458:N458">INDEX(_Rge_Data_3rd_CY,$B458,N$1)</f>
        <v>0</v>
      </c>
      <c r="O458" s="199" t="n">
        <f aca="false">F458-N458</f>
        <v>0</v>
      </c>
      <c r="P458" s="200" t="n">
        <f aca="false">IFERROR(O458/F458,0)</f>
        <v>0</v>
      </c>
      <c r="Q458" s="211" t="str">
        <f aca="false">IF(AND(F458&lt;&gt;0,R458=0),"N","Y")</f>
        <v>Y</v>
      </c>
      <c r="R458" s="202" t="n">
        <f aca="false" t="array" ref="R458:R458">INDEX(_Rge_Data_3rd_CY,$B458,R$1)</f>
        <v>0</v>
      </c>
      <c r="S458" s="202" t="n">
        <f aca="false" t="array" ref="S458:S458">INDEX(_Rge_Data_3rd_CY,$B458,S$1)</f>
        <v>0</v>
      </c>
      <c r="T458" s="202" t="n">
        <f aca="false" t="array" ref="T458:T458">INDEX(_Rge_Data_3rd_CY,$B458,T$1)</f>
        <v>0</v>
      </c>
      <c r="U458" s="202" t="n">
        <f aca="false" t="array" ref="U458:U458">INDEX(_Rge_Data_3rd_CY,$B458,U$1)</f>
        <v>0</v>
      </c>
      <c r="V458" s="202" t="n">
        <f aca="false" t="array" ref="V458:V458">INDEX(_Rge_Data_3rd_CY,$B458,V$1)</f>
        <v>0</v>
      </c>
      <c r="W458" s="202" t="n">
        <f aca="false" t="array" ref="W458:W458">INDEX(_Rge_Data_3rd_CY,$B458,W$1)</f>
        <v>0</v>
      </c>
      <c r="X458" s="202" t="n">
        <f aca="false">INDEX(_Rge_Data_3rd_CY,$B458,X$1)</f>
        <v>0</v>
      </c>
      <c r="Y458" s="202" t="n">
        <f aca="false" t="array" ref="Y458:Y458">INDEX(_Rge_Data_3rd_CY,$B458,Y$1)</f>
        <v>0</v>
      </c>
      <c r="Z458" s="202" t="n">
        <f aca="false" t="array" ref="Z458:Z458">INDEX(_Rge_Data_3rd_CY,$B458,Z$1)</f>
        <v>0</v>
      </c>
      <c r="AA458" s="202" t="n">
        <f aca="false">R458-Z458</f>
        <v>0</v>
      </c>
      <c r="AB458" s="203" t="n">
        <f aca="false">IFERROR(AA458/R458,)</f>
        <v>0</v>
      </c>
      <c r="AC458" s="212" t="n">
        <f aca="false" t="array" ref="AC458:AC458">INDEX(_Rge_Data_3rd_CY,$B458,AC$1)</f>
        <v>0</v>
      </c>
      <c r="AD458" s="212" t="n">
        <f aca="false" t="array" ref="AD458:AD458">INDEX(_Rge_Data_3rd_CY,$B458,AD$1)</f>
        <v>0</v>
      </c>
      <c r="AE458" s="212" t="n">
        <f aca="false" t="array" ref="AE458:AE458">INDEX(_Rge_Data_3rd_CY,$B458,AE$1)</f>
        <v>0</v>
      </c>
      <c r="AF458" s="212" t="n">
        <f aca="false" t="array" ref="AF458:AF458">INDEX(_Rge_Data_3rd_CY,$B458,AF$1)</f>
        <v>0</v>
      </c>
      <c r="AG458" s="212" t="n">
        <f aca="false" t="array" ref="AG458:AG458">INDEX(_Rge_Data_3rd_CY,$B458,AG$1)</f>
        <v>0</v>
      </c>
      <c r="AH458" s="212" t="n">
        <f aca="false" t="array" ref="AH458:AH458">INDEX(_Rge_Data_3rd_CY,$B458,AH$1)</f>
        <v>0</v>
      </c>
      <c r="AI458" s="212" t="n">
        <f aca="false">INDEX(_Rge_Data_3rd_CY,$B458,AI$1)</f>
        <v>0</v>
      </c>
      <c r="AJ458" s="212" t="n">
        <f aca="false" t="array" ref="AJ458:AJ458">INDEX(_Rge_Data_3rd_CY,$B458,AJ$1)</f>
        <v>0</v>
      </c>
      <c r="AK458" s="212" t="n">
        <f aca="false" t="array" ref="AK458:AK458">INDEX(_Rge_Data_3rd_CY,$B458,AK$1)</f>
        <v>0</v>
      </c>
      <c r="AL458" s="212" t="n">
        <f aca="false">AK458+AN458+AO458</f>
        <v>0</v>
      </c>
      <c r="AM458" s="213" t="n">
        <f aca="false">IFERROR(AK458/Z458,0)</f>
        <v>0</v>
      </c>
      <c r="AN458" s="214" t="n">
        <f aca="false">IFERROR(IF(AND($E458="OPEN",$AA458&gt;0),$AA458*_SoP*$AM458,IF(AND($E458="CLOSED",$AA458&gt;0),$AA458*_SoL*$AM458,0)),0)</f>
        <v>0</v>
      </c>
      <c r="AO458" s="214" t="n">
        <f aca="false">IFERROR(IF($AA458&lt;0,$AA458*_SoL,0),0)</f>
        <v>0</v>
      </c>
      <c r="AP458" s="215" t="n">
        <f aca="false">AK458+AN458</f>
        <v>0</v>
      </c>
      <c r="AQ458" s="215" t="n">
        <f aca="false">AC458-AO458</f>
        <v>0</v>
      </c>
      <c r="AR458" s="215" t="n">
        <f aca="false">AP458-AQ458</f>
        <v>0</v>
      </c>
      <c r="AS458" s="215" t="n">
        <f aca="false">IF($AR458&gt;=0,$AR458,0)</f>
        <v>0</v>
      </c>
      <c r="AT458" s="215" t="n">
        <f aca="false">IF($AR458&lt;=0,-$AR458,0)</f>
        <v>-0</v>
      </c>
      <c r="AU458" s="214" t="n">
        <f aca="false">IF((R458-AC458)&lt;0,0,R458-AC458)</f>
        <v>0</v>
      </c>
      <c r="AV458" s="214" t="n">
        <f aca="false">IF(AM458&gt;1,0,R458-AM458*R458)</f>
        <v>0</v>
      </c>
      <c r="AW458" s="216"/>
    </row>
    <row r="459" customFormat="false" ht="24.75" hidden="false" customHeight="true" outlineLevel="0" collapsed="false">
      <c r="A459" s="166"/>
      <c r="B459" s="208" t="n">
        <f aca="false">B458+1</f>
        <v>452</v>
      </c>
      <c r="C459" s="166"/>
      <c r="D459" s="209" t="n">
        <f aca="false">INDEX(_Rge_Projectdata_3rd,$B459,MATCH("Project-ID",_Rge_Headline_Projectdata,0))</f>
        <v>0</v>
      </c>
      <c r="E459" s="210" t="str">
        <f aca="false" t="array" ref="E459:E459">INDEX(_Rge_Data_3rd_CY,$B459,E$1)</f>
        <v>Open</v>
      </c>
      <c r="F459" s="199" t="n">
        <f aca="false">INDEX(_Rge_Data_3rd_CY,$B459,F$1)</f>
        <v>0</v>
      </c>
      <c r="G459" s="199" t="n">
        <f aca="false" t="array" ref="G459:G459">INDEX(_Rge_Data_3rd_CY,$B459,G$1)</f>
        <v>0</v>
      </c>
      <c r="H459" s="199" t="n">
        <f aca="false" t="array" ref="H459:H459">INDEX(_Rge_Data_3rd_CY,$B459,H$1)</f>
        <v>0</v>
      </c>
      <c r="I459" s="199" t="n">
        <f aca="false" t="array" ref="I459:I459">INDEX(_Rge_Data_3rd_CY,$B459,I$1)</f>
        <v>0</v>
      </c>
      <c r="J459" s="199" t="n">
        <f aca="false" t="array" ref="J459:J459">INDEX(_Rge_Data_3rd_CY,$B459,J$1)</f>
        <v>0</v>
      </c>
      <c r="K459" s="199" t="n">
        <f aca="false" t="array" ref="K459:K459">INDEX(_Rge_Data_3rd_CY,$B459,K$1)</f>
        <v>0</v>
      </c>
      <c r="L459" s="199" t="n">
        <f aca="false">INDEX(_Rge_Data_3rd_CY,$B459,L$1)</f>
        <v>0</v>
      </c>
      <c r="M459" s="199" t="n">
        <f aca="false" t="array" ref="M459:M459">INDEX(_Rge_Data_3rd_CY,$B459,M$1)</f>
        <v>0</v>
      </c>
      <c r="N459" s="199" t="n">
        <f aca="false" t="array" ref="N459:N459">INDEX(_Rge_Data_3rd_CY,$B459,N$1)</f>
        <v>0</v>
      </c>
      <c r="O459" s="199" t="n">
        <f aca="false">F459-N459</f>
        <v>0</v>
      </c>
      <c r="P459" s="200" t="n">
        <f aca="false">IFERROR(O459/F459,0)</f>
        <v>0</v>
      </c>
      <c r="Q459" s="211" t="str">
        <f aca="false">IF(AND(F459&lt;&gt;0,R459=0),"N","Y")</f>
        <v>Y</v>
      </c>
      <c r="R459" s="202" t="n">
        <f aca="false" t="array" ref="R459:R459">INDEX(_Rge_Data_3rd_CY,$B459,R$1)</f>
        <v>0</v>
      </c>
      <c r="S459" s="202" t="n">
        <f aca="false" t="array" ref="S459:S459">INDEX(_Rge_Data_3rd_CY,$B459,S$1)</f>
        <v>0</v>
      </c>
      <c r="T459" s="202" t="n">
        <f aca="false" t="array" ref="T459:T459">INDEX(_Rge_Data_3rd_CY,$B459,T$1)</f>
        <v>0</v>
      </c>
      <c r="U459" s="202" t="n">
        <f aca="false" t="array" ref="U459:U459">INDEX(_Rge_Data_3rd_CY,$B459,U$1)</f>
        <v>0</v>
      </c>
      <c r="V459" s="202" t="n">
        <f aca="false" t="array" ref="V459:V459">INDEX(_Rge_Data_3rd_CY,$B459,V$1)</f>
        <v>0</v>
      </c>
      <c r="W459" s="202" t="n">
        <f aca="false" t="array" ref="W459:W459">INDEX(_Rge_Data_3rd_CY,$B459,W$1)</f>
        <v>0</v>
      </c>
      <c r="X459" s="202" t="n">
        <f aca="false">INDEX(_Rge_Data_3rd_CY,$B459,X$1)</f>
        <v>0</v>
      </c>
      <c r="Y459" s="202" t="n">
        <f aca="false" t="array" ref="Y459:Y459">INDEX(_Rge_Data_3rd_CY,$B459,Y$1)</f>
        <v>0</v>
      </c>
      <c r="Z459" s="202" t="n">
        <f aca="false" t="array" ref="Z459:Z459">INDEX(_Rge_Data_3rd_CY,$B459,Z$1)</f>
        <v>0</v>
      </c>
      <c r="AA459" s="202" t="n">
        <f aca="false">R459-Z459</f>
        <v>0</v>
      </c>
      <c r="AB459" s="203" t="n">
        <f aca="false">IFERROR(AA459/R459,)</f>
        <v>0</v>
      </c>
      <c r="AC459" s="212" t="n">
        <f aca="false" t="array" ref="AC459:AC459">INDEX(_Rge_Data_3rd_CY,$B459,AC$1)</f>
        <v>0</v>
      </c>
      <c r="AD459" s="212" t="n">
        <f aca="false" t="array" ref="AD459:AD459">INDEX(_Rge_Data_3rd_CY,$B459,AD$1)</f>
        <v>0</v>
      </c>
      <c r="AE459" s="212" t="n">
        <f aca="false" t="array" ref="AE459:AE459">INDEX(_Rge_Data_3rd_CY,$B459,AE$1)</f>
        <v>0</v>
      </c>
      <c r="AF459" s="212" t="n">
        <f aca="false" t="array" ref="AF459:AF459">INDEX(_Rge_Data_3rd_CY,$B459,AF$1)</f>
        <v>0</v>
      </c>
      <c r="AG459" s="212" t="n">
        <f aca="false" t="array" ref="AG459:AG459">INDEX(_Rge_Data_3rd_CY,$B459,AG$1)</f>
        <v>0</v>
      </c>
      <c r="AH459" s="212" t="n">
        <f aca="false" t="array" ref="AH459:AH459">INDEX(_Rge_Data_3rd_CY,$B459,AH$1)</f>
        <v>0</v>
      </c>
      <c r="AI459" s="212" t="n">
        <f aca="false">INDEX(_Rge_Data_3rd_CY,$B459,AI$1)</f>
        <v>0</v>
      </c>
      <c r="AJ459" s="212" t="n">
        <f aca="false" t="array" ref="AJ459:AJ459">INDEX(_Rge_Data_3rd_CY,$B459,AJ$1)</f>
        <v>0</v>
      </c>
      <c r="AK459" s="212" t="n">
        <f aca="false" t="array" ref="AK459:AK459">INDEX(_Rge_Data_3rd_CY,$B459,AK$1)</f>
        <v>0</v>
      </c>
      <c r="AL459" s="212" t="n">
        <f aca="false">AK459+AN459+AO459</f>
        <v>0</v>
      </c>
      <c r="AM459" s="213" t="n">
        <f aca="false">IFERROR(AK459/Z459,0)</f>
        <v>0</v>
      </c>
      <c r="AN459" s="214" t="n">
        <f aca="false">IFERROR(IF(AND($E459="OPEN",$AA459&gt;0),$AA459*_SoP*$AM459,IF(AND($E459="CLOSED",$AA459&gt;0),$AA459*_SoL*$AM459,0)),0)</f>
        <v>0</v>
      </c>
      <c r="AO459" s="214" t="n">
        <f aca="false">IFERROR(IF($AA459&lt;0,$AA459*_SoL,0),0)</f>
        <v>0</v>
      </c>
      <c r="AP459" s="215" t="n">
        <f aca="false">AK459+AN459</f>
        <v>0</v>
      </c>
      <c r="AQ459" s="215" t="n">
        <f aca="false">AC459-AO459</f>
        <v>0</v>
      </c>
      <c r="AR459" s="215" t="n">
        <f aca="false">AP459-AQ459</f>
        <v>0</v>
      </c>
      <c r="AS459" s="215" t="n">
        <f aca="false">IF($AR459&gt;=0,$AR459,0)</f>
        <v>0</v>
      </c>
      <c r="AT459" s="215" t="n">
        <f aca="false">IF($AR459&lt;=0,-$AR459,0)</f>
        <v>-0</v>
      </c>
      <c r="AU459" s="214" t="n">
        <f aca="false">IF((R459-AC459)&lt;0,0,R459-AC459)</f>
        <v>0</v>
      </c>
      <c r="AV459" s="214" t="n">
        <f aca="false">IF(AM459&gt;1,0,R459-AM459*R459)</f>
        <v>0</v>
      </c>
      <c r="AW459" s="216"/>
    </row>
    <row r="460" customFormat="false" ht="24.75" hidden="false" customHeight="true" outlineLevel="0" collapsed="false">
      <c r="A460" s="166"/>
      <c r="B460" s="208" t="n">
        <f aca="false">B459+1</f>
        <v>453</v>
      </c>
      <c r="C460" s="166"/>
      <c r="D460" s="209" t="n">
        <f aca="false">INDEX(_Rge_Projectdata_3rd,$B460,MATCH("Project-ID",_Rge_Headline_Projectdata,0))</f>
        <v>0</v>
      </c>
      <c r="E460" s="210" t="str">
        <f aca="false" t="array" ref="E460:E460">INDEX(_Rge_Data_3rd_CY,$B460,E$1)</f>
        <v>Open</v>
      </c>
      <c r="F460" s="199" t="n">
        <f aca="false">INDEX(_Rge_Data_3rd_CY,$B460,F$1)</f>
        <v>0</v>
      </c>
      <c r="G460" s="199" t="n">
        <f aca="false" t="array" ref="G460:G460">INDEX(_Rge_Data_3rd_CY,$B460,G$1)</f>
        <v>0</v>
      </c>
      <c r="H460" s="199" t="n">
        <f aca="false" t="array" ref="H460:H460">INDEX(_Rge_Data_3rd_CY,$B460,H$1)</f>
        <v>0</v>
      </c>
      <c r="I460" s="199" t="n">
        <f aca="false" t="array" ref="I460:I460">INDEX(_Rge_Data_3rd_CY,$B460,I$1)</f>
        <v>0</v>
      </c>
      <c r="J460" s="199" t="n">
        <f aca="false" t="array" ref="J460:J460">INDEX(_Rge_Data_3rd_CY,$B460,J$1)</f>
        <v>0</v>
      </c>
      <c r="K460" s="199" t="n">
        <f aca="false" t="array" ref="K460:K460">INDEX(_Rge_Data_3rd_CY,$B460,K$1)</f>
        <v>0</v>
      </c>
      <c r="L460" s="199" t="n">
        <f aca="false">INDEX(_Rge_Data_3rd_CY,$B460,L$1)</f>
        <v>0</v>
      </c>
      <c r="M460" s="199" t="n">
        <f aca="false" t="array" ref="M460:M460">INDEX(_Rge_Data_3rd_CY,$B460,M$1)</f>
        <v>0</v>
      </c>
      <c r="N460" s="199" t="n">
        <f aca="false" t="array" ref="N460:N460">INDEX(_Rge_Data_3rd_CY,$B460,N$1)</f>
        <v>0</v>
      </c>
      <c r="O460" s="199" t="n">
        <f aca="false">F460-N460</f>
        <v>0</v>
      </c>
      <c r="P460" s="200" t="n">
        <f aca="false">IFERROR(O460/F460,0)</f>
        <v>0</v>
      </c>
      <c r="Q460" s="211" t="str">
        <f aca="false">IF(AND(F460&lt;&gt;0,R460=0),"N","Y")</f>
        <v>Y</v>
      </c>
      <c r="R460" s="202" t="n">
        <f aca="false" t="array" ref="R460:R460">INDEX(_Rge_Data_3rd_CY,$B460,R$1)</f>
        <v>0</v>
      </c>
      <c r="S460" s="202" t="n">
        <f aca="false" t="array" ref="S460:S460">INDEX(_Rge_Data_3rd_CY,$B460,S$1)</f>
        <v>0</v>
      </c>
      <c r="T460" s="202" t="n">
        <f aca="false" t="array" ref="T460:T460">INDEX(_Rge_Data_3rd_CY,$B460,T$1)</f>
        <v>0</v>
      </c>
      <c r="U460" s="202" t="n">
        <f aca="false" t="array" ref="U460:U460">INDEX(_Rge_Data_3rd_CY,$B460,U$1)</f>
        <v>0</v>
      </c>
      <c r="V460" s="202" t="n">
        <f aca="false" t="array" ref="V460:V460">INDEX(_Rge_Data_3rd_CY,$B460,V$1)</f>
        <v>0</v>
      </c>
      <c r="W460" s="202" t="n">
        <f aca="false" t="array" ref="W460:W460">INDEX(_Rge_Data_3rd_CY,$B460,W$1)</f>
        <v>0</v>
      </c>
      <c r="X460" s="202" t="n">
        <f aca="false">INDEX(_Rge_Data_3rd_CY,$B460,X$1)</f>
        <v>0</v>
      </c>
      <c r="Y460" s="202" t="n">
        <f aca="false" t="array" ref="Y460:Y460">INDEX(_Rge_Data_3rd_CY,$B460,Y$1)</f>
        <v>0</v>
      </c>
      <c r="Z460" s="202" t="n">
        <f aca="false" t="array" ref="Z460:Z460">INDEX(_Rge_Data_3rd_CY,$B460,Z$1)</f>
        <v>0</v>
      </c>
      <c r="AA460" s="202" t="n">
        <f aca="false">R460-Z460</f>
        <v>0</v>
      </c>
      <c r="AB460" s="203" t="n">
        <f aca="false">IFERROR(AA460/R460,)</f>
        <v>0</v>
      </c>
      <c r="AC460" s="212" t="n">
        <f aca="false" t="array" ref="AC460:AC460">INDEX(_Rge_Data_3rd_CY,$B460,AC$1)</f>
        <v>0</v>
      </c>
      <c r="AD460" s="212" t="n">
        <f aca="false" t="array" ref="AD460:AD460">INDEX(_Rge_Data_3rd_CY,$B460,AD$1)</f>
        <v>0</v>
      </c>
      <c r="AE460" s="212" t="n">
        <f aca="false" t="array" ref="AE460:AE460">INDEX(_Rge_Data_3rd_CY,$B460,AE$1)</f>
        <v>0</v>
      </c>
      <c r="AF460" s="212" t="n">
        <f aca="false" t="array" ref="AF460:AF460">INDEX(_Rge_Data_3rd_CY,$B460,AF$1)</f>
        <v>0</v>
      </c>
      <c r="AG460" s="212" t="n">
        <f aca="false" t="array" ref="AG460:AG460">INDEX(_Rge_Data_3rd_CY,$B460,AG$1)</f>
        <v>0</v>
      </c>
      <c r="AH460" s="212" t="n">
        <f aca="false" t="array" ref="AH460:AH460">INDEX(_Rge_Data_3rd_CY,$B460,AH$1)</f>
        <v>0</v>
      </c>
      <c r="AI460" s="212" t="n">
        <f aca="false">INDEX(_Rge_Data_3rd_CY,$B460,AI$1)</f>
        <v>0</v>
      </c>
      <c r="AJ460" s="212" t="n">
        <f aca="false" t="array" ref="AJ460:AJ460">INDEX(_Rge_Data_3rd_CY,$B460,AJ$1)</f>
        <v>0</v>
      </c>
      <c r="AK460" s="212" t="n">
        <f aca="false" t="array" ref="AK460:AK460">INDEX(_Rge_Data_3rd_CY,$B460,AK$1)</f>
        <v>0</v>
      </c>
      <c r="AL460" s="212" t="n">
        <f aca="false">AK460+AN460+AO460</f>
        <v>0</v>
      </c>
      <c r="AM460" s="213" t="n">
        <f aca="false">IFERROR(AK460/Z460,0)</f>
        <v>0</v>
      </c>
      <c r="AN460" s="214" t="n">
        <f aca="false">IFERROR(IF(AND($E460="OPEN",$AA460&gt;0),$AA460*_SoP*$AM460,IF(AND($E460="CLOSED",$AA460&gt;0),$AA460*_SoL*$AM460,0)),0)</f>
        <v>0</v>
      </c>
      <c r="AO460" s="214" t="n">
        <f aca="false">IFERROR(IF($AA460&lt;0,$AA460*_SoL,0),0)</f>
        <v>0</v>
      </c>
      <c r="AP460" s="215" t="n">
        <f aca="false">AK460+AN460</f>
        <v>0</v>
      </c>
      <c r="AQ460" s="215" t="n">
        <f aca="false">AC460-AO460</f>
        <v>0</v>
      </c>
      <c r="AR460" s="215" t="n">
        <f aca="false">AP460-AQ460</f>
        <v>0</v>
      </c>
      <c r="AS460" s="215" t="n">
        <f aca="false">IF($AR460&gt;=0,$AR460,0)</f>
        <v>0</v>
      </c>
      <c r="AT460" s="215" t="n">
        <f aca="false">IF($AR460&lt;=0,-$AR460,0)</f>
        <v>-0</v>
      </c>
      <c r="AU460" s="214" t="n">
        <f aca="false">IF((R460-AC460)&lt;0,0,R460-AC460)</f>
        <v>0</v>
      </c>
      <c r="AV460" s="214" t="n">
        <f aca="false">IF(AM460&gt;1,0,R460-AM460*R460)</f>
        <v>0</v>
      </c>
      <c r="AW460" s="216"/>
    </row>
    <row r="461" customFormat="false" ht="24.75" hidden="false" customHeight="true" outlineLevel="0" collapsed="false">
      <c r="A461" s="166"/>
      <c r="B461" s="208" t="n">
        <f aca="false">B460+1</f>
        <v>454</v>
      </c>
      <c r="C461" s="166"/>
      <c r="D461" s="209" t="n">
        <f aca="false">INDEX(_Rge_Projectdata_3rd,$B461,MATCH("Project-ID",_Rge_Headline_Projectdata,0))</f>
        <v>0</v>
      </c>
      <c r="E461" s="210" t="str">
        <f aca="false" t="array" ref="E461:E461">INDEX(_Rge_Data_3rd_CY,$B461,E$1)</f>
        <v>Open</v>
      </c>
      <c r="F461" s="199" t="n">
        <f aca="false">INDEX(_Rge_Data_3rd_CY,$B461,F$1)</f>
        <v>0</v>
      </c>
      <c r="G461" s="199" t="n">
        <f aca="false" t="array" ref="G461:G461">INDEX(_Rge_Data_3rd_CY,$B461,G$1)</f>
        <v>0</v>
      </c>
      <c r="H461" s="199" t="n">
        <f aca="false" t="array" ref="H461:H461">INDEX(_Rge_Data_3rd_CY,$B461,H$1)</f>
        <v>0</v>
      </c>
      <c r="I461" s="199" t="n">
        <f aca="false" t="array" ref="I461:I461">INDEX(_Rge_Data_3rd_CY,$B461,I$1)</f>
        <v>0</v>
      </c>
      <c r="J461" s="199" t="n">
        <f aca="false" t="array" ref="J461:J461">INDEX(_Rge_Data_3rd_CY,$B461,J$1)</f>
        <v>0</v>
      </c>
      <c r="K461" s="199" t="n">
        <f aca="false" t="array" ref="K461:K461">INDEX(_Rge_Data_3rd_CY,$B461,K$1)</f>
        <v>0</v>
      </c>
      <c r="L461" s="199" t="n">
        <f aca="false">INDEX(_Rge_Data_3rd_CY,$B461,L$1)</f>
        <v>0</v>
      </c>
      <c r="M461" s="199" t="n">
        <f aca="false" t="array" ref="M461:M461">INDEX(_Rge_Data_3rd_CY,$B461,M$1)</f>
        <v>0</v>
      </c>
      <c r="N461" s="199" t="n">
        <f aca="false" t="array" ref="N461:N461">INDEX(_Rge_Data_3rd_CY,$B461,N$1)</f>
        <v>0</v>
      </c>
      <c r="O461" s="199" t="n">
        <f aca="false">F461-N461</f>
        <v>0</v>
      </c>
      <c r="P461" s="200" t="n">
        <f aca="false">IFERROR(O461/F461,0)</f>
        <v>0</v>
      </c>
      <c r="Q461" s="211" t="str">
        <f aca="false">IF(AND(F461&lt;&gt;0,R461=0),"N","Y")</f>
        <v>Y</v>
      </c>
      <c r="R461" s="202" t="n">
        <f aca="false" t="array" ref="R461:R461">INDEX(_Rge_Data_3rd_CY,$B461,R$1)</f>
        <v>0</v>
      </c>
      <c r="S461" s="202" t="n">
        <f aca="false" t="array" ref="S461:S461">INDEX(_Rge_Data_3rd_CY,$B461,S$1)</f>
        <v>0</v>
      </c>
      <c r="T461" s="202" t="n">
        <f aca="false" t="array" ref="T461:T461">INDEX(_Rge_Data_3rd_CY,$B461,T$1)</f>
        <v>0</v>
      </c>
      <c r="U461" s="202" t="n">
        <f aca="false" t="array" ref="U461:U461">INDEX(_Rge_Data_3rd_CY,$B461,U$1)</f>
        <v>0</v>
      </c>
      <c r="V461" s="202" t="n">
        <f aca="false" t="array" ref="V461:V461">INDEX(_Rge_Data_3rd_CY,$B461,V$1)</f>
        <v>0</v>
      </c>
      <c r="W461" s="202" t="n">
        <f aca="false" t="array" ref="W461:W461">INDEX(_Rge_Data_3rd_CY,$B461,W$1)</f>
        <v>0</v>
      </c>
      <c r="X461" s="202" t="n">
        <f aca="false">INDEX(_Rge_Data_3rd_CY,$B461,X$1)</f>
        <v>0</v>
      </c>
      <c r="Y461" s="202" t="n">
        <f aca="false" t="array" ref="Y461:Y461">INDEX(_Rge_Data_3rd_CY,$B461,Y$1)</f>
        <v>0</v>
      </c>
      <c r="Z461" s="202" t="n">
        <f aca="false" t="array" ref="Z461:Z461">INDEX(_Rge_Data_3rd_CY,$B461,Z$1)</f>
        <v>0</v>
      </c>
      <c r="AA461" s="202" t="n">
        <f aca="false">R461-Z461</f>
        <v>0</v>
      </c>
      <c r="AB461" s="203" t="n">
        <f aca="false">IFERROR(AA461/R461,)</f>
        <v>0</v>
      </c>
      <c r="AC461" s="212" t="n">
        <f aca="false" t="array" ref="AC461:AC461">INDEX(_Rge_Data_3rd_CY,$B461,AC$1)</f>
        <v>0</v>
      </c>
      <c r="AD461" s="212" t="n">
        <f aca="false" t="array" ref="AD461:AD461">INDEX(_Rge_Data_3rd_CY,$B461,AD$1)</f>
        <v>0</v>
      </c>
      <c r="AE461" s="212" t="n">
        <f aca="false" t="array" ref="AE461:AE461">INDEX(_Rge_Data_3rd_CY,$B461,AE$1)</f>
        <v>0</v>
      </c>
      <c r="AF461" s="212" t="n">
        <f aca="false" t="array" ref="AF461:AF461">INDEX(_Rge_Data_3rd_CY,$B461,AF$1)</f>
        <v>0</v>
      </c>
      <c r="AG461" s="212" t="n">
        <f aca="false" t="array" ref="AG461:AG461">INDEX(_Rge_Data_3rd_CY,$B461,AG$1)</f>
        <v>0</v>
      </c>
      <c r="AH461" s="212" t="n">
        <f aca="false" t="array" ref="AH461:AH461">INDEX(_Rge_Data_3rd_CY,$B461,AH$1)</f>
        <v>0</v>
      </c>
      <c r="AI461" s="212" t="n">
        <f aca="false">INDEX(_Rge_Data_3rd_CY,$B461,AI$1)</f>
        <v>0</v>
      </c>
      <c r="AJ461" s="212" t="n">
        <f aca="false" t="array" ref="AJ461:AJ461">INDEX(_Rge_Data_3rd_CY,$B461,AJ$1)</f>
        <v>0</v>
      </c>
      <c r="AK461" s="212" t="n">
        <f aca="false" t="array" ref="AK461:AK461">INDEX(_Rge_Data_3rd_CY,$B461,AK$1)</f>
        <v>0</v>
      </c>
      <c r="AL461" s="212" t="n">
        <f aca="false">AK461+AN461+AO461</f>
        <v>0</v>
      </c>
      <c r="AM461" s="213" t="n">
        <f aca="false">IFERROR(AK461/Z461,0)</f>
        <v>0</v>
      </c>
      <c r="AN461" s="214" t="n">
        <f aca="false">IFERROR(IF(AND($E461="OPEN",$AA461&gt;0),$AA461*_SoP*$AM461,IF(AND($E461="CLOSED",$AA461&gt;0),$AA461*_SoL*$AM461,0)),0)</f>
        <v>0</v>
      </c>
      <c r="AO461" s="214" t="n">
        <f aca="false">IFERROR(IF($AA461&lt;0,$AA461*_SoL,0),0)</f>
        <v>0</v>
      </c>
      <c r="AP461" s="215" t="n">
        <f aca="false">AK461+AN461</f>
        <v>0</v>
      </c>
      <c r="AQ461" s="215" t="n">
        <f aca="false">AC461-AO461</f>
        <v>0</v>
      </c>
      <c r="AR461" s="215" t="n">
        <f aca="false">AP461-AQ461</f>
        <v>0</v>
      </c>
      <c r="AS461" s="215" t="n">
        <f aca="false">IF($AR461&gt;=0,$AR461,0)</f>
        <v>0</v>
      </c>
      <c r="AT461" s="215" t="n">
        <f aca="false">IF($AR461&lt;=0,-$AR461,0)</f>
        <v>-0</v>
      </c>
      <c r="AU461" s="214" t="n">
        <f aca="false">IF((R461-AC461)&lt;0,0,R461-AC461)</f>
        <v>0</v>
      </c>
      <c r="AV461" s="214" t="n">
        <f aca="false">IF(AM461&gt;1,0,R461-AM461*R461)</f>
        <v>0</v>
      </c>
      <c r="AW461" s="216"/>
    </row>
    <row r="462" customFormat="false" ht="24.75" hidden="false" customHeight="true" outlineLevel="0" collapsed="false">
      <c r="A462" s="166"/>
      <c r="B462" s="208" t="n">
        <f aca="false">B461+1</f>
        <v>455</v>
      </c>
      <c r="C462" s="166"/>
      <c r="D462" s="209" t="n">
        <f aca="false">INDEX(_Rge_Projectdata_3rd,$B462,MATCH("Project-ID",_Rge_Headline_Projectdata,0))</f>
        <v>0</v>
      </c>
      <c r="E462" s="210" t="str">
        <f aca="false" t="array" ref="E462:E462">INDEX(_Rge_Data_3rd_CY,$B462,E$1)</f>
        <v>Open</v>
      </c>
      <c r="F462" s="199" t="n">
        <f aca="false">INDEX(_Rge_Data_3rd_CY,$B462,F$1)</f>
        <v>0</v>
      </c>
      <c r="G462" s="199" t="n">
        <f aca="false" t="array" ref="G462:G462">INDEX(_Rge_Data_3rd_CY,$B462,G$1)</f>
        <v>0</v>
      </c>
      <c r="H462" s="199" t="n">
        <f aca="false" t="array" ref="H462:H462">INDEX(_Rge_Data_3rd_CY,$B462,H$1)</f>
        <v>0</v>
      </c>
      <c r="I462" s="199" t="n">
        <f aca="false" t="array" ref="I462:I462">INDEX(_Rge_Data_3rd_CY,$B462,I$1)</f>
        <v>0</v>
      </c>
      <c r="J462" s="199" t="n">
        <f aca="false" t="array" ref="J462:J462">INDEX(_Rge_Data_3rd_CY,$B462,J$1)</f>
        <v>0</v>
      </c>
      <c r="K462" s="199" t="n">
        <f aca="false" t="array" ref="K462:K462">INDEX(_Rge_Data_3rd_CY,$B462,K$1)</f>
        <v>0</v>
      </c>
      <c r="L462" s="199" t="n">
        <f aca="false">INDEX(_Rge_Data_3rd_CY,$B462,L$1)</f>
        <v>0</v>
      </c>
      <c r="M462" s="199" t="n">
        <f aca="false" t="array" ref="M462:M462">INDEX(_Rge_Data_3rd_CY,$B462,M$1)</f>
        <v>0</v>
      </c>
      <c r="N462" s="199" t="n">
        <f aca="false" t="array" ref="N462:N462">INDEX(_Rge_Data_3rd_CY,$B462,N$1)</f>
        <v>0</v>
      </c>
      <c r="O462" s="199" t="n">
        <f aca="false">F462-N462</f>
        <v>0</v>
      </c>
      <c r="P462" s="200" t="n">
        <f aca="false">IFERROR(O462/F462,0)</f>
        <v>0</v>
      </c>
      <c r="Q462" s="211" t="str">
        <f aca="false">IF(AND(F462&lt;&gt;0,R462=0),"N","Y")</f>
        <v>Y</v>
      </c>
      <c r="R462" s="202" t="n">
        <f aca="false" t="array" ref="R462:R462">INDEX(_Rge_Data_3rd_CY,$B462,R$1)</f>
        <v>0</v>
      </c>
      <c r="S462" s="202" t="n">
        <f aca="false" t="array" ref="S462:S462">INDEX(_Rge_Data_3rd_CY,$B462,S$1)</f>
        <v>0</v>
      </c>
      <c r="T462" s="202" t="n">
        <f aca="false" t="array" ref="T462:T462">INDEX(_Rge_Data_3rd_CY,$B462,T$1)</f>
        <v>0</v>
      </c>
      <c r="U462" s="202" t="n">
        <f aca="false" t="array" ref="U462:U462">INDEX(_Rge_Data_3rd_CY,$B462,U$1)</f>
        <v>0</v>
      </c>
      <c r="V462" s="202" t="n">
        <f aca="false" t="array" ref="V462:V462">INDEX(_Rge_Data_3rd_CY,$B462,V$1)</f>
        <v>0</v>
      </c>
      <c r="W462" s="202" t="n">
        <f aca="false" t="array" ref="W462:W462">INDEX(_Rge_Data_3rd_CY,$B462,W$1)</f>
        <v>0</v>
      </c>
      <c r="X462" s="202" t="n">
        <f aca="false">INDEX(_Rge_Data_3rd_CY,$B462,X$1)</f>
        <v>0</v>
      </c>
      <c r="Y462" s="202" t="n">
        <f aca="false" t="array" ref="Y462:Y462">INDEX(_Rge_Data_3rd_CY,$B462,Y$1)</f>
        <v>0</v>
      </c>
      <c r="Z462" s="202" t="n">
        <f aca="false" t="array" ref="Z462:Z462">INDEX(_Rge_Data_3rd_CY,$B462,Z$1)</f>
        <v>0</v>
      </c>
      <c r="AA462" s="202" t="n">
        <f aca="false">R462-Z462</f>
        <v>0</v>
      </c>
      <c r="AB462" s="203" t="n">
        <f aca="false">IFERROR(AA462/R462,)</f>
        <v>0</v>
      </c>
      <c r="AC462" s="212" t="n">
        <f aca="false" t="array" ref="AC462:AC462">INDEX(_Rge_Data_3rd_CY,$B462,AC$1)</f>
        <v>0</v>
      </c>
      <c r="AD462" s="212" t="n">
        <f aca="false" t="array" ref="AD462:AD462">INDEX(_Rge_Data_3rd_CY,$B462,AD$1)</f>
        <v>0</v>
      </c>
      <c r="AE462" s="212" t="n">
        <f aca="false" t="array" ref="AE462:AE462">INDEX(_Rge_Data_3rd_CY,$B462,AE$1)</f>
        <v>0</v>
      </c>
      <c r="AF462" s="212" t="n">
        <f aca="false" t="array" ref="AF462:AF462">INDEX(_Rge_Data_3rd_CY,$B462,AF$1)</f>
        <v>0</v>
      </c>
      <c r="AG462" s="212" t="n">
        <f aca="false" t="array" ref="AG462:AG462">INDEX(_Rge_Data_3rd_CY,$B462,AG$1)</f>
        <v>0</v>
      </c>
      <c r="AH462" s="212" t="n">
        <f aca="false" t="array" ref="AH462:AH462">INDEX(_Rge_Data_3rd_CY,$B462,AH$1)</f>
        <v>0</v>
      </c>
      <c r="AI462" s="212" t="n">
        <f aca="false">INDEX(_Rge_Data_3rd_CY,$B462,AI$1)</f>
        <v>0</v>
      </c>
      <c r="AJ462" s="212" t="n">
        <f aca="false" t="array" ref="AJ462:AJ462">INDEX(_Rge_Data_3rd_CY,$B462,AJ$1)</f>
        <v>0</v>
      </c>
      <c r="AK462" s="212" t="n">
        <f aca="false" t="array" ref="AK462:AK462">INDEX(_Rge_Data_3rd_CY,$B462,AK$1)</f>
        <v>0</v>
      </c>
      <c r="AL462" s="212" t="n">
        <f aca="false">AK462+AN462+AO462</f>
        <v>0</v>
      </c>
      <c r="AM462" s="213" t="n">
        <f aca="false">IFERROR(AK462/Z462,0)</f>
        <v>0</v>
      </c>
      <c r="AN462" s="214" t="n">
        <f aca="false">IFERROR(IF(AND($E462="OPEN",$AA462&gt;0),$AA462*_SoP*$AM462,IF(AND($E462="CLOSED",$AA462&gt;0),$AA462*_SoL*$AM462,0)),0)</f>
        <v>0</v>
      </c>
      <c r="AO462" s="214" t="n">
        <f aca="false">IFERROR(IF($AA462&lt;0,$AA462*_SoL,0),0)</f>
        <v>0</v>
      </c>
      <c r="AP462" s="215" t="n">
        <f aca="false">AK462+AN462</f>
        <v>0</v>
      </c>
      <c r="AQ462" s="215" t="n">
        <f aca="false">AC462-AO462</f>
        <v>0</v>
      </c>
      <c r="AR462" s="215" t="n">
        <f aca="false">AP462-AQ462</f>
        <v>0</v>
      </c>
      <c r="AS462" s="215" t="n">
        <f aca="false">IF($AR462&gt;=0,$AR462,0)</f>
        <v>0</v>
      </c>
      <c r="AT462" s="215" t="n">
        <f aca="false">IF($AR462&lt;=0,-$AR462,0)</f>
        <v>-0</v>
      </c>
      <c r="AU462" s="214" t="n">
        <f aca="false">IF((R462-AC462)&lt;0,0,R462-AC462)</f>
        <v>0</v>
      </c>
      <c r="AV462" s="214" t="n">
        <f aca="false">IF(AM462&gt;1,0,R462-AM462*R462)</f>
        <v>0</v>
      </c>
      <c r="AW462" s="216"/>
    </row>
    <row r="463" customFormat="false" ht="24.75" hidden="false" customHeight="true" outlineLevel="0" collapsed="false">
      <c r="A463" s="166"/>
      <c r="B463" s="208" t="n">
        <f aca="false">B462+1</f>
        <v>456</v>
      </c>
      <c r="C463" s="166"/>
      <c r="D463" s="209" t="n">
        <f aca="false">INDEX(_Rge_Projectdata_3rd,$B463,MATCH("Project-ID",_Rge_Headline_Projectdata,0))</f>
        <v>0</v>
      </c>
      <c r="E463" s="210" t="str">
        <f aca="false" t="array" ref="E463:E463">INDEX(_Rge_Data_3rd_CY,$B463,E$1)</f>
        <v>Open</v>
      </c>
      <c r="F463" s="199" t="n">
        <f aca="false">INDEX(_Rge_Data_3rd_CY,$B463,F$1)</f>
        <v>0</v>
      </c>
      <c r="G463" s="199" t="n">
        <f aca="false" t="array" ref="G463:G463">INDEX(_Rge_Data_3rd_CY,$B463,G$1)</f>
        <v>0</v>
      </c>
      <c r="H463" s="199" t="n">
        <f aca="false" t="array" ref="H463:H463">INDEX(_Rge_Data_3rd_CY,$B463,H$1)</f>
        <v>0</v>
      </c>
      <c r="I463" s="199" t="n">
        <f aca="false" t="array" ref="I463:I463">INDEX(_Rge_Data_3rd_CY,$B463,I$1)</f>
        <v>0</v>
      </c>
      <c r="J463" s="199" t="n">
        <f aca="false" t="array" ref="J463:J463">INDEX(_Rge_Data_3rd_CY,$B463,J$1)</f>
        <v>0</v>
      </c>
      <c r="K463" s="199" t="n">
        <f aca="false" t="array" ref="K463:K463">INDEX(_Rge_Data_3rd_CY,$B463,K$1)</f>
        <v>0</v>
      </c>
      <c r="L463" s="199" t="n">
        <f aca="false">INDEX(_Rge_Data_3rd_CY,$B463,L$1)</f>
        <v>0</v>
      </c>
      <c r="M463" s="199" t="n">
        <f aca="false" t="array" ref="M463:M463">INDEX(_Rge_Data_3rd_CY,$B463,M$1)</f>
        <v>0</v>
      </c>
      <c r="N463" s="199" t="n">
        <f aca="false" t="array" ref="N463:N463">INDEX(_Rge_Data_3rd_CY,$B463,N$1)</f>
        <v>0</v>
      </c>
      <c r="O463" s="199" t="n">
        <f aca="false">F463-N463</f>
        <v>0</v>
      </c>
      <c r="P463" s="200" t="n">
        <f aca="false">IFERROR(O463/F463,0)</f>
        <v>0</v>
      </c>
      <c r="Q463" s="211" t="str">
        <f aca="false">IF(AND(F463&lt;&gt;0,R463=0),"N","Y")</f>
        <v>Y</v>
      </c>
      <c r="R463" s="202" t="n">
        <f aca="false" t="array" ref="R463:R463">INDEX(_Rge_Data_3rd_CY,$B463,R$1)</f>
        <v>0</v>
      </c>
      <c r="S463" s="202" t="n">
        <f aca="false" t="array" ref="S463:S463">INDEX(_Rge_Data_3rd_CY,$B463,S$1)</f>
        <v>0</v>
      </c>
      <c r="T463" s="202" t="n">
        <f aca="false" t="array" ref="T463:T463">INDEX(_Rge_Data_3rd_CY,$B463,T$1)</f>
        <v>0</v>
      </c>
      <c r="U463" s="202" t="n">
        <f aca="false" t="array" ref="U463:U463">INDEX(_Rge_Data_3rd_CY,$B463,U$1)</f>
        <v>0</v>
      </c>
      <c r="V463" s="202" t="n">
        <f aca="false" t="array" ref="V463:V463">INDEX(_Rge_Data_3rd_CY,$B463,V$1)</f>
        <v>0</v>
      </c>
      <c r="W463" s="202" t="n">
        <f aca="false" t="array" ref="W463:W463">INDEX(_Rge_Data_3rd_CY,$B463,W$1)</f>
        <v>0</v>
      </c>
      <c r="X463" s="202" t="n">
        <f aca="false">INDEX(_Rge_Data_3rd_CY,$B463,X$1)</f>
        <v>0</v>
      </c>
      <c r="Y463" s="202" t="n">
        <f aca="false" t="array" ref="Y463:Y463">INDEX(_Rge_Data_3rd_CY,$B463,Y$1)</f>
        <v>0</v>
      </c>
      <c r="Z463" s="202" t="n">
        <f aca="false" t="array" ref="Z463:Z463">INDEX(_Rge_Data_3rd_CY,$B463,Z$1)</f>
        <v>0</v>
      </c>
      <c r="AA463" s="202" t="n">
        <f aca="false">R463-Z463</f>
        <v>0</v>
      </c>
      <c r="AB463" s="203" t="n">
        <f aca="false">IFERROR(AA463/R463,)</f>
        <v>0</v>
      </c>
      <c r="AC463" s="212" t="n">
        <f aca="false" t="array" ref="AC463:AC463">INDEX(_Rge_Data_3rd_CY,$B463,AC$1)</f>
        <v>0</v>
      </c>
      <c r="AD463" s="212" t="n">
        <f aca="false" t="array" ref="AD463:AD463">INDEX(_Rge_Data_3rd_CY,$B463,AD$1)</f>
        <v>0</v>
      </c>
      <c r="AE463" s="212" t="n">
        <f aca="false" t="array" ref="AE463:AE463">INDEX(_Rge_Data_3rd_CY,$B463,AE$1)</f>
        <v>0</v>
      </c>
      <c r="AF463" s="212" t="n">
        <f aca="false" t="array" ref="AF463:AF463">INDEX(_Rge_Data_3rd_CY,$B463,AF$1)</f>
        <v>0</v>
      </c>
      <c r="AG463" s="212" t="n">
        <f aca="false" t="array" ref="AG463:AG463">INDEX(_Rge_Data_3rd_CY,$B463,AG$1)</f>
        <v>0</v>
      </c>
      <c r="AH463" s="212" t="n">
        <f aca="false" t="array" ref="AH463:AH463">INDEX(_Rge_Data_3rd_CY,$B463,AH$1)</f>
        <v>0</v>
      </c>
      <c r="AI463" s="212" t="n">
        <f aca="false">INDEX(_Rge_Data_3rd_CY,$B463,AI$1)</f>
        <v>0</v>
      </c>
      <c r="AJ463" s="212" t="n">
        <f aca="false" t="array" ref="AJ463:AJ463">INDEX(_Rge_Data_3rd_CY,$B463,AJ$1)</f>
        <v>0</v>
      </c>
      <c r="AK463" s="212" t="n">
        <f aca="false" t="array" ref="AK463:AK463">INDEX(_Rge_Data_3rd_CY,$B463,AK$1)</f>
        <v>0</v>
      </c>
      <c r="AL463" s="212" t="n">
        <f aca="false">AK463+AN463+AO463</f>
        <v>0</v>
      </c>
      <c r="AM463" s="213" t="n">
        <f aca="false">IFERROR(AK463/Z463,0)</f>
        <v>0</v>
      </c>
      <c r="AN463" s="214" t="n">
        <f aca="false">IFERROR(IF(AND($E463="OPEN",$AA463&gt;0),$AA463*_SoP*$AM463,IF(AND($E463="CLOSED",$AA463&gt;0),$AA463*_SoL*$AM463,0)),0)</f>
        <v>0</v>
      </c>
      <c r="AO463" s="214" t="n">
        <f aca="false">IFERROR(IF($AA463&lt;0,$AA463*_SoL,0),0)</f>
        <v>0</v>
      </c>
      <c r="AP463" s="215" t="n">
        <f aca="false">AK463+AN463</f>
        <v>0</v>
      </c>
      <c r="AQ463" s="215" t="n">
        <f aca="false">AC463-AO463</f>
        <v>0</v>
      </c>
      <c r="AR463" s="215" t="n">
        <f aca="false">AP463-AQ463</f>
        <v>0</v>
      </c>
      <c r="AS463" s="215" t="n">
        <f aca="false">IF($AR463&gt;=0,$AR463,0)</f>
        <v>0</v>
      </c>
      <c r="AT463" s="215" t="n">
        <f aca="false">IF($AR463&lt;=0,-$AR463,0)</f>
        <v>-0</v>
      </c>
      <c r="AU463" s="214" t="n">
        <f aca="false">IF((R463-AC463)&lt;0,0,R463-AC463)</f>
        <v>0</v>
      </c>
      <c r="AV463" s="214" t="n">
        <f aca="false">IF(AM463&gt;1,0,R463-AM463*R463)</f>
        <v>0</v>
      </c>
      <c r="AW463" s="216"/>
    </row>
    <row r="464" customFormat="false" ht="24.75" hidden="false" customHeight="true" outlineLevel="0" collapsed="false">
      <c r="A464" s="166"/>
      <c r="B464" s="208" t="n">
        <f aca="false">B463+1</f>
        <v>457</v>
      </c>
      <c r="C464" s="166"/>
      <c r="D464" s="209" t="n">
        <f aca="false">INDEX(_Rge_Projectdata_3rd,$B464,MATCH("Project-ID",_Rge_Headline_Projectdata,0))</f>
        <v>0</v>
      </c>
      <c r="E464" s="210" t="str">
        <f aca="false" t="array" ref="E464:E464">INDEX(_Rge_Data_3rd_CY,$B464,E$1)</f>
        <v>Open</v>
      </c>
      <c r="F464" s="199" t="n">
        <f aca="false">INDEX(_Rge_Data_3rd_CY,$B464,F$1)</f>
        <v>0</v>
      </c>
      <c r="G464" s="199" t="n">
        <f aca="false" t="array" ref="G464:G464">INDEX(_Rge_Data_3rd_CY,$B464,G$1)</f>
        <v>0</v>
      </c>
      <c r="H464" s="199" t="n">
        <f aca="false" t="array" ref="H464:H464">INDEX(_Rge_Data_3rd_CY,$B464,H$1)</f>
        <v>0</v>
      </c>
      <c r="I464" s="199" t="n">
        <f aca="false" t="array" ref="I464:I464">INDEX(_Rge_Data_3rd_CY,$B464,I$1)</f>
        <v>0</v>
      </c>
      <c r="J464" s="199" t="n">
        <f aca="false" t="array" ref="J464:J464">INDEX(_Rge_Data_3rd_CY,$B464,J$1)</f>
        <v>0</v>
      </c>
      <c r="K464" s="199" t="n">
        <f aca="false" t="array" ref="K464:K464">INDEX(_Rge_Data_3rd_CY,$B464,K$1)</f>
        <v>0</v>
      </c>
      <c r="L464" s="199" t="n">
        <f aca="false">INDEX(_Rge_Data_3rd_CY,$B464,L$1)</f>
        <v>0</v>
      </c>
      <c r="M464" s="199" t="n">
        <f aca="false" t="array" ref="M464:M464">INDEX(_Rge_Data_3rd_CY,$B464,M$1)</f>
        <v>0</v>
      </c>
      <c r="N464" s="199" t="n">
        <f aca="false" t="array" ref="N464:N464">INDEX(_Rge_Data_3rd_CY,$B464,N$1)</f>
        <v>0</v>
      </c>
      <c r="O464" s="199" t="n">
        <f aca="false">F464-N464</f>
        <v>0</v>
      </c>
      <c r="P464" s="200" t="n">
        <f aca="false">IFERROR(O464/F464,0)</f>
        <v>0</v>
      </c>
      <c r="Q464" s="211" t="str">
        <f aca="false">IF(AND(F464&lt;&gt;0,R464=0),"N","Y")</f>
        <v>Y</v>
      </c>
      <c r="R464" s="202" t="n">
        <f aca="false" t="array" ref="R464:R464">INDEX(_Rge_Data_3rd_CY,$B464,R$1)</f>
        <v>0</v>
      </c>
      <c r="S464" s="202" t="n">
        <f aca="false" t="array" ref="S464:S464">INDEX(_Rge_Data_3rd_CY,$B464,S$1)</f>
        <v>0</v>
      </c>
      <c r="T464" s="202" t="n">
        <f aca="false" t="array" ref="T464:T464">INDEX(_Rge_Data_3rd_CY,$B464,T$1)</f>
        <v>0</v>
      </c>
      <c r="U464" s="202" t="n">
        <f aca="false" t="array" ref="U464:U464">INDEX(_Rge_Data_3rd_CY,$B464,U$1)</f>
        <v>0</v>
      </c>
      <c r="V464" s="202" t="n">
        <f aca="false" t="array" ref="V464:V464">INDEX(_Rge_Data_3rd_CY,$B464,V$1)</f>
        <v>0</v>
      </c>
      <c r="W464" s="202" t="n">
        <f aca="false" t="array" ref="W464:W464">INDEX(_Rge_Data_3rd_CY,$B464,W$1)</f>
        <v>0</v>
      </c>
      <c r="X464" s="202" t="n">
        <f aca="false">INDEX(_Rge_Data_3rd_CY,$B464,X$1)</f>
        <v>0</v>
      </c>
      <c r="Y464" s="202" t="n">
        <f aca="false" t="array" ref="Y464:Y464">INDEX(_Rge_Data_3rd_CY,$B464,Y$1)</f>
        <v>0</v>
      </c>
      <c r="Z464" s="202" t="n">
        <f aca="false" t="array" ref="Z464:Z464">INDEX(_Rge_Data_3rd_CY,$B464,Z$1)</f>
        <v>0</v>
      </c>
      <c r="AA464" s="202" t="n">
        <f aca="false">R464-Z464</f>
        <v>0</v>
      </c>
      <c r="AB464" s="203" t="n">
        <f aca="false">IFERROR(AA464/R464,)</f>
        <v>0</v>
      </c>
      <c r="AC464" s="212" t="n">
        <f aca="false" t="array" ref="AC464:AC464">INDEX(_Rge_Data_3rd_CY,$B464,AC$1)</f>
        <v>0</v>
      </c>
      <c r="AD464" s="212" t="n">
        <f aca="false" t="array" ref="AD464:AD464">INDEX(_Rge_Data_3rd_CY,$B464,AD$1)</f>
        <v>0</v>
      </c>
      <c r="AE464" s="212" t="n">
        <f aca="false" t="array" ref="AE464:AE464">INDEX(_Rge_Data_3rd_CY,$B464,AE$1)</f>
        <v>0</v>
      </c>
      <c r="AF464" s="212" t="n">
        <f aca="false" t="array" ref="AF464:AF464">INDEX(_Rge_Data_3rd_CY,$B464,AF$1)</f>
        <v>0</v>
      </c>
      <c r="AG464" s="212" t="n">
        <f aca="false" t="array" ref="AG464:AG464">INDEX(_Rge_Data_3rd_CY,$B464,AG$1)</f>
        <v>0</v>
      </c>
      <c r="AH464" s="212" t="n">
        <f aca="false" t="array" ref="AH464:AH464">INDEX(_Rge_Data_3rd_CY,$B464,AH$1)</f>
        <v>0</v>
      </c>
      <c r="AI464" s="212" t="n">
        <f aca="false">INDEX(_Rge_Data_3rd_CY,$B464,AI$1)</f>
        <v>0</v>
      </c>
      <c r="AJ464" s="212" t="n">
        <f aca="false" t="array" ref="AJ464:AJ464">INDEX(_Rge_Data_3rd_CY,$B464,AJ$1)</f>
        <v>0</v>
      </c>
      <c r="AK464" s="212" t="n">
        <f aca="false" t="array" ref="AK464:AK464">INDEX(_Rge_Data_3rd_CY,$B464,AK$1)</f>
        <v>0</v>
      </c>
      <c r="AL464" s="212" t="n">
        <f aca="false">AK464+AN464+AO464</f>
        <v>0</v>
      </c>
      <c r="AM464" s="213" t="n">
        <f aca="false">IFERROR(AK464/Z464,0)</f>
        <v>0</v>
      </c>
      <c r="AN464" s="214" t="n">
        <f aca="false">IFERROR(IF(AND($E464="OPEN",$AA464&gt;0),$AA464*_SoP*$AM464,IF(AND($E464="CLOSED",$AA464&gt;0),$AA464*_SoL*$AM464,0)),0)</f>
        <v>0</v>
      </c>
      <c r="AO464" s="214" t="n">
        <f aca="false">IFERROR(IF($AA464&lt;0,$AA464*_SoL,0),0)</f>
        <v>0</v>
      </c>
      <c r="AP464" s="215" t="n">
        <f aca="false">AK464+AN464</f>
        <v>0</v>
      </c>
      <c r="AQ464" s="215" t="n">
        <f aca="false">AC464-AO464</f>
        <v>0</v>
      </c>
      <c r="AR464" s="215" t="n">
        <f aca="false">AP464-AQ464</f>
        <v>0</v>
      </c>
      <c r="AS464" s="215" t="n">
        <f aca="false">IF($AR464&gt;=0,$AR464,0)</f>
        <v>0</v>
      </c>
      <c r="AT464" s="215" t="n">
        <f aca="false">IF($AR464&lt;=0,-$AR464,0)</f>
        <v>-0</v>
      </c>
      <c r="AU464" s="214" t="n">
        <f aca="false">IF((R464-AC464)&lt;0,0,R464-AC464)</f>
        <v>0</v>
      </c>
      <c r="AV464" s="214" t="n">
        <f aca="false">IF(AM464&gt;1,0,R464-AM464*R464)</f>
        <v>0</v>
      </c>
      <c r="AW464" s="216"/>
    </row>
    <row r="465" customFormat="false" ht="24.75" hidden="false" customHeight="true" outlineLevel="0" collapsed="false">
      <c r="A465" s="166"/>
      <c r="B465" s="208" t="n">
        <f aca="false">B464+1</f>
        <v>458</v>
      </c>
      <c r="C465" s="166"/>
      <c r="D465" s="209" t="n">
        <f aca="false">INDEX(_Rge_Projectdata_3rd,$B465,MATCH("Project-ID",_Rge_Headline_Projectdata,0))</f>
        <v>0</v>
      </c>
      <c r="E465" s="210" t="str">
        <f aca="false" t="array" ref="E465:E465">INDEX(_Rge_Data_3rd_CY,$B465,E$1)</f>
        <v>Open</v>
      </c>
      <c r="F465" s="199" t="n">
        <f aca="false">INDEX(_Rge_Data_3rd_CY,$B465,F$1)</f>
        <v>0</v>
      </c>
      <c r="G465" s="199" t="n">
        <f aca="false" t="array" ref="G465:G465">INDEX(_Rge_Data_3rd_CY,$B465,G$1)</f>
        <v>0</v>
      </c>
      <c r="H465" s="199" t="n">
        <f aca="false" t="array" ref="H465:H465">INDEX(_Rge_Data_3rd_CY,$B465,H$1)</f>
        <v>0</v>
      </c>
      <c r="I465" s="199" t="n">
        <f aca="false" t="array" ref="I465:I465">INDEX(_Rge_Data_3rd_CY,$B465,I$1)</f>
        <v>0</v>
      </c>
      <c r="J465" s="199" t="n">
        <f aca="false" t="array" ref="J465:J465">INDEX(_Rge_Data_3rd_CY,$B465,J$1)</f>
        <v>0</v>
      </c>
      <c r="K465" s="199" t="n">
        <f aca="false" t="array" ref="K465:K465">INDEX(_Rge_Data_3rd_CY,$B465,K$1)</f>
        <v>0</v>
      </c>
      <c r="L465" s="199" t="n">
        <f aca="false">INDEX(_Rge_Data_3rd_CY,$B465,L$1)</f>
        <v>0</v>
      </c>
      <c r="M465" s="199" t="n">
        <f aca="false" t="array" ref="M465:M465">INDEX(_Rge_Data_3rd_CY,$B465,M$1)</f>
        <v>0</v>
      </c>
      <c r="N465" s="199" t="n">
        <f aca="false" t="array" ref="N465:N465">INDEX(_Rge_Data_3rd_CY,$B465,N$1)</f>
        <v>0</v>
      </c>
      <c r="O465" s="199" t="n">
        <f aca="false">F465-N465</f>
        <v>0</v>
      </c>
      <c r="P465" s="200" t="n">
        <f aca="false">IFERROR(O465/F465,0)</f>
        <v>0</v>
      </c>
      <c r="Q465" s="211" t="str">
        <f aca="false">IF(AND(F465&lt;&gt;0,R465=0),"N","Y")</f>
        <v>Y</v>
      </c>
      <c r="R465" s="202" t="n">
        <f aca="false" t="array" ref="R465:R465">INDEX(_Rge_Data_3rd_CY,$B465,R$1)</f>
        <v>0</v>
      </c>
      <c r="S465" s="202" t="n">
        <f aca="false" t="array" ref="S465:S465">INDEX(_Rge_Data_3rd_CY,$B465,S$1)</f>
        <v>0</v>
      </c>
      <c r="T465" s="202" t="n">
        <f aca="false" t="array" ref="T465:T465">INDEX(_Rge_Data_3rd_CY,$B465,T$1)</f>
        <v>0</v>
      </c>
      <c r="U465" s="202" t="n">
        <f aca="false" t="array" ref="U465:U465">INDEX(_Rge_Data_3rd_CY,$B465,U$1)</f>
        <v>0</v>
      </c>
      <c r="V465" s="202" t="n">
        <f aca="false" t="array" ref="V465:V465">INDEX(_Rge_Data_3rd_CY,$B465,V$1)</f>
        <v>0</v>
      </c>
      <c r="W465" s="202" t="n">
        <f aca="false" t="array" ref="W465:W465">INDEX(_Rge_Data_3rd_CY,$B465,W$1)</f>
        <v>0</v>
      </c>
      <c r="X465" s="202" t="n">
        <f aca="false">INDEX(_Rge_Data_3rd_CY,$B465,X$1)</f>
        <v>0</v>
      </c>
      <c r="Y465" s="202" t="n">
        <f aca="false" t="array" ref="Y465:Y465">INDEX(_Rge_Data_3rd_CY,$B465,Y$1)</f>
        <v>0</v>
      </c>
      <c r="Z465" s="202" t="n">
        <f aca="false" t="array" ref="Z465:Z465">INDEX(_Rge_Data_3rd_CY,$B465,Z$1)</f>
        <v>0</v>
      </c>
      <c r="AA465" s="202" t="n">
        <f aca="false">R465-Z465</f>
        <v>0</v>
      </c>
      <c r="AB465" s="203" t="n">
        <f aca="false">IFERROR(AA465/R465,)</f>
        <v>0</v>
      </c>
      <c r="AC465" s="212" t="n">
        <f aca="false" t="array" ref="AC465:AC465">INDEX(_Rge_Data_3rd_CY,$B465,AC$1)</f>
        <v>0</v>
      </c>
      <c r="AD465" s="212" t="n">
        <f aca="false" t="array" ref="AD465:AD465">INDEX(_Rge_Data_3rd_CY,$B465,AD$1)</f>
        <v>0</v>
      </c>
      <c r="AE465" s="212" t="n">
        <f aca="false" t="array" ref="AE465:AE465">INDEX(_Rge_Data_3rd_CY,$B465,AE$1)</f>
        <v>0</v>
      </c>
      <c r="AF465" s="212" t="n">
        <f aca="false" t="array" ref="AF465:AF465">INDEX(_Rge_Data_3rd_CY,$B465,AF$1)</f>
        <v>0</v>
      </c>
      <c r="AG465" s="212" t="n">
        <f aca="false" t="array" ref="AG465:AG465">INDEX(_Rge_Data_3rd_CY,$B465,AG$1)</f>
        <v>0</v>
      </c>
      <c r="AH465" s="212" t="n">
        <f aca="false" t="array" ref="AH465:AH465">INDEX(_Rge_Data_3rd_CY,$B465,AH$1)</f>
        <v>0</v>
      </c>
      <c r="AI465" s="212" t="n">
        <f aca="false">INDEX(_Rge_Data_3rd_CY,$B465,AI$1)</f>
        <v>0</v>
      </c>
      <c r="AJ465" s="212" t="n">
        <f aca="false" t="array" ref="AJ465:AJ465">INDEX(_Rge_Data_3rd_CY,$B465,AJ$1)</f>
        <v>0</v>
      </c>
      <c r="AK465" s="212" t="n">
        <f aca="false" t="array" ref="AK465:AK465">INDEX(_Rge_Data_3rd_CY,$B465,AK$1)</f>
        <v>0</v>
      </c>
      <c r="AL465" s="212" t="n">
        <f aca="false">AK465+AN465+AO465</f>
        <v>0</v>
      </c>
      <c r="AM465" s="213" t="n">
        <f aca="false">IFERROR(AK465/Z465,0)</f>
        <v>0</v>
      </c>
      <c r="AN465" s="214" t="n">
        <f aca="false">IFERROR(IF(AND($E465="OPEN",$AA465&gt;0),$AA465*_SoP*$AM465,IF(AND($E465="CLOSED",$AA465&gt;0),$AA465*_SoL*$AM465,0)),0)</f>
        <v>0</v>
      </c>
      <c r="AO465" s="214" t="n">
        <f aca="false">IFERROR(IF($AA465&lt;0,$AA465*_SoL,0),0)</f>
        <v>0</v>
      </c>
      <c r="AP465" s="215" t="n">
        <f aca="false">AK465+AN465</f>
        <v>0</v>
      </c>
      <c r="AQ465" s="215" t="n">
        <f aca="false">AC465-AO465</f>
        <v>0</v>
      </c>
      <c r="AR465" s="215" t="n">
        <f aca="false">AP465-AQ465</f>
        <v>0</v>
      </c>
      <c r="AS465" s="215" t="n">
        <f aca="false">IF($AR465&gt;=0,$AR465,0)</f>
        <v>0</v>
      </c>
      <c r="AT465" s="215" t="n">
        <f aca="false">IF($AR465&lt;=0,-$AR465,0)</f>
        <v>-0</v>
      </c>
      <c r="AU465" s="214" t="n">
        <f aca="false">IF((R465-AC465)&lt;0,0,R465-AC465)</f>
        <v>0</v>
      </c>
      <c r="AV465" s="214" t="n">
        <f aca="false">IF(AM465&gt;1,0,R465-AM465*R465)</f>
        <v>0</v>
      </c>
      <c r="AW465" s="216"/>
    </row>
    <row r="466" customFormat="false" ht="24.75" hidden="false" customHeight="true" outlineLevel="0" collapsed="false">
      <c r="A466" s="166"/>
      <c r="B466" s="208" t="n">
        <f aca="false">B465+1</f>
        <v>459</v>
      </c>
      <c r="C466" s="166"/>
      <c r="D466" s="209" t="n">
        <f aca="false">INDEX(_Rge_Projectdata_3rd,$B466,MATCH("Project-ID",_Rge_Headline_Projectdata,0))</f>
        <v>0</v>
      </c>
      <c r="E466" s="210" t="str">
        <f aca="false" t="array" ref="E466:E466">INDEX(_Rge_Data_3rd_CY,$B466,E$1)</f>
        <v>Open</v>
      </c>
      <c r="F466" s="199" t="n">
        <f aca="false">INDEX(_Rge_Data_3rd_CY,$B466,F$1)</f>
        <v>0</v>
      </c>
      <c r="G466" s="199" t="n">
        <f aca="false" t="array" ref="G466:G466">INDEX(_Rge_Data_3rd_CY,$B466,G$1)</f>
        <v>0</v>
      </c>
      <c r="H466" s="199" t="n">
        <f aca="false" t="array" ref="H466:H466">INDEX(_Rge_Data_3rd_CY,$B466,H$1)</f>
        <v>0</v>
      </c>
      <c r="I466" s="199" t="n">
        <f aca="false" t="array" ref="I466:I466">INDEX(_Rge_Data_3rd_CY,$B466,I$1)</f>
        <v>0</v>
      </c>
      <c r="J466" s="199" t="n">
        <f aca="false" t="array" ref="J466:J466">INDEX(_Rge_Data_3rd_CY,$B466,J$1)</f>
        <v>0</v>
      </c>
      <c r="K466" s="199" t="n">
        <f aca="false" t="array" ref="K466:K466">INDEX(_Rge_Data_3rd_CY,$B466,K$1)</f>
        <v>0</v>
      </c>
      <c r="L466" s="199" t="n">
        <f aca="false">INDEX(_Rge_Data_3rd_CY,$B466,L$1)</f>
        <v>0</v>
      </c>
      <c r="M466" s="199" t="n">
        <f aca="false" t="array" ref="M466:M466">INDEX(_Rge_Data_3rd_CY,$B466,M$1)</f>
        <v>0</v>
      </c>
      <c r="N466" s="199" t="n">
        <f aca="false" t="array" ref="N466:N466">INDEX(_Rge_Data_3rd_CY,$B466,N$1)</f>
        <v>0</v>
      </c>
      <c r="O466" s="199" t="n">
        <f aca="false">F466-N466</f>
        <v>0</v>
      </c>
      <c r="P466" s="200" t="n">
        <f aca="false">IFERROR(O466/F466,0)</f>
        <v>0</v>
      </c>
      <c r="Q466" s="211" t="str">
        <f aca="false">IF(AND(F466&lt;&gt;0,R466=0),"N","Y")</f>
        <v>Y</v>
      </c>
      <c r="R466" s="202" t="n">
        <f aca="false" t="array" ref="R466:R466">INDEX(_Rge_Data_3rd_CY,$B466,R$1)</f>
        <v>0</v>
      </c>
      <c r="S466" s="202" t="n">
        <f aca="false" t="array" ref="S466:S466">INDEX(_Rge_Data_3rd_CY,$B466,S$1)</f>
        <v>0</v>
      </c>
      <c r="T466" s="202" t="n">
        <f aca="false" t="array" ref="T466:T466">INDEX(_Rge_Data_3rd_CY,$B466,T$1)</f>
        <v>0</v>
      </c>
      <c r="U466" s="202" t="n">
        <f aca="false" t="array" ref="U466:U466">INDEX(_Rge_Data_3rd_CY,$B466,U$1)</f>
        <v>0</v>
      </c>
      <c r="V466" s="202" t="n">
        <f aca="false" t="array" ref="V466:V466">INDEX(_Rge_Data_3rd_CY,$B466,V$1)</f>
        <v>0</v>
      </c>
      <c r="W466" s="202" t="n">
        <f aca="false" t="array" ref="W466:W466">INDEX(_Rge_Data_3rd_CY,$B466,W$1)</f>
        <v>0</v>
      </c>
      <c r="X466" s="202" t="n">
        <f aca="false">INDEX(_Rge_Data_3rd_CY,$B466,X$1)</f>
        <v>0</v>
      </c>
      <c r="Y466" s="202" t="n">
        <f aca="false" t="array" ref="Y466:Y466">INDEX(_Rge_Data_3rd_CY,$B466,Y$1)</f>
        <v>0</v>
      </c>
      <c r="Z466" s="202" t="n">
        <f aca="false" t="array" ref="Z466:Z466">INDEX(_Rge_Data_3rd_CY,$B466,Z$1)</f>
        <v>0</v>
      </c>
      <c r="AA466" s="202" t="n">
        <f aca="false">R466-Z466</f>
        <v>0</v>
      </c>
      <c r="AB466" s="203" t="n">
        <f aca="false">IFERROR(AA466/R466,)</f>
        <v>0</v>
      </c>
      <c r="AC466" s="212" t="n">
        <f aca="false" t="array" ref="AC466:AC466">INDEX(_Rge_Data_3rd_CY,$B466,AC$1)</f>
        <v>0</v>
      </c>
      <c r="AD466" s="212" t="n">
        <f aca="false" t="array" ref="AD466:AD466">INDEX(_Rge_Data_3rd_CY,$B466,AD$1)</f>
        <v>0</v>
      </c>
      <c r="AE466" s="212" t="n">
        <f aca="false" t="array" ref="AE466:AE466">INDEX(_Rge_Data_3rd_CY,$B466,AE$1)</f>
        <v>0</v>
      </c>
      <c r="AF466" s="212" t="n">
        <f aca="false" t="array" ref="AF466:AF466">INDEX(_Rge_Data_3rd_CY,$B466,AF$1)</f>
        <v>0</v>
      </c>
      <c r="AG466" s="212" t="n">
        <f aca="false" t="array" ref="AG466:AG466">INDEX(_Rge_Data_3rd_CY,$B466,AG$1)</f>
        <v>0</v>
      </c>
      <c r="AH466" s="212" t="n">
        <f aca="false" t="array" ref="AH466:AH466">INDEX(_Rge_Data_3rd_CY,$B466,AH$1)</f>
        <v>0</v>
      </c>
      <c r="AI466" s="212" t="n">
        <f aca="false">INDEX(_Rge_Data_3rd_CY,$B466,AI$1)</f>
        <v>0</v>
      </c>
      <c r="AJ466" s="212" t="n">
        <f aca="false" t="array" ref="AJ466:AJ466">INDEX(_Rge_Data_3rd_CY,$B466,AJ$1)</f>
        <v>0</v>
      </c>
      <c r="AK466" s="212" t="n">
        <f aca="false" t="array" ref="AK466:AK466">INDEX(_Rge_Data_3rd_CY,$B466,AK$1)</f>
        <v>0</v>
      </c>
      <c r="AL466" s="212" t="n">
        <f aca="false">AK466+AN466+AO466</f>
        <v>0</v>
      </c>
      <c r="AM466" s="213" t="n">
        <f aca="false">IFERROR(AK466/Z466,0)</f>
        <v>0</v>
      </c>
      <c r="AN466" s="214" t="n">
        <f aca="false">IFERROR(IF(AND($E466="OPEN",$AA466&gt;0),$AA466*_SoP*$AM466,IF(AND($E466="CLOSED",$AA466&gt;0),$AA466*_SoL*$AM466,0)),0)</f>
        <v>0</v>
      </c>
      <c r="AO466" s="214" t="n">
        <f aca="false">IFERROR(IF($AA466&lt;0,$AA466*_SoL,0),0)</f>
        <v>0</v>
      </c>
      <c r="AP466" s="215" t="n">
        <f aca="false">AK466+AN466</f>
        <v>0</v>
      </c>
      <c r="AQ466" s="215" t="n">
        <f aca="false">AC466-AO466</f>
        <v>0</v>
      </c>
      <c r="AR466" s="215" t="n">
        <f aca="false">AP466-AQ466</f>
        <v>0</v>
      </c>
      <c r="AS466" s="215" t="n">
        <f aca="false">IF($AR466&gt;=0,$AR466,0)</f>
        <v>0</v>
      </c>
      <c r="AT466" s="215" t="n">
        <f aca="false">IF($AR466&lt;=0,-$AR466,0)</f>
        <v>-0</v>
      </c>
      <c r="AU466" s="214" t="n">
        <f aca="false">IF((R466-AC466)&lt;0,0,R466-AC466)</f>
        <v>0</v>
      </c>
      <c r="AV466" s="214" t="n">
        <f aca="false">IF(AM466&gt;1,0,R466-AM466*R466)</f>
        <v>0</v>
      </c>
      <c r="AW466" s="216"/>
    </row>
    <row r="467" customFormat="false" ht="24.75" hidden="false" customHeight="true" outlineLevel="0" collapsed="false">
      <c r="A467" s="166"/>
      <c r="B467" s="208" t="n">
        <f aca="false">B466+1</f>
        <v>460</v>
      </c>
      <c r="C467" s="166"/>
      <c r="D467" s="209" t="n">
        <f aca="false">INDEX(_Rge_Projectdata_3rd,$B467,MATCH("Project-ID",_Rge_Headline_Projectdata,0))</f>
        <v>0</v>
      </c>
      <c r="E467" s="210" t="str">
        <f aca="false" t="array" ref="E467:E467">INDEX(_Rge_Data_3rd_CY,$B467,E$1)</f>
        <v>Open</v>
      </c>
      <c r="F467" s="199" t="n">
        <f aca="false">INDEX(_Rge_Data_3rd_CY,$B467,F$1)</f>
        <v>0</v>
      </c>
      <c r="G467" s="199" t="n">
        <f aca="false" t="array" ref="G467:G467">INDEX(_Rge_Data_3rd_CY,$B467,G$1)</f>
        <v>0</v>
      </c>
      <c r="H467" s="199" t="n">
        <f aca="false" t="array" ref="H467:H467">INDEX(_Rge_Data_3rd_CY,$B467,H$1)</f>
        <v>0</v>
      </c>
      <c r="I467" s="199" t="n">
        <f aca="false" t="array" ref="I467:I467">INDEX(_Rge_Data_3rd_CY,$B467,I$1)</f>
        <v>0</v>
      </c>
      <c r="J467" s="199" t="n">
        <f aca="false" t="array" ref="J467:J467">INDEX(_Rge_Data_3rd_CY,$B467,J$1)</f>
        <v>0</v>
      </c>
      <c r="K467" s="199" t="n">
        <f aca="false" t="array" ref="K467:K467">INDEX(_Rge_Data_3rd_CY,$B467,K$1)</f>
        <v>0</v>
      </c>
      <c r="L467" s="199" t="n">
        <f aca="false">INDEX(_Rge_Data_3rd_CY,$B467,L$1)</f>
        <v>0</v>
      </c>
      <c r="M467" s="199" t="n">
        <f aca="false" t="array" ref="M467:M467">INDEX(_Rge_Data_3rd_CY,$B467,M$1)</f>
        <v>0</v>
      </c>
      <c r="N467" s="199" t="n">
        <f aca="false" t="array" ref="N467:N467">INDEX(_Rge_Data_3rd_CY,$B467,N$1)</f>
        <v>0</v>
      </c>
      <c r="O467" s="199" t="n">
        <f aca="false">F467-N467</f>
        <v>0</v>
      </c>
      <c r="P467" s="200" t="n">
        <f aca="false">IFERROR(O467/F467,0)</f>
        <v>0</v>
      </c>
      <c r="Q467" s="211" t="str">
        <f aca="false">IF(AND(F467&lt;&gt;0,R467=0),"N","Y")</f>
        <v>Y</v>
      </c>
      <c r="R467" s="202" t="n">
        <f aca="false" t="array" ref="R467:R467">INDEX(_Rge_Data_3rd_CY,$B467,R$1)</f>
        <v>0</v>
      </c>
      <c r="S467" s="202" t="n">
        <f aca="false" t="array" ref="S467:S467">INDEX(_Rge_Data_3rd_CY,$B467,S$1)</f>
        <v>0</v>
      </c>
      <c r="T467" s="202" t="n">
        <f aca="false" t="array" ref="T467:T467">INDEX(_Rge_Data_3rd_CY,$B467,T$1)</f>
        <v>0</v>
      </c>
      <c r="U467" s="202" t="n">
        <f aca="false" t="array" ref="U467:U467">INDEX(_Rge_Data_3rd_CY,$B467,U$1)</f>
        <v>0</v>
      </c>
      <c r="V467" s="202" t="n">
        <f aca="false" t="array" ref="V467:V467">INDEX(_Rge_Data_3rd_CY,$B467,V$1)</f>
        <v>0</v>
      </c>
      <c r="W467" s="202" t="n">
        <f aca="false" t="array" ref="W467:W467">INDEX(_Rge_Data_3rd_CY,$B467,W$1)</f>
        <v>0</v>
      </c>
      <c r="X467" s="202" t="n">
        <f aca="false">INDEX(_Rge_Data_3rd_CY,$B467,X$1)</f>
        <v>0</v>
      </c>
      <c r="Y467" s="202" t="n">
        <f aca="false" t="array" ref="Y467:Y467">INDEX(_Rge_Data_3rd_CY,$B467,Y$1)</f>
        <v>0</v>
      </c>
      <c r="Z467" s="202" t="n">
        <f aca="false" t="array" ref="Z467:Z467">INDEX(_Rge_Data_3rd_CY,$B467,Z$1)</f>
        <v>0</v>
      </c>
      <c r="AA467" s="202" t="n">
        <f aca="false">R467-Z467</f>
        <v>0</v>
      </c>
      <c r="AB467" s="203" t="n">
        <f aca="false">IFERROR(AA467/R467,)</f>
        <v>0</v>
      </c>
      <c r="AC467" s="212" t="n">
        <f aca="false" t="array" ref="AC467:AC467">INDEX(_Rge_Data_3rd_CY,$B467,AC$1)</f>
        <v>0</v>
      </c>
      <c r="AD467" s="212" t="n">
        <f aca="false" t="array" ref="AD467:AD467">INDEX(_Rge_Data_3rd_CY,$B467,AD$1)</f>
        <v>0</v>
      </c>
      <c r="AE467" s="212" t="n">
        <f aca="false" t="array" ref="AE467:AE467">INDEX(_Rge_Data_3rd_CY,$B467,AE$1)</f>
        <v>0</v>
      </c>
      <c r="AF467" s="212" t="n">
        <f aca="false" t="array" ref="AF467:AF467">INDEX(_Rge_Data_3rd_CY,$B467,AF$1)</f>
        <v>0</v>
      </c>
      <c r="AG467" s="212" t="n">
        <f aca="false" t="array" ref="AG467:AG467">INDEX(_Rge_Data_3rd_CY,$B467,AG$1)</f>
        <v>0</v>
      </c>
      <c r="AH467" s="212" t="n">
        <f aca="false" t="array" ref="AH467:AH467">INDEX(_Rge_Data_3rd_CY,$B467,AH$1)</f>
        <v>0</v>
      </c>
      <c r="AI467" s="212" t="n">
        <f aca="false">INDEX(_Rge_Data_3rd_CY,$B467,AI$1)</f>
        <v>0</v>
      </c>
      <c r="AJ467" s="212" t="n">
        <f aca="false" t="array" ref="AJ467:AJ467">INDEX(_Rge_Data_3rd_CY,$B467,AJ$1)</f>
        <v>0</v>
      </c>
      <c r="AK467" s="212" t="n">
        <f aca="false" t="array" ref="AK467:AK467">INDEX(_Rge_Data_3rd_CY,$B467,AK$1)</f>
        <v>0</v>
      </c>
      <c r="AL467" s="212" t="n">
        <f aca="false">AK467+AN467+AO467</f>
        <v>0</v>
      </c>
      <c r="AM467" s="213" t="n">
        <f aca="false">IFERROR(AK467/Z467,0)</f>
        <v>0</v>
      </c>
      <c r="AN467" s="214" t="n">
        <f aca="false">IFERROR(IF(AND($E467="OPEN",$AA467&gt;0),$AA467*_SoP*$AM467,IF(AND($E467="CLOSED",$AA467&gt;0),$AA467*_SoL*$AM467,0)),0)</f>
        <v>0</v>
      </c>
      <c r="AO467" s="214" t="n">
        <f aca="false">IFERROR(IF($AA467&lt;0,$AA467*_SoL,0),0)</f>
        <v>0</v>
      </c>
      <c r="AP467" s="215" t="n">
        <f aca="false">AK467+AN467</f>
        <v>0</v>
      </c>
      <c r="AQ467" s="215" t="n">
        <f aca="false">AC467-AO467</f>
        <v>0</v>
      </c>
      <c r="AR467" s="215" t="n">
        <f aca="false">AP467-AQ467</f>
        <v>0</v>
      </c>
      <c r="AS467" s="215" t="n">
        <f aca="false">IF($AR467&gt;=0,$AR467,0)</f>
        <v>0</v>
      </c>
      <c r="AT467" s="215" t="n">
        <f aca="false">IF($AR467&lt;=0,-$AR467,0)</f>
        <v>-0</v>
      </c>
      <c r="AU467" s="214" t="n">
        <f aca="false">IF((R467-AC467)&lt;0,0,R467-AC467)</f>
        <v>0</v>
      </c>
      <c r="AV467" s="214" t="n">
        <f aca="false">IF(AM467&gt;1,0,R467-AM467*R467)</f>
        <v>0</v>
      </c>
      <c r="AW467" s="216"/>
    </row>
    <row r="468" customFormat="false" ht="24.75" hidden="false" customHeight="true" outlineLevel="0" collapsed="false">
      <c r="A468" s="166"/>
      <c r="B468" s="208" t="n">
        <f aca="false">B467+1</f>
        <v>461</v>
      </c>
      <c r="C468" s="166"/>
      <c r="D468" s="209" t="n">
        <f aca="false">INDEX(_Rge_Projectdata_3rd,$B468,MATCH("Project-ID",_Rge_Headline_Projectdata,0))</f>
        <v>0</v>
      </c>
      <c r="E468" s="210" t="str">
        <f aca="false" t="array" ref="E468:E468">INDEX(_Rge_Data_3rd_CY,$B468,E$1)</f>
        <v>Open</v>
      </c>
      <c r="F468" s="199" t="n">
        <f aca="false">INDEX(_Rge_Data_3rd_CY,$B468,F$1)</f>
        <v>0</v>
      </c>
      <c r="G468" s="199" t="n">
        <f aca="false" t="array" ref="G468:G468">INDEX(_Rge_Data_3rd_CY,$B468,G$1)</f>
        <v>0</v>
      </c>
      <c r="H468" s="199" t="n">
        <f aca="false" t="array" ref="H468:H468">INDEX(_Rge_Data_3rd_CY,$B468,H$1)</f>
        <v>0</v>
      </c>
      <c r="I468" s="199" t="n">
        <f aca="false" t="array" ref="I468:I468">INDEX(_Rge_Data_3rd_CY,$B468,I$1)</f>
        <v>0</v>
      </c>
      <c r="J468" s="199" t="n">
        <f aca="false" t="array" ref="J468:J468">INDEX(_Rge_Data_3rd_CY,$B468,J$1)</f>
        <v>0</v>
      </c>
      <c r="K468" s="199" t="n">
        <f aca="false" t="array" ref="K468:K468">INDEX(_Rge_Data_3rd_CY,$B468,K$1)</f>
        <v>0</v>
      </c>
      <c r="L468" s="199" t="n">
        <f aca="false">INDEX(_Rge_Data_3rd_CY,$B468,L$1)</f>
        <v>0</v>
      </c>
      <c r="M468" s="199" t="n">
        <f aca="false" t="array" ref="M468:M468">INDEX(_Rge_Data_3rd_CY,$B468,M$1)</f>
        <v>0</v>
      </c>
      <c r="N468" s="199" t="n">
        <f aca="false" t="array" ref="N468:N468">INDEX(_Rge_Data_3rd_CY,$B468,N$1)</f>
        <v>0</v>
      </c>
      <c r="O468" s="199" t="n">
        <f aca="false">F468-N468</f>
        <v>0</v>
      </c>
      <c r="P468" s="200" t="n">
        <f aca="false">IFERROR(O468/F468,0)</f>
        <v>0</v>
      </c>
      <c r="Q468" s="211" t="str">
        <f aca="false">IF(AND(F468&lt;&gt;0,R468=0),"N","Y")</f>
        <v>Y</v>
      </c>
      <c r="R468" s="202" t="n">
        <f aca="false" t="array" ref="R468:R468">INDEX(_Rge_Data_3rd_CY,$B468,R$1)</f>
        <v>0</v>
      </c>
      <c r="S468" s="202" t="n">
        <f aca="false" t="array" ref="S468:S468">INDEX(_Rge_Data_3rd_CY,$B468,S$1)</f>
        <v>0</v>
      </c>
      <c r="T468" s="202" t="n">
        <f aca="false" t="array" ref="T468:T468">INDEX(_Rge_Data_3rd_CY,$B468,T$1)</f>
        <v>0</v>
      </c>
      <c r="U468" s="202" t="n">
        <f aca="false" t="array" ref="U468:U468">INDEX(_Rge_Data_3rd_CY,$B468,U$1)</f>
        <v>0</v>
      </c>
      <c r="V468" s="202" t="n">
        <f aca="false" t="array" ref="V468:V468">INDEX(_Rge_Data_3rd_CY,$B468,V$1)</f>
        <v>0</v>
      </c>
      <c r="W468" s="202" t="n">
        <f aca="false" t="array" ref="W468:W468">INDEX(_Rge_Data_3rd_CY,$B468,W$1)</f>
        <v>0</v>
      </c>
      <c r="X468" s="202" t="n">
        <f aca="false">INDEX(_Rge_Data_3rd_CY,$B468,X$1)</f>
        <v>0</v>
      </c>
      <c r="Y468" s="202" t="n">
        <f aca="false" t="array" ref="Y468:Y468">INDEX(_Rge_Data_3rd_CY,$B468,Y$1)</f>
        <v>0</v>
      </c>
      <c r="Z468" s="202" t="n">
        <f aca="false" t="array" ref="Z468:Z468">INDEX(_Rge_Data_3rd_CY,$B468,Z$1)</f>
        <v>0</v>
      </c>
      <c r="AA468" s="202" t="n">
        <f aca="false">R468-Z468</f>
        <v>0</v>
      </c>
      <c r="AB468" s="203" t="n">
        <f aca="false">IFERROR(AA468/R468,)</f>
        <v>0</v>
      </c>
      <c r="AC468" s="212" t="n">
        <f aca="false" t="array" ref="AC468:AC468">INDEX(_Rge_Data_3rd_CY,$B468,AC$1)</f>
        <v>0</v>
      </c>
      <c r="AD468" s="212" t="n">
        <f aca="false" t="array" ref="AD468:AD468">INDEX(_Rge_Data_3rd_CY,$B468,AD$1)</f>
        <v>0</v>
      </c>
      <c r="AE468" s="212" t="n">
        <f aca="false" t="array" ref="AE468:AE468">INDEX(_Rge_Data_3rd_CY,$B468,AE$1)</f>
        <v>0</v>
      </c>
      <c r="AF468" s="212" t="n">
        <f aca="false" t="array" ref="AF468:AF468">INDEX(_Rge_Data_3rd_CY,$B468,AF$1)</f>
        <v>0</v>
      </c>
      <c r="AG468" s="212" t="n">
        <f aca="false" t="array" ref="AG468:AG468">INDEX(_Rge_Data_3rd_CY,$B468,AG$1)</f>
        <v>0</v>
      </c>
      <c r="AH468" s="212" t="n">
        <f aca="false" t="array" ref="AH468:AH468">INDEX(_Rge_Data_3rd_CY,$B468,AH$1)</f>
        <v>0</v>
      </c>
      <c r="AI468" s="212" t="n">
        <f aca="false">INDEX(_Rge_Data_3rd_CY,$B468,AI$1)</f>
        <v>0</v>
      </c>
      <c r="AJ468" s="212" t="n">
        <f aca="false" t="array" ref="AJ468:AJ468">INDEX(_Rge_Data_3rd_CY,$B468,AJ$1)</f>
        <v>0</v>
      </c>
      <c r="AK468" s="212" t="n">
        <f aca="false" t="array" ref="AK468:AK468">INDEX(_Rge_Data_3rd_CY,$B468,AK$1)</f>
        <v>0</v>
      </c>
      <c r="AL468" s="212" t="n">
        <f aca="false">AK468+AN468+AO468</f>
        <v>0</v>
      </c>
      <c r="AM468" s="213" t="n">
        <f aca="false">IFERROR(AK468/Z468,0)</f>
        <v>0</v>
      </c>
      <c r="AN468" s="214" t="n">
        <f aca="false">IFERROR(IF(AND($E468="OPEN",$AA468&gt;0),$AA468*_SoP*$AM468,IF(AND($E468="CLOSED",$AA468&gt;0),$AA468*_SoL*$AM468,0)),0)</f>
        <v>0</v>
      </c>
      <c r="AO468" s="214" t="n">
        <f aca="false">IFERROR(IF($AA468&lt;0,$AA468*_SoL,0),0)</f>
        <v>0</v>
      </c>
      <c r="AP468" s="215" t="n">
        <f aca="false">AK468+AN468</f>
        <v>0</v>
      </c>
      <c r="AQ468" s="215" t="n">
        <f aca="false">AC468-AO468</f>
        <v>0</v>
      </c>
      <c r="AR468" s="215" t="n">
        <f aca="false">AP468-AQ468</f>
        <v>0</v>
      </c>
      <c r="AS468" s="215" t="n">
        <f aca="false">IF($AR468&gt;=0,$AR468,0)</f>
        <v>0</v>
      </c>
      <c r="AT468" s="215" t="n">
        <f aca="false">IF($AR468&lt;=0,-$AR468,0)</f>
        <v>-0</v>
      </c>
      <c r="AU468" s="214" t="n">
        <f aca="false">IF((R468-AC468)&lt;0,0,R468-AC468)</f>
        <v>0</v>
      </c>
      <c r="AV468" s="214" t="n">
        <f aca="false">IF(AM468&gt;1,0,R468-AM468*R468)</f>
        <v>0</v>
      </c>
      <c r="AW468" s="216"/>
    </row>
    <row r="469" customFormat="false" ht="24.75" hidden="false" customHeight="true" outlineLevel="0" collapsed="false">
      <c r="A469" s="166"/>
      <c r="B469" s="208" t="n">
        <f aca="false">B468+1</f>
        <v>462</v>
      </c>
      <c r="C469" s="166"/>
      <c r="D469" s="209" t="n">
        <f aca="false">INDEX(_Rge_Projectdata_3rd,$B469,MATCH("Project-ID",_Rge_Headline_Projectdata,0))</f>
        <v>0</v>
      </c>
      <c r="E469" s="210" t="str">
        <f aca="false" t="array" ref="E469:E469">INDEX(_Rge_Data_3rd_CY,$B469,E$1)</f>
        <v>Open</v>
      </c>
      <c r="F469" s="199" t="n">
        <f aca="false">INDEX(_Rge_Data_3rd_CY,$B469,F$1)</f>
        <v>0</v>
      </c>
      <c r="G469" s="199" t="n">
        <f aca="false" t="array" ref="G469:G469">INDEX(_Rge_Data_3rd_CY,$B469,G$1)</f>
        <v>0</v>
      </c>
      <c r="H469" s="199" t="n">
        <f aca="false" t="array" ref="H469:H469">INDEX(_Rge_Data_3rd_CY,$B469,H$1)</f>
        <v>0</v>
      </c>
      <c r="I469" s="199" t="n">
        <f aca="false" t="array" ref="I469:I469">INDEX(_Rge_Data_3rd_CY,$B469,I$1)</f>
        <v>0</v>
      </c>
      <c r="J469" s="199" t="n">
        <f aca="false" t="array" ref="J469:J469">INDEX(_Rge_Data_3rd_CY,$B469,J$1)</f>
        <v>0</v>
      </c>
      <c r="K469" s="199" t="n">
        <f aca="false" t="array" ref="K469:K469">INDEX(_Rge_Data_3rd_CY,$B469,K$1)</f>
        <v>0</v>
      </c>
      <c r="L469" s="199" t="n">
        <f aca="false">INDEX(_Rge_Data_3rd_CY,$B469,L$1)</f>
        <v>0</v>
      </c>
      <c r="M469" s="199" t="n">
        <f aca="false" t="array" ref="M469:M469">INDEX(_Rge_Data_3rd_CY,$B469,M$1)</f>
        <v>0</v>
      </c>
      <c r="N469" s="199" t="n">
        <f aca="false" t="array" ref="N469:N469">INDEX(_Rge_Data_3rd_CY,$B469,N$1)</f>
        <v>0</v>
      </c>
      <c r="O469" s="199" t="n">
        <f aca="false">F469-N469</f>
        <v>0</v>
      </c>
      <c r="P469" s="200" t="n">
        <f aca="false">IFERROR(O469/F469,0)</f>
        <v>0</v>
      </c>
      <c r="Q469" s="211" t="str">
        <f aca="false">IF(AND(F469&lt;&gt;0,R469=0),"N","Y")</f>
        <v>Y</v>
      </c>
      <c r="R469" s="202" t="n">
        <f aca="false" t="array" ref="R469:R469">INDEX(_Rge_Data_3rd_CY,$B469,R$1)</f>
        <v>0</v>
      </c>
      <c r="S469" s="202" t="n">
        <f aca="false" t="array" ref="S469:S469">INDEX(_Rge_Data_3rd_CY,$B469,S$1)</f>
        <v>0</v>
      </c>
      <c r="T469" s="202" t="n">
        <f aca="false" t="array" ref="T469:T469">INDEX(_Rge_Data_3rd_CY,$B469,T$1)</f>
        <v>0</v>
      </c>
      <c r="U469" s="202" t="n">
        <f aca="false" t="array" ref="U469:U469">INDEX(_Rge_Data_3rd_CY,$B469,U$1)</f>
        <v>0</v>
      </c>
      <c r="V469" s="202" t="n">
        <f aca="false" t="array" ref="V469:V469">INDEX(_Rge_Data_3rd_CY,$B469,V$1)</f>
        <v>0</v>
      </c>
      <c r="W469" s="202" t="n">
        <f aca="false" t="array" ref="W469:W469">INDEX(_Rge_Data_3rd_CY,$B469,W$1)</f>
        <v>0</v>
      </c>
      <c r="X469" s="202" t="n">
        <f aca="false">INDEX(_Rge_Data_3rd_CY,$B469,X$1)</f>
        <v>0</v>
      </c>
      <c r="Y469" s="202" t="n">
        <f aca="false" t="array" ref="Y469:Y469">INDEX(_Rge_Data_3rd_CY,$B469,Y$1)</f>
        <v>0</v>
      </c>
      <c r="Z469" s="202" t="n">
        <f aca="false" t="array" ref="Z469:Z469">INDEX(_Rge_Data_3rd_CY,$B469,Z$1)</f>
        <v>0</v>
      </c>
      <c r="AA469" s="202" t="n">
        <f aca="false">R469-Z469</f>
        <v>0</v>
      </c>
      <c r="AB469" s="203" t="n">
        <f aca="false">IFERROR(AA469/R469,)</f>
        <v>0</v>
      </c>
      <c r="AC469" s="212" t="n">
        <f aca="false" t="array" ref="AC469:AC469">INDEX(_Rge_Data_3rd_CY,$B469,AC$1)</f>
        <v>0</v>
      </c>
      <c r="AD469" s="212" t="n">
        <f aca="false" t="array" ref="AD469:AD469">INDEX(_Rge_Data_3rd_CY,$B469,AD$1)</f>
        <v>0</v>
      </c>
      <c r="AE469" s="212" t="n">
        <f aca="false" t="array" ref="AE469:AE469">INDEX(_Rge_Data_3rd_CY,$B469,AE$1)</f>
        <v>0</v>
      </c>
      <c r="AF469" s="212" t="n">
        <f aca="false" t="array" ref="AF469:AF469">INDEX(_Rge_Data_3rd_CY,$B469,AF$1)</f>
        <v>0</v>
      </c>
      <c r="AG469" s="212" t="n">
        <f aca="false" t="array" ref="AG469:AG469">INDEX(_Rge_Data_3rd_CY,$B469,AG$1)</f>
        <v>0</v>
      </c>
      <c r="AH469" s="212" t="n">
        <f aca="false" t="array" ref="AH469:AH469">INDEX(_Rge_Data_3rd_CY,$B469,AH$1)</f>
        <v>0</v>
      </c>
      <c r="AI469" s="212" t="n">
        <f aca="false">INDEX(_Rge_Data_3rd_CY,$B469,AI$1)</f>
        <v>0</v>
      </c>
      <c r="AJ469" s="212" t="n">
        <f aca="false" t="array" ref="AJ469:AJ469">INDEX(_Rge_Data_3rd_CY,$B469,AJ$1)</f>
        <v>0</v>
      </c>
      <c r="AK469" s="212" t="n">
        <f aca="false" t="array" ref="AK469:AK469">INDEX(_Rge_Data_3rd_CY,$B469,AK$1)</f>
        <v>0</v>
      </c>
      <c r="AL469" s="212" t="n">
        <f aca="false">AK469+AN469+AO469</f>
        <v>0</v>
      </c>
      <c r="AM469" s="213" t="n">
        <f aca="false">IFERROR(AK469/Z469,0)</f>
        <v>0</v>
      </c>
      <c r="AN469" s="214" t="n">
        <f aca="false">IFERROR(IF(AND($E469="OPEN",$AA469&gt;0),$AA469*_SoP*$AM469,IF(AND($E469="CLOSED",$AA469&gt;0),$AA469*_SoL*$AM469,0)),0)</f>
        <v>0</v>
      </c>
      <c r="AO469" s="214" t="n">
        <f aca="false">IFERROR(IF($AA469&lt;0,$AA469*_SoL,0),0)</f>
        <v>0</v>
      </c>
      <c r="AP469" s="215" t="n">
        <f aca="false">AK469+AN469</f>
        <v>0</v>
      </c>
      <c r="AQ469" s="215" t="n">
        <f aca="false">AC469-AO469</f>
        <v>0</v>
      </c>
      <c r="AR469" s="215" t="n">
        <f aca="false">AP469-AQ469</f>
        <v>0</v>
      </c>
      <c r="AS469" s="215" t="n">
        <f aca="false">IF($AR469&gt;=0,$AR469,0)</f>
        <v>0</v>
      </c>
      <c r="AT469" s="215" t="n">
        <f aca="false">IF($AR469&lt;=0,-$AR469,0)</f>
        <v>-0</v>
      </c>
      <c r="AU469" s="214" t="n">
        <f aca="false">IF((R469-AC469)&lt;0,0,R469-AC469)</f>
        <v>0</v>
      </c>
      <c r="AV469" s="214" t="n">
        <f aca="false">IF(AM469&gt;1,0,R469-AM469*R469)</f>
        <v>0</v>
      </c>
      <c r="AW469" s="216"/>
    </row>
    <row r="470" customFormat="false" ht="24.75" hidden="false" customHeight="true" outlineLevel="0" collapsed="false">
      <c r="A470" s="166"/>
      <c r="B470" s="208" t="n">
        <f aca="false">B469+1</f>
        <v>463</v>
      </c>
      <c r="C470" s="166"/>
      <c r="D470" s="209" t="n">
        <f aca="false">INDEX(_Rge_Projectdata_3rd,$B470,MATCH("Project-ID",_Rge_Headline_Projectdata,0))</f>
        <v>0</v>
      </c>
      <c r="E470" s="210" t="str">
        <f aca="false" t="array" ref="E470:E470">INDEX(_Rge_Data_3rd_CY,$B470,E$1)</f>
        <v>Open</v>
      </c>
      <c r="F470" s="199" t="n">
        <f aca="false">INDEX(_Rge_Data_3rd_CY,$B470,F$1)</f>
        <v>0</v>
      </c>
      <c r="G470" s="199" t="n">
        <f aca="false" t="array" ref="G470:G470">INDEX(_Rge_Data_3rd_CY,$B470,G$1)</f>
        <v>0</v>
      </c>
      <c r="H470" s="199" t="n">
        <f aca="false" t="array" ref="H470:H470">INDEX(_Rge_Data_3rd_CY,$B470,H$1)</f>
        <v>0</v>
      </c>
      <c r="I470" s="199" t="n">
        <f aca="false" t="array" ref="I470:I470">INDEX(_Rge_Data_3rd_CY,$B470,I$1)</f>
        <v>0</v>
      </c>
      <c r="J470" s="199" t="n">
        <f aca="false" t="array" ref="J470:J470">INDEX(_Rge_Data_3rd_CY,$B470,J$1)</f>
        <v>0</v>
      </c>
      <c r="K470" s="199" t="n">
        <f aca="false" t="array" ref="K470:K470">INDEX(_Rge_Data_3rd_CY,$B470,K$1)</f>
        <v>0</v>
      </c>
      <c r="L470" s="199" t="n">
        <f aca="false">INDEX(_Rge_Data_3rd_CY,$B470,L$1)</f>
        <v>0</v>
      </c>
      <c r="M470" s="199" t="n">
        <f aca="false" t="array" ref="M470:M470">INDEX(_Rge_Data_3rd_CY,$B470,M$1)</f>
        <v>0</v>
      </c>
      <c r="N470" s="199" t="n">
        <f aca="false" t="array" ref="N470:N470">INDEX(_Rge_Data_3rd_CY,$B470,N$1)</f>
        <v>0</v>
      </c>
      <c r="O470" s="199" t="n">
        <f aca="false">F470-N470</f>
        <v>0</v>
      </c>
      <c r="P470" s="200" t="n">
        <f aca="false">IFERROR(O470/F470,0)</f>
        <v>0</v>
      </c>
      <c r="Q470" s="211" t="str">
        <f aca="false">IF(AND(F470&lt;&gt;0,R470=0),"N","Y")</f>
        <v>Y</v>
      </c>
      <c r="R470" s="202" t="n">
        <f aca="false" t="array" ref="R470:R470">INDEX(_Rge_Data_3rd_CY,$B470,R$1)</f>
        <v>0</v>
      </c>
      <c r="S470" s="202" t="n">
        <f aca="false" t="array" ref="S470:S470">INDEX(_Rge_Data_3rd_CY,$B470,S$1)</f>
        <v>0</v>
      </c>
      <c r="T470" s="202" t="n">
        <f aca="false" t="array" ref="T470:T470">INDEX(_Rge_Data_3rd_CY,$B470,T$1)</f>
        <v>0</v>
      </c>
      <c r="U470" s="202" t="n">
        <f aca="false" t="array" ref="U470:U470">INDEX(_Rge_Data_3rd_CY,$B470,U$1)</f>
        <v>0</v>
      </c>
      <c r="V470" s="202" t="n">
        <f aca="false" t="array" ref="V470:V470">INDEX(_Rge_Data_3rd_CY,$B470,V$1)</f>
        <v>0</v>
      </c>
      <c r="W470" s="202" t="n">
        <f aca="false" t="array" ref="W470:W470">INDEX(_Rge_Data_3rd_CY,$B470,W$1)</f>
        <v>0</v>
      </c>
      <c r="X470" s="202" t="n">
        <f aca="false">INDEX(_Rge_Data_3rd_CY,$B470,X$1)</f>
        <v>0</v>
      </c>
      <c r="Y470" s="202" t="n">
        <f aca="false" t="array" ref="Y470:Y470">INDEX(_Rge_Data_3rd_CY,$B470,Y$1)</f>
        <v>0</v>
      </c>
      <c r="Z470" s="202" t="n">
        <f aca="false" t="array" ref="Z470:Z470">INDEX(_Rge_Data_3rd_CY,$B470,Z$1)</f>
        <v>0</v>
      </c>
      <c r="AA470" s="202" t="n">
        <f aca="false">R470-Z470</f>
        <v>0</v>
      </c>
      <c r="AB470" s="203" t="n">
        <f aca="false">IFERROR(AA470/R470,)</f>
        <v>0</v>
      </c>
      <c r="AC470" s="212" t="n">
        <f aca="false" t="array" ref="AC470:AC470">INDEX(_Rge_Data_3rd_CY,$B470,AC$1)</f>
        <v>0</v>
      </c>
      <c r="AD470" s="212" t="n">
        <f aca="false" t="array" ref="AD470:AD470">INDEX(_Rge_Data_3rd_CY,$B470,AD$1)</f>
        <v>0</v>
      </c>
      <c r="AE470" s="212" t="n">
        <f aca="false" t="array" ref="AE470:AE470">INDEX(_Rge_Data_3rd_CY,$B470,AE$1)</f>
        <v>0</v>
      </c>
      <c r="AF470" s="212" t="n">
        <f aca="false" t="array" ref="AF470:AF470">INDEX(_Rge_Data_3rd_CY,$B470,AF$1)</f>
        <v>0</v>
      </c>
      <c r="AG470" s="212" t="n">
        <f aca="false" t="array" ref="AG470:AG470">INDEX(_Rge_Data_3rd_CY,$B470,AG$1)</f>
        <v>0</v>
      </c>
      <c r="AH470" s="212" t="n">
        <f aca="false" t="array" ref="AH470:AH470">INDEX(_Rge_Data_3rd_CY,$B470,AH$1)</f>
        <v>0</v>
      </c>
      <c r="AI470" s="212" t="n">
        <f aca="false">INDEX(_Rge_Data_3rd_CY,$B470,AI$1)</f>
        <v>0</v>
      </c>
      <c r="AJ470" s="212" t="n">
        <f aca="false" t="array" ref="AJ470:AJ470">INDEX(_Rge_Data_3rd_CY,$B470,AJ$1)</f>
        <v>0</v>
      </c>
      <c r="AK470" s="212" t="n">
        <f aca="false" t="array" ref="AK470:AK470">INDEX(_Rge_Data_3rd_CY,$B470,AK$1)</f>
        <v>0</v>
      </c>
      <c r="AL470" s="212" t="n">
        <f aca="false">AK470+AN470+AO470</f>
        <v>0</v>
      </c>
      <c r="AM470" s="213" t="n">
        <f aca="false">IFERROR(AK470/Z470,0)</f>
        <v>0</v>
      </c>
      <c r="AN470" s="214" t="n">
        <f aca="false">IFERROR(IF(AND($E470="OPEN",$AA470&gt;0),$AA470*_SoP*$AM470,IF(AND($E470="CLOSED",$AA470&gt;0),$AA470*_SoL*$AM470,0)),0)</f>
        <v>0</v>
      </c>
      <c r="AO470" s="214" t="n">
        <f aca="false">IFERROR(IF($AA470&lt;0,$AA470*_SoL,0),0)</f>
        <v>0</v>
      </c>
      <c r="AP470" s="215" t="n">
        <f aca="false">AK470+AN470</f>
        <v>0</v>
      </c>
      <c r="AQ470" s="215" t="n">
        <f aca="false">AC470-AO470</f>
        <v>0</v>
      </c>
      <c r="AR470" s="215" t="n">
        <f aca="false">AP470-AQ470</f>
        <v>0</v>
      </c>
      <c r="AS470" s="215" t="n">
        <f aca="false">IF($AR470&gt;=0,$AR470,0)</f>
        <v>0</v>
      </c>
      <c r="AT470" s="215" t="n">
        <f aca="false">IF($AR470&lt;=0,-$AR470,0)</f>
        <v>-0</v>
      </c>
      <c r="AU470" s="214" t="n">
        <f aca="false">IF((R470-AC470)&lt;0,0,R470-AC470)</f>
        <v>0</v>
      </c>
      <c r="AV470" s="214" t="n">
        <f aca="false">IF(AM470&gt;1,0,R470-AM470*R470)</f>
        <v>0</v>
      </c>
      <c r="AW470" s="216"/>
    </row>
    <row r="471" customFormat="false" ht="24.75" hidden="false" customHeight="true" outlineLevel="0" collapsed="false">
      <c r="A471" s="166"/>
      <c r="B471" s="208" t="n">
        <f aca="false">B470+1</f>
        <v>464</v>
      </c>
      <c r="C471" s="166"/>
      <c r="D471" s="209" t="n">
        <f aca="false">INDEX(_Rge_Projectdata_3rd,$B471,MATCH("Project-ID",_Rge_Headline_Projectdata,0))</f>
        <v>0</v>
      </c>
      <c r="E471" s="210" t="str">
        <f aca="false" t="array" ref="E471:E471">INDEX(_Rge_Data_3rd_CY,$B471,E$1)</f>
        <v>Open</v>
      </c>
      <c r="F471" s="199" t="n">
        <f aca="false">INDEX(_Rge_Data_3rd_CY,$B471,F$1)</f>
        <v>0</v>
      </c>
      <c r="G471" s="199" t="n">
        <f aca="false" t="array" ref="G471:G471">INDEX(_Rge_Data_3rd_CY,$B471,G$1)</f>
        <v>0</v>
      </c>
      <c r="H471" s="199" t="n">
        <f aca="false" t="array" ref="H471:H471">INDEX(_Rge_Data_3rd_CY,$B471,H$1)</f>
        <v>0</v>
      </c>
      <c r="I471" s="199" t="n">
        <f aca="false" t="array" ref="I471:I471">INDEX(_Rge_Data_3rd_CY,$B471,I$1)</f>
        <v>0</v>
      </c>
      <c r="J471" s="199" t="n">
        <f aca="false" t="array" ref="J471:J471">INDEX(_Rge_Data_3rd_CY,$B471,J$1)</f>
        <v>0</v>
      </c>
      <c r="K471" s="199" t="n">
        <f aca="false" t="array" ref="K471:K471">INDEX(_Rge_Data_3rd_CY,$B471,K$1)</f>
        <v>0</v>
      </c>
      <c r="L471" s="199" t="n">
        <f aca="false">INDEX(_Rge_Data_3rd_CY,$B471,L$1)</f>
        <v>0</v>
      </c>
      <c r="M471" s="199" t="n">
        <f aca="false" t="array" ref="M471:M471">INDEX(_Rge_Data_3rd_CY,$B471,M$1)</f>
        <v>0</v>
      </c>
      <c r="N471" s="199" t="n">
        <f aca="false" t="array" ref="N471:N471">INDEX(_Rge_Data_3rd_CY,$B471,N$1)</f>
        <v>0</v>
      </c>
      <c r="O471" s="199" t="n">
        <f aca="false">F471-N471</f>
        <v>0</v>
      </c>
      <c r="P471" s="200" t="n">
        <f aca="false">IFERROR(O471/F471,0)</f>
        <v>0</v>
      </c>
      <c r="Q471" s="211" t="str">
        <f aca="false">IF(AND(F471&lt;&gt;0,R471=0),"N","Y")</f>
        <v>Y</v>
      </c>
      <c r="R471" s="202" t="n">
        <f aca="false" t="array" ref="R471:R471">INDEX(_Rge_Data_3rd_CY,$B471,R$1)</f>
        <v>0</v>
      </c>
      <c r="S471" s="202" t="n">
        <f aca="false" t="array" ref="S471:S471">INDEX(_Rge_Data_3rd_CY,$B471,S$1)</f>
        <v>0</v>
      </c>
      <c r="T471" s="202" t="n">
        <f aca="false" t="array" ref="T471:T471">INDEX(_Rge_Data_3rd_CY,$B471,T$1)</f>
        <v>0</v>
      </c>
      <c r="U471" s="202" t="n">
        <f aca="false" t="array" ref="U471:U471">INDEX(_Rge_Data_3rd_CY,$B471,U$1)</f>
        <v>0</v>
      </c>
      <c r="V471" s="202" t="n">
        <f aca="false" t="array" ref="V471:V471">INDEX(_Rge_Data_3rd_CY,$B471,V$1)</f>
        <v>0</v>
      </c>
      <c r="W471" s="202" t="n">
        <f aca="false" t="array" ref="W471:W471">INDEX(_Rge_Data_3rd_CY,$B471,W$1)</f>
        <v>0</v>
      </c>
      <c r="X471" s="202" t="n">
        <f aca="false">INDEX(_Rge_Data_3rd_CY,$B471,X$1)</f>
        <v>0</v>
      </c>
      <c r="Y471" s="202" t="n">
        <f aca="false" t="array" ref="Y471:Y471">INDEX(_Rge_Data_3rd_CY,$B471,Y$1)</f>
        <v>0</v>
      </c>
      <c r="Z471" s="202" t="n">
        <f aca="false" t="array" ref="Z471:Z471">INDEX(_Rge_Data_3rd_CY,$B471,Z$1)</f>
        <v>0</v>
      </c>
      <c r="AA471" s="202" t="n">
        <f aca="false">R471-Z471</f>
        <v>0</v>
      </c>
      <c r="AB471" s="203" t="n">
        <f aca="false">IFERROR(AA471/R471,)</f>
        <v>0</v>
      </c>
      <c r="AC471" s="212" t="n">
        <f aca="false" t="array" ref="AC471:AC471">INDEX(_Rge_Data_3rd_CY,$B471,AC$1)</f>
        <v>0</v>
      </c>
      <c r="AD471" s="212" t="n">
        <f aca="false" t="array" ref="AD471:AD471">INDEX(_Rge_Data_3rd_CY,$B471,AD$1)</f>
        <v>0</v>
      </c>
      <c r="AE471" s="212" t="n">
        <f aca="false" t="array" ref="AE471:AE471">INDEX(_Rge_Data_3rd_CY,$B471,AE$1)</f>
        <v>0</v>
      </c>
      <c r="AF471" s="212" t="n">
        <f aca="false" t="array" ref="AF471:AF471">INDEX(_Rge_Data_3rd_CY,$B471,AF$1)</f>
        <v>0</v>
      </c>
      <c r="AG471" s="212" t="n">
        <f aca="false" t="array" ref="AG471:AG471">INDEX(_Rge_Data_3rd_CY,$B471,AG$1)</f>
        <v>0</v>
      </c>
      <c r="AH471" s="212" t="n">
        <f aca="false" t="array" ref="AH471:AH471">INDEX(_Rge_Data_3rd_CY,$B471,AH$1)</f>
        <v>0</v>
      </c>
      <c r="AI471" s="212" t="n">
        <f aca="false">INDEX(_Rge_Data_3rd_CY,$B471,AI$1)</f>
        <v>0</v>
      </c>
      <c r="AJ471" s="212" t="n">
        <f aca="false" t="array" ref="AJ471:AJ471">INDEX(_Rge_Data_3rd_CY,$B471,AJ$1)</f>
        <v>0</v>
      </c>
      <c r="AK471" s="212" t="n">
        <f aca="false" t="array" ref="AK471:AK471">INDEX(_Rge_Data_3rd_CY,$B471,AK$1)</f>
        <v>0</v>
      </c>
      <c r="AL471" s="212" t="n">
        <f aca="false">AK471+AN471+AO471</f>
        <v>0</v>
      </c>
      <c r="AM471" s="213" t="n">
        <f aca="false">IFERROR(AK471/Z471,0)</f>
        <v>0</v>
      </c>
      <c r="AN471" s="214" t="n">
        <f aca="false">IFERROR(IF(AND($E471="OPEN",$AA471&gt;0),$AA471*_SoP*$AM471,IF(AND($E471="CLOSED",$AA471&gt;0),$AA471*_SoL*$AM471,0)),0)</f>
        <v>0</v>
      </c>
      <c r="AO471" s="214" t="n">
        <f aca="false">IFERROR(IF($AA471&lt;0,$AA471*_SoL,0),0)</f>
        <v>0</v>
      </c>
      <c r="AP471" s="215" t="n">
        <f aca="false">AK471+AN471</f>
        <v>0</v>
      </c>
      <c r="AQ471" s="215" t="n">
        <f aca="false">AC471-AO471</f>
        <v>0</v>
      </c>
      <c r="AR471" s="215" t="n">
        <f aca="false">AP471-AQ471</f>
        <v>0</v>
      </c>
      <c r="AS471" s="215" t="n">
        <f aca="false">IF($AR471&gt;=0,$AR471,0)</f>
        <v>0</v>
      </c>
      <c r="AT471" s="215" t="n">
        <f aca="false">IF($AR471&lt;=0,-$AR471,0)</f>
        <v>-0</v>
      </c>
      <c r="AU471" s="214" t="n">
        <f aca="false">IF((R471-AC471)&lt;0,0,R471-AC471)</f>
        <v>0</v>
      </c>
      <c r="AV471" s="214" t="n">
        <f aca="false">IF(AM471&gt;1,0,R471-AM471*R471)</f>
        <v>0</v>
      </c>
      <c r="AW471" s="216"/>
    </row>
    <row r="472" customFormat="false" ht="24.75" hidden="false" customHeight="true" outlineLevel="0" collapsed="false">
      <c r="A472" s="166"/>
      <c r="B472" s="208" t="n">
        <f aca="false">B471+1</f>
        <v>465</v>
      </c>
      <c r="C472" s="166"/>
      <c r="D472" s="209" t="n">
        <f aca="false">INDEX(_Rge_Projectdata_3rd,$B472,MATCH("Project-ID",_Rge_Headline_Projectdata,0))</f>
        <v>0</v>
      </c>
      <c r="E472" s="210" t="str">
        <f aca="false" t="array" ref="E472:E472">INDEX(_Rge_Data_3rd_CY,$B472,E$1)</f>
        <v>Open</v>
      </c>
      <c r="F472" s="199" t="n">
        <f aca="false">INDEX(_Rge_Data_3rd_CY,$B472,F$1)</f>
        <v>0</v>
      </c>
      <c r="G472" s="199" t="n">
        <f aca="false" t="array" ref="G472:G472">INDEX(_Rge_Data_3rd_CY,$B472,G$1)</f>
        <v>0</v>
      </c>
      <c r="H472" s="199" t="n">
        <f aca="false" t="array" ref="H472:H472">INDEX(_Rge_Data_3rd_CY,$B472,H$1)</f>
        <v>0</v>
      </c>
      <c r="I472" s="199" t="n">
        <f aca="false" t="array" ref="I472:I472">INDEX(_Rge_Data_3rd_CY,$B472,I$1)</f>
        <v>0</v>
      </c>
      <c r="J472" s="199" t="n">
        <f aca="false" t="array" ref="J472:J472">INDEX(_Rge_Data_3rd_CY,$B472,J$1)</f>
        <v>0</v>
      </c>
      <c r="K472" s="199" t="n">
        <f aca="false" t="array" ref="K472:K472">INDEX(_Rge_Data_3rd_CY,$B472,K$1)</f>
        <v>0</v>
      </c>
      <c r="L472" s="199" t="n">
        <f aca="false">INDEX(_Rge_Data_3rd_CY,$B472,L$1)</f>
        <v>0</v>
      </c>
      <c r="M472" s="199" t="n">
        <f aca="false" t="array" ref="M472:M472">INDEX(_Rge_Data_3rd_CY,$B472,M$1)</f>
        <v>0</v>
      </c>
      <c r="N472" s="199" t="n">
        <f aca="false" t="array" ref="N472:N472">INDEX(_Rge_Data_3rd_CY,$B472,N$1)</f>
        <v>0</v>
      </c>
      <c r="O472" s="199" t="n">
        <f aca="false">F472-N472</f>
        <v>0</v>
      </c>
      <c r="P472" s="200" t="n">
        <f aca="false">IFERROR(O472/F472,0)</f>
        <v>0</v>
      </c>
      <c r="Q472" s="211" t="str">
        <f aca="false">IF(AND(F472&lt;&gt;0,R472=0),"N","Y")</f>
        <v>Y</v>
      </c>
      <c r="R472" s="202" t="n">
        <f aca="false" t="array" ref="R472:R472">INDEX(_Rge_Data_3rd_CY,$B472,R$1)</f>
        <v>0</v>
      </c>
      <c r="S472" s="202" t="n">
        <f aca="false" t="array" ref="S472:S472">INDEX(_Rge_Data_3rd_CY,$B472,S$1)</f>
        <v>0</v>
      </c>
      <c r="T472" s="202" t="n">
        <f aca="false" t="array" ref="T472:T472">INDEX(_Rge_Data_3rd_CY,$B472,T$1)</f>
        <v>0</v>
      </c>
      <c r="U472" s="202" t="n">
        <f aca="false" t="array" ref="U472:U472">INDEX(_Rge_Data_3rd_CY,$B472,U$1)</f>
        <v>0</v>
      </c>
      <c r="V472" s="202" t="n">
        <f aca="false" t="array" ref="V472:V472">INDEX(_Rge_Data_3rd_CY,$B472,V$1)</f>
        <v>0</v>
      </c>
      <c r="W472" s="202" t="n">
        <f aca="false" t="array" ref="W472:W472">INDEX(_Rge_Data_3rd_CY,$B472,W$1)</f>
        <v>0</v>
      </c>
      <c r="X472" s="202" t="n">
        <f aca="false">INDEX(_Rge_Data_3rd_CY,$B472,X$1)</f>
        <v>0</v>
      </c>
      <c r="Y472" s="202" t="n">
        <f aca="false" t="array" ref="Y472:Y472">INDEX(_Rge_Data_3rd_CY,$B472,Y$1)</f>
        <v>0</v>
      </c>
      <c r="Z472" s="202" t="n">
        <f aca="false" t="array" ref="Z472:Z472">INDEX(_Rge_Data_3rd_CY,$B472,Z$1)</f>
        <v>0</v>
      </c>
      <c r="AA472" s="202" t="n">
        <f aca="false">R472-Z472</f>
        <v>0</v>
      </c>
      <c r="AB472" s="203" t="n">
        <f aca="false">IFERROR(AA472/R472,)</f>
        <v>0</v>
      </c>
      <c r="AC472" s="212" t="n">
        <f aca="false" t="array" ref="AC472:AC472">INDEX(_Rge_Data_3rd_CY,$B472,AC$1)</f>
        <v>0</v>
      </c>
      <c r="AD472" s="212" t="n">
        <f aca="false" t="array" ref="AD472:AD472">INDEX(_Rge_Data_3rd_CY,$B472,AD$1)</f>
        <v>0</v>
      </c>
      <c r="AE472" s="212" t="n">
        <f aca="false" t="array" ref="AE472:AE472">INDEX(_Rge_Data_3rd_CY,$B472,AE$1)</f>
        <v>0</v>
      </c>
      <c r="AF472" s="212" t="n">
        <f aca="false" t="array" ref="AF472:AF472">INDEX(_Rge_Data_3rd_CY,$B472,AF$1)</f>
        <v>0</v>
      </c>
      <c r="AG472" s="212" t="n">
        <f aca="false" t="array" ref="AG472:AG472">INDEX(_Rge_Data_3rd_CY,$B472,AG$1)</f>
        <v>0</v>
      </c>
      <c r="AH472" s="212" t="n">
        <f aca="false" t="array" ref="AH472:AH472">INDEX(_Rge_Data_3rd_CY,$B472,AH$1)</f>
        <v>0</v>
      </c>
      <c r="AI472" s="212" t="n">
        <f aca="false">INDEX(_Rge_Data_3rd_CY,$B472,AI$1)</f>
        <v>0</v>
      </c>
      <c r="AJ472" s="212" t="n">
        <f aca="false" t="array" ref="AJ472:AJ472">INDEX(_Rge_Data_3rd_CY,$B472,AJ$1)</f>
        <v>0</v>
      </c>
      <c r="AK472" s="212" t="n">
        <f aca="false" t="array" ref="AK472:AK472">INDEX(_Rge_Data_3rd_CY,$B472,AK$1)</f>
        <v>0</v>
      </c>
      <c r="AL472" s="212" t="n">
        <f aca="false">AK472+AN472+AO472</f>
        <v>0</v>
      </c>
      <c r="AM472" s="213" t="n">
        <f aca="false">IFERROR(AK472/Z472,0)</f>
        <v>0</v>
      </c>
      <c r="AN472" s="214" t="n">
        <f aca="false">IFERROR(IF(AND($E472="OPEN",$AA472&gt;0),$AA472*_SoP*$AM472,IF(AND($E472="CLOSED",$AA472&gt;0),$AA472*_SoL*$AM472,0)),0)</f>
        <v>0</v>
      </c>
      <c r="AO472" s="214" t="n">
        <f aca="false">IFERROR(IF($AA472&lt;0,$AA472*_SoL,0),0)</f>
        <v>0</v>
      </c>
      <c r="AP472" s="215" t="n">
        <f aca="false">AK472+AN472</f>
        <v>0</v>
      </c>
      <c r="AQ472" s="215" t="n">
        <f aca="false">AC472-AO472</f>
        <v>0</v>
      </c>
      <c r="AR472" s="215" t="n">
        <f aca="false">AP472-AQ472</f>
        <v>0</v>
      </c>
      <c r="AS472" s="215" t="n">
        <f aca="false">IF($AR472&gt;=0,$AR472,0)</f>
        <v>0</v>
      </c>
      <c r="AT472" s="215" t="n">
        <f aca="false">IF($AR472&lt;=0,-$AR472,0)</f>
        <v>-0</v>
      </c>
      <c r="AU472" s="214" t="n">
        <f aca="false">IF((R472-AC472)&lt;0,0,R472-AC472)</f>
        <v>0</v>
      </c>
      <c r="AV472" s="214" t="n">
        <f aca="false">IF(AM472&gt;1,0,R472-AM472*R472)</f>
        <v>0</v>
      </c>
      <c r="AW472" s="216"/>
    </row>
    <row r="473" customFormat="false" ht="24.75" hidden="false" customHeight="true" outlineLevel="0" collapsed="false">
      <c r="A473" s="166"/>
      <c r="B473" s="208" t="n">
        <f aca="false">B472+1</f>
        <v>466</v>
      </c>
      <c r="C473" s="166"/>
      <c r="D473" s="209" t="n">
        <f aca="false">INDEX(_Rge_Projectdata_3rd,$B473,MATCH("Project-ID",_Rge_Headline_Projectdata,0))</f>
        <v>0</v>
      </c>
      <c r="E473" s="210" t="str">
        <f aca="false" t="array" ref="E473:E473">INDEX(_Rge_Data_3rd_CY,$B473,E$1)</f>
        <v>Open</v>
      </c>
      <c r="F473" s="199" t="n">
        <f aca="false">INDEX(_Rge_Data_3rd_CY,$B473,F$1)</f>
        <v>0</v>
      </c>
      <c r="G473" s="199" t="n">
        <f aca="false" t="array" ref="G473:G473">INDEX(_Rge_Data_3rd_CY,$B473,G$1)</f>
        <v>0</v>
      </c>
      <c r="H473" s="199" t="n">
        <f aca="false" t="array" ref="H473:H473">INDEX(_Rge_Data_3rd_CY,$B473,H$1)</f>
        <v>0</v>
      </c>
      <c r="I473" s="199" t="n">
        <f aca="false" t="array" ref="I473:I473">INDEX(_Rge_Data_3rd_CY,$B473,I$1)</f>
        <v>0</v>
      </c>
      <c r="J473" s="199" t="n">
        <f aca="false" t="array" ref="J473:J473">INDEX(_Rge_Data_3rd_CY,$B473,J$1)</f>
        <v>0</v>
      </c>
      <c r="K473" s="199" t="n">
        <f aca="false" t="array" ref="K473:K473">INDEX(_Rge_Data_3rd_CY,$B473,K$1)</f>
        <v>0</v>
      </c>
      <c r="L473" s="199" t="n">
        <f aca="false">INDEX(_Rge_Data_3rd_CY,$B473,L$1)</f>
        <v>0</v>
      </c>
      <c r="M473" s="199" t="n">
        <f aca="false" t="array" ref="M473:M473">INDEX(_Rge_Data_3rd_CY,$B473,M$1)</f>
        <v>0</v>
      </c>
      <c r="N473" s="199" t="n">
        <f aca="false" t="array" ref="N473:N473">INDEX(_Rge_Data_3rd_CY,$B473,N$1)</f>
        <v>0</v>
      </c>
      <c r="O473" s="199" t="n">
        <f aca="false">F473-N473</f>
        <v>0</v>
      </c>
      <c r="P473" s="200" t="n">
        <f aca="false">IFERROR(O473/F473,0)</f>
        <v>0</v>
      </c>
      <c r="Q473" s="211" t="str">
        <f aca="false">IF(AND(F473&lt;&gt;0,R473=0),"N","Y")</f>
        <v>Y</v>
      </c>
      <c r="R473" s="202" t="n">
        <f aca="false" t="array" ref="R473:R473">INDEX(_Rge_Data_3rd_CY,$B473,R$1)</f>
        <v>0</v>
      </c>
      <c r="S473" s="202" t="n">
        <f aca="false" t="array" ref="S473:S473">INDEX(_Rge_Data_3rd_CY,$B473,S$1)</f>
        <v>0</v>
      </c>
      <c r="T473" s="202" t="n">
        <f aca="false" t="array" ref="T473:T473">INDEX(_Rge_Data_3rd_CY,$B473,T$1)</f>
        <v>0</v>
      </c>
      <c r="U473" s="202" t="n">
        <f aca="false" t="array" ref="U473:U473">INDEX(_Rge_Data_3rd_CY,$B473,U$1)</f>
        <v>0</v>
      </c>
      <c r="V473" s="202" t="n">
        <f aca="false" t="array" ref="V473:V473">INDEX(_Rge_Data_3rd_CY,$B473,V$1)</f>
        <v>0</v>
      </c>
      <c r="W473" s="202" t="n">
        <f aca="false" t="array" ref="W473:W473">INDEX(_Rge_Data_3rd_CY,$B473,W$1)</f>
        <v>0</v>
      </c>
      <c r="X473" s="202" t="n">
        <f aca="false">INDEX(_Rge_Data_3rd_CY,$B473,X$1)</f>
        <v>0</v>
      </c>
      <c r="Y473" s="202" t="n">
        <f aca="false" t="array" ref="Y473:Y473">INDEX(_Rge_Data_3rd_CY,$B473,Y$1)</f>
        <v>0</v>
      </c>
      <c r="Z473" s="202" t="n">
        <f aca="false" t="array" ref="Z473:Z473">INDEX(_Rge_Data_3rd_CY,$B473,Z$1)</f>
        <v>0</v>
      </c>
      <c r="AA473" s="202" t="n">
        <f aca="false">R473-Z473</f>
        <v>0</v>
      </c>
      <c r="AB473" s="203" t="n">
        <f aca="false">IFERROR(AA473/R473,)</f>
        <v>0</v>
      </c>
      <c r="AC473" s="212" t="n">
        <f aca="false" t="array" ref="AC473:AC473">INDEX(_Rge_Data_3rd_CY,$B473,AC$1)</f>
        <v>0</v>
      </c>
      <c r="AD473" s="212" t="n">
        <f aca="false" t="array" ref="AD473:AD473">INDEX(_Rge_Data_3rd_CY,$B473,AD$1)</f>
        <v>0</v>
      </c>
      <c r="AE473" s="212" t="n">
        <f aca="false" t="array" ref="AE473:AE473">INDEX(_Rge_Data_3rd_CY,$B473,AE$1)</f>
        <v>0</v>
      </c>
      <c r="AF473" s="212" t="n">
        <f aca="false" t="array" ref="AF473:AF473">INDEX(_Rge_Data_3rd_CY,$B473,AF$1)</f>
        <v>0</v>
      </c>
      <c r="AG473" s="212" t="n">
        <f aca="false" t="array" ref="AG473:AG473">INDEX(_Rge_Data_3rd_CY,$B473,AG$1)</f>
        <v>0</v>
      </c>
      <c r="AH473" s="212" t="n">
        <f aca="false" t="array" ref="AH473:AH473">INDEX(_Rge_Data_3rd_CY,$B473,AH$1)</f>
        <v>0</v>
      </c>
      <c r="AI473" s="212" t="n">
        <f aca="false">INDEX(_Rge_Data_3rd_CY,$B473,AI$1)</f>
        <v>0</v>
      </c>
      <c r="AJ473" s="212" t="n">
        <f aca="false" t="array" ref="AJ473:AJ473">INDEX(_Rge_Data_3rd_CY,$B473,AJ$1)</f>
        <v>0</v>
      </c>
      <c r="AK473" s="212" t="n">
        <f aca="false" t="array" ref="AK473:AK473">INDEX(_Rge_Data_3rd_CY,$B473,AK$1)</f>
        <v>0</v>
      </c>
      <c r="AL473" s="212" t="n">
        <f aca="false">AK473+AN473+AO473</f>
        <v>0</v>
      </c>
      <c r="AM473" s="213" t="n">
        <f aca="false">IFERROR(AK473/Z473,0)</f>
        <v>0</v>
      </c>
      <c r="AN473" s="214" t="n">
        <f aca="false">IFERROR(IF(AND($E473="OPEN",$AA473&gt;0),$AA473*_SoP*$AM473,IF(AND($E473="CLOSED",$AA473&gt;0),$AA473*_SoL*$AM473,0)),0)</f>
        <v>0</v>
      </c>
      <c r="AO473" s="214" t="n">
        <f aca="false">IFERROR(IF($AA473&lt;0,$AA473*_SoL,0),0)</f>
        <v>0</v>
      </c>
      <c r="AP473" s="215" t="n">
        <f aca="false">AK473+AN473</f>
        <v>0</v>
      </c>
      <c r="AQ473" s="215" t="n">
        <f aca="false">AC473-AO473</f>
        <v>0</v>
      </c>
      <c r="AR473" s="215" t="n">
        <f aca="false">AP473-AQ473</f>
        <v>0</v>
      </c>
      <c r="AS473" s="215" t="n">
        <f aca="false">IF($AR473&gt;=0,$AR473,0)</f>
        <v>0</v>
      </c>
      <c r="AT473" s="215" t="n">
        <f aca="false">IF($AR473&lt;=0,-$AR473,0)</f>
        <v>-0</v>
      </c>
      <c r="AU473" s="214" t="n">
        <f aca="false">IF((R473-AC473)&lt;0,0,R473-AC473)</f>
        <v>0</v>
      </c>
      <c r="AV473" s="214" t="n">
        <f aca="false">IF(AM473&gt;1,0,R473-AM473*R473)</f>
        <v>0</v>
      </c>
      <c r="AW473" s="216"/>
    </row>
    <row r="474" customFormat="false" ht="24.75" hidden="false" customHeight="true" outlineLevel="0" collapsed="false">
      <c r="A474" s="166"/>
      <c r="B474" s="208" t="n">
        <f aca="false">B473+1</f>
        <v>467</v>
      </c>
      <c r="C474" s="166"/>
      <c r="D474" s="209" t="n">
        <f aca="false">INDEX(_Rge_Projectdata_3rd,$B474,MATCH("Project-ID",_Rge_Headline_Projectdata,0))</f>
        <v>0</v>
      </c>
      <c r="E474" s="210" t="str">
        <f aca="false" t="array" ref="E474:E474">INDEX(_Rge_Data_3rd_CY,$B474,E$1)</f>
        <v>Open</v>
      </c>
      <c r="F474" s="199" t="n">
        <f aca="false">INDEX(_Rge_Data_3rd_CY,$B474,F$1)</f>
        <v>0</v>
      </c>
      <c r="G474" s="199" t="n">
        <f aca="false" t="array" ref="G474:G474">INDEX(_Rge_Data_3rd_CY,$B474,G$1)</f>
        <v>0</v>
      </c>
      <c r="H474" s="199" t="n">
        <f aca="false" t="array" ref="H474:H474">INDEX(_Rge_Data_3rd_CY,$B474,H$1)</f>
        <v>0</v>
      </c>
      <c r="I474" s="199" t="n">
        <f aca="false" t="array" ref="I474:I474">INDEX(_Rge_Data_3rd_CY,$B474,I$1)</f>
        <v>0</v>
      </c>
      <c r="J474" s="199" t="n">
        <f aca="false" t="array" ref="J474:J474">INDEX(_Rge_Data_3rd_CY,$B474,J$1)</f>
        <v>0</v>
      </c>
      <c r="K474" s="199" t="n">
        <f aca="false" t="array" ref="K474:K474">INDEX(_Rge_Data_3rd_CY,$B474,K$1)</f>
        <v>0</v>
      </c>
      <c r="L474" s="199" t="n">
        <f aca="false">INDEX(_Rge_Data_3rd_CY,$B474,L$1)</f>
        <v>0</v>
      </c>
      <c r="M474" s="199" t="n">
        <f aca="false" t="array" ref="M474:M474">INDEX(_Rge_Data_3rd_CY,$B474,M$1)</f>
        <v>0</v>
      </c>
      <c r="N474" s="199" t="n">
        <f aca="false" t="array" ref="N474:N474">INDEX(_Rge_Data_3rd_CY,$B474,N$1)</f>
        <v>0</v>
      </c>
      <c r="O474" s="199" t="n">
        <f aca="false">F474-N474</f>
        <v>0</v>
      </c>
      <c r="P474" s="200" t="n">
        <f aca="false">IFERROR(O474/F474,0)</f>
        <v>0</v>
      </c>
      <c r="Q474" s="211" t="str">
        <f aca="false">IF(AND(F474&lt;&gt;0,R474=0),"N","Y")</f>
        <v>Y</v>
      </c>
      <c r="R474" s="202" t="n">
        <f aca="false" t="array" ref="R474:R474">INDEX(_Rge_Data_3rd_CY,$B474,R$1)</f>
        <v>0</v>
      </c>
      <c r="S474" s="202" t="n">
        <f aca="false" t="array" ref="S474:S474">INDEX(_Rge_Data_3rd_CY,$B474,S$1)</f>
        <v>0</v>
      </c>
      <c r="T474" s="202" t="n">
        <f aca="false" t="array" ref="T474:T474">INDEX(_Rge_Data_3rd_CY,$B474,T$1)</f>
        <v>0</v>
      </c>
      <c r="U474" s="202" t="n">
        <f aca="false" t="array" ref="U474:U474">INDEX(_Rge_Data_3rd_CY,$B474,U$1)</f>
        <v>0</v>
      </c>
      <c r="V474" s="202" t="n">
        <f aca="false" t="array" ref="V474:V474">INDEX(_Rge_Data_3rd_CY,$B474,V$1)</f>
        <v>0</v>
      </c>
      <c r="W474" s="202" t="n">
        <f aca="false" t="array" ref="W474:W474">INDEX(_Rge_Data_3rd_CY,$B474,W$1)</f>
        <v>0</v>
      </c>
      <c r="X474" s="202" t="n">
        <f aca="false">INDEX(_Rge_Data_3rd_CY,$B474,X$1)</f>
        <v>0</v>
      </c>
      <c r="Y474" s="202" t="n">
        <f aca="false" t="array" ref="Y474:Y474">INDEX(_Rge_Data_3rd_CY,$B474,Y$1)</f>
        <v>0</v>
      </c>
      <c r="Z474" s="202" t="n">
        <f aca="false" t="array" ref="Z474:Z474">INDEX(_Rge_Data_3rd_CY,$B474,Z$1)</f>
        <v>0</v>
      </c>
      <c r="AA474" s="202" t="n">
        <f aca="false">R474-Z474</f>
        <v>0</v>
      </c>
      <c r="AB474" s="203" t="n">
        <f aca="false">IFERROR(AA474/R474,)</f>
        <v>0</v>
      </c>
      <c r="AC474" s="212" t="n">
        <f aca="false" t="array" ref="AC474:AC474">INDEX(_Rge_Data_3rd_CY,$B474,AC$1)</f>
        <v>0</v>
      </c>
      <c r="AD474" s="212" t="n">
        <f aca="false" t="array" ref="AD474:AD474">INDEX(_Rge_Data_3rd_CY,$B474,AD$1)</f>
        <v>0</v>
      </c>
      <c r="AE474" s="212" t="n">
        <f aca="false" t="array" ref="AE474:AE474">INDEX(_Rge_Data_3rd_CY,$B474,AE$1)</f>
        <v>0</v>
      </c>
      <c r="AF474" s="212" t="n">
        <f aca="false" t="array" ref="AF474:AF474">INDEX(_Rge_Data_3rd_CY,$B474,AF$1)</f>
        <v>0</v>
      </c>
      <c r="AG474" s="212" t="n">
        <f aca="false" t="array" ref="AG474:AG474">INDEX(_Rge_Data_3rd_CY,$B474,AG$1)</f>
        <v>0</v>
      </c>
      <c r="AH474" s="212" t="n">
        <f aca="false" t="array" ref="AH474:AH474">INDEX(_Rge_Data_3rd_CY,$B474,AH$1)</f>
        <v>0</v>
      </c>
      <c r="AI474" s="212" t="n">
        <f aca="false">INDEX(_Rge_Data_3rd_CY,$B474,AI$1)</f>
        <v>0</v>
      </c>
      <c r="AJ474" s="212" t="n">
        <f aca="false" t="array" ref="AJ474:AJ474">INDEX(_Rge_Data_3rd_CY,$B474,AJ$1)</f>
        <v>0</v>
      </c>
      <c r="AK474" s="212" t="n">
        <f aca="false" t="array" ref="AK474:AK474">INDEX(_Rge_Data_3rd_CY,$B474,AK$1)</f>
        <v>0</v>
      </c>
      <c r="AL474" s="212" t="n">
        <f aca="false">AK474+AN474+AO474</f>
        <v>0</v>
      </c>
      <c r="AM474" s="213" t="n">
        <f aca="false">IFERROR(AK474/Z474,0)</f>
        <v>0</v>
      </c>
      <c r="AN474" s="214" t="n">
        <f aca="false">IFERROR(IF(AND($E474="OPEN",$AA474&gt;0),$AA474*_SoP*$AM474,IF(AND($E474="CLOSED",$AA474&gt;0),$AA474*_SoL*$AM474,0)),0)</f>
        <v>0</v>
      </c>
      <c r="AO474" s="214" t="n">
        <f aca="false">IFERROR(IF($AA474&lt;0,$AA474*_SoL,0),0)</f>
        <v>0</v>
      </c>
      <c r="AP474" s="215" t="n">
        <f aca="false">AK474+AN474</f>
        <v>0</v>
      </c>
      <c r="AQ474" s="215" t="n">
        <f aca="false">AC474-AO474</f>
        <v>0</v>
      </c>
      <c r="AR474" s="215" t="n">
        <f aca="false">AP474-AQ474</f>
        <v>0</v>
      </c>
      <c r="AS474" s="215" t="n">
        <f aca="false">IF($AR474&gt;=0,$AR474,0)</f>
        <v>0</v>
      </c>
      <c r="AT474" s="215" t="n">
        <f aca="false">IF($AR474&lt;=0,-$AR474,0)</f>
        <v>-0</v>
      </c>
      <c r="AU474" s="214" t="n">
        <f aca="false">IF((R474-AC474)&lt;0,0,R474-AC474)</f>
        <v>0</v>
      </c>
      <c r="AV474" s="214" t="n">
        <f aca="false">IF(AM474&gt;1,0,R474-AM474*R474)</f>
        <v>0</v>
      </c>
      <c r="AW474" s="216"/>
    </row>
    <row r="475" customFormat="false" ht="24.75" hidden="false" customHeight="true" outlineLevel="0" collapsed="false">
      <c r="A475" s="166"/>
      <c r="B475" s="208" t="n">
        <f aca="false">B474+1</f>
        <v>468</v>
      </c>
      <c r="C475" s="166"/>
      <c r="D475" s="209" t="n">
        <f aca="false">INDEX(_Rge_Projectdata_3rd,$B475,MATCH("Project-ID",_Rge_Headline_Projectdata,0))</f>
        <v>0</v>
      </c>
      <c r="E475" s="210" t="str">
        <f aca="false" t="array" ref="E475:E475">INDEX(_Rge_Data_3rd_CY,$B475,E$1)</f>
        <v>Open</v>
      </c>
      <c r="F475" s="199" t="n">
        <f aca="false">INDEX(_Rge_Data_3rd_CY,$B475,F$1)</f>
        <v>0</v>
      </c>
      <c r="G475" s="199" t="n">
        <f aca="false" t="array" ref="G475:G475">INDEX(_Rge_Data_3rd_CY,$B475,G$1)</f>
        <v>0</v>
      </c>
      <c r="H475" s="199" t="n">
        <f aca="false" t="array" ref="H475:H475">INDEX(_Rge_Data_3rd_CY,$B475,H$1)</f>
        <v>0</v>
      </c>
      <c r="I475" s="199" t="n">
        <f aca="false" t="array" ref="I475:I475">INDEX(_Rge_Data_3rd_CY,$B475,I$1)</f>
        <v>0</v>
      </c>
      <c r="J475" s="199" t="n">
        <f aca="false" t="array" ref="J475:J475">INDEX(_Rge_Data_3rd_CY,$B475,J$1)</f>
        <v>0</v>
      </c>
      <c r="K475" s="199" t="n">
        <f aca="false" t="array" ref="K475:K475">INDEX(_Rge_Data_3rd_CY,$B475,K$1)</f>
        <v>0</v>
      </c>
      <c r="L475" s="199" t="n">
        <f aca="false">INDEX(_Rge_Data_3rd_CY,$B475,L$1)</f>
        <v>0</v>
      </c>
      <c r="M475" s="199" t="n">
        <f aca="false" t="array" ref="M475:M475">INDEX(_Rge_Data_3rd_CY,$B475,M$1)</f>
        <v>0</v>
      </c>
      <c r="N475" s="199" t="n">
        <f aca="false" t="array" ref="N475:N475">INDEX(_Rge_Data_3rd_CY,$B475,N$1)</f>
        <v>0</v>
      </c>
      <c r="O475" s="199" t="n">
        <f aca="false">F475-N475</f>
        <v>0</v>
      </c>
      <c r="P475" s="200" t="n">
        <f aca="false">IFERROR(O475/F475,0)</f>
        <v>0</v>
      </c>
      <c r="Q475" s="211" t="str">
        <f aca="false">IF(AND(F475&lt;&gt;0,R475=0),"N","Y")</f>
        <v>Y</v>
      </c>
      <c r="R475" s="202" t="n">
        <f aca="false" t="array" ref="R475:R475">INDEX(_Rge_Data_3rd_CY,$B475,R$1)</f>
        <v>0</v>
      </c>
      <c r="S475" s="202" t="n">
        <f aca="false" t="array" ref="S475:S475">INDEX(_Rge_Data_3rd_CY,$B475,S$1)</f>
        <v>0</v>
      </c>
      <c r="T475" s="202" t="n">
        <f aca="false" t="array" ref="T475:T475">INDEX(_Rge_Data_3rd_CY,$B475,T$1)</f>
        <v>0</v>
      </c>
      <c r="U475" s="202" t="n">
        <f aca="false" t="array" ref="U475:U475">INDEX(_Rge_Data_3rd_CY,$B475,U$1)</f>
        <v>0</v>
      </c>
      <c r="V475" s="202" t="n">
        <f aca="false" t="array" ref="V475:V475">INDEX(_Rge_Data_3rd_CY,$B475,V$1)</f>
        <v>0</v>
      </c>
      <c r="W475" s="202" t="n">
        <f aca="false" t="array" ref="W475:W475">INDEX(_Rge_Data_3rd_CY,$B475,W$1)</f>
        <v>0</v>
      </c>
      <c r="X475" s="202" t="n">
        <f aca="false">INDEX(_Rge_Data_3rd_CY,$B475,X$1)</f>
        <v>0</v>
      </c>
      <c r="Y475" s="202" t="n">
        <f aca="false" t="array" ref="Y475:Y475">INDEX(_Rge_Data_3rd_CY,$B475,Y$1)</f>
        <v>0</v>
      </c>
      <c r="Z475" s="202" t="n">
        <f aca="false" t="array" ref="Z475:Z475">INDEX(_Rge_Data_3rd_CY,$B475,Z$1)</f>
        <v>0</v>
      </c>
      <c r="AA475" s="202" t="n">
        <f aca="false">R475-Z475</f>
        <v>0</v>
      </c>
      <c r="AB475" s="203" t="n">
        <f aca="false">IFERROR(AA475/R475,)</f>
        <v>0</v>
      </c>
      <c r="AC475" s="212" t="n">
        <f aca="false" t="array" ref="AC475:AC475">INDEX(_Rge_Data_3rd_CY,$B475,AC$1)</f>
        <v>0</v>
      </c>
      <c r="AD475" s="212" t="n">
        <f aca="false" t="array" ref="AD475:AD475">INDEX(_Rge_Data_3rd_CY,$B475,AD$1)</f>
        <v>0</v>
      </c>
      <c r="AE475" s="212" t="n">
        <f aca="false" t="array" ref="AE475:AE475">INDEX(_Rge_Data_3rd_CY,$B475,AE$1)</f>
        <v>0</v>
      </c>
      <c r="AF475" s="212" t="n">
        <f aca="false" t="array" ref="AF475:AF475">INDEX(_Rge_Data_3rd_CY,$B475,AF$1)</f>
        <v>0</v>
      </c>
      <c r="AG475" s="212" t="n">
        <f aca="false" t="array" ref="AG475:AG475">INDEX(_Rge_Data_3rd_CY,$B475,AG$1)</f>
        <v>0</v>
      </c>
      <c r="AH475" s="212" t="n">
        <f aca="false" t="array" ref="AH475:AH475">INDEX(_Rge_Data_3rd_CY,$B475,AH$1)</f>
        <v>0</v>
      </c>
      <c r="AI475" s="212" t="n">
        <f aca="false">INDEX(_Rge_Data_3rd_CY,$B475,AI$1)</f>
        <v>0</v>
      </c>
      <c r="AJ475" s="212" t="n">
        <f aca="false" t="array" ref="AJ475:AJ475">INDEX(_Rge_Data_3rd_CY,$B475,AJ$1)</f>
        <v>0</v>
      </c>
      <c r="AK475" s="212" t="n">
        <f aca="false" t="array" ref="AK475:AK475">INDEX(_Rge_Data_3rd_CY,$B475,AK$1)</f>
        <v>0</v>
      </c>
      <c r="AL475" s="212" t="n">
        <f aca="false">AK475+AN475+AO475</f>
        <v>0</v>
      </c>
      <c r="AM475" s="213" t="n">
        <f aca="false">IFERROR(AK475/Z475,0)</f>
        <v>0</v>
      </c>
      <c r="AN475" s="214" t="n">
        <f aca="false">IFERROR(IF(AND($E475="OPEN",$AA475&gt;0),$AA475*_SoP*$AM475,IF(AND($E475="CLOSED",$AA475&gt;0),$AA475*_SoL*$AM475,0)),0)</f>
        <v>0</v>
      </c>
      <c r="AO475" s="214" t="n">
        <f aca="false">IFERROR(IF($AA475&lt;0,$AA475*_SoL,0),0)</f>
        <v>0</v>
      </c>
      <c r="AP475" s="215" t="n">
        <f aca="false">AK475+AN475</f>
        <v>0</v>
      </c>
      <c r="AQ475" s="215" t="n">
        <f aca="false">AC475-AO475</f>
        <v>0</v>
      </c>
      <c r="AR475" s="215" t="n">
        <f aca="false">AP475-AQ475</f>
        <v>0</v>
      </c>
      <c r="AS475" s="215" t="n">
        <f aca="false">IF($AR475&gt;=0,$AR475,0)</f>
        <v>0</v>
      </c>
      <c r="AT475" s="215" t="n">
        <f aca="false">IF($AR475&lt;=0,-$AR475,0)</f>
        <v>-0</v>
      </c>
      <c r="AU475" s="214" t="n">
        <f aca="false">IF((R475-AC475)&lt;0,0,R475-AC475)</f>
        <v>0</v>
      </c>
      <c r="AV475" s="214" t="n">
        <f aca="false">IF(AM475&gt;1,0,R475-AM475*R475)</f>
        <v>0</v>
      </c>
      <c r="AW475" s="216"/>
    </row>
    <row r="476" customFormat="false" ht="24.75" hidden="false" customHeight="true" outlineLevel="0" collapsed="false">
      <c r="A476" s="166"/>
      <c r="B476" s="208" t="n">
        <f aca="false">B475+1</f>
        <v>469</v>
      </c>
      <c r="C476" s="166"/>
      <c r="D476" s="209" t="n">
        <f aca="false">INDEX(_Rge_Projectdata_3rd,$B476,MATCH("Project-ID",_Rge_Headline_Projectdata,0))</f>
        <v>0</v>
      </c>
      <c r="E476" s="210" t="str">
        <f aca="false" t="array" ref="E476:E476">INDEX(_Rge_Data_3rd_CY,$B476,E$1)</f>
        <v>Open</v>
      </c>
      <c r="F476" s="199" t="n">
        <f aca="false">INDEX(_Rge_Data_3rd_CY,$B476,F$1)</f>
        <v>0</v>
      </c>
      <c r="G476" s="199" t="n">
        <f aca="false" t="array" ref="G476:G476">INDEX(_Rge_Data_3rd_CY,$B476,G$1)</f>
        <v>0</v>
      </c>
      <c r="H476" s="199" t="n">
        <f aca="false" t="array" ref="H476:H476">INDEX(_Rge_Data_3rd_CY,$B476,H$1)</f>
        <v>0</v>
      </c>
      <c r="I476" s="199" t="n">
        <f aca="false" t="array" ref="I476:I476">INDEX(_Rge_Data_3rd_CY,$B476,I$1)</f>
        <v>0</v>
      </c>
      <c r="J476" s="199" t="n">
        <f aca="false" t="array" ref="J476:J476">INDEX(_Rge_Data_3rd_CY,$B476,J$1)</f>
        <v>0</v>
      </c>
      <c r="K476" s="199" t="n">
        <f aca="false" t="array" ref="K476:K476">INDEX(_Rge_Data_3rd_CY,$B476,K$1)</f>
        <v>0</v>
      </c>
      <c r="L476" s="199" t="n">
        <f aca="false">INDEX(_Rge_Data_3rd_CY,$B476,L$1)</f>
        <v>0</v>
      </c>
      <c r="M476" s="199" t="n">
        <f aca="false" t="array" ref="M476:M476">INDEX(_Rge_Data_3rd_CY,$B476,M$1)</f>
        <v>0</v>
      </c>
      <c r="N476" s="199" t="n">
        <f aca="false" t="array" ref="N476:N476">INDEX(_Rge_Data_3rd_CY,$B476,N$1)</f>
        <v>0</v>
      </c>
      <c r="O476" s="199" t="n">
        <f aca="false">F476-N476</f>
        <v>0</v>
      </c>
      <c r="P476" s="200" t="n">
        <f aca="false">IFERROR(O476/F476,0)</f>
        <v>0</v>
      </c>
      <c r="Q476" s="211" t="str">
        <f aca="false">IF(AND(F476&lt;&gt;0,R476=0),"N","Y")</f>
        <v>Y</v>
      </c>
      <c r="R476" s="202" t="n">
        <f aca="false" t="array" ref="R476:R476">INDEX(_Rge_Data_3rd_CY,$B476,R$1)</f>
        <v>0</v>
      </c>
      <c r="S476" s="202" t="n">
        <f aca="false" t="array" ref="S476:S476">INDEX(_Rge_Data_3rd_CY,$B476,S$1)</f>
        <v>0</v>
      </c>
      <c r="T476" s="202" t="n">
        <f aca="false" t="array" ref="T476:T476">INDEX(_Rge_Data_3rd_CY,$B476,T$1)</f>
        <v>0</v>
      </c>
      <c r="U476" s="202" t="n">
        <f aca="false" t="array" ref="U476:U476">INDEX(_Rge_Data_3rd_CY,$B476,U$1)</f>
        <v>0</v>
      </c>
      <c r="V476" s="202" t="n">
        <f aca="false" t="array" ref="V476:V476">INDEX(_Rge_Data_3rd_CY,$B476,V$1)</f>
        <v>0</v>
      </c>
      <c r="W476" s="202" t="n">
        <f aca="false" t="array" ref="W476:W476">INDEX(_Rge_Data_3rd_CY,$B476,W$1)</f>
        <v>0</v>
      </c>
      <c r="X476" s="202" t="n">
        <f aca="false">INDEX(_Rge_Data_3rd_CY,$B476,X$1)</f>
        <v>0</v>
      </c>
      <c r="Y476" s="202" t="n">
        <f aca="false" t="array" ref="Y476:Y476">INDEX(_Rge_Data_3rd_CY,$B476,Y$1)</f>
        <v>0</v>
      </c>
      <c r="Z476" s="202" t="n">
        <f aca="false" t="array" ref="Z476:Z476">INDEX(_Rge_Data_3rd_CY,$B476,Z$1)</f>
        <v>0</v>
      </c>
      <c r="AA476" s="202" t="n">
        <f aca="false">R476-Z476</f>
        <v>0</v>
      </c>
      <c r="AB476" s="203" t="n">
        <f aca="false">IFERROR(AA476/R476,)</f>
        <v>0</v>
      </c>
      <c r="AC476" s="212" t="n">
        <f aca="false" t="array" ref="AC476:AC476">INDEX(_Rge_Data_3rd_CY,$B476,AC$1)</f>
        <v>0</v>
      </c>
      <c r="AD476" s="212" t="n">
        <f aca="false" t="array" ref="AD476:AD476">INDEX(_Rge_Data_3rd_CY,$B476,AD$1)</f>
        <v>0</v>
      </c>
      <c r="AE476" s="212" t="n">
        <f aca="false" t="array" ref="AE476:AE476">INDEX(_Rge_Data_3rd_CY,$B476,AE$1)</f>
        <v>0</v>
      </c>
      <c r="AF476" s="212" t="n">
        <f aca="false" t="array" ref="AF476:AF476">INDEX(_Rge_Data_3rd_CY,$B476,AF$1)</f>
        <v>0</v>
      </c>
      <c r="AG476" s="212" t="n">
        <f aca="false" t="array" ref="AG476:AG476">INDEX(_Rge_Data_3rd_CY,$B476,AG$1)</f>
        <v>0</v>
      </c>
      <c r="AH476" s="212" t="n">
        <f aca="false" t="array" ref="AH476:AH476">INDEX(_Rge_Data_3rd_CY,$B476,AH$1)</f>
        <v>0</v>
      </c>
      <c r="AI476" s="212" t="n">
        <f aca="false">INDEX(_Rge_Data_3rd_CY,$B476,AI$1)</f>
        <v>0</v>
      </c>
      <c r="AJ476" s="212" t="n">
        <f aca="false" t="array" ref="AJ476:AJ476">INDEX(_Rge_Data_3rd_CY,$B476,AJ$1)</f>
        <v>0</v>
      </c>
      <c r="AK476" s="212" t="n">
        <f aca="false" t="array" ref="AK476:AK476">INDEX(_Rge_Data_3rd_CY,$B476,AK$1)</f>
        <v>0</v>
      </c>
      <c r="AL476" s="212" t="n">
        <f aca="false">AK476+AN476+AO476</f>
        <v>0</v>
      </c>
      <c r="AM476" s="213" t="n">
        <f aca="false">IFERROR(AK476/Z476,0)</f>
        <v>0</v>
      </c>
      <c r="AN476" s="214" t="n">
        <f aca="false">IFERROR(IF(AND($E476="OPEN",$AA476&gt;0),$AA476*_SoP*$AM476,IF(AND($E476="CLOSED",$AA476&gt;0),$AA476*_SoL*$AM476,0)),0)</f>
        <v>0</v>
      </c>
      <c r="AO476" s="214" t="n">
        <f aca="false">IFERROR(IF($AA476&lt;0,$AA476*_SoL,0),0)</f>
        <v>0</v>
      </c>
      <c r="AP476" s="215" t="n">
        <f aca="false">AK476+AN476</f>
        <v>0</v>
      </c>
      <c r="AQ476" s="215" t="n">
        <f aca="false">AC476-AO476</f>
        <v>0</v>
      </c>
      <c r="AR476" s="215" t="n">
        <f aca="false">AP476-AQ476</f>
        <v>0</v>
      </c>
      <c r="AS476" s="215" t="n">
        <f aca="false">IF($AR476&gt;=0,$AR476,0)</f>
        <v>0</v>
      </c>
      <c r="AT476" s="215" t="n">
        <f aca="false">IF($AR476&lt;=0,-$AR476,0)</f>
        <v>-0</v>
      </c>
      <c r="AU476" s="214" t="n">
        <f aca="false">IF((R476-AC476)&lt;0,0,R476-AC476)</f>
        <v>0</v>
      </c>
      <c r="AV476" s="214" t="n">
        <f aca="false">IF(AM476&gt;1,0,R476-AM476*R476)</f>
        <v>0</v>
      </c>
      <c r="AW476" s="216"/>
    </row>
    <row r="477" customFormat="false" ht="24.75" hidden="false" customHeight="true" outlineLevel="0" collapsed="false">
      <c r="A477" s="166"/>
      <c r="B477" s="208" t="n">
        <f aca="false">B476+1</f>
        <v>470</v>
      </c>
      <c r="C477" s="166"/>
      <c r="D477" s="209" t="n">
        <f aca="false">INDEX(_Rge_Projectdata_3rd,$B477,MATCH("Project-ID",_Rge_Headline_Projectdata,0))</f>
        <v>0</v>
      </c>
      <c r="E477" s="210" t="str">
        <f aca="false" t="array" ref="E477:E477">INDEX(_Rge_Data_3rd_CY,$B477,E$1)</f>
        <v>Open</v>
      </c>
      <c r="F477" s="199" t="n">
        <f aca="false">INDEX(_Rge_Data_3rd_CY,$B477,F$1)</f>
        <v>0</v>
      </c>
      <c r="G477" s="199" t="n">
        <f aca="false" t="array" ref="G477:G477">INDEX(_Rge_Data_3rd_CY,$B477,G$1)</f>
        <v>0</v>
      </c>
      <c r="H477" s="199" t="n">
        <f aca="false" t="array" ref="H477:H477">INDEX(_Rge_Data_3rd_CY,$B477,H$1)</f>
        <v>0</v>
      </c>
      <c r="I477" s="199" t="n">
        <f aca="false" t="array" ref="I477:I477">INDEX(_Rge_Data_3rd_CY,$B477,I$1)</f>
        <v>0</v>
      </c>
      <c r="J477" s="199" t="n">
        <f aca="false" t="array" ref="J477:J477">INDEX(_Rge_Data_3rd_CY,$B477,J$1)</f>
        <v>0</v>
      </c>
      <c r="K477" s="199" t="n">
        <f aca="false" t="array" ref="K477:K477">INDEX(_Rge_Data_3rd_CY,$B477,K$1)</f>
        <v>0</v>
      </c>
      <c r="L477" s="199" t="n">
        <f aca="false">INDEX(_Rge_Data_3rd_CY,$B477,L$1)</f>
        <v>0</v>
      </c>
      <c r="M477" s="199" t="n">
        <f aca="false" t="array" ref="M477:M477">INDEX(_Rge_Data_3rd_CY,$B477,M$1)</f>
        <v>0</v>
      </c>
      <c r="N477" s="199" t="n">
        <f aca="false" t="array" ref="N477:N477">INDEX(_Rge_Data_3rd_CY,$B477,N$1)</f>
        <v>0</v>
      </c>
      <c r="O477" s="199" t="n">
        <f aca="false">F477-N477</f>
        <v>0</v>
      </c>
      <c r="P477" s="200" t="n">
        <f aca="false">IFERROR(O477/F477,0)</f>
        <v>0</v>
      </c>
      <c r="Q477" s="211" t="str">
        <f aca="false">IF(AND(F477&lt;&gt;0,R477=0),"N","Y")</f>
        <v>Y</v>
      </c>
      <c r="R477" s="202" t="n">
        <f aca="false" t="array" ref="R477:R477">INDEX(_Rge_Data_3rd_CY,$B477,R$1)</f>
        <v>0</v>
      </c>
      <c r="S477" s="202" t="n">
        <f aca="false" t="array" ref="S477:S477">INDEX(_Rge_Data_3rd_CY,$B477,S$1)</f>
        <v>0</v>
      </c>
      <c r="T477" s="202" t="n">
        <f aca="false" t="array" ref="T477:T477">INDEX(_Rge_Data_3rd_CY,$B477,T$1)</f>
        <v>0</v>
      </c>
      <c r="U477" s="202" t="n">
        <f aca="false" t="array" ref="U477:U477">INDEX(_Rge_Data_3rd_CY,$B477,U$1)</f>
        <v>0</v>
      </c>
      <c r="V477" s="202" t="n">
        <f aca="false" t="array" ref="V477:V477">INDEX(_Rge_Data_3rd_CY,$B477,V$1)</f>
        <v>0</v>
      </c>
      <c r="W477" s="202" t="n">
        <f aca="false" t="array" ref="W477:W477">INDEX(_Rge_Data_3rd_CY,$B477,W$1)</f>
        <v>0</v>
      </c>
      <c r="X477" s="202" t="n">
        <f aca="false">INDEX(_Rge_Data_3rd_CY,$B477,X$1)</f>
        <v>0</v>
      </c>
      <c r="Y477" s="202" t="n">
        <f aca="false" t="array" ref="Y477:Y477">INDEX(_Rge_Data_3rd_CY,$B477,Y$1)</f>
        <v>0</v>
      </c>
      <c r="Z477" s="202" t="n">
        <f aca="false" t="array" ref="Z477:Z477">INDEX(_Rge_Data_3rd_CY,$B477,Z$1)</f>
        <v>0</v>
      </c>
      <c r="AA477" s="202" t="n">
        <f aca="false">R477-Z477</f>
        <v>0</v>
      </c>
      <c r="AB477" s="203" t="n">
        <f aca="false">IFERROR(AA477/R477,)</f>
        <v>0</v>
      </c>
      <c r="AC477" s="212" t="n">
        <f aca="false" t="array" ref="AC477:AC477">INDEX(_Rge_Data_3rd_CY,$B477,AC$1)</f>
        <v>0</v>
      </c>
      <c r="AD477" s="212" t="n">
        <f aca="false" t="array" ref="AD477:AD477">INDEX(_Rge_Data_3rd_CY,$B477,AD$1)</f>
        <v>0</v>
      </c>
      <c r="AE477" s="212" t="n">
        <f aca="false" t="array" ref="AE477:AE477">INDEX(_Rge_Data_3rd_CY,$B477,AE$1)</f>
        <v>0</v>
      </c>
      <c r="AF477" s="212" t="n">
        <f aca="false" t="array" ref="AF477:AF477">INDEX(_Rge_Data_3rd_CY,$B477,AF$1)</f>
        <v>0</v>
      </c>
      <c r="AG477" s="212" t="n">
        <f aca="false" t="array" ref="AG477:AG477">INDEX(_Rge_Data_3rd_CY,$B477,AG$1)</f>
        <v>0</v>
      </c>
      <c r="AH477" s="212" t="n">
        <f aca="false" t="array" ref="AH477:AH477">INDEX(_Rge_Data_3rd_CY,$B477,AH$1)</f>
        <v>0</v>
      </c>
      <c r="AI477" s="212" t="n">
        <f aca="false">INDEX(_Rge_Data_3rd_CY,$B477,AI$1)</f>
        <v>0</v>
      </c>
      <c r="AJ477" s="212" t="n">
        <f aca="false" t="array" ref="AJ477:AJ477">INDEX(_Rge_Data_3rd_CY,$B477,AJ$1)</f>
        <v>0</v>
      </c>
      <c r="AK477" s="212" t="n">
        <f aca="false" t="array" ref="AK477:AK477">INDEX(_Rge_Data_3rd_CY,$B477,AK$1)</f>
        <v>0</v>
      </c>
      <c r="AL477" s="212" t="n">
        <f aca="false">AK477+AN477+AO477</f>
        <v>0</v>
      </c>
      <c r="AM477" s="213" t="n">
        <f aca="false">IFERROR(AK477/Z477,0)</f>
        <v>0</v>
      </c>
      <c r="AN477" s="214" t="n">
        <f aca="false">IFERROR(IF(AND($E477="OPEN",$AA477&gt;0),$AA477*_SoP*$AM477,IF(AND($E477="CLOSED",$AA477&gt;0),$AA477*_SoL*$AM477,0)),0)</f>
        <v>0</v>
      </c>
      <c r="AO477" s="214" t="n">
        <f aca="false">IFERROR(IF($AA477&lt;0,$AA477*_SoL,0),0)</f>
        <v>0</v>
      </c>
      <c r="AP477" s="215" t="n">
        <f aca="false">AK477+AN477</f>
        <v>0</v>
      </c>
      <c r="AQ477" s="215" t="n">
        <f aca="false">AC477-AO477</f>
        <v>0</v>
      </c>
      <c r="AR477" s="215" t="n">
        <f aca="false">AP477-AQ477</f>
        <v>0</v>
      </c>
      <c r="AS477" s="215" t="n">
        <f aca="false">IF($AR477&gt;=0,$AR477,0)</f>
        <v>0</v>
      </c>
      <c r="AT477" s="215" t="n">
        <f aca="false">IF($AR477&lt;=0,-$AR477,0)</f>
        <v>-0</v>
      </c>
      <c r="AU477" s="214" t="n">
        <f aca="false">IF((R477-AC477)&lt;0,0,R477-AC477)</f>
        <v>0</v>
      </c>
      <c r="AV477" s="214" t="n">
        <f aca="false">IF(AM477&gt;1,0,R477-AM477*R477)</f>
        <v>0</v>
      </c>
      <c r="AW477" s="216"/>
    </row>
    <row r="478" customFormat="false" ht="24.75" hidden="false" customHeight="true" outlineLevel="0" collapsed="false">
      <c r="A478" s="166"/>
      <c r="B478" s="208" t="n">
        <f aca="false">B477+1</f>
        <v>471</v>
      </c>
      <c r="C478" s="166"/>
      <c r="D478" s="209" t="n">
        <f aca="false">INDEX(_Rge_Projectdata_3rd,$B478,MATCH("Project-ID",_Rge_Headline_Projectdata,0))</f>
        <v>0</v>
      </c>
      <c r="E478" s="210" t="str">
        <f aca="false" t="array" ref="E478:E478">INDEX(_Rge_Data_3rd_CY,$B478,E$1)</f>
        <v>Open</v>
      </c>
      <c r="F478" s="199" t="n">
        <f aca="false">INDEX(_Rge_Data_3rd_CY,$B478,F$1)</f>
        <v>0</v>
      </c>
      <c r="G478" s="199" t="n">
        <f aca="false" t="array" ref="G478:G478">INDEX(_Rge_Data_3rd_CY,$B478,G$1)</f>
        <v>0</v>
      </c>
      <c r="H478" s="199" t="n">
        <f aca="false" t="array" ref="H478:H478">INDEX(_Rge_Data_3rd_CY,$B478,H$1)</f>
        <v>0</v>
      </c>
      <c r="I478" s="199" t="n">
        <f aca="false" t="array" ref="I478:I478">INDEX(_Rge_Data_3rd_CY,$B478,I$1)</f>
        <v>0</v>
      </c>
      <c r="J478" s="199" t="n">
        <f aca="false" t="array" ref="J478:J478">INDEX(_Rge_Data_3rd_CY,$B478,J$1)</f>
        <v>0</v>
      </c>
      <c r="K478" s="199" t="n">
        <f aca="false" t="array" ref="K478:K478">INDEX(_Rge_Data_3rd_CY,$B478,K$1)</f>
        <v>0</v>
      </c>
      <c r="L478" s="199" t="n">
        <f aca="false">INDEX(_Rge_Data_3rd_CY,$B478,L$1)</f>
        <v>0</v>
      </c>
      <c r="M478" s="199" t="n">
        <f aca="false" t="array" ref="M478:M478">INDEX(_Rge_Data_3rd_CY,$B478,M$1)</f>
        <v>0</v>
      </c>
      <c r="N478" s="199" t="n">
        <f aca="false" t="array" ref="N478:N478">INDEX(_Rge_Data_3rd_CY,$B478,N$1)</f>
        <v>0</v>
      </c>
      <c r="O478" s="199" t="n">
        <f aca="false">F478-N478</f>
        <v>0</v>
      </c>
      <c r="P478" s="200" t="n">
        <f aca="false">IFERROR(O478/F478,0)</f>
        <v>0</v>
      </c>
      <c r="Q478" s="211" t="str">
        <f aca="false">IF(AND(F478&lt;&gt;0,R478=0),"N","Y")</f>
        <v>Y</v>
      </c>
      <c r="R478" s="202" t="n">
        <f aca="false" t="array" ref="R478:R478">INDEX(_Rge_Data_3rd_CY,$B478,R$1)</f>
        <v>0</v>
      </c>
      <c r="S478" s="202" t="n">
        <f aca="false" t="array" ref="S478:S478">INDEX(_Rge_Data_3rd_CY,$B478,S$1)</f>
        <v>0</v>
      </c>
      <c r="T478" s="202" t="n">
        <f aca="false" t="array" ref="T478:T478">INDEX(_Rge_Data_3rd_CY,$B478,T$1)</f>
        <v>0</v>
      </c>
      <c r="U478" s="202" t="n">
        <f aca="false" t="array" ref="U478:U478">INDEX(_Rge_Data_3rd_CY,$B478,U$1)</f>
        <v>0</v>
      </c>
      <c r="V478" s="202" t="n">
        <f aca="false" t="array" ref="V478:V478">INDEX(_Rge_Data_3rd_CY,$B478,V$1)</f>
        <v>0</v>
      </c>
      <c r="W478" s="202" t="n">
        <f aca="false" t="array" ref="W478:W478">INDEX(_Rge_Data_3rd_CY,$B478,W$1)</f>
        <v>0</v>
      </c>
      <c r="X478" s="202" t="n">
        <f aca="false">INDEX(_Rge_Data_3rd_CY,$B478,X$1)</f>
        <v>0</v>
      </c>
      <c r="Y478" s="202" t="n">
        <f aca="false" t="array" ref="Y478:Y478">INDEX(_Rge_Data_3rd_CY,$B478,Y$1)</f>
        <v>0</v>
      </c>
      <c r="Z478" s="202" t="n">
        <f aca="false" t="array" ref="Z478:Z478">INDEX(_Rge_Data_3rd_CY,$B478,Z$1)</f>
        <v>0</v>
      </c>
      <c r="AA478" s="202" t="n">
        <f aca="false">R478-Z478</f>
        <v>0</v>
      </c>
      <c r="AB478" s="203" t="n">
        <f aca="false">IFERROR(AA478/R478,)</f>
        <v>0</v>
      </c>
      <c r="AC478" s="212" t="n">
        <f aca="false" t="array" ref="AC478:AC478">INDEX(_Rge_Data_3rd_CY,$B478,AC$1)</f>
        <v>0</v>
      </c>
      <c r="AD478" s="212" t="n">
        <f aca="false" t="array" ref="AD478:AD478">INDEX(_Rge_Data_3rd_CY,$B478,AD$1)</f>
        <v>0</v>
      </c>
      <c r="AE478" s="212" t="n">
        <f aca="false" t="array" ref="AE478:AE478">INDEX(_Rge_Data_3rd_CY,$B478,AE$1)</f>
        <v>0</v>
      </c>
      <c r="AF478" s="212" t="n">
        <f aca="false" t="array" ref="AF478:AF478">INDEX(_Rge_Data_3rd_CY,$B478,AF$1)</f>
        <v>0</v>
      </c>
      <c r="AG478" s="212" t="n">
        <f aca="false" t="array" ref="AG478:AG478">INDEX(_Rge_Data_3rd_CY,$B478,AG$1)</f>
        <v>0</v>
      </c>
      <c r="AH478" s="212" t="n">
        <f aca="false" t="array" ref="AH478:AH478">INDEX(_Rge_Data_3rd_CY,$B478,AH$1)</f>
        <v>0</v>
      </c>
      <c r="AI478" s="212" t="n">
        <f aca="false">INDEX(_Rge_Data_3rd_CY,$B478,AI$1)</f>
        <v>0</v>
      </c>
      <c r="AJ478" s="212" t="n">
        <f aca="false" t="array" ref="AJ478:AJ478">INDEX(_Rge_Data_3rd_CY,$B478,AJ$1)</f>
        <v>0</v>
      </c>
      <c r="AK478" s="212" t="n">
        <f aca="false" t="array" ref="AK478:AK478">INDEX(_Rge_Data_3rd_CY,$B478,AK$1)</f>
        <v>0</v>
      </c>
      <c r="AL478" s="212" t="n">
        <f aca="false">AK478+AN478+AO478</f>
        <v>0</v>
      </c>
      <c r="AM478" s="213" t="n">
        <f aca="false">IFERROR(AK478/Z478,0)</f>
        <v>0</v>
      </c>
      <c r="AN478" s="214" t="n">
        <f aca="false">IFERROR(IF(AND($E478="OPEN",$AA478&gt;0),$AA478*_SoP*$AM478,IF(AND($E478="CLOSED",$AA478&gt;0),$AA478*_SoL*$AM478,0)),0)</f>
        <v>0</v>
      </c>
      <c r="AO478" s="214" t="n">
        <f aca="false">IFERROR(IF($AA478&lt;0,$AA478*_SoL,0),0)</f>
        <v>0</v>
      </c>
      <c r="AP478" s="215" t="n">
        <f aca="false">AK478+AN478</f>
        <v>0</v>
      </c>
      <c r="AQ478" s="215" t="n">
        <f aca="false">AC478-AO478</f>
        <v>0</v>
      </c>
      <c r="AR478" s="215" t="n">
        <f aca="false">AP478-AQ478</f>
        <v>0</v>
      </c>
      <c r="AS478" s="215" t="n">
        <f aca="false">IF($AR478&gt;=0,$AR478,0)</f>
        <v>0</v>
      </c>
      <c r="AT478" s="215" t="n">
        <f aca="false">IF($AR478&lt;=0,-$AR478,0)</f>
        <v>-0</v>
      </c>
      <c r="AU478" s="214" t="n">
        <f aca="false">IF((R478-AC478)&lt;0,0,R478-AC478)</f>
        <v>0</v>
      </c>
      <c r="AV478" s="214" t="n">
        <f aca="false">IF(AM478&gt;1,0,R478-AM478*R478)</f>
        <v>0</v>
      </c>
      <c r="AW478" s="216"/>
    </row>
    <row r="479" customFormat="false" ht="24.75" hidden="false" customHeight="true" outlineLevel="0" collapsed="false">
      <c r="A479" s="166"/>
      <c r="B479" s="208" t="n">
        <f aca="false">B478+1</f>
        <v>472</v>
      </c>
      <c r="C479" s="166"/>
      <c r="D479" s="209" t="n">
        <f aca="false">INDEX(_Rge_Projectdata_3rd,$B479,MATCH("Project-ID",_Rge_Headline_Projectdata,0))</f>
        <v>0</v>
      </c>
      <c r="E479" s="210" t="str">
        <f aca="false" t="array" ref="E479:E479">INDEX(_Rge_Data_3rd_CY,$B479,E$1)</f>
        <v>Open</v>
      </c>
      <c r="F479" s="199" t="n">
        <f aca="false">INDEX(_Rge_Data_3rd_CY,$B479,F$1)</f>
        <v>0</v>
      </c>
      <c r="G479" s="199" t="n">
        <f aca="false" t="array" ref="G479:G479">INDEX(_Rge_Data_3rd_CY,$B479,G$1)</f>
        <v>0</v>
      </c>
      <c r="H479" s="199" t="n">
        <f aca="false" t="array" ref="H479:H479">INDEX(_Rge_Data_3rd_CY,$B479,H$1)</f>
        <v>0</v>
      </c>
      <c r="I479" s="199" t="n">
        <f aca="false" t="array" ref="I479:I479">INDEX(_Rge_Data_3rd_CY,$B479,I$1)</f>
        <v>0</v>
      </c>
      <c r="J479" s="199" t="n">
        <f aca="false" t="array" ref="J479:J479">INDEX(_Rge_Data_3rd_CY,$B479,J$1)</f>
        <v>0</v>
      </c>
      <c r="K479" s="199" t="n">
        <f aca="false" t="array" ref="K479:K479">INDEX(_Rge_Data_3rd_CY,$B479,K$1)</f>
        <v>0</v>
      </c>
      <c r="L479" s="199" t="n">
        <f aca="false">INDEX(_Rge_Data_3rd_CY,$B479,L$1)</f>
        <v>0</v>
      </c>
      <c r="M479" s="199" t="n">
        <f aca="false" t="array" ref="M479:M479">INDEX(_Rge_Data_3rd_CY,$B479,M$1)</f>
        <v>0</v>
      </c>
      <c r="N479" s="199" t="n">
        <f aca="false" t="array" ref="N479:N479">INDEX(_Rge_Data_3rd_CY,$B479,N$1)</f>
        <v>0</v>
      </c>
      <c r="O479" s="199" t="n">
        <f aca="false">F479-N479</f>
        <v>0</v>
      </c>
      <c r="P479" s="200" t="n">
        <f aca="false">IFERROR(O479/F479,0)</f>
        <v>0</v>
      </c>
      <c r="Q479" s="211" t="str">
        <f aca="false">IF(AND(F479&lt;&gt;0,R479=0),"N","Y")</f>
        <v>Y</v>
      </c>
      <c r="R479" s="202" t="n">
        <f aca="false" t="array" ref="R479:R479">INDEX(_Rge_Data_3rd_CY,$B479,R$1)</f>
        <v>0</v>
      </c>
      <c r="S479" s="202" t="n">
        <f aca="false" t="array" ref="S479:S479">INDEX(_Rge_Data_3rd_CY,$B479,S$1)</f>
        <v>0</v>
      </c>
      <c r="T479" s="202" t="n">
        <f aca="false" t="array" ref="T479:T479">INDEX(_Rge_Data_3rd_CY,$B479,T$1)</f>
        <v>0</v>
      </c>
      <c r="U479" s="202" t="n">
        <f aca="false" t="array" ref="U479:U479">INDEX(_Rge_Data_3rd_CY,$B479,U$1)</f>
        <v>0</v>
      </c>
      <c r="V479" s="202" t="n">
        <f aca="false" t="array" ref="V479:V479">INDEX(_Rge_Data_3rd_CY,$B479,V$1)</f>
        <v>0</v>
      </c>
      <c r="W479" s="202" t="n">
        <f aca="false" t="array" ref="W479:W479">INDEX(_Rge_Data_3rd_CY,$B479,W$1)</f>
        <v>0</v>
      </c>
      <c r="X479" s="202" t="n">
        <f aca="false">INDEX(_Rge_Data_3rd_CY,$B479,X$1)</f>
        <v>0</v>
      </c>
      <c r="Y479" s="202" t="n">
        <f aca="false" t="array" ref="Y479:Y479">INDEX(_Rge_Data_3rd_CY,$B479,Y$1)</f>
        <v>0</v>
      </c>
      <c r="Z479" s="202" t="n">
        <f aca="false" t="array" ref="Z479:Z479">INDEX(_Rge_Data_3rd_CY,$B479,Z$1)</f>
        <v>0</v>
      </c>
      <c r="AA479" s="202" t="n">
        <f aca="false">R479-Z479</f>
        <v>0</v>
      </c>
      <c r="AB479" s="203" t="n">
        <f aca="false">IFERROR(AA479/R479,)</f>
        <v>0</v>
      </c>
      <c r="AC479" s="212" t="n">
        <f aca="false" t="array" ref="AC479:AC479">INDEX(_Rge_Data_3rd_CY,$B479,AC$1)</f>
        <v>0</v>
      </c>
      <c r="AD479" s="212" t="n">
        <f aca="false" t="array" ref="AD479:AD479">INDEX(_Rge_Data_3rd_CY,$B479,AD$1)</f>
        <v>0</v>
      </c>
      <c r="AE479" s="212" t="n">
        <f aca="false" t="array" ref="AE479:AE479">INDEX(_Rge_Data_3rd_CY,$B479,AE$1)</f>
        <v>0</v>
      </c>
      <c r="AF479" s="212" t="n">
        <f aca="false" t="array" ref="AF479:AF479">INDEX(_Rge_Data_3rd_CY,$B479,AF$1)</f>
        <v>0</v>
      </c>
      <c r="AG479" s="212" t="n">
        <f aca="false" t="array" ref="AG479:AG479">INDEX(_Rge_Data_3rd_CY,$B479,AG$1)</f>
        <v>0</v>
      </c>
      <c r="AH479" s="212" t="n">
        <f aca="false" t="array" ref="AH479:AH479">INDEX(_Rge_Data_3rd_CY,$B479,AH$1)</f>
        <v>0</v>
      </c>
      <c r="AI479" s="212" t="n">
        <f aca="false">INDEX(_Rge_Data_3rd_CY,$B479,AI$1)</f>
        <v>0</v>
      </c>
      <c r="AJ479" s="212" t="n">
        <f aca="false" t="array" ref="AJ479:AJ479">INDEX(_Rge_Data_3rd_CY,$B479,AJ$1)</f>
        <v>0</v>
      </c>
      <c r="AK479" s="212" t="n">
        <f aca="false" t="array" ref="AK479:AK479">INDEX(_Rge_Data_3rd_CY,$B479,AK$1)</f>
        <v>0</v>
      </c>
      <c r="AL479" s="212" t="n">
        <f aca="false">AK479+AN479+AO479</f>
        <v>0</v>
      </c>
      <c r="AM479" s="213" t="n">
        <f aca="false">IFERROR(AK479/Z479,0)</f>
        <v>0</v>
      </c>
      <c r="AN479" s="214" t="n">
        <f aca="false">IFERROR(IF(AND($E479="OPEN",$AA479&gt;0),$AA479*_SoP*$AM479,IF(AND($E479="CLOSED",$AA479&gt;0),$AA479*_SoL*$AM479,0)),0)</f>
        <v>0</v>
      </c>
      <c r="AO479" s="214" t="n">
        <f aca="false">IFERROR(IF($AA479&lt;0,$AA479*_SoL,0),0)</f>
        <v>0</v>
      </c>
      <c r="AP479" s="215" t="n">
        <f aca="false">AK479+AN479</f>
        <v>0</v>
      </c>
      <c r="AQ479" s="215" t="n">
        <f aca="false">AC479-AO479</f>
        <v>0</v>
      </c>
      <c r="AR479" s="215" t="n">
        <f aca="false">AP479-AQ479</f>
        <v>0</v>
      </c>
      <c r="AS479" s="215" t="n">
        <f aca="false">IF($AR479&gt;=0,$AR479,0)</f>
        <v>0</v>
      </c>
      <c r="AT479" s="215" t="n">
        <f aca="false">IF($AR479&lt;=0,-$AR479,0)</f>
        <v>-0</v>
      </c>
      <c r="AU479" s="214" t="n">
        <f aca="false">IF((R479-AC479)&lt;0,0,R479-AC479)</f>
        <v>0</v>
      </c>
      <c r="AV479" s="214" t="n">
        <f aca="false">IF(AM479&gt;1,0,R479-AM479*R479)</f>
        <v>0</v>
      </c>
      <c r="AW479" s="216"/>
    </row>
    <row r="480" customFormat="false" ht="24.75" hidden="false" customHeight="true" outlineLevel="0" collapsed="false">
      <c r="A480" s="166"/>
      <c r="B480" s="208" t="n">
        <f aca="false">B479+1</f>
        <v>473</v>
      </c>
      <c r="C480" s="166"/>
      <c r="D480" s="209" t="n">
        <f aca="false">INDEX(_Rge_Projectdata_3rd,$B480,MATCH("Project-ID",_Rge_Headline_Projectdata,0))</f>
        <v>0</v>
      </c>
      <c r="E480" s="210" t="str">
        <f aca="false" t="array" ref="E480:E480">INDEX(_Rge_Data_3rd_CY,$B480,E$1)</f>
        <v>Open</v>
      </c>
      <c r="F480" s="199" t="n">
        <f aca="false">INDEX(_Rge_Data_3rd_CY,$B480,F$1)</f>
        <v>0</v>
      </c>
      <c r="G480" s="199" t="n">
        <f aca="false" t="array" ref="G480:G480">INDEX(_Rge_Data_3rd_CY,$B480,G$1)</f>
        <v>0</v>
      </c>
      <c r="H480" s="199" t="n">
        <f aca="false" t="array" ref="H480:H480">INDEX(_Rge_Data_3rd_CY,$B480,H$1)</f>
        <v>0</v>
      </c>
      <c r="I480" s="199" t="n">
        <f aca="false" t="array" ref="I480:I480">INDEX(_Rge_Data_3rd_CY,$B480,I$1)</f>
        <v>0</v>
      </c>
      <c r="J480" s="199" t="n">
        <f aca="false" t="array" ref="J480:J480">INDEX(_Rge_Data_3rd_CY,$B480,J$1)</f>
        <v>0</v>
      </c>
      <c r="K480" s="199" t="n">
        <f aca="false" t="array" ref="K480:K480">INDEX(_Rge_Data_3rd_CY,$B480,K$1)</f>
        <v>0</v>
      </c>
      <c r="L480" s="199" t="n">
        <f aca="false">INDEX(_Rge_Data_3rd_CY,$B480,L$1)</f>
        <v>0</v>
      </c>
      <c r="M480" s="199" t="n">
        <f aca="false" t="array" ref="M480:M480">INDEX(_Rge_Data_3rd_CY,$B480,M$1)</f>
        <v>0</v>
      </c>
      <c r="N480" s="199" t="n">
        <f aca="false" t="array" ref="N480:N480">INDEX(_Rge_Data_3rd_CY,$B480,N$1)</f>
        <v>0</v>
      </c>
      <c r="O480" s="199" t="n">
        <f aca="false">F480-N480</f>
        <v>0</v>
      </c>
      <c r="P480" s="200" t="n">
        <f aca="false">IFERROR(O480/F480,0)</f>
        <v>0</v>
      </c>
      <c r="Q480" s="211" t="str">
        <f aca="false">IF(AND(F480&lt;&gt;0,R480=0),"N","Y")</f>
        <v>Y</v>
      </c>
      <c r="R480" s="202" t="n">
        <f aca="false" t="array" ref="R480:R480">INDEX(_Rge_Data_3rd_CY,$B480,R$1)</f>
        <v>0</v>
      </c>
      <c r="S480" s="202" t="n">
        <f aca="false" t="array" ref="S480:S480">INDEX(_Rge_Data_3rd_CY,$B480,S$1)</f>
        <v>0</v>
      </c>
      <c r="T480" s="202" t="n">
        <f aca="false" t="array" ref="T480:T480">INDEX(_Rge_Data_3rd_CY,$B480,T$1)</f>
        <v>0</v>
      </c>
      <c r="U480" s="202" t="n">
        <f aca="false" t="array" ref="U480:U480">INDEX(_Rge_Data_3rd_CY,$B480,U$1)</f>
        <v>0</v>
      </c>
      <c r="V480" s="202" t="n">
        <f aca="false" t="array" ref="V480:V480">INDEX(_Rge_Data_3rd_CY,$B480,V$1)</f>
        <v>0</v>
      </c>
      <c r="W480" s="202" t="n">
        <f aca="false" t="array" ref="W480:W480">INDEX(_Rge_Data_3rd_CY,$B480,W$1)</f>
        <v>0</v>
      </c>
      <c r="X480" s="202" t="n">
        <f aca="false">INDEX(_Rge_Data_3rd_CY,$B480,X$1)</f>
        <v>0</v>
      </c>
      <c r="Y480" s="202" t="n">
        <f aca="false" t="array" ref="Y480:Y480">INDEX(_Rge_Data_3rd_CY,$B480,Y$1)</f>
        <v>0</v>
      </c>
      <c r="Z480" s="202" t="n">
        <f aca="false" t="array" ref="Z480:Z480">INDEX(_Rge_Data_3rd_CY,$B480,Z$1)</f>
        <v>0</v>
      </c>
      <c r="AA480" s="202" t="n">
        <f aca="false">R480-Z480</f>
        <v>0</v>
      </c>
      <c r="AB480" s="203" t="n">
        <f aca="false">IFERROR(AA480/R480,)</f>
        <v>0</v>
      </c>
      <c r="AC480" s="212" t="n">
        <f aca="false" t="array" ref="AC480:AC480">INDEX(_Rge_Data_3rd_CY,$B480,AC$1)</f>
        <v>0</v>
      </c>
      <c r="AD480" s="212" t="n">
        <f aca="false" t="array" ref="AD480:AD480">INDEX(_Rge_Data_3rd_CY,$B480,AD$1)</f>
        <v>0</v>
      </c>
      <c r="AE480" s="212" t="n">
        <f aca="false" t="array" ref="AE480:AE480">INDEX(_Rge_Data_3rd_CY,$B480,AE$1)</f>
        <v>0</v>
      </c>
      <c r="AF480" s="212" t="n">
        <f aca="false" t="array" ref="AF480:AF480">INDEX(_Rge_Data_3rd_CY,$B480,AF$1)</f>
        <v>0</v>
      </c>
      <c r="AG480" s="212" t="n">
        <f aca="false" t="array" ref="AG480:AG480">INDEX(_Rge_Data_3rd_CY,$B480,AG$1)</f>
        <v>0</v>
      </c>
      <c r="AH480" s="212" t="n">
        <f aca="false" t="array" ref="AH480:AH480">INDEX(_Rge_Data_3rd_CY,$B480,AH$1)</f>
        <v>0</v>
      </c>
      <c r="AI480" s="212" t="n">
        <f aca="false">INDEX(_Rge_Data_3rd_CY,$B480,AI$1)</f>
        <v>0</v>
      </c>
      <c r="AJ480" s="212" t="n">
        <f aca="false" t="array" ref="AJ480:AJ480">INDEX(_Rge_Data_3rd_CY,$B480,AJ$1)</f>
        <v>0</v>
      </c>
      <c r="AK480" s="212" t="n">
        <f aca="false" t="array" ref="AK480:AK480">INDEX(_Rge_Data_3rd_CY,$B480,AK$1)</f>
        <v>0</v>
      </c>
      <c r="AL480" s="212" t="n">
        <f aca="false">AK480+AN480+AO480</f>
        <v>0</v>
      </c>
      <c r="AM480" s="213" t="n">
        <f aca="false">IFERROR(AK480/Z480,0)</f>
        <v>0</v>
      </c>
      <c r="AN480" s="214" t="n">
        <f aca="false">IFERROR(IF(AND($E480="OPEN",$AA480&gt;0),$AA480*_SoP*$AM480,IF(AND($E480="CLOSED",$AA480&gt;0),$AA480*_SoL*$AM480,0)),0)</f>
        <v>0</v>
      </c>
      <c r="AO480" s="214" t="n">
        <f aca="false">IFERROR(IF($AA480&lt;0,$AA480*_SoL,0),0)</f>
        <v>0</v>
      </c>
      <c r="AP480" s="215" t="n">
        <f aca="false">AK480+AN480</f>
        <v>0</v>
      </c>
      <c r="AQ480" s="215" t="n">
        <f aca="false">AC480-AO480</f>
        <v>0</v>
      </c>
      <c r="AR480" s="215" t="n">
        <f aca="false">AP480-AQ480</f>
        <v>0</v>
      </c>
      <c r="AS480" s="215" t="n">
        <f aca="false">IF($AR480&gt;=0,$AR480,0)</f>
        <v>0</v>
      </c>
      <c r="AT480" s="215" t="n">
        <f aca="false">IF($AR480&lt;=0,-$AR480,0)</f>
        <v>-0</v>
      </c>
      <c r="AU480" s="214" t="n">
        <f aca="false">IF((R480-AC480)&lt;0,0,R480-AC480)</f>
        <v>0</v>
      </c>
      <c r="AV480" s="214" t="n">
        <f aca="false">IF(AM480&gt;1,0,R480-AM480*R480)</f>
        <v>0</v>
      </c>
      <c r="AW480" s="216"/>
    </row>
    <row r="481" customFormat="false" ht="24.75" hidden="false" customHeight="true" outlineLevel="0" collapsed="false">
      <c r="A481" s="166"/>
      <c r="B481" s="208" t="n">
        <f aca="false">B480+1</f>
        <v>474</v>
      </c>
      <c r="C481" s="166"/>
      <c r="D481" s="209" t="n">
        <f aca="false">INDEX(_Rge_Projectdata_3rd,$B481,MATCH("Project-ID",_Rge_Headline_Projectdata,0))</f>
        <v>0</v>
      </c>
      <c r="E481" s="210" t="str">
        <f aca="false" t="array" ref="E481:E481">INDEX(_Rge_Data_3rd_CY,$B481,E$1)</f>
        <v>Open</v>
      </c>
      <c r="F481" s="199" t="n">
        <f aca="false">INDEX(_Rge_Data_3rd_CY,$B481,F$1)</f>
        <v>0</v>
      </c>
      <c r="G481" s="199" t="n">
        <f aca="false" t="array" ref="G481:G481">INDEX(_Rge_Data_3rd_CY,$B481,G$1)</f>
        <v>0</v>
      </c>
      <c r="H481" s="199" t="n">
        <f aca="false" t="array" ref="H481:H481">INDEX(_Rge_Data_3rd_CY,$B481,H$1)</f>
        <v>0</v>
      </c>
      <c r="I481" s="199" t="n">
        <f aca="false" t="array" ref="I481:I481">INDEX(_Rge_Data_3rd_CY,$B481,I$1)</f>
        <v>0</v>
      </c>
      <c r="J481" s="199" t="n">
        <f aca="false" t="array" ref="J481:J481">INDEX(_Rge_Data_3rd_CY,$B481,J$1)</f>
        <v>0</v>
      </c>
      <c r="K481" s="199" t="n">
        <f aca="false" t="array" ref="K481:K481">INDEX(_Rge_Data_3rd_CY,$B481,K$1)</f>
        <v>0</v>
      </c>
      <c r="L481" s="199" t="n">
        <f aca="false">INDEX(_Rge_Data_3rd_CY,$B481,L$1)</f>
        <v>0</v>
      </c>
      <c r="M481" s="199" t="n">
        <f aca="false" t="array" ref="M481:M481">INDEX(_Rge_Data_3rd_CY,$B481,M$1)</f>
        <v>0</v>
      </c>
      <c r="N481" s="199" t="n">
        <f aca="false" t="array" ref="N481:N481">INDEX(_Rge_Data_3rd_CY,$B481,N$1)</f>
        <v>0</v>
      </c>
      <c r="O481" s="199" t="n">
        <f aca="false">F481-N481</f>
        <v>0</v>
      </c>
      <c r="P481" s="200" t="n">
        <f aca="false">IFERROR(O481/F481,0)</f>
        <v>0</v>
      </c>
      <c r="Q481" s="211" t="str">
        <f aca="false">IF(AND(F481&lt;&gt;0,R481=0),"N","Y")</f>
        <v>Y</v>
      </c>
      <c r="R481" s="202" t="n">
        <f aca="false" t="array" ref="R481:R481">INDEX(_Rge_Data_3rd_CY,$B481,R$1)</f>
        <v>0</v>
      </c>
      <c r="S481" s="202" t="n">
        <f aca="false" t="array" ref="S481:S481">INDEX(_Rge_Data_3rd_CY,$B481,S$1)</f>
        <v>0</v>
      </c>
      <c r="T481" s="202" t="n">
        <f aca="false" t="array" ref="T481:T481">INDEX(_Rge_Data_3rd_CY,$B481,T$1)</f>
        <v>0</v>
      </c>
      <c r="U481" s="202" t="n">
        <f aca="false" t="array" ref="U481:U481">INDEX(_Rge_Data_3rd_CY,$B481,U$1)</f>
        <v>0</v>
      </c>
      <c r="V481" s="202" t="n">
        <f aca="false" t="array" ref="V481:V481">INDEX(_Rge_Data_3rd_CY,$B481,V$1)</f>
        <v>0</v>
      </c>
      <c r="W481" s="202" t="n">
        <f aca="false" t="array" ref="W481:W481">INDEX(_Rge_Data_3rd_CY,$B481,W$1)</f>
        <v>0</v>
      </c>
      <c r="X481" s="202" t="n">
        <f aca="false">INDEX(_Rge_Data_3rd_CY,$B481,X$1)</f>
        <v>0</v>
      </c>
      <c r="Y481" s="202" t="n">
        <f aca="false" t="array" ref="Y481:Y481">INDEX(_Rge_Data_3rd_CY,$B481,Y$1)</f>
        <v>0</v>
      </c>
      <c r="Z481" s="202" t="n">
        <f aca="false" t="array" ref="Z481:Z481">INDEX(_Rge_Data_3rd_CY,$B481,Z$1)</f>
        <v>0</v>
      </c>
      <c r="AA481" s="202" t="n">
        <f aca="false">R481-Z481</f>
        <v>0</v>
      </c>
      <c r="AB481" s="203" t="n">
        <f aca="false">IFERROR(AA481/R481,)</f>
        <v>0</v>
      </c>
      <c r="AC481" s="212" t="n">
        <f aca="false" t="array" ref="AC481:AC481">INDEX(_Rge_Data_3rd_CY,$B481,AC$1)</f>
        <v>0</v>
      </c>
      <c r="AD481" s="212" t="n">
        <f aca="false" t="array" ref="AD481:AD481">INDEX(_Rge_Data_3rd_CY,$B481,AD$1)</f>
        <v>0</v>
      </c>
      <c r="AE481" s="212" t="n">
        <f aca="false" t="array" ref="AE481:AE481">INDEX(_Rge_Data_3rd_CY,$B481,AE$1)</f>
        <v>0</v>
      </c>
      <c r="AF481" s="212" t="n">
        <f aca="false" t="array" ref="AF481:AF481">INDEX(_Rge_Data_3rd_CY,$B481,AF$1)</f>
        <v>0</v>
      </c>
      <c r="AG481" s="212" t="n">
        <f aca="false" t="array" ref="AG481:AG481">INDEX(_Rge_Data_3rd_CY,$B481,AG$1)</f>
        <v>0</v>
      </c>
      <c r="AH481" s="212" t="n">
        <f aca="false" t="array" ref="AH481:AH481">INDEX(_Rge_Data_3rd_CY,$B481,AH$1)</f>
        <v>0</v>
      </c>
      <c r="AI481" s="212" t="n">
        <f aca="false">INDEX(_Rge_Data_3rd_CY,$B481,AI$1)</f>
        <v>0</v>
      </c>
      <c r="AJ481" s="212" t="n">
        <f aca="false" t="array" ref="AJ481:AJ481">INDEX(_Rge_Data_3rd_CY,$B481,AJ$1)</f>
        <v>0</v>
      </c>
      <c r="AK481" s="212" t="n">
        <f aca="false" t="array" ref="AK481:AK481">INDEX(_Rge_Data_3rd_CY,$B481,AK$1)</f>
        <v>0</v>
      </c>
      <c r="AL481" s="212" t="n">
        <f aca="false">AK481+AN481+AO481</f>
        <v>0</v>
      </c>
      <c r="AM481" s="213" t="n">
        <f aca="false">IFERROR(AK481/Z481,0)</f>
        <v>0</v>
      </c>
      <c r="AN481" s="214" t="n">
        <f aca="false">IFERROR(IF(AND($E481="OPEN",$AA481&gt;0),$AA481*_SoP*$AM481,IF(AND($E481="CLOSED",$AA481&gt;0),$AA481*_SoL*$AM481,0)),0)</f>
        <v>0</v>
      </c>
      <c r="AO481" s="214" t="n">
        <f aca="false">IFERROR(IF($AA481&lt;0,$AA481*_SoL,0),0)</f>
        <v>0</v>
      </c>
      <c r="AP481" s="215" t="n">
        <f aca="false">AK481+AN481</f>
        <v>0</v>
      </c>
      <c r="AQ481" s="215" t="n">
        <f aca="false">AC481-AO481</f>
        <v>0</v>
      </c>
      <c r="AR481" s="215" t="n">
        <f aca="false">AP481-AQ481</f>
        <v>0</v>
      </c>
      <c r="AS481" s="215" t="n">
        <f aca="false">IF($AR481&gt;=0,$AR481,0)</f>
        <v>0</v>
      </c>
      <c r="AT481" s="215" t="n">
        <f aca="false">IF($AR481&lt;=0,-$AR481,0)</f>
        <v>-0</v>
      </c>
      <c r="AU481" s="214" t="n">
        <f aca="false">IF((R481-AC481)&lt;0,0,R481-AC481)</f>
        <v>0</v>
      </c>
      <c r="AV481" s="214" t="n">
        <f aca="false">IF(AM481&gt;1,0,R481-AM481*R481)</f>
        <v>0</v>
      </c>
      <c r="AW481" s="216"/>
    </row>
    <row r="482" customFormat="false" ht="24.75" hidden="false" customHeight="true" outlineLevel="0" collapsed="false">
      <c r="A482" s="166"/>
      <c r="B482" s="208" t="n">
        <f aca="false">B481+1</f>
        <v>475</v>
      </c>
      <c r="C482" s="166"/>
      <c r="D482" s="209" t="n">
        <f aca="false">INDEX(_Rge_Projectdata_3rd,$B482,MATCH("Project-ID",_Rge_Headline_Projectdata,0))</f>
        <v>0</v>
      </c>
      <c r="E482" s="210" t="str">
        <f aca="false" t="array" ref="E482:E482">INDEX(_Rge_Data_3rd_CY,$B482,E$1)</f>
        <v>Open</v>
      </c>
      <c r="F482" s="199" t="n">
        <f aca="false">INDEX(_Rge_Data_3rd_CY,$B482,F$1)</f>
        <v>0</v>
      </c>
      <c r="G482" s="199" t="n">
        <f aca="false" t="array" ref="G482:G482">INDEX(_Rge_Data_3rd_CY,$B482,G$1)</f>
        <v>0</v>
      </c>
      <c r="H482" s="199" t="n">
        <f aca="false" t="array" ref="H482:H482">INDEX(_Rge_Data_3rd_CY,$B482,H$1)</f>
        <v>0</v>
      </c>
      <c r="I482" s="199" t="n">
        <f aca="false" t="array" ref="I482:I482">INDEX(_Rge_Data_3rd_CY,$B482,I$1)</f>
        <v>0</v>
      </c>
      <c r="J482" s="199" t="n">
        <f aca="false" t="array" ref="J482:J482">INDEX(_Rge_Data_3rd_CY,$B482,J$1)</f>
        <v>0</v>
      </c>
      <c r="K482" s="199" t="n">
        <f aca="false" t="array" ref="K482:K482">INDEX(_Rge_Data_3rd_CY,$B482,K$1)</f>
        <v>0</v>
      </c>
      <c r="L482" s="199" t="n">
        <f aca="false">INDEX(_Rge_Data_3rd_CY,$B482,L$1)</f>
        <v>0</v>
      </c>
      <c r="M482" s="199" t="n">
        <f aca="false" t="array" ref="M482:M482">INDEX(_Rge_Data_3rd_CY,$B482,M$1)</f>
        <v>0</v>
      </c>
      <c r="N482" s="199" t="n">
        <f aca="false" t="array" ref="N482:N482">INDEX(_Rge_Data_3rd_CY,$B482,N$1)</f>
        <v>0</v>
      </c>
      <c r="O482" s="199" t="n">
        <f aca="false">F482-N482</f>
        <v>0</v>
      </c>
      <c r="P482" s="200" t="n">
        <f aca="false">IFERROR(O482/F482,0)</f>
        <v>0</v>
      </c>
      <c r="Q482" s="211" t="str">
        <f aca="false">IF(AND(F482&lt;&gt;0,R482=0),"N","Y")</f>
        <v>Y</v>
      </c>
      <c r="R482" s="202" t="n">
        <f aca="false" t="array" ref="R482:R482">INDEX(_Rge_Data_3rd_CY,$B482,R$1)</f>
        <v>0</v>
      </c>
      <c r="S482" s="202" t="n">
        <f aca="false" t="array" ref="S482:S482">INDEX(_Rge_Data_3rd_CY,$B482,S$1)</f>
        <v>0</v>
      </c>
      <c r="T482" s="202" t="n">
        <f aca="false" t="array" ref="T482:T482">INDEX(_Rge_Data_3rd_CY,$B482,T$1)</f>
        <v>0</v>
      </c>
      <c r="U482" s="202" t="n">
        <f aca="false" t="array" ref="U482:U482">INDEX(_Rge_Data_3rd_CY,$B482,U$1)</f>
        <v>0</v>
      </c>
      <c r="V482" s="202" t="n">
        <f aca="false" t="array" ref="V482:V482">INDEX(_Rge_Data_3rd_CY,$B482,V$1)</f>
        <v>0</v>
      </c>
      <c r="W482" s="202" t="n">
        <f aca="false" t="array" ref="W482:W482">INDEX(_Rge_Data_3rd_CY,$B482,W$1)</f>
        <v>0</v>
      </c>
      <c r="X482" s="202" t="n">
        <f aca="false">INDEX(_Rge_Data_3rd_CY,$B482,X$1)</f>
        <v>0</v>
      </c>
      <c r="Y482" s="202" t="n">
        <f aca="false" t="array" ref="Y482:Y482">INDEX(_Rge_Data_3rd_CY,$B482,Y$1)</f>
        <v>0</v>
      </c>
      <c r="Z482" s="202" t="n">
        <f aca="false" t="array" ref="Z482:Z482">INDEX(_Rge_Data_3rd_CY,$B482,Z$1)</f>
        <v>0</v>
      </c>
      <c r="AA482" s="202" t="n">
        <f aca="false">R482-Z482</f>
        <v>0</v>
      </c>
      <c r="AB482" s="203" t="n">
        <f aca="false">IFERROR(AA482/R482,)</f>
        <v>0</v>
      </c>
      <c r="AC482" s="212" t="n">
        <f aca="false" t="array" ref="AC482:AC482">INDEX(_Rge_Data_3rd_CY,$B482,AC$1)</f>
        <v>0</v>
      </c>
      <c r="AD482" s="212" t="n">
        <f aca="false" t="array" ref="AD482:AD482">INDEX(_Rge_Data_3rd_CY,$B482,AD$1)</f>
        <v>0</v>
      </c>
      <c r="AE482" s="212" t="n">
        <f aca="false" t="array" ref="AE482:AE482">INDEX(_Rge_Data_3rd_CY,$B482,AE$1)</f>
        <v>0</v>
      </c>
      <c r="AF482" s="212" t="n">
        <f aca="false" t="array" ref="AF482:AF482">INDEX(_Rge_Data_3rd_CY,$B482,AF$1)</f>
        <v>0</v>
      </c>
      <c r="AG482" s="212" t="n">
        <f aca="false" t="array" ref="AG482:AG482">INDEX(_Rge_Data_3rd_CY,$B482,AG$1)</f>
        <v>0</v>
      </c>
      <c r="AH482" s="212" t="n">
        <f aca="false" t="array" ref="AH482:AH482">INDEX(_Rge_Data_3rd_CY,$B482,AH$1)</f>
        <v>0</v>
      </c>
      <c r="AI482" s="212" t="n">
        <f aca="false">INDEX(_Rge_Data_3rd_CY,$B482,AI$1)</f>
        <v>0</v>
      </c>
      <c r="AJ482" s="212" t="n">
        <f aca="false" t="array" ref="AJ482:AJ482">INDEX(_Rge_Data_3rd_CY,$B482,AJ$1)</f>
        <v>0</v>
      </c>
      <c r="AK482" s="212" t="n">
        <f aca="false" t="array" ref="AK482:AK482">INDEX(_Rge_Data_3rd_CY,$B482,AK$1)</f>
        <v>0</v>
      </c>
      <c r="AL482" s="212" t="n">
        <f aca="false">AK482+AN482+AO482</f>
        <v>0</v>
      </c>
      <c r="AM482" s="213" t="n">
        <f aca="false">IFERROR(AK482/Z482,0)</f>
        <v>0</v>
      </c>
      <c r="AN482" s="214" t="n">
        <f aca="false">IFERROR(IF(AND($E482="OPEN",$AA482&gt;0),$AA482*_SoP*$AM482,IF(AND($E482="CLOSED",$AA482&gt;0),$AA482*_SoL*$AM482,0)),0)</f>
        <v>0</v>
      </c>
      <c r="AO482" s="214" t="n">
        <f aca="false">IFERROR(IF($AA482&lt;0,$AA482*_SoL,0),0)</f>
        <v>0</v>
      </c>
      <c r="AP482" s="215" t="n">
        <f aca="false">AK482+AN482</f>
        <v>0</v>
      </c>
      <c r="AQ482" s="215" t="n">
        <f aca="false">AC482-AO482</f>
        <v>0</v>
      </c>
      <c r="AR482" s="215" t="n">
        <f aca="false">AP482-AQ482</f>
        <v>0</v>
      </c>
      <c r="AS482" s="215" t="n">
        <f aca="false">IF($AR482&gt;=0,$AR482,0)</f>
        <v>0</v>
      </c>
      <c r="AT482" s="215" t="n">
        <f aca="false">IF($AR482&lt;=0,-$AR482,0)</f>
        <v>-0</v>
      </c>
      <c r="AU482" s="214" t="n">
        <f aca="false">IF((R482-AC482)&lt;0,0,R482-AC482)</f>
        <v>0</v>
      </c>
      <c r="AV482" s="214" t="n">
        <f aca="false">IF(AM482&gt;1,0,R482-AM482*R482)</f>
        <v>0</v>
      </c>
      <c r="AW482" s="216"/>
    </row>
    <row r="483" customFormat="false" ht="24.75" hidden="false" customHeight="true" outlineLevel="0" collapsed="false">
      <c r="A483" s="166"/>
      <c r="B483" s="208" t="n">
        <f aca="false">B482+1</f>
        <v>476</v>
      </c>
      <c r="C483" s="166"/>
      <c r="D483" s="209" t="n">
        <f aca="false">INDEX(_Rge_Projectdata_3rd,$B483,MATCH("Project-ID",_Rge_Headline_Projectdata,0))</f>
        <v>0</v>
      </c>
      <c r="E483" s="210" t="str">
        <f aca="false" t="array" ref="E483:E483">INDEX(_Rge_Data_3rd_CY,$B483,E$1)</f>
        <v>Open</v>
      </c>
      <c r="F483" s="199" t="n">
        <f aca="false">INDEX(_Rge_Data_3rd_CY,$B483,F$1)</f>
        <v>0</v>
      </c>
      <c r="G483" s="199" t="n">
        <f aca="false" t="array" ref="G483:G483">INDEX(_Rge_Data_3rd_CY,$B483,G$1)</f>
        <v>0</v>
      </c>
      <c r="H483" s="199" t="n">
        <f aca="false" t="array" ref="H483:H483">INDEX(_Rge_Data_3rd_CY,$B483,H$1)</f>
        <v>0</v>
      </c>
      <c r="I483" s="199" t="n">
        <f aca="false" t="array" ref="I483:I483">INDEX(_Rge_Data_3rd_CY,$B483,I$1)</f>
        <v>0</v>
      </c>
      <c r="J483" s="199" t="n">
        <f aca="false" t="array" ref="J483:J483">INDEX(_Rge_Data_3rd_CY,$B483,J$1)</f>
        <v>0</v>
      </c>
      <c r="K483" s="199" t="n">
        <f aca="false" t="array" ref="K483:K483">INDEX(_Rge_Data_3rd_CY,$B483,K$1)</f>
        <v>0</v>
      </c>
      <c r="L483" s="199" t="n">
        <f aca="false">INDEX(_Rge_Data_3rd_CY,$B483,L$1)</f>
        <v>0</v>
      </c>
      <c r="M483" s="199" t="n">
        <f aca="false" t="array" ref="M483:M483">INDEX(_Rge_Data_3rd_CY,$B483,M$1)</f>
        <v>0</v>
      </c>
      <c r="N483" s="199" t="n">
        <f aca="false" t="array" ref="N483:N483">INDEX(_Rge_Data_3rd_CY,$B483,N$1)</f>
        <v>0</v>
      </c>
      <c r="O483" s="199" t="n">
        <f aca="false">F483-N483</f>
        <v>0</v>
      </c>
      <c r="P483" s="200" t="n">
        <f aca="false">IFERROR(O483/F483,0)</f>
        <v>0</v>
      </c>
      <c r="Q483" s="211" t="str">
        <f aca="false">IF(AND(F483&lt;&gt;0,R483=0),"N","Y")</f>
        <v>Y</v>
      </c>
      <c r="R483" s="202" t="n">
        <f aca="false" t="array" ref="R483:R483">INDEX(_Rge_Data_3rd_CY,$B483,R$1)</f>
        <v>0</v>
      </c>
      <c r="S483" s="202" t="n">
        <f aca="false" t="array" ref="S483:S483">INDEX(_Rge_Data_3rd_CY,$B483,S$1)</f>
        <v>0</v>
      </c>
      <c r="T483" s="202" t="n">
        <f aca="false" t="array" ref="T483:T483">INDEX(_Rge_Data_3rd_CY,$B483,T$1)</f>
        <v>0</v>
      </c>
      <c r="U483" s="202" t="n">
        <f aca="false" t="array" ref="U483:U483">INDEX(_Rge_Data_3rd_CY,$B483,U$1)</f>
        <v>0</v>
      </c>
      <c r="V483" s="202" t="n">
        <f aca="false" t="array" ref="V483:V483">INDEX(_Rge_Data_3rd_CY,$B483,V$1)</f>
        <v>0</v>
      </c>
      <c r="W483" s="202" t="n">
        <f aca="false" t="array" ref="W483:W483">INDEX(_Rge_Data_3rd_CY,$B483,W$1)</f>
        <v>0</v>
      </c>
      <c r="X483" s="202" t="n">
        <f aca="false">INDEX(_Rge_Data_3rd_CY,$B483,X$1)</f>
        <v>0</v>
      </c>
      <c r="Y483" s="202" t="n">
        <f aca="false" t="array" ref="Y483:Y483">INDEX(_Rge_Data_3rd_CY,$B483,Y$1)</f>
        <v>0</v>
      </c>
      <c r="Z483" s="202" t="n">
        <f aca="false" t="array" ref="Z483:Z483">INDEX(_Rge_Data_3rd_CY,$B483,Z$1)</f>
        <v>0</v>
      </c>
      <c r="AA483" s="202" t="n">
        <f aca="false">R483-Z483</f>
        <v>0</v>
      </c>
      <c r="AB483" s="203" t="n">
        <f aca="false">IFERROR(AA483/R483,)</f>
        <v>0</v>
      </c>
      <c r="AC483" s="212" t="n">
        <f aca="false" t="array" ref="AC483:AC483">INDEX(_Rge_Data_3rd_CY,$B483,AC$1)</f>
        <v>0</v>
      </c>
      <c r="AD483" s="212" t="n">
        <f aca="false" t="array" ref="AD483:AD483">INDEX(_Rge_Data_3rd_CY,$B483,AD$1)</f>
        <v>0</v>
      </c>
      <c r="AE483" s="212" t="n">
        <f aca="false" t="array" ref="AE483:AE483">INDEX(_Rge_Data_3rd_CY,$B483,AE$1)</f>
        <v>0</v>
      </c>
      <c r="AF483" s="212" t="n">
        <f aca="false" t="array" ref="AF483:AF483">INDEX(_Rge_Data_3rd_CY,$B483,AF$1)</f>
        <v>0</v>
      </c>
      <c r="AG483" s="212" t="n">
        <f aca="false" t="array" ref="AG483:AG483">INDEX(_Rge_Data_3rd_CY,$B483,AG$1)</f>
        <v>0</v>
      </c>
      <c r="AH483" s="212" t="n">
        <f aca="false" t="array" ref="AH483:AH483">INDEX(_Rge_Data_3rd_CY,$B483,AH$1)</f>
        <v>0</v>
      </c>
      <c r="AI483" s="212" t="n">
        <f aca="false">INDEX(_Rge_Data_3rd_CY,$B483,AI$1)</f>
        <v>0</v>
      </c>
      <c r="AJ483" s="212" t="n">
        <f aca="false" t="array" ref="AJ483:AJ483">INDEX(_Rge_Data_3rd_CY,$B483,AJ$1)</f>
        <v>0</v>
      </c>
      <c r="AK483" s="212" t="n">
        <f aca="false" t="array" ref="AK483:AK483">INDEX(_Rge_Data_3rd_CY,$B483,AK$1)</f>
        <v>0</v>
      </c>
      <c r="AL483" s="212" t="n">
        <f aca="false">AK483+AN483+AO483</f>
        <v>0</v>
      </c>
      <c r="AM483" s="213" t="n">
        <f aca="false">IFERROR(AK483/Z483,0)</f>
        <v>0</v>
      </c>
      <c r="AN483" s="214" t="n">
        <f aca="false">IFERROR(IF(AND($E483="OPEN",$AA483&gt;0),$AA483*_SoP*$AM483,IF(AND($E483="CLOSED",$AA483&gt;0),$AA483*_SoL*$AM483,0)),0)</f>
        <v>0</v>
      </c>
      <c r="AO483" s="214" t="n">
        <f aca="false">IFERROR(IF($AA483&lt;0,$AA483*_SoL,0),0)</f>
        <v>0</v>
      </c>
      <c r="AP483" s="215" t="n">
        <f aca="false">AK483+AN483</f>
        <v>0</v>
      </c>
      <c r="AQ483" s="215" t="n">
        <f aca="false">AC483-AO483</f>
        <v>0</v>
      </c>
      <c r="AR483" s="215" t="n">
        <f aca="false">AP483-AQ483</f>
        <v>0</v>
      </c>
      <c r="AS483" s="215" t="n">
        <f aca="false">IF($AR483&gt;=0,$AR483,0)</f>
        <v>0</v>
      </c>
      <c r="AT483" s="215" t="n">
        <f aca="false">IF($AR483&lt;=0,-$AR483,0)</f>
        <v>-0</v>
      </c>
      <c r="AU483" s="214" t="n">
        <f aca="false">IF((R483-AC483)&lt;0,0,R483-AC483)</f>
        <v>0</v>
      </c>
      <c r="AV483" s="214" t="n">
        <f aca="false">IF(AM483&gt;1,0,R483-AM483*R483)</f>
        <v>0</v>
      </c>
      <c r="AW483" s="216"/>
    </row>
    <row r="484" customFormat="false" ht="24.75" hidden="false" customHeight="true" outlineLevel="0" collapsed="false">
      <c r="A484" s="166"/>
      <c r="B484" s="208" t="n">
        <f aca="false">B483+1</f>
        <v>477</v>
      </c>
      <c r="C484" s="166"/>
      <c r="D484" s="209" t="n">
        <f aca="false">INDEX(_Rge_Projectdata_3rd,$B484,MATCH("Project-ID",_Rge_Headline_Projectdata,0))</f>
        <v>0</v>
      </c>
      <c r="E484" s="210" t="str">
        <f aca="false" t="array" ref="E484:E484">INDEX(_Rge_Data_3rd_CY,$B484,E$1)</f>
        <v>Open</v>
      </c>
      <c r="F484" s="199" t="n">
        <f aca="false">INDEX(_Rge_Data_3rd_CY,$B484,F$1)</f>
        <v>0</v>
      </c>
      <c r="G484" s="199" t="n">
        <f aca="false" t="array" ref="G484:G484">INDEX(_Rge_Data_3rd_CY,$B484,G$1)</f>
        <v>0</v>
      </c>
      <c r="H484" s="199" t="n">
        <f aca="false" t="array" ref="H484:H484">INDEX(_Rge_Data_3rd_CY,$B484,H$1)</f>
        <v>0</v>
      </c>
      <c r="I484" s="199" t="n">
        <f aca="false" t="array" ref="I484:I484">INDEX(_Rge_Data_3rd_CY,$B484,I$1)</f>
        <v>0</v>
      </c>
      <c r="J484" s="199" t="n">
        <f aca="false" t="array" ref="J484:J484">INDEX(_Rge_Data_3rd_CY,$B484,J$1)</f>
        <v>0</v>
      </c>
      <c r="K484" s="199" t="n">
        <f aca="false" t="array" ref="K484:K484">INDEX(_Rge_Data_3rd_CY,$B484,K$1)</f>
        <v>0</v>
      </c>
      <c r="L484" s="199" t="n">
        <f aca="false">INDEX(_Rge_Data_3rd_CY,$B484,L$1)</f>
        <v>0</v>
      </c>
      <c r="M484" s="199" t="n">
        <f aca="false" t="array" ref="M484:M484">INDEX(_Rge_Data_3rd_CY,$B484,M$1)</f>
        <v>0</v>
      </c>
      <c r="N484" s="199" t="n">
        <f aca="false" t="array" ref="N484:N484">INDEX(_Rge_Data_3rd_CY,$B484,N$1)</f>
        <v>0</v>
      </c>
      <c r="O484" s="199" t="n">
        <f aca="false">F484-N484</f>
        <v>0</v>
      </c>
      <c r="P484" s="200" t="n">
        <f aca="false">IFERROR(O484/F484,0)</f>
        <v>0</v>
      </c>
      <c r="Q484" s="211" t="str">
        <f aca="false">IF(AND(F484&lt;&gt;0,R484=0),"N","Y")</f>
        <v>Y</v>
      </c>
      <c r="R484" s="202" t="n">
        <f aca="false" t="array" ref="R484:R484">INDEX(_Rge_Data_3rd_CY,$B484,R$1)</f>
        <v>0</v>
      </c>
      <c r="S484" s="202" t="n">
        <f aca="false" t="array" ref="S484:S484">INDEX(_Rge_Data_3rd_CY,$B484,S$1)</f>
        <v>0</v>
      </c>
      <c r="T484" s="202" t="n">
        <f aca="false" t="array" ref="T484:T484">INDEX(_Rge_Data_3rd_CY,$B484,T$1)</f>
        <v>0</v>
      </c>
      <c r="U484" s="202" t="n">
        <f aca="false" t="array" ref="U484:U484">INDEX(_Rge_Data_3rd_CY,$B484,U$1)</f>
        <v>0</v>
      </c>
      <c r="V484" s="202" t="n">
        <f aca="false" t="array" ref="V484:V484">INDEX(_Rge_Data_3rd_CY,$B484,V$1)</f>
        <v>0</v>
      </c>
      <c r="W484" s="202" t="n">
        <f aca="false" t="array" ref="W484:W484">INDEX(_Rge_Data_3rd_CY,$B484,W$1)</f>
        <v>0</v>
      </c>
      <c r="X484" s="202" t="n">
        <f aca="false">INDEX(_Rge_Data_3rd_CY,$B484,X$1)</f>
        <v>0</v>
      </c>
      <c r="Y484" s="202" t="n">
        <f aca="false" t="array" ref="Y484:Y484">INDEX(_Rge_Data_3rd_CY,$B484,Y$1)</f>
        <v>0</v>
      </c>
      <c r="Z484" s="202" t="n">
        <f aca="false" t="array" ref="Z484:Z484">INDEX(_Rge_Data_3rd_CY,$B484,Z$1)</f>
        <v>0</v>
      </c>
      <c r="AA484" s="202" t="n">
        <f aca="false">R484-Z484</f>
        <v>0</v>
      </c>
      <c r="AB484" s="203" t="n">
        <f aca="false">IFERROR(AA484/R484,)</f>
        <v>0</v>
      </c>
      <c r="AC484" s="212" t="n">
        <f aca="false" t="array" ref="AC484:AC484">INDEX(_Rge_Data_3rd_CY,$B484,AC$1)</f>
        <v>0</v>
      </c>
      <c r="AD484" s="212" t="n">
        <f aca="false" t="array" ref="AD484:AD484">INDEX(_Rge_Data_3rd_CY,$B484,AD$1)</f>
        <v>0</v>
      </c>
      <c r="AE484" s="212" t="n">
        <f aca="false" t="array" ref="AE484:AE484">INDEX(_Rge_Data_3rd_CY,$B484,AE$1)</f>
        <v>0</v>
      </c>
      <c r="AF484" s="212" t="n">
        <f aca="false" t="array" ref="AF484:AF484">INDEX(_Rge_Data_3rd_CY,$B484,AF$1)</f>
        <v>0</v>
      </c>
      <c r="AG484" s="212" t="n">
        <f aca="false" t="array" ref="AG484:AG484">INDEX(_Rge_Data_3rd_CY,$B484,AG$1)</f>
        <v>0</v>
      </c>
      <c r="AH484" s="212" t="n">
        <f aca="false" t="array" ref="AH484:AH484">INDEX(_Rge_Data_3rd_CY,$B484,AH$1)</f>
        <v>0</v>
      </c>
      <c r="AI484" s="212" t="n">
        <f aca="false">INDEX(_Rge_Data_3rd_CY,$B484,AI$1)</f>
        <v>0</v>
      </c>
      <c r="AJ484" s="212" t="n">
        <f aca="false" t="array" ref="AJ484:AJ484">INDEX(_Rge_Data_3rd_CY,$B484,AJ$1)</f>
        <v>0</v>
      </c>
      <c r="AK484" s="212" t="n">
        <f aca="false" t="array" ref="AK484:AK484">INDEX(_Rge_Data_3rd_CY,$B484,AK$1)</f>
        <v>0</v>
      </c>
      <c r="AL484" s="212" t="n">
        <f aca="false">AK484+AN484+AO484</f>
        <v>0</v>
      </c>
      <c r="AM484" s="213" t="n">
        <f aca="false">IFERROR(AK484/Z484,0)</f>
        <v>0</v>
      </c>
      <c r="AN484" s="214" t="n">
        <f aca="false">IFERROR(IF(AND($E484="OPEN",$AA484&gt;0),$AA484*_SoP*$AM484,IF(AND($E484="CLOSED",$AA484&gt;0),$AA484*_SoL*$AM484,0)),0)</f>
        <v>0</v>
      </c>
      <c r="AO484" s="214" t="n">
        <f aca="false">IFERROR(IF($AA484&lt;0,$AA484*_SoL,0),0)</f>
        <v>0</v>
      </c>
      <c r="AP484" s="215" t="n">
        <f aca="false">AK484+AN484</f>
        <v>0</v>
      </c>
      <c r="AQ484" s="215" t="n">
        <f aca="false">AC484-AO484</f>
        <v>0</v>
      </c>
      <c r="AR484" s="215" t="n">
        <f aca="false">AP484-AQ484</f>
        <v>0</v>
      </c>
      <c r="AS484" s="215" t="n">
        <f aca="false">IF($AR484&gt;=0,$AR484,0)</f>
        <v>0</v>
      </c>
      <c r="AT484" s="215" t="n">
        <f aca="false">IF($AR484&lt;=0,-$AR484,0)</f>
        <v>-0</v>
      </c>
      <c r="AU484" s="214" t="n">
        <f aca="false">IF((R484-AC484)&lt;0,0,R484-AC484)</f>
        <v>0</v>
      </c>
      <c r="AV484" s="214" t="n">
        <f aca="false">IF(AM484&gt;1,0,R484-AM484*R484)</f>
        <v>0</v>
      </c>
      <c r="AW484" s="216"/>
    </row>
    <row r="485" customFormat="false" ht="24.75" hidden="false" customHeight="true" outlineLevel="0" collapsed="false">
      <c r="A485" s="166"/>
      <c r="B485" s="208" t="n">
        <f aca="false">B484+1</f>
        <v>478</v>
      </c>
      <c r="C485" s="166"/>
      <c r="D485" s="209" t="n">
        <f aca="false">INDEX(_Rge_Projectdata_3rd,$B485,MATCH("Project-ID",_Rge_Headline_Projectdata,0))</f>
        <v>0</v>
      </c>
      <c r="E485" s="210" t="str">
        <f aca="false" t="array" ref="E485:E485">INDEX(_Rge_Data_3rd_CY,$B485,E$1)</f>
        <v>Open</v>
      </c>
      <c r="F485" s="199" t="n">
        <f aca="false">INDEX(_Rge_Data_3rd_CY,$B485,F$1)</f>
        <v>0</v>
      </c>
      <c r="G485" s="199" t="n">
        <f aca="false" t="array" ref="G485:G485">INDEX(_Rge_Data_3rd_CY,$B485,G$1)</f>
        <v>0</v>
      </c>
      <c r="H485" s="199" t="n">
        <f aca="false" t="array" ref="H485:H485">INDEX(_Rge_Data_3rd_CY,$B485,H$1)</f>
        <v>0</v>
      </c>
      <c r="I485" s="199" t="n">
        <f aca="false" t="array" ref="I485:I485">INDEX(_Rge_Data_3rd_CY,$B485,I$1)</f>
        <v>0</v>
      </c>
      <c r="J485" s="199" t="n">
        <f aca="false" t="array" ref="J485:J485">INDEX(_Rge_Data_3rd_CY,$B485,J$1)</f>
        <v>0</v>
      </c>
      <c r="K485" s="199" t="n">
        <f aca="false" t="array" ref="K485:K485">INDEX(_Rge_Data_3rd_CY,$B485,K$1)</f>
        <v>0</v>
      </c>
      <c r="L485" s="199" t="n">
        <f aca="false">INDEX(_Rge_Data_3rd_CY,$B485,L$1)</f>
        <v>0</v>
      </c>
      <c r="M485" s="199" t="n">
        <f aca="false" t="array" ref="M485:M485">INDEX(_Rge_Data_3rd_CY,$B485,M$1)</f>
        <v>0</v>
      </c>
      <c r="N485" s="199" t="n">
        <f aca="false" t="array" ref="N485:N485">INDEX(_Rge_Data_3rd_CY,$B485,N$1)</f>
        <v>0</v>
      </c>
      <c r="O485" s="199" t="n">
        <f aca="false">F485-N485</f>
        <v>0</v>
      </c>
      <c r="P485" s="200" t="n">
        <f aca="false">IFERROR(O485/F485,0)</f>
        <v>0</v>
      </c>
      <c r="Q485" s="211" t="str">
        <f aca="false">IF(AND(F485&lt;&gt;0,R485=0),"N","Y")</f>
        <v>Y</v>
      </c>
      <c r="R485" s="202" t="n">
        <f aca="false" t="array" ref="R485:R485">INDEX(_Rge_Data_3rd_CY,$B485,R$1)</f>
        <v>0</v>
      </c>
      <c r="S485" s="202" t="n">
        <f aca="false" t="array" ref="S485:S485">INDEX(_Rge_Data_3rd_CY,$B485,S$1)</f>
        <v>0</v>
      </c>
      <c r="T485" s="202" t="n">
        <f aca="false" t="array" ref="T485:T485">INDEX(_Rge_Data_3rd_CY,$B485,T$1)</f>
        <v>0</v>
      </c>
      <c r="U485" s="202" t="n">
        <f aca="false" t="array" ref="U485:U485">INDEX(_Rge_Data_3rd_CY,$B485,U$1)</f>
        <v>0</v>
      </c>
      <c r="V485" s="202" t="n">
        <f aca="false" t="array" ref="V485:V485">INDEX(_Rge_Data_3rd_CY,$B485,V$1)</f>
        <v>0</v>
      </c>
      <c r="W485" s="202" t="n">
        <f aca="false" t="array" ref="W485:W485">INDEX(_Rge_Data_3rd_CY,$B485,W$1)</f>
        <v>0</v>
      </c>
      <c r="X485" s="202" t="n">
        <f aca="false">INDEX(_Rge_Data_3rd_CY,$B485,X$1)</f>
        <v>0</v>
      </c>
      <c r="Y485" s="202" t="n">
        <f aca="false" t="array" ref="Y485:Y485">INDEX(_Rge_Data_3rd_CY,$B485,Y$1)</f>
        <v>0</v>
      </c>
      <c r="Z485" s="202" t="n">
        <f aca="false" t="array" ref="Z485:Z485">INDEX(_Rge_Data_3rd_CY,$B485,Z$1)</f>
        <v>0</v>
      </c>
      <c r="AA485" s="202" t="n">
        <f aca="false">R485-Z485</f>
        <v>0</v>
      </c>
      <c r="AB485" s="203" t="n">
        <f aca="false">IFERROR(AA485/R485,)</f>
        <v>0</v>
      </c>
      <c r="AC485" s="212" t="n">
        <f aca="false" t="array" ref="AC485:AC485">INDEX(_Rge_Data_3rd_CY,$B485,AC$1)</f>
        <v>0</v>
      </c>
      <c r="AD485" s="212" t="n">
        <f aca="false" t="array" ref="AD485:AD485">INDEX(_Rge_Data_3rd_CY,$B485,AD$1)</f>
        <v>0</v>
      </c>
      <c r="AE485" s="212" t="n">
        <f aca="false" t="array" ref="AE485:AE485">INDEX(_Rge_Data_3rd_CY,$B485,AE$1)</f>
        <v>0</v>
      </c>
      <c r="AF485" s="212" t="n">
        <f aca="false" t="array" ref="AF485:AF485">INDEX(_Rge_Data_3rd_CY,$B485,AF$1)</f>
        <v>0</v>
      </c>
      <c r="AG485" s="212" t="n">
        <f aca="false" t="array" ref="AG485:AG485">INDEX(_Rge_Data_3rd_CY,$B485,AG$1)</f>
        <v>0</v>
      </c>
      <c r="AH485" s="212" t="n">
        <f aca="false" t="array" ref="AH485:AH485">INDEX(_Rge_Data_3rd_CY,$B485,AH$1)</f>
        <v>0</v>
      </c>
      <c r="AI485" s="212" t="n">
        <f aca="false">INDEX(_Rge_Data_3rd_CY,$B485,AI$1)</f>
        <v>0</v>
      </c>
      <c r="AJ485" s="212" t="n">
        <f aca="false" t="array" ref="AJ485:AJ485">INDEX(_Rge_Data_3rd_CY,$B485,AJ$1)</f>
        <v>0</v>
      </c>
      <c r="AK485" s="212" t="n">
        <f aca="false" t="array" ref="AK485:AK485">INDEX(_Rge_Data_3rd_CY,$B485,AK$1)</f>
        <v>0</v>
      </c>
      <c r="AL485" s="212" t="n">
        <f aca="false">AK485+AN485+AO485</f>
        <v>0</v>
      </c>
      <c r="AM485" s="213" t="n">
        <f aca="false">IFERROR(AK485/Z485,0)</f>
        <v>0</v>
      </c>
      <c r="AN485" s="214" t="n">
        <f aca="false">IFERROR(IF(AND($E485="OPEN",$AA485&gt;0),$AA485*_SoP*$AM485,IF(AND($E485="CLOSED",$AA485&gt;0),$AA485*_SoL*$AM485,0)),0)</f>
        <v>0</v>
      </c>
      <c r="AO485" s="214" t="n">
        <f aca="false">IFERROR(IF($AA485&lt;0,$AA485*_SoL,0),0)</f>
        <v>0</v>
      </c>
      <c r="AP485" s="215" t="n">
        <f aca="false">AK485+AN485</f>
        <v>0</v>
      </c>
      <c r="AQ485" s="215" t="n">
        <f aca="false">AC485-AO485</f>
        <v>0</v>
      </c>
      <c r="AR485" s="215" t="n">
        <f aca="false">AP485-AQ485</f>
        <v>0</v>
      </c>
      <c r="AS485" s="215" t="n">
        <f aca="false">IF($AR485&gt;=0,$AR485,0)</f>
        <v>0</v>
      </c>
      <c r="AT485" s="215" t="n">
        <f aca="false">IF($AR485&lt;=0,-$AR485,0)</f>
        <v>-0</v>
      </c>
      <c r="AU485" s="214" t="n">
        <f aca="false">IF((R485-AC485)&lt;0,0,R485-AC485)</f>
        <v>0</v>
      </c>
      <c r="AV485" s="214" t="n">
        <f aca="false">IF(AM485&gt;1,0,R485-AM485*R485)</f>
        <v>0</v>
      </c>
      <c r="AW485" s="216"/>
    </row>
    <row r="486" customFormat="false" ht="24.75" hidden="false" customHeight="true" outlineLevel="0" collapsed="false">
      <c r="A486" s="166"/>
      <c r="B486" s="208" t="n">
        <f aca="false">B485+1</f>
        <v>479</v>
      </c>
      <c r="C486" s="166"/>
      <c r="D486" s="209" t="n">
        <f aca="false">INDEX(_Rge_Projectdata_3rd,$B486,MATCH("Project-ID",_Rge_Headline_Projectdata,0))</f>
        <v>0</v>
      </c>
      <c r="E486" s="210" t="str">
        <f aca="false" t="array" ref="E486:E486">INDEX(_Rge_Data_3rd_CY,$B486,E$1)</f>
        <v>Open</v>
      </c>
      <c r="F486" s="199" t="n">
        <f aca="false">INDEX(_Rge_Data_3rd_CY,$B486,F$1)</f>
        <v>0</v>
      </c>
      <c r="G486" s="199" t="n">
        <f aca="false" t="array" ref="G486:G486">INDEX(_Rge_Data_3rd_CY,$B486,G$1)</f>
        <v>0</v>
      </c>
      <c r="H486" s="199" t="n">
        <f aca="false" t="array" ref="H486:H486">INDEX(_Rge_Data_3rd_CY,$B486,H$1)</f>
        <v>0</v>
      </c>
      <c r="I486" s="199" t="n">
        <f aca="false" t="array" ref="I486:I486">INDEX(_Rge_Data_3rd_CY,$B486,I$1)</f>
        <v>0</v>
      </c>
      <c r="J486" s="199" t="n">
        <f aca="false" t="array" ref="J486:J486">INDEX(_Rge_Data_3rd_CY,$B486,J$1)</f>
        <v>0</v>
      </c>
      <c r="K486" s="199" t="n">
        <f aca="false" t="array" ref="K486:K486">INDEX(_Rge_Data_3rd_CY,$B486,K$1)</f>
        <v>0</v>
      </c>
      <c r="L486" s="199" t="n">
        <f aca="false">INDEX(_Rge_Data_3rd_CY,$B486,L$1)</f>
        <v>0</v>
      </c>
      <c r="M486" s="199" t="n">
        <f aca="false" t="array" ref="M486:M486">INDEX(_Rge_Data_3rd_CY,$B486,M$1)</f>
        <v>0</v>
      </c>
      <c r="N486" s="199" t="n">
        <f aca="false" t="array" ref="N486:N486">INDEX(_Rge_Data_3rd_CY,$B486,N$1)</f>
        <v>0</v>
      </c>
      <c r="O486" s="199" t="n">
        <f aca="false">F486-N486</f>
        <v>0</v>
      </c>
      <c r="P486" s="200" t="n">
        <f aca="false">IFERROR(O486/F486,0)</f>
        <v>0</v>
      </c>
      <c r="Q486" s="211" t="str">
        <f aca="false">IF(AND(F486&lt;&gt;0,R486=0),"N","Y")</f>
        <v>Y</v>
      </c>
      <c r="R486" s="202" t="n">
        <f aca="false" t="array" ref="R486:R486">INDEX(_Rge_Data_3rd_CY,$B486,R$1)</f>
        <v>0</v>
      </c>
      <c r="S486" s="202" t="n">
        <f aca="false" t="array" ref="S486:S486">INDEX(_Rge_Data_3rd_CY,$B486,S$1)</f>
        <v>0</v>
      </c>
      <c r="T486" s="202" t="n">
        <f aca="false" t="array" ref="T486:T486">INDEX(_Rge_Data_3rd_CY,$B486,T$1)</f>
        <v>0</v>
      </c>
      <c r="U486" s="202" t="n">
        <f aca="false" t="array" ref="U486:U486">INDEX(_Rge_Data_3rd_CY,$B486,U$1)</f>
        <v>0</v>
      </c>
      <c r="V486" s="202" t="n">
        <f aca="false" t="array" ref="V486:V486">INDEX(_Rge_Data_3rd_CY,$B486,V$1)</f>
        <v>0</v>
      </c>
      <c r="W486" s="202" t="n">
        <f aca="false" t="array" ref="W486:W486">INDEX(_Rge_Data_3rd_CY,$B486,W$1)</f>
        <v>0</v>
      </c>
      <c r="X486" s="202" t="n">
        <f aca="false">INDEX(_Rge_Data_3rd_CY,$B486,X$1)</f>
        <v>0</v>
      </c>
      <c r="Y486" s="202" t="n">
        <f aca="false" t="array" ref="Y486:Y486">INDEX(_Rge_Data_3rd_CY,$B486,Y$1)</f>
        <v>0</v>
      </c>
      <c r="Z486" s="202" t="n">
        <f aca="false" t="array" ref="Z486:Z486">INDEX(_Rge_Data_3rd_CY,$B486,Z$1)</f>
        <v>0</v>
      </c>
      <c r="AA486" s="202" t="n">
        <f aca="false">R486-Z486</f>
        <v>0</v>
      </c>
      <c r="AB486" s="203" t="n">
        <f aca="false">IFERROR(AA486/R486,)</f>
        <v>0</v>
      </c>
      <c r="AC486" s="212" t="n">
        <f aca="false" t="array" ref="AC486:AC486">INDEX(_Rge_Data_3rd_CY,$B486,AC$1)</f>
        <v>0</v>
      </c>
      <c r="AD486" s="212" t="n">
        <f aca="false" t="array" ref="AD486:AD486">INDEX(_Rge_Data_3rd_CY,$B486,AD$1)</f>
        <v>0</v>
      </c>
      <c r="AE486" s="212" t="n">
        <f aca="false" t="array" ref="AE486:AE486">INDEX(_Rge_Data_3rd_CY,$B486,AE$1)</f>
        <v>0</v>
      </c>
      <c r="AF486" s="212" t="n">
        <f aca="false" t="array" ref="AF486:AF486">INDEX(_Rge_Data_3rd_CY,$B486,AF$1)</f>
        <v>0</v>
      </c>
      <c r="AG486" s="212" t="n">
        <f aca="false" t="array" ref="AG486:AG486">INDEX(_Rge_Data_3rd_CY,$B486,AG$1)</f>
        <v>0</v>
      </c>
      <c r="AH486" s="212" t="n">
        <f aca="false" t="array" ref="AH486:AH486">INDEX(_Rge_Data_3rd_CY,$B486,AH$1)</f>
        <v>0</v>
      </c>
      <c r="AI486" s="212" t="n">
        <f aca="false">INDEX(_Rge_Data_3rd_CY,$B486,AI$1)</f>
        <v>0</v>
      </c>
      <c r="AJ486" s="212" t="n">
        <f aca="false" t="array" ref="AJ486:AJ486">INDEX(_Rge_Data_3rd_CY,$B486,AJ$1)</f>
        <v>0</v>
      </c>
      <c r="AK486" s="212" t="n">
        <f aca="false" t="array" ref="AK486:AK486">INDEX(_Rge_Data_3rd_CY,$B486,AK$1)</f>
        <v>0</v>
      </c>
      <c r="AL486" s="212" t="n">
        <f aca="false">AK486+AN486+AO486</f>
        <v>0</v>
      </c>
      <c r="AM486" s="213" t="n">
        <f aca="false">IFERROR(AK486/Z486,0)</f>
        <v>0</v>
      </c>
      <c r="AN486" s="214" t="n">
        <f aca="false">IFERROR(IF(AND($E486="OPEN",$AA486&gt;0),$AA486*_SoP*$AM486,IF(AND($E486="CLOSED",$AA486&gt;0),$AA486*_SoL*$AM486,0)),0)</f>
        <v>0</v>
      </c>
      <c r="AO486" s="214" t="n">
        <f aca="false">IFERROR(IF($AA486&lt;0,$AA486*_SoL,0),0)</f>
        <v>0</v>
      </c>
      <c r="AP486" s="215" t="n">
        <f aca="false">AK486+AN486</f>
        <v>0</v>
      </c>
      <c r="AQ486" s="215" t="n">
        <f aca="false">AC486-AO486</f>
        <v>0</v>
      </c>
      <c r="AR486" s="215" t="n">
        <f aca="false">AP486-AQ486</f>
        <v>0</v>
      </c>
      <c r="AS486" s="215" t="n">
        <f aca="false">IF($AR486&gt;=0,$AR486,0)</f>
        <v>0</v>
      </c>
      <c r="AT486" s="215" t="n">
        <f aca="false">IF($AR486&lt;=0,-$AR486,0)</f>
        <v>-0</v>
      </c>
      <c r="AU486" s="214" t="n">
        <f aca="false">IF((R486-AC486)&lt;0,0,R486-AC486)</f>
        <v>0</v>
      </c>
      <c r="AV486" s="214" t="n">
        <f aca="false">IF(AM486&gt;1,0,R486-AM486*R486)</f>
        <v>0</v>
      </c>
      <c r="AW486" s="216"/>
    </row>
    <row r="487" customFormat="false" ht="24.75" hidden="false" customHeight="true" outlineLevel="0" collapsed="false">
      <c r="A487" s="166"/>
      <c r="B487" s="208" t="n">
        <f aca="false">B486+1</f>
        <v>480</v>
      </c>
      <c r="C487" s="166"/>
      <c r="D487" s="209" t="n">
        <f aca="false">INDEX(_Rge_Projectdata_3rd,$B487,MATCH("Project-ID",_Rge_Headline_Projectdata,0))</f>
        <v>0</v>
      </c>
      <c r="E487" s="210" t="str">
        <f aca="false" t="array" ref="E487:E487">INDEX(_Rge_Data_3rd_CY,$B487,E$1)</f>
        <v>Open</v>
      </c>
      <c r="F487" s="199" t="n">
        <f aca="false">INDEX(_Rge_Data_3rd_CY,$B487,F$1)</f>
        <v>0</v>
      </c>
      <c r="G487" s="199" t="n">
        <f aca="false" t="array" ref="G487:G487">INDEX(_Rge_Data_3rd_CY,$B487,G$1)</f>
        <v>0</v>
      </c>
      <c r="H487" s="199" t="n">
        <f aca="false" t="array" ref="H487:H487">INDEX(_Rge_Data_3rd_CY,$B487,H$1)</f>
        <v>0</v>
      </c>
      <c r="I487" s="199" t="n">
        <f aca="false" t="array" ref="I487:I487">INDEX(_Rge_Data_3rd_CY,$B487,I$1)</f>
        <v>0</v>
      </c>
      <c r="J487" s="199" t="n">
        <f aca="false" t="array" ref="J487:J487">INDEX(_Rge_Data_3rd_CY,$B487,J$1)</f>
        <v>0</v>
      </c>
      <c r="K487" s="199" t="n">
        <f aca="false" t="array" ref="K487:K487">INDEX(_Rge_Data_3rd_CY,$B487,K$1)</f>
        <v>0</v>
      </c>
      <c r="L487" s="199" t="n">
        <f aca="false">INDEX(_Rge_Data_3rd_CY,$B487,L$1)</f>
        <v>0</v>
      </c>
      <c r="M487" s="199" t="n">
        <f aca="false" t="array" ref="M487:M487">INDEX(_Rge_Data_3rd_CY,$B487,M$1)</f>
        <v>0</v>
      </c>
      <c r="N487" s="199" t="n">
        <f aca="false" t="array" ref="N487:N487">INDEX(_Rge_Data_3rd_CY,$B487,N$1)</f>
        <v>0</v>
      </c>
      <c r="O487" s="199" t="n">
        <f aca="false">F487-N487</f>
        <v>0</v>
      </c>
      <c r="P487" s="200" t="n">
        <f aca="false">IFERROR(O487/F487,0)</f>
        <v>0</v>
      </c>
      <c r="Q487" s="211" t="str">
        <f aca="false">IF(AND(F487&lt;&gt;0,R487=0),"N","Y")</f>
        <v>Y</v>
      </c>
      <c r="R487" s="202" t="n">
        <f aca="false" t="array" ref="R487:R487">INDEX(_Rge_Data_3rd_CY,$B487,R$1)</f>
        <v>0</v>
      </c>
      <c r="S487" s="202" t="n">
        <f aca="false" t="array" ref="S487:S487">INDEX(_Rge_Data_3rd_CY,$B487,S$1)</f>
        <v>0</v>
      </c>
      <c r="T487" s="202" t="n">
        <f aca="false" t="array" ref="T487:T487">INDEX(_Rge_Data_3rd_CY,$B487,T$1)</f>
        <v>0</v>
      </c>
      <c r="U487" s="202" t="n">
        <f aca="false" t="array" ref="U487:U487">INDEX(_Rge_Data_3rd_CY,$B487,U$1)</f>
        <v>0</v>
      </c>
      <c r="V487" s="202" t="n">
        <f aca="false" t="array" ref="V487:V487">INDEX(_Rge_Data_3rd_CY,$B487,V$1)</f>
        <v>0</v>
      </c>
      <c r="W487" s="202" t="n">
        <f aca="false" t="array" ref="W487:W487">INDEX(_Rge_Data_3rd_CY,$B487,W$1)</f>
        <v>0</v>
      </c>
      <c r="X487" s="202" t="n">
        <f aca="false">INDEX(_Rge_Data_3rd_CY,$B487,X$1)</f>
        <v>0</v>
      </c>
      <c r="Y487" s="202" t="n">
        <f aca="false" t="array" ref="Y487:Y487">INDEX(_Rge_Data_3rd_CY,$B487,Y$1)</f>
        <v>0</v>
      </c>
      <c r="Z487" s="202" t="n">
        <f aca="false" t="array" ref="Z487:Z487">INDEX(_Rge_Data_3rd_CY,$B487,Z$1)</f>
        <v>0</v>
      </c>
      <c r="AA487" s="202" t="n">
        <f aca="false">R487-Z487</f>
        <v>0</v>
      </c>
      <c r="AB487" s="203" t="n">
        <f aca="false">IFERROR(AA487/R487,)</f>
        <v>0</v>
      </c>
      <c r="AC487" s="212" t="n">
        <f aca="false" t="array" ref="AC487:AC487">INDEX(_Rge_Data_3rd_CY,$B487,AC$1)</f>
        <v>0</v>
      </c>
      <c r="AD487" s="212" t="n">
        <f aca="false" t="array" ref="AD487:AD487">INDEX(_Rge_Data_3rd_CY,$B487,AD$1)</f>
        <v>0</v>
      </c>
      <c r="AE487" s="212" t="n">
        <f aca="false" t="array" ref="AE487:AE487">INDEX(_Rge_Data_3rd_CY,$B487,AE$1)</f>
        <v>0</v>
      </c>
      <c r="AF487" s="212" t="n">
        <f aca="false" t="array" ref="AF487:AF487">INDEX(_Rge_Data_3rd_CY,$B487,AF$1)</f>
        <v>0</v>
      </c>
      <c r="AG487" s="212" t="n">
        <f aca="false" t="array" ref="AG487:AG487">INDEX(_Rge_Data_3rd_CY,$B487,AG$1)</f>
        <v>0</v>
      </c>
      <c r="AH487" s="212" t="n">
        <f aca="false" t="array" ref="AH487:AH487">INDEX(_Rge_Data_3rd_CY,$B487,AH$1)</f>
        <v>0</v>
      </c>
      <c r="AI487" s="212" t="n">
        <f aca="false">INDEX(_Rge_Data_3rd_CY,$B487,AI$1)</f>
        <v>0</v>
      </c>
      <c r="AJ487" s="212" t="n">
        <f aca="false" t="array" ref="AJ487:AJ487">INDEX(_Rge_Data_3rd_CY,$B487,AJ$1)</f>
        <v>0</v>
      </c>
      <c r="AK487" s="212" t="n">
        <f aca="false" t="array" ref="AK487:AK487">INDEX(_Rge_Data_3rd_CY,$B487,AK$1)</f>
        <v>0</v>
      </c>
      <c r="AL487" s="212" t="n">
        <f aca="false">AK487+AN487+AO487</f>
        <v>0</v>
      </c>
      <c r="AM487" s="213" t="n">
        <f aca="false">IFERROR(AK487/Z487,0)</f>
        <v>0</v>
      </c>
      <c r="AN487" s="214" t="n">
        <f aca="false">IFERROR(IF(AND($E487="OPEN",$AA487&gt;0),$AA487*_SoP*$AM487,IF(AND($E487="CLOSED",$AA487&gt;0),$AA487*_SoL*$AM487,0)),0)</f>
        <v>0</v>
      </c>
      <c r="AO487" s="214" t="n">
        <f aca="false">IFERROR(IF($AA487&lt;0,$AA487*_SoL,0),0)</f>
        <v>0</v>
      </c>
      <c r="AP487" s="215" t="n">
        <f aca="false">AK487+AN487</f>
        <v>0</v>
      </c>
      <c r="AQ487" s="215" t="n">
        <f aca="false">AC487-AO487</f>
        <v>0</v>
      </c>
      <c r="AR487" s="215" t="n">
        <f aca="false">AP487-AQ487</f>
        <v>0</v>
      </c>
      <c r="AS487" s="215" t="n">
        <f aca="false">IF($AR487&gt;=0,$AR487,0)</f>
        <v>0</v>
      </c>
      <c r="AT487" s="215" t="n">
        <f aca="false">IF($AR487&lt;=0,-$AR487,0)</f>
        <v>-0</v>
      </c>
      <c r="AU487" s="214" t="n">
        <f aca="false">IF((R487-AC487)&lt;0,0,R487-AC487)</f>
        <v>0</v>
      </c>
      <c r="AV487" s="214" t="n">
        <f aca="false">IF(AM487&gt;1,0,R487-AM487*R487)</f>
        <v>0</v>
      </c>
      <c r="AW487" s="216"/>
    </row>
    <row r="488" customFormat="false" ht="24.75" hidden="false" customHeight="true" outlineLevel="0" collapsed="false">
      <c r="A488" s="166"/>
      <c r="B488" s="208" t="n">
        <f aca="false">B487+1</f>
        <v>481</v>
      </c>
      <c r="C488" s="166"/>
      <c r="D488" s="209" t="n">
        <f aca="false">INDEX(_Rge_Projectdata_3rd,$B488,MATCH("Project-ID",_Rge_Headline_Projectdata,0))</f>
        <v>0</v>
      </c>
      <c r="E488" s="210" t="str">
        <f aca="false" t="array" ref="E488:E488">INDEX(_Rge_Data_3rd_CY,$B488,E$1)</f>
        <v>Open</v>
      </c>
      <c r="F488" s="199" t="n">
        <f aca="false">INDEX(_Rge_Data_3rd_CY,$B488,F$1)</f>
        <v>0</v>
      </c>
      <c r="G488" s="199" t="n">
        <f aca="false" t="array" ref="G488:G488">INDEX(_Rge_Data_3rd_CY,$B488,G$1)</f>
        <v>0</v>
      </c>
      <c r="H488" s="199" t="n">
        <f aca="false" t="array" ref="H488:H488">INDEX(_Rge_Data_3rd_CY,$B488,H$1)</f>
        <v>0</v>
      </c>
      <c r="I488" s="199" t="n">
        <f aca="false" t="array" ref="I488:I488">INDEX(_Rge_Data_3rd_CY,$B488,I$1)</f>
        <v>0</v>
      </c>
      <c r="J488" s="199" t="n">
        <f aca="false" t="array" ref="J488:J488">INDEX(_Rge_Data_3rd_CY,$B488,J$1)</f>
        <v>0</v>
      </c>
      <c r="K488" s="199" t="n">
        <f aca="false" t="array" ref="K488:K488">INDEX(_Rge_Data_3rd_CY,$B488,K$1)</f>
        <v>0</v>
      </c>
      <c r="L488" s="199" t="n">
        <f aca="false">INDEX(_Rge_Data_3rd_CY,$B488,L$1)</f>
        <v>0</v>
      </c>
      <c r="M488" s="199" t="n">
        <f aca="false" t="array" ref="M488:M488">INDEX(_Rge_Data_3rd_CY,$B488,M$1)</f>
        <v>0</v>
      </c>
      <c r="N488" s="199" t="n">
        <f aca="false" t="array" ref="N488:N488">INDEX(_Rge_Data_3rd_CY,$B488,N$1)</f>
        <v>0</v>
      </c>
      <c r="O488" s="199" t="n">
        <f aca="false">F488-N488</f>
        <v>0</v>
      </c>
      <c r="P488" s="200" t="n">
        <f aca="false">IFERROR(O488/F488,0)</f>
        <v>0</v>
      </c>
      <c r="Q488" s="211" t="str">
        <f aca="false">IF(AND(F488&lt;&gt;0,R488=0),"N","Y")</f>
        <v>Y</v>
      </c>
      <c r="R488" s="202" t="n">
        <f aca="false" t="array" ref="R488:R488">INDEX(_Rge_Data_3rd_CY,$B488,R$1)</f>
        <v>0</v>
      </c>
      <c r="S488" s="202" t="n">
        <f aca="false" t="array" ref="S488:S488">INDEX(_Rge_Data_3rd_CY,$B488,S$1)</f>
        <v>0</v>
      </c>
      <c r="T488" s="202" t="n">
        <f aca="false" t="array" ref="T488:T488">INDEX(_Rge_Data_3rd_CY,$B488,T$1)</f>
        <v>0</v>
      </c>
      <c r="U488" s="202" t="n">
        <f aca="false" t="array" ref="U488:U488">INDEX(_Rge_Data_3rd_CY,$B488,U$1)</f>
        <v>0</v>
      </c>
      <c r="V488" s="202" t="n">
        <f aca="false" t="array" ref="V488:V488">INDEX(_Rge_Data_3rd_CY,$B488,V$1)</f>
        <v>0</v>
      </c>
      <c r="W488" s="202" t="n">
        <f aca="false" t="array" ref="W488:W488">INDEX(_Rge_Data_3rd_CY,$B488,W$1)</f>
        <v>0</v>
      </c>
      <c r="X488" s="202" t="n">
        <f aca="false">INDEX(_Rge_Data_3rd_CY,$B488,X$1)</f>
        <v>0</v>
      </c>
      <c r="Y488" s="202" t="n">
        <f aca="false" t="array" ref="Y488:Y488">INDEX(_Rge_Data_3rd_CY,$B488,Y$1)</f>
        <v>0</v>
      </c>
      <c r="Z488" s="202" t="n">
        <f aca="false" t="array" ref="Z488:Z488">INDEX(_Rge_Data_3rd_CY,$B488,Z$1)</f>
        <v>0</v>
      </c>
      <c r="AA488" s="202" t="n">
        <f aca="false">R488-Z488</f>
        <v>0</v>
      </c>
      <c r="AB488" s="203" t="n">
        <f aca="false">IFERROR(AA488/R488,)</f>
        <v>0</v>
      </c>
      <c r="AC488" s="212" t="n">
        <f aca="false" t="array" ref="AC488:AC488">INDEX(_Rge_Data_3rd_CY,$B488,AC$1)</f>
        <v>0</v>
      </c>
      <c r="AD488" s="212" t="n">
        <f aca="false" t="array" ref="AD488:AD488">INDEX(_Rge_Data_3rd_CY,$B488,AD$1)</f>
        <v>0</v>
      </c>
      <c r="AE488" s="212" t="n">
        <f aca="false" t="array" ref="AE488:AE488">INDEX(_Rge_Data_3rd_CY,$B488,AE$1)</f>
        <v>0</v>
      </c>
      <c r="AF488" s="212" t="n">
        <f aca="false" t="array" ref="AF488:AF488">INDEX(_Rge_Data_3rd_CY,$B488,AF$1)</f>
        <v>0</v>
      </c>
      <c r="AG488" s="212" t="n">
        <f aca="false" t="array" ref="AG488:AG488">INDEX(_Rge_Data_3rd_CY,$B488,AG$1)</f>
        <v>0</v>
      </c>
      <c r="AH488" s="212" t="n">
        <f aca="false" t="array" ref="AH488:AH488">INDEX(_Rge_Data_3rd_CY,$B488,AH$1)</f>
        <v>0</v>
      </c>
      <c r="AI488" s="212" t="n">
        <f aca="false">INDEX(_Rge_Data_3rd_CY,$B488,AI$1)</f>
        <v>0</v>
      </c>
      <c r="AJ488" s="212" t="n">
        <f aca="false" t="array" ref="AJ488:AJ488">INDEX(_Rge_Data_3rd_CY,$B488,AJ$1)</f>
        <v>0</v>
      </c>
      <c r="AK488" s="212" t="n">
        <f aca="false" t="array" ref="AK488:AK488">INDEX(_Rge_Data_3rd_CY,$B488,AK$1)</f>
        <v>0</v>
      </c>
      <c r="AL488" s="212" t="n">
        <f aca="false">AK488+AN488+AO488</f>
        <v>0</v>
      </c>
      <c r="AM488" s="213" t="n">
        <f aca="false">IFERROR(AK488/Z488,0)</f>
        <v>0</v>
      </c>
      <c r="AN488" s="214" t="n">
        <f aca="false">IFERROR(IF(AND($E488="OPEN",$AA488&gt;0),$AA488*_SoP*$AM488,IF(AND($E488="CLOSED",$AA488&gt;0),$AA488*_SoL*$AM488,0)),0)</f>
        <v>0</v>
      </c>
      <c r="AO488" s="214" t="n">
        <f aca="false">IFERROR(IF($AA488&lt;0,$AA488*_SoL,0),0)</f>
        <v>0</v>
      </c>
      <c r="AP488" s="215" t="n">
        <f aca="false">AK488+AN488</f>
        <v>0</v>
      </c>
      <c r="AQ488" s="215" t="n">
        <f aca="false">AC488-AO488</f>
        <v>0</v>
      </c>
      <c r="AR488" s="215" t="n">
        <f aca="false">AP488-AQ488</f>
        <v>0</v>
      </c>
      <c r="AS488" s="215" t="n">
        <f aca="false">IF($AR488&gt;=0,$AR488,0)</f>
        <v>0</v>
      </c>
      <c r="AT488" s="215" t="n">
        <f aca="false">IF($AR488&lt;=0,-$AR488,0)</f>
        <v>-0</v>
      </c>
      <c r="AU488" s="214" t="n">
        <f aca="false">IF((R488-AC488)&lt;0,0,R488-AC488)</f>
        <v>0</v>
      </c>
      <c r="AV488" s="214" t="n">
        <f aca="false">IF(AM488&gt;1,0,R488-AM488*R488)</f>
        <v>0</v>
      </c>
      <c r="AW488" s="216"/>
    </row>
    <row r="489" customFormat="false" ht="24.75" hidden="false" customHeight="true" outlineLevel="0" collapsed="false">
      <c r="A489" s="166"/>
      <c r="B489" s="208" t="n">
        <f aca="false">B488+1</f>
        <v>482</v>
      </c>
      <c r="C489" s="166"/>
      <c r="D489" s="209" t="n">
        <f aca="false">INDEX(_Rge_Projectdata_3rd,$B489,MATCH("Project-ID",_Rge_Headline_Projectdata,0))</f>
        <v>0</v>
      </c>
      <c r="E489" s="210" t="str">
        <f aca="false" t="array" ref="E489:E489">INDEX(_Rge_Data_3rd_CY,$B489,E$1)</f>
        <v>Open</v>
      </c>
      <c r="F489" s="199" t="n">
        <f aca="false">INDEX(_Rge_Data_3rd_CY,$B489,F$1)</f>
        <v>0</v>
      </c>
      <c r="G489" s="199" t="n">
        <f aca="false" t="array" ref="G489:G489">INDEX(_Rge_Data_3rd_CY,$B489,G$1)</f>
        <v>0</v>
      </c>
      <c r="H489" s="199" t="n">
        <f aca="false" t="array" ref="H489:H489">INDEX(_Rge_Data_3rd_CY,$B489,H$1)</f>
        <v>0</v>
      </c>
      <c r="I489" s="199" t="n">
        <f aca="false" t="array" ref="I489:I489">INDEX(_Rge_Data_3rd_CY,$B489,I$1)</f>
        <v>0</v>
      </c>
      <c r="J489" s="199" t="n">
        <f aca="false" t="array" ref="J489:J489">INDEX(_Rge_Data_3rd_CY,$B489,J$1)</f>
        <v>0</v>
      </c>
      <c r="K489" s="199" t="n">
        <f aca="false" t="array" ref="K489:K489">INDEX(_Rge_Data_3rd_CY,$B489,K$1)</f>
        <v>0</v>
      </c>
      <c r="L489" s="199" t="n">
        <f aca="false">INDEX(_Rge_Data_3rd_CY,$B489,L$1)</f>
        <v>0</v>
      </c>
      <c r="M489" s="199" t="n">
        <f aca="false" t="array" ref="M489:M489">INDEX(_Rge_Data_3rd_CY,$B489,M$1)</f>
        <v>0</v>
      </c>
      <c r="N489" s="199" t="n">
        <f aca="false" t="array" ref="N489:N489">INDEX(_Rge_Data_3rd_CY,$B489,N$1)</f>
        <v>0</v>
      </c>
      <c r="O489" s="199" t="n">
        <f aca="false">F489-N489</f>
        <v>0</v>
      </c>
      <c r="P489" s="200" t="n">
        <f aca="false">IFERROR(O489/F489,0)</f>
        <v>0</v>
      </c>
      <c r="Q489" s="211" t="str">
        <f aca="false">IF(AND(F489&lt;&gt;0,R489=0),"N","Y")</f>
        <v>Y</v>
      </c>
      <c r="R489" s="202" t="n">
        <f aca="false" t="array" ref="R489:R489">INDEX(_Rge_Data_3rd_CY,$B489,R$1)</f>
        <v>0</v>
      </c>
      <c r="S489" s="202" t="n">
        <f aca="false" t="array" ref="S489:S489">INDEX(_Rge_Data_3rd_CY,$B489,S$1)</f>
        <v>0</v>
      </c>
      <c r="T489" s="202" t="n">
        <f aca="false" t="array" ref="T489:T489">INDEX(_Rge_Data_3rd_CY,$B489,T$1)</f>
        <v>0</v>
      </c>
      <c r="U489" s="202" t="n">
        <f aca="false" t="array" ref="U489:U489">INDEX(_Rge_Data_3rd_CY,$B489,U$1)</f>
        <v>0</v>
      </c>
      <c r="V489" s="202" t="n">
        <f aca="false" t="array" ref="V489:V489">INDEX(_Rge_Data_3rd_CY,$B489,V$1)</f>
        <v>0</v>
      </c>
      <c r="W489" s="202" t="n">
        <f aca="false" t="array" ref="W489:W489">INDEX(_Rge_Data_3rd_CY,$B489,W$1)</f>
        <v>0</v>
      </c>
      <c r="X489" s="202" t="n">
        <f aca="false">INDEX(_Rge_Data_3rd_CY,$B489,X$1)</f>
        <v>0</v>
      </c>
      <c r="Y489" s="202" t="n">
        <f aca="false" t="array" ref="Y489:Y489">INDEX(_Rge_Data_3rd_CY,$B489,Y$1)</f>
        <v>0</v>
      </c>
      <c r="Z489" s="202" t="n">
        <f aca="false" t="array" ref="Z489:Z489">INDEX(_Rge_Data_3rd_CY,$B489,Z$1)</f>
        <v>0</v>
      </c>
      <c r="AA489" s="202" t="n">
        <f aca="false">R489-Z489</f>
        <v>0</v>
      </c>
      <c r="AB489" s="203" t="n">
        <f aca="false">IFERROR(AA489/R489,)</f>
        <v>0</v>
      </c>
      <c r="AC489" s="212" t="n">
        <f aca="false" t="array" ref="AC489:AC489">INDEX(_Rge_Data_3rd_CY,$B489,AC$1)</f>
        <v>0</v>
      </c>
      <c r="AD489" s="212" t="n">
        <f aca="false" t="array" ref="AD489:AD489">INDEX(_Rge_Data_3rd_CY,$B489,AD$1)</f>
        <v>0</v>
      </c>
      <c r="AE489" s="212" t="n">
        <f aca="false" t="array" ref="AE489:AE489">INDEX(_Rge_Data_3rd_CY,$B489,AE$1)</f>
        <v>0</v>
      </c>
      <c r="AF489" s="212" t="n">
        <f aca="false" t="array" ref="AF489:AF489">INDEX(_Rge_Data_3rd_CY,$B489,AF$1)</f>
        <v>0</v>
      </c>
      <c r="AG489" s="212" t="n">
        <f aca="false" t="array" ref="AG489:AG489">INDEX(_Rge_Data_3rd_CY,$B489,AG$1)</f>
        <v>0</v>
      </c>
      <c r="AH489" s="212" t="n">
        <f aca="false" t="array" ref="AH489:AH489">INDEX(_Rge_Data_3rd_CY,$B489,AH$1)</f>
        <v>0</v>
      </c>
      <c r="AI489" s="212" t="n">
        <f aca="false">INDEX(_Rge_Data_3rd_CY,$B489,AI$1)</f>
        <v>0</v>
      </c>
      <c r="AJ489" s="212" t="n">
        <f aca="false" t="array" ref="AJ489:AJ489">INDEX(_Rge_Data_3rd_CY,$B489,AJ$1)</f>
        <v>0</v>
      </c>
      <c r="AK489" s="212" t="n">
        <f aca="false" t="array" ref="AK489:AK489">INDEX(_Rge_Data_3rd_CY,$B489,AK$1)</f>
        <v>0</v>
      </c>
      <c r="AL489" s="212" t="n">
        <f aca="false">AK489+AN489+AO489</f>
        <v>0</v>
      </c>
      <c r="AM489" s="213" t="n">
        <f aca="false">IFERROR(AK489/Z489,0)</f>
        <v>0</v>
      </c>
      <c r="AN489" s="214" t="n">
        <f aca="false">IFERROR(IF(AND($E489="OPEN",$AA489&gt;0),$AA489*_SoP*$AM489,IF(AND($E489="CLOSED",$AA489&gt;0),$AA489*_SoL*$AM489,0)),0)</f>
        <v>0</v>
      </c>
      <c r="AO489" s="214" t="n">
        <f aca="false">IFERROR(IF($AA489&lt;0,$AA489*_SoL,0),0)</f>
        <v>0</v>
      </c>
      <c r="AP489" s="215" t="n">
        <f aca="false">AK489+AN489</f>
        <v>0</v>
      </c>
      <c r="AQ489" s="215" t="n">
        <f aca="false">AC489-AO489</f>
        <v>0</v>
      </c>
      <c r="AR489" s="215" t="n">
        <f aca="false">AP489-AQ489</f>
        <v>0</v>
      </c>
      <c r="AS489" s="215" t="n">
        <f aca="false">IF($AR489&gt;=0,$AR489,0)</f>
        <v>0</v>
      </c>
      <c r="AT489" s="215" t="n">
        <f aca="false">IF($AR489&lt;=0,-$AR489,0)</f>
        <v>-0</v>
      </c>
      <c r="AU489" s="214" t="n">
        <f aca="false">IF((R489-AC489)&lt;0,0,R489-AC489)</f>
        <v>0</v>
      </c>
      <c r="AV489" s="214" t="n">
        <f aca="false">IF(AM489&gt;1,0,R489-AM489*R489)</f>
        <v>0</v>
      </c>
      <c r="AW489" s="216"/>
    </row>
    <row r="490" customFormat="false" ht="24.75" hidden="false" customHeight="true" outlineLevel="0" collapsed="false">
      <c r="A490" s="166"/>
      <c r="B490" s="208" t="n">
        <f aca="false">B489+1</f>
        <v>483</v>
      </c>
      <c r="C490" s="166"/>
      <c r="D490" s="209" t="n">
        <f aca="false">INDEX(_Rge_Projectdata_3rd,$B490,MATCH("Project-ID",_Rge_Headline_Projectdata,0))</f>
        <v>0</v>
      </c>
      <c r="E490" s="210" t="str">
        <f aca="false" t="array" ref="E490:E490">INDEX(_Rge_Data_3rd_CY,$B490,E$1)</f>
        <v>Open</v>
      </c>
      <c r="F490" s="199" t="n">
        <f aca="false">INDEX(_Rge_Data_3rd_CY,$B490,F$1)</f>
        <v>0</v>
      </c>
      <c r="G490" s="199" t="n">
        <f aca="false" t="array" ref="G490:G490">INDEX(_Rge_Data_3rd_CY,$B490,G$1)</f>
        <v>0</v>
      </c>
      <c r="H490" s="199" t="n">
        <f aca="false" t="array" ref="H490:H490">INDEX(_Rge_Data_3rd_CY,$B490,H$1)</f>
        <v>0</v>
      </c>
      <c r="I490" s="199" t="n">
        <f aca="false" t="array" ref="I490:I490">INDEX(_Rge_Data_3rd_CY,$B490,I$1)</f>
        <v>0</v>
      </c>
      <c r="J490" s="199" t="n">
        <f aca="false" t="array" ref="J490:J490">INDEX(_Rge_Data_3rd_CY,$B490,J$1)</f>
        <v>0</v>
      </c>
      <c r="K490" s="199" t="n">
        <f aca="false" t="array" ref="K490:K490">INDEX(_Rge_Data_3rd_CY,$B490,K$1)</f>
        <v>0</v>
      </c>
      <c r="L490" s="199" t="n">
        <f aca="false">INDEX(_Rge_Data_3rd_CY,$B490,L$1)</f>
        <v>0</v>
      </c>
      <c r="M490" s="199" t="n">
        <f aca="false" t="array" ref="M490:M490">INDEX(_Rge_Data_3rd_CY,$B490,M$1)</f>
        <v>0</v>
      </c>
      <c r="N490" s="199" t="n">
        <f aca="false" t="array" ref="N490:N490">INDEX(_Rge_Data_3rd_CY,$B490,N$1)</f>
        <v>0</v>
      </c>
      <c r="O490" s="199" t="n">
        <f aca="false">F490-N490</f>
        <v>0</v>
      </c>
      <c r="P490" s="200" t="n">
        <f aca="false">IFERROR(O490/F490,0)</f>
        <v>0</v>
      </c>
      <c r="Q490" s="211" t="str">
        <f aca="false">IF(AND(F490&lt;&gt;0,R490=0),"N","Y")</f>
        <v>Y</v>
      </c>
      <c r="R490" s="202" t="n">
        <f aca="false" t="array" ref="R490:R490">INDEX(_Rge_Data_3rd_CY,$B490,R$1)</f>
        <v>0</v>
      </c>
      <c r="S490" s="202" t="n">
        <f aca="false" t="array" ref="S490:S490">INDEX(_Rge_Data_3rd_CY,$B490,S$1)</f>
        <v>0</v>
      </c>
      <c r="T490" s="202" t="n">
        <f aca="false" t="array" ref="T490:T490">INDEX(_Rge_Data_3rd_CY,$B490,T$1)</f>
        <v>0</v>
      </c>
      <c r="U490" s="202" t="n">
        <f aca="false" t="array" ref="U490:U490">INDEX(_Rge_Data_3rd_CY,$B490,U$1)</f>
        <v>0</v>
      </c>
      <c r="V490" s="202" t="n">
        <f aca="false" t="array" ref="V490:V490">INDEX(_Rge_Data_3rd_CY,$B490,V$1)</f>
        <v>0</v>
      </c>
      <c r="W490" s="202" t="n">
        <f aca="false" t="array" ref="W490:W490">INDEX(_Rge_Data_3rd_CY,$B490,W$1)</f>
        <v>0</v>
      </c>
      <c r="X490" s="202" t="n">
        <f aca="false">INDEX(_Rge_Data_3rd_CY,$B490,X$1)</f>
        <v>0</v>
      </c>
      <c r="Y490" s="202" t="n">
        <f aca="false" t="array" ref="Y490:Y490">INDEX(_Rge_Data_3rd_CY,$B490,Y$1)</f>
        <v>0</v>
      </c>
      <c r="Z490" s="202" t="n">
        <f aca="false" t="array" ref="Z490:Z490">INDEX(_Rge_Data_3rd_CY,$B490,Z$1)</f>
        <v>0</v>
      </c>
      <c r="AA490" s="202" t="n">
        <f aca="false">R490-Z490</f>
        <v>0</v>
      </c>
      <c r="AB490" s="203" t="n">
        <f aca="false">IFERROR(AA490/R490,)</f>
        <v>0</v>
      </c>
      <c r="AC490" s="212" t="n">
        <f aca="false" t="array" ref="AC490:AC490">INDEX(_Rge_Data_3rd_CY,$B490,AC$1)</f>
        <v>0</v>
      </c>
      <c r="AD490" s="212" t="n">
        <f aca="false" t="array" ref="AD490:AD490">INDEX(_Rge_Data_3rd_CY,$B490,AD$1)</f>
        <v>0</v>
      </c>
      <c r="AE490" s="212" t="n">
        <f aca="false" t="array" ref="AE490:AE490">INDEX(_Rge_Data_3rd_CY,$B490,AE$1)</f>
        <v>0</v>
      </c>
      <c r="AF490" s="212" t="n">
        <f aca="false" t="array" ref="AF490:AF490">INDEX(_Rge_Data_3rd_CY,$B490,AF$1)</f>
        <v>0</v>
      </c>
      <c r="AG490" s="212" t="n">
        <f aca="false" t="array" ref="AG490:AG490">INDEX(_Rge_Data_3rd_CY,$B490,AG$1)</f>
        <v>0</v>
      </c>
      <c r="AH490" s="212" t="n">
        <f aca="false" t="array" ref="AH490:AH490">INDEX(_Rge_Data_3rd_CY,$B490,AH$1)</f>
        <v>0</v>
      </c>
      <c r="AI490" s="212" t="n">
        <f aca="false">INDEX(_Rge_Data_3rd_CY,$B490,AI$1)</f>
        <v>0</v>
      </c>
      <c r="AJ490" s="212" t="n">
        <f aca="false" t="array" ref="AJ490:AJ490">INDEX(_Rge_Data_3rd_CY,$B490,AJ$1)</f>
        <v>0</v>
      </c>
      <c r="AK490" s="212" t="n">
        <f aca="false" t="array" ref="AK490:AK490">INDEX(_Rge_Data_3rd_CY,$B490,AK$1)</f>
        <v>0</v>
      </c>
      <c r="AL490" s="212" t="n">
        <f aca="false">AK490+AN490+AO490</f>
        <v>0</v>
      </c>
      <c r="AM490" s="213" t="n">
        <f aca="false">IFERROR(AK490/Z490,0)</f>
        <v>0</v>
      </c>
      <c r="AN490" s="214" t="n">
        <f aca="false">IFERROR(IF(AND($E490="OPEN",$AA490&gt;0),$AA490*_SoP*$AM490,IF(AND($E490="CLOSED",$AA490&gt;0),$AA490*_SoL*$AM490,0)),0)</f>
        <v>0</v>
      </c>
      <c r="AO490" s="214" t="n">
        <f aca="false">IFERROR(IF($AA490&lt;0,$AA490*_SoL,0),0)</f>
        <v>0</v>
      </c>
      <c r="AP490" s="215" t="n">
        <f aca="false">AK490+AN490</f>
        <v>0</v>
      </c>
      <c r="AQ490" s="215" t="n">
        <f aca="false">AC490-AO490</f>
        <v>0</v>
      </c>
      <c r="AR490" s="215" t="n">
        <f aca="false">AP490-AQ490</f>
        <v>0</v>
      </c>
      <c r="AS490" s="215" t="n">
        <f aca="false">IF($AR490&gt;=0,$AR490,0)</f>
        <v>0</v>
      </c>
      <c r="AT490" s="215" t="n">
        <f aca="false">IF($AR490&lt;=0,-$AR490,0)</f>
        <v>-0</v>
      </c>
      <c r="AU490" s="214" t="n">
        <f aca="false">IF((R490-AC490)&lt;0,0,R490-AC490)</f>
        <v>0</v>
      </c>
      <c r="AV490" s="214" t="n">
        <f aca="false">IF(AM490&gt;1,0,R490-AM490*R490)</f>
        <v>0</v>
      </c>
      <c r="AW490" s="216"/>
    </row>
    <row r="491" customFormat="false" ht="24.75" hidden="false" customHeight="true" outlineLevel="0" collapsed="false">
      <c r="A491" s="166"/>
      <c r="B491" s="208" t="n">
        <f aca="false">B490+1</f>
        <v>484</v>
      </c>
      <c r="C491" s="166"/>
      <c r="D491" s="209" t="n">
        <f aca="false">INDEX(_Rge_Projectdata_3rd,$B491,MATCH("Project-ID",_Rge_Headline_Projectdata,0))</f>
        <v>0</v>
      </c>
      <c r="E491" s="210" t="str">
        <f aca="false" t="array" ref="E491:E491">INDEX(_Rge_Data_3rd_CY,$B491,E$1)</f>
        <v>Open</v>
      </c>
      <c r="F491" s="199" t="n">
        <f aca="false">INDEX(_Rge_Data_3rd_CY,$B491,F$1)</f>
        <v>0</v>
      </c>
      <c r="G491" s="199" t="n">
        <f aca="false" t="array" ref="G491:G491">INDEX(_Rge_Data_3rd_CY,$B491,G$1)</f>
        <v>0</v>
      </c>
      <c r="H491" s="199" t="n">
        <f aca="false" t="array" ref="H491:H491">INDEX(_Rge_Data_3rd_CY,$B491,H$1)</f>
        <v>0</v>
      </c>
      <c r="I491" s="199" t="n">
        <f aca="false" t="array" ref="I491:I491">INDEX(_Rge_Data_3rd_CY,$B491,I$1)</f>
        <v>0</v>
      </c>
      <c r="J491" s="199" t="n">
        <f aca="false" t="array" ref="J491:J491">INDEX(_Rge_Data_3rd_CY,$B491,J$1)</f>
        <v>0</v>
      </c>
      <c r="K491" s="199" t="n">
        <f aca="false" t="array" ref="K491:K491">INDEX(_Rge_Data_3rd_CY,$B491,K$1)</f>
        <v>0</v>
      </c>
      <c r="L491" s="199" t="n">
        <f aca="false">INDEX(_Rge_Data_3rd_CY,$B491,L$1)</f>
        <v>0</v>
      </c>
      <c r="M491" s="199" t="n">
        <f aca="false" t="array" ref="M491:M491">INDEX(_Rge_Data_3rd_CY,$B491,M$1)</f>
        <v>0</v>
      </c>
      <c r="N491" s="199" t="n">
        <f aca="false" t="array" ref="N491:N491">INDEX(_Rge_Data_3rd_CY,$B491,N$1)</f>
        <v>0</v>
      </c>
      <c r="O491" s="199" t="n">
        <f aca="false">F491-N491</f>
        <v>0</v>
      </c>
      <c r="P491" s="200" t="n">
        <f aca="false">IFERROR(O491/F491,0)</f>
        <v>0</v>
      </c>
      <c r="Q491" s="211" t="str">
        <f aca="false">IF(AND(F491&lt;&gt;0,R491=0),"N","Y")</f>
        <v>Y</v>
      </c>
      <c r="R491" s="202" t="n">
        <f aca="false" t="array" ref="R491:R491">INDEX(_Rge_Data_3rd_CY,$B491,R$1)</f>
        <v>0</v>
      </c>
      <c r="S491" s="202" t="n">
        <f aca="false" t="array" ref="S491:S491">INDEX(_Rge_Data_3rd_CY,$B491,S$1)</f>
        <v>0</v>
      </c>
      <c r="T491" s="202" t="n">
        <f aca="false" t="array" ref="T491:T491">INDEX(_Rge_Data_3rd_CY,$B491,T$1)</f>
        <v>0</v>
      </c>
      <c r="U491" s="202" t="n">
        <f aca="false" t="array" ref="U491:U491">INDEX(_Rge_Data_3rd_CY,$B491,U$1)</f>
        <v>0</v>
      </c>
      <c r="V491" s="202" t="n">
        <f aca="false" t="array" ref="V491:V491">INDEX(_Rge_Data_3rd_CY,$B491,V$1)</f>
        <v>0</v>
      </c>
      <c r="W491" s="202" t="n">
        <f aca="false" t="array" ref="W491:W491">INDEX(_Rge_Data_3rd_CY,$B491,W$1)</f>
        <v>0</v>
      </c>
      <c r="X491" s="202" t="n">
        <f aca="false">INDEX(_Rge_Data_3rd_CY,$B491,X$1)</f>
        <v>0</v>
      </c>
      <c r="Y491" s="202" t="n">
        <f aca="false" t="array" ref="Y491:Y491">INDEX(_Rge_Data_3rd_CY,$B491,Y$1)</f>
        <v>0</v>
      </c>
      <c r="Z491" s="202" t="n">
        <f aca="false" t="array" ref="Z491:Z491">INDEX(_Rge_Data_3rd_CY,$B491,Z$1)</f>
        <v>0</v>
      </c>
      <c r="AA491" s="202" t="n">
        <f aca="false">R491-Z491</f>
        <v>0</v>
      </c>
      <c r="AB491" s="203" t="n">
        <f aca="false">IFERROR(AA491/R491,)</f>
        <v>0</v>
      </c>
      <c r="AC491" s="212" t="n">
        <f aca="false" t="array" ref="AC491:AC491">INDEX(_Rge_Data_3rd_CY,$B491,AC$1)</f>
        <v>0</v>
      </c>
      <c r="AD491" s="212" t="n">
        <f aca="false" t="array" ref="AD491:AD491">INDEX(_Rge_Data_3rd_CY,$B491,AD$1)</f>
        <v>0</v>
      </c>
      <c r="AE491" s="212" t="n">
        <f aca="false" t="array" ref="AE491:AE491">INDEX(_Rge_Data_3rd_CY,$B491,AE$1)</f>
        <v>0</v>
      </c>
      <c r="AF491" s="212" t="n">
        <f aca="false" t="array" ref="AF491:AF491">INDEX(_Rge_Data_3rd_CY,$B491,AF$1)</f>
        <v>0</v>
      </c>
      <c r="AG491" s="212" t="n">
        <f aca="false" t="array" ref="AG491:AG491">INDEX(_Rge_Data_3rd_CY,$B491,AG$1)</f>
        <v>0</v>
      </c>
      <c r="AH491" s="212" t="n">
        <f aca="false" t="array" ref="AH491:AH491">INDEX(_Rge_Data_3rd_CY,$B491,AH$1)</f>
        <v>0</v>
      </c>
      <c r="AI491" s="212" t="n">
        <f aca="false">INDEX(_Rge_Data_3rd_CY,$B491,AI$1)</f>
        <v>0</v>
      </c>
      <c r="AJ491" s="212" t="n">
        <f aca="false" t="array" ref="AJ491:AJ491">INDEX(_Rge_Data_3rd_CY,$B491,AJ$1)</f>
        <v>0</v>
      </c>
      <c r="AK491" s="212" t="n">
        <f aca="false" t="array" ref="AK491:AK491">INDEX(_Rge_Data_3rd_CY,$B491,AK$1)</f>
        <v>0</v>
      </c>
      <c r="AL491" s="212" t="n">
        <f aca="false">AK491+AN491+AO491</f>
        <v>0</v>
      </c>
      <c r="AM491" s="213" t="n">
        <f aca="false">IFERROR(AK491/Z491,0)</f>
        <v>0</v>
      </c>
      <c r="AN491" s="214" t="n">
        <f aca="false">IFERROR(IF(AND($E491="OPEN",$AA491&gt;0),$AA491*_SoP*$AM491,IF(AND($E491="CLOSED",$AA491&gt;0),$AA491*_SoL*$AM491,0)),0)</f>
        <v>0</v>
      </c>
      <c r="AO491" s="214" t="n">
        <f aca="false">IFERROR(IF($AA491&lt;0,$AA491*_SoL,0),0)</f>
        <v>0</v>
      </c>
      <c r="AP491" s="215" t="n">
        <f aca="false">AK491+AN491</f>
        <v>0</v>
      </c>
      <c r="AQ491" s="215" t="n">
        <f aca="false">AC491-AO491</f>
        <v>0</v>
      </c>
      <c r="AR491" s="215" t="n">
        <f aca="false">AP491-AQ491</f>
        <v>0</v>
      </c>
      <c r="AS491" s="215" t="n">
        <f aca="false">IF($AR491&gt;=0,$AR491,0)</f>
        <v>0</v>
      </c>
      <c r="AT491" s="215" t="n">
        <f aca="false">IF($AR491&lt;=0,-$AR491,0)</f>
        <v>-0</v>
      </c>
      <c r="AU491" s="214" t="n">
        <f aca="false">IF((R491-AC491)&lt;0,0,R491-AC491)</f>
        <v>0</v>
      </c>
      <c r="AV491" s="214" t="n">
        <f aca="false">IF(AM491&gt;1,0,R491-AM491*R491)</f>
        <v>0</v>
      </c>
      <c r="AW491" s="216"/>
    </row>
    <row r="492" customFormat="false" ht="24.75" hidden="false" customHeight="true" outlineLevel="0" collapsed="false">
      <c r="A492" s="166"/>
      <c r="B492" s="208" t="n">
        <f aca="false">B491+1</f>
        <v>485</v>
      </c>
      <c r="C492" s="166"/>
      <c r="D492" s="209" t="n">
        <f aca="false">INDEX(_Rge_Projectdata_3rd,$B492,MATCH("Project-ID",_Rge_Headline_Projectdata,0))</f>
        <v>0</v>
      </c>
      <c r="E492" s="210" t="str">
        <f aca="false" t="array" ref="E492:E492">INDEX(_Rge_Data_3rd_CY,$B492,E$1)</f>
        <v>Open</v>
      </c>
      <c r="F492" s="199" t="n">
        <f aca="false">INDEX(_Rge_Data_3rd_CY,$B492,F$1)</f>
        <v>0</v>
      </c>
      <c r="G492" s="199" t="n">
        <f aca="false" t="array" ref="G492:G492">INDEX(_Rge_Data_3rd_CY,$B492,G$1)</f>
        <v>0</v>
      </c>
      <c r="H492" s="199" t="n">
        <f aca="false" t="array" ref="H492:H492">INDEX(_Rge_Data_3rd_CY,$B492,H$1)</f>
        <v>0</v>
      </c>
      <c r="I492" s="199" t="n">
        <f aca="false" t="array" ref="I492:I492">INDEX(_Rge_Data_3rd_CY,$B492,I$1)</f>
        <v>0</v>
      </c>
      <c r="J492" s="199" t="n">
        <f aca="false" t="array" ref="J492:J492">INDEX(_Rge_Data_3rd_CY,$B492,J$1)</f>
        <v>0</v>
      </c>
      <c r="K492" s="199" t="n">
        <f aca="false" t="array" ref="K492:K492">INDEX(_Rge_Data_3rd_CY,$B492,K$1)</f>
        <v>0</v>
      </c>
      <c r="L492" s="199" t="n">
        <f aca="false">INDEX(_Rge_Data_3rd_CY,$B492,L$1)</f>
        <v>0</v>
      </c>
      <c r="M492" s="199" t="n">
        <f aca="false" t="array" ref="M492:M492">INDEX(_Rge_Data_3rd_CY,$B492,M$1)</f>
        <v>0</v>
      </c>
      <c r="N492" s="199" t="n">
        <f aca="false" t="array" ref="N492:N492">INDEX(_Rge_Data_3rd_CY,$B492,N$1)</f>
        <v>0</v>
      </c>
      <c r="O492" s="199" t="n">
        <f aca="false">F492-N492</f>
        <v>0</v>
      </c>
      <c r="P492" s="200" t="n">
        <f aca="false">IFERROR(O492/F492,0)</f>
        <v>0</v>
      </c>
      <c r="Q492" s="211" t="str">
        <f aca="false">IF(AND(F492&lt;&gt;0,R492=0),"N","Y")</f>
        <v>Y</v>
      </c>
      <c r="R492" s="202" t="n">
        <f aca="false" t="array" ref="R492:R492">INDEX(_Rge_Data_3rd_CY,$B492,R$1)</f>
        <v>0</v>
      </c>
      <c r="S492" s="202" t="n">
        <f aca="false" t="array" ref="S492:S492">INDEX(_Rge_Data_3rd_CY,$B492,S$1)</f>
        <v>0</v>
      </c>
      <c r="T492" s="202" t="n">
        <f aca="false" t="array" ref="T492:T492">INDEX(_Rge_Data_3rd_CY,$B492,T$1)</f>
        <v>0</v>
      </c>
      <c r="U492" s="202" t="n">
        <f aca="false" t="array" ref="U492:U492">INDEX(_Rge_Data_3rd_CY,$B492,U$1)</f>
        <v>0</v>
      </c>
      <c r="V492" s="202" t="n">
        <f aca="false" t="array" ref="V492:V492">INDEX(_Rge_Data_3rd_CY,$B492,V$1)</f>
        <v>0</v>
      </c>
      <c r="W492" s="202" t="n">
        <f aca="false" t="array" ref="W492:W492">INDEX(_Rge_Data_3rd_CY,$B492,W$1)</f>
        <v>0</v>
      </c>
      <c r="X492" s="202" t="n">
        <f aca="false">INDEX(_Rge_Data_3rd_CY,$B492,X$1)</f>
        <v>0</v>
      </c>
      <c r="Y492" s="202" t="n">
        <f aca="false" t="array" ref="Y492:Y492">INDEX(_Rge_Data_3rd_CY,$B492,Y$1)</f>
        <v>0</v>
      </c>
      <c r="Z492" s="202" t="n">
        <f aca="false" t="array" ref="Z492:Z492">INDEX(_Rge_Data_3rd_CY,$B492,Z$1)</f>
        <v>0</v>
      </c>
      <c r="AA492" s="202" t="n">
        <f aca="false">R492-Z492</f>
        <v>0</v>
      </c>
      <c r="AB492" s="203" t="n">
        <f aca="false">IFERROR(AA492/R492,)</f>
        <v>0</v>
      </c>
      <c r="AC492" s="212" t="n">
        <f aca="false" t="array" ref="AC492:AC492">INDEX(_Rge_Data_3rd_CY,$B492,AC$1)</f>
        <v>0</v>
      </c>
      <c r="AD492" s="212" t="n">
        <f aca="false" t="array" ref="AD492:AD492">INDEX(_Rge_Data_3rd_CY,$B492,AD$1)</f>
        <v>0</v>
      </c>
      <c r="AE492" s="212" t="n">
        <f aca="false" t="array" ref="AE492:AE492">INDEX(_Rge_Data_3rd_CY,$B492,AE$1)</f>
        <v>0</v>
      </c>
      <c r="AF492" s="212" t="n">
        <f aca="false" t="array" ref="AF492:AF492">INDEX(_Rge_Data_3rd_CY,$B492,AF$1)</f>
        <v>0</v>
      </c>
      <c r="AG492" s="212" t="n">
        <f aca="false" t="array" ref="AG492:AG492">INDEX(_Rge_Data_3rd_CY,$B492,AG$1)</f>
        <v>0</v>
      </c>
      <c r="AH492" s="212" t="n">
        <f aca="false" t="array" ref="AH492:AH492">INDEX(_Rge_Data_3rd_CY,$B492,AH$1)</f>
        <v>0</v>
      </c>
      <c r="AI492" s="212" t="n">
        <f aca="false">INDEX(_Rge_Data_3rd_CY,$B492,AI$1)</f>
        <v>0</v>
      </c>
      <c r="AJ492" s="212" t="n">
        <f aca="false" t="array" ref="AJ492:AJ492">INDEX(_Rge_Data_3rd_CY,$B492,AJ$1)</f>
        <v>0</v>
      </c>
      <c r="AK492" s="212" t="n">
        <f aca="false" t="array" ref="AK492:AK492">INDEX(_Rge_Data_3rd_CY,$B492,AK$1)</f>
        <v>0</v>
      </c>
      <c r="AL492" s="212" t="n">
        <f aca="false">AK492+AN492+AO492</f>
        <v>0</v>
      </c>
      <c r="AM492" s="213" t="n">
        <f aca="false">IFERROR(AK492/Z492,0)</f>
        <v>0</v>
      </c>
      <c r="AN492" s="214" t="n">
        <f aca="false">IFERROR(IF(AND($E492="OPEN",$AA492&gt;0),$AA492*_SoP*$AM492,IF(AND($E492="CLOSED",$AA492&gt;0),$AA492*_SoL*$AM492,0)),0)</f>
        <v>0</v>
      </c>
      <c r="AO492" s="214" t="n">
        <f aca="false">IFERROR(IF($AA492&lt;0,$AA492*_SoL,0),0)</f>
        <v>0</v>
      </c>
      <c r="AP492" s="215" t="n">
        <f aca="false">AK492+AN492</f>
        <v>0</v>
      </c>
      <c r="AQ492" s="215" t="n">
        <f aca="false">AC492-AO492</f>
        <v>0</v>
      </c>
      <c r="AR492" s="215" t="n">
        <f aca="false">AP492-AQ492</f>
        <v>0</v>
      </c>
      <c r="AS492" s="215" t="n">
        <f aca="false">IF($AR492&gt;=0,$AR492,0)</f>
        <v>0</v>
      </c>
      <c r="AT492" s="215" t="n">
        <f aca="false">IF($AR492&lt;=0,-$AR492,0)</f>
        <v>-0</v>
      </c>
      <c r="AU492" s="214" t="n">
        <f aca="false">IF((R492-AC492)&lt;0,0,R492-AC492)</f>
        <v>0</v>
      </c>
      <c r="AV492" s="214" t="n">
        <f aca="false">IF(AM492&gt;1,0,R492-AM492*R492)</f>
        <v>0</v>
      </c>
      <c r="AW492" s="216"/>
    </row>
    <row r="493" customFormat="false" ht="24.75" hidden="false" customHeight="true" outlineLevel="0" collapsed="false">
      <c r="A493" s="166"/>
      <c r="B493" s="208" t="n">
        <f aca="false">B492+1</f>
        <v>486</v>
      </c>
      <c r="C493" s="166"/>
      <c r="D493" s="209" t="n">
        <f aca="false">INDEX(_Rge_Projectdata_3rd,$B493,MATCH("Project-ID",_Rge_Headline_Projectdata,0))</f>
        <v>0</v>
      </c>
      <c r="E493" s="210" t="str">
        <f aca="false" t="array" ref="E493:E493">INDEX(_Rge_Data_3rd_CY,$B493,E$1)</f>
        <v>Open</v>
      </c>
      <c r="F493" s="199" t="n">
        <f aca="false">INDEX(_Rge_Data_3rd_CY,$B493,F$1)</f>
        <v>0</v>
      </c>
      <c r="G493" s="199" t="n">
        <f aca="false" t="array" ref="G493:G493">INDEX(_Rge_Data_3rd_CY,$B493,G$1)</f>
        <v>0</v>
      </c>
      <c r="H493" s="199" t="n">
        <f aca="false" t="array" ref="H493:H493">INDEX(_Rge_Data_3rd_CY,$B493,H$1)</f>
        <v>0</v>
      </c>
      <c r="I493" s="199" t="n">
        <f aca="false" t="array" ref="I493:I493">INDEX(_Rge_Data_3rd_CY,$B493,I$1)</f>
        <v>0</v>
      </c>
      <c r="J493" s="199" t="n">
        <f aca="false" t="array" ref="J493:J493">INDEX(_Rge_Data_3rd_CY,$B493,J$1)</f>
        <v>0</v>
      </c>
      <c r="K493" s="199" t="n">
        <f aca="false" t="array" ref="K493:K493">INDEX(_Rge_Data_3rd_CY,$B493,K$1)</f>
        <v>0</v>
      </c>
      <c r="L493" s="199" t="n">
        <f aca="false">INDEX(_Rge_Data_3rd_CY,$B493,L$1)</f>
        <v>0</v>
      </c>
      <c r="M493" s="199" t="n">
        <f aca="false" t="array" ref="M493:M493">INDEX(_Rge_Data_3rd_CY,$B493,M$1)</f>
        <v>0</v>
      </c>
      <c r="N493" s="199" t="n">
        <f aca="false" t="array" ref="N493:N493">INDEX(_Rge_Data_3rd_CY,$B493,N$1)</f>
        <v>0</v>
      </c>
      <c r="O493" s="199" t="n">
        <f aca="false">F493-N493</f>
        <v>0</v>
      </c>
      <c r="P493" s="200" t="n">
        <f aca="false">IFERROR(O493/F493,0)</f>
        <v>0</v>
      </c>
      <c r="Q493" s="211" t="str">
        <f aca="false">IF(AND(F493&lt;&gt;0,R493=0),"N","Y")</f>
        <v>Y</v>
      </c>
      <c r="R493" s="202" t="n">
        <f aca="false" t="array" ref="R493:R493">INDEX(_Rge_Data_3rd_CY,$B493,R$1)</f>
        <v>0</v>
      </c>
      <c r="S493" s="202" t="n">
        <f aca="false" t="array" ref="S493:S493">INDEX(_Rge_Data_3rd_CY,$B493,S$1)</f>
        <v>0</v>
      </c>
      <c r="T493" s="202" t="n">
        <f aca="false" t="array" ref="T493:T493">INDEX(_Rge_Data_3rd_CY,$B493,T$1)</f>
        <v>0</v>
      </c>
      <c r="U493" s="202" t="n">
        <f aca="false" t="array" ref="U493:U493">INDEX(_Rge_Data_3rd_CY,$B493,U$1)</f>
        <v>0</v>
      </c>
      <c r="V493" s="202" t="n">
        <f aca="false" t="array" ref="V493:V493">INDEX(_Rge_Data_3rd_CY,$B493,V$1)</f>
        <v>0</v>
      </c>
      <c r="W493" s="202" t="n">
        <f aca="false" t="array" ref="W493:W493">INDEX(_Rge_Data_3rd_CY,$B493,W$1)</f>
        <v>0</v>
      </c>
      <c r="X493" s="202" t="n">
        <f aca="false">INDEX(_Rge_Data_3rd_CY,$B493,X$1)</f>
        <v>0</v>
      </c>
      <c r="Y493" s="202" t="n">
        <f aca="false" t="array" ref="Y493:Y493">INDEX(_Rge_Data_3rd_CY,$B493,Y$1)</f>
        <v>0</v>
      </c>
      <c r="Z493" s="202" t="n">
        <f aca="false" t="array" ref="Z493:Z493">INDEX(_Rge_Data_3rd_CY,$B493,Z$1)</f>
        <v>0</v>
      </c>
      <c r="AA493" s="202" t="n">
        <f aca="false">R493-Z493</f>
        <v>0</v>
      </c>
      <c r="AB493" s="203" t="n">
        <f aca="false">IFERROR(AA493/R493,)</f>
        <v>0</v>
      </c>
      <c r="AC493" s="212" t="n">
        <f aca="false" t="array" ref="AC493:AC493">INDEX(_Rge_Data_3rd_CY,$B493,AC$1)</f>
        <v>0</v>
      </c>
      <c r="AD493" s="212" t="n">
        <f aca="false" t="array" ref="AD493:AD493">INDEX(_Rge_Data_3rd_CY,$B493,AD$1)</f>
        <v>0</v>
      </c>
      <c r="AE493" s="212" t="n">
        <f aca="false" t="array" ref="AE493:AE493">INDEX(_Rge_Data_3rd_CY,$B493,AE$1)</f>
        <v>0</v>
      </c>
      <c r="AF493" s="212" t="n">
        <f aca="false" t="array" ref="AF493:AF493">INDEX(_Rge_Data_3rd_CY,$B493,AF$1)</f>
        <v>0</v>
      </c>
      <c r="AG493" s="212" t="n">
        <f aca="false" t="array" ref="AG493:AG493">INDEX(_Rge_Data_3rd_CY,$B493,AG$1)</f>
        <v>0</v>
      </c>
      <c r="AH493" s="212" t="n">
        <f aca="false" t="array" ref="AH493:AH493">INDEX(_Rge_Data_3rd_CY,$B493,AH$1)</f>
        <v>0</v>
      </c>
      <c r="AI493" s="212" t="n">
        <f aca="false">INDEX(_Rge_Data_3rd_CY,$B493,AI$1)</f>
        <v>0</v>
      </c>
      <c r="AJ493" s="212" t="n">
        <f aca="false" t="array" ref="AJ493:AJ493">INDEX(_Rge_Data_3rd_CY,$B493,AJ$1)</f>
        <v>0</v>
      </c>
      <c r="AK493" s="212" t="n">
        <f aca="false" t="array" ref="AK493:AK493">INDEX(_Rge_Data_3rd_CY,$B493,AK$1)</f>
        <v>0</v>
      </c>
      <c r="AL493" s="212" t="n">
        <f aca="false">AK493+AN493+AO493</f>
        <v>0</v>
      </c>
      <c r="AM493" s="213" t="n">
        <f aca="false">IFERROR(AK493/Z493,0)</f>
        <v>0</v>
      </c>
      <c r="AN493" s="214" t="n">
        <f aca="false">IFERROR(IF(AND($E493="OPEN",$AA493&gt;0),$AA493*_SoP*$AM493,IF(AND($E493="CLOSED",$AA493&gt;0),$AA493*_SoL*$AM493,0)),0)</f>
        <v>0</v>
      </c>
      <c r="AO493" s="214" t="n">
        <f aca="false">IFERROR(IF($AA493&lt;0,$AA493*_SoL,0),0)</f>
        <v>0</v>
      </c>
      <c r="AP493" s="215" t="n">
        <f aca="false">AK493+AN493</f>
        <v>0</v>
      </c>
      <c r="AQ493" s="215" t="n">
        <f aca="false">AC493-AO493</f>
        <v>0</v>
      </c>
      <c r="AR493" s="215" t="n">
        <f aca="false">AP493-AQ493</f>
        <v>0</v>
      </c>
      <c r="AS493" s="215" t="n">
        <f aca="false">IF($AR493&gt;=0,$AR493,0)</f>
        <v>0</v>
      </c>
      <c r="AT493" s="215" t="n">
        <f aca="false">IF($AR493&lt;=0,-$AR493,0)</f>
        <v>-0</v>
      </c>
      <c r="AU493" s="214" t="n">
        <f aca="false">IF((R493-AC493)&lt;0,0,R493-AC493)</f>
        <v>0</v>
      </c>
      <c r="AV493" s="214" t="n">
        <f aca="false">IF(AM493&gt;1,0,R493-AM493*R493)</f>
        <v>0</v>
      </c>
      <c r="AW493" s="216"/>
    </row>
    <row r="494" customFormat="false" ht="24.75" hidden="false" customHeight="true" outlineLevel="0" collapsed="false">
      <c r="A494" s="166"/>
      <c r="B494" s="208" t="n">
        <f aca="false">B493+1</f>
        <v>487</v>
      </c>
      <c r="C494" s="166"/>
      <c r="D494" s="209" t="n">
        <f aca="false">INDEX(_Rge_Projectdata_3rd,$B494,MATCH("Project-ID",_Rge_Headline_Projectdata,0))</f>
        <v>0</v>
      </c>
      <c r="E494" s="210" t="str">
        <f aca="false" t="array" ref="E494:E494">INDEX(_Rge_Data_3rd_CY,$B494,E$1)</f>
        <v>Open</v>
      </c>
      <c r="F494" s="199" t="n">
        <f aca="false">INDEX(_Rge_Data_3rd_CY,$B494,F$1)</f>
        <v>0</v>
      </c>
      <c r="G494" s="199" t="n">
        <f aca="false" t="array" ref="G494:G494">INDEX(_Rge_Data_3rd_CY,$B494,G$1)</f>
        <v>0</v>
      </c>
      <c r="H494" s="199" t="n">
        <f aca="false" t="array" ref="H494:H494">INDEX(_Rge_Data_3rd_CY,$B494,H$1)</f>
        <v>0</v>
      </c>
      <c r="I494" s="199" t="n">
        <f aca="false" t="array" ref="I494:I494">INDEX(_Rge_Data_3rd_CY,$B494,I$1)</f>
        <v>0</v>
      </c>
      <c r="J494" s="199" t="n">
        <f aca="false" t="array" ref="J494:J494">INDEX(_Rge_Data_3rd_CY,$B494,J$1)</f>
        <v>0</v>
      </c>
      <c r="K494" s="199" t="n">
        <f aca="false" t="array" ref="K494:K494">INDEX(_Rge_Data_3rd_CY,$B494,K$1)</f>
        <v>0</v>
      </c>
      <c r="L494" s="199" t="n">
        <f aca="false">INDEX(_Rge_Data_3rd_CY,$B494,L$1)</f>
        <v>0</v>
      </c>
      <c r="M494" s="199" t="n">
        <f aca="false" t="array" ref="M494:M494">INDEX(_Rge_Data_3rd_CY,$B494,M$1)</f>
        <v>0</v>
      </c>
      <c r="N494" s="199" t="n">
        <f aca="false" t="array" ref="N494:N494">INDEX(_Rge_Data_3rd_CY,$B494,N$1)</f>
        <v>0</v>
      </c>
      <c r="O494" s="199" t="n">
        <f aca="false">F494-N494</f>
        <v>0</v>
      </c>
      <c r="P494" s="200" t="n">
        <f aca="false">IFERROR(O494/F494,0)</f>
        <v>0</v>
      </c>
      <c r="Q494" s="211" t="str">
        <f aca="false">IF(AND(F494&lt;&gt;0,R494=0),"N","Y")</f>
        <v>Y</v>
      </c>
      <c r="R494" s="202" t="n">
        <f aca="false" t="array" ref="R494:R494">INDEX(_Rge_Data_3rd_CY,$B494,R$1)</f>
        <v>0</v>
      </c>
      <c r="S494" s="202" t="n">
        <f aca="false" t="array" ref="S494:S494">INDEX(_Rge_Data_3rd_CY,$B494,S$1)</f>
        <v>0</v>
      </c>
      <c r="T494" s="202" t="n">
        <f aca="false" t="array" ref="T494:T494">INDEX(_Rge_Data_3rd_CY,$B494,T$1)</f>
        <v>0</v>
      </c>
      <c r="U494" s="202" t="n">
        <f aca="false" t="array" ref="U494:U494">INDEX(_Rge_Data_3rd_CY,$B494,U$1)</f>
        <v>0</v>
      </c>
      <c r="V494" s="202" t="n">
        <f aca="false" t="array" ref="V494:V494">INDEX(_Rge_Data_3rd_CY,$B494,V$1)</f>
        <v>0</v>
      </c>
      <c r="W494" s="202" t="n">
        <f aca="false" t="array" ref="W494:W494">INDEX(_Rge_Data_3rd_CY,$B494,W$1)</f>
        <v>0</v>
      </c>
      <c r="X494" s="202" t="n">
        <f aca="false">INDEX(_Rge_Data_3rd_CY,$B494,X$1)</f>
        <v>0</v>
      </c>
      <c r="Y494" s="202" t="n">
        <f aca="false" t="array" ref="Y494:Y494">INDEX(_Rge_Data_3rd_CY,$B494,Y$1)</f>
        <v>0</v>
      </c>
      <c r="Z494" s="202" t="n">
        <f aca="false" t="array" ref="Z494:Z494">INDEX(_Rge_Data_3rd_CY,$B494,Z$1)</f>
        <v>0</v>
      </c>
      <c r="AA494" s="202" t="n">
        <f aca="false">R494-Z494</f>
        <v>0</v>
      </c>
      <c r="AB494" s="203" t="n">
        <f aca="false">IFERROR(AA494/R494,)</f>
        <v>0</v>
      </c>
      <c r="AC494" s="212" t="n">
        <f aca="false" t="array" ref="AC494:AC494">INDEX(_Rge_Data_3rd_CY,$B494,AC$1)</f>
        <v>0</v>
      </c>
      <c r="AD494" s="212" t="n">
        <f aca="false" t="array" ref="AD494:AD494">INDEX(_Rge_Data_3rd_CY,$B494,AD$1)</f>
        <v>0</v>
      </c>
      <c r="AE494" s="212" t="n">
        <f aca="false" t="array" ref="AE494:AE494">INDEX(_Rge_Data_3rd_CY,$B494,AE$1)</f>
        <v>0</v>
      </c>
      <c r="AF494" s="212" t="n">
        <f aca="false" t="array" ref="AF494:AF494">INDEX(_Rge_Data_3rd_CY,$B494,AF$1)</f>
        <v>0</v>
      </c>
      <c r="AG494" s="212" t="n">
        <f aca="false" t="array" ref="AG494:AG494">INDEX(_Rge_Data_3rd_CY,$B494,AG$1)</f>
        <v>0</v>
      </c>
      <c r="AH494" s="212" t="n">
        <f aca="false" t="array" ref="AH494:AH494">INDEX(_Rge_Data_3rd_CY,$B494,AH$1)</f>
        <v>0</v>
      </c>
      <c r="AI494" s="212" t="n">
        <f aca="false">INDEX(_Rge_Data_3rd_CY,$B494,AI$1)</f>
        <v>0</v>
      </c>
      <c r="AJ494" s="212" t="n">
        <f aca="false" t="array" ref="AJ494:AJ494">INDEX(_Rge_Data_3rd_CY,$B494,AJ$1)</f>
        <v>0</v>
      </c>
      <c r="AK494" s="212" t="n">
        <f aca="false" t="array" ref="AK494:AK494">INDEX(_Rge_Data_3rd_CY,$B494,AK$1)</f>
        <v>0</v>
      </c>
      <c r="AL494" s="212" t="n">
        <f aca="false">AK494+AN494+AO494</f>
        <v>0</v>
      </c>
      <c r="AM494" s="213" t="n">
        <f aca="false">IFERROR(AK494/Z494,0)</f>
        <v>0</v>
      </c>
      <c r="AN494" s="214" t="n">
        <f aca="false">IFERROR(IF(AND($E494="OPEN",$AA494&gt;0),$AA494*_SoP*$AM494,IF(AND($E494="CLOSED",$AA494&gt;0),$AA494*_SoL*$AM494,0)),0)</f>
        <v>0</v>
      </c>
      <c r="AO494" s="214" t="n">
        <f aca="false">IFERROR(IF($AA494&lt;0,$AA494*_SoL,0),0)</f>
        <v>0</v>
      </c>
      <c r="AP494" s="215" t="n">
        <f aca="false">AK494+AN494</f>
        <v>0</v>
      </c>
      <c r="AQ494" s="215" t="n">
        <f aca="false">AC494-AO494</f>
        <v>0</v>
      </c>
      <c r="AR494" s="215" t="n">
        <f aca="false">AP494-AQ494</f>
        <v>0</v>
      </c>
      <c r="AS494" s="215" t="n">
        <f aca="false">IF($AR494&gt;=0,$AR494,0)</f>
        <v>0</v>
      </c>
      <c r="AT494" s="215" t="n">
        <f aca="false">IF($AR494&lt;=0,-$AR494,0)</f>
        <v>-0</v>
      </c>
      <c r="AU494" s="214" t="n">
        <f aca="false">IF((R494-AC494)&lt;0,0,R494-AC494)</f>
        <v>0</v>
      </c>
      <c r="AV494" s="214" t="n">
        <f aca="false">IF(AM494&gt;1,0,R494-AM494*R494)</f>
        <v>0</v>
      </c>
      <c r="AW494" s="216"/>
    </row>
    <row r="495" customFormat="false" ht="24.75" hidden="false" customHeight="true" outlineLevel="0" collapsed="false">
      <c r="A495" s="166"/>
      <c r="B495" s="208" t="n">
        <f aca="false">B494+1</f>
        <v>488</v>
      </c>
      <c r="C495" s="166"/>
      <c r="D495" s="209" t="n">
        <f aca="false">INDEX(_Rge_Projectdata_3rd,$B495,MATCH("Project-ID",_Rge_Headline_Projectdata,0))</f>
        <v>0</v>
      </c>
      <c r="E495" s="210" t="str">
        <f aca="false" t="array" ref="E495:E495">INDEX(_Rge_Data_3rd_CY,$B495,E$1)</f>
        <v>Open</v>
      </c>
      <c r="F495" s="199" t="n">
        <f aca="false">INDEX(_Rge_Data_3rd_CY,$B495,F$1)</f>
        <v>0</v>
      </c>
      <c r="G495" s="199" t="n">
        <f aca="false" t="array" ref="G495:G495">INDEX(_Rge_Data_3rd_CY,$B495,G$1)</f>
        <v>0</v>
      </c>
      <c r="H495" s="199" t="n">
        <f aca="false" t="array" ref="H495:H495">INDEX(_Rge_Data_3rd_CY,$B495,H$1)</f>
        <v>0</v>
      </c>
      <c r="I495" s="199" t="n">
        <f aca="false" t="array" ref="I495:I495">INDEX(_Rge_Data_3rd_CY,$B495,I$1)</f>
        <v>0</v>
      </c>
      <c r="J495" s="199" t="n">
        <f aca="false" t="array" ref="J495:J495">INDEX(_Rge_Data_3rd_CY,$B495,J$1)</f>
        <v>0</v>
      </c>
      <c r="K495" s="199" t="n">
        <f aca="false" t="array" ref="K495:K495">INDEX(_Rge_Data_3rd_CY,$B495,K$1)</f>
        <v>0</v>
      </c>
      <c r="L495" s="199" t="n">
        <f aca="false">INDEX(_Rge_Data_3rd_CY,$B495,L$1)</f>
        <v>0</v>
      </c>
      <c r="M495" s="199" t="n">
        <f aca="false" t="array" ref="M495:M495">INDEX(_Rge_Data_3rd_CY,$B495,M$1)</f>
        <v>0</v>
      </c>
      <c r="N495" s="199" t="n">
        <f aca="false" t="array" ref="N495:N495">INDEX(_Rge_Data_3rd_CY,$B495,N$1)</f>
        <v>0</v>
      </c>
      <c r="O495" s="199" t="n">
        <f aca="false">F495-N495</f>
        <v>0</v>
      </c>
      <c r="P495" s="200" t="n">
        <f aca="false">IFERROR(O495/F495,0)</f>
        <v>0</v>
      </c>
      <c r="Q495" s="211" t="str">
        <f aca="false">IF(AND(F495&lt;&gt;0,R495=0),"N","Y")</f>
        <v>Y</v>
      </c>
      <c r="R495" s="202" t="n">
        <f aca="false" t="array" ref="R495:R495">INDEX(_Rge_Data_3rd_CY,$B495,R$1)</f>
        <v>0</v>
      </c>
      <c r="S495" s="202" t="n">
        <f aca="false" t="array" ref="S495:S495">INDEX(_Rge_Data_3rd_CY,$B495,S$1)</f>
        <v>0</v>
      </c>
      <c r="T495" s="202" t="n">
        <f aca="false" t="array" ref="T495:T495">INDEX(_Rge_Data_3rd_CY,$B495,T$1)</f>
        <v>0</v>
      </c>
      <c r="U495" s="202" t="n">
        <f aca="false" t="array" ref="U495:U495">INDEX(_Rge_Data_3rd_CY,$B495,U$1)</f>
        <v>0</v>
      </c>
      <c r="V495" s="202" t="n">
        <f aca="false" t="array" ref="V495:V495">INDEX(_Rge_Data_3rd_CY,$B495,V$1)</f>
        <v>0</v>
      </c>
      <c r="W495" s="202" t="n">
        <f aca="false" t="array" ref="W495:W495">INDEX(_Rge_Data_3rd_CY,$B495,W$1)</f>
        <v>0</v>
      </c>
      <c r="X495" s="202" t="n">
        <f aca="false">INDEX(_Rge_Data_3rd_CY,$B495,X$1)</f>
        <v>0</v>
      </c>
      <c r="Y495" s="202" t="n">
        <f aca="false" t="array" ref="Y495:Y495">INDEX(_Rge_Data_3rd_CY,$B495,Y$1)</f>
        <v>0</v>
      </c>
      <c r="Z495" s="202" t="n">
        <f aca="false" t="array" ref="Z495:Z495">INDEX(_Rge_Data_3rd_CY,$B495,Z$1)</f>
        <v>0</v>
      </c>
      <c r="AA495" s="202" t="n">
        <f aca="false">R495-Z495</f>
        <v>0</v>
      </c>
      <c r="AB495" s="203" t="n">
        <f aca="false">IFERROR(AA495/R495,)</f>
        <v>0</v>
      </c>
      <c r="AC495" s="212" t="n">
        <f aca="false" t="array" ref="AC495:AC495">INDEX(_Rge_Data_3rd_CY,$B495,AC$1)</f>
        <v>0</v>
      </c>
      <c r="AD495" s="212" t="n">
        <f aca="false" t="array" ref="AD495:AD495">INDEX(_Rge_Data_3rd_CY,$B495,AD$1)</f>
        <v>0</v>
      </c>
      <c r="AE495" s="212" t="n">
        <f aca="false" t="array" ref="AE495:AE495">INDEX(_Rge_Data_3rd_CY,$B495,AE$1)</f>
        <v>0</v>
      </c>
      <c r="AF495" s="212" t="n">
        <f aca="false" t="array" ref="AF495:AF495">INDEX(_Rge_Data_3rd_CY,$B495,AF$1)</f>
        <v>0</v>
      </c>
      <c r="AG495" s="212" t="n">
        <f aca="false" t="array" ref="AG495:AG495">INDEX(_Rge_Data_3rd_CY,$B495,AG$1)</f>
        <v>0</v>
      </c>
      <c r="AH495" s="212" t="n">
        <f aca="false" t="array" ref="AH495:AH495">INDEX(_Rge_Data_3rd_CY,$B495,AH$1)</f>
        <v>0</v>
      </c>
      <c r="AI495" s="212" t="n">
        <f aca="false">INDEX(_Rge_Data_3rd_CY,$B495,AI$1)</f>
        <v>0</v>
      </c>
      <c r="AJ495" s="212" t="n">
        <f aca="false" t="array" ref="AJ495:AJ495">INDEX(_Rge_Data_3rd_CY,$B495,AJ$1)</f>
        <v>0</v>
      </c>
      <c r="AK495" s="212" t="n">
        <f aca="false" t="array" ref="AK495:AK495">INDEX(_Rge_Data_3rd_CY,$B495,AK$1)</f>
        <v>0</v>
      </c>
      <c r="AL495" s="212" t="n">
        <f aca="false">AK495+AN495+AO495</f>
        <v>0</v>
      </c>
      <c r="AM495" s="213" t="n">
        <f aca="false">IFERROR(AK495/Z495,0)</f>
        <v>0</v>
      </c>
      <c r="AN495" s="214" t="n">
        <f aca="false">IFERROR(IF(AND($E495="OPEN",$AA495&gt;0),$AA495*_SoP*$AM495,IF(AND($E495="CLOSED",$AA495&gt;0),$AA495*_SoL*$AM495,0)),0)</f>
        <v>0</v>
      </c>
      <c r="AO495" s="214" t="n">
        <f aca="false">IFERROR(IF($AA495&lt;0,$AA495*_SoL,0),0)</f>
        <v>0</v>
      </c>
      <c r="AP495" s="215" t="n">
        <f aca="false">AK495+AN495</f>
        <v>0</v>
      </c>
      <c r="AQ495" s="215" t="n">
        <f aca="false">AC495-AO495</f>
        <v>0</v>
      </c>
      <c r="AR495" s="215" t="n">
        <f aca="false">AP495-AQ495</f>
        <v>0</v>
      </c>
      <c r="AS495" s="215" t="n">
        <f aca="false">IF($AR495&gt;=0,$AR495,0)</f>
        <v>0</v>
      </c>
      <c r="AT495" s="215" t="n">
        <f aca="false">IF($AR495&lt;=0,-$AR495,0)</f>
        <v>-0</v>
      </c>
      <c r="AU495" s="214" t="n">
        <f aca="false">IF((R495-AC495)&lt;0,0,R495-AC495)</f>
        <v>0</v>
      </c>
      <c r="AV495" s="214" t="n">
        <f aca="false">IF(AM495&gt;1,0,R495-AM495*R495)</f>
        <v>0</v>
      </c>
      <c r="AW495" s="216"/>
    </row>
    <row r="496" customFormat="false" ht="24.75" hidden="false" customHeight="true" outlineLevel="0" collapsed="false">
      <c r="A496" s="166"/>
      <c r="B496" s="208" t="n">
        <f aca="false">B495+1</f>
        <v>489</v>
      </c>
      <c r="C496" s="166"/>
      <c r="D496" s="209" t="n">
        <f aca="false">INDEX(_Rge_Projectdata_3rd,$B496,MATCH("Project-ID",_Rge_Headline_Projectdata,0))</f>
        <v>0</v>
      </c>
      <c r="E496" s="210" t="str">
        <f aca="false" t="array" ref="E496:E496">INDEX(_Rge_Data_3rd_CY,$B496,E$1)</f>
        <v>Open</v>
      </c>
      <c r="F496" s="199" t="n">
        <f aca="false">INDEX(_Rge_Data_3rd_CY,$B496,F$1)</f>
        <v>0</v>
      </c>
      <c r="G496" s="199" t="n">
        <f aca="false" t="array" ref="G496:G496">INDEX(_Rge_Data_3rd_CY,$B496,G$1)</f>
        <v>0</v>
      </c>
      <c r="H496" s="199" t="n">
        <f aca="false" t="array" ref="H496:H496">INDEX(_Rge_Data_3rd_CY,$B496,H$1)</f>
        <v>0</v>
      </c>
      <c r="I496" s="199" t="n">
        <f aca="false" t="array" ref="I496:I496">INDEX(_Rge_Data_3rd_CY,$B496,I$1)</f>
        <v>0</v>
      </c>
      <c r="J496" s="199" t="n">
        <f aca="false" t="array" ref="J496:J496">INDEX(_Rge_Data_3rd_CY,$B496,J$1)</f>
        <v>0</v>
      </c>
      <c r="K496" s="199" t="n">
        <f aca="false" t="array" ref="K496:K496">INDEX(_Rge_Data_3rd_CY,$B496,K$1)</f>
        <v>0</v>
      </c>
      <c r="L496" s="199" t="n">
        <f aca="false">INDEX(_Rge_Data_3rd_CY,$B496,L$1)</f>
        <v>0</v>
      </c>
      <c r="M496" s="199" t="n">
        <f aca="false" t="array" ref="M496:M496">INDEX(_Rge_Data_3rd_CY,$B496,M$1)</f>
        <v>0</v>
      </c>
      <c r="N496" s="199" t="n">
        <f aca="false" t="array" ref="N496:N496">INDEX(_Rge_Data_3rd_CY,$B496,N$1)</f>
        <v>0</v>
      </c>
      <c r="O496" s="199" t="n">
        <f aca="false">F496-N496</f>
        <v>0</v>
      </c>
      <c r="P496" s="200" t="n">
        <f aca="false">IFERROR(O496/F496,0)</f>
        <v>0</v>
      </c>
      <c r="Q496" s="211" t="str">
        <f aca="false">IF(AND(F496&lt;&gt;0,R496=0),"N","Y")</f>
        <v>Y</v>
      </c>
      <c r="R496" s="202" t="n">
        <f aca="false" t="array" ref="R496:R496">INDEX(_Rge_Data_3rd_CY,$B496,R$1)</f>
        <v>0</v>
      </c>
      <c r="S496" s="202" t="n">
        <f aca="false" t="array" ref="S496:S496">INDEX(_Rge_Data_3rd_CY,$B496,S$1)</f>
        <v>0</v>
      </c>
      <c r="T496" s="202" t="n">
        <f aca="false" t="array" ref="T496:T496">INDEX(_Rge_Data_3rd_CY,$B496,T$1)</f>
        <v>0</v>
      </c>
      <c r="U496" s="202" t="n">
        <f aca="false" t="array" ref="U496:U496">INDEX(_Rge_Data_3rd_CY,$B496,U$1)</f>
        <v>0</v>
      </c>
      <c r="V496" s="202" t="n">
        <f aca="false" t="array" ref="V496:V496">INDEX(_Rge_Data_3rd_CY,$B496,V$1)</f>
        <v>0</v>
      </c>
      <c r="W496" s="202" t="n">
        <f aca="false" t="array" ref="W496:W496">INDEX(_Rge_Data_3rd_CY,$B496,W$1)</f>
        <v>0</v>
      </c>
      <c r="X496" s="202" t="n">
        <f aca="false">INDEX(_Rge_Data_3rd_CY,$B496,X$1)</f>
        <v>0</v>
      </c>
      <c r="Y496" s="202" t="n">
        <f aca="false" t="array" ref="Y496:Y496">INDEX(_Rge_Data_3rd_CY,$B496,Y$1)</f>
        <v>0</v>
      </c>
      <c r="Z496" s="202" t="n">
        <f aca="false" t="array" ref="Z496:Z496">INDEX(_Rge_Data_3rd_CY,$B496,Z$1)</f>
        <v>0</v>
      </c>
      <c r="AA496" s="202" t="n">
        <f aca="false">R496-Z496</f>
        <v>0</v>
      </c>
      <c r="AB496" s="203" t="n">
        <f aca="false">IFERROR(AA496/R496,)</f>
        <v>0</v>
      </c>
      <c r="AC496" s="212" t="n">
        <f aca="false" t="array" ref="AC496:AC496">INDEX(_Rge_Data_3rd_CY,$B496,AC$1)</f>
        <v>0</v>
      </c>
      <c r="AD496" s="212" t="n">
        <f aca="false" t="array" ref="AD496:AD496">INDEX(_Rge_Data_3rd_CY,$B496,AD$1)</f>
        <v>0</v>
      </c>
      <c r="AE496" s="212" t="n">
        <f aca="false" t="array" ref="AE496:AE496">INDEX(_Rge_Data_3rd_CY,$B496,AE$1)</f>
        <v>0</v>
      </c>
      <c r="AF496" s="212" t="n">
        <f aca="false" t="array" ref="AF496:AF496">INDEX(_Rge_Data_3rd_CY,$B496,AF$1)</f>
        <v>0</v>
      </c>
      <c r="AG496" s="212" t="n">
        <f aca="false" t="array" ref="AG496:AG496">INDEX(_Rge_Data_3rd_CY,$B496,AG$1)</f>
        <v>0</v>
      </c>
      <c r="AH496" s="212" t="n">
        <f aca="false" t="array" ref="AH496:AH496">INDEX(_Rge_Data_3rd_CY,$B496,AH$1)</f>
        <v>0</v>
      </c>
      <c r="AI496" s="212" t="n">
        <f aca="false">INDEX(_Rge_Data_3rd_CY,$B496,AI$1)</f>
        <v>0</v>
      </c>
      <c r="AJ496" s="212" t="n">
        <f aca="false" t="array" ref="AJ496:AJ496">INDEX(_Rge_Data_3rd_CY,$B496,AJ$1)</f>
        <v>0</v>
      </c>
      <c r="AK496" s="212" t="n">
        <f aca="false" t="array" ref="AK496:AK496">INDEX(_Rge_Data_3rd_CY,$B496,AK$1)</f>
        <v>0</v>
      </c>
      <c r="AL496" s="212" t="n">
        <f aca="false">AK496+AN496+AO496</f>
        <v>0</v>
      </c>
      <c r="AM496" s="213" t="n">
        <f aca="false">IFERROR(AK496/Z496,0)</f>
        <v>0</v>
      </c>
      <c r="AN496" s="214" t="n">
        <f aca="false">IFERROR(IF(AND($E496="OPEN",$AA496&gt;0),$AA496*_SoP*$AM496,IF(AND($E496="CLOSED",$AA496&gt;0),$AA496*_SoL*$AM496,0)),0)</f>
        <v>0</v>
      </c>
      <c r="AO496" s="214" t="n">
        <f aca="false">IFERROR(IF($AA496&lt;0,$AA496*_SoL,0),0)</f>
        <v>0</v>
      </c>
      <c r="AP496" s="215" t="n">
        <f aca="false">AK496+AN496</f>
        <v>0</v>
      </c>
      <c r="AQ496" s="215" t="n">
        <f aca="false">AC496-AO496</f>
        <v>0</v>
      </c>
      <c r="AR496" s="215" t="n">
        <f aca="false">AP496-AQ496</f>
        <v>0</v>
      </c>
      <c r="AS496" s="215" t="n">
        <f aca="false">IF($AR496&gt;=0,$AR496,0)</f>
        <v>0</v>
      </c>
      <c r="AT496" s="215" t="n">
        <f aca="false">IF($AR496&lt;=0,-$AR496,0)</f>
        <v>-0</v>
      </c>
      <c r="AU496" s="214" t="n">
        <f aca="false">IF((R496-AC496)&lt;0,0,R496-AC496)</f>
        <v>0</v>
      </c>
      <c r="AV496" s="214" t="n">
        <f aca="false">IF(AM496&gt;1,0,R496-AM496*R496)</f>
        <v>0</v>
      </c>
      <c r="AW496" s="216"/>
    </row>
    <row r="497" customFormat="false" ht="24.75" hidden="false" customHeight="true" outlineLevel="0" collapsed="false">
      <c r="A497" s="166"/>
      <c r="B497" s="208" t="n">
        <f aca="false">B496+1</f>
        <v>490</v>
      </c>
      <c r="C497" s="166"/>
      <c r="D497" s="209" t="n">
        <f aca="false">INDEX(_Rge_Projectdata_3rd,$B497,MATCH("Project-ID",_Rge_Headline_Projectdata,0))</f>
        <v>0</v>
      </c>
      <c r="E497" s="210" t="str">
        <f aca="false" t="array" ref="E497:E497">INDEX(_Rge_Data_3rd_CY,$B497,E$1)</f>
        <v>Open</v>
      </c>
      <c r="F497" s="199" t="n">
        <f aca="false">INDEX(_Rge_Data_3rd_CY,$B497,F$1)</f>
        <v>0</v>
      </c>
      <c r="G497" s="199" t="n">
        <f aca="false" t="array" ref="G497:G497">INDEX(_Rge_Data_3rd_CY,$B497,G$1)</f>
        <v>0</v>
      </c>
      <c r="H497" s="199" t="n">
        <f aca="false" t="array" ref="H497:H497">INDEX(_Rge_Data_3rd_CY,$B497,H$1)</f>
        <v>0</v>
      </c>
      <c r="I497" s="199" t="n">
        <f aca="false" t="array" ref="I497:I497">INDEX(_Rge_Data_3rd_CY,$B497,I$1)</f>
        <v>0</v>
      </c>
      <c r="J497" s="199" t="n">
        <f aca="false" t="array" ref="J497:J497">INDEX(_Rge_Data_3rd_CY,$B497,J$1)</f>
        <v>0</v>
      </c>
      <c r="K497" s="199" t="n">
        <f aca="false" t="array" ref="K497:K497">INDEX(_Rge_Data_3rd_CY,$B497,K$1)</f>
        <v>0</v>
      </c>
      <c r="L497" s="199" t="n">
        <f aca="false">INDEX(_Rge_Data_3rd_CY,$B497,L$1)</f>
        <v>0</v>
      </c>
      <c r="M497" s="199" t="n">
        <f aca="false" t="array" ref="M497:M497">INDEX(_Rge_Data_3rd_CY,$B497,M$1)</f>
        <v>0</v>
      </c>
      <c r="N497" s="199" t="n">
        <f aca="false" t="array" ref="N497:N497">INDEX(_Rge_Data_3rd_CY,$B497,N$1)</f>
        <v>0</v>
      </c>
      <c r="O497" s="199" t="n">
        <f aca="false">F497-N497</f>
        <v>0</v>
      </c>
      <c r="P497" s="200" t="n">
        <f aca="false">IFERROR(O497/F497,0)</f>
        <v>0</v>
      </c>
      <c r="Q497" s="211" t="str">
        <f aca="false">IF(AND(F497&lt;&gt;0,R497=0),"N","Y")</f>
        <v>Y</v>
      </c>
      <c r="R497" s="202" t="n">
        <f aca="false" t="array" ref="R497:R497">INDEX(_Rge_Data_3rd_CY,$B497,R$1)</f>
        <v>0</v>
      </c>
      <c r="S497" s="202" t="n">
        <f aca="false" t="array" ref="S497:S497">INDEX(_Rge_Data_3rd_CY,$B497,S$1)</f>
        <v>0</v>
      </c>
      <c r="T497" s="202" t="n">
        <f aca="false" t="array" ref="T497:T497">INDEX(_Rge_Data_3rd_CY,$B497,T$1)</f>
        <v>0</v>
      </c>
      <c r="U497" s="202" t="n">
        <f aca="false" t="array" ref="U497:U497">INDEX(_Rge_Data_3rd_CY,$B497,U$1)</f>
        <v>0</v>
      </c>
      <c r="V497" s="202" t="n">
        <f aca="false" t="array" ref="V497:V497">INDEX(_Rge_Data_3rd_CY,$B497,V$1)</f>
        <v>0</v>
      </c>
      <c r="W497" s="202" t="n">
        <f aca="false" t="array" ref="W497:W497">INDEX(_Rge_Data_3rd_CY,$B497,W$1)</f>
        <v>0</v>
      </c>
      <c r="X497" s="202" t="n">
        <f aca="false">INDEX(_Rge_Data_3rd_CY,$B497,X$1)</f>
        <v>0</v>
      </c>
      <c r="Y497" s="202" t="n">
        <f aca="false" t="array" ref="Y497:Y497">INDEX(_Rge_Data_3rd_CY,$B497,Y$1)</f>
        <v>0</v>
      </c>
      <c r="Z497" s="202" t="n">
        <f aca="false" t="array" ref="Z497:Z497">INDEX(_Rge_Data_3rd_CY,$B497,Z$1)</f>
        <v>0</v>
      </c>
      <c r="AA497" s="202" t="n">
        <f aca="false">R497-Z497</f>
        <v>0</v>
      </c>
      <c r="AB497" s="203" t="n">
        <f aca="false">IFERROR(AA497/R497,)</f>
        <v>0</v>
      </c>
      <c r="AC497" s="212" t="n">
        <f aca="false" t="array" ref="AC497:AC497">INDEX(_Rge_Data_3rd_CY,$B497,AC$1)</f>
        <v>0</v>
      </c>
      <c r="AD497" s="212" t="n">
        <f aca="false" t="array" ref="AD497:AD497">INDEX(_Rge_Data_3rd_CY,$B497,AD$1)</f>
        <v>0</v>
      </c>
      <c r="AE497" s="212" t="n">
        <f aca="false" t="array" ref="AE497:AE497">INDEX(_Rge_Data_3rd_CY,$B497,AE$1)</f>
        <v>0</v>
      </c>
      <c r="AF497" s="212" t="n">
        <f aca="false" t="array" ref="AF497:AF497">INDEX(_Rge_Data_3rd_CY,$B497,AF$1)</f>
        <v>0</v>
      </c>
      <c r="AG497" s="212" t="n">
        <f aca="false" t="array" ref="AG497:AG497">INDEX(_Rge_Data_3rd_CY,$B497,AG$1)</f>
        <v>0</v>
      </c>
      <c r="AH497" s="212" t="n">
        <f aca="false" t="array" ref="AH497:AH497">INDEX(_Rge_Data_3rd_CY,$B497,AH$1)</f>
        <v>0</v>
      </c>
      <c r="AI497" s="212" t="n">
        <f aca="false">INDEX(_Rge_Data_3rd_CY,$B497,AI$1)</f>
        <v>0</v>
      </c>
      <c r="AJ497" s="212" t="n">
        <f aca="false" t="array" ref="AJ497:AJ497">INDEX(_Rge_Data_3rd_CY,$B497,AJ$1)</f>
        <v>0</v>
      </c>
      <c r="AK497" s="212" t="n">
        <f aca="false" t="array" ref="AK497:AK497">INDEX(_Rge_Data_3rd_CY,$B497,AK$1)</f>
        <v>0</v>
      </c>
      <c r="AL497" s="212" t="n">
        <f aca="false">AK497+AN497+AO497</f>
        <v>0</v>
      </c>
      <c r="AM497" s="213" t="n">
        <f aca="false">IFERROR(AK497/Z497,0)</f>
        <v>0</v>
      </c>
      <c r="AN497" s="214" t="n">
        <f aca="false">IFERROR(IF(AND($E497="OPEN",$AA497&gt;0),$AA497*_SoP*$AM497,IF(AND($E497="CLOSED",$AA497&gt;0),$AA497*_SoL*$AM497,0)),0)</f>
        <v>0</v>
      </c>
      <c r="AO497" s="214" t="n">
        <f aca="false">IFERROR(IF($AA497&lt;0,$AA497*_SoL,0),0)</f>
        <v>0</v>
      </c>
      <c r="AP497" s="215" t="n">
        <f aca="false">AK497+AN497</f>
        <v>0</v>
      </c>
      <c r="AQ497" s="215" t="n">
        <f aca="false">AC497-AO497</f>
        <v>0</v>
      </c>
      <c r="AR497" s="215" t="n">
        <f aca="false">AP497-AQ497</f>
        <v>0</v>
      </c>
      <c r="AS497" s="215" t="n">
        <f aca="false">IF($AR497&gt;=0,$AR497,0)</f>
        <v>0</v>
      </c>
      <c r="AT497" s="215" t="n">
        <f aca="false">IF($AR497&lt;=0,-$AR497,0)</f>
        <v>-0</v>
      </c>
      <c r="AU497" s="214" t="n">
        <f aca="false">IF((R497-AC497)&lt;0,0,R497-AC497)</f>
        <v>0</v>
      </c>
      <c r="AV497" s="214" t="n">
        <f aca="false">IF(AM497&gt;1,0,R497-AM497*R497)</f>
        <v>0</v>
      </c>
      <c r="AW497" s="216"/>
    </row>
    <row r="498" customFormat="false" ht="24.75" hidden="false" customHeight="true" outlineLevel="0" collapsed="false">
      <c r="A498" s="166"/>
      <c r="B498" s="208" t="n">
        <f aca="false">B497+1</f>
        <v>491</v>
      </c>
      <c r="C498" s="166"/>
      <c r="D498" s="209" t="n">
        <f aca="false">INDEX(_Rge_Projectdata_3rd,$B498,MATCH("Project-ID",_Rge_Headline_Projectdata,0))</f>
        <v>0</v>
      </c>
      <c r="E498" s="210" t="str">
        <f aca="false" t="array" ref="E498:E498">INDEX(_Rge_Data_3rd_CY,$B498,E$1)</f>
        <v>Open</v>
      </c>
      <c r="F498" s="199" t="n">
        <f aca="false">INDEX(_Rge_Data_3rd_CY,$B498,F$1)</f>
        <v>0</v>
      </c>
      <c r="G498" s="199" t="n">
        <f aca="false" t="array" ref="G498:G498">INDEX(_Rge_Data_3rd_CY,$B498,G$1)</f>
        <v>0</v>
      </c>
      <c r="H498" s="199" t="n">
        <f aca="false" t="array" ref="H498:H498">INDEX(_Rge_Data_3rd_CY,$B498,H$1)</f>
        <v>0</v>
      </c>
      <c r="I498" s="199" t="n">
        <f aca="false" t="array" ref="I498:I498">INDEX(_Rge_Data_3rd_CY,$B498,I$1)</f>
        <v>0</v>
      </c>
      <c r="J498" s="199" t="n">
        <f aca="false" t="array" ref="J498:J498">INDEX(_Rge_Data_3rd_CY,$B498,J$1)</f>
        <v>0</v>
      </c>
      <c r="K498" s="199" t="n">
        <f aca="false" t="array" ref="K498:K498">INDEX(_Rge_Data_3rd_CY,$B498,K$1)</f>
        <v>0</v>
      </c>
      <c r="L498" s="199" t="n">
        <f aca="false">INDEX(_Rge_Data_3rd_CY,$B498,L$1)</f>
        <v>0</v>
      </c>
      <c r="M498" s="199" t="n">
        <f aca="false" t="array" ref="M498:M498">INDEX(_Rge_Data_3rd_CY,$B498,M$1)</f>
        <v>0</v>
      </c>
      <c r="N498" s="199" t="n">
        <f aca="false" t="array" ref="N498:N498">INDEX(_Rge_Data_3rd_CY,$B498,N$1)</f>
        <v>0</v>
      </c>
      <c r="O498" s="199" t="n">
        <f aca="false">F498-N498</f>
        <v>0</v>
      </c>
      <c r="P498" s="200" t="n">
        <f aca="false">IFERROR(O498/F498,0)</f>
        <v>0</v>
      </c>
      <c r="Q498" s="211" t="str">
        <f aca="false">IF(AND(F498&lt;&gt;0,R498=0),"N","Y")</f>
        <v>Y</v>
      </c>
      <c r="R498" s="202" t="n">
        <f aca="false">INDEX(_Rge_Data_3rd_CY,$B498,R$1)</f>
        <v>0</v>
      </c>
      <c r="S498" s="202" t="n">
        <f aca="false" t="array" ref="S498:S498">INDEX(_Rge_Data_3rd_CY,$B498,S$1)</f>
        <v>0</v>
      </c>
      <c r="T498" s="202" t="n">
        <f aca="false" t="array" ref="T498:T498">INDEX(_Rge_Data_3rd_CY,$B498,T$1)</f>
        <v>0</v>
      </c>
      <c r="U498" s="202" t="n">
        <f aca="false" t="array" ref="U498:U498">INDEX(_Rge_Data_3rd_CY,$B498,U$1)</f>
        <v>0</v>
      </c>
      <c r="V498" s="202" t="n">
        <f aca="false" t="array" ref="V498:V498">INDEX(_Rge_Data_3rd_CY,$B498,V$1)</f>
        <v>0</v>
      </c>
      <c r="W498" s="202" t="n">
        <f aca="false" t="array" ref="W498:W498">INDEX(_Rge_Data_3rd_CY,$B498,W$1)</f>
        <v>0</v>
      </c>
      <c r="X498" s="202" t="n">
        <f aca="false">INDEX(_Rge_Data_3rd_CY,$B498,X$1)</f>
        <v>0</v>
      </c>
      <c r="Y498" s="202" t="n">
        <f aca="false" t="array" ref="Y498:Y498">INDEX(_Rge_Data_3rd_CY,$B498,Y$1)</f>
        <v>0</v>
      </c>
      <c r="Z498" s="202" t="n">
        <f aca="false" t="array" ref="Z498:Z498">INDEX(_Rge_Data_3rd_CY,$B498,Z$1)</f>
        <v>0</v>
      </c>
      <c r="AA498" s="202" t="n">
        <f aca="false">R498-Z498</f>
        <v>0</v>
      </c>
      <c r="AB498" s="203" t="n">
        <f aca="false">IFERROR(AA498/R498,)</f>
        <v>0</v>
      </c>
      <c r="AC498" s="212" t="n">
        <f aca="false" t="array" ref="AC498:AC498">INDEX(_Rge_Data_3rd_CY,$B498,AC$1)</f>
        <v>0</v>
      </c>
      <c r="AD498" s="212" t="n">
        <f aca="false" t="array" ref="AD498:AD498">INDEX(_Rge_Data_3rd_CY,$B498,AD$1)</f>
        <v>0</v>
      </c>
      <c r="AE498" s="212" t="n">
        <f aca="false" t="array" ref="AE498:AE498">INDEX(_Rge_Data_3rd_CY,$B498,AE$1)</f>
        <v>0</v>
      </c>
      <c r="AF498" s="212" t="n">
        <f aca="false" t="array" ref="AF498:AF498">INDEX(_Rge_Data_3rd_CY,$B498,AF$1)</f>
        <v>0</v>
      </c>
      <c r="AG498" s="212" t="n">
        <f aca="false" t="array" ref="AG498:AG498">INDEX(_Rge_Data_3rd_CY,$B498,AG$1)</f>
        <v>0</v>
      </c>
      <c r="AH498" s="212" t="n">
        <f aca="false" t="array" ref="AH498:AH498">INDEX(_Rge_Data_3rd_CY,$B498,AH$1)</f>
        <v>0</v>
      </c>
      <c r="AI498" s="212" t="n">
        <f aca="false">INDEX(_Rge_Data_3rd_CY,$B498,AI$1)</f>
        <v>0</v>
      </c>
      <c r="AJ498" s="212" t="n">
        <f aca="false" t="array" ref="AJ498:AJ498">INDEX(_Rge_Data_3rd_CY,$B498,AJ$1)</f>
        <v>0</v>
      </c>
      <c r="AK498" s="212" t="n">
        <f aca="false" t="array" ref="AK498:AK498">INDEX(_Rge_Data_3rd_CY,$B498,AK$1)</f>
        <v>0</v>
      </c>
      <c r="AL498" s="212" t="n">
        <f aca="false">AK498+AN498+AO498</f>
        <v>0</v>
      </c>
      <c r="AM498" s="213" t="n">
        <f aca="false">IFERROR(AK498/Z498,0)</f>
        <v>0</v>
      </c>
      <c r="AN498" s="214" t="n">
        <f aca="false">IFERROR(IF(AND($E498="OPEN",$AA498&gt;0),$AA498*_SoP*$AM498,IF(AND($E498="CLOSED",$AA498&gt;0),$AA498*_SoL*$AM498,0)),0)</f>
        <v>0</v>
      </c>
      <c r="AO498" s="214" t="n">
        <f aca="false">IFERROR(IF($AA498&lt;0,$AA498*_SoL,0),0)</f>
        <v>0</v>
      </c>
      <c r="AP498" s="215" t="n">
        <f aca="false">AK498+AN498</f>
        <v>0</v>
      </c>
      <c r="AQ498" s="215" t="n">
        <f aca="false">AC498-AO498</f>
        <v>0</v>
      </c>
      <c r="AR498" s="215" t="n">
        <f aca="false">AP498-AQ498</f>
        <v>0</v>
      </c>
      <c r="AS498" s="215" t="n">
        <f aca="false">IF($AR498&gt;=0,$AR498,0)</f>
        <v>0</v>
      </c>
      <c r="AT498" s="215" t="n">
        <f aca="false">IF($AR498&lt;=0,-$AR498,0)</f>
        <v>-0</v>
      </c>
      <c r="AU498" s="214" t="n">
        <f aca="false">IF((R498-AC498)&lt;0,0,R498-AC498)</f>
        <v>0</v>
      </c>
      <c r="AV498" s="214" t="n">
        <f aca="false">IF(AM498&gt;1,0,R498-AM498*R498)</f>
        <v>0</v>
      </c>
      <c r="AW498" s="216"/>
    </row>
    <row r="499" customFormat="false" ht="24.75" hidden="false" customHeight="true" outlineLevel="0" collapsed="false">
      <c r="A499" s="166"/>
      <c r="B499" s="208" t="n">
        <f aca="false">B498+1</f>
        <v>492</v>
      </c>
      <c r="C499" s="166"/>
      <c r="D499" s="209" t="n">
        <f aca="false">INDEX(_Rge_Projectdata_3rd,$B499,MATCH("Project-ID",_Rge_Headline_Projectdata,0))</f>
        <v>0</v>
      </c>
      <c r="E499" s="210" t="str">
        <f aca="false" t="array" ref="E499:E499">INDEX(_Rge_Data_3rd_CY,$B499,E$1)</f>
        <v>Open</v>
      </c>
      <c r="F499" s="199" t="n">
        <f aca="false">INDEX(_Rge_Data_3rd_CY,$B499,F$1)</f>
        <v>0</v>
      </c>
      <c r="G499" s="199" t="n">
        <f aca="false" t="array" ref="G499:G499">INDEX(_Rge_Data_3rd_CY,$B499,G$1)</f>
        <v>0</v>
      </c>
      <c r="H499" s="199" t="n">
        <f aca="false" t="array" ref="H499:H499">INDEX(_Rge_Data_3rd_CY,$B499,H$1)</f>
        <v>0</v>
      </c>
      <c r="I499" s="199" t="n">
        <f aca="false" t="array" ref="I499:I499">INDEX(_Rge_Data_3rd_CY,$B499,I$1)</f>
        <v>0</v>
      </c>
      <c r="J499" s="199" t="n">
        <f aca="false" t="array" ref="J499:J499">INDEX(_Rge_Data_3rd_CY,$B499,J$1)</f>
        <v>0</v>
      </c>
      <c r="K499" s="199" t="n">
        <f aca="false" t="array" ref="K499:K499">INDEX(_Rge_Data_3rd_CY,$B499,K$1)</f>
        <v>0</v>
      </c>
      <c r="L499" s="199" t="n">
        <f aca="false">INDEX(_Rge_Data_3rd_CY,$B499,L$1)</f>
        <v>0</v>
      </c>
      <c r="M499" s="199" t="n">
        <f aca="false" t="array" ref="M499:M499">INDEX(_Rge_Data_3rd_CY,$B499,M$1)</f>
        <v>0</v>
      </c>
      <c r="N499" s="199" t="n">
        <f aca="false" t="array" ref="N499:N499">INDEX(_Rge_Data_3rd_CY,$B499,N$1)</f>
        <v>0</v>
      </c>
      <c r="O499" s="199" t="n">
        <f aca="false">F499-N499</f>
        <v>0</v>
      </c>
      <c r="P499" s="200" t="n">
        <f aca="false">IFERROR(O499/F499,0)</f>
        <v>0</v>
      </c>
      <c r="Q499" s="211" t="str">
        <f aca="false">IF(AND(F499&lt;&gt;0,R499=0),"N","Y")</f>
        <v>Y</v>
      </c>
      <c r="R499" s="202" t="n">
        <f aca="false">INDEX(_Rge_Data_3rd_CY,$B499,R$1)</f>
        <v>0</v>
      </c>
      <c r="S499" s="202" t="n">
        <f aca="false" t="array" ref="S499:S499">INDEX(_Rge_Data_3rd_CY,$B499,S$1)</f>
        <v>0</v>
      </c>
      <c r="T499" s="202" t="n">
        <f aca="false" t="array" ref="T499:T499">INDEX(_Rge_Data_3rd_CY,$B499,T$1)</f>
        <v>0</v>
      </c>
      <c r="U499" s="202" t="n">
        <f aca="false" t="array" ref="U499:U499">INDEX(_Rge_Data_3rd_CY,$B499,U$1)</f>
        <v>0</v>
      </c>
      <c r="V499" s="202" t="n">
        <f aca="false" t="array" ref="V499:V499">INDEX(_Rge_Data_3rd_CY,$B499,V$1)</f>
        <v>0</v>
      </c>
      <c r="W499" s="202" t="n">
        <f aca="false" t="array" ref="W499:W499">INDEX(_Rge_Data_3rd_CY,$B499,W$1)</f>
        <v>0</v>
      </c>
      <c r="X499" s="202" t="n">
        <f aca="false">INDEX(_Rge_Data_3rd_CY,$B499,X$1)</f>
        <v>0</v>
      </c>
      <c r="Y499" s="202" t="n">
        <f aca="false" t="array" ref="Y499:Y499">INDEX(_Rge_Data_3rd_CY,$B499,Y$1)</f>
        <v>0</v>
      </c>
      <c r="Z499" s="202" t="n">
        <f aca="false" t="array" ref="Z499:Z499">INDEX(_Rge_Data_3rd_CY,$B499,Z$1)</f>
        <v>0</v>
      </c>
      <c r="AA499" s="202" t="n">
        <f aca="false">R499-Z499</f>
        <v>0</v>
      </c>
      <c r="AB499" s="203" t="n">
        <f aca="false">IFERROR(AA499/R499,)</f>
        <v>0</v>
      </c>
      <c r="AC499" s="212" t="n">
        <f aca="false" t="array" ref="AC499:AC499">INDEX(_Rge_Data_3rd_CY,$B499,AC$1)</f>
        <v>0</v>
      </c>
      <c r="AD499" s="212" t="n">
        <f aca="false" t="array" ref="AD499:AD499">INDEX(_Rge_Data_3rd_CY,$B499,AD$1)</f>
        <v>0</v>
      </c>
      <c r="AE499" s="212" t="n">
        <f aca="false" t="array" ref="AE499:AE499">INDEX(_Rge_Data_3rd_CY,$B499,AE$1)</f>
        <v>0</v>
      </c>
      <c r="AF499" s="212" t="n">
        <f aca="false" t="array" ref="AF499:AF499">INDEX(_Rge_Data_3rd_CY,$B499,AF$1)</f>
        <v>0</v>
      </c>
      <c r="AG499" s="212" t="n">
        <f aca="false" t="array" ref="AG499:AG499">INDEX(_Rge_Data_3rd_CY,$B499,AG$1)</f>
        <v>0</v>
      </c>
      <c r="AH499" s="212" t="n">
        <f aca="false" t="array" ref="AH499:AH499">INDEX(_Rge_Data_3rd_CY,$B499,AH$1)</f>
        <v>0</v>
      </c>
      <c r="AI499" s="212" t="n">
        <f aca="false">INDEX(_Rge_Data_3rd_CY,$B499,AI$1)</f>
        <v>0</v>
      </c>
      <c r="AJ499" s="212" t="n">
        <f aca="false" t="array" ref="AJ499:AJ499">INDEX(_Rge_Data_3rd_CY,$B499,AJ$1)</f>
        <v>0</v>
      </c>
      <c r="AK499" s="212" t="n">
        <f aca="false" t="array" ref="AK499:AK499">INDEX(_Rge_Data_3rd_CY,$B499,AK$1)</f>
        <v>0</v>
      </c>
      <c r="AL499" s="212" t="n">
        <f aca="false">AK499+AN499+AO499</f>
        <v>0</v>
      </c>
      <c r="AM499" s="213" t="n">
        <f aca="false">IFERROR(AK499/Z499,0)</f>
        <v>0</v>
      </c>
      <c r="AN499" s="214" t="n">
        <f aca="false">IFERROR(IF(AND($E499="OPEN",$AA499&gt;0),$AA499*_SoP*$AM499,IF(AND($E499="CLOSED",$AA499&gt;0),$AA499*_SoL*$AM499,0)),0)</f>
        <v>0</v>
      </c>
      <c r="AO499" s="214" t="n">
        <f aca="false">IFERROR(IF($AA499&lt;0,$AA499*_SoL,0),0)</f>
        <v>0</v>
      </c>
      <c r="AP499" s="215" t="n">
        <f aca="false">AK499+AN499</f>
        <v>0</v>
      </c>
      <c r="AQ499" s="215" t="n">
        <f aca="false">AC499-AO499</f>
        <v>0</v>
      </c>
      <c r="AR499" s="215" t="n">
        <f aca="false">AP499-AQ499</f>
        <v>0</v>
      </c>
      <c r="AS499" s="215" t="n">
        <f aca="false">IF($AR499&gt;=0,$AR499,0)</f>
        <v>0</v>
      </c>
      <c r="AT499" s="215" t="n">
        <f aca="false">IF($AR499&lt;=0,-$AR499,0)</f>
        <v>-0</v>
      </c>
      <c r="AU499" s="214" t="n">
        <f aca="false">IF((R499-AC499)&lt;0,0,R499-AC499)</f>
        <v>0</v>
      </c>
      <c r="AV499" s="214" t="n">
        <f aca="false">IF(AM499&gt;1,0,R499-AM499*R499)</f>
        <v>0</v>
      </c>
      <c r="AW499" s="216"/>
    </row>
    <row r="500" customFormat="false" ht="24.75" hidden="false" customHeight="true" outlineLevel="0" collapsed="false">
      <c r="A500" s="166"/>
      <c r="B500" s="208" t="n">
        <f aca="false">B499+1</f>
        <v>493</v>
      </c>
      <c r="C500" s="166"/>
      <c r="D500" s="209" t="n">
        <f aca="false">INDEX(_Rge_Projectdata_3rd,$B500,MATCH("Project-ID",_Rge_Headline_Projectdata,0))</f>
        <v>0</v>
      </c>
      <c r="E500" s="210" t="str">
        <f aca="false" t="array" ref="E500:E500">INDEX(_Rge_Data_3rd_CY,$B500,E$1)</f>
        <v>Open</v>
      </c>
      <c r="F500" s="199" t="n">
        <f aca="false">INDEX(_Rge_Data_3rd_CY,$B500,F$1)</f>
        <v>0</v>
      </c>
      <c r="G500" s="199" t="n">
        <f aca="false" t="array" ref="G500:G500">INDEX(_Rge_Data_3rd_CY,$B500,G$1)</f>
        <v>0</v>
      </c>
      <c r="H500" s="199" t="n">
        <f aca="false" t="array" ref="H500:H500">INDEX(_Rge_Data_3rd_CY,$B500,H$1)</f>
        <v>0</v>
      </c>
      <c r="I500" s="199" t="n">
        <f aca="false" t="array" ref="I500:I500">INDEX(_Rge_Data_3rd_CY,$B500,I$1)</f>
        <v>0</v>
      </c>
      <c r="J500" s="199" t="n">
        <f aca="false" t="array" ref="J500:J500">INDEX(_Rge_Data_3rd_CY,$B500,J$1)</f>
        <v>0</v>
      </c>
      <c r="K500" s="199" t="n">
        <f aca="false" t="array" ref="K500:K500">INDEX(_Rge_Data_3rd_CY,$B500,K$1)</f>
        <v>0</v>
      </c>
      <c r="L500" s="199" t="n">
        <f aca="false">INDEX(_Rge_Data_3rd_CY,$B500,L$1)</f>
        <v>0</v>
      </c>
      <c r="M500" s="199" t="n">
        <f aca="false" t="array" ref="M500:M500">INDEX(_Rge_Data_3rd_CY,$B500,M$1)</f>
        <v>0</v>
      </c>
      <c r="N500" s="199" t="n">
        <f aca="false" t="array" ref="N500:N500">INDEX(_Rge_Data_3rd_CY,$B500,N$1)</f>
        <v>0</v>
      </c>
      <c r="O500" s="199" t="n">
        <f aca="false">F500-N500</f>
        <v>0</v>
      </c>
      <c r="P500" s="200" t="n">
        <f aca="false">IFERROR(O500/F500,0)</f>
        <v>0</v>
      </c>
      <c r="Q500" s="211" t="str">
        <f aca="false">IF(AND(F500&lt;&gt;0,R500=0),"N","Y")</f>
        <v>Y</v>
      </c>
      <c r="R500" s="202" t="n">
        <f aca="false">INDEX(_Rge_Data_3rd_CY,$B500,R$1)</f>
        <v>0</v>
      </c>
      <c r="S500" s="202" t="n">
        <f aca="false" t="array" ref="S500:S500">INDEX(_Rge_Data_3rd_CY,$B500,S$1)</f>
        <v>0</v>
      </c>
      <c r="T500" s="202" t="n">
        <f aca="false" t="array" ref="T500:T500">INDEX(_Rge_Data_3rd_CY,$B500,T$1)</f>
        <v>0</v>
      </c>
      <c r="U500" s="202" t="n">
        <f aca="false" t="array" ref="U500:U500">INDEX(_Rge_Data_3rd_CY,$B500,U$1)</f>
        <v>0</v>
      </c>
      <c r="V500" s="202" t="n">
        <f aca="false" t="array" ref="V500:V500">INDEX(_Rge_Data_3rd_CY,$B500,V$1)</f>
        <v>0</v>
      </c>
      <c r="W500" s="202" t="n">
        <f aca="false" t="array" ref="W500:W500">INDEX(_Rge_Data_3rd_CY,$B500,W$1)</f>
        <v>0</v>
      </c>
      <c r="X500" s="202" t="n">
        <f aca="false">INDEX(_Rge_Data_3rd_CY,$B500,X$1)</f>
        <v>0</v>
      </c>
      <c r="Y500" s="202" t="n">
        <f aca="false" t="array" ref="Y500:Y500">INDEX(_Rge_Data_3rd_CY,$B500,Y$1)</f>
        <v>0</v>
      </c>
      <c r="Z500" s="202" t="n">
        <f aca="false" t="array" ref="Z500:Z500">INDEX(_Rge_Data_3rd_CY,$B500,Z$1)</f>
        <v>0</v>
      </c>
      <c r="AA500" s="202" t="n">
        <f aca="false">R500-Z500</f>
        <v>0</v>
      </c>
      <c r="AB500" s="203" t="n">
        <f aca="false">IFERROR(AA500/R500,)</f>
        <v>0</v>
      </c>
      <c r="AC500" s="212" t="n">
        <f aca="false" t="array" ref="AC500:AC500">INDEX(_Rge_Data_3rd_CY,$B500,AC$1)</f>
        <v>0</v>
      </c>
      <c r="AD500" s="212" t="n">
        <f aca="false" t="array" ref="AD500:AD500">INDEX(_Rge_Data_3rd_CY,$B500,AD$1)</f>
        <v>0</v>
      </c>
      <c r="AE500" s="212" t="n">
        <f aca="false" t="array" ref="AE500:AE500">INDEX(_Rge_Data_3rd_CY,$B500,AE$1)</f>
        <v>0</v>
      </c>
      <c r="AF500" s="212" t="n">
        <f aca="false" t="array" ref="AF500:AF500">INDEX(_Rge_Data_3rd_CY,$B500,AF$1)</f>
        <v>0</v>
      </c>
      <c r="AG500" s="212" t="n">
        <f aca="false" t="array" ref="AG500:AG500">INDEX(_Rge_Data_3rd_CY,$B500,AG$1)</f>
        <v>0</v>
      </c>
      <c r="AH500" s="212" t="n">
        <f aca="false" t="array" ref="AH500:AH500">INDEX(_Rge_Data_3rd_CY,$B500,AH$1)</f>
        <v>0</v>
      </c>
      <c r="AI500" s="212" t="n">
        <f aca="false">INDEX(_Rge_Data_3rd_CY,$B500,AI$1)</f>
        <v>0</v>
      </c>
      <c r="AJ500" s="212" t="n">
        <f aca="false" t="array" ref="AJ500:AJ500">INDEX(_Rge_Data_3rd_CY,$B500,AJ$1)</f>
        <v>0</v>
      </c>
      <c r="AK500" s="212" t="n">
        <f aca="false" t="array" ref="AK500:AK500">INDEX(_Rge_Data_3rd_CY,$B500,AK$1)</f>
        <v>0</v>
      </c>
      <c r="AL500" s="212" t="n">
        <f aca="false">AK500+AN500+AO500</f>
        <v>0</v>
      </c>
      <c r="AM500" s="213" t="n">
        <f aca="false">IFERROR(AK500/Z500,0)</f>
        <v>0</v>
      </c>
      <c r="AN500" s="214" t="n">
        <f aca="false">IFERROR(IF(AND($E500="OPEN",$AA500&gt;0),$AA500*_SoP*$AM500,IF(AND($E500="CLOSED",$AA500&gt;0),$AA500*_SoL*$AM500,0)),0)</f>
        <v>0</v>
      </c>
      <c r="AO500" s="214" t="n">
        <f aca="false">IFERROR(IF($AA500&lt;0,$AA500*_SoL,0),0)</f>
        <v>0</v>
      </c>
      <c r="AP500" s="215" t="n">
        <f aca="false">AK500+AN500</f>
        <v>0</v>
      </c>
      <c r="AQ500" s="215" t="n">
        <f aca="false">AC500-AO500</f>
        <v>0</v>
      </c>
      <c r="AR500" s="215" t="n">
        <f aca="false">AP500-AQ500</f>
        <v>0</v>
      </c>
      <c r="AS500" s="215" t="n">
        <f aca="false">IF($AR500&gt;=0,$AR500,0)</f>
        <v>0</v>
      </c>
      <c r="AT500" s="215" t="n">
        <f aca="false">IF($AR500&lt;=0,-$AR500,0)</f>
        <v>-0</v>
      </c>
      <c r="AU500" s="214" t="n">
        <f aca="false">IF((R500-AC500)&lt;0,0,R500-AC500)</f>
        <v>0</v>
      </c>
      <c r="AV500" s="214" t="n">
        <f aca="false">IF(AM500&gt;1,0,R500-AM500*R500)</f>
        <v>0</v>
      </c>
      <c r="AW500" s="216"/>
    </row>
    <row r="501" customFormat="false" ht="24.75" hidden="false" customHeight="true" outlineLevel="0" collapsed="false">
      <c r="A501" s="166"/>
      <c r="B501" s="208" t="n">
        <f aca="false">B500+1</f>
        <v>494</v>
      </c>
      <c r="C501" s="166"/>
      <c r="D501" s="209" t="n">
        <f aca="false">INDEX(_Rge_Projectdata_3rd,$B501,MATCH("Project-ID",_Rge_Headline_Projectdata,0))</f>
        <v>0</v>
      </c>
      <c r="E501" s="210" t="str">
        <f aca="false" t="array" ref="E501:E501">INDEX(_Rge_Data_3rd_CY,$B501,E$1)</f>
        <v>Open</v>
      </c>
      <c r="F501" s="199" t="n">
        <f aca="false">INDEX(_Rge_Data_3rd_CY,$B501,F$1)</f>
        <v>0</v>
      </c>
      <c r="G501" s="199" t="n">
        <f aca="false" t="array" ref="G501:G501">INDEX(_Rge_Data_3rd_CY,$B501,G$1)</f>
        <v>0</v>
      </c>
      <c r="H501" s="199" t="n">
        <f aca="false" t="array" ref="H501:H501">INDEX(_Rge_Data_3rd_CY,$B501,H$1)</f>
        <v>0</v>
      </c>
      <c r="I501" s="199" t="n">
        <f aca="false" t="array" ref="I501:I501">INDEX(_Rge_Data_3rd_CY,$B501,I$1)</f>
        <v>0</v>
      </c>
      <c r="J501" s="199" t="n">
        <f aca="false" t="array" ref="J501:J501">INDEX(_Rge_Data_3rd_CY,$B501,J$1)</f>
        <v>0</v>
      </c>
      <c r="K501" s="199" t="n">
        <f aca="false" t="array" ref="K501:K501">INDEX(_Rge_Data_3rd_CY,$B501,K$1)</f>
        <v>0</v>
      </c>
      <c r="L501" s="199" t="n">
        <f aca="false">INDEX(_Rge_Data_3rd_CY,$B501,L$1)</f>
        <v>0</v>
      </c>
      <c r="M501" s="199" t="n">
        <f aca="false" t="array" ref="M501:M501">INDEX(_Rge_Data_3rd_CY,$B501,M$1)</f>
        <v>0</v>
      </c>
      <c r="N501" s="199" t="n">
        <f aca="false" t="array" ref="N501:N501">INDEX(_Rge_Data_3rd_CY,$B501,N$1)</f>
        <v>0</v>
      </c>
      <c r="O501" s="199" t="n">
        <f aca="false">F501-N501</f>
        <v>0</v>
      </c>
      <c r="P501" s="200" t="n">
        <f aca="false">IFERROR(O501/F501,0)</f>
        <v>0</v>
      </c>
      <c r="Q501" s="211" t="str">
        <f aca="false">IF(AND(F501&lt;&gt;0,R501=0),"N","Y")</f>
        <v>Y</v>
      </c>
      <c r="R501" s="202" t="n">
        <f aca="false">INDEX(_Rge_Data_3rd_CY,$B501,R$1)</f>
        <v>0</v>
      </c>
      <c r="S501" s="202" t="n">
        <f aca="false" t="array" ref="S501:S501">INDEX(_Rge_Data_3rd_CY,$B501,S$1)</f>
        <v>0</v>
      </c>
      <c r="T501" s="202" t="n">
        <f aca="false" t="array" ref="T501:T501">INDEX(_Rge_Data_3rd_CY,$B501,T$1)</f>
        <v>0</v>
      </c>
      <c r="U501" s="202" t="n">
        <f aca="false" t="array" ref="U501:U501">INDEX(_Rge_Data_3rd_CY,$B501,U$1)</f>
        <v>0</v>
      </c>
      <c r="V501" s="202" t="n">
        <f aca="false" t="array" ref="V501:V501">INDEX(_Rge_Data_3rd_CY,$B501,V$1)</f>
        <v>0</v>
      </c>
      <c r="W501" s="202" t="n">
        <f aca="false" t="array" ref="W501:W501">INDEX(_Rge_Data_3rd_CY,$B501,W$1)</f>
        <v>0</v>
      </c>
      <c r="X501" s="202" t="n">
        <f aca="false">INDEX(_Rge_Data_3rd_CY,$B501,X$1)</f>
        <v>0</v>
      </c>
      <c r="Y501" s="202" t="n">
        <f aca="false" t="array" ref="Y501:Y501">INDEX(_Rge_Data_3rd_CY,$B501,Y$1)</f>
        <v>0</v>
      </c>
      <c r="Z501" s="202" t="n">
        <f aca="false" t="array" ref="Z501:Z501">INDEX(_Rge_Data_3rd_CY,$B501,Z$1)</f>
        <v>0</v>
      </c>
      <c r="AA501" s="202" t="n">
        <f aca="false">R501-Z501</f>
        <v>0</v>
      </c>
      <c r="AB501" s="203" t="n">
        <f aca="false">IFERROR(AA501/R501,)</f>
        <v>0</v>
      </c>
      <c r="AC501" s="212" t="n">
        <f aca="false" t="array" ref="AC501:AC501">INDEX(_Rge_Data_3rd_CY,$B501,AC$1)</f>
        <v>0</v>
      </c>
      <c r="AD501" s="212" t="n">
        <f aca="false" t="array" ref="AD501:AD501">INDEX(_Rge_Data_3rd_CY,$B501,AD$1)</f>
        <v>0</v>
      </c>
      <c r="AE501" s="212" t="n">
        <f aca="false" t="array" ref="AE501:AE501">INDEX(_Rge_Data_3rd_CY,$B501,AE$1)</f>
        <v>0</v>
      </c>
      <c r="AF501" s="212" t="n">
        <f aca="false" t="array" ref="AF501:AF501">INDEX(_Rge_Data_3rd_CY,$B501,AF$1)</f>
        <v>0</v>
      </c>
      <c r="AG501" s="212" t="n">
        <f aca="false" t="array" ref="AG501:AG501">INDEX(_Rge_Data_3rd_CY,$B501,AG$1)</f>
        <v>0</v>
      </c>
      <c r="AH501" s="212" t="n">
        <f aca="false" t="array" ref="AH501:AH501">INDEX(_Rge_Data_3rd_CY,$B501,AH$1)</f>
        <v>0</v>
      </c>
      <c r="AI501" s="212" t="n">
        <f aca="false">INDEX(_Rge_Data_3rd_CY,$B501,AI$1)</f>
        <v>0</v>
      </c>
      <c r="AJ501" s="212" t="n">
        <f aca="false" t="array" ref="AJ501:AJ501">INDEX(_Rge_Data_3rd_CY,$B501,AJ$1)</f>
        <v>0</v>
      </c>
      <c r="AK501" s="212" t="n">
        <f aca="false" t="array" ref="AK501:AK501">INDEX(_Rge_Data_3rd_CY,$B501,AK$1)</f>
        <v>0</v>
      </c>
      <c r="AL501" s="212" t="n">
        <f aca="false">AK501+AN501+AO501</f>
        <v>0</v>
      </c>
      <c r="AM501" s="213" t="n">
        <f aca="false">IFERROR(AK501/Z501,0)</f>
        <v>0</v>
      </c>
      <c r="AN501" s="214" t="n">
        <f aca="false">IFERROR(IF(AND($E501="OPEN",$AA501&gt;0),$AA501*_SoP*$AM501,IF(AND($E501="CLOSED",$AA501&gt;0),$AA501*_SoL*$AM501,0)),0)</f>
        <v>0</v>
      </c>
      <c r="AO501" s="214" t="n">
        <f aca="false">IFERROR(IF($AA501&lt;0,$AA501*_SoL,0),0)</f>
        <v>0</v>
      </c>
      <c r="AP501" s="215" t="n">
        <f aca="false">AK501+AN501</f>
        <v>0</v>
      </c>
      <c r="AQ501" s="215" t="n">
        <f aca="false">AC501-AO501</f>
        <v>0</v>
      </c>
      <c r="AR501" s="215" t="n">
        <f aca="false">AP501-AQ501</f>
        <v>0</v>
      </c>
      <c r="AS501" s="215" t="n">
        <f aca="false">IF($AR501&gt;=0,$AR501,0)</f>
        <v>0</v>
      </c>
      <c r="AT501" s="215" t="n">
        <f aca="false">IF($AR501&lt;=0,-$AR501,0)</f>
        <v>-0</v>
      </c>
      <c r="AU501" s="214" t="n">
        <f aca="false">IF((R501-AC501)&lt;0,0,R501-AC501)</f>
        <v>0</v>
      </c>
      <c r="AV501" s="214" t="n">
        <f aca="false">IF(AM501&gt;1,0,R501-AM501*R501)</f>
        <v>0</v>
      </c>
      <c r="AW501" s="216"/>
    </row>
    <row r="502" customFormat="false" ht="24.75" hidden="false" customHeight="true" outlineLevel="0" collapsed="false">
      <c r="A502" s="166"/>
      <c r="B502" s="208" t="n">
        <f aca="false">B501+1</f>
        <v>495</v>
      </c>
      <c r="C502" s="166"/>
      <c r="D502" s="209" t="n">
        <f aca="false">INDEX(_Rge_Projectdata_3rd,$B502,MATCH("Project-ID",_Rge_Headline_Projectdata,0))</f>
        <v>0</v>
      </c>
      <c r="E502" s="210" t="str">
        <f aca="false" t="array" ref="E502:E502">INDEX(_Rge_Data_3rd_CY,$B502,E$1)</f>
        <v>Open</v>
      </c>
      <c r="F502" s="199" t="n">
        <f aca="false">INDEX(_Rge_Data_3rd_CY,$B502,F$1)</f>
        <v>0</v>
      </c>
      <c r="G502" s="199" t="n">
        <f aca="false" t="array" ref="G502:G502">INDEX(_Rge_Data_3rd_CY,$B502,G$1)</f>
        <v>0</v>
      </c>
      <c r="H502" s="199" t="n">
        <f aca="false" t="array" ref="H502:H502">INDEX(_Rge_Data_3rd_CY,$B502,H$1)</f>
        <v>0</v>
      </c>
      <c r="I502" s="199" t="n">
        <f aca="false" t="array" ref="I502:I502">INDEX(_Rge_Data_3rd_CY,$B502,I$1)</f>
        <v>0</v>
      </c>
      <c r="J502" s="199" t="n">
        <f aca="false" t="array" ref="J502:J502">INDEX(_Rge_Data_3rd_CY,$B502,J$1)</f>
        <v>0</v>
      </c>
      <c r="K502" s="199" t="n">
        <f aca="false" t="array" ref="K502:K502">INDEX(_Rge_Data_3rd_CY,$B502,K$1)</f>
        <v>0</v>
      </c>
      <c r="L502" s="199" t="n">
        <f aca="false">INDEX(_Rge_Data_3rd_CY,$B502,L$1)</f>
        <v>0</v>
      </c>
      <c r="M502" s="199" t="n">
        <f aca="false" t="array" ref="M502:M502">INDEX(_Rge_Data_3rd_CY,$B502,M$1)</f>
        <v>0</v>
      </c>
      <c r="N502" s="199" t="n">
        <f aca="false" t="array" ref="N502:N502">INDEX(_Rge_Data_3rd_CY,$B502,N$1)</f>
        <v>0</v>
      </c>
      <c r="O502" s="199" t="n">
        <f aca="false">F502-N502</f>
        <v>0</v>
      </c>
      <c r="P502" s="200" t="n">
        <f aca="false">IFERROR(O502/F502,0)</f>
        <v>0</v>
      </c>
      <c r="Q502" s="211" t="str">
        <f aca="false">IF(AND(F502&lt;&gt;0,R502=0),"N","Y")</f>
        <v>Y</v>
      </c>
      <c r="R502" s="202" t="n">
        <f aca="false">INDEX(_Rge_Data_3rd_CY,$B502,R$1)</f>
        <v>0</v>
      </c>
      <c r="S502" s="202" t="n">
        <f aca="false" t="array" ref="S502:S502">INDEX(_Rge_Data_3rd_CY,$B502,S$1)</f>
        <v>0</v>
      </c>
      <c r="T502" s="202" t="n">
        <f aca="false" t="array" ref="T502:T502">INDEX(_Rge_Data_3rd_CY,$B502,T$1)</f>
        <v>0</v>
      </c>
      <c r="U502" s="202" t="n">
        <f aca="false" t="array" ref="U502:U502">INDEX(_Rge_Data_3rd_CY,$B502,U$1)</f>
        <v>0</v>
      </c>
      <c r="V502" s="202" t="n">
        <f aca="false" t="array" ref="V502:V502">INDEX(_Rge_Data_3rd_CY,$B502,V$1)</f>
        <v>0</v>
      </c>
      <c r="W502" s="202" t="n">
        <f aca="false" t="array" ref="W502:W502">INDEX(_Rge_Data_3rd_CY,$B502,W$1)</f>
        <v>0</v>
      </c>
      <c r="X502" s="202" t="n">
        <f aca="false">INDEX(_Rge_Data_3rd_CY,$B502,X$1)</f>
        <v>0</v>
      </c>
      <c r="Y502" s="202" t="n">
        <f aca="false" t="array" ref="Y502:Y502">INDEX(_Rge_Data_3rd_CY,$B502,Y$1)</f>
        <v>0</v>
      </c>
      <c r="Z502" s="202" t="n">
        <f aca="false" t="array" ref="Z502:Z502">INDEX(_Rge_Data_3rd_CY,$B502,Z$1)</f>
        <v>0</v>
      </c>
      <c r="AA502" s="202" t="n">
        <f aca="false">R502-Z502</f>
        <v>0</v>
      </c>
      <c r="AB502" s="203" t="n">
        <f aca="false">IFERROR(AA502/R502,)</f>
        <v>0</v>
      </c>
      <c r="AC502" s="212" t="n">
        <f aca="false" t="array" ref="AC502:AC502">INDEX(_Rge_Data_3rd_CY,$B502,AC$1)</f>
        <v>0</v>
      </c>
      <c r="AD502" s="212" t="n">
        <f aca="false" t="array" ref="AD502:AD502">INDEX(_Rge_Data_3rd_CY,$B502,AD$1)</f>
        <v>0</v>
      </c>
      <c r="AE502" s="212" t="n">
        <f aca="false" t="array" ref="AE502:AE502">INDEX(_Rge_Data_3rd_CY,$B502,AE$1)</f>
        <v>0</v>
      </c>
      <c r="AF502" s="212" t="n">
        <f aca="false" t="array" ref="AF502:AF502">INDEX(_Rge_Data_3rd_CY,$B502,AF$1)</f>
        <v>0</v>
      </c>
      <c r="AG502" s="212" t="n">
        <f aca="false" t="array" ref="AG502:AG502">INDEX(_Rge_Data_3rd_CY,$B502,AG$1)</f>
        <v>0</v>
      </c>
      <c r="AH502" s="212" t="n">
        <f aca="false" t="array" ref="AH502:AH502">INDEX(_Rge_Data_3rd_CY,$B502,AH$1)</f>
        <v>0</v>
      </c>
      <c r="AI502" s="212" t="n">
        <f aca="false">INDEX(_Rge_Data_3rd_CY,$B502,AI$1)</f>
        <v>0</v>
      </c>
      <c r="AJ502" s="212" t="n">
        <f aca="false" t="array" ref="AJ502:AJ502">INDEX(_Rge_Data_3rd_CY,$B502,AJ$1)</f>
        <v>0</v>
      </c>
      <c r="AK502" s="212" t="n">
        <f aca="false" t="array" ref="AK502:AK502">INDEX(_Rge_Data_3rd_CY,$B502,AK$1)</f>
        <v>0</v>
      </c>
      <c r="AL502" s="212" t="n">
        <f aca="false">AK502+AN502+AO502</f>
        <v>0</v>
      </c>
      <c r="AM502" s="213" t="n">
        <f aca="false">IFERROR(AK502/Z502,0)</f>
        <v>0</v>
      </c>
      <c r="AN502" s="214" t="n">
        <f aca="false">IFERROR(IF(AND($E502="OPEN",$AA502&gt;0),$AA502*_SoP*$AM502,IF(AND($E502="CLOSED",$AA502&gt;0),$AA502*_SoL*$AM502,0)),0)</f>
        <v>0</v>
      </c>
      <c r="AO502" s="214" t="n">
        <f aca="false">IFERROR(IF($AA502&lt;0,$AA502*_SoL,0),0)</f>
        <v>0</v>
      </c>
      <c r="AP502" s="215" t="n">
        <f aca="false">AK502+AN502</f>
        <v>0</v>
      </c>
      <c r="AQ502" s="215" t="n">
        <f aca="false">AC502-AO502</f>
        <v>0</v>
      </c>
      <c r="AR502" s="215" t="n">
        <f aca="false">AP502-AQ502</f>
        <v>0</v>
      </c>
      <c r="AS502" s="215" t="n">
        <f aca="false">IF($AR502&gt;=0,$AR502,0)</f>
        <v>0</v>
      </c>
      <c r="AT502" s="215" t="n">
        <f aca="false">IF($AR502&lt;=0,-$AR502,0)</f>
        <v>-0</v>
      </c>
      <c r="AU502" s="214" t="n">
        <f aca="false">IF((R502-AC502)&lt;0,0,R502-AC502)</f>
        <v>0</v>
      </c>
      <c r="AV502" s="214" t="n">
        <f aca="false">IF(AM502&gt;1,0,R502-AM502*R502)</f>
        <v>0</v>
      </c>
      <c r="AW502" s="216"/>
    </row>
    <row r="503" customFormat="false" ht="24.75" hidden="false" customHeight="true" outlineLevel="0" collapsed="false">
      <c r="A503" s="166"/>
      <c r="B503" s="208" t="n">
        <f aca="false">B502+1</f>
        <v>496</v>
      </c>
      <c r="C503" s="166"/>
      <c r="D503" s="209" t="n">
        <f aca="false">INDEX(_Rge_Projectdata_3rd,$B503,MATCH("Project-ID",_Rge_Headline_Projectdata,0))</f>
        <v>0</v>
      </c>
      <c r="E503" s="210" t="str">
        <f aca="false" t="array" ref="E503:E503">INDEX(_Rge_Data_3rd_CY,$B503,E$1)</f>
        <v>Open</v>
      </c>
      <c r="F503" s="199" t="n">
        <f aca="false">INDEX(_Rge_Data_3rd_CY,$B503,F$1)</f>
        <v>0</v>
      </c>
      <c r="G503" s="199" t="n">
        <f aca="false" t="array" ref="G503:G503">INDEX(_Rge_Data_3rd_CY,$B503,G$1)</f>
        <v>0</v>
      </c>
      <c r="H503" s="199" t="n">
        <f aca="false" t="array" ref="H503:H503">INDEX(_Rge_Data_3rd_CY,$B503,H$1)</f>
        <v>0</v>
      </c>
      <c r="I503" s="199" t="n">
        <f aca="false" t="array" ref="I503:I503">INDEX(_Rge_Data_3rd_CY,$B503,I$1)</f>
        <v>0</v>
      </c>
      <c r="J503" s="199" t="n">
        <f aca="false" t="array" ref="J503:J503">INDEX(_Rge_Data_3rd_CY,$B503,J$1)</f>
        <v>0</v>
      </c>
      <c r="K503" s="199" t="n">
        <f aca="false" t="array" ref="K503:K503">INDEX(_Rge_Data_3rd_CY,$B503,K$1)</f>
        <v>0</v>
      </c>
      <c r="L503" s="199" t="n">
        <f aca="false">INDEX(_Rge_Data_3rd_CY,$B503,L$1)</f>
        <v>0</v>
      </c>
      <c r="M503" s="199" t="n">
        <f aca="false" t="array" ref="M503:M503">INDEX(_Rge_Data_3rd_CY,$B503,M$1)</f>
        <v>0</v>
      </c>
      <c r="N503" s="199" t="n">
        <f aca="false" t="array" ref="N503:N503">INDEX(_Rge_Data_3rd_CY,$B503,N$1)</f>
        <v>0</v>
      </c>
      <c r="O503" s="199" t="n">
        <f aca="false">F503-N503</f>
        <v>0</v>
      </c>
      <c r="P503" s="200" t="n">
        <f aca="false">IFERROR(O503/F503,0)</f>
        <v>0</v>
      </c>
      <c r="Q503" s="211" t="str">
        <f aca="false">IF(AND(F503&lt;&gt;0,R503=0),"N","Y")</f>
        <v>Y</v>
      </c>
      <c r="R503" s="202" t="n">
        <f aca="false">INDEX(_Rge_Data_3rd_CY,$B503,R$1)</f>
        <v>0</v>
      </c>
      <c r="S503" s="202" t="n">
        <f aca="false" t="array" ref="S503:S503">INDEX(_Rge_Data_3rd_CY,$B503,S$1)</f>
        <v>0</v>
      </c>
      <c r="T503" s="202" t="n">
        <f aca="false" t="array" ref="T503:T503">INDEX(_Rge_Data_3rd_CY,$B503,T$1)</f>
        <v>0</v>
      </c>
      <c r="U503" s="202" t="n">
        <f aca="false" t="array" ref="U503:U503">INDEX(_Rge_Data_3rd_CY,$B503,U$1)</f>
        <v>0</v>
      </c>
      <c r="V503" s="202" t="n">
        <f aca="false" t="array" ref="V503:V503">INDEX(_Rge_Data_3rd_CY,$B503,V$1)</f>
        <v>0</v>
      </c>
      <c r="W503" s="202" t="n">
        <f aca="false" t="array" ref="W503:W503">INDEX(_Rge_Data_3rd_CY,$B503,W$1)</f>
        <v>0</v>
      </c>
      <c r="X503" s="202" t="n">
        <f aca="false">INDEX(_Rge_Data_3rd_CY,$B503,X$1)</f>
        <v>0</v>
      </c>
      <c r="Y503" s="202" t="n">
        <f aca="false" t="array" ref="Y503:Y503">INDEX(_Rge_Data_3rd_CY,$B503,Y$1)</f>
        <v>0</v>
      </c>
      <c r="Z503" s="202" t="n">
        <f aca="false" t="array" ref="Z503:Z503">INDEX(_Rge_Data_3rd_CY,$B503,Z$1)</f>
        <v>0</v>
      </c>
      <c r="AA503" s="202" t="n">
        <f aca="false">R503-Z503</f>
        <v>0</v>
      </c>
      <c r="AB503" s="203" t="n">
        <f aca="false">IFERROR(AA503/R503,)</f>
        <v>0</v>
      </c>
      <c r="AC503" s="212" t="n">
        <f aca="false" t="array" ref="AC503:AC503">INDEX(_Rge_Data_3rd_CY,$B503,AC$1)</f>
        <v>0</v>
      </c>
      <c r="AD503" s="212" t="n">
        <f aca="false" t="array" ref="AD503:AD503">INDEX(_Rge_Data_3rd_CY,$B503,AD$1)</f>
        <v>0</v>
      </c>
      <c r="AE503" s="212" t="n">
        <f aca="false" t="array" ref="AE503:AE503">INDEX(_Rge_Data_3rd_CY,$B503,AE$1)</f>
        <v>0</v>
      </c>
      <c r="AF503" s="212" t="n">
        <f aca="false" t="array" ref="AF503:AF503">INDEX(_Rge_Data_3rd_CY,$B503,AF$1)</f>
        <v>0</v>
      </c>
      <c r="AG503" s="212" t="n">
        <f aca="false" t="array" ref="AG503:AG503">INDEX(_Rge_Data_3rd_CY,$B503,AG$1)</f>
        <v>0</v>
      </c>
      <c r="AH503" s="212" t="n">
        <f aca="false" t="array" ref="AH503:AH503">INDEX(_Rge_Data_3rd_CY,$B503,AH$1)</f>
        <v>0</v>
      </c>
      <c r="AI503" s="212" t="n">
        <f aca="false">INDEX(_Rge_Data_3rd_CY,$B503,AI$1)</f>
        <v>0</v>
      </c>
      <c r="AJ503" s="212" t="n">
        <f aca="false" t="array" ref="AJ503:AJ503">INDEX(_Rge_Data_3rd_CY,$B503,AJ$1)</f>
        <v>0</v>
      </c>
      <c r="AK503" s="212" t="n">
        <f aca="false" t="array" ref="AK503:AK503">INDEX(_Rge_Data_3rd_CY,$B503,AK$1)</f>
        <v>0</v>
      </c>
      <c r="AL503" s="212" t="n">
        <f aca="false">AK503+AN503+AO503</f>
        <v>0</v>
      </c>
      <c r="AM503" s="213" t="n">
        <f aca="false">IFERROR(AK503/Z503,0)</f>
        <v>0</v>
      </c>
      <c r="AN503" s="214" t="n">
        <f aca="false">IFERROR(IF(AND($E503="OPEN",$AA503&gt;0),$AA503*_SoP*$AM503,IF(AND($E503="CLOSED",$AA503&gt;0),$AA503*_SoL*$AM503,0)),0)</f>
        <v>0</v>
      </c>
      <c r="AO503" s="214" t="n">
        <f aca="false">IFERROR(IF($AA503&lt;0,$AA503*_SoL,0),0)</f>
        <v>0</v>
      </c>
      <c r="AP503" s="215" t="n">
        <f aca="false">AK503+AN503</f>
        <v>0</v>
      </c>
      <c r="AQ503" s="215" t="n">
        <f aca="false">AC503-AO503</f>
        <v>0</v>
      </c>
      <c r="AR503" s="215" t="n">
        <f aca="false">AP503-AQ503</f>
        <v>0</v>
      </c>
      <c r="AS503" s="215" t="n">
        <f aca="false">IF($AR503&gt;=0,$AR503,0)</f>
        <v>0</v>
      </c>
      <c r="AT503" s="215" t="n">
        <f aca="false">IF($AR503&lt;=0,-$AR503,0)</f>
        <v>-0</v>
      </c>
      <c r="AU503" s="214" t="n">
        <f aca="false">IF((R503-AC503)&lt;0,0,R503-AC503)</f>
        <v>0</v>
      </c>
      <c r="AV503" s="214" t="n">
        <f aca="false">IF(AM503&gt;1,0,R503-AM503*R503)</f>
        <v>0</v>
      </c>
      <c r="AW503" s="216"/>
    </row>
    <row r="504" customFormat="false" ht="24.75" hidden="false" customHeight="true" outlineLevel="0" collapsed="false">
      <c r="A504" s="166"/>
      <c r="B504" s="208" t="n">
        <f aca="false">B503+1</f>
        <v>497</v>
      </c>
      <c r="C504" s="166"/>
      <c r="D504" s="209" t="n">
        <f aca="false">INDEX(_Rge_Projectdata_3rd,$B504,MATCH("Project-ID",_Rge_Headline_Projectdata,0))</f>
        <v>0</v>
      </c>
      <c r="E504" s="210" t="str">
        <f aca="false" t="array" ref="E504:E504">INDEX(_Rge_Data_3rd_CY,$B504,E$1)</f>
        <v>Open</v>
      </c>
      <c r="F504" s="199" t="n">
        <f aca="false">INDEX(_Rge_Data_3rd_CY,$B504,F$1)</f>
        <v>0</v>
      </c>
      <c r="G504" s="199" t="n">
        <f aca="false" t="array" ref="G504:G504">INDEX(_Rge_Data_3rd_CY,$B504,G$1)</f>
        <v>0</v>
      </c>
      <c r="H504" s="199" t="n">
        <f aca="false" t="array" ref="H504:H504">INDEX(_Rge_Data_3rd_CY,$B504,H$1)</f>
        <v>0</v>
      </c>
      <c r="I504" s="199" t="n">
        <f aca="false" t="array" ref="I504:I504">INDEX(_Rge_Data_3rd_CY,$B504,I$1)</f>
        <v>0</v>
      </c>
      <c r="J504" s="199" t="n">
        <f aca="false" t="array" ref="J504:J504">INDEX(_Rge_Data_3rd_CY,$B504,J$1)</f>
        <v>0</v>
      </c>
      <c r="K504" s="199" t="n">
        <f aca="false" t="array" ref="K504:K504">INDEX(_Rge_Data_3rd_CY,$B504,K$1)</f>
        <v>0</v>
      </c>
      <c r="L504" s="199" t="n">
        <f aca="false">INDEX(_Rge_Data_3rd_CY,$B504,L$1)</f>
        <v>0</v>
      </c>
      <c r="M504" s="199" t="n">
        <f aca="false" t="array" ref="M504:M504">INDEX(_Rge_Data_3rd_CY,$B504,M$1)</f>
        <v>0</v>
      </c>
      <c r="N504" s="199" t="n">
        <f aca="false" t="array" ref="N504:N504">INDEX(_Rge_Data_3rd_CY,$B504,N$1)</f>
        <v>0</v>
      </c>
      <c r="O504" s="199" t="n">
        <f aca="false">F504-N504</f>
        <v>0</v>
      </c>
      <c r="P504" s="200" t="n">
        <f aca="false">IFERROR(O504/F504,0)</f>
        <v>0</v>
      </c>
      <c r="Q504" s="211" t="str">
        <f aca="false">IF(AND(F504&lt;&gt;0,R504=0),"N","Y")</f>
        <v>Y</v>
      </c>
      <c r="R504" s="202" t="n">
        <f aca="false">INDEX(_Rge_Data_3rd_CY,$B504,R$1)</f>
        <v>0</v>
      </c>
      <c r="S504" s="202" t="n">
        <f aca="false" t="array" ref="S504:S504">INDEX(_Rge_Data_3rd_CY,$B504,S$1)</f>
        <v>0</v>
      </c>
      <c r="T504" s="202" t="n">
        <f aca="false" t="array" ref="T504:T504">INDEX(_Rge_Data_3rd_CY,$B504,T$1)</f>
        <v>0</v>
      </c>
      <c r="U504" s="202" t="n">
        <f aca="false" t="array" ref="U504:U504">INDEX(_Rge_Data_3rd_CY,$B504,U$1)</f>
        <v>0</v>
      </c>
      <c r="V504" s="202" t="n">
        <f aca="false" t="array" ref="V504:V504">INDEX(_Rge_Data_3rd_CY,$B504,V$1)</f>
        <v>0</v>
      </c>
      <c r="W504" s="202" t="n">
        <f aca="false" t="array" ref="W504:W504">INDEX(_Rge_Data_3rd_CY,$B504,W$1)</f>
        <v>0</v>
      </c>
      <c r="X504" s="202" t="n">
        <f aca="false">INDEX(_Rge_Data_3rd_CY,$B504,X$1)</f>
        <v>0</v>
      </c>
      <c r="Y504" s="202" t="n">
        <f aca="false" t="array" ref="Y504:Y504">INDEX(_Rge_Data_3rd_CY,$B504,Y$1)</f>
        <v>0</v>
      </c>
      <c r="Z504" s="202" t="n">
        <f aca="false" t="array" ref="Z504:Z504">INDEX(_Rge_Data_3rd_CY,$B504,Z$1)</f>
        <v>0</v>
      </c>
      <c r="AA504" s="202" t="n">
        <f aca="false">R504-Z504</f>
        <v>0</v>
      </c>
      <c r="AB504" s="203" t="n">
        <f aca="false">IFERROR(AA504/R504,)</f>
        <v>0</v>
      </c>
      <c r="AC504" s="212" t="n">
        <f aca="false" t="array" ref="AC504:AC504">INDEX(_Rge_Data_3rd_CY,$B504,AC$1)</f>
        <v>0</v>
      </c>
      <c r="AD504" s="212" t="n">
        <f aca="false" t="array" ref="AD504:AD504">INDEX(_Rge_Data_3rd_CY,$B504,AD$1)</f>
        <v>0</v>
      </c>
      <c r="AE504" s="212" t="n">
        <f aca="false" t="array" ref="AE504:AE504">INDEX(_Rge_Data_3rd_CY,$B504,AE$1)</f>
        <v>0</v>
      </c>
      <c r="AF504" s="212" t="n">
        <f aca="false" t="array" ref="AF504:AF504">INDEX(_Rge_Data_3rd_CY,$B504,AF$1)</f>
        <v>0</v>
      </c>
      <c r="AG504" s="212" t="n">
        <f aca="false" t="array" ref="AG504:AG504">INDEX(_Rge_Data_3rd_CY,$B504,AG$1)</f>
        <v>0</v>
      </c>
      <c r="AH504" s="212" t="n">
        <f aca="false" t="array" ref="AH504:AH504">INDEX(_Rge_Data_3rd_CY,$B504,AH$1)</f>
        <v>0</v>
      </c>
      <c r="AI504" s="212" t="n">
        <f aca="false">INDEX(_Rge_Data_3rd_CY,$B504,AI$1)</f>
        <v>0</v>
      </c>
      <c r="AJ504" s="212" t="n">
        <f aca="false" t="array" ref="AJ504:AJ504">INDEX(_Rge_Data_3rd_CY,$B504,AJ$1)</f>
        <v>0</v>
      </c>
      <c r="AK504" s="212" t="n">
        <f aca="false" t="array" ref="AK504:AK504">INDEX(_Rge_Data_3rd_CY,$B504,AK$1)</f>
        <v>0</v>
      </c>
      <c r="AL504" s="212" t="n">
        <f aca="false">AK504+AN504+AO504</f>
        <v>0</v>
      </c>
      <c r="AM504" s="213" t="n">
        <f aca="false">IFERROR(AK504/Z504,0)</f>
        <v>0</v>
      </c>
      <c r="AN504" s="214" t="n">
        <f aca="false">IFERROR(IF(AND($E504="OPEN",$AA504&gt;0),$AA504*_SoP*$AM504,IF(AND($E504="CLOSED",$AA504&gt;0),$AA504*_SoL*$AM504,0)),0)</f>
        <v>0</v>
      </c>
      <c r="AO504" s="214" t="n">
        <f aca="false">IFERROR(IF($AA504&lt;0,$AA504*_SoL,0),0)</f>
        <v>0</v>
      </c>
      <c r="AP504" s="215" t="n">
        <f aca="false">AK504+AN504</f>
        <v>0</v>
      </c>
      <c r="AQ504" s="215" t="n">
        <f aca="false">AC504-AO504</f>
        <v>0</v>
      </c>
      <c r="AR504" s="215" t="n">
        <f aca="false">AP504-AQ504</f>
        <v>0</v>
      </c>
      <c r="AS504" s="215" t="n">
        <f aca="false">IF($AR504&gt;=0,$AR504,0)</f>
        <v>0</v>
      </c>
      <c r="AT504" s="215" t="n">
        <f aca="false">IF($AR504&lt;=0,-$AR504,0)</f>
        <v>-0</v>
      </c>
      <c r="AU504" s="214" t="n">
        <f aca="false">IF((R504-AC504)&lt;0,0,R504-AC504)</f>
        <v>0</v>
      </c>
      <c r="AV504" s="214" t="n">
        <f aca="false">IF(AM504&gt;1,0,R504-AM504*R504)</f>
        <v>0</v>
      </c>
      <c r="AW504" s="216"/>
    </row>
    <row r="505" customFormat="false" ht="24.75" hidden="false" customHeight="true" outlineLevel="0" collapsed="false">
      <c r="A505" s="166"/>
      <c r="B505" s="208" t="n">
        <f aca="false">B504+1</f>
        <v>498</v>
      </c>
      <c r="C505" s="166"/>
      <c r="D505" s="209" t="n">
        <f aca="false">INDEX(_Rge_Projectdata_3rd,$B505,MATCH("Project-ID",_Rge_Headline_Projectdata,0))</f>
        <v>0</v>
      </c>
      <c r="E505" s="210" t="str">
        <f aca="false" t="array" ref="E505:E505">INDEX(_Rge_Data_3rd_CY,$B505,E$1)</f>
        <v>Open</v>
      </c>
      <c r="F505" s="199" t="n">
        <f aca="false">INDEX(_Rge_Data_3rd_CY,$B505,F$1)</f>
        <v>0</v>
      </c>
      <c r="G505" s="199" t="n">
        <f aca="false" t="array" ref="G505:G505">INDEX(_Rge_Data_3rd_CY,$B505,G$1)</f>
        <v>0</v>
      </c>
      <c r="H505" s="199" t="n">
        <f aca="false" t="array" ref="H505:H505">INDEX(_Rge_Data_3rd_CY,$B505,H$1)</f>
        <v>0</v>
      </c>
      <c r="I505" s="199" t="n">
        <f aca="false" t="array" ref="I505:I505">INDEX(_Rge_Data_3rd_CY,$B505,I$1)</f>
        <v>0</v>
      </c>
      <c r="J505" s="199" t="n">
        <f aca="false" t="array" ref="J505:J505">INDEX(_Rge_Data_3rd_CY,$B505,J$1)</f>
        <v>0</v>
      </c>
      <c r="K505" s="199" t="n">
        <f aca="false" t="array" ref="K505:K505">INDEX(_Rge_Data_3rd_CY,$B505,K$1)</f>
        <v>0</v>
      </c>
      <c r="L505" s="199" t="n">
        <f aca="false">INDEX(_Rge_Data_3rd_CY,$B505,L$1)</f>
        <v>0</v>
      </c>
      <c r="M505" s="199" t="n">
        <f aca="false" t="array" ref="M505:M505">INDEX(_Rge_Data_3rd_CY,$B505,M$1)</f>
        <v>0</v>
      </c>
      <c r="N505" s="199" t="n">
        <f aca="false" t="array" ref="N505:N505">INDEX(_Rge_Data_3rd_CY,$B505,N$1)</f>
        <v>0</v>
      </c>
      <c r="O505" s="199" t="n">
        <f aca="false">F505-N505</f>
        <v>0</v>
      </c>
      <c r="P505" s="200" t="n">
        <f aca="false">IFERROR(O505/F505,0)</f>
        <v>0</v>
      </c>
      <c r="Q505" s="211" t="str">
        <f aca="false">IF(AND(F505&lt;&gt;0,R505=0),"N","Y")</f>
        <v>Y</v>
      </c>
      <c r="R505" s="202" t="n">
        <f aca="false">INDEX(_Rge_Data_3rd_CY,$B505,R$1)</f>
        <v>0</v>
      </c>
      <c r="S505" s="202" t="n">
        <f aca="false" t="array" ref="S505:S505">INDEX(_Rge_Data_3rd_CY,$B505,S$1)</f>
        <v>0</v>
      </c>
      <c r="T505" s="202" t="n">
        <f aca="false" t="array" ref="T505:T505">INDEX(_Rge_Data_3rd_CY,$B505,T$1)</f>
        <v>0</v>
      </c>
      <c r="U505" s="202" t="n">
        <f aca="false" t="array" ref="U505:U505">INDEX(_Rge_Data_3rd_CY,$B505,U$1)</f>
        <v>0</v>
      </c>
      <c r="V505" s="202" t="n">
        <f aca="false" t="array" ref="V505:V505">INDEX(_Rge_Data_3rd_CY,$B505,V$1)</f>
        <v>0</v>
      </c>
      <c r="W505" s="202" t="n">
        <f aca="false" t="array" ref="W505:W505">INDEX(_Rge_Data_3rd_CY,$B505,W$1)</f>
        <v>0</v>
      </c>
      <c r="X505" s="202" t="n">
        <f aca="false">INDEX(_Rge_Data_3rd_CY,$B505,X$1)</f>
        <v>0</v>
      </c>
      <c r="Y505" s="202" t="n">
        <f aca="false" t="array" ref="Y505:Y505">INDEX(_Rge_Data_3rd_CY,$B505,Y$1)</f>
        <v>0</v>
      </c>
      <c r="Z505" s="202" t="n">
        <f aca="false" t="array" ref="Z505:Z505">INDEX(_Rge_Data_3rd_CY,$B505,Z$1)</f>
        <v>0</v>
      </c>
      <c r="AA505" s="202" t="n">
        <f aca="false">R505-Z505</f>
        <v>0</v>
      </c>
      <c r="AB505" s="203" t="n">
        <f aca="false">IFERROR(AA505/R505,)</f>
        <v>0</v>
      </c>
      <c r="AC505" s="212" t="n">
        <f aca="false" t="array" ref="AC505:AC505">INDEX(_Rge_Data_3rd_CY,$B505,AC$1)</f>
        <v>0</v>
      </c>
      <c r="AD505" s="212" t="n">
        <f aca="false" t="array" ref="AD505:AD505">INDEX(_Rge_Data_3rd_CY,$B505,AD$1)</f>
        <v>0</v>
      </c>
      <c r="AE505" s="212" t="n">
        <f aca="false" t="array" ref="AE505:AE505">INDEX(_Rge_Data_3rd_CY,$B505,AE$1)</f>
        <v>0</v>
      </c>
      <c r="AF505" s="212" t="n">
        <f aca="false" t="array" ref="AF505:AF505">INDEX(_Rge_Data_3rd_CY,$B505,AF$1)</f>
        <v>0</v>
      </c>
      <c r="AG505" s="212" t="n">
        <f aca="false" t="array" ref="AG505:AG505">INDEX(_Rge_Data_3rd_CY,$B505,AG$1)</f>
        <v>0</v>
      </c>
      <c r="AH505" s="212" t="n">
        <f aca="false" t="array" ref="AH505:AH505">INDEX(_Rge_Data_3rd_CY,$B505,AH$1)</f>
        <v>0</v>
      </c>
      <c r="AI505" s="212" t="n">
        <f aca="false">INDEX(_Rge_Data_3rd_CY,$B505,AI$1)</f>
        <v>0</v>
      </c>
      <c r="AJ505" s="212" t="n">
        <f aca="false" t="array" ref="AJ505:AJ505">INDEX(_Rge_Data_3rd_CY,$B505,AJ$1)</f>
        <v>0</v>
      </c>
      <c r="AK505" s="212" t="n">
        <f aca="false" t="array" ref="AK505:AK505">INDEX(_Rge_Data_3rd_CY,$B505,AK$1)</f>
        <v>0</v>
      </c>
      <c r="AL505" s="212" t="n">
        <f aca="false">AK505+AN505+AO505</f>
        <v>0</v>
      </c>
      <c r="AM505" s="213" t="n">
        <f aca="false">IFERROR(AK505/Z505,0)</f>
        <v>0</v>
      </c>
      <c r="AN505" s="214" t="n">
        <f aca="false">IFERROR(IF(AND($E505="OPEN",$AA505&gt;0),$AA505*_SoP*$AM505,IF(AND($E505="CLOSED",$AA505&gt;0),$AA505*_SoL*$AM505,0)),0)</f>
        <v>0</v>
      </c>
      <c r="AO505" s="214" t="n">
        <f aca="false">IFERROR(IF($AA505&lt;0,$AA505*_SoL,0),0)</f>
        <v>0</v>
      </c>
      <c r="AP505" s="215" t="n">
        <f aca="false">AK505+AN505</f>
        <v>0</v>
      </c>
      <c r="AQ505" s="215" t="n">
        <f aca="false">AC505-AO505</f>
        <v>0</v>
      </c>
      <c r="AR505" s="215" t="n">
        <f aca="false">AP505-AQ505</f>
        <v>0</v>
      </c>
      <c r="AS505" s="215" t="n">
        <f aca="false">IF($AR505&gt;=0,$AR505,0)</f>
        <v>0</v>
      </c>
      <c r="AT505" s="215" t="n">
        <f aca="false">IF($AR505&lt;=0,-$AR505,0)</f>
        <v>-0</v>
      </c>
      <c r="AU505" s="214" t="n">
        <f aca="false">IF((R505-AC505)&lt;0,0,R505-AC505)</f>
        <v>0</v>
      </c>
      <c r="AV505" s="214" t="n">
        <f aca="false">IF(AM505&gt;1,0,R505-AM505*R505)</f>
        <v>0</v>
      </c>
      <c r="AW505" s="216"/>
    </row>
    <row r="506" customFormat="false" ht="24.75" hidden="false" customHeight="true" outlineLevel="0" collapsed="false">
      <c r="A506" s="166"/>
      <c r="B506" s="208" t="n">
        <f aca="false">B505+1</f>
        <v>499</v>
      </c>
      <c r="C506" s="166"/>
      <c r="D506" s="209" t="n">
        <f aca="false">INDEX(_Rge_Projectdata_3rd,$B506,MATCH("Project-ID",_Rge_Headline_Projectdata,0))</f>
        <v>0</v>
      </c>
      <c r="E506" s="210" t="str">
        <f aca="false" t="array" ref="E506:E506">INDEX(_Rge_Data_3rd_CY,$B506,E$1)</f>
        <v>Open</v>
      </c>
      <c r="F506" s="199" t="n">
        <f aca="false">INDEX(_Rge_Data_3rd_CY,$B506,F$1)</f>
        <v>0</v>
      </c>
      <c r="G506" s="199" t="n">
        <f aca="false" t="array" ref="G506:G506">INDEX(_Rge_Data_3rd_CY,$B506,G$1)</f>
        <v>0</v>
      </c>
      <c r="H506" s="199" t="n">
        <f aca="false" t="array" ref="H506:H506">INDEX(_Rge_Data_3rd_CY,$B506,H$1)</f>
        <v>0</v>
      </c>
      <c r="I506" s="199" t="n">
        <f aca="false" t="array" ref="I506:I506">INDEX(_Rge_Data_3rd_CY,$B506,I$1)</f>
        <v>0</v>
      </c>
      <c r="J506" s="199" t="n">
        <f aca="false" t="array" ref="J506:J506">INDEX(_Rge_Data_3rd_CY,$B506,J$1)</f>
        <v>0</v>
      </c>
      <c r="K506" s="199" t="n">
        <f aca="false" t="array" ref="K506:K506">INDEX(_Rge_Data_3rd_CY,$B506,K$1)</f>
        <v>0</v>
      </c>
      <c r="L506" s="199" t="n">
        <f aca="false">INDEX(_Rge_Data_3rd_CY,$B506,L$1)</f>
        <v>0</v>
      </c>
      <c r="M506" s="199" t="n">
        <f aca="false" t="array" ref="M506:M506">INDEX(_Rge_Data_3rd_CY,$B506,M$1)</f>
        <v>0</v>
      </c>
      <c r="N506" s="199" t="n">
        <f aca="false" t="array" ref="N506:N506">INDEX(_Rge_Data_3rd_CY,$B506,N$1)</f>
        <v>0</v>
      </c>
      <c r="O506" s="199" t="n">
        <f aca="false">F506-N506</f>
        <v>0</v>
      </c>
      <c r="P506" s="200" t="n">
        <f aca="false">IFERROR(O506/F506,0)</f>
        <v>0</v>
      </c>
      <c r="Q506" s="211" t="str">
        <f aca="false">IF(AND(F506&lt;&gt;0,R506=0),"N","Y")</f>
        <v>Y</v>
      </c>
      <c r="R506" s="202" t="n">
        <f aca="false">INDEX(_Rge_Data_3rd_CY,$B506,R$1)</f>
        <v>0</v>
      </c>
      <c r="S506" s="202" t="n">
        <f aca="false" t="array" ref="S506:S506">INDEX(_Rge_Data_3rd_CY,$B506,S$1)</f>
        <v>0</v>
      </c>
      <c r="T506" s="202" t="n">
        <f aca="false" t="array" ref="T506:T506">INDEX(_Rge_Data_3rd_CY,$B506,T$1)</f>
        <v>0</v>
      </c>
      <c r="U506" s="202" t="n">
        <f aca="false" t="array" ref="U506:U506">INDEX(_Rge_Data_3rd_CY,$B506,U$1)</f>
        <v>0</v>
      </c>
      <c r="V506" s="202" t="n">
        <f aca="false" t="array" ref="V506:V506">INDEX(_Rge_Data_3rd_CY,$B506,V$1)</f>
        <v>0</v>
      </c>
      <c r="W506" s="202" t="n">
        <f aca="false" t="array" ref="W506:W506">INDEX(_Rge_Data_3rd_CY,$B506,W$1)</f>
        <v>0</v>
      </c>
      <c r="X506" s="202" t="n">
        <f aca="false">INDEX(_Rge_Data_3rd_CY,$B506,X$1)</f>
        <v>0</v>
      </c>
      <c r="Y506" s="202" t="n">
        <f aca="false" t="array" ref="Y506:Y506">INDEX(_Rge_Data_3rd_CY,$B506,Y$1)</f>
        <v>0</v>
      </c>
      <c r="Z506" s="202" t="n">
        <f aca="false" t="array" ref="Z506:Z506">INDEX(_Rge_Data_3rd_CY,$B506,Z$1)</f>
        <v>0</v>
      </c>
      <c r="AA506" s="202" t="n">
        <f aca="false">R506-Z506</f>
        <v>0</v>
      </c>
      <c r="AB506" s="203" t="n">
        <f aca="false">IFERROR(AA506/R506,)</f>
        <v>0</v>
      </c>
      <c r="AC506" s="212" t="n">
        <f aca="false" t="array" ref="AC506:AC506">INDEX(_Rge_Data_3rd_CY,$B506,AC$1)</f>
        <v>0</v>
      </c>
      <c r="AD506" s="212" t="n">
        <f aca="false" t="array" ref="AD506:AD506">INDEX(_Rge_Data_3rd_CY,$B506,AD$1)</f>
        <v>0</v>
      </c>
      <c r="AE506" s="212" t="n">
        <f aca="false" t="array" ref="AE506:AE506">INDEX(_Rge_Data_3rd_CY,$B506,AE$1)</f>
        <v>0</v>
      </c>
      <c r="AF506" s="212" t="n">
        <f aca="false" t="array" ref="AF506:AF506">INDEX(_Rge_Data_3rd_CY,$B506,AF$1)</f>
        <v>0</v>
      </c>
      <c r="AG506" s="212" t="n">
        <f aca="false" t="array" ref="AG506:AG506">INDEX(_Rge_Data_3rd_CY,$B506,AG$1)</f>
        <v>0</v>
      </c>
      <c r="AH506" s="212" t="n">
        <f aca="false" t="array" ref="AH506:AH506">INDEX(_Rge_Data_3rd_CY,$B506,AH$1)</f>
        <v>0</v>
      </c>
      <c r="AI506" s="212" t="n">
        <f aca="false">INDEX(_Rge_Data_3rd_CY,$B506,AI$1)</f>
        <v>0</v>
      </c>
      <c r="AJ506" s="212" t="n">
        <f aca="false" t="array" ref="AJ506:AJ506">INDEX(_Rge_Data_3rd_CY,$B506,AJ$1)</f>
        <v>0</v>
      </c>
      <c r="AK506" s="212" t="n">
        <f aca="false" t="array" ref="AK506:AK506">INDEX(_Rge_Data_3rd_CY,$B506,AK$1)</f>
        <v>0</v>
      </c>
      <c r="AL506" s="212" t="n">
        <f aca="false">AK506+AN506+AO506</f>
        <v>0</v>
      </c>
      <c r="AM506" s="213" t="n">
        <f aca="false">IFERROR(AK506/Z506,0)</f>
        <v>0</v>
      </c>
      <c r="AN506" s="214" t="n">
        <f aca="false">IFERROR(IF(AND($E506="OPEN",$AA506&gt;0),$AA506*_SoP*$AM506,IF(AND($E506="CLOSED",$AA506&gt;0),$AA506*_SoL*$AM506,0)),0)</f>
        <v>0</v>
      </c>
      <c r="AO506" s="214" t="n">
        <f aca="false">IFERROR(IF($AA506&lt;0,$AA506*_SoL,0),0)</f>
        <v>0</v>
      </c>
      <c r="AP506" s="215" t="n">
        <f aca="false">AK506+AN506</f>
        <v>0</v>
      </c>
      <c r="AQ506" s="215" t="n">
        <f aca="false">AC506-AO506</f>
        <v>0</v>
      </c>
      <c r="AR506" s="215" t="n">
        <f aca="false">AP506-AQ506</f>
        <v>0</v>
      </c>
      <c r="AS506" s="215" t="n">
        <f aca="false">IF($AR506&gt;=0,$AR506,0)</f>
        <v>0</v>
      </c>
      <c r="AT506" s="215" t="n">
        <f aca="false">IF($AR506&lt;=0,-$AR506,0)</f>
        <v>-0</v>
      </c>
      <c r="AU506" s="214" t="n">
        <f aca="false">IF((R506-AC506)&lt;0,0,R506-AC506)</f>
        <v>0</v>
      </c>
      <c r="AV506" s="214" t="n">
        <f aca="false">IF(AM506&gt;1,0,R506-AM506*R506)</f>
        <v>0</v>
      </c>
      <c r="AW506" s="216"/>
    </row>
    <row r="507" customFormat="false" ht="24.75" hidden="false" customHeight="true" outlineLevel="0" collapsed="false">
      <c r="A507" s="166"/>
      <c r="B507" s="208" t="n">
        <f aca="false">B506+1</f>
        <v>500</v>
      </c>
      <c r="C507" s="166"/>
      <c r="D507" s="209" t="n">
        <f aca="false">INDEX(_Rge_Projectdata_3rd,$B507,MATCH("Project-ID",_Rge_Headline_Projectdata,0))</f>
        <v>0</v>
      </c>
      <c r="E507" s="210" t="str">
        <f aca="false" t="array" ref="E507:E507">INDEX(_Rge_Data_3rd_CY,$B507,E$1)</f>
        <v>Open</v>
      </c>
      <c r="F507" s="199" t="n">
        <f aca="false">INDEX(_Rge_Data_3rd_CY,$B507,F$1)</f>
        <v>0</v>
      </c>
      <c r="G507" s="199" t="n">
        <f aca="false" t="array" ref="G507:G507">INDEX(_Rge_Data_3rd_CY,$B507,G$1)</f>
        <v>0</v>
      </c>
      <c r="H507" s="199" t="n">
        <f aca="false" t="array" ref="H507:H507">INDEX(_Rge_Data_3rd_CY,$B507,H$1)</f>
        <v>0</v>
      </c>
      <c r="I507" s="199" t="n">
        <f aca="false" t="array" ref="I507:I507">INDEX(_Rge_Data_3rd_CY,$B507,I$1)</f>
        <v>0</v>
      </c>
      <c r="J507" s="199" t="n">
        <f aca="false" t="array" ref="J507:J507">INDEX(_Rge_Data_3rd_CY,$B507,J$1)</f>
        <v>0</v>
      </c>
      <c r="K507" s="199" t="n">
        <f aca="false" t="array" ref="K507:K507">INDEX(_Rge_Data_3rd_CY,$B507,K$1)</f>
        <v>0</v>
      </c>
      <c r="L507" s="199" t="n">
        <f aca="false">INDEX(_Rge_Data_3rd_CY,$B507,L$1)</f>
        <v>0</v>
      </c>
      <c r="M507" s="199" t="n">
        <f aca="false" t="array" ref="M507:M507">INDEX(_Rge_Data_3rd_CY,$B507,M$1)</f>
        <v>0</v>
      </c>
      <c r="N507" s="199" t="n">
        <f aca="false" t="array" ref="N507:N507">INDEX(_Rge_Data_3rd_CY,$B507,N$1)</f>
        <v>0</v>
      </c>
      <c r="O507" s="199" t="n">
        <f aca="false">F507-N507</f>
        <v>0</v>
      </c>
      <c r="P507" s="200" t="n">
        <f aca="false">IFERROR(O507/F507,0)</f>
        <v>0</v>
      </c>
      <c r="Q507" s="211" t="str">
        <f aca="false">IF(AND(F507&lt;&gt;0,R507=0),"N","Y")</f>
        <v>Y</v>
      </c>
      <c r="R507" s="202" t="n">
        <f aca="false">INDEX(_Rge_Data_3rd_CY,$B507,R$1)</f>
        <v>0</v>
      </c>
      <c r="S507" s="202" t="n">
        <f aca="false" t="array" ref="S507:S507">INDEX(_Rge_Data_3rd_CY,$B507,S$1)</f>
        <v>0</v>
      </c>
      <c r="T507" s="202" t="n">
        <f aca="false" t="array" ref="T507:T507">INDEX(_Rge_Data_3rd_CY,$B507,T$1)</f>
        <v>0</v>
      </c>
      <c r="U507" s="202" t="n">
        <f aca="false" t="array" ref="U507:U507">INDEX(_Rge_Data_3rd_CY,$B507,U$1)</f>
        <v>0</v>
      </c>
      <c r="V507" s="202" t="n">
        <f aca="false" t="array" ref="V507:V507">INDEX(_Rge_Data_3rd_CY,$B507,V$1)</f>
        <v>0</v>
      </c>
      <c r="W507" s="202" t="n">
        <f aca="false" t="array" ref="W507:W507">INDEX(_Rge_Data_3rd_CY,$B507,W$1)</f>
        <v>0</v>
      </c>
      <c r="X507" s="202" t="n">
        <f aca="false">INDEX(_Rge_Data_3rd_CY,$B507,X$1)</f>
        <v>0</v>
      </c>
      <c r="Y507" s="202" t="n">
        <f aca="false" t="array" ref="Y507:Y507">INDEX(_Rge_Data_3rd_CY,$B507,Y$1)</f>
        <v>0</v>
      </c>
      <c r="Z507" s="202" t="n">
        <f aca="false" t="array" ref="Z507:Z507">INDEX(_Rge_Data_3rd_CY,$B507,Z$1)</f>
        <v>0</v>
      </c>
      <c r="AA507" s="202" t="n">
        <f aca="false">R507-Z507</f>
        <v>0</v>
      </c>
      <c r="AB507" s="203" t="n">
        <f aca="false">IFERROR(AA507/R507,)</f>
        <v>0</v>
      </c>
      <c r="AC507" s="212" t="n">
        <f aca="false" t="array" ref="AC507:AC507">INDEX(_Rge_Data_3rd_CY,$B507,AC$1)</f>
        <v>0</v>
      </c>
      <c r="AD507" s="212" t="n">
        <f aca="false" t="array" ref="AD507:AD507">INDEX(_Rge_Data_3rd_CY,$B507,AD$1)</f>
        <v>0</v>
      </c>
      <c r="AE507" s="212" t="n">
        <f aca="false" t="array" ref="AE507:AE507">INDEX(_Rge_Data_3rd_CY,$B507,AE$1)</f>
        <v>0</v>
      </c>
      <c r="AF507" s="212" t="n">
        <f aca="false" t="array" ref="AF507:AF507">INDEX(_Rge_Data_3rd_CY,$B507,AF$1)</f>
        <v>0</v>
      </c>
      <c r="AG507" s="212" t="n">
        <f aca="false" t="array" ref="AG507:AG507">INDEX(_Rge_Data_3rd_CY,$B507,AG$1)</f>
        <v>0</v>
      </c>
      <c r="AH507" s="212" t="n">
        <f aca="false" t="array" ref="AH507:AH507">INDEX(_Rge_Data_3rd_CY,$B507,AH$1)</f>
        <v>0</v>
      </c>
      <c r="AI507" s="212" t="n">
        <f aca="false">INDEX(_Rge_Data_3rd_CY,$B507,AI$1)</f>
        <v>0</v>
      </c>
      <c r="AJ507" s="212" t="n">
        <f aca="false" t="array" ref="AJ507:AJ507">INDEX(_Rge_Data_3rd_CY,$B507,AJ$1)</f>
        <v>0</v>
      </c>
      <c r="AK507" s="212" t="n">
        <f aca="false" t="array" ref="AK507:AK507">INDEX(_Rge_Data_3rd_CY,$B507,AK$1)</f>
        <v>0</v>
      </c>
      <c r="AL507" s="212" t="n">
        <f aca="false">AK507+AN507+AO507</f>
        <v>0</v>
      </c>
      <c r="AM507" s="213" t="n">
        <f aca="false">IFERROR(AK507/Z507,0)</f>
        <v>0</v>
      </c>
      <c r="AN507" s="214" t="n">
        <f aca="false">IFERROR(IF(AND($E507="OPEN",$AA507&gt;0),$AA507*_SoP*$AM507,IF(AND($E507="CLOSED",$AA507&gt;0),$AA507*_SoL*$AM507,0)),0)</f>
        <v>0</v>
      </c>
      <c r="AO507" s="214" t="n">
        <f aca="false">IFERROR(IF($AA507&lt;0,$AA507*_SoL,0),0)</f>
        <v>0</v>
      </c>
      <c r="AP507" s="215" t="n">
        <f aca="false">AK507+AN507</f>
        <v>0</v>
      </c>
      <c r="AQ507" s="215" t="n">
        <f aca="false">AC507-AO507</f>
        <v>0</v>
      </c>
      <c r="AR507" s="215" t="n">
        <f aca="false">AP507-AQ507</f>
        <v>0</v>
      </c>
      <c r="AS507" s="215" t="n">
        <f aca="false">IF($AR507&gt;=0,$AR507,0)</f>
        <v>0</v>
      </c>
      <c r="AT507" s="215" t="n">
        <f aca="false">IF($AR507&lt;=0,-$AR507,0)</f>
        <v>-0</v>
      </c>
      <c r="AU507" s="214" t="n">
        <f aca="false">IF((R507-AC507)&lt;0,0,R507-AC507)</f>
        <v>0</v>
      </c>
      <c r="AV507" s="214" t="n">
        <f aca="false">IF(AM507&gt;1,0,R507-AM507*R507)</f>
        <v>0</v>
      </c>
      <c r="AW507" s="216"/>
    </row>
    <row r="508" customFormat="false" ht="24.75" hidden="false" customHeight="true" outlineLevel="0" collapsed="false">
      <c r="A508" s="166"/>
      <c r="B508" s="208" t="n">
        <f aca="false">B507+1</f>
        <v>501</v>
      </c>
      <c r="C508" s="166"/>
      <c r="D508" s="209" t="n">
        <f aca="false">INDEX(_Rge_Projectdata_3rd,$B508,MATCH("Project-ID",_Rge_Headline_Projectdata,0))</f>
        <v>0</v>
      </c>
      <c r="E508" s="210" t="str">
        <f aca="false" t="array" ref="E508:E508">INDEX(_Rge_Data_3rd_CY,$B508,E$1)</f>
        <v>Open</v>
      </c>
      <c r="F508" s="199" t="n">
        <f aca="false">INDEX(_Rge_Data_3rd_CY,$B508,F$1)</f>
        <v>0</v>
      </c>
      <c r="G508" s="199" t="n">
        <f aca="false" t="array" ref="G508:G508">INDEX(_Rge_Data_3rd_CY,$B508,G$1)</f>
        <v>0</v>
      </c>
      <c r="H508" s="199" t="n">
        <f aca="false" t="array" ref="H508:H508">INDEX(_Rge_Data_3rd_CY,$B508,H$1)</f>
        <v>0</v>
      </c>
      <c r="I508" s="199" t="n">
        <f aca="false" t="array" ref="I508:I508">INDEX(_Rge_Data_3rd_CY,$B508,I$1)</f>
        <v>0</v>
      </c>
      <c r="J508" s="199" t="n">
        <f aca="false" t="array" ref="J508:J508">INDEX(_Rge_Data_3rd_CY,$B508,J$1)</f>
        <v>0</v>
      </c>
      <c r="K508" s="199" t="n">
        <f aca="false" t="array" ref="K508:K508">INDEX(_Rge_Data_3rd_CY,$B508,K$1)</f>
        <v>0</v>
      </c>
      <c r="L508" s="199" t="n">
        <f aca="false">INDEX(_Rge_Data_3rd_CY,$B508,L$1)</f>
        <v>0</v>
      </c>
      <c r="M508" s="199" t="n">
        <f aca="false" t="array" ref="M508:M508">INDEX(_Rge_Data_3rd_CY,$B508,M$1)</f>
        <v>0</v>
      </c>
      <c r="N508" s="199" t="n">
        <f aca="false" t="array" ref="N508:N508">INDEX(_Rge_Data_3rd_CY,$B508,N$1)</f>
        <v>0</v>
      </c>
      <c r="O508" s="199" t="n">
        <f aca="false">F508-N508</f>
        <v>0</v>
      </c>
      <c r="P508" s="200" t="n">
        <f aca="false">IFERROR(O508/F508,0)</f>
        <v>0</v>
      </c>
      <c r="Q508" s="211" t="str">
        <f aca="false">IF(AND(F508&lt;&gt;0,R508=0),"N","Y")</f>
        <v>Y</v>
      </c>
      <c r="R508" s="202" t="n">
        <f aca="false">INDEX(_Rge_Data_3rd_CY,$B508,R$1)</f>
        <v>0</v>
      </c>
      <c r="S508" s="202" t="n">
        <f aca="false" t="array" ref="S508:S508">INDEX(_Rge_Data_3rd_CY,$B508,S$1)</f>
        <v>0</v>
      </c>
      <c r="T508" s="202" t="n">
        <f aca="false" t="array" ref="T508:T508">INDEX(_Rge_Data_3rd_CY,$B508,T$1)</f>
        <v>0</v>
      </c>
      <c r="U508" s="202" t="n">
        <f aca="false" t="array" ref="U508:U508">INDEX(_Rge_Data_3rd_CY,$B508,U$1)</f>
        <v>0</v>
      </c>
      <c r="V508" s="202" t="n">
        <f aca="false" t="array" ref="V508:V508">INDEX(_Rge_Data_3rd_CY,$B508,V$1)</f>
        <v>0</v>
      </c>
      <c r="W508" s="202" t="n">
        <f aca="false" t="array" ref="W508:W508">INDEX(_Rge_Data_3rd_CY,$B508,W$1)</f>
        <v>0</v>
      </c>
      <c r="X508" s="202" t="n">
        <f aca="false">INDEX(_Rge_Data_3rd_CY,$B508,X$1)</f>
        <v>0</v>
      </c>
      <c r="Y508" s="202" t="n">
        <f aca="false" t="array" ref="Y508:Y508">INDEX(_Rge_Data_3rd_CY,$B508,Y$1)</f>
        <v>0</v>
      </c>
      <c r="Z508" s="202" t="n">
        <f aca="false" t="array" ref="Z508:Z508">INDEX(_Rge_Data_3rd_CY,$B508,Z$1)</f>
        <v>0</v>
      </c>
      <c r="AA508" s="202" t="n">
        <f aca="false">R508-Z508</f>
        <v>0</v>
      </c>
      <c r="AB508" s="203" t="n">
        <f aca="false">IFERROR(AA508/R508,)</f>
        <v>0</v>
      </c>
      <c r="AC508" s="212" t="n">
        <f aca="false" t="array" ref="AC508:AC508">INDEX(_Rge_Data_3rd_CY,$B508,AC$1)</f>
        <v>0</v>
      </c>
      <c r="AD508" s="212" t="n">
        <f aca="false" t="array" ref="AD508:AD508">INDEX(_Rge_Data_3rd_CY,$B508,AD$1)</f>
        <v>0</v>
      </c>
      <c r="AE508" s="212" t="n">
        <f aca="false" t="array" ref="AE508:AE508">INDEX(_Rge_Data_3rd_CY,$B508,AE$1)</f>
        <v>0</v>
      </c>
      <c r="AF508" s="212" t="n">
        <f aca="false" t="array" ref="AF508:AF508">INDEX(_Rge_Data_3rd_CY,$B508,AF$1)</f>
        <v>0</v>
      </c>
      <c r="AG508" s="212" t="n">
        <f aca="false" t="array" ref="AG508:AG508">INDEX(_Rge_Data_3rd_CY,$B508,AG$1)</f>
        <v>0</v>
      </c>
      <c r="AH508" s="212" t="n">
        <f aca="false" t="array" ref="AH508:AH508">INDEX(_Rge_Data_3rd_CY,$B508,AH$1)</f>
        <v>0</v>
      </c>
      <c r="AI508" s="212" t="n">
        <f aca="false">INDEX(_Rge_Data_3rd_CY,$B508,AI$1)</f>
        <v>0</v>
      </c>
      <c r="AJ508" s="212" t="n">
        <f aca="false" t="array" ref="AJ508:AJ508">INDEX(_Rge_Data_3rd_CY,$B508,AJ$1)</f>
        <v>0</v>
      </c>
      <c r="AK508" s="212" t="n">
        <f aca="false" t="array" ref="AK508:AK508">INDEX(_Rge_Data_3rd_CY,$B508,AK$1)</f>
        <v>0</v>
      </c>
      <c r="AL508" s="212" t="n">
        <f aca="false">AK508+AN508+AO508</f>
        <v>0</v>
      </c>
      <c r="AM508" s="213" t="n">
        <f aca="false">IFERROR(AK508/Z508,0)</f>
        <v>0</v>
      </c>
      <c r="AN508" s="214" t="n">
        <f aca="false">IFERROR(IF(AND($E508="OPEN",$AA508&gt;0),$AA508*_SoP*$AM508,IF(AND($E508="CLOSED",$AA508&gt;0),$AA508*_SoL*$AM508,0)),0)</f>
        <v>0</v>
      </c>
      <c r="AO508" s="214" t="n">
        <f aca="false">IFERROR(IF($AA508&lt;0,$AA508*_SoL,0),0)</f>
        <v>0</v>
      </c>
      <c r="AP508" s="215" t="n">
        <f aca="false">AK508+AN508</f>
        <v>0</v>
      </c>
      <c r="AQ508" s="215" t="n">
        <f aca="false">AC508-AO508</f>
        <v>0</v>
      </c>
      <c r="AR508" s="215" t="n">
        <f aca="false">AP508-AQ508</f>
        <v>0</v>
      </c>
      <c r="AS508" s="215" t="n">
        <f aca="false">IF($AR508&gt;=0,$AR508,0)</f>
        <v>0</v>
      </c>
      <c r="AT508" s="215" t="n">
        <f aca="false">IF($AR508&lt;=0,-$AR508,0)</f>
        <v>-0</v>
      </c>
      <c r="AU508" s="214" t="n">
        <f aca="false">IF((R508-AC508)&lt;0,0,R508-AC508)</f>
        <v>0</v>
      </c>
      <c r="AV508" s="214" t="n">
        <f aca="false">IF(AM508&gt;1,0,R508-AM508*R508)</f>
        <v>0</v>
      </c>
      <c r="AW508" s="216"/>
    </row>
    <row r="509" customFormat="false" ht="24.75" hidden="false" customHeight="true" outlineLevel="0" collapsed="false">
      <c r="A509" s="166"/>
      <c r="B509" s="208" t="n">
        <f aca="false">B508+1</f>
        <v>502</v>
      </c>
      <c r="C509" s="166"/>
      <c r="D509" s="209" t="n">
        <f aca="false">INDEX(_Rge_Projectdata_3rd,$B509,MATCH("Project-ID",_Rge_Headline_Projectdata,0))</f>
        <v>0</v>
      </c>
      <c r="E509" s="210" t="str">
        <f aca="false" t="array" ref="E509:E509">INDEX(_Rge_Data_3rd_CY,$B509,E$1)</f>
        <v>Open</v>
      </c>
      <c r="F509" s="199" t="n">
        <f aca="false">INDEX(_Rge_Data_3rd_CY,$B509,F$1)</f>
        <v>0</v>
      </c>
      <c r="G509" s="199" t="n">
        <f aca="false" t="array" ref="G509:G509">INDEX(_Rge_Data_3rd_CY,$B509,G$1)</f>
        <v>0</v>
      </c>
      <c r="H509" s="199" t="n">
        <f aca="false" t="array" ref="H509:H509">INDEX(_Rge_Data_3rd_CY,$B509,H$1)</f>
        <v>0</v>
      </c>
      <c r="I509" s="199" t="n">
        <f aca="false" t="array" ref="I509:I509">INDEX(_Rge_Data_3rd_CY,$B509,I$1)</f>
        <v>0</v>
      </c>
      <c r="J509" s="199" t="n">
        <f aca="false" t="array" ref="J509:J509">INDEX(_Rge_Data_3rd_CY,$B509,J$1)</f>
        <v>0</v>
      </c>
      <c r="K509" s="199" t="n">
        <f aca="false" t="array" ref="K509:K509">INDEX(_Rge_Data_3rd_CY,$B509,K$1)</f>
        <v>0</v>
      </c>
      <c r="L509" s="199" t="n">
        <f aca="false">INDEX(_Rge_Data_3rd_CY,$B509,L$1)</f>
        <v>0</v>
      </c>
      <c r="M509" s="199" t="n">
        <f aca="false" t="array" ref="M509:M509">INDEX(_Rge_Data_3rd_CY,$B509,M$1)</f>
        <v>0</v>
      </c>
      <c r="N509" s="199" t="n">
        <f aca="false" t="array" ref="N509:N509">INDEX(_Rge_Data_3rd_CY,$B509,N$1)</f>
        <v>0</v>
      </c>
      <c r="O509" s="199" t="n">
        <f aca="false">F509-N509</f>
        <v>0</v>
      </c>
      <c r="P509" s="200" t="n">
        <f aca="false">IFERROR(O509/F509,0)</f>
        <v>0</v>
      </c>
      <c r="Q509" s="211" t="str">
        <f aca="false">IF(AND(F509&lt;&gt;0,R509=0),"N","Y")</f>
        <v>Y</v>
      </c>
      <c r="R509" s="202" t="n">
        <f aca="false">INDEX(_Rge_Data_3rd_CY,$B509,R$1)</f>
        <v>0</v>
      </c>
      <c r="S509" s="202" t="n">
        <f aca="false" t="array" ref="S509:S509">INDEX(_Rge_Data_3rd_CY,$B509,S$1)</f>
        <v>0</v>
      </c>
      <c r="T509" s="202" t="n">
        <f aca="false" t="array" ref="T509:T509">INDEX(_Rge_Data_3rd_CY,$B509,T$1)</f>
        <v>0</v>
      </c>
      <c r="U509" s="202" t="n">
        <f aca="false" t="array" ref="U509:U509">INDEX(_Rge_Data_3rd_CY,$B509,U$1)</f>
        <v>0</v>
      </c>
      <c r="V509" s="202" t="n">
        <f aca="false" t="array" ref="V509:V509">INDEX(_Rge_Data_3rd_CY,$B509,V$1)</f>
        <v>0</v>
      </c>
      <c r="W509" s="202" t="n">
        <f aca="false" t="array" ref="W509:W509">INDEX(_Rge_Data_3rd_CY,$B509,W$1)</f>
        <v>0</v>
      </c>
      <c r="X509" s="202" t="n">
        <f aca="false">INDEX(_Rge_Data_3rd_CY,$B509,X$1)</f>
        <v>0</v>
      </c>
      <c r="Y509" s="202" t="n">
        <f aca="false" t="array" ref="Y509:Y509">INDEX(_Rge_Data_3rd_CY,$B509,Y$1)</f>
        <v>0</v>
      </c>
      <c r="Z509" s="202" t="n">
        <f aca="false" t="array" ref="Z509:Z509">INDEX(_Rge_Data_3rd_CY,$B509,Z$1)</f>
        <v>0</v>
      </c>
      <c r="AA509" s="202" t="n">
        <f aca="false">R509-Z509</f>
        <v>0</v>
      </c>
      <c r="AB509" s="203" t="n">
        <f aca="false">IFERROR(AA509/R509,)</f>
        <v>0</v>
      </c>
      <c r="AC509" s="212" t="n">
        <f aca="false" t="array" ref="AC509:AC509">INDEX(_Rge_Data_3rd_CY,$B509,AC$1)</f>
        <v>0</v>
      </c>
      <c r="AD509" s="212" t="n">
        <f aca="false" t="array" ref="AD509:AD509">INDEX(_Rge_Data_3rd_CY,$B509,AD$1)</f>
        <v>0</v>
      </c>
      <c r="AE509" s="212" t="n">
        <f aca="false" t="array" ref="AE509:AE509">INDEX(_Rge_Data_3rd_CY,$B509,AE$1)</f>
        <v>0</v>
      </c>
      <c r="AF509" s="212" t="n">
        <f aca="false" t="array" ref="AF509:AF509">INDEX(_Rge_Data_3rd_CY,$B509,AF$1)</f>
        <v>0</v>
      </c>
      <c r="AG509" s="212" t="n">
        <f aca="false" t="array" ref="AG509:AG509">INDEX(_Rge_Data_3rd_CY,$B509,AG$1)</f>
        <v>0</v>
      </c>
      <c r="AH509" s="212" t="n">
        <f aca="false" t="array" ref="AH509:AH509">INDEX(_Rge_Data_3rd_CY,$B509,AH$1)</f>
        <v>0</v>
      </c>
      <c r="AI509" s="212" t="n">
        <f aca="false">INDEX(_Rge_Data_3rd_CY,$B509,AI$1)</f>
        <v>0</v>
      </c>
      <c r="AJ509" s="212" t="n">
        <f aca="false" t="array" ref="AJ509:AJ509">INDEX(_Rge_Data_3rd_CY,$B509,AJ$1)</f>
        <v>0</v>
      </c>
      <c r="AK509" s="212" t="n">
        <f aca="false" t="array" ref="AK509:AK509">INDEX(_Rge_Data_3rd_CY,$B509,AK$1)</f>
        <v>0</v>
      </c>
      <c r="AL509" s="212" t="n">
        <f aca="false">AK509+AN509+AO509</f>
        <v>0</v>
      </c>
      <c r="AM509" s="213" t="n">
        <f aca="false">IFERROR(AK509/Z509,0)</f>
        <v>0</v>
      </c>
      <c r="AN509" s="214" t="n">
        <f aca="false">IFERROR(IF(AND($E509="OPEN",$AA509&gt;0),$AA509*_SoP*$AM509,IF(AND($E509="CLOSED",$AA509&gt;0),$AA509*_SoL*$AM509,0)),0)</f>
        <v>0</v>
      </c>
      <c r="AO509" s="214" t="n">
        <f aca="false">IFERROR(IF($AA509&lt;0,$AA509*_SoL,0),0)</f>
        <v>0</v>
      </c>
      <c r="AP509" s="215" t="n">
        <f aca="false">AK509+AN509</f>
        <v>0</v>
      </c>
      <c r="AQ509" s="215" t="n">
        <f aca="false">AC509-AO509</f>
        <v>0</v>
      </c>
      <c r="AR509" s="215" t="n">
        <f aca="false">AP509-AQ509</f>
        <v>0</v>
      </c>
      <c r="AS509" s="215" t="n">
        <f aca="false">IF($AR509&gt;=0,$AR509,0)</f>
        <v>0</v>
      </c>
      <c r="AT509" s="215" t="n">
        <f aca="false">IF($AR509&lt;=0,-$AR509,0)</f>
        <v>-0</v>
      </c>
      <c r="AU509" s="214" t="n">
        <f aca="false">IF((R509-AC509)&lt;0,0,R509-AC509)</f>
        <v>0</v>
      </c>
      <c r="AV509" s="214" t="n">
        <f aca="false">IF(AM509&gt;1,0,R509-AM509*R509)</f>
        <v>0</v>
      </c>
      <c r="AW509" s="216"/>
    </row>
    <row r="510" customFormat="false" ht="24.75" hidden="false" customHeight="true" outlineLevel="0" collapsed="false">
      <c r="A510" s="166"/>
      <c r="B510" s="208" t="n">
        <f aca="false">B509+1</f>
        <v>503</v>
      </c>
      <c r="C510" s="166"/>
      <c r="D510" s="209" t="n">
        <f aca="false">INDEX(_Rge_Projectdata_3rd,$B510,MATCH("Project-ID",_Rge_Headline_Projectdata,0))</f>
        <v>0</v>
      </c>
      <c r="E510" s="210" t="str">
        <f aca="false" t="array" ref="E510:E510">INDEX(_Rge_Data_3rd_CY,$B510,E$1)</f>
        <v>Open</v>
      </c>
      <c r="F510" s="199" t="n">
        <f aca="false">INDEX(_Rge_Data_3rd_CY,$B510,F$1)</f>
        <v>0</v>
      </c>
      <c r="G510" s="199" t="n">
        <f aca="false" t="array" ref="G510:G510">INDEX(_Rge_Data_3rd_CY,$B510,G$1)</f>
        <v>0</v>
      </c>
      <c r="H510" s="199" t="n">
        <f aca="false" t="array" ref="H510:H510">INDEX(_Rge_Data_3rd_CY,$B510,H$1)</f>
        <v>0</v>
      </c>
      <c r="I510" s="199" t="n">
        <f aca="false" t="array" ref="I510:I510">INDEX(_Rge_Data_3rd_CY,$B510,I$1)</f>
        <v>0</v>
      </c>
      <c r="J510" s="199" t="n">
        <f aca="false" t="array" ref="J510:J510">INDEX(_Rge_Data_3rd_CY,$B510,J$1)</f>
        <v>0</v>
      </c>
      <c r="K510" s="199" t="n">
        <f aca="false" t="array" ref="K510:K510">INDEX(_Rge_Data_3rd_CY,$B510,K$1)</f>
        <v>0</v>
      </c>
      <c r="L510" s="199" t="n">
        <f aca="false">INDEX(_Rge_Data_3rd_CY,$B510,L$1)</f>
        <v>0</v>
      </c>
      <c r="M510" s="199" t="n">
        <f aca="false" t="array" ref="M510:M510">INDEX(_Rge_Data_3rd_CY,$B510,M$1)</f>
        <v>0</v>
      </c>
      <c r="N510" s="199" t="n">
        <f aca="false" t="array" ref="N510:N510">INDEX(_Rge_Data_3rd_CY,$B510,N$1)</f>
        <v>0</v>
      </c>
      <c r="O510" s="199" t="n">
        <f aca="false">F510-N510</f>
        <v>0</v>
      </c>
      <c r="P510" s="200" t="n">
        <f aca="false">IFERROR(O510/F510,0)</f>
        <v>0</v>
      </c>
      <c r="Q510" s="211" t="str">
        <f aca="false">IF(AND(F510&lt;&gt;0,R510=0),"N","Y")</f>
        <v>Y</v>
      </c>
      <c r="R510" s="202" t="n">
        <f aca="false">INDEX(_Rge_Data_3rd_CY,$B510,R$1)</f>
        <v>0</v>
      </c>
      <c r="S510" s="202" t="n">
        <f aca="false" t="array" ref="S510:S510">INDEX(_Rge_Data_3rd_CY,$B510,S$1)</f>
        <v>0</v>
      </c>
      <c r="T510" s="202" t="n">
        <f aca="false" t="array" ref="T510:T510">INDEX(_Rge_Data_3rd_CY,$B510,T$1)</f>
        <v>0</v>
      </c>
      <c r="U510" s="202" t="n">
        <f aca="false" t="array" ref="U510:U510">INDEX(_Rge_Data_3rd_CY,$B510,U$1)</f>
        <v>0</v>
      </c>
      <c r="V510" s="202" t="n">
        <f aca="false" t="array" ref="V510:V510">INDEX(_Rge_Data_3rd_CY,$B510,V$1)</f>
        <v>0</v>
      </c>
      <c r="W510" s="202" t="n">
        <f aca="false" t="array" ref="W510:W510">INDEX(_Rge_Data_3rd_CY,$B510,W$1)</f>
        <v>0</v>
      </c>
      <c r="X510" s="202" t="n">
        <f aca="false">INDEX(_Rge_Data_3rd_CY,$B510,X$1)</f>
        <v>0</v>
      </c>
      <c r="Y510" s="202" t="n">
        <f aca="false" t="array" ref="Y510:Y510">INDEX(_Rge_Data_3rd_CY,$B510,Y$1)</f>
        <v>0</v>
      </c>
      <c r="Z510" s="202" t="n">
        <f aca="false" t="array" ref="Z510:Z510">INDEX(_Rge_Data_3rd_CY,$B510,Z$1)</f>
        <v>0</v>
      </c>
      <c r="AA510" s="202" t="n">
        <f aca="false">R510-Z510</f>
        <v>0</v>
      </c>
      <c r="AB510" s="203" t="n">
        <f aca="false">IFERROR(AA510/R510,)</f>
        <v>0</v>
      </c>
      <c r="AC510" s="212" t="n">
        <f aca="false" t="array" ref="AC510:AC510">INDEX(_Rge_Data_3rd_CY,$B510,AC$1)</f>
        <v>0</v>
      </c>
      <c r="AD510" s="212" t="n">
        <f aca="false" t="array" ref="AD510:AD510">INDEX(_Rge_Data_3rd_CY,$B510,AD$1)</f>
        <v>0</v>
      </c>
      <c r="AE510" s="212" t="n">
        <f aca="false" t="array" ref="AE510:AE510">INDEX(_Rge_Data_3rd_CY,$B510,AE$1)</f>
        <v>0</v>
      </c>
      <c r="AF510" s="212" t="n">
        <f aca="false" t="array" ref="AF510:AF510">INDEX(_Rge_Data_3rd_CY,$B510,AF$1)</f>
        <v>0</v>
      </c>
      <c r="AG510" s="212" t="n">
        <f aca="false" t="array" ref="AG510:AG510">INDEX(_Rge_Data_3rd_CY,$B510,AG$1)</f>
        <v>0</v>
      </c>
      <c r="AH510" s="212" t="n">
        <f aca="false" t="array" ref="AH510:AH510">INDEX(_Rge_Data_3rd_CY,$B510,AH$1)</f>
        <v>0</v>
      </c>
      <c r="AI510" s="212" t="n">
        <f aca="false">INDEX(_Rge_Data_3rd_CY,$B510,AI$1)</f>
        <v>0</v>
      </c>
      <c r="AJ510" s="212" t="n">
        <f aca="false" t="array" ref="AJ510:AJ510">INDEX(_Rge_Data_3rd_CY,$B510,AJ$1)</f>
        <v>0</v>
      </c>
      <c r="AK510" s="212" t="n">
        <f aca="false" t="array" ref="AK510:AK510">INDEX(_Rge_Data_3rd_CY,$B510,AK$1)</f>
        <v>0</v>
      </c>
      <c r="AL510" s="212" t="n">
        <f aca="false">AK510+AN510+AO510</f>
        <v>0</v>
      </c>
      <c r="AM510" s="213" t="n">
        <f aca="false">IFERROR(AK510/Z510,0)</f>
        <v>0</v>
      </c>
      <c r="AN510" s="214" t="n">
        <f aca="false">IFERROR(IF(AND($E510="OPEN",$AA510&gt;0),$AA510*_SoP*$AM510,IF(AND($E510="CLOSED",$AA510&gt;0),$AA510*_SoL*$AM510,0)),0)</f>
        <v>0</v>
      </c>
      <c r="AO510" s="214" t="n">
        <f aca="false">IFERROR(IF($AA510&lt;0,$AA510*_SoL,0),0)</f>
        <v>0</v>
      </c>
      <c r="AP510" s="215" t="n">
        <f aca="false">AK510+AN510</f>
        <v>0</v>
      </c>
      <c r="AQ510" s="215" t="n">
        <f aca="false">AC510-AO510</f>
        <v>0</v>
      </c>
      <c r="AR510" s="215" t="n">
        <f aca="false">AP510-AQ510</f>
        <v>0</v>
      </c>
      <c r="AS510" s="215" t="n">
        <f aca="false">IF($AR510&gt;=0,$AR510,0)</f>
        <v>0</v>
      </c>
      <c r="AT510" s="215" t="n">
        <f aca="false">IF($AR510&lt;=0,-$AR510,0)</f>
        <v>-0</v>
      </c>
      <c r="AU510" s="214" t="n">
        <f aca="false">IF((R510-AC510)&lt;0,0,R510-AC510)</f>
        <v>0</v>
      </c>
      <c r="AV510" s="214" t="n">
        <f aca="false">IF(AM510&gt;1,0,R510-AM510*R510)</f>
        <v>0</v>
      </c>
      <c r="AW510" s="216"/>
    </row>
    <row r="511" customFormat="false" ht="24.75" hidden="false" customHeight="true" outlineLevel="0" collapsed="false">
      <c r="A511" s="166"/>
      <c r="B511" s="208" t="n">
        <f aca="false">B510+1</f>
        <v>504</v>
      </c>
      <c r="C511" s="166"/>
      <c r="D511" s="209" t="n">
        <f aca="false">INDEX(_Rge_Projectdata_3rd,$B511,MATCH("Project-ID",_Rge_Headline_Projectdata,0))</f>
        <v>0</v>
      </c>
      <c r="E511" s="210" t="str">
        <f aca="false" t="array" ref="E511:E511">INDEX(_Rge_Data_3rd_CY,$B511,E$1)</f>
        <v>Open</v>
      </c>
      <c r="F511" s="199" t="n">
        <f aca="false">INDEX(_Rge_Data_3rd_CY,$B511,F$1)</f>
        <v>0</v>
      </c>
      <c r="G511" s="199" t="n">
        <f aca="false" t="array" ref="G511:G511">INDEX(_Rge_Data_3rd_CY,$B511,G$1)</f>
        <v>0</v>
      </c>
      <c r="H511" s="199" t="n">
        <f aca="false" t="array" ref="H511:H511">INDEX(_Rge_Data_3rd_CY,$B511,H$1)</f>
        <v>0</v>
      </c>
      <c r="I511" s="199" t="n">
        <f aca="false" t="array" ref="I511:I511">INDEX(_Rge_Data_3rd_CY,$B511,I$1)</f>
        <v>0</v>
      </c>
      <c r="J511" s="199" t="n">
        <f aca="false" t="array" ref="J511:J511">INDEX(_Rge_Data_3rd_CY,$B511,J$1)</f>
        <v>0</v>
      </c>
      <c r="K511" s="199" t="n">
        <f aca="false" t="array" ref="K511:K511">INDEX(_Rge_Data_3rd_CY,$B511,K$1)</f>
        <v>0</v>
      </c>
      <c r="L511" s="199" t="n">
        <f aca="false">INDEX(_Rge_Data_3rd_CY,$B511,L$1)</f>
        <v>0</v>
      </c>
      <c r="M511" s="199" t="n">
        <f aca="false" t="array" ref="M511:M511">INDEX(_Rge_Data_3rd_CY,$B511,M$1)</f>
        <v>0</v>
      </c>
      <c r="N511" s="199" t="n">
        <f aca="false" t="array" ref="N511:N511">INDEX(_Rge_Data_3rd_CY,$B511,N$1)</f>
        <v>0</v>
      </c>
      <c r="O511" s="199" t="n">
        <f aca="false">F511-N511</f>
        <v>0</v>
      </c>
      <c r="P511" s="200" t="n">
        <f aca="false">IFERROR(O511/F511,0)</f>
        <v>0</v>
      </c>
      <c r="Q511" s="211" t="str">
        <f aca="false">IF(AND(F511&lt;&gt;0,R511=0),"N","Y")</f>
        <v>Y</v>
      </c>
      <c r="R511" s="202" t="n">
        <f aca="false">INDEX(_Rge_Data_3rd_CY,$B511,R$1)</f>
        <v>0</v>
      </c>
      <c r="S511" s="202" t="n">
        <f aca="false" t="array" ref="S511:S511">INDEX(_Rge_Data_3rd_CY,$B511,S$1)</f>
        <v>0</v>
      </c>
      <c r="T511" s="202" t="n">
        <f aca="false" t="array" ref="T511:T511">INDEX(_Rge_Data_3rd_CY,$B511,T$1)</f>
        <v>0</v>
      </c>
      <c r="U511" s="202" t="n">
        <f aca="false" t="array" ref="U511:U511">INDEX(_Rge_Data_3rd_CY,$B511,U$1)</f>
        <v>0</v>
      </c>
      <c r="V511" s="202" t="n">
        <f aca="false" t="array" ref="V511:V511">INDEX(_Rge_Data_3rd_CY,$B511,V$1)</f>
        <v>0</v>
      </c>
      <c r="W511" s="202" t="n">
        <f aca="false" t="array" ref="W511:W511">INDEX(_Rge_Data_3rd_CY,$B511,W$1)</f>
        <v>0</v>
      </c>
      <c r="X511" s="202" t="n">
        <f aca="false">INDEX(_Rge_Data_3rd_CY,$B511,X$1)</f>
        <v>0</v>
      </c>
      <c r="Y511" s="202" t="n">
        <f aca="false" t="array" ref="Y511:Y511">INDEX(_Rge_Data_3rd_CY,$B511,Y$1)</f>
        <v>0</v>
      </c>
      <c r="Z511" s="202" t="n">
        <f aca="false" t="array" ref="Z511:Z511">INDEX(_Rge_Data_3rd_CY,$B511,Z$1)</f>
        <v>0</v>
      </c>
      <c r="AA511" s="202" t="n">
        <f aca="false">R511-Z511</f>
        <v>0</v>
      </c>
      <c r="AB511" s="203" t="n">
        <f aca="false">IFERROR(AA511/R511,)</f>
        <v>0</v>
      </c>
      <c r="AC511" s="212" t="n">
        <f aca="false" t="array" ref="AC511:AC511">INDEX(_Rge_Data_3rd_CY,$B511,AC$1)</f>
        <v>0</v>
      </c>
      <c r="AD511" s="212" t="n">
        <f aca="false" t="array" ref="AD511:AD511">INDEX(_Rge_Data_3rd_CY,$B511,AD$1)</f>
        <v>0</v>
      </c>
      <c r="AE511" s="212" t="n">
        <f aca="false" t="array" ref="AE511:AE511">INDEX(_Rge_Data_3rd_CY,$B511,AE$1)</f>
        <v>0</v>
      </c>
      <c r="AF511" s="212" t="n">
        <f aca="false" t="array" ref="AF511:AF511">INDEX(_Rge_Data_3rd_CY,$B511,AF$1)</f>
        <v>0</v>
      </c>
      <c r="AG511" s="212" t="n">
        <f aca="false" t="array" ref="AG511:AG511">INDEX(_Rge_Data_3rd_CY,$B511,AG$1)</f>
        <v>0</v>
      </c>
      <c r="AH511" s="212" t="n">
        <f aca="false" t="array" ref="AH511:AH511">INDEX(_Rge_Data_3rd_CY,$B511,AH$1)</f>
        <v>0</v>
      </c>
      <c r="AI511" s="212" t="n">
        <f aca="false">INDEX(_Rge_Data_3rd_CY,$B511,AI$1)</f>
        <v>0</v>
      </c>
      <c r="AJ511" s="212" t="n">
        <f aca="false" t="array" ref="AJ511:AJ511">INDEX(_Rge_Data_3rd_CY,$B511,AJ$1)</f>
        <v>0</v>
      </c>
      <c r="AK511" s="212" t="n">
        <f aca="false" t="array" ref="AK511:AK511">INDEX(_Rge_Data_3rd_CY,$B511,AK$1)</f>
        <v>0</v>
      </c>
      <c r="AL511" s="212" t="n">
        <f aca="false">AK511+AN511+AO511</f>
        <v>0</v>
      </c>
      <c r="AM511" s="213" t="n">
        <f aca="false">IFERROR(AK511/Z511,0)</f>
        <v>0</v>
      </c>
      <c r="AN511" s="214" t="n">
        <f aca="false">IFERROR(IF(AND($E511="OPEN",$AA511&gt;0),$AA511*_SoP*$AM511,IF(AND($E511="CLOSED",$AA511&gt;0),$AA511*_SoL*$AM511,0)),0)</f>
        <v>0</v>
      </c>
      <c r="AO511" s="214" t="n">
        <f aca="false">IFERROR(IF($AA511&lt;0,$AA511*_SoL,0),0)</f>
        <v>0</v>
      </c>
      <c r="AP511" s="215" t="n">
        <f aca="false">AK511+AN511</f>
        <v>0</v>
      </c>
      <c r="AQ511" s="215" t="n">
        <f aca="false">AC511-AO511</f>
        <v>0</v>
      </c>
      <c r="AR511" s="215" t="n">
        <f aca="false">AP511-AQ511</f>
        <v>0</v>
      </c>
      <c r="AS511" s="215" t="n">
        <f aca="false">IF($AR511&gt;=0,$AR511,0)</f>
        <v>0</v>
      </c>
      <c r="AT511" s="215" t="n">
        <f aca="false">IF($AR511&lt;=0,-$AR511,0)</f>
        <v>-0</v>
      </c>
      <c r="AU511" s="214" t="n">
        <f aca="false">IF((R511-AC511)&lt;0,0,R511-AC511)</f>
        <v>0</v>
      </c>
      <c r="AV511" s="214" t="n">
        <f aca="false">IF(AM511&gt;1,0,R511-AM511*R511)</f>
        <v>0</v>
      </c>
      <c r="AW511" s="216"/>
    </row>
    <row r="512" customFormat="false" ht="24.75" hidden="false" customHeight="true" outlineLevel="0" collapsed="false">
      <c r="A512" s="166"/>
      <c r="B512" s="208" t="n">
        <f aca="false">B511+1</f>
        <v>505</v>
      </c>
      <c r="C512" s="166"/>
      <c r="D512" s="209" t="n">
        <f aca="false">INDEX(_Rge_Projectdata_3rd,$B512,MATCH("Project-ID",_Rge_Headline_Projectdata,0))</f>
        <v>0</v>
      </c>
      <c r="E512" s="210" t="str">
        <f aca="false" t="array" ref="E512:E512">INDEX(_Rge_Data_3rd_CY,$B512,E$1)</f>
        <v>Open</v>
      </c>
      <c r="F512" s="199" t="n">
        <f aca="false">INDEX(_Rge_Data_3rd_CY,$B512,F$1)</f>
        <v>0</v>
      </c>
      <c r="G512" s="199" t="n">
        <f aca="false" t="array" ref="G512:G512">INDEX(_Rge_Data_3rd_CY,$B512,G$1)</f>
        <v>0</v>
      </c>
      <c r="H512" s="199" t="n">
        <f aca="false" t="array" ref="H512:H512">INDEX(_Rge_Data_3rd_CY,$B512,H$1)</f>
        <v>0</v>
      </c>
      <c r="I512" s="199" t="n">
        <f aca="false" t="array" ref="I512:I512">INDEX(_Rge_Data_3rd_CY,$B512,I$1)</f>
        <v>0</v>
      </c>
      <c r="J512" s="199" t="n">
        <f aca="false" t="array" ref="J512:J512">INDEX(_Rge_Data_3rd_CY,$B512,J$1)</f>
        <v>0</v>
      </c>
      <c r="K512" s="199" t="n">
        <f aca="false" t="array" ref="K512:K512">INDEX(_Rge_Data_3rd_CY,$B512,K$1)</f>
        <v>0</v>
      </c>
      <c r="L512" s="199" t="n">
        <f aca="false">INDEX(_Rge_Data_3rd_CY,$B512,L$1)</f>
        <v>0</v>
      </c>
      <c r="M512" s="199" t="n">
        <f aca="false" t="array" ref="M512:M512">INDEX(_Rge_Data_3rd_CY,$B512,M$1)</f>
        <v>0</v>
      </c>
      <c r="N512" s="199" t="n">
        <f aca="false" t="array" ref="N512:N512">INDEX(_Rge_Data_3rd_CY,$B512,N$1)</f>
        <v>0</v>
      </c>
      <c r="O512" s="199" t="n">
        <f aca="false">F512-N512</f>
        <v>0</v>
      </c>
      <c r="P512" s="200" t="n">
        <f aca="false">IFERROR(O512/F512,0)</f>
        <v>0</v>
      </c>
      <c r="Q512" s="211" t="str">
        <f aca="false">IF(AND(F512&lt;&gt;0,R512=0),"N","Y")</f>
        <v>Y</v>
      </c>
      <c r="R512" s="202" t="n">
        <f aca="false">INDEX(_Rge_Data_3rd_CY,$B512,R$1)</f>
        <v>0</v>
      </c>
      <c r="S512" s="202" t="n">
        <f aca="false" t="array" ref="S512:S512">INDEX(_Rge_Data_3rd_CY,$B512,S$1)</f>
        <v>0</v>
      </c>
      <c r="T512" s="202" t="n">
        <f aca="false" t="array" ref="T512:T512">INDEX(_Rge_Data_3rd_CY,$B512,T$1)</f>
        <v>0</v>
      </c>
      <c r="U512" s="202" t="n">
        <f aca="false" t="array" ref="U512:U512">INDEX(_Rge_Data_3rd_CY,$B512,U$1)</f>
        <v>0</v>
      </c>
      <c r="V512" s="202" t="n">
        <f aca="false" t="array" ref="V512:V512">INDEX(_Rge_Data_3rd_CY,$B512,V$1)</f>
        <v>0</v>
      </c>
      <c r="W512" s="202" t="n">
        <f aca="false" t="array" ref="W512:W512">INDEX(_Rge_Data_3rd_CY,$B512,W$1)</f>
        <v>0</v>
      </c>
      <c r="X512" s="202" t="n">
        <f aca="false">INDEX(_Rge_Data_3rd_CY,$B512,X$1)</f>
        <v>0</v>
      </c>
      <c r="Y512" s="202" t="n">
        <f aca="false" t="array" ref="Y512:Y512">INDEX(_Rge_Data_3rd_CY,$B512,Y$1)</f>
        <v>0</v>
      </c>
      <c r="Z512" s="202" t="n">
        <f aca="false" t="array" ref="Z512:Z512">INDEX(_Rge_Data_3rd_CY,$B512,Z$1)</f>
        <v>0</v>
      </c>
      <c r="AA512" s="202" t="n">
        <f aca="false">R512-Z512</f>
        <v>0</v>
      </c>
      <c r="AB512" s="203" t="n">
        <f aca="false">IFERROR(AA512/R512,)</f>
        <v>0</v>
      </c>
      <c r="AC512" s="212" t="n">
        <f aca="false" t="array" ref="AC512:AC512">INDEX(_Rge_Data_3rd_CY,$B512,AC$1)</f>
        <v>0</v>
      </c>
      <c r="AD512" s="212" t="n">
        <f aca="false" t="array" ref="AD512:AD512">INDEX(_Rge_Data_3rd_CY,$B512,AD$1)</f>
        <v>0</v>
      </c>
      <c r="AE512" s="212" t="n">
        <f aca="false" t="array" ref="AE512:AE512">INDEX(_Rge_Data_3rd_CY,$B512,AE$1)</f>
        <v>0</v>
      </c>
      <c r="AF512" s="212" t="n">
        <f aca="false" t="array" ref="AF512:AF512">INDEX(_Rge_Data_3rd_CY,$B512,AF$1)</f>
        <v>0</v>
      </c>
      <c r="AG512" s="212" t="n">
        <f aca="false" t="array" ref="AG512:AG512">INDEX(_Rge_Data_3rd_CY,$B512,AG$1)</f>
        <v>0</v>
      </c>
      <c r="AH512" s="212" t="n">
        <f aca="false" t="array" ref="AH512:AH512">INDEX(_Rge_Data_3rd_CY,$B512,AH$1)</f>
        <v>0</v>
      </c>
      <c r="AI512" s="212" t="n">
        <f aca="false">INDEX(_Rge_Data_3rd_CY,$B512,AI$1)</f>
        <v>0</v>
      </c>
      <c r="AJ512" s="212" t="n">
        <f aca="false" t="array" ref="AJ512:AJ512">INDEX(_Rge_Data_3rd_CY,$B512,AJ$1)</f>
        <v>0</v>
      </c>
      <c r="AK512" s="212" t="n">
        <f aca="false" t="array" ref="AK512:AK512">INDEX(_Rge_Data_3rd_CY,$B512,AK$1)</f>
        <v>0</v>
      </c>
      <c r="AL512" s="212" t="n">
        <f aca="false">AK512+AN512+AO512</f>
        <v>0</v>
      </c>
      <c r="AM512" s="213" t="n">
        <f aca="false">IFERROR(AK512/Z512,0)</f>
        <v>0</v>
      </c>
      <c r="AN512" s="214" t="n">
        <f aca="false">IFERROR(IF(AND($E512="OPEN",$AA512&gt;0),$AA512*_SoP*$AM512,IF(AND($E512="CLOSED",$AA512&gt;0),$AA512*_SoL*$AM512,0)),0)</f>
        <v>0</v>
      </c>
      <c r="AO512" s="214" t="n">
        <f aca="false">IFERROR(IF($AA512&lt;0,$AA512*_SoL,0),0)</f>
        <v>0</v>
      </c>
      <c r="AP512" s="215" t="n">
        <f aca="false">AK512+AN512</f>
        <v>0</v>
      </c>
      <c r="AQ512" s="215" t="n">
        <f aca="false">AC512-AO512</f>
        <v>0</v>
      </c>
      <c r="AR512" s="215" t="n">
        <f aca="false">AP512-AQ512</f>
        <v>0</v>
      </c>
      <c r="AS512" s="215" t="n">
        <f aca="false">IF($AR512&gt;=0,$AR512,0)</f>
        <v>0</v>
      </c>
      <c r="AT512" s="215" t="n">
        <f aca="false">IF($AR512&lt;=0,-$AR512,0)</f>
        <v>-0</v>
      </c>
      <c r="AU512" s="214" t="n">
        <f aca="false">IF((R512-AC512)&lt;0,0,R512-AC512)</f>
        <v>0</v>
      </c>
      <c r="AV512" s="214" t="n">
        <f aca="false">IF(AM512&gt;1,0,R512-AM512*R512)</f>
        <v>0</v>
      </c>
      <c r="AW512" s="216"/>
    </row>
    <row r="513" customFormat="false" ht="24.75" hidden="false" customHeight="true" outlineLevel="0" collapsed="false">
      <c r="A513" s="166"/>
      <c r="B513" s="208" t="n">
        <f aca="false">B512+1</f>
        <v>506</v>
      </c>
      <c r="C513" s="166"/>
      <c r="D513" s="209" t="n">
        <f aca="false">INDEX(_Rge_Projectdata_3rd,$B513,MATCH("Project-ID",_Rge_Headline_Projectdata,0))</f>
        <v>0</v>
      </c>
      <c r="E513" s="210" t="str">
        <f aca="false" t="array" ref="E513:E513">INDEX(_Rge_Data_3rd_CY,$B513,E$1)</f>
        <v>Open</v>
      </c>
      <c r="F513" s="199" t="n">
        <f aca="false">INDEX(_Rge_Data_3rd_CY,$B513,F$1)</f>
        <v>0</v>
      </c>
      <c r="G513" s="199" t="n">
        <f aca="false" t="array" ref="G513:G513">INDEX(_Rge_Data_3rd_CY,$B513,G$1)</f>
        <v>0</v>
      </c>
      <c r="H513" s="199" t="n">
        <f aca="false" t="array" ref="H513:H513">INDEX(_Rge_Data_3rd_CY,$B513,H$1)</f>
        <v>0</v>
      </c>
      <c r="I513" s="199" t="n">
        <f aca="false" t="array" ref="I513:I513">INDEX(_Rge_Data_3rd_CY,$B513,I$1)</f>
        <v>0</v>
      </c>
      <c r="J513" s="199" t="n">
        <f aca="false" t="array" ref="J513:J513">INDEX(_Rge_Data_3rd_CY,$B513,J$1)</f>
        <v>0</v>
      </c>
      <c r="K513" s="199" t="n">
        <f aca="false" t="array" ref="K513:K513">INDEX(_Rge_Data_3rd_CY,$B513,K$1)</f>
        <v>0</v>
      </c>
      <c r="L513" s="199" t="n">
        <f aca="false">INDEX(_Rge_Data_3rd_CY,$B513,L$1)</f>
        <v>0</v>
      </c>
      <c r="M513" s="199" t="n">
        <f aca="false" t="array" ref="M513:M513">INDEX(_Rge_Data_3rd_CY,$B513,M$1)</f>
        <v>0</v>
      </c>
      <c r="N513" s="199" t="n">
        <f aca="false" t="array" ref="N513:N513">INDEX(_Rge_Data_3rd_CY,$B513,N$1)</f>
        <v>0</v>
      </c>
      <c r="O513" s="199" t="n">
        <f aca="false">F513-N513</f>
        <v>0</v>
      </c>
      <c r="P513" s="200" t="n">
        <f aca="false">IFERROR(O513/F513,0)</f>
        <v>0</v>
      </c>
      <c r="Q513" s="211" t="str">
        <f aca="false">IF(AND(F513&lt;&gt;0,R513=0),"N","Y")</f>
        <v>Y</v>
      </c>
      <c r="R513" s="202" t="n">
        <f aca="false">INDEX(_Rge_Data_3rd_CY,$B513,R$1)</f>
        <v>0</v>
      </c>
      <c r="S513" s="202" t="n">
        <f aca="false" t="array" ref="S513:S513">INDEX(_Rge_Data_3rd_CY,$B513,S$1)</f>
        <v>0</v>
      </c>
      <c r="T513" s="202" t="n">
        <f aca="false" t="array" ref="T513:T513">INDEX(_Rge_Data_3rd_CY,$B513,T$1)</f>
        <v>0</v>
      </c>
      <c r="U513" s="202" t="n">
        <f aca="false" t="array" ref="U513:U513">INDEX(_Rge_Data_3rd_CY,$B513,U$1)</f>
        <v>0</v>
      </c>
      <c r="V513" s="202" t="n">
        <f aca="false" t="array" ref="V513:V513">INDEX(_Rge_Data_3rd_CY,$B513,V$1)</f>
        <v>0</v>
      </c>
      <c r="W513" s="202" t="n">
        <f aca="false" t="array" ref="W513:W513">INDEX(_Rge_Data_3rd_CY,$B513,W$1)</f>
        <v>0</v>
      </c>
      <c r="X513" s="202" t="n">
        <f aca="false">INDEX(_Rge_Data_3rd_CY,$B513,X$1)</f>
        <v>0</v>
      </c>
      <c r="Y513" s="202" t="n">
        <f aca="false" t="array" ref="Y513:Y513">INDEX(_Rge_Data_3rd_CY,$B513,Y$1)</f>
        <v>0</v>
      </c>
      <c r="Z513" s="202" t="n">
        <f aca="false" t="array" ref="Z513:Z513">INDEX(_Rge_Data_3rd_CY,$B513,Z$1)</f>
        <v>0</v>
      </c>
      <c r="AA513" s="202" t="n">
        <f aca="false">R513-Z513</f>
        <v>0</v>
      </c>
      <c r="AB513" s="203" t="n">
        <f aca="false">IFERROR(AA513/R513,)</f>
        <v>0</v>
      </c>
      <c r="AC513" s="212" t="n">
        <f aca="false" t="array" ref="AC513:AC513">INDEX(_Rge_Data_3rd_CY,$B513,AC$1)</f>
        <v>0</v>
      </c>
      <c r="AD513" s="212" t="n">
        <f aca="false" t="array" ref="AD513:AD513">INDEX(_Rge_Data_3rd_CY,$B513,AD$1)</f>
        <v>0</v>
      </c>
      <c r="AE513" s="212" t="n">
        <f aca="false" t="array" ref="AE513:AE513">INDEX(_Rge_Data_3rd_CY,$B513,AE$1)</f>
        <v>0</v>
      </c>
      <c r="AF513" s="212" t="n">
        <f aca="false" t="array" ref="AF513:AF513">INDEX(_Rge_Data_3rd_CY,$B513,AF$1)</f>
        <v>0</v>
      </c>
      <c r="AG513" s="212" t="n">
        <f aca="false" t="array" ref="AG513:AG513">INDEX(_Rge_Data_3rd_CY,$B513,AG$1)</f>
        <v>0</v>
      </c>
      <c r="AH513" s="212" t="n">
        <f aca="false" t="array" ref="AH513:AH513">INDEX(_Rge_Data_3rd_CY,$B513,AH$1)</f>
        <v>0</v>
      </c>
      <c r="AI513" s="212" t="n">
        <f aca="false">INDEX(_Rge_Data_3rd_CY,$B513,AI$1)</f>
        <v>0</v>
      </c>
      <c r="AJ513" s="212" t="n">
        <f aca="false" t="array" ref="AJ513:AJ513">INDEX(_Rge_Data_3rd_CY,$B513,AJ$1)</f>
        <v>0</v>
      </c>
      <c r="AK513" s="212" t="n">
        <f aca="false" t="array" ref="AK513:AK513">INDEX(_Rge_Data_3rd_CY,$B513,AK$1)</f>
        <v>0</v>
      </c>
      <c r="AL513" s="212" t="n">
        <f aca="false">AK513+AN513+AO513</f>
        <v>0</v>
      </c>
      <c r="AM513" s="213" t="n">
        <f aca="false">IFERROR(AK513/Z513,0)</f>
        <v>0</v>
      </c>
      <c r="AN513" s="214" t="n">
        <f aca="false">IFERROR(IF(AND($E513="OPEN",$AA513&gt;0),$AA513*_SoP*$AM513,IF(AND($E513="CLOSED",$AA513&gt;0),$AA513*_SoL*$AM513,0)),0)</f>
        <v>0</v>
      </c>
      <c r="AO513" s="214" t="n">
        <f aca="false">IFERROR(IF($AA513&lt;0,$AA513*_SoL,0),0)</f>
        <v>0</v>
      </c>
      <c r="AP513" s="215" t="n">
        <f aca="false">AK513+AN513</f>
        <v>0</v>
      </c>
      <c r="AQ513" s="215" t="n">
        <f aca="false">AC513-AO513</f>
        <v>0</v>
      </c>
      <c r="AR513" s="215" t="n">
        <f aca="false">AP513-AQ513</f>
        <v>0</v>
      </c>
      <c r="AS513" s="215" t="n">
        <f aca="false">IF($AR513&gt;=0,$AR513,0)</f>
        <v>0</v>
      </c>
      <c r="AT513" s="215" t="n">
        <f aca="false">IF($AR513&lt;=0,-$AR513,0)</f>
        <v>-0</v>
      </c>
      <c r="AU513" s="214" t="n">
        <f aca="false">IF((R513-AC513)&lt;0,0,R513-AC513)</f>
        <v>0</v>
      </c>
      <c r="AV513" s="214" t="n">
        <f aca="false">IF(AM513&gt;1,0,R513-AM513*R513)</f>
        <v>0</v>
      </c>
      <c r="AW513" s="216"/>
    </row>
    <row r="514" customFormat="false" ht="24.75" hidden="false" customHeight="true" outlineLevel="0" collapsed="false">
      <c r="A514" s="166"/>
      <c r="B514" s="208" t="n">
        <f aca="false">B513+1</f>
        <v>507</v>
      </c>
      <c r="C514" s="166"/>
      <c r="D514" s="209" t="n">
        <f aca="false">INDEX(_Rge_Projectdata_3rd,$B514,MATCH("Project-ID",_Rge_Headline_Projectdata,0))</f>
        <v>0</v>
      </c>
      <c r="E514" s="210" t="str">
        <f aca="false" t="array" ref="E514:E514">INDEX(_Rge_Data_3rd_CY,$B514,E$1)</f>
        <v>Open</v>
      </c>
      <c r="F514" s="199" t="n">
        <f aca="false">INDEX(_Rge_Data_3rd_CY,$B514,F$1)</f>
        <v>0</v>
      </c>
      <c r="G514" s="199" t="n">
        <f aca="false" t="array" ref="G514:G514">INDEX(_Rge_Data_3rd_CY,$B514,G$1)</f>
        <v>0</v>
      </c>
      <c r="H514" s="199" t="n">
        <f aca="false" t="array" ref="H514:H514">INDEX(_Rge_Data_3rd_CY,$B514,H$1)</f>
        <v>0</v>
      </c>
      <c r="I514" s="199" t="n">
        <f aca="false" t="array" ref="I514:I514">INDEX(_Rge_Data_3rd_CY,$B514,I$1)</f>
        <v>0</v>
      </c>
      <c r="J514" s="199" t="n">
        <f aca="false" t="array" ref="J514:J514">INDEX(_Rge_Data_3rd_CY,$B514,J$1)</f>
        <v>0</v>
      </c>
      <c r="K514" s="199" t="n">
        <f aca="false" t="array" ref="K514:K514">INDEX(_Rge_Data_3rd_CY,$B514,K$1)</f>
        <v>0</v>
      </c>
      <c r="L514" s="199" t="n">
        <f aca="false">INDEX(_Rge_Data_3rd_CY,$B514,L$1)</f>
        <v>0</v>
      </c>
      <c r="M514" s="199" t="n">
        <f aca="false" t="array" ref="M514:M514">INDEX(_Rge_Data_3rd_CY,$B514,M$1)</f>
        <v>0</v>
      </c>
      <c r="N514" s="199" t="n">
        <f aca="false" t="array" ref="N514:N514">INDEX(_Rge_Data_3rd_CY,$B514,N$1)</f>
        <v>0</v>
      </c>
      <c r="O514" s="199" t="n">
        <f aca="false">F514-N514</f>
        <v>0</v>
      </c>
      <c r="P514" s="200" t="n">
        <f aca="false">IFERROR(O514/F514,0)</f>
        <v>0</v>
      </c>
      <c r="Q514" s="211" t="str">
        <f aca="false">IF(AND(F514&lt;&gt;0,R514=0),"N","Y")</f>
        <v>Y</v>
      </c>
      <c r="R514" s="202" t="n">
        <f aca="false">INDEX(_Rge_Data_3rd_CY,$B514,R$1)</f>
        <v>0</v>
      </c>
      <c r="S514" s="202" t="n">
        <f aca="false" t="array" ref="S514:S514">INDEX(_Rge_Data_3rd_CY,$B514,S$1)</f>
        <v>0</v>
      </c>
      <c r="T514" s="202" t="n">
        <f aca="false" t="array" ref="T514:T514">INDEX(_Rge_Data_3rd_CY,$B514,T$1)</f>
        <v>0</v>
      </c>
      <c r="U514" s="202" t="n">
        <f aca="false" t="array" ref="U514:U514">INDEX(_Rge_Data_3rd_CY,$B514,U$1)</f>
        <v>0</v>
      </c>
      <c r="V514" s="202" t="n">
        <f aca="false" t="array" ref="V514:V514">INDEX(_Rge_Data_3rd_CY,$B514,V$1)</f>
        <v>0</v>
      </c>
      <c r="W514" s="202" t="n">
        <f aca="false" t="array" ref="W514:W514">INDEX(_Rge_Data_3rd_CY,$B514,W$1)</f>
        <v>0</v>
      </c>
      <c r="X514" s="202" t="n">
        <f aca="false">INDEX(_Rge_Data_3rd_CY,$B514,X$1)</f>
        <v>0</v>
      </c>
      <c r="Y514" s="202" t="n">
        <f aca="false" t="array" ref="Y514:Y514">INDEX(_Rge_Data_3rd_CY,$B514,Y$1)</f>
        <v>0</v>
      </c>
      <c r="Z514" s="202" t="n">
        <f aca="false" t="array" ref="Z514:Z514">INDEX(_Rge_Data_3rd_CY,$B514,Z$1)</f>
        <v>0</v>
      </c>
      <c r="AA514" s="202" t="n">
        <f aca="false">R514-Z514</f>
        <v>0</v>
      </c>
      <c r="AB514" s="203" t="n">
        <f aca="false">IFERROR(AA514/R514,)</f>
        <v>0</v>
      </c>
      <c r="AC514" s="212" t="n">
        <f aca="false" t="array" ref="AC514:AC514">INDEX(_Rge_Data_3rd_CY,$B514,AC$1)</f>
        <v>0</v>
      </c>
      <c r="AD514" s="212" t="n">
        <f aca="false" t="array" ref="AD514:AD514">INDEX(_Rge_Data_3rd_CY,$B514,AD$1)</f>
        <v>0</v>
      </c>
      <c r="AE514" s="212" t="n">
        <f aca="false" t="array" ref="AE514:AE514">INDEX(_Rge_Data_3rd_CY,$B514,AE$1)</f>
        <v>0</v>
      </c>
      <c r="AF514" s="212" t="n">
        <f aca="false" t="array" ref="AF514:AF514">INDEX(_Rge_Data_3rd_CY,$B514,AF$1)</f>
        <v>0</v>
      </c>
      <c r="AG514" s="212" t="n">
        <f aca="false" t="array" ref="AG514:AG514">INDEX(_Rge_Data_3rd_CY,$B514,AG$1)</f>
        <v>0</v>
      </c>
      <c r="AH514" s="212" t="n">
        <f aca="false" t="array" ref="AH514:AH514">INDEX(_Rge_Data_3rd_CY,$B514,AH$1)</f>
        <v>0</v>
      </c>
      <c r="AI514" s="212" t="n">
        <f aca="false">INDEX(_Rge_Data_3rd_CY,$B514,AI$1)</f>
        <v>0</v>
      </c>
      <c r="AJ514" s="212" t="n">
        <f aca="false" t="array" ref="AJ514:AJ514">INDEX(_Rge_Data_3rd_CY,$B514,AJ$1)</f>
        <v>0</v>
      </c>
      <c r="AK514" s="212" t="n">
        <f aca="false" t="array" ref="AK514:AK514">INDEX(_Rge_Data_3rd_CY,$B514,AK$1)</f>
        <v>0</v>
      </c>
      <c r="AL514" s="212" t="n">
        <f aca="false">AK514+AN514+AO514</f>
        <v>0</v>
      </c>
      <c r="AM514" s="213" t="n">
        <f aca="false">IFERROR(AK514/Z514,0)</f>
        <v>0</v>
      </c>
      <c r="AN514" s="214" t="n">
        <f aca="false">IFERROR(IF(AND($E514="OPEN",$AA514&gt;0),$AA514*_SoP*$AM514,IF(AND($E514="CLOSED",$AA514&gt;0),$AA514*_SoL*$AM514,0)),0)</f>
        <v>0</v>
      </c>
      <c r="AO514" s="214" t="n">
        <f aca="false">IFERROR(IF($AA514&lt;0,$AA514*_SoL,0),0)</f>
        <v>0</v>
      </c>
      <c r="AP514" s="215" t="n">
        <f aca="false">AK514+AN514</f>
        <v>0</v>
      </c>
      <c r="AQ514" s="215" t="n">
        <f aca="false">AC514-AO514</f>
        <v>0</v>
      </c>
      <c r="AR514" s="215" t="n">
        <f aca="false">AP514-AQ514</f>
        <v>0</v>
      </c>
      <c r="AS514" s="215" t="n">
        <f aca="false">IF($AR514&gt;=0,$AR514,0)</f>
        <v>0</v>
      </c>
      <c r="AT514" s="215" t="n">
        <f aca="false">IF($AR514&lt;=0,-$AR514,0)</f>
        <v>-0</v>
      </c>
      <c r="AU514" s="214" t="n">
        <f aca="false">IF((R514-AC514)&lt;0,0,R514-AC514)</f>
        <v>0</v>
      </c>
      <c r="AV514" s="214" t="n">
        <f aca="false">IF(AM514&gt;1,0,R514-AM514*R514)</f>
        <v>0</v>
      </c>
      <c r="AW514" s="216"/>
    </row>
    <row r="515" customFormat="false" ht="24.75" hidden="false" customHeight="true" outlineLevel="0" collapsed="false">
      <c r="A515" s="166"/>
      <c r="B515" s="208" t="n">
        <f aca="false">B514+1</f>
        <v>508</v>
      </c>
      <c r="C515" s="166"/>
      <c r="D515" s="209" t="n">
        <f aca="false">INDEX(_Rge_Projectdata_3rd,$B515,MATCH("Project-ID",_Rge_Headline_Projectdata,0))</f>
        <v>0</v>
      </c>
      <c r="E515" s="210" t="str">
        <f aca="false" t="array" ref="E515:E515">INDEX(_Rge_Data_3rd_CY,$B515,E$1)</f>
        <v>Open</v>
      </c>
      <c r="F515" s="199" t="n">
        <f aca="false">INDEX(_Rge_Data_3rd_CY,$B515,F$1)</f>
        <v>0</v>
      </c>
      <c r="G515" s="199" t="n">
        <f aca="false" t="array" ref="G515:G515">INDEX(_Rge_Data_3rd_CY,$B515,G$1)</f>
        <v>0</v>
      </c>
      <c r="H515" s="199" t="n">
        <f aca="false" t="array" ref="H515:H515">INDEX(_Rge_Data_3rd_CY,$B515,H$1)</f>
        <v>0</v>
      </c>
      <c r="I515" s="199" t="n">
        <f aca="false" t="array" ref="I515:I515">INDEX(_Rge_Data_3rd_CY,$B515,I$1)</f>
        <v>0</v>
      </c>
      <c r="J515" s="199" t="n">
        <f aca="false" t="array" ref="J515:J515">INDEX(_Rge_Data_3rd_CY,$B515,J$1)</f>
        <v>0</v>
      </c>
      <c r="K515" s="199" t="n">
        <f aca="false" t="array" ref="K515:K515">INDEX(_Rge_Data_3rd_CY,$B515,K$1)</f>
        <v>0</v>
      </c>
      <c r="L515" s="199" t="n">
        <f aca="false">INDEX(_Rge_Data_3rd_CY,$B515,L$1)</f>
        <v>0</v>
      </c>
      <c r="M515" s="199" t="n">
        <f aca="false" t="array" ref="M515:M515">INDEX(_Rge_Data_3rd_CY,$B515,M$1)</f>
        <v>0</v>
      </c>
      <c r="N515" s="199" t="n">
        <f aca="false" t="array" ref="N515:N515">INDEX(_Rge_Data_3rd_CY,$B515,N$1)</f>
        <v>0</v>
      </c>
      <c r="O515" s="199" t="n">
        <f aca="false">F515-N515</f>
        <v>0</v>
      </c>
      <c r="P515" s="200" t="n">
        <f aca="false">IFERROR(O515/F515,0)</f>
        <v>0</v>
      </c>
      <c r="Q515" s="211" t="str">
        <f aca="false">IF(AND(F515&lt;&gt;0,R515=0),"N","Y")</f>
        <v>Y</v>
      </c>
      <c r="R515" s="202" t="n">
        <f aca="false">INDEX(_Rge_Data_3rd_CY,$B515,R$1)</f>
        <v>0</v>
      </c>
      <c r="S515" s="202" t="n">
        <f aca="false" t="array" ref="S515:S515">INDEX(_Rge_Data_3rd_CY,$B515,S$1)</f>
        <v>0</v>
      </c>
      <c r="T515" s="202" t="n">
        <f aca="false" t="array" ref="T515:T515">INDEX(_Rge_Data_3rd_CY,$B515,T$1)</f>
        <v>0</v>
      </c>
      <c r="U515" s="202" t="n">
        <f aca="false" t="array" ref="U515:U515">INDEX(_Rge_Data_3rd_CY,$B515,U$1)</f>
        <v>0</v>
      </c>
      <c r="V515" s="202" t="n">
        <f aca="false" t="array" ref="V515:V515">INDEX(_Rge_Data_3rd_CY,$B515,V$1)</f>
        <v>0</v>
      </c>
      <c r="W515" s="202" t="n">
        <f aca="false" t="array" ref="W515:W515">INDEX(_Rge_Data_3rd_CY,$B515,W$1)</f>
        <v>0</v>
      </c>
      <c r="X515" s="202" t="n">
        <f aca="false">INDEX(_Rge_Data_3rd_CY,$B515,X$1)</f>
        <v>0</v>
      </c>
      <c r="Y515" s="202" t="n">
        <f aca="false" t="array" ref="Y515:Y515">INDEX(_Rge_Data_3rd_CY,$B515,Y$1)</f>
        <v>0</v>
      </c>
      <c r="Z515" s="202" t="n">
        <f aca="false" t="array" ref="Z515:Z515">INDEX(_Rge_Data_3rd_CY,$B515,Z$1)</f>
        <v>0</v>
      </c>
      <c r="AA515" s="202" t="n">
        <f aca="false">R515-Z515</f>
        <v>0</v>
      </c>
      <c r="AB515" s="203" t="n">
        <f aca="false">IFERROR(AA515/R515,)</f>
        <v>0</v>
      </c>
      <c r="AC515" s="212" t="n">
        <f aca="false" t="array" ref="AC515:AC515">INDEX(_Rge_Data_3rd_CY,$B515,AC$1)</f>
        <v>0</v>
      </c>
      <c r="AD515" s="212" t="n">
        <f aca="false" t="array" ref="AD515:AD515">INDEX(_Rge_Data_3rd_CY,$B515,AD$1)</f>
        <v>0</v>
      </c>
      <c r="AE515" s="212" t="n">
        <f aca="false" t="array" ref="AE515:AE515">INDEX(_Rge_Data_3rd_CY,$B515,AE$1)</f>
        <v>0</v>
      </c>
      <c r="AF515" s="212" t="n">
        <f aca="false" t="array" ref="AF515:AF515">INDEX(_Rge_Data_3rd_CY,$B515,AF$1)</f>
        <v>0</v>
      </c>
      <c r="AG515" s="212" t="n">
        <f aca="false" t="array" ref="AG515:AG515">INDEX(_Rge_Data_3rd_CY,$B515,AG$1)</f>
        <v>0</v>
      </c>
      <c r="AH515" s="212" t="n">
        <f aca="false" t="array" ref="AH515:AH515">INDEX(_Rge_Data_3rd_CY,$B515,AH$1)</f>
        <v>0</v>
      </c>
      <c r="AI515" s="212" t="n">
        <f aca="false">INDEX(_Rge_Data_3rd_CY,$B515,AI$1)</f>
        <v>0</v>
      </c>
      <c r="AJ515" s="212" t="n">
        <f aca="false" t="array" ref="AJ515:AJ515">INDEX(_Rge_Data_3rd_CY,$B515,AJ$1)</f>
        <v>0</v>
      </c>
      <c r="AK515" s="212" t="n">
        <f aca="false" t="array" ref="AK515:AK515">INDEX(_Rge_Data_3rd_CY,$B515,AK$1)</f>
        <v>0</v>
      </c>
      <c r="AL515" s="212" t="n">
        <f aca="false">AK515+AN515+AO515</f>
        <v>0</v>
      </c>
      <c r="AM515" s="213" t="n">
        <f aca="false">IFERROR(AK515/Z515,0)</f>
        <v>0</v>
      </c>
      <c r="AN515" s="214" t="n">
        <f aca="false">IFERROR(IF(AND($E515="OPEN",$AA515&gt;0),$AA515*_SoP*$AM515,IF(AND($E515="CLOSED",$AA515&gt;0),$AA515*_SoL*$AM515,0)),0)</f>
        <v>0</v>
      </c>
      <c r="AO515" s="214" t="n">
        <f aca="false">IFERROR(IF($AA515&lt;0,$AA515*_SoL,0),0)</f>
        <v>0</v>
      </c>
      <c r="AP515" s="215" t="n">
        <f aca="false">AK515+AN515</f>
        <v>0</v>
      </c>
      <c r="AQ515" s="215" t="n">
        <f aca="false">AC515-AO515</f>
        <v>0</v>
      </c>
      <c r="AR515" s="215" t="n">
        <f aca="false">AP515-AQ515</f>
        <v>0</v>
      </c>
      <c r="AS515" s="215" t="n">
        <f aca="false">IF($AR515&gt;=0,$AR515,0)</f>
        <v>0</v>
      </c>
      <c r="AT515" s="215" t="n">
        <f aca="false">IF($AR515&lt;=0,-$AR515,0)</f>
        <v>-0</v>
      </c>
      <c r="AU515" s="214" t="n">
        <f aca="false">IF((R515-AC515)&lt;0,0,R515-AC515)</f>
        <v>0</v>
      </c>
      <c r="AV515" s="214" t="n">
        <f aca="false">IF(AM515&gt;1,0,R515-AM515*R515)</f>
        <v>0</v>
      </c>
      <c r="AW515" s="216"/>
    </row>
    <row r="516" customFormat="false" ht="24.75" hidden="false" customHeight="true" outlineLevel="0" collapsed="false">
      <c r="A516" s="166"/>
      <c r="B516" s="208" t="n">
        <f aca="false">B515+1</f>
        <v>509</v>
      </c>
      <c r="C516" s="166"/>
      <c r="D516" s="209" t="n">
        <f aca="false">INDEX(_Rge_Projectdata_3rd,$B516,MATCH("Project-ID",_Rge_Headline_Projectdata,0))</f>
        <v>0</v>
      </c>
      <c r="E516" s="210" t="str">
        <f aca="false" t="array" ref="E516:E516">INDEX(_Rge_Data_3rd_CY,$B516,E$1)</f>
        <v>Open</v>
      </c>
      <c r="F516" s="199" t="n">
        <f aca="false">INDEX(_Rge_Data_3rd_CY,$B516,F$1)</f>
        <v>0</v>
      </c>
      <c r="G516" s="199" t="n">
        <f aca="false" t="array" ref="G516:G516">INDEX(_Rge_Data_3rd_CY,$B516,G$1)</f>
        <v>0</v>
      </c>
      <c r="H516" s="199" t="n">
        <f aca="false" t="array" ref="H516:H516">INDEX(_Rge_Data_3rd_CY,$B516,H$1)</f>
        <v>0</v>
      </c>
      <c r="I516" s="199" t="n">
        <f aca="false" t="array" ref="I516:I516">INDEX(_Rge_Data_3rd_CY,$B516,I$1)</f>
        <v>0</v>
      </c>
      <c r="J516" s="199" t="n">
        <f aca="false" t="array" ref="J516:J516">INDEX(_Rge_Data_3rd_CY,$B516,J$1)</f>
        <v>0</v>
      </c>
      <c r="K516" s="199" t="n">
        <f aca="false" t="array" ref="K516:K516">INDEX(_Rge_Data_3rd_CY,$B516,K$1)</f>
        <v>0</v>
      </c>
      <c r="L516" s="199" t="n">
        <f aca="false">INDEX(_Rge_Data_3rd_CY,$B516,L$1)</f>
        <v>0</v>
      </c>
      <c r="M516" s="199" t="n">
        <f aca="false" t="array" ref="M516:M516">INDEX(_Rge_Data_3rd_CY,$B516,M$1)</f>
        <v>0</v>
      </c>
      <c r="N516" s="199" t="n">
        <f aca="false" t="array" ref="N516:N516">INDEX(_Rge_Data_3rd_CY,$B516,N$1)</f>
        <v>0</v>
      </c>
      <c r="O516" s="199" t="n">
        <f aca="false">F516-N516</f>
        <v>0</v>
      </c>
      <c r="P516" s="200" t="n">
        <f aca="false">IFERROR(O516/F516,0)</f>
        <v>0</v>
      </c>
      <c r="Q516" s="211" t="str">
        <f aca="false">IF(AND(F516&lt;&gt;0,R516=0),"N","Y")</f>
        <v>Y</v>
      </c>
      <c r="R516" s="202" t="n">
        <f aca="false">INDEX(_Rge_Data_3rd_CY,$B516,R$1)</f>
        <v>0</v>
      </c>
      <c r="S516" s="202" t="n">
        <f aca="false" t="array" ref="S516:S516">INDEX(_Rge_Data_3rd_CY,$B516,S$1)</f>
        <v>0</v>
      </c>
      <c r="T516" s="202" t="n">
        <f aca="false" t="array" ref="T516:T516">INDEX(_Rge_Data_3rd_CY,$B516,T$1)</f>
        <v>0</v>
      </c>
      <c r="U516" s="202" t="n">
        <f aca="false" t="array" ref="U516:U516">INDEX(_Rge_Data_3rd_CY,$B516,U$1)</f>
        <v>0</v>
      </c>
      <c r="V516" s="202" t="n">
        <f aca="false" t="array" ref="V516:V516">INDEX(_Rge_Data_3rd_CY,$B516,V$1)</f>
        <v>0</v>
      </c>
      <c r="W516" s="202" t="n">
        <f aca="false" t="array" ref="W516:W516">INDEX(_Rge_Data_3rd_CY,$B516,W$1)</f>
        <v>0</v>
      </c>
      <c r="X516" s="202" t="n">
        <f aca="false">INDEX(_Rge_Data_3rd_CY,$B516,X$1)</f>
        <v>0</v>
      </c>
      <c r="Y516" s="202" t="n">
        <f aca="false" t="array" ref="Y516:Y516">INDEX(_Rge_Data_3rd_CY,$B516,Y$1)</f>
        <v>0</v>
      </c>
      <c r="Z516" s="202" t="n">
        <f aca="false" t="array" ref="Z516:Z516">INDEX(_Rge_Data_3rd_CY,$B516,Z$1)</f>
        <v>0</v>
      </c>
      <c r="AA516" s="202" t="n">
        <f aca="false">R516-Z516</f>
        <v>0</v>
      </c>
      <c r="AB516" s="203" t="n">
        <f aca="false">IFERROR(AA516/R516,)</f>
        <v>0</v>
      </c>
      <c r="AC516" s="212" t="n">
        <f aca="false" t="array" ref="AC516:AC516">INDEX(_Rge_Data_3rd_CY,$B516,AC$1)</f>
        <v>0</v>
      </c>
      <c r="AD516" s="212" t="n">
        <f aca="false" t="array" ref="AD516:AD516">INDEX(_Rge_Data_3rd_CY,$B516,AD$1)</f>
        <v>0</v>
      </c>
      <c r="AE516" s="212" t="n">
        <f aca="false" t="array" ref="AE516:AE516">INDEX(_Rge_Data_3rd_CY,$B516,AE$1)</f>
        <v>0</v>
      </c>
      <c r="AF516" s="212" t="n">
        <f aca="false" t="array" ref="AF516:AF516">INDEX(_Rge_Data_3rd_CY,$B516,AF$1)</f>
        <v>0</v>
      </c>
      <c r="AG516" s="212" t="n">
        <f aca="false" t="array" ref="AG516:AG516">INDEX(_Rge_Data_3rd_CY,$B516,AG$1)</f>
        <v>0</v>
      </c>
      <c r="AH516" s="212" t="n">
        <f aca="false" t="array" ref="AH516:AH516">INDEX(_Rge_Data_3rd_CY,$B516,AH$1)</f>
        <v>0</v>
      </c>
      <c r="AI516" s="212" t="n">
        <f aca="false">INDEX(_Rge_Data_3rd_CY,$B516,AI$1)</f>
        <v>0</v>
      </c>
      <c r="AJ516" s="212" t="n">
        <f aca="false" t="array" ref="AJ516:AJ516">INDEX(_Rge_Data_3rd_CY,$B516,AJ$1)</f>
        <v>0</v>
      </c>
      <c r="AK516" s="212" t="n">
        <f aca="false" t="array" ref="AK516:AK516">INDEX(_Rge_Data_3rd_CY,$B516,AK$1)</f>
        <v>0</v>
      </c>
      <c r="AL516" s="212" t="n">
        <f aca="false">AK516+AN516+AO516</f>
        <v>0</v>
      </c>
      <c r="AM516" s="213" t="n">
        <f aca="false">IFERROR(AK516/Z516,0)</f>
        <v>0</v>
      </c>
      <c r="AN516" s="214" t="n">
        <f aca="false">IFERROR(IF(AND($E516="OPEN",$AA516&gt;0),$AA516*_SoP*$AM516,IF(AND($E516="CLOSED",$AA516&gt;0),$AA516*_SoL*$AM516,0)),0)</f>
        <v>0</v>
      </c>
      <c r="AO516" s="214" t="n">
        <f aca="false">IFERROR(IF($AA516&lt;0,$AA516*_SoL,0),0)</f>
        <v>0</v>
      </c>
      <c r="AP516" s="215" t="n">
        <f aca="false">AK516+AN516</f>
        <v>0</v>
      </c>
      <c r="AQ516" s="215" t="n">
        <f aca="false">AC516-AO516</f>
        <v>0</v>
      </c>
      <c r="AR516" s="215" t="n">
        <f aca="false">AP516-AQ516</f>
        <v>0</v>
      </c>
      <c r="AS516" s="215" t="n">
        <f aca="false">IF($AR516&gt;=0,$AR516,0)</f>
        <v>0</v>
      </c>
      <c r="AT516" s="215" t="n">
        <f aca="false">IF($AR516&lt;=0,-$AR516,0)</f>
        <v>-0</v>
      </c>
      <c r="AU516" s="214" t="n">
        <f aca="false">IF((R516-AC516)&lt;0,0,R516-AC516)</f>
        <v>0</v>
      </c>
      <c r="AV516" s="214" t="n">
        <f aca="false">IF(AM516&gt;1,0,R516-AM516*R516)</f>
        <v>0</v>
      </c>
      <c r="AW516" s="216"/>
    </row>
    <row r="517" customFormat="false" ht="24.75" hidden="false" customHeight="true" outlineLevel="0" collapsed="false">
      <c r="A517" s="166"/>
      <c r="B517" s="208" t="n">
        <f aca="false">B516+1</f>
        <v>510</v>
      </c>
      <c r="C517" s="166"/>
      <c r="D517" s="209" t="n">
        <f aca="false">INDEX(_Rge_Projectdata_3rd,$B517,MATCH("Project-ID",_Rge_Headline_Projectdata,0))</f>
        <v>0</v>
      </c>
      <c r="E517" s="210" t="str">
        <f aca="false" t="array" ref="E517:E517">INDEX(_Rge_Data_3rd_CY,$B517,E$1)</f>
        <v>Open</v>
      </c>
      <c r="F517" s="199" t="n">
        <f aca="false">INDEX(_Rge_Data_3rd_CY,$B517,F$1)</f>
        <v>0</v>
      </c>
      <c r="G517" s="199" t="n">
        <f aca="false" t="array" ref="G517:G517">INDEX(_Rge_Data_3rd_CY,$B517,G$1)</f>
        <v>0</v>
      </c>
      <c r="H517" s="199" t="n">
        <f aca="false" t="array" ref="H517:H517">INDEX(_Rge_Data_3rd_CY,$B517,H$1)</f>
        <v>0</v>
      </c>
      <c r="I517" s="199" t="n">
        <f aca="false" t="array" ref="I517:I517">INDEX(_Rge_Data_3rd_CY,$B517,I$1)</f>
        <v>0</v>
      </c>
      <c r="J517" s="199" t="n">
        <f aca="false" t="array" ref="J517:J517">INDEX(_Rge_Data_3rd_CY,$B517,J$1)</f>
        <v>0</v>
      </c>
      <c r="K517" s="199" t="n">
        <f aca="false" t="array" ref="K517:K517">INDEX(_Rge_Data_3rd_CY,$B517,K$1)</f>
        <v>0</v>
      </c>
      <c r="L517" s="199" t="n">
        <f aca="false">INDEX(_Rge_Data_3rd_CY,$B517,L$1)</f>
        <v>0</v>
      </c>
      <c r="M517" s="199" t="n">
        <f aca="false" t="array" ref="M517:M517">INDEX(_Rge_Data_3rd_CY,$B517,M$1)</f>
        <v>0</v>
      </c>
      <c r="N517" s="199" t="n">
        <f aca="false" t="array" ref="N517:N517">INDEX(_Rge_Data_3rd_CY,$B517,N$1)</f>
        <v>0</v>
      </c>
      <c r="O517" s="199" t="n">
        <f aca="false">F517-N517</f>
        <v>0</v>
      </c>
      <c r="P517" s="200" t="n">
        <f aca="false">IFERROR(O517/F517,0)</f>
        <v>0</v>
      </c>
      <c r="Q517" s="211" t="str">
        <f aca="false">IF(AND(F517&lt;&gt;0,R517=0),"N","Y")</f>
        <v>Y</v>
      </c>
      <c r="R517" s="202" t="n">
        <f aca="false">INDEX(_Rge_Data_3rd_CY,$B517,R$1)</f>
        <v>0</v>
      </c>
      <c r="S517" s="202" t="n">
        <f aca="false" t="array" ref="S517:S517">INDEX(_Rge_Data_3rd_CY,$B517,S$1)</f>
        <v>0</v>
      </c>
      <c r="T517" s="202" t="n">
        <f aca="false" t="array" ref="T517:T517">INDEX(_Rge_Data_3rd_CY,$B517,T$1)</f>
        <v>0</v>
      </c>
      <c r="U517" s="202" t="n">
        <f aca="false" t="array" ref="U517:U517">INDEX(_Rge_Data_3rd_CY,$B517,U$1)</f>
        <v>0</v>
      </c>
      <c r="V517" s="202" t="n">
        <f aca="false" t="array" ref="V517:V517">INDEX(_Rge_Data_3rd_CY,$B517,V$1)</f>
        <v>0</v>
      </c>
      <c r="W517" s="202" t="n">
        <f aca="false" t="array" ref="W517:W517">INDEX(_Rge_Data_3rd_CY,$B517,W$1)</f>
        <v>0</v>
      </c>
      <c r="X517" s="202" t="n">
        <f aca="false">INDEX(_Rge_Data_3rd_CY,$B517,X$1)</f>
        <v>0</v>
      </c>
      <c r="Y517" s="202" t="n">
        <f aca="false" t="array" ref="Y517:Y517">INDEX(_Rge_Data_3rd_CY,$B517,Y$1)</f>
        <v>0</v>
      </c>
      <c r="Z517" s="202" t="n">
        <f aca="false" t="array" ref="Z517:Z517">INDEX(_Rge_Data_3rd_CY,$B517,Z$1)</f>
        <v>0</v>
      </c>
      <c r="AA517" s="202" t="n">
        <f aca="false">R517-Z517</f>
        <v>0</v>
      </c>
      <c r="AB517" s="203" t="n">
        <f aca="false">IFERROR(AA517/R517,)</f>
        <v>0</v>
      </c>
      <c r="AC517" s="212" t="n">
        <f aca="false" t="array" ref="AC517:AC517">INDEX(_Rge_Data_3rd_CY,$B517,AC$1)</f>
        <v>0</v>
      </c>
      <c r="AD517" s="212" t="n">
        <f aca="false" t="array" ref="AD517:AD517">INDEX(_Rge_Data_3rd_CY,$B517,AD$1)</f>
        <v>0</v>
      </c>
      <c r="AE517" s="212" t="n">
        <f aca="false" t="array" ref="AE517:AE517">INDEX(_Rge_Data_3rd_CY,$B517,AE$1)</f>
        <v>0</v>
      </c>
      <c r="AF517" s="212" t="n">
        <f aca="false" t="array" ref="AF517:AF517">INDEX(_Rge_Data_3rd_CY,$B517,AF$1)</f>
        <v>0</v>
      </c>
      <c r="AG517" s="212" t="n">
        <f aca="false" t="array" ref="AG517:AG517">INDEX(_Rge_Data_3rd_CY,$B517,AG$1)</f>
        <v>0</v>
      </c>
      <c r="AH517" s="212" t="n">
        <f aca="false" t="array" ref="AH517:AH517">INDEX(_Rge_Data_3rd_CY,$B517,AH$1)</f>
        <v>0</v>
      </c>
      <c r="AI517" s="212" t="n">
        <f aca="false">INDEX(_Rge_Data_3rd_CY,$B517,AI$1)</f>
        <v>0</v>
      </c>
      <c r="AJ517" s="212" t="n">
        <f aca="false" t="array" ref="AJ517:AJ517">INDEX(_Rge_Data_3rd_CY,$B517,AJ$1)</f>
        <v>0</v>
      </c>
      <c r="AK517" s="212" t="n">
        <f aca="false" t="array" ref="AK517:AK517">INDEX(_Rge_Data_3rd_CY,$B517,AK$1)</f>
        <v>0</v>
      </c>
      <c r="AL517" s="212" t="n">
        <f aca="false">AK517+AN517+AO517</f>
        <v>0</v>
      </c>
      <c r="AM517" s="213" t="n">
        <f aca="false">IFERROR(AK517/Z517,0)</f>
        <v>0</v>
      </c>
      <c r="AN517" s="214" t="n">
        <f aca="false">IFERROR(IF(AND($E517="OPEN",$AA517&gt;0),$AA517*_SoP*$AM517,IF(AND($E517="CLOSED",$AA517&gt;0),$AA517*_SoL*$AM517,0)),0)</f>
        <v>0</v>
      </c>
      <c r="AO517" s="214" t="n">
        <f aca="false">IFERROR(IF($AA517&lt;0,$AA517*_SoL,0),0)</f>
        <v>0</v>
      </c>
      <c r="AP517" s="215" t="n">
        <f aca="false">AK517+AN517</f>
        <v>0</v>
      </c>
      <c r="AQ517" s="215" t="n">
        <f aca="false">AC517-AO517</f>
        <v>0</v>
      </c>
      <c r="AR517" s="215" t="n">
        <f aca="false">AP517-AQ517</f>
        <v>0</v>
      </c>
      <c r="AS517" s="215" t="n">
        <f aca="false">IF($AR517&gt;=0,$AR517,0)</f>
        <v>0</v>
      </c>
      <c r="AT517" s="215" t="n">
        <f aca="false">IF($AR517&lt;=0,-$AR517,0)</f>
        <v>-0</v>
      </c>
      <c r="AU517" s="214" t="n">
        <f aca="false">IF((R517-AC517)&lt;0,0,R517-AC517)</f>
        <v>0</v>
      </c>
      <c r="AV517" s="214" t="n">
        <f aca="false">IF(AM517&gt;1,0,R517-AM517*R517)</f>
        <v>0</v>
      </c>
      <c r="AW517" s="216"/>
    </row>
    <row r="518" customFormat="false" ht="24.75" hidden="false" customHeight="true" outlineLevel="0" collapsed="false">
      <c r="A518" s="166"/>
      <c r="B518" s="208" t="n">
        <f aca="false">B517+1</f>
        <v>511</v>
      </c>
      <c r="C518" s="166"/>
      <c r="D518" s="209" t="n">
        <f aca="false">INDEX(_Rge_Projectdata_3rd,$B518,MATCH("Project-ID",_Rge_Headline_Projectdata,0))</f>
        <v>0</v>
      </c>
      <c r="E518" s="210" t="str">
        <f aca="false" t="array" ref="E518:E518">INDEX(_Rge_Data_3rd_CY,$B518,E$1)</f>
        <v>Open</v>
      </c>
      <c r="F518" s="199" t="n">
        <f aca="false">INDEX(_Rge_Data_3rd_CY,$B518,F$1)</f>
        <v>0</v>
      </c>
      <c r="G518" s="199" t="n">
        <f aca="false" t="array" ref="G518:G518">INDEX(_Rge_Data_3rd_CY,$B518,G$1)</f>
        <v>0</v>
      </c>
      <c r="H518" s="199" t="n">
        <f aca="false" t="array" ref="H518:H518">INDEX(_Rge_Data_3rd_CY,$B518,H$1)</f>
        <v>0</v>
      </c>
      <c r="I518" s="199" t="n">
        <f aca="false" t="array" ref="I518:I518">INDEX(_Rge_Data_3rd_CY,$B518,I$1)</f>
        <v>0</v>
      </c>
      <c r="J518" s="199" t="n">
        <f aca="false" t="array" ref="J518:J518">INDEX(_Rge_Data_3rd_CY,$B518,J$1)</f>
        <v>0</v>
      </c>
      <c r="K518" s="199" t="n">
        <f aca="false" t="array" ref="K518:K518">INDEX(_Rge_Data_3rd_CY,$B518,K$1)</f>
        <v>0</v>
      </c>
      <c r="L518" s="199" t="n">
        <f aca="false">INDEX(_Rge_Data_3rd_CY,$B518,L$1)</f>
        <v>0</v>
      </c>
      <c r="M518" s="199" t="n">
        <f aca="false" t="array" ref="M518:M518">INDEX(_Rge_Data_3rd_CY,$B518,M$1)</f>
        <v>0</v>
      </c>
      <c r="N518" s="199" t="n">
        <f aca="false" t="array" ref="N518:N518">INDEX(_Rge_Data_3rd_CY,$B518,N$1)</f>
        <v>0</v>
      </c>
      <c r="O518" s="199" t="n">
        <f aca="false">F518-N518</f>
        <v>0</v>
      </c>
      <c r="P518" s="200" t="n">
        <f aca="false">IFERROR(O518/F518,0)</f>
        <v>0</v>
      </c>
      <c r="Q518" s="211" t="str">
        <f aca="false">IF(AND(F518&lt;&gt;0,R518=0),"N","Y")</f>
        <v>Y</v>
      </c>
      <c r="R518" s="202" t="n">
        <f aca="false">INDEX(_Rge_Data_3rd_CY,$B518,R$1)</f>
        <v>0</v>
      </c>
      <c r="S518" s="202" t="n">
        <f aca="false" t="array" ref="S518:S518">INDEX(_Rge_Data_3rd_CY,$B518,S$1)</f>
        <v>0</v>
      </c>
      <c r="T518" s="202" t="n">
        <f aca="false" t="array" ref="T518:T518">INDEX(_Rge_Data_3rd_CY,$B518,T$1)</f>
        <v>0</v>
      </c>
      <c r="U518" s="202" t="n">
        <f aca="false" t="array" ref="U518:U518">INDEX(_Rge_Data_3rd_CY,$B518,U$1)</f>
        <v>0</v>
      </c>
      <c r="V518" s="202" t="n">
        <f aca="false" t="array" ref="V518:V518">INDEX(_Rge_Data_3rd_CY,$B518,V$1)</f>
        <v>0</v>
      </c>
      <c r="W518" s="202" t="n">
        <f aca="false" t="array" ref="W518:W518">INDEX(_Rge_Data_3rd_CY,$B518,W$1)</f>
        <v>0</v>
      </c>
      <c r="X518" s="202" t="n">
        <f aca="false">INDEX(_Rge_Data_3rd_CY,$B518,X$1)</f>
        <v>0</v>
      </c>
      <c r="Y518" s="202" t="n">
        <f aca="false" t="array" ref="Y518:Y518">INDEX(_Rge_Data_3rd_CY,$B518,Y$1)</f>
        <v>0</v>
      </c>
      <c r="Z518" s="202" t="n">
        <f aca="false" t="array" ref="Z518:Z518">INDEX(_Rge_Data_3rd_CY,$B518,Z$1)</f>
        <v>0</v>
      </c>
      <c r="AA518" s="202" t="n">
        <f aca="false">R518-Z518</f>
        <v>0</v>
      </c>
      <c r="AB518" s="203" t="n">
        <f aca="false">IFERROR(AA518/R518,)</f>
        <v>0</v>
      </c>
      <c r="AC518" s="212" t="n">
        <f aca="false" t="array" ref="AC518:AC518">INDEX(_Rge_Data_3rd_CY,$B518,AC$1)</f>
        <v>0</v>
      </c>
      <c r="AD518" s="212" t="n">
        <f aca="false" t="array" ref="AD518:AD518">INDEX(_Rge_Data_3rd_CY,$B518,AD$1)</f>
        <v>0</v>
      </c>
      <c r="AE518" s="212" t="n">
        <f aca="false" t="array" ref="AE518:AE518">INDEX(_Rge_Data_3rd_CY,$B518,AE$1)</f>
        <v>0</v>
      </c>
      <c r="AF518" s="212" t="n">
        <f aca="false" t="array" ref="AF518:AF518">INDEX(_Rge_Data_3rd_CY,$B518,AF$1)</f>
        <v>0</v>
      </c>
      <c r="AG518" s="212" t="n">
        <f aca="false" t="array" ref="AG518:AG518">INDEX(_Rge_Data_3rd_CY,$B518,AG$1)</f>
        <v>0</v>
      </c>
      <c r="AH518" s="212" t="n">
        <f aca="false" t="array" ref="AH518:AH518">INDEX(_Rge_Data_3rd_CY,$B518,AH$1)</f>
        <v>0</v>
      </c>
      <c r="AI518" s="212" t="n">
        <f aca="false">INDEX(_Rge_Data_3rd_CY,$B518,AI$1)</f>
        <v>0</v>
      </c>
      <c r="AJ518" s="212" t="n">
        <f aca="false" t="array" ref="AJ518:AJ518">INDEX(_Rge_Data_3rd_CY,$B518,AJ$1)</f>
        <v>0</v>
      </c>
      <c r="AK518" s="212" t="n">
        <f aca="false" t="array" ref="AK518:AK518">INDEX(_Rge_Data_3rd_CY,$B518,AK$1)</f>
        <v>0</v>
      </c>
      <c r="AL518" s="212" t="n">
        <f aca="false">AK518+AN518+AO518</f>
        <v>0</v>
      </c>
      <c r="AM518" s="213" t="n">
        <f aca="false">IFERROR(AK518/Z518,0)</f>
        <v>0</v>
      </c>
      <c r="AN518" s="214" t="n">
        <f aca="false">IFERROR(IF(AND($E518="OPEN",$AA518&gt;0),$AA518*_SoP*$AM518,IF(AND($E518="CLOSED",$AA518&gt;0),$AA518*_SoL*$AM518,0)),0)</f>
        <v>0</v>
      </c>
      <c r="AO518" s="214" t="n">
        <f aca="false">IFERROR(IF($AA518&lt;0,$AA518*_SoL,0),0)</f>
        <v>0</v>
      </c>
      <c r="AP518" s="215" t="n">
        <f aca="false">AK518+AN518</f>
        <v>0</v>
      </c>
      <c r="AQ518" s="215" t="n">
        <f aca="false">AC518-AO518</f>
        <v>0</v>
      </c>
      <c r="AR518" s="215" t="n">
        <f aca="false">AP518-AQ518</f>
        <v>0</v>
      </c>
      <c r="AS518" s="215" t="n">
        <f aca="false">IF($AR518&gt;=0,$AR518,0)</f>
        <v>0</v>
      </c>
      <c r="AT518" s="215" t="n">
        <f aca="false">IF($AR518&lt;=0,-$AR518,0)</f>
        <v>-0</v>
      </c>
      <c r="AU518" s="214" t="n">
        <f aca="false">IF((R518-AC518)&lt;0,0,R518-AC518)</f>
        <v>0</v>
      </c>
      <c r="AV518" s="214" t="n">
        <f aca="false">IF(AM518&gt;1,0,R518-AM518*R518)</f>
        <v>0</v>
      </c>
      <c r="AW518" s="216"/>
    </row>
    <row r="519" customFormat="false" ht="24.75" hidden="false" customHeight="true" outlineLevel="0" collapsed="false">
      <c r="A519" s="166"/>
      <c r="B519" s="208" t="n">
        <f aca="false">B518+1</f>
        <v>512</v>
      </c>
      <c r="C519" s="166"/>
      <c r="D519" s="209" t="n">
        <f aca="false">INDEX(_Rge_Projectdata_3rd,$B519,MATCH("Project-ID",_Rge_Headline_Projectdata,0))</f>
        <v>0</v>
      </c>
      <c r="E519" s="210" t="str">
        <f aca="false" t="array" ref="E519:E519">INDEX(_Rge_Data_3rd_CY,$B519,E$1)</f>
        <v>Open</v>
      </c>
      <c r="F519" s="199" t="n">
        <f aca="false">INDEX(_Rge_Data_3rd_CY,$B519,F$1)</f>
        <v>0</v>
      </c>
      <c r="G519" s="199" t="n">
        <f aca="false" t="array" ref="G519:G519">INDEX(_Rge_Data_3rd_CY,$B519,G$1)</f>
        <v>0</v>
      </c>
      <c r="H519" s="199" t="n">
        <f aca="false" t="array" ref="H519:H519">INDEX(_Rge_Data_3rd_CY,$B519,H$1)</f>
        <v>0</v>
      </c>
      <c r="I519" s="199" t="n">
        <f aca="false" t="array" ref="I519:I519">INDEX(_Rge_Data_3rd_CY,$B519,I$1)</f>
        <v>0</v>
      </c>
      <c r="J519" s="199" t="n">
        <f aca="false" t="array" ref="J519:J519">INDEX(_Rge_Data_3rd_CY,$B519,J$1)</f>
        <v>0</v>
      </c>
      <c r="K519" s="199" t="n">
        <f aca="false" t="array" ref="K519:K519">INDEX(_Rge_Data_3rd_CY,$B519,K$1)</f>
        <v>0</v>
      </c>
      <c r="L519" s="199" t="n">
        <f aca="false">INDEX(_Rge_Data_3rd_CY,$B519,L$1)</f>
        <v>0</v>
      </c>
      <c r="M519" s="199" t="n">
        <f aca="false" t="array" ref="M519:M519">INDEX(_Rge_Data_3rd_CY,$B519,M$1)</f>
        <v>0</v>
      </c>
      <c r="N519" s="199" t="n">
        <f aca="false" t="array" ref="N519:N519">INDEX(_Rge_Data_3rd_CY,$B519,N$1)</f>
        <v>0</v>
      </c>
      <c r="O519" s="199" t="n">
        <f aca="false">F519-N519</f>
        <v>0</v>
      </c>
      <c r="P519" s="200" t="n">
        <f aca="false">IFERROR(O519/F519,0)</f>
        <v>0</v>
      </c>
      <c r="Q519" s="211" t="str">
        <f aca="false">IF(AND(F519&lt;&gt;0,R519=0),"N","Y")</f>
        <v>Y</v>
      </c>
      <c r="R519" s="202" t="n">
        <f aca="false">INDEX(_Rge_Data_3rd_CY,$B519,R$1)</f>
        <v>0</v>
      </c>
      <c r="S519" s="202" t="n">
        <f aca="false" t="array" ref="S519:S519">INDEX(_Rge_Data_3rd_CY,$B519,S$1)</f>
        <v>0</v>
      </c>
      <c r="T519" s="202" t="n">
        <f aca="false" t="array" ref="T519:T519">INDEX(_Rge_Data_3rd_CY,$B519,T$1)</f>
        <v>0</v>
      </c>
      <c r="U519" s="202" t="n">
        <f aca="false" t="array" ref="U519:U519">INDEX(_Rge_Data_3rd_CY,$B519,U$1)</f>
        <v>0</v>
      </c>
      <c r="V519" s="202" t="n">
        <f aca="false" t="array" ref="V519:V519">INDEX(_Rge_Data_3rd_CY,$B519,V$1)</f>
        <v>0</v>
      </c>
      <c r="W519" s="202" t="n">
        <f aca="false" t="array" ref="W519:W519">INDEX(_Rge_Data_3rd_CY,$B519,W$1)</f>
        <v>0</v>
      </c>
      <c r="X519" s="202" t="n">
        <f aca="false">INDEX(_Rge_Data_3rd_CY,$B519,X$1)</f>
        <v>0</v>
      </c>
      <c r="Y519" s="202" t="n">
        <f aca="false" t="array" ref="Y519:Y519">INDEX(_Rge_Data_3rd_CY,$B519,Y$1)</f>
        <v>0</v>
      </c>
      <c r="Z519" s="202" t="n">
        <f aca="false" t="array" ref="Z519:Z519">INDEX(_Rge_Data_3rd_CY,$B519,Z$1)</f>
        <v>0</v>
      </c>
      <c r="AA519" s="202" t="n">
        <f aca="false">R519-Z519</f>
        <v>0</v>
      </c>
      <c r="AB519" s="203" t="n">
        <f aca="false">IFERROR(AA519/R519,)</f>
        <v>0</v>
      </c>
      <c r="AC519" s="212" t="n">
        <f aca="false" t="array" ref="AC519:AC519">INDEX(_Rge_Data_3rd_CY,$B519,AC$1)</f>
        <v>0</v>
      </c>
      <c r="AD519" s="212" t="n">
        <f aca="false" t="array" ref="AD519:AD519">INDEX(_Rge_Data_3rd_CY,$B519,AD$1)</f>
        <v>0</v>
      </c>
      <c r="AE519" s="212" t="n">
        <f aca="false" t="array" ref="AE519:AE519">INDEX(_Rge_Data_3rd_CY,$B519,AE$1)</f>
        <v>0</v>
      </c>
      <c r="AF519" s="212" t="n">
        <f aca="false" t="array" ref="AF519:AF519">INDEX(_Rge_Data_3rd_CY,$B519,AF$1)</f>
        <v>0</v>
      </c>
      <c r="AG519" s="212" t="n">
        <f aca="false" t="array" ref="AG519:AG519">INDEX(_Rge_Data_3rd_CY,$B519,AG$1)</f>
        <v>0</v>
      </c>
      <c r="AH519" s="212" t="n">
        <f aca="false" t="array" ref="AH519:AH519">INDEX(_Rge_Data_3rd_CY,$B519,AH$1)</f>
        <v>0</v>
      </c>
      <c r="AI519" s="212" t="n">
        <f aca="false">INDEX(_Rge_Data_3rd_CY,$B519,AI$1)</f>
        <v>0</v>
      </c>
      <c r="AJ519" s="212" t="n">
        <f aca="false" t="array" ref="AJ519:AJ519">INDEX(_Rge_Data_3rd_CY,$B519,AJ$1)</f>
        <v>0</v>
      </c>
      <c r="AK519" s="212" t="n">
        <f aca="false" t="array" ref="AK519:AK519">INDEX(_Rge_Data_3rd_CY,$B519,AK$1)</f>
        <v>0</v>
      </c>
      <c r="AL519" s="212" t="n">
        <f aca="false">AK519+AN519+AO519</f>
        <v>0</v>
      </c>
      <c r="AM519" s="213" t="n">
        <f aca="false">IFERROR(AK519/Z519,0)</f>
        <v>0</v>
      </c>
      <c r="AN519" s="214" t="n">
        <f aca="false">IFERROR(IF(AND($E519="OPEN",$AA519&gt;0),$AA519*_SoP*$AM519,IF(AND($E519="CLOSED",$AA519&gt;0),$AA519*_SoL*$AM519,0)),0)</f>
        <v>0</v>
      </c>
      <c r="AO519" s="214" t="n">
        <f aca="false">IFERROR(IF($AA519&lt;0,$AA519*_SoL,0),0)</f>
        <v>0</v>
      </c>
      <c r="AP519" s="215" t="n">
        <f aca="false">AK519+AN519</f>
        <v>0</v>
      </c>
      <c r="AQ519" s="215" t="n">
        <f aca="false">AC519-AO519</f>
        <v>0</v>
      </c>
      <c r="AR519" s="215" t="n">
        <f aca="false">AP519-AQ519</f>
        <v>0</v>
      </c>
      <c r="AS519" s="215" t="n">
        <f aca="false">IF($AR519&gt;=0,$AR519,0)</f>
        <v>0</v>
      </c>
      <c r="AT519" s="215" t="n">
        <f aca="false">IF($AR519&lt;=0,-$AR519,0)</f>
        <v>-0</v>
      </c>
      <c r="AU519" s="214" t="n">
        <f aca="false">IF((R519-AC519)&lt;0,0,R519-AC519)</f>
        <v>0</v>
      </c>
      <c r="AV519" s="214" t="n">
        <f aca="false">IF(AM519&gt;1,0,R519-AM519*R519)</f>
        <v>0</v>
      </c>
      <c r="AW519" s="216"/>
    </row>
    <row r="520" customFormat="false" ht="24.75" hidden="false" customHeight="true" outlineLevel="0" collapsed="false">
      <c r="A520" s="166"/>
      <c r="B520" s="208" t="n">
        <f aca="false">B519+1</f>
        <v>513</v>
      </c>
      <c r="C520" s="166"/>
      <c r="D520" s="209" t="n">
        <f aca="false">INDEX(_Rge_Projectdata_3rd,$B520,MATCH("Project-ID",_Rge_Headline_Projectdata,0))</f>
        <v>0</v>
      </c>
      <c r="E520" s="210" t="str">
        <f aca="false" t="array" ref="E520:E520">INDEX(_Rge_Data_3rd_CY,$B520,E$1)</f>
        <v>Open</v>
      </c>
      <c r="F520" s="199" t="n">
        <f aca="false">INDEX(_Rge_Data_3rd_CY,$B520,F$1)</f>
        <v>0</v>
      </c>
      <c r="G520" s="199" t="n">
        <f aca="false" t="array" ref="G520:G520">INDEX(_Rge_Data_3rd_CY,$B520,G$1)</f>
        <v>0</v>
      </c>
      <c r="H520" s="199" t="n">
        <f aca="false" t="array" ref="H520:H520">INDEX(_Rge_Data_3rd_CY,$B520,H$1)</f>
        <v>0</v>
      </c>
      <c r="I520" s="199" t="n">
        <f aca="false" t="array" ref="I520:I520">INDEX(_Rge_Data_3rd_CY,$B520,I$1)</f>
        <v>0</v>
      </c>
      <c r="J520" s="199" t="n">
        <f aca="false" t="array" ref="J520:J520">INDEX(_Rge_Data_3rd_CY,$B520,J$1)</f>
        <v>0</v>
      </c>
      <c r="K520" s="199" t="n">
        <f aca="false" t="array" ref="K520:K520">INDEX(_Rge_Data_3rd_CY,$B520,K$1)</f>
        <v>0</v>
      </c>
      <c r="L520" s="199" t="n">
        <f aca="false">INDEX(_Rge_Data_3rd_CY,$B520,L$1)</f>
        <v>0</v>
      </c>
      <c r="M520" s="199" t="n">
        <f aca="false" t="array" ref="M520:M520">INDEX(_Rge_Data_3rd_CY,$B520,M$1)</f>
        <v>0</v>
      </c>
      <c r="N520" s="199" t="n">
        <f aca="false" t="array" ref="N520:N520">INDEX(_Rge_Data_3rd_CY,$B520,N$1)</f>
        <v>0</v>
      </c>
      <c r="O520" s="199" t="n">
        <f aca="false">F520-N520</f>
        <v>0</v>
      </c>
      <c r="P520" s="200" t="n">
        <f aca="false">IFERROR(O520/F520,0)</f>
        <v>0</v>
      </c>
      <c r="Q520" s="211" t="str">
        <f aca="false">IF(AND(F520&lt;&gt;0,R520=0),"N","Y")</f>
        <v>Y</v>
      </c>
      <c r="R520" s="202" t="n">
        <f aca="false">INDEX(_Rge_Data_3rd_CY,$B520,R$1)</f>
        <v>0</v>
      </c>
      <c r="S520" s="202" t="n">
        <f aca="false" t="array" ref="S520:S520">INDEX(_Rge_Data_3rd_CY,$B520,S$1)</f>
        <v>0</v>
      </c>
      <c r="T520" s="202" t="n">
        <f aca="false" t="array" ref="T520:T520">INDEX(_Rge_Data_3rd_CY,$B520,T$1)</f>
        <v>0</v>
      </c>
      <c r="U520" s="202" t="n">
        <f aca="false" t="array" ref="U520:U520">INDEX(_Rge_Data_3rd_CY,$B520,U$1)</f>
        <v>0</v>
      </c>
      <c r="V520" s="202" t="n">
        <f aca="false" t="array" ref="V520:V520">INDEX(_Rge_Data_3rd_CY,$B520,V$1)</f>
        <v>0</v>
      </c>
      <c r="W520" s="202" t="n">
        <f aca="false" t="array" ref="W520:W520">INDEX(_Rge_Data_3rd_CY,$B520,W$1)</f>
        <v>0</v>
      </c>
      <c r="X520" s="202" t="n">
        <f aca="false">INDEX(_Rge_Data_3rd_CY,$B520,X$1)</f>
        <v>0</v>
      </c>
      <c r="Y520" s="202" t="n">
        <f aca="false" t="array" ref="Y520:Y520">INDEX(_Rge_Data_3rd_CY,$B520,Y$1)</f>
        <v>0</v>
      </c>
      <c r="Z520" s="202" t="n">
        <f aca="false" t="array" ref="Z520:Z520">INDEX(_Rge_Data_3rd_CY,$B520,Z$1)</f>
        <v>0</v>
      </c>
      <c r="AA520" s="202" t="n">
        <f aca="false">R520-Z520</f>
        <v>0</v>
      </c>
      <c r="AB520" s="203" t="n">
        <f aca="false">IFERROR(AA520/R520,)</f>
        <v>0</v>
      </c>
      <c r="AC520" s="212" t="n">
        <f aca="false" t="array" ref="AC520:AC520">INDEX(_Rge_Data_3rd_CY,$B520,AC$1)</f>
        <v>0</v>
      </c>
      <c r="AD520" s="212" t="n">
        <f aca="false" t="array" ref="AD520:AD520">INDEX(_Rge_Data_3rd_CY,$B520,AD$1)</f>
        <v>0</v>
      </c>
      <c r="AE520" s="212" t="n">
        <f aca="false" t="array" ref="AE520:AE520">INDEX(_Rge_Data_3rd_CY,$B520,AE$1)</f>
        <v>0</v>
      </c>
      <c r="AF520" s="212" t="n">
        <f aca="false" t="array" ref="AF520:AF520">INDEX(_Rge_Data_3rd_CY,$B520,AF$1)</f>
        <v>0</v>
      </c>
      <c r="AG520" s="212" t="n">
        <f aca="false" t="array" ref="AG520:AG520">INDEX(_Rge_Data_3rd_CY,$B520,AG$1)</f>
        <v>0</v>
      </c>
      <c r="AH520" s="212" t="n">
        <f aca="false" t="array" ref="AH520:AH520">INDEX(_Rge_Data_3rd_CY,$B520,AH$1)</f>
        <v>0</v>
      </c>
      <c r="AI520" s="212" t="n">
        <f aca="false">INDEX(_Rge_Data_3rd_CY,$B520,AI$1)</f>
        <v>0</v>
      </c>
      <c r="AJ520" s="212" t="n">
        <f aca="false" t="array" ref="AJ520:AJ520">INDEX(_Rge_Data_3rd_CY,$B520,AJ$1)</f>
        <v>0</v>
      </c>
      <c r="AK520" s="212" t="n">
        <f aca="false" t="array" ref="AK520:AK520">INDEX(_Rge_Data_3rd_CY,$B520,AK$1)</f>
        <v>0</v>
      </c>
      <c r="AL520" s="212" t="n">
        <f aca="false">AK520+AN520+AO520</f>
        <v>0</v>
      </c>
      <c r="AM520" s="213" t="n">
        <f aca="false">IFERROR(AK520/Z520,0)</f>
        <v>0</v>
      </c>
      <c r="AN520" s="214" t="n">
        <f aca="false">IFERROR(IF(AND($E520="OPEN",$AA520&gt;0),$AA520*_SoP*$AM520,IF(AND($E520="CLOSED",$AA520&gt;0),$AA520*_SoL*$AM520,0)),0)</f>
        <v>0</v>
      </c>
      <c r="AO520" s="214" t="n">
        <f aca="false">IFERROR(IF($AA520&lt;0,$AA520*_SoL,0),0)</f>
        <v>0</v>
      </c>
      <c r="AP520" s="215" t="n">
        <f aca="false">AK520+AN520</f>
        <v>0</v>
      </c>
      <c r="AQ520" s="215" t="n">
        <f aca="false">AC520-AO520</f>
        <v>0</v>
      </c>
      <c r="AR520" s="215" t="n">
        <f aca="false">AP520-AQ520</f>
        <v>0</v>
      </c>
      <c r="AS520" s="215" t="n">
        <f aca="false">IF($AR520&gt;=0,$AR520,0)</f>
        <v>0</v>
      </c>
      <c r="AT520" s="215" t="n">
        <f aca="false">IF($AR520&lt;=0,-$AR520,0)</f>
        <v>-0</v>
      </c>
      <c r="AU520" s="214" t="n">
        <f aca="false">IF((R520-AC520)&lt;0,0,R520-AC520)</f>
        <v>0</v>
      </c>
      <c r="AV520" s="214" t="n">
        <f aca="false">IF(AM520&gt;1,0,R520-AM520*R520)</f>
        <v>0</v>
      </c>
      <c r="AW520" s="216"/>
    </row>
    <row r="521" customFormat="false" ht="24.75" hidden="false" customHeight="true" outlineLevel="0" collapsed="false">
      <c r="A521" s="166"/>
      <c r="B521" s="208" t="n">
        <f aca="false">B520+1</f>
        <v>514</v>
      </c>
      <c r="C521" s="166"/>
      <c r="D521" s="209" t="n">
        <f aca="false">INDEX(_Rge_Projectdata_3rd,$B521,MATCH("Project-ID",_Rge_Headline_Projectdata,0))</f>
        <v>0</v>
      </c>
      <c r="E521" s="210" t="str">
        <f aca="false" t="array" ref="E521:E521">INDEX(_Rge_Data_3rd_CY,$B521,E$1)</f>
        <v>Open</v>
      </c>
      <c r="F521" s="199" t="n">
        <f aca="false">INDEX(_Rge_Data_3rd_CY,$B521,F$1)</f>
        <v>0</v>
      </c>
      <c r="G521" s="199" t="n">
        <f aca="false" t="array" ref="G521:G521">INDEX(_Rge_Data_3rd_CY,$B521,G$1)</f>
        <v>0</v>
      </c>
      <c r="H521" s="199" t="n">
        <f aca="false" t="array" ref="H521:H521">INDEX(_Rge_Data_3rd_CY,$B521,H$1)</f>
        <v>0</v>
      </c>
      <c r="I521" s="199" t="n">
        <f aca="false" t="array" ref="I521:I521">INDEX(_Rge_Data_3rd_CY,$B521,I$1)</f>
        <v>0</v>
      </c>
      <c r="J521" s="199" t="n">
        <f aca="false" t="array" ref="J521:J521">INDEX(_Rge_Data_3rd_CY,$B521,J$1)</f>
        <v>0</v>
      </c>
      <c r="K521" s="199" t="n">
        <f aca="false" t="array" ref="K521:K521">INDEX(_Rge_Data_3rd_CY,$B521,K$1)</f>
        <v>0</v>
      </c>
      <c r="L521" s="199" t="n">
        <f aca="false">INDEX(_Rge_Data_3rd_CY,$B521,L$1)</f>
        <v>0</v>
      </c>
      <c r="M521" s="199" t="n">
        <f aca="false" t="array" ref="M521:M521">INDEX(_Rge_Data_3rd_CY,$B521,M$1)</f>
        <v>0</v>
      </c>
      <c r="N521" s="199" t="n">
        <f aca="false" t="array" ref="N521:N521">INDEX(_Rge_Data_3rd_CY,$B521,N$1)</f>
        <v>0</v>
      </c>
      <c r="O521" s="199" t="n">
        <f aca="false">F521-N521</f>
        <v>0</v>
      </c>
      <c r="P521" s="200" t="n">
        <f aca="false">IFERROR(O521/F521,0)</f>
        <v>0</v>
      </c>
      <c r="Q521" s="211" t="str">
        <f aca="false">IF(AND(F521&lt;&gt;0,R521=0),"N","Y")</f>
        <v>Y</v>
      </c>
      <c r="R521" s="202" t="n">
        <f aca="false">INDEX(_Rge_Data_3rd_CY,$B521,R$1)</f>
        <v>0</v>
      </c>
      <c r="S521" s="202" t="n">
        <f aca="false" t="array" ref="S521:S521">INDEX(_Rge_Data_3rd_CY,$B521,S$1)</f>
        <v>0</v>
      </c>
      <c r="T521" s="202" t="n">
        <f aca="false" t="array" ref="T521:T521">INDEX(_Rge_Data_3rd_CY,$B521,T$1)</f>
        <v>0</v>
      </c>
      <c r="U521" s="202" t="n">
        <f aca="false" t="array" ref="U521:U521">INDEX(_Rge_Data_3rd_CY,$B521,U$1)</f>
        <v>0</v>
      </c>
      <c r="V521" s="202" t="n">
        <f aca="false" t="array" ref="V521:V521">INDEX(_Rge_Data_3rd_CY,$B521,V$1)</f>
        <v>0</v>
      </c>
      <c r="W521" s="202" t="n">
        <f aca="false" t="array" ref="W521:W521">INDEX(_Rge_Data_3rd_CY,$B521,W$1)</f>
        <v>0</v>
      </c>
      <c r="X521" s="202" t="n">
        <f aca="false">INDEX(_Rge_Data_3rd_CY,$B521,X$1)</f>
        <v>0</v>
      </c>
      <c r="Y521" s="202" t="n">
        <f aca="false" t="array" ref="Y521:Y521">INDEX(_Rge_Data_3rd_CY,$B521,Y$1)</f>
        <v>0</v>
      </c>
      <c r="Z521" s="202" t="n">
        <f aca="false" t="array" ref="Z521:Z521">INDEX(_Rge_Data_3rd_CY,$B521,Z$1)</f>
        <v>0</v>
      </c>
      <c r="AA521" s="202" t="n">
        <f aca="false">R521-Z521</f>
        <v>0</v>
      </c>
      <c r="AB521" s="203" t="n">
        <f aca="false">IFERROR(AA521/R521,)</f>
        <v>0</v>
      </c>
      <c r="AC521" s="212" t="n">
        <f aca="false" t="array" ref="AC521:AC521">INDEX(_Rge_Data_3rd_CY,$B521,AC$1)</f>
        <v>0</v>
      </c>
      <c r="AD521" s="212" t="n">
        <f aca="false" t="array" ref="AD521:AD521">INDEX(_Rge_Data_3rd_CY,$B521,AD$1)</f>
        <v>0</v>
      </c>
      <c r="AE521" s="212" t="n">
        <f aca="false" t="array" ref="AE521:AE521">INDEX(_Rge_Data_3rd_CY,$B521,AE$1)</f>
        <v>0</v>
      </c>
      <c r="AF521" s="212" t="n">
        <f aca="false" t="array" ref="AF521:AF521">INDEX(_Rge_Data_3rd_CY,$B521,AF$1)</f>
        <v>0</v>
      </c>
      <c r="AG521" s="212" t="n">
        <f aca="false" t="array" ref="AG521:AG521">INDEX(_Rge_Data_3rd_CY,$B521,AG$1)</f>
        <v>0</v>
      </c>
      <c r="AH521" s="212" t="n">
        <f aca="false" t="array" ref="AH521:AH521">INDEX(_Rge_Data_3rd_CY,$B521,AH$1)</f>
        <v>0</v>
      </c>
      <c r="AI521" s="212" t="n">
        <f aca="false">INDEX(_Rge_Data_3rd_CY,$B521,AI$1)</f>
        <v>0</v>
      </c>
      <c r="AJ521" s="212" t="n">
        <f aca="false" t="array" ref="AJ521:AJ521">INDEX(_Rge_Data_3rd_CY,$B521,AJ$1)</f>
        <v>0</v>
      </c>
      <c r="AK521" s="212" t="n">
        <f aca="false" t="array" ref="AK521:AK521">INDEX(_Rge_Data_3rd_CY,$B521,AK$1)</f>
        <v>0</v>
      </c>
      <c r="AL521" s="212" t="n">
        <f aca="false">AK521+AN521+AO521</f>
        <v>0</v>
      </c>
      <c r="AM521" s="213" t="n">
        <f aca="false">IFERROR(AK521/Z521,0)</f>
        <v>0</v>
      </c>
      <c r="AN521" s="214" t="n">
        <f aca="false">IFERROR(IF(AND($E521="OPEN",$AA521&gt;0),$AA521*_SoP*$AM521,IF(AND($E521="CLOSED",$AA521&gt;0),$AA521*_SoL*$AM521,0)),0)</f>
        <v>0</v>
      </c>
      <c r="AO521" s="214" t="n">
        <f aca="false">IFERROR(IF($AA521&lt;0,$AA521*_SoL,0),0)</f>
        <v>0</v>
      </c>
      <c r="AP521" s="215" t="n">
        <f aca="false">AK521+AN521</f>
        <v>0</v>
      </c>
      <c r="AQ521" s="215" t="n">
        <f aca="false">AC521-AO521</f>
        <v>0</v>
      </c>
      <c r="AR521" s="215" t="n">
        <f aca="false">AP521-AQ521</f>
        <v>0</v>
      </c>
      <c r="AS521" s="215" t="n">
        <f aca="false">IF($AR521&gt;=0,$AR521,0)</f>
        <v>0</v>
      </c>
      <c r="AT521" s="215" t="n">
        <f aca="false">IF($AR521&lt;=0,-$AR521,0)</f>
        <v>-0</v>
      </c>
      <c r="AU521" s="214" t="n">
        <f aca="false">IF((R521-AC521)&lt;0,0,R521-AC521)</f>
        <v>0</v>
      </c>
      <c r="AV521" s="214" t="n">
        <f aca="false">IF(AM521&gt;1,0,R521-AM521*R521)</f>
        <v>0</v>
      </c>
      <c r="AW521" s="216"/>
    </row>
    <row r="522" customFormat="false" ht="24.75" hidden="false" customHeight="true" outlineLevel="0" collapsed="false">
      <c r="A522" s="166"/>
      <c r="B522" s="208" t="n">
        <f aca="false">B521+1</f>
        <v>515</v>
      </c>
      <c r="C522" s="166"/>
      <c r="D522" s="209" t="n">
        <f aca="false">INDEX(_Rge_Projectdata_3rd,$B522,MATCH("Project-ID",_Rge_Headline_Projectdata,0))</f>
        <v>0</v>
      </c>
      <c r="E522" s="210" t="str">
        <f aca="false" t="array" ref="E522:E522">INDEX(_Rge_Data_3rd_CY,$B522,E$1)</f>
        <v>Open</v>
      </c>
      <c r="F522" s="199" t="n">
        <f aca="false">INDEX(_Rge_Data_3rd_CY,$B522,F$1)</f>
        <v>0</v>
      </c>
      <c r="G522" s="199" t="n">
        <f aca="false" t="array" ref="G522:G522">INDEX(_Rge_Data_3rd_CY,$B522,G$1)</f>
        <v>0</v>
      </c>
      <c r="H522" s="199" t="n">
        <f aca="false" t="array" ref="H522:H522">INDEX(_Rge_Data_3rd_CY,$B522,H$1)</f>
        <v>0</v>
      </c>
      <c r="I522" s="199" t="n">
        <f aca="false" t="array" ref="I522:I522">INDEX(_Rge_Data_3rd_CY,$B522,I$1)</f>
        <v>0</v>
      </c>
      <c r="J522" s="199" t="n">
        <f aca="false" t="array" ref="J522:J522">INDEX(_Rge_Data_3rd_CY,$B522,J$1)</f>
        <v>0</v>
      </c>
      <c r="K522" s="199" t="n">
        <f aca="false" t="array" ref="K522:K522">INDEX(_Rge_Data_3rd_CY,$B522,K$1)</f>
        <v>0</v>
      </c>
      <c r="L522" s="199" t="n">
        <f aca="false">INDEX(_Rge_Data_3rd_CY,$B522,L$1)</f>
        <v>0</v>
      </c>
      <c r="M522" s="199" t="n">
        <f aca="false" t="array" ref="M522:M522">INDEX(_Rge_Data_3rd_CY,$B522,M$1)</f>
        <v>0</v>
      </c>
      <c r="N522" s="199" t="n">
        <f aca="false" t="array" ref="N522:N522">INDEX(_Rge_Data_3rd_CY,$B522,N$1)</f>
        <v>0</v>
      </c>
      <c r="O522" s="199" t="n">
        <f aca="false">F522-N522</f>
        <v>0</v>
      </c>
      <c r="P522" s="200" t="n">
        <f aca="false">IFERROR(O522/F522,0)</f>
        <v>0</v>
      </c>
      <c r="Q522" s="211" t="str">
        <f aca="false">IF(AND(F522&lt;&gt;0,R522=0),"N","Y")</f>
        <v>Y</v>
      </c>
      <c r="R522" s="202" t="n">
        <f aca="false">INDEX(_Rge_Data_3rd_CY,$B522,R$1)</f>
        <v>0</v>
      </c>
      <c r="S522" s="202" t="n">
        <f aca="false" t="array" ref="S522:S522">INDEX(_Rge_Data_3rd_CY,$B522,S$1)</f>
        <v>0</v>
      </c>
      <c r="T522" s="202" t="n">
        <f aca="false" t="array" ref="T522:T522">INDEX(_Rge_Data_3rd_CY,$B522,T$1)</f>
        <v>0</v>
      </c>
      <c r="U522" s="202" t="n">
        <f aca="false" t="array" ref="U522:U522">INDEX(_Rge_Data_3rd_CY,$B522,U$1)</f>
        <v>0</v>
      </c>
      <c r="V522" s="202" t="n">
        <f aca="false" t="array" ref="V522:V522">INDEX(_Rge_Data_3rd_CY,$B522,V$1)</f>
        <v>0</v>
      </c>
      <c r="W522" s="202" t="n">
        <f aca="false" t="array" ref="W522:W522">INDEX(_Rge_Data_3rd_CY,$B522,W$1)</f>
        <v>0</v>
      </c>
      <c r="X522" s="202" t="n">
        <f aca="false">INDEX(_Rge_Data_3rd_CY,$B522,X$1)</f>
        <v>0</v>
      </c>
      <c r="Y522" s="202" t="n">
        <f aca="false" t="array" ref="Y522:Y522">INDEX(_Rge_Data_3rd_CY,$B522,Y$1)</f>
        <v>0</v>
      </c>
      <c r="Z522" s="202" t="n">
        <f aca="false" t="array" ref="Z522:Z522">INDEX(_Rge_Data_3rd_CY,$B522,Z$1)</f>
        <v>0</v>
      </c>
      <c r="AA522" s="202" t="n">
        <f aca="false">R522-Z522</f>
        <v>0</v>
      </c>
      <c r="AB522" s="203" t="n">
        <f aca="false">IFERROR(AA522/R522,)</f>
        <v>0</v>
      </c>
      <c r="AC522" s="212" t="n">
        <f aca="false" t="array" ref="AC522:AC522">INDEX(_Rge_Data_3rd_CY,$B522,AC$1)</f>
        <v>0</v>
      </c>
      <c r="AD522" s="212" t="n">
        <f aca="false" t="array" ref="AD522:AD522">INDEX(_Rge_Data_3rd_CY,$B522,AD$1)</f>
        <v>0</v>
      </c>
      <c r="AE522" s="212" t="n">
        <f aca="false" t="array" ref="AE522:AE522">INDEX(_Rge_Data_3rd_CY,$B522,AE$1)</f>
        <v>0</v>
      </c>
      <c r="AF522" s="212" t="n">
        <f aca="false" t="array" ref="AF522:AF522">INDEX(_Rge_Data_3rd_CY,$B522,AF$1)</f>
        <v>0</v>
      </c>
      <c r="AG522" s="212" t="n">
        <f aca="false" t="array" ref="AG522:AG522">INDEX(_Rge_Data_3rd_CY,$B522,AG$1)</f>
        <v>0</v>
      </c>
      <c r="AH522" s="212" t="n">
        <f aca="false" t="array" ref="AH522:AH522">INDEX(_Rge_Data_3rd_CY,$B522,AH$1)</f>
        <v>0</v>
      </c>
      <c r="AI522" s="212" t="n">
        <f aca="false">INDEX(_Rge_Data_3rd_CY,$B522,AI$1)</f>
        <v>0</v>
      </c>
      <c r="AJ522" s="212" t="n">
        <f aca="false" t="array" ref="AJ522:AJ522">INDEX(_Rge_Data_3rd_CY,$B522,AJ$1)</f>
        <v>0</v>
      </c>
      <c r="AK522" s="212" t="n">
        <f aca="false" t="array" ref="AK522:AK522">INDEX(_Rge_Data_3rd_CY,$B522,AK$1)</f>
        <v>0</v>
      </c>
      <c r="AL522" s="212" t="n">
        <f aca="false">AK522+AN522+AO522</f>
        <v>0</v>
      </c>
      <c r="AM522" s="213" t="n">
        <f aca="false">IFERROR(AK522/Z522,0)</f>
        <v>0</v>
      </c>
      <c r="AN522" s="214" t="n">
        <f aca="false">IFERROR(IF(AND($E522="OPEN",$AA522&gt;0),$AA522*_SoP*$AM522,IF(AND($E522="CLOSED",$AA522&gt;0),$AA522*_SoL*$AM522,0)),0)</f>
        <v>0</v>
      </c>
      <c r="AO522" s="214" t="n">
        <f aca="false">IFERROR(IF($AA522&lt;0,$AA522*_SoL,0),0)</f>
        <v>0</v>
      </c>
      <c r="AP522" s="215" t="n">
        <f aca="false">AK522+AN522</f>
        <v>0</v>
      </c>
      <c r="AQ522" s="215" t="n">
        <f aca="false">AC522-AO522</f>
        <v>0</v>
      </c>
      <c r="AR522" s="215" t="n">
        <f aca="false">AP522-AQ522</f>
        <v>0</v>
      </c>
      <c r="AS522" s="215" t="n">
        <f aca="false">IF($AR522&gt;=0,$AR522,0)</f>
        <v>0</v>
      </c>
      <c r="AT522" s="215" t="n">
        <f aca="false">IF($AR522&lt;=0,-$AR522,0)</f>
        <v>-0</v>
      </c>
      <c r="AU522" s="214" t="n">
        <f aca="false">IF((R522-AC522)&lt;0,0,R522-AC522)</f>
        <v>0</v>
      </c>
      <c r="AV522" s="214" t="n">
        <f aca="false">IF(AM522&gt;1,0,R522-AM522*R522)</f>
        <v>0</v>
      </c>
      <c r="AW522" s="216"/>
    </row>
    <row r="523" customFormat="false" ht="24.75" hidden="false" customHeight="true" outlineLevel="0" collapsed="false">
      <c r="A523" s="166"/>
      <c r="B523" s="208" t="n">
        <f aca="false">B522+1</f>
        <v>516</v>
      </c>
      <c r="C523" s="166"/>
      <c r="D523" s="209" t="n">
        <f aca="false">INDEX(_Rge_Projectdata_3rd,$B523,MATCH("Project-ID",_Rge_Headline_Projectdata,0))</f>
        <v>0</v>
      </c>
      <c r="E523" s="210" t="str">
        <f aca="false" t="array" ref="E523:E523">INDEX(_Rge_Data_3rd_CY,$B523,E$1)</f>
        <v>Open</v>
      </c>
      <c r="F523" s="199" t="n">
        <f aca="false">INDEX(_Rge_Data_3rd_CY,$B523,F$1)</f>
        <v>0</v>
      </c>
      <c r="G523" s="199" t="n">
        <f aca="false" t="array" ref="G523:G523">INDEX(_Rge_Data_3rd_CY,$B523,G$1)</f>
        <v>0</v>
      </c>
      <c r="H523" s="199" t="n">
        <f aca="false" t="array" ref="H523:H523">INDEX(_Rge_Data_3rd_CY,$B523,H$1)</f>
        <v>0</v>
      </c>
      <c r="I523" s="199" t="n">
        <f aca="false" t="array" ref="I523:I523">INDEX(_Rge_Data_3rd_CY,$B523,I$1)</f>
        <v>0</v>
      </c>
      <c r="J523" s="199" t="n">
        <f aca="false" t="array" ref="J523:J523">INDEX(_Rge_Data_3rd_CY,$B523,J$1)</f>
        <v>0</v>
      </c>
      <c r="K523" s="199" t="n">
        <f aca="false" t="array" ref="K523:K523">INDEX(_Rge_Data_3rd_CY,$B523,K$1)</f>
        <v>0</v>
      </c>
      <c r="L523" s="199" t="n">
        <f aca="false">INDEX(_Rge_Data_3rd_CY,$B523,L$1)</f>
        <v>0</v>
      </c>
      <c r="M523" s="199" t="n">
        <f aca="false" t="array" ref="M523:M523">INDEX(_Rge_Data_3rd_CY,$B523,M$1)</f>
        <v>0</v>
      </c>
      <c r="N523" s="199" t="n">
        <f aca="false" t="array" ref="N523:N523">INDEX(_Rge_Data_3rd_CY,$B523,N$1)</f>
        <v>0</v>
      </c>
      <c r="O523" s="199" t="n">
        <f aca="false">F523-N523</f>
        <v>0</v>
      </c>
      <c r="P523" s="200" t="n">
        <f aca="false">IFERROR(O523/F523,0)</f>
        <v>0</v>
      </c>
      <c r="Q523" s="211" t="str">
        <f aca="false">IF(AND(F523&lt;&gt;0,R523=0),"N","Y")</f>
        <v>Y</v>
      </c>
      <c r="R523" s="202" t="n">
        <f aca="false">INDEX(_Rge_Data_3rd_CY,$B523,R$1)</f>
        <v>0</v>
      </c>
      <c r="S523" s="202" t="n">
        <f aca="false" t="array" ref="S523:S523">INDEX(_Rge_Data_3rd_CY,$B523,S$1)</f>
        <v>0</v>
      </c>
      <c r="T523" s="202" t="n">
        <f aca="false" t="array" ref="T523:T523">INDEX(_Rge_Data_3rd_CY,$B523,T$1)</f>
        <v>0</v>
      </c>
      <c r="U523" s="202" t="n">
        <f aca="false" t="array" ref="U523:U523">INDEX(_Rge_Data_3rd_CY,$B523,U$1)</f>
        <v>0</v>
      </c>
      <c r="V523" s="202" t="n">
        <f aca="false" t="array" ref="V523:V523">INDEX(_Rge_Data_3rd_CY,$B523,V$1)</f>
        <v>0</v>
      </c>
      <c r="W523" s="202" t="n">
        <f aca="false" t="array" ref="W523:W523">INDEX(_Rge_Data_3rd_CY,$B523,W$1)</f>
        <v>0</v>
      </c>
      <c r="X523" s="202" t="n">
        <f aca="false">INDEX(_Rge_Data_3rd_CY,$B523,X$1)</f>
        <v>0</v>
      </c>
      <c r="Y523" s="202" t="n">
        <f aca="false" t="array" ref="Y523:Y523">INDEX(_Rge_Data_3rd_CY,$B523,Y$1)</f>
        <v>0</v>
      </c>
      <c r="Z523" s="202" t="n">
        <f aca="false" t="array" ref="Z523:Z523">INDEX(_Rge_Data_3rd_CY,$B523,Z$1)</f>
        <v>0</v>
      </c>
      <c r="AA523" s="202" t="n">
        <f aca="false">R523-Z523</f>
        <v>0</v>
      </c>
      <c r="AB523" s="203" t="n">
        <f aca="false">IFERROR(AA523/R523,)</f>
        <v>0</v>
      </c>
      <c r="AC523" s="212" t="n">
        <f aca="false" t="array" ref="AC523:AC523">INDEX(_Rge_Data_3rd_CY,$B523,AC$1)</f>
        <v>0</v>
      </c>
      <c r="AD523" s="212" t="n">
        <f aca="false" t="array" ref="AD523:AD523">INDEX(_Rge_Data_3rd_CY,$B523,AD$1)</f>
        <v>0</v>
      </c>
      <c r="AE523" s="212" t="n">
        <f aca="false" t="array" ref="AE523:AE523">INDEX(_Rge_Data_3rd_CY,$B523,AE$1)</f>
        <v>0</v>
      </c>
      <c r="AF523" s="212" t="n">
        <f aca="false" t="array" ref="AF523:AF523">INDEX(_Rge_Data_3rd_CY,$B523,AF$1)</f>
        <v>0</v>
      </c>
      <c r="AG523" s="212" t="n">
        <f aca="false" t="array" ref="AG523:AG523">INDEX(_Rge_Data_3rd_CY,$B523,AG$1)</f>
        <v>0</v>
      </c>
      <c r="AH523" s="212" t="n">
        <f aca="false" t="array" ref="AH523:AH523">INDEX(_Rge_Data_3rd_CY,$B523,AH$1)</f>
        <v>0</v>
      </c>
      <c r="AI523" s="212" t="n">
        <f aca="false">INDEX(_Rge_Data_3rd_CY,$B523,AI$1)</f>
        <v>0</v>
      </c>
      <c r="AJ523" s="212" t="n">
        <f aca="false" t="array" ref="AJ523:AJ523">INDEX(_Rge_Data_3rd_CY,$B523,AJ$1)</f>
        <v>0</v>
      </c>
      <c r="AK523" s="212" t="n">
        <f aca="false" t="array" ref="AK523:AK523">INDEX(_Rge_Data_3rd_CY,$B523,AK$1)</f>
        <v>0</v>
      </c>
      <c r="AL523" s="212" t="n">
        <f aca="false">AK523+AN523+AO523</f>
        <v>0</v>
      </c>
      <c r="AM523" s="213" t="n">
        <f aca="false">IFERROR(AK523/Z523,0)</f>
        <v>0</v>
      </c>
      <c r="AN523" s="214" t="n">
        <f aca="false">IFERROR(IF(AND($E523="OPEN",$AA523&gt;0),$AA523*_SoP*$AM523,IF(AND($E523="CLOSED",$AA523&gt;0),$AA523*_SoL*$AM523,0)),0)</f>
        <v>0</v>
      </c>
      <c r="AO523" s="214" t="n">
        <f aca="false">IFERROR(IF($AA523&lt;0,$AA523*_SoL,0),0)</f>
        <v>0</v>
      </c>
      <c r="AP523" s="215" t="n">
        <f aca="false">AK523+AN523</f>
        <v>0</v>
      </c>
      <c r="AQ523" s="215" t="n">
        <f aca="false">AC523-AO523</f>
        <v>0</v>
      </c>
      <c r="AR523" s="215" t="n">
        <f aca="false">AP523-AQ523</f>
        <v>0</v>
      </c>
      <c r="AS523" s="215" t="n">
        <f aca="false">IF($AR523&gt;=0,$AR523,0)</f>
        <v>0</v>
      </c>
      <c r="AT523" s="215" t="n">
        <f aca="false">IF($AR523&lt;=0,-$AR523,0)</f>
        <v>-0</v>
      </c>
      <c r="AU523" s="214" t="n">
        <f aca="false">IF((R523-AC523)&lt;0,0,R523-AC523)</f>
        <v>0</v>
      </c>
      <c r="AV523" s="214" t="n">
        <f aca="false">IF(AM523&gt;1,0,R523-AM523*R523)</f>
        <v>0</v>
      </c>
      <c r="AW523" s="216"/>
    </row>
    <row r="524" customFormat="false" ht="24.75" hidden="false" customHeight="true" outlineLevel="0" collapsed="false">
      <c r="A524" s="166"/>
      <c r="B524" s="208" t="n">
        <f aca="false">B523+1</f>
        <v>517</v>
      </c>
      <c r="C524" s="166"/>
      <c r="D524" s="209" t="n">
        <f aca="false">INDEX(_Rge_Projectdata_3rd,$B524,MATCH("Project-ID",_Rge_Headline_Projectdata,0))</f>
        <v>0</v>
      </c>
      <c r="E524" s="210" t="str">
        <f aca="false" t="array" ref="E524:E524">INDEX(_Rge_Data_3rd_CY,$B524,E$1)</f>
        <v>Open</v>
      </c>
      <c r="F524" s="199" t="n">
        <f aca="false">INDEX(_Rge_Data_3rd_CY,$B524,F$1)</f>
        <v>0</v>
      </c>
      <c r="G524" s="199" t="n">
        <f aca="false" t="array" ref="G524:G524">INDEX(_Rge_Data_3rd_CY,$B524,G$1)</f>
        <v>0</v>
      </c>
      <c r="H524" s="199" t="n">
        <f aca="false" t="array" ref="H524:H524">INDEX(_Rge_Data_3rd_CY,$B524,H$1)</f>
        <v>0</v>
      </c>
      <c r="I524" s="199" t="n">
        <f aca="false" t="array" ref="I524:I524">INDEX(_Rge_Data_3rd_CY,$B524,I$1)</f>
        <v>0</v>
      </c>
      <c r="J524" s="199" t="n">
        <f aca="false" t="array" ref="J524:J524">INDEX(_Rge_Data_3rd_CY,$B524,J$1)</f>
        <v>0</v>
      </c>
      <c r="K524" s="199" t="n">
        <f aca="false" t="array" ref="K524:K524">INDEX(_Rge_Data_3rd_CY,$B524,K$1)</f>
        <v>0</v>
      </c>
      <c r="L524" s="199" t="n">
        <f aca="false">INDEX(_Rge_Data_3rd_CY,$B524,L$1)</f>
        <v>0</v>
      </c>
      <c r="M524" s="199" t="n">
        <f aca="false" t="array" ref="M524:M524">INDEX(_Rge_Data_3rd_CY,$B524,M$1)</f>
        <v>0</v>
      </c>
      <c r="N524" s="199" t="n">
        <f aca="false" t="array" ref="N524:N524">INDEX(_Rge_Data_3rd_CY,$B524,N$1)</f>
        <v>0</v>
      </c>
      <c r="O524" s="199" t="n">
        <f aca="false">F524-N524</f>
        <v>0</v>
      </c>
      <c r="P524" s="200" t="n">
        <f aca="false">IFERROR(O524/F524,0)</f>
        <v>0</v>
      </c>
      <c r="Q524" s="211" t="str">
        <f aca="false">IF(AND(F524&lt;&gt;0,R524=0),"N","Y")</f>
        <v>Y</v>
      </c>
      <c r="R524" s="202" t="n">
        <f aca="false">INDEX(_Rge_Data_3rd_CY,$B524,R$1)</f>
        <v>0</v>
      </c>
      <c r="S524" s="202" t="n">
        <f aca="false" t="array" ref="S524:S524">INDEX(_Rge_Data_3rd_CY,$B524,S$1)</f>
        <v>0</v>
      </c>
      <c r="T524" s="202" t="n">
        <f aca="false" t="array" ref="T524:T524">INDEX(_Rge_Data_3rd_CY,$B524,T$1)</f>
        <v>0</v>
      </c>
      <c r="U524" s="202" t="n">
        <f aca="false" t="array" ref="U524:U524">INDEX(_Rge_Data_3rd_CY,$B524,U$1)</f>
        <v>0</v>
      </c>
      <c r="V524" s="202" t="n">
        <f aca="false" t="array" ref="V524:V524">INDEX(_Rge_Data_3rd_CY,$B524,V$1)</f>
        <v>0</v>
      </c>
      <c r="W524" s="202" t="n">
        <f aca="false" t="array" ref="W524:W524">INDEX(_Rge_Data_3rd_CY,$B524,W$1)</f>
        <v>0</v>
      </c>
      <c r="X524" s="202" t="n">
        <f aca="false">INDEX(_Rge_Data_3rd_CY,$B524,X$1)</f>
        <v>0</v>
      </c>
      <c r="Y524" s="202" t="n">
        <f aca="false" t="array" ref="Y524:Y524">INDEX(_Rge_Data_3rd_CY,$B524,Y$1)</f>
        <v>0</v>
      </c>
      <c r="Z524" s="202" t="n">
        <f aca="false" t="array" ref="Z524:Z524">INDEX(_Rge_Data_3rd_CY,$B524,Z$1)</f>
        <v>0</v>
      </c>
      <c r="AA524" s="202" t="n">
        <f aca="false">R524-Z524</f>
        <v>0</v>
      </c>
      <c r="AB524" s="203" t="n">
        <f aca="false">IFERROR(AA524/R524,)</f>
        <v>0</v>
      </c>
      <c r="AC524" s="212" t="n">
        <f aca="false" t="array" ref="AC524:AC524">INDEX(_Rge_Data_3rd_CY,$B524,AC$1)</f>
        <v>0</v>
      </c>
      <c r="AD524" s="212" t="n">
        <f aca="false" t="array" ref="AD524:AD524">INDEX(_Rge_Data_3rd_CY,$B524,AD$1)</f>
        <v>0</v>
      </c>
      <c r="AE524" s="212" t="n">
        <f aca="false" t="array" ref="AE524:AE524">INDEX(_Rge_Data_3rd_CY,$B524,AE$1)</f>
        <v>0</v>
      </c>
      <c r="AF524" s="212" t="n">
        <f aca="false" t="array" ref="AF524:AF524">INDEX(_Rge_Data_3rd_CY,$B524,AF$1)</f>
        <v>0</v>
      </c>
      <c r="AG524" s="212" t="n">
        <f aca="false" t="array" ref="AG524:AG524">INDEX(_Rge_Data_3rd_CY,$B524,AG$1)</f>
        <v>0</v>
      </c>
      <c r="AH524" s="212" t="n">
        <f aca="false" t="array" ref="AH524:AH524">INDEX(_Rge_Data_3rd_CY,$B524,AH$1)</f>
        <v>0</v>
      </c>
      <c r="AI524" s="212" t="n">
        <f aca="false">INDEX(_Rge_Data_3rd_CY,$B524,AI$1)</f>
        <v>0</v>
      </c>
      <c r="AJ524" s="212" t="n">
        <f aca="false" t="array" ref="AJ524:AJ524">INDEX(_Rge_Data_3rd_CY,$B524,AJ$1)</f>
        <v>0</v>
      </c>
      <c r="AK524" s="212" t="n">
        <f aca="false" t="array" ref="AK524:AK524">INDEX(_Rge_Data_3rd_CY,$B524,AK$1)</f>
        <v>0</v>
      </c>
      <c r="AL524" s="212" t="n">
        <f aca="false">AK524+AN524+AO524</f>
        <v>0</v>
      </c>
      <c r="AM524" s="213" t="n">
        <f aca="false">IFERROR(AK524/Z524,0)</f>
        <v>0</v>
      </c>
      <c r="AN524" s="214" t="n">
        <f aca="false">IFERROR(IF(AND($E524="OPEN",$AA524&gt;0),$AA524*_SoP*$AM524,IF(AND($E524="CLOSED",$AA524&gt;0),$AA524*_SoL*$AM524,0)),0)</f>
        <v>0</v>
      </c>
      <c r="AO524" s="214" t="n">
        <f aca="false">IFERROR(IF($AA524&lt;0,$AA524*_SoL,0),0)</f>
        <v>0</v>
      </c>
      <c r="AP524" s="215" t="n">
        <f aca="false">AK524+AN524</f>
        <v>0</v>
      </c>
      <c r="AQ524" s="215" t="n">
        <f aca="false">AC524-AO524</f>
        <v>0</v>
      </c>
      <c r="AR524" s="215" t="n">
        <f aca="false">AP524-AQ524</f>
        <v>0</v>
      </c>
      <c r="AS524" s="215" t="n">
        <f aca="false">IF($AR524&gt;=0,$AR524,0)</f>
        <v>0</v>
      </c>
      <c r="AT524" s="215" t="n">
        <f aca="false">IF($AR524&lt;=0,-$AR524,0)</f>
        <v>-0</v>
      </c>
      <c r="AU524" s="214" t="n">
        <f aca="false">IF((R524-AC524)&lt;0,0,R524-AC524)</f>
        <v>0</v>
      </c>
      <c r="AV524" s="214" t="n">
        <f aca="false">IF(AM524&gt;1,0,R524-AM524*R524)</f>
        <v>0</v>
      </c>
      <c r="AW524" s="216"/>
    </row>
    <row r="525" customFormat="false" ht="24.75" hidden="false" customHeight="true" outlineLevel="0" collapsed="false">
      <c r="A525" s="166"/>
      <c r="B525" s="208" t="n">
        <f aca="false">B524+1</f>
        <v>518</v>
      </c>
      <c r="C525" s="166"/>
      <c r="D525" s="209" t="n">
        <f aca="false">INDEX(_Rge_Projectdata_3rd,$B525,MATCH("Project-ID",_Rge_Headline_Projectdata,0))</f>
        <v>0</v>
      </c>
      <c r="E525" s="210" t="str">
        <f aca="false" t="array" ref="E525:E525">INDEX(_Rge_Data_3rd_CY,$B525,E$1)</f>
        <v>Open</v>
      </c>
      <c r="F525" s="199" t="n">
        <f aca="false">INDEX(_Rge_Data_3rd_CY,$B525,F$1)</f>
        <v>0</v>
      </c>
      <c r="G525" s="199" t="n">
        <f aca="false" t="array" ref="G525:G525">INDEX(_Rge_Data_3rd_CY,$B525,G$1)</f>
        <v>0</v>
      </c>
      <c r="H525" s="199" t="n">
        <f aca="false" t="array" ref="H525:H525">INDEX(_Rge_Data_3rd_CY,$B525,H$1)</f>
        <v>0</v>
      </c>
      <c r="I525" s="199" t="n">
        <f aca="false" t="array" ref="I525:I525">INDEX(_Rge_Data_3rd_CY,$B525,I$1)</f>
        <v>0</v>
      </c>
      <c r="J525" s="199" t="n">
        <f aca="false" t="array" ref="J525:J525">INDEX(_Rge_Data_3rd_CY,$B525,J$1)</f>
        <v>0</v>
      </c>
      <c r="K525" s="199" t="n">
        <f aca="false" t="array" ref="K525:K525">INDEX(_Rge_Data_3rd_CY,$B525,K$1)</f>
        <v>0</v>
      </c>
      <c r="L525" s="199" t="n">
        <f aca="false">INDEX(_Rge_Data_3rd_CY,$B525,L$1)</f>
        <v>0</v>
      </c>
      <c r="M525" s="199" t="n">
        <f aca="false" t="array" ref="M525:M525">INDEX(_Rge_Data_3rd_CY,$B525,M$1)</f>
        <v>0</v>
      </c>
      <c r="N525" s="199" t="n">
        <f aca="false" t="array" ref="N525:N525">INDEX(_Rge_Data_3rd_CY,$B525,N$1)</f>
        <v>0</v>
      </c>
      <c r="O525" s="199" t="n">
        <f aca="false">F525-N525</f>
        <v>0</v>
      </c>
      <c r="P525" s="200" t="n">
        <f aca="false">IFERROR(O525/F525,0)</f>
        <v>0</v>
      </c>
      <c r="Q525" s="211" t="str">
        <f aca="false">IF(AND(F525&lt;&gt;0,R525=0),"N","Y")</f>
        <v>Y</v>
      </c>
      <c r="R525" s="202" t="n">
        <f aca="false">INDEX(_Rge_Data_3rd_CY,$B525,R$1)</f>
        <v>0</v>
      </c>
      <c r="S525" s="202" t="n">
        <f aca="false" t="array" ref="S525:S525">INDEX(_Rge_Data_3rd_CY,$B525,S$1)</f>
        <v>0</v>
      </c>
      <c r="T525" s="202" t="n">
        <f aca="false" t="array" ref="T525:T525">INDEX(_Rge_Data_3rd_CY,$B525,T$1)</f>
        <v>0</v>
      </c>
      <c r="U525" s="202" t="n">
        <f aca="false" t="array" ref="U525:U525">INDEX(_Rge_Data_3rd_CY,$B525,U$1)</f>
        <v>0</v>
      </c>
      <c r="V525" s="202" t="n">
        <f aca="false" t="array" ref="V525:V525">INDEX(_Rge_Data_3rd_CY,$B525,V$1)</f>
        <v>0</v>
      </c>
      <c r="W525" s="202" t="n">
        <f aca="false" t="array" ref="W525:W525">INDEX(_Rge_Data_3rd_CY,$B525,W$1)</f>
        <v>0</v>
      </c>
      <c r="X525" s="202" t="n">
        <f aca="false">INDEX(_Rge_Data_3rd_CY,$B525,X$1)</f>
        <v>0</v>
      </c>
      <c r="Y525" s="202" t="n">
        <f aca="false" t="array" ref="Y525:Y525">INDEX(_Rge_Data_3rd_CY,$B525,Y$1)</f>
        <v>0</v>
      </c>
      <c r="Z525" s="202" t="n">
        <f aca="false" t="array" ref="Z525:Z525">INDEX(_Rge_Data_3rd_CY,$B525,Z$1)</f>
        <v>0</v>
      </c>
      <c r="AA525" s="202" t="n">
        <f aca="false">R525-Z525</f>
        <v>0</v>
      </c>
      <c r="AB525" s="203" t="n">
        <f aca="false">IFERROR(AA525/R525,)</f>
        <v>0</v>
      </c>
      <c r="AC525" s="212" t="n">
        <f aca="false" t="array" ref="AC525:AC525">INDEX(_Rge_Data_3rd_CY,$B525,AC$1)</f>
        <v>0</v>
      </c>
      <c r="AD525" s="212" t="n">
        <f aca="false" t="array" ref="AD525:AD525">INDEX(_Rge_Data_3rd_CY,$B525,AD$1)</f>
        <v>0</v>
      </c>
      <c r="AE525" s="212" t="n">
        <f aca="false" t="array" ref="AE525:AE525">INDEX(_Rge_Data_3rd_CY,$B525,AE$1)</f>
        <v>0</v>
      </c>
      <c r="AF525" s="212" t="n">
        <f aca="false" t="array" ref="AF525:AF525">INDEX(_Rge_Data_3rd_CY,$B525,AF$1)</f>
        <v>0</v>
      </c>
      <c r="AG525" s="212" t="n">
        <f aca="false" t="array" ref="AG525:AG525">INDEX(_Rge_Data_3rd_CY,$B525,AG$1)</f>
        <v>0</v>
      </c>
      <c r="AH525" s="212" t="n">
        <f aca="false" t="array" ref="AH525:AH525">INDEX(_Rge_Data_3rd_CY,$B525,AH$1)</f>
        <v>0</v>
      </c>
      <c r="AI525" s="212" t="n">
        <f aca="false">INDEX(_Rge_Data_3rd_CY,$B525,AI$1)</f>
        <v>0</v>
      </c>
      <c r="AJ525" s="212" t="n">
        <f aca="false" t="array" ref="AJ525:AJ525">INDEX(_Rge_Data_3rd_CY,$B525,AJ$1)</f>
        <v>0</v>
      </c>
      <c r="AK525" s="212" t="n">
        <f aca="false" t="array" ref="AK525:AK525">INDEX(_Rge_Data_3rd_CY,$B525,AK$1)</f>
        <v>0</v>
      </c>
      <c r="AL525" s="212" t="n">
        <f aca="false">AK525+AN525+AO525</f>
        <v>0</v>
      </c>
      <c r="AM525" s="213" t="n">
        <f aca="false">IFERROR(AK525/Z525,0)</f>
        <v>0</v>
      </c>
      <c r="AN525" s="214" t="n">
        <f aca="false">IFERROR(IF(AND($E525="OPEN",$AA525&gt;0),$AA525*_SoP*$AM525,IF(AND($E525="CLOSED",$AA525&gt;0),$AA525*_SoL*$AM525,0)),0)</f>
        <v>0</v>
      </c>
      <c r="AO525" s="214" t="n">
        <f aca="false">IFERROR(IF($AA525&lt;0,$AA525*_SoL,0),0)</f>
        <v>0</v>
      </c>
      <c r="AP525" s="215" t="n">
        <f aca="false">AK525+AN525</f>
        <v>0</v>
      </c>
      <c r="AQ525" s="215" t="n">
        <f aca="false">AC525-AO525</f>
        <v>0</v>
      </c>
      <c r="AR525" s="215" t="n">
        <f aca="false">AP525-AQ525</f>
        <v>0</v>
      </c>
      <c r="AS525" s="215" t="n">
        <f aca="false">IF($AR525&gt;=0,$AR525,0)</f>
        <v>0</v>
      </c>
      <c r="AT525" s="215" t="n">
        <f aca="false">IF($AR525&lt;=0,-$AR525,0)</f>
        <v>-0</v>
      </c>
      <c r="AU525" s="214" t="n">
        <f aca="false">IF((R525-AC525)&lt;0,0,R525-AC525)</f>
        <v>0</v>
      </c>
      <c r="AV525" s="214" t="n">
        <f aca="false">IF(AM525&gt;1,0,R525-AM525*R525)</f>
        <v>0</v>
      </c>
      <c r="AW525" s="216"/>
    </row>
    <row r="526" customFormat="false" ht="24.75" hidden="false" customHeight="true" outlineLevel="0" collapsed="false">
      <c r="A526" s="166"/>
      <c r="B526" s="208" t="n">
        <f aca="false">B525+1</f>
        <v>519</v>
      </c>
      <c r="C526" s="166"/>
      <c r="D526" s="209" t="n">
        <f aca="false">INDEX(_Rge_Projectdata_3rd,$B526,MATCH("Project-ID",_Rge_Headline_Projectdata,0))</f>
        <v>0</v>
      </c>
      <c r="E526" s="210" t="str">
        <f aca="false" t="array" ref="E526:E526">INDEX(_Rge_Data_3rd_CY,$B526,E$1)</f>
        <v>Open</v>
      </c>
      <c r="F526" s="199" t="n">
        <f aca="false">INDEX(_Rge_Data_3rd_CY,$B526,F$1)</f>
        <v>0</v>
      </c>
      <c r="G526" s="199" t="n">
        <f aca="false" t="array" ref="G526:G526">INDEX(_Rge_Data_3rd_CY,$B526,G$1)</f>
        <v>0</v>
      </c>
      <c r="H526" s="199" t="n">
        <f aca="false" t="array" ref="H526:H526">INDEX(_Rge_Data_3rd_CY,$B526,H$1)</f>
        <v>0</v>
      </c>
      <c r="I526" s="199" t="n">
        <f aca="false" t="array" ref="I526:I526">INDEX(_Rge_Data_3rd_CY,$B526,I$1)</f>
        <v>0</v>
      </c>
      <c r="J526" s="199" t="n">
        <f aca="false" t="array" ref="J526:J526">INDEX(_Rge_Data_3rd_CY,$B526,J$1)</f>
        <v>0</v>
      </c>
      <c r="K526" s="199" t="n">
        <f aca="false" t="array" ref="K526:K526">INDEX(_Rge_Data_3rd_CY,$B526,K$1)</f>
        <v>0</v>
      </c>
      <c r="L526" s="199" t="n">
        <f aca="false">INDEX(_Rge_Data_3rd_CY,$B526,L$1)</f>
        <v>0</v>
      </c>
      <c r="M526" s="199" t="n">
        <f aca="false" t="array" ref="M526:M526">INDEX(_Rge_Data_3rd_CY,$B526,M$1)</f>
        <v>0</v>
      </c>
      <c r="N526" s="199" t="n">
        <f aca="false" t="array" ref="N526:N526">INDEX(_Rge_Data_3rd_CY,$B526,N$1)</f>
        <v>0</v>
      </c>
      <c r="O526" s="199" t="n">
        <f aca="false">F526-N526</f>
        <v>0</v>
      </c>
      <c r="P526" s="200" t="n">
        <f aca="false">IFERROR(O526/F526,0)</f>
        <v>0</v>
      </c>
      <c r="Q526" s="211" t="str">
        <f aca="false">IF(AND(F526&lt;&gt;0,R526=0),"N","Y")</f>
        <v>Y</v>
      </c>
      <c r="R526" s="202" t="n">
        <f aca="false">INDEX(_Rge_Data_3rd_CY,$B526,R$1)</f>
        <v>0</v>
      </c>
      <c r="S526" s="202" t="n">
        <f aca="false" t="array" ref="S526:S526">INDEX(_Rge_Data_3rd_CY,$B526,S$1)</f>
        <v>0</v>
      </c>
      <c r="T526" s="202" t="n">
        <f aca="false" t="array" ref="T526:T526">INDEX(_Rge_Data_3rd_CY,$B526,T$1)</f>
        <v>0</v>
      </c>
      <c r="U526" s="202" t="n">
        <f aca="false" t="array" ref="U526:U526">INDEX(_Rge_Data_3rd_CY,$B526,U$1)</f>
        <v>0</v>
      </c>
      <c r="V526" s="202" t="n">
        <f aca="false" t="array" ref="V526:V526">INDEX(_Rge_Data_3rd_CY,$B526,V$1)</f>
        <v>0</v>
      </c>
      <c r="W526" s="202" t="n">
        <f aca="false" t="array" ref="W526:W526">INDEX(_Rge_Data_3rd_CY,$B526,W$1)</f>
        <v>0</v>
      </c>
      <c r="X526" s="202" t="n">
        <f aca="false">INDEX(_Rge_Data_3rd_CY,$B526,X$1)</f>
        <v>0</v>
      </c>
      <c r="Y526" s="202" t="n">
        <f aca="false" t="array" ref="Y526:Y526">INDEX(_Rge_Data_3rd_CY,$B526,Y$1)</f>
        <v>0</v>
      </c>
      <c r="Z526" s="202" t="n">
        <f aca="false" t="array" ref="Z526:Z526">INDEX(_Rge_Data_3rd_CY,$B526,Z$1)</f>
        <v>0</v>
      </c>
      <c r="AA526" s="202" t="n">
        <f aca="false">R526-Z526</f>
        <v>0</v>
      </c>
      <c r="AB526" s="203" t="n">
        <f aca="false">IFERROR(AA526/R526,)</f>
        <v>0</v>
      </c>
      <c r="AC526" s="212" t="n">
        <f aca="false" t="array" ref="AC526:AC526">INDEX(_Rge_Data_3rd_CY,$B526,AC$1)</f>
        <v>0</v>
      </c>
      <c r="AD526" s="212" t="n">
        <f aca="false" t="array" ref="AD526:AD526">INDEX(_Rge_Data_3rd_CY,$B526,AD$1)</f>
        <v>0</v>
      </c>
      <c r="AE526" s="212" t="n">
        <f aca="false" t="array" ref="AE526:AE526">INDEX(_Rge_Data_3rd_CY,$B526,AE$1)</f>
        <v>0</v>
      </c>
      <c r="AF526" s="212" t="n">
        <f aca="false" t="array" ref="AF526:AF526">INDEX(_Rge_Data_3rd_CY,$B526,AF$1)</f>
        <v>0</v>
      </c>
      <c r="AG526" s="212" t="n">
        <f aca="false" t="array" ref="AG526:AG526">INDEX(_Rge_Data_3rd_CY,$B526,AG$1)</f>
        <v>0</v>
      </c>
      <c r="AH526" s="212" t="n">
        <f aca="false" t="array" ref="AH526:AH526">INDEX(_Rge_Data_3rd_CY,$B526,AH$1)</f>
        <v>0</v>
      </c>
      <c r="AI526" s="212" t="n">
        <f aca="false">INDEX(_Rge_Data_3rd_CY,$B526,AI$1)</f>
        <v>0</v>
      </c>
      <c r="AJ526" s="212" t="n">
        <f aca="false" t="array" ref="AJ526:AJ526">INDEX(_Rge_Data_3rd_CY,$B526,AJ$1)</f>
        <v>0</v>
      </c>
      <c r="AK526" s="212" t="n">
        <f aca="false" t="array" ref="AK526:AK526">INDEX(_Rge_Data_3rd_CY,$B526,AK$1)</f>
        <v>0</v>
      </c>
      <c r="AL526" s="212" t="n">
        <f aca="false">AK526+AN526+AO526</f>
        <v>0</v>
      </c>
      <c r="AM526" s="213" t="n">
        <f aca="false">IFERROR(AK526/Z526,0)</f>
        <v>0</v>
      </c>
      <c r="AN526" s="214" t="n">
        <f aca="false">IFERROR(IF(AND($E526="OPEN",$AA526&gt;0),$AA526*_SoP*$AM526,IF(AND($E526="CLOSED",$AA526&gt;0),$AA526*_SoL*$AM526,0)),0)</f>
        <v>0</v>
      </c>
      <c r="AO526" s="214" t="n">
        <f aca="false">IFERROR(IF($AA526&lt;0,$AA526*_SoL,0),0)</f>
        <v>0</v>
      </c>
      <c r="AP526" s="215" t="n">
        <f aca="false">AK526+AN526</f>
        <v>0</v>
      </c>
      <c r="AQ526" s="215" t="n">
        <f aca="false">AC526-AO526</f>
        <v>0</v>
      </c>
      <c r="AR526" s="215" t="n">
        <f aca="false">AP526-AQ526</f>
        <v>0</v>
      </c>
      <c r="AS526" s="215" t="n">
        <f aca="false">IF($AR526&gt;=0,$AR526,0)</f>
        <v>0</v>
      </c>
      <c r="AT526" s="215" t="n">
        <f aca="false">IF($AR526&lt;=0,-$AR526,0)</f>
        <v>-0</v>
      </c>
      <c r="AU526" s="214" t="n">
        <f aca="false">IF((R526-AC526)&lt;0,0,R526-AC526)</f>
        <v>0</v>
      </c>
      <c r="AV526" s="214" t="n">
        <f aca="false">IF(AM526&gt;1,0,R526-AM526*R526)</f>
        <v>0</v>
      </c>
      <c r="AW526" s="216"/>
    </row>
    <row r="527" customFormat="false" ht="24.75" hidden="false" customHeight="true" outlineLevel="0" collapsed="false">
      <c r="A527" s="166"/>
      <c r="B527" s="208" t="n">
        <f aca="false">B526+1</f>
        <v>520</v>
      </c>
      <c r="C527" s="166"/>
      <c r="D527" s="209" t="n">
        <f aca="false">INDEX(_Rge_Projectdata_3rd,$B527,MATCH("Project-ID",_Rge_Headline_Projectdata,0))</f>
        <v>0</v>
      </c>
      <c r="E527" s="210" t="str">
        <f aca="false" t="array" ref="E527:E527">INDEX(_Rge_Data_3rd_CY,$B527,E$1)</f>
        <v>Open</v>
      </c>
      <c r="F527" s="199" t="n">
        <f aca="false">INDEX(_Rge_Data_3rd_CY,$B527,F$1)</f>
        <v>0</v>
      </c>
      <c r="G527" s="199" t="n">
        <f aca="false" t="array" ref="G527:G527">INDEX(_Rge_Data_3rd_CY,$B527,G$1)</f>
        <v>0</v>
      </c>
      <c r="H527" s="199" t="n">
        <f aca="false" t="array" ref="H527:H527">INDEX(_Rge_Data_3rd_CY,$B527,H$1)</f>
        <v>0</v>
      </c>
      <c r="I527" s="199" t="n">
        <f aca="false" t="array" ref="I527:I527">INDEX(_Rge_Data_3rd_CY,$B527,I$1)</f>
        <v>0</v>
      </c>
      <c r="J527" s="199" t="n">
        <f aca="false" t="array" ref="J527:J527">INDEX(_Rge_Data_3rd_CY,$B527,J$1)</f>
        <v>0</v>
      </c>
      <c r="K527" s="199" t="n">
        <f aca="false" t="array" ref="K527:K527">INDEX(_Rge_Data_3rd_CY,$B527,K$1)</f>
        <v>0</v>
      </c>
      <c r="L527" s="199" t="n">
        <f aca="false">INDEX(_Rge_Data_3rd_CY,$B527,L$1)</f>
        <v>0</v>
      </c>
      <c r="M527" s="199" t="n">
        <f aca="false" t="array" ref="M527:M527">INDEX(_Rge_Data_3rd_CY,$B527,M$1)</f>
        <v>0</v>
      </c>
      <c r="N527" s="199" t="n">
        <f aca="false" t="array" ref="N527:N527">INDEX(_Rge_Data_3rd_CY,$B527,N$1)</f>
        <v>0</v>
      </c>
      <c r="O527" s="199" t="n">
        <f aca="false">F527-N527</f>
        <v>0</v>
      </c>
      <c r="P527" s="200" t="n">
        <f aca="false">IFERROR(O527/F527,0)</f>
        <v>0</v>
      </c>
      <c r="Q527" s="211" t="str">
        <f aca="false">IF(AND(F527&lt;&gt;0,R527=0),"N","Y")</f>
        <v>Y</v>
      </c>
      <c r="R527" s="202" t="n">
        <f aca="false">INDEX(_Rge_Data_3rd_CY,$B527,R$1)</f>
        <v>0</v>
      </c>
      <c r="S527" s="202" t="n">
        <f aca="false" t="array" ref="S527:S527">INDEX(_Rge_Data_3rd_CY,$B527,S$1)</f>
        <v>0</v>
      </c>
      <c r="T527" s="202" t="n">
        <f aca="false" t="array" ref="T527:T527">INDEX(_Rge_Data_3rd_CY,$B527,T$1)</f>
        <v>0</v>
      </c>
      <c r="U527" s="202" t="n">
        <f aca="false" t="array" ref="U527:U527">INDEX(_Rge_Data_3rd_CY,$B527,U$1)</f>
        <v>0</v>
      </c>
      <c r="V527" s="202" t="n">
        <f aca="false" t="array" ref="V527:V527">INDEX(_Rge_Data_3rd_CY,$B527,V$1)</f>
        <v>0</v>
      </c>
      <c r="W527" s="202" t="n">
        <f aca="false" t="array" ref="W527:W527">INDEX(_Rge_Data_3rd_CY,$B527,W$1)</f>
        <v>0</v>
      </c>
      <c r="X527" s="202" t="n">
        <f aca="false">INDEX(_Rge_Data_3rd_CY,$B527,X$1)</f>
        <v>0</v>
      </c>
      <c r="Y527" s="202" t="n">
        <f aca="false" t="array" ref="Y527:Y527">INDEX(_Rge_Data_3rd_CY,$B527,Y$1)</f>
        <v>0</v>
      </c>
      <c r="Z527" s="202" t="n">
        <f aca="false" t="array" ref="Z527:Z527">INDEX(_Rge_Data_3rd_CY,$B527,Z$1)</f>
        <v>0</v>
      </c>
      <c r="AA527" s="202" t="n">
        <f aca="false">R527-Z527</f>
        <v>0</v>
      </c>
      <c r="AB527" s="203" t="n">
        <f aca="false">IFERROR(AA527/R527,)</f>
        <v>0</v>
      </c>
      <c r="AC527" s="212" t="n">
        <f aca="false" t="array" ref="AC527:AC527">INDEX(_Rge_Data_3rd_CY,$B527,AC$1)</f>
        <v>0</v>
      </c>
      <c r="AD527" s="212" t="n">
        <f aca="false" t="array" ref="AD527:AD527">INDEX(_Rge_Data_3rd_CY,$B527,AD$1)</f>
        <v>0</v>
      </c>
      <c r="AE527" s="212" t="n">
        <f aca="false" t="array" ref="AE527:AE527">INDEX(_Rge_Data_3rd_CY,$B527,AE$1)</f>
        <v>0</v>
      </c>
      <c r="AF527" s="212" t="n">
        <f aca="false" t="array" ref="AF527:AF527">INDEX(_Rge_Data_3rd_CY,$B527,AF$1)</f>
        <v>0</v>
      </c>
      <c r="AG527" s="212" t="n">
        <f aca="false" t="array" ref="AG527:AG527">INDEX(_Rge_Data_3rd_CY,$B527,AG$1)</f>
        <v>0</v>
      </c>
      <c r="AH527" s="212" t="n">
        <f aca="false" t="array" ref="AH527:AH527">INDEX(_Rge_Data_3rd_CY,$B527,AH$1)</f>
        <v>0</v>
      </c>
      <c r="AI527" s="212" t="n">
        <f aca="false">INDEX(_Rge_Data_3rd_CY,$B527,AI$1)</f>
        <v>0</v>
      </c>
      <c r="AJ527" s="212" t="n">
        <f aca="false" t="array" ref="AJ527:AJ527">INDEX(_Rge_Data_3rd_CY,$B527,AJ$1)</f>
        <v>0</v>
      </c>
      <c r="AK527" s="212" t="n">
        <f aca="false" t="array" ref="AK527:AK527">INDEX(_Rge_Data_3rd_CY,$B527,AK$1)</f>
        <v>0</v>
      </c>
      <c r="AL527" s="212" t="n">
        <f aca="false">AK527+AN527+AO527</f>
        <v>0</v>
      </c>
      <c r="AM527" s="213" t="n">
        <f aca="false">IFERROR(AK527/Z527,0)</f>
        <v>0</v>
      </c>
      <c r="AN527" s="214" t="n">
        <f aca="false">IFERROR(IF(AND($E527="OPEN",$AA527&gt;0),$AA527*_SoP*$AM527,IF(AND($E527="CLOSED",$AA527&gt;0),$AA527*_SoL*$AM527,0)),0)</f>
        <v>0</v>
      </c>
      <c r="AO527" s="214" t="n">
        <f aca="false">IFERROR(IF($AA527&lt;0,$AA527*_SoL,0),0)</f>
        <v>0</v>
      </c>
      <c r="AP527" s="215" t="n">
        <f aca="false">AK527+AN527</f>
        <v>0</v>
      </c>
      <c r="AQ527" s="215" t="n">
        <f aca="false">AC527-AO527</f>
        <v>0</v>
      </c>
      <c r="AR527" s="215" t="n">
        <f aca="false">AP527-AQ527</f>
        <v>0</v>
      </c>
      <c r="AS527" s="215" t="n">
        <f aca="false">IF($AR527&gt;=0,$AR527,0)</f>
        <v>0</v>
      </c>
      <c r="AT527" s="215" t="n">
        <f aca="false">IF($AR527&lt;=0,-$AR527,0)</f>
        <v>-0</v>
      </c>
      <c r="AU527" s="214" t="n">
        <f aca="false">IF((R527-AC527)&lt;0,0,R527-AC527)</f>
        <v>0</v>
      </c>
      <c r="AV527" s="214" t="n">
        <f aca="false">IF(AM527&gt;1,0,R527-AM527*R527)</f>
        <v>0</v>
      </c>
      <c r="AW527" s="216"/>
    </row>
    <row r="528" customFormat="false" ht="24.75" hidden="false" customHeight="true" outlineLevel="0" collapsed="false">
      <c r="A528" s="166"/>
      <c r="B528" s="208" t="n">
        <f aca="false">B527+1</f>
        <v>521</v>
      </c>
      <c r="C528" s="166"/>
      <c r="D528" s="209" t="n">
        <f aca="false">INDEX(_Rge_Projectdata_3rd,$B528,MATCH("Project-ID",_Rge_Headline_Projectdata,0))</f>
        <v>0</v>
      </c>
      <c r="E528" s="210" t="str">
        <f aca="false" t="array" ref="E528:E528">INDEX(_Rge_Data_3rd_CY,$B528,E$1)</f>
        <v>Open</v>
      </c>
      <c r="F528" s="199" t="n">
        <f aca="false">INDEX(_Rge_Data_3rd_CY,$B528,F$1)</f>
        <v>0</v>
      </c>
      <c r="G528" s="199" t="n">
        <f aca="false" t="array" ref="G528:G528">INDEX(_Rge_Data_3rd_CY,$B528,G$1)</f>
        <v>0</v>
      </c>
      <c r="H528" s="199" t="n">
        <f aca="false" t="array" ref="H528:H528">INDEX(_Rge_Data_3rd_CY,$B528,H$1)</f>
        <v>0</v>
      </c>
      <c r="I528" s="199" t="n">
        <f aca="false" t="array" ref="I528:I528">INDEX(_Rge_Data_3rd_CY,$B528,I$1)</f>
        <v>0</v>
      </c>
      <c r="J528" s="199" t="n">
        <f aca="false" t="array" ref="J528:J528">INDEX(_Rge_Data_3rd_CY,$B528,J$1)</f>
        <v>0</v>
      </c>
      <c r="K528" s="199" t="n">
        <f aca="false" t="array" ref="K528:K528">INDEX(_Rge_Data_3rd_CY,$B528,K$1)</f>
        <v>0</v>
      </c>
      <c r="L528" s="199" t="n">
        <f aca="false">INDEX(_Rge_Data_3rd_CY,$B528,L$1)</f>
        <v>0</v>
      </c>
      <c r="M528" s="199" t="n">
        <f aca="false" t="array" ref="M528:M528">INDEX(_Rge_Data_3rd_CY,$B528,M$1)</f>
        <v>0</v>
      </c>
      <c r="N528" s="199" t="n">
        <f aca="false" t="array" ref="N528:N528">INDEX(_Rge_Data_3rd_CY,$B528,N$1)</f>
        <v>0</v>
      </c>
      <c r="O528" s="199" t="n">
        <f aca="false">F528-N528</f>
        <v>0</v>
      </c>
      <c r="P528" s="200" t="n">
        <f aca="false">IFERROR(O528/F528,0)</f>
        <v>0</v>
      </c>
      <c r="Q528" s="211" t="str">
        <f aca="false">IF(AND(F528&lt;&gt;0,R528=0),"N","Y")</f>
        <v>Y</v>
      </c>
      <c r="R528" s="202" t="n">
        <f aca="false">INDEX(_Rge_Data_3rd_CY,$B528,R$1)</f>
        <v>0</v>
      </c>
      <c r="S528" s="202" t="n">
        <f aca="false" t="array" ref="S528:S528">INDEX(_Rge_Data_3rd_CY,$B528,S$1)</f>
        <v>0</v>
      </c>
      <c r="T528" s="202" t="n">
        <f aca="false" t="array" ref="T528:T528">INDEX(_Rge_Data_3rd_CY,$B528,T$1)</f>
        <v>0</v>
      </c>
      <c r="U528" s="202" t="n">
        <f aca="false" t="array" ref="U528:U528">INDEX(_Rge_Data_3rd_CY,$B528,U$1)</f>
        <v>0</v>
      </c>
      <c r="V528" s="202" t="n">
        <f aca="false" t="array" ref="V528:V528">INDEX(_Rge_Data_3rd_CY,$B528,V$1)</f>
        <v>0</v>
      </c>
      <c r="W528" s="202" t="n">
        <f aca="false" t="array" ref="W528:W528">INDEX(_Rge_Data_3rd_CY,$B528,W$1)</f>
        <v>0</v>
      </c>
      <c r="X528" s="202" t="n">
        <f aca="false">INDEX(_Rge_Data_3rd_CY,$B528,X$1)</f>
        <v>0</v>
      </c>
      <c r="Y528" s="202" t="n">
        <f aca="false" t="array" ref="Y528:Y528">INDEX(_Rge_Data_3rd_CY,$B528,Y$1)</f>
        <v>0</v>
      </c>
      <c r="Z528" s="202" t="n">
        <f aca="false" t="array" ref="Z528:Z528">INDEX(_Rge_Data_3rd_CY,$B528,Z$1)</f>
        <v>0</v>
      </c>
      <c r="AA528" s="202" t="n">
        <f aca="false">R528-Z528</f>
        <v>0</v>
      </c>
      <c r="AB528" s="203" t="n">
        <f aca="false">IFERROR(AA528/R528,)</f>
        <v>0</v>
      </c>
      <c r="AC528" s="212" t="n">
        <f aca="false" t="array" ref="AC528:AC528">INDEX(_Rge_Data_3rd_CY,$B528,AC$1)</f>
        <v>0</v>
      </c>
      <c r="AD528" s="212" t="n">
        <f aca="false" t="array" ref="AD528:AD528">INDEX(_Rge_Data_3rd_CY,$B528,AD$1)</f>
        <v>0</v>
      </c>
      <c r="AE528" s="212" t="n">
        <f aca="false" t="array" ref="AE528:AE528">INDEX(_Rge_Data_3rd_CY,$B528,AE$1)</f>
        <v>0</v>
      </c>
      <c r="AF528" s="212" t="n">
        <f aca="false" t="array" ref="AF528:AF528">INDEX(_Rge_Data_3rd_CY,$B528,AF$1)</f>
        <v>0</v>
      </c>
      <c r="AG528" s="212" t="n">
        <f aca="false" t="array" ref="AG528:AG528">INDEX(_Rge_Data_3rd_CY,$B528,AG$1)</f>
        <v>0</v>
      </c>
      <c r="AH528" s="212" t="n">
        <f aca="false" t="array" ref="AH528:AH528">INDEX(_Rge_Data_3rd_CY,$B528,AH$1)</f>
        <v>0</v>
      </c>
      <c r="AI528" s="212" t="n">
        <f aca="false">INDEX(_Rge_Data_3rd_CY,$B528,AI$1)</f>
        <v>0</v>
      </c>
      <c r="AJ528" s="212" t="n">
        <f aca="false" t="array" ref="AJ528:AJ528">INDEX(_Rge_Data_3rd_CY,$B528,AJ$1)</f>
        <v>0</v>
      </c>
      <c r="AK528" s="212" t="n">
        <f aca="false" t="array" ref="AK528:AK528">INDEX(_Rge_Data_3rd_CY,$B528,AK$1)</f>
        <v>0</v>
      </c>
      <c r="AL528" s="212" t="n">
        <f aca="false">AK528+AN528+AO528</f>
        <v>0</v>
      </c>
      <c r="AM528" s="213" t="n">
        <f aca="false">IFERROR(AK528/Z528,0)</f>
        <v>0</v>
      </c>
      <c r="AN528" s="214" t="n">
        <f aca="false">IFERROR(IF(AND($E528="OPEN",$AA528&gt;0),$AA528*_SoP*$AM528,IF(AND($E528="CLOSED",$AA528&gt;0),$AA528*_SoL*$AM528,0)),0)</f>
        <v>0</v>
      </c>
      <c r="AO528" s="214" t="n">
        <f aca="false">IFERROR(IF($AA528&lt;0,$AA528*_SoL,0),0)</f>
        <v>0</v>
      </c>
      <c r="AP528" s="215" t="n">
        <f aca="false">AK528+AN528</f>
        <v>0</v>
      </c>
      <c r="AQ528" s="215" t="n">
        <f aca="false">AC528-AO528</f>
        <v>0</v>
      </c>
      <c r="AR528" s="215" t="n">
        <f aca="false">AP528-AQ528</f>
        <v>0</v>
      </c>
      <c r="AS528" s="215" t="n">
        <f aca="false">IF($AR528&gt;=0,$AR528,0)</f>
        <v>0</v>
      </c>
      <c r="AT528" s="215" t="n">
        <f aca="false">IF($AR528&lt;=0,-$AR528,0)</f>
        <v>-0</v>
      </c>
      <c r="AU528" s="214" t="n">
        <f aca="false">IF((R528-AC528)&lt;0,0,R528-AC528)</f>
        <v>0</v>
      </c>
      <c r="AV528" s="214" t="n">
        <f aca="false">IF(AM528&gt;1,0,R528-AM528*R528)</f>
        <v>0</v>
      </c>
      <c r="AW528" s="216"/>
    </row>
    <row r="529" customFormat="false" ht="24.75" hidden="false" customHeight="true" outlineLevel="0" collapsed="false">
      <c r="A529" s="166"/>
      <c r="B529" s="208" t="n">
        <f aca="false">B528+1</f>
        <v>522</v>
      </c>
      <c r="C529" s="166"/>
      <c r="D529" s="209" t="n">
        <f aca="false">INDEX(_Rge_Projectdata_3rd,$B529,MATCH("Project-ID",_Rge_Headline_Projectdata,0))</f>
        <v>0</v>
      </c>
      <c r="E529" s="210" t="str">
        <f aca="false" t="array" ref="E529:E529">INDEX(_Rge_Data_3rd_CY,$B529,E$1)</f>
        <v>Open</v>
      </c>
      <c r="F529" s="199" t="n">
        <f aca="false">INDEX(_Rge_Data_3rd_CY,$B529,F$1)</f>
        <v>0</v>
      </c>
      <c r="G529" s="199" t="n">
        <f aca="false" t="array" ref="G529:G529">INDEX(_Rge_Data_3rd_CY,$B529,G$1)</f>
        <v>0</v>
      </c>
      <c r="H529" s="199" t="n">
        <f aca="false" t="array" ref="H529:H529">INDEX(_Rge_Data_3rd_CY,$B529,H$1)</f>
        <v>0</v>
      </c>
      <c r="I529" s="199" t="n">
        <f aca="false" t="array" ref="I529:I529">INDEX(_Rge_Data_3rd_CY,$B529,I$1)</f>
        <v>0</v>
      </c>
      <c r="J529" s="199" t="n">
        <f aca="false" t="array" ref="J529:J529">INDEX(_Rge_Data_3rd_CY,$B529,J$1)</f>
        <v>0</v>
      </c>
      <c r="K529" s="199" t="n">
        <f aca="false" t="array" ref="K529:K529">INDEX(_Rge_Data_3rd_CY,$B529,K$1)</f>
        <v>0</v>
      </c>
      <c r="L529" s="199" t="n">
        <f aca="false">INDEX(_Rge_Data_3rd_CY,$B529,L$1)</f>
        <v>0</v>
      </c>
      <c r="M529" s="199" t="n">
        <f aca="false" t="array" ref="M529:M529">INDEX(_Rge_Data_3rd_CY,$B529,M$1)</f>
        <v>0</v>
      </c>
      <c r="N529" s="199" t="n">
        <f aca="false" t="array" ref="N529:N529">INDEX(_Rge_Data_3rd_CY,$B529,N$1)</f>
        <v>0</v>
      </c>
      <c r="O529" s="199" t="n">
        <f aca="false">F529-N529</f>
        <v>0</v>
      </c>
      <c r="P529" s="200" t="n">
        <f aca="false">IFERROR(O529/F529,0)</f>
        <v>0</v>
      </c>
      <c r="Q529" s="211" t="str">
        <f aca="false">IF(AND(F529&lt;&gt;0,R529=0),"N","Y")</f>
        <v>Y</v>
      </c>
      <c r="R529" s="202" t="n">
        <f aca="false">INDEX(_Rge_Data_3rd_CY,$B529,R$1)</f>
        <v>0</v>
      </c>
      <c r="S529" s="202" t="n">
        <f aca="false" t="array" ref="S529:S529">INDEX(_Rge_Data_3rd_CY,$B529,S$1)</f>
        <v>0</v>
      </c>
      <c r="T529" s="202" t="n">
        <f aca="false" t="array" ref="T529:T529">INDEX(_Rge_Data_3rd_CY,$B529,T$1)</f>
        <v>0</v>
      </c>
      <c r="U529" s="202" t="n">
        <f aca="false" t="array" ref="U529:U529">INDEX(_Rge_Data_3rd_CY,$B529,U$1)</f>
        <v>0</v>
      </c>
      <c r="V529" s="202" t="n">
        <f aca="false" t="array" ref="V529:V529">INDEX(_Rge_Data_3rd_CY,$B529,V$1)</f>
        <v>0</v>
      </c>
      <c r="W529" s="202" t="n">
        <f aca="false" t="array" ref="W529:W529">INDEX(_Rge_Data_3rd_CY,$B529,W$1)</f>
        <v>0</v>
      </c>
      <c r="X529" s="202" t="n">
        <f aca="false">INDEX(_Rge_Data_3rd_CY,$B529,X$1)</f>
        <v>0</v>
      </c>
      <c r="Y529" s="202" t="n">
        <f aca="false" t="array" ref="Y529:Y529">INDEX(_Rge_Data_3rd_CY,$B529,Y$1)</f>
        <v>0</v>
      </c>
      <c r="Z529" s="202" t="n">
        <f aca="false" t="array" ref="Z529:Z529">INDEX(_Rge_Data_3rd_CY,$B529,Z$1)</f>
        <v>0</v>
      </c>
      <c r="AA529" s="202" t="n">
        <f aca="false">R529-Z529</f>
        <v>0</v>
      </c>
      <c r="AB529" s="203" t="n">
        <f aca="false">IFERROR(AA529/R529,)</f>
        <v>0</v>
      </c>
      <c r="AC529" s="212" t="n">
        <f aca="false" t="array" ref="AC529:AC529">INDEX(_Rge_Data_3rd_CY,$B529,AC$1)</f>
        <v>0</v>
      </c>
      <c r="AD529" s="212" t="n">
        <f aca="false" t="array" ref="AD529:AD529">INDEX(_Rge_Data_3rd_CY,$B529,AD$1)</f>
        <v>0</v>
      </c>
      <c r="AE529" s="212" t="n">
        <f aca="false" t="array" ref="AE529:AE529">INDEX(_Rge_Data_3rd_CY,$B529,AE$1)</f>
        <v>0</v>
      </c>
      <c r="AF529" s="212" t="n">
        <f aca="false" t="array" ref="AF529:AF529">INDEX(_Rge_Data_3rd_CY,$B529,AF$1)</f>
        <v>0</v>
      </c>
      <c r="AG529" s="212" t="n">
        <f aca="false" t="array" ref="AG529:AG529">INDEX(_Rge_Data_3rd_CY,$B529,AG$1)</f>
        <v>0</v>
      </c>
      <c r="AH529" s="212" t="n">
        <f aca="false" t="array" ref="AH529:AH529">INDEX(_Rge_Data_3rd_CY,$B529,AH$1)</f>
        <v>0</v>
      </c>
      <c r="AI529" s="212" t="n">
        <f aca="false">INDEX(_Rge_Data_3rd_CY,$B529,AI$1)</f>
        <v>0</v>
      </c>
      <c r="AJ529" s="212" t="n">
        <f aca="false" t="array" ref="AJ529:AJ529">INDEX(_Rge_Data_3rd_CY,$B529,AJ$1)</f>
        <v>0</v>
      </c>
      <c r="AK529" s="212" t="n">
        <f aca="false" t="array" ref="AK529:AK529">INDEX(_Rge_Data_3rd_CY,$B529,AK$1)</f>
        <v>0</v>
      </c>
      <c r="AL529" s="212" t="n">
        <f aca="false">AK529+AN529+AO529</f>
        <v>0</v>
      </c>
      <c r="AM529" s="213" t="n">
        <f aca="false">IFERROR(AK529/Z529,0)</f>
        <v>0</v>
      </c>
      <c r="AN529" s="214" t="n">
        <f aca="false">IFERROR(IF(AND($E529="OPEN",$AA529&gt;0),$AA529*_SoP*$AM529,IF(AND($E529="CLOSED",$AA529&gt;0),$AA529*_SoL*$AM529,0)),0)</f>
        <v>0</v>
      </c>
      <c r="AO529" s="214" t="n">
        <f aca="false">IFERROR(IF($AA529&lt;0,$AA529*_SoL,0),0)</f>
        <v>0</v>
      </c>
      <c r="AP529" s="215" t="n">
        <f aca="false">AK529+AN529</f>
        <v>0</v>
      </c>
      <c r="AQ529" s="215" t="n">
        <f aca="false">AC529-AO529</f>
        <v>0</v>
      </c>
      <c r="AR529" s="215" t="n">
        <f aca="false">AP529-AQ529</f>
        <v>0</v>
      </c>
      <c r="AS529" s="215" t="n">
        <f aca="false">IF($AR529&gt;=0,$AR529,0)</f>
        <v>0</v>
      </c>
      <c r="AT529" s="215" t="n">
        <f aca="false">IF($AR529&lt;=0,-$AR529,0)</f>
        <v>-0</v>
      </c>
      <c r="AU529" s="214" t="n">
        <f aca="false">IF((R529-AC529)&lt;0,0,R529-AC529)</f>
        <v>0</v>
      </c>
      <c r="AV529" s="214" t="n">
        <f aca="false">IF(AM529&gt;1,0,R529-AM529*R529)</f>
        <v>0</v>
      </c>
      <c r="AW529" s="216"/>
    </row>
    <row r="530" customFormat="false" ht="24.75" hidden="false" customHeight="true" outlineLevel="0" collapsed="false">
      <c r="A530" s="166"/>
      <c r="B530" s="208" t="n">
        <f aca="false">B529+1</f>
        <v>523</v>
      </c>
      <c r="C530" s="166"/>
      <c r="D530" s="209" t="n">
        <f aca="false">INDEX(_Rge_Projectdata_3rd,$B530,MATCH("Project-ID",_Rge_Headline_Projectdata,0))</f>
        <v>0</v>
      </c>
      <c r="E530" s="210" t="str">
        <f aca="false" t="array" ref="E530:E530">INDEX(_Rge_Data_3rd_CY,$B530,E$1)</f>
        <v>Open</v>
      </c>
      <c r="F530" s="199" t="n">
        <f aca="false">INDEX(_Rge_Data_3rd_CY,$B530,F$1)</f>
        <v>0</v>
      </c>
      <c r="G530" s="199" t="n">
        <f aca="false" t="array" ref="G530:G530">INDEX(_Rge_Data_3rd_CY,$B530,G$1)</f>
        <v>0</v>
      </c>
      <c r="H530" s="199" t="n">
        <f aca="false" t="array" ref="H530:H530">INDEX(_Rge_Data_3rd_CY,$B530,H$1)</f>
        <v>0</v>
      </c>
      <c r="I530" s="199" t="n">
        <f aca="false" t="array" ref="I530:I530">INDEX(_Rge_Data_3rd_CY,$B530,I$1)</f>
        <v>0</v>
      </c>
      <c r="J530" s="199" t="n">
        <f aca="false" t="array" ref="J530:J530">INDEX(_Rge_Data_3rd_CY,$B530,J$1)</f>
        <v>0</v>
      </c>
      <c r="K530" s="199" t="n">
        <f aca="false" t="array" ref="K530:K530">INDEX(_Rge_Data_3rd_CY,$B530,K$1)</f>
        <v>0</v>
      </c>
      <c r="L530" s="199" t="n">
        <f aca="false">INDEX(_Rge_Data_3rd_CY,$B530,L$1)</f>
        <v>0</v>
      </c>
      <c r="M530" s="199" t="n">
        <f aca="false" t="array" ref="M530:M530">INDEX(_Rge_Data_3rd_CY,$B530,M$1)</f>
        <v>0</v>
      </c>
      <c r="N530" s="199" t="n">
        <f aca="false" t="array" ref="N530:N530">INDEX(_Rge_Data_3rd_CY,$B530,N$1)</f>
        <v>0</v>
      </c>
      <c r="O530" s="199" t="n">
        <f aca="false">F530-N530</f>
        <v>0</v>
      </c>
      <c r="P530" s="200" t="n">
        <f aca="false">IFERROR(O530/F530,0)</f>
        <v>0</v>
      </c>
      <c r="Q530" s="211" t="str">
        <f aca="false">IF(AND(F530&lt;&gt;0,R530=0),"N","Y")</f>
        <v>Y</v>
      </c>
      <c r="R530" s="202" t="n">
        <f aca="false">INDEX(_Rge_Data_3rd_CY,$B530,R$1)</f>
        <v>0</v>
      </c>
      <c r="S530" s="202" t="n">
        <f aca="false" t="array" ref="S530:S530">INDEX(_Rge_Data_3rd_CY,$B530,S$1)</f>
        <v>0</v>
      </c>
      <c r="T530" s="202" t="n">
        <f aca="false" t="array" ref="T530:T530">INDEX(_Rge_Data_3rd_CY,$B530,T$1)</f>
        <v>0</v>
      </c>
      <c r="U530" s="202" t="n">
        <f aca="false" t="array" ref="U530:U530">INDEX(_Rge_Data_3rd_CY,$B530,U$1)</f>
        <v>0</v>
      </c>
      <c r="V530" s="202" t="n">
        <f aca="false" t="array" ref="V530:V530">INDEX(_Rge_Data_3rd_CY,$B530,V$1)</f>
        <v>0</v>
      </c>
      <c r="W530" s="202" t="n">
        <f aca="false" t="array" ref="W530:W530">INDEX(_Rge_Data_3rd_CY,$B530,W$1)</f>
        <v>0</v>
      </c>
      <c r="X530" s="202" t="n">
        <f aca="false">INDEX(_Rge_Data_3rd_CY,$B530,X$1)</f>
        <v>0</v>
      </c>
      <c r="Y530" s="202" t="n">
        <f aca="false" t="array" ref="Y530:Y530">INDEX(_Rge_Data_3rd_CY,$B530,Y$1)</f>
        <v>0</v>
      </c>
      <c r="Z530" s="202" t="n">
        <f aca="false" t="array" ref="Z530:Z530">INDEX(_Rge_Data_3rd_CY,$B530,Z$1)</f>
        <v>0</v>
      </c>
      <c r="AA530" s="202" t="n">
        <f aca="false">R530-Z530</f>
        <v>0</v>
      </c>
      <c r="AB530" s="203" t="n">
        <f aca="false">IFERROR(AA530/R530,)</f>
        <v>0</v>
      </c>
      <c r="AC530" s="212" t="n">
        <f aca="false" t="array" ref="AC530:AC530">INDEX(_Rge_Data_3rd_CY,$B530,AC$1)</f>
        <v>0</v>
      </c>
      <c r="AD530" s="212" t="n">
        <f aca="false" t="array" ref="AD530:AD530">INDEX(_Rge_Data_3rd_CY,$B530,AD$1)</f>
        <v>0</v>
      </c>
      <c r="AE530" s="212" t="n">
        <f aca="false" t="array" ref="AE530:AE530">INDEX(_Rge_Data_3rd_CY,$B530,AE$1)</f>
        <v>0</v>
      </c>
      <c r="AF530" s="212" t="n">
        <f aca="false" t="array" ref="AF530:AF530">INDEX(_Rge_Data_3rd_CY,$B530,AF$1)</f>
        <v>0</v>
      </c>
      <c r="AG530" s="212" t="n">
        <f aca="false" t="array" ref="AG530:AG530">INDEX(_Rge_Data_3rd_CY,$B530,AG$1)</f>
        <v>0</v>
      </c>
      <c r="AH530" s="212" t="n">
        <f aca="false" t="array" ref="AH530:AH530">INDEX(_Rge_Data_3rd_CY,$B530,AH$1)</f>
        <v>0</v>
      </c>
      <c r="AI530" s="212" t="n">
        <f aca="false">INDEX(_Rge_Data_3rd_CY,$B530,AI$1)</f>
        <v>0</v>
      </c>
      <c r="AJ530" s="212" t="n">
        <f aca="false" t="array" ref="AJ530:AJ530">INDEX(_Rge_Data_3rd_CY,$B530,AJ$1)</f>
        <v>0</v>
      </c>
      <c r="AK530" s="212" t="n">
        <f aca="false" t="array" ref="AK530:AK530">INDEX(_Rge_Data_3rd_CY,$B530,AK$1)</f>
        <v>0</v>
      </c>
      <c r="AL530" s="212" t="n">
        <f aca="false">AK530+AN530+AO530</f>
        <v>0</v>
      </c>
      <c r="AM530" s="213" t="n">
        <f aca="false">IFERROR(AK530/Z530,0)</f>
        <v>0</v>
      </c>
      <c r="AN530" s="214" t="n">
        <f aca="false">IFERROR(IF(AND($E530="OPEN",$AA530&gt;0),$AA530*_SoP*$AM530,IF(AND($E530="CLOSED",$AA530&gt;0),$AA530*_SoL*$AM530,0)),0)</f>
        <v>0</v>
      </c>
      <c r="AO530" s="214" t="n">
        <f aca="false">IFERROR(IF($AA530&lt;0,$AA530*_SoL,0),0)</f>
        <v>0</v>
      </c>
      <c r="AP530" s="215" t="n">
        <f aca="false">AK530+AN530</f>
        <v>0</v>
      </c>
      <c r="AQ530" s="215" t="n">
        <f aca="false">AC530-AO530</f>
        <v>0</v>
      </c>
      <c r="AR530" s="215" t="n">
        <f aca="false">AP530-AQ530</f>
        <v>0</v>
      </c>
      <c r="AS530" s="215" t="n">
        <f aca="false">IF($AR530&gt;=0,$AR530,0)</f>
        <v>0</v>
      </c>
      <c r="AT530" s="215" t="n">
        <f aca="false">IF($AR530&lt;=0,-$AR530,0)</f>
        <v>-0</v>
      </c>
      <c r="AU530" s="214" t="n">
        <f aca="false">IF((R530-AC530)&lt;0,0,R530-AC530)</f>
        <v>0</v>
      </c>
      <c r="AV530" s="214" t="n">
        <f aca="false">IF(AM530&gt;1,0,R530-AM530*R530)</f>
        <v>0</v>
      </c>
      <c r="AW530" s="216"/>
    </row>
    <row r="531" customFormat="false" ht="24.75" hidden="false" customHeight="true" outlineLevel="0" collapsed="false">
      <c r="A531" s="166"/>
      <c r="B531" s="208" t="n">
        <f aca="false">B530+1</f>
        <v>524</v>
      </c>
      <c r="C531" s="166"/>
      <c r="D531" s="209" t="n">
        <f aca="false">INDEX(_Rge_Projectdata_3rd,$B531,MATCH("Project-ID",_Rge_Headline_Projectdata,0))</f>
        <v>0</v>
      </c>
      <c r="E531" s="210" t="str">
        <f aca="false" t="array" ref="E531:E531">INDEX(_Rge_Data_3rd_CY,$B531,E$1)</f>
        <v>Open</v>
      </c>
      <c r="F531" s="199" t="n">
        <f aca="false">INDEX(_Rge_Data_3rd_CY,$B531,F$1)</f>
        <v>0</v>
      </c>
      <c r="G531" s="199" t="n">
        <f aca="false" t="array" ref="G531:G531">INDEX(_Rge_Data_3rd_CY,$B531,G$1)</f>
        <v>0</v>
      </c>
      <c r="H531" s="199" t="n">
        <f aca="false" t="array" ref="H531:H531">INDEX(_Rge_Data_3rd_CY,$B531,H$1)</f>
        <v>0</v>
      </c>
      <c r="I531" s="199" t="n">
        <f aca="false" t="array" ref="I531:I531">INDEX(_Rge_Data_3rd_CY,$B531,I$1)</f>
        <v>0</v>
      </c>
      <c r="J531" s="199" t="n">
        <f aca="false" t="array" ref="J531:J531">INDEX(_Rge_Data_3rd_CY,$B531,J$1)</f>
        <v>0</v>
      </c>
      <c r="K531" s="199" t="n">
        <f aca="false" t="array" ref="K531:K531">INDEX(_Rge_Data_3rd_CY,$B531,K$1)</f>
        <v>0</v>
      </c>
      <c r="L531" s="199" t="n">
        <f aca="false">INDEX(_Rge_Data_3rd_CY,$B531,L$1)</f>
        <v>0</v>
      </c>
      <c r="M531" s="199" t="n">
        <f aca="false" t="array" ref="M531:M531">INDEX(_Rge_Data_3rd_CY,$B531,M$1)</f>
        <v>0</v>
      </c>
      <c r="N531" s="199" t="n">
        <f aca="false" t="array" ref="N531:N531">INDEX(_Rge_Data_3rd_CY,$B531,N$1)</f>
        <v>0</v>
      </c>
      <c r="O531" s="199" t="n">
        <f aca="false">F531-N531</f>
        <v>0</v>
      </c>
      <c r="P531" s="200" t="n">
        <f aca="false">IFERROR(O531/F531,0)</f>
        <v>0</v>
      </c>
      <c r="Q531" s="211" t="str">
        <f aca="false">IF(AND(F531&lt;&gt;0,R531=0),"N","Y")</f>
        <v>Y</v>
      </c>
      <c r="R531" s="202" t="n">
        <f aca="false">INDEX(_Rge_Data_3rd_CY,$B531,R$1)</f>
        <v>0</v>
      </c>
      <c r="S531" s="202" t="n">
        <f aca="false" t="array" ref="S531:S531">INDEX(_Rge_Data_3rd_CY,$B531,S$1)</f>
        <v>0</v>
      </c>
      <c r="T531" s="202" t="n">
        <f aca="false" t="array" ref="T531:T531">INDEX(_Rge_Data_3rd_CY,$B531,T$1)</f>
        <v>0</v>
      </c>
      <c r="U531" s="202" t="n">
        <f aca="false" t="array" ref="U531:U531">INDEX(_Rge_Data_3rd_CY,$B531,U$1)</f>
        <v>0</v>
      </c>
      <c r="V531" s="202" t="n">
        <f aca="false" t="array" ref="V531:V531">INDEX(_Rge_Data_3rd_CY,$B531,V$1)</f>
        <v>0</v>
      </c>
      <c r="W531" s="202" t="n">
        <f aca="false" t="array" ref="W531:W531">INDEX(_Rge_Data_3rd_CY,$B531,W$1)</f>
        <v>0</v>
      </c>
      <c r="X531" s="202" t="n">
        <f aca="false">INDEX(_Rge_Data_3rd_CY,$B531,X$1)</f>
        <v>0</v>
      </c>
      <c r="Y531" s="202" t="n">
        <f aca="false" t="array" ref="Y531:Y531">INDEX(_Rge_Data_3rd_CY,$B531,Y$1)</f>
        <v>0</v>
      </c>
      <c r="Z531" s="202" t="n">
        <f aca="false" t="array" ref="Z531:Z531">INDEX(_Rge_Data_3rd_CY,$B531,Z$1)</f>
        <v>0</v>
      </c>
      <c r="AA531" s="202" t="n">
        <f aca="false">R531-Z531</f>
        <v>0</v>
      </c>
      <c r="AB531" s="203" t="n">
        <f aca="false">IFERROR(AA531/R531,)</f>
        <v>0</v>
      </c>
      <c r="AC531" s="212" t="n">
        <f aca="false" t="array" ref="AC531:AC531">INDEX(_Rge_Data_3rd_CY,$B531,AC$1)</f>
        <v>0</v>
      </c>
      <c r="AD531" s="212" t="n">
        <f aca="false" t="array" ref="AD531:AD531">INDEX(_Rge_Data_3rd_CY,$B531,AD$1)</f>
        <v>0</v>
      </c>
      <c r="AE531" s="212" t="n">
        <f aca="false" t="array" ref="AE531:AE531">INDEX(_Rge_Data_3rd_CY,$B531,AE$1)</f>
        <v>0</v>
      </c>
      <c r="AF531" s="212" t="n">
        <f aca="false" t="array" ref="AF531:AF531">INDEX(_Rge_Data_3rd_CY,$B531,AF$1)</f>
        <v>0</v>
      </c>
      <c r="AG531" s="212" t="n">
        <f aca="false" t="array" ref="AG531:AG531">INDEX(_Rge_Data_3rd_CY,$B531,AG$1)</f>
        <v>0</v>
      </c>
      <c r="AH531" s="212" t="n">
        <f aca="false" t="array" ref="AH531:AH531">INDEX(_Rge_Data_3rd_CY,$B531,AH$1)</f>
        <v>0</v>
      </c>
      <c r="AI531" s="212" t="n">
        <f aca="false">INDEX(_Rge_Data_3rd_CY,$B531,AI$1)</f>
        <v>0</v>
      </c>
      <c r="AJ531" s="212" t="n">
        <f aca="false" t="array" ref="AJ531:AJ531">INDEX(_Rge_Data_3rd_CY,$B531,AJ$1)</f>
        <v>0</v>
      </c>
      <c r="AK531" s="212" t="n">
        <f aca="false" t="array" ref="AK531:AK531">INDEX(_Rge_Data_3rd_CY,$B531,AK$1)</f>
        <v>0</v>
      </c>
      <c r="AL531" s="212" t="n">
        <f aca="false">AK531+AN531+AO531</f>
        <v>0</v>
      </c>
      <c r="AM531" s="213" t="n">
        <f aca="false">IFERROR(AK531/Z531,0)</f>
        <v>0</v>
      </c>
      <c r="AN531" s="214" t="n">
        <f aca="false">IFERROR(IF(AND($E531="OPEN",$AA531&gt;0),$AA531*_SoP*$AM531,IF(AND($E531="CLOSED",$AA531&gt;0),$AA531*_SoL*$AM531,0)),0)</f>
        <v>0</v>
      </c>
      <c r="AO531" s="214" t="n">
        <f aca="false">IFERROR(IF($AA531&lt;0,$AA531*_SoL,0),0)</f>
        <v>0</v>
      </c>
      <c r="AP531" s="215" t="n">
        <f aca="false">AK531+AN531</f>
        <v>0</v>
      </c>
      <c r="AQ531" s="215" t="n">
        <f aca="false">AC531-AO531</f>
        <v>0</v>
      </c>
      <c r="AR531" s="215" t="n">
        <f aca="false">AP531-AQ531</f>
        <v>0</v>
      </c>
      <c r="AS531" s="215" t="n">
        <f aca="false">IF($AR531&gt;=0,$AR531,0)</f>
        <v>0</v>
      </c>
      <c r="AT531" s="215" t="n">
        <f aca="false">IF($AR531&lt;=0,-$AR531,0)</f>
        <v>-0</v>
      </c>
      <c r="AU531" s="214" t="n">
        <f aca="false">IF((R531-AC531)&lt;0,0,R531-AC531)</f>
        <v>0</v>
      </c>
      <c r="AV531" s="214" t="n">
        <f aca="false">IF(AM531&gt;1,0,R531-AM531*R531)</f>
        <v>0</v>
      </c>
      <c r="AW531" s="216"/>
    </row>
    <row r="532" customFormat="false" ht="24.75" hidden="false" customHeight="true" outlineLevel="0" collapsed="false">
      <c r="A532" s="166"/>
      <c r="B532" s="208" t="n">
        <f aca="false">B531+1</f>
        <v>525</v>
      </c>
      <c r="C532" s="166"/>
      <c r="D532" s="209" t="n">
        <f aca="false">INDEX(_Rge_Projectdata_3rd,$B532,MATCH("Project-ID",_Rge_Headline_Projectdata,0))</f>
        <v>0</v>
      </c>
      <c r="E532" s="210" t="str">
        <f aca="false" t="array" ref="E532:E532">INDEX(_Rge_Data_3rd_CY,$B532,E$1)</f>
        <v>Open</v>
      </c>
      <c r="F532" s="199" t="n">
        <f aca="false">INDEX(_Rge_Data_3rd_CY,$B532,F$1)</f>
        <v>0</v>
      </c>
      <c r="G532" s="199" t="n">
        <f aca="false" t="array" ref="G532:G532">INDEX(_Rge_Data_3rd_CY,$B532,G$1)</f>
        <v>0</v>
      </c>
      <c r="H532" s="199" t="n">
        <f aca="false" t="array" ref="H532:H532">INDEX(_Rge_Data_3rd_CY,$B532,H$1)</f>
        <v>0</v>
      </c>
      <c r="I532" s="199" t="n">
        <f aca="false" t="array" ref="I532:I532">INDEX(_Rge_Data_3rd_CY,$B532,I$1)</f>
        <v>0</v>
      </c>
      <c r="J532" s="199" t="n">
        <f aca="false" t="array" ref="J532:J532">INDEX(_Rge_Data_3rd_CY,$B532,J$1)</f>
        <v>0</v>
      </c>
      <c r="K532" s="199" t="n">
        <f aca="false" t="array" ref="K532:K532">INDEX(_Rge_Data_3rd_CY,$B532,K$1)</f>
        <v>0</v>
      </c>
      <c r="L532" s="199" t="n">
        <f aca="false">INDEX(_Rge_Data_3rd_CY,$B532,L$1)</f>
        <v>0</v>
      </c>
      <c r="M532" s="199" t="n">
        <f aca="false" t="array" ref="M532:M532">INDEX(_Rge_Data_3rd_CY,$B532,M$1)</f>
        <v>0</v>
      </c>
      <c r="N532" s="199" t="n">
        <f aca="false" t="array" ref="N532:N532">INDEX(_Rge_Data_3rd_CY,$B532,N$1)</f>
        <v>0</v>
      </c>
      <c r="O532" s="199" t="n">
        <f aca="false">F532-N532</f>
        <v>0</v>
      </c>
      <c r="P532" s="200" t="n">
        <f aca="false">IFERROR(O532/F532,0)</f>
        <v>0</v>
      </c>
      <c r="Q532" s="211" t="str">
        <f aca="false">IF(AND(F532&lt;&gt;0,R532=0),"N","Y")</f>
        <v>Y</v>
      </c>
      <c r="R532" s="202" t="n">
        <f aca="false">INDEX(_Rge_Data_3rd_CY,$B532,R$1)</f>
        <v>0</v>
      </c>
      <c r="S532" s="202" t="n">
        <f aca="false" t="array" ref="S532:S532">INDEX(_Rge_Data_3rd_CY,$B532,S$1)</f>
        <v>0</v>
      </c>
      <c r="T532" s="202" t="n">
        <f aca="false" t="array" ref="T532:T532">INDEX(_Rge_Data_3rd_CY,$B532,T$1)</f>
        <v>0</v>
      </c>
      <c r="U532" s="202" t="n">
        <f aca="false" t="array" ref="U532:U532">INDEX(_Rge_Data_3rd_CY,$B532,U$1)</f>
        <v>0</v>
      </c>
      <c r="V532" s="202" t="n">
        <f aca="false" t="array" ref="V532:V532">INDEX(_Rge_Data_3rd_CY,$B532,V$1)</f>
        <v>0</v>
      </c>
      <c r="W532" s="202" t="n">
        <f aca="false" t="array" ref="W532:W532">INDEX(_Rge_Data_3rd_CY,$B532,W$1)</f>
        <v>0</v>
      </c>
      <c r="X532" s="202" t="n">
        <f aca="false">INDEX(_Rge_Data_3rd_CY,$B532,X$1)</f>
        <v>0</v>
      </c>
      <c r="Y532" s="202" t="n">
        <f aca="false" t="array" ref="Y532:Y532">INDEX(_Rge_Data_3rd_CY,$B532,Y$1)</f>
        <v>0</v>
      </c>
      <c r="Z532" s="202" t="n">
        <f aca="false" t="array" ref="Z532:Z532">INDEX(_Rge_Data_3rd_CY,$B532,Z$1)</f>
        <v>0</v>
      </c>
      <c r="AA532" s="202" t="n">
        <f aca="false">R532-Z532</f>
        <v>0</v>
      </c>
      <c r="AB532" s="203" t="n">
        <f aca="false">IFERROR(AA532/R532,)</f>
        <v>0</v>
      </c>
      <c r="AC532" s="212" t="n">
        <f aca="false" t="array" ref="AC532:AC532">INDEX(_Rge_Data_3rd_CY,$B532,AC$1)</f>
        <v>0</v>
      </c>
      <c r="AD532" s="212" t="n">
        <f aca="false" t="array" ref="AD532:AD532">INDEX(_Rge_Data_3rd_CY,$B532,AD$1)</f>
        <v>0</v>
      </c>
      <c r="AE532" s="212" t="n">
        <f aca="false" t="array" ref="AE532:AE532">INDEX(_Rge_Data_3rd_CY,$B532,AE$1)</f>
        <v>0</v>
      </c>
      <c r="AF532" s="212" t="n">
        <f aca="false" t="array" ref="AF532:AF532">INDEX(_Rge_Data_3rd_CY,$B532,AF$1)</f>
        <v>0</v>
      </c>
      <c r="AG532" s="212" t="n">
        <f aca="false" t="array" ref="AG532:AG532">INDEX(_Rge_Data_3rd_CY,$B532,AG$1)</f>
        <v>0</v>
      </c>
      <c r="AH532" s="212" t="n">
        <f aca="false" t="array" ref="AH532:AH532">INDEX(_Rge_Data_3rd_CY,$B532,AH$1)</f>
        <v>0</v>
      </c>
      <c r="AI532" s="212" t="n">
        <f aca="false">INDEX(_Rge_Data_3rd_CY,$B532,AI$1)</f>
        <v>0</v>
      </c>
      <c r="AJ532" s="212" t="n">
        <f aca="false" t="array" ref="AJ532:AJ532">INDEX(_Rge_Data_3rd_CY,$B532,AJ$1)</f>
        <v>0</v>
      </c>
      <c r="AK532" s="212" t="n">
        <f aca="false" t="array" ref="AK532:AK532">INDEX(_Rge_Data_3rd_CY,$B532,AK$1)</f>
        <v>0</v>
      </c>
      <c r="AL532" s="212" t="n">
        <f aca="false">AK532+AN532+AO532</f>
        <v>0</v>
      </c>
      <c r="AM532" s="213" t="n">
        <f aca="false">IFERROR(AK532/Z532,0)</f>
        <v>0</v>
      </c>
      <c r="AN532" s="214" t="n">
        <f aca="false">IFERROR(IF(AND($E532="OPEN",$AA532&gt;0),$AA532*_SoP*$AM532,IF(AND($E532="CLOSED",$AA532&gt;0),$AA532*_SoL*$AM532,0)),0)</f>
        <v>0</v>
      </c>
      <c r="AO532" s="214" t="n">
        <f aca="false">IFERROR(IF($AA532&lt;0,$AA532*_SoL,0),0)</f>
        <v>0</v>
      </c>
      <c r="AP532" s="215" t="n">
        <f aca="false">AK532+AN532</f>
        <v>0</v>
      </c>
      <c r="AQ532" s="215" t="n">
        <f aca="false">AC532-AO532</f>
        <v>0</v>
      </c>
      <c r="AR532" s="215" t="n">
        <f aca="false">AP532-AQ532</f>
        <v>0</v>
      </c>
      <c r="AS532" s="215" t="n">
        <f aca="false">IF($AR532&gt;=0,$AR532,0)</f>
        <v>0</v>
      </c>
      <c r="AT532" s="215" t="n">
        <f aca="false">IF($AR532&lt;=0,-$AR532,0)</f>
        <v>-0</v>
      </c>
      <c r="AU532" s="214" t="n">
        <f aca="false">IF((R532-AC532)&lt;0,0,R532-AC532)</f>
        <v>0</v>
      </c>
      <c r="AV532" s="214" t="n">
        <f aca="false">IF(AM532&gt;1,0,R532-AM532*R532)</f>
        <v>0</v>
      </c>
      <c r="AW532" s="216"/>
    </row>
    <row r="533" customFormat="false" ht="24.75" hidden="false" customHeight="true" outlineLevel="0" collapsed="false">
      <c r="A533" s="166"/>
      <c r="B533" s="208" t="n">
        <f aca="false">B532+1</f>
        <v>526</v>
      </c>
      <c r="C533" s="166"/>
      <c r="D533" s="209" t="n">
        <f aca="false">INDEX(_Rge_Projectdata_3rd,$B533,MATCH("Project-ID",_Rge_Headline_Projectdata,0))</f>
        <v>0</v>
      </c>
      <c r="E533" s="210" t="str">
        <f aca="false" t="array" ref="E533:E533">INDEX(_Rge_Data_3rd_CY,$B533,E$1)</f>
        <v>Open</v>
      </c>
      <c r="F533" s="199" t="n">
        <f aca="false">INDEX(_Rge_Data_3rd_CY,$B533,F$1)</f>
        <v>0</v>
      </c>
      <c r="G533" s="199" t="n">
        <f aca="false" t="array" ref="G533:G533">INDEX(_Rge_Data_3rd_CY,$B533,G$1)</f>
        <v>0</v>
      </c>
      <c r="H533" s="199" t="n">
        <f aca="false" t="array" ref="H533:H533">INDEX(_Rge_Data_3rd_CY,$B533,H$1)</f>
        <v>0</v>
      </c>
      <c r="I533" s="199" t="n">
        <f aca="false" t="array" ref="I533:I533">INDEX(_Rge_Data_3rd_CY,$B533,I$1)</f>
        <v>0</v>
      </c>
      <c r="J533" s="199" t="n">
        <f aca="false" t="array" ref="J533:J533">INDEX(_Rge_Data_3rd_CY,$B533,J$1)</f>
        <v>0</v>
      </c>
      <c r="K533" s="199" t="n">
        <f aca="false" t="array" ref="K533:K533">INDEX(_Rge_Data_3rd_CY,$B533,K$1)</f>
        <v>0</v>
      </c>
      <c r="L533" s="199" t="n">
        <f aca="false">INDEX(_Rge_Data_3rd_CY,$B533,L$1)</f>
        <v>0</v>
      </c>
      <c r="M533" s="199" t="n">
        <f aca="false" t="array" ref="M533:M533">INDEX(_Rge_Data_3rd_CY,$B533,M$1)</f>
        <v>0</v>
      </c>
      <c r="N533" s="199" t="n">
        <f aca="false" t="array" ref="N533:N533">INDEX(_Rge_Data_3rd_CY,$B533,N$1)</f>
        <v>0</v>
      </c>
      <c r="O533" s="199" t="n">
        <f aca="false">F533-N533</f>
        <v>0</v>
      </c>
      <c r="P533" s="200" t="n">
        <f aca="false">IFERROR(O533/F533,0)</f>
        <v>0</v>
      </c>
      <c r="Q533" s="211" t="str">
        <f aca="false">IF(AND(F533&lt;&gt;0,R533=0),"N","Y")</f>
        <v>Y</v>
      </c>
      <c r="R533" s="202" t="n">
        <f aca="false">INDEX(_Rge_Data_3rd_CY,$B533,R$1)</f>
        <v>0</v>
      </c>
      <c r="S533" s="202" t="n">
        <f aca="false" t="array" ref="S533:S533">INDEX(_Rge_Data_3rd_CY,$B533,S$1)</f>
        <v>0</v>
      </c>
      <c r="T533" s="202" t="n">
        <f aca="false" t="array" ref="T533:T533">INDEX(_Rge_Data_3rd_CY,$B533,T$1)</f>
        <v>0</v>
      </c>
      <c r="U533" s="202" t="n">
        <f aca="false" t="array" ref="U533:U533">INDEX(_Rge_Data_3rd_CY,$B533,U$1)</f>
        <v>0</v>
      </c>
      <c r="V533" s="202" t="n">
        <f aca="false" t="array" ref="V533:V533">INDEX(_Rge_Data_3rd_CY,$B533,V$1)</f>
        <v>0</v>
      </c>
      <c r="W533" s="202" t="n">
        <f aca="false" t="array" ref="W533:W533">INDEX(_Rge_Data_3rd_CY,$B533,W$1)</f>
        <v>0</v>
      </c>
      <c r="X533" s="202" t="n">
        <f aca="false">INDEX(_Rge_Data_3rd_CY,$B533,X$1)</f>
        <v>0</v>
      </c>
      <c r="Y533" s="202" t="n">
        <f aca="false" t="array" ref="Y533:Y533">INDEX(_Rge_Data_3rd_CY,$B533,Y$1)</f>
        <v>0</v>
      </c>
      <c r="Z533" s="202" t="n">
        <f aca="false" t="array" ref="Z533:Z533">INDEX(_Rge_Data_3rd_CY,$B533,Z$1)</f>
        <v>0</v>
      </c>
      <c r="AA533" s="202" t="n">
        <f aca="false">R533-Z533</f>
        <v>0</v>
      </c>
      <c r="AB533" s="203" t="n">
        <f aca="false">IFERROR(AA533/R533,)</f>
        <v>0</v>
      </c>
      <c r="AC533" s="212" t="n">
        <f aca="false" t="array" ref="AC533:AC533">INDEX(_Rge_Data_3rd_CY,$B533,AC$1)</f>
        <v>0</v>
      </c>
      <c r="AD533" s="212" t="n">
        <f aca="false" t="array" ref="AD533:AD533">INDEX(_Rge_Data_3rd_CY,$B533,AD$1)</f>
        <v>0</v>
      </c>
      <c r="AE533" s="212" t="n">
        <f aca="false" t="array" ref="AE533:AE533">INDEX(_Rge_Data_3rd_CY,$B533,AE$1)</f>
        <v>0</v>
      </c>
      <c r="AF533" s="212" t="n">
        <f aca="false" t="array" ref="AF533:AF533">INDEX(_Rge_Data_3rd_CY,$B533,AF$1)</f>
        <v>0</v>
      </c>
      <c r="AG533" s="212" t="n">
        <f aca="false" t="array" ref="AG533:AG533">INDEX(_Rge_Data_3rd_CY,$B533,AG$1)</f>
        <v>0</v>
      </c>
      <c r="AH533" s="212" t="n">
        <f aca="false" t="array" ref="AH533:AH533">INDEX(_Rge_Data_3rd_CY,$B533,AH$1)</f>
        <v>0</v>
      </c>
      <c r="AI533" s="212" t="n">
        <f aca="false">INDEX(_Rge_Data_3rd_CY,$B533,AI$1)</f>
        <v>0</v>
      </c>
      <c r="AJ533" s="212" t="n">
        <f aca="false" t="array" ref="AJ533:AJ533">INDEX(_Rge_Data_3rd_CY,$B533,AJ$1)</f>
        <v>0</v>
      </c>
      <c r="AK533" s="212" t="n">
        <f aca="false" t="array" ref="AK533:AK533">INDEX(_Rge_Data_3rd_CY,$B533,AK$1)</f>
        <v>0</v>
      </c>
      <c r="AL533" s="212" t="n">
        <f aca="false">AK533+AN533+AO533</f>
        <v>0</v>
      </c>
      <c r="AM533" s="213" t="n">
        <f aca="false">IFERROR(AK533/Z533,0)</f>
        <v>0</v>
      </c>
      <c r="AN533" s="214" t="n">
        <f aca="false">IFERROR(IF(AND($E533="OPEN",$AA533&gt;0),$AA533*_SoP*$AM533,IF(AND($E533="CLOSED",$AA533&gt;0),$AA533*_SoL*$AM533,0)),0)</f>
        <v>0</v>
      </c>
      <c r="AO533" s="214" t="n">
        <f aca="false">IFERROR(IF($AA533&lt;0,$AA533*_SoL,0),0)</f>
        <v>0</v>
      </c>
      <c r="AP533" s="215" t="n">
        <f aca="false">AK533+AN533</f>
        <v>0</v>
      </c>
      <c r="AQ533" s="215" t="n">
        <f aca="false">AC533-AO533</f>
        <v>0</v>
      </c>
      <c r="AR533" s="215" t="n">
        <f aca="false">AP533-AQ533</f>
        <v>0</v>
      </c>
      <c r="AS533" s="215" t="n">
        <f aca="false">IF($AR533&gt;=0,$AR533,0)</f>
        <v>0</v>
      </c>
      <c r="AT533" s="215" t="n">
        <f aca="false">IF($AR533&lt;=0,-$AR533,0)</f>
        <v>-0</v>
      </c>
      <c r="AU533" s="214" t="n">
        <f aca="false">IF((R533-AC533)&lt;0,0,R533-AC533)</f>
        <v>0</v>
      </c>
      <c r="AV533" s="214" t="n">
        <f aca="false">IF(AM533&gt;1,0,R533-AM533*R533)</f>
        <v>0</v>
      </c>
      <c r="AW533" s="216"/>
    </row>
    <row r="534" customFormat="false" ht="24.75" hidden="false" customHeight="true" outlineLevel="0" collapsed="false">
      <c r="A534" s="166"/>
      <c r="B534" s="208" t="n">
        <f aca="false">B533+1</f>
        <v>527</v>
      </c>
      <c r="C534" s="166"/>
      <c r="D534" s="209" t="n">
        <f aca="false">INDEX(_Rge_Projectdata_3rd,$B534,MATCH("Project-ID",_Rge_Headline_Projectdata,0))</f>
        <v>0</v>
      </c>
      <c r="E534" s="210" t="str">
        <f aca="false" t="array" ref="E534:E534">INDEX(_Rge_Data_3rd_CY,$B534,E$1)</f>
        <v>Open</v>
      </c>
      <c r="F534" s="199" t="n">
        <f aca="false">INDEX(_Rge_Data_3rd_CY,$B534,F$1)</f>
        <v>0</v>
      </c>
      <c r="G534" s="199" t="n">
        <f aca="false" t="array" ref="G534:G534">INDEX(_Rge_Data_3rd_CY,$B534,G$1)</f>
        <v>0</v>
      </c>
      <c r="H534" s="199" t="n">
        <f aca="false" t="array" ref="H534:H534">INDEX(_Rge_Data_3rd_CY,$B534,H$1)</f>
        <v>0</v>
      </c>
      <c r="I534" s="199" t="n">
        <f aca="false" t="array" ref="I534:I534">INDEX(_Rge_Data_3rd_CY,$B534,I$1)</f>
        <v>0</v>
      </c>
      <c r="J534" s="199" t="n">
        <f aca="false" t="array" ref="J534:J534">INDEX(_Rge_Data_3rd_CY,$B534,J$1)</f>
        <v>0</v>
      </c>
      <c r="K534" s="199" t="n">
        <f aca="false" t="array" ref="K534:K534">INDEX(_Rge_Data_3rd_CY,$B534,K$1)</f>
        <v>0</v>
      </c>
      <c r="L534" s="199" t="n">
        <f aca="false">INDEX(_Rge_Data_3rd_CY,$B534,L$1)</f>
        <v>0</v>
      </c>
      <c r="M534" s="199" t="n">
        <f aca="false" t="array" ref="M534:M534">INDEX(_Rge_Data_3rd_CY,$B534,M$1)</f>
        <v>0</v>
      </c>
      <c r="N534" s="199" t="n">
        <f aca="false" t="array" ref="N534:N534">INDEX(_Rge_Data_3rd_CY,$B534,N$1)</f>
        <v>0</v>
      </c>
      <c r="O534" s="199" t="n">
        <f aca="false">F534-N534</f>
        <v>0</v>
      </c>
      <c r="P534" s="200" t="n">
        <f aca="false">IFERROR(O534/F534,0)</f>
        <v>0</v>
      </c>
      <c r="Q534" s="211" t="str">
        <f aca="false">IF(AND(F534&lt;&gt;0,R534=0),"N","Y")</f>
        <v>Y</v>
      </c>
      <c r="R534" s="202" t="n">
        <f aca="false">INDEX(_Rge_Data_3rd_CY,$B534,R$1)</f>
        <v>0</v>
      </c>
      <c r="S534" s="202" t="n">
        <f aca="false" t="array" ref="S534:S534">INDEX(_Rge_Data_3rd_CY,$B534,S$1)</f>
        <v>0</v>
      </c>
      <c r="T534" s="202" t="n">
        <f aca="false" t="array" ref="T534:T534">INDEX(_Rge_Data_3rd_CY,$B534,T$1)</f>
        <v>0</v>
      </c>
      <c r="U534" s="202" t="n">
        <f aca="false" t="array" ref="U534:U534">INDEX(_Rge_Data_3rd_CY,$B534,U$1)</f>
        <v>0</v>
      </c>
      <c r="V534" s="202" t="n">
        <f aca="false" t="array" ref="V534:V534">INDEX(_Rge_Data_3rd_CY,$B534,V$1)</f>
        <v>0</v>
      </c>
      <c r="W534" s="202" t="n">
        <f aca="false" t="array" ref="W534:W534">INDEX(_Rge_Data_3rd_CY,$B534,W$1)</f>
        <v>0</v>
      </c>
      <c r="X534" s="202" t="n">
        <f aca="false">INDEX(_Rge_Data_3rd_CY,$B534,X$1)</f>
        <v>0</v>
      </c>
      <c r="Y534" s="202" t="n">
        <f aca="false" t="array" ref="Y534:Y534">INDEX(_Rge_Data_3rd_CY,$B534,Y$1)</f>
        <v>0</v>
      </c>
      <c r="Z534" s="202" t="n">
        <f aca="false" t="array" ref="Z534:Z534">INDEX(_Rge_Data_3rd_CY,$B534,Z$1)</f>
        <v>0</v>
      </c>
      <c r="AA534" s="202" t="n">
        <f aca="false">R534-Z534</f>
        <v>0</v>
      </c>
      <c r="AB534" s="203" t="n">
        <f aca="false">IFERROR(AA534/R534,)</f>
        <v>0</v>
      </c>
      <c r="AC534" s="212" t="n">
        <f aca="false" t="array" ref="AC534:AC534">INDEX(_Rge_Data_3rd_CY,$B534,AC$1)</f>
        <v>0</v>
      </c>
      <c r="AD534" s="212" t="n">
        <f aca="false" t="array" ref="AD534:AD534">INDEX(_Rge_Data_3rd_CY,$B534,AD$1)</f>
        <v>0</v>
      </c>
      <c r="AE534" s="212" t="n">
        <f aca="false" t="array" ref="AE534:AE534">INDEX(_Rge_Data_3rd_CY,$B534,AE$1)</f>
        <v>0</v>
      </c>
      <c r="AF534" s="212" t="n">
        <f aca="false" t="array" ref="AF534:AF534">INDEX(_Rge_Data_3rd_CY,$B534,AF$1)</f>
        <v>0</v>
      </c>
      <c r="AG534" s="212" t="n">
        <f aca="false" t="array" ref="AG534:AG534">INDEX(_Rge_Data_3rd_CY,$B534,AG$1)</f>
        <v>0</v>
      </c>
      <c r="AH534" s="212" t="n">
        <f aca="false" t="array" ref="AH534:AH534">INDEX(_Rge_Data_3rd_CY,$B534,AH$1)</f>
        <v>0</v>
      </c>
      <c r="AI534" s="212" t="n">
        <f aca="false">INDEX(_Rge_Data_3rd_CY,$B534,AI$1)</f>
        <v>0</v>
      </c>
      <c r="AJ534" s="212" t="n">
        <f aca="false" t="array" ref="AJ534:AJ534">INDEX(_Rge_Data_3rd_CY,$B534,AJ$1)</f>
        <v>0</v>
      </c>
      <c r="AK534" s="212" t="n">
        <f aca="false" t="array" ref="AK534:AK534">INDEX(_Rge_Data_3rd_CY,$B534,AK$1)</f>
        <v>0</v>
      </c>
      <c r="AL534" s="212" t="n">
        <f aca="false">AK534+AN534+AO534</f>
        <v>0</v>
      </c>
      <c r="AM534" s="213" t="n">
        <f aca="false">IFERROR(AK534/Z534,0)</f>
        <v>0</v>
      </c>
      <c r="AN534" s="214" t="n">
        <f aca="false">IFERROR(IF(AND($E534="OPEN",$AA534&gt;0),$AA534*_SoP*$AM534,IF(AND($E534="CLOSED",$AA534&gt;0),$AA534*_SoL*$AM534,0)),0)</f>
        <v>0</v>
      </c>
      <c r="AO534" s="214" t="n">
        <f aca="false">IFERROR(IF($AA534&lt;0,$AA534*_SoL,0),0)</f>
        <v>0</v>
      </c>
      <c r="AP534" s="215" t="n">
        <f aca="false">AK534+AN534</f>
        <v>0</v>
      </c>
      <c r="AQ534" s="215" t="n">
        <f aca="false">AC534-AO534</f>
        <v>0</v>
      </c>
      <c r="AR534" s="215" t="n">
        <f aca="false">AP534-AQ534</f>
        <v>0</v>
      </c>
      <c r="AS534" s="215" t="n">
        <f aca="false">IF($AR534&gt;=0,$AR534,0)</f>
        <v>0</v>
      </c>
      <c r="AT534" s="215" t="n">
        <f aca="false">IF($AR534&lt;=0,-$AR534,0)</f>
        <v>-0</v>
      </c>
      <c r="AU534" s="214" t="n">
        <f aca="false">IF((R534-AC534)&lt;0,0,R534-AC534)</f>
        <v>0</v>
      </c>
      <c r="AV534" s="214" t="n">
        <f aca="false">IF(AM534&gt;1,0,R534-AM534*R534)</f>
        <v>0</v>
      </c>
      <c r="AW534" s="216"/>
    </row>
    <row r="535" customFormat="false" ht="24.75" hidden="false" customHeight="true" outlineLevel="0" collapsed="false">
      <c r="A535" s="166"/>
      <c r="B535" s="208" t="n">
        <f aca="false">B534+1</f>
        <v>528</v>
      </c>
      <c r="C535" s="166"/>
      <c r="D535" s="209" t="n">
        <f aca="false">INDEX(_Rge_Projectdata_3rd,$B535,MATCH("Project-ID",_Rge_Headline_Projectdata,0))</f>
        <v>0</v>
      </c>
      <c r="E535" s="210" t="str">
        <f aca="false" t="array" ref="E535:E535">INDEX(_Rge_Data_3rd_CY,$B535,E$1)</f>
        <v>Open</v>
      </c>
      <c r="F535" s="199" t="n">
        <f aca="false">INDEX(_Rge_Data_3rd_CY,$B535,F$1)</f>
        <v>0</v>
      </c>
      <c r="G535" s="199" t="n">
        <f aca="false" t="array" ref="G535:G535">INDEX(_Rge_Data_3rd_CY,$B535,G$1)</f>
        <v>0</v>
      </c>
      <c r="H535" s="199" t="n">
        <f aca="false" t="array" ref="H535:H535">INDEX(_Rge_Data_3rd_CY,$B535,H$1)</f>
        <v>0</v>
      </c>
      <c r="I535" s="199" t="n">
        <f aca="false" t="array" ref="I535:I535">INDEX(_Rge_Data_3rd_CY,$B535,I$1)</f>
        <v>0</v>
      </c>
      <c r="J535" s="199" t="n">
        <f aca="false" t="array" ref="J535:J535">INDEX(_Rge_Data_3rd_CY,$B535,J$1)</f>
        <v>0</v>
      </c>
      <c r="K535" s="199" t="n">
        <f aca="false" t="array" ref="K535:K535">INDEX(_Rge_Data_3rd_CY,$B535,K$1)</f>
        <v>0</v>
      </c>
      <c r="L535" s="199" t="n">
        <f aca="false">INDEX(_Rge_Data_3rd_CY,$B535,L$1)</f>
        <v>0</v>
      </c>
      <c r="M535" s="199" t="n">
        <f aca="false" t="array" ref="M535:M535">INDEX(_Rge_Data_3rd_CY,$B535,M$1)</f>
        <v>0</v>
      </c>
      <c r="N535" s="199" t="n">
        <f aca="false" t="array" ref="N535:N535">INDEX(_Rge_Data_3rd_CY,$B535,N$1)</f>
        <v>0</v>
      </c>
      <c r="O535" s="199" t="n">
        <f aca="false">F535-N535</f>
        <v>0</v>
      </c>
      <c r="P535" s="200" t="n">
        <f aca="false">IFERROR(O535/F535,0)</f>
        <v>0</v>
      </c>
      <c r="Q535" s="211" t="str">
        <f aca="false">IF(AND(F535&lt;&gt;0,R535=0),"N","Y")</f>
        <v>Y</v>
      </c>
      <c r="R535" s="202" t="n">
        <f aca="false">INDEX(_Rge_Data_3rd_CY,$B535,R$1)</f>
        <v>0</v>
      </c>
      <c r="S535" s="202" t="n">
        <f aca="false" t="array" ref="S535:S535">INDEX(_Rge_Data_3rd_CY,$B535,S$1)</f>
        <v>0</v>
      </c>
      <c r="T535" s="202" t="n">
        <f aca="false" t="array" ref="T535:T535">INDEX(_Rge_Data_3rd_CY,$B535,T$1)</f>
        <v>0</v>
      </c>
      <c r="U535" s="202" t="n">
        <f aca="false" t="array" ref="U535:U535">INDEX(_Rge_Data_3rd_CY,$B535,U$1)</f>
        <v>0</v>
      </c>
      <c r="V535" s="202" t="n">
        <f aca="false" t="array" ref="V535:V535">INDEX(_Rge_Data_3rd_CY,$B535,V$1)</f>
        <v>0</v>
      </c>
      <c r="W535" s="202" t="n">
        <f aca="false" t="array" ref="W535:W535">INDEX(_Rge_Data_3rd_CY,$B535,W$1)</f>
        <v>0</v>
      </c>
      <c r="X535" s="202" t="n">
        <f aca="false">INDEX(_Rge_Data_3rd_CY,$B535,X$1)</f>
        <v>0</v>
      </c>
      <c r="Y535" s="202" t="n">
        <f aca="false" t="array" ref="Y535:Y535">INDEX(_Rge_Data_3rd_CY,$B535,Y$1)</f>
        <v>0</v>
      </c>
      <c r="Z535" s="202" t="n">
        <f aca="false" t="array" ref="Z535:Z535">INDEX(_Rge_Data_3rd_CY,$B535,Z$1)</f>
        <v>0</v>
      </c>
      <c r="AA535" s="202" t="n">
        <f aca="false">R535-Z535</f>
        <v>0</v>
      </c>
      <c r="AB535" s="203" t="n">
        <f aca="false">IFERROR(AA535/R535,)</f>
        <v>0</v>
      </c>
      <c r="AC535" s="212" t="n">
        <f aca="false" t="array" ref="AC535:AC535">INDEX(_Rge_Data_3rd_CY,$B535,AC$1)</f>
        <v>0</v>
      </c>
      <c r="AD535" s="212" t="n">
        <f aca="false" t="array" ref="AD535:AD535">INDEX(_Rge_Data_3rd_CY,$B535,AD$1)</f>
        <v>0</v>
      </c>
      <c r="AE535" s="212" t="n">
        <f aca="false" t="array" ref="AE535:AE535">INDEX(_Rge_Data_3rd_CY,$B535,AE$1)</f>
        <v>0</v>
      </c>
      <c r="AF535" s="212" t="n">
        <f aca="false" t="array" ref="AF535:AF535">INDEX(_Rge_Data_3rd_CY,$B535,AF$1)</f>
        <v>0</v>
      </c>
      <c r="AG535" s="212" t="n">
        <f aca="false" t="array" ref="AG535:AG535">INDEX(_Rge_Data_3rd_CY,$B535,AG$1)</f>
        <v>0</v>
      </c>
      <c r="AH535" s="212" t="n">
        <f aca="false" t="array" ref="AH535:AH535">INDEX(_Rge_Data_3rd_CY,$B535,AH$1)</f>
        <v>0</v>
      </c>
      <c r="AI535" s="212" t="n">
        <f aca="false">INDEX(_Rge_Data_3rd_CY,$B535,AI$1)</f>
        <v>0</v>
      </c>
      <c r="AJ535" s="212" t="n">
        <f aca="false" t="array" ref="AJ535:AJ535">INDEX(_Rge_Data_3rd_CY,$B535,AJ$1)</f>
        <v>0</v>
      </c>
      <c r="AK535" s="212" t="n">
        <f aca="false" t="array" ref="AK535:AK535">INDEX(_Rge_Data_3rd_CY,$B535,AK$1)</f>
        <v>0</v>
      </c>
      <c r="AL535" s="212" t="n">
        <f aca="false">AK535+AN535+AO535</f>
        <v>0</v>
      </c>
      <c r="AM535" s="213" t="n">
        <f aca="false">IFERROR(AK535/Z535,0)</f>
        <v>0</v>
      </c>
      <c r="AN535" s="214" t="n">
        <f aca="false">IFERROR(IF(AND($E535="OPEN",$AA535&gt;0),$AA535*_SoP*$AM535,IF(AND($E535="CLOSED",$AA535&gt;0),$AA535*_SoL*$AM535,0)),0)</f>
        <v>0</v>
      </c>
      <c r="AO535" s="214" t="n">
        <f aca="false">IFERROR(IF($AA535&lt;0,$AA535*_SoL,0),0)</f>
        <v>0</v>
      </c>
      <c r="AP535" s="215" t="n">
        <f aca="false">AK535+AN535</f>
        <v>0</v>
      </c>
      <c r="AQ535" s="215" t="n">
        <f aca="false">AC535-AO535</f>
        <v>0</v>
      </c>
      <c r="AR535" s="215" t="n">
        <f aca="false">AP535-AQ535</f>
        <v>0</v>
      </c>
      <c r="AS535" s="215" t="n">
        <f aca="false">IF($AR535&gt;=0,$AR535,0)</f>
        <v>0</v>
      </c>
      <c r="AT535" s="215" t="n">
        <f aca="false">IF($AR535&lt;=0,-$AR535,0)</f>
        <v>-0</v>
      </c>
      <c r="AU535" s="214" t="n">
        <f aca="false">IF((R535-AC535)&lt;0,0,R535-AC535)</f>
        <v>0</v>
      </c>
      <c r="AV535" s="214" t="n">
        <f aca="false">IF(AM535&gt;1,0,R535-AM535*R535)</f>
        <v>0</v>
      </c>
      <c r="AW535" s="216"/>
    </row>
    <row r="536" customFormat="false" ht="24.75" hidden="false" customHeight="true" outlineLevel="0" collapsed="false">
      <c r="A536" s="166"/>
      <c r="B536" s="208" t="n">
        <f aca="false">B535+1</f>
        <v>529</v>
      </c>
      <c r="C536" s="166"/>
      <c r="D536" s="209" t="n">
        <f aca="false">INDEX(_Rge_Projectdata_3rd,$B536,MATCH("Project-ID",_Rge_Headline_Projectdata,0))</f>
        <v>0</v>
      </c>
      <c r="E536" s="210" t="str">
        <f aca="false" t="array" ref="E536:E536">INDEX(_Rge_Data_3rd_CY,$B536,E$1)</f>
        <v>Open</v>
      </c>
      <c r="F536" s="199" t="n">
        <f aca="false">INDEX(_Rge_Data_3rd_CY,$B536,F$1)</f>
        <v>0</v>
      </c>
      <c r="G536" s="199" t="n">
        <f aca="false" t="array" ref="G536:G536">INDEX(_Rge_Data_3rd_CY,$B536,G$1)</f>
        <v>0</v>
      </c>
      <c r="H536" s="199" t="n">
        <f aca="false" t="array" ref="H536:H536">INDEX(_Rge_Data_3rd_CY,$B536,H$1)</f>
        <v>0</v>
      </c>
      <c r="I536" s="199" t="n">
        <f aca="false" t="array" ref="I536:I536">INDEX(_Rge_Data_3rd_CY,$B536,I$1)</f>
        <v>0</v>
      </c>
      <c r="J536" s="199" t="n">
        <f aca="false" t="array" ref="J536:J536">INDEX(_Rge_Data_3rd_CY,$B536,J$1)</f>
        <v>0</v>
      </c>
      <c r="K536" s="199" t="n">
        <f aca="false" t="array" ref="K536:K536">INDEX(_Rge_Data_3rd_CY,$B536,K$1)</f>
        <v>0</v>
      </c>
      <c r="L536" s="199" t="n">
        <f aca="false">INDEX(_Rge_Data_3rd_CY,$B536,L$1)</f>
        <v>0</v>
      </c>
      <c r="M536" s="199" t="n">
        <f aca="false" t="array" ref="M536:M536">INDEX(_Rge_Data_3rd_CY,$B536,M$1)</f>
        <v>0</v>
      </c>
      <c r="N536" s="199" t="n">
        <f aca="false" t="array" ref="N536:N536">INDEX(_Rge_Data_3rd_CY,$B536,N$1)</f>
        <v>0</v>
      </c>
      <c r="O536" s="199" t="n">
        <f aca="false">F536-N536</f>
        <v>0</v>
      </c>
      <c r="P536" s="200" t="n">
        <f aca="false">IFERROR(O536/F536,0)</f>
        <v>0</v>
      </c>
      <c r="Q536" s="211" t="str">
        <f aca="false">IF(AND(F536&lt;&gt;0,R536=0),"N","Y")</f>
        <v>Y</v>
      </c>
      <c r="R536" s="202" t="n">
        <f aca="false">INDEX(_Rge_Data_3rd_CY,$B536,R$1)</f>
        <v>0</v>
      </c>
      <c r="S536" s="202" t="n">
        <f aca="false" t="array" ref="S536:S536">INDEX(_Rge_Data_3rd_CY,$B536,S$1)</f>
        <v>0</v>
      </c>
      <c r="T536" s="202" t="n">
        <f aca="false" t="array" ref="T536:T536">INDEX(_Rge_Data_3rd_CY,$B536,T$1)</f>
        <v>0</v>
      </c>
      <c r="U536" s="202" t="n">
        <f aca="false" t="array" ref="U536:U536">INDEX(_Rge_Data_3rd_CY,$B536,U$1)</f>
        <v>0</v>
      </c>
      <c r="V536" s="202" t="n">
        <f aca="false" t="array" ref="V536:V536">INDEX(_Rge_Data_3rd_CY,$B536,V$1)</f>
        <v>0</v>
      </c>
      <c r="W536" s="202" t="n">
        <f aca="false" t="array" ref="W536:W536">INDEX(_Rge_Data_3rd_CY,$B536,W$1)</f>
        <v>0</v>
      </c>
      <c r="X536" s="202" t="n">
        <f aca="false">INDEX(_Rge_Data_3rd_CY,$B536,X$1)</f>
        <v>0</v>
      </c>
      <c r="Y536" s="202" t="n">
        <f aca="false" t="array" ref="Y536:Y536">INDEX(_Rge_Data_3rd_CY,$B536,Y$1)</f>
        <v>0</v>
      </c>
      <c r="Z536" s="202" t="n">
        <f aca="false" t="array" ref="Z536:Z536">INDEX(_Rge_Data_3rd_CY,$B536,Z$1)</f>
        <v>0</v>
      </c>
      <c r="AA536" s="202" t="n">
        <f aca="false">R536-Z536</f>
        <v>0</v>
      </c>
      <c r="AB536" s="203" t="n">
        <f aca="false">IFERROR(AA536/R536,)</f>
        <v>0</v>
      </c>
      <c r="AC536" s="212" t="n">
        <f aca="false" t="array" ref="AC536:AC536">INDEX(_Rge_Data_3rd_CY,$B536,AC$1)</f>
        <v>0</v>
      </c>
      <c r="AD536" s="212" t="n">
        <f aca="false" t="array" ref="AD536:AD536">INDEX(_Rge_Data_3rd_CY,$B536,AD$1)</f>
        <v>0</v>
      </c>
      <c r="AE536" s="212" t="n">
        <f aca="false" t="array" ref="AE536:AE536">INDEX(_Rge_Data_3rd_CY,$B536,AE$1)</f>
        <v>0</v>
      </c>
      <c r="AF536" s="212" t="n">
        <f aca="false" t="array" ref="AF536:AF536">INDEX(_Rge_Data_3rd_CY,$B536,AF$1)</f>
        <v>0</v>
      </c>
      <c r="AG536" s="212" t="n">
        <f aca="false" t="array" ref="AG536:AG536">INDEX(_Rge_Data_3rd_CY,$B536,AG$1)</f>
        <v>0</v>
      </c>
      <c r="AH536" s="212" t="n">
        <f aca="false" t="array" ref="AH536:AH536">INDEX(_Rge_Data_3rd_CY,$B536,AH$1)</f>
        <v>0</v>
      </c>
      <c r="AI536" s="212" t="n">
        <f aca="false">INDEX(_Rge_Data_3rd_CY,$B536,AI$1)</f>
        <v>0</v>
      </c>
      <c r="AJ536" s="212" t="n">
        <f aca="false" t="array" ref="AJ536:AJ536">INDEX(_Rge_Data_3rd_CY,$B536,AJ$1)</f>
        <v>0</v>
      </c>
      <c r="AK536" s="212" t="n">
        <f aca="false" t="array" ref="AK536:AK536">INDEX(_Rge_Data_3rd_CY,$B536,AK$1)</f>
        <v>0</v>
      </c>
      <c r="AL536" s="212" t="n">
        <f aca="false">AK536+AN536+AO536</f>
        <v>0</v>
      </c>
      <c r="AM536" s="213" t="n">
        <f aca="false">IFERROR(AK536/Z536,0)</f>
        <v>0</v>
      </c>
      <c r="AN536" s="214" t="n">
        <f aca="false">IFERROR(IF(AND($E536="OPEN",$AA536&gt;0),$AA536*_SoP*$AM536,IF(AND($E536="CLOSED",$AA536&gt;0),$AA536*_SoL*$AM536,0)),0)</f>
        <v>0</v>
      </c>
      <c r="AO536" s="214" t="n">
        <f aca="false">IFERROR(IF($AA536&lt;0,$AA536*_SoL,0),0)</f>
        <v>0</v>
      </c>
      <c r="AP536" s="215" t="n">
        <f aca="false">AK536+AN536</f>
        <v>0</v>
      </c>
      <c r="AQ536" s="215" t="n">
        <f aca="false">AC536-AO536</f>
        <v>0</v>
      </c>
      <c r="AR536" s="215" t="n">
        <f aca="false">AP536-AQ536</f>
        <v>0</v>
      </c>
      <c r="AS536" s="215" t="n">
        <f aca="false">IF($AR536&gt;=0,$AR536,0)</f>
        <v>0</v>
      </c>
      <c r="AT536" s="215" t="n">
        <f aca="false">IF($AR536&lt;=0,-$AR536,0)</f>
        <v>-0</v>
      </c>
      <c r="AU536" s="214" t="n">
        <f aca="false">IF((R536-AC536)&lt;0,0,R536-AC536)</f>
        <v>0</v>
      </c>
      <c r="AV536" s="214" t="n">
        <f aca="false">IF(AM536&gt;1,0,R536-AM536*R536)</f>
        <v>0</v>
      </c>
      <c r="AW536" s="216"/>
    </row>
    <row r="537" customFormat="false" ht="24.75" hidden="false" customHeight="true" outlineLevel="0" collapsed="false">
      <c r="A537" s="166"/>
      <c r="B537" s="208" t="n">
        <f aca="false">B536+1</f>
        <v>530</v>
      </c>
      <c r="C537" s="166"/>
      <c r="D537" s="209" t="n">
        <f aca="false">INDEX(_Rge_Projectdata_3rd,$B537,MATCH("Project-ID",_Rge_Headline_Projectdata,0))</f>
        <v>0</v>
      </c>
      <c r="E537" s="210" t="str">
        <f aca="false" t="array" ref="E537:E537">INDEX(_Rge_Data_3rd_CY,$B537,E$1)</f>
        <v>Open</v>
      </c>
      <c r="F537" s="199" t="n">
        <f aca="false">INDEX(_Rge_Data_3rd_CY,$B537,F$1)</f>
        <v>0</v>
      </c>
      <c r="G537" s="199" t="n">
        <f aca="false" t="array" ref="G537:G537">INDEX(_Rge_Data_3rd_CY,$B537,G$1)</f>
        <v>0</v>
      </c>
      <c r="H537" s="199" t="n">
        <f aca="false" t="array" ref="H537:H537">INDEX(_Rge_Data_3rd_CY,$B537,H$1)</f>
        <v>0</v>
      </c>
      <c r="I537" s="199" t="n">
        <f aca="false" t="array" ref="I537:I537">INDEX(_Rge_Data_3rd_CY,$B537,I$1)</f>
        <v>0</v>
      </c>
      <c r="J537" s="199" t="n">
        <f aca="false" t="array" ref="J537:J537">INDEX(_Rge_Data_3rd_CY,$B537,J$1)</f>
        <v>0</v>
      </c>
      <c r="K537" s="199" t="n">
        <f aca="false" t="array" ref="K537:K537">INDEX(_Rge_Data_3rd_CY,$B537,K$1)</f>
        <v>0</v>
      </c>
      <c r="L537" s="199" t="n">
        <f aca="false">INDEX(_Rge_Data_3rd_CY,$B537,L$1)</f>
        <v>0</v>
      </c>
      <c r="M537" s="199" t="n">
        <f aca="false" t="array" ref="M537:M537">INDEX(_Rge_Data_3rd_CY,$B537,M$1)</f>
        <v>0</v>
      </c>
      <c r="N537" s="199" t="n">
        <f aca="false" t="array" ref="N537:N537">INDEX(_Rge_Data_3rd_CY,$B537,N$1)</f>
        <v>0</v>
      </c>
      <c r="O537" s="199" t="n">
        <f aca="false">F537-N537</f>
        <v>0</v>
      </c>
      <c r="P537" s="200" t="n">
        <f aca="false">IFERROR(O537/F537,0)</f>
        <v>0</v>
      </c>
      <c r="Q537" s="211" t="str">
        <f aca="false">IF(AND(F537&lt;&gt;0,R537=0),"N","Y")</f>
        <v>Y</v>
      </c>
      <c r="R537" s="202" t="n">
        <f aca="false">INDEX(_Rge_Data_3rd_CY,$B537,R$1)</f>
        <v>0</v>
      </c>
      <c r="S537" s="202" t="n">
        <f aca="false" t="array" ref="S537:S537">INDEX(_Rge_Data_3rd_CY,$B537,S$1)</f>
        <v>0</v>
      </c>
      <c r="T537" s="202" t="n">
        <f aca="false" t="array" ref="T537:T537">INDEX(_Rge_Data_3rd_CY,$B537,T$1)</f>
        <v>0</v>
      </c>
      <c r="U537" s="202" t="n">
        <f aca="false" t="array" ref="U537:U537">INDEX(_Rge_Data_3rd_CY,$B537,U$1)</f>
        <v>0</v>
      </c>
      <c r="V537" s="202" t="n">
        <f aca="false" t="array" ref="V537:V537">INDEX(_Rge_Data_3rd_CY,$B537,V$1)</f>
        <v>0</v>
      </c>
      <c r="W537" s="202" t="n">
        <f aca="false" t="array" ref="W537:W537">INDEX(_Rge_Data_3rd_CY,$B537,W$1)</f>
        <v>0</v>
      </c>
      <c r="X537" s="202" t="n">
        <f aca="false">INDEX(_Rge_Data_3rd_CY,$B537,X$1)</f>
        <v>0</v>
      </c>
      <c r="Y537" s="202" t="n">
        <f aca="false" t="array" ref="Y537:Y537">INDEX(_Rge_Data_3rd_CY,$B537,Y$1)</f>
        <v>0</v>
      </c>
      <c r="Z537" s="202" t="n">
        <f aca="false" t="array" ref="Z537:Z537">INDEX(_Rge_Data_3rd_CY,$B537,Z$1)</f>
        <v>0</v>
      </c>
      <c r="AA537" s="202" t="n">
        <f aca="false">R537-Z537</f>
        <v>0</v>
      </c>
      <c r="AB537" s="203" t="n">
        <f aca="false">IFERROR(AA537/R537,)</f>
        <v>0</v>
      </c>
      <c r="AC537" s="212" t="n">
        <f aca="false" t="array" ref="AC537:AC537">INDEX(_Rge_Data_3rd_CY,$B537,AC$1)</f>
        <v>0</v>
      </c>
      <c r="AD537" s="212" t="n">
        <f aca="false" t="array" ref="AD537:AD537">INDEX(_Rge_Data_3rd_CY,$B537,AD$1)</f>
        <v>0</v>
      </c>
      <c r="AE537" s="212" t="n">
        <f aca="false" t="array" ref="AE537:AE537">INDEX(_Rge_Data_3rd_CY,$B537,AE$1)</f>
        <v>0</v>
      </c>
      <c r="AF537" s="212" t="n">
        <f aca="false" t="array" ref="AF537:AF537">INDEX(_Rge_Data_3rd_CY,$B537,AF$1)</f>
        <v>0</v>
      </c>
      <c r="AG537" s="212" t="n">
        <f aca="false" t="array" ref="AG537:AG537">INDEX(_Rge_Data_3rd_CY,$B537,AG$1)</f>
        <v>0</v>
      </c>
      <c r="AH537" s="212" t="n">
        <f aca="false" t="array" ref="AH537:AH537">INDEX(_Rge_Data_3rd_CY,$B537,AH$1)</f>
        <v>0</v>
      </c>
      <c r="AI537" s="212" t="n">
        <f aca="false">INDEX(_Rge_Data_3rd_CY,$B537,AI$1)</f>
        <v>0</v>
      </c>
      <c r="AJ537" s="212" t="n">
        <f aca="false" t="array" ref="AJ537:AJ537">INDEX(_Rge_Data_3rd_CY,$B537,AJ$1)</f>
        <v>0</v>
      </c>
      <c r="AK537" s="212" t="n">
        <f aca="false" t="array" ref="AK537:AK537">INDEX(_Rge_Data_3rd_CY,$B537,AK$1)</f>
        <v>0</v>
      </c>
      <c r="AL537" s="212" t="n">
        <f aca="false">AK537+AN537+AO537</f>
        <v>0</v>
      </c>
      <c r="AM537" s="213" t="n">
        <f aca="false">IFERROR(AK537/Z537,0)</f>
        <v>0</v>
      </c>
      <c r="AN537" s="214" t="n">
        <f aca="false">IFERROR(IF(AND($E537="OPEN",$AA537&gt;0),$AA537*_SoP*$AM537,IF(AND($E537="CLOSED",$AA537&gt;0),$AA537*_SoL*$AM537,0)),0)</f>
        <v>0</v>
      </c>
      <c r="AO537" s="214" t="n">
        <f aca="false">IFERROR(IF($AA537&lt;0,$AA537*_SoL,0),0)</f>
        <v>0</v>
      </c>
      <c r="AP537" s="215" t="n">
        <f aca="false">AK537+AN537</f>
        <v>0</v>
      </c>
      <c r="AQ537" s="215" t="n">
        <f aca="false">AC537-AO537</f>
        <v>0</v>
      </c>
      <c r="AR537" s="215" t="n">
        <f aca="false">AP537-AQ537</f>
        <v>0</v>
      </c>
      <c r="AS537" s="215" t="n">
        <f aca="false">IF($AR537&gt;=0,$AR537,0)</f>
        <v>0</v>
      </c>
      <c r="AT537" s="215" t="n">
        <f aca="false">IF($AR537&lt;=0,-$AR537,0)</f>
        <v>-0</v>
      </c>
      <c r="AU537" s="214" t="n">
        <f aca="false">IF((R537-AC537)&lt;0,0,R537-AC537)</f>
        <v>0</v>
      </c>
      <c r="AV537" s="214" t="n">
        <f aca="false">IF(AM537&gt;1,0,R537-AM537*R537)</f>
        <v>0</v>
      </c>
      <c r="AW537" s="216"/>
    </row>
    <row r="538" customFormat="false" ht="24.75" hidden="false" customHeight="true" outlineLevel="0" collapsed="false">
      <c r="A538" s="166"/>
      <c r="B538" s="208" t="n">
        <f aca="false">B537+1</f>
        <v>531</v>
      </c>
      <c r="C538" s="166"/>
      <c r="D538" s="209" t="n">
        <f aca="false">INDEX(_Rge_Projectdata_3rd,$B538,MATCH("Project-ID",_Rge_Headline_Projectdata,0))</f>
        <v>0</v>
      </c>
      <c r="E538" s="210" t="str">
        <f aca="false" t="array" ref="E538:E538">INDEX(_Rge_Data_3rd_CY,$B538,E$1)</f>
        <v>Open</v>
      </c>
      <c r="F538" s="199" t="n">
        <f aca="false">INDEX(_Rge_Data_3rd_CY,$B538,F$1)</f>
        <v>0</v>
      </c>
      <c r="G538" s="199" t="n">
        <f aca="false" t="array" ref="G538:G538">INDEX(_Rge_Data_3rd_CY,$B538,G$1)</f>
        <v>0</v>
      </c>
      <c r="H538" s="199" t="n">
        <f aca="false" t="array" ref="H538:H538">INDEX(_Rge_Data_3rd_CY,$B538,H$1)</f>
        <v>0</v>
      </c>
      <c r="I538" s="199" t="n">
        <f aca="false" t="array" ref="I538:I538">INDEX(_Rge_Data_3rd_CY,$B538,I$1)</f>
        <v>0</v>
      </c>
      <c r="J538" s="199" t="n">
        <f aca="false" t="array" ref="J538:J538">INDEX(_Rge_Data_3rd_CY,$B538,J$1)</f>
        <v>0</v>
      </c>
      <c r="K538" s="199" t="n">
        <f aca="false" t="array" ref="K538:K538">INDEX(_Rge_Data_3rd_CY,$B538,K$1)</f>
        <v>0</v>
      </c>
      <c r="L538" s="199" t="n">
        <f aca="false">INDEX(_Rge_Data_3rd_CY,$B538,L$1)</f>
        <v>0</v>
      </c>
      <c r="M538" s="199" t="n">
        <f aca="false" t="array" ref="M538:M538">INDEX(_Rge_Data_3rd_CY,$B538,M$1)</f>
        <v>0</v>
      </c>
      <c r="N538" s="199" t="n">
        <f aca="false" t="array" ref="N538:N538">INDEX(_Rge_Data_3rd_CY,$B538,N$1)</f>
        <v>0</v>
      </c>
      <c r="O538" s="199" t="n">
        <f aca="false">F538-N538</f>
        <v>0</v>
      </c>
      <c r="P538" s="200" t="n">
        <f aca="false">IFERROR(O538/F538,0)</f>
        <v>0</v>
      </c>
      <c r="Q538" s="211" t="str">
        <f aca="false">IF(AND(F538&lt;&gt;0,R538=0),"N","Y")</f>
        <v>Y</v>
      </c>
      <c r="R538" s="202" t="n">
        <f aca="false">INDEX(_Rge_Data_3rd_CY,$B538,R$1)</f>
        <v>0</v>
      </c>
      <c r="S538" s="202" t="n">
        <f aca="false" t="array" ref="S538:S538">INDEX(_Rge_Data_3rd_CY,$B538,S$1)</f>
        <v>0</v>
      </c>
      <c r="T538" s="202" t="n">
        <f aca="false" t="array" ref="T538:T538">INDEX(_Rge_Data_3rd_CY,$B538,T$1)</f>
        <v>0</v>
      </c>
      <c r="U538" s="202" t="n">
        <f aca="false" t="array" ref="U538:U538">INDEX(_Rge_Data_3rd_CY,$B538,U$1)</f>
        <v>0</v>
      </c>
      <c r="V538" s="202" t="n">
        <f aca="false" t="array" ref="V538:V538">INDEX(_Rge_Data_3rd_CY,$B538,V$1)</f>
        <v>0</v>
      </c>
      <c r="W538" s="202" t="n">
        <f aca="false" t="array" ref="W538:W538">INDEX(_Rge_Data_3rd_CY,$B538,W$1)</f>
        <v>0</v>
      </c>
      <c r="X538" s="202" t="n">
        <f aca="false">INDEX(_Rge_Data_3rd_CY,$B538,X$1)</f>
        <v>0</v>
      </c>
      <c r="Y538" s="202" t="n">
        <f aca="false" t="array" ref="Y538:Y538">INDEX(_Rge_Data_3rd_CY,$B538,Y$1)</f>
        <v>0</v>
      </c>
      <c r="Z538" s="202" t="n">
        <f aca="false" t="array" ref="Z538:Z538">INDEX(_Rge_Data_3rd_CY,$B538,Z$1)</f>
        <v>0</v>
      </c>
      <c r="AA538" s="202" t="n">
        <f aca="false">R538-Z538</f>
        <v>0</v>
      </c>
      <c r="AB538" s="203" t="n">
        <f aca="false">IFERROR(AA538/R538,)</f>
        <v>0</v>
      </c>
      <c r="AC538" s="212" t="n">
        <f aca="false" t="array" ref="AC538:AC538">INDEX(_Rge_Data_3rd_CY,$B538,AC$1)</f>
        <v>0</v>
      </c>
      <c r="AD538" s="212" t="n">
        <f aca="false" t="array" ref="AD538:AD538">INDEX(_Rge_Data_3rd_CY,$B538,AD$1)</f>
        <v>0</v>
      </c>
      <c r="AE538" s="212" t="n">
        <f aca="false" t="array" ref="AE538:AE538">INDEX(_Rge_Data_3rd_CY,$B538,AE$1)</f>
        <v>0</v>
      </c>
      <c r="AF538" s="212" t="n">
        <f aca="false" t="array" ref="AF538:AF538">INDEX(_Rge_Data_3rd_CY,$B538,AF$1)</f>
        <v>0</v>
      </c>
      <c r="AG538" s="212" t="n">
        <f aca="false" t="array" ref="AG538:AG538">INDEX(_Rge_Data_3rd_CY,$B538,AG$1)</f>
        <v>0</v>
      </c>
      <c r="AH538" s="212" t="n">
        <f aca="false" t="array" ref="AH538:AH538">INDEX(_Rge_Data_3rd_CY,$B538,AH$1)</f>
        <v>0</v>
      </c>
      <c r="AI538" s="212" t="n">
        <f aca="false">INDEX(_Rge_Data_3rd_CY,$B538,AI$1)</f>
        <v>0</v>
      </c>
      <c r="AJ538" s="212" t="n">
        <f aca="false" t="array" ref="AJ538:AJ538">INDEX(_Rge_Data_3rd_CY,$B538,AJ$1)</f>
        <v>0</v>
      </c>
      <c r="AK538" s="212" t="n">
        <f aca="false" t="array" ref="AK538:AK538">INDEX(_Rge_Data_3rd_CY,$B538,AK$1)</f>
        <v>0</v>
      </c>
      <c r="AL538" s="212" t="n">
        <f aca="false">AK538+AN538+AO538</f>
        <v>0</v>
      </c>
      <c r="AM538" s="213" t="n">
        <f aca="false">IFERROR(AK538/Z538,0)</f>
        <v>0</v>
      </c>
      <c r="AN538" s="214" t="n">
        <f aca="false">IFERROR(IF(AND($E538="OPEN",$AA538&gt;0),$AA538*_SoP*$AM538,IF(AND($E538="CLOSED",$AA538&gt;0),$AA538*_SoL*$AM538,0)),0)</f>
        <v>0</v>
      </c>
      <c r="AO538" s="214" t="n">
        <f aca="false">IFERROR(IF($AA538&lt;0,$AA538*_SoL,0),0)</f>
        <v>0</v>
      </c>
      <c r="AP538" s="215" t="n">
        <f aca="false">AK538+AN538</f>
        <v>0</v>
      </c>
      <c r="AQ538" s="215" t="n">
        <f aca="false">AC538-AO538</f>
        <v>0</v>
      </c>
      <c r="AR538" s="215" t="n">
        <f aca="false">AP538-AQ538</f>
        <v>0</v>
      </c>
      <c r="AS538" s="215" t="n">
        <f aca="false">IF($AR538&gt;=0,$AR538,0)</f>
        <v>0</v>
      </c>
      <c r="AT538" s="215" t="n">
        <f aca="false">IF($AR538&lt;=0,-$AR538,0)</f>
        <v>-0</v>
      </c>
      <c r="AU538" s="214" t="n">
        <f aca="false">IF((R538-AC538)&lt;0,0,R538-AC538)</f>
        <v>0</v>
      </c>
      <c r="AV538" s="214" t="n">
        <f aca="false">IF(AM538&gt;1,0,R538-AM538*R538)</f>
        <v>0</v>
      </c>
      <c r="AW538" s="216"/>
    </row>
    <row r="539" customFormat="false" ht="24.75" hidden="false" customHeight="true" outlineLevel="0" collapsed="false">
      <c r="A539" s="166"/>
      <c r="B539" s="208" t="n">
        <f aca="false">B538+1</f>
        <v>532</v>
      </c>
      <c r="C539" s="166"/>
      <c r="D539" s="209" t="n">
        <f aca="false">INDEX(_Rge_Projectdata_3rd,$B539,MATCH("Project-ID",_Rge_Headline_Projectdata,0))</f>
        <v>0</v>
      </c>
      <c r="E539" s="210" t="str">
        <f aca="false" t="array" ref="E539:E539">INDEX(_Rge_Data_3rd_CY,$B539,E$1)</f>
        <v>Open</v>
      </c>
      <c r="F539" s="199" t="n">
        <f aca="false">INDEX(_Rge_Data_3rd_CY,$B539,F$1)</f>
        <v>0</v>
      </c>
      <c r="G539" s="199" t="n">
        <f aca="false" t="array" ref="G539:G539">INDEX(_Rge_Data_3rd_CY,$B539,G$1)</f>
        <v>0</v>
      </c>
      <c r="H539" s="199" t="n">
        <f aca="false" t="array" ref="H539:H539">INDEX(_Rge_Data_3rd_CY,$B539,H$1)</f>
        <v>0</v>
      </c>
      <c r="I539" s="199" t="n">
        <f aca="false" t="array" ref="I539:I539">INDEX(_Rge_Data_3rd_CY,$B539,I$1)</f>
        <v>0</v>
      </c>
      <c r="J539" s="199" t="n">
        <f aca="false" t="array" ref="J539:J539">INDEX(_Rge_Data_3rd_CY,$B539,J$1)</f>
        <v>0</v>
      </c>
      <c r="K539" s="199" t="n">
        <f aca="false" t="array" ref="K539:K539">INDEX(_Rge_Data_3rd_CY,$B539,K$1)</f>
        <v>0</v>
      </c>
      <c r="L539" s="199" t="n">
        <f aca="false">INDEX(_Rge_Data_3rd_CY,$B539,L$1)</f>
        <v>0</v>
      </c>
      <c r="M539" s="199" t="n">
        <f aca="false" t="array" ref="M539:M539">INDEX(_Rge_Data_3rd_CY,$B539,M$1)</f>
        <v>0</v>
      </c>
      <c r="N539" s="199" t="n">
        <f aca="false" t="array" ref="N539:N539">INDEX(_Rge_Data_3rd_CY,$B539,N$1)</f>
        <v>0</v>
      </c>
      <c r="O539" s="199" t="n">
        <f aca="false">F539-N539</f>
        <v>0</v>
      </c>
      <c r="P539" s="200" t="n">
        <f aca="false">IFERROR(O539/F539,0)</f>
        <v>0</v>
      </c>
      <c r="Q539" s="211" t="str">
        <f aca="false">IF(AND(F539&lt;&gt;0,R539=0),"N","Y")</f>
        <v>Y</v>
      </c>
      <c r="R539" s="202" t="n">
        <f aca="false">INDEX(_Rge_Data_3rd_CY,$B539,R$1)</f>
        <v>0</v>
      </c>
      <c r="S539" s="202" t="n">
        <f aca="false" t="array" ref="S539:S539">INDEX(_Rge_Data_3rd_CY,$B539,S$1)</f>
        <v>0</v>
      </c>
      <c r="T539" s="202" t="n">
        <f aca="false" t="array" ref="T539:T539">INDEX(_Rge_Data_3rd_CY,$B539,T$1)</f>
        <v>0</v>
      </c>
      <c r="U539" s="202" t="n">
        <f aca="false" t="array" ref="U539:U539">INDEX(_Rge_Data_3rd_CY,$B539,U$1)</f>
        <v>0</v>
      </c>
      <c r="V539" s="202" t="n">
        <f aca="false" t="array" ref="V539:V539">INDEX(_Rge_Data_3rd_CY,$B539,V$1)</f>
        <v>0</v>
      </c>
      <c r="W539" s="202" t="n">
        <f aca="false" t="array" ref="W539:W539">INDEX(_Rge_Data_3rd_CY,$B539,W$1)</f>
        <v>0</v>
      </c>
      <c r="X539" s="202" t="n">
        <f aca="false">INDEX(_Rge_Data_3rd_CY,$B539,X$1)</f>
        <v>0</v>
      </c>
      <c r="Y539" s="202" t="n">
        <f aca="false" t="array" ref="Y539:Y539">INDEX(_Rge_Data_3rd_CY,$B539,Y$1)</f>
        <v>0</v>
      </c>
      <c r="Z539" s="202" t="n">
        <f aca="false" t="array" ref="Z539:Z539">INDEX(_Rge_Data_3rd_CY,$B539,Z$1)</f>
        <v>0</v>
      </c>
      <c r="AA539" s="202" t="n">
        <f aca="false">R539-Z539</f>
        <v>0</v>
      </c>
      <c r="AB539" s="203" t="n">
        <f aca="false">IFERROR(AA539/R539,)</f>
        <v>0</v>
      </c>
      <c r="AC539" s="212" t="n">
        <f aca="false" t="array" ref="AC539:AC539">INDEX(_Rge_Data_3rd_CY,$B539,AC$1)</f>
        <v>0</v>
      </c>
      <c r="AD539" s="212" t="n">
        <f aca="false" t="array" ref="AD539:AD539">INDEX(_Rge_Data_3rd_CY,$B539,AD$1)</f>
        <v>0</v>
      </c>
      <c r="AE539" s="212" t="n">
        <f aca="false" t="array" ref="AE539:AE539">INDEX(_Rge_Data_3rd_CY,$B539,AE$1)</f>
        <v>0</v>
      </c>
      <c r="AF539" s="212" t="n">
        <f aca="false" t="array" ref="AF539:AF539">INDEX(_Rge_Data_3rd_CY,$B539,AF$1)</f>
        <v>0</v>
      </c>
      <c r="AG539" s="212" t="n">
        <f aca="false" t="array" ref="AG539:AG539">INDEX(_Rge_Data_3rd_CY,$B539,AG$1)</f>
        <v>0</v>
      </c>
      <c r="AH539" s="212" t="n">
        <f aca="false" t="array" ref="AH539:AH539">INDEX(_Rge_Data_3rd_CY,$B539,AH$1)</f>
        <v>0</v>
      </c>
      <c r="AI539" s="212" t="n">
        <f aca="false">INDEX(_Rge_Data_3rd_CY,$B539,AI$1)</f>
        <v>0</v>
      </c>
      <c r="AJ539" s="212" t="n">
        <f aca="false" t="array" ref="AJ539:AJ539">INDEX(_Rge_Data_3rd_CY,$B539,AJ$1)</f>
        <v>0</v>
      </c>
      <c r="AK539" s="212" t="n">
        <f aca="false" t="array" ref="AK539:AK539">INDEX(_Rge_Data_3rd_CY,$B539,AK$1)</f>
        <v>0</v>
      </c>
      <c r="AL539" s="212" t="n">
        <f aca="false">AK539+AN539+AO539</f>
        <v>0</v>
      </c>
      <c r="AM539" s="213" t="n">
        <f aca="false">IFERROR(AK539/Z539,0)</f>
        <v>0</v>
      </c>
      <c r="AN539" s="214" t="n">
        <f aca="false">IFERROR(IF(AND($E539="OPEN",$AA539&gt;0),$AA539*_SoP*$AM539,IF(AND($E539="CLOSED",$AA539&gt;0),$AA539*_SoL*$AM539,0)),0)</f>
        <v>0</v>
      </c>
      <c r="AO539" s="214" t="n">
        <f aca="false">IFERROR(IF($AA539&lt;0,$AA539*_SoL,0),0)</f>
        <v>0</v>
      </c>
      <c r="AP539" s="215" t="n">
        <f aca="false">AK539+AN539</f>
        <v>0</v>
      </c>
      <c r="AQ539" s="215" t="n">
        <f aca="false">AC539-AO539</f>
        <v>0</v>
      </c>
      <c r="AR539" s="215" t="n">
        <f aca="false">AP539-AQ539</f>
        <v>0</v>
      </c>
      <c r="AS539" s="215" t="n">
        <f aca="false">IF($AR539&gt;=0,$AR539,0)</f>
        <v>0</v>
      </c>
      <c r="AT539" s="215" t="n">
        <f aca="false">IF($AR539&lt;=0,-$AR539,0)</f>
        <v>-0</v>
      </c>
      <c r="AU539" s="214" t="n">
        <f aca="false">IF((R539-AC539)&lt;0,0,R539-AC539)</f>
        <v>0</v>
      </c>
      <c r="AV539" s="214" t="n">
        <f aca="false">IF(AM539&gt;1,0,R539-AM539*R539)</f>
        <v>0</v>
      </c>
      <c r="AW539" s="216"/>
    </row>
    <row r="540" customFormat="false" ht="24.75" hidden="false" customHeight="true" outlineLevel="0" collapsed="false">
      <c r="A540" s="166"/>
      <c r="B540" s="208" t="n">
        <f aca="false">B539+1</f>
        <v>533</v>
      </c>
      <c r="C540" s="166"/>
      <c r="D540" s="209" t="n">
        <f aca="false">INDEX(_Rge_Projectdata_3rd,$B540,MATCH("Project-ID",_Rge_Headline_Projectdata,0))</f>
        <v>0</v>
      </c>
      <c r="E540" s="210" t="str">
        <f aca="false" t="array" ref="E540:E540">INDEX(_Rge_Data_3rd_CY,$B540,E$1)</f>
        <v>Open</v>
      </c>
      <c r="F540" s="199" t="n">
        <f aca="false">INDEX(_Rge_Data_3rd_CY,$B540,F$1)</f>
        <v>0</v>
      </c>
      <c r="G540" s="199" t="n">
        <f aca="false" t="array" ref="G540:G540">INDEX(_Rge_Data_3rd_CY,$B540,G$1)</f>
        <v>0</v>
      </c>
      <c r="H540" s="199" t="n">
        <f aca="false" t="array" ref="H540:H540">INDEX(_Rge_Data_3rd_CY,$B540,H$1)</f>
        <v>0</v>
      </c>
      <c r="I540" s="199" t="n">
        <f aca="false" t="array" ref="I540:I540">INDEX(_Rge_Data_3rd_CY,$B540,I$1)</f>
        <v>0</v>
      </c>
      <c r="J540" s="199" t="n">
        <f aca="false" t="array" ref="J540:J540">INDEX(_Rge_Data_3rd_CY,$B540,J$1)</f>
        <v>0</v>
      </c>
      <c r="K540" s="199" t="n">
        <f aca="false" t="array" ref="K540:K540">INDEX(_Rge_Data_3rd_CY,$B540,K$1)</f>
        <v>0</v>
      </c>
      <c r="L540" s="199" t="n">
        <f aca="false">INDEX(_Rge_Data_3rd_CY,$B540,L$1)</f>
        <v>0</v>
      </c>
      <c r="M540" s="199" t="n">
        <f aca="false" t="array" ref="M540:M540">INDEX(_Rge_Data_3rd_CY,$B540,M$1)</f>
        <v>0</v>
      </c>
      <c r="N540" s="199" t="n">
        <f aca="false" t="array" ref="N540:N540">INDEX(_Rge_Data_3rd_CY,$B540,N$1)</f>
        <v>0</v>
      </c>
      <c r="O540" s="199" t="n">
        <f aca="false">F540-N540</f>
        <v>0</v>
      </c>
      <c r="P540" s="200" t="n">
        <f aca="false">IFERROR(O540/F540,0)</f>
        <v>0</v>
      </c>
      <c r="Q540" s="211" t="str">
        <f aca="false">IF(AND(F540&lt;&gt;0,R540=0),"N","Y")</f>
        <v>Y</v>
      </c>
      <c r="R540" s="202" t="n">
        <f aca="false">INDEX(_Rge_Data_3rd_CY,$B540,R$1)</f>
        <v>0</v>
      </c>
      <c r="S540" s="202" t="n">
        <f aca="false" t="array" ref="S540:S540">INDEX(_Rge_Data_3rd_CY,$B540,S$1)</f>
        <v>0</v>
      </c>
      <c r="T540" s="202" t="n">
        <f aca="false" t="array" ref="T540:T540">INDEX(_Rge_Data_3rd_CY,$B540,T$1)</f>
        <v>0</v>
      </c>
      <c r="U540" s="202" t="n">
        <f aca="false" t="array" ref="U540:U540">INDEX(_Rge_Data_3rd_CY,$B540,U$1)</f>
        <v>0</v>
      </c>
      <c r="V540" s="202" t="n">
        <f aca="false" t="array" ref="V540:V540">INDEX(_Rge_Data_3rd_CY,$B540,V$1)</f>
        <v>0</v>
      </c>
      <c r="W540" s="202" t="n">
        <f aca="false" t="array" ref="W540:W540">INDEX(_Rge_Data_3rd_CY,$B540,W$1)</f>
        <v>0</v>
      </c>
      <c r="X540" s="202" t="n">
        <f aca="false">INDEX(_Rge_Data_3rd_CY,$B540,X$1)</f>
        <v>0</v>
      </c>
      <c r="Y540" s="202" t="n">
        <f aca="false" t="array" ref="Y540:Y540">INDEX(_Rge_Data_3rd_CY,$B540,Y$1)</f>
        <v>0</v>
      </c>
      <c r="Z540" s="202" t="n">
        <f aca="false" t="array" ref="Z540:Z540">INDEX(_Rge_Data_3rd_CY,$B540,Z$1)</f>
        <v>0</v>
      </c>
      <c r="AA540" s="202" t="n">
        <f aca="false">R540-Z540</f>
        <v>0</v>
      </c>
      <c r="AB540" s="203" t="n">
        <f aca="false">IFERROR(AA540/R540,)</f>
        <v>0</v>
      </c>
      <c r="AC540" s="212" t="n">
        <f aca="false" t="array" ref="AC540:AC540">INDEX(_Rge_Data_3rd_CY,$B540,AC$1)</f>
        <v>0</v>
      </c>
      <c r="AD540" s="212" t="n">
        <f aca="false" t="array" ref="AD540:AD540">INDEX(_Rge_Data_3rd_CY,$B540,AD$1)</f>
        <v>0</v>
      </c>
      <c r="AE540" s="212" t="n">
        <f aca="false" t="array" ref="AE540:AE540">INDEX(_Rge_Data_3rd_CY,$B540,AE$1)</f>
        <v>0</v>
      </c>
      <c r="AF540" s="212" t="n">
        <f aca="false" t="array" ref="AF540:AF540">INDEX(_Rge_Data_3rd_CY,$B540,AF$1)</f>
        <v>0</v>
      </c>
      <c r="AG540" s="212" t="n">
        <f aca="false" t="array" ref="AG540:AG540">INDEX(_Rge_Data_3rd_CY,$B540,AG$1)</f>
        <v>0</v>
      </c>
      <c r="AH540" s="212" t="n">
        <f aca="false" t="array" ref="AH540:AH540">INDEX(_Rge_Data_3rd_CY,$B540,AH$1)</f>
        <v>0</v>
      </c>
      <c r="AI540" s="212" t="n">
        <f aca="false">INDEX(_Rge_Data_3rd_CY,$B540,AI$1)</f>
        <v>0</v>
      </c>
      <c r="AJ540" s="212" t="n">
        <f aca="false" t="array" ref="AJ540:AJ540">INDEX(_Rge_Data_3rd_CY,$B540,AJ$1)</f>
        <v>0</v>
      </c>
      <c r="AK540" s="212" t="n">
        <f aca="false" t="array" ref="AK540:AK540">INDEX(_Rge_Data_3rd_CY,$B540,AK$1)</f>
        <v>0</v>
      </c>
      <c r="AL540" s="212" t="n">
        <f aca="false">AK540+AN540+AO540</f>
        <v>0</v>
      </c>
      <c r="AM540" s="213" t="n">
        <f aca="false">IFERROR(AK540/Z540,0)</f>
        <v>0</v>
      </c>
      <c r="AN540" s="214" t="n">
        <f aca="false">IFERROR(IF(AND($E540="OPEN",$AA540&gt;0),$AA540*_SoP*$AM540,IF(AND($E540="CLOSED",$AA540&gt;0),$AA540*_SoL*$AM540,0)),0)</f>
        <v>0</v>
      </c>
      <c r="AO540" s="214" t="n">
        <f aca="false">IFERROR(IF($AA540&lt;0,$AA540*_SoL,0),0)</f>
        <v>0</v>
      </c>
      <c r="AP540" s="215" t="n">
        <f aca="false">AK540+AN540</f>
        <v>0</v>
      </c>
      <c r="AQ540" s="215" t="n">
        <f aca="false">AC540-AO540</f>
        <v>0</v>
      </c>
      <c r="AR540" s="215" t="n">
        <f aca="false">AP540-AQ540</f>
        <v>0</v>
      </c>
      <c r="AS540" s="215" t="n">
        <f aca="false">IF($AR540&gt;=0,$AR540,0)</f>
        <v>0</v>
      </c>
      <c r="AT540" s="215" t="n">
        <f aca="false">IF($AR540&lt;=0,-$AR540,0)</f>
        <v>-0</v>
      </c>
      <c r="AU540" s="214" t="n">
        <f aca="false">IF((R540-AC540)&lt;0,0,R540-AC540)</f>
        <v>0</v>
      </c>
      <c r="AV540" s="214" t="n">
        <f aca="false">IF(AM540&gt;1,0,R540-AM540*R540)</f>
        <v>0</v>
      </c>
      <c r="AW540" s="216"/>
    </row>
    <row r="541" customFormat="false" ht="24.75" hidden="false" customHeight="true" outlineLevel="0" collapsed="false">
      <c r="A541" s="166"/>
      <c r="B541" s="208" t="n">
        <f aca="false">B540+1</f>
        <v>534</v>
      </c>
      <c r="C541" s="166"/>
      <c r="D541" s="209" t="n">
        <f aca="false">INDEX(_Rge_Projectdata_3rd,$B541,MATCH("Project-ID",_Rge_Headline_Projectdata,0))</f>
        <v>0</v>
      </c>
      <c r="E541" s="210" t="str">
        <f aca="false" t="array" ref="E541:E541">INDEX(_Rge_Data_3rd_CY,$B541,E$1)</f>
        <v>Open</v>
      </c>
      <c r="F541" s="199" t="n">
        <f aca="false">INDEX(_Rge_Data_3rd_CY,$B541,F$1)</f>
        <v>0</v>
      </c>
      <c r="G541" s="199" t="n">
        <f aca="false" t="array" ref="G541:G541">INDEX(_Rge_Data_3rd_CY,$B541,G$1)</f>
        <v>0</v>
      </c>
      <c r="H541" s="199" t="n">
        <f aca="false" t="array" ref="H541:H541">INDEX(_Rge_Data_3rd_CY,$B541,H$1)</f>
        <v>0</v>
      </c>
      <c r="I541" s="199" t="n">
        <f aca="false" t="array" ref="I541:I541">INDEX(_Rge_Data_3rd_CY,$B541,I$1)</f>
        <v>0</v>
      </c>
      <c r="J541" s="199" t="n">
        <f aca="false" t="array" ref="J541:J541">INDEX(_Rge_Data_3rd_CY,$B541,J$1)</f>
        <v>0</v>
      </c>
      <c r="K541" s="199" t="n">
        <f aca="false" t="array" ref="K541:K541">INDEX(_Rge_Data_3rd_CY,$B541,K$1)</f>
        <v>0</v>
      </c>
      <c r="L541" s="199" t="n">
        <f aca="false">INDEX(_Rge_Data_3rd_CY,$B541,L$1)</f>
        <v>0</v>
      </c>
      <c r="M541" s="199" t="n">
        <f aca="false" t="array" ref="M541:M541">INDEX(_Rge_Data_3rd_CY,$B541,M$1)</f>
        <v>0</v>
      </c>
      <c r="N541" s="199" t="n">
        <f aca="false" t="array" ref="N541:N541">INDEX(_Rge_Data_3rd_CY,$B541,N$1)</f>
        <v>0</v>
      </c>
      <c r="O541" s="199" t="n">
        <f aca="false">F541-N541</f>
        <v>0</v>
      </c>
      <c r="P541" s="200" t="n">
        <f aca="false">IFERROR(O541/F541,0)</f>
        <v>0</v>
      </c>
      <c r="Q541" s="211" t="str">
        <f aca="false">IF(AND(F541&lt;&gt;0,R541=0),"N","Y")</f>
        <v>Y</v>
      </c>
      <c r="R541" s="202" t="n">
        <f aca="false">INDEX(_Rge_Data_3rd_CY,$B541,R$1)</f>
        <v>0</v>
      </c>
      <c r="S541" s="202" t="n">
        <f aca="false" t="array" ref="S541:S541">INDEX(_Rge_Data_3rd_CY,$B541,S$1)</f>
        <v>0</v>
      </c>
      <c r="T541" s="202" t="n">
        <f aca="false" t="array" ref="T541:T541">INDEX(_Rge_Data_3rd_CY,$B541,T$1)</f>
        <v>0</v>
      </c>
      <c r="U541" s="202" t="n">
        <f aca="false" t="array" ref="U541:U541">INDEX(_Rge_Data_3rd_CY,$B541,U$1)</f>
        <v>0</v>
      </c>
      <c r="V541" s="202" t="n">
        <f aca="false" t="array" ref="V541:V541">INDEX(_Rge_Data_3rd_CY,$B541,V$1)</f>
        <v>0</v>
      </c>
      <c r="W541" s="202" t="n">
        <f aca="false" t="array" ref="W541:W541">INDEX(_Rge_Data_3rd_CY,$B541,W$1)</f>
        <v>0</v>
      </c>
      <c r="X541" s="202" t="n">
        <f aca="false">INDEX(_Rge_Data_3rd_CY,$B541,X$1)</f>
        <v>0</v>
      </c>
      <c r="Y541" s="202" t="n">
        <f aca="false" t="array" ref="Y541:Y541">INDEX(_Rge_Data_3rd_CY,$B541,Y$1)</f>
        <v>0</v>
      </c>
      <c r="Z541" s="202" t="n">
        <f aca="false" t="array" ref="Z541:Z541">INDEX(_Rge_Data_3rd_CY,$B541,Z$1)</f>
        <v>0</v>
      </c>
      <c r="AA541" s="202" t="n">
        <f aca="false">R541-Z541</f>
        <v>0</v>
      </c>
      <c r="AB541" s="203" t="n">
        <f aca="false">IFERROR(AA541/R541,)</f>
        <v>0</v>
      </c>
      <c r="AC541" s="212" t="n">
        <f aca="false" t="array" ref="AC541:AC541">INDEX(_Rge_Data_3rd_CY,$B541,AC$1)</f>
        <v>0</v>
      </c>
      <c r="AD541" s="212" t="n">
        <f aca="false" t="array" ref="AD541:AD541">INDEX(_Rge_Data_3rd_CY,$B541,AD$1)</f>
        <v>0</v>
      </c>
      <c r="AE541" s="212" t="n">
        <f aca="false" t="array" ref="AE541:AE541">INDEX(_Rge_Data_3rd_CY,$B541,AE$1)</f>
        <v>0</v>
      </c>
      <c r="AF541" s="212" t="n">
        <f aca="false" t="array" ref="AF541:AF541">INDEX(_Rge_Data_3rd_CY,$B541,AF$1)</f>
        <v>0</v>
      </c>
      <c r="AG541" s="212" t="n">
        <f aca="false" t="array" ref="AG541:AG541">INDEX(_Rge_Data_3rd_CY,$B541,AG$1)</f>
        <v>0</v>
      </c>
      <c r="AH541" s="212" t="n">
        <f aca="false" t="array" ref="AH541:AH541">INDEX(_Rge_Data_3rd_CY,$B541,AH$1)</f>
        <v>0</v>
      </c>
      <c r="AI541" s="212" t="n">
        <f aca="false">INDEX(_Rge_Data_3rd_CY,$B541,AI$1)</f>
        <v>0</v>
      </c>
      <c r="AJ541" s="212" t="n">
        <f aca="false" t="array" ref="AJ541:AJ541">INDEX(_Rge_Data_3rd_CY,$B541,AJ$1)</f>
        <v>0</v>
      </c>
      <c r="AK541" s="212" t="n">
        <f aca="false" t="array" ref="AK541:AK541">INDEX(_Rge_Data_3rd_CY,$B541,AK$1)</f>
        <v>0</v>
      </c>
      <c r="AL541" s="212" t="n">
        <f aca="false">AK541+AN541+AO541</f>
        <v>0</v>
      </c>
      <c r="AM541" s="213" t="n">
        <f aca="false">IFERROR(AK541/Z541,0)</f>
        <v>0</v>
      </c>
      <c r="AN541" s="214" t="n">
        <f aca="false">IFERROR(IF(AND($E541="OPEN",$AA541&gt;0),$AA541*_SoP*$AM541,IF(AND($E541="CLOSED",$AA541&gt;0),$AA541*_SoL*$AM541,0)),0)</f>
        <v>0</v>
      </c>
      <c r="AO541" s="214" t="n">
        <f aca="false">IFERROR(IF($AA541&lt;0,$AA541*_SoL,0),0)</f>
        <v>0</v>
      </c>
      <c r="AP541" s="215" t="n">
        <f aca="false">AK541+AN541</f>
        <v>0</v>
      </c>
      <c r="AQ541" s="215" t="n">
        <f aca="false">AC541-AO541</f>
        <v>0</v>
      </c>
      <c r="AR541" s="215" t="n">
        <f aca="false">AP541-AQ541</f>
        <v>0</v>
      </c>
      <c r="AS541" s="215" t="n">
        <f aca="false">IF($AR541&gt;=0,$AR541,0)</f>
        <v>0</v>
      </c>
      <c r="AT541" s="215" t="n">
        <f aca="false">IF($AR541&lt;=0,-$AR541,0)</f>
        <v>-0</v>
      </c>
      <c r="AU541" s="214" t="n">
        <f aca="false">IF((R541-AC541)&lt;0,0,R541-AC541)</f>
        <v>0</v>
      </c>
      <c r="AV541" s="214" t="n">
        <f aca="false">IF(AM541&gt;1,0,R541-AM541*R541)</f>
        <v>0</v>
      </c>
      <c r="AW541" s="216"/>
    </row>
    <row r="542" customFormat="false" ht="24.75" hidden="false" customHeight="true" outlineLevel="0" collapsed="false">
      <c r="A542" s="166"/>
      <c r="B542" s="208" t="n">
        <f aca="false">B541+1</f>
        <v>535</v>
      </c>
      <c r="C542" s="166"/>
      <c r="D542" s="209" t="n">
        <f aca="false">INDEX(_Rge_Projectdata_3rd,$B542,MATCH("Project-ID",_Rge_Headline_Projectdata,0))</f>
        <v>0</v>
      </c>
      <c r="E542" s="210" t="str">
        <f aca="false" t="array" ref="E542:E542">INDEX(_Rge_Data_3rd_CY,$B542,E$1)</f>
        <v>Open</v>
      </c>
      <c r="F542" s="199" t="n">
        <f aca="false">INDEX(_Rge_Data_3rd_CY,$B542,F$1)</f>
        <v>0</v>
      </c>
      <c r="G542" s="199" t="n">
        <f aca="false" t="array" ref="G542:G542">INDEX(_Rge_Data_3rd_CY,$B542,G$1)</f>
        <v>0</v>
      </c>
      <c r="H542" s="199" t="n">
        <f aca="false" t="array" ref="H542:H542">INDEX(_Rge_Data_3rd_CY,$B542,H$1)</f>
        <v>0</v>
      </c>
      <c r="I542" s="199" t="n">
        <f aca="false" t="array" ref="I542:I542">INDEX(_Rge_Data_3rd_CY,$B542,I$1)</f>
        <v>0</v>
      </c>
      <c r="J542" s="199" t="n">
        <f aca="false" t="array" ref="J542:J542">INDEX(_Rge_Data_3rd_CY,$B542,J$1)</f>
        <v>0</v>
      </c>
      <c r="K542" s="199" t="n">
        <f aca="false" t="array" ref="K542:K542">INDEX(_Rge_Data_3rd_CY,$B542,K$1)</f>
        <v>0</v>
      </c>
      <c r="L542" s="199" t="n">
        <f aca="false">INDEX(_Rge_Data_3rd_CY,$B542,L$1)</f>
        <v>0</v>
      </c>
      <c r="M542" s="199" t="n">
        <f aca="false" t="array" ref="M542:M542">INDEX(_Rge_Data_3rd_CY,$B542,M$1)</f>
        <v>0</v>
      </c>
      <c r="N542" s="199" t="n">
        <f aca="false" t="array" ref="N542:N542">INDEX(_Rge_Data_3rd_CY,$B542,N$1)</f>
        <v>0</v>
      </c>
      <c r="O542" s="199" t="n">
        <f aca="false">F542-N542</f>
        <v>0</v>
      </c>
      <c r="P542" s="200" t="n">
        <f aca="false">IFERROR(O542/F542,0)</f>
        <v>0</v>
      </c>
      <c r="Q542" s="211" t="str">
        <f aca="false">IF(AND(F542&lt;&gt;0,R542=0),"N","Y")</f>
        <v>Y</v>
      </c>
      <c r="R542" s="202" t="n">
        <f aca="false">INDEX(_Rge_Data_3rd_CY,$B542,R$1)</f>
        <v>0</v>
      </c>
      <c r="S542" s="202" t="n">
        <f aca="false" t="array" ref="S542:S542">INDEX(_Rge_Data_3rd_CY,$B542,S$1)</f>
        <v>0</v>
      </c>
      <c r="T542" s="202" t="n">
        <f aca="false" t="array" ref="T542:T542">INDEX(_Rge_Data_3rd_CY,$B542,T$1)</f>
        <v>0</v>
      </c>
      <c r="U542" s="202" t="n">
        <f aca="false" t="array" ref="U542:U542">INDEX(_Rge_Data_3rd_CY,$B542,U$1)</f>
        <v>0</v>
      </c>
      <c r="V542" s="202" t="n">
        <f aca="false" t="array" ref="V542:V542">INDEX(_Rge_Data_3rd_CY,$B542,V$1)</f>
        <v>0</v>
      </c>
      <c r="W542" s="202" t="n">
        <f aca="false" t="array" ref="W542:W542">INDEX(_Rge_Data_3rd_CY,$B542,W$1)</f>
        <v>0</v>
      </c>
      <c r="X542" s="202" t="n">
        <f aca="false">INDEX(_Rge_Data_3rd_CY,$B542,X$1)</f>
        <v>0</v>
      </c>
      <c r="Y542" s="202" t="n">
        <f aca="false" t="array" ref="Y542:Y542">INDEX(_Rge_Data_3rd_CY,$B542,Y$1)</f>
        <v>0</v>
      </c>
      <c r="Z542" s="202" t="n">
        <f aca="false" t="array" ref="Z542:Z542">INDEX(_Rge_Data_3rd_CY,$B542,Z$1)</f>
        <v>0</v>
      </c>
      <c r="AA542" s="202" t="n">
        <f aca="false">R542-Z542</f>
        <v>0</v>
      </c>
      <c r="AB542" s="203" t="n">
        <f aca="false">IFERROR(AA542/R542,)</f>
        <v>0</v>
      </c>
      <c r="AC542" s="212" t="n">
        <f aca="false" t="array" ref="AC542:AC542">INDEX(_Rge_Data_3rd_CY,$B542,AC$1)</f>
        <v>0</v>
      </c>
      <c r="AD542" s="212" t="n">
        <f aca="false" t="array" ref="AD542:AD542">INDEX(_Rge_Data_3rd_CY,$B542,AD$1)</f>
        <v>0</v>
      </c>
      <c r="AE542" s="212" t="n">
        <f aca="false" t="array" ref="AE542:AE542">INDEX(_Rge_Data_3rd_CY,$B542,AE$1)</f>
        <v>0</v>
      </c>
      <c r="AF542" s="212" t="n">
        <f aca="false" t="array" ref="AF542:AF542">INDEX(_Rge_Data_3rd_CY,$B542,AF$1)</f>
        <v>0</v>
      </c>
      <c r="AG542" s="212" t="n">
        <f aca="false" t="array" ref="AG542:AG542">INDEX(_Rge_Data_3rd_CY,$B542,AG$1)</f>
        <v>0</v>
      </c>
      <c r="AH542" s="212" t="n">
        <f aca="false" t="array" ref="AH542:AH542">INDEX(_Rge_Data_3rd_CY,$B542,AH$1)</f>
        <v>0</v>
      </c>
      <c r="AI542" s="212" t="n">
        <f aca="false">INDEX(_Rge_Data_3rd_CY,$B542,AI$1)</f>
        <v>0</v>
      </c>
      <c r="AJ542" s="212" t="n">
        <f aca="false" t="array" ref="AJ542:AJ542">INDEX(_Rge_Data_3rd_CY,$B542,AJ$1)</f>
        <v>0</v>
      </c>
      <c r="AK542" s="212" t="n">
        <f aca="false" t="array" ref="AK542:AK542">INDEX(_Rge_Data_3rd_CY,$B542,AK$1)</f>
        <v>0</v>
      </c>
      <c r="AL542" s="212" t="n">
        <f aca="false">AK542+AN542+AO542</f>
        <v>0</v>
      </c>
      <c r="AM542" s="213" t="n">
        <f aca="false">IFERROR(AK542/Z542,0)</f>
        <v>0</v>
      </c>
      <c r="AN542" s="214" t="n">
        <f aca="false">IFERROR(IF(AND($E542="OPEN",$AA542&gt;0),$AA542*_SoP*$AM542,IF(AND($E542="CLOSED",$AA542&gt;0),$AA542*_SoL*$AM542,0)),0)</f>
        <v>0</v>
      </c>
      <c r="AO542" s="214" t="n">
        <f aca="false">IFERROR(IF($AA542&lt;0,$AA542*_SoL,0),0)</f>
        <v>0</v>
      </c>
      <c r="AP542" s="215" t="n">
        <f aca="false">AK542+AN542</f>
        <v>0</v>
      </c>
      <c r="AQ542" s="215" t="n">
        <f aca="false">AC542-AO542</f>
        <v>0</v>
      </c>
      <c r="AR542" s="215" t="n">
        <f aca="false">AP542-AQ542</f>
        <v>0</v>
      </c>
      <c r="AS542" s="215" t="n">
        <f aca="false">IF($AR542&gt;=0,$AR542,0)</f>
        <v>0</v>
      </c>
      <c r="AT542" s="215" t="n">
        <f aca="false">IF($AR542&lt;=0,-$AR542,0)</f>
        <v>-0</v>
      </c>
      <c r="AU542" s="214" t="n">
        <f aca="false">IF((R542-AC542)&lt;0,0,R542-AC542)</f>
        <v>0</v>
      </c>
      <c r="AV542" s="214" t="n">
        <f aca="false">IF(AM542&gt;1,0,R542-AM542*R542)</f>
        <v>0</v>
      </c>
      <c r="AW542" s="216"/>
    </row>
    <row r="543" customFormat="false" ht="24.75" hidden="false" customHeight="true" outlineLevel="0" collapsed="false">
      <c r="A543" s="166"/>
      <c r="B543" s="208" t="n">
        <f aca="false">B542+1</f>
        <v>536</v>
      </c>
      <c r="C543" s="166"/>
      <c r="D543" s="209" t="n">
        <f aca="false">INDEX(_Rge_Projectdata_3rd,$B543,MATCH("Project-ID",_Rge_Headline_Projectdata,0))</f>
        <v>0</v>
      </c>
      <c r="E543" s="210" t="str">
        <f aca="false" t="array" ref="E543:E543">INDEX(_Rge_Data_3rd_CY,$B543,E$1)</f>
        <v>Open</v>
      </c>
      <c r="F543" s="199" t="n">
        <f aca="false">INDEX(_Rge_Data_3rd_CY,$B543,F$1)</f>
        <v>0</v>
      </c>
      <c r="G543" s="199" t="n">
        <f aca="false" t="array" ref="G543:G543">INDEX(_Rge_Data_3rd_CY,$B543,G$1)</f>
        <v>0</v>
      </c>
      <c r="H543" s="199" t="n">
        <f aca="false" t="array" ref="H543:H543">INDEX(_Rge_Data_3rd_CY,$B543,H$1)</f>
        <v>0</v>
      </c>
      <c r="I543" s="199" t="n">
        <f aca="false" t="array" ref="I543:I543">INDEX(_Rge_Data_3rd_CY,$B543,I$1)</f>
        <v>0</v>
      </c>
      <c r="J543" s="199" t="n">
        <f aca="false" t="array" ref="J543:J543">INDEX(_Rge_Data_3rd_CY,$B543,J$1)</f>
        <v>0</v>
      </c>
      <c r="K543" s="199" t="n">
        <f aca="false" t="array" ref="K543:K543">INDEX(_Rge_Data_3rd_CY,$B543,K$1)</f>
        <v>0</v>
      </c>
      <c r="L543" s="199" t="n">
        <f aca="false">INDEX(_Rge_Data_3rd_CY,$B543,L$1)</f>
        <v>0</v>
      </c>
      <c r="M543" s="199" t="n">
        <f aca="false" t="array" ref="M543:M543">INDEX(_Rge_Data_3rd_CY,$B543,M$1)</f>
        <v>0</v>
      </c>
      <c r="N543" s="199" t="n">
        <f aca="false" t="array" ref="N543:N543">INDEX(_Rge_Data_3rd_CY,$B543,N$1)</f>
        <v>0</v>
      </c>
      <c r="O543" s="199" t="n">
        <f aca="false">F543-N543</f>
        <v>0</v>
      </c>
      <c r="P543" s="200" t="n">
        <f aca="false">IFERROR(O543/F543,0)</f>
        <v>0</v>
      </c>
      <c r="Q543" s="211" t="str">
        <f aca="false">IF(AND(F543&lt;&gt;0,R543=0),"N","Y")</f>
        <v>Y</v>
      </c>
      <c r="R543" s="202" t="n">
        <f aca="false">INDEX(_Rge_Data_3rd_CY,$B543,R$1)</f>
        <v>0</v>
      </c>
      <c r="S543" s="202" t="n">
        <f aca="false" t="array" ref="S543:S543">INDEX(_Rge_Data_3rd_CY,$B543,S$1)</f>
        <v>0</v>
      </c>
      <c r="T543" s="202" t="n">
        <f aca="false" t="array" ref="T543:T543">INDEX(_Rge_Data_3rd_CY,$B543,T$1)</f>
        <v>0</v>
      </c>
      <c r="U543" s="202" t="n">
        <f aca="false" t="array" ref="U543:U543">INDEX(_Rge_Data_3rd_CY,$B543,U$1)</f>
        <v>0</v>
      </c>
      <c r="V543" s="202" t="n">
        <f aca="false" t="array" ref="V543:V543">INDEX(_Rge_Data_3rd_CY,$B543,V$1)</f>
        <v>0</v>
      </c>
      <c r="W543" s="202" t="n">
        <f aca="false" t="array" ref="W543:W543">INDEX(_Rge_Data_3rd_CY,$B543,W$1)</f>
        <v>0</v>
      </c>
      <c r="X543" s="202" t="n">
        <f aca="false">INDEX(_Rge_Data_3rd_CY,$B543,X$1)</f>
        <v>0</v>
      </c>
      <c r="Y543" s="202" t="n">
        <f aca="false" t="array" ref="Y543:Y543">INDEX(_Rge_Data_3rd_CY,$B543,Y$1)</f>
        <v>0</v>
      </c>
      <c r="Z543" s="202" t="n">
        <f aca="false" t="array" ref="Z543:Z543">INDEX(_Rge_Data_3rd_CY,$B543,Z$1)</f>
        <v>0</v>
      </c>
      <c r="AA543" s="202" t="n">
        <f aca="false">R543-Z543</f>
        <v>0</v>
      </c>
      <c r="AB543" s="203" t="n">
        <f aca="false">IFERROR(AA543/R543,)</f>
        <v>0</v>
      </c>
      <c r="AC543" s="212" t="n">
        <f aca="false" t="array" ref="AC543:AC543">INDEX(_Rge_Data_3rd_CY,$B543,AC$1)</f>
        <v>0</v>
      </c>
      <c r="AD543" s="212" t="n">
        <f aca="false" t="array" ref="AD543:AD543">INDEX(_Rge_Data_3rd_CY,$B543,AD$1)</f>
        <v>0</v>
      </c>
      <c r="AE543" s="212" t="n">
        <f aca="false" t="array" ref="AE543:AE543">INDEX(_Rge_Data_3rd_CY,$B543,AE$1)</f>
        <v>0</v>
      </c>
      <c r="AF543" s="212" t="n">
        <f aca="false" t="array" ref="AF543:AF543">INDEX(_Rge_Data_3rd_CY,$B543,AF$1)</f>
        <v>0</v>
      </c>
      <c r="AG543" s="212" t="n">
        <f aca="false" t="array" ref="AG543:AG543">INDEX(_Rge_Data_3rd_CY,$B543,AG$1)</f>
        <v>0</v>
      </c>
      <c r="AH543" s="212" t="n">
        <f aca="false" t="array" ref="AH543:AH543">INDEX(_Rge_Data_3rd_CY,$B543,AH$1)</f>
        <v>0</v>
      </c>
      <c r="AI543" s="212" t="n">
        <f aca="false">INDEX(_Rge_Data_3rd_CY,$B543,AI$1)</f>
        <v>0</v>
      </c>
      <c r="AJ543" s="212" t="n">
        <f aca="false" t="array" ref="AJ543:AJ543">INDEX(_Rge_Data_3rd_CY,$B543,AJ$1)</f>
        <v>0</v>
      </c>
      <c r="AK543" s="212" t="n">
        <f aca="false" t="array" ref="AK543:AK543">INDEX(_Rge_Data_3rd_CY,$B543,AK$1)</f>
        <v>0</v>
      </c>
      <c r="AL543" s="212" t="n">
        <f aca="false">AK543+AN543+AO543</f>
        <v>0</v>
      </c>
      <c r="AM543" s="213" t="n">
        <f aca="false">IFERROR(AK543/Z543,0)</f>
        <v>0</v>
      </c>
      <c r="AN543" s="214" t="n">
        <f aca="false">IFERROR(IF(AND($E543="OPEN",$AA543&gt;0),$AA543*_SoP*$AM543,IF(AND($E543="CLOSED",$AA543&gt;0),$AA543*_SoL*$AM543,0)),0)</f>
        <v>0</v>
      </c>
      <c r="AO543" s="214" t="n">
        <f aca="false">IFERROR(IF($AA543&lt;0,$AA543*_SoL,0),0)</f>
        <v>0</v>
      </c>
      <c r="AP543" s="215" t="n">
        <f aca="false">AK543+AN543</f>
        <v>0</v>
      </c>
      <c r="AQ543" s="215" t="n">
        <f aca="false">AC543-AO543</f>
        <v>0</v>
      </c>
      <c r="AR543" s="215" t="n">
        <f aca="false">AP543-AQ543</f>
        <v>0</v>
      </c>
      <c r="AS543" s="215" t="n">
        <f aca="false">IF($AR543&gt;=0,$AR543,0)</f>
        <v>0</v>
      </c>
      <c r="AT543" s="215" t="n">
        <f aca="false">IF($AR543&lt;=0,-$AR543,0)</f>
        <v>-0</v>
      </c>
      <c r="AU543" s="214" t="n">
        <f aca="false">IF((R543-AC543)&lt;0,0,R543-AC543)</f>
        <v>0</v>
      </c>
      <c r="AV543" s="214" t="n">
        <f aca="false">IF(AM543&gt;1,0,R543-AM543*R543)</f>
        <v>0</v>
      </c>
      <c r="AW543" s="216"/>
    </row>
    <row r="544" customFormat="false" ht="24.75" hidden="false" customHeight="true" outlineLevel="0" collapsed="false">
      <c r="A544" s="166"/>
      <c r="B544" s="208" t="n">
        <f aca="false">B543+1</f>
        <v>537</v>
      </c>
      <c r="C544" s="166"/>
      <c r="D544" s="209" t="n">
        <f aca="false">INDEX(_Rge_Projectdata_3rd,$B544,MATCH("Project-ID",_Rge_Headline_Projectdata,0))</f>
        <v>0</v>
      </c>
      <c r="E544" s="210" t="str">
        <f aca="false" t="array" ref="E544:E544">INDEX(_Rge_Data_3rd_CY,$B544,E$1)</f>
        <v>Open</v>
      </c>
      <c r="F544" s="199" t="n">
        <f aca="false">INDEX(_Rge_Data_3rd_CY,$B544,F$1)</f>
        <v>0</v>
      </c>
      <c r="G544" s="199" t="n">
        <f aca="false" t="array" ref="G544:G544">INDEX(_Rge_Data_3rd_CY,$B544,G$1)</f>
        <v>0</v>
      </c>
      <c r="H544" s="199" t="n">
        <f aca="false" t="array" ref="H544:H544">INDEX(_Rge_Data_3rd_CY,$B544,H$1)</f>
        <v>0</v>
      </c>
      <c r="I544" s="199" t="n">
        <f aca="false" t="array" ref="I544:I544">INDEX(_Rge_Data_3rd_CY,$B544,I$1)</f>
        <v>0</v>
      </c>
      <c r="J544" s="199" t="n">
        <f aca="false" t="array" ref="J544:J544">INDEX(_Rge_Data_3rd_CY,$B544,J$1)</f>
        <v>0</v>
      </c>
      <c r="K544" s="199" t="n">
        <f aca="false" t="array" ref="K544:K544">INDEX(_Rge_Data_3rd_CY,$B544,K$1)</f>
        <v>0</v>
      </c>
      <c r="L544" s="199" t="n">
        <f aca="false">INDEX(_Rge_Data_3rd_CY,$B544,L$1)</f>
        <v>0</v>
      </c>
      <c r="M544" s="199" t="n">
        <f aca="false" t="array" ref="M544:M544">INDEX(_Rge_Data_3rd_CY,$B544,M$1)</f>
        <v>0</v>
      </c>
      <c r="N544" s="199" t="n">
        <f aca="false" t="array" ref="N544:N544">INDEX(_Rge_Data_3rd_CY,$B544,N$1)</f>
        <v>0</v>
      </c>
      <c r="O544" s="199" t="n">
        <f aca="false">F544-N544</f>
        <v>0</v>
      </c>
      <c r="P544" s="200" t="n">
        <f aca="false">IFERROR(O544/F544,0)</f>
        <v>0</v>
      </c>
      <c r="Q544" s="211" t="str">
        <f aca="false">IF(AND(F544&lt;&gt;0,R544=0),"N","Y")</f>
        <v>Y</v>
      </c>
      <c r="R544" s="202" t="n">
        <f aca="false">INDEX(_Rge_Data_3rd_CY,$B544,R$1)</f>
        <v>0</v>
      </c>
      <c r="S544" s="202" t="n">
        <f aca="false" t="array" ref="S544:S544">INDEX(_Rge_Data_3rd_CY,$B544,S$1)</f>
        <v>0</v>
      </c>
      <c r="T544" s="202" t="n">
        <f aca="false" t="array" ref="T544:T544">INDEX(_Rge_Data_3rd_CY,$B544,T$1)</f>
        <v>0</v>
      </c>
      <c r="U544" s="202" t="n">
        <f aca="false" t="array" ref="U544:U544">INDEX(_Rge_Data_3rd_CY,$B544,U$1)</f>
        <v>0</v>
      </c>
      <c r="V544" s="202" t="n">
        <f aca="false" t="array" ref="V544:V544">INDEX(_Rge_Data_3rd_CY,$B544,V$1)</f>
        <v>0</v>
      </c>
      <c r="W544" s="202" t="n">
        <f aca="false" t="array" ref="W544:W544">INDEX(_Rge_Data_3rd_CY,$B544,W$1)</f>
        <v>0</v>
      </c>
      <c r="X544" s="202" t="n">
        <f aca="false">INDEX(_Rge_Data_3rd_CY,$B544,X$1)</f>
        <v>0</v>
      </c>
      <c r="Y544" s="202" t="n">
        <f aca="false" t="array" ref="Y544:Y544">INDEX(_Rge_Data_3rd_CY,$B544,Y$1)</f>
        <v>0</v>
      </c>
      <c r="Z544" s="202" t="n">
        <f aca="false" t="array" ref="Z544:Z544">INDEX(_Rge_Data_3rd_CY,$B544,Z$1)</f>
        <v>0</v>
      </c>
      <c r="AA544" s="202" t="n">
        <f aca="false">R544-Z544</f>
        <v>0</v>
      </c>
      <c r="AB544" s="203" t="n">
        <f aca="false">IFERROR(AA544/R544,)</f>
        <v>0</v>
      </c>
      <c r="AC544" s="212" t="n">
        <f aca="false" t="array" ref="AC544:AC544">INDEX(_Rge_Data_3rd_CY,$B544,AC$1)</f>
        <v>0</v>
      </c>
      <c r="AD544" s="212" t="n">
        <f aca="false" t="array" ref="AD544:AD544">INDEX(_Rge_Data_3rd_CY,$B544,AD$1)</f>
        <v>0</v>
      </c>
      <c r="AE544" s="212" t="n">
        <f aca="false" t="array" ref="AE544:AE544">INDEX(_Rge_Data_3rd_CY,$B544,AE$1)</f>
        <v>0</v>
      </c>
      <c r="AF544" s="212" t="n">
        <f aca="false" t="array" ref="AF544:AF544">INDEX(_Rge_Data_3rd_CY,$B544,AF$1)</f>
        <v>0</v>
      </c>
      <c r="AG544" s="212" t="n">
        <f aca="false" t="array" ref="AG544:AG544">INDEX(_Rge_Data_3rd_CY,$B544,AG$1)</f>
        <v>0</v>
      </c>
      <c r="AH544" s="212" t="n">
        <f aca="false" t="array" ref="AH544:AH544">INDEX(_Rge_Data_3rd_CY,$B544,AH$1)</f>
        <v>0</v>
      </c>
      <c r="AI544" s="212" t="n">
        <f aca="false">INDEX(_Rge_Data_3rd_CY,$B544,AI$1)</f>
        <v>0</v>
      </c>
      <c r="AJ544" s="212" t="n">
        <f aca="false" t="array" ref="AJ544:AJ544">INDEX(_Rge_Data_3rd_CY,$B544,AJ$1)</f>
        <v>0</v>
      </c>
      <c r="AK544" s="212" t="n">
        <f aca="false" t="array" ref="AK544:AK544">INDEX(_Rge_Data_3rd_CY,$B544,AK$1)</f>
        <v>0</v>
      </c>
      <c r="AL544" s="212" t="n">
        <f aca="false">AK544+AN544+AO544</f>
        <v>0</v>
      </c>
      <c r="AM544" s="213" t="n">
        <f aca="false">IFERROR(AK544/Z544,0)</f>
        <v>0</v>
      </c>
      <c r="AN544" s="214" t="n">
        <f aca="false">IFERROR(IF(AND($E544="OPEN",$AA544&gt;0),$AA544*_SoP*$AM544,IF(AND($E544="CLOSED",$AA544&gt;0),$AA544*_SoL*$AM544,0)),0)</f>
        <v>0</v>
      </c>
      <c r="AO544" s="214" t="n">
        <f aca="false">IFERROR(IF($AA544&lt;0,$AA544*_SoL,0),0)</f>
        <v>0</v>
      </c>
      <c r="AP544" s="215" t="n">
        <f aca="false">AK544+AN544</f>
        <v>0</v>
      </c>
      <c r="AQ544" s="215" t="n">
        <f aca="false">AC544-AO544</f>
        <v>0</v>
      </c>
      <c r="AR544" s="215" t="n">
        <f aca="false">AP544-AQ544</f>
        <v>0</v>
      </c>
      <c r="AS544" s="215" t="n">
        <f aca="false">IF($AR544&gt;=0,$AR544,0)</f>
        <v>0</v>
      </c>
      <c r="AT544" s="215" t="n">
        <f aca="false">IF($AR544&lt;=0,-$AR544,0)</f>
        <v>-0</v>
      </c>
      <c r="AU544" s="214" t="n">
        <f aca="false">IF((R544-AC544)&lt;0,0,R544-AC544)</f>
        <v>0</v>
      </c>
      <c r="AV544" s="214" t="n">
        <f aca="false">IF(AM544&gt;1,0,R544-AM544*R544)</f>
        <v>0</v>
      </c>
      <c r="AW544" s="216"/>
    </row>
    <row r="545" customFormat="false" ht="24.75" hidden="false" customHeight="true" outlineLevel="0" collapsed="false">
      <c r="A545" s="166"/>
      <c r="B545" s="208" t="n">
        <f aca="false">B544+1</f>
        <v>538</v>
      </c>
      <c r="C545" s="166"/>
      <c r="D545" s="209" t="n">
        <f aca="false">INDEX(_Rge_Projectdata_3rd,$B545,MATCH("Project-ID",_Rge_Headline_Projectdata,0))</f>
        <v>0</v>
      </c>
      <c r="E545" s="210" t="str">
        <f aca="false" t="array" ref="E545:E545">INDEX(_Rge_Data_3rd_CY,$B545,E$1)</f>
        <v>Open</v>
      </c>
      <c r="F545" s="199" t="n">
        <f aca="false">INDEX(_Rge_Data_3rd_CY,$B545,F$1)</f>
        <v>0</v>
      </c>
      <c r="G545" s="199" t="n">
        <f aca="false" t="array" ref="G545:G545">INDEX(_Rge_Data_3rd_CY,$B545,G$1)</f>
        <v>0</v>
      </c>
      <c r="H545" s="199" t="n">
        <f aca="false" t="array" ref="H545:H545">INDEX(_Rge_Data_3rd_CY,$B545,H$1)</f>
        <v>0</v>
      </c>
      <c r="I545" s="199" t="n">
        <f aca="false" t="array" ref="I545:I545">INDEX(_Rge_Data_3rd_CY,$B545,I$1)</f>
        <v>0</v>
      </c>
      <c r="J545" s="199" t="n">
        <f aca="false" t="array" ref="J545:J545">INDEX(_Rge_Data_3rd_CY,$B545,J$1)</f>
        <v>0</v>
      </c>
      <c r="K545" s="199" t="n">
        <f aca="false" t="array" ref="K545:K545">INDEX(_Rge_Data_3rd_CY,$B545,K$1)</f>
        <v>0</v>
      </c>
      <c r="L545" s="199" t="n">
        <f aca="false">INDEX(_Rge_Data_3rd_CY,$B545,L$1)</f>
        <v>0</v>
      </c>
      <c r="M545" s="199" t="n">
        <f aca="false" t="array" ref="M545:M545">INDEX(_Rge_Data_3rd_CY,$B545,M$1)</f>
        <v>0</v>
      </c>
      <c r="N545" s="199" t="n">
        <f aca="false" t="array" ref="N545:N545">INDEX(_Rge_Data_3rd_CY,$B545,N$1)</f>
        <v>0</v>
      </c>
      <c r="O545" s="199" t="n">
        <f aca="false">F545-N545</f>
        <v>0</v>
      </c>
      <c r="P545" s="200" t="n">
        <f aca="false">IFERROR(O545/F545,0)</f>
        <v>0</v>
      </c>
      <c r="Q545" s="211" t="str">
        <f aca="false">IF(AND(F545&lt;&gt;0,R545=0),"N","Y")</f>
        <v>Y</v>
      </c>
      <c r="R545" s="202" t="n">
        <f aca="false">INDEX(_Rge_Data_3rd_CY,$B545,R$1)</f>
        <v>0</v>
      </c>
      <c r="S545" s="202" t="n">
        <f aca="false" t="array" ref="S545:S545">INDEX(_Rge_Data_3rd_CY,$B545,S$1)</f>
        <v>0</v>
      </c>
      <c r="T545" s="202" t="n">
        <f aca="false" t="array" ref="T545:T545">INDEX(_Rge_Data_3rd_CY,$B545,T$1)</f>
        <v>0</v>
      </c>
      <c r="U545" s="202" t="n">
        <f aca="false" t="array" ref="U545:U545">INDEX(_Rge_Data_3rd_CY,$B545,U$1)</f>
        <v>0</v>
      </c>
      <c r="V545" s="202" t="n">
        <f aca="false" t="array" ref="V545:V545">INDEX(_Rge_Data_3rd_CY,$B545,V$1)</f>
        <v>0</v>
      </c>
      <c r="W545" s="202" t="n">
        <f aca="false" t="array" ref="W545:W545">INDEX(_Rge_Data_3rd_CY,$B545,W$1)</f>
        <v>0</v>
      </c>
      <c r="X545" s="202" t="n">
        <f aca="false">INDEX(_Rge_Data_3rd_CY,$B545,X$1)</f>
        <v>0</v>
      </c>
      <c r="Y545" s="202" t="n">
        <f aca="false" t="array" ref="Y545:Y545">INDEX(_Rge_Data_3rd_CY,$B545,Y$1)</f>
        <v>0</v>
      </c>
      <c r="Z545" s="202" t="n">
        <f aca="false" t="array" ref="Z545:Z545">INDEX(_Rge_Data_3rd_CY,$B545,Z$1)</f>
        <v>0</v>
      </c>
      <c r="AA545" s="202" t="n">
        <f aca="false">R545-Z545</f>
        <v>0</v>
      </c>
      <c r="AB545" s="203" t="n">
        <f aca="false">IFERROR(AA545/R545,)</f>
        <v>0</v>
      </c>
      <c r="AC545" s="212" t="n">
        <f aca="false" t="array" ref="AC545:AC545">INDEX(_Rge_Data_3rd_CY,$B545,AC$1)</f>
        <v>0</v>
      </c>
      <c r="AD545" s="212" t="n">
        <f aca="false" t="array" ref="AD545:AD545">INDEX(_Rge_Data_3rd_CY,$B545,AD$1)</f>
        <v>0</v>
      </c>
      <c r="AE545" s="212" t="n">
        <f aca="false" t="array" ref="AE545:AE545">INDEX(_Rge_Data_3rd_CY,$B545,AE$1)</f>
        <v>0</v>
      </c>
      <c r="AF545" s="212" t="n">
        <f aca="false" t="array" ref="AF545:AF545">INDEX(_Rge_Data_3rd_CY,$B545,AF$1)</f>
        <v>0</v>
      </c>
      <c r="AG545" s="212" t="n">
        <f aca="false" t="array" ref="AG545:AG545">INDEX(_Rge_Data_3rd_CY,$B545,AG$1)</f>
        <v>0</v>
      </c>
      <c r="AH545" s="212" t="n">
        <f aca="false" t="array" ref="AH545:AH545">INDEX(_Rge_Data_3rd_CY,$B545,AH$1)</f>
        <v>0</v>
      </c>
      <c r="AI545" s="212" t="n">
        <f aca="false">INDEX(_Rge_Data_3rd_CY,$B545,AI$1)</f>
        <v>0</v>
      </c>
      <c r="AJ545" s="212" t="n">
        <f aca="false" t="array" ref="AJ545:AJ545">INDEX(_Rge_Data_3rd_CY,$B545,AJ$1)</f>
        <v>0</v>
      </c>
      <c r="AK545" s="212" t="n">
        <f aca="false" t="array" ref="AK545:AK545">INDEX(_Rge_Data_3rd_CY,$B545,AK$1)</f>
        <v>0</v>
      </c>
      <c r="AL545" s="212" t="n">
        <f aca="false">AK545+AN545+AO545</f>
        <v>0</v>
      </c>
      <c r="AM545" s="213" t="n">
        <f aca="false">IFERROR(AK545/Z545,0)</f>
        <v>0</v>
      </c>
      <c r="AN545" s="214" t="n">
        <f aca="false">IFERROR(IF(AND($E545="OPEN",$AA545&gt;0),$AA545*_SoP*$AM545,IF(AND($E545="CLOSED",$AA545&gt;0),$AA545*_SoL*$AM545,0)),0)</f>
        <v>0</v>
      </c>
      <c r="AO545" s="214" t="n">
        <f aca="false">IFERROR(IF($AA545&lt;0,$AA545*_SoL,0),0)</f>
        <v>0</v>
      </c>
      <c r="AP545" s="215" t="n">
        <f aca="false">AK545+AN545</f>
        <v>0</v>
      </c>
      <c r="AQ545" s="215" t="n">
        <f aca="false">AC545-AO545</f>
        <v>0</v>
      </c>
      <c r="AR545" s="215" t="n">
        <f aca="false">AP545-AQ545</f>
        <v>0</v>
      </c>
      <c r="AS545" s="215" t="n">
        <f aca="false">IF($AR545&gt;=0,$AR545,0)</f>
        <v>0</v>
      </c>
      <c r="AT545" s="215" t="n">
        <f aca="false">IF($AR545&lt;=0,-$AR545,0)</f>
        <v>-0</v>
      </c>
      <c r="AU545" s="214" t="n">
        <f aca="false">IF((R545-AC545)&lt;0,0,R545-AC545)</f>
        <v>0</v>
      </c>
      <c r="AV545" s="214" t="n">
        <f aca="false">IF(AM545&gt;1,0,R545-AM545*R545)</f>
        <v>0</v>
      </c>
      <c r="AW545" s="216"/>
    </row>
    <row r="546" customFormat="false" ht="24.75" hidden="false" customHeight="true" outlineLevel="0" collapsed="false">
      <c r="A546" s="166"/>
      <c r="B546" s="208" t="n">
        <f aca="false">B545+1</f>
        <v>539</v>
      </c>
      <c r="C546" s="166"/>
      <c r="D546" s="209" t="n">
        <f aca="false">INDEX(_Rge_Projectdata_3rd,$B546,MATCH("Project-ID",_Rge_Headline_Projectdata,0))</f>
        <v>0</v>
      </c>
      <c r="E546" s="210" t="str">
        <f aca="false" t="array" ref="E546:E546">INDEX(_Rge_Data_3rd_CY,$B546,E$1)</f>
        <v>Open</v>
      </c>
      <c r="F546" s="199" t="n">
        <f aca="false">INDEX(_Rge_Data_3rd_CY,$B546,F$1)</f>
        <v>0</v>
      </c>
      <c r="G546" s="199" t="n">
        <f aca="false" t="array" ref="G546:G546">INDEX(_Rge_Data_3rd_CY,$B546,G$1)</f>
        <v>0</v>
      </c>
      <c r="H546" s="199" t="n">
        <f aca="false" t="array" ref="H546:H546">INDEX(_Rge_Data_3rd_CY,$B546,H$1)</f>
        <v>0</v>
      </c>
      <c r="I546" s="199" t="n">
        <f aca="false" t="array" ref="I546:I546">INDEX(_Rge_Data_3rd_CY,$B546,I$1)</f>
        <v>0</v>
      </c>
      <c r="J546" s="199" t="n">
        <f aca="false" t="array" ref="J546:J546">INDEX(_Rge_Data_3rd_CY,$B546,J$1)</f>
        <v>0</v>
      </c>
      <c r="K546" s="199" t="n">
        <f aca="false" t="array" ref="K546:K546">INDEX(_Rge_Data_3rd_CY,$B546,K$1)</f>
        <v>0</v>
      </c>
      <c r="L546" s="199" t="n">
        <f aca="false">INDEX(_Rge_Data_3rd_CY,$B546,L$1)</f>
        <v>0</v>
      </c>
      <c r="M546" s="199" t="n">
        <f aca="false" t="array" ref="M546:M546">INDEX(_Rge_Data_3rd_CY,$B546,M$1)</f>
        <v>0</v>
      </c>
      <c r="N546" s="199" t="n">
        <f aca="false" t="array" ref="N546:N546">INDEX(_Rge_Data_3rd_CY,$B546,N$1)</f>
        <v>0</v>
      </c>
      <c r="O546" s="199" t="n">
        <f aca="false">F546-N546</f>
        <v>0</v>
      </c>
      <c r="P546" s="200" t="n">
        <f aca="false">IFERROR(O546/F546,0)</f>
        <v>0</v>
      </c>
      <c r="Q546" s="211" t="str">
        <f aca="false">IF(AND(F546&lt;&gt;0,R546=0),"N","Y")</f>
        <v>Y</v>
      </c>
      <c r="R546" s="202" t="n">
        <f aca="false">INDEX(_Rge_Data_3rd_CY,$B546,R$1)</f>
        <v>0</v>
      </c>
      <c r="S546" s="202" t="n">
        <f aca="false" t="array" ref="S546:S546">INDEX(_Rge_Data_3rd_CY,$B546,S$1)</f>
        <v>0</v>
      </c>
      <c r="T546" s="202" t="n">
        <f aca="false" t="array" ref="T546:T546">INDEX(_Rge_Data_3rd_CY,$B546,T$1)</f>
        <v>0</v>
      </c>
      <c r="U546" s="202" t="n">
        <f aca="false" t="array" ref="U546:U546">INDEX(_Rge_Data_3rd_CY,$B546,U$1)</f>
        <v>0</v>
      </c>
      <c r="V546" s="202" t="n">
        <f aca="false" t="array" ref="V546:V546">INDEX(_Rge_Data_3rd_CY,$B546,V$1)</f>
        <v>0</v>
      </c>
      <c r="W546" s="202" t="n">
        <f aca="false" t="array" ref="W546:W546">INDEX(_Rge_Data_3rd_CY,$B546,W$1)</f>
        <v>0</v>
      </c>
      <c r="X546" s="202" t="n">
        <f aca="false">INDEX(_Rge_Data_3rd_CY,$B546,X$1)</f>
        <v>0</v>
      </c>
      <c r="Y546" s="202" t="n">
        <f aca="false" t="array" ref="Y546:Y546">INDEX(_Rge_Data_3rd_CY,$B546,Y$1)</f>
        <v>0</v>
      </c>
      <c r="Z546" s="202" t="n">
        <f aca="false" t="array" ref="Z546:Z546">INDEX(_Rge_Data_3rd_CY,$B546,Z$1)</f>
        <v>0</v>
      </c>
      <c r="AA546" s="202" t="n">
        <f aca="false">R546-Z546</f>
        <v>0</v>
      </c>
      <c r="AB546" s="203" t="n">
        <f aca="false">IFERROR(AA546/R546,)</f>
        <v>0</v>
      </c>
      <c r="AC546" s="212" t="n">
        <f aca="false" t="array" ref="AC546:AC546">INDEX(_Rge_Data_3rd_CY,$B546,AC$1)</f>
        <v>0</v>
      </c>
      <c r="AD546" s="212" t="n">
        <f aca="false" t="array" ref="AD546:AD546">INDEX(_Rge_Data_3rd_CY,$B546,AD$1)</f>
        <v>0</v>
      </c>
      <c r="AE546" s="212" t="n">
        <f aca="false" t="array" ref="AE546:AE546">INDEX(_Rge_Data_3rd_CY,$B546,AE$1)</f>
        <v>0</v>
      </c>
      <c r="AF546" s="212" t="n">
        <f aca="false" t="array" ref="AF546:AF546">INDEX(_Rge_Data_3rd_CY,$B546,AF$1)</f>
        <v>0</v>
      </c>
      <c r="AG546" s="212" t="n">
        <f aca="false" t="array" ref="AG546:AG546">INDEX(_Rge_Data_3rd_CY,$B546,AG$1)</f>
        <v>0</v>
      </c>
      <c r="AH546" s="212" t="n">
        <f aca="false" t="array" ref="AH546:AH546">INDEX(_Rge_Data_3rd_CY,$B546,AH$1)</f>
        <v>0</v>
      </c>
      <c r="AI546" s="212" t="n">
        <f aca="false">INDEX(_Rge_Data_3rd_CY,$B546,AI$1)</f>
        <v>0</v>
      </c>
      <c r="AJ546" s="212" t="n">
        <f aca="false" t="array" ref="AJ546:AJ546">INDEX(_Rge_Data_3rd_CY,$B546,AJ$1)</f>
        <v>0</v>
      </c>
      <c r="AK546" s="212" t="n">
        <f aca="false" t="array" ref="AK546:AK546">INDEX(_Rge_Data_3rd_CY,$B546,AK$1)</f>
        <v>0</v>
      </c>
      <c r="AL546" s="212" t="n">
        <f aca="false">AK546+AN546+AO546</f>
        <v>0</v>
      </c>
      <c r="AM546" s="213" t="n">
        <f aca="false">IFERROR(AK546/Z546,0)</f>
        <v>0</v>
      </c>
      <c r="AN546" s="214" t="n">
        <f aca="false">IFERROR(IF(AND($E546="OPEN",$AA546&gt;0),$AA546*_SoP*$AM546,IF(AND($E546="CLOSED",$AA546&gt;0),$AA546*_SoL*$AM546,0)),0)</f>
        <v>0</v>
      </c>
      <c r="AO546" s="214" t="n">
        <f aca="false">IFERROR(IF($AA546&lt;0,$AA546*_SoL,0),0)</f>
        <v>0</v>
      </c>
      <c r="AP546" s="215" t="n">
        <f aca="false">AK546+AN546</f>
        <v>0</v>
      </c>
      <c r="AQ546" s="215" t="n">
        <f aca="false">AC546-AO546</f>
        <v>0</v>
      </c>
      <c r="AR546" s="215" t="n">
        <f aca="false">AP546-AQ546</f>
        <v>0</v>
      </c>
      <c r="AS546" s="215" t="n">
        <f aca="false">IF($AR546&gt;=0,$AR546,0)</f>
        <v>0</v>
      </c>
      <c r="AT546" s="215" t="n">
        <f aca="false">IF($AR546&lt;=0,-$AR546,0)</f>
        <v>-0</v>
      </c>
      <c r="AU546" s="214" t="n">
        <f aca="false">IF((R546-AC546)&lt;0,0,R546-AC546)</f>
        <v>0</v>
      </c>
      <c r="AV546" s="214" t="n">
        <f aca="false">IF(AM546&gt;1,0,R546-AM546*R546)</f>
        <v>0</v>
      </c>
      <c r="AW546" s="216"/>
    </row>
    <row r="547" customFormat="false" ht="24.75" hidden="false" customHeight="true" outlineLevel="0" collapsed="false">
      <c r="A547" s="166"/>
      <c r="B547" s="208" t="n">
        <f aca="false">B546+1</f>
        <v>540</v>
      </c>
      <c r="C547" s="166"/>
      <c r="D547" s="209" t="n">
        <f aca="false">INDEX(_Rge_Projectdata_3rd,$B547,MATCH("Project-ID",_Rge_Headline_Projectdata,0))</f>
        <v>0</v>
      </c>
      <c r="E547" s="210" t="str">
        <f aca="false" t="array" ref="E547:E547">INDEX(_Rge_Data_3rd_CY,$B547,E$1)</f>
        <v>Open</v>
      </c>
      <c r="F547" s="199" t="n">
        <f aca="false">INDEX(_Rge_Data_3rd_CY,$B547,F$1)</f>
        <v>0</v>
      </c>
      <c r="G547" s="199" t="n">
        <f aca="false" t="array" ref="G547:G547">INDEX(_Rge_Data_3rd_CY,$B547,G$1)</f>
        <v>0</v>
      </c>
      <c r="H547" s="199" t="n">
        <f aca="false" t="array" ref="H547:H547">INDEX(_Rge_Data_3rd_CY,$B547,H$1)</f>
        <v>0</v>
      </c>
      <c r="I547" s="199" t="n">
        <f aca="false" t="array" ref="I547:I547">INDEX(_Rge_Data_3rd_CY,$B547,I$1)</f>
        <v>0</v>
      </c>
      <c r="J547" s="199" t="n">
        <f aca="false" t="array" ref="J547:J547">INDEX(_Rge_Data_3rd_CY,$B547,J$1)</f>
        <v>0</v>
      </c>
      <c r="K547" s="199" t="n">
        <f aca="false" t="array" ref="K547:K547">INDEX(_Rge_Data_3rd_CY,$B547,K$1)</f>
        <v>0</v>
      </c>
      <c r="L547" s="199" t="n">
        <f aca="false">INDEX(_Rge_Data_3rd_CY,$B547,L$1)</f>
        <v>0</v>
      </c>
      <c r="M547" s="199" t="n">
        <f aca="false" t="array" ref="M547:M547">INDEX(_Rge_Data_3rd_CY,$B547,M$1)</f>
        <v>0</v>
      </c>
      <c r="N547" s="199" t="n">
        <f aca="false" t="array" ref="N547:N547">INDEX(_Rge_Data_3rd_CY,$B547,N$1)</f>
        <v>0</v>
      </c>
      <c r="O547" s="199" t="n">
        <f aca="false">F547-N547</f>
        <v>0</v>
      </c>
      <c r="P547" s="200" t="n">
        <f aca="false">IFERROR(O547/F547,0)</f>
        <v>0</v>
      </c>
      <c r="Q547" s="211" t="str">
        <f aca="false">IF(AND(F547&lt;&gt;0,R547=0),"N","Y")</f>
        <v>Y</v>
      </c>
      <c r="R547" s="202" t="n">
        <f aca="false">INDEX(_Rge_Data_3rd_CY,$B547,R$1)</f>
        <v>0</v>
      </c>
      <c r="S547" s="202" t="n">
        <f aca="false" t="array" ref="S547:S547">INDEX(_Rge_Data_3rd_CY,$B547,S$1)</f>
        <v>0</v>
      </c>
      <c r="T547" s="202" t="n">
        <f aca="false" t="array" ref="T547:T547">INDEX(_Rge_Data_3rd_CY,$B547,T$1)</f>
        <v>0</v>
      </c>
      <c r="U547" s="202" t="n">
        <f aca="false" t="array" ref="U547:U547">INDEX(_Rge_Data_3rd_CY,$B547,U$1)</f>
        <v>0</v>
      </c>
      <c r="V547" s="202" t="n">
        <f aca="false" t="array" ref="V547:V547">INDEX(_Rge_Data_3rd_CY,$B547,V$1)</f>
        <v>0</v>
      </c>
      <c r="W547" s="202" t="n">
        <f aca="false" t="array" ref="W547:W547">INDEX(_Rge_Data_3rd_CY,$B547,W$1)</f>
        <v>0</v>
      </c>
      <c r="X547" s="202" t="n">
        <f aca="false">INDEX(_Rge_Data_3rd_CY,$B547,X$1)</f>
        <v>0</v>
      </c>
      <c r="Y547" s="202" t="n">
        <f aca="false" t="array" ref="Y547:Y547">INDEX(_Rge_Data_3rd_CY,$B547,Y$1)</f>
        <v>0</v>
      </c>
      <c r="Z547" s="202" t="n">
        <f aca="false" t="array" ref="Z547:Z547">INDEX(_Rge_Data_3rd_CY,$B547,Z$1)</f>
        <v>0</v>
      </c>
      <c r="AA547" s="202" t="n">
        <f aca="false">R547-Z547</f>
        <v>0</v>
      </c>
      <c r="AB547" s="203" t="n">
        <f aca="false">IFERROR(AA547/R547,)</f>
        <v>0</v>
      </c>
      <c r="AC547" s="212" t="n">
        <f aca="false" t="array" ref="AC547:AC547">INDEX(_Rge_Data_3rd_CY,$B547,AC$1)</f>
        <v>0</v>
      </c>
      <c r="AD547" s="212" t="n">
        <f aca="false" t="array" ref="AD547:AD547">INDEX(_Rge_Data_3rd_CY,$B547,AD$1)</f>
        <v>0</v>
      </c>
      <c r="AE547" s="212" t="n">
        <f aca="false" t="array" ref="AE547:AE547">INDEX(_Rge_Data_3rd_CY,$B547,AE$1)</f>
        <v>0</v>
      </c>
      <c r="AF547" s="212" t="n">
        <f aca="false" t="array" ref="AF547:AF547">INDEX(_Rge_Data_3rd_CY,$B547,AF$1)</f>
        <v>0</v>
      </c>
      <c r="AG547" s="212" t="n">
        <f aca="false" t="array" ref="AG547:AG547">INDEX(_Rge_Data_3rd_CY,$B547,AG$1)</f>
        <v>0</v>
      </c>
      <c r="AH547" s="212" t="n">
        <f aca="false" t="array" ref="AH547:AH547">INDEX(_Rge_Data_3rd_CY,$B547,AH$1)</f>
        <v>0</v>
      </c>
      <c r="AI547" s="212" t="n">
        <f aca="false">INDEX(_Rge_Data_3rd_CY,$B547,AI$1)</f>
        <v>0</v>
      </c>
      <c r="AJ547" s="212" t="n">
        <f aca="false" t="array" ref="AJ547:AJ547">INDEX(_Rge_Data_3rd_CY,$B547,AJ$1)</f>
        <v>0</v>
      </c>
      <c r="AK547" s="212" t="n">
        <f aca="false" t="array" ref="AK547:AK547">INDEX(_Rge_Data_3rd_CY,$B547,AK$1)</f>
        <v>0</v>
      </c>
      <c r="AL547" s="212" t="n">
        <f aca="false">AK547+AN547+AO547</f>
        <v>0</v>
      </c>
      <c r="AM547" s="213" t="n">
        <f aca="false">IFERROR(AK547/Z547,0)</f>
        <v>0</v>
      </c>
      <c r="AN547" s="214" t="n">
        <f aca="false">IFERROR(IF(AND($E547="OPEN",$AA547&gt;0),$AA547*_SoP*$AM547,IF(AND($E547="CLOSED",$AA547&gt;0),$AA547*_SoL*$AM547,0)),0)</f>
        <v>0</v>
      </c>
      <c r="AO547" s="214" t="n">
        <f aca="false">IFERROR(IF($AA547&lt;0,$AA547*_SoL,0),0)</f>
        <v>0</v>
      </c>
      <c r="AP547" s="215" t="n">
        <f aca="false">AK547+AN547</f>
        <v>0</v>
      </c>
      <c r="AQ547" s="215" t="n">
        <f aca="false">AC547-AO547</f>
        <v>0</v>
      </c>
      <c r="AR547" s="215" t="n">
        <f aca="false">AP547-AQ547</f>
        <v>0</v>
      </c>
      <c r="AS547" s="215" t="n">
        <f aca="false">IF($AR547&gt;=0,$AR547,0)</f>
        <v>0</v>
      </c>
      <c r="AT547" s="215" t="n">
        <f aca="false">IF($AR547&lt;=0,-$AR547,0)</f>
        <v>-0</v>
      </c>
      <c r="AU547" s="214" t="n">
        <f aca="false">IF((R547-AC547)&lt;0,0,R547-AC547)</f>
        <v>0</v>
      </c>
      <c r="AV547" s="214" t="n">
        <f aca="false">IF(AM547&gt;1,0,R547-AM547*R547)</f>
        <v>0</v>
      </c>
      <c r="AW547" s="216"/>
    </row>
    <row r="548" customFormat="false" ht="24.75" hidden="false" customHeight="true" outlineLevel="0" collapsed="false">
      <c r="A548" s="166"/>
      <c r="B548" s="208" t="n">
        <f aca="false">B547+1</f>
        <v>541</v>
      </c>
      <c r="C548" s="166"/>
      <c r="D548" s="209" t="n">
        <f aca="false">INDEX(_Rge_Projectdata_3rd,$B548,MATCH("Project-ID",_Rge_Headline_Projectdata,0))</f>
        <v>0</v>
      </c>
      <c r="E548" s="210" t="str">
        <f aca="false" t="array" ref="E548:E548">INDEX(_Rge_Data_3rd_CY,$B548,E$1)</f>
        <v>Open</v>
      </c>
      <c r="F548" s="199" t="n">
        <f aca="false">INDEX(_Rge_Data_3rd_CY,$B548,F$1)</f>
        <v>0</v>
      </c>
      <c r="G548" s="199" t="n">
        <f aca="false" t="array" ref="G548:G548">INDEX(_Rge_Data_3rd_CY,$B548,G$1)</f>
        <v>0</v>
      </c>
      <c r="H548" s="199" t="n">
        <f aca="false" t="array" ref="H548:H548">INDEX(_Rge_Data_3rd_CY,$B548,H$1)</f>
        <v>0</v>
      </c>
      <c r="I548" s="199" t="n">
        <f aca="false" t="array" ref="I548:I548">INDEX(_Rge_Data_3rd_CY,$B548,I$1)</f>
        <v>0</v>
      </c>
      <c r="J548" s="199" t="n">
        <f aca="false" t="array" ref="J548:J548">INDEX(_Rge_Data_3rd_CY,$B548,J$1)</f>
        <v>0</v>
      </c>
      <c r="K548" s="199" t="n">
        <f aca="false" t="array" ref="K548:K548">INDEX(_Rge_Data_3rd_CY,$B548,K$1)</f>
        <v>0</v>
      </c>
      <c r="L548" s="199" t="n">
        <f aca="false">INDEX(_Rge_Data_3rd_CY,$B548,L$1)</f>
        <v>0</v>
      </c>
      <c r="M548" s="199" t="n">
        <f aca="false" t="array" ref="M548:M548">INDEX(_Rge_Data_3rd_CY,$B548,M$1)</f>
        <v>0</v>
      </c>
      <c r="N548" s="199" t="n">
        <f aca="false" t="array" ref="N548:N548">INDEX(_Rge_Data_3rd_CY,$B548,N$1)</f>
        <v>0</v>
      </c>
      <c r="O548" s="199" t="n">
        <f aca="false">F548-N548</f>
        <v>0</v>
      </c>
      <c r="P548" s="200" t="n">
        <f aca="false">IFERROR(O548/F548,0)</f>
        <v>0</v>
      </c>
      <c r="Q548" s="211" t="str">
        <f aca="false">IF(AND(F548&lt;&gt;0,R548=0),"N","Y")</f>
        <v>Y</v>
      </c>
      <c r="R548" s="202" t="n">
        <f aca="false">INDEX(_Rge_Data_3rd_CY,$B548,R$1)</f>
        <v>0</v>
      </c>
      <c r="S548" s="202" t="n">
        <f aca="false" t="array" ref="S548:S548">INDEX(_Rge_Data_3rd_CY,$B548,S$1)</f>
        <v>0</v>
      </c>
      <c r="T548" s="202" t="n">
        <f aca="false" t="array" ref="T548:T548">INDEX(_Rge_Data_3rd_CY,$B548,T$1)</f>
        <v>0</v>
      </c>
      <c r="U548" s="202" t="n">
        <f aca="false" t="array" ref="U548:U548">INDEX(_Rge_Data_3rd_CY,$B548,U$1)</f>
        <v>0</v>
      </c>
      <c r="V548" s="202" t="n">
        <f aca="false" t="array" ref="V548:V548">INDEX(_Rge_Data_3rd_CY,$B548,V$1)</f>
        <v>0</v>
      </c>
      <c r="W548" s="202" t="n">
        <f aca="false" t="array" ref="W548:W548">INDEX(_Rge_Data_3rd_CY,$B548,W$1)</f>
        <v>0</v>
      </c>
      <c r="X548" s="202" t="n">
        <f aca="false">INDEX(_Rge_Data_3rd_CY,$B548,X$1)</f>
        <v>0</v>
      </c>
      <c r="Y548" s="202" t="n">
        <f aca="false" t="array" ref="Y548:Y548">INDEX(_Rge_Data_3rd_CY,$B548,Y$1)</f>
        <v>0</v>
      </c>
      <c r="Z548" s="202" t="n">
        <f aca="false" t="array" ref="Z548:Z548">INDEX(_Rge_Data_3rd_CY,$B548,Z$1)</f>
        <v>0</v>
      </c>
      <c r="AA548" s="202" t="n">
        <f aca="false">R548-Z548</f>
        <v>0</v>
      </c>
      <c r="AB548" s="203" t="n">
        <f aca="false">IFERROR(AA548/R548,)</f>
        <v>0</v>
      </c>
      <c r="AC548" s="212" t="n">
        <f aca="false" t="array" ref="AC548:AC548">INDEX(_Rge_Data_3rd_CY,$B548,AC$1)</f>
        <v>0</v>
      </c>
      <c r="AD548" s="212" t="n">
        <f aca="false" t="array" ref="AD548:AD548">INDEX(_Rge_Data_3rd_CY,$B548,AD$1)</f>
        <v>0</v>
      </c>
      <c r="AE548" s="212" t="n">
        <f aca="false" t="array" ref="AE548:AE548">INDEX(_Rge_Data_3rd_CY,$B548,AE$1)</f>
        <v>0</v>
      </c>
      <c r="AF548" s="212" t="n">
        <f aca="false" t="array" ref="AF548:AF548">INDEX(_Rge_Data_3rd_CY,$B548,AF$1)</f>
        <v>0</v>
      </c>
      <c r="AG548" s="212" t="n">
        <f aca="false" t="array" ref="AG548:AG548">INDEX(_Rge_Data_3rd_CY,$B548,AG$1)</f>
        <v>0</v>
      </c>
      <c r="AH548" s="212" t="n">
        <f aca="false" t="array" ref="AH548:AH548">INDEX(_Rge_Data_3rd_CY,$B548,AH$1)</f>
        <v>0</v>
      </c>
      <c r="AI548" s="212" t="n">
        <f aca="false">INDEX(_Rge_Data_3rd_CY,$B548,AI$1)</f>
        <v>0</v>
      </c>
      <c r="AJ548" s="212" t="n">
        <f aca="false" t="array" ref="AJ548:AJ548">INDEX(_Rge_Data_3rd_CY,$B548,AJ$1)</f>
        <v>0</v>
      </c>
      <c r="AK548" s="212" t="n">
        <f aca="false" t="array" ref="AK548:AK548">INDEX(_Rge_Data_3rd_CY,$B548,AK$1)</f>
        <v>0</v>
      </c>
      <c r="AL548" s="212" t="n">
        <f aca="false">AK548+AN548+AO548</f>
        <v>0</v>
      </c>
      <c r="AM548" s="213" t="n">
        <f aca="false">IFERROR(AK548/Z548,0)</f>
        <v>0</v>
      </c>
      <c r="AN548" s="214" t="n">
        <f aca="false">IFERROR(IF(AND($E548="OPEN",$AA548&gt;0),$AA548*_SoP*$AM548,IF(AND($E548="CLOSED",$AA548&gt;0),$AA548*_SoL*$AM548,0)),0)</f>
        <v>0</v>
      </c>
      <c r="AO548" s="214" t="n">
        <f aca="false">IFERROR(IF($AA548&lt;0,$AA548*_SoL,0),0)</f>
        <v>0</v>
      </c>
      <c r="AP548" s="215" t="n">
        <f aca="false">AK548+AN548</f>
        <v>0</v>
      </c>
      <c r="AQ548" s="215" t="n">
        <f aca="false">AC548-AO548</f>
        <v>0</v>
      </c>
      <c r="AR548" s="215" t="n">
        <f aca="false">AP548-AQ548</f>
        <v>0</v>
      </c>
      <c r="AS548" s="215" t="n">
        <f aca="false">IF($AR548&gt;=0,$AR548,0)</f>
        <v>0</v>
      </c>
      <c r="AT548" s="215" t="n">
        <f aca="false">IF($AR548&lt;=0,-$AR548,0)</f>
        <v>-0</v>
      </c>
      <c r="AU548" s="214" t="n">
        <f aca="false">IF((R548-AC548)&lt;0,0,R548-AC548)</f>
        <v>0</v>
      </c>
      <c r="AV548" s="214" t="n">
        <f aca="false">IF(AM548&gt;1,0,R548-AM548*R548)</f>
        <v>0</v>
      </c>
      <c r="AW548" s="216"/>
    </row>
    <row r="549" customFormat="false" ht="24.75" hidden="false" customHeight="true" outlineLevel="0" collapsed="false">
      <c r="A549" s="166"/>
      <c r="B549" s="208" t="n">
        <f aca="false">B548+1</f>
        <v>542</v>
      </c>
      <c r="C549" s="166"/>
      <c r="D549" s="209" t="n">
        <f aca="false">INDEX(_Rge_Projectdata_3rd,$B549,MATCH("Project-ID",_Rge_Headline_Projectdata,0))</f>
        <v>0</v>
      </c>
      <c r="E549" s="210" t="str">
        <f aca="false" t="array" ref="E549:E549">INDEX(_Rge_Data_3rd_CY,$B549,E$1)</f>
        <v>Open</v>
      </c>
      <c r="F549" s="199" t="n">
        <f aca="false">INDEX(_Rge_Data_3rd_CY,$B549,F$1)</f>
        <v>0</v>
      </c>
      <c r="G549" s="199" t="n">
        <f aca="false" t="array" ref="G549:G549">INDEX(_Rge_Data_3rd_CY,$B549,G$1)</f>
        <v>0</v>
      </c>
      <c r="H549" s="199" t="n">
        <f aca="false" t="array" ref="H549:H549">INDEX(_Rge_Data_3rd_CY,$B549,H$1)</f>
        <v>0</v>
      </c>
      <c r="I549" s="199" t="n">
        <f aca="false" t="array" ref="I549:I549">INDEX(_Rge_Data_3rd_CY,$B549,I$1)</f>
        <v>0</v>
      </c>
      <c r="J549" s="199" t="n">
        <f aca="false" t="array" ref="J549:J549">INDEX(_Rge_Data_3rd_CY,$B549,J$1)</f>
        <v>0</v>
      </c>
      <c r="K549" s="199" t="n">
        <f aca="false" t="array" ref="K549:K549">INDEX(_Rge_Data_3rd_CY,$B549,K$1)</f>
        <v>0</v>
      </c>
      <c r="L549" s="199" t="n">
        <f aca="false">INDEX(_Rge_Data_3rd_CY,$B549,L$1)</f>
        <v>0</v>
      </c>
      <c r="M549" s="199" t="n">
        <f aca="false" t="array" ref="M549:M549">INDEX(_Rge_Data_3rd_CY,$B549,M$1)</f>
        <v>0</v>
      </c>
      <c r="N549" s="199" t="n">
        <f aca="false" t="array" ref="N549:N549">INDEX(_Rge_Data_3rd_CY,$B549,N$1)</f>
        <v>0</v>
      </c>
      <c r="O549" s="199" t="n">
        <f aca="false">F549-N549</f>
        <v>0</v>
      </c>
      <c r="P549" s="200" t="n">
        <f aca="false">IFERROR(O549/F549,0)</f>
        <v>0</v>
      </c>
      <c r="Q549" s="211" t="str">
        <f aca="false">IF(AND(F549&lt;&gt;0,R549=0),"N","Y")</f>
        <v>Y</v>
      </c>
      <c r="R549" s="202" t="n">
        <f aca="false">INDEX(_Rge_Data_3rd_CY,$B549,R$1)</f>
        <v>0</v>
      </c>
      <c r="S549" s="202" t="n">
        <f aca="false" t="array" ref="S549:S549">INDEX(_Rge_Data_3rd_CY,$B549,S$1)</f>
        <v>0</v>
      </c>
      <c r="T549" s="202" t="n">
        <f aca="false" t="array" ref="T549:T549">INDEX(_Rge_Data_3rd_CY,$B549,T$1)</f>
        <v>0</v>
      </c>
      <c r="U549" s="202" t="n">
        <f aca="false" t="array" ref="U549:U549">INDEX(_Rge_Data_3rd_CY,$B549,U$1)</f>
        <v>0</v>
      </c>
      <c r="V549" s="202" t="n">
        <f aca="false" t="array" ref="V549:V549">INDEX(_Rge_Data_3rd_CY,$B549,V$1)</f>
        <v>0</v>
      </c>
      <c r="W549" s="202" t="n">
        <f aca="false" t="array" ref="W549:W549">INDEX(_Rge_Data_3rd_CY,$B549,W$1)</f>
        <v>0</v>
      </c>
      <c r="X549" s="202" t="n">
        <f aca="false">INDEX(_Rge_Data_3rd_CY,$B549,X$1)</f>
        <v>0</v>
      </c>
      <c r="Y549" s="202" t="n">
        <f aca="false" t="array" ref="Y549:Y549">INDEX(_Rge_Data_3rd_CY,$B549,Y$1)</f>
        <v>0</v>
      </c>
      <c r="Z549" s="202" t="n">
        <f aca="false" t="array" ref="Z549:Z549">INDEX(_Rge_Data_3rd_CY,$B549,Z$1)</f>
        <v>0</v>
      </c>
      <c r="AA549" s="202" t="n">
        <f aca="false">R549-Z549</f>
        <v>0</v>
      </c>
      <c r="AB549" s="203" t="n">
        <f aca="false">IFERROR(AA549/R549,)</f>
        <v>0</v>
      </c>
      <c r="AC549" s="212" t="n">
        <f aca="false" t="array" ref="AC549:AC549">INDEX(_Rge_Data_3rd_CY,$B549,AC$1)</f>
        <v>0</v>
      </c>
      <c r="AD549" s="212" t="n">
        <f aca="false" t="array" ref="AD549:AD549">INDEX(_Rge_Data_3rd_CY,$B549,AD$1)</f>
        <v>0</v>
      </c>
      <c r="AE549" s="212" t="n">
        <f aca="false" t="array" ref="AE549:AE549">INDEX(_Rge_Data_3rd_CY,$B549,AE$1)</f>
        <v>0</v>
      </c>
      <c r="AF549" s="212" t="n">
        <f aca="false" t="array" ref="AF549:AF549">INDEX(_Rge_Data_3rd_CY,$B549,AF$1)</f>
        <v>0</v>
      </c>
      <c r="AG549" s="212" t="n">
        <f aca="false" t="array" ref="AG549:AG549">INDEX(_Rge_Data_3rd_CY,$B549,AG$1)</f>
        <v>0</v>
      </c>
      <c r="AH549" s="212" t="n">
        <f aca="false" t="array" ref="AH549:AH549">INDEX(_Rge_Data_3rd_CY,$B549,AH$1)</f>
        <v>0</v>
      </c>
      <c r="AI549" s="212" t="n">
        <f aca="false">INDEX(_Rge_Data_3rd_CY,$B549,AI$1)</f>
        <v>0</v>
      </c>
      <c r="AJ549" s="212" t="n">
        <f aca="false" t="array" ref="AJ549:AJ549">INDEX(_Rge_Data_3rd_CY,$B549,AJ$1)</f>
        <v>0</v>
      </c>
      <c r="AK549" s="212" t="n">
        <f aca="false" t="array" ref="AK549:AK549">INDEX(_Rge_Data_3rd_CY,$B549,AK$1)</f>
        <v>0</v>
      </c>
      <c r="AL549" s="212" t="n">
        <f aca="false">AK549+AN549+AO549</f>
        <v>0</v>
      </c>
      <c r="AM549" s="213" t="n">
        <f aca="false">IFERROR(AK549/Z549,0)</f>
        <v>0</v>
      </c>
      <c r="AN549" s="214" t="n">
        <f aca="false">IFERROR(IF(AND($E549="OPEN",$AA549&gt;0),$AA549*_SoP*$AM549,IF(AND($E549="CLOSED",$AA549&gt;0),$AA549*_SoL*$AM549,0)),0)</f>
        <v>0</v>
      </c>
      <c r="AO549" s="214" t="n">
        <f aca="false">IFERROR(IF($AA549&lt;0,$AA549*_SoL,0),0)</f>
        <v>0</v>
      </c>
      <c r="AP549" s="215" t="n">
        <f aca="false">AK549+AN549</f>
        <v>0</v>
      </c>
      <c r="AQ549" s="215" t="n">
        <f aca="false">AC549-AO549</f>
        <v>0</v>
      </c>
      <c r="AR549" s="215" t="n">
        <f aca="false">AP549-AQ549</f>
        <v>0</v>
      </c>
      <c r="AS549" s="215" t="n">
        <f aca="false">IF($AR549&gt;=0,$AR549,0)</f>
        <v>0</v>
      </c>
      <c r="AT549" s="215" t="n">
        <f aca="false">IF($AR549&lt;=0,-$AR549,0)</f>
        <v>-0</v>
      </c>
      <c r="AU549" s="214" t="n">
        <f aca="false">IF((R549-AC549)&lt;0,0,R549-AC549)</f>
        <v>0</v>
      </c>
      <c r="AV549" s="214" t="n">
        <f aca="false">IF(AM549&gt;1,0,R549-AM549*R549)</f>
        <v>0</v>
      </c>
      <c r="AW549" s="216"/>
    </row>
    <row r="550" customFormat="false" ht="24.75" hidden="false" customHeight="true" outlineLevel="0" collapsed="false">
      <c r="A550" s="166"/>
      <c r="B550" s="208" t="n">
        <f aca="false">B549+1</f>
        <v>543</v>
      </c>
      <c r="C550" s="166"/>
      <c r="D550" s="209" t="n">
        <f aca="false">INDEX(_Rge_Projectdata_3rd,$B550,MATCH("Project-ID",_Rge_Headline_Projectdata,0))</f>
        <v>0</v>
      </c>
      <c r="E550" s="210" t="str">
        <f aca="false" t="array" ref="E550:E550">INDEX(_Rge_Data_3rd_CY,$B550,E$1)</f>
        <v>Open</v>
      </c>
      <c r="F550" s="199" t="n">
        <f aca="false">INDEX(_Rge_Data_3rd_CY,$B550,F$1)</f>
        <v>0</v>
      </c>
      <c r="G550" s="199" t="n">
        <f aca="false" t="array" ref="G550:G550">INDEX(_Rge_Data_3rd_CY,$B550,G$1)</f>
        <v>0</v>
      </c>
      <c r="H550" s="199" t="n">
        <f aca="false" t="array" ref="H550:H550">INDEX(_Rge_Data_3rd_CY,$B550,H$1)</f>
        <v>0</v>
      </c>
      <c r="I550" s="199" t="n">
        <f aca="false" t="array" ref="I550:I550">INDEX(_Rge_Data_3rd_CY,$B550,I$1)</f>
        <v>0</v>
      </c>
      <c r="J550" s="199" t="n">
        <f aca="false" t="array" ref="J550:J550">INDEX(_Rge_Data_3rd_CY,$B550,J$1)</f>
        <v>0</v>
      </c>
      <c r="K550" s="199" t="n">
        <f aca="false" t="array" ref="K550:K550">INDEX(_Rge_Data_3rd_CY,$B550,K$1)</f>
        <v>0</v>
      </c>
      <c r="L550" s="199" t="n">
        <f aca="false">INDEX(_Rge_Data_3rd_CY,$B550,L$1)</f>
        <v>0</v>
      </c>
      <c r="M550" s="199" t="n">
        <f aca="false" t="array" ref="M550:M550">INDEX(_Rge_Data_3rd_CY,$B550,M$1)</f>
        <v>0</v>
      </c>
      <c r="N550" s="199" t="n">
        <f aca="false" t="array" ref="N550:N550">INDEX(_Rge_Data_3rd_CY,$B550,N$1)</f>
        <v>0</v>
      </c>
      <c r="O550" s="199" t="n">
        <f aca="false">F550-N550</f>
        <v>0</v>
      </c>
      <c r="P550" s="200" t="n">
        <f aca="false">IFERROR(O550/F550,0)</f>
        <v>0</v>
      </c>
      <c r="Q550" s="211" t="str">
        <f aca="false">IF(AND(F550&lt;&gt;0,R550=0),"N","Y")</f>
        <v>Y</v>
      </c>
      <c r="R550" s="202" t="n">
        <f aca="false">INDEX(_Rge_Data_3rd_CY,$B550,R$1)</f>
        <v>0</v>
      </c>
      <c r="S550" s="202" t="n">
        <f aca="false" t="array" ref="S550:S550">INDEX(_Rge_Data_3rd_CY,$B550,S$1)</f>
        <v>0</v>
      </c>
      <c r="T550" s="202" t="n">
        <f aca="false" t="array" ref="T550:T550">INDEX(_Rge_Data_3rd_CY,$B550,T$1)</f>
        <v>0</v>
      </c>
      <c r="U550" s="202" t="n">
        <f aca="false" t="array" ref="U550:U550">INDEX(_Rge_Data_3rd_CY,$B550,U$1)</f>
        <v>0</v>
      </c>
      <c r="V550" s="202" t="n">
        <f aca="false" t="array" ref="V550:V550">INDEX(_Rge_Data_3rd_CY,$B550,V$1)</f>
        <v>0</v>
      </c>
      <c r="W550" s="202" t="n">
        <f aca="false" t="array" ref="W550:W550">INDEX(_Rge_Data_3rd_CY,$B550,W$1)</f>
        <v>0</v>
      </c>
      <c r="X550" s="202" t="n">
        <f aca="false">INDEX(_Rge_Data_3rd_CY,$B550,X$1)</f>
        <v>0</v>
      </c>
      <c r="Y550" s="202" t="n">
        <f aca="false" t="array" ref="Y550:Y550">INDEX(_Rge_Data_3rd_CY,$B550,Y$1)</f>
        <v>0</v>
      </c>
      <c r="Z550" s="202" t="n">
        <f aca="false" t="array" ref="Z550:Z550">INDEX(_Rge_Data_3rd_CY,$B550,Z$1)</f>
        <v>0</v>
      </c>
      <c r="AA550" s="202" t="n">
        <f aca="false">R550-Z550</f>
        <v>0</v>
      </c>
      <c r="AB550" s="203" t="n">
        <f aca="false">IFERROR(AA550/R550,)</f>
        <v>0</v>
      </c>
      <c r="AC550" s="212" t="n">
        <f aca="false" t="array" ref="AC550:AC550">INDEX(_Rge_Data_3rd_CY,$B550,AC$1)</f>
        <v>0</v>
      </c>
      <c r="AD550" s="212" t="n">
        <f aca="false" t="array" ref="AD550:AD550">INDEX(_Rge_Data_3rd_CY,$B550,AD$1)</f>
        <v>0</v>
      </c>
      <c r="AE550" s="212" t="n">
        <f aca="false" t="array" ref="AE550:AE550">INDEX(_Rge_Data_3rd_CY,$B550,AE$1)</f>
        <v>0</v>
      </c>
      <c r="AF550" s="212" t="n">
        <f aca="false" t="array" ref="AF550:AF550">INDEX(_Rge_Data_3rd_CY,$B550,AF$1)</f>
        <v>0</v>
      </c>
      <c r="AG550" s="212" t="n">
        <f aca="false" t="array" ref="AG550:AG550">INDEX(_Rge_Data_3rd_CY,$B550,AG$1)</f>
        <v>0</v>
      </c>
      <c r="AH550" s="212" t="n">
        <f aca="false" t="array" ref="AH550:AH550">INDEX(_Rge_Data_3rd_CY,$B550,AH$1)</f>
        <v>0</v>
      </c>
      <c r="AI550" s="212" t="n">
        <f aca="false">INDEX(_Rge_Data_3rd_CY,$B550,AI$1)</f>
        <v>0</v>
      </c>
      <c r="AJ550" s="212" t="n">
        <f aca="false" t="array" ref="AJ550:AJ550">INDEX(_Rge_Data_3rd_CY,$B550,AJ$1)</f>
        <v>0</v>
      </c>
      <c r="AK550" s="212" t="n">
        <f aca="false" t="array" ref="AK550:AK550">INDEX(_Rge_Data_3rd_CY,$B550,AK$1)</f>
        <v>0</v>
      </c>
      <c r="AL550" s="212" t="n">
        <f aca="false">AK550+AN550+AO550</f>
        <v>0</v>
      </c>
      <c r="AM550" s="213" t="n">
        <f aca="false">IFERROR(AK550/Z550,0)</f>
        <v>0</v>
      </c>
      <c r="AN550" s="214" t="n">
        <f aca="false">IFERROR(IF(AND($E550="OPEN",$AA550&gt;0),$AA550*_SoP*$AM550,IF(AND($E550="CLOSED",$AA550&gt;0),$AA550*_SoL*$AM550,0)),0)</f>
        <v>0</v>
      </c>
      <c r="AO550" s="214" t="n">
        <f aca="false">IFERROR(IF($AA550&lt;0,$AA550*_SoL,0),0)</f>
        <v>0</v>
      </c>
      <c r="AP550" s="215" t="n">
        <f aca="false">AK550+AN550</f>
        <v>0</v>
      </c>
      <c r="AQ550" s="215" t="n">
        <f aca="false">AC550-AO550</f>
        <v>0</v>
      </c>
      <c r="AR550" s="215" t="n">
        <f aca="false">AP550-AQ550</f>
        <v>0</v>
      </c>
      <c r="AS550" s="215" t="n">
        <f aca="false">IF($AR550&gt;=0,$AR550,0)</f>
        <v>0</v>
      </c>
      <c r="AT550" s="215" t="n">
        <f aca="false">IF($AR550&lt;=0,-$AR550,0)</f>
        <v>-0</v>
      </c>
      <c r="AU550" s="214" t="n">
        <f aca="false">IF((R550-AC550)&lt;0,0,R550-AC550)</f>
        <v>0</v>
      </c>
      <c r="AV550" s="214" t="n">
        <f aca="false">IF(AM550&gt;1,0,R550-AM550*R550)</f>
        <v>0</v>
      </c>
      <c r="AW550" s="216"/>
    </row>
    <row r="551" customFormat="false" ht="24.75" hidden="false" customHeight="true" outlineLevel="0" collapsed="false">
      <c r="A551" s="166"/>
      <c r="B551" s="208" t="n">
        <f aca="false">B550+1</f>
        <v>544</v>
      </c>
      <c r="C551" s="166"/>
      <c r="D551" s="209" t="n">
        <f aca="false">INDEX(_Rge_Projectdata_3rd,$B551,MATCH("Project-ID",_Rge_Headline_Projectdata,0))</f>
        <v>0</v>
      </c>
      <c r="E551" s="210" t="str">
        <f aca="false" t="array" ref="E551:E551">INDEX(_Rge_Data_3rd_CY,$B551,E$1)</f>
        <v>Open</v>
      </c>
      <c r="F551" s="199" t="n">
        <f aca="false">INDEX(_Rge_Data_3rd_CY,$B551,F$1)</f>
        <v>0</v>
      </c>
      <c r="G551" s="199" t="n">
        <f aca="false" t="array" ref="G551:G551">INDEX(_Rge_Data_3rd_CY,$B551,G$1)</f>
        <v>0</v>
      </c>
      <c r="H551" s="199" t="n">
        <f aca="false" t="array" ref="H551:H551">INDEX(_Rge_Data_3rd_CY,$B551,H$1)</f>
        <v>0</v>
      </c>
      <c r="I551" s="199" t="n">
        <f aca="false" t="array" ref="I551:I551">INDEX(_Rge_Data_3rd_CY,$B551,I$1)</f>
        <v>0</v>
      </c>
      <c r="J551" s="199" t="n">
        <f aca="false" t="array" ref="J551:J551">INDEX(_Rge_Data_3rd_CY,$B551,J$1)</f>
        <v>0</v>
      </c>
      <c r="K551" s="199" t="n">
        <f aca="false" t="array" ref="K551:K551">INDEX(_Rge_Data_3rd_CY,$B551,K$1)</f>
        <v>0</v>
      </c>
      <c r="L551" s="199" t="n">
        <f aca="false">INDEX(_Rge_Data_3rd_CY,$B551,L$1)</f>
        <v>0</v>
      </c>
      <c r="M551" s="199" t="n">
        <f aca="false" t="array" ref="M551:M551">INDEX(_Rge_Data_3rd_CY,$B551,M$1)</f>
        <v>0</v>
      </c>
      <c r="N551" s="199" t="n">
        <f aca="false" t="array" ref="N551:N551">INDEX(_Rge_Data_3rd_CY,$B551,N$1)</f>
        <v>0</v>
      </c>
      <c r="O551" s="199" t="n">
        <f aca="false">F551-N551</f>
        <v>0</v>
      </c>
      <c r="P551" s="200" t="n">
        <f aca="false">IFERROR(O551/F551,0)</f>
        <v>0</v>
      </c>
      <c r="Q551" s="211" t="str">
        <f aca="false">IF(AND(F551&lt;&gt;0,R551=0),"N","Y")</f>
        <v>Y</v>
      </c>
      <c r="R551" s="202" t="n">
        <f aca="false">INDEX(_Rge_Data_3rd_CY,$B551,R$1)</f>
        <v>0</v>
      </c>
      <c r="S551" s="202" t="n">
        <f aca="false" t="array" ref="S551:S551">INDEX(_Rge_Data_3rd_CY,$B551,S$1)</f>
        <v>0</v>
      </c>
      <c r="T551" s="202" t="n">
        <f aca="false" t="array" ref="T551:T551">INDEX(_Rge_Data_3rd_CY,$B551,T$1)</f>
        <v>0</v>
      </c>
      <c r="U551" s="202" t="n">
        <f aca="false" t="array" ref="U551:U551">INDEX(_Rge_Data_3rd_CY,$B551,U$1)</f>
        <v>0</v>
      </c>
      <c r="V551" s="202" t="n">
        <f aca="false" t="array" ref="V551:V551">INDEX(_Rge_Data_3rd_CY,$B551,V$1)</f>
        <v>0</v>
      </c>
      <c r="W551" s="202" t="n">
        <f aca="false" t="array" ref="W551:W551">INDEX(_Rge_Data_3rd_CY,$B551,W$1)</f>
        <v>0</v>
      </c>
      <c r="X551" s="202" t="n">
        <f aca="false">INDEX(_Rge_Data_3rd_CY,$B551,X$1)</f>
        <v>0</v>
      </c>
      <c r="Y551" s="202" t="n">
        <f aca="false" t="array" ref="Y551:Y551">INDEX(_Rge_Data_3rd_CY,$B551,Y$1)</f>
        <v>0</v>
      </c>
      <c r="Z551" s="202" t="n">
        <f aca="false" t="array" ref="Z551:Z551">INDEX(_Rge_Data_3rd_CY,$B551,Z$1)</f>
        <v>0</v>
      </c>
      <c r="AA551" s="202" t="n">
        <f aca="false">R551-Z551</f>
        <v>0</v>
      </c>
      <c r="AB551" s="203" t="n">
        <f aca="false">IFERROR(AA551/R551,)</f>
        <v>0</v>
      </c>
      <c r="AC551" s="212" t="n">
        <f aca="false" t="array" ref="AC551:AC551">INDEX(_Rge_Data_3rd_CY,$B551,AC$1)</f>
        <v>0</v>
      </c>
      <c r="AD551" s="212" t="n">
        <f aca="false" t="array" ref="AD551:AD551">INDEX(_Rge_Data_3rd_CY,$B551,AD$1)</f>
        <v>0</v>
      </c>
      <c r="AE551" s="212" t="n">
        <f aca="false" t="array" ref="AE551:AE551">INDEX(_Rge_Data_3rd_CY,$B551,AE$1)</f>
        <v>0</v>
      </c>
      <c r="AF551" s="212" t="n">
        <f aca="false" t="array" ref="AF551:AF551">INDEX(_Rge_Data_3rd_CY,$B551,AF$1)</f>
        <v>0</v>
      </c>
      <c r="AG551" s="212" t="n">
        <f aca="false" t="array" ref="AG551:AG551">INDEX(_Rge_Data_3rd_CY,$B551,AG$1)</f>
        <v>0</v>
      </c>
      <c r="AH551" s="212" t="n">
        <f aca="false" t="array" ref="AH551:AH551">INDEX(_Rge_Data_3rd_CY,$B551,AH$1)</f>
        <v>0</v>
      </c>
      <c r="AI551" s="212" t="n">
        <f aca="false">INDEX(_Rge_Data_3rd_CY,$B551,AI$1)</f>
        <v>0</v>
      </c>
      <c r="AJ551" s="212" t="n">
        <f aca="false" t="array" ref="AJ551:AJ551">INDEX(_Rge_Data_3rd_CY,$B551,AJ$1)</f>
        <v>0</v>
      </c>
      <c r="AK551" s="212" t="n">
        <f aca="false" t="array" ref="AK551:AK551">INDEX(_Rge_Data_3rd_CY,$B551,AK$1)</f>
        <v>0</v>
      </c>
      <c r="AL551" s="212" t="n">
        <f aca="false">AK551+AN551+AO551</f>
        <v>0</v>
      </c>
      <c r="AM551" s="213" t="n">
        <f aca="false">IFERROR(AK551/Z551,0)</f>
        <v>0</v>
      </c>
      <c r="AN551" s="214" t="n">
        <f aca="false">IFERROR(IF(AND($E551="OPEN",$AA551&gt;0),$AA551*_SoP*$AM551,IF(AND($E551="CLOSED",$AA551&gt;0),$AA551*_SoL*$AM551,0)),0)</f>
        <v>0</v>
      </c>
      <c r="AO551" s="214" t="n">
        <f aca="false">IFERROR(IF($AA551&lt;0,$AA551*_SoL,0),0)</f>
        <v>0</v>
      </c>
      <c r="AP551" s="215" t="n">
        <f aca="false">AK551+AN551</f>
        <v>0</v>
      </c>
      <c r="AQ551" s="215" t="n">
        <f aca="false">AC551-AO551</f>
        <v>0</v>
      </c>
      <c r="AR551" s="215" t="n">
        <f aca="false">AP551-AQ551</f>
        <v>0</v>
      </c>
      <c r="AS551" s="215" t="n">
        <f aca="false">IF($AR551&gt;=0,$AR551,0)</f>
        <v>0</v>
      </c>
      <c r="AT551" s="215" t="n">
        <f aca="false">IF($AR551&lt;=0,-$AR551,0)</f>
        <v>-0</v>
      </c>
      <c r="AU551" s="214" t="n">
        <f aca="false">IF((R551-AC551)&lt;0,0,R551-AC551)</f>
        <v>0</v>
      </c>
      <c r="AV551" s="214" t="n">
        <f aca="false">IF(AM551&gt;1,0,R551-AM551*R551)</f>
        <v>0</v>
      </c>
      <c r="AW551" s="216"/>
    </row>
    <row r="552" customFormat="false" ht="24.75" hidden="false" customHeight="true" outlineLevel="0" collapsed="false">
      <c r="A552" s="166"/>
      <c r="B552" s="208" t="n">
        <f aca="false">B551+1</f>
        <v>545</v>
      </c>
      <c r="C552" s="166"/>
      <c r="D552" s="209" t="n">
        <f aca="false">INDEX(_Rge_Projectdata_3rd,$B552,MATCH("Project-ID",_Rge_Headline_Projectdata,0))</f>
        <v>0</v>
      </c>
      <c r="E552" s="210" t="str">
        <f aca="false" t="array" ref="E552:E552">INDEX(_Rge_Data_3rd_CY,$B552,E$1)</f>
        <v>Open</v>
      </c>
      <c r="F552" s="199" t="n">
        <f aca="false">INDEX(_Rge_Data_3rd_CY,$B552,F$1)</f>
        <v>0</v>
      </c>
      <c r="G552" s="199" t="n">
        <f aca="false" t="array" ref="G552:G552">INDEX(_Rge_Data_3rd_CY,$B552,G$1)</f>
        <v>0</v>
      </c>
      <c r="H552" s="199" t="n">
        <f aca="false" t="array" ref="H552:H552">INDEX(_Rge_Data_3rd_CY,$B552,H$1)</f>
        <v>0</v>
      </c>
      <c r="I552" s="199" t="n">
        <f aca="false" t="array" ref="I552:I552">INDEX(_Rge_Data_3rd_CY,$B552,I$1)</f>
        <v>0</v>
      </c>
      <c r="J552" s="199" t="n">
        <f aca="false" t="array" ref="J552:J552">INDEX(_Rge_Data_3rd_CY,$B552,J$1)</f>
        <v>0</v>
      </c>
      <c r="K552" s="199" t="n">
        <f aca="false" t="array" ref="K552:K552">INDEX(_Rge_Data_3rd_CY,$B552,K$1)</f>
        <v>0</v>
      </c>
      <c r="L552" s="199" t="n">
        <f aca="false">INDEX(_Rge_Data_3rd_CY,$B552,L$1)</f>
        <v>0</v>
      </c>
      <c r="M552" s="199" t="n">
        <f aca="false" t="array" ref="M552:M552">INDEX(_Rge_Data_3rd_CY,$B552,M$1)</f>
        <v>0</v>
      </c>
      <c r="N552" s="199" t="n">
        <f aca="false" t="array" ref="N552:N552">INDEX(_Rge_Data_3rd_CY,$B552,N$1)</f>
        <v>0</v>
      </c>
      <c r="O552" s="199" t="n">
        <f aca="false">F552-N552</f>
        <v>0</v>
      </c>
      <c r="P552" s="200" t="n">
        <f aca="false">IFERROR(O552/F552,0)</f>
        <v>0</v>
      </c>
      <c r="Q552" s="211" t="str">
        <f aca="false">IF(AND(F552&lt;&gt;0,R552=0),"N","Y")</f>
        <v>Y</v>
      </c>
      <c r="R552" s="202" t="n">
        <f aca="false">INDEX(_Rge_Data_3rd_CY,$B552,R$1)</f>
        <v>0</v>
      </c>
      <c r="S552" s="202" t="n">
        <f aca="false" t="array" ref="S552:S552">INDEX(_Rge_Data_3rd_CY,$B552,S$1)</f>
        <v>0</v>
      </c>
      <c r="T552" s="202" t="n">
        <f aca="false" t="array" ref="T552:T552">INDEX(_Rge_Data_3rd_CY,$B552,T$1)</f>
        <v>0</v>
      </c>
      <c r="U552" s="202" t="n">
        <f aca="false" t="array" ref="U552:U552">INDEX(_Rge_Data_3rd_CY,$B552,U$1)</f>
        <v>0</v>
      </c>
      <c r="V552" s="202" t="n">
        <f aca="false" t="array" ref="V552:V552">INDEX(_Rge_Data_3rd_CY,$B552,V$1)</f>
        <v>0</v>
      </c>
      <c r="W552" s="202" t="n">
        <f aca="false" t="array" ref="W552:W552">INDEX(_Rge_Data_3rd_CY,$B552,W$1)</f>
        <v>0</v>
      </c>
      <c r="X552" s="202" t="n">
        <f aca="false">INDEX(_Rge_Data_3rd_CY,$B552,X$1)</f>
        <v>0</v>
      </c>
      <c r="Y552" s="202" t="n">
        <f aca="false" t="array" ref="Y552:Y552">INDEX(_Rge_Data_3rd_CY,$B552,Y$1)</f>
        <v>0</v>
      </c>
      <c r="Z552" s="202" t="n">
        <f aca="false" t="array" ref="Z552:Z552">INDEX(_Rge_Data_3rd_CY,$B552,Z$1)</f>
        <v>0</v>
      </c>
      <c r="AA552" s="202" t="n">
        <f aca="false">R552-Z552</f>
        <v>0</v>
      </c>
      <c r="AB552" s="203" t="n">
        <f aca="false">IFERROR(AA552/R552,)</f>
        <v>0</v>
      </c>
      <c r="AC552" s="212" t="n">
        <f aca="false" t="array" ref="AC552:AC552">INDEX(_Rge_Data_3rd_CY,$B552,AC$1)</f>
        <v>0</v>
      </c>
      <c r="AD552" s="212" t="n">
        <f aca="false" t="array" ref="AD552:AD552">INDEX(_Rge_Data_3rd_CY,$B552,AD$1)</f>
        <v>0</v>
      </c>
      <c r="AE552" s="212" t="n">
        <f aca="false" t="array" ref="AE552:AE552">INDEX(_Rge_Data_3rd_CY,$B552,AE$1)</f>
        <v>0</v>
      </c>
      <c r="AF552" s="212" t="n">
        <f aca="false" t="array" ref="AF552:AF552">INDEX(_Rge_Data_3rd_CY,$B552,AF$1)</f>
        <v>0</v>
      </c>
      <c r="AG552" s="212" t="n">
        <f aca="false" t="array" ref="AG552:AG552">INDEX(_Rge_Data_3rd_CY,$B552,AG$1)</f>
        <v>0</v>
      </c>
      <c r="AH552" s="212" t="n">
        <f aca="false" t="array" ref="AH552:AH552">INDEX(_Rge_Data_3rd_CY,$B552,AH$1)</f>
        <v>0</v>
      </c>
      <c r="AI552" s="212" t="n">
        <f aca="false">INDEX(_Rge_Data_3rd_CY,$B552,AI$1)</f>
        <v>0</v>
      </c>
      <c r="AJ552" s="212" t="n">
        <f aca="false" t="array" ref="AJ552:AJ552">INDEX(_Rge_Data_3rd_CY,$B552,AJ$1)</f>
        <v>0</v>
      </c>
      <c r="AK552" s="212" t="n">
        <f aca="false" t="array" ref="AK552:AK552">INDEX(_Rge_Data_3rd_CY,$B552,AK$1)</f>
        <v>0</v>
      </c>
      <c r="AL552" s="212" t="n">
        <f aca="false">AK552+AN552+AO552</f>
        <v>0</v>
      </c>
      <c r="AM552" s="213" t="n">
        <f aca="false">IFERROR(AK552/Z552,0)</f>
        <v>0</v>
      </c>
      <c r="AN552" s="214" t="n">
        <f aca="false">IFERROR(IF(AND($E552="OPEN",$AA552&gt;0),$AA552*_SoP*$AM552,IF(AND($E552="CLOSED",$AA552&gt;0),$AA552*_SoL*$AM552,0)),0)</f>
        <v>0</v>
      </c>
      <c r="AO552" s="214" t="n">
        <f aca="false">IFERROR(IF($AA552&lt;0,$AA552*_SoL,0),0)</f>
        <v>0</v>
      </c>
      <c r="AP552" s="215" t="n">
        <f aca="false">AK552+AN552</f>
        <v>0</v>
      </c>
      <c r="AQ552" s="215" t="n">
        <f aca="false">AC552-AO552</f>
        <v>0</v>
      </c>
      <c r="AR552" s="215" t="n">
        <f aca="false">AP552-AQ552</f>
        <v>0</v>
      </c>
      <c r="AS552" s="215" t="n">
        <f aca="false">IF($AR552&gt;=0,$AR552,0)</f>
        <v>0</v>
      </c>
      <c r="AT552" s="215" t="n">
        <f aca="false">IF($AR552&lt;=0,-$AR552,0)</f>
        <v>-0</v>
      </c>
      <c r="AU552" s="214" t="n">
        <f aca="false">IF((R552-AC552)&lt;0,0,R552-AC552)</f>
        <v>0</v>
      </c>
      <c r="AV552" s="214" t="n">
        <f aca="false">IF(AM552&gt;1,0,R552-AM552*R552)</f>
        <v>0</v>
      </c>
      <c r="AW552" s="216"/>
    </row>
    <row r="553" customFormat="false" ht="24.75" hidden="false" customHeight="true" outlineLevel="0" collapsed="false">
      <c r="A553" s="166"/>
      <c r="B553" s="208" t="n">
        <f aca="false">B552+1</f>
        <v>546</v>
      </c>
      <c r="C553" s="166"/>
      <c r="D553" s="209" t="n">
        <f aca="false">INDEX(_Rge_Projectdata_3rd,$B553,MATCH("Project-ID",_Rge_Headline_Projectdata,0))</f>
        <v>0</v>
      </c>
      <c r="E553" s="210" t="str">
        <f aca="false" t="array" ref="E553:E553">INDEX(_Rge_Data_3rd_CY,$B553,E$1)</f>
        <v>Open</v>
      </c>
      <c r="F553" s="199" t="n">
        <f aca="false">INDEX(_Rge_Data_3rd_CY,$B553,F$1)</f>
        <v>0</v>
      </c>
      <c r="G553" s="199" t="n">
        <f aca="false" t="array" ref="G553:G553">INDEX(_Rge_Data_3rd_CY,$B553,G$1)</f>
        <v>0</v>
      </c>
      <c r="H553" s="199" t="n">
        <f aca="false" t="array" ref="H553:H553">INDEX(_Rge_Data_3rd_CY,$B553,H$1)</f>
        <v>0</v>
      </c>
      <c r="I553" s="199" t="n">
        <f aca="false" t="array" ref="I553:I553">INDEX(_Rge_Data_3rd_CY,$B553,I$1)</f>
        <v>0</v>
      </c>
      <c r="J553" s="199" t="n">
        <f aca="false" t="array" ref="J553:J553">INDEX(_Rge_Data_3rd_CY,$B553,J$1)</f>
        <v>0</v>
      </c>
      <c r="K553" s="199" t="n">
        <f aca="false" t="array" ref="K553:K553">INDEX(_Rge_Data_3rd_CY,$B553,K$1)</f>
        <v>0</v>
      </c>
      <c r="L553" s="199" t="n">
        <f aca="false">INDEX(_Rge_Data_3rd_CY,$B553,L$1)</f>
        <v>0</v>
      </c>
      <c r="M553" s="199" t="n">
        <f aca="false" t="array" ref="M553:M553">INDEX(_Rge_Data_3rd_CY,$B553,M$1)</f>
        <v>0</v>
      </c>
      <c r="N553" s="199" t="n">
        <f aca="false" t="array" ref="N553:N553">INDEX(_Rge_Data_3rd_CY,$B553,N$1)</f>
        <v>0</v>
      </c>
      <c r="O553" s="199" t="n">
        <f aca="false">F553-N553</f>
        <v>0</v>
      </c>
      <c r="P553" s="200" t="n">
        <f aca="false">IFERROR(O553/F553,0)</f>
        <v>0</v>
      </c>
      <c r="Q553" s="211" t="str">
        <f aca="false">IF(AND(F553&lt;&gt;0,R553=0),"N","Y")</f>
        <v>Y</v>
      </c>
      <c r="R553" s="202" t="n">
        <f aca="false">INDEX(_Rge_Data_3rd_CY,$B553,R$1)</f>
        <v>0</v>
      </c>
      <c r="S553" s="202" t="n">
        <f aca="false" t="array" ref="S553:S553">INDEX(_Rge_Data_3rd_CY,$B553,S$1)</f>
        <v>0</v>
      </c>
      <c r="T553" s="202" t="n">
        <f aca="false" t="array" ref="T553:T553">INDEX(_Rge_Data_3rd_CY,$B553,T$1)</f>
        <v>0</v>
      </c>
      <c r="U553" s="202" t="n">
        <f aca="false" t="array" ref="U553:U553">INDEX(_Rge_Data_3rd_CY,$B553,U$1)</f>
        <v>0</v>
      </c>
      <c r="V553" s="202" t="n">
        <f aca="false" t="array" ref="V553:V553">INDEX(_Rge_Data_3rd_CY,$B553,V$1)</f>
        <v>0</v>
      </c>
      <c r="W553" s="202" t="n">
        <f aca="false" t="array" ref="W553:W553">INDEX(_Rge_Data_3rd_CY,$B553,W$1)</f>
        <v>0</v>
      </c>
      <c r="X553" s="202" t="n">
        <f aca="false">INDEX(_Rge_Data_3rd_CY,$B553,X$1)</f>
        <v>0</v>
      </c>
      <c r="Y553" s="202" t="n">
        <f aca="false" t="array" ref="Y553:Y553">INDEX(_Rge_Data_3rd_CY,$B553,Y$1)</f>
        <v>0</v>
      </c>
      <c r="Z553" s="202" t="n">
        <f aca="false" t="array" ref="Z553:Z553">INDEX(_Rge_Data_3rd_CY,$B553,Z$1)</f>
        <v>0</v>
      </c>
      <c r="AA553" s="202" t="n">
        <f aca="false">R553-Z553</f>
        <v>0</v>
      </c>
      <c r="AB553" s="203" t="n">
        <f aca="false">IFERROR(AA553/R553,)</f>
        <v>0</v>
      </c>
      <c r="AC553" s="212" t="n">
        <f aca="false" t="array" ref="AC553:AC553">INDEX(_Rge_Data_3rd_CY,$B553,AC$1)</f>
        <v>0</v>
      </c>
      <c r="AD553" s="212" t="n">
        <f aca="false" t="array" ref="AD553:AD553">INDEX(_Rge_Data_3rd_CY,$B553,AD$1)</f>
        <v>0</v>
      </c>
      <c r="AE553" s="212" t="n">
        <f aca="false" t="array" ref="AE553:AE553">INDEX(_Rge_Data_3rd_CY,$B553,AE$1)</f>
        <v>0</v>
      </c>
      <c r="AF553" s="212" t="n">
        <f aca="false" t="array" ref="AF553:AF553">INDEX(_Rge_Data_3rd_CY,$B553,AF$1)</f>
        <v>0</v>
      </c>
      <c r="AG553" s="212" t="n">
        <f aca="false" t="array" ref="AG553:AG553">INDEX(_Rge_Data_3rd_CY,$B553,AG$1)</f>
        <v>0</v>
      </c>
      <c r="AH553" s="212" t="n">
        <f aca="false" t="array" ref="AH553:AH553">INDEX(_Rge_Data_3rd_CY,$B553,AH$1)</f>
        <v>0</v>
      </c>
      <c r="AI553" s="212" t="n">
        <f aca="false">INDEX(_Rge_Data_3rd_CY,$B553,AI$1)</f>
        <v>0</v>
      </c>
      <c r="AJ553" s="212" t="n">
        <f aca="false" t="array" ref="AJ553:AJ553">INDEX(_Rge_Data_3rd_CY,$B553,AJ$1)</f>
        <v>0</v>
      </c>
      <c r="AK553" s="212" t="n">
        <f aca="false" t="array" ref="AK553:AK553">INDEX(_Rge_Data_3rd_CY,$B553,AK$1)</f>
        <v>0</v>
      </c>
      <c r="AL553" s="212" t="n">
        <f aca="false">AK553+AN553+AO553</f>
        <v>0</v>
      </c>
      <c r="AM553" s="213" t="n">
        <f aca="false">IFERROR(AK553/Z553,0)</f>
        <v>0</v>
      </c>
      <c r="AN553" s="214" t="n">
        <f aca="false">IFERROR(IF(AND($E553="OPEN",$AA553&gt;0),$AA553*_SoP*$AM553,IF(AND($E553="CLOSED",$AA553&gt;0),$AA553*_SoL*$AM553,0)),0)</f>
        <v>0</v>
      </c>
      <c r="AO553" s="214" t="n">
        <f aca="false">IFERROR(IF($AA553&lt;0,$AA553*_SoL,0),0)</f>
        <v>0</v>
      </c>
      <c r="AP553" s="215" t="n">
        <f aca="false">AK553+AN553</f>
        <v>0</v>
      </c>
      <c r="AQ553" s="215" t="n">
        <f aca="false">AC553-AO553</f>
        <v>0</v>
      </c>
      <c r="AR553" s="215" t="n">
        <f aca="false">AP553-AQ553</f>
        <v>0</v>
      </c>
      <c r="AS553" s="215" t="n">
        <f aca="false">IF($AR553&gt;=0,$AR553,0)</f>
        <v>0</v>
      </c>
      <c r="AT553" s="215" t="n">
        <f aca="false">IF($AR553&lt;=0,-$AR553,0)</f>
        <v>-0</v>
      </c>
      <c r="AU553" s="214" t="n">
        <f aca="false">IF((R553-AC553)&lt;0,0,R553-AC553)</f>
        <v>0</v>
      </c>
      <c r="AV553" s="214" t="n">
        <f aca="false">IF(AM553&gt;1,0,R553-AM553*R553)</f>
        <v>0</v>
      </c>
      <c r="AW553" s="216"/>
    </row>
    <row r="554" customFormat="false" ht="24.75" hidden="false" customHeight="true" outlineLevel="0" collapsed="false">
      <c r="A554" s="166"/>
      <c r="B554" s="208" t="n">
        <f aca="false">B553+1</f>
        <v>547</v>
      </c>
      <c r="C554" s="166"/>
      <c r="D554" s="209" t="n">
        <f aca="false">INDEX(_Rge_Projectdata_3rd,$B554,MATCH("Project-ID",_Rge_Headline_Projectdata,0))</f>
        <v>0</v>
      </c>
      <c r="E554" s="210" t="str">
        <f aca="false" t="array" ref="E554:E554">INDEX(_Rge_Data_3rd_CY,$B554,E$1)</f>
        <v>Open</v>
      </c>
      <c r="F554" s="199" t="n">
        <f aca="false">INDEX(_Rge_Data_3rd_CY,$B554,F$1)</f>
        <v>0</v>
      </c>
      <c r="G554" s="199" t="n">
        <f aca="false" t="array" ref="G554:G554">INDEX(_Rge_Data_3rd_CY,$B554,G$1)</f>
        <v>0</v>
      </c>
      <c r="H554" s="199" t="n">
        <f aca="false" t="array" ref="H554:H554">INDEX(_Rge_Data_3rd_CY,$B554,H$1)</f>
        <v>0</v>
      </c>
      <c r="I554" s="199" t="n">
        <f aca="false" t="array" ref="I554:I554">INDEX(_Rge_Data_3rd_CY,$B554,I$1)</f>
        <v>0</v>
      </c>
      <c r="J554" s="199" t="n">
        <f aca="false" t="array" ref="J554:J554">INDEX(_Rge_Data_3rd_CY,$B554,J$1)</f>
        <v>0</v>
      </c>
      <c r="K554" s="199" t="n">
        <f aca="false" t="array" ref="K554:K554">INDEX(_Rge_Data_3rd_CY,$B554,K$1)</f>
        <v>0</v>
      </c>
      <c r="L554" s="199" t="n">
        <f aca="false">INDEX(_Rge_Data_3rd_CY,$B554,L$1)</f>
        <v>0</v>
      </c>
      <c r="M554" s="199" t="n">
        <f aca="false" t="array" ref="M554:M554">INDEX(_Rge_Data_3rd_CY,$B554,M$1)</f>
        <v>0</v>
      </c>
      <c r="N554" s="199" t="n">
        <f aca="false" t="array" ref="N554:N554">INDEX(_Rge_Data_3rd_CY,$B554,N$1)</f>
        <v>0</v>
      </c>
      <c r="O554" s="199" t="n">
        <f aca="false">F554-N554</f>
        <v>0</v>
      </c>
      <c r="P554" s="200" t="n">
        <f aca="false">IFERROR(O554/F554,0)</f>
        <v>0</v>
      </c>
      <c r="Q554" s="211" t="str">
        <f aca="false">IF(AND(F554&lt;&gt;0,R554=0),"N","Y")</f>
        <v>Y</v>
      </c>
      <c r="R554" s="202" t="n">
        <f aca="false">INDEX(_Rge_Data_3rd_CY,$B554,R$1)</f>
        <v>0</v>
      </c>
      <c r="S554" s="202" t="n">
        <f aca="false" t="array" ref="S554:S554">INDEX(_Rge_Data_3rd_CY,$B554,S$1)</f>
        <v>0</v>
      </c>
      <c r="T554" s="202" t="n">
        <f aca="false" t="array" ref="T554:T554">INDEX(_Rge_Data_3rd_CY,$B554,T$1)</f>
        <v>0</v>
      </c>
      <c r="U554" s="202" t="n">
        <f aca="false" t="array" ref="U554:U554">INDEX(_Rge_Data_3rd_CY,$B554,U$1)</f>
        <v>0</v>
      </c>
      <c r="V554" s="202" t="n">
        <f aca="false" t="array" ref="V554:V554">INDEX(_Rge_Data_3rd_CY,$B554,V$1)</f>
        <v>0</v>
      </c>
      <c r="W554" s="202" t="n">
        <f aca="false" t="array" ref="W554:W554">INDEX(_Rge_Data_3rd_CY,$B554,W$1)</f>
        <v>0</v>
      </c>
      <c r="X554" s="202" t="n">
        <f aca="false">INDEX(_Rge_Data_3rd_CY,$B554,X$1)</f>
        <v>0</v>
      </c>
      <c r="Y554" s="202" t="n">
        <f aca="false" t="array" ref="Y554:Y554">INDEX(_Rge_Data_3rd_CY,$B554,Y$1)</f>
        <v>0</v>
      </c>
      <c r="Z554" s="202" t="n">
        <f aca="false" t="array" ref="Z554:Z554">INDEX(_Rge_Data_3rd_CY,$B554,Z$1)</f>
        <v>0</v>
      </c>
      <c r="AA554" s="202" t="n">
        <f aca="false">R554-Z554</f>
        <v>0</v>
      </c>
      <c r="AB554" s="203" t="n">
        <f aca="false">IFERROR(AA554/R554,)</f>
        <v>0</v>
      </c>
      <c r="AC554" s="212" t="n">
        <f aca="false">INDEX(_Rge_Data_3rd_CY,$B554,AC$1)</f>
        <v>0</v>
      </c>
      <c r="AD554" s="212" t="n">
        <f aca="false" t="array" ref="AD554:AD554">INDEX(_Rge_Data_3rd_CY,$B554,AD$1)</f>
        <v>0</v>
      </c>
      <c r="AE554" s="212" t="n">
        <f aca="false" t="array" ref="AE554:AE554">INDEX(_Rge_Data_3rd_CY,$B554,AE$1)</f>
        <v>0</v>
      </c>
      <c r="AF554" s="212" t="n">
        <f aca="false" t="array" ref="AF554:AF554">INDEX(_Rge_Data_3rd_CY,$B554,AF$1)</f>
        <v>0</v>
      </c>
      <c r="AG554" s="212" t="n">
        <f aca="false" t="array" ref="AG554:AG554">INDEX(_Rge_Data_3rd_CY,$B554,AG$1)</f>
        <v>0</v>
      </c>
      <c r="AH554" s="212" t="n">
        <f aca="false" t="array" ref="AH554:AH554">INDEX(_Rge_Data_3rd_CY,$B554,AH$1)</f>
        <v>0</v>
      </c>
      <c r="AI554" s="212" t="n">
        <f aca="false">INDEX(_Rge_Data_3rd_CY,$B554,AI$1)</f>
        <v>0</v>
      </c>
      <c r="AJ554" s="212" t="n">
        <f aca="false" t="array" ref="AJ554:AJ554">INDEX(_Rge_Data_3rd_CY,$B554,AJ$1)</f>
        <v>0</v>
      </c>
      <c r="AK554" s="212" t="n">
        <f aca="false" t="array" ref="AK554:AK554">INDEX(_Rge_Data_3rd_CY,$B554,AK$1)</f>
        <v>0</v>
      </c>
      <c r="AL554" s="212" t="n">
        <f aca="false">AK554+AN554+AO554</f>
        <v>0</v>
      </c>
      <c r="AM554" s="213" t="n">
        <f aca="false">IFERROR(AK554/Z554,0)</f>
        <v>0</v>
      </c>
      <c r="AN554" s="214" t="n">
        <f aca="false">IFERROR(IF(AND($E554="OPEN",$AA554&gt;0),$AA554*_SoP*$AM554,IF(AND($E554="CLOSED",$AA554&gt;0),$AA554*_SoL*$AM554,0)),0)</f>
        <v>0</v>
      </c>
      <c r="AO554" s="214" t="n">
        <f aca="false">IFERROR(IF($AA554&lt;0,$AA554*_SoL,0),0)</f>
        <v>0</v>
      </c>
      <c r="AP554" s="215" t="n">
        <f aca="false">AK554+AN554</f>
        <v>0</v>
      </c>
      <c r="AQ554" s="215" t="n">
        <f aca="false">AC554-AO554</f>
        <v>0</v>
      </c>
      <c r="AR554" s="215" t="n">
        <f aca="false">AP554-AQ554</f>
        <v>0</v>
      </c>
      <c r="AS554" s="215" t="n">
        <f aca="false">IF($AR554&gt;=0,$AR554,0)</f>
        <v>0</v>
      </c>
      <c r="AT554" s="215" t="n">
        <f aca="false">IF($AR554&lt;=0,-$AR554,0)</f>
        <v>-0</v>
      </c>
      <c r="AU554" s="214" t="n">
        <f aca="false">IF((R554-AC554)&lt;0,0,R554-AC554)</f>
        <v>0</v>
      </c>
      <c r="AV554" s="214" t="n">
        <f aca="false">IF(AM554&gt;1,0,R554-AM554*R554)</f>
        <v>0</v>
      </c>
      <c r="AW554" s="216"/>
    </row>
    <row r="555" customFormat="false" ht="24.75" hidden="false" customHeight="true" outlineLevel="0" collapsed="false">
      <c r="A555" s="166"/>
      <c r="B555" s="208" t="n">
        <f aca="false">B554+1</f>
        <v>548</v>
      </c>
      <c r="C555" s="166"/>
      <c r="D555" s="209" t="n">
        <f aca="false">INDEX(_Rge_Projectdata_3rd,$B555,MATCH("Project-ID",_Rge_Headline_Projectdata,0))</f>
        <v>0</v>
      </c>
      <c r="E555" s="210" t="str">
        <f aca="false" t="array" ref="E555:E555">INDEX(_Rge_Data_3rd_CY,$B555,E$1)</f>
        <v>Open</v>
      </c>
      <c r="F555" s="199" t="n">
        <f aca="false">INDEX(_Rge_Data_3rd_CY,$B555,F$1)</f>
        <v>0</v>
      </c>
      <c r="G555" s="199" t="n">
        <f aca="false" t="array" ref="G555:G555">INDEX(_Rge_Data_3rd_CY,$B555,G$1)</f>
        <v>0</v>
      </c>
      <c r="H555" s="199" t="n">
        <f aca="false" t="array" ref="H555:H555">INDEX(_Rge_Data_3rd_CY,$B555,H$1)</f>
        <v>0</v>
      </c>
      <c r="I555" s="199" t="n">
        <f aca="false" t="array" ref="I555:I555">INDEX(_Rge_Data_3rd_CY,$B555,I$1)</f>
        <v>0</v>
      </c>
      <c r="J555" s="199" t="n">
        <f aca="false" t="array" ref="J555:J555">INDEX(_Rge_Data_3rd_CY,$B555,J$1)</f>
        <v>0</v>
      </c>
      <c r="K555" s="199" t="n">
        <f aca="false" t="array" ref="K555:K555">INDEX(_Rge_Data_3rd_CY,$B555,K$1)</f>
        <v>0</v>
      </c>
      <c r="L555" s="199" t="n">
        <f aca="false">INDEX(_Rge_Data_3rd_CY,$B555,L$1)</f>
        <v>0</v>
      </c>
      <c r="M555" s="199" t="n">
        <f aca="false" t="array" ref="M555:M555">INDEX(_Rge_Data_3rd_CY,$B555,M$1)</f>
        <v>0</v>
      </c>
      <c r="N555" s="199" t="n">
        <f aca="false" t="array" ref="N555:N555">INDEX(_Rge_Data_3rd_CY,$B555,N$1)</f>
        <v>0</v>
      </c>
      <c r="O555" s="199" t="n">
        <f aca="false">F555-N555</f>
        <v>0</v>
      </c>
      <c r="P555" s="200" t="n">
        <f aca="false">IFERROR(O555/F555,0)</f>
        <v>0</v>
      </c>
      <c r="Q555" s="211" t="str">
        <f aca="false">IF(AND(F555&lt;&gt;0,R555=0),"N","Y")</f>
        <v>Y</v>
      </c>
      <c r="R555" s="202" t="n">
        <f aca="false">INDEX(_Rge_Data_3rd_CY,$B555,R$1)</f>
        <v>0</v>
      </c>
      <c r="S555" s="202" t="n">
        <f aca="false" t="array" ref="S555:S555">INDEX(_Rge_Data_3rd_CY,$B555,S$1)</f>
        <v>0</v>
      </c>
      <c r="T555" s="202" t="n">
        <f aca="false" t="array" ref="T555:T555">INDEX(_Rge_Data_3rd_CY,$B555,T$1)</f>
        <v>0</v>
      </c>
      <c r="U555" s="202" t="n">
        <f aca="false" t="array" ref="U555:U555">INDEX(_Rge_Data_3rd_CY,$B555,U$1)</f>
        <v>0</v>
      </c>
      <c r="V555" s="202" t="n">
        <f aca="false" t="array" ref="V555:V555">INDEX(_Rge_Data_3rd_CY,$B555,V$1)</f>
        <v>0</v>
      </c>
      <c r="W555" s="202" t="n">
        <f aca="false" t="array" ref="W555:W555">INDEX(_Rge_Data_3rd_CY,$B555,W$1)</f>
        <v>0</v>
      </c>
      <c r="X555" s="202" t="n">
        <f aca="false">INDEX(_Rge_Data_3rd_CY,$B555,X$1)</f>
        <v>0</v>
      </c>
      <c r="Y555" s="202" t="n">
        <f aca="false" t="array" ref="Y555:Y555">INDEX(_Rge_Data_3rd_CY,$B555,Y$1)</f>
        <v>0</v>
      </c>
      <c r="Z555" s="202" t="n">
        <f aca="false" t="array" ref="Z555:Z555">INDEX(_Rge_Data_3rd_CY,$B555,Z$1)</f>
        <v>0</v>
      </c>
      <c r="AA555" s="202" t="n">
        <f aca="false">R555-Z555</f>
        <v>0</v>
      </c>
      <c r="AB555" s="203" t="n">
        <f aca="false">IFERROR(AA555/R555,)</f>
        <v>0</v>
      </c>
      <c r="AC555" s="212" t="n">
        <f aca="false">INDEX(_Rge_Data_3rd_CY,$B555,AC$1)</f>
        <v>0</v>
      </c>
      <c r="AD555" s="212" t="n">
        <f aca="false" t="array" ref="AD555:AD555">INDEX(_Rge_Data_3rd_CY,$B555,AD$1)</f>
        <v>0</v>
      </c>
      <c r="AE555" s="212" t="n">
        <f aca="false" t="array" ref="AE555:AE555">INDEX(_Rge_Data_3rd_CY,$B555,AE$1)</f>
        <v>0</v>
      </c>
      <c r="AF555" s="212" t="n">
        <f aca="false" t="array" ref="AF555:AF555">INDEX(_Rge_Data_3rd_CY,$B555,AF$1)</f>
        <v>0</v>
      </c>
      <c r="AG555" s="212" t="n">
        <f aca="false" t="array" ref="AG555:AG555">INDEX(_Rge_Data_3rd_CY,$B555,AG$1)</f>
        <v>0</v>
      </c>
      <c r="AH555" s="212" t="n">
        <f aca="false" t="array" ref="AH555:AH555">INDEX(_Rge_Data_3rd_CY,$B555,AH$1)</f>
        <v>0</v>
      </c>
      <c r="AI555" s="212" t="n">
        <f aca="false">INDEX(_Rge_Data_3rd_CY,$B555,AI$1)</f>
        <v>0</v>
      </c>
      <c r="AJ555" s="212" t="n">
        <f aca="false" t="array" ref="AJ555:AJ555">INDEX(_Rge_Data_3rd_CY,$B555,AJ$1)</f>
        <v>0</v>
      </c>
      <c r="AK555" s="212" t="n">
        <f aca="false" t="array" ref="AK555:AK555">INDEX(_Rge_Data_3rd_CY,$B555,AK$1)</f>
        <v>0</v>
      </c>
      <c r="AL555" s="212" t="n">
        <f aca="false">AK555+AN555+AO555</f>
        <v>0</v>
      </c>
      <c r="AM555" s="213" t="n">
        <f aca="false">IFERROR(AK555/Z555,0)</f>
        <v>0</v>
      </c>
      <c r="AN555" s="214" t="n">
        <f aca="false">IFERROR(IF(AND($E555="OPEN",$AA555&gt;0),$AA555*_SoP*$AM555,IF(AND($E555="CLOSED",$AA555&gt;0),$AA555*_SoL*$AM555,0)),0)</f>
        <v>0</v>
      </c>
      <c r="AO555" s="214" t="n">
        <f aca="false">IFERROR(IF($AA555&lt;0,$AA555*_SoL,0),0)</f>
        <v>0</v>
      </c>
      <c r="AP555" s="215" t="n">
        <f aca="false">AK555+AN555</f>
        <v>0</v>
      </c>
      <c r="AQ555" s="215" t="n">
        <f aca="false">AC555-AO555</f>
        <v>0</v>
      </c>
      <c r="AR555" s="215" t="n">
        <f aca="false">AP555-AQ555</f>
        <v>0</v>
      </c>
      <c r="AS555" s="215" t="n">
        <f aca="false">IF($AR555&gt;=0,$AR555,0)</f>
        <v>0</v>
      </c>
      <c r="AT555" s="215" t="n">
        <f aca="false">IF($AR555&lt;=0,-$AR555,0)</f>
        <v>-0</v>
      </c>
      <c r="AU555" s="214" t="n">
        <f aca="false">IF((R555-AC555)&lt;0,0,R555-AC555)</f>
        <v>0</v>
      </c>
      <c r="AV555" s="214" t="n">
        <f aca="false">IF(AM555&gt;1,0,R555-AM555*R555)</f>
        <v>0</v>
      </c>
      <c r="AW555" s="216"/>
    </row>
    <row r="556" customFormat="false" ht="24.75" hidden="false" customHeight="true" outlineLevel="0" collapsed="false">
      <c r="A556" s="166"/>
      <c r="B556" s="208" t="n">
        <f aca="false">B555+1</f>
        <v>549</v>
      </c>
      <c r="C556" s="166"/>
      <c r="D556" s="209" t="n">
        <f aca="false">INDEX(_Rge_Projectdata_3rd,$B556,MATCH("Project-ID",_Rge_Headline_Projectdata,0))</f>
        <v>0</v>
      </c>
      <c r="E556" s="210" t="str">
        <f aca="false" t="array" ref="E556:E556">INDEX(_Rge_Data_3rd_CY,$B556,E$1)</f>
        <v>Open</v>
      </c>
      <c r="F556" s="199" t="n">
        <f aca="false">INDEX(_Rge_Data_3rd_CY,$B556,F$1)</f>
        <v>0</v>
      </c>
      <c r="G556" s="199" t="n">
        <f aca="false" t="array" ref="G556:G556">INDEX(_Rge_Data_3rd_CY,$B556,G$1)</f>
        <v>0</v>
      </c>
      <c r="H556" s="199" t="n">
        <f aca="false" t="array" ref="H556:H556">INDEX(_Rge_Data_3rd_CY,$B556,H$1)</f>
        <v>0</v>
      </c>
      <c r="I556" s="199" t="n">
        <f aca="false" t="array" ref="I556:I556">INDEX(_Rge_Data_3rd_CY,$B556,I$1)</f>
        <v>0</v>
      </c>
      <c r="J556" s="199" t="n">
        <f aca="false" t="array" ref="J556:J556">INDEX(_Rge_Data_3rd_CY,$B556,J$1)</f>
        <v>0</v>
      </c>
      <c r="K556" s="199" t="n">
        <f aca="false" t="array" ref="K556:K556">INDEX(_Rge_Data_3rd_CY,$B556,K$1)</f>
        <v>0</v>
      </c>
      <c r="L556" s="199" t="n">
        <f aca="false">INDEX(_Rge_Data_3rd_CY,$B556,L$1)</f>
        <v>0</v>
      </c>
      <c r="M556" s="199" t="n">
        <f aca="false" t="array" ref="M556:M556">INDEX(_Rge_Data_3rd_CY,$B556,M$1)</f>
        <v>0</v>
      </c>
      <c r="N556" s="199" t="n">
        <f aca="false" t="array" ref="N556:N556">INDEX(_Rge_Data_3rd_CY,$B556,N$1)</f>
        <v>0</v>
      </c>
      <c r="O556" s="199" t="n">
        <f aca="false">F556-N556</f>
        <v>0</v>
      </c>
      <c r="P556" s="200" t="n">
        <f aca="false">IFERROR(O556/F556,0)</f>
        <v>0</v>
      </c>
      <c r="Q556" s="211" t="str">
        <f aca="false">IF(AND(F556&lt;&gt;0,R556=0),"N","Y")</f>
        <v>Y</v>
      </c>
      <c r="R556" s="202" t="n">
        <f aca="false">INDEX(_Rge_Data_3rd_CY,$B556,R$1)</f>
        <v>0</v>
      </c>
      <c r="S556" s="202" t="n">
        <f aca="false" t="array" ref="S556:S556">INDEX(_Rge_Data_3rd_CY,$B556,S$1)</f>
        <v>0</v>
      </c>
      <c r="T556" s="202" t="n">
        <f aca="false" t="array" ref="T556:T556">INDEX(_Rge_Data_3rd_CY,$B556,T$1)</f>
        <v>0</v>
      </c>
      <c r="U556" s="202" t="n">
        <f aca="false" t="array" ref="U556:U556">INDEX(_Rge_Data_3rd_CY,$B556,U$1)</f>
        <v>0</v>
      </c>
      <c r="V556" s="202" t="n">
        <f aca="false" t="array" ref="V556:V556">INDEX(_Rge_Data_3rd_CY,$B556,V$1)</f>
        <v>0</v>
      </c>
      <c r="W556" s="202" t="n">
        <f aca="false" t="array" ref="W556:W556">INDEX(_Rge_Data_3rd_CY,$B556,W$1)</f>
        <v>0</v>
      </c>
      <c r="X556" s="202" t="n">
        <f aca="false">INDEX(_Rge_Data_3rd_CY,$B556,X$1)</f>
        <v>0</v>
      </c>
      <c r="Y556" s="202" t="n">
        <f aca="false" t="array" ref="Y556:Y556">INDEX(_Rge_Data_3rd_CY,$B556,Y$1)</f>
        <v>0</v>
      </c>
      <c r="Z556" s="202" t="n">
        <f aca="false" t="array" ref="Z556:Z556">INDEX(_Rge_Data_3rd_CY,$B556,Z$1)</f>
        <v>0</v>
      </c>
      <c r="AA556" s="202" t="n">
        <f aca="false">R556-Z556</f>
        <v>0</v>
      </c>
      <c r="AB556" s="203" t="n">
        <f aca="false">IFERROR(AA556/R556,)</f>
        <v>0</v>
      </c>
      <c r="AC556" s="212" t="n">
        <f aca="false">INDEX(_Rge_Data_3rd_CY,$B556,AC$1)</f>
        <v>0</v>
      </c>
      <c r="AD556" s="212" t="n">
        <f aca="false" t="array" ref="AD556:AD556">INDEX(_Rge_Data_3rd_CY,$B556,AD$1)</f>
        <v>0</v>
      </c>
      <c r="AE556" s="212" t="n">
        <f aca="false" t="array" ref="AE556:AE556">INDEX(_Rge_Data_3rd_CY,$B556,AE$1)</f>
        <v>0</v>
      </c>
      <c r="AF556" s="212" t="n">
        <f aca="false" t="array" ref="AF556:AF556">INDEX(_Rge_Data_3rd_CY,$B556,AF$1)</f>
        <v>0</v>
      </c>
      <c r="AG556" s="212" t="n">
        <f aca="false" t="array" ref="AG556:AG556">INDEX(_Rge_Data_3rd_CY,$B556,AG$1)</f>
        <v>0</v>
      </c>
      <c r="AH556" s="212" t="n">
        <f aca="false" t="array" ref="AH556:AH556">INDEX(_Rge_Data_3rd_CY,$B556,AH$1)</f>
        <v>0</v>
      </c>
      <c r="AI556" s="212" t="n">
        <f aca="false">INDEX(_Rge_Data_3rd_CY,$B556,AI$1)</f>
        <v>0</v>
      </c>
      <c r="AJ556" s="212" t="n">
        <f aca="false" t="array" ref="AJ556:AJ556">INDEX(_Rge_Data_3rd_CY,$B556,AJ$1)</f>
        <v>0</v>
      </c>
      <c r="AK556" s="212" t="n">
        <f aca="false" t="array" ref="AK556:AK556">INDEX(_Rge_Data_3rd_CY,$B556,AK$1)</f>
        <v>0</v>
      </c>
      <c r="AL556" s="212" t="n">
        <f aca="false">AK556+AN556+AO556</f>
        <v>0</v>
      </c>
      <c r="AM556" s="213" t="n">
        <f aca="false">IFERROR(AK556/Z556,0)</f>
        <v>0</v>
      </c>
      <c r="AN556" s="214" t="n">
        <f aca="false">IFERROR(IF(AND($E556="OPEN",$AA556&gt;0),$AA556*_SoP*$AM556,IF(AND($E556="CLOSED",$AA556&gt;0),$AA556*_SoL*$AM556,0)),0)</f>
        <v>0</v>
      </c>
      <c r="AO556" s="214" t="n">
        <f aca="false">IFERROR(IF($AA556&lt;0,$AA556*_SoL,0),0)</f>
        <v>0</v>
      </c>
      <c r="AP556" s="215" t="n">
        <f aca="false">AK556+AN556</f>
        <v>0</v>
      </c>
      <c r="AQ556" s="215" t="n">
        <f aca="false">AC556-AO556</f>
        <v>0</v>
      </c>
      <c r="AR556" s="215" t="n">
        <f aca="false">AP556-AQ556</f>
        <v>0</v>
      </c>
      <c r="AS556" s="215" t="n">
        <f aca="false">IF($AR556&gt;=0,$AR556,0)</f>
        <v>0</v>
      </c>
      <c r="AT556" s="215" t="n">
        <f aca="false">IF($AR556&lt;=0,-$AR556,0)</f>
        <v>-0</v>
      </c>
      <c r="AU556" s="214" t="n">
        <f aca="false">IF((R556-AC556)&lt;0,0,R556-AC556)</f>
        <v>0</v>
      </c>
      <c r="AV556" s="214" t="n">
        <f aca="false">IF(AM556&gt;1,0,R556-AM556*R556)</f>
        <v>0</v>
      </c>
      <c r="AW556" s="216"/>
    </row>
    <row r="557" customFormat="false" ht="24.75" hidden="false" customHeight="true" outlineLevel="0" collapsed="false">
      <c r="A557" s="166"/>
      <c r="B557" s="208" t="n">
        <f aca="false">B556+1</f>
        <v>550</v>
      </c>
      <c r="C557" s="166"/>
      <c r="D557" s="209" t="n">
        <f aca="false">INDEX(_Rge_Projectdata_3rd,$B557,MATCH("Project-ID",_Rge_Headline_Projectdata,0))</f>
        <v>0</v>
      </c>
      <c r="E557" s="210" t="str">
        <f aca="false" t="array" ref="E557:E557">INDEX(_Rge_Data_3rd_CY,$B557,E$1)</f>
        <v>Open</v>
      </c>
      <c r="F557" s="199" t="n">
        <f aca="false">INDEX(_Rge_Data_3rd_CY,$B557,F$1)</f>
        <v>0</v>
      </c>
      <c r="G557" s="199" t="n">
        <f aca="false" t="array" ref="G557:G557">INDEX(_Rge_Data_3rd_CY,$B557,G$1)</f>
        <v>0</v>
      </c>
      <c r="H557" s="199" t="n">
        <f aca="false" t="array" ref="H557:H557">INDEX(_Rge_Data_3rd_CY,$B557,H$1)</f>
        <v>0</v>
      </c>
      <c r="I557" s="199" t="n">
        <f aca="false" t="array" ref="I557:I557">INDEX(_Rge_Data_3rd_CY,$B557,I$1)</f>
        <v>0</v>
      </c>
      <c r="J557" s="199" t="n">
        <f aca="false" t="array" ref="J557:J557">INDEX(_Rge_Data_3rd_CY,$B557,J$1)</f>
        <v>0</v>
      </c>
      <c r="K557" s="199" t="n">
        <f aca="false" t="array" ref="K557:K557">INDEX(_Rge_Data_3rd_CY,$B557,K$1)</f>
        <v>0</v>
      </c>
      <c r="L557" s="199" t="n">
        <f aca="false">INDEX(_Rge_Data_3rd_CY,$B557,L$1)</f>
        <v>0</v>
      </c>
      <c r="M557" s="199" t="n">
        <f aca="false" t="array" ref="M557:M557">INDEX(_Rge_Data_3rd_CY,$B557,M$1)</f>
        <v>0</v>
      </c>
      <c r="N557" s="199" t="n">
        <f aca="false" t="array" ref="N557:N557">INDEX(_Rge_Data_3rd_CY,$B557,N$1)</f>
        <v>0</v>
      </c>
      <c r="O557" s="199" t="n">
        <f aca="false">F557-N557</f>
        <v>0</v>
      </c>
      <c r="P557" s="200" t="n">
        <f aca="false">IFERROR(O557/F557,0)</f>
        <v>0</v>
      </c>
      <c r="Q557" s="211" t="str">
        <f aca="false">IF(AND(F557&lt;&gt;0,R557=0),"N","Y")</f>
        <v>Y</v>
      </c>
      <c r="R557" s="202" t="n">
        <f aca="false">INDEX(_Rge_Data_3rd_CY,$B557,R$1)</f>
        <v>0</v>
      </c>
      <c r="S557" s="202" t="n">
        <f aca="false" t="array" ref="S557:S557">INDEX(_Rge_Data_3rd_CY,$B557,S$1)</f>
        <v>0</v>
      </c>
      <c r="T557" s="202" t="n">
        <f aca="false" t="array" ref="T557:T557">INDEX(_Rge_Data_3rd_CY,$B557,T$1)</f>
        <v>0</v>
      </c>
      <c r="U557" s="202" t="n">
        <f aca="false" t="array" ref="U557:U557">INDEX(_Rge_Data_3rd_CY,$B557,U$1)</f>
        <v>0</v>
      </c>
      <c r="V557" s="202" t="n">
        <f aca="false" t="array" ref="V557:V557">INDEX(_Rge_Data_3rd_CY,$B557,V$1)</f>
        <v>0</v>
      </c>
      <c r="W557" s="202" t="n">
        <f aca="false" t="array" ref="W557:W557">INDEX(_Rge_Data_3rd_CY,$B557,W$1)</f>
        <v>0</v>
      </c>
      <c r="X557" s="202" t="n">
        <f aca="false">INDEX(_Rge_Data_3rd_CY,$B557,X$1)</f>
        <v>0</v>
      </c>
      <c r="Y557" s="202" t="n">
        <f aca="false" t="array" ref="Y557:Y557">INDEX(_Rge_Data_3rd_CY,$B557,Y$1)</f>
        <v>0</v>
      </c>
      <c r="Z557" s="202" t="n">
        <f aca="false" t="array" ref="Z557:Z557">INDEX(_Rge_Data_3rd_CY,$B557,Z$1)</f>
        <v>0</v>
      </c>
      <c r="AA557" s="202" t="n">
        <f aca="false">R557-Z557</f>
        <v>0</v>
      </c>
      <c r="AB557" s="203" t="n">
        <f aca="false">IFERROR(AA557/R557,)</f>
        <v>0</v>
      </c>
      <c r="AC557" s="212" t="n">
        <f aca="false">INDEX(_Rge_Data_3rd_CY,$B557,AC$1)</f>
        <v>0</v>
      </c>
      <c r="AD557" s="212" t="n">
        <f aca="false" t="array" ref="AD557:AD557">INDEX(_Rge_Data_3rd_CY,$B557,AD$1)</f>
        <v>0</v>
      </c>
      <c r="AE557" s="212" t="n">
        <f aca="false" t="array" ref="AE557:AE557">INDEX(_Rge_Data_3rd_CY,$B557,AE$1)</f>
        <v>0</v>
      </c>
      <c r="AF557" s="212" t="n">
        <f aca="false" t="array" ref="AF557:AF557">INDEX(_Rge_Data_3rd_CY,$B557,AF$1)</f>
        <v>0</v>
      </c>
      <c r="AG557" s="212" t="n">
        <f aca="false" t="array" ref="AG557:AG557">INDEX(_Rge_Data_3rd_CY,$B557,AG$1)</f>
        <v>0</v>
      </c>
      <c r="AH557" s="212" t="n">
        <f aca="false" t="array" ref="AH557:AH557">INDEX(_Rge_Data_3rd_CY,$B557,AH$1)</f>
        <v>0</v>
      </c>
      <c r="AI557" s="212" t="n">
        <f aca="false">INDEX(_Rge_Data_3rd_CY,$B557,AI$1)</f>
        <v>0</v>
      </c>
      <c r="AJ557" s="212" t="n">
        <f aca="false" t="array" ref="AJ557:AJ557">INDEX(_Rge_Data_3rd_CY,$B557,AJ$1)</f>
        <v>0</v>
      </c>
      <c r="AK557" s="212" t="n">
        <f aca="false" t="array" ref="AK557:AK557">INDEX(_Rge_Data_3rd_CY,$B557,AK$1)</f>
        <v>0</v>
      </c>
      <c r="AL557" s="212" t="n">
        <f aca="false">AK557+AN557+AO557</f>
        <v>0</v>
      </c>
      <c r="AM557" s="213" t="n">
        <f aca="false">IFERROR(AK557/Z557,0)</f>
        <v>0</v>
      </c>
      <c r="AN557" s="214" t="n">
        <f aca="false">IFERROR(IF(AND($E557="OPEN",$AA557&gt;0),$AA557*_SoP*$AM557,IF(AND($E557="CLOSED",$AA557&gt;0),$AA557*_SoL*$AM557,0)),0)</f>
        <v>0</v>
      </c>
      <c r="AO557" s="214" t="n">
        <f aca="false">IFERROR(IF($AA557&lt;0,$AA557*_SoL,0),0)</f>
        <v>0</v>
      </c>
      <c r="AP557" s="215" t="n">
        <f aca="false">AK557+AN557</f>
        <v>0</v>
      </c>
      <c r="AQ557" s="215" t="n">
        <f aca="false">AC557-AO557</f>
        <v>0</v>
      </c>
      <c r="AR557" s="215" t="n">
        <f aca="false">AP557-AQ557</f>
        <v>0</v>
      </c>
      <c r="AS557" s="215" t="n">
        <f aca="false">IF($AR557&gt;=0,$AR557,0)</f>
        <v>0</v>
      </c>
      <c r="AT557" s="215" t="n">
        <f aca="false">IF($AR557&lt;=0,-$AR557,0)</f>
        <v>-0</v>
      </c>
      <c r="AU557" s="214" t="n">
        <f aca="false">IF((R557-AC557)&lt;0,0,R557-AC557)</f>
        <v>0</v>
      </c>
      <c r="AV557" s="214" t="n">
        <f aca="false">IF(AM557&gt;1,0,R557-AM557*R557)</f>
        <v>0</v>
      </c>
      <c r="AW557" s="216"/>
    </row>
    <row r="558" customFormat="false" ht="24.75" hidden="false" customHeight="true" outlineLevel="0" collapsed="false">
      <c r="A558" s="166"/>
      <c r="B558" s="208" t="n">
        <f aca="false">B557+1</f>
        <v>551</v>
      </c>
      <c r="C558" s="166"/>
      <c r="D558" s="209" t="n">
        <f aca="false">INDEX(_Rge_Projectdata_3rd,$B558,MATCH("Project-ID",_Rge_Headline_Projectdata,0))</f>
        <v>0</v>
      </c>
      <c r="E558" s="210" t="str">
        <f aca="false" t="array" ref="E558:E558">INDEX(_Rge_Data_3rd_CY,$B558,E$1)</f>
        <v>Open</v>
      </c>
      <c r="F558" s="199" t="n">
        <f aca="false">INDEX(_Rge_Data_3rd_CY,$B558,F$1)</f>
        <v>0</v>
      </c>
      <c r="G558" s="199" t="n">
        <f aca="false" t="array" ref="G558:G558">INDEX(_Rge_Data_3rd_CY,$B558,G$1)</f>
        <v>0</v>
      </c>
      <c r="H558" s="199" t="n">
        <f aca="false" t="array" ref="H558:H558">INDEX(_Rge_Data_3rd_CY,$B558,H$1)</f>
        <v>0</v>
      </c>
      <c r="I558" s="199" t="n">
        <f aca="false" t="array" ref="I558:I558">INDEX(_Rge_Data_3rd_CY,$B558,I$1)</f>
        <v>0</v>
      </c>
      <c r="J558" s="199" t="n">
        <f aca="false" t="array" ref="J558:J558">INDEX(_Rge_Data_3rd_CY,$B558,J$1)</f>
        <v>0</v>
      </c>
      <c r="K558" s="199" t="n">
        <f aca="false" t="array" ref="K558:K558">INDEX(_Rge_Data_3rd_CY,$B558,K$1)</f>
        <v>0</v>
      </c>
      <c r="L558" s="199" t="n">
        <f aca="false">INDEX(_Rge_Data_3rd_CY,$B558,L$1)</f>
        <v>0</v>
      </c>
      <c r="M558" s="199" t="n">
        <f aca="false" t="array" ref="M558:M558">INDEX(_Rge_Data_3rd_CY,$B558,M$1)</f>
        <v>0</v>
      </c>
      <c r="N558" s="199" t="n">
        <f aca="false" t="array" ref="N558:N558">INDEX(_Rge_Data_3rd_CY,$B558,N$1)</f>
        <v>0</v>
      </c>
      <c r="O558" s="199" t="n">
        <f aca="false">F558-N558</f>
        <v>0</v>
      </c>
      <c r="P558" s="200" t="n">
        <f aca="false">IFERROR(O558/F558,0)</f>
        <v>0</v>
      </c>
      <c r="Q558" s="211" t="str">
        <f aca="false">IF(AND(F558&lt;&gt;0,R558=0),"N","Y")</f>
        <v>Y</v>
      </c>
      <c r="R558" s="202" t="n">
        <f aca="false">INDEX(_Rge_Data_3rd_CY,$B558,R$1)</f>
        <v>0</v>
      </c>
      <c r="S558" s="202" t="n">
        <f aca="false" t="array" ref="S558:S558">INDEX(_Rge_Data_3rd_CY,$B558,S$1)</f>
        <v>0</v>
      </c>
      <c r="T558" s="202" t="n">
        <f aca="false" t="array" ref="T558:T558">INDEX(_Rge_Data_3rd_CY,$B558,T$1)</f>
        <v>0</v>
      </c>
      <c r="U558" s="202" t="n">
        <f aca="false" t="array" ref="U558:U558">INDEX(_Rge_Data_3rd_CY,$B558,U$1)</f>
        <v>0</v>
      </c>
      <c r="V558" s="202" t="n">
        <f aca="false" t="array" ref="V558:V558">INDEX(_Rge_Data_3rd_CY,$B558,V$1)</f>
        <v>0</v>
      </c>
      <c r="W558" s="202" t="n">
        <f aca="false" t="array" ref="W558:W558">INDEX(_Rge_Data_3rd_CY,$B558,W$1)</f>
        <v>0</v>
      </c>
      <c r="X558" s="202" t="n">
        <f aca="false">INDEX(_Rge_Data_3rd_CY,$B558,X$1)</f>
        <v>0</v>
      </c>
      <c r="Y558" s="202" t="n">
        <f aca="false" t="array" ref="Y558:Y558">INDEX(_Rge_Data_3rd_CY,$B558,Y$1)</f>
        <v>0</v>
      </c>
      <c r="Z558" s="202" t="n">
        <f aca="false" t="array" ref="Z558:Z558">INDEX(_Rge_Data_3rd_CY,$B558,Z$1)</f>
        <v>0</v>
      </c>
      <c r="AA558" s="202" t="n">
        <f aca="false">R558-Z558</f>
        <v>0</v>
      </c>
      <c r="AB558" s="203" t="n">
        <f aca="false">IFERROR(AA558/R558,)</f>
        <v>0</v>
      </c>
      <c r="AC558" s="212" t="n">
        <f aca="false">INDEX(_Rge_Data_3rd_CY,$B558,AC$1)</f>
        <v>0</v>
      </c>
      <c r="AD558" s="212" t="n">
        <f aca="false" t="array" ref="AD558:AD558">INDEX(_Rge_Data_3rd_CY,$B558,AD$1)</f>
        <v>0</v>
      </c>
      <c r="AE558" s="212" t="n">
        <f aca="false" t="array" ref="AE558:AE558">INDEX(_Rge_Data_3rd_CY,$B558,AE$1)</f>
        <v>0</v>
      </c>
      <c r="AF558" s="212" t="n">
        <f aca="false" t="array" ref="AF558:AF558">INDEX(_Rge_Data_3rd_CY,$B558,AF$1)</f>
        <v>0</v>
      </c>
      <c r="AG558" s="212" t="n">
        <f aca="false" t="array" ref="AG558:AG558">INDEX(_Rge_Data_3rd_CY,$B558,AG$1)</f>
        <v>0</v>
      </c>
      <c r="AH558" s="212" t="n">
        <f aca="false" t="array" ref="AH558:AH558">INDEX(_Rge_Data_3rd_CY,$B558,AH$1)</f>
        <v>0</v>
      </c>
      <c r="AI558" s="212" t="n">
        <f aca="false">INDEX(_Rge_Data_3rd_CY,$B558,AI$1)</f>
        <v>0</v>
      </c>
      <c r="AJ558" s="212" t="n">
        <f aca="false" t="array" ref="AJ558:AJ558">INDEX(_Rge_Data_3rd_CY,$B558,AJ$1)</f>
        <v>0</v>
      </c>
      <c r="AK558" s="212" t="n">
        <f aca="false" t="array" ref="AK558:AK558">INDEX(_Rge_Data_3rd_CY,$B558,AK$1)</f>
        <v>0</v>
      </c>
      <c r="AL558" s="212" t="n">
        <f aca="false">AK558+AN558+AO558</f>
        <v>0</v>
      </c>
      <c r="AM558" s="213" t="n">
        <f aca="false">IFERROR(AK558/Z558,0)</f>
        <v>0</v>
      </c>
      <c r="AN558" s="214" t="n">
        <f aca="false">IFERROR(IF(AND($E558="OPEN",$AA558&gt;0),$AA558*_SoP*$AM558,IF(AND($E558="CLOSED",$AA558&gt;0),$AA558*_SoL*$AM558,0)),0)</f>
        <v>0</v>
      </c>
      <c r="AO558" s="214" t="n">
        <f aca="false">IFERROR(IF($AA558&lt;0,$AA558*_SoL,0),0)</f>
        <v>0</v>
      </c>
      <c r="AP558" s="215" t="n">
        <f aca="false">AK558+AN558</f>
        <v>0</v>
      </c>
      <c r="AQ558" s="215" t="n">
        <f aca="false">AC558-AO558</f>
        <v>0</v>
      </c>
      <c r="AR558" s="215" t="n">
        <f aca="false">AP558-AQ558</f>
        <v>0</v>
      </c>
      <c r="AS558" s="215" t="n">
        <f aca="false">IF($AR558&gt;=0,$AR558,0)</f>
        <v>0</v>
      </c>
      <c r="AT558" s="215" t="n">
        <f aca="false">IF($AR558&lt;=0,-$AR558,0)</f>
        <v>-0</v>
      </c>
      <c r="AU558" s="214" t="n">
        <f aca="false">IF((R558-AC558)&lt;0,0,R558-AC558)</f>
        <v>0</v>
      </c>
      <c r="AV558" s="214" t="n">
        <f aca="false">IF(AM558&gt;1,0,R558-AM558*R558)</f>
        <v>0</v>
      </c>
      <c r="AW558" s="216"/>
    </row>
    <row r="559" customFormat="false" ht="24.75" hidden="false" customHeight="true" outlineLevel="0" collapsed="false">
      <c r="A559" s="166"/>
      <c r="B559" s="208" t="n">
        <f aca="false">B558+1</f>
        <v>552</v>
      </c>
      <c r="C559" s="166"/>
      <c r="D559" s="209" t="n">
        <f aca="false">INDEX(_Rge_Projectdata_3rd,$B559,MATCH("Project-ID",_Rge_Headline_Projectdata,0))</f>
        <v>0</v>
      </c>
      <c r="E559" s="210" t="str">
        <f aca="false" t="array" ref="E559:E559">INDEX(_Rge_Data_3rd_CY,$B559,E$1)</f>
        <v>Open</v>
      </c>
      <c r="F559" s="199" t="n">
        <f aca="false">INDEX(_Rge_Data_3rd_CY,$B559,F$1)</f>
        <v>0</v>
      </c>
      <c r="G559" s="199" t="n">
        <f aca="false" t="array" ref="G559:G559">INDEX(_Rge_Data_3rd_CY,$B559,G$1)</f>
        <v>0</v>
      </c>
      <c r="H559" s="199" t="n">
        <f aca="false" t="array" ref="H559:H559">INDEX(_Rge_Data_3rd_CY,$B559,H$1)</f>
        <v>0</v>
      </c>
      <c r="I559" s="199" t="n">
        <f aca="false" t="array" ref="I559:I559">INDEX(_Rge_Data_3rd_CY,$B559,I$1)</f>
        <v>0</v>
      </c>
      <c r="J559" s="199" t="n">
        <f aca="false" t="array" ref="J559:J559">INDEX(_Rge_Data_3rd_CY,$B559,J$1)</f>
        <v>0</v>
      </c>
      <c r="K559" s="199" t="n">
        <f aca="false" t="array" ref="K559:K559">INDEX(_Rge_Data_3rd_CY,$B559,K$1)</f>
        <v>0</v>
      </c>
      <c r="L559" s="199" t="n">
        <f aca="false">INDEX(_Rge_Data_3rd_CY,$B559,L$1)</f>
        <v>0</v>
      </c>
      <c r="M559" s="199" t="n">
        <f aca="false" t="array" ref="M559:M559">INDEX(_Rge_Data_3rd_CY,$B559,M$1)</f>
        <v>0</v>
      </c>
      <c r="N559" s="199" t="n">
        <f aca="false" t="array" ref="N559:N559">INDEX(_Rge_Data_3rd_CY,$B559,N$1)</f>
        <v>0</v>
      </c>
      <c r="O559" s="199" t="n">
        <f aca="false">F559-N559</f>
        <v>0</v>
      </c>
      <c r="P559" s="200" t="n">
        <f aca="false">IFERROR(O559/F559,0)</f>
        <v>0</v>
      </c>
      <c r="Q559" s="211" t="str">
        <f aca="false">IF(AND(F559&lt;&gt;0,R559=0),"N","Y")</f>
        <v>Y</v>
      </c>
      <c r="R559" s="202" t="n">
        <f aca="false">INDEX(_Rge_Data_3rd_CY,$B559,R$1)</f>
        <v>0</v>
      </c>
      <c r="S559" s="202" t="n">
        <f aca="false" t="array" ref="S559:S559">INDEX(_Rge_Data_3rd_CY,$B559,S$1)</f>
        <v>0</v>
      </c>
      <c r="T559" s="202" t="n">
        <f aca="false" t="array" ref="T559:T559">INDEX(_Rge_Data_3rd_CY,$B559,T$1)</f>
        <v>0</v>
      </c>
      <c r="U559" s="202" t="n">
        <f aca="false" t="array" ref="U559:U559">INDEX(_Rge_Data_3rd_CY,$B559,U$1)</f>
        <v>0</v>
      </c>
      <c r="V559" s="202" t="n">
        <f aca="false" t="array" ref="V559:V559">INDEX(_Rge_Data_3rd_CY,$B559,V$1)</f>
        <v>0</v>
      </c>
      <c r="W559" s="202" t="n">
        <f aca="false" t="array" ref="W559:W559">INDEX(_Rge_Data_3rd_CY,$B559,W$1)</f>
        <v>0</v>
      </c>
      <c r="X559" s="202" t="n">
        <f aca="false">INDEX(_Rge_Data_3rd_CY,$B559,X$1)</f>
        <v>0</v>
      </c>
      <c r="Y559" s="202" t="n">
        <f aca="false" t="array" ref="Y559:Y559">INDEX(_Rge_Data_3rd_CY,$B559,Y$1)</f>
        <v>0</v>
      </c>
      <c r="Z559" s="202" t="n">
        <f aca="false" t="array" ref="Z559:Z559">INDEX(_Rge_Data_3rd_CY,$B559,Z$1)</f>
        <v>0</v>
      </c>
      <c r="AA559" s="202" t="n">
        <f aca="false">R559-Z559</f>
        <v>0</v>
      </c>
      <c r="AB559" s="203" t="n">
        <f aca="false">IFERROR(AA559/R559,)</f>
        <v>0</v>
      </c>
      <c r="AC559" s="212" t="n">
        <f aca="false">INDEX(_Rge_Data_3rd_CY,$B559,AC$1)</f>
        <v>0</v>
      </c>
      <c r="AD559" s="212" t="n">
        <f aca="false" t="array" ref="AD559:AD559">INDEX(_Rge_Data_3rd_CY,$B559,AD$1)</f>
        <v>0</v>
      </c>
      <c r="AE559" s="212" t="n">
        <f aca="false" t="array" ref="AE559:AE559">INDEX(_Rge_Data_3rd_CY,$B559,AE$1)</f>
        <v>0</v>
      </c>
      <c r="AF559" s="212" t="n">
        <f aca="false" t="array" ref="AF559:AF559">INDEX(_Rge_Data_3rd_CY,$B559,AF$1)</f>
        <v>0</v>
      </c>
      <c r="AG559" s="212" t="n">
        <f aca="false" t="array" ref="AG559:AG559">INDEX(_Rge_Data_3rd_CY,$B559,AG$1)</f>
        <v>0</v>
      </c>
      <c r="AH559" s="212" t="n">
        <f aca="false" t="array" ref="AH559:AH559">INDEX(_Rge_Data_3rd_CY,$B559,AH$1)</f>
        <v>0</v>
      </c>
      <c r="AI559" s="212" t="n">
        <f aca="false">INDEX(_Rge_Data_3rd_CY,$B559,AI$1)</f>
        <v>0</v>
      </c>
      <c r="AJ559" s="212" t="n">
        <f aca="false" t="array" ref="AJ559:AJ559">INDEX(_Rge_Data_3rd_CY,$B559,AJ$1)</f>
        <v>0</v>
      </c>
      <c r="AK559" s="212" t="n">
        <f aca="false" t="array" ref="AK559:AK559">INDEX(_Rge_Data_3rd_CY,$B559,AK$1)</f>
        <v>0</v>
      </c>
      <c r="AL559" s="212" t="n">
        <f aca="false">AK559+AN559+AO559</f>
        <v>0</v>
      </c>
      <c r="AM559" s="213" t="n">
        <f aca="false">IFERROR(AK559/Z559,0)</f>
        <v>0</v>
      </c>
      <c r="AN559" s="214" t="n">
        <f aca="false">IFERROR(IF(AND($E559="OPEN",$AA559&gt;0),$AA559*_SoP*$AM559,IF(AND($E559="CLOSED",$AA559&gt;0),$AA559*_SoL*$AM559,0)),0)</f>
        <v>0</v>
      </c>
      <c r="AO559" s="214" t="n">
        <f aca="false">IFERROR(IF($AA559&lt;0,$AA559*_SoL,0),0)</f>
        <v>0</v>
      </c>
      <c r="AP559" s="215" t="n">
        <f aca="false">AK559+AN559</f>
        <v>0</v>
      </c>
      <c r="AQ559" s="215" t="n">
        <f aca="false">AC559-AO559</f>
        <v>0</v>
      </c>
      <c r="AR559" s="215" t="n">
        <f aca="false">AP559-AQ559</f>
        <v>0</v>
      </c>
      <c r="AS559" s="215" t="n">
        <f aca="false">IF($AR559&gt;=0,$AR559,0)</f>
        <v>0</v>
      </c>
      <c r="AT559" s="215" t="n">
        <f aca="false">IF($AR559&lt;=0,-$AR559,0)</f>
        <v>-0</v>
      </c>
      <c r="AU559" s="214" t="n">
        <f aca="false">IF((R559-AC559)&lt;0,0,R559-AC559)</f>
        <v>0</v>
      </c>
      <c r="AV559" s="214" t="n">
        <f aca="false">IF(AM559&gt;1,0,R559-AM559*R559)</f>
        <v>0</v>
      </c>
      <c r="AW559" s="216"/>
    </row>
    <row r="560" customFormat="false" ht="24.75" hidden="false" customHeight="true" outlineLevel="0" collapsed="false">
      <c r="A560" s="166"/>
      <c r="B560" s="208" t="n">
        <f aca="false">B559+1</f>
        <v>553</v>
      </c>
      <c r="C560" s="166"/>
      <c r="D560" s="209" t="n">
        <f aca="false">INDEX(_Rge_Projectdata_3rd,$B560,MATCH("Project-ID",_Rge_Headline_Projectdata,0))</f>
        <v>0</v>
      </c>
      <c r="E560" s="210" t="str">
        <f aca="false" t="array" ref="E560:E560">INDEX(_Rge_Data_3rd_CY,$B560,E$1)</f>
        <v>Open</v>
      </c>
      <c r="F560" s="199" t="n">
        <f aca="false">INDEX(_Rge_Data_3rd_CY,$B560,F$1)</f>
        <v>0</v>
      </c>
      <c r="G560" s="199" t="n">
        <f aca="false" t="array" ref="G560:G560">INDEX(_Rge_Data_3rd_CY,$B560,G$1)</f>
        <v>0</v>
      </c>
      <c r="H560" s="199" t="n">
        <f aca="false" t="array" ref="H560:H560">INDEX(_Rge_Data_3rd_CY,$B560,H$1)</f>
        <v>0</v>
      </c>
      <c r="I560" s="199" t="n">
        <f aca="false" t="array" ref="I560:I560">INDEX(_Rge_Data_3rd_CY,$B560,I$1)</f>
        <v>0</v>
      </c>
      <c r="J560" s="199" t="n">
        <f aca="false" t="array" ref="J560:J560">INDEX(_Rge_Data_3rd_CY,$B560,J$1)</f>
        <v>0</v>
      </c>
      <c r="K560" s="199" t="n">
        <f aca="false" t="array" ref="K560:K560">INDEX(_Rge_Data_3rd_CY,$B560,K$1)</f>
        <v>0</v>
      </c>
      <c r="L560" s="199" t="n">
        <f aca="false">INDEX(_Rge_Data_3rd_CY,$B560,L$1)</f>
        <v>0</v>
      </c>
      <c r="M560" s="199" t="n">
        <f aca="false" t="array" ref="M560:M560">INDEX(_Rge_Data_3rd_CY,$B560,M$1)</f>
        <v>0</v>
      </c>
      <c r="N560" s="199" t="n">
        <f aca="false" t="array" ref="N560:N560">INDEX(_Rge_Data_3rd_CY,$B560,N$1)</f>
        <v>0</v>
      </c>
      <c r="O560" s="199" t="n">
        <f aca="false">F560-N560</f>
        <v>0</v>
      </c>
      <c r="P560" s="200" t="n">
        <f aca="false">IFERROR(O560/F560,0)</f>
        <v>0</v>
      </c>
      <c r="Q560" s="211" t="str">
        <f aca="false">IF(AND(F560&lt;&gt;0,R560=0),"N","Y")</f>
        <v>Y</v>
      </c>
      <c r="R560" s="202" t="n">
        <f aca="false">INDEX(_Rge_Data_3rd_CY,$B560,R$1)</f>
        <v>0</v>
      </c>
      <c r="S560" s="202" t="n">
        <f aca="false" t="array" ref="S560:S560">INDEX(_Rge_Data_3rd_CY,$B560,S$1)</f>
        <v>0</v>
      </c>
      <c r="T560" s="202" t="n">
        <f aca="false" t="array" ref="T560:T560">INDEX(_Rge_Data_3rd_CY,$B560,T$1)</f>
        <v>0</v>
      </c>
      <c r="U560" s="202" t="n">
        <f aca="false" t="array" ref="U560:U560">INDEX(_Rge_Data_3rd_CY,$B560,U$1)</f>
        <v>0</v>
      </c>
      <c r="V560" s="202" t="n">
        <f aca="false" t="array" ref="V560:V560">INDEX(_Rge_Data_3rd_CY,$B560,V$1)</f>
        <v>0</v>
      </c>
      <c r="W560" s="202" t="n">
        <f aca="false" t="array" ref="W560:W560">INDEX(_Rge_Data_3rd_CY,$B560,W$1)</f>
        <v>0</v>
      </c>
      <c r="X560" s="202" t="n">
        <f aca="false">INDEX(_Rge_Data_3rd_CY,$B560,X$1)</f>
        <v>0</v>
      </c>
      <c r="Y560" s="202" t="n">
        <f aca="false" t="array" ref="Y560:Y560">INDEX(_Rge_Data_3rd_CY,$B560,Y$1)</f>
        <v>0</v>
      </c>
      <c r="Z560" s="202" t="n">
        <f aca="false" t="array" ref="Z560:Z560">INDEX(_Rge_Data_3rd_CY,$B560,Z$1)</f>
        <v>0</v>
      </c>
      <c r="AA560" s="202" t="n">
        <f aca="false">R560-Z560</f>
        <v>0</v>
      </c>
      <c r="AB560" s="203" t="n">
        <f aca="false">IFERROR(AA560/R560,)</f>
        <v>0</v>
      </c>
      <c r="AC560" s="212" t="n">
        <f aca="false">INDEX(_Rge_Data_3rd_CY,$B560,AC$1)</f>
        <v>0</v>
      </c>
      <c r="AD560" s="212" t="n">
        <f aca="false" t="array" ref="AD560:AD560">INDEX(_Rge_Data_3rd_CY,$B560,AD$1)</f>
        <v>0</v>
      </c>
      <c r="AE560" s="212" t="n">
        <f aca="false" t="array" ref="AE560:AE560">INDEX(_Rge_Data_3rd_CY,$B560,AE$1)</f>
        <v>0</v>
      </c>
      <c r="AF560" s="212" t="n">
        <f aca="false" t="array" ref="AF560:AF560">INDEX(_Rge_Data_3rd_CY,$B560,AF$1)</f>
        <v>0</v>
      </c>
      <c r="AG560" s="212" t="n">
        <f aca="false" t="array" ref="AG560:AG560">INDEX(_Rge_Data_3rd_CY,$B560,AG$1)</f>
        <v>0</v>
      </c>
      <c r="AH560" s="212" t="n">
        <f aca="false" t="array" ref="AH560:AH560">INDEX(_Rge_Data_3rd_CY,$B560,AH$1)</f>
        <v>0</v>
      </c>
      <c r="AI560" s="212" t="n">
        <f aca="false">INDEX(_Rge_Data_3rd_CY,$B560,AI$1)</f>
        <v>0</v>
      </c>
      <c r="AJ560" s="212" t="n">
        <f aca="false" t="array" ref="AJ560:AJ560">INDEX(_Rge_Data_3rd_CY,$B560,AJ$1)</f>
        <v>0</v>
      </c>
      <c r="AK560" s="212" t="n">
        <f aca="false" t="array" ref="AK560:AK560">INDEX(_Rge_Data_3rd_CY,$B560,AK$1)</f>
        <v>0</v>
      </c>
      <c r="AL560" s="212" t="n">
        <f aca="false">AK560+AN560+AO560</f>
        <v>0</v>
      </c>
      <c r="AM560" s="213" t="n">
        <f aca="false">IFERROR(AK560/Z560,0)</f>
        <v>0</v>
      </c>
      <c r="AN560" s="214" t="n">
        <f aca="false">IFERROR(IF(AND($E560="OPEN",$AA560&gt;0),$AA560*_SoP*$AM560,IF(AND($E560="CLOSED",$AA560&gt;0),$AA560*_SoL*$AM560,0)),0)</f>
        <v>0</v>
      </c>
      <c r="AO560" s="214" t="n">
        <f aca="false">IFERROR(IF($AA560&lt;0,$AA560*_SoL,0),0)</f>
        <v>0</v>
      </c>
      <c r="AP560" s="215" t="n">
        <f aca="false">AK560+AN560</f>
        <v>0</v>
      </c>
      <c r="AQ560" s="215" t="n">
        <f aca="false">AC560-AO560</f>
        <v>0</v>
      </c>
      <c r="AR560" s="215" t="n">
        <f aca="false">AP560-AQ560</f>
        <v>0</v>
      </c>
      <c r="AS560" s="215" t="n">
        <f aca="false">IF($AR560&gt;=0,$AR560,0)</f>
        <v>0</v>
      </c>
      <c r="AT560" s="215" t="n">
        <f aca="false">IF($AR560&lt;=0,-$AR560,0)</f>
        <v>-0</v>
      </c>
      <c r="AU560" s="214" t="n">
        <f aca="false">IF((R560-AC560)&lt;0,0,R560-AC560)</f>
        <v>0</v>
      </c>
      <c r="AV560" s="214" t="n">
        <f aca="false">IF(AM560&gt;1,0,R560-AM560*R560)</f>
        <v>0</v>
      </c>
      <c r="AW560" s="216"/>
    </row>
    <row r="561" customFormat="false" ht="24.75" hidden="false" customHeight="true" outlineLevel="0" collapsed="false">
      <c r="A561" s="166"/>
      <c r="B561" s="208" t="n">
        <f aca="false">B560+1</f>
        <v>554</v>
      </c>
      <c r="C561" s="166"/>
      <c r="D561" s="209" t="n">
        <f aca="false">INDEX(_Rge_Projectdata_3rd,$B561,MATCH("Project-ID",_Rge_Headline_Projectdata,0))</f>
        <v>0</v>
      </c>
      <c r="E561" s="210" t="str">
        <f aca="false" t="array" ref="E561:E561">INDEX(_Rge_Data_3rd_CY,$B561,E$1)</f>
        <v>Open</v>
      </c>
      <c r="F561" s="199" t="n">
        <f aca="false">INDEX(_Rge_Data_3rd_CY,$B561,F$1)</f>
        <v>0</v>
      </c>
      <c r="G561" s="199" t="n">
        <f aca="false" t="array" ref="G561:G561">INDEX(_Rge_Data_3rd_CY,$B561,G$1)</f>
        <v>0</v>
      </c>
      <c r="H561" s="199" t="n">
        <f aca="false" t="array" ref="H561:H561">INDEX(_Rge_Data_3rd_CY,$B561,H$1)</f>
        <v>0</v>
      </c>
      <c r="I561" s="199" t="n">
        <f aca="false" t="array" ref="I561:I561">INDEX(_Rge_Data_3rd_CY,$B561,I$1)</f>
        <v>0</v>
      </c>
      <c r="J561" s="199" t="n">
        <f aca="false" t="array" ref="J561:J561">INDEX(_Rge_Data_3rd_CY,$B561,J$1)</f>
        <v>0</v>
      </c>
      <c r="K561" s="199" t="n">
        <f aca="false" t="array" ref="K561:K561">INDEX(_Rge_Data_3rd_CY,$B561,K$1)</f>
        <v>0</v>
      </c>
      <c r="L561" s="199" t="n">
        <f aca="false">INDEX(_Rge_Data_3rd_CY,$B561,L$1)</f>
        <v>0</v>
      </c>
      <c r="M561" s="199" t="n">
        <f aca="false" t="array" ref="M561:M561">INDEX(_Rge_Data_3rd_CY,$B561,M$1)</f>
        <v>0</v>
      </c>
      <c r="N561" s="199" t="n">
        <f aca="false" t="array" ref="N561:N561">INDEX(_Rge_Data_3rd_CY,$B561,N$1)</f>
        <v>0</v>
      </c>
      <c r="O561" s="199" t="n">
        <f aca="false">F561-N561</f>
        <v>0</v>
      </c>
      <c r="P561" s="200" t="n">
        <f aca="false">IFERROR(O561/F561,0)</f>
        <v>0</v>
      </c>
      <c r="Q561" s="211" t="str">
        <f aca="false">IF(AND(F561&lt;&gt;0,R561=0),"N","Y")</f>
        <v>Y</v>
      </c>
      <c r="R561" s="202" t="n">
        <f aca="false">INDEX(_Rge_Data_3rd_CY,$B561,R$1)</f>
        <v>0</v>
      </c>
      <c r="S561" s="202" t="n">
        <f aca="false" t="array" ref="S561:S561">INDEX(_Rge_Data_3rd_CY,$B561,S$1)</f>
        <v>0</v>
      </c>
      <c r="T561" s="202" t="n">
        <f aca="false" t="array" ref="T561:T561">INDEX(_Rge_Data_3rd_CY,$B561,T$1)</f>
        <v>0</v>
      </c>
      <c r="U561" s="202" t="n">
        <f aca="false" t="array" ref="U561:U561">INDEX(_Rge_Data_3rd_CY,$B561,U$1)</f>
        <v>0</v>
      </c>
      <c r="V561" s="202" t="n">
        <f aca="false" t="array" ref="V561:V561">INDEX(_Rge_Data_3rd_CY,$B561,V$1)</f>
        <v>0</v>
      </c>
      <c r="W561" s="202" t="n">
        <f aca="false" t="array" ref="W561:W561">INDEX(_Rge_Data_3rd_CY,$B561,W$1)</f>
        <v>0</v>
      </c>
      <c r="X561" s="202" t="n">
        <f aca="false">INDEX(_Rge_Data_3rd_CY,$B561,X$1)</f>
        <v>0</v>
      </c>
      <c r="Y561" s="202" t="n">
        <f aca="false" t="array" ref="Y561:Y561">INDEX(_Rge_Data_3rd_CY,$B561,Y$1)</f>
        <v>0</v>
      </c>
      <c r="Z561" s="202" t="n">
        <f aca="false" t="array" ref="Z561:Z561">INDEX(_Rge_Data_3rd_CY,$B561,Z$1)</f>
        <v>0</v>
      </c>
      <c r="AA561" s="202" t="n">
        <f aca="false">R561-Z561</f>
        <v>0</v>
      </c>
      <c r="AB561" s="203" t="n">
        <f aca="false">IFERROR(AA561/R561,)</f>
        <v>0</v>
      </c>
      <c r="AC561" s="212" t="n">
        <f aca="false">INDEX(_Rge_Data_3rd_CY,$B561,AC$1)</f>
        <v>0</v>
      </c>
      <c r="AD561" s="212" t="n">
        <f aca="false" t="array" ref="AD561:AD561">INDEX(_Rge_Data_3rd_CY,$B561,AD$1)</f>
        <v>0</v>
      </c>
      <c r="AE561" s="212" t="n">
        <f aca="false" t="array" ref="AE561:AE561">INDEX(_Rge_Data_3rd_CY,$B561,AE$1)</f>
        <v>0</v>
      </c>
      <c r="AF561" s="212" t="n">
        <f aca="false" t="array" ref="AF561:AF561">INDEX(_Rge_Data_3rd_CY,$B561,AF$1)</f>
        <v>0</v>
      </c>
      <c r="AG561" s="212" t="n">
        <f aca="false" t="array" ref="AG561:AG561">INDEX(_Rge_Data_3rd_CY,$B561,AG$1)</f>
        <v>0</v>
      </c>
      <c r="AH561" s="212" t="n">
        <f aca="false" t="array" ref="AH561:AH561">INDEX(_Rge_Data_3rd_CY,$B561,AH$1)</f>
        <v>0</v>
      </c>
      <c r="AI561" s="212" t="n">
        <f aca="false">INDEX(_Rge_Data_3rd_CY,$B561,AI$1)</f>
        <v>0</v>
      </c>
      <c r="AJ561" s="212" t="n">
        <f aca="false" t="array" ref="AJ561:AJ561">INDEX(_Rge_Data_3rd_CY,$B561,AJ$1)</f>
        <v>0</v>
      </c>
      <c r="AK561" s="212" t="n">
        <f aca="false" t="array" ref="AK561:AK561">INDEX(_Rge_Data_3rd_CY,$B561,AK$1)</f>
        <v>0</v>
      </c>
      <c r="AL561" s="212" t="n">
        <f aca="false">AK561+AN561+AO561</f>
        <v>0</v>
      </c>
      <c r="AM561" s="213" t="n">
        <f aca="false">IFERROR(AK561/Z561,0)</f>
        <v>0</v>
      </c>
      <c r="AN561" s="214" t="n">
        <f aca="false">IFERROR(IF(AND($E561="OPEN",$AA561&gt;0),$AA561*_SoP*$AM561,IF(AND($E561="CLOSED",$AA561&gt;0),$AA561*_SoL*$AM561,0)),0)</f>
        <v>0</v>
      </c>
      <c r="AO561" s="214" t="n">
        <f aca="false">IFERROR(IF($AA561&lt;0,$AA561*_SoL,0),0)</f>
        <v>0</v>
      </c>
      <c r="AP561" s="215" t="n">
        <f aca="false">AK561+AN561</f>
        <v>0</v>
      </c>
      <c r="AQ561" s="215" t="n">
        <f aca="false">AC561-AO561</f>
        <v>0</v>
      </c>
      <c r="AR561" s="215" t="n">
        <f aca="false">AP561-AQ561</f>
        <v>0</v>
      </c>
      <c r="AS561" s="215" t="n">
        <f aca="false">IF($AR561&gt;=0,$AR561,0)</f>
        <v>0</v>
      </c>
      <c r="AT561" s="215" t="n">
        <f aca="false">IF($AR561&lt;=0,-$AR561,0)</f>
        <v>-0</v>
      </c>
      <c r="AU561" s="214" t="n">
        <f aca="false">IF((R561-AC561)&lt;0,0,R561-AC561)</f>
        <v>0</v>
      </c>
      <c r="AV561" s="214" t="n">
        <f aca="false">IF(AM561&gt;1,0,R561-AM561*R561)</f>
        <v>0</v>
      </c>
      <c r="AW561" s="216"/>
    </row>
    <row r="562" customFormat="false" ht="24.75" hidden="false" customHeight="true" outlineLevel="0" collapsed="false">
      <c r="A562" s="166"/>
      <c r="B562" s="208" t="n">
        <f aca="false">B561+1</f>
        <v>555</v>
      </c>
      <c r="C562" s="166"/>
      <c r="D562" s="209" t="n">
        <f aca="false">INDEX(_Rge_Projectdata_3rd,$B562,MATCH("Project-ID",_Rge_Headline_Projectdata,0))</f>
        <v>0</v>
      </c>
      <c r="E562" s="210" t="str">
        <f aca="false" t="array" ref="E562:E562">INDEX(_Rge_Data_3rd_CY,$B562,E$1)</f>
        <v>Open</v>
      </c>
      <c r="F562" s="199" t="n">
        <f aca="false">INDEX(_Rge_Data_3rd_CY,$B562,F$1)</f>
        <v>0</v>
      </c>
      <c r="G562" s="199" t="n">
        <f aca="false" t="array" ref="G562:G562">INDEX(_Rge_Data_3rd_CY,$B562,G$1)</f>
        <v>0</v>
      </c>
      <c r="H562" s="199" t="n">
        <f aca="false" t="array" ref="H562:H562">INDEX(_Rge_Data_3rd_CY,$B562,H$1)</f>
        <v>0</v>
      </c>
      <c r="I562" s="199" t="n">
        <f aca="false" t="array" ref="I562:I562">INDEX(_Rge_Data_3rd_CY,$B562,I$1)</f>
        <v>0</v>
      </c>
      <c r="J562" s="199" t="n">
        <f aca="false" t="array" ref="J562:J562">INDEX(_Rge_Data_3rd_CY,$B562,J$1)</f>
        <v>0</v>
      </c>
      <c r="K562" s="199" t="n">
        <f aca="false" t="array" ref="K562:K562">INDEX(_Rge_Data_3rd_CY,$B562,K$1)</f>
        <v>0</v>
      </c>
      <c r="L562" s="199" t="n">
        <f aca="false">INDEX(_Rge_Data_3rd_CY,$B562,L$1)</f>
        <v>0</v>
      </c>
      <c r="M562" s="199" t="n">
        <f aca="false" t="array" ref="M562:M562">INDEX(_Rge_Data_3rd_CY,$B562,M$1)</f>
        <v>0</v>
      </c>
      <c r="N562" s="199" t="n">
        <f aca="false" t="array" ref="N562:N562">INDEX(_Rge_Data_3rd_CY,$B562,N$1)</f>
        <v>0</v>
      </c>
      <c r="O562" s="199" t="n">
        <f aca="false">F562-N562</f>
        <v>0</v>
      </c>
      <c r="P562" s="200" t="n">
        <f aca="false">IFERROR(O562/F562,0)</f>
        <v>0</v>
      </c>
      <c r="Q562" s="211" t="str">
        <f aca="false">IF(AND(F562&lt;&gt;0,R562=0),"N","Y")</f>
        <v>Y</v>
      </c>
      <c r="R562" s="202" t="n">
        <f aca="false">INDEX(_Rge_Data_3rd_CY,$B562,R$1)</f>
        <v>0</v>
      </c>
      <c r="S562" s="202" t="n">
        <f aca="false" t="array" ref="S562:S562">INDEX(_Rge_Data_3rd_CY,$B562,S$1)</f>
        <v>0</v>
      </c>
      <c r="T562" s="202" t="n">
        <f aca="false" t="array" ref="T562:T562">INDEX(_Rge_Data_3rd_CY,$B562,T$1)</f>
        <v>0</v>
      </c>
      <c r="U562" s="202" t="n">
        <f aca="false" t="array" ref="U562:U562">INDEX(_Rge_Data_3rd_CY,$B562,U$1)</f>
        <v>0</v>
      </c>
      <c r="V562" s="202" t="n">
        <f aca="false" t="array" ref="V562:V562">INDEX(_Rge_Data_3rd_CY,$B562,V$1)</f>
        <v>0</v>
      </c>
      <c r="W562" s="202" t="n">
        <f aca="false" t="array" ref="W562:W562">INDEX(_Rge_Data_3rd_CY,$B562,W$1)</f>
        <v>0</v>
      </c>
      <c r="X562" s="202" t="n">
        <f aca="false">INDEX(_Rge_Data_3rd_CY,$B562,X$1)</f>
        <v>0</v>
      </c>
      <c r="Y562" s="202" t="n">
        <f aca="false" t="array" ref="Y562:Y562">INDEX(_Rge_Data_3rd_CY,$B562,Y$1)</f>
        <v>0</v>
      </c>
      <c r="Z562" s="202" t="n">
        <f aca="false" t="array" ref="Z562:Z562">INDEX(_Rge_Data_3rd_CY,$B562,Z$1)</f>
        <v>0</v>
      </c>
      <c r="AA562" s="202" t="n">
        <f aca="false">R562-Z562</f>
        <v>0</v>
      </c>
      <c r="AB562" s="203" t="n">
        <f aca="false">IFERROR(AA562/R562,)</f>
        <v>0</v>
      </c>
      <c r="AC562" s="212" t="n">
        <f aca="false">INDEX(_Rge_Data_3rd_CY,$B562,AC$1)</f>
        <v>0</v>
      </c>
      <c r="AD562" s="212" t="n">
        <f aca="false" t="array" ref="AD562:AD562">INDEX(_Rge_Data_3rd_CY,$B562,AD$1)</f>
        <v>0</v>
      </c>
      <c r="AE562" s="212" t="n">
        <f aca="false" t="array" ref="AE562:AE562">INDEX(_Rge_Data_3rd_CY,$B562,AE$1)</f>
        <v>0</v>
      </c>
      <c r="AF562" s="212" t="n">
        <f aca="false" t="array" ref="AF562:AF562">INDEX(_Rge_Data_3rd_CY,$B562,AF$1)</f>
        <v>0</v>
      </c>
      <c r="AG562" s="212" t="n">
        <f aca="false" t="array" ref="AG562:AG562">INDEX(_Rge_Data_3rd_CY,$B562,AG$1)</f>
        <v>0</v>
      </c>
      <c r="AH562" s="212" t="n">
        <f aca="false" t="array" ref="AH562:AH562">INDEX(_Rge_Data_3rd_CY,$B562,AH$1)</f>
        <v>0</v>
      </c>
      <c r="AI562" s="212" t="n">
        <f aca="false">INDEX(_Rge_Data_3rd_CY,$B562,AI$1)</f>
        <v>0</v>
      </c>
      <c r="AJ562" s="212" t="n">
        <f aca="false" t="array" ref="AJ562:AJ562">INDEX(_Rge_Data_3rd_CY,$B562,AJ$1)</f>
        <v>0</v>
      </c>
      <c r="AK562" s="212" t="n">
        <f aca="false" t="array" ref="AK562:AK562">INDEX(_Rge_Data_3rd_CY,$B562,AK$1)</f>
        <v>0</v>
      </c>
      <c r="AL562" s="212" t="n">
        <f aca="false">AK562+AN562+AO562</f>
        <v>0</v>
      </c>
      <c r="AM562" s="213" t="n">
        <f aca="false">IFERROR(AK562/Z562,0)</f>
        <v>0</v>
      </c>
      <c r="AN562" s="214" t="n">
        <f aca="false">IFERROR(IF(AND($E562="OPEN",$AA562&gt;0),$AA562*_SoP*$AM562,IF(AND($E562="CLOSED",$AA562&gt;0),$AA562*_SoL*$AM562,0)),0)</f>
        <v>0</v>
      </c>
      <c r="AO562" s="214" t="n">
        <f aca="false">IFERROR(IF($AA562&lt;0,$AA562*_SoL,0),0)</f>
        <v>0</v>
      </c>
      <c r="AP562" s="215" t="n">
        <f aca="false">AK562+AN562</f>
        <v>0</v>
      </c>
      <c r="AQ562" s="215" t="n">
        <f aca="false">AC562-AO562</f>
        <v>0</v>
      </c>
      <c r="AR562" s="215" t="n">
        <f aca="false">AP562-AQ562</f>
        <v>0</v>
      </c>
      <c r="AS562" s="215" t="n">
        <f aca="false">IF($AR562&gt;=0,$AR562,0)</f>
        <v>0</v>
      </c>
      <c r="AT562" s="215" t="n">
        <f aca="false">IF($AR562&lt;=0,-$AR562,0)</f>
        <v>-0</v>
      </c>
      <c r="AU562" s="214" t="n">
        <f aca="false">IF((R562-AC562)&lt;0,0,R562-AC562)</f>
        <v>0</v>
      </c>
      <c r="AV562" s="214" t="n">
        <f aca="false">IF(AM562&gt;1,0,R562-AM562*R562)</f>
        <v>0</v>
      </c>
      <c r="AW562" s="216"/>
    </row>
    <row r="563" customFormat="false" ht="24.75" hidden="false" customHeight="true" outlineLevel="0" collapsed="false">
      <c r="A563" s="166"/>
      <c r="B563" s="208" t="n">
        <f aca="false">B562+1</f>
        <v>556</v>
      </c>
      <c r="C563" s="166"/>
      <c r="D563" s="209" t="n">
        <f aca="false">INDEX(_Rge_Projectdata_3rd,$B563,MATCH("Project-ID",_Rge_Headline_Projectdata,0))</f>
        <v>0</v>
      </c>
      <c r="E563" s="210" t="str">
        <f aca="false" t="array" ref="E563:E563">INDEX(_Rge_Data_3rd_CY,$B563,E$1)</f>
        <v>Open</v>
      </c>
      <c r="F563" s="199" t="n">
        <f aca="false">INDEX(_Rge_Data_3rd_CY,$B563,F$1)</f>
        <v>0</v>
      </c>
      <c r="G563" s="199" t="n">
        <f aca="false" t="array" ref="G563:G563">INDEX(_Rge_Data_3rd_CY,$B563,G$1)</f>
        <v>0</v>
      </c>
      <c r="H563" s="199" t="n">
        <f aca="false" t="array" ref="H563:H563">INDEX(_Rge_Data_3rd_CY,$B563,H$1)</f>
        <v>0</v>
      </c>
      <c r="I563" s="199" t="n">
        <f aca="false" t="array" ref="I563:I563">INDEX(_Rge_Data_3rd_CY,$B563,I$1)</f>
        <v>0</v>
      </c>
      <c r="J563" s="199" t="n">
        <f aca="false" t="array" ref="J563:J563">INDEX(_Rge_Data_3rd_CY,$B563,J$1)</f>
        <v>0</v>
      </c>
      <c r="K563" s="199" t="n">
        <f aca="false" t="array" ref="K563:K563">INDEX(_Rge_Data_3rd_CY,$B563,K$1)</f>
        <v>0</v>
      </c>
      <c r="L563" s="199" t="n">
        <f aca="false">INDEX(_Rge_Data_3rd_CY,$B563,L$1)</f>
        <v>0</v>
      </c>
      <c r="M563" s="199" t="n">
        <f aca="false" t="array" ref="M563:M563">INDEX(_Rge_Data_3rd_CY,$B563,M$1)</f>
        <v>0</v>
      </c>
      <c r="N563" s="199" t="n">
        <f aca="false" t="array" ref="N563:N563">INDEX(_Rge_Data_3rd_CY,$B563,N$1)</f>
        <v>0</v>
      </c>
      <c r="O563" s="199" t="n">
        <f aca="false">F563-N563</f>
        <v>0</v>
      </c>
      <c r="P563" s="200" t="n">
        <f aca="false">IFERROR(O563/F563,0)</f>
        <v>0</v>
      </c>
      <c r="Q563" s="211" t="str">
        <f aca="false">IF(AND(F563&lt;&gt;0,R563=0),"N","Y")</f>
        <v>Y</v>
      </c>
      <c r="R563" s="202" t="n">
        <f aca="false">INDEX(_Rge_Data_3rd_CY,$B563,R$1)</f>
        <v>0</v>
      </c>
      <c r="S563" s="202" t="n">
        <f aca="false" t="array" ref="S563:S563">INDEX(_Rge_Data_3rd_CY,$B563,S$1)</f>
        <v>0</v>
      </c>
      <c r="T563" s="202" t="n">
        <f aca="false" t="array" ref="T563:T563">INDEX(_Rge_Data_3rd_CY,$B563,T$1)</f>
        <v>0</v>
      </c>
      <c r="U563" s="202" t="n">
        <f aca="false" t="array" ref="U563:U563">INDEX(_Rge_Data_3rd_CY,$B563,U$1)</f>
        <v>0</v>
      </c>
      <c r="V563" s="202" t="n">
        <f aca="false" t="array" ref="V563:V563">INDEX(_Rge_Data_3rd_CY,$B563,V$1)</f>
        <v>0</v>
      </c>
      <c r="W563" s="202" t="n">
        <f aca="false" t="array" ref="W563:W563">INDEX(_Rge_Data_3rd_CY,$B563,W$1)</f>
        <v>0</v>
      </c>
      <c r="X563" s="202" t="n">
        <f aca="false">INDEX(_Rge_Data_3rd_CY,$B563,X$1)</f>
        <v>0</v>
      </c>
      <c r="Y563" s="202" t="n">
        <f aca="false" t="array" ref="Y563:Y563">INDEX(_Rge_Data_3rd_CY,$B563,Y$1)</f>
        <v>0</v>
      </c>
      <c r="Z563" s="202" t="n">
        <f aca="false" t="array" ref="Z563:Z563">INDEX(_Rge_Data_3rd_CY,$B563,Z$1)</f>
        <v>0</v>
      </c>
      <c r="AA563" s="202" t="n">
        <f aca="false">R563-Z563</f>
        <v>0</v>
      </c>
      <c r="AB563" s="203" t="n">
        <f aca="false">IFERROR(AA563/R563,)</f>
        <v>0</v>
      </c>
      <c r="AC563" s="212" t="n">
        <f aca="false">INDEX(_Rge_Data_3rd_CY,$B563,AC$1)</f>
        <v>0</v>
      </c>
      <c r="AD563" s="212" t="n">
        <f aca="false" t="array" ref="AD563:AD563">INDEX(_Rge_Data_3rd_CY,$B563,AD$1)</f>
        <v>0</v>
      </c>
      <c r="AE563" s="212" t="n">
        <f aca="false" t="array" ref="AE563:AE563">INDEX(_Rge_Data_3rd_CY,$B563,AE$1)</f>
        <v>0</v>
      </c>
      <c r="AF563" s="212" t="n">
        <f aca="false" t="array" ref="AF563:AF563">INDEX(_Rge_Data_3rd_CY,$B563,AF$1)</f>
        <v>0</v>
      </c>
      <c r="AG563" s="212" t="n">
        <f aca="false" t="array" ref="AG563:AG563">INDEX(_Rge_Data_3rd_CY,$B563,AG$1)</f>
        <v>0</v>
      </c>
      <c r="AH563" s="212" t="n">
        <f aca="false" t="array" ref="AH563:AH563">INDEX(_Rge_Data_3rd_CY,$B563,AH$1)</f>
        <v>0</v>
      </c>
      <c r="AI563" s="212" t="n">
        <f aca="false">INDEX(_Rge_Data_3rd_CY,$B563,AI$1)</f>
        <v>0</v>
      </c>
      <c r="AJ563" s="212" t="n">
        <f aca="false" t="array" ref="AJ563:AJ563">INDEX(_Rge_Data_3rd_CY,$B563,AJ$1)</f>
        <v>0</v>
      </c>
      <c r="AK563" s="212" t="n">
        <f aca="false" t="array" ref="AK563:AK563">INDEX(_Rge_Data_3rd_CY,$B563,AK$1)</f>
        <v>0</v>
      </c>
      <c r="AL563" s="212" t="n">
        <f aca="false">AK563+AN563+AO563</f>
        <v>0</v>
      </c>
      <c r="AM563" s="213" t="n">
        <f aca="false">IFERROR(AK563/Z563,0)</f>
        <v>0</v>
      </c>
      <c r="AN563" s="214" t="n">
        <f aca="false">IFERROR(IF(AND($E563="OPEN",$AA563&gt;0),$AA563*_SoP*$AM563,IF(AND($E563="CLOSED",$AA563&gt;0),$AA563*_SoL*$AM563,0)),0)</f>
        <v>0</v>
      </c>
      <c r="AO563" s="214" t="n">
        <f aca="false">IFERROR(IF($AA563&lt;0,$AA563*_SoL,0),0)</f>
        <v>0</v>
      </c>
      <c r="AP563" s="215" t="n">
        <f aca="false">AK563+AN563</f>
        <v>0</v>
      </c>
      <c r="AQ563" s="215" t="n">
        <f aca="false">AC563-AO563</f>
        <v>0</v>
      </c>
      <c r="AR563" s="215" t="n">
        <f aca="false">AP563-AQ563</f>
        <v>0</v>
      </c>
      <c r="AS563" s="215" t="n">
        <f aca="false">IF($AR563&gt;=0,$AR563,0)</f>
        <v>0</v>
      </c>
      <c r="AT563" s="215" t="n">
        <f aca="false">IF($AR563&lt;=0,-$AR563,0)</f>
        <v>-0</v>
      </c>
      <c r="AU563" s="214" t="n">
        <f aca="false">IF((R563-AC563)&lt;0,0,R563-AC563)</f>
        <v>0</v>
      </c>
      <c r="AV563" s="214" t="n">
        <f aca="false">IF(AM563&gt;1,0,R563-AM563*R563)</f>
        <v>0</v>
      </c>
      <c r="AW563" s="216"/>
    </row>
    <row r="564" customFormat="false" ht="24.75" hidden="false" customHeight="true" outlineLevel="0" collapsed="false">
      <c r="A564" s="166"/>
      <c r="B564" s="208" t="n">
        <f aca="false">B563+1</f>
        <v>557</v>
      </c>
      <c r="C564" s="166"/>
      <c r="D564" s="209" t="n">
        <f aca="false">INDEX(_Rge_Projectdata_3rd,$B564,MATCH("Project-ID",_Rge_Headline_Projectdata,0))</f>
        <v>0</v>
      </c>
      <c r="E564" s="210" t="str">
        <f aca="false" t="array" ref="E564:E564">INDEX(_Rge_Data_3rd_CY,$B564,E$1)</f>
        <v>Open</v>
      </c>
      <c r="F564" s="199" t="n">
        <f aca="false">INDEX(_Rge_Data_3rd_CY,$B564,F$1)</f>
        <v>0</v>
      </c>
      <c r="G564" s="199" t="n">
        <f aca="false" t="array" ref="G564:G564">INDEX(_Rge_Data_3rd_CY,$B564,G$1)</f>
        <v>0</v>
      </c>
      <c r="H564" s="199" t="n">
        <f aca="false" t="array" ref="H564:H564">INDEX(_Rge_Data_3rd_CY,$B564,H$1)</f>
        <v>0</v>
      </c>
      <c r="I564" s="199" t="n">
        <f aca="false" t="array" ref="I564:I564">INDEX(_Rge_Data_3rd_CY,$B564,I$1)</f>
        <v>0</v>
      </c>
      <c r="J564" s="199" t="n">
        <f aca="false" t="array" ref="J564:J564">INDEX(_Rge_Data_3rd_CY,$B564,J$1)</f>
        <v>0</v>
      </c>
      <c r="K564" s="199" t="n">
        <f aca="false" t="array" ref="K564:K564">INDEX(_Rge_Data_3rd_CY,$B564,K$1)</f>
        <v>0</v>
      </c>
      <c r="L564" s="199" t="n">
        <f aca="false">INDEX(_Rge_Data_3rd_CY,$B564,L$1)</f>
        <v>0</v>
      </c>
      <c r="M564" s="199" t="n">
        <f aca="false" t="array" ref="M564:M564">INDEX(_Rge_Data_3rd_CY,$B564,M$1)</f>
        <v>0</v>
      </c>
      <c r="N564" s="199" t="n">
        <f aca="false" t="array" ref="N564:N564">INDEX(_Rge_Data_3rd_CY,$B564,N$1)</f>
        <v>0</v>
      </c>
      <c r="O564" s="199" t="n">
        <f aca="false">F564-N564</f>
        <v>0</v>
      </c>
      <c r="P564" s="200" t="n">
        <f aca="false">IFERROR(O564/F564,0)</f>
        <v>0</v>
      </c>
      <c r="Q564" s="211" t="str">
        <f aca="false">IF(AND(F564&lt;&gt;0,R564=0),"N","Y")</f>
        <v>Y</v>
      </c>
      <c r="R564" s="202" t="n">
        <f aca="false">INDEX(_Rge_Data_3rd_CY,$B564,R$1)</f>
        <v>0</v>
      </c>
      <c r="S564" s="202" t="n">
        <f aca="false" t="array" ref="S564:S564">INDEX(_Rge_Data_3rd_CY,$B564,S$1)</f>
        <v>0</v>
      </c>
      <c r="T564" s="202" t="n">
        <f aca="false" t="array" ref="T564:T564">INDEX(_Rge_Data_3rd_CY,$B564,T$1)</f>
        <v>0</v>
      </c>
      <c r="U564" s="202" t="n">
        <f aca="false" t="array" ref="U564:U564">INDEX(_Rge_Data_3rd_CY,$B564,U$1)</f>
        <v>0</v>
      </c>
      <c r="V564" s="202" t="n">
        <f aca="false" t="array" ref="V564:V564">INDEX(_Rge_Data_3rd_CY,$B564,V$1)</f>
        <v>0</v>
      </c>
      <c r="W564" s="202" t="n">
        <f aca="false" t="array" ref="W564:W564">INDEX(_Rge_Data_3rd_CY,$B564,W$1)</f>
        <v>0</v>
      </c>
      <c r="X564" s="202" t="n">
        <f aca="false">INDEX(_Rge_Data_3rd_CY,$B564,X$1)</f>
        <v>0</v>
      </c>
      <c r="Y564" s="202" t="n">
        <f aca="false" t="array" ref="Y564:Y564">INDEX(_Rge_Data_3rd_CY,$B564,Y$1)</f>
        <v>0</v>
      </c>
      <c r="Z564" s="202" t="n">
        <f aca="false" t="array" ref="Z564:Z564">INDEX(_Rge_Data_3rd_CY,$B564,Z$1)</f>
        <v>0</v>
      </c>
      <c r="AA564" s="202" t="n">
        <f aca="false">R564-Z564</f>
        <v>0</v>
      </c>
      <c r="AB564" s="203" t="n">
        <f aca="false">IFERROR(AA564/R564,)</f>
        <v>0</v>
      </c>
      <c r="AC564" s="212" t="n">
        <f aca="false">INDEX(_Rge_Data_3rd_CY,$B564,AC$1)</f>
        <v>0</v>
      </c>
      <c r="AD564" s="212" t="n">
        <f aca="false" t="array" ref="AD564:AD564">INDEX(_Rge_Data_3rd_CY,$B564,AD$1)</f>
        <v>0</v>
      </c>
      <c r="AE564" s="212" t="n">
        <f aca="false" t="array" ref="AE564:AE564">INDEX(_Rge_Data_3rd_CY,$B564,AE$1)</f>
        <v>0</v>
      </c>
      <c r="AF564" s="212" t="n">
        <f aca="false" t="array" ref="AF564:AF564">INDEX(_Rge_Data_3rd_CY,$B564,AF$1)</f>
        <v>0</v>
      </c>
      <c r="AG564" s="212" t="n">
        <f aca="false" t="array" ref="AG564:AG564">INDEX(_Rge_Data_3rd_CY,$B564,AG$1)</f>
        <v>0</v>
      </c>
      <c r="AH564" s="212" t="n">
        <f aca="false" t="array" ref="AH564:AH564">INDEX(_Rge_Data_3rd_CY,$B564,AH$1)</f>
        <v>0</v>
      </c>
      <c r="AI564" s="212" t="n">
        <f aca="false">INDEX(_Rge_Data_3rd_CY,$B564,AI$1)</f>
        <v>0</v>
      </c>
      <c r="AJ564" s="212" t="n">
        <f aca="false" t="array" ref="AJ564:AJ564">INDEX(_Rge_Data_3rd_CY,$B564,AJ$1)</f>
        <v>0</v>
      </c>
      <c r="AK564" s="212" t="n">
        <f aca="false" t="array" ref="AK564:AK564">INDEX(_Rge_Data_3rd_CY,$B564,AK$1)</f>
        <v>0</v>
      </c>
      <c r="AL564" s="212" t="n">
        <f aca="false">AK564+AN564+AO564</f>
        <v>0</v>
      </c>
      <c r="AM564" s="213" t="n">
        <f aca="false">IFERROR(AK564/Z564,0)</f>
        <v>0</v>
      </c>
      <c r="AN564" s="214" t="n">
        <f aca="false">IFERROR(IF(AND($E564="OPEN",$AA564&gt;0),$AA564*_SoP*$AM564,IF(AND($E564="CLOSED",$AA564&gt;0),$AA564*_SoL*$AM564,0)),0)</f>
        <v>0</v>
      </c>
      <c r="AO564" s="214" t="n">
        <f aca="false">IFERROR(IF($AA564&lt;0,$AA564*_SoL,0),0)</f>
        <v>0</v>
      </c>
      <c r="AP564" s="215" t="n">
        <f aca="false">AK564+AN564</f>
        <v>0</v>
      </c>
      <c r="AQ564" s="215" t="n">
        <f aca="false">AC564-AO564</f>
        <v>0</v>
      </c>
      <c r="AR564" s="215" t="n">
        <f aca="false">AP564-AQ564</f>
        <v>0</v>
      </c>
      <c r="AS564" s="215" t="n">
        <f aca="false">IF($AR564&gt;=0,$AR564,0)</f>
        <v>0</v>
      </c>
      <c r="AT564" s="215" t="n">
        <f aca="false">IF($AR564&lt;=0,-$AR564,0)</f>
        <v>-0</v>
      </c>
      <c r="AU564" s="214" t="n">
        <f aca="false">IF((R564-AC564)&lt;0,0,R564-AC564)</f>
        <v>0</v>
      </c>
      <c r="AV564" s="214" t="n">
        <f aca="false">IF(AM564&gt;1,0,R564-AM564*R564)</f>
        <v>0</v>
      </c>
      <c r="AW564" s="216"/>
    </row>
    <row r="565" customFormat="false" ht="24.75" hidden="false" customHeight="true" outlineLevel="0" collapsed="false">
      <c r="A565" s="166"/>
      <c r="B565" s="208" t="n">
        <f aca="false">B564+1</f>
        <v>558</v>
      </c>
      <c r="C565" s="166"/>
      <c r="D565" s="209" t="n">
        <f aca="false">INDEX(_Rge_Projectdata_3rd,$B565,MATCH("Project-ID",_Rge_Headline_Projectdata,0))</f>
        <v>0</v>
      </c>
      <c r="E565" s="210" t="str">
        <f aca="false" t="array" ref="E565:E565">INDEX(_Rge_Data_3rd_CY,$B565,E$1)</f>
        <v>Open</v>
      </c>
      <c r="F565" s="199" t="n">
        <f aca="false">INDEX(_Rge_Data_3rd_CY,$B565,F$1)</f>
        <v>0</v>
      </c>
      <c r="G565" s="199" t="n">
        <f aca="false" t="array" ref="G565:G565">INDEX(_Rge_Data_3rd_CY,$B565,G$1)</f>
        <v>0</v>
      </c>
      <c r="H565" s="199" t="n">
        <f aca="false" t="array" ref="H565:H565">INDEX(_Rge_Data_3rd_CY,$B565,H$1)</f>
        <v>0</v>
      </c>
      <c r="I565" s="199" t="n">
        <f aca="false" t="array" ref="I565:I565">INDEX(_Rge_Data_3rd_CY,$B565,I$1)</f>
        <v>0</v>
      </c>
      <c r="J565" s="199" t="n">
        <f aca="false" t="array" ref="J565:J565">INDEX(_Rge_Data_3rd_CY,$B565,J$1)</f>
        <v>0</v>
      </c>
      <c r="K565" s="199" t="n">
        <f aca="false" t="array" ref="K565:K565">INDEX(_Rge_Data_3rd_CY,$B565,K$1)</f>
        <v>0</v>
      </c>
      <c r="L565" s="199" t="n">
        <f aca="false">INDEX(_Rge_Data_3rd_CY,$B565,L$1)</f>
        <v>0</v>
      </c>
      <c r="M565" s="199" t="n">
        <f aca="false" t="array" ref="M565:M565">INDEX(_Rge_Data_3rd_CY,$B565,M$1)</f>
        <v>0</v>
      </c>
      <c r="N565" s="199" t="n">
        <f aca="false" t="array" ref="N565:N565">INDEX(_Rge_Data_3rd_CY,$B565,N$1)</f>
        <v>0</v>
      </c>
      <c r="O565" s="199" t="n">
        <f aca="false">F565-N565</f>
        <v>0</v>
      </c>
      <c r="P565" s="200" t="n">
        <f aca="false">IFERROR(O565/F565,0)</f>
        <v>0</v>
      </c>
      <c r="Q565" s="211" t="str">
        <f aca="false">IF(AND(F565&lt;&gt;0,R565=0),"N","Y")</f>
        <v>Y</v>
      </c>
      <c r="R565" s="202" t="n">
        <f aca="false">INDEX(_Rge_Data_3rd_CY,$B565,R$1)</f>
        <v>0</v>
      </c>
      <c r="S565" s="202" t="n">
        <f aca="false" t="array" ref="S565:S565">INDEX(_Rge_Data_3rd_CY,$B565,S$1)</f>
        <v>0</v>
      </c>
      <c r="T565" s="202" t="n">
        <f aca="false" t="array" ref="T565:T565">INDEX(_Rge_Data_3rd_CY,$B565,T$1)</f>
        <v>0</v>
      </c>
      <c r="U565" s="202" t="n">
        <f aca="false" t="array" ref="U565:U565">INDEX(_Rge_Data_3rd_CY,$B565,U$1)</f>
        <v>0</v>
      </c>
      <c r="V565" s="202" t="n">
        <f aca="false" t="array" ref="V565:V565">INDEX(_Rge_Data_3rd_CY,$B565,V$1)</f>
        <v>0</v>
      </c>
      <c r="W565" s="202" t="n">
        <f aca="false" t="array" ref="W565:W565">INDEX(_Rge_Data_3rd_CY,$B565,W$1)</f>
        <v>0</v>
      </c>
      <c r="X565" s="202" t="n">
        <f aca="false">INDEX(_Rge_Data_3rd_CY,$B565,X$1)</f>
        <v>0</v>
      </c>
      <c r="Y565" s="202" t="n">
        <f aca="false" t="array" ref="Y565:Y565">INDEX(_Rge_Data_3rd_CY,$B565,Y$1)</f>
        <v>0</v>
      </c>
      <c r="Z565" s="202" t="n">
        <f aca="false" t="array" ref="Z565:Z565">INDEX(_Rge_Data_3rd_CY,$B565,Z$1)</f>
        <v>0</v>
      </c>
      <c r="AA565" s="202" t="n">
        <f aca="false">R565-Z565</f>
        <v>0</v>
      </c>
      <c r="AB565" s="203" t="n">
        <f aca="false">IFERROR(AA565/R565,)</f>
        <v>0</v>
      </c>
      <c r="AC565" s="212" t="n">
        <f aca="false">INDEX(_Rge_Data_3rd_CY,$B565,AC$1)</f>
        <v>0</v>
      </c>
      <c r="AD565" s="212" t="n">
        <f aca="false" t="array" ref="AD565:AD565">INDEX(_Rge_Data_3rd_CY,$B565,AD$1)</f>
        <v>0</v>
      </c>
      <c r="AE565" s="212" t="n">
        <f aca="false" t="array" ref="AE565:AE565">INDEX(_Rge_Data_3rd_CY,$B565,AE$1)</f>
        <v>0</v>
      </c>
      <c r="AF565" s="212" t="n">
        <f aca="false" t="array" ref="AF565:AF565">INDEX(_Rge_Data_3rd_CY,$B565,AF$1)</f>
        <v>0</v>
      </c>
      <c r="AG565" s="212" t="n">
        <f aca="false" t="array" ref="AG565:AG565">INDEX(_Rge_Data_3rd_CY,$B565,AG$1)</f>
        <v>0</v>
      </c>
      <c r="AH565" s="212" t="n">
        <f aca="false" t="array" ref="AH565:AH565">INDEX(_Rge_Data_3rd_CY,$B565,AH$1)</f>
        <v>0</v>
      </c>
      <c r="AI565" s="212" t="n">
        <f aca="false">INDEX(_Rge_Data_3rd_CY,$B565,AI$1)</f>
        <v>0</v>
      </c>
      <c r="AJ565" s="212" t="n">
        <f aca="false" t="array" ref="AJ565:AJ565">INDEX(_Rge_Data_3rd_CY,$B565,AJ$1)</f>
        <v>0</v>
      </c>
      <c r="AK565" s="212" t="n">
        <f aca="false" t="array" ref="AK565:AK565">INDEX(_Rge_Data_3rd_CY,$B565,AK$1)</f>
        <v>0</v>
      </c>
      <c r="AL565" s="212" t="n">
        <f aca="false">AK565+AN565+AO565</f>
        <v>0</v>
      </c>
      <c r="AM565" s="213" t="n">
        <f aca="false">IFERROR(AK565/Z565,0)</f>
        <v>0</v>
      </c>
      <c r="AN565" s="214" t="n">
        <f aca="false">IFERROR(IF(AND($E565="OPEN",$AA565&gt;0),$AA565*_SoP*$AM565,IF(AND($E565="CLOSED",$AA565&gt;0),$AA565*_SoL*$AM565,0)),0)</f>
        <v>0</v>
      </c>
      <c r="AO565" s="214" t="n">
        <f aca="false">IFERROR(IF($AA565&lt;0,$AA565*_SoL,0),0)</f>
        <v>0</v>
      </c>
      <c r="AP565" s="215" t="n">
        <f aca="false">AK565+AN565</f>
        <v>0</v>
      </c>
      <c r="AQ565" s="215" t="n">
        <f aca="false">AC565-AO565</f>
        <v>0</v>
      </c>
      <c r="AR565" s="215" t="n">
        <f aca="false">AP565-AQ565</f>
        <v>0</v>
      </c>
      <c r="AS565" s="215" t="n">
        <f aca="false">IF($AR565&gt;=0,$AR565,0)</f>
        <v>0</v>
      </c>
      <c r="AT565" s="215" t="n">
        <f aca="false">IF($AR565&lt;=0,-$AR565,0)</f>
        <v>-0</v>
      </c>
      <c r="AU565" s="214" t="n">
        <f aca="false">IF((R565-AC565)&lt;0,0,R565-AC565)</f>
        <v>0</v>
      </c>
      <c r="AV565" s="214" t="n">
        <f aca="false">IF(AM565&gt;1,0,R565-AM565*R565)</f>
        <v>0</v>
      </c>
      <c r="AW565" s="216"/>
    </row>
    <row r="566" customFormat="false" ht="24.75" hidden="false" customHeight="true" outlineLevel="0" collapsed="false">
      <c r="A566" s="166"/>
      <c r="B566" s="208" t="n">
        <f aca="false">B565+1</f>
        <v>559</v>
      </c>
      <c r="C566" s="166"/>
      <c r="D566" s="209" t="n">
        <f aca="false">INDEX(_Rge_Projectdata_3rd,$B566,MATCH("Project-ID",_Rge_Headline_Projectdata,0))</f>
        <v>0</v>
      </c>
      <c r="E566" s="210" t="str">
        <f aca="false" t="array" ref="E566:E566">INDEX(_Rge_Data_3rd_CY,$B566,E$1)</f>
        <v>Open</v>
      </c>
      <c r="F566" s="199" t="n">
        <f aca="false">INDEX(_Rge_Data_3rd_CY,$B566,F$1)</f>
        <v>0</v>
      </c>
      <c r="G566" s="199" t="n">
        <f aca="false" t="array" ref="G566:G566">INDEX(_Rge_Data_3rd_CY,$B566,G$1)</f>
        <v>0</v>
      </c>
      <c r="H566" s="199" t="n">
        <f aca="false" t="array" ref="H566:H566">INDEX(_Rge_Data_3rd_CY,$B566,H$1)</f>
        <v>0</v>
      </c>
      <c r="I566" s="199" t="n">
        <f aca="false" t="array" ref="I566:I566">INDEX(_Rge_Data_3rd_CY,$B566,I$1)</f>
        <v>0</v>
      </c>
      <c r="J566" s="199" t="n">
        <f aca="false" t="array" ref="J566:J566">INDEX(_Rge_Data_3rd_CY,$B566,J$1)</f>
        <v>0</v>
      </c>
      <c r="K566" s="199" t="n">
        <f aca="false" t="array" ref="K566:K566">INDEX(_Rge_Data_3rd_CY,$B566,K$1)</f>
        <v>0</v>
      </c>
      <c r="L566" s="199" t="n">
        <f aca="false">INDEX(_Rge_Data_3rd_CY,$B566,L$1)</f>
        <v>0</v>
      </c>
      <c r="M566" s="199" t="n">
        <f aca="false" t="array" ref="M566:M566">INDEX(_Rge_Data_3rd_CY,$B566,M$1)</f>
        <v>0</v>
      </c>
      <c r="N566" s="199" t="n">
        <f aca="false" t="array" ref="N566:N566">INDEX(_Rge_Data_3rd_CY,$B566,N$1)</f>
        <v>0</v>
      </c>
      <c r="O566" s="199" t="n">
        <f aca="false">F566-N566</f>
        <v>0</v>
      </c>
      <c r="P566" s="200" t="n">
        <f aca="false">IFERROR(O566/F566,0)</f>
        <v>0</v>
      </c>
      <c r="Q566" s="211" t="str">
        <f aca="false">IF(AND(F566&lt;&gt;0,R566=0),"N","Y")</f>
        <v>Y</v>
      </c>
      <c r="R566" s="202" t="n">
        <f aca="false">INDEX(_Rge_Data_3rd_CY,$B566,R$1)</f>
        <v>0</v>
      </c>
      <c r="S566" s="202" t="n">
        <f aca="false" t="array" ref="S566:S566">INDEX(_Rge_Data_3rd_CY,$B566,S$1)</f>
        <v>0</v>
      </c>
      <c r="T566" s="202" t="n">
        <f aca="false" t="array" ref="T566:T566">INDEX(_Rge_Data_3rd_CY,$B566,T$1)</f>
        <v>0</v>
      </c>
      <c r="U566" s="202" t="n">
        <f aca="false" t="array" ref="U566:U566">INDEX(_Rge_Data_3rd_CY,$B566,U$1)</f>
        <v>0</v>
      </c>
      <c r="V566" s="202" t="n">
        <f aca="false" t="array" ref="V566:V566">INDEX(_Rge_Data_3rd_CY,$B566,V$1)</f>
        <v>0</v>
      </c>
      <c r="W566" s="202" t="n">
        <f aca="false" t="array" ref="W566:W566">INDEX(_Rge_Data_3rd_CY,$B566,W$1)</f>
        <v>0</v>
      </c>
      <c r="X566" s="202" t="n">
        <f aca="false">INDEX(_Rge_Data_3rd_CY,$B566,X$1)</f>
        <v>0</v>
      </c>
      <c r="Y566" s="202" t="n">
        <f aca="false" t="array" ref="Y566:Y566">INDEX(_Rge_Data_3rd_CY,$B566,Y$1)</f>
        <v>0</v>
      </c>
      <c r="Z566" s="202" t="n">
        <f aca="false" t="array" ref="Z566:Z566">INDEX(_Rge_Data_3rd_CY,$B566,Z$1)</f>
        <v>0</v>
      </c>
      <c r="AA566" s="202" t="n">
        <f aca="false">R566-Z566</f>
        <v>0</v>
      </c>
      <c r="AB566" s="203" t="n">
        <f aca="false">IFERROR(AA566/R566,)</f>
        <v>0</v>
      </c>
      <c r="AC566" s="212" t="n">
        <f aca="false">INDEX(_Rge_Data_3rd_CY,$B566,AC$1)</f>
        <v>0</v>
      </c>
      <c r="AD566" s="212" t="n">
        <f aca="false" t="array" ref="AD566:AD566">INDEX(_Rge_Data_3rd_CY,$B566,AD$1)</f>
        <v>0</v>
      </c>
      <c r="AE566" s="212" t="n">
        <f aca="false" t="array" ref="AE566:AE566">INDEX(_Rge_Data_3rd_CY,$B566,AE$1)</f>
        <v>0</v>
      </c>
      <c r="AF566" s="212" t="n">
        <f aca="false" t="array" ref="AF566:AF566">INDEX(_Rge_Data_3rd_CY,$B566,AF$1)</f>
        <v>0</v>
      </c>
      <c r="AG566" s="212" t="n">
        <f aca="false" t="array" ref="AG566:AG566">INDEX(_Rge_Data_3rd_CY,$B566,AG$1)</f>
        <v>0</v>
      </c>
      <c r="AH566" s="212" t="n">
        <f aca="false" t="array" ref="AH566:AH566">INDEX(_Rge_Data_3rd_CY,$B566,AH$1)</f>
        <v>0</v>
      </c>
      <c r="AI566" s="212" t="n">
        <f aca="false">INDEX(_Rge_Data_3rd_CY,$B566,AI$1)</f>
        <v>0</v>
      </c>
      <c r="AJ566" s="212" t="n">
        <f aca="false" t="array" ref="AJ566:AJ566">INDEX(_Rge_Data_3rd_CY,$B566,AJ$1)</f>
        <v>0</v>
      </c>
      <c r="AK566" s="212" t="n">
        <f aca="false" t="array" ref="AK566:AK566">INDEX(_Rge_Data_3rd_CY,$B566,AK$1)</f>
        <v>0</v>
      </c>
      <c r="AL566" s="212" t="n">
        <f aca="false">AK566+AN566+AO566</f>
        <v>0</v>
      </c>
      <c r="AM566" s="213" t="n">
        <f aca="false">IFERROR(AK566/Z566,0)</f>
        <v>0</v>
      </c>
      <c r="AN566" s="214" t="n">
        <f aca="false">IFERROR(IF(AND($E566="OPEN",$AA566&gt;0),$AA566*_SoP*$AM566,IF(AND($E566="CLOSED",$AA566&gt;0),$AA566*_SoL*$AM566,0)),0)</f>
        <v>0</v>
      </c>
      <c r="AO566" s="214" t="n">
        <f aca="false">IFERROR(IF($AA566&lt;0,$AA566*_SoL,0),0)</f>
        <v>0</v>
      </c>
      <c r="AP566" s="215" t="n">
        <f aca="false">AK566+AN566</f>
        <v>0</v>
      </c>
      <c r="AQ566" s="215" t="n">
        <f aca="false">AC566-AO566</f>
        <v>0</v>
      </c>
      <c r="AR566" s="215" t="n">
        <f aca="false">AP566-AQ566</f>
        <v>0</v>
      </c>
      <c r="AS566" s="215" t="n">
        <f aca="false">IF($AR566&gt;=0,$AR566,0)</f>
        <v>0</v>
      </c>
      <c r="AT566" s="215" t="n">
        <f aca="false">IF($AR566&lt;=0,-$AR566,0)</f>
        <v>-0</v>
      </c>
      <c r="AU566" s="214" t="n">
        <f aca="false">IF((R566-AC566)&lt;0,0,R566-AC566)</f>
        <v>0</v>
      </c>
      <c r="AV566" s="214" t="n">
        <f aca="false">IF(AM566&gt;1,0,R566-AM566*R566)</f>
        <v>0</v>
      </c>
      <c r="AW566" s="216"/>
    </row>
    <row r="567" customFormat="false" ht="24.75" hidden="false" customHeight="true" outlineLevel="0" collapsed="false">
      <c r="A567" s="166"/>
      <c r="B567" s="208" t="n">
        <f aca="false">B566+1</f>
        <v>560</v>
      </c>
      <c r="C567" s="166"/>
      <c r="D567" s="209" t="n">
        <f aca="false">INDEX(_Rge_Projectdata_3rd,$B567,MATCH("Project-ID",_Rge_Headline_Projectdata,0))</f>
        <v>0</v>
      </c>
      <c r="E567" s="210" t="str">
        <f aca="false" t="array" ref="E567:E567">INDEX(_Rge_Data_3rd_CY,$B567,E$1)</f>
        <v>Open</v>
      </c>
      <c r="F567" s="199" t="n">
        <f aca="false">INDEX(_Rge_Data_3rd_CY,$B567,F$1)</f>
        <v>0</v>
      </c>
      <c r="G567" s="199" t="n">
        <f aca="false" t="array" ref="G567:G567">INDEX(_Rge_Data_3rd_CY,$B567,G$1)</f>
        <v>0</v>
      </c>
      <c r="H567" s="199" t="n">
        <f aca="false" t="array" ref="H567:H567">INDEX(_Rge_Data_3rd_CY,$B567,H$1)</f>
        <v>0</v>
      </c>
      <c r="I567" s="199" t="n">
        <f aca="false" t="array" ref="I567:I567">INDEX(_Rge_Data_3rd_CY,$B567,I$1)</f>
        <v>0</v>
      </c>
      <c r="J567" s="199" t="n">
        <f aca="false" t="array" ref="J567:J567">INDEX(_Rge_Data_3rd_CY,$B567,J$1)</f>
        <v>0</v>
      </c>
      <c r="K567" s="199" t="n">
        <f aca="false" t="array" ref="K567:K567">INDEX(_Rge_Data_3rd_CY,$B567,K$1)</f>
        <v>0</v>
      </c>
      <c r="L567" s="199" t="n">
        <f aca="false">INDEX(_Rge_Data_3rd_CY,$B567,L$1)</f>
        <v>0</v>
      </c>
      <c r="M567" s="199" t="n">
        <f aca="false" t="array" ref="M567:M567">INDEX(_Rge_Data_3rd_CY,$B567,M$1)</f>
        <v>0</v>
      </c>
      <c r="N567" s="199" t="n">
        <f aca="false" t="array" ref="N567:N567">INDEX(_Rge_Data_3rd_CY,$B567,N$1)</f>
        <v>0</v>
      </c>
      <c r="O567" s="199" t="n">
        <f aca="false">F567-N567</f>
        <v>0</v>
      </c>
      <c r="P567" s="200" t="n">
        <f aca="false">IFERROR(O567/F567,0)</f>
        <v>0</v>
      </c>
      <c r="Q567" s="211" t="str">
        <f aca="false">IF(AND(F567&lt;&gt;0,R567=0),"N","Y")</f>
        <v>Y</v>
      </c>
      <c r="R567" s="202" t="n">
        <f aca="false">INDEX(_Rge_Data_3rd_CY,$B567,R$1)</f>
        <v>0</v>
      </c>
      <c r="S567" s="202" t="n">
        <f aca="false" t="array" ref="S567:S567">INDEX(_Rge_Data_3rd_CY,$B567,S$1)</f>
        <v>0</v>
      </c>
      <c r="T567" s="202" t="n">
        <f aca="false" t="array" ref="T567:T567">INDEX(_Rge_Data_3rd_CY,$B567,T$1)</f>
        <v>0</v>
      </c>
      <c r="U567" s="202" t="n">
        <f aca="false" t="array" ref="U567:U567">INDEX(_Rge_Data_3rd_CY,$B567,U$1)</f>
        <v>0</v>
      </c>
      <c r="V567" s="202" t="n">
        <f aca="false" t="array" ref="V567:V567">INDEX(_Rge_Data_3rd_CY,$B567,V$1)</f>
        <v>0</v>
      </c>
      <c r="W567" s="202" t="n">
        <f aca="false" t="array" ref="W567:W567">INDEX(_Rge_Data_3rd_CY,$B567,W$1)</f>
        <v>0</v>
      </c>
      <c r="X567" s="202" t="n">
        <f aca="false">INDEX(_Rge_Data_3rd_CY,$B567,X$1)</f>
        <v>0</v>
      </c>
      <c r="Y567" s="202" t="n">
        <f aca="false" t="array" ref="Y567:Y567">INDEX(_Rge_Data_3rd_CY,$B567,Y$1)</f>
        <v>0</v>
      </c>
      <c r="Z567" s="202" t="n">
        <f aca="false" t="array" ref="Z567:Z567">INDEX(_Rge_Data_3rd_CY,$B567,Z$1)</f>
        <v>0</v>
      </c>
      <c r="AA567" s="202" t="n">
        <f aca="false">R567-Z567</f>
        <v>0</v>
      </c>
      <c r="AB567" s="203" t="n">
        <f aca="false">IFERROR(AA567/R567,)</f>
        <v>0</v>
      </c>
      <c r="AC567" s="212" t="n">
        <f aca="false">INDEX(_Rge_Data_3rd_CY,$B567,AC$1)</f>
        <v>0</v>
      </c>
      <c r="AD567" s="212" t="n">
        <f aca="false" t="array" ref="AD567:AD567">INDEX(_Rge_Data_3rd_CY,$B567,AD$1)</f>
        <v>0</v>
      </c>
      <c r="AE567" s="212" t="n">
        <f aca="false" t="array" ref="AE567:AE567">INDEX(_Rge_Data_3rd_CY,$B567,AE$1)</f>
        <v>0</v>
      </c>
      <c r="AF567" s="212" t="n">
        <f aca="false" t="array" ref="AF567:AF567">INDEX(_Rge_Data_3rd_CY,$B567,AF$1)</f>
        <v>0</v>
      </c>
      <c r="AG567" s="212" t="n">
        <f aca="false" t="array" ref="AG567:AG567">INDEX(_Rge_Data_3rd_CY,$B567,AG$1)</f>
        <v>0</v>
      </c>
      <c r="AH567" s="212" t="n">
        <f aca="false" t="array" ref="AH567:AH567">INDEX(_Rge_Data_3rd_CY,$B567,AH$1)</f>
        <v>0</v>
      </c>
      <c r="AI567" s="212" t="n">
        <f aca="false">INDEX(_Rge_Data_3rd_CY,$B567,AI$1)</f>
        <v>0</v>
      </c>
      <c r="AJ567" s="212" t="n">
        <f aca="false" t="array" ref="AJ567:AJ567">INDEX(_Rge_Data_3rd_CY,$B567,AJ$1)</f>
        <v>0</v>
      </c>
      <c r="AK567" s="212" t="n">
        <f aca="false" t="array" ref="AK567:AK567">INDEX(_Rge_Data_3rd_CY,$B567,AK$1)</f>
        <v>0</v>
      </c>
      <c r="AL567" s="212" t="n">
        <f aca="false">AK567+AN567+AO567</f>
        <v>0</v>
      </c>
      <c r="AM567" s="213" t="n">
        <f aca="false">IFERROR(AK567/Z567,0)</f>
        <v>0</v>
      </c>
      <c r="AN567" s="214" t="n">
        <f aca="false">IFERROR(IF(AND($E567="OPEN",$AA567&gt;0),$AA567*_SoP*$AM567,IF(AND($E567="CLOSED",$AA567&gt;0),$AA567*_SoL*$AM567,0)),0)</f>
        <v>0</v>
      </c>
      <c r="AO567" s="214" t="n">
        <f aca="false">IFERROR(IF($AA567&lt;0,$AA567*_SoL,0),0)</f>
        <v>0</v>
      </c>
      <c r="AP567" s="215" t="n">
        <f aca="false">AK567+AN567</f>
        <v>0</v>
      </c>
      <c r="AQ567" s="215" t="n">
        <f aca="false">AC567-AO567</f>
        <v>0</v>
      </c>
      <c r="AR567" s="215" t="n">
        <f aca="false">AP567-AQ567</f>
        <v>0</v>
      </c>
      <c r="AS567" s="215" t="n">
        <f aca="false">IF($AR567&gt;=0,$AR567,0)</f>
        <v>0</v>
      </c>
      <c r="AT567" s="215" t="n">
        <f aca="false">IF($AR567&lt;=0,-$AR567,0)</f>
        <v>-0</v>
      </c>
      <c r="AU567" s="214" t="n">
        <f aca="false">IF((R567-AC567)&lt;0,0,R567-AC567)</f>
        <v>0</v>
      </c>
      <c r="AV567" s="214" t="n">
        <f aca="false">IF(AM567&gt;1,0,R567-AM567*R567)</f>
        <v>0</v>
      </c>
      <c r="AW567" s="216"/>
    </row>
    <row r="568" customFormat="false" ht="24.75" hidden="false" customHeight="true" outlineLevel="0" collapsed="false">
      <c r="A568" s="166"/>
      <c r="B568" s="208" t="n">
        <f aca="false">B567+1</f>
        <v>561</v>
      </c>
      <c r="C568" s="166"/>
      <c r="D568" s="209" t="n">
        <f aca="false">INDEX(_Rge_Projectdata_3rd,$B568,MATCH("Project-ID",_Rge_Headline_Projectdata,0))</f>
        <v>0</v>
      </c>
      <c r="E568" s="210" t="str">
        <f aca="false" t="array" ref="E568:E568">INDEX(_Rge_Data_3rd_CY,$B568,E$1)</f>
        <v>Open</v>
      </c>
      <c r="F568" s="199" t="n">
        <f aca="false">INDEX(_Rge_Data_3rd_CY,$B568,F$1)</f>
        <v>0</v>
      </c>
      <c r="G568" s="199" t="n">
        <f aca="false" t="array" ref="G568:G568">INDEX(_Rge_Data_3rd_CY,$B568,G$1)</f>
        <v>0</v>
      </c>
      <c r="H568" s="199" t="n">
        <f aca="false" t="array" ref="H568:H568">INDEX(_Rge_Data_3rd_CY,$B568,H$1)</f>
        <v>0</v>
      </c>
      <c r="I568" s="199" t="n">
        <f aca="false" t="array" ref="I568:I568">INDEX(_Rge_Data_3rd_CY,$B568,I$1)</f>
        <v>0</v>
      </c>
      <c r="J568" s="199" t="n">
        <f aca="false" t="array" ref="J568:J568">INDEX(_Rge_Data_3rd_CY,$B568,J$1)</f>
        <v>0</v>
      </c>
      <c r="K568" s="199" t="n">
        <f aca="false" t="array" ref="K568:K568">INDEX(_Rge_Data_3rd_CY,$B568,K$1)</f>
        <v>0</v>
      </c>
      <c r="L568" s="199" t="n">
        <f aca="false">INDEX(_Rge_Data_3rd_CY,$B568,L$1)</f>
        <v>0</v>
      </c>
      <c r="M568" s="199" t="n">
        <f aca="false" t="array" ref="M568:M568">INDEX(_Rge_Data_3rd_CY,$B568,M$1)</f>
        <v>0</v>
      </c>
      <c r="N568" s="199" t="n">
        <f aca="false" t="array" ref="N568:N568">INDEX(_Rge_Data_3rd_CY,$B568,N$1)</f>
        <v>0</v>
      </c>
      <c r="O568" s="199" t="n">
        <f aca="false">F568-N568</f>
        <v>0</v>
      </c>
      <c r="P568" s="200" t="n">
        <f aca="false">IFERROR(O568/F568,0)</f>
        <v>0</v>
      </c>
      <c r="Q568" s="211" t="str">
        <f aca="false">IF(AND(F568&lt;&gt;0,R568=0),"N","Y")</f>
        <v>Y</v>
      </c>
      <c r="R568" s="202" t="n">
        <f aca="false">INDEX(_Rge_Data_3rd_CY,$B568,R$1)</f>
        <v>0</v>
      </c>
      <c r="S568" s="202" t="n">
        <f aca="false" t="array" ref="S568:S568">INDEX(_Rge_Data_3rd_CY,$B568,S$1)</f>
        <v>0</v>
      </c>
      <c r="T568" s="202" t="n">
        <f aca="false" t="array" ref="T568:T568">INDEX(_Rge_Data_3rd_CY,$B568,T$1)</f>
        <v>0</v>
      </c>
      <c r="U568" s="202" t="n">
        <f aca="false" t="array" ref="U568:U568">INDEX(_Rge_Data_3rd_CY,$B568,U$1)</f>
        <v>0</v>
      </c>
      <c r="V568" s="202" t="n">
        <f aca="false" t="array" ref="V568:V568">INDEX(_Rge_Data_3rd_CY,$B568,V$1)</f>
        <v>0</v>
      </c>
      <c r="W568" s="202" t="n">
        <f aca="false" t="array" ref="W568:W568">INDEX(_Rge_Data_3rd_CY,$B568,W$1)</f>
        <v>0</v>
      </c>
      <c r="X568" s="202" t="n">
        <f aca="false">INDEX(_Rge_Data_3rd_CY,$B568,X$1)</f>
        <v>0</v>
      </c>
      <c r="Y568" s="202" t="n">
        <f aca="false" t="array" ref="Y568:Y568">INDEX(_Rge_Data_3rd_CY,$B568,Y$1)</f>
        <v>0</v>
      </c>
      <c r="Z568" s="202" t="n">
        <f aca="false" t="array" ref="Z568:Z568">INDEX(_Rge_Data_3rd_CY,$B568,Z$1)</f>
        <v>0</v>
      </c>
      <c r="AA568" s="202" t="n">
        <f aca="false">R568-Z568</f>
        <v>0</v>
      </c>
      <c r="AB568" s="203" t="n">
        <f aca="false">IFERROR(AA568/R568,)</f>
        <v>0</v>
      </c>
      <c r="AC568" s="212" t="n">
        <f aca="false">INDEX(_Rge_Data_3rd_CY,$B568,AC$1)</f>
        <v>0</v>
      </c>
      <c r="AD568" s="212" t="n">
        <f aca="false" t="array" ref="AD568:AD568">INDEX(_Rge_Data_3rd_CY,$B568,AD$1)</f>
        <v>0</v>
      </c>
      <c r="AE568" s="212" t="n">
        <f aca="false" t="array" ref="AE568:AE568">INDEX(_Rge_Data_3rd_CY,$B568,AE$1)</f>
        <v>0</v>
      </c>
      <c r="AF568" s="212" t="n">
        <f aca="false" t="array" ref="AF568:AF568">INDEX(_Rge_Data_3rd_CY,$B568,AF$1)</f>
        <v>0</v>
      </c>
      <c r="AG568" s="212" t="n">
        <f aca="false" t="array" ref="AG568:AG568">INDEX(_Rge_Data_3rd_CY,$B568,AG$1)</f>
        <v>0</v>
      </c>
      <c r="AH568" s="212" t="n">
        <f aca="false" t="array" ref="AH568:AH568">INDEX(_Rge_Data_3rd_CY,$B568,AH$1)</f>
        <v>0</v>
      </c>
      <c r="AI568" s="212" t="n">
        <f aca="false">INDEX(_Rge_Data_3rd_CY,$B568,AI$1)</f>
        <v>0</v>
      </c>
      <c r="AJ568" s="212" t="n">
        <f aca="false" t="array" ref="AJ568:AJ568">INDEX(_Rge_Data_3rd_CY,$B568,AJ$1)</f>
        <v>0</v>
      </c>
      <c r="AK568" s="212" t="n">
        <f aca="false" t="array" ref="AK568:AK568">INDEX(_Rge_Data_3rd_CY,$B568,AK$1)</f>
        <v>0</v>
      </c>
      <c r="AL568" s="212" t="n">
        <f aca="false">AK568+AN568+AO568</f>
        <v>0</v>
      </c>
      <c r="AM568" s="213" t="n">
        <f aca="false">IFERROR(AK568/Z568,0)</f>
        <v>0</v>
      </c>
      <c r="AN568" s="214" t="n">
        <f aca="false">IFERROR(IF(AND($E568="OPEN",$AA568&gt;0),$AA568*_SoP*$AM568,IF(AND($E568="CLOSED",$AA568&gt;0),$AA568*_SoL*$AM568,0)),0)</f>
        <v>0</v>
      </c>
      <c r="AO568" s="214" t="n">
        <f aca="false">IFERROR(IF($AA568&lt;0,$AA568*_SoL,0),0)</f>
        <v>0</v>
      </c>
      <c r="AP568" s="215" t="n">
        <f aca="false">AK568+AN568</f>
        <v>0</v>
      </c>
      <c r="AQ568" s="215" t="n">
        <f aca="false">AC568-AO568</f>
        <v>0</v>
      </c>
      <c r="AR568" s="215" t="n">
        <f aca="false">AP568-AQ568</f>
        <v>0</v>
      </c>
      <c r="AS568" s="215" t="n">
        <f aca="false">IF($AR568&gt;=0,$AR568,0)</f>
        <v>0</v>
      </c>
      <c r="AT568" s="215" t="n">
        <f aca="false">IF($AR568&lt;=0,-$AR568,0)</f>
        <v>-0</v>
      </c>
      <c r="AU568" s="214" t="n">
        <f aca="false">IF((R568-AC568)&lt;0,0,R568-AC568)</f>
        <v>0</v>
      </c>
      <c r="AV568" s="214" t="n">
        <f aca="false">IF(AM568&gt;1,0,R568-AM568*R568)</f>
        <v>0</v>
      </c>
      <c r="AW568" s="216"/>
    </row>
    <row r="569" customFormat="false" ht="24.75" hidden="false" customHeight="true" outlineLevel="0" collapsed="false">
      <c r="A569" s="166"/>
      <c r="B569" s="208" t="n">
        <f aca="false">B568+1</f>
        <v>562</v>
      </c>
      <c r="C569" s="166"/>
      <c r="D569" s="209" t="n">
        <f aca="false">INDEX(_Rge_Projectdata_3rd,$B569,MATCH("Project-ID",_Rge_Headline_Projectdata,0))</f>
        <v>0</v>
      </c>
      <c r="E569" s="210" t="str">
        <f aca="false" t="array" ref="E569:E569">INDEX(_Rge_Data_3rd_CY,$B569,E$1)</f>
        <v>Open</v>
      </c>
      <c r="F569" s="199" t="n">
        <f aca="false">INDEX(_Rge_Data_3rd_CY,$B569,F$1)</f>
        <v>0</v>
      </c>
      <c r="G569" s="199" t="n">
        <f aca="false" t="array" ref="G569:G569">INDEX(_Rge_Data_3rd_CY,$B569,G$1)</f>
        <v>0</v>
      </c>
      <c r="H569" s="199" t="n">
        <f aca="false" t="array" ref="H569:H569">INDEX(_Rge_Data_3rd_CY,$B569,H$1)</f>
        <v>0</v>
      </c>
      <c r="I569" s="199" t="n">
        <f aca="false" t="array" ref="I569:I569">INDEX(_Rge_Data_3rd_CY,$B569,I$1)</f>
        <v>0</v>
      </c>
      <c r="J569" s="199" t="n">
        <f aca="false" t="array" ref="J569:J569">INDEX(_Rge_Data_3rd_CY,$B569,J$1)</f>
        <v>0</v>
      </c>
      <c r="K569" s="199" t="n">
        <f aca="false" t="array" ref="K569:K569">INDEX(_Rge_Data_3rd_CY,$B569,K$1)</f>
        <v>0</v>
      </c>
      <c r="L569" s="199" t="n">
        <f aca="false">INDEX(_Rge_Data_3rd_CY,$B569,L$1)</f>
        <v>0</v>
      </c>
      <c r="M569" s="199" t="n">
        <f aca="false" t="array" ref="M569:M569">INDEX(_Rge_Data_3rd_CY,$B569,M$1)</f>
        <v>0</v>
      </c>
      <c r="N569" s="199" t="n">
        <f aca="false" t="array" ref="N569:N569">INDEX(_Rge_Data_3rd_CY,$B569,N$1)</f>
        <v>0</v>
      </c>
      <c r="O569" s="199" t="n">
        <f aca="false">F569-N569</f>
        <v>0</v>
      </c>
      <c r="P569" s="200" t="n">
        <f aca="false">IFERROR(O569/F569,0)</f>
        <v>0</v>
      </c>
      <c r="Q569" s="211" t="str">
        <f aca="false">IF(AND(F569&lt;&gt;0,R569=0),"N","Y")</f>
        <v>Y</v>
      </c>
      <c r="R569" s="202" t="n">
        <f aca="false">INDEX(_Rge_Data_3rd_CY,$B569,R$1)</f>
        <v>0</v>
      </c>
      <c r="S569" s="202" t="n">
        <f aca="false" t="array" ref="S569:S569">INDEX(_Rge_Data_3rd_CY,$B569,S$1)</f>
        <v>0</v>
      </c>
      <c r="T569" s="202" t="n">
        <f aca="false" t="array" ref="T569:T569">INDEX(_Rge_Data_3rd_CY,$B569,T$1)</f>
        <v>0</v>
      </c>
      <c r="U569" s="202" t="n">
        <f aca="false" t="array" ref="U569:U569">INDEX(_Rge_Data_3rd_CY,$B569,U$1)</f>
        <v>0</v>
      </c>
      <c r="V569" s="202" t="n">
        <f aca="false" t="array" ref="V569:V569">INDEX(_Rge_Data_3rd_CY,$B569,V$1)</f>
        <v>0</v>
      </c>
      <c r="W569" s="202" t="n">
        <f aca="false" t="array" ref="W569:W569">INDEX(_Rge_Data_3rd_CY,$B569,W$1)</f>
        <v>0</v>
      </c>
      <c r="X569" s="202" t="n">
        <f aca="false">INDEX(_Rge_Data_3rd_CY,$B569,X$1)</f>
        <v>0</v>
      </c>
      <c r="Y569" s="202" t="n">
        <f aca="false" t="array" ref="Y569:Y569">INDEX(_Rge_Data_3rd_CY,$B569,Y$1)</f>
        <v>0</v>
      </c>
      <c r="Z569" s="202" t="n">
        <f aca="false" t="array" ref="Z569:Z569">INDEX(_Rge_Data_3rd_CY,$B569,Z$1)</f>
        <v>0</v>
      </c>
      <c r="AA569" s="202" t="n">
        <f aca="false">R569-Z569</f>
        <v>0</v>
      </c>
      <c r="AB569" s="203" t="n">
        <f aca="false">IFERROR(AA569/R569,)</f>
        <v>0</v>
      </c>
      <c r="AC569" s="212" t="n">
        <f aca="false">INDEX(_Rge_Data_3rd_CY,$B569,AC$1)</f>
        <v>0</v>
      </c>
      <c r="AD569" s="212" t="n">
        <f aca="false" t="array" ref="AD569:AD569">INDEX(_Rge_Data_3rd_CY,$B569,AD$1)</f>
        <v>0</v>
      </c>
      <c r="AE569" s="212" t="n">
        <f aca="false" t="array" ref="AE569:AE569">INDEX(_Rge_Data_3rd_CY,$B569,AE$1)</f>
        <v>0</v>
      </c>
      <c r="AF569" s="212" t="n">
        <f aca="false" t="array" ref="AF569:AF569">INDEX(_Rge_Data_3rd_CY,$B569,AF$1)</f>
        <v>0</v>
      </c>
      <c r="AG569" s="212" t="n">
        <f aca="false" t="array" ref="AG569:AG569">INDEX(_Rge_Data_3rd_CY,$B569,AG$1)</f>
        <v>0</v>
      </c>
      <c r="AH569" s="212" t="n">
        <f aca="false" t="array" ref="AH569:AH569">INDEX(_Rge_Data_3rd_CY,$B569,AH$1)</f>
        <v>0</v>
      </c>
      <c r="AI569" s="212" t="n">
        <f aca="false">INDEX(_Rge_Data_3rd_CY,$B569,AI$1)</f>
        <v>0</v>
      </c>
      <c r="AJ569" s="212" t="n">
        <f aca="false" t="array" ref="AJ569:AJ569">INDEX(_Rge_Data_3rd_CY,$B569,AJ$1)</f>
        <v>0</v>
      </c>
      <c r="AK569" s="212" t="n">
        <f aca="false" t="array" ref="AK569:AK569">INDEX(_Rge_Data_3rd_CY,$B569,AK$1)</f>
        <v>0</v>
      </c>
      <c r="AL569" s="212" t="n">
        <f aca="false">AK569+AN569+AO569</f>
        <v>0</v>
      </c>
      <c r="AM569" s="213" t="n">
        <f aca="false">IFERROR(AK569/Z569,0)</f>
        <v>0</v>
      </c>
      <c r="AN569" s="214" t="n">
        <f aca="false">IFERROR(IF(AND($E569="OPEN",$AA569&gt;0),$AA569*_SoP*$AM569,IF(AND($E569="CLOSED",$AA569&gt;0),$AA569*_SoL*$AM569,0)),0)</f>
        <v>0</v>
      </c>
      <c r="AO569" s="214" t="n">
        <f aca="false">IFERROR(IF($AA569&lt;0,$AA569*_SoL,0),0)</f>
        <v>0</v>
      </c>
      <c r="AP569" s="215" t="n">
        <f aca="false">AK569+AN569</f>
        <v>0</v>
      </c>
      <c r="AQ569" s="215" t="n">
        <f aca="false">AC569-AO569</f>
        <v>0</v>
      </c>
      <c r="AR569" s="215" t="n">
        <f aca="false">AP569-AQ569</f>
        <v>0</v>
      </c>
      <c r="AS569" s="215" t="n">
        <f aca="false">IF($AR569&gt;=0,$AR569,0)</f>
        <v>0</v>
      </c>
      <c r="AT569" s="215" t="n">
        <f aca="false">IF($AR569&lt;=0,-$AR569,0)</f>
        <v>-0</v>
      </c>
      <c r="AU569" s="214" t="n">
        <f aca="false">IF((R569-AC569)&lt;0,0,R569-AC569)</f>
        <v>0</v>
      </c>
      <c r="AV569" s="214" t="n">
        <f aca="false">IF(AM569&gt;1,0,R569-AM569*R569)</f>
        <v>0</v>
      </c>
      <c r="AW569" s="216"/>
    </row>
    <row r="570" customFormat="false" ht="24.75" hidden="false" customHeight="true" outlineLevel="0" collapsed="false">
      <c r="A570" s="166"/>
      <c r="B570" s="208" t="n">
        <f aca="false">B569+1</f>
        <v>563</v>
      </c>
      <c r="C570" s="166"/>
      <c r="D570" s="209" t="n">
        <f aca="false">INDEX(_Rge_Projectdata_3rd,$B570,MATCH("Project-ID",_Rge_Headline_Projectdata,0))</f>
        <v>0</v>
      </c>
      <c r="E570" s="210" t="str">
        <f aca="false" t="array" ref="E570:E570">INDEX(_Rge_Data_3rd_CY,$B570,E$1)</f>
        <v>Open</v>
      </c>
      <c r="F570" s="199" t="n">
        <f aca="false">INDEX(_Rge_Data_3rd_CY,$B570,F$1)</f>
        <v>0</v>
      </c>
      <c r="G570" s="199" t="n">
        <f aca="false" t="array" ref="G570:G570">INDEX(_Rge_Data_3rd_CY,$B570,G$1)</f>
        <v>0</v>
      </c>
      <c r="H570" s="199" t="n">
        <f aca="false" t="array" ref="H570:H570">INDEX(_Rge_Data_3rd_CY,$B570,H$1)</f>
        <v>0</v>
      </c>
      <c r="I570" s="199" t="n">
        <f aca="false" t="array" ref="I570:I570">INDEX(_Rge_Data_3rd_CY,$B570,I$1)</f>
        <v>0</v>
      </c>
      <c r="J570" s="199" t="n">
        <f aca="false" t="array" ref="J570:J570">INDEX(_Rge_Data_3rd_CY,$B570,J$1)</f>
        <v>0</v>
      </c>
      <c r="K570" s="199" t="n">
        <f aca="false" t="array" ref="K570:K570">INDEX(_Rge_Data_3rd_CY,$B570,K$1)</f>
        <v>0</v>
      </c>
      <c r="L570" s="199" t="n">
        <f aca="false">INDEX(_Rge_Data_3rd_CY,$B570,L$1)</f>
        <v>0</v>
      </c>
      <c r="M570" s="199" t="n">
        <f aca="false" t="array" ref="M570:M570">INDEX(_Rge_Data_3rd_CY,$B570,M$1)</f>
        <v>0</v>
      </c>
      <c r="N570" s="199" t="n">
        <f aca="false" t="array" ref="N570:N570">INDEX(_Rge_Data_3rd_CY,$B570,N$1)</f>
        <v>0</v>
      </c>
      <c r="O570" s="199" t="n">
        <f aca="false">F570-N570</f>
        <v>0</v>
      </c>
      <c r="P570" s="200" t="n">
        <f aca="false">IFERROR(O570/F570,0)</f>
        <v>0</v>
      </c>
      <c r="Q570" s="211" t="str">
        <f aca="false">IF(AND(F570&lt;&gt;0,R570=0),"N","Y")</f>
        <v>Y</v>
      </c>
      <c r="R570" s="202" t="n">
        <f aca="false">INDEX(_Rge_Data_3rd_CY,$B570,R$1)</f>
        <v>0</v>
      </c>
      <c r="S570" s="202" t="n">
        <f aca="false" t="array" ref="S570:S570">INDEX(_Rge_Data_3rd_CY,$B570,S$1)</f>
        <v>0</v>
      </c>
      <c r="T570" s="202" t="n">
        <f aca="false" t="array" ref="T570:T570">INDEX(_Rge_Data_3rd_CY,$B570,T$1)</f>
        <v>0</v>
      </c>
      <c r="U570" s="202" t="n">
        <f aca="false" t="array" ref="U570:U570">INDEX(_Rge_Data_3rd_CY,$B570,U$1)</f>
        <v>0</v>
      </c>
      <c r="V570" s="202" t="n">
        <f aca="false" t="array" ref="V570:V570">INDEX(_Rge_Data_3rd_CY,$B570,V$1)</f>
        <v>0</v>
      </c>
      <c r="W570" s="202" t="n">
        <f aca="false" t="array" ref="W570:W570">INDEX(_Rge_Data_3rd_CY,$B570,W$1)</f>
        <v>0</v>
      </c>
      <c r="X570" s="202" t="n">
        <f aca="false">INDEX(_Rge_Data_3rd_CY,$B570,X$1)</f>
        <v>0</v>
      </c>
      <c r="Y570" s="202" t="n">
        <f aca="false" t="array" ref="Y570:Y570">INDEX(_Rge_Data_3rd_CY,$B570,Y$1)</f>
        <v>0</v>
      </c>
      <c r="Z570" s="202" t="n">
        <f aca="false" t="array" ref="Z570:Z570">INDEX(_Rge_Data_3rd_CY,$B570,Z$1)</f>
        <v>0</v>
      </c>
      <c r="AA570" s="202" t="n">
        <f aca="false">R570-Z570</f>
        <v>0</v>
      </c>
      <c r="AB570" s="203" t="n">
        <f aca="false">IFERROR(AA570/R570,)</f>
        <v>0</v>
      </c>
      <c r="AC570" s="212" t="n">
        <f aca="false">INDEX(_Rge_Data_3rd_CY,$B570,AC$1)</f>
        <v>0</v>
      </c>
      <c r="AD570" s="212" t="n">
        <f aca="false" t="array" ref="AD570:AD570">INDEX(_Rge_Data_3rd_CY,$B570,AD$1)</f>
        <v>0</v>
      </c>
      <c r="AE570" s="212" t="n">
        <f aca="false" t="array" ref="AE570:AE570">INDEX(_Rge_Data_3rd_CY,$B570,AE$1)</f>
        <v>0</v>
      </c>
      <c r="AF570" s="212" t="n">
        <f aca="false" t="array" ref="AF570:AF570">INDEX(_Rge_Data_3rd_CY,$B570,AF$1)</f>
        <v>0</v>
      </c>
      <c r="AG570" s="212" t="n">
        <f aca="false" t="array" ref="AG570:AG570">INDEX(_Rge_Data_3rd_CY,$B570,AG$1)</f>
        <v>0</v>
      </c>
      <c r="AH570" s="212" t="n">
        <f aca="false" t="array" ref="AH570:AH570">INDEX(_Rge_Data_3rd_CY,$B570,AH$1)</f>
        <v>0</v>
      </c>
      <c r="AI570" s="212" t="n">
        <f aca="false">INDEX(_Rge_Data_3rd_CY,$B570,AI$1)</f>
        <v>0</v>
      </c>
      <c r="AJ570" s="212" t="n">
        <f aca="false" t="array" ref="AJ570:AJ570">INDEX(_Rge_Data_3rd_CY,$B570,AJ$1)</f>
        <v>0</v>
      </c>
      <c r="AK570" s="212" t="n">
        <f aca="false" t="array" ref="AK570:AK570">INDEX(_Rge_Data_3rd_CY,$B570,AK$1)</f>
        <v>0</v>
      </c>
      <c r="AL570" s="212" t="n">
        <f aca="false">AK570+AN570+AO570</f>
        <v>0</v>
      </c>
      <c r="AM570" s="213" t="n">
        <f aca="false">IFERROR(AK570/Z570,0)</f>
        <v>0</v>
      </c>
      <c r="AN570" s="214" t="n">
        <f aca="false">IFERROR(IF(AND($E570="OPEN",$AA570&gt;0),$AA570*_SoP*$AM570,IF(AND($E570="CLOSED",$AA570&gt;0),$AA570*_SoL*$AM570,0)),0)</f>
        <v>0</v>
      </c>
      <c r="AO570" s="214" t="n">
        <f aca="false">IFERROR(IF($AA570&lt;0,$AA570*_SoL,0),0)</f>
        <v>0</v>
      </c>
      <c r="AP570" s="215" t="n">
        <f aca="false">AK570+AN570</f>
        <v>0</v>
      </c>
      <c r="AQ570" s="215" t="n">
        <f aca="false">AC570-AO570</f>
        <v>0</v>
      </c>
      <c r="AR570" s="215" t="n">
        <f aca="false">AP570-AQ570</f>
        <v>0</v>
      </c>
      <c r="AS570" s="215" t="n">
        <f aca="false">IF($AR570&gt;=0,$AR570,0)</f>
        <v>0</v>
      </c>
      <c r="AT570" s="215" t="n">
        <f aca="false">IF($AR570&lt;=0,-$AR570,0)</f>
        <v>-0</v>
      </c>
      <c r="AU570" s="214" t="n">
        <f aca="false">IF((R570-AC570)&lt;0,0,R570-AC570)</f>
        <v>0</v>
      </c>
      <c r="AV570" s="214" t="n">
        <f aca="false">IF(AM570&gt;1,0,R570-AM570*R570)</f>
        <v>0</v>
      </c>
      <c r="AW570" s="216"/>
    </row>
    <row r="571" customFormat="false" ht="24.75" hidden="false" customHeight="true" outlineLevel="0" collapsed="false">
      <c r="A571" s="166"/>
      <c r="B571" s="208" t="n">
        <f aca="false">B570+1</f>
        <v>564</v>
      </c>
      <c r="C571" s="166"/>
      <c r="D571" s="209" t="n">
        <f aca="false">INDEX(_Rge_Projectdata_3rd,$B571,MATCH("Project-ID",_Rge_Headline_Projectdata,0))</f>
        <v>0</v>
      </c>
      <c r="E571" s="210" t="str">
        <f aca="false" t="array" ref="E571:E571">INDEX(_Rge_Data_3rd_CY,$B571,E$1)</f>
        <v>Open</v>
      </c>
      <c r="F571" s="199" t="n">
        <f aca="false">INDEX(_Rge_Data_3rd_CY,$B571,F$1)</f>
        <v>0</v>
      </c>
      <c r="G571" s="199" t="n">
        <f aca="false" t="array" ref="G571:G571">INDEX(_Rge_Data_3rd_CY,$B571,G$1)</f>
        <v>0</v>
      </c>
      <c r="H571" s="199" t="n">
        <f aca="false" t="array" ref="H571:H571">INDEX(_Rge_Data_3rd_CY,$B571,H$1)</f>
        <v>0</v>
      </c>
      <c r="I571" s="199" t="n">
        <f aca="false" t="array" ref="I571:I571">INDEX(_Rge_Data_3rd_CY,$B571,I$1)</f>
        <v>0</v>
      </c>
      <c r="J571" s="199" t="n">
        <f aca="false" t="array" ref="J571:J571">INDEX(_Rge_Data_3rd_CY,$B571,J$1)</f>
        <v>0</v>
      </c>
      <c r="K571" s="199" t="n">
        <f aca="false" t="array" ref="K571:K571">INDEX(_Rge_Data_3rd_CY,$B571,K$1)</f>
        <v>0</v>
      </c>
      <c r="L571" s="199" t="n">
        <f aca="false">INDEX(_Rge_Data_3rd_CY,$B571,L$1)</f>
        <v>0</v>
      </c>
      <c r="M571" s="199" t="n">
        <f aca="false" t="array" ref="M571:M571">INDEX(_Rge_Data_3rd_CY,$B571,M$1)</f>
        <v>0</v>
      </c>
      <c r="N571" s="199" t="n">
        <f aca="false" t="array" ref="N571:N571">INDEX(_Rge_Data_3rd_CY,$B571,N$1)</f>
        <v>0</v>
      </c>
      <c r="O571" s="199" t="n">
        <f aca="false">F571-N571</f>
        <v>0</v>
      </c>
      <c r="P571" s="200" t="n">
        <f aca="false">IFERROR(O571/F571,0)</f>
        <v>0</v>
      </c>
      <c r="Q571" s="211" t="str">
        <f aca="false">IF(AND(F571&lt;&gt;0,R571=0),"N","Y")</f>
        <v>Y</v>
      </c>
      <c r="R571" s="202" t="n">
        <f aca="false">INDEX(_Rge_Data_3rd_CY,$B571,R$1)</f>
        <v>0</v>
      </c>
      <c r="S571" s="202" t="n">
        <f aca="false" t="array" ref="S571:S571">INDEX(_Rge_Data_3rd_CY,$B571,S$1)</f>
        <v>0</v>
      </c>
      <c r="T571" s="202" t="n">
        <f aca="false" t="array" ref="T571:T571">INDEX(_Rge_Data_3rd_CY,$B571,T$1)</f>
        <v>0</v>
      </c>
      <c r="U571" s="202" t="n">
        <f aca="false" t="array" ref="U571:U571">INDEX(_Rge_Data_3rd_CY,$B571,U$1)</f>
        <v>0</v>
      </c>
      <c r="V571" s="202" t="n">
        <f aca="false" t="array" ref="V571:V571">INDEX(_Rge_Data_3rd_CY,$B571,V$1)</f>
        <v>0</v>
      </c>
      <c r="W571" s="202" t="n">
        <f aca="false" t="array" ref="W571:W571">INDEX(_Rge_Data_3rd_CY,$B571,W$1)</f>
        <v>0</v>
      </c>
      <c r="X571" s="202" t="n">
        <f aca="false">INDEX(_Rge_Data_3rd_CY,$B571,X$1)</f>
        <v>0</v>
      </c>
      <c r="Y571" s="202" t="n">
        <f aca="false" t="array" ref="Y571:Y571">INDEX(_Rge_Data_3rd_CY,$B571,Y$1)</f>
        <v>0</v>
      </c>
      <c r="Z571" s="202" t="n">
        <f aca="false" t="array" ref="Z571:Z571">INDEX(_Rge_Data_3rd_CY,$B571,Z$1)</f>
        <v>0</v>
      </c>
      <c r="AA571" s="202" t="n">
        <f aca="false">R571-Z571</f>
        <v>0</v>
      </c>
      <c r="AB571" s="203" t="n">
        <f aca="false">IFERROR(AA571/R571,)</f>
        <v>0</v>
      </c>
      <c r="AC571" s="212" t="n">
        <f aca="false">INDEX(_Rge_Data_3rd_CY,$B571,AC$1)</f>
        <v>0</v>
      </c>
      <c r="AD571" s="212" t="n">
        <f aca="false" t="array" ref="AD571:AD571">INDEX(_Rge_Data_3rd_CY,$B571,AD$1)</f>
        <v>0</v>
      </c>
      <c r="AE571" s="212" t="n">
        <f aca="false" t="array" ref="AE571:AE571">INDEX(_Rge_Data_3rd_CY,$B571,AE$1)</f>
        <v>0</v>
      </c>
      <c r="AF571" s="212" t="n">
        <f aca="false" t="array" ref="AF571:AF571">INDEX(_Rge_Data_3rd_CY,$B571,AF$1)</f>
        <v>0</v>
      </c>
      <c r="AG571" s="212" t="n">
        <f aca="false" t="array" ref="AG571:AG571">INDEX(_Rge_Data_3rd_CY,$B571,AG$1)</f>
        <v>0</v>
      </c>
      <c r="AH571" s="212" t="n">
        <f aca="false" t="array" ref="AH571:AH571">INDEX(_Rge_Data_3rd_CY,$B571,AH$1)</f>
        <v>0</v>
      </c>
      <c r="AI571" s="212" t="n">
        <f aca="false">INDEX(_Rge_Data_3rd_CY,$B571,AI$1)</f>
        <v>0</v>
      </c>
      <c r="AJ571" s="212" t="n">
        <f aca="false" t="array" ref="AJ571:AJ571">INDEX(_Rge_Data_3rd_CY,$B571,AJ$1)</f>
        <v>0</v>
      </c>
      <c r="AK571" s="212" t="n">
        <f aca="false" t="array" ref="AK571:AK571">INDEX(_Rge_Data_3rd_CY,$B571,AK$1)</f>
        <v>0</v>
      </c>
      <c r="AL571" s="212" t="n">
        <f aca="false">AK571+AN571+AO571</f>
        <v>0</v>
      </c>
      <c r="AM571" s="213" t="n">
        <f aca="false">IFERROR(AK571/Z571,0)</f>
        <v>0</v>
      </c>
      <c r="AN571" s="214" t="n">
        <f aca="false">IFERROR(IF(AND($E571="OPEN",$AA571&gt;0),$AA571*_SoP*$AM571,IF(AND($E571="CLOSED",$AA571&gt;0),$AA571*_SoL*$AM571,0)),0)</f>
        <v>0</v>
      </c>
      <c r="AO571" s="214" t="n">
        <f aca="false">IFERROR(IF($AA571&lt;0,$AA571*_SoL,0),0)</f>
        <v>0</v>
      </c>
      <c r="AP571" s="215" t="n">
        <f aca="false">AK571+AN571</f>
        <v>0</v>
      </c>
      <c r="AQ571" s="215" t="n">
        <f aca="false">AC571-AO571</f>
        <v>0</v>
      </c>
      <c r="AR571" s="215" t="n">
        <f aca="false">AP571-AQ571</f>
        <v>0</v>
      </c>
      <c r="AS571" s="215" t="n">
        <f aca="false">IF($AR571&gt;=0,$AR571,0)</f>
        <v>0</v>
      </c>
      <c r="AT571" s="215" t="n">
        <f aca="false">IF($AR571&lt;=0,-$AR571,0)</f>
        <v>-0</v>
      </c>
      <c r="AU571" s="214" t="n">
        <f aca="false">IF((R571-AC571)&lt;0,0,R571-AC571)</f>
        <v>0</v>
      </c>
      <c r="AV571" s="214" t="n">
        <f aca="false">IF(AM571&gt;1,0,R571-AM571*R571)</f>
        <v>0</v>
      </c>
      <c r="AW571" s="216"/>
    </row>
    <row r="572" customFormat="false" ht="24.75" hidden="false" customHeight="true" outlineLevel="0" collapsed="false">
      <c r="A572" s="166"/>
      <c r="B572" s="208" t="n">
        <f aca="false">B571+1</f>
        <v>565</v>
      </c>
      <c r="C572" s="166"/>
      <c r="D572" s="209" t="n">
        <f aca="false">INDEX(_Rge_Projectdata_3rd,$B572,MATCH("Project-ID",_Rge_Headline_Projectdata,0))</f>
        <v>0</v>
      </c>
      <c r="E572" s="210" t="str">
        <f aca="false" t="array" ref="E572:E572">INDEX(_Rge_Data_3rd_CY,$B572,E$1)</f>
        <v>Open</v>
      </c>
      <c r="F572" s="199" t="n">
        <f aca="false">INDEX(_Rge_Data_3rd_CY,$B572,F$1)</f>
        <v>0</v>
      </c>
      <c r="G572" s="199" t="n">
        <f aca="false" t="array" ref="G572:G572">INDEX(_Rge_Data_3rd_CY,$B572,G$1)</f>
        <v>0</v>
      </c>
      <c r="H572" s="199" t="n">
        <f aca="false" t="array" ref="H572:H572">INDEX(_Rge_Data_3rd_CY,$B572,H$1)</f>
        <v>0</v>
      </c>
      <c r="I572" s="199" t="n">
        <f aca="false" t="array" ref="I572:I572">INDEX(_Rge_Data_3rd_CY,$B572,I$1)</f>
        <v>0</v>
      </c>
      <c r="J572" s="199" t="n">
        <f aca="false" t="array" ref="J572:J572">INDEX(_Rge_Data_3rd_CY,$B572,J$1)</f>
        <v>0</v>
      </c>
      <c r="K572" s="199" t="n">
        <f aca="false" t="array" ref="K572:K572">INDEX(_Rge_Data_3rd_CY,$B572,K$1)</f>
        <v>0</v>
      </c>
      <c r="L572" s="199" t="n">
        <f aca="false">INDEX(_Rge_Data_3rd_CY,$B572,L$1)</f>
        <v>0</v>
      </c>
      <c r="M572" s="199" t="n">
        <f aca="false" t="array" ref="M572:M572">INDEX(_Rge_Data_3rd_CY,$B572,M$1)</f>
        <v>0</v>
      </c>
      <c r="N572" s="199" t="n">
        <f aca="false" t="array" ref="N572:N572">INDEX(_Rge_Data_3rd_CY,$B572,N$1)</f>
        <v>0</v>
      </c>
      <c r="O572" s="199" t="n">
        <f aca="false">F572-N572</f>
        <v>0</v>
      </c>
      <c r="P572" s="200" t="n">
        <f aca="false">IFERROR(O572/F572,0)</f>
        <v>0</v>
      </c>
      <c r="Q572" s="211" t="str">
        <f aca="false">IF(AND(F572&lt;&gt;0,R572=0),"N","Y")</f>
        <v>Y</v>
      </c>
      <c r="R572" s="202" t="n">
        <f aca="false">INDEX(_Rge_Data_3rd_CY,$B572,R$1)</f>
        <v>0</v>
      </c>
      <c r="S572" s="202" t="n">
        <f aca="false" t="array" ref="S572:S572">INDEX(_Rge_Data_3rd_CY,$B572,S$1)</f>
        <v>0</v>
      </c>
      <c r="T572" s="202" t="n">
        <f aca="false" t="array" ref="T572:T572">INDEX(_Rge_Data_3rd_CY,$B572,T$1)</f>
        <v>0</v>
      </c>
      <c r="U572" s="202" t="n">
        <f aca="false" t="array" ref="U572:U572">INDEX(_Rge_Data_3rd_CY,$B572,U$1)</f>
        <v>0</v>
      </c>
      <c r="V572" s="202" t="n">
        <f aca="false" t="array" ref="V572:V572">INDEX(_Rge_Data_3rd_CY,$B572,V$1)</f>
        <v>0</v>
      </c>
      <c r="W572" s="202" t="n">
        <f aca="false" t="array" ref="W572:W572">INDEX(_Rge_Data_3rd_CY,$B572,W$1)</f>
        <v>0</v>
      </c>
      <c r="X572" s="202" t="n">
        <f aca="false">INDEX(_Rge_Data_3rd_CY,$B572,X$1)</f>
        <v>0</v>
      </c>
      <c r="Y572" s="202" t="n">
        <f aca="false" t="array" ref="Y572:Y572">INDEX(_Rge_Data_3rd_CY,$B572,Y$1)</f>
        <v>0</v>
      </c>
      <c r="Z572" s="202" t="n">
        <f aca="false" t="array" ref="Z572:Z572">INDEX(_Rge_Data_3rd_CY,$B572,Z$1)</f>
        <v>0</v>
      </c>
      <c r="AA572" s="202" t="n">
        <f aca="false">R572-Z572</f>
        <v>0</v>
      </c>
      <c r="AB572" s="203" t="n">
        <f aca="false">IFERROR(AA572/R572,)</f>
        <v>0</v>
      </c>
      <c r="AC572" s="212" t="n">
        <f aca="false">INDEX(_Rge_Data_3rd_CY,$B572,AC$1)</f>
        <v>0</v>
      </c>
      <c r="AD572" s="212" t="n">
        <f aca="false" t="array" ref="AD572:AD572">INDEX(_Rge_Data_3rd_CY,$B572,AD$1)</f>
        <v>0</v>
      </c>
      <c r="AE572" s="212" t="n">
        <f aca="false" t="array" ref="AE572:AE572">INDEX(_Rge_Data_3rd_CY,$B572,AE$1)</f>
        <v>0</v>
      </c>
      <c r="AF572" s="212" t="n">
        <f aca="false" t="array" ref="AF572:AF572">INDEX(_Rge_Data_3rd_CY,$B572,AF$1)</f>
        <v>0</v>
      </c>
      <c r="AG572" s="212" t="n">
        <f aca="false" t="array" ref="AG572:AG572">INDEX(_Rge_Data_3rd_CY,$B572,AG$1)</f>
        <v>0</v>
      </c>
      <c r="AH572" s="212" t="n">
        <f aca="false" t="array" ref="AH572:AH572">INDEX(_Rge_Data_3rd_CY,$B572,AH$1)</f>
        <v>0</v>
      </c>
      <c r="AI572" s="212" t="n">
        <f aca="false">INDEX(_Rge_Data_3rd_CY,$B572,AI$1)</f>
        <v>0</v>
      </c>
      <c r="AJ572" s="212" t="n">
        <f aca="false" t="array" ref="AJ572:AJ572">INDEX(_Rge_Data_3rd_CY,$B572,AJ$1)</f>
        <v>0</v>
      </c>
      <c r="AK572" s="212" t="n">
        <f aca="false" t="array" ref="AK572:AK572">INDEX(_Rge_Data_3rd_CY,$B572,AK$1)</f>
        <v>0</v>
      </c>
      <c r="AL572" s="212" t="n">
        <f aca="false">AK572+AN572+AO572</f>
        <v>0</v>
      </c>
      <c r="AM572" s="213" t="n">
        <f aca="false">IFERROR(AK572/Z572,0)</f>
        <v>0</v>
      </c>
      <c r="AN572" s="214" t="n">
        <f aca="false">IFERROR(IF(AND($E572="OPEN",$AA572&gt;0),$AA572*_SoP*$AM572,IF(AND($E572="CLOSED",$AA572&gt;0),$AA572*_SoL*$AM572,0)),0)</f>
        <v>0</v>
      </c>
      <c r="AO572" s="214" t="n">
        <f aca="false">IFERROR(IF($AA572&lt;0,$AA572*_SoL,0),0)</f>
        <v>0</v>
      </c>
      <c r="AP572" s="215" t="n">
        <f aca="false">AK572+AN572</f>
        <v>0</v>
      </c>
      <c r="AQ572" s="215" t="n">
        <f aca="false">AC572-AO572</f>
        <v>0</v>
      </c>
      <c r="AR572" s="215" t="n">
        <f aca="false">AP572-AQ572</f>
        <v>0</v>
      </c>
      <c r="AS572" s="215" t="n">
        <f aca="false">IF($AR572&gt;=0,$AR572,0)</f>
        <v>0</v>
      </c>
      <c r="AT572" s="215" t="n">
        <f aca="false">IF($AR572&lt;=0,-$AR572,0)</f>
        <v>-0</v>
      </c>
      <c r="AU572" s="214" t="n">
        <f aca="false">IF((R572-AC572)&lt;0,0,R572-AC572)</f>
        <v>0</v>
      </c>
      <c r="AV572" s="214" t="n">
        <f aca="false">IF(AM572&gt;1,0,R572-AM572*R572)</f>
        <v>0</v>
      </c>
      <c r="AW572" s="216"/>
    </row>
    <row r="573" customFormat="false" ht="24.75" hidden="false" customHeight="true" outlineLevel="0" collapsed="false">
      <c r="A573" s="166"/>
      <c r="B573" s="208" t="n">
        <f aca="false">B572+1</f>
        <v>566</v>
      </c>
      <c r="C573" s="166"/>
      <c r="D573" s="209" t="n">
        <f aca="false">INDEX(_Rge_Projectdata_3rd,$B573,MATCH("Project-ID",_Rge_Headline_Projectdata,0))</f>
        <v>0</v>
      </c>
      <c r="E573" s="210" t="str">
        <f aca="false" t="array" ref="E573:E573">INDEX(_Rge_Data_3rd_CY,$B573,E$1)</f>
        <v>Open</v>
      </c>
      <c r="F573" s="199" t="n">
        <f aca="false">INDEX(_Rge_Data_3rd_CY,$B573,F$1)</f>
        <v>0</v>
      </c>
      <c r="G573" s="199" t="n">
        <f aca="false" t="array" ref="G573:G573">INDEX(_Rge_Data_3rd_CY,$B573,G$1)</f>
        <v>0</v>
      </c>
      <c r="H573" s="199" t="n">
        <f aca="false" t="array" ref="H573:H573">INDEX(_Rge_Data_3rd_CY,$B573,H$1)</f>
        <v>0</v>
      </c>
      <c r="I573" s="199" t="n">
        <f aca="false" t="array" ref="I573:I573">INDEX(_Rge_Data_3rd_CY,$B573,I$1)</f>
        <v>0</v>
      </c>
      <c r="J573" s="199" t="n">
        <f aca="false" t="array" ref="J573:J573">INDEX(_Rge_Data_3rd_CY,$B573,J$1)</f>
        <v>0</v>
      </c>
      <c r="K573" s="199" t="n">
        <f aca="false" t="array" ref="K573:K573">INDEX(_Rge_Data_3rd_CY,$B573,K$1)</f>
        <v>0</v>
      </c>
      <c r="L573" s="199" t="n">
        <f aca="false">INDEX(_Rge_Data_3rd_CY,$B573,L$1)</f>
        <v>0</v>
      </c>
      <c r="M573" s="199" t="n">
        <f aca="false" t="array" ref="M573:M573">INDEX(_Rge_Data_3rd_CY,$B573,M$1)</f>
        <v>0</v>
      </c>
      <c r="N573" s="199" t="n">
        <f aca="false" t="array" ref="N573:N573">INDEX(_Rge_Data_3rd_CY,$B573,N$1)</f>
        <v>0</v>
      </c>
      <c r="O573" s="199" t="n">
        <f aca="false">F573-N573</f>
        <v>0</v>
      </c>
      <c r="P573" s="200" t="n">
        <f aca="false">IFERROR(O573/F573,0)</f>
        <v>0</v>
      </c>
      <c r="Q573" s="211" t="str">
        <f aca="false">IF(AND(F573&lt;&gt;0,R573=0),"N","Y")</f>
        <v>Y</v>
      </c>
      <c r="R573" s="202" t="n">
        <f aca="false">INDEX(_Rge_Data_3rd_CY,$B573,R$1)</f>
        <v>0</v>
      </c>
      <c r="S573" s="202" t="n">
        <f aca="false" t="array" ref="S573:S573">INDEX(_Rge_Data_3rd_CY,$B573,S$1)</f>
        <v>0</v>
      </c>
      <c r="T573" s="202" t="n">
        <f aca="false" t="array" ref="T573:T573">INDEX(_Rge_Data_3rd_CY,$B573,T$1)</f>
        <v>0</v>
      </c>
      <c r="U573" s="202" t="n">
        <f aca="false" t="array" ref="U573:U573">INDEX(_Rge_Data_3rd_CY,$B573,U$1)</f>
        <v>0</v>
      </c>
      <c r="V573" s="202" t="n">
        <f aca="false" t="array" ref="V573:V573">INDEX(_Rge_Data_3rd_CY,$B573,V$1)</f>
        <v>0</v>
      </c>
      <c r="W573" s="202" t="n">
        <f aca="false" t="array" ref="W573:W573">INDEX(_Rge_Data_3rd_CY,$B573,W$1)</f>
        <v>0</v>
      </c>
      <c r="X573" s="202" t="n">
        <f aca="false">INDEX(_Rge_Data_3rd_CY,$B573,X$1)</f>
        <v>0</v>
      </c>
      <c r="Y573" s="202" t="n">
        <f aca="false" t="array" ref="Y573:Y573">INDEX(_Rge_Data_3rd_CY,$B573,Y$1)</f>
        <v>0</v>
      </c>
      <c r="Z573" s="202" t="n">
        <f aca="false" t="array" ref="Z573:Z573">INDEX(_Rge_Data_3rd_CY,$B573,Z$1)</f>
        <v>0</v>
      </c>
      <c r="AA573" s="202" t="n">
        <f aca="false">R573-Z573</f>
        <v>0</v>
      </c>
      <c r="AB573" s="203" t="n">
        <f aca="false">IFERROR(AA573/R573,)</f>
        <v>0</v>
      </c>
      <c r="AC573" s="212" t="n">
        <f aca="false">INDEX(_Rge_Data_3rd_CY,$B573,AC$1)</f>
        <v>0</v>
      </c>
      <c r="AD573" s="212" t="n">
        <f aca="false" t="array" ref="AD573:AD573">INDEX(_Rge_Data_3rd_CY,$B573,AD$1)</f>
        <v>0</v>
      </c>
      <c r="AE573" s="212" t="n">
        <f aca="false" t="array" ref="AE573:AE573">INDEX(_Rge_Data_3rd_CY,$B573,AE$1)</f>
        <v>0</v>
      </c>
      <c r="AF573" s="212" t="n">
        <f aca="false" t="array" ref="AF573:AF573">INDEX(_Rge_Data_3rd_CY,$B573,AF$1)</f>
        <v>0</v>
      </c>
      <c r="AG573" s="212" t="n">
        <f aca="false" t="array" ref="AG573:AG573">INDEX(_Rge_Data_3rd_CY,$B573,AG$1)</f>
        <v>0</v>
      </c>
      <c r="AH573" s="212" t="n">
        <f aca="false" t="array" ref="AH573:AH573">INDEX(_Rge_Data_3rd_CY,$B573,AH$1)</f>
        <v>0</v>
      </c>
      <c r="AI573" s="212" t="n">
        <f aca="false">INDEX(_Rge_Data_3rd_CY,$B573,AI$1)</f>
        <v>0</v>
      </c>
      <c r="AJ573" s="212" t="n">
        <f aca="false" t="array" ref="AJ573:AJ573">INDEX(_Rge_Data_3rd_CY,$B573,AJ$1)</f>
        <v>0</v>
      </c>
      <c r="AK573" s="212" t="n">
        <f aca="false" t="array" ref="AK573:AK573">INDEX(_Rge_Data_3rd_CY,$B573,AK$1)</f>
        <v>0</v>
      </c>
      <c r="AL573" s="212" t="n">
        <f aca="false">AK573+AN573+AO573</f>
        <v>0</v>
      </c>
      <c r="AM573" s="213" t="n">
        <f aca="false">IFERROR(AK573/Z573,0)</f>
        <v>0</v>
      </c>
      <c r="AN573" s="214" t="n">
        <f aca="false">IFERROR(IF(AND($E573="OPEN",$AA573&gt;0),$AA573*_SoP*$AM573,IF(AND($E573="CLOSED",$AA573&gt;0),$AA573*_SoL*$AM573,0)),0)</f>
        <v>0</v>
      </c>
      <c r="AO573" s="214" t="n">
        <f aca="false">IFERROR(IF($AA573&lt;0,$AA573*_SoL,0),0)</f>
        <v>0</v>
      </c>
      <c r="AP573" s="215" t="n">
        <f aca="false">AK573+AN573</f>
        <v>0</v>
      </c>
      <c r="AQ573" s="215" t="n">
        <f aca="false">AC573-AO573</f>
        <v>0</v>
      </c>
      <c r="AR573" s="215" t="n">
        <f aca="false">AP573-AQ573</f>
        <v>0</v>
      </c>
      <c r="AS573" s="215" t="n">
        <f aca="false">IF($AR573&gt;=0,$AR573,0)</f>
        <v>0</v>
      </c>
      <c r="AT573" s="215" t="n">
        <f aca="false">IF($AR573&lt;=0,-$AR573,0)</f>
        <v>-0</v>
      </c>
      <c r="AU573" s="214" t="n">
        <f aca="false">IF((R573-AC573)&lt;0,0,R573-AC573)</f>
        <v>0</v>
      </c>
      <c r="AV573" s="214" t="n">
        <f aca="false">IF(AM573&gt;1,0,R573-AM573*R573)</f>
        <v>0</v>
      </c>
      <c r="AW573" s="216"/>
    </row>
    <row r="574" customFormat="false" ht="24.75" hidden="false" customHeight="true" outlineLevel="0" collapsed="false">
      <c r="A574" s="166"/>
      <c r="B574" s="208" t="n">
        <f aca="false">B573+1</f>
        <v>567</v>
      </c>
      <c r="C574" s="166"/>
      <c r="D574" s="209" t="n">
        <f aca="false">INDEX(_Rge_Projectdata_3rd,$B574,MATCH("Project-ID",_Rge_Headline_Projectdata,0))</f>
        <v>0</v>
      </c>
      <c r="E574" s="210" t="str">
        <f aca="false" t="array" ref="E574:E574">INDEX(_Rge_Data_3rd_CY,$B574,E$1)</f>
        <v>Open</v>
      </c>
      <c r="F574" s="199" t="n">
        <f aca="false">INDEX(_Rge_Data_3rd_CY,$B574,F$1)</f>
        <v>0</v>
      </c>
      <c r="G574" s="199" t="n">
        <f aca="false" t="array" ref="G574:G574">INDEX(_Rge_Data_3rd_CY,$B574,G$1)</f>
        <v>0</v>
      </c>
      <c r="H574" s="199" t="n">
        <f aca="false" t="array" ref="H574:H574">INDEX(_Rge_Data_3rd_CY,$B574,H$1)</f>
        <v>0</v>
      </c>
      <c r="I574" s="199" t="n">
        <f aca="false" t="array" ref="I574:I574">INDEX(_Rge_Data_3rd_CY,$B574,I$1)</f>
        <v>0</v>
      </c>
      <c r="J574" s="199" t="n">
        <f aca="false" t="array" ref="J574:J574">INDEX(_Rge_Data_3rd_CY,$B574,J$1)</f>
        <v>0</v>
      </c>
      <c r="K574" s="199" t="n">
        <f aca="false" t="array" ref="K574:K574">INDEX(_Rge_Data_3rd_CY,$B574,K$1)</f>
        <v>0</v>
      </c>
      <c r="L574" s="199" t="n">
        <f aca="false">INDEX(_Rge_Data_3rd_CY,$B574,L$1)</f>
        <v>0</v>
      </c>
      <c r="M574" s="199" t="n">
        <f aca="false" t="array" ref="M574:M574">INDEX(_Rge_Data_3rd_CY,$B574,M$1)</f>
        <v>0</v>
      </c>
      <c r="N574" s="199" t="n">
        <f aca="false" t="array" ref="N574:N574">INDEX(_Rge_Data_3rd_CY,$B574,N$1)</f>
        <v>0</v>
      </c>
      <c r="O574" s="199" t="n">
        <f aca="false">F574-N574</f>
        <v>0</v>
      </c>
      <c r="P574" s="200" t="n">
        <f aca="false">IFERROR(O574/F574,0)</f>
        <v>0</v>
      </c>
      <c r="Q574" s="211" t="str">
        <f aca="false">IF(AND(F574&lt;&gt;0,R574=0),"N","Y")</f>
        <v>Y</v>
      </c>
      <c r="R574" s="202" t="n">
        <f aca="false">INDEX(_Rge_Data_3rd_CY,$B574,R$1)</f>
        <v>0</v>
      </c>
      <c r="S574" s="202" t="n">
        <f aca="false" t="array" ref="S574:S574">INDEX(_Rge_Data_3rd_CY,$B574,S$1)</f>
        <v>0</v>
      </c>
      <c r="T574" s="202" t="n">
        <f aca="false" t="array" ref="T574:T574">INDEX(_Rge_Data_3rd_CY,$B574,T$1)</f>
        <v>0</v>
      </c>
      <c r="U574" s="202" t="n">
        <f aca="false" t="array" ref="U574:U574">INDEX(_Rge_Data_3rd_CY,$B574,U$1)</f>
        <v>0</v>
      </c>
      <c r="V574" s="202" t="n">
        <f aca="false" t="array" ref="V574:V574">INDEX(_Rge_Data_3rd_CY,$B574,V$1)</f>
        <v>0</v>
      </c>
      <c r="W574" s="202" t="n">
        <f aca="false" t="array" ref="W574:W574">INDEX(_Rge_Data_3rd_CY,$B574,W$1)</f>
        <v>0</v>
      </c>
      <c r="X574" s="202" t="n">
        <f aca="false">INDEX(_Rge_Data_3rd_CY,$B574,X$1)</f>
        <v>0</v>
      </c>
      <c r="Y574" s="202" t="n">
        <f aca="false" t="array" ref="Y574:Y574">INDEX(_Rge_Data_3rd_CY,$B574,Y$1)</f>
        <v>0</v>
      </c>
      <c r="Z574" s="202" t="n">
        <f aca="false" t="array" ref="Z574:Z574">INDEX(_Rge_Data_3rd_CY,$B574,Z$1)</f>
        <v>0</v>
      </c>
      <c r="AA574" s="202" t="n">
        <f aca="false">R574-Z574</f>
        <v>0</v>
      </c>
      <c r="AB574" s="203" t="n">
        <f aca="false">IFERROR(AA574/R574,)</f>
        <v>0</v>
      </c>
      <c r="AC574" s="212" t="n">
        <f aca="false">INDEX(_Rge_Data_3rd_CY,$B574,AC$1)</f>
        <v>0</v>
      </c>
      <c r="AD574" s="212" t="n">
        <f aca="false" t="array" ref="AD574:AD574">INDEX(_Rge_Data_3rd_CY,$B574,AD$1)</f>
        <v>0</v>
      </c>
      <c r="AE574" s="212" t="n">
        <f aca="false" t="array" ref="AE574:AE574">INDEX(_Rge_Data_3rd_CY,$B574,AE$1)</f>
        <v>0</v>
      </c>
      <c r="AF574" s="212" t="n">
        <f aca="false" t="array" ref="AF574:AF574">INDEX(_Rge_Data_3rd_CY,$B574,AF$1)</f>
        <v>0</v>
      </c>
      <c r="AG574" s="212" t="n">
        <f aca="false" t="array" ref="AG574:AG574">INDEX(_Rge_Data_3rd_CY,$B574,AG$1)</f>
        <v>0</v>
      </c>
      <c r="AH574" s="212" t="n">
        <f aca="false" t="array" ref="AH574:AH574">INDEX(_Rge_Data_3rd_CY,$B574,AH$1)</f>
        <v>0</v>
      </c>
      <c r="AI574" s="212" t="n">
        <f aca="false">INDEX(_Rge_Data_3rd_CY,$B574,AI$1)</f>
        <v>0</v>
      </c>
      <c r="AJ574" s="212" t="n">
        <f aca="false" t="array" ref="AJ574:AJ574">INDEX(_Rge_Data_3rd_CY,$B574,AJ$1)</f>
        <v>0</v>
      </c>
      <c r="AK574" s="212" t="n">
        <f aca="false" t="array" ref="AK574:AK574">INDEX(_Rge_Data_3rd_CY,$B574,AK$1)</f>
        <v>0</v>
      </c>
      <c r="AL574" s="212" t="n">
        <f aca="false">AK574+AN574+AO574</f>
        <v>0</v>
      </c>
      <c r="AM574" s="213" t="n">
        <f aca="false">IFERROR(AK574/Z574,0)</f>
        <v>0</v>
      </c>
      <c r="AN574" s="214" t="n">
        <f aca="false">IFERROR(IF(AND($E574="OPEN",$AA574&gt;0),$AA574*_SoP*$AM574,IF(AND($E574="CLOSED",$AA574&gt;0),$AA574*_SoL*$AM574,0)),0)</f>
        <v>0</v>
      </c>
      <c r="AO574" s="214" t="n">
        <f aca="false">IFERROR(IF($AA574&lt;0,$AA574*_SoL,0),0)</f>
        <v>0</v>
      </c>
      <c r="AP574" s="215" t="n">
        <f aca="false">AK574+AN574</f>
        <v>0</v>
      </c>
      <c r="AQ574" s="215" t="n">
        <f aca="false">AC574-AO574</f>
        <v>0</v>
      </c>
      <c r="AR574" s="215" t="n">
        <f aca="false">AP574-AQ574</f>
        <v>0</v>
      </c>
      <c r="AS574" s="215" t="n">
        <f aca="false">IF($AR574&gt;=0,$AR574,0)</f>
        <v>0</v>
      </c>
      <c r="AT574" s="215" t="n">
        <f aca="false">IF($AR574&lt;=0,-$AR574,0)</f>
        <v>-0</v>
      </c>
      <c r="AU574" s="214" t="n">
        <f aca="false">IF((R574-AC574)&lt;0,0,R574-AC574)</f>
        <v>0</v>
      </c>
      <c r="AV574" s="214" t="n">
        <f aca="false">IF(AM574&gt;1,0,R574-AM574*R574)</f>
        <v>0</v>
      </c>
      <c r="AW574" s="216"/>
    </row>
    <row r="575" customFormat="false" ht="24.75" hidden="false" customHeight="true" outlineLevel="0" collapsed="false">
      <c r="A575" s="166"/>
      <c r="B575" s="208" t="n">
        <f aca="false">B574+1</f>
        <v>568</v>
      </c>
      <c r="C575" s="166"/>
      <c r="D575" s="209" t="n">
        <f aca="false">INDEX(_Rge_Projectdata_3rd,$B575,MATCH("Project-ID",_Rge_Headline_Projectdata,0))</f>
        <v>0</v>
      </c>
      <c r="E575" s="210" t="str">
        <f aca="false" t="array" ref="E575:E575">INDEX(_Rge_Data_3rd_CY,$B575,E$1)</f>
        <v>Open</v>
      </c>
      <c r="F575" s="199" t="n">
        <f aca="false">INDEX(_Rge_Data_3rd_CY,$B575,F$1)</f>
        <v>0</v>
      </c>
      <c r="G575" s="199" t="n">
        <f aca="false" t="array" ref="G575:G575">INDEX(_Rge_Data_3rd_CY,$B575,G$1)</f>
        <v>0</v>
      </c>
      <c r="H575" s="199" t="n">
        <f aca="false" t="array" ref="H575:H575">INDEX(_Rge_Data_3rd_CY,$B575,H$1)</f>
        <v>0</v>
      </c>
      <c r="I575" s="199" t="n">
        <f aca="false" t="array" ref="I575:I575">INDEX(_Rge_Data_3rd_CY,$B575,I$1)</f>
        <v>0</v>
      </c>
      <c r="J575" s="199" t="n">
        <f aca="false" t="array" ref="J575:J575">INDEX(_Rge_Data_3rd_CY,$B575,J$1)</f>
        <v>0</v>
      </c>
      <c r="K575" s="199" t="n">
        <f aca="false" t="array" ref="K575:K575">INDEX(_Rge_Data_3rd_CY,$B575,K$1)</f>
        <v>0</v>
      </c>
      <c r="L575" s="199" t="n">
        <f aca="false">INDEX(_Rge_Data_3rd_CY,$B575,L$1)</f>
        <v>0</v>
      </c>
      <c r="M575" s="199" t="n">
        <f aca="false" t="array" ref="M575:M575">INDEX(_Rge_Data_3rd_CY,$B575,M$1)</f>
        <v>0</v>
      </c>
      <c r="N575" s="199" t="n">
        <f aca="false" t="array" ref="N575:N575">INDEX(_Rge_Data_3rd_CY,$B575,N$1)</f>
        <v>0</v>
      </c>
      <c r="O575" s="199" t="n">
        <f aca="false">F575-N575</f>
        <v>0</v>
      </c>
      <c r="P575" s="200" t="n">
        <f aca="false">IFERROR(O575/F575,0)</f>
        <v>0</v>
      </c>
      <c r="Q575" s="211" t="str">
        <f aca="false">IF(AND(F575&lt;&gt;0,R575=0),"N","Y")</f>
        <v>Y</v>
      </c>
      <c r="R575" s="202" t="n">
        <f aca="false">INDEX(_Rge_Data_3rd_CY,$B575,R$1)</f>
        <v>0</v>
      </c>
      <c r="S575" s="202" t="n">
        <f aca="false" t="array" ref="S575:S575">INDEX(_Rge_Data_3rd_CY,$B575,S$1)</f>
        <v>0</v>
      </c>
      <c r="T575" s="202" t="n">
        <f aca="false" t="array" ref="T575:T575">INDEX(_Rge_Data_3rd_CY,$B575,T$1)</f>
        <v>0</v>
      </c>
      <c r="U575" s="202" t="n">
        <f aca="false" t="array" ref="U575:U575">INDEX(_Rge_Data_3rd_CY,$B575,U$1)</f>
        <v>0</v>
      </c>
      <c r="V575" s="202" t="n">
        <f aca="false" t="array" ref="V575:V575">INDEX(_Rge_Data_3rd_CY,$B575,V$1)</f>
        <v>0</v>
      </c>
      <c r="W575" s="202" t="n">
        <f aca="false" t="array" ref="W575:W575">INDEX(_Rge_Data_3rd_CY,$B575,W$1)</f>
        <v>0</v>
      </c>
      <c r="X575" s="202" t="n">
        <f aca="false">INDEX(_Rge_Data_3rd_CY,$B575,X$1)</f>
        <v>0</v>
      </c>
      <c r="Y575" s="202" t="n">
        <f aca="false" t="array" ref="Y575:Y575">INDEX(_Rge_Data_3rd_CY,$B575,Y$1)</f>
        <v>0</v>
      </c>
      <c r="Z575" s="202" t="n">
        <f aca="false" t="array" ref="Z575:Z575">INDEX(_Rge_Data_3rd_CY,$B575,Z$1)</f>
        <v>0</v>
      </c>
      <c r="AA575" s="202" t="n">
        <f aca="false">R575-Z575</f>
        <v>0</v>
      </c>
      <c r="AB575" s="203" t="n">
        <f aca="false">IFERROR(AA575/R575,)</f>
        <v>0</v>
      </c>
      <c r="AC575" s="212" t="n">
        <f aca="false">INDEX(_Rge_Data_3rd_CY,$B575,AC$1)</f>
        <v>0</v>
      </c>
      <c r="AD575" s="212" t="n">
        <f aca="false" t="array" ref="AD575:AD575">INDEX(_Rge_Data_3rd_CY,$B575,AD$1)</f>
        <v>0</v>
      </c>
      <c r="AE575" s="212" t="n">
        <f aca="false" t="array" ref="AE575:AE575">INDEX(_Rge_Data_3rd_CY,$B575,AE$1)</f>
        <v>0</v>
      </c>
      <c r="AF575" s="212" t="n">
        <f aca="false" t="array" ref="AF575:AF575">INDEX(_Rge_Data_3rd_CY,$B575,AF$1)</f>
        <v>0</v>
      </c>
      <c r="AG575" s="212" t="n">
        <f aca="false" t="array" ref="AG575:AG575">INDEX(_Rge_Data_3rd_CY,$B575,AG$1)</f>
        <v>0</v>
      </c>
      <c r="AH575" s="212" t="n">
        <f aca="false" t="array" ref="AH575:AH575">INDEX(_Rge_Data_3rd_CY,$B575,AH$1)</f>
        <v>0</v>
      </c>
      <c r="AI575" s="212" t="n">
        <f aca="false">INDEX(_Rge_Data_3rd_CY,$B575,AI$1)</f>
        <v>0</v>
      </c>
      <c r="AJ575" s="212" t="n">
        <f aca="false" t="array" ref="AJ575:AJ575">INDEX(_Rge_Data_3rd_CY,$B575,AJ$1)</f>
        <v>0</v>
      </c>
      <c r="AK575" s="212" t="n">
        <f aca="false" t="array" ref="AK575:AK575">INDEX(_Rge_Data_3rd_CY,$B575,AK$1)</f>
        <v>0</v>
      </c>
      <c r="AL575" s="212" t="n">
        <f aca="false">AK575+AN575+AO575</f>
        <v>0</v>
      </c>
      <c r="AM575" s="213" t="n">
        <f aca="false">IFERROR(AK575/Z575,0)</f>
        <v>0</v>
      </c>
      <c r="AN575" s="214" t="n">
        <f aca="false">IFERROR(IF(AND($E575="OPEN",$AA575&gt;0),$AA575*_SoP*$AM575,IF(AND($E575="CLOSED",$AA575&gt;0),$AA575*_SoL*$AM575,0)),0)</f>
        <v>0</v>
      </c>
      <c r="AO575" s="214" t="n">
        <f aca="false">IFERROR(IF($AA575&lt;0,$AA575*_SoL,0),0)</f>
        <v>0</v>
      </c>
      <c r="AP575" s="215" t="n">
        <f aca="false">AK575+AN575</f>
        <v>0</v>
      </c>
      <c r="AQ575" s="215" t="n">
        <f aca="false">AC575-AO575</f>
        <v>0</v>
      </c>
      <c r="AR575" s="215" t="n">
        <f aca="false">AP575-AQ575</f>
        <v>0</v>
      </c>
      <c r="AS575" s="215" t="n">
        <f aca="false">IF($AR575&gt;=0,$AR575,0)</f>
        <v>0</v>
      </c>
      <c r="AT575" s="215" t="n">
        <f aca="false">IF($AR575&lt;=0,-$AR575,0)</f>
        <v>-0</v>
      </c>
      <c r="AU575" s="214" t="n">
        <f aca="false">IF((R575-AC575)&lt;0,0,R575-AC575)</f>
        <v>0</v>
      </c>
      <c r="AV575" s="214" t="n">
        <f aca="false">IF(AM575&gt;1,0,R575-AM575*R575)</f>
        <v>0</v>
      </c>
      <c r="AW575" s="216"/>
    </row>
    <row r="576" customFormat="false" ht="24.75" hidden="false" customHeight="true" outlineLevel="0" collapsed="false">
      <c r="A576" s="166"/>
      <c r="B576" s="208" t="n">
        <f aca="false">B575+1</f>
        <v>569</v>
      </c>
      <c r="C576" s="166"/>
      <c r="D576" s="209" t="n">
        <f aca="false">INDEX(_Rge_Projectdata_3rd,$B576,MATCH("Project-ID",_Rge_Headline_Projectdata,0))</f>
        <v>0</v>
      </c>
      <c r="E576" s="210" t="str">
        <f aca="false" t="array" ref="E576:E576">INDEX(_Rge_Data_3rd_CY,$B576,E$1)</f>
        <v>Open</v>
      </c>
      <c r="F576" s="199" t="n">
        <f aca="false">INDEX(_Rge_Data_3rd_CY,$B576,F$1)</f>
        <v>0</v>
      </c>
      <c r="G576" s="199" t="n">
        <f aca="false" t="array" ref="G576:G576">INDEX(_Rge_Data_3rd_CY,$B576,G$1)</f>
        <v>0</v>
      </c>
      <c r="H576" s="199" t="n">
        <f aca="false" t="array" ref="H576:H576">INDEX(_Rge_Data_3rd_CY,$B576,H$1)</f>
        <v>0</v>
      </c>
      <c r="I576" s="199" t="n">
        <f aca="false" t="array" ref="I576:I576">INDEX(_Rge_Data_3rd_CY,$B576,I$1)</f>
        <v>0</v>
      </c>
      <c r="J576" s="199" t="n">
        <f aca="false" t="array" ref="J576:J576">INDEX(_Rge_Data_3rd_CY,$B576,J$1)</f>
        <v>0</v>
      </c>
      <c r="K576" s="199" t="n">
        <f aca="false" t="array" ref="K576:K576">INDEX(_Rge_Data_3rd_CY,$B576,K$1)</f>
        <v>0</v>
      </c>
      <c r="L576" s="199" t="n">
        <f aca="false">INDEX(_Rge_Data_3rd_CY,$B576,L$1)</f>
        <v>0</v>
      </c>
      <c r="M576" s="199" t="n">
        <f aca="false" t="array" ref="M576:M576">INDEX(_Rge_Data_3rd_CY,$B576,M$1)</f>
        <v>0</v>
      </c>
      <c r="N576" s="199" t="n">
        <f aca="false" t="array" ref="N576:N576">INDEX(_Rge_Data_3rd_CY,$B576,N$1)</f>
        <v>0</v>
      </c>
      <c r="O576" s="199" t="n">
        <f aca="false">F576-N576</f>
        <v>0</v>
      </c>
      <c r="P576" s="200" t="n">
        <f aca="false">IFERROR(O576/F576,0)</f>
        <v>0</v>
      </c>
      <c r="Q576" s="211" t="str">
        <f aca="false">IF(AND(F576&lt;&gt;0,R576=0),"N","Y")</f>
        <v>Y</v>
      </c>
      <c r="R576" s="202" t="n">
        <f aca="false">INDEX(_Rge_Data_3rd_CY,$B576,R$1)</f>
        <v>0</v>
      </c>
      <c r="S576" s="202" t="n">
        <f aca="false" t="array" ref="S576:S576">INDEX(_Rge_Data_3rd_CY,$B576,S$1)</f>
        <v>0</v>
      </c>
      <c r="T576" s="202" t="n">
        <f aca="false" t="array" ref="T576:T576">INDEX(_Rge_Data_3rd_CY,$B576,T$1)</f>
        <v>0</v>
      </c>
      <c r="U576" s="202" t="n">
        <f aca="false" t="array" ref="U576:U576">INDEX(_Rge_Data_3rd_CY,$B576,U$1)</f>
        <v>0</v>
      </c>
      <c r="V576" s="202" t="n">
        <f aca="false" t="array" ref="V576:V576">INDEX(_Rge_Data_3rd_CY,$B576,V$1)</f>
        <v>0</v>
      </c>
      <c r="W576" s="202" t="n">
        <f aca="false" t="array" ref="W576:W576">INDEX(_Rge_Data_3rd_CY,$B576,W$1)</f>
        <v>0</v>
      </c>
      <c r="X576" s="202" t="n">
        <f aca="false">INDEX(_Rge_Data_3rd_CY,$B576,X$1)</f>
        <v>0</v>
      </c>
      <c r="Y576" s="202" t="n">
        <f aca="false" t="array" ref="Y576:Y576">INDEX(_Rge_Data_3rd_CY,$B576,Y$1)</f>
        <v>0</v>
      </c>
      <c r="Z576" s="202" t="n">
        <f aca="false" t="array" ref="Z576:Z576">INDEX(_Rge_Data_3rd_CY,$B576,Z$1)</f>
        <v>0</v>
      </c>
      <c r="AA576" s="202" t="n">
        <f aca="false">R576-Z576</f>
        <v>0</v>
      </c>
      <c r="AB576" s="203" t="n">
        <f aca="false">IFERROR(AA576/R576,)</f>
        <v>0</v>
      </c>
      <c r="AC576" s="212" t="n">
        <f aca="false">INDEX(_Rge_Data_3rd_CY,$B576,AC$1)</f>
        <v>0</v>
      </c>
      <c r="AD576" s="212" t="n">
        <f aca="false" t="array" ref="AD576:AD576">INDEX(_Rge_Data_3rd_CY,$B576,AD$1)</f>
        <v>0</v>
      </c>
      <c r="AE576" s="212" t="n">
        <f aca="false" t="array" ref="AE576:AE576">INDEX(_Rge_Data_3rd_CY,$B576,AE$1)</f>
        <v>0</v>
      </c>
      <c r="AF576" s="212" t="n">
        <f aca="false" t="array" ref="AF576:AF576">INDEX(_Rge_Data_3rd_CY,$B576,AF$1)</f>
        <v>0</v>
      </c>
      <c r="AG576" s="212" t="n">
        <f aca="false" t="array" ref="AG576:AG576">INDEX(_Rge_Data_3rd_CY,$B576,AG$1)</f>
        <v>0</v>
      </c>
      <c r="AH576" s="212" t="n">
        <f aca="false" t="array" ref="AH576:AH576">INDEX(_Rge_Data_3rd_CY,$B576,AH$1)</f>
        <v>0</v>
      </c>
      <c r="AI576" s="212" t="n">
        <f aca="false">INDEX(_Rge_Data_3rd_CY,$B576,AI$1)</f>
        <v>0</v>
      </c>
      <c r="AJ576" s="212" t="n">
        <f aca="false" t="array" ref="AJ576:AJ576">INDEX(_Rge_Data_3rd_CY,$B576,AJ$1)</f>
        <v>0</v>
      </c>
      <c r="AK576" s="212" t="n">
        <f aca="false" t="array" ref="AK576:AK576">INDEX(_Rge_Data_3rd_CY,$B576,AK$1)</f>
        <v>0</v>
      </c>
      <c r="AL576" s="212" t="n">
        <f aca="false">AK576+AN576+AO576</f>
        <v>0</v>
      </c>
      <c r="AM576" s="213" t="n">
        <f aca="false">IFERROR(AK576/Z576,0)</f>
        <v>0</v>
      </c>
      <c r="AN576" s="214" t="n">
        <f aca="false">IFERROR(IF(AND($E576="OPEN",$AA576&gt;0),$AA576*_SoP*$AM576,IF(AND($E576="CLOSED",$AA576&gt;0),$AA576*_SoL*$AM576,0)),0)</f>
        <v>0</v>
      </c>
      <c r="AO576" s="214" t="n">
        <f aca="false">IFERROR(IF($AA576&lt;0,$AA576*_SoL,0),0)</f>
        <v>0</v>
      </c>
      <c r="AP576" s="215" t="n">
        <f aca="false">AK576+AN576</f>
        <v>0</v>
      </c>
      <c r="AQ576" s="215" t="n">
        <f aca="false">AC576-AO576</f>
        <v>0</v>
      </c>
      <c r="AR576" s="215" t="n">
        <f aca="false">AP576-AQ576</f>
        <v>0</v>
      </c>
      <c r="AS576" s="215" t="n">
        <f aca="false">IF($AR576&gt;=0,$AR576,0)</f>
        <v>0</v>
      </c>
      <c r="AT576" s="215" t="n">
        <f aca="false">IF($AR576&lt;=0,-$AR576,0)</f>
        <v>-0</v>
      </c>
      <c r="AU576" s="214" t="n">
        <f aca="false">IF((R576-AC576)&lt;0,0,R576-AC576)</f>
        <v>0</v>
      </c>
      <c r="AV576" s="214" t="n">
        <f aca="false">IF(AM576&gt;1,0,R576-AM576*R576)</f>
        <v>0</v>
      </c>
      <c r="AW576" s="216"/>
    </row>
    <row r="577" customFormat="false" ht="24.75" hidden="false" customHeight="true" outlineLevel="0" collapsed="false">
      <c r="A577" s="166"/>
      <c r="B577" s="208" t="n">
        <f aca="false">B576+1</f>
        <v>570</v>
      </c>
      <c r="C577" s="166"/>
      <c r="D577" s="209" t="n">
        <f aca="false">INDEX(_Rge_Projectdata_3rd,$B577,MATCH("Project-ID",_Rge_Headline_Projectdata,0))</f>
        <v>0</v>
      </c>
      <c r="E577" s="210" t="str">
        <f aca="false" t="array" ref="E577:E577">INDEX(_Rge_Data_3rd_CY,$B577,E$1)</f>
        <v>Open</v>
      </c>
      <c r="F577" s="199" t="n">
        <f aca="false">INDEX(_Rge_Data_3rd_CY,$B577,F$1)</f>
        <v>0</v>
      </c>
      <c r="G577" s="199" t="n">
        <f aca="false" t="array" ref="G577:G577">INDEX(_Rge_Data_3rd_CY,$B577,G$1)</f>
        <v>0</v>
      </c>
      <c r="H577" s="199" t="n">
        <f aca="false" t="array" ref="H577:H577">INDEX(_Rge_Data_3rd_CY,$B577,H$1)</f>
        <v>0</v>
      </c>
      <c r="I577" s="199" t="n">
        <f aca="false" t="array" ref="I577:I577">INDEX(_Rge_Data_3rd_CY,$B577,I$1)</f>
        <v>0</v>
      </c>
      <c r="J577" s="199" t="n">
        <f aca="false" t="array" ref="J577:J577">INDEX(_Rge_Data_3rd_CY,$B577,J$1)</f>
        <v>0</v>
      </c>
      <c r="K577" s="199" t="n">
        <f aca="false" t="array" ref="K577:K577">INDEX(_Rge_Data_3rd_CY,$B577,K$1)</f>
        <v>0</v>
      </c>
      <c r="L577" s="199" t="n">
        <f aca="false">INDEX(_Rge_Data_3rd_CY,$B577,L$1)</f>
        <v>0</v>
      </c>
      <c r="M577" s="199" t="n">
        <f aca="false" t="array" ref="M577:M577">INDEX(_Rge_Data_3rd_CY,$B577,M$1)</f>
        <v>0</v>
      </c>
      <c r="N577" s="199" t="n">
        <f aca="false" t="array" ref="N577:N577">INDEX(_Rge_Data_3rd_CY,$B577,N$1)</f>
        <v>0</v>
      </c>
      <c r="O577" s="199" t="n">
        <f aca="false">F577-N577</f>
        <v>0</v>
      </c>
      <c r="P577" s="200" t="n">
        <f aca="false">IFERROR(O577/F577,0)</f>
        <v>0</v>
      </c>
      <c r="Q577" s="211" t="str">
        <f aca="false">IF(AND(F577&lt;&gt;0,R577=0),"N","Y")</f>
        <v>Y</v>
      </c>
      <c r="R577" s="202" t="n">
        <f aca="false">INDEX(_Rge_Data_3rd_CY,$B577,R$1)</f>
        <v>0</v>
      </c>
      <c r="S577" s="202" t="n">
        <f aca="false" t="array" ref="S577:S577">INDEX(_Rge_Data_3rd_CY,$B577,S$1)</f>
        <v>0</v>
      </c>
      <c r="T577" s="202" t="n">
        <f aca="false" t="array" ref="T577:T577">INDEX(_Rge_Data_3rd_CY,$B577,T$1)</f>
        <v>0</v>
      </c>
      <c r="U577" s="202" t="n">
        <f aca="false" t="array" ref="U577:U577">INDEX(_Rge_Data_3rd_CY,$B577,U$1)</f>
        <v>0</v>
      </c>
      <c r="V577" s="202" t="n">
        <f aca="false" t="array" ref="V577:V577">INDEX(_Rge_Data_3rd_CY,$B577,V$1)</f>
        <v>0</v>
      </c>
      <c r="W577" s="202" t="n">
        <f aca="false" t="array" ref="W577:W577">INDEX(_Rge_Data_3rd_CY,$B577,W$1)</f>
        <v>0</v>
      </c>
      <c r="X577" s="202" t="n">
        <f aca="false">INDEX(_Rge_Data_3rd_CY,$B577,X$1)</f>
        <v>0</v>
      </c>
      <c r="Y577" s="202" t="n">
        <f aca="false" t="array" ref="Y577:Y577">INDEX(_Rge_Data_3rd_CY,$B577,Y$1)</f>
        <v>0</v>
      </c>
      <c r="Z577" s="202" t="n">
        <f aca="false" t="array" ref="Z577:Z577">INDEX(_Rge_Data_3rd_CY,$B577,Z$1)</f>
        <v>0</v>
      </c>
      <c r="AA577" s="202" t="n">
        <f aca="false">R577-Z577</f>
        <v>0</v>
      </c>
      <c r="AB577" s="203" t="n">
        <f aca="false">IFERROR(AA577/R577,)</f>
        <v>0</v>
      </c>
      <c r="AC577" s="212" t="n">
        <f aca="false">INDEX(_Rge_Data_3rd_CY,$B577,AC$1)</f>
        <v>0</v>
      </c>
      <c r="AD577" s="212" t="n">
        <f aca="false" t="array" ref="AD577:AD577">INDEX(_Rge_Data_3rd_CY,$B577,AD$1)</f>
        <v>0</v>
      </c>
      <c r="AE577" s="212" t="n">
        <f aca="false" t="array" ref="AE577:AE577">INDEX(_Rge_Data_3rd_CY,$B577,AE$1)</f>
        <v>0</v>
      </c>
      <c r="AF577" s="212" t="n">
        <f aca="false" t="array" ref="AF577:AF577">INDEX(_Rge_Data_3rd_CY,$B577,AF$1)</f>
        <v>0</v>
      </c>
      <c r="AG577" s="212" t="n">
        <f aca="false" t="array" ref="AG577:AG577">INDEX(_Rge_Data_3rd_CY,$B577,AG$1)</f>
        <v>0</v>
      </c>
      <c r="AH577" s="212" t="n">
        <f aca="false" t="array" ref="AH577:AH577">INDEX(_Rge_Data_3rd_CY,$B577,AH$1)</f>
        <v>0</v>
      </c>
      <c r="AI577" s="212" t="n">
        <f aca="false">INDEX(_Rge_Data_3rd_CY,$B577,AI$1)</f>
        <v>0</v>
      </c>
      <c r="AJ577" s="212" t="n">
        <f aca="false" t="array" ref="AJ577:AJ577">INDEX(_Rge_Data_3rd_CY,$B577,AJ$1)</f>
        <v>0</v>
      </c>
      <c r="AK577" s="212" t="n">
        <f aca="false" t="array" ref="AK577:AK577">INDEX(_Rge_Data_3rd_CY,$B577,AK$1)</f>
        <v>0</v>
      </c>
      <c r="AL577" s="212" t="n">
        <f aca="false">AK577+AN577+AO577</f>
        <v>0</v>
      </c>
      <c r="AM577" s="213" t="n">
        <f aca="false">IFERROR(AK577/Z577,0)</f>
        <v>0</v>
      </c>
      <c r="AN577" s="214" t="n">
        <f aca="false">IFERROR(IF(AND($E577="OPEN",$AA577&gt;0),$AA577*_SoP*$AM577,IF(AND($E577="CLOSED",$AA577&gt;0),$AA577*_SoL*$AM577,0)),0)</f>
        <v>0</v>
      </c>
      <c r="AO577" s="214" t="n">
        <f aca="false">IFERROR(IF($AA577&lt;0,$AA577*_SoL,0),0)</f>
        <v>0</v>
      </c>
      <c r="AP577" s="215" t="n">
        <f aca="false">AK577+AN577</f>
        <v>0</v>
      </c>
      <c r="AQ577" s="215" t="n">
        <f aca="false">AC577-AO577</f>
        <v>0</v>
      </c>
      <c r="AR577" s="215" t="n">
        <f aca="false">AP577-AQ577</f>
        <v>0</v>
      </c>
      <c r="AS577" s="215" t="n">
        <f aca="false">IF($AR577&gt;=0,$AR577,0)</f>
        <v>0</v>
      </c>
      <c r="AT577" s="215" t="n">
        <f aca="false">IF($AR577&lt;=0,-$AR577,0)</f>
        <v>-0</v>
      </c>
      <c r="AU577" s="214" t="n">
        <f aca="false">IF((R577-AC577)&lt;0,0,R577-AC577)</f>
        <v>0</v>
      </c>
      <c r="AV577" s="214" t="n">
        <f aca="false">IF(AM577&gt;1,0,R577-AM577*R577)</f>
        <v>0</v>
      </c>
      <c r="AW577" s="216"/>
    </row>
    <row r="578" customFormat="false" ht="24.75" hidden="false" customHeight="true" outlineLevel="0" collapsed="false">
      <c r="A578" s="166"/>
      <c r="B578" s="208" t="n">
        <f aca="false">B577+1</f>
        <v>571</v>
      </c>
      <c r="C578" s="166"/>
      <c r="D578" s="209" t="n">
        <f aca="false">INDEX(_Rge_Projectdata_3rd,$B578,MATCH("Project-ID",_Rge_Headline_Projectdata,0))</f>
        <v>0</v>
      </c>
      <c r="E578" s="210" t="str">
        <f aca="false" t="array" ref="E578:E578">INDEX(_Rge_Data_3rd_CY,$B578,E$1)</f>
        <v>Open</v>
      </c>
      <c r="F578" s="199" t="n">
        <f aca="false">INDEX(_Rge_Data_3rd_CY,$B578,F$1)</f>
        <v>0</v>
      </c>
      <c r="G578" s="199" t="n">
        <f aca="false" t="array" ref="G578:G578">INDEX(_Rge_Data_3rd_CY,$B578,G$1)</f>
        <v>0</v>
      </c>
      <c r="H578" s="199" t="n">
        <f aca="false" t="array" ref="H578:H578">INDEX(_Rge_Data_3rd_CY,$B578,H$1)</f>
        <v>0</v>
      </c>
      <c r="I578" s="199" t="n">
        <f aca="false" t="array" ref="I578:I578">INDEX(_Rge_Data_3rd_CY,$B578,I$1)</f>
        <v>0</v>
      </c>
      <c r="J578" s="199" t="n">
        <f aca="false" t="array" ref="J578:J578">INDEX(_Rge_Data_3rd_CY,$B578,J$1)</f>
        <v>0</v>
      </c>
      <c r="K578" s="199" t="n">
        <f aca="false" t="array" ref="K578:K578">INDEX(_Rge_Data_3rd_CY,$B578,K$1)</f>
        <v>0</v>
      </c>
      <c r="L578" s="199" t="n">
        <f aca="false">INDEX(_Rge_Data_3rd_CY,$B578,L$1)</f>
        <v>0</v>
      </c>
      <c r="M578" s="199" t="n">
        <f aca="false" t="array" ref="M578:M578">INDEX(_Rge_Data_3rd_CY,$B578,M$1)</f>
        <v>0</v>
      </c>
      <c r="N578" s="199" t="n">
        <f aca="false" t="array" ref="N578:N578">INDEX(_Rge_Data_3rd_CY,$B578,N$1)</f>
        <v>0</v>
      </c>
      <c r="O578" s="199" t="n">
        <f aca="false">F578-N578</f>
        <v>0</v>
      </c>
      <c r="P578" s="200" t="n">
        <f aca="false">IFERROR(O578/F578,0)</f>
        <v>0</v>
      </c>
      <c r="Q578" s="211" t="str">
        <f aca="false">IF(AND(F578&lt;&gt;0,R578=0),"N","Y")</f>
        <v>Y</v>
      </c>
      <c r="R578" s="202" t="n">
        <f aca="false">INDEX(_Rge_Data_3rd_CY,$B578,R$1)</f>
        <v>0</v>
      </c>
      <c r="S578" s="202" t="n">
        <f aca="false" t="array" ref="S578:S578">INDEX(_Rge_Data_3rd_CY,$B578,S$1)</f>
        <v>0</v>
      </c>
      <c r="T578" s="202" t="n">
        <f aca="false" t="array" ref="T578:T578">INDEX(_Rge_Data_3rd_CY,$B578,T$1)</f>
        <v>0</v>
      </c>
      <c r="U578" s="202" t="n">
        <f aca="false" t="array" ref="U578:U578">INDEX(_Rge_Data_3rd_CY,$B578,U$1)</f>
        <v>0</v>
      </c>
      <c r="V578" s="202" t="n">
        <f aca="false" t="array" ref="V578:V578">INDEX(_Rge_Data_3rd_CY,$B578,V$1)</f>
        <v>0</v>
      </c>
      <c r="W578" s="202" t="n">
        <f aca="false" t="array" ref="W578:W578">INDEX(_Rge_Data_3rd_CY,$B578,W$1)</f>
        <v>0</v>
      </c>
      <c r="X578" s="202" t="n">
        <f aca="false">INDEX(_Rge_Data_3rd_CY,$B578,X$1)</f>
        <v>0</v>
      </c>
      <c r="Y578" s="202" t="n">
        <f aca="false" t="array" ref="Y578:Y578">INDEX(_Rge_Data_3rd_CY,$B578,Y$1)</f>
        <v>0</v>
      </c>
      <c r="Z578" s="202" t="n">
        <f aca="false" t="array" ref="Z578:Z578">INDEX(_Rge_Data_3rd_CY,$B578,Z$1)</f>
        <v>0</v>
      </c>
      <c r="AA578" s="202" t="n">
        <f aca="false">R578-Z578</f>
        <v>0</v>
      </c>
      <c r="AB578" s="203" t="n">
        <f aca="false">IFERROR(AA578/R578,)</f>
        <v>0</v>
      </c>
      <c r="AC578" s="212" t="n">
        <f aca="false">INDEX(_Rge_Data_3rd_CY,$B578,AC$1)</f>
        <v>0</v>
      </c>
      <c r="AD578" s="212" t="n">
        <f aca="false" t="array" ref="AD578:AD578">INDEX(_Rge_Data_3rd_CY,$B578,AD$1)</f>
        <v>0</v>
      </c>
      <c r="AE578" s="212" t="n">
        <f aca="false" t="array" ref="AE578:AE578">INDEX(_Rge_Data_3rd_CY,$B578,AE$1)</f>
        <v>0</v>
      </c>
      <c r="AF578" s="212" t="n">
        <f aca="false" t="array" ref="AF578:AF578">INDEX(_Rge_Data_3rd_CY,$B578,AF$1)</f>
        <v>0</v>
      </c>
      <c r="AG578" s="212" t="n">
        <f aca="false" t="array" ref="AG578:AG578">INDEX(_Rge_Data_3rd_CY,$B578,AG$1)</f>
        <v>0</v>
      </c>
      <c r="AH578" s="212" t="n">
        <f aca="false" t="array" ref="AH578:AH578">INDEX(_Rge_Data_3rd_CY,$B578,AH$1)</f>
        <v>0</v>
      </c>
      <c r="AI578" s="212" t="n">
        <f aca="false">INDEX(_Rge_Data_3rd_CY,$B578,AI$1)</f>
        <v>0</v>
      </c>
      <c r="AJ578" s="212" t="n">
        <f aca="false" t="array" ref="AJ578:AJ578">INDEX(_Rge_Data_3rd_CY,$B578,AJ$1)</f>
        <v>0</v>
      </c>
      <c r="AK578" s="212" t="n">
        <f aca="false" t="array" ref="AK578:AK578">INDEX(_Rge_Data_3rd_CY,$B578,AK$1)</f>
        <v>0</v>
      </c>
      <c r="AL578" s="212" t="n">
        <f aca="false">AK578+AN578+AO578</f>
        <v>0</v>
      </c>
      <c r="AM578" s="213" t="n">
        <f aca="false">IFERROR(AK578/Z578,0)</f>
        <v>0</v>
      </c>
      <c r="AN578" s="214" t="n">
        <f aca="false">IFERROR(IF(AND($E578="OPEN",$AA578&gt;0),$AA578*_SoP*$AM578,IF(AND($E578="CLOSED",$AA578&gt;0),$AA578*_SoL*$AM578,0)),0)</f>
        <v>0</v>
      </c>
      <c r="AO578" s="214" t="n">
        <f aca="false">IFERROR(IF($AA578&lt;0,$AA578*_SoL,0),0)</f>
        <v>0</v>
      </c>
      <c r="AP578" s="215" t="n">
        <f aca="false">AK578+AN578</f>
        <v>0</v>
      </c>
      <c r="AQ578" s="215" t="n">
        <f aca="false">AC578-AO578</f>
        <v>0</v>
      </c>
      <c r="AR578" s="215" t="n">
        <f aca="false">AP578-AQ578</f>
        <v>0</v>
      </c>
      <c r="AS578" s="215" t="n">
        <f aca="false">IF($AR578&gt;=0,$AR578,0)</f>
        <v>0</v>
      </c>
      <c r="AT578" s="215" t="n">
        <f aca="false">IF($AR578&lt;=0,-$AR578,0)</f>
        <v>-0</v>
      </c>
      <c r="AU578" s="214" t="n">
        <f aca="false">IF((R578-AC578)&lt;0,0,R578-AC578)</f>
        <v>0</v>
      </c>
      <c r="AV578" s="214" t="n">
        <f aca="false">IF(AM578&gt;1,0,R578-AM578*R578)</f>
        <v>0</v>
      </c>
      <c r="AW578" s="216"/>
    </row>
    <row r="579" customFormat="false" ht="24.75" hidden="false" customHeight="true" outlineLevel="0" collapsed="false">
      <c r="A579" s="166"/>
      <c r="B579" s="208" t="n">
        <f aca="false">B578+1</f>
        <v>572</v>
      </c>
      <c r="C579" s="166"/>
      <c r="D579" s="209" t="n">
        <f aca="false">INDEX(_Rge_Projectdata_3rd,$B579,MATCH("Project-ID",_Rge_Headline_Projectdata,0))</f>
        <v>0</v>
      </c>
      <c r="E579" s="210" t="str">
        <f aca="false" t="array" ref="E579:E579">INDEX(_Rge_Data_3rd_CY,$B579,E$1)</f>
        <v>Open</v>
      </c>
      <c r="F579" s="199" t="n">
        <f aca="false">INDEX(_Rge_Data_3rd_CY,$B579,F$1)</f>
        <v>0</v>
      </c>
      <c r="G579" s="199" t="n">
        <f aca="false" t="array" ref="G579:G579">INDEX(_Rge_Data_3rd_CY,$B579,G$1)</f>
        <v>0</v>
      </c>
      <c r="H579" s="199" t="n">
        <f aca="false" t="array" ref="H579:H579">INDEX(_Rge_Data_3rd_CY,$B579,H$1)</f>
        <v>0</v>
      </c>
      <c r="I579" s="199" t="n">
        <f aca="false" t="array" ref="I579:I579">INDEX(_Rge_Data_3rd_CY,$B579,I$1)</f>
        <v>0</v>
      </c>
      <c r="J579" s="199" t="n">
        <f aca="false" t="array" ref="J579:J579">INDEX(_Rge_Data_3rd_CY,$B579,J$1)</f>
        <v>0</v>
      </c>
      <c r="K579" s="199" t="n">
        <f aca="false" t="array" ref="K579:K579">INDEX(_Rge_Data_3rd_CY,$B579,K$1)</f>
        <v>0</v>
      </c>
      <c r="L579" s="199" t="n">
        <f aca="false">INDEX(_Rge_Data_3rd_CY,$B579,L$1)</f>
        <v>0</v>
      </c>
      <c r="M579" s="199" t="n">
        <f aca="false" t="array" ref="M579:M579">INDEX(_Rge_Data_3rd_CY,$B579,M$1)</f>
        <v>0</v>
      </c>
      <c r="N579" s="199" t="n">
        <f aca="false" t="array" ref="N579:N579">INDEX(_Rge_Data_3rd_CY,$B579,N$1)</f>
        <v>0</v>
      </c>
      <c r="O579" s="199" t="n">
        <f aca="false">F579-N579</f>
        <v>0</v>
      </c>
      <c r="P579" s="200" t="n">
        <f aca="false">IFERROR(O579/F579,0)</f>
        <v>0</v>
      </c>
      <c r="Q579" s="211" t="str">
        <f aca="false">IF(AND(F579&lt;&gt;0,R579=0),"N","Y")</f>
        <v>Y</v>
      </c>
      <c r="R579" s="202" t="n">
        <f aca="false">INDEX(_Rge_Data_3rd_CY,$B579,R$1)</f>
        <v>0</v>
      </c>
      <c r="S579" s="202" t="n">
        <f aca="false" t="array" ref="S579:S579">INDEX(_Rge_Data_3rd_CY,$B579,S$1)</f>
        <v>0</v>
      </c>
      <c r="T579" s="202" t="n">
        <f aca="false" t="array" ref="T579:T579">INDEX(_Rge_Data_3rd_CY,$B579,T$1)</f>
        <v>0</v>
      </c>
      <c r="U579" s="202" t="n">
        <f aca="false" t="array" ref="U579:U579">INDEX(_Rge_Data_3rd_CY,$B579,U$1)</f>
        <v>0</v>
      </c>
      <c r="V579" s="202" t="n">
        <f aca="false" t="array" ref="V579:V579">INDEX(_Rge_Data_3rd_CY,$B579,V$1)</f>
        <v>0</v>
      </c>
      <c r="W579" s="202" t="n">
        <f aca="false" t="array" ref="W579:W579">INDEX(_Rge_Data_3rd_CY,$B579,W$1)</f>
        <v>0</v>
      </c>
      <c r="X579" s="202" t="n">
        <f aca="false">INDEX(_Rge_Data_3rd_CY,$B579,X$1)</f>
        <v>0</v>
      </c>
      <c r="Y579" s="202" t="n">
        <f aca="false" t="array" ref="Y579:Y579">INDEX(_Rge_Data_3rd_CY,$B579,Y$1)</f>
        <v>0</v>
      </c>
      <c r="Z579" s="202" t="n">
        <f aca="false" t="array" ref="Z579:Z579">INDEX(_Rge_Data_3rd_CY,$B579,Z$1)</f>
        <v>0</v>
      </c>
      <c r="AA579" s="202" t="n">
        <f aca="false">R579-Z579</f>
        <v>0</v>
      </c>
      <c r="AB579" s="203" t="n">
        <f aca="false">IFERROR(AA579/R579,)</f>
        <v>0</v>
      </c>
      <c r="AC579" s="212" t="n">
        <f aca="false">INDEX(_Rge_Data_3rd_CY,$B579,AC$1)</f>
        <v>0</v>
      </c>
      <c r="AD579" s="212" t="n">
        <f aca="false" t="array" ref="AD579:AD579">INDEX(_Rge_Data_3rd_CY,$B579,AD$1)</f>
        <v>0</v>
      </c>
      <c r="AE579" s="212" t="n">
        <f aca="false" t="array" ref="AE579:AE579">INDEX(_Rge_Data_3rd_CY,$B579,AE$1)</f>
        <v>0</v>
      </c>
      <c r="AF579" s="212" t="n">
        <f aca="false" t="array" ref="AF579:AF579">INDEX(_Rge_Data_3rd_CY,$B579,AF$1)</f>
        <v>0</v>
      </c>
      <c r="AG579" s="212" t="n">
        <f aca="false" t="array" ref="AG579:AG579">INDEX(_Rge_Data_3rd_CY,$B579,AG$1)</f>
        <v>0</v>
      </c>
      <c r="AH579" s="212" t="n">
        <f aca="false" t="array" ref="AH579:AH579">INDEX(_Rge_Data_3rd_CY,$B579,AH$1)</f>
        <v>0</v>
      </c>
      <c r="AI579" s="212" t="n">
        <f aca="false">INDEX(_Rge_Data_3rd_CY,$B579,AI$1)</f>
        <v>0</v>
      </c>
      <c r="AJ579" s="212" t="n">
        <f aca="false" t="array" ref="AJ579:AJ579">INDEX(_Rge_Data_3rd_CY,$B579,AJ$1)</f>
        <v>0</v>
      </c>
      <c r="AK579" s="212" t="n">
        <f aca="false" t="array" ref="AK579:AK579">INDEX(_Rge_Data_3rd_CY,$B579,AK$1)</f>
        <v>0</v>
      </c>
      <c r="AL579" s="212" t="n">
        <f aca="false">AK579+AN579+AO579</f>
        <v>0</v>
      </c>
      <c r="AM579" s="213" t="n">
        <f aca="false">IFERROR(AK579/Z579,0)</f>
        <v>0</v>
      </c>
      <c r="AN579" s="214" t="n">
        <f aca="false">IFERROR(IF(AND($E579="OPEN",$AA579&gt;0),$AA579*_SoP*$AM579,IF(AND($E579="CLOSED",$AA579&gt;0),$AA579*_SoL*$AM579,0)),0)</f>
        <v>0</v>
      </c>
      <c r="AO579" s="214" t="n">
        <f aca="false">IFERROR(IF($AA579&lt;0,$AA579*_SoL,0),0)</f>
        <v>0</v>
      </c>
      <c r="AP579" s="215" t="n">
        <f aca="false">AK579+AN579</f>
        <v>0</v>
      </c>
      <c r="AQ579" s="215" t="n">
        <f aca="false">AC579-AO579</f>
        <v>0</v>
      </c>
      <c r="AR579" s="215" t="n">
        <f aca="false">AP579-AQ579</f>
        <v>0</v>
      </c>
      <c r="AS579" s="215" t="n">
        <f aca="false">IF($AR579&gt;=0,$AR579,0)</f>
        <v>0</v>
      </c>
      <c r="AT579" s="215" t="n">
        <f aca="false">IF($AR579&lt;=0,-$AR579,0)</f>
        <v>-0</v>
      </c>
      <c r="AU579" s="214" t="n">
        <f aca="false">IF((R579-AC579)&lt;0,0,R579-AC579)</f>
        <v>0</v>
      </c>
      <c r="AV579" s="214" t="n">
        <f aca="false">IF(AM579&gt;1,0,R579-AM579*R579)</f>
        <v>0</v>
      </c>
      <c r="AW579" s="216"/>
    </row>
    <row r="580" customFormat="false" ht="24.75" hidden="false" customHeight="true" outlineLevel="0" collapsed="false">
      <c r="A580" s="166"/>
      <c r="B580" s="208" t="n">
        <f aca="false">B579+1</f>
        <v>573</v>
      </c>
      <c r="C580" s="166"/>
      <c r="D580" s="209" t="n">
        <f aca="false">INDEX(_Rge_Projectdata_3rd,$B580,MATCH("Project-ID",_Rge_Headline_Projectdata,0))</f>
        <v>0</v>
      </c>
      <c r="E580" s="210" t="str">
        <f aca="false" t="array" ref="E580:E580">INDEX(_Rge_Data_3rd_CY,$B580,E$1)</f>
        <v>Open</v>
      </c>
      <c r="F580" s="199" t="n">
        <f aca="false">INDEX(_Rge_Data_3rd_CY,$B580,F$1)</f>
        <v>0</v>
      </c>
      <c r="G580" s="199" t="n">
        <f aca="false" t="array" ref="G580:G580">INDEX(_Rge_Data_3rd_CY,$B580,G$1)</f>
        <v>0</v>
      </c>
      <c r="H580" s="199" t="n">
        <f aca="false" t="array" ref="H580:H580">INDEX(_Rge_Data_3rd_CY,$B580,H$1)</f>
        <v>0</v>
      </c>
      <c r="I580" s="199" t="n">
        <f aca="false" t="array" ref="I580:I580">INDEX(_Rge_Data_3rd_CY,$B580,I$1)</f>
        <v>0</v>
      </c>
      <c r="J580" s="199" t="n">
        <f aca="false" t="array" ref="J580:J580">INDEX(_Rge_Data_3rd_CY,$B580,J$1)</f>
        <v>0</v>
      </c>
      <c r="K580" s="199" t="n">
        <f aca="false" t="array" ref="K580:K580">INDEX(_Rge_Data_3rd_CY,$B580,K$1)</f>
        <v>0</v>
      </c>
      <c r="L580" s="199" t="n">
        <f aca="false">INDEX(_Rge_Data_3rd_CY,$B580,L$1)</f>
        <v>0</v>
      </c>
      <c r="M580" s="199" t="n">
        <f aca="false" t="array" ref="M580:M580">INDEX(_Rge_Data_3rd_CY,$B580,M$1)</f>
        <v>0</v>
      </c>
      <c r="N580" s="199" t="n">
        <f aca="false" t="array" ref="N580:N580">INDEX(_Rge_Data_3rd_CY,$B580,N$1)</f>
        <v>0</v>
      </c>
      <c r="O580" s="199" t="n">
        <f aca="false">F580-N580</f>
        <v>0</v>
      </c>
      <c r="P580" s="200" t="n">
        <f aca="false">IFERROR(O580/F580,0)</f>
        <v>0</v>
      </c>
      <c r="Q580" s="211" t="str">
        <f aca="false">IF(AND(F580&lt;&gt;0,R580=0),"N","Y")</f>
        <v>Y</v>
      </c>
      <c r="R580" s="202" t="n">
        <f aca="false">INDEX(_Rge_Data_3rd_CY,$B580,R$1)</f>
        <v>0</v>
      </c>
      <c r="S580" s="202" t="n">
        <f aca="false" t="array" ref="S580:S580">INDEX(_Rge_Data_3rd_CY,$B580,S$1)</f>
        <v>0</v>
      </c>
      <c r="T580" s="202" t="n">
        <f aca="false" t="array" ref="T580:T580">INDEX(_Rge_Data_3rd_CY,$B580,T$1)</f>
        <v>0</v>
      </c>
      <c r="U580" s="202" t="n">
        <f aca="false" t="array" ref="U580:U580">INDEX(_Rge_Data_3rd_CY,$B580,U$1)</f>
        <v>0</v>
      </c>
      <c r="V580" s="202" t="n">
        <f aca="false" t="array" ref="V580:V580">INDEX(_Rge_Data_3rd_CY,$B580,V$1)</f>
        <v>0</v>
      </c>
      <c r="W580" s="202" t="n">
        <f aca="false" t="array" ref="W580:W580">INDEX(_Rge_Data_3rd_CY,$B580,W$1)</f>
        <v>0</v>
      </c>
      <c r="X580" s="202" t="n">
        <f aca="false">INDEX(_Rge_Data_3rd_CY,$B580,X$1)</f>
        <v>0</v>
      </c>
      <c r="Y580" s="202" t="n">
        <f aca="false" t="array" ref="Y580:Y580">INDEX(_Rge_Data_3rd_CY,$B580,Y$1)</f>
        <v>0</v>
      </c>
      <c r="Z580" s="202" t="n">
        <f aca="false" t="array" ref="Z580:Z580">INDEX(_Rge_Data_3rd_CY,$B580,Z$1)</f>
        <v>0</v>
      </c>
      <c r="AA580" s="202" t="n">
        <f aca="false">R580-Z580</f>
        <v>0</v>
      </c>
      <c r="AB580" s="203" t="n">
        <f aca="false">IFERROR(AA580/R580,)</f>
        <v>0</v>
      </c>
      <c r="AC580" s="212" t="n">
        <f aca="false">INDEX(_Rge_Data_3rd_CY,$B580,AC$1)</f>
        <v>0</v>
      </c>
      <c r="AD580" s="212" t="n">
        <f aca="false" t="array" ref="AD580:AD580">INDEX(_Rge_Data_3rd_CY,$B580,AD$1)</f>
        <v>0</v>
      </c>
      <c r="AE580" s="212" t="n">
        <f aca="false" t="array" ref="AE580:AE580">INDEX(_Rge_Data_3rd_CY,$B580,AE$1)</f>
        <v>0</v>
      </c>
      <c r="AF580" s="212" t="n">
        <f aca="false" t="array" ref="AF580:AF580">INDEX(_Rge_Data_3rd_CY,$B580,AF$1)</f>
        <v>0</v>
      </c>
      <c r="AG580" s="212" t="n">
        <f aca="false" t="array" ref="AG580:AG580">INDEX(_Rge_Data_3rd_CY,$B580,AG$1)</f>
        <v>0</v>
      </c>
      <c r="AH580" s="212" t="n">
        <f aca="false" t="array" ref="AH580:AH580">INDEX(_Rge_Data_3rd_CY,$B580,AH$1)</f>
        <v>0</v>
      </c>
      <c r="AI580" s="212" t="n">
        <f aca="false">INDEX(_Rge_Data_3rd_CY,$B580,AI$1)</f>
        <v>0</v>
      </c>
      <c r="AJ580" s="212" t="n">
        <f aca="false" t="array" ref="AJ580:AJ580">INDEX(_Rge_Data_3rd_CY,$B580,AJ$1)</f>
        <v>0</v>
      </c>
      <c r="AK580" s="212" t="n">
        <f aca="false" t="array" ref="AK580:AK580">INDEX(_Rge_Data_3rd_CY,$B580,AK$1)</f>
        <v>0</v>
      </c>
      <c r="AL580" s="212" t="n">
        <f aca="false">AK580+AN580+AO580</f>
        <v>0</v>
      </c>
      <c r="AM580" s="213" t="n">
        <f aca="false">IFERROR(AK580/Z580,0)</f>
        <v>0</v>
      </c>
      <c r="AN580" s="214" t="n">
        <f aca="false">IFERROR(IF(AND($E580="OPEN",$AA580&gt;0),$AA580*_SoP*$AM580,IF(AND($E580="CLOSED",$AA580&gt;0),$AA580*_SoL*$AM580,0)),0)</f>
        <v>0</v>
      </c>
      <c r="AO580" s="214" t="n">
        <f aca="false">IFERROR(IF($AA580&lt;0,$AA580*_SoL,0),0)</f>
        <v>0</v>
      </c>
      <c r="AP580" s="215" t="n">
        <f aca="false">AK580+AN580</f>
        <v>0</v>
      </c>
      <c r="AQ580" s="215" t="n">
        <f aca="false">AC580-AO580</f>
        <v>0</v>
      </c>
      <c r="AR580" s="215" t="n">
        <f aca="false">AP580-AQ580</f>
        <v>0</v>
      </c>
      <c r="AS580" s="215" t="n">
        <f aca="false">IF($AR580&gt;=0,$AR580,0)</f>
        <v>0</v>
      </c>
      <c r="AT580" s="215" t="n">
        <f aca="false">IF($AR580&lt;=0,-$AR580,0)</f>
        <v>-0</v>
      </c>
      <c r="AU580" s="214" t="n">
        <f aca="false">IF((R580-AC580)&lt;0,0,R580-AC580)</f>
        <v>0</v>
      </c>
      <c r="AV580" s="214" t="n">
        <f aca="false">IF(AM580&gt;1,0,R580-AM580*R580)</f>
        <v>0</v>
      </c>
      <c r="AW580" s="216"/>
    </row>
    <row r="581" customFormat="false" ht="24.75" hidden="false" customHeight="true" outlineLevel="0" collapsed="false">
      <c r="A581" s="166"/>
      <c r="B581" s="208" t="n">
        <f aca="false">B580+1</f>
        <v>574</v>
      </c>
      <c r="C581" s="166"/>
      <c r="D581" s="209" t="n">
        <f aca="false">INDEX(_Rge_Projectdata_3rd,$B581,MATCH("Project-ID",_Rge_Headline_Projectdata,0))</f>
        <v>0</v>
      </c>
      <c r="E581" s="210" t="str">
        <f aca="false" t="array" ref="E581:E581">INDEX(_Rge_Data_3rd_CY,$B581,E$1)</f>
        <v>Open</v>
      </c>
      <c r="F581" s="199" t="n">
        <f aca="false">INDEX(_Rge_Data_3rd_CY,$B581,F$1)</f>
        <v>0</v>
      </c>
      <c r="G581" s="199" t="n">
        <f aca="false" t="array" ref="G581:G581">INDEX(_Rge_Data_3rd_CY,$B581,G$1)</f>
        <v>0</v>
      </c>
      <c r="H581" s="199" t="n">
        <f aca="false" t="array" ref="H581:H581">INDEX(_Rge_Data_3rd_CY,$B581,H$1)</f>
        <v>0</v>
      </c>
      <c r="I581" s="199" t="n">
        <f aca="false" t="array" ref="I581:I581">INDEX(_Rge_Data_3rd_CY,$B581,I$1)</f>
        <v>0</v>
      </c>
      <c r="J581" s="199" t="n">
        <f aca="false" t="array" ref="J581:J581">INDEX(_Rge_Data_3rd_CY,$B581,J$1)</f>
        <v>0</v>
      </c>
      <c r="K581" s="199" t="n">
        <f aca="false" t="array" ref="K581:K581">INDEX(_Rge_Data_3rd_CY,$B581,K$1)</f>
        <v>0</v>
      </c>
      <c r="L581" s="199" t="n">
        <f aca="false">INDEX(_Rge_Data_3rd_CY,$B581,L$1)</f>
        <v>0</v>
      </c>
      <c r="M581" s="199" t="n">
        <f aca="false" t="array" ref="M581:M581">INDEX(_Rge_Data_3rd_CY,$B581,M$1)</f>
        <v>0</v>
      </c>
      <c r="N581" s="199" t="n">
        <f aca="false" t="array" ref="N581:N581">INDEX(_Rge_Data_3rd_CY,$B581,N$1)</f>
        <v>0</v>
      </c>
      <c r="O581" s="199" t="n">
        <f aca="false">F581-N581</f>
        <v>0</v>
      </c>
      <c r="P581" s="200" t="n">
        <f aca="false">IFERROR(O581/F581,0)</f>
        <v>0</v>
      </c>
      <c r="Q581" s="211" t="str">
        <f aca="false">IF(AND(F581&lt;&gt;0,R581=0),"N","Y")</f>
        <v>Y</v>
      </c>
      <c r="R581" s="202" t="n">
        <f aca="false">INDEX(_Rge_Data_3rd_CY,$B581,R$1)</f>
        <v>0</v>
      </c>
      <c r="S581" s="202" t="n">
        <f aca="false" t="array" ref="S581:S581">INDEX(_Rge_Data_3rd_CY,$B581,S$1)</f>
        <v>0</v>
      </c>
      <c r="T581" s="202" t="n">
        <f aca="false" t="array" ref="T581:T581">INDEX(_Rge_Data_3rd_CY,$B581,T$1)</f>
        <v>0</v>
      </c>
      <c r="U581" s="202" t="n">
        <f aca="false" t="array" ref="U581:U581">INDEX(_Rge_Data_3rd_CY,$B581,U$1)</f>
        <v>0</v>
      </c>
      <c r="V581" s="202" t="n">
        <f aca="false" t="array" ref="V581:V581">INDEX(_Rge_Data_3rd_CY,$B581,V$1)</f>
        <v>0</v>
      </c>
      <c r="W581" s="202" t="n">
        <f aca="false" t="array" ref="W581:W581">INDEX(_Rge_Data_3rd_CY,$B581,W$1)</f>
        <v>0</v>
      </c>
      <c r="X581" s="202" t="n">
        <f aca="false">INDEX(_Rge_Data_3rd_CY,$B581,X$1)</f>
        <v>0</v>
      </c>
      <c r="Y581" s="202" t="n">
        <f aca="false" t="array" ref="Y581:Y581">INDEX(_Rge_Data_3rd_CY,$B581,Y$1)</f>
        <v>0</v>
      </c>
      <c r="Z581" s="202" t="n">
        <f aca="false" t="array" ref="Z581:Z581">INDEX(_Rge_Data_3rd_CY,$B581,Z$1)</f>
        <v>0</v>
      </c>
      <c r="AA581" s="202" t="n">
        <f aca="false">R581-Z581</f>
        <v>0</v>
      </c>
      <c r="AB581" s="203" t="n">
        <f aca="false">IFERROR(AA581/R581,)</f>
        <v>0</v>
      </c>
      <c r="AC581" s="212" t="n">
        <f aca="false">INDEX(_Rge_Data_3rd_CY,$B581,AC$1)</f>
        <v>0</v>
      </c>
      <c r="AD581" s="212" t="n">
        <f aca="false" t="array" ref="AD581:AD581">INDEX(_Rge_Data_3rd_CY,$B581,AD$1)</f>
        <v>0</v>
      </c>
      <c r="AE581" s="212" t="n">
        <f aca="false" t="array" ref="AE581:AE581">INDEX(_Rge_Data_3rd_CY,$B581,AE$1)</f>
        <v>0</v>
      </c>
      <c r="AF581" s="212" t="n">
        <f aca="false" t="array" ref="AF581:AF581">INDEX(_Rge_Data_3rd_CY,$B581,AF$1)</f>
        <v>0</v>
      </c>
      <c r="AG581" s="212" t="n">
        <f aca="false" t="array" ref="AG581:AG581">INDEX(_Rge_Data_3rd_CY,$B581,AG$1)</f>
        <v>0</v>
      </c>
      <c r="AH581" s="212" t="n">
        <f aca="false" t="array" ref="AH581:AH581">INDEX(_Rge_Data_3rd_CY,$B581,AH$1)</f>
        <v>0</v>
      </c>
      <c r="AI581" s="212" t="n">
        <f aca="false">INDEX(_Rge_Data_3rd_CY,$B581,AI$1)</f>
        <v>0</v>
      </c>
      <c r="AJ581" s="212" t="n">
        <f aca="false" t="array" ref="AJ581:AJ581">INDEX(_Rge_Data_3rd_CY,$B581,AJ$1)</f>
        <v>0</v>
      </c>
      <c r="AK581" s="212" t="n">
        <f aca="false" t="array" ref="AK581:AK581">INDEX(_Rge_Data_3rd_CY,$B581,AK$1)</f>
        <v>0</v>
      </c>
      <c r="AL581" s="212" t="n">
        <f aca="false">AK581+AN581+AO581</f>
        <v>0</v>
      </c>
      <c r="AM581" s="213" t="n">
        <f aca="false">IFERROR(AK581/Z581,0)</f>
        <v>0</v>
      </c>
      <c r="AN581" s="214" t="n">
        <f aca="false">IFERROR(IF(AND($E581="OPEN",$AA581&gt;0),$AA581*_SoP*$AM581,IF(AND($E581="CLOSED",$AA581&gt;0),$AA581*_SoL*$AM581,0)),0)</f>
        <v>0</v>
      </c>
      <c r="AO581" s="214" t="n">
        <f aca="false">IFERROR(IF($AA581&lt;0,$AA581*_SoL,0),0)</f>
        <v>0</v>
      </c>
      <c r="AP581" s="215" t="n">
        <f aca="false">AK581+AN581</f>
        <v>0</v>
      </c>
      <c r="AQ581" s="215" t="n">
        <f aca="false">AC581-AO581</f>
        <v>0</v>
      </c>
      <c r="AR581" s="215" t="n">
        <f aca="false">AP581-AQ581</f>
        <v>0</v>
      </c>
      <c r="AS581" s="215" t="n">
        <f aca="false">IF($AR581&gt;=0,$AR581,0)</f>
        <v>0</v>
      </c>
      <c r="AT581" s="215" t="n">
        <f aca="false">IF($AR581&lt;=0,-$AR581,0)</f>
        <v>-0</v>
      </c>
      <c r="AU581" s="214" t="n">
        <f aca="false">IF((R581-AC581)&lt;0,0,R581-AC581)</f>
        <v>0</v>
      </c>
      <c r="AV581" s="214" t="n">
        <f aca="false">IF(AM581&gt;1,0,R581-AM581*R581)</f>
        <v>0</v>
      </c>
      <c r="AW581" s="216"/>
    </row>
    <row r="582" customFormat="false" ht="24.75" hidden="false" customHeight="true" outlineLevel="0" collapsed="false">
      <c r="A582" s="166"/>
      <c r="B582" s="208" t="n">
        <f aca="false">B581+1</f>
        <v>575</v>
      </c>
      <c r="C582" s="166"/>
      <c r="D582" s="209" t="n">
        <f aca="false">INDEX(_Rge_Projectdata_3rd,$B582,MATCH("Project-ID",_Rge_Headline_Projectdata,0))</f>
        <v>0</v>
      </c>
      <c r="E582" s="210" t="str">
        <f aca="false" t="array" ref="E582:E582">INDEX(_Rge_Data_3rd_CY,$B582,E$1)</f>
        <v>Open</v>
      </c>
      <c r="F582" s="199" t="n">
        <f aca="false">INDEX(_Rge_Data_3rd_CY,$B582,F$1)</f>
        <v>0</v>
      </c>
      <c r="G582" s="199" t="n">
        <f aca="false" t="array" ref="G582:G582">INDEX(_Rge_Data_3rd_CY,$B582,G$1)</f>
        <v>0</v>
      </c>
      <c r="H582" s="199" t="n">
        <f aca="false" t="array" ref="H582:H582">INDEX(_Rge_Data_3rd_CY,$B582,H$1)</f>
        <v>0</v>
      </c>
      <c r="I582" s="199" t="n">
        <f aca="false" t="array" ref="I582:I582">INDEX(_Rge_Data_3rd_CY,$B582,I$1)</f>
        <v>0</v>
      </c>
      <c r="J582" s="199" t="n">
        <f aca="false" t="array" ref="J582:J582">INDEX(_Rge_Data_3rd_CY,$B582,J$1)</f>
        <v>0</v>
      </c>
      <c r="K582" s="199" t="n">
        <f aca="false" t="array" ref="K582:K582">INDEX(_Rge_Data_3rd_CY,$B582,K$1)</f>
        <v>0</v>
      </c>
      <c r="L582" s="199" t="n">
        <f aca="false">INDEX(_Rge_Data_3rd_CY,$B582,L$1)</f>
        <v>0</v>
      </c>
      <c r="M582" s="199" t="n">
        <f aca="false" t="array" ref="M582:M582">INDEX(_Rge_Data_3rd_CY,$B582,M$1)</f>
        <v>0</v>
      </c>
      <c r="N582" s="199" t="n">
        <f aca="false" t="array" ref="N582:N582">INDEX(_Rge_Data_3rd_CY,$B582,N$1)</f>
        <v>0</v>
      </c>
      <c r="O582" s="199" t="n">
        <f aca="false">F582-N582</f>
        <v>0</v>
      </c>
      <c r="P582" s="200" t="n">
        <f aca="false">IFERROR(O582/F582,0)</f>
        <v>0</v>
      </c>
      <c r="Q582" s="211" t="str">
        <f aca="false">IF(AND(F582&lt;&gt;0,R582=0),"N","Y")</f>
        <v>Y</v>
      </c>
      <c r="R582" s="202" t="n">
        <f aca="false">INDEX(_Rge_Data_3rd_CY,$B582,R$1)</f>
        <v>0</v>
      </c>
      <c r="S582" s="202" t="n">
        <f aca="false" t="array" ref="S582:S582">INDEX(_Rge_Data_3rd_CY,$B582,S$1)</f>
        <v>0</v>
      </c>
      <c r="T582" s="202" t="n">
        <f aca="false" t="array" ref="T582:T582">INDEX(_Rge_Data_3rd_CY,$B582,T$1)</f>
        <v>0</v>
      </c>
      <c r="U582" s="202" t="n">
        <f aca="false" t="array" ref="U582:U582">INDEX(_Rge_Data_3rd_CY,$B582,U$1)</f>
        <v>0</v>
      </c>
      <c r="V582" s="202" t="n">
        <f aca="false" t="array" ref="V582:V582">INDEX(_Rge_Data_3rd_CY,$B582,V$1)</f>
        <v>0</v>
      </c>
      <c r="W582" s="202" t="n">
        <f aca="false" t="array" ref="W582:W582">INDEX(_Rge_Data_3rd_CY,$B582,W$1)</f>
        <v>0</v>
      </c>
      <c r="X582" s="202" t="n">
        <f aca="false">INDEX(_Rge_Data_3rd_CY,$B582,X$1)</f>
        <v>0</v>
      </c>
      <c r="Y582" s="202" t="n">
        <f aca="false" t="array" ref="Y582:Y582">INDEX(_Rge_Data_3rd_CY,$B582,Y$1)</f>
        <v>0</v>
      </c>
      <c r="Z582" s="202" t="n">
        <f aca="false" t="array" ref="Z582:Z582">INDEX(_Rge_Data_3rd_CY,$B582,Z$1)</f>
        <v>0</v>
      </c>
      <c r="AA582" s="202" t="n">
        <f aca="false">R582-Z582</f>
        <v>0</v>
      </c>
      <c r="AB582" s="203" t="n">
        <f aca="false">IFERROR(AA582/R582,)</f>
        <v>0</v>
      </c>
      <c r="AC582" s="212" t="n">
        <f aca="false">INDEX(_Rge_Data_3rd_CY,$B582,AC$1)</f>
        <v>0</v>
      </c>
      <c r="AD582" s="212" t="n">
        <f aca="false" t="array" ref="AD582:AD582">INDEX(_Rge_Data_3rd_CY,$B582,AD$1)</f>
        <v>0</v>
      </c>
      <c r="AE582" s="212" t="n">
        <f aca="false" t="array" ref="AE582:AE582">INDEX(_Rge_Data_3rd_CY,$B582,AE$1)</f>
        <v>0</v>
      </c>
      <c r="AF582" s="212" t="n">
        <f aca="false" t="array" ref="AF582:AF582">INDEX(_Rge_Data_3rd_CY,$B582,AF$1)</f>
        <v>0</v>
      </c>
      <c r="AG582" s="212" t="n">
        <f aca="false" t="array" ref="AG582:AG582">INDEX(_Rge_Data_3rd_CY,$B582,AG$1)</f>
        <v>0</v>
      </c>
      <c r="AH582" s="212" t="n">
        <f aca="false" t="array" ref="AH582:AH582">INDEX(_Rge_Data_3rd_CY,$B582,AH$1)</f>
        <v>0</v>
      </c>
      <c r="AI582" s="212" t="n">
        <f aca="false">INDEX(_Rge_Data_3rd_CY,$B582,AI$1)</f>
        <v>0</v>
      </c>
      <c r="AJ582" s="212" t="n">
        <f aca="false" t="array" ref="AJ582:AJ582">INDEX(_Rge_Data_3rd_CY,$B582,AJ$1)</f>
        <v>0</v>
      </c>
      <c r="AK582" s="212" t="n">
        <f aca="false" t="array" ref="AK582:AK582">INDEX(_Rge_Data_3rd_CY,$B582,AK$1)</f>
        <v>0</v>
      </c>
      <c r="AL582" s="212" t="n">
        <f aca="false">AK582+AN582+AO582</f>
        <v>0</v>
      </c>
      <c r="AM582" s="213" t="n">
        <f aca="false">IFERROR(AK582/Z582,0)</f>
        <v>0</v>
      </c>
      <c r="AN582" s="214" t="n">
        <f aca="false">IFERROR(IF(AND($E582="OPEN",$AA582&gt;0),$AA582*_SoP*$AM582,IF(AND($E582="CLOSED",$AA582&gt;0),$AA582*_SoL*$AM582,0)),0)</f>
        <v>0</v>
      </c>
      <c r="AO582" s="214" t="n">
        <f aca="false">IFERROR(IF($AA582&lt;0,$AA582*_SoL,0),0)</f>
        <v>0</v>
      </c>
      <c r="AP582" s="215" t="n">
        <f aca="false">AK582+AN582</f>
        <v>0</v>
      </c>
      <c r="AQ582" s="215" t="n">
        <f aca="false">AC582-AO582</f>
        <v>0</v>
      </c>
      <c r="AR582" s="215" t="n">
        <f aca="false">AP582-AQ582</f>
        <v>0</v>
      </c>
      <c r="AS582" s="215" t="n">
        <f aca="false">IF($AR582&gt;=0,$AR582,0)</f>
        <v>0</v>
      </c>
      <c r="AT582" s="215" t="n">
        <f aca="false">IF($AR582&lt;=0,-$AR582,0)</f>
        <v>-0</v>
      </c>
      <c r="AU582" s="214" t="n">
        <f aca="false">IF((R582-AC582)&lt;0,0,R582-AC582)</f>
        <v>0</v>
      </c>
      <c r="AV582" s="214" t="n">
        <f aca="false">IF(AM582&gt;1,0,R582-AM582*R582)</f>
        <v>0</v>
      </c>
      <c r="AW582" s="216"/>
    </row>
    <row r="583" customFormat="false" ht="24.75" hidden="false" customHeight="true" outlineLevel="0" collapsed="false">
      <c r="A583" s="166"/>
      <c r="B583" s="208" t="n">
        <f aca="false">B582+1</f>
        <v>576</v>
      </c>
      <c r="C583" s="166"/>
      <c r="D583" s="209" t="n">
        <f aca="false">INDEX(_Rge_Projectdata_3rd,$B583,MATCH("Project-ID",_Rge_Headline_Projectdata,0))</f>
        <v>0</v>
      </c>
      <c r="E583" s="210" t="str">
        <f aca="false" t="array" ref="E583:E583">INDEX(_Rge_Data_3rd_CY,$B583,E$1)</f>
        <v>Open</v>
      </c>
      <c r="F583" s="199" t="n">
        <f aca="false">INDEX(_Rge_Data_3rd_CY,$B583,F$1)</f>
        <v>0</v>
      </c>
      <c r="G583" s="199" t="n">
        <f aca="false" t="array" ref="G583:G583">INDEX(_Rge_Data_3rd_CY,$B583,G$1)</f>
        <v>0</v>
      </c>
      <c r="H583" s="199" t="n">
        <f aca="false" t="array" ref="H583:H583">INDEX(_Rge_Data_3rd_CY,$B583,H$1)</f>
        <v>0</v>
      </c>
      <c r="I583" s="199" t="n">
        <f aca="false" t="array" ref="I583:I583">INDEX(_Rge_Data_3rd_CY,$B583,I$1)</f>
        <v>0</v>
      </c>
      <c r="J583" s="199" t="n">
        <f aca="false" t="array" ref="J583:J583">INDEX(_Rge_Data_3rd_CY,$B583,J$1)</f>
        <v>0</v>
      </c>
      <c r="K583" s="199" t="n">
        <f aca="false" t="array" ref="K583:K583">INDEX(_Rge_Data_3rd_CY,$B583,K$1)</f>
        <v>0</v>
      </c>
      <c r="L583" s="199" t="n">
        <f aca="false">INDEX(_Rge_Data_3rd_CY,$B583,L$1)</f>
        <v>0</v>
      </c>
      <c r="M583" s="199" t="n">
        <f aca="false" t="array" ref="M583:M583">INDEX(_Rge_Data_3rd_CY,$B583,M$1)</f>
        <v>0</v>
      </c>
      <c r="N583" s="199" t="n">
        <f aca="false" t="array" ref="N583:N583">INDEX(_Rge_Data_3rd_CY,$B583,N$1)</f>
        <v>0</v>
      </c>
      <c r="O583" s="199" t="n">
        <f aca="false">F583-N583</f>
        <v>0</v>
      </c>
      <c r="P583" s="200" t="n">
        <f aca="false">IFERROR(O583/F583,0)</f>
        <v>0</v>
      </c>
      <c r="Q583" s="211" t="str">
        <f aca="false">IF(AND(F583&lt;&gt;0,R583=0),"N","Y")</f>
        <v>Y</v>
      </c>
      <c r="R583" s="202" t="n">
        <f aca="false">INDEX(_Rge_Data_3rd_CY,$B583,R$1)</f>
        <v>0</v>
      </c>
      <c r="S583" s="202" t="n">
        <f aca="false" t="array" ref="S583:S583">INDEX(_Rge_Data_3rd_CY,$B583,S$1)</f>
        <v>0</v>
      </c>
      <c r="T583" s="202" t="n">
        <f aca="false" t="array" ref="T583:T583">INDEX(_Rge_Data_3rd_CY,$B583,T$1)</f>
        <v>0</v>
      </c>
      <c r="U583" s="202" t="n">
        <f aca="false" t="array" ref="U583:U583">INDEX(_Rge_Data_3rd_CY,$B583,U$1)</f>
        <v>0</v>
      </c>
      <c r="V583" s="202" t="n">
        <f aca="false" t="array" ref="V583:V583">INDEX(_Rge_Data_3rd_CY,$B583,V$1)</f>
        <v>0</v>
      </c>
      <c r="W583" s="202" t="n">
        <f aca="false" t="array" ref="W583:W583">INDEX(_Rge_Data_3rd_CY,$B583,W$1)</f>
        <v>0</v>
      </c>
      <c r="X583" s="202" t="n">
        <f aca="false">INDEX(_Rge_Data_3rd_CY,$B583,X$1)</f>
        <v>0</v>
      </c>
      <c r="Y583" s="202" t="n">
        <f aca="false" t="array" ref="Y583:Y583">INDEX(_Rge_Data_3rd_CY,$B583,Y$1)</f>
        <v>0</v>
      </c>
      <c r="Z583" s="202" t="n">
        <f aca="false" t="array" ref="Z583:Z583">INDEX(_Rge_Data_3rd_CY,$B583,Z$1)</f>
        <v>0</v>
      </c>
      <c r="AA583" s="202" t="n">
        <f aca="false">R583-Z583</f>
        <v>0</v>
      </c>
      <c r="AB583" s="203" t="n">
        <f aca="false">IFERROR(AA583/R583,)</f>
        <v>0</v>
      </c>
      <c r="AC583" s="212" t="n">
        <f aca="false">INDEX(_Rge_Data_3rd_CY,$B583,AC$1)</f>
        <v>0</v>
      </c>
      <c r="AD583" s="212" t="n">
        <f aca="false" t="array" ref="AD583:AD583">INDEX(_Rge_Data_3rd_CY,$B583,AD$1)</f>
        <v>0</v>
      </c>
      <c r="AE583" s="212" t="n">
        <f aca="false" t="array" ref="AE583:AE583">INDEX(_Rge_Data_3rd_CY,$B583,AE$1)</f>
        <v>0</v>
      </c>
      <c r="AF583" s="212" t="n">
        <f aca="false" t="array" ref="AF583:AF583">INDEX(_Rge_Data_3rd_CY,$B583,AF$1)</f>
        <v>0</v>
      </c>
      <c r="AG583" s="212" t="n">
        <f aca="false" t="array" ref="AG583:AG583">INDEX(_Rge_Data_3rd_CY,$B583,AG$1)</f>
        <v>0</v>
      </c>
      <c r="AH583" s="212" t="n">
        <f aca="false" t="array" ref="AH583:AH583">INDEX(_Rge_Data_3rd_CY,$B583,AH$1)</f>
        <v>0</v>
      </c>
      <c r="AI583" s="212" t="n">
        <f aca="false">INDEX(_Rge_Data_3rd_CY,$B583,AI$1)</f>
        <v>0</v>
      </c>
      <c r="AJ583" s="212" t="n">
        <f aca="false" t="array" ref="AJ583:AJ583">INDEX(_Rge_Data_3rd_CY,$B583,AJ$1)</f>
        <v>0</v>
      </c>
      <c r="AK583" s="212" t="n">
        <f aca="false" t="array" ref="AK583:AK583">INDEX(_Rge_Data_3rd_CY,$B583,AK$1)</f>
        <v>0</v>
      </c>
      <c r="AL583" s="212" t="n">
        <f aca="false">AK583+AN583+AO583</f>
        <v>0</v>
      </c>
      <c r="AM583" s="213" t="n">
        <f aca="false">IFERROR(AK583/Z583,0)</f>
        <v>0</v>
      </c>
      <c r="AN583" s="214" t="n">
        <f aca="false">IFERROR(IF(AND($E583="OPEN",$AA583&gt;0),$AA583*_SoP*$AM583,IF(AND($E583="CLOSED",$AA583&gt;0),$AA583*_SoL*$AM583,0)),0)</f>
        <v>0</v>
      </c>
      <c r="AO583" s="214" t="n">
        <f aca="false">IFERROR(IF($AA583&lt;0,$AA583*_SoL,0),0)</f>
        <v>0</v>
      </c>
      <c r="AP583" s="215" t="n">
        <f aca="false">AK583+AN583</f>
        <v>0</v>
      </c>
      <c r="AQ583" s="215" t="n">
        <f aca="false">AC583-AO583</f>
        <v>0</v>
      </c>
      <c r="AR583" s="215" t="n">
        <f aca="false">AP583-AQ583</f>
        <v>0</v>
      </c>
      <c r="AS583" s="215" t="n">
        <f aca="false">IF($AR583&gt;=0,$AR583,0)</f>
        <v>0</v>
      </c>
      <c r="AT583" s="215" t="n">
        <f aca="false">IF($AR583&lt;=0,-$AR583,0)</f>
        <v>-0</v>
      </c>
      <c r="AU583" s="214" t="n">
        <f aca="false">IF((R583-AC583)&lt;0,0,R583-AC583)</f>
        <v>0</v>
      </c>
      <c r="AV583" s="214" t="n">
        <f aca="false">IF(AM583&gt;1,0,R583-AM583*R583)</f>
        <v>0</v>
      </c>
      <c r="AW583" s="216"/>
    </row>
    <row r="584" customFormat="false" ht="24.75" hidden="false" customHeight="true" outlineLevel="0" collapsed="false">
      <c r="A584" s="166"/>
      <c r="B584" s="208" t="n">
        <f aca="false">B583+1</f>
        <v>577</v>
      </c>
      <c r="C584" s="166"/>
      <c r="D584" s="209" t="n">
        <f aca="false">INDEX(_Rge_Projectdata_3rd,$B584,MATCH("Project-ID",_Rge_Headline_Projectdata,0))</f>
        <v>0</v>
      </c>
      <c r="E584" s="210" t="str">
        <f aca="false" t="array" ref="E584:E584">INDEX(_Rge_Data_3rd_CY,$B584,E$1)</f>
        <v>Open</v>
      </c>
      <c r="F584" s="199" t="n">
        <f aca="false">INDEX(_Rge_Data_3rd_CY,$B584,F$1)</f>
        <v>0</v>
      </c>
      <c r="G584" s="199" t="n">
        <f aca="false" t="array" ref="G584:G584">INDEX(_Rge_Data_3rd_CY,$B584,G$1)</f>
        <v>0</v>
      </c>
      <c r="H584" s="199" t="n">
        <f aca="false" t="array" ref="H584:H584">INDEX(_Rge_Data_3rd_CY,$B584,H$1)</f>
        <v>0</v>
      </c>
      <c r="I584" s="199" t="n">
        <f aca="false" t="array" ref="I584:I584">INDEX(_Rge_Data_3rd_CY,$B584,I$1)</f>
        <v>0</v>
      </c>
      <c r="J584" s="199" t="n">
        <f aca="false" t="array" ref="J584:J584">INDEX(_Rge_Data_3rd_CY,$B584,J$1)</f>
        <v>0</v>
      </c>
      <c r="K584" s="199" t="n">
        <f aca="false" t="array" ref="K584:K584">INDEX(_Rge_Data_3rd_CY,$B584,K$1)</f>
        <v>0</v>
      </c>
      <c r="L584" s="199" t="n">
        <f aca="false">INDEX(_Rge_Data_3rd_CY,$B584,L$1)</f>
        <v>0</v>
      </c>
      <c r="M584" s="199" t="n">
        <f aca="false" t="array" ref="M584:M584">INDEX(_Rge_Data_3rd_CY,$B584,M$1)</f>
        <v>0</v>
      </c>
      <c r="N584" s="199" t="n">
        <f aca="false" t="array" ref="N584:N584">INDEX(_Rge_Data_3rd_CY,$B584,N$1)</f>
        <v>0</v>
      </c>
      <c r="O584" s="199" t="n">
        <f aca="false">F584-N584</f>
        <v>0</v>
      </c>
      <c r="P584" s="200" t="n">
        <f aca="false">IFERROR(O584/F584,0)</f>
        <v>0</v>
      </c>
      <c r="Q584" s="211" t="str">
        <f aca="false">IF(AND(F584&lt;&gt;0,R584=0),"N","Y")</f>
        <v>Y</v>
      </c>
      <c r="R584" s="202" t="n">
        <f aca="false">INDEX(_Rge_Data_3rd_CY,$B584,R$1)</f>
        <v>0</v>
      </c>
      <c r="S584" s="202" t="n">
        <f aca="false" t="array" ref="S584:S584">INDEX(_Rge_Data_3rd_CY,$B584,S$1)</f>
        <v>0</v>
      </c>
      <c r="T584" s="202" t="n">
        <f aca="false" t="array" ref="T584:T584">INDEX(_Rge_Data_3rd_CY,$B584,T$1)</f>
        <v>0</v>
      </c>
      <c r="U584" s="202" t="n">
        <f aca="false" t="array" ref="U584:U584">INDEX(_Rge_Data_3rd_CY,$B584,U$1)</f>
        <v>0</v>
      </c>
      <c r="V584" s="202" t="n">
        <f aca="false" t="array" ref="V584:V584">INDEX(_Rge_Data_3rd_CY,$B584,V$1)</f>
        <v>0</v>
      </c>
      <c r="W584" s="202" t="n">
        <f aca="false" t="array" ref="W584:W584">INDEX(_Rge_Data_3rd_CY,$B584,W$1)</f>
        <v>0</v>
      </c>
      <c r="X584" s="202" t="n">
        <f aca="false">INDEX(_Rge_Data_3rd_CY,$B584,X$1)</f>
        <v>0</v>
      </c>
      <c r="Y584" s="202" t="n">
        <f aca="false" t="array" ref="Y584:Y584">INDEX(_Rge_Data_3rd_CY,$B584,Y$1)</f>
        <v>0</v>
      </c>
      <c r="Z584" s="202" t="n">
        <f aca="false" t="array" ref="Z584:Z584">INDEX(_Rge_Data_3rd_CY,$B584,Z$1)</f>
        <v>0</v>
      </c>
      <c r="AA584" s="202" t="n">
        <f aca="false">R584-Z584</f>
        <v>0</v>
      </c>
      <c r="AB584" s="203" t="n">
        <f aca="false">IFERROR(AA584/R584,)</f>
        <v>0</v>
      </c>
      <c r="AC584" s="212" t="n">
        <f aca="false">INDEX(_Rge_Data_3rd_CY,$B584,AC$1)</f>
        <v>0</v>
      </c>
      <c r="AD584" s="212" t="n">
        <f aca="false" t="array" ref="AD584:AD584">INDEX(_Rge_Data_3rd_CY,$B584,AD$1)</f>
        <v>0</v>
      </c>
      <c r="AE584" s="212" t="n">
        <f aca="false" t="array" ref="AE584:AE584">INDEX(_Rge_Data_3rd_CY,$B584,AE$1)</f>
        <v>0</v>
      </c>
      <c r="AF584" s="212" t="n">
        <f aca="false" t="array" ref="AF584:AF584">INDEX(_Rge_Data_3rd_CY,$B584,AF$1)</f>
        <v>0</v>
      </c>
      <c r="AG584" s="212" t="n">
        <f aca="false" t="array" ref="AG584:AG584">INDEX(_Rge_Data_3rd_CY,$B584,AG$1)</f>
        <v>0</v>
      </c>
      <c r="AH584" s="212" t="n">
        <f aca="false" t="array" ref="AH584:AH584">INDEX(_Rge_Data_3rd_CY,$B584,AH$1)</f>
        <v>0</v>
      </c>
      <c r="AI584" s="212" t="n">
        <f aca="false">INDEX(_Rge_Data_3rd_CY,$B584,AI$1)</f>
        <v>0</v>
      </c>
      <c r="AJ584" s="212" t="n">
        <f aca="false" t="array" ref="AJ584:AJ584">INDEX(_Rge_Data_3rd_CY,$B584,AJ$1)</f>
        <v>0</v>
      </c>
      <c r="AK584" s="212" t="n">
        <f aca="false" t="array" ref="AK584:AK584">INDEX(_Rge_Data_3rd_CY,$B584,AK$1)</f>
        <v>0</v>
      </c>
      <c r="AL584" s="212" t="n">
        <f aca="false">AK584+AN584+AO584</f>
        <v>0</v>
      </c>
      <c r="AM584" s="213" t="n">
        <f aca="false">IFERROR(AK584/Z584,0)</f>
        <v>0</v>
      </c>
      <c r="AN584" s="214" t="n">
        <f aca="false">IFERROR(IF(AND($E584="OPEN",$AA584&gt;0),$AA584*_SoP*$AM584,IF(AND($E584="CLOSED",$AA584&gt;0),$AA584*_SoL*$AM584,0)),0)</f>
        <v>0</v>
      </c>
      <c r="AO584" s="214" t="n">
        <f aca="false">IFERROR(IF($AA584&lt;0,$AA584*_SoL,0),0)</f>
        <v>0</v>
      </c>
      <c r="AP584" s="215" t="n">
        <f aca="false">AK584+AN584</f>
        <v>0</v>
      </c>
      <c r="AQ584" s="215" t="n">
        <f aca="false">AC584-AO584</f>
        <v>0</v>
      </c>
      <c r="AR584" s="215" t="n">
        <f aca="false">AP584-AQ584</f>
        <v>0</v>
      </c>
      <c r="AS584" s="215" t="n">
        <f aca="false">IF($AR584&gt;=0,$AR584,0)</f>
        <v>0</v>
      </c>
      <c r="AT584" s="215" t="n">
        <f aca="false">IF($AR584&lt;=0,-$AR584,0)</f>
        <v>-0</v>
      </c>
      <c r="AU584" s="214" t="n">
        <f aca="false">IF((R584-AC584)&lt;0,0,R584-AC584)</f>
        <v>0</v>
      </c>
      <c r="AV584" s="214" t="n">
        <f aca="false">IF(AM584&gt;1,0,R584-AM584*R584)</f>
        <v>0</v>
      </c>
      <c r="AW584" s="216"/>
    </row>
    <row r="585" customFormat="false" ht="24.75" hidden="false" customHeight="true" outlineLevel="0" collapsed="false">
      <c r="A585" s="166"/>
      <c r="B585" s="208" t="n">
        <f aca="false">B584+1</f>
        <v>578</v>
      </c>
      <c r="C585" s="166"/>
      <c r="D585" s="209" t="n">
        <f aca="false">INDEX(_Rge_Projectdata_3rd,$B585,MATCH("Project-ID",_Rge_Headline_Projectdata,0))</f>
        <v>0</v>
      </c>
      <c r="E585" s="210" t="str">
        <f aca="false" t="array" ref="E585:E585">INDEX(_Rge_Data_3rd_CY,$B585,E$1)</f>
        <v>Open</v>
      </c>
      <c r="F585" s="199" t="n">
        <f aca="false">INDEX(_Rge_Data_3rd_CY,$B585,F$1)</f>
        <v>0</v>
      </c>
      <c r="G585" s="199" t="n">
        <f aca="false" t="array" ref="G585:G585">INDEX(_Rge_Data_3rd_CY,$B585,G$1)</f>
        <v>0</v>
      </c>
      <c r="H585" s="199" t="n">
        <f aca="false" t="array" ref="H585:H585">INDEX(_Rge_Data_3rd_CY,$B585,H$1)</f>
        <v>0</v>
      </c>
      <c r="I585" s="199" t="n">
        <f aca="false" t="array" ref="I585:I585">INDEX(_Rge_Data_3rd_CY,$B585,I$1)</f>
        <v>0</v>
      </c>
      <c r="J585" s="199" t="n">
        <f aca="false" t="array" ref="J585:J585">INDEX(_Rge_Data_3rd_CY,$B585,J$1)</f>
        <v>0</v>
      </c>
      <c r="K585" s="199" t="n">
        <f aca="false" t="array" ref="K585:K585">INDEX(_Rge_Data_3rd_CY,$B585,K$1)</f>
        <v>0</v>
      </c>
      <c r="L585" s="199" t="n">
        <f aca="false">INDEX(_Rge_Data_3rd_CY,$B585,L$1)</f>
        <v>0</v>
      </c>
      <c r="M585" s="199" t="n">
        <f aca="false" t="array" ref="M585:M585">INDEX(_Rge_Data_3rd_CY,$B585,M$1)</f>
        <v>0</v>
      </c>
      <c r="N585" s="199" t="n">
        <f aca="false" t="array" ref="N585:N585">INDEX(_Rge_Data_3rd_CY,$B585,N$1)</f>
        <v>0</v>
      </c>
      <c r="O585" s="199" t="n">
        <f aca="false">F585-N585</f>
        <v>0</v>
      </c>
      <c r="P585" s="200" t="n">
        <f aca="false">IFERROR(O585/F585,0)</f>
        <v>0</v>
      </c>
      <c r="Q585" s="211" t="str">
        <f aca="false">IF(AND(F585&lt;&gt;0,R585=0),"N","Y")</f>
        <v>Y</v>
      </c>
      <c r="R585" s="202" t="n">
        <f aca="false">INDEX(_Rge_Data_3rd_CY,$B585,R$1)</f>
        <v>0</v>
      </c>
      <c r="S585" s="202" t="n">
        <f aca="false" t="array" ref="S585:S585">INDEX(_Rge_Data_3rd_CY,$B585,S$1)</f>
        <v>0</v>
      </c>
      <c r="T585" s="202" t="n">
        <f aca="false" t="array" ref="T585:T585">INDEX(_Rge_Data_3rd_CY,$B585,T$1)</f>
        <v>0</v>
      </c>
      <c r="U585" s="202" t="n">
        <f aca="false" t="array" ref="U585:U585">INDEX(_Rge_Data_3rd_CY,$B585,U$1)</f>
        <v>0</v>
      </c>
      <c r="V585" s="202" t="n">
        <f aca="false" t="array" ref="V585:V585">INDEX(_Rge_Data_3rd_CY,$B585,V$1)</f>
        <v>0</v>
      </c>
      <c r="W585" s="202" t="n">
        <f aca="false" t="array" ref="W585:W585">INDEX(_Rge_Data_3rd_CY,$B585,W$1)</f>
        <v>0</v>
      </c>
      <c r="X585" s="202" t="n">
        <f aca="false">INDEX(_Rge_Data_3rd_CY,$B585,X$1)</f>
        <v>0</v>
      </c>
      <c r="Y585" s="202" t="n">
        <f aca="false" t="array" ref="Y585:Y585">INDEX(_Rge_Data_3rd_CY,$B585,Y$1)</f>
        <v>0</v>
      </c>
      <c r="Z585" s="202" t="n">
        <f aca="false" t="array" ref="Z585:Z585">INDEX(_Rge_Data_3rd_CY,$B585,Z$1)</f>
        <v>0</v>
      </c>
      <c r="AA585" s="202" t="n">
        <f aca="false">R585-Z585</f>
        <v>0</v>
      </c>
      <c r="AB585" s="203" t="n">
        <f aca="false">IFERROR(AA585/R585,)</f>
        <v>0</v>
      </c>
      <c r="AC585" s="212" t="n">
        <f aca="false">INDEX(_Rge_Data_3rd_CY,$B585,AC$1)</f>
        <v>0</v>
      </c>
      <c r="AD585" s="212" t="n">
        <f aca="false" t="array" ref="AD585:AD585">INDEX(_Rge_Data_3rd_CY,$B585,AD$1)</f>
        <v>0</v>
      </c>
      <c r="AE585" s="212" t="n">
        <f aca="false" t="array" ref="AE585:AE585">INDEX(_Rge_Data_3rd_CY,$B585,AE$1)</f>
        <v>0</v>
      </c>
      <c r="AF585" s="212" t="n">
        <f aca="false" t="array" ref="AF585:AF585">INDEX(_Rge_Data_3rd_CY,$B585,AF$1)</f>
        <v>0</v>
      </c>
      <c r="AG585" s="212" t="n">
        <f aca="false" t="array" ref="AG585:AG585">INDEX(_Rge_Data_3rd_CY,$B585,AG$1)</f>
        <v>0</v>
      </c>
      <c r="AH585" s="212" t="n">
        <f aca="false" t="array" ref="AH585:AH585">INDEX(_Rge_Data_3rd_CY,$B585,AH$1)</f>
        <v>0</v>
      </c>
      <c r="AI585" s="212" t="n">
        <f aca="false">INDEX(_Rge_Data_3rd_CY,$B585,AI$1)</f>
        <v>0</v>
      </c>
      <c r="AJ585" s="212" t="n">
        <f aca="false" t="array" ref="AJ585:AJ585">INDEX(_Rge_Data_3rd_CY,$B585,AJ$1)</f>
        <v>0</v>
      </c>
      <c r="AK585" s="212" t="n">
        <f aca="false" t="array" ref="AK585:AK585">INDEX(_Rge_Data_3rd_CY,$B585,AK$1)</f>
        <v>0</v>
      </c>
      <c r="AL585" s="212" t="n">
        <f aca="false">AK585+AN585+AO585</f>
        <v>0</v>
      </c>
      <c r="AM585" s="213" t="n">
        <f aca="false">IFERROR(AK585/Z585,0)</f>
        <v>0</v>
      </c>
      <c r="AN585" s="214" t="n">
        <f aca="false">IFERROR(IF(AND($E585="OPEN",$AA585&gt;0),$AA585*_SoP*$AM585,IF(AND($E585="CLOSED",$AA585&gt;0),$AA585*_SoL*$AM585,0)),0)</f>
        <v>0</v>
      </c>
      <c r="AO585" s="214" t="n">
        <f aca="false">IFERROR(IF($AA585&lt;0,$AA585*_SoL,0),0)</f>
        <v>0</v>
      </c>
      <c r="AP585" s="215" t="n">
        <f aca="false">AK585+AN585</f>
        <v>0</v>
      </c>
      <c r="AQ585" s="215" t="n">
        <f aca="false">AC585-AO585</f>
        <v>0</v>
      </c>
      <c r="AR585" s="215" t="n">
        <f aca="false">AP585-AQ585</f>
        <v>0</v>
      </c>
      <c r="AS585" s="215" t="n">
        <f aca="false">IF($AR585&gt;=0,$AR585,0)</f>
        <v>0</v>
      </c>
      <c r="AT585" s="215" t="n">
        <f aca="false">IF($AR585&lt;=0,-$AR585,0)</f>
        <v>-0</v>
      </c>
      <c r="AU585" s="214" t="n">
        <f aca="false">IF((R585-AC585)&lt;0,0,R585-AC585)</f>
        <v>0</v>
      </c>
      <c r="AV585" s="214" t="n">
        <f aca="false">IF(AM585&gt;1,0,R585-AM585*R585)</f>
        <v>0</v>
      </c>
      <c r="AW585" s="216"/>
    </row>
    <row r="586" customFormat="false" ht="24.75" hidden="false" customHeight="true" outlineLevel="0" collapsed="false">
      <c r="A586" s="166"/>
      <c r="B586" s="208" t="n">
        <f aca="false">B585+1</f>
        <v>579</v>
      </c>
      <c r="C586" s="166"/>
      <c r="D586" s="209" t="n">
        <f aca="false">INDEX(_Rge_Projectdata_3rd,$B586,MATCH("Project-ID",_Rge_Headline_Projectdata,0))</f>
        <v>0</v>
      </c>
      <c r="E586" s="210" t="str">
        <f aca="false" t="array" ref="E586:E586">INDEX(_Rge_Data_3rd_CY,$B586,E$1)</f>
        <v>Open</v>
      </c>
      <c r="F586" s="199" t="n">
        <f aca="false">INDEX(_Rge_Data_3rd_CY,$B586,F$1)</f>
        <v>0</v>
      </c>
      <c r="G586" s="199" t="n">
        <f aca="false" t="array" ref="G586:G586">INDEX(_Rge_Data_3rd_CY,$B586,G$1)</f>
        <v>0</v>
      </c>
      <c r="H586" s="199" t="n">
        <f aca="false" t="array" ref="H586:H586">INDEX(_Rge_Data_3rd_CY,$B586,H$1)</f>
        <v>0</v>
      </c>
      <c r="I586" s="199" t="n">
        <f aca="false" t="array" ref="I586:I586">INDEX(_Rge_Data_3rd_CY,$B586,I$1)</f>
        <v>0</v>
      </c>
      <c r="J586" s="199" t="n">
        <f aca="false" t="array" ref="J586:J586">INDEX(_Rge_Data_3rd_CY,$B586,J$1)</f>
        <v>0</v>
      </c>
      <c r="K586" s="199" t="n">
        <f aca="false" t="array" ref="K586:K586">INDEX(_Rge_Data_3rd_CY,$B586,K$1)</f>
        <v>0</v>
      </c>
      <c r="L586" s="199" t="n">
        <f aca="false">INDEX(_Rge_Data_3rd_CY,$B586,L$1)</f>
        <v>0</v>
      </c>
      <c r="M586" s="199" t="n">
        <f aca="false" t="array" ref="M586:M586">INDEX(_Rge_Data_3rd_CY,$B586,M$1)</f>
        <v>0</v>
      </c>
      <c r="N586" s="199" t="n">
        <f aca="false" t="array" ref="N586:N586">INDEX(_Rge_Data_3rd_CY,$B586,N$1)</f>
        <v>0</v>
      </c>
      <c r="O586" s="199" t="n">
        <f aca="false">F586-N586</f>
        <v>0</v>
      </c>
      <c r="P586" s="200" t="n">
        <f aca="false">IFERROR(O586/F586,0)</f>
        <v>0</v>
      </c>
      <c r="Q586" s="211" t="str">
        <f aca="false">IF(AND(F586&lt;&gt;0,R586=0),"N","Y")</f>
        <v>Y</v>
      </c>
      <c r="R586" s="202" t="n">
        <f aca="false">INDEX(_Rge_Data_3rd_CY,$B586,R$1)</f>
        <v>0</v>
      </c>
      <c r="S586" s="202" t="n">
        <f aca="false" t="array" ref="S586:S586">INDEX(_Rge_Data_3rd_CY,$B586,S$1)</f>
        <v>0</v>
      </c>
      <c r="T586" s="202" t="n">
        <f aca="false" t="array" ref="T586:T586">INDEX(_Rge_Data_3rd_CY,$B586,T$1)</f>
        <v>0</v>
      </c>
      <c r="U586" s="202" t="n">
        <f aca="false" t="array" ref="U586:U586">INDEX(_Rge_Data_3rd_CY,$B586,U$1)</f>
        <v>0</v>
      </c>
      <c r="V586" s="202" t="n">
        <f aca="false" t="array" ref="V586:V586">INDEX(_Rge_Data_3rd_CY,$B586,V$1)</f>
        <v>0</v>
      </c>
      <c r="W586" s="202" t="n">
        <f aca="false" t="array" ref="W586:W586">INDEX(_Rge_Data_3rd_CY,$B586,W$1)</f>
        <v>0</v>
      </c>
      <c r="X586" s="202" t="n">
        <f aca="false">INDEX(_Rge_Data_3rd_CY,$B586,X$1)</f>
        <v>0</v>
      </c>
      <c r="Y586" s="202" t="n">
        <f aca="false" t="array" ref="Y586:Y586">INDEX(_Rge_Data_3rd_CY,$B586,Y$1)</f>
        <v>0</v>
      </c>
      <c r="Z586" s="202" t="n">
        <f aca="false" t="array" ref="Z586:Z586">INDEX(_Rge_Data_3rd_CY,$B586,Z$1)</f>
        <v>0</v>
      </c>
      <c r="AA586" s="202" t="n">
        <f aca="false">R586-Z586</f>
        <v>0</v>
      </c>
      <c r="AB586" s="203" t="n">
        <f aca="false">IFERROR(AA586/R586,)</f>
        <v>0</v>
      </c>
      <c r="AC586" s="212" t="n">
        <f aca="false">INDEX(_Rge_Data_3rd_CY,$B586,AC$1)</f>
        <v>0</v>
      </c>
      <c r="AD586" s="212" t="n">
        <f aca="false" t="array" ref="AD586:AD586">INDEX(_Rge_Data_3rd_CY,$B586,AD$1)</f>
        <v>0</v>
      </c>
      <c r="AE586" s="212" t="n">
        <f aca="false" t="array" ref="AE586:AE586">INDEX(_Rge_Data_3rd_CY,$B586,AE$1)</f>
        <v>0</v>
      </c>
      <c r="AF586" s="212" t="n">
        <f aca="false" t="array" ref="AF586:AF586">INDEX(_Rge_Data_3rd_CY,$B586,AF$1)</f>
        <v>0</v>
      </c>
      <c r="AG586" s="212" t="n">
        <f aca="false" t="array" ref="AG586:AG586">INDEX(_Rge_Data_3rd_CY,$B586,AG$1)</f>
        <v>0</v>
      </c>
      <c r="AH586" s="212" t="n">
        <f aca="false" t="array" ref="AH586:AH586">INDEX(_Rge_Data_3rd_CY,$B586,AH$1)</f>
        <v>0</v>
      </c>
      <c r="AI586" s="212" t="n">
        <f aca="false">INDEX(_Rge_Data_3rd_CY,$B586,AI$1)</f>
        <v>0</v>
      </c>
      <c r="AJ586" s="212" t="n">
        <f aca="false" t="array" ref="AJ586:AJ586">INDEX(_Rge_Data_3rd_CY,$B586,AJ$1)</f>
        <v>0</v>
      </c>
      <c r="AK586" s="212" t="n">
        <f aca="false" t="array" ref="AK586:AK586">INDEX(_Rge_Data_3rd_CY,$B586,AK$1)</f>
        <v>0</v>
      </c>
      <c r="AL586" s="212" t="n">
        <f aca="false">AK586+AN586+AO586</f>
        <v>0</v>
      </c>
      <c r="AM586" s="213" t="n">
        <f aca="false">IFERROR(AK586/Z586,0)</f>
        <v>0</v>
      </c>
      <c r="AN586" s="214" t="n">
        <f aca="false">IFERROR(IF(AND($E586="OPEN",$AA586&gt;0),$AA586*_SoP*$AM586,IF(AND($E586="CLOSED",$AA586&gt;0),$AA586*_SoL*$AM586,0)),0)</f>
        <v>0</v>
      </c>
      <c r="AO586" s="214" t="n">
        <f aca="false">IFERROR(IF($AA586&lt;0,$AA586*_SoL,0),0)</f>
        <v>0</v>
      </c>
      <c r="AP586" s="215" t="n">
        <f aca="false">AK586+AN586</f>
        <v>0</v>
      </c>
      <c r="AQ586" s="215" t="n">
        <f aca="false">AC586-AO586</f>
        <v>0</v>
      </c>
      <c r="AR586" s="215" t="n">
        <f aca="false">AP586-AQ586</f>
        <v>0</v>
      </c>
      <c r="AS586" s="215" t="n">
        <f aca="false">IF($AR586&gt;=0,$AR586,0)</f>
        <v>0</v>
      </c>
      <c r="AT586" s="215" t="n">
        <f aca="false">IF($AR586&lt;=0,-$AR586,0)</f>
        <v>-0</v>
      </c>
      <c r="AU586" s="214" t="n">
        <f aca="false">IF((R586-AC586)&lt;0,0,R586-AC586)</f>
        <v>0</v>
      </c>
      <c r="AV586" s="214" t="n">
        <f aca="false">IF(AM586&gt;1,0,R586-AM586*R586)</f>
        <v>0</v>
      </c>
      <c r="AW586" s="216"/>
    </row>
    <row r="587" customFormat="false" ht="24.75" hidden="false" customHeight="true" outlineLevel="0" collapsed="false">
      <c r="A587" s="166"/>
      <c r="B587" s="208" t="n">
        <f aca="false">B586+1</f>
        <v>580</v>
      </c>
      <c r="C587" s="166"/>
      <c r="D587" s="209" t="n">
        <f aca="false">INDEX(_Rge_Projectdata_3rd,$B587,MATCH("Project-ID",_Rge_Headline_Projectdata,0))</f>
        <v>0</v>
      </c>
      <c r="E587" s="210" t="str">
        <f aca="false" t="array" ref="E587:E587">INDEX(_Rge_Data_3rd_CY,$B587,E$1)</f>
        <v>Open</v>
      </c>
      <c r="F587" s="199" t="n">
        <f aca="false">INDEX(_Rge_Data_3rd_CY,$B587,F$1)</f>
        <v>0</v>
      </c>
      <c r="G587" s="199" t="n">
        <f aca="false" t="array" ref="G587:G587">INDEX(_Rge_Data_3rd_CY,$B587,G$1)</f>
        <v>0</v>
      </c>
      <c r="H587" s="199" t="n">
        <f aca="false" t="array" ref="H587:H587">INDEX(_Rge_Data_3rd_CY,$B587,H$1)</f>
        <v>0</v>
      </c>
      <c r="I587" s="199" t="n">
        <f aca="false" t="array" ref="I587:I587">INDEX(_Rge_Data_3rd_CY,$B587,I$1)</f>
        <v>0</v>
      </c>
      <c r="J587" s="199" t="n">
        <f aca="false" t="array" ref="J587:J587">INDEX(_Rge_Data_3rd_CY,$B587,J$1)</f>
        <v>0</v>
      </c>
      <c r="K587" s="199" t="n">
        <f aca="false" t="array" ref="K587:K587">INDEX(_Rge_Data_3rd_CY,$B587,K$1)</f>
        <v>0</v>
      </c>
      <c r="L587" s="199" t="n">
        <f aca="false">INDEX(_Rge_Data_3rd_CY,$B587,L$1)</f>
        <v>0</v>
      </c>
      <c r="M587" s="199" t="n">
        <f aca="false" t="array" ref="M587:M587">INDEX(_Rge_Data_3rd_CY,$B587,M$1)</f>
        <v>0</v>
      </c>
      <c r="N587" s="199" t="n">
        <f aca="false" t="array" ref="N587:N587">INDEX(_Rge_Data_3rd_CY,$B587,N$1)</f>
        <v>0</v>
      </c>
      <c r="O587" s="199" t="n">
        <f aca="false">F587-N587</f>
        <v>0</v>
      </c>
      <c r="P587" s="200" t="n">
        <f aca="false">IFERROR(O587/F587,0)</f>
        <v>0</v>
      </c>
      <c r="Q587" s="211" t="str">
        <f aca="false">IF(AND(F587&lt;&gt;0,R587=0),"N","Y")</f>
        <v>Y</v>
      </c>
      <c r="R587" s="202" t="n">
        <f aca="false">INDEX(_Rge_Data_3rd_CY,$B587,R$1)</f>
        <v>0</v>
      </c>
      <c r="S587" s="202" t="n">
        <f aca="false" t="array" ref="S587:S587">INDEX(_Rge_Data_3rd_CY,$B587,S$1)</f>
        <v>0</v>
      </c>
      <c r="T587" s="202" t="n">
        <f aca="false" t="array" ref="T587:T587">INDEX(_Rge_Data_3rd_CY,$B587,T$1)</f>
        <v>0</v>
      </c>
      <c r="U587" s="202" t="n">
        <f aca="false" t="array" ref="U587:U587">INDEX(_Rge_Data_3rd_CY,$B587,U$1)</f>
        <v>0</v>
      </c>
      <c r="V587" s="202" t="n">
        <f aca="false" t="array" ref="V587:V587">INDEX(_Rge_Data_3rd_CY,$B587,V$1)</f>
        <v>0</v>
      </c>
      <c r="W587" s="202" t="n">
        <f aca="false" t="array" ref="W587:W587">INDEX(_Rge_Data_3rd_CY,$B587,W$1)</f>
        <v>0</v>
      </c>
      <c r="X587" s="202" t="n">
        <f aca="false">INDEX(_Rge_Data_3rd_CY,$B587,X$1)</f>
        <v>0</v>
      </c>
      <c r="Y587" s="202" t="n">
        <f aca="false" t="array" ref="Y587:Y587">INDEX(_Rge_Data_3rd_CY,$B587,Y$1)</f>
        <v>0</v>
      </c>
      <c r="Z587" s="202" t="n">
        <f aca="false" t="array" ref="Z587:Z587">INDEX(_Rge_Data_3rd_CY,$B587,Z$1)</f>
        <v>0</v>
      </c>
      <c r="AA587" s="202" t="n">
        <f aca="false">R587-Z587</f>
        <v>0</v>
      </c>
      <c r="AB587" s="203" t="n">
        <f aca="false">IFERROR(AA587/R587,)</f>
        <v>0</v>
      </c>
      <c r="AC587" s="212" t="n">
        <f aca="false">INDEX(_Rge_Data_3rd_CY,$B587,AC$1)</f>
        <v>0</v>
      </c>
      <c r="AD587" s="212" t="n">
        <f aca="false" t="array" ref="AD587:AD587">INDEX(_Rge_Data_3rd_CY,$B587,AD$1)</f>
        <v>0</v>
      </c>
      <c r="AE587" s="212" t="n">
        <f aca="false" t="array" ref="AE587:AE587">INDEX(_Rge_Data_3rd_CY,$B587,AE$1)</f>
        <v>0</v>
      </c>
      <c r="AF587" s="212" t="n">
        <f aca="false" t="array" ref="AF587:AF587">INDEX(_Rge_Data_3rd_CY,$B587,AF$1)</f>
        <v>0</v>
      </c>
      <c r="AG587" s="212" t="n">
        <f aca="false" t="array" ref="AG587:AG587">INDEX(_Rge_Data_3rd_CY,$B587,AG$1)</f>
        <v>0</v>
      </c>
      <c r="AH587" s="212" t="n">
        <f aca="false" t="array" ref="AH587:AH587">INDEX(_Rge_Data_3rd_CY,$B587,AH$1)</f>
        <v>0</v>
      </c>
      <c r="AI587" s="212" t="n">
        <f aca="false">INDEX(_Rge_Data_3rd_CY,$B587,AI$1)</f>
        <v>0</v>
      </c>
      <c r="AJ587" s="212" t="n">
        <f aca="false" t="array" ref="AJ587:AJ587">INDEX(_Rge_Data_3rd_CY,$B587,AJ$1)</f>
        <v>0</v>
      </c>
      <c r="AK587" s="212" t="n">
        <f aca="false" t="array" ref="AK587:AK587">INDEX(_Rge_Data_3rd_CY,$B587,AK$1)</f>
        <v>0</v>
      </c>
      <c r="AL587" s="212" t="n">
        <f aca="false">AK587+AN587+AO587</f>
        <v>0</v>
      </c>
      <c r="AM587" s="213" t="n">
        <f aca="false">IFERROR(AK587/Z587,0)</f>
        <v>0</v>
      </c>
      <c r="AN587" s="214" t="n">
        <f aca="false">IFERROR(IF(AND($E587="OPEN",$AA587&gt;0),$AA587*_SoP*$AM587,IF(AND($E587="CLOSED",$AA587&gt;0),$AA587*_SoL*$AM587,0)),0)</f>
        <v>0</v>
      </c>
      <c r="AO587" s="214" t="n">
        <f aca="false">IFERROR(IF($AA587&lt;0,$AA587*_SoL,0),0)</f>
        <v>0</v>
      </c>
      <c r="AP587" s="215" t="n">
        <f aca="false">AK587+AN587</f>
        <v>0</v>
      </c>
      <c r="AQ587" s="215" t="n">
        <f aca="false">AC587-AO587</f>
        <v>0</v>
      </c>
      <c r="AR587" s="215" t="n">
        <f aca="false">AP587-AQ587</f>
        <v>0</v>
      </c>
      <c r="AS587" s="215" t="n">
        <f aca="false">IF($AR587&gt;=0,$AR587,0)</f>
        <v>0</v>
      </c>
      <c r="AT587" s="215" t="n">
        <f aca="false">IF($AR587&lt;=0,-$AR587,0)</f>
        <v>-0</v>
      </c>
      <c r="AU587" s="214" t="n">
        <f aca="false">IF((R587-AC587)&lt;0,0,R587-AC587)</f>
        <v>0</v>
      </c>
      <c r="AV587" s="214" t="n">
        <f aca="false">IF(AM587&gt;1,0,R587-AM587*R587)</f>
        <v>0</v>
      </c>
      <c r="AW587" s="216"/>
    </row>
    <row r="588" customFormat="false" ht="24.75" hidden="false" customHeight="true" outlineLevel="0" collapsed="false">
      <c r="A588" s="166"/>
      <c r="B588" s="208" t="n">
        <f aca="false">B587+1</f>
        <v>581</v>
      </c>
      <c r="C588" s="166"/>
      <c r="D588" s="209" t="n">
        <f aca="false">INDEX(_Rge_Projectdata_3rd,$B588,MATCH("Project-ID",_Rge_Headline_Projectdata,0))</f>
        <v>0</v>
      </c>
      <c r="E588" s="210" t="str">
        <f aca="false" t="array" ref="E588:E588">INDEX(_Rge_Data_3rd_CY,$B588,E$1)</f>
        <v>Open</v>
      </c>
      <c r="F588" s="199" t="n">
        <f aca="false">INDEX(_Rge_Data_3rd_CY,$B588,F$1)</f>
        <v>0</v>
      </c>
      <c r="G588" s="199" t="n">
        <f aca="false" t="array" ref="G588:G588">INDEX(_Rge_Data_3rd_CY,$B588,G$1)</f>
        <v>0</v>
      </c>
      <c r="H588" s="199" t="n">
        <f aca="false" t="array" ref="H588:H588">INDEX(_Rge_Data_3rd_CY,$B588,H$1)</f>
        <v>0</v>
      </c>
      <c r="I588" s="199" t="n">
        <f aca="false" t="array" ref="I588:I588">INDEX(_Rge_Data_3rd_CY,$B588,I$1)</f>
        <v>0</v>
      </c>
      <c r="J588" s="199" t="n">
        <f aca="false" t="array" ref="J588:J588">INDEX(_Rge_Data_3rd_CY,$B588,J$1)</f>
        <v>0</v>
      </c>
      <c r="K588" s="199" t="n">
        <f aca="false" t="array" ref="K588:K588">INDEX(_Rge_Data_3rd_CY,$B588,K$1)</f>
        <v>0</v>
      </c>
      <c r="L588" s="199" t="n">
        <f aca="false">INDEX(_Rge_Data_3rd_CY,$B588,L$1)</f>
        <v>0</v>
      </c>
      <c r="M588" s="199" t="n">
        <f aca="false" t="array" ref="M588:M588">INDEX(_Rge_Data_3rd_CY,$B588,M$1)</f>
        <v>0</v>
      </c>
      <c r="N588" s="199" t="n">
        <f aca="false" t="array" ref="N588:N588">INDEX(_Rge_Data_3rd_CY,$B588,N$1)</f>
        <v>0</v>
      </c>
      <c r="O588" s="199" t="n">
        <f aca="false">F588-N588</f>
        <v>0</v>
      </c>
      <c r="P588" s="200" t="n">
        <f aca="false">IFERROR(O588/F588,0)</f>
        <v>0</v>
      </c>
      <c r="Q588" s="211" t="str">
        <f aca="false">IF(AND(F588&lt;&gt;0,R588=0),"N","Y")</f>
        <v>Y</v>
      </c>
      <c r="R588" s="202" t="n">
        <f aca="false">INDEX(_Rge_Data_3rd_CY,$B588,R$1)</f>
        <v>0</v>
      </c>
      <c r="S588" s="202" t="n">
        <f aca="false" t="array" ref="S588:S588">INDEX(_Rge_Data_3rd_CY,$B588,S$1)</f>
        <v>0</v>
      </c>
      <c r="T588" s="202" t="n">
        <f aca="false" t="array" ref="T588:T588">INDEX(_Rge_Data_3rd_CY,$B588,T$1)</f>
        <v>0</v>
      </c>
      <c r="U588" s="202" t="n">
        <f aca="false" t="array" ref="U588:U588">INDEX(_Rge_Data_3rd_CY,$B588,U$1)</f>
        <v>0</v>
      </c>
      <c r="V588" s="202" t="n">
        <f aca="false" t="array" ref="V588:V588">INDEX(_Rge_Data_3rd_CY,$B588,V$1)</f>
        <v>0</v>
      </c>
      <c r="W588" s="202" t="n">
        <f aca="false" t="array" ref="W588:W588">INDEX(_Rge_Data_3rd_CY,$B588,W$1)</f>
        <v>0</v>
      </c>
      <c r="X588" s="202" t="n">
        <f aca="false">INDEX(_Rge_Data_3rd_CY,$B588,X$1)</f>
        <v>0</v>
      </c>
      <c r="Y588" s="202" t="n">
        <f aca="false" t="array" ref="Y588:Y588">INDEX(_Rge_Data_3rd_CY,$B588,Y$1)</f>
        <v>0</v>
      </c>
      <c r="Z588" s="202" t="n">
        <f aca="false" t="array" ref="Z588:Z588">INDEX(_Rge_Data_3rd_CY,$B588,Z$1)</f>
        <v>0</v>
      </c>
      <c r="AA588" s="202" t="n">
        <f aca="false">R588-Z588</f>
        <v>0</v>
      </c>
      <c r="AB588" s="203" t="n">
        <f aca="false">IFERROR(AA588/R588,)</f>
        <v>0</v>
      </c>
      <c r="AC588" s="212" t="n">
        <f aca="false">INDEX(_Rge_Data_3rd_CY,$B588,AC$1)</f>
        <v>0</v>
      </c>
      <c r="AD588" s="212" t="n">
        <f aca="false" t="array" ref="AD588:AD588">INDEX(_Rge_Data_3rd_CY,$B588,AD$1)</f>
        <v>0</v>
      </c>
      <c r="AE588" s="212" t="n">
        <f aca="false" t="array" ref="AE588:AE588">INDEX(_Rge_Data_3rd_CY,$B588,AE$1)</f>
        <v>0</v>
      </c>
      <c r="AF588" s="212" t="n">
        <f aca="false" t="array" ref="AF588:AF588">INDEX(_Rge_Data_3rd_CY,$B588,AF$1)</f>
        <v>0</v>
      </c>
      <c r="AG588" s="212" t="n">
        <f aca="false" t="array" ref="AG588:AG588">INDEX(_Rge_Data_3rd_CY,$B588,AG$1)</f>
        <v>0</v>
      </c>
      <c r="AH588" s="212" t="n">
        <f aca="false" t="array" ref="AH588:AH588">INDEX(_Rge_Data_3rd_CY,$B588,AH$1)</f>
        <v>0</v>
      </c>
      <c r="AI588" s="212" t="n">
        <f aca="false">INDEX(_Rge_Data_3rd_CY,$B588,AI$1)</f>
        <v>0</v>
      </c>
      <c r="AJ588" s="212" t="n">
        <f aca="false" t="array" ref="AJ588:AJ588">INDEX(_Rge_Data_3rd_CY,$B588,AJ$1)</f>
        <v>0</v>
      </c>
      <c r="AK588" s="212" t="n">
        <f aca="false" t="array" ref="AK588:AK588">INDEX(_Rge_Data_3rd_CY,$B588,AK$1)</f>
        <v>0</v>
      </c>
      <c r="AL588" s="212" t="n">
        <f aca="false">AK588+AN588+AO588</f>
        <v>0</v>
      </c>
      <c r="AM588" s="213" t="n">
        <f aca="false">IFERROR(AK588/Z588,0)</f>
        <v>0</v>
      </c>
      <c r="AN588" s="214" t="n">
        <f aca="false">IFERROR(IF(AND($E588="OPEN",$AA588&gt;0),$AA588*_SoP*$AM588,IF(AND($E588="CLOSED",$AA588&gt;0),$AA588*_SoL*$AM588,0)),0)</f>
        <v>0</v>
      </c>
      <c r="AO588" s="214" t="n">
        <f aca="false">IFERROR(IF($AA588&lt;0,$AA588*_SoL,0),0)</f>
        <v>0</v>
      </c>
      <c r="AP588" s="215" t="n">
        <f aca="false">AK588+AN588</f>
        <v>0</v>
      </c>
      <c r="AQ588" s="215" t="n">
        <f aca="false">AC588-AO588</f>
        <v>0</v>
      </c>
      <c r="AR588" s="215" t="n">
        <f aca="false">AP588-AQ588</f>
        <v>0</v>
      </c>
      <c r="AS588" s="215" t="n">
        <f aca="false">IF($AR588&gt;=0,$AR588,0)</f>
        <v>0</v>
      </c>
      <c r="AT588" s="215" t="n">
        <f aca="false">IF($AR588&lt;=0,-$AR588,0)</f>
        <v>-0</v>
      </c>
      <c r="AU588" s="214" t="n">
        <f aca="false">IF((R588-AC588)&lt;0,0,R588-AC588)</f>
        <v>0</v>
      </c>
      <c r="AV588" s="214" t="n">
        <f aca="false">IF(AM588&gt;1,0,R588-AM588*R588)</f>
        <v>0</v>
      </c>
      <c r="AW588" s="216"/>
    </row>
    <row r="589" customFormat="false" ht="24.75" hidden="false" customHeight="true" outlineLevel="0" collapsed="false">
      <c r="A589" s="166"/>
      <c r="B589" s="208" t="n">
        <f aca="false">B588+1</f>
        <v>582</v>
      </c>
      <c r="C589" s="166"/>
      <c r="D589" s="209" t="n">
        <f aca="false">INDEX(_Rge_Projectdata_3rd,$B589,MATCH("Project-ID",_Rge_Headline_Projectdata,0))</f>
        <v>0</v>
      </c>
      <c r="E589" s="210" t="str">
        <f aca="false" t="array" ref="E589:E589">INDEX(_Rge_Data_3rd_CY,$B589,E$1)</f>
        <v>Open</v>
      </c>
      <c r="F589" s="199" t="n">
        <f aca="false">INDEX(_Rge_Data_3rd_CY,$B589,F$1)</f>
        <v>0</v>
      </c>
      <c r="G589" s="199" t="n">
        <f aca="false" t="array" ref="G589:G589">INDEX(_Rge_Data_3rd_CY,$B589,G$1)</f>
        <v>0</v>
      </c>
      <c r="H589" s="199" t="n">
        <f aca="false" t="array" ref="H589:H589">INDEX(_Rge_Data_3rd_CY,$B589,H$1)</f>
        <v>0</v>
      </c>
      <c r="I589" s="199" t="n">
        <f aca="false" t="array" ref="I589:I589">INDEX(_Rge_Data_3rd_CY,$B589,I$1)</f>
        <v>0</v>
      </c>
      <c r="J589" s="199" t="n">
        <f aca="false" t="array" ref="J589:J589">INDEX(_Rge_Data_3rd_CY,$B589,J$1)</f>
        <v>0</v>
      </c>
      <c r="K589" s="199" t="n">
        <f aca="false" t="array" ref="K589:K589">INDEX(_Rge_Data_3rd_CY,$B589,K$1)</f>
        <v>0</v>
      </c>
      <c r="L589" s="199" t="n">
        <f aca="false">INDEX(_Rge_Data_3rd_CY,$B589,L$1)</f>
        <v>0</v>
      </c>
      <c r="M589" s="199" t="n">
        <f aca="false" t="array" ref="M589:M589">INDEX(_Rge_Data_3rd_CY,$B589,M$1)</f>
        <v>0</v>
      </c>
      <c r="N589" s="199" t="n">
        <f aca="false" t="array" ref="N589:N589">INDEX(_Rge_Data_3rd_CY,$B589,N$1)</f>
        <v>0</v>
      </c>
      <c r="O589" s="199" t="n">
        <f aca="false">F589-N589</f>
        <v>0</v>
      </c>
      <c r="P589" s="200" t="n">
        <f aca="false">IFERROR(O589/F589,0)</f>
        <v>0</v>
      </c>
      <c r="Q589" s="211" t="str">
        <f aca="false">IF(AND(F589&lt;&gt;0,R589=0),"N","Y")</f>
        <v>Y</v>
      </c>
      <c r="R589" s="202" t="n">
        <f aca="false">INDEX(_Rge_Data_3rd_CY,$B589,R$1)</f>
        <v>0</v>
      </c>
      <c r="S589" s="202" t="n">
        <f aca="false" t="array" ref="S589:S589">INDEX(_Rge_Data_3rd_CY,$B589,S$1)</f>
        <v>0</v>
      </c>
      <c r="T589" s="202" t="n">
        <f aca="false" t="array" ref="T589:T589">INDEX(_Rge_Data_3rd_CY,$B589,T$1)</f>
        <v>0</v>
      </c>
      <c r="U589" s="202" t="n">
        <f aca="false" t="array" ref="U589:U589">INDEX(_Rge_Data_3rd_CY,$B589,U$1)</f>
        <v>0</v>
      </c>
      <c r="V589" s="202" t="n">
        <f aca="false" t="array" ref="V589:V589">INDEX(_Rge_Data_3rd_CY,$B589,V$1)</f>
        <v>0</v>
      </c>
      <c r="W589" s="202" t="n">
        <f aca="false" t="array" ref="W589:W589">INDEX(_Rge_Data_3rd_CY,$B589,W$1)</f>
        <v>0</v>
      </c>
      <c r="X589" s="202" t="n">
        <f aca="false">INDEX(_Rge_Data_3rd_CY,$B589,X$1)</f>
        <v>0</v>
      </c>
      <c r="Y589" s="202" t="n">
        <f aca="false" t="array" ref="Y589:Y589">INDEX(_Rge_Data_3rd_CY,$B589,Y$1)</f>
        <v>0</v>
      </c>
      <c r="Z589" s="202" t="n">
        <f aca="false" t="array" ref="Z589:Z589">INDEX(_Rge_Data_3rd_CY,$B589,Z$1)</f>
        <v>0</v>
      </c>
      <c r="AA589" s="202" t="n">
        <f aca="false">R589-Z589</f>
        <v>0</v>
      </c>
      <c r="AB589" s="203" t="n">
        <f aca="false">IFERROR(AA589/R589,)</f>
        <v>0</v>
      </c>
      <c r="AC589" s="212" t="n">
        <f aca="false">INDEX(_Rge_Data_3rd_CY,$B589,AC$1)</f>
        <v>0</v>
      </c>
      <c r="AD589" s="212" t="n">
        <f aca="false" t="array" ref="AD589:AD589">INDEX(_Rge_Data_3rd_CY,$B589,AD$1)</f>
        <v>0</v>
      </c>
      <c r="AE589" s="212" t="n">
        <f aca="false" t="array" ref="AE589:AE589">INDEX(_Rge_Data_3rd_CY,$B589,AE$1)</f>
        <v>0</v>
      </c>
      <c r="AF589" s="212" t="n">
        <f aca="false" t="array" ref="AF589:AF589">INDEX(_Rge_Data_3rd_CY,$B589,AF$1)</f>
        <v>0</v>
      </c>
      <c r="AG589" s="212" t="n">
        <f aca="false" t="array" ref="AG589:AG589">INDEX(_Rge_Data_3rd_CY,$B589,AG$1)</f>
        <v>0</v>
      </c>
      <c r="AH589" s="212" t="n">
        <f aca="false" t="array" ref="AH589:AH589">INDEX(_Rge_Data_3rd_CY,$B589,AH$1)</f>
        <v>0</v>
      </c>
      <c r="AI589" s="212" t="n">
        <f aca="false">INDEX(_Rge_Data_3rd_CY,$B589,AI$1)</f>
        <v>0</v>
      </c>
      <c r="AJ589" s="212" t="n">
        <f aca="false" t="array" ref="AJ589:AJ589">INDEX(_Rge_Data_3rd_CY,$B589,AJ$1)</f>
        <v>0</v>
      </c>
      <c r="AK589" s="212" t="n">
        <f aca="false" t="array" ref="AK589:AK589">INDEX(_Rge_Data_3rd_CY,$B589,AK$1)</f>
        <v>0</v>
      </c>
      <c r="AL589" s="212" t="n">
        <f aca="false">AK589+AN589+AO589</f>
        <v>0</v>
      </c>
      <c r="AM589" s="213" t="n">
        <f aca="false">IFERROR(AK589/Z589,0)</f>
        <v>0</v>
      </c>
      <c r="AN589" s="214" t="n">
        <f aca="false">IFERROR(IF(AND($E589="OPEN",$AA589&gt;0),$AA589*_SoP*$AM589,IF(AND($E589="CLOSED",$AA589&gt;0),$AA589*_SoL*$AM589,0)),0)</f>
        <v>0</v>
      </c>
      <c r="AO589" s="214" t="n">
        <f aca="false">IFERROR(IF($AA589&lt;0,$AA589*_SoL,0),0)</f>
        <v>0</v>
      </c>
      <c r="AP589" s="215" t="n">
        <f aca="false">AK589+AN589</f>
        <v>0</v>
      </c>
      <c r="AQ589" s="215" t="n">
        <f aca="false">AC589-AO589</f>
        <v>0</v>
      </c>
      <c r="AR589" s="215" t="n">
        <f aca="false">AP589-AQ589</f>
        <v>0</v>
      </c>
      <c r="AS589" s="215" t="n">
        <f aca="false">IF($AR589&gt;=0,$AR589,0)</f>
        <v>0</v>
      </c>
      <c r="AT589" s="215" t="n">
        <f aca="false">IF($AR589&lt;=0,-$AR589,0)</f>
        <v>-0</v>
      </c>
      <c r="AU589" s="214" t="n">
        <f aca="false">IF((R589-AC589)&lt;0,0,R589-AC589)</f>
        <v>0</v>
      </c>
      <c r="AV589" s="214" t="n">
        <f aca="false">IF(AM589&gt;1,0,R589-AM589*R589)</f>
        <v>0</v>
      </c>
      <c r="AW589" s="216"/>
    </row>
    <row r="590" customFormat="false" ht="24.75" hidden="false" customHeight="true" outlineLevel="0" collapsed="false">
      <c r="A590" s="166"/>
      <c r="B590" s="208" t="n">
        <f aca="false">B589+1</f>
        <v>583</v>
      </c>
      <c r="C590" s="166"/>
      <c r="D590" s="209" t="n">
        <f aca="false">INDEX(_Rge_Projectdata_3rd,$B590,MATCH("Project-ID",_Rge_Headline_Projectdata,0))</f>
        <v>0</v>
      </c>
      <c r="E590" s="210" t="str">
        <f aca="false" t="array" ref="E590:E590">INDEX(_Rge_Data_3rd_CY,$B590,E$1)</f>
        <v>Open</v>
      </c>
      <c r="F590" s="199" t="n">
        <f aca="false">INDEX(_Rge_Data_3rd_CY,$B590,F$1)</f>
        <v>0</v>
      </c>
      <c r="G590" s="199" t="n">
        <f aca="false" t="array" ref="G590:G590">INDEX(_Rge_Data_3rd_CY,$B590,G$1)</f>
        <v>0</v>
      </c>
      <c r="H590" s="199" t="n">
        <f aca="false" t="array" ref="H590:H590">INDEX(_Rge_Data_3rd_CY,$B590,H$1)</f>
        <v>0</v>
      </c>
      <c r="I590" s="199" t="n">
        <f aca="false" t="array" ref="I590:I590">INDEX(_Rge_Data_3rd_CY,$B590,I$1)</f>
        <v>0</v>
      </c>
      <c r="J590" s="199" t="n">
        <f aca="false" t="array" ref="J590:J590">INDEX(_Rge_Data_3rd_CY,$B590,J$1)</f>
        <v>0</v>
      </c>
      <c r="K590" s="199" t="n">
        <f aca="false" t="array" ref="K590:K590">INDEX(_Rge_Data_3rd_CY,$B590,K$1)</f>
        <v>0</v>
      </c>
      <c r="L590" s="199" t="n">
        <f aca="false">INDEX(_Rge_Data_3rd_CY,$B590,L$1)</f>
        <v>0</v>
      </c>
      <c r="M590" s="199" t="n">
        <f aca="false" t="array" ref="M590:M590">INDEX(_Rge_Data_3rd_CY,$B590,M$1)</f>
        <v>0</v>
      </c>
      <c r="N590" s="199" t="n">
        <f aca="false" t="array" ref="N590:N590">INDEX(_Rge_Data_3rd_CY,$B590,N$1)</f>
        <v>0</v>
      </c>
      <c r="O590" s="199" t="n">
        <f aca="false">F590-N590</f>
        <v>0</v>
      </c>
      <c r="P590" s="200" t="n">
        <f aca="false">IFERROR(O590/F590,0)</f>
        <v>0</v>
      </c>
      <c r="Q590" s="211" t="str">
        <f aca="false">IF(AND(F590&lt;&gt;0,R590=0),"N","Y")</f>
        <v>Y</v>
      </c>
      <c r="R590" s="202" t="n">
        <f aca="false">INDEX(_Rge_Data_3rd_CY,$B590,R$1)</f>
        <v>0</v>
      </c>
      <c r="S590" s="202" t="n">
        <f aca="false" t="array" ref="S590:S590">INDEX(_Rge_Data_3rd_CY,$B590,S$1)</f>
        <v>0</v>
      </c>
      <c r="T590" s="202" t="n">
        <f aca="false" t="array" ref="T590:T590">INDEX(_Rge_Data_3rd_CY,$B590,T$1)</f>
        <v>0</v>
      </c>
      <c r="U590" s="202" t="n">
        <f aca="false" t="array" ref="U590:U590">INDEX(_Rge_Data_3rd_CY,$B590,U$1)</f>
        <v>0</v>
      </c>
      <c r="V590" s="202" t="n">
        <f aca="false" t="array" ref="V590:V590">INDEX(_Rge_Data_3rd_CY,$B590,V$1)</f>
        <v>0</v>
      </c>
      <c r="W590" s="202" t="n">
        <f aca="false" t="array" ref="W590:W590">INDEX(_Rge_Data_3rd_CY,$B590,W$1)</f>
        <v>0</v>
      </c>
      <c r="X590" s="202" t="n">
        <f aca="false">INDEX(_Rge_Data_3rd_CY,$B590,X$1)</f>
        <v>0</v>
      </c>
      <c r="Y590" s="202" t="n">
        <f aca="false" t="array" ref="Y590:Y590">INDEX(_Rge_Data_3rd_CY,$B590,Y$1)</f>
        <v>0</v>
      </c>
      <c r="Z590" s="202" t="n">
        <f aca="false" t="array" ref="Z590:Z590">INDEX(_Rge_Data_3rd_CY,$B590,Z$1)</f>
        <v>0</v>
      </c>
      <c r="AA590" s="202" t="n">
        <f aca="false">R590-Z590</f>
        <v>0</v>
      </c>
      <c r="AB590" s="203" t="n">
        <f aca="false">IFERROR(AA590/R590,)</f>
        <v>0</v>
      </c>
      <c r="AC590" s="212" t="n">
        <f aca="false">INDEX(_Rge_Data_3rd_CY,$B590,AC$1)</f>
        <v>0</v>
      </c>
      <c r="AD590" s="212" t="n">
        <f aca="false" t="array" ref="AD590:AD590">INDEX(_Rge_Data_3rd_CY,$B590,AD$1)</f>
        <v>0</v>
      </c>
      <c r="AE590" s="212" t="n">
        <f aca="false" t="array" ref="AE590:AE590">INDEX(_Rge_Data_3rd_CY,$B590,AE$1)</f>
        <v>0</v>
      </c>
      <c r="AF590" s="212" t="n">
        <f aca="false" t="array" ref="AF590:AF590">INDEX(_Rge_Data_3rd_CY,$B590,AF$1)</f>
        <v>0</v>
      </c>
      <c r="AG590" s="212" t="n">
        <f aca="false" t="array" ref="AG590:AG590">INDEX(_Rge_Data_3rd_CY,$B590,AG$1)</f>
        <v>0</v>
      </c>
      <c r="AH590" s="212" t="n">
        <f aca="false" t="array" ref="AH590:AH590">INDEX(_Rge_Data_3rd_CY,$B590,AH$1)</f>
        <v>0</v>
      </c>
      <c r="AI590" s="212" t="n">
        <f aca="false">INDEX(_Rge_Data_3rd_CY,$B590,AI$1)</f>
        <v>0</v>
      </c>
      <c r="AJ590" s="212" t="n">
        <f aca="false" t="array" ref="AJ590:AJ590">INDEX(_Rge_Data_3rd_CY,$B590,AJ$1)</f>
        <v>0</v>
      </c>
      <c r="AK590" s="212" t="n">
        <f aca="false" t="array" ref="AK590:AK590">INDEX(_Rge_Data_3rd_CY,$B590,AK$1)</f>
        <v>0</v>
      </c>
      <c r="AL590" s="212" t="n">
        <f aca="false">AK590+AN590+AO590</f>
        <v>0</v>
      </c>
      <c r="AM590" s="213" t="n">
        <f aca="false">IFERROR(AK590/Z590,0)</f>
        <v>0</v>
      </c>
      <c r="AN590" s="214" t="n">
        <f aca="false">IFERROR(IF(AND($E590="OPEN",$AA590&gt;0),$AA590*_SoP*$AM590,IF(AND($E590="CLOSED",$AA590&gt;0),$AA590*_SoL*$AM590,0)),0)</f>
        <v>0</v>
      </c>
      <c r="AO590" s="214" t="n">
        <f aca="false">IFERROR(IF($AA590&lt;0,$AA590*_SoL,0),0)</f>
        <v>0</v>
      </c>
      <c r="AP590" s="215" t="n">
        <f aca="false">AK590+AN590</f>
        <v>0</v>
      </c>
      <c r="AQ590" s="215" t="n">
        <f aca="false">AC590-AO590</f>
        <v>0</v>
      </c>
      <c r="AR590" s="215" t="n">
        <f aca="false">AP590-AQ590</f>
        <v>0</v>
      </c>
      <c r="AS590" s="215" t="n">
        <f aca="false">IF($AR590&gt;=0,$AR590,0)</f>
        <v>0</v>
      </c>
      <c r="AT590" s="215" t="n">
        <f aca="false">IF($AR590&lt;=0,-$AR590,0)</f>
        <v>-0</v>
      </c>
      <c r="AU590" s="214" t="n">
        <f aca="false">IF((R590-AC590)&lt;0,0,R590-AC590)</f>
        <v>0</v>
      </c>
      <c r="AV590" s="214" t="n">
        <f aca="false">IF(AM590&gt;1,0,R590-AM590*R590)</f>
        <v>0</v>
      </c>
      <c r="AW590" s="216"/>
    </row>
    <row r="591" customFormat="false" ht="24.75" hidden="false" customHeight="true" outlineLevel="0" collapsed="false">
      <c r="A591" s="166"/>
      <c r="B591" s="208" t="n">
        <f aca="false">B590+1</f>
        <v>584</v>
      </c>
      <c r="C591" s="166"/>
      <c r="D591" s="209" t="n">
        <f aca="false">INDEX(_Rge_Projectdata_3rd,$B591,MATCH("Project-ID",_Rge_Headline_Projectdata,0))</f>
        <v>0</v>
      </c>
      <c r="E591" s="210" t="str">
        <f aca="false" t="array" ref="E591:E591">INDEX(_Rge_Data_3rd_CY,$B591,E$1)</f>
        <v>Open</v>
      </c>
      <c r="F591" s="199" t="n">
        <f aca="false">INDEX(_Rge_Data_3rd_CY,$B591,F$1)</f>
        <v>0</v>
      </c>
      <c r="G591" s="199" t="n">
        <f aca="false" t="array" ref="G591:G591">INDEX(_Rge_Data_3rd_CY,$B591,G$1)</f>
        <v>0</v>
      </c>
      <c r="H591" s="199" t="n">
        <f aca="false" t="array" ref="H591:H591">INDEX(_Rge_Data_3rd_CY,$B591,H$1)</f>
        <v>0</v>
      </c>
      <c r="I591" s="199" t="n">
        <f aca="false" t="array" ref="I591:I591">INDEX(_Rge_Data_3rd_CY,$B591,I$1)</f>
        <v>0</v>
      </c>
      <c r="J591" s="199" t="n">
        <f aca="false" t="array" ref="J591:J591">INDEX(_Rge_Data_3rd_CY,$B591,J$1)</f>
        <v>0</v>
      </c>
      <c r="K591" s="199" t="n">
        <f aca="false" t="array" ref="K591:K591">INDEX(_Rge_Data_3rd_CY,$B591,K$1)</f>
        <v>0</v>
      </c>
      <c r="L591" s="199" t="n">
        <f aca="false">INDEX(_Rge_Data_3rd_CY,$B591,L$1)</f>
        <v>0</v>
      </c>
      <c r="M591" s="199" t="n">
        <f aca="false" t="array" ref="M591:M591">INDEX(_Rge_Data_3rd_CY,$B591,M$1)</f>
        <v>0</v>
      </c>
      <c r="N591" s="199" t="n">
        <f aca="false" t="array" ref="N591:N591">INDEX(_Rge_Data_3rd_CY,$B591,N$1)</f>
        <v>0</v>
      </c>
      <c r="O591" s="199" t="n">
        <f aca="false">F591-N591</f>
        <v>0</v>
      </c>
      <c r="P591" s="200" t="n">
        <f aca="false">IFERROR(O591/F591,0)</f>
        <v>0</v>
      </c>
      <c r="Q591" s="211" t="str">
        <f aca="false">IF(AND(F591&lt;&gt;0,R591=0),"N","Y")</f>
        <v>Y</v>
      </c>
      <c r="R591" s="202" t="n">
        <f aca="false">INDEX(_Rge_Data_3rd_CY,$B591,R$1)</f>
        <v>0</v>
      </c>
      <c r="S591" s="202" t="n">
        <f aca="false" t="array" ref="S591:S591">INDEX(_Rge_Data_3rd_CY,$B591,S$1)</f>
        <v>0</v>
      </c>
      <c r="T591" s="202" t="n">
        <f aca="false" t="array" ref="T591:T591">INDEX(_Rge_Data_3rd_CY,$B591,T$1)</f>
        <v>0</v>
      </c>
      <c r="U591" s="202" t="n">
        <f aca="false" t="array" ref="U591:U591">INDEX(_Rge_Data_3rd_CY,$B591,U$1)</f>
        <v>0</v>
      </c>
      <c r="V591" s="202" t="n">
        <f aca="false" t="array" ref="V591:V591">INDEX(_Rge_Data_3rd_CY,$B591,V$1)</f>
        <v>0</v>
      </c>
      <c r="W591" s="202" t="n">
        <f aca="false" t="array" ref="W591:W591">INDEX(_Rge_Data_3rd_CY,$B591,W$1)</f>
        <v>0</v>
      </c>
      <c r="X591" s="202" t="n">
        <f aca="false">INDEX(_Rge_Data_3rd_CY,$B591,X$1)</f>
        <v>0</v>
      </c>
      <c r="Y591" s="202" t="n">
        <f aca="false" t="array" ref="Y591:Y591">INDEX(_Rge_Data_3rd_CY,$B591,Y$1)</f>
        <v>0</v>
      </c>
      <c r="Z591" s="202" t="n">
        <f aca="false" t="array" ref="Z591:Z591">INDEX(_Rge_Data_3rd_CY,$B591,Z$1)</f>
        <v>0</v>
      </c>
      <c r="AA591" s="202" t="n">
        <f aca="false">R591-Z591</f>
        <v>0</v>
      </c>
      <c r="AB591" s="203" t="n">
        <f aca="false">IFERROR(AA591/R591,)</f>
        <v>0</v>
      </c>
      <c r="AC591" s="212" t="n">
        <f aca="false">INDEX(_Rge_Data_3rd_CY,$B591,AC$1)</f>
        <v>0</v>
      </c>
      <c r="AD591" s="212" t="n">
        <f aca="false" t="array" ref="AD591:AD591">INDEX(_Rge_Data_3rd_CY,$B591,AD$1)</f>
        <v>0</v>
      </c>
      <c r="AE591" s="212" t="n">
        <f aca="false" t="array" ref="AE591:AE591">INDEX(_Rge_Data_3rd_CY,$B591,AE$1)</f>
        <v>0</v>
      </c>
      <c r="AF591" s="212" t="n">
        <f aca="false" t="array" ref="AF591:AF591">INDEX(_Rge_Data_3rd_CY,$B591,AF$1)</f>
        <v>0</v>
      </c>
      <c r="AG591" s="212" t="n">
        <f aca="false" t="array" ref="AG591:AG591">INDEX(_Rge_Data_3rd_CY,$B591,AG$1)</f>
        <v>0</v>
      </c>
      <c r="AH591" s="212" t="n">
        <f aca="false" t="array" ref="AH591:AH591">INDEX(_Rge_Data_3rd_CY,$B591,AH$1)</f>
        <v>0</v>
      </c>
      <c r="AI591" s="212" t="n">
        <f aca="false">INDEX(_Rge_Data_3rd_CY,$B591,AI$1)</f>
        <v>0</v>
      </c>
      <c r="AJ591" s="212" t="n">
        <f aca="false" t="array" ref="AJ591:AJ591">INDEX(_Rge_Data_3rd_CY,$B591,AJ$1)</f>
        <v>0</v>
      </c>
      <c r="AK591" s="212" t="n">
        <f aca="false" t="array" ref="AK591:AK591">INDEX(_Rge_Data_3rd_CY,$B591,AK$1)</f>
        <v>0</v>
      </c>
      <c r="AL591" s="212" t="n">
        <f aca="false">AK591+AN591+AO591</f>
        <v>0</v>
      </c>
      <c r="AM591" s="213" t="n">
        <f aca="false">IFERROR(AK591/Z591,0)</f>
        <v>0</v>
      </c>
      <c r="AN591" s="214" t="n">
        <f aca="false">IFERROR(IF(AND($E591="OPEN",$AA591&gt;0),$AA591*_SoP*$AM591,IF(AND($E591="CLOSED",$AA591&gt;0),$AA591*_SoL*$AM591,0)),0)</f>
        <v>0</v>
      </c>
      <c r="AO591" s="214" t="n">
        <f aca="false">IFERROR(IF($AA591&lt;0,$AA591*_SoL,0),0)</f>
        <v>0</v>
      </c>
      <c r="AP591" s="215" t="n">
        <f aca="false">AK591+AN591</f>
        <v>0</v>
      </c>
      <c r="AQ591" s="215" t="n">
        <f aca="false">AC591-AO591</f>
        <v>0</v>
      </c>
      <c r="AR591" s="215" t="n">
        <f aca="false">AP591-AQ591</f>
        <v>0</v>
      </c>
      <c r="AS591" s="215" t="n">
        <f aca="false">IF($AR591&gt;=0,$AR591,0)</f>
        <v>0</v>
      </c>
      <c r="AT591" s="215" t="n">
        <f aca="false">IF($AR591&lt;=0,-$AR591,0)</f>
        <v>-0</v>
      </c>
      <c r="AU591" s="214" t="n">
        <f aca="false">IF((R591-AC591)&lt;0,0,R591-AC591)</f>
        <v>0</v>
      </c>
      <c r="AV591" s="214" t="n">
        <f aca="false">IF(AM591&gt;1,0,R591-AM591*R591)</f>
        <v>0</v>
      </c>
      <c r="AW591" s="216"/>
    </row>
    <row r="592" customFormat="false" ht="24.75" hidden="false" customHeight="true" outlineLevel="0" collapsed="false">
      <c r="A592" s="166"/>
      <c r="B592" s="208" t="n">
        <f aca="false">B591+1</f>
        <v>585</v>
      </c>
      <c r="C592" s="166"/>
      <c r="D592" s="209" t="n">
        <f aca="false">INDEX(_Rge_Projectdata_3rd,$B592,MATCH("Project-ID",_Rge_Headline_Projectdata,0))</f>
        <v>0</v>
      </c>
      <c r="E592" s="210" t="str">
        <f aca="false" t="array" ref="E592:E592">INDEX(_Rge_Data_3rd_CY,$B592,E$1)</f>
        <v>Open</v>
      </c>
      <c r="F592" s="199" t="n">
        <f aca="false">INDEX(_Rge_Data_3rd_CY,$B592,F$1)</f>
        <v>0</v>
      </c>
      <c r="G592" s="199" t="n">
        <f aca="false" t="array" ref="G592:G592">INDEX(_Rge_Data_3rd_CY,$B592,G$1)</f>
        <v>0</v>
      </c>
      <c r="H592" s="199" t="n">
        <f aca="false" t="array" ref="H592:H592">INDEX(_Rge_Data_3rd_CY,$B592,H$1)</f>
        <v>0</v>
      </c>
      <c r="I592" s="199" t="n">
        <f aca="false" t="array" ref="I592:I592">INDEX(_Rge_Data_3rd_CY,$B592,I$1)</f>
        <v>0</v>
      </c>
      <c r="J592" s="199" t="n">
        <f aca="false" t="array" ref="J592:J592">INDEX(_Rge_Data_3rd_CY,$B592,J$1)</f>
        <v>0</v>
      </c>
      <c r="K592" s="199" t="n">
        <f aca="false" t="array" ref="K592:K592">INDEX(_Rge_Data_3rd_CY,$B592,K$1)</f>
        <v>0</v>
      </c>
      <c r="L592" s="199" t="n">
        <f aca="false">INDEX(_Rge_Data_3rd_CY,$B592,L$1)</f>
        <v>0</v>
      </c>
      <c r="M592" s="199" t="n">
        <f aca="false" t="array" ref="M592:M592">INDEX(_Rge_Data_3rd_CY,$B592,M$1)</f>
        <v>0</v>
      </c>
      <c r="N592" s="199" t="n">
        <f aca="false" t="array" ref="N592:N592">INDEX(_Rge_Data_3rd_CY,$B592,N$1)</f>
        <v>0</v>
      </c>
      <c r="O592" s="199" t="n">
        <f aca="false">F592-N592</f>
        <v>0</v>
      </c>
      <c r="P592" s="200" t="n">
        <f aca="false">IFERROR(O592/F592,0)</f>
        <v>0</v>
      </c>
      <c r="Q592" s="211" t="str">
        <f aca="false">IF(AND(F592&lt;&gt;0,R592=0),"N","Y")</f>
        <v>Y</v>
      </c>
      <c r="R592" s="202" t="n">
        <f aca="false">INDEX(_Rge_Data_3rd_CY,$B592,R$1)</f>
        <v>0</v>
      </c>
      <c r="S592" s="202" t="n">
        <f aca="false" t="array" ref="S592:S592">INDEX(_Rge_Data_3rd_CY,$B592,S$1)</f>
        <v>0</v>
      </c>
      <c r="T592" s="202" t="n">
        <f aca="false" t="array" ref="T592:T592">INDEX(_Rge_Data_3rd_CY,$B592,T$1)</f>
        <v>0</v>
      </c>
      <c r="U592" s="202" t="n">
        <f aca="false" t="array" ref="U592:U592">INDEX(_Rge_Data_3rd_CY,$B592,U$1)</f>
        <v>0</v>
      </c>
      <c r="V592" s="202" t="n">
        <f aca="false" t="array" ref="V592:V592">INDEX(_Rge_Data_3rd_CY,$B592,V$1)</f>
        <v>0</v>
      </c>
      <c r="W592" s="202" t="n">
        <f aca="false" t="array" ref="W592:W592">INDEX(_Rge_Data_3rd_CY,$B592,W$1)</f>
        <v>0</v>
      </c>
      <c r="X592" s="202" t="n">
        <f aca="false">INDEX(_Rge_Data_3rd_CY,$B592,X$1)</f>
        <v>0</v>
      </c>
      <c r="Y592" s="202" t="n">
        <f aca="false" t="array" ref="Y592:Y592">INDEX(_Rge_Data_3rd_CY,$B592,Y$1)</f>
        <v>0</v>
      </c>
      <c r="Z592" s="202" t="n">
        <f aca="false" t="array" ref="Z592:Z592">INDEX(_Rge_Data_3rd_CY,$B592,Z$1)</f>
        <v>0</v>
      </c>
      <c r="AA592" s="202" t="n">
        <f aca="false">R592-Z592</f>
        <v>0</v>
      </c>
      <c r="AB592" s="203" t="n">
        <f aca="false">IFERROR(AA592/R592,)</f>
        <v>0</v>
      </c>
      <c r="AC592" s="212" t="n">
        <f aca="false">INDEX(_Rge_Data_3rd_CY,$B592,AC$1)</f>
        <v>0</v>
      </c>
      <c r="AD592" s="212" t="n">
        <f aca="false" t="array" ref="AD592:AD592">INDEX(_Rge_Data_3rd_CY,$B592,AD$1)</f>
        <v>0</v>
      </c>
      <c r="AE592" s="212" t="n">
        <f aca="false" t="array" ref="AE592:AE592">INDEX(_Rge_Data_3rd_CY,$B592,AE$1)</f>
        <v>0</v>
      </c>
      <c r="AF592" s="212" t="n">
        <f aca="false" t="array" ref="AF592:AF592">INDEX(_Rge_Data_3rd_CY,$B592,AF$1)</f>
        <v>0</v>
      </c>
      <c r="AG592" s="212" t="n">
        <f aca="false" t="array" ref="AG592:AG592">INDEX(_Rge_Data_3rd_CY,$B592,AG$1)</f>
        <v>0</v>
      </c>
      <c r="AH592" s="212" t="n">
        <f aca="false" t="array" ref="AH592:AH592">INDEX(_Rge_Data_3rd_CY,$B592,AH$1)</f>
        <v>0</v>
      </c>
      <c r="AI592" s="212" t="n">
        <f aca="false">INDEX(_Rge_Data_3rd_CY,$B592,AI$1)</f>
        <v>0</v>
      </c>
      <c r="AJ592" s="212" t="n">
        <f aca="false" t="array" ref="AJ592:AJ592">INDEX(_Rge_Data_3rd_CY,$B592,AJ$1)</f>
        <v>0</v>
      </c>
      <c r="AK592" s="212" t="n">
        <f aca="false" t="array" ref="AK592:AK592">INDEX(_Rge_Data_3rd_CY,$B592,AK$1)</f>
        <v>0</v>
      </c>
      <c r="AL592" s="212" t="n">
        <f aca="false">AK592+AN592+AO592</f>
        <v>0</v>
      </c>
      <c r="AM592" s="213" t="n">
        <f aca="false">IFERROR(AK592/Z592,0)</f>
        <v>0</v>
      </c>
      <c r="AN592" s="214" t="n">
        <f aca="false">IFERROR(IF(AND($E592="OPEN",$AA592&gt;0),$AA592*_SoP*$AM592,IF(AND($E592="CLOSED",$AA592&gt;0),$AA592*_SoL*$AM592,0)),0)</f>
        <v>0</v>
      </c>
      <c r="AO592" s="214" t="n">
        <f aca="false">IFERROR(IF($AA592&lt;0,$AA592*_SoL,0),0)</f>
        <v>0</v>
      </c>
      <c r="AP592" s="215" t="n">
        <f aca="false">AK592+AN592</f>
        <v>0</v>
      </c>
      <c r="AQ592" s="215" t="n">
        <f aca="false">AC592-AO592</f>
        <v>0</v>
      </c>
      <c r="AR592" s="215" t="n">
        <f aca="false">AP592-AQ592</f>
        <v>0</v>
      </c>
      <c r="AS592" s="215" t="n">
        <f aca="false">IF($AR592&gt;=0,$AR592,0)</f>
        <v>0</v>
      </c>
      <c r="AT592" s="215" t="n">
        <f aca="false">IF($AR592&lt;=0,-$AR592,0)</f>
        <v>-0</v>
      </c>
      <c r="AU592" s="214" t="n">
        <f aca="false">IF((R592-AC592)&lt;0,0,R592-AC592)</f>
        <v>0</v>
      </c>
      <c r="AV592" s="214" t="n">
        <f aca="false">IF(AM592&gt;1,0,R592-AM592*R592)</f>
        <v>0</v>
      </c>
      <c r="AW592" s="216"/>
    </row>
    <row r="593" customFormat="false" ht="24.75" hidden="false" customHeight="true" outlineLevel="0" collapsed="false">
      <c r="A593" s="166"/>
      <c r="B593" s="208" t="n">
        <f aca="false">B592+1</f>
        <v>586</v>
      </c>
      <c r="C593" s="166"/>
      <c r="D593" s="209" t="n">
        <f aca="false">INDEX(_Rge_Projectdata_3rd,$B593,MATCH("Project-ID",_Rge_Headline_Projectdata,0))</f>
        <v>0</v>
      </c>
      <c r="E593" s="210" t="str">
        <f aca="false" t="array" ref="E593:E593">INDEX(_Rge_Data_3rd_CY,$B593,E$1)</f>
        <v>Open</v>
      </c>
      <c r="F593" s="199" t="n">
        <f aca="false">INDEX(_Rge_Data_3rd_CY,$B593,F$1)</f>
        <v>0</v>
      </c>
      <c r="G593" s="199" t="n">
        <f aca="false" t="array" ref="G593:G593">INDEX(_Rge_Data_3rd_CY,$B593,G$1)</f>
        <v>0</v>
      </c>
      <c r="H593" s="199" t="n">
        <f aca="false" t="array" ref="H593:H593">INDEX(_Rge_Data_3rd_CY,$B593,H$1)</f>
        <v>0</v>
      </c>
      <c r="I593" s="199" t="n">
        <f aca="false" t="array" ref="I593:I593">INDEX(_Rge_Data_3rd_CY,$B593,I$1)</f>
        <v>0</v>
      </c>
      <c r="J593" s="199" t="n">
        <f aca="false" t="array" ref="J593:J593">INDEX(_Rge_Data_3rd_CY,$B593,J$1)</f>
        <v>0</v>
      </c>
      <c r="K593" s="199" t="n">
        <f aca="false" t="array" ref="K593:K593">INDEX(_Rge_Data_3rd_CY,$B593,K$1)</f>
        <v>0</v>
      </c>
      <c r="L593" s="199" t="n">
        <f aca="false">INDEX(_Rge_Data_3rd_CY,$B593,L$1)</f>
        <v>0</v>
      </c>
      <c r="M593" s="199" t="n">
        <f aca="false" t="array" ref="M593:M593">INDEX(_Rge_Data_3rd_CY,$B593,M$1)</f>
        <v>0</v>
      </c>
      <c r="N593" s="199" t="n">
        <f aca="false" t="array" ref="N593:N593">INDEX(_Rge_Data_3rd_CY,$B593,N$1)</f>
        <v>0</v>
      </c>
      <c r="O593" s="199" t="n">
        <f aca="false">F593-N593</f>
        <v>0</v>
      </c>
      <c r="P593" s="200" t="n">
        <f aca="false">IFERROR(O593/F593,0)</f>
        <v>0</v>
      </c>
      <c r="Q593" s="211" t="str">
        <f aca="false">IF(AND(F593&lt;&gt;0,R593=0),"N","Y")</f>
        <v>Y</v>
      </c>
      <c r="R593" s="202" t="n">
        <f aca="false">INDEX(_Rge_Data_3rd_CY,$B593,R$1)</f>
        <v>0</v>
      </c>
      <c r="S593" s="202" t="n">
        <f aca="false" t="array" ref="S593:S593">INDEX(_Rge_Data_3rd_CY,$B593,S$1)</f>
        <v>0</v>
      </c>
      <c r="T593" s="202" t="n">
        <f aca="false" t="array" ref="T593:T593">INDEX(_Rge_Data_3rd_CY,$B593,T$1)</f>
        <v>0</v>
      </c>
      <c r="U593" s="202" t="n">
        <f aca="false" t="array" ref="U593:U593">INDEX(_Rge_Data_3rd_CY,$B593,U$1)</f>
        <v>0</v>
      </c>
      <c r="V593" s="202" t="n">
        <f aca="false" t="array" ref="V593:V593">INDEX(_Rge_Data_3rd_CY,$B593,V$1)</f>
        <v>0</v>
      </c>
      <c r="W593" s="202" t="n">
        <f aca="false" t="array" ref="W593:W593">INDEX(_Rge_Data_3rd_CY,$B593,W$1)</f>
        <v>0</v>
      </c>
      <c r="X593" s="202" t="n">
        <f aca="false">INDEX(_Rge_Data_3rd_CY,$B593,X$1)</f>
        <v>0</v>
      </c>
      <c r="Y593" s="202" t="n">
        <f aca="false" t="array" ref="Y593:Y593">INDEX(_Rge_Data_3rd_CY,$B593,Y$1)</f>
        <v>0</v>
      </c>
      <c r="Z593" s="202" t="n">
        <f aca="false" t="array" ref="Z593:Z593">INDEX(_Rge_Data_3rd_CY,$B593,Z$1)</f>
        <v>0</v>
      </c>
      <c r="AA593" s="202" t="n">
        <f aca="false">R593-Z593</f>
        <v>0</v>
      </c>
      <c r="AB593" s="203" t="n">
        <f aca="false">IFERROR(AA593/R593,)</f>
        <v>0</v>
      </c>
      <c r="AC593" s="212" t="n">
        <f aca="false">INDEX(_Rge_Data_3rd_CY,$B593,AC$1)</f>
        <v>0</v>
      </c>
      <c r="AD593" s="212" t="n">
        <f aca="false" t="array" ref="AD593:AD593">INDEX(_Rge_Data_3rd_CY,$B593,AD$1)</f>
        <v>0</v>
      </c>
      <c r="AE593" s="212" t="n">
        <f aca="false" t="array" ref="AE593:AE593">INDEX(_Rge_Data_3rd_CY,$B593,AE$1)</f>
        <v>0</v>
      </c>
      <c r="AF593" s="212" t="n">
        <f aca="false" t="array" ref="AF593:AF593">INDEX(_Rge_Data_3rd_CY,$B593,AF$1)</f>
        <v>0</v>
      </c>
      <c r="AG593" s="212" t="n">
        <f aca="false" t="array" ref="AG593:AG593">INDEX(_Rge_Data_3rd_CY,$B593,AG$1)</f>
        <v>0</v>
      </c>
      <c r="AH593" s="212" t="n">
        <f aca="false" t="array" ref="AH593:AH593">INDEX(_Rge_Data_3rd_CY,$B593,AH$1)</f>
        <v>0</v>
      </c>
      <c r="AI593" s="212" t="n">
        <f aca="false">INDEX(_Rge_Data_3rd_CY,$B593,AI$1)</f>
        <v>0</v>
      </c>
      <c r="AJ593" s="212" t="n">
        <f aca="false" t="array" ref="AJ593:AJ593">INDEX(_Rge_Data_3rd_CY,$B593,AJ$1)</f>
        <v>0</v>
      </c>
      <c r="AK593" s="212" t="n">
        <f aca="false" t="array" ref="AK593:AK593">INDEX(_Rge_Data_3rd_CY,$B593,AK$1)</f>
        <v>0</v>
      </c>
      <c r="AL593" s="212" t="n">
        <f aca="false">AK593+AN593+AO593</f>
        <v>0</v>
      </c>
      <c r="AM593" s="213" t="n">
        <f aca="false">IFERROR(AK593/Z593,0)</f>
        <v>0</v>
      </c>
      <c r="AN593" s="214" t="n">
        <f aca="false">IFERROR(IF(AND($E593="OPEN",$AA593&gt;0),$AA593*_SoP*$AM593,IF(AND($E593="CLOSED",$AA593&gt;0),$AA593*_SoL*$AM593,0)),0)</f>
        <v>0</v>
      </c>
      <c r="AO593" s="214" t="n">
        <f aca="false">IFERROR(IF($AA593&lt;0,$AA593*_SoL,0),0)</f>
        <v>0</v>
      </c>
      <c r="AP593" s="215" t="n">
        <f aca="false">AK593+AN593</f>
        <v>0</v>
      </c>
      <c r="AQ593" s="215" t="n">
        <f aca="false">AC593-AO593</f>
        <v>0</v>
      </c>
      <c r="AR593" s="215" t="n">
        <f aca="false">AP593-AQ593</f>
        <v>0</v>
      </c>
      <c r="AS593" s="215" t="n">
        <f aca="false">IF($AR593&gt;=0,$AR593,0)</f>
        <v>0</v>
      </c>
      <c r="AT593" s="215" t="n">
        <f aca="false">IF($AR593&lt;=0,-$AR593,0)</f>
        <v>-0</v>
      </c>
      <c r="AU593" s="214" t="n">
        <f aca="false">IF((R593-AC593)&lt;0,0,R593-AC593)</f>
        <v>0</v>
      </c>
      <c r="AV593" s="214" t="n">
        <f aca="false">IF(AM593&gt;1,0,R593-AM593*R593)</f>
        <v>0</v>
      </c>
      <c r="AW593" s="216"/>
    </row>
    <row r="594" customFormat="false" ht="24.75" hidden="false" customHeight="true" outlineLevel="0" collapsed="false">
      <c r="A594" s="166"/>
      <c r="B594" s="208" t="n">
        <f aca="false">B593+1</f>
        <v>587</v>
      </c>
      <c r="C594" s="166"/>
      <c r="D594" s="209" t="n">
        <f aca="false">INDEX(_Rge_Projectdata_3rd,$B594,MATCH("Project-ID",_Rge_Headline_Projectdata,0))</f>
        <v>0</v>
      </c>
      <c r="E594" s="210" t="str">
        <f aca="false" t="array" ref="E594:E594">INDEX(_Rge_Data_3rd_CY,$B594,E$1)</f>
        <v>Open</v>
      </c>
      <c r="F594" s="199" t="n">
        <f aca="false">INDEX(_Rge_Data_3rd_CY,$B594,F$1)</f>
        <v>0</v>
      </c>
      <c r="G594" s="199" t="n">
        <f aca="false" t="array" ref="G594:G594">INDEX(_Rge_Data_3rd_CY,$B594,G$1)</f>
        <v>0</v>
      </c>
      <c r="H594" s="199" t="n">
        <f aca="false" t="array" ref="H594:H594">INDEX(_Rge_Data_3rd_CY,$B594,H$1)</f>
        <v>0</v>
      </c>
      <c r="I594" s="199" t="n">
        <f aca="false" t="array" ref="I594:I594">INDEX(_Rge_Data_3rd_CY,$B594,I$1)</f>
        <v>0</v>
      </c>
      <c r="J594" s="199" t="n">
        <f aca="false" t="array" ref="J594:J594">INDEX(_Rge_Data_3rd_CY,$B594,J$1)</f>
        <v>0</v>
      </c>
      <c r="K594" s="199" t="n">
        <f aca="false" t="array" ref="K594:K594">INDEX(_Rge_Data_3rd_CY,$B594,K$1)</f>
        <v>0</v>
      </c>
      <c r="L594" s="199" t="n">
        <f aca="false">INDEX(_Rge_Data_3rd_CY,$B594,L$1)</f>
        <v>0</v>
      </c>
      <c r="M594" s="199" t="n">
        <f aca="false" t="array" ref="M594:M594">INDEX(_Rge_Data_3rd_CY,$B594,M$1)</f>
        <v>0</v>
      </c>
      <c r="N594" s="199" t="n">
        <f aca="false" t="array" ref="N594:N594">INDEX(_Rge_Data_3rd_CY,$B594,N$1)</f>
        <v>0</v>
      </c>
      <c r="O594" s="199" t="n">
        <f aca="false">F594-N594</f>
        <v>0</v>
      </c>
      <c r="P594" s="200" t="n">
        <f aca="false">IFERROR(O594/F594,0)</f>
        <v>0</v>
      </c>
      <c r="Q594" s="211" t="str">
        <f aca="false">IF(AND(F594&lt;&gt;0,R594=0),"N","Y")</f>
        <v>Y</v>
      </c>
      <c r="R594" s="202" t="n">
        <f aca="false">INDEX(_Rge_Data_3rd_CY,$B594,R$1)</f>
        <v>0</v>
      </c>
      <c r="S594" s="202" t="n">
        <f aca="false" t="array" ref="S594:S594">INDEX(_Rge_Data_3rd_CY,$B594,S$1)</f>
        <v>0</v>
      </c>
      <c r="T594" s="202" t="n">
        <f aca="false" t="array" ref="T594:T594">INDEX(_Rge_Data_3rd_CY,$B594,T$1)</f>
        <v>0</v>
      </c>
      <c r="U594" s="202" t="n">
        <f aca="false" t="array" ref="U594:U594">INDEX(_Rge_Data_3rd_CY,$B594,U$1)</f>
        <v>0</v>
      </c>
      <c r="V594" s="202" t="n">
        <f aca="false" t="array" ref="V594:V594">INDEX(_Rge_Data_3rd_CY,$B594,V$1)</f>
        <v>0</v>
      </c>
      <c r="W594" s="202" t="n">
        <f aca="false" t="array" ref="W594:W594">INDEX(_Rge_Data_3rd_CY,$B594,W$1)</f>
        <v>0</v>
      </c>
      <c r="X594" s="202" t="n">
        <f aca="false">INDEX(_Rge_Data_3rd_CY,$B594,X$1)</f>
        <v>0</v>
      </c>
      <c r="Y594" s="202" t="n">
        <f aca="false" t="array" ref="Y594:Y594">INDEX(_Rge_Data_3rd_CY,$B594,Y$1)</f>
        <v>0</v>
      </c>
      <c r="Z594" s="202" t="n">
        <f aca="false" t="array" ref="Z594:Z594">INDEX(_Rge_Data_3rd_CY,$B594,Z$1)</f>
        <v>0</v>
      </c>
      <c r="AA594" s="202" t="n">
        <f aca="false">R594-Z594</f>
        <v>0</v>
      </c>
      <c r="AB594" s="203" t="n">
        <f aca="false">IFERROR(AA594/R594,)</f>
        <v>0</v>
      </c>
      <c r="AC594" s="212" t="n">
        <f aca="false">INDEX(_Rge_Data_3rd_CY,$B594,AC$1)</f>
        <v>0</v>
      </c>
      <c r="AD594" s="212" t="n">
        <f aca="false" t="array" ref="AD594:AD594">INDEX(_Rge_Data_3rd_CY,$B594,AD$1)</f>
        <v>0</v>
      </c>
      <c r="AE594" s="212" t="n">
        <f aca="false" t="array" ref="AE594:AE594">INDEX(_Rge_Data_3rd_CY,$B594,AE$1)</f>
        <v>0</v>
      </c>
      <c r="AF594" s="212" t="n">
        <f aca="false" t="array" ref="AF594:AF594">INDEX(_Rge_Data_3rd_CY,$B594,AF$1)</f>
        <v>0</v>
      </c>
      <c r="AG594" s="212" t="n">
        <f aca="false" t="array" ref="AG594:AG594">INDEX(_Rge_Data_3rd_CY,$B594,AG$1)</f>
        <v>0</v>
      </c>
      <c r="AH594" s="212" t="n">
        <f aca="false" t="array" ref="AH594:AH594">INDEX(_Rge_Data_3rd_CY,$B594,AH$1)</f>
        <v>0</v>
      </c>
      <c r="AI594" s="212" t="n">
        <f aca="false">INDEX(_Rge_Data_3rd_CY,$B594,AI$1)</f>
        <v>0</v>
      </c>
      <c r="AJ594" s="212" t="n">
        <f aca="false" t="array" ref="AJ594:AJ594">INDEX(_Rge_Data_3rd_CY,$B594,AJ$1)</f>
        <v>0</v>
      </c>
      <c r="AK594" s="212" t="n">
        <f aca="false" t="array" ref="AK594:AK594">INDEX(_Rge_Data_3rd_CY,$B594,AK$1)</f>
        <v>0</v>
      </c>
      <c r="AL594" s="212" t="n">
        <f aca="false">AK594+AN594+AO594</f>
        <v>0</v>
      </c>
      <c r="AM594" s="213" t="n">
        <f aca="false">IFERROR(AK594/Z594,0)</f>
        <v>0</v>
      </c>
      <c r="AN594" s="214" t="n">
        <f aca="false">IFERROR(IF(AND($E594="OPEN",$AA594&gt;0),$AA594*_SoP*$AM594,IF(AND($E594="CLOSED",$AA594&gt;0),$AA594*_SoL*$AM594,0)),0)</f>
        <v>0</v>
      </c>
      <c r="AO594" s="214" t="n">
        <f aca="false">IFERROR(IF($AA594&lt;0,$AA594*_SoL,0),0)</f>
        <v>0</v>
      </c>
      <c r="AP594" s="215" t="n">
        <f aca="false">AK594+AN594</f>
        <v>0</v>
      </c>
      <c r="AQ594" s="215" t="n">
        <f aca="false">AC594-AO594</f>
        <v>0</v>
      </c>
      <c r="AR594" s="215" t="n">
        <f aca="false">AP594-AQ594</f>
        <v>0</v>
      </c>
      <c r="AS594" s="215" t="n">
        <f aca="false">IF($AR594&gt;=0,$AR594,0)</f>
        <v>0</v>
      </c>
      <c r="AT594" s="215" t="n">
        <f aca="false">IF($AR594&lt;=0,-$AR594,0)</f>
        <v>-0</v>
      </c>
      <c r="AU594" s="214" t="n">
        <f aca="false">IF((R594-AC594)&lt;0,0,R594-AC594)</f>
        <v>0</v>
      </c>
      <c r="AV594" s="214" t="n">
        <f aca="false">IF(AM594&gt;1,0,R594-AM594*R594)</f>
        <v>0</v>
      </c>
      <c r="AW594" s="216"/>
    </row>
    <row r="595" customFormat="false" ht="24.75" hidden="false" customHeight="true" outlineLevel="0" collapsed="false">
      <c r="A595" s="166"/>
      <c r="B595" s="208" t="n">
        <f aca="false">B594+1</f>
        <v>588</v>
      </c>
      <c r="C595" s="166"/>
      <c r="D595" s="209" t="n">
        <f aca="false">INDEX(_Rge_Projectdata_3rd,$B595,MATCH("Project-ID",_Rge_Headline_Projectdata,0))</f>
        <v>0</v>
      </c>
      <c r="E595" s="210" t="str">
        <f aca="false" t="array" ref="E595:E595">INDEX(_Rge_Data_3rd_CY,$B595,E$1)</f>
        <v>Open</v>
      </c>
      <c r="F595" s="199" t="n">
        <f aca="false">INDEX(_Rge_Data_3rd_CY,$B595,F$1)</f>
        <v>0</v>
      </c>
      <c r="G595" s="199" t="n">
        <f aca="false" t="array" ref="G595:G595">INDEX(_Rge_Data_3rd_CY,$B595,G$1)</f>
        <v>0</v>
      </c>
      <c r="H595" s="199" t="n">
        <f aca="false" t="array" ref="H595:H595">INDEX(_Rge_Data_3rd_CY,$B595,H$1)</f>
        <v>0</v>
      </c>
      <c r="I595" s="199" t="n">
        <f aca="false" t="array" ref="I595:I595">INDEX(_Rge_Data_3rd_CY,$B595,I$1)</f>
        <v>0</v>
      </c>
      <c r="J595" s="199" t="n">
        <f aca="false" t="array" ref="J595:J595">INDEX(_Rge_Data_3rd_CY,$B595,J$1)</f>
        <v>0</v>
      </c>
      <c r="K595" s="199" t="n">
        <f aca="false" t="array" ref="K595:K595">INDEX(_Rge_Data_3rd_CY,$B595,K$1)</f>
        <v>0</v>
      </c>
      <c r="L595" s="199" t="n">
        <f aca="false">INDEX(_Rge_Data_3rd_CY,$B595,L$1)</f>
        <v>0</v>
      </c>
      <c r="M595" s="199" t="n">
        <f aca="false" t="array" ref="M595:M595">INDEX(_Rge_Data_3rd_CY,$B595,M$1)</f>
        <v>0</v>
      </c>
      <c r="N595" s="199" t="n">
        <f aca="false" t="array" ref="N595:N595">INDEX(_Rge_Data_3rd_CY,$B595,N$1)</f>
        <v>0</v>
      </c>
      <c r="O595" s="199" t="n">
        <f aca="false">F595-N595</f>
        <v>0</v>
      </c>
      <c r="P595" s="200" t="n">
        <f aca="false">IFERROR(O595/F595,0)</f>
        <v>0</v>
      </c>
      <c r="Q595" s="211" t="str">
        <f aca="false">IF(AND(F595&lt;&gt;0,R595=0),"N","Y")</f>
        <v>Y</v>
      </c>
      <c r="R595" s="202" t="n">
        <f aca="false">INDEX(_Rge_Data_3rd_CY,$B595,R$1)</f>
        <v>0</v>
      </c>
      <c r="S595" s="202" t="n">
        <f aca="false" t="array" ref="S595:S595">INDEX(_Rge_Data_3rd_CY,$B595,S$1)</f>
        <v>0</v>
      </c>
      <c r="T595" s="202" t="n">
        <f aca="false" t="array" ref="T595:T595">INDEX(_Rge_Data_3rd_CY,$B595,T$1)</f>
        <v>0</v>
      </c>
      <c r="U595" s="202" t="n">
        <f aca="false" t="array" ref="U595:U595">INDEX(_Rge_Data_3rd_CY,$B595,U$1)</f>
        <v>0</v>
      </c>
      <c r="V595" s="202" t="n">
        <f aca="false" t="array" ref="V595:V595">INDEX(_Rge_Data_3rd_CY,$B595,V$1)</f>
        <v>0</v>
      </c>
      <c r="W595" s="202" t="n">
        <f aca="false" t="array" ref="W595:W595">INDEX(_Rge_Data_3rd_CY,$B595,W$1)</f>
        <v>0</v>
      </c>
      <c r="X595" s="202" t="n">
        <f aca="false">INDEX(_Rge_Data_3rd_CY,$B595,X$1)</f>
        <v>0</v>
      </c>
      <c r="Y595" s="202" t="n">
        <f aca="false" t="array" ref="Y595:Y595">INDEX(_Rge_Data_3rd_CY,$B595,Y$1)</f>
        <v>0</v>
      </c>
      <c r="Z595" s="202" t="n">
        <f aca="false" t="array" ref="Z595:Z595">INDEX(_Rge_Data_3rd_CY,$B595,Z$1)</f>
        <v>0</v>
      </c>
      <c r="AA595" s="202" t="n">
        <f aca="false">R595-Z595</f>
        <v>0</v>
      </c>
      <c r="AB595" s="203" t="n">
        <f aca="false">IFERROR(AA595/R595,)</f>
        <v>0</v>
      </c>
      <c r="AC595" s="212" t="n">
        <f aca="false">INDEX(_Rge_Data_3rd_CY,$B595,AC$1)</f>
        <v>0</v>
      </c>
      <c r="AD595" s="212" t="n">
        <f aca="false" t="array" ref="AD595:AD595">INDEX(_Rge_Data_3rd_CY,$B595,AD$1)</f>
        <v>0</v>
      </c>
      <c r="AE595" s="212" t="n">
        <f aca="false" t="array" ref="AE595:AE595">INDEX(_Rge_Data_3rd_CY,$B595,AE$1)</f>
        <v>0</v>
      </c>
      <c r="AF595" s="212" t="n">
        <f aca="false" t="array" ref="AF595:AF595">INDEX(_Rge_Data_3rd_CY,$B595,AF$1)</f>
        <v>0</v>
      </c>
      <c r="AG595" s="212" t="n">
        <f aca="false" t="array" ref="AG595:AG595">INDEX(_Rge_Data_3rd_CY,$B595,AG$1)</f>
        <v>0</v>
      </c>
      <c r="AH595" s="212" t="n">
        <f aca="false" t="array" ref="AH595:AH595">INDEX(_Rge_Data_3rd_CY,$B595,AH$1)</f>
        <v>0</v>
      </c>
      <c r="AI595" s="212" t="n">
        <f aca="false">INDEX(_Rge_Data_3rd_CY,$B595,AI$1)</f>
        <v>0</v>
      </c>
      <c r="AJ595" s="212" t="n">
        <f aca="false" t="array" ref="AJ595:AJ595">INDEX(_Rge_Data_3rd_CY,$B595,AJ$1)</f>
        <v>0</v>
      </c>
      <c r="AK595" s="212" t="n">
        <f aca="false" t="array" ref="AK595:AK595">INDEX(_Rge_Data_3rd_CY,$B595,AK$1)</f>
        <v>0</v>
      </c>
      <c r="AL595" s="212" t="n">
        <f aca="false">AK595+AN595+AO595</f>
        <v>0</v>
      </c>
      <c r="AM595" s="213" t="n">
        <f aca="false">IFERROR(AK595/Z595,0)</f>
        <v>0</v>
      </c>
      <c r="AN595" s="214" t="n">
        <f aca="false">IFERROR(IF(AND($E595="OPEN",$AA595&gt;0),$AA595*_SoP*$AM595,IF(AND($E595="CLOSED",$AA595&gt;0),$AA595*_SoL*$AM595,0)),0)</f>
        <v>0</v>
      </c>
      <c r="AO595" s="214" t="n">
        <f aca="false">IFERROR(IF($AA595&lt;0,$AA595*_SoL,0),0)</f>
        <v>0</v>
      </c>
      <c r="AP595" s="215" t="n">
        <f aca="false">AK595+AN595</f>
        <v>0</v>
      </c>
      <c r="AQ595" s="215" t="n">
        <f aca="false">AC595-AO595</f>
        <v>0</v>
      </c>
      <c r="AR595" s="215" t="n">
        <f aca="false">AP595-AQ595</f>
        <v>0</v>
      </c>
      <c r="AS595" s="215" t="n">
        <f aca="false">IF($AR595&gt;=0,$AR595,0)</f>
        <v>0</v>
      </c>
      <c r="AT595" s="215" t="n">
        <f aca="false">IF($AR595&lt;=0,-$AR595,0)</f>
        <v>-0</v>
      </c>
      <c r="AU595" s="214" t="n">
        <f aca="false">IF((R595-AC595)&lt;0,0,R595-AC595)</f>
        <v>0</v>
      </c>
      <c r="AV595" s="214" t="n">
        <f aca="false">IF(AM595&gt;1,0,R595-AM595*R595)</f>
        <v>0</v>
      </c>
      <c r="AW595" s="216"/>
    </row>
    <row r="596" customFormat="false" ht="24.75" hidden="false" customHeight="true" outlineLevel="0" collapsed="false">
      <c r="A596" s="166"/>
      <c r="B596" s="208" t="n">
        <f aca="false">B595+1</f>
        <v>589</v>
      </c>
      <c r="C596" s="166"/>
      <c r="D596" s="209" t="n">
        <f aca="false">INDEX(_Rge_Projectdata_3rd,$B596,MATCH("Project-ID",_Rge_Headline_Projectdata,0))</f>
        <v>0</v>
      </c>
      <c r="E596" s="210" t="str">
        <f aca="false" t="array" ref="E596:E596">INDEX(_Rge_Data_3rd_CY,$B596,E$1)</f>
        <v>Open</v>
      </c>
      <c r="F596" s="199" t="n">
        <f aca="false">INDEX(_Rge_Data_3rd_CY,$B596,F$1)</f>
        <v>0</v>
      </c>
      <c r="G596" s="199" t="n">
        <f aca="false" t="array" ref="G596:G596">INDEX(_Rge_Data_3rd_CY,$B596,G$1)</f>
        <v>0</v>
      </c>
      <c r="H596" s="199" t="n">
        <f aca="false" t="array" ref="H596:H596">INDEX(_Rge_Data_3rd_CY,$B596,H$1)</f>
        <v>0</v>
      </c>
      <c r="I596" s="199" t="n">
        <f aca="false" t="array" ref="I596:I596">INDEX(_Rge_Data_3rd_CY,$B596,I$1)</f>
        <v>0</v>
      </c>
      <c r="J596" s="199" t="n">
        <f aca="false" t="array" ref="J596:J596">INDEX(_Rge_Data_3rd_CY,$B596,J$1)</f>
        <v>0</v>
      </c>
      <c r="K596" s="199" t="n">
        <f aca="false" t="array" ref="K596:K596">INDEX(_Rge_Data_3rd_CY,$B596,K$1)</f>
        <v>0</v>
      </c>
      <c r="L596" s="199" t="n">
        <f aca="false">INDEX(_Rge_Data_3rd_CY,$B596,L$1)</f>
        <v>0</v>
      </c>
      <c r="M596" s="199" t="n">
        <f aca="false" t="array" ref="M596:M596">INDEX(_Rge_Data_3rd_CY,$B596,M$1)</f>
        <v>0</v>
      </c>
      <c r="N596" s="199" t="n">
        <f aca="false" t="array" ref="N596:N596">INDEX(_Rge_Data_3rd_CY,$B596,N$1)</f>
        <v>0</v>
      </c>
      <c r="O596" s="199" t="n">
        <f aca="false">F596-N596</f>
        <v>0</v>
      </c>
      <c r="P596" s="200" t="n">
        <f aca="false">IFERROR(O596/F596,0)</f>
        <v>0</v>
      </c>
      <c r="Q596" s="211" t="str">
        <f aca="false">IF(AND(F596&lt;&gt;0,R596=0),"N","Y")</f>
        <v>Y</v>
      </c>
      <c r="R596" s="202" t="n">
        <f aca="false">INDEX(_Rge_Data_3rd_CY,$B596,R$1)</f>
        <v>0</v>
      </c>
      <c r="S596" s="202" t="n">
        <f aca="false" t="array" ref="S596:S596">INDEX(_Rge_Data_3rd_CY,$B596,S$1)</f>
        <v>0</v>
      </c>
      <c r="T596" s="202" t="n">
        <f aca="false" t="array" ref="T596:T596">INDEX(_Rge_Data_3rd_CY,$B596,T$1)</f>
        <v>0</v>
      </c>
      <c r="U596" s="202" t="n">
        <f aca="false" t="array" ref="U596:U596">INDEX(_Rge_Data_3rd_CY,$B596,U$1)</f>
        <v>0</v>
      </c>
      <c r="V596" s="202" t="n">
        <f aca="false" t="array" ref="V596:V596">INDEX(_Rge_Data_3rd_CY,$B596,V$1)</f>
        <v>0</v>
      </c>
      <c r="W596" s="202" t="n">
        <f aca="false" t="array" ref="W596:W596">INDEX(_Rge_Data_3rd_CY,$B596,W$1)</f>
        <v>0</v>
      </c>
      <c r="X596" s="202" t="n">
        <f aca="false">INDEX(_Rge_Data_3rd_CY,$B596,X$1)</f>
        <v>0</v>
      </c>
      <c r="Y596" s="202" t="n">
        <f aca="false" t="array" ref="Y596:Y596">INDEX(_Rge_Data_3rd_CY,$B596,Y$1)</f>
        <v>0</v>
      </c>
      <c r="Z596" s="202" t="n">
        <f aca="false" t="array" ref="Z596:Z596">INDEX(_Rge_Data_3rd_CY,$B596,Z$1)</f>
        <v>0</v>
      </c>
      <c r="AA596" s="202" t="n">
        <f aca="false">R596-Z596</f>
        <v>0</v>
      </c>
      <c r="AB596" s="203" t="n">
        <f aca="false">IFERROR(AA596/R596,)</f>
        <v>0</v>
      </c>
      <c r="AC596" s="212" t="n">
        <f aca="false">INDEX(_Rge_Data_3rd_CY,$B596,AC$1)</f>
        <v>0</v>
      </c>
      <c r="AD596" s="212" t="n">
        <f aca="false" t="array" ref="AD596:AD596">INDEX(_Rge_Data_3rd_CY,$B596,AD$1)</f>
        <v>0</v>
      </c>
      <c r="AE596" s="212" t="n">
        <f aca="false" t="array" ref="AE596:AE596">INDEX(_Rge_Data_3rd_CY,$B596,AE$1)</f>
        <v>0</v>
      </c>
      <c r="AF596" s="212" t="n">
        <f aca="false" t="array" ref="AF596:AF596">INDEX(_Rge_Data_3rd_CY,$B596,AF$1)</f>
        <v>0</v>
      </c>
      <c r="AG596" s="212" t="n">
        <f aca="false" t="array" ref="AG596:AG596">INDEX(_Rge_Data_3rd_CY,$B596,AG$1)</f>
        <v>0</v>
      </c>
      <c r="AH596" s="212" t="n">
        <f aca="false" t="array" ref="AH596:AH596">INDEX(_Rge_Data_3rd_CY,$B596,AH$1)</f>
        <v>0</v>
      </c>
      <c r="AI596" s="212" t="n">
        <f aca="false">INDEX(_Rge_Data_3rd_CY,$B596,AI$1)</f>
        <v>0</v>
      </c>
      <c r="AJ596" s="212" t="n">
        <f aca="false" t="array" ref="AJ596:AJ596">INDEX(_Rge_Data_3rd_CY,$B596,AJ$1)</f>
        <v>0</v>
      </c>
      <c r="AK596" s="212" t="n">
        <f aca="false" t="array" ref="AK596:AK596">INDEX(_Rge_Data_3rd_CY,$B596,AK$1)</f>
        <v>0</v>
      </c>
      <c r="AL596" s="212" t="n">
        <f aca="false">AK596+AN596+AO596</f>
        <v>0</v>
      </c>
      <c r="AM596" s="213" t="n">
        <f aca="false">IFERROR(AK596/Z596,0)</f>
        <v>0</v>
      </c>
      <c r="AN596" s="214" t="n">
        <f aca="false">IFERROR(IF(AND($E596="OPEN",$AA596&gt;0),$AA596*_SoP*$AM596,IF(AND($E596="CLOSED",$AA596&gt;0),$AA596*_SoL*$AM596,0)),0)</f>
        <v>0</v>
      </c>
      <c r="AO596" s="214" t="n">
        <f aca="false">IFERROR(IF($AA596&lt;0,$AA596*_SoL,0),0)</f>
        <v>0</v>
      </c>
      <c r="AP596" s="215" t="n">
        <f aca="false">AK596+AN596</f>
        <v>0</v>
      </c>
      <c r="AQ596" s="215" t="n">
        <f aca="false">AC596-AO596</f>
        <v>0</v>
      </c>
      <c r="AR596" s="215" t="n">
        <f aca="false">AP596-AQ596</f>
        <v>0</v>
      </c>
      <c r="AS596" s="215" t="n">
        <f aca="false">IF($AR596&gt;=0,$AR596,0)</f>
        <v>0</v>
      </c>
      <c r="AT596" s="215" t="n">
        <f aca="false">IF($AR596&lt;=0,-$AR596,0)</f>
        <v>-0</v>
      </c>
      <c r="AU596" s="214" t="n">
        <f aca="false">IF((R596-AC596)&lt;0,0,R596-AC596)</f>
        <v>0</v>
      </c>
      <c r="AV596" s="214" t="n">
        <f aca="false">IF(AM596&gt;1,0,R596-AM596*R596)</f>
        <v>0</v>
      </c>
      <c r="AW596" s="216"/>
    </row>
    <row r="597" customFormat="false" ht="24.75" hidden="false" customHeight="true" outlineLevel="0" collapsed="false">
      <c r="A597" s="166"/>
      <c r="B597" s="208" t="n">
        <f aca="false">B596+1</f>
        <v>590</v>
      </c>
      <c r="C597" s="166"/>
      <c r="D597" s="209" t="n">
        <f aca="false">INDEX(_Rge_Projectdata_3rd,$B597,MATCH("Project-ID",_Rge_Headline_Projectdata,0))</f>
        <v>0</v>
      </c>
      <c r="E597" s="210" t="str">
        <f aca="false" t="array" ref="E597:E597">INDEX(_Rge_Data_3rd_CY,$B597,E$1)</f>
        <v>Open</v>
      </c>
      <c r="F597" s="199" t="n">
        <f aca="false">INDEX(_Rge_Data_3rd_CY,$B597,F$1)</f>
        <v>0</v>
      </c>
      <c r="G597" s="199" t="n">
        <f aca="false" t="array" ref="G597:G597">INDEX(_Rge_Data_3rd_CY,$B597,G$1)</f>
        <v>0</v>
      </c>
      <c r="H597" s="199" t="n">
        <f aca="false" t="array" ref="H597:H597">INDEX(_Rge_Data_3rd_CY,$B597,H$1)</f>
        <v>0</v>
      </c>
      <c r="I597" s="199" t="n">
        <f aca="false" t="array" ref="I597:I597">INDEX(_Rge_Data_3rd_CY,$B597,I$1)</f>
        <v>0</v>
      </c>
      <c r="J597" s="199" t="n">
        <f aca="false" t="array" ref="J597:J597">INDEX(_Rge_Data_3rd_CY,$B597,J$1)</f>
        <v>0</v>
      </c>
      <c r="K597" s="199" t="n">
        <f aca="false" t="array" ref="K597:K597">INDEX(_Rge_Data_3rd_CY,$B597,K$1)</f>
        <v>0</v>
      </c>
      <c r="L597" s="199" t="n">
        <f aca="false">INDEX(_Rge_Data_3rd_CY,$B597,L$1)</f>
        <v>0</v>
      </c>
      <c r="M597" s="199" t="n">
        <f aca="false" t="array" ref="M597:M597">INDEX(_Rge_Data_3rd_CY,$B597,M$1)</f>
        <v>0</v>
      </c>
      <c r="N597" s="199" t="n">
        <f aca="false" t="array" ref="N597:N597">INDEX(_Rge_Data_3rd_CY,$B597,N$1)</f>
        <v>0</v>
      </c>
      <c r="O597" s="199" t="n">
        <f aca="false">F597-N597</f>
        <v>0</v>
      </c>
      <c r="P597" s="200" t="n">
        <f aca="false">IFERROR(O597/F597,0)</f>
        <v>0</v>
      </c>
      <c r="Q597" s="211" t="str">
        <f aca="false">IF(AND(F597&lt;&gt;0,R597=0),"N","Y")</f>
        <v>Y</v>
      </c>
      <c r="R597" s="202" t="n">
        <f aca="false">INDEX(_Rge_Data_3rd_CY,$B597,R$1)</f>
        <v>0</v>
      </c>
      <c r="S597" s="202" t="n">
        <f aca="false" t="array" ref="S597:S597">INDEX(_Rge_Data_3rd_CY,$B597,S$1)</f>
        <v>0</v>
      </c>
      <c r="T597" s="202" t="n">
        <f aca="false" t="array" ref="T597:T597">INDEX(_Rge_Data_3rd_CY,$B597,T$1)</f>
        <v>0</v>
      </c>
      <c r="U597" s="202" t="n">
        <f aca="false" t="array" ref="U597:U597">INDEX(_Rge_Data_3rd_CY,$B597,U$1)</f>
        <v>0</v>
      </c>
      <c r="V597" s="202" t="n">
        <f aca="false" t="array" ref="V597:V597">INDEX(_Rge_Data_3rd_CY,$B597,V$1)</f>
        <v>0</v>
      </c>
      <c r="W597" s="202" t="n">
        <f aca="false" t="array" ref="W597:W597">INDEX(_Rge_Data_3rd_CY,$B597,W$1)</f>
        <v>0</v>
      </c>
      <c r="X597" s="202" t="n">
        <f aca="false">INDEX(_Rge_Data_3rd_CY,$B597,X$1)</f>
        <v>0</v>
      </c>
      <c r="Y597" s="202" t="n">
        <f aca="false" t="array" ref="Y597:Y597">INDEX(_Rge_Data_3rd_CY,$B597,Y$1)</f>
        <v>0</v>
      </c>
      <c r="Z597" s="202" t="n">
        <f aca="false" t="array" ref="Z597:Z597">INDEX(_Rge_Data_3rd_CY,$B597,Z$1)</f>
        <v>0</v>
      </c>
      <c r="AA597" s="202" t="n">
        <f aca="false">R597-Z597</f>
        <v>0</v>
      </c>
      <c r="AB597" s="203" t="n">
        <f aca="false">IFERROR(AA597/R597,)</f>
        <v>0</v>
      </c>
      <c r="AC597" s="212" t="n">
        <f aca="false">INDEX(_Rge_Data_3rd_CY,$B597,AC$1)</f>
        <v>0</v>
      </c>
      <c r="AD597" s="212" t="n">
        <f aca="false" t="array" ref="AD597:AD597">INDEX(_Rge_Data_3rd_CY,$B597,AD$1)</f>
        <v>0</v>
      </c>
      <c r="AE597" s="212" t="n">
        <f aca="false" t="array" ref="AE597:AE597">INDEX(_Rge_Data_3rd_CY,$B597,AE$1)</f>
        <v>0</v>
      </c>
      <c r="AF597" s="212" t="n">
        <f aca="false" t="array" ref="AF597:AF597">INDEX(_Rge_Data_3rd_CY,$B597,AF$1)</f>
        <v>0</v>
      </c>
      <c r="AG597" s="212" t="n">
        <f aca="false" t="array" ref="AG597:AG597">INDEX(_Rge_Data_3rd_CY,$B597,AG$1)</f>
        <v>0</v>
      </c>
      <c r="AH597" s="212" t="n">
        <f aca="false" t="array" ref="AH597:AH597">INDEX(_Rge_Data_3rd_CY,$B597,AH$1)</f>
        <v>0</v>
      </c>
      <c r="AI597" s="212" t="n">
        <f aca="false">INDEX(_Rge_Data_3rd_CY,$B597,AI$1)</f>
        <v>0</v>
      </c>
      <c r="AJ597" s="212" t="n">
        <f aca="false" t="array" ref="AJ597:AJ597">INDEX(_Rge_Data_3rd_CY,$B597,AJ$1)</f>
        <v>0</v>
      </c>
      <c r="AK597" s="212" t="n">
        <f aca="false" t="array" ref="AK597:AK597">INDEX(_Rge_Data_3rd_CY,$B597,AK$1)</f>
        <v>0</v>
      </c>
      <c r="AL597" s="212" t="n">
        <f aca="false">AK597+AN597+AO597</f>
        <v>0</v>
      </c>
      <c r="AM597" s="213" t="n">
        <f aca="false">IFERROR(AK597/Z597,0)</f>
        <v>0</v>
      </c>
      <c r="AN597" s="214" t="n">
        <f aca="false">IFERROR(IF(AND($E597="OPEN",$AA597&gt;0),$AA597*_SoP*$AM597,IF(AND($E597="CLOSED",$AA597&gt;0),$AA597*_SoL*$AM597,0)),0)</f>
        <v>0</v>
      </c>
      <c r="AO597" s="214" t="n">
        <f aca="false">IFERROR(IF($AA597&lt;0,$AA597*_SoL,0),0)</f>
        <v>0</v>
      </c>
      <c r="AP597" s="215" t="n">
        <f aca="false">AK597+AN597</f>
        <v>0</v>
      </c>
      <c r="AQ597" s="215" t="n">
        <f aca="false">AC597-AO597</f>
        <v>0</v>
      </c>
      <c r="AR597" s="215" t="n">
        <f aca="false">AP597-AQ597</f>
        <v>0</v>
      </c>
      <c r="AS597" s="215" t="n">
        <f aca="false">IF($AR597&gt;=0,$AR597,0)</f>
        <v>0</v>
      </c>
      <c r="AT597" s="215" t="n">
        <f aca="false">IF($AR597&lt;=0,-$AR597,0)</f>
        <v>-0</v>
      </c>
      <c r="AU597" s="214" t="n">
        <f aca="false">IF((R597-AC597)&lt;0,0,R597-AC597)</f>
        <v>0</v>
      </c>
      <c r="AV597" s="214" t="n">
        <f aca="false">IF(AM597&gt;1,0,R597-AM597*R597)</f>
        <v>0</v>
      </c>
      <c r="AW597" s="216"/>
    </row>
    <row r="598" customFormat="false" ht="24.75" hidden="false" customHeight="true" outlineLevel="0" collapsed="false">
      <c r="A598" s="166"/>
      <c r="B598" s="208" t="n">
        <f aca="false">B597+1</f>
        <v>591</v>
      </c>
      <c r="C598" s="166"/>
      <c r="D598" s="209" t="n">
        <f aca="false">INDEX(_Rge_Projectdata_3rd,$B598,MATCH("Project-ID",_Rge_Headline_Projectdata,0))</f>
        <v>0</v>
      </c>
      <c r="E598" s="210" t="str">
        <f aca="false" t="array" ref="E598:E598">INDEX(_Rge_Data_3rd_CY,$B598,E$1)</f>
        <v>Open</v>
      </c>
      <c r="F598" s="199" t="n">
        <f aca="false">INDEX(_Rge_Data_3rd_CY,$B598,F$1)</f>
        <v>0</v>
      </c>
      <c r="G598" s="199" t="n">
        <f aca="false" t="array" ref="G598:G598">INDEX(_Rge_Data_3rd_CY,$B598,G$1)</f>
        <v>0</v>
      </c>
      <c r="H598" s="199" t="n">
        <f aca="false" t="array" ref="H598:H598">INDEX(_Rge_Data_3rd_CY,$B598,H$1)</f>
        <v>0</v>
      </c>
      <c r="I598" s="199" t="n">
        <f aca="false" t="array" ref="I598:I598">INDEX(_Rge_Data_3rd_CY,$B598,I$1)</f>
        <v>0</v>
      </c>
      <c r="J598" s="199" t="n">
        <f aca="false" t="array" ref="J598:J598">INDEX(_Rge_Data_3rd_CY,$B598,J$1)</f>
        <v>0</v>
      </c>
      <c r="K598" s="199" t="n">
        <f aca="false" t="array" ref="K598:K598">INDEX(_Rge_Data_3rd_CY,$B598,K$1)</f>
        <v>0</v>
      </c>
      <c r="L598" s="199" t="n">
        <f aca="false">INDEX(_Rge_Data_3rd_CY,$B598,L$1)</f>
        <v>0</v>
      </c>
      <c r="M598" s="199" t="n">
        <f aca="false" t="array" ref="M598:M598">INDEX(_Rge_Data_3rd_CY,$B598,M$1)</f>
        <v>0</v>
      </c>
      <c r="N598" s="199" t="n">
        <f aca="false" t="array" ref="N598:N598">INDEX(_Rge_Data_3rd_CY,$B598,N$1)</f>
        <v>0</v>
      </c>
      <c r="O598" s="199" t="n">
        <f aca="false">F598-N598</f>
        <v>0</v>
      </c>
      <c r="P598" s="200" t="n">
        <f aca="false">IFERROR(O598/F598,0)</f>
        <v>0</v>
      </c>
      <c r="Q598" s="211" t="str">
        <f aca="false">IF(AND(F598&lt;&gt;0,R598=0),"N","Y")</f>
        <v>Y</v>
      </c>
      <c r="R598" s="202" t="n">
        <f aca="false">INDEX(_Rge_Data_3rd_CY,$B598,R$1)</f>
        <v>0</v>
      </c>
      <c r="S598" s="202" t="n">
        <f aca="false" t="array" ref="S598:S598">INDEX(_Rge_Data_3rd_CY,$B598,S$1)</f>
        <v>0</v>
      </c>
      <c r="T598" s="202" t="n">
        <f aca="false" t="array" ref="T598:T598">INDEX(_Rge_Data_3rd_CY,$B598,T$1)</f>
        <v>0</v>
      </c>
      <c r="U598" s="202" t="n">
        <f aca="false" t="array" ref="U598:U598">INDEX(_Rge_Data_3rd_CY,$B598,U$1)</f>
        <v>0</v>
      </c>
      <c r="V598" s="202" t="n">
        <f aca="false" t="array" ref="V598:V598">INDEX(_Rge_Data_3rd_CY,$B598,V$1)</f>
        <v>0</v>
      </c>
      <c r="W598" s="202" t="n">
        <f aca="false" t="array" ref="W598:W598">INDEX(_Rge_Data_3rd_CY,$B598,W$1)</f>
        <v>0</v>
      </c>
      <c r="X598" s="202" t="n">
        <f aca="false">INDEX(_Rge_Data_3rd_CY,$B598,X$1)</f>
        <v>0</v>
      </c>
      <c r="Y598" s="202" t="n">
        <f aca="false" t="array" ref="Y598:Y598">INDEX(_Rge_Data_3rd_CY,$B598,Y$1)</f>
        <v>0</v>
      </c>
      <c r="Z598" s="202" t="n">
        <f aca="false" t="array" ref="Z598:Z598">INDEX(_Rge_Data_3rd_CY,$B598,Z$1)</f>
        <v>0</v>
      </c>
      <c r="AA598" s="202" t="n">
        <f aca="false">R598-Z598</f>
        <v>0</v>
      </c>
      <c r="AB598" s="203" t="n">
        <f aca="false">IFERROR(AA598/R598,)</f>
        <v>0</v>
      </c>
      <c r="AC598" s="212" t="n">
        <f aca="false">INDEX(_Rge_Data_3rd_CY,$B598,AC$1)</f>
        <v>0</v>
      </c>
      <c r="AD598" s="212" t="n">
        <f aca="false" t="array" ref="AD598:AD598">INDEX(_Rge_Data_3rd_CY,$B598,AD$1)</f>
        <v>0</v>
      </c>
      <c r="AE598" s="212" t="n">
        <f aca="false" t="array" ref="AE598:AE598">INDEX(_Rge_Data_3rd_CY,$B598,AE$1)</f>
        <v>0</v>
      </c>
      <c r="AF598" s="212" t="n">
        <f aca="false" t="array" ref="AF598:AF598">INDEX(_Rge_Data_3rd_CY,$B598,AF$1)</f>
        <v>0</v>
      </c>
      <c r="AG598" s="212" t="n">
        <f aca="false" t="array" ref="AG598:AG598">INDEX(_Rge_Data_3rd_CY,$B598,AG$1)</f>
        <v>0</v>
      </c>
      <c r="AH598" s="212" t="n">
        <f aca="false" t="array" ref="AH598:AH598">INDEX(_Rge_Data_3rd_CY,$B598,AH$1)</f>
        <v>0</v>
      </c>
      <c r="AI598" s="212" t="n">
        <f aca="false">INDEX(_Rge_Data_3rd_CY,$B598,AI$1)</f>
        <v>0</v>
      </c>
      <c r="AJ598" s="212" t="n">
        <f aca="false" t="array" ref="AJ598:AJ598">INDEX(_Rge_Data_3rd_CY,$B598,AJ$1)</f>
        <v>0</v>
      </c>
      <c r="AK598" s="212" t="n">
        <f aca="false" t="array" ref="AK598:AK598">INDEX(_Rge_Data_3rd_CY,$B598,AK$1)</f>
        <v>0</v>
      </c>
      <c r="AL598" s="212" t="n">
        <f aca="false">AK598+AN598+AO598</f>
        <v>0</v>
      </c>
      <c r="AM598" s="213" t="n">
        <f aca="false">IFERROR(AK598/Z598,0)</f>
        <v>0</v>
      </c>
      <c r="AN598" s="214" t="n">
        <f aca="false">IFERROR(IF(AND($E598="OPEN",$AA598&gt;0),$AA598*_SoP*$AM598,IF(AND($E598="CLOSED",$AA598&gt;0),$AA598*_SoL*$AM598,0)),0)</f>
        <v>0</v>
      </c>
      <c r="AO598" s="214" t="n">
        <f aca="false">IFERROR(IF($AA598&lt;0,$AA598*_SoL,0),0)</f>
        <v>0</v>
      </c>
      <c r="AP598" s="215" t="n">
        <f aca="false">AK598+AN598</f>
        <v>0</v>
      </c>
      <c r="AQ598" s="215" t="n">
        <f aca="false">AC598-AO598</f>
        <v>0</v>
      </c>
      <c r="AR598" s="215" t="n">
        <f aca="false">AP598-AQ598</f>
        <v>0</v>
      </c>
      <c r="AS598" s="215" t="n">
        <f aca="false">IF($AR598&gt;=0,$AR598,0)</f>
        <v>0</v>
      </c>
      <c r="AT598" s="215" t="n">
        <f aca="false">IF($AR598&lt;=0,-$AR598,0)</f>
        <v>-0</v>
      </c>
      <c r="AU598" s="214" t="n">
        <f aca="false">IF((R598-AC598)&lt;0,0,R598-AC598)</f>
        <v>0</v>
      </c>
      <c r="AV598" s="214" t="n">
        <f aca="false">IF(AM598&gt;1,0,R598-AM598*R598)</f>
        <v>0</v>
      </c>
      <c r="AW598" s="216"/>
    </row>
    <row r="599" customFormat="false" ht="24.75" hidden="false" customHeight="true" outlineLevel="0" collapsed="false">
      <c r="A599" s="166"/>
      <c r="B599" s="208" t="n">
        <f aca="false">B598+1</f>
        <v>592</v>
      </c>
      <c r="C599" s="166"/>
      <c r="D599" s="209" t="n">
        <f aca="false">INDEX(_Rge_Projectdata_3rd,$B599,MATCH("Project-ID",_Rge_Headline_Projectdata,0))</f>
        <v>0</v>
      </c>
      <c r="E599" s="210" t="str">
        <f aca="false" t="array" ref="E599:E599">INDEX(_Rge_Data_3rd_CY,$B599,E$1)</f>
        <v>Open</v>
      </c>
      <c r="F599" s="199" t="n">
        <f aca="false">INDEX(_Rge_Data_3rd_CY,$B599,F$1)</f>
        <v>0</v>
      </c>
      <c r="G599" s="199" t="n">
        <f aca="false" t="array" ref="G599:G599">INDEX(_Rge_Data_3rd_CY,$B599,G$1)</f>
        <v>0</v>
      </c>
      <c r="H599" s="199" t="n">
        <f aca="false" t="array" ref="H599:H599">INDEX(_Rge_Data_3rd_CY,$B599,H$1)</f>
        <v>0</v>
      </c>
      <c r="I599" s="199" t="n">
        <f aca="false" t="array" ref="I599:I599">INDEX(_Rge_Data_3rd_CY,$B599,I$1)</f>
        <v>0</v>
      </c>
      <c r="J599" s="199" t="n">
        <f aca="false" t="array" ref="J599:J599">INDEX(_Rge_Data_3rd_CY,$B599,J$1)</f>
        <v>0</v>
      </c>
      <c r="K599" s="199" t="n">
        <f aca="false" t="array" ref="K599:K599">INDEX(_Rge_Data_3rd_CY,$B599,K$1)</f>
        <v>0</v>
      </c>
      <c r="L599" s="199" t="n">
        <f aca="false">INDEX(_Rge_Data_3rd_CY,$B599,L$1)</f>
        <v>0</v>
      </c>
      <c r="M599" s="199" t="n">
        <f aca="false" t="array" ref="M599:M599">INDEX(_Rge_Data_3rd_CY,$B599,M$1)</f>
        <v>0</v>
      </c>
      <c r="N599" s="199" t="n">
        <f aca="false" t="array" ref="N599:N599">INDEX(_Rge_Data_3rd_CY,$B599,N$1)</f>
        <v>0</v>
      </c>
      <c r="O599" s="199" t="n">
        <f aca="false">F599-N599</f>
        <v>0</v>
      </c>
      <c r="P599" s="200" t="n">
        <f aca="false">IFERROR(O599/F599,0)</f>
        <v>0</v>
      </c>
      <c r="Q599" s="211" t="str">
        <f aca="false">IF(AND(F599&lt;&gt;0,R599=0),"N","Y")</f>
        <v>Y</v>
      </c>
      <c r="R599" s="202" t="n">
        <f aca="false">INDEX(_Rge_Data_3rd_CY,$B599,R$1)</f>
        <v>0</v>
      </c>
      <c r="S599" s="202" t="n">
        <f aca="false" t="array" ref="S599:S599">INDEX(_Rge_Data_3rd_CY,$B599,S$1)</f>
        <v>0</v>
      </c>
      <c r="T599" s="202" t="n">
        <f aca="false" t="array" ref="T599:T599">INDEX(_Rge_Data_3rd_CY,$B599,T$1)</f>
        <v>0</v>
      </c>
      <c r="U599" s="202" t="n">
        <f aca="false" t="array" ref="U599:U599">INDEX(_Rge_Data_3rd_CY,$B599,U$1)</f>
        <v>0</v>
      </c>
      <c r="V599" s="202" t="n">
        <f aca="false" t="array" ref="V599:V599">INDEX(_Rge_Data_3rd_CY,$B599,V$1)</f>
        <v>0</v>
      </c>
      <c r="W599" s="202" t="n">
        <f aca="false" t="array" ref="W599:W599">INDEX(_Rge_Data_3rd_CY,$B599,W$1)</f>
        <v>0</v>
      </c>
      <c r="X599" s="202" t="n">
        <f aca="false">INDEX(_Rge_Data_3rd_CY,$B599,X$1)</f>
        <v>0</v>
      </c>
      <c r="Y599" s="202" t="n">
        <f aca="false" t="array" ref="Y599:Y599">INDEX(_Rge_Data_3rd_CY,$B599,Y$1)</f>
        <v>0</v>
      </c>
      <c r="Z599" s="202" t="n">
        <f aca="false" t="array" ref="Z599:Z599">INDEX(_Rge_Data_3rd_CY,$B599,Z$1)</f>
        <v>0</v>
      </c>
      <c r="AA599" s="202" t="n">
        <f aca="false">R599-Z599</f>
        <v>0</v>
      </c>
      <c r="AB599" s="203" t="n">
        <f aca="false">IFERROR(AA599/R599,)</f>
        <v>0</v>
      </c>
      <c r="AC599" s="212" t="n">
        <f aca="false">INDEX(_Rge_Data_3rd_CY,$B599,AC$1)</f>
        <v>0</v>
      </c>
      <c r="AD599" s="212" t="n">
        <f aca="false" t="array" ref="AD599:AD599">INDEX(_Rge_Data_3rd_CY,$B599,AD$1)</f>
        <v>0</v>
      </c>
      <c r="AE599" s="212" t="n">
        <f aca="false" t="array" ref="AE599:AE599">INDEX(_Rge_Data_3rd_CY,$B599,AE$1)</f>
        <v>0</v>
      </c>
      <c r="AF599" s="212" t="n">
        <f aca="false" t="array" ref="AF599:AF599">INDEX(_Rge_Data_3rd_CY,$B599,AF$1)</f>
        <v>0</v>
      </c>
      <c r="AG599" s="212" t="n">
        <f aca="false" t="array" ref="AG599:AG599">INDEX(_Rge_Data_3rd_CY,$B599,AG$1)</f>
        <v>0</v>
      </c>
      <c r="AH599" s="212" t="n">
        <f aca="false" t="array" ref="AH599:AH599">INDEX(_Rge_Data_3rd_CY,$B599,AH$1)</f>
        <v>0</v>
      </c>
      <c r="AI599" s="212" t="n">
        <f aca="false">INDEX(_Rge_Data_3rd_CY,$B599,AI$1)</f>
        <v>0</v>
      </c>
      <c r="AJ599" s="212" t="n">
        <f aca="false" t="array" ref="AJ599:AJ599">INDEX(_Rge_Data_3rd_CY,$B599,AJ$1)</f>
        <v>0</v>
      </c>
      <c r="AK599" s="212" t="n">
        <f aca="false" t="array" ref="AK599:AK599">INDEX(_Rge_Data_3rd_CY,$B599,AK$1)</f>
        <v>0</v>
      </c>
      <c r="AL599" s="212" t="n">
        <f aca="false">AK599+AN599+AO599</f>
        <v>0</v>
      </c>
      <c r="AM599" s="213" t="n">
        <f aca="false">IFERROR(AK599/Z599,0)</f>
        <v>0</v>
      </c>
      <c r="AN599" s="214" t="n">
        <f aca="false">IFERROR(IF(AND($E599="OPEN",$AA599&gt;0),$AA599*_SoP*$AM599,IF(AND($E599="CLOSED",$AA599&gt;0),$AA599*_SoL*$AM599,0)),0)</f>
        <v>0</v>
      </c>
      <c r="AO599" s="214" t="n">
        <f aca="false">IFERROR(IF($AA599&lt;0,$AA599*_SoL,0),0)</f>
        <v>0</v>
      </c>
      <c r="AP599" s="215" t="n">
        <f aca="false">AK599+AN599</f>
        <v>0</v>
      </c>
      <c r="AQ599" s="215" t="n">
        <f aca="false">AC599-AO599</f>
        <v>0</v>
      </c>
      <c r="AR599" s="215" t="n">
        <f aca="false">AP599-AQ599</f>
        <v>0</v>
      </c>
      <c r="AS599" s="215" t="n">
        <f aca="false">IF($AR599&gt;=0,$AR599,0)</f>
        <v>0</v>
      </c>
      <c r="AT599" s="215" t="n">
        <f aca="false">IF($AR599&lt;=0,-$AR599,0)</f>
        <v>-0</v>
      </c>
      <c r="AU599" s="214" t="n">
        <f aca="false">IF((R599-AC599)&lt;0,0,R599-AC599)</f>
        <v>0</v>
      </c>
      <c r="AV599" s="214" t="n">
        <f aca="false">IF(AM599&gt;1,0,R599-AM599*R599)</f>
        <v>0</v>
      </c>
      <c r="AW599" s="216"/>
    </row>
    <row r="600" customFormat="false" ht="24.75" hidden="false" customHeight="true" outlineLevel="0" collapsed="false">
      <c r="A600" s="166"/>
      <c r="B600" s="208" t="n">
        <f aca="false">B599+1</f>
        <v>593</v>
      </c>
      <c r="C600" s="166"/>
      <c r="D600" s="209" t="n">
        <f aca="false">INDEX(_Rge_Projectdata_3rd,$B600,MATCH("Project-ID",_Rge_Headline_Projectdata,0))</f>
        <v>0</v>
      </c>
      <c r="E600" s="210" t="str">
        <f aca="false" t="array" ref="E600:E600">INDEX(_Rge_Data_3rd_CY,$B600,E$1)</f>
        <v>Open</v>
      </c>
      <c r="F600" s="199" t="n">
        <f aca="false">INDEX(_Rge_Data_3rd_CY,$B600,F$1)</f>
        <v>0</v>
      </c>
      <c r="G600" s="199" t="n">
        <f aca="false" t="array" ref="G600:G600">INDEX(_Rge_Data_3rd_CY,$B600,G$1)</f>
        <v>0</v>
      </c>
      <c r="H600" s="199" t="n">
        <f aca="false" t="array" ref="H600:H600">INDEX(_Rge_Data_3rd_CY,$B600,H$1)</f>
        <v>0</v>
      </c>
      <c r="I600" s="199" t="n">
        <f aca="false" t="array" ref="I600:I600">INDEX(_Rge_Data_3rd_CY,$B600,I$1)</f>
        <v>0</v>
      </c>
      <c r="J600" s="199" t="n">
        <f aca="false" t="array" ref="J600:J600">INDEX(_Rge_Data_3rd_CY,$B600,J$1)</f>
        <v>0</v>
      </c>
      <c r="K600" s="199" t="n">
        <f aca="false" t="array" ref="K600:K600">INDEX(_Rge_Data_3rd_CY,$B600,K$1)</f>
        <v>0</v>
      </c>
      <c r="L600" s="199" t="n">
        <f aca="false">INDEX(_Rge_Data_3rd_CY,$B600,L$1)</f>
        <v>0</v>
      </c>
      <c r="M600" s="199" t="n">
        <f aca="false" t="array" ref="M600:M600">INDEX(_Rge_Data_3rd_CY,$B600,M$1)</f>
        <v>0</v>
      </c>
      <c r="N600" s="199" t="n">
        <f aca="false" t="array" ref="N600:N600">INDEX(_Rge_Data_3rd_CY,$B600,N$1)</f>
        <v>0</v>
      </c>
      <c r="O600" s="199" t="n">
        <f aca="false">F600-N600</f>
        <v>0</v>
      </c>
      <c r="P600" s="200" t="n">
        <f aca="false">IFERROR(O600/F600,0)</f>
        <v>0</v>
      </c>
      <c r="Q600" s="211" t="str">
        <f aca="false">IF(AND(F600&lt;&gt;0,R600=0),"N","Y")</f>
        <v>Y</v>
      </c>
      <c r="R600" s="202" t="n">
        <f aca="false">INDEX(_Rge_Data_3rd_CY,$B600,R$1)</f>
        <v>0</v>
      </c>
      <c r="S600" s="202" t="n">
        <f aca="false" t="array" ref="S600:S600">INDEX(_Rge_Data_3rd_CY,$B600,S$1)</f>
        <v>0</v>
      </c>
      <c r="T600" s="202" t="n">
        <f aca="false" t="array" ref="T600:T600">INDEX(_Rge_Data_3rd_CY,$B600,T$1)</f>
        <v>0</v>
      </c>
      <c r="U600" s="202" t="n">
        <f aca="false" t="array" ref="U600:U600">INDEX(_Rge_Data_3rd_CY,$B600,U$1)</f>
        <v>0</v>
      </c>
      <c r="V600" s="202" t="n">
        <f aca="false" t="array" ref="V600:V600">INDEX(_Rge_Data_3rd_CY,$B600,V$1)</f>
        <v>0</v>
      </c>
      <c r="W600" s="202" t="n">
        <f aca="false" t="array" ref="W600:W600">INDEX(_Rge_Data_3rd_CY,$B600,W$1)</f>
        <v>0</v>
      </c>
      <c r="X600" s="202" t="n">
        <f aca="false">INDEX(_Rge_Data_3rd_CY,$B600,X$1)</f>
        <v>0</v>
      </c>
      <c r="Y600" s="202" t="n">
        <f aca="false" t="array" ref="Y600:Y600">INDEX(_Rge_Data_3rd_CY,$B600,Y$1)</f>
        <v>0</v>
      </c>
      <c r="Z600" s="202" t="n">
        <f aca="false" t="array" ref="Z600:Z600">INDEX(_Rge_Data_3rd_CY,$B600,Z$1)</f>
        <v>0</v>
      </c>
      <c r="AA600" s="202" t="n">
        <f aca="false">R600-Z600</f>
        <v>0</v>
      </c>
      <c r="AB600" s="203" t="n">
        <f aca="false">IFERROR(AA600/R600,)</f>
        <v>0</v>
      </c>
      <c r="AC600" s="212" t="n">
        <f aca="false">INDEX(_Rge_Data_3rd_CY,$B600,AC$1)</f>
        <v>0</v>
      </c>
      <c r="AD600" s="212" t="n">
        <f aca="false" t="array" ref="AD600:AD600">INDEX(_Rge_Data_3rd_CY,$B600,AD$1)</f>
        <v>0</v>
      </c>
      <c r="AE600" s="212" t="n">
        <f aca="false" t="array" ref="AE600:AE600">INDEX(_Rge_Data_3rd_CY,$B600,AE$1)</f>
        <v>0</v>
      </c>
      <c r="AF600" s="212" t="n">
        <f aca="false" t="array" ref="AF600:AF600">INDEX(_Rge_Data_3rd_CY,$B600,AF$1)</f>
        <v>0</v>
      </c>
      <c r="AG600" s="212" t="n">
        <f aca="false" t="array" ref="AG600:AG600">INDEX(_Rge_Data_3rd_CY,$B600,AG$1)</f>
        <v>0</v>
      </c>
      <c r="AH600" s="212" t="n">
        <f aca="false" t="array" ref="AH600:AH600">INDEX(_Rge_Data_3rd_CY,$B600,AH$1)</f>
        <v>0</v>
      </c>
      <c r="AI600" s="212" t="n">
        <f aca="false">INDEX(_Rge_Data_3rd_CY,$B600,AI$1)</f>
        <v>0</v>
      </c>
      <c r="AJ600" s="212" t="n">
        <f aca="false" t="array" ref="AJ600:AJ600">INDEX(_Rge_Data_3rd_CY,$B600,AJ$1)</f>
        <v>0</v>
      </c>
      <c r="AK600" s="212" t="n">
        <f aca="false" t="array" ref="AK600:AK600">INDEX(_Rge_Data_3rd_CY,$B600,AK$1)</f>
        <v>0</v>
      </c>
      <c r="AL600" s="212" t="n">
        <f aca="false">AK600+AN600+AO600</f>
        <v>0</v>
      </c>
      <c r="AM600" s="213" t="n">
        <f aca="false">IFERROR(AK600/Z600,0)</f>
        <v>0</v>
      </c>
      <c r="AN600" s="214" t="n">
        <f aca="false">IFERROR(IF(AND($E600="OPEN",$AA600&gt;0),$AA600*_SoP*$AM600,IF(AND($E600="CLOSED",$AA600&gt;0),$AA600*_SoL*$AM600,0)),0)</f>
        <v>0</v>
      </c>
      <c r="AO600" s="214" t="n">
        <f aca="false">IFERROR(IF($AA600&lt;0,$AA600*_SoL,0),0)</f>
        <v>0</v>
      </c>
      <c r="AP600" s="215" t="n">
        <f aca="false">AK600+AN600</f>
        <v>0</v>
      </c>
      <c r="AQ600" s="215" t="n">
        <f aca="false">AC600-AO600</f>
        <v>0</v>
      </c>
      <c r="AR600" s="215" t="n">
        <f aca="false">AP600-AQ600</f>
        <v>0</v>
      </c>
      <c r="AS600" s="215" t="n">
        <f aca="false">IF($AR600&gt;=0,$AR600,0)</f>
        <v>0</v>
      </c>
      <c r="AT600" s="215" t="n">
        <f aca="false">IF($AR600&lt;=0,-$AR600,0)</f>
        <v>-0</v>
      </c>
      <c r="AU600" s="214" t="n">
        <f aca="false">IF((R600-AC600)&lt;0,0,R600-AC600)</f>
        <v>0</v>
      </c>
      <c r="AV600" s="214" t="n">
        <f aca="false">IF(AM600&gt;1,0,R600-AM600*R600)</f>
        <v>0</v>
      </c>
      <c r="AW600" s="216"/>
    </row>
    <row r="601" customFormat="false" ht="24.75" hidden="false" customHeight="true" outlineLevel="0" collapsed="false">
      <c r="A601" s="166"/>
      <c r="B601" s="208" t="n">
        <f aca="false">B600+1</f>
        <v>594</v>
      </c>
      <c r="C601" s="166"/>
      <c r="D601" s="209" t="n">
        <f aca="false">INDEX(_Rge_Projectdata_3rd,$B601,MATCH("Project-ID",_Rge_Headline_Projectdata,0))</f>
        <v>0</v>
      </c>
      <c r="E601" s="210" t="str">
        <f aca="false" t="array" ref="E601:E601">INDEX(_Rge_Data_3rd_CY,$B601,E$1)</f>
        <v>Open</v>
      </c>
      <c r="F601" s="199" t="n">
        <f aca="false">INDEX(_Rge_Data_3rd_CY,$B601,F$1)</f>
        <v>0</v>
      </c>
      <c r="G601" s="199" t="n">
        <f aca="false" t="array" ref="G601:G601">INDEX(_Rge_Data_3rd_CY,$B601,G$1)</f>
        <v>0</v>
      </c>
      <c r="H601" s="199" t="n">
        <f aca="false" t="array" ref="H601:H601">INDEX(_Rge_Data_3rd_CY,$B601,H$1)</f>
        <v>0</v>
      </c>
      <c r="I601" s="199" t="n">
        <f aca="false" t="array" ref="I601:I601">INDEX(_Rge_Data_3rd_CY,$B601,I$1)</f>
        <v>0</v>
      </c>
      <c r="J601" s="199" t="n">
        <f aca="false" t="array" ref="J601:J601">INDEX(_Rge_Data_3rd_CY,$B601,J$1)</f>
        <v>0</v>
      </c>
      <c r="K601" s="199" t="n">
        <f aca="false" t="array" ref="K601:K601">INDEX(_Rge_Data_3rd_CY,$B601,K$1)</f>
        <v>0</v>
      </c>
      <c r="L601" s="199" t="n">
        <f aca="false">INDEX(_Rge_Data_3rd_CY,$B601,L$1)</f>
        <v>0</v>
      </c>
      <c r="M601" s="199" t="n">
        <f aca="false" t="array" ref="M601:M601">INDEX(_Rge_Data_3rd_CY,$B601,M$1)</f>
        <v>0</v>
      </c>
      <c r="N601" s="199" t="n">
        <f aca="false" t="array" ref="N601:N601">INDEX(_Rge_Data_3rd_CY,$B601,N$1)</f>
        <v>0</v>
      </c>
      <c r="O601" s="199" t="n">
        <f aca="false">F601-N601</f>
        <v>0</v>
      </c>
      <c r="P601" s="200" t="n">
        <f aca="false">IFERROR(O601/F601,0)</f>
        <v>0</v>
      </c>
      <c r="Q601" s="211" t="str">
        <f aca="false">IF(AND(F601&lt;&gt;0,R601=0),"N","Y")</f>
        <v>Y</v>
      </c>
      <c r="R601" s="202" t="n">
        <f aca="false">INDEX(_Rge_Data_3rd_CY,$B601,R$1)</f>
        <v>0</v>
      </c>
      <c r="S601" s="202" t="n">
        <f aca="false" t="array" ref="S601:S601">INDEX(_Rge_Data_3rd_CY,$B601,S$1)</f>
        <v>0</v>
      </c>
      <c r="T601" s="202" t="n">
        <f aca="false" t="array" ref="T601:T601">INDEX(_Rge_Data_3rd_CY,$B601,T$1)</f>
        <v>0</v>
      </c>
      <c r="U601" s="202" t="n">
        <f aca="false" t="array" ref="U601:U601">INDEX(_Rge_Data_3rd_CY,$B601,U$1)</f>
        <v>0</v>
      </c>
      <c r="V601" s="202" t="n">
        <f aca="false" t="array" ref="V601:V601">INDEX(_Rge_Data_3rd_CY,$B601,V$1)</f>
        <v>0</v>
      </c>
      <c r="W601" s="202" t="n">
        <f aca="false" t="array" ref="W601:W601">INDEX(_Rge_Data_3rd_CY,$B601,W$1)</f>
        <v>0</v>
      </c>
      <c r="X601" s="202" t="n">
        <f aca="false">INDEX(_Rge_Data_3rd_CY,$B601,X$1)</f>
        <v>0</v>
      </c>
      <c r="Y601" s="202" t="n">
        <f aca="false" t="array" ref="Y601:Y601">INDEX(_Rge_Data_3rd_CY,$B601,Y$1)</f>
        <v>0</v>
      </c>
      <c r="Z601" s="202" t="n">
        <f aca="false" t="array" ref="Z601:Z601">INDEX(_Rge_Data_3rd_CY,$B601,Z$1)</f>
        <v>0</v>
      </c>
      <c r="AA601" s="202" t="n">
        <f aca="false">R601-Z601</f>
        <v>0</v>
      </c>
      <c r="AB601" s="203" t="n">
        <f aca="false">IFERROR(AA601/R601,)</f>
        <v>0</v>
      </c>
      <c r="AC601" s="212" t="n">
        <f aca="false">INDEX(_Rge_Data_3rd_CY,$B601,AC$1)</f>
        <v>0</v>
      </c>
      <c r="AD601" s="212" t="n">
        <f aca="false" t="array" ref="AD601:AD601">INDEX(_Rge_Data_3rd_CY,$B601,AD$1)</f>
        <v>0</v>
      </c>
      <c r="AE601" s="212" t="n">
        <f aca="false" t="array" ref="AE601:AE601">INDEX(_Rge_Data_3rd_CY,$B601,AE$1)</f>
        <v>0</v>
      </c>
      <c r="AF601" s="212" t="n">
        <f aca="false" t="array" ref="AF601:AF601">INDEX(_Rge_Data_3rd_CY,$B601,AF$1)</f>
        <v>0</v>
      </c>
      <c r="AG601" s="212" t="n">
        <f aca="false" t="array" ref="AG601:AG601">INDEX(_Rge_Data_3rd_CY,$B601,AG$1)</f>
        <v>0</v>
      </c>
      <c r="AH601" s="212" t="n">
        <f aca="false" t="array" ref="AH601:AH601">INDEX(_Rge_Data_3rd_CY,$B601,AH$1)</f>
        <v>0</v>
      </c>
      <c r="AI601" s="212" t="n">
        <f aca="false">INDEX(_Rge_Data_3rd_CY,$B601,AI$1)</f>
        <v>0</v>
      </c>
      <c r="AJ601" s="212" t="n">
        <f aca="false" t="array" ref="AJ601:AJ601">INDEX(_Rge_Data_3rd_CY,$B601,AJ$1)</f>
        <v>0</v>
      </c>
      <c r="AK601" s="212" t="n">
        <f aca="false" t="array" ref="AK601:AK601">INDEX(_Rge_Data_3rd_CY,$B601,AK$1)</f>
        <v>0</v>
      </c>
      <c r="AL601" s="212" t="n">
        <f aca="false">AK601+AN601+AO601</f>
        <v>0</v>
      </c>
      <c r="AM601" s="213" t="n">
        <f aca="false">IFERROR(AK601/Z601,0)</f>
        <v>0</v>
      </c>
      <c r="AN601" s="214" t="n">
        <f aca="false">IFERROR(IF(AND($E601="OPEN",$AA601&gt;0),$AA601*_SoP*$AM601,IF(AND($E601="CLOSED",$AA601&gt;0),$AA601*_SoL*$AM601,0)),0)</f>
        <v>0</v>
      </c>
      <c r="AO601" s="214" t="n">
        <f aca="false">IFERROR(IF($AA601&lt;0,$AA601*_SoL,0),0)</f>
        <v>0</v>
      </c>
      <c r="AP601" s="215" t="n">
        <f aca="false">AK601+AN601</f>
        <v>0</v>
      </c>
      <c r="AQ601" s="215" t="n">
        <f aca="false">AC601-AO601</f>
        <v>0</v>
      </c>
      <c r="AR601" s="215" t="n">
        <f aca="false">AP601-AQ601</f>
        <v>0</v>
      </c>
      <c r="AS601" s="215" t="n">
        <f aca="false">IF($AR601&gt;=0,$AR601,0)</f>
        <v>0</v>
      </c>
      <c r="AT601" s="215" t="n">
        <f aca="false">IF($AR601&lt;=0,-$AR601,0)</f>
        <v>-0</v>
      </c>
      <c r="AU601" s="214" t="n">
        <f aca="false">IF((R601-AC601)&lt;0,0,R601-AC601)</f>
        <v>0</v>
      </c>
      <c r="AV601" s="214" t="n">
        <f aca="false">IF(AM601&gt;1,0,R601-AM601*R601)</f>
        <v>0</v>
      </c>
      <c r="AW601" s="216"/>
    </row>
    <row r="602" customFormat="false" ht="24.75" hidden="false" customHeight="true" outlineLevel="0" collapsed="false">
      <c r="A602" s="166"/>
      <c r="B602" s="208" t="n">
        <f aca="false">B601+1</f>
        <v>595</v>
      </c>
      <c r="C602" s="166"/>
      <c r="D602" s="209" t="n">
        <f aca="false">INDEX(_Rge_Projectdata_3rd,$B602,MATCH("Project-ID",_Rge_Headline_Projectdata,0))</f>
        <v>0</v>
      </c>
      <c r="E602" s="210" t="str">
        <f aca="false" t="array" ref="E602:E602">INDEX(_Rge_Data_3rd_CY,$B602,E$1)</f>
        <v>Open</v>
      </c>
      <c r="F602" s="199" t="n">
        <f aca="false">INDEX(_Rge_Data_3rd_CY,$B602,F$1)</f>
        <v>0</v>
      </c>
      <c r="G602" s="199" t="n">
        <f aca="false" t="array" ref="G602:G602">INDEX(_Rge_Data_3rd_CY,$B602,G$1)</f>
        <v>0</v>
      </c>
      <c r="H602" s="199" t="n">
        <f aca="false" t="array" ref="H602:H602">INDEX(_Rge_Data_3rd_CY,$B602,H$1)</f>
        <v>0</v>
      </c>
      <c r="I602" s="199" t="n">
        <f aca="false" t="array" ref="I602:I602">INDEX(_Rge_Data_3rd_CY,$B602,I$1)</f>
        <v>0</v>
      </c>
      <c r="J602" s="199" t="n">
        <f aca="false" t="array" ref="J602:J602">INDEX(_Rge_Data_3rd_CY,$B602,J$1)</f>
        <v>0</v>
      </c>
      <c r="K602" s="199" t="n">
        <f aca="false" t="array" ref="K602:K602">INDEX(_Rge_Data_3rd_CY,$B602,K$1)</f>
        <v>0</v>
      </c>
      <c r="L602" s="199" t="n">
        <f aca="false">INDEX(_Rge_Data_3rd_CY,$B602,L$1)</f>
        <v>0</v>
      </c>
      <c r="M602" s="199" t="n">
        <f aca="false" t="array" ref="M602:M602">INDEX(_Rge_Data_3rd_CY,$B602,M$1)</f>
        <v>0</v>
      </c>
      <c r="N602" s="199" t="n">
        <f aca="false" t="array" ref="N602:N602">INDEX(_Rge_Data_3rd_CY,$B602,N$1)</f>
        <v>0</v>
      </c>
      <c r="O602" s="199" t="n">
        <f aca="false">F602-N602</f>
        <v>0</v>
      </c>
      <c r="P602" s="200" t="n">
        <f aca="false">IFERROR(O602/F602,0)</f>
        <v>0</v>
      </c>
      <c r="Q602" s="211" t="str">
        <f aca="false">IF(AND(F602&lt;&gt;0,R602=0),"N","Y")</f>
        <v>Y</v>
      </c>
      <c r="R602" s="202" t="n">
        <f aca="false">INDEX(_Rge_Data_3rd_CY,$B602,R$1)</f>
        <v>0</v>
      </c>
      <c r="S602" s="202" t="n">
        <f aca="false" t="array" ref="S602:S602">INDEX(_Rge_Data_3rd_CY,$B602,S$1)</f>
        <v>0</v>
      </c>
      <c r="T602" s="202" t="n">
        <f aca="false" t="array" ref="T602:T602">INDEX(_Rge_Data_3rd_CY,$B602,T$1)</f>
        <v>0</v>
      </c>
      <c r="U602" s="202" t="n">
        <f aca="false" t="array" ref="U602:U602">INDEX(_Rge_Data_3rd_CY,$B602,U$1)</f>
        <v>0</v>
      </c>
      <c r="V602" s="202" t="n">
        <f aca="false" t="array" ref="V602:V602">INDEX(_Rge_Data_3rd_CY,$B602,V$1)</f>
        <v>0</v>
      </c>
      <c r="W602" s="202" t="n">
        <f aca="false" t="array" ref="W602:W602">INDEX(_Rge_Data_3rd_CY,$B602,W$1)</f>
        <v>0</v>
      </c>
      <c r="X602" s="202" t="n">
        <f aca="false">INDEX(_Rge_Data_3rd_CY,$B602,X$1)</f>
        <v>0</v>
      </c>
      <c r="Y602" s="202" t="n">
        <f aca="false" t="array" ref="Y602:Y602">INDEX(_Rge_Data_3rd_CY,$B602,Y$1)</f>
        <v>0</v>
      </c>
      <c r="Z602" s="202" t="n">
        <f aca="false" t="array" ref="Z602:Z602">INDEX(_Rge_Data_3rd_CY,$B602,Z$1)</f>
        <v>0</v>
      </c>
      <c r="AA602" s="202" t="n">
        <f aca="false">R602-Z602</f>
        <v>0</v>
      </c>
      <c r="AB602" s="203" t="n">
        <f aca="false">IFERROR(AA602/R602,)</f>
        <v>0</v>
      </c>
      <c r="AC602" s="212" t="n">
        <f aca="false">INDEX(_Rge_Data_3rd_CY,$B602,AC$1)</f>
        <v>0</v>
      </c>
      <c r="AD602" s="212" t="n">
        <f aca="false" t="array" ref="AD602:AD602">INDEX(_Rge_Data_3rd_CY,$B602,AD$1)</f>
        <v>0</v>
      </c>
      <c r="AE602" s="212" t="n">
        <f aca="false" t="array" ref="AE602:AE602">INDEX(_Rge_Data_3rd_CY,$B602,AE$1)</f>
        <v>0</v>
      </c>
      <c r="AF602" s="212" t="n">
        <f aca="false" t="array" ref="AF602:AF602">INDEX(_Rge_Data_3rd_CY,$B602,AF$1)</f>
        <v>0</v>
      </c>
      <c r="AG602" s="212" t="n">
        <f aca="false" t="array" ref="AG602:AG602">INDEX(_Rge_Data_3rd_CY,$B602,AG$1)</f>
        <v>0</v>
      </c>
      <c r="AH602" s="212" t="n">
        <f aca="false" t="array" ref="AH602:AH602">INDEX(_Rge_Data_3rd_CY,$B602,AH$1)</f>
        <v>0</v>
      </c>
      <c r="AI602" s="212" t="n">
        <f aca="false">INDEX(_Rge_Data_3rd_CY,$B602,AI$1)</f>
        <v>0</v>
      </c>
      <c r="AJ602" s="212" t="n">
        <f aca="false" t="array" ref="AJ602:AJ602">INDEX(_Rge_Data_3rd_CY,$B602,AJ$1)</f>
        <v>0</v>
      </c>
      <c r="AK602" s="212" t="n">
        <f aca="false" t="array" ref="AK602:AK602">INDEX(_Rge_Data_3rd_CY,$B602,AK$1)</f>
        <v>0</v>
      </c>
      <c r="AL602" s="212" t="n">
        <f aca="false">AK602+AN602+AO602</f>
        <v>0</v>
      </c>
      <c r="AM602" s="213" t="n">
        <f aca="false">IFERROR(AK602/Z602,0)</f>
        <v>0</v>
      </c>
      <c r="AN602" s="214" t="n">
        <f aca="false">IFERROR(IF(AND($E602="OPEN",$AA602&gt;0),$AA602*_SoP*$AM602,IF(AND($E602="CLOSED",$AA602&gt;0),$AA602*_SoL*$AM602,0)),0)</f>
        <v>0</v>
      </c>
      <c r="AO602" s="214" t="n">
        <f aca="false">IFERROR(IF($AA602&lt;0,$AA602*_SoL,0),0)</f>
        <v>0</v>
      </c>
      <c r="AP602" s="215" t="n">
        <f aca="false">AK602+AN602</f>
        <v>0</v>
      </c>
      <c r="AQ602" s="215" t="n">
        <f aca="false">AC602-AO602</f>
        <v>0</v>
      </c>
      <c r="AR602" s="215" t="n">
        <f aca="false">AP602-AQ602</f>
        <v>0</v>
      </c>
      <c r="AS602" s="215" t="n">
        <f aca="false">IF($AR602&gt;=0,$AR602,0)</f>
        <v>0</v>
      </c>
      <c r="AT602" s="215" t="n">
        <f aca="false">IF($AR602&lt;=0,-$AR602,0)</f>
        <v>-0</v>
      </c>
      <c r="AU602" s="214" t="n">
        <f aca="false">IF((R602-AC602)&lt;0,0,R602-AC602)</f>
        <v>0</v>
      </c>
      <c r="AV602" s="214" t="n">
        <f aca="false">IF(AM602&gt;1,0,R602-AM602*R602)</f>
        <v>0</v>
      </c>
      <c r="AW602" s="216"/>
    </row>
    <row r="603" customFormat="false" ht="24.75" hidden="false" customHeight="true" outlineLevel="0" collapsed="false">
      <c r="A603" s="166"/>
      <c r="B603" s="208" t="n">
        <f aca="false">B602+1</f>
        <v>596</v>
      </c>
      <c r="C603" s="166"/>
      <c r="D603" s="209" t="n">
        <f aca="false">INDEX(_Rge_Projectdata_3rd,$B603,MATCH("Project-ID",_Rge_Headline_Projectdata,0))</f>
        <v>0</v>
      </c>
      <c r="E603" s="210" t="str">
        <f aca="false" t="array" ref="E603:E603">INDEX(_Rge_Data_3rd_CY,$B603,E$1)</f>
        <v>Open</v>
      </c>
      <c r="F603" s="199" t="n">
        <f aca="false">INDEX(_Rge_Data_3rd_CY,$B603,F$1)</f>
        <v>0</v>
      </c>
      <c r="G603" s="199" t="n">
        <f aca="false" t="array" ref="G603:G603">INDEX(_Rge_Data_3rd_CY,$B603,G$1)</f>
        <v>0</v>
      </c>
      <c r="H603" s="199" t="n">
        <f aca="false" t="array" ref="H603:H603">INDEX(_Rge_Data_3rd_CY,$B603,H$1)</f>
        <v>0</v>
      </c>
      <c r="I603" s="199" t="n">
        <f aca="false" t="array" ref="I603:I603">INDEX(_Rge_Data_3rd_CY,$B603,I$1)</f>
        <v>0</v>
      </c>
      <c r="J603" s="199" t="n">
        <f aca="false" t="array" ref="J603:J603">INDEX(_Rge_Data_3rd_CY,$B603,J$1)</f>
        <v>0</v>
      </c>
      <c r="K603" s="199" t="n">
        <f aca="false" t="array" ref="K603:K603">INDEX(_Rge_Data_3rd_CY,$B603,K$1)</f>
        <v>0</v>
      </c>
      <c r="L603" s="199" t="n">
        <f aca="false">INDEX(_Rge_Data_3rd_CY,$B603,L$1)</f>
        <v>0</v>
      </c>
      <c r="M603" s="199" t="n">
        <f aca="false" t="array" ref="M603:M603">INDEX(_Rge_Data_3rd_CY,$B603,M$1)</f>
        <v>0</v>
      </c>
      <c r="N603" s="199" t="n">
        <f aca="false" t="array" ref="N603:N603">INDEX(_Rge_Data_3rd_CY,$B603,N$1)</f>
        <v>0</v>
      </c>
      <c r="O603" s="199" t="n">
        <f aca="false">F603-N603</f>
        <v>0</v>
      </c>
      <c r="P603" s="200" t="n">
        <f aca="false">IFERROR(O603/F603,0)</f>
        <v>0</v>
      </c>
      <c r="Q603" s="211" t="str">
        <f aca="false">IF(AND(F603&lt;&gt;0,R603=0),"N","Y")</f>
        <v>Y</v>
      </c>
      <c r="R603" s="202" t="n">
        <f aca="false">INDEX(_Rge_Data_3rd_CY,$B603,R$1)</f>
        <v>0</v>
      </c>
      <c r="S603" s="202" t="n">
        <f aca="false" t="array" ref="S603:S603">INDEX(_Rge_Data_3rd_CY,$B603,S$1)</f>
        <v>0</v>
      </c>
      <c r="T603" s="202" t="n">
        <f aca="false" t="array" ref="T603:T603">INDEX(_Rge_Data_3rd_CY,$B603,T$1)</f>
        <v>0</v>
      </c>
      <c r="U603" s="202" t="n">
        <f aca="false" t="array" ref="U603:U603">INDEX(_Rge_Data_3rd_CY,$B603,U$1)</f>
        <v>0</v>
      </c>
      <c r="V603" s="202" t="n">
        <f aca="false" t="array" ref="V603:V603">INDEX(_Rge_Data_3rd_CY,$B603,V$1)</f>
        <v>0</v>
      </c>
      <c r="W603" s="202" t="n">
        <f aca="false" t="array" ref="W603:W603">INDEX(_Rge_Data_3rd_CY,$B603,W$1)</f>
        <v>0</v>
      </c>
      <c r="X603" s="202" t="n">
        <f aca="false">INDEX(_Rge_Data_3rd_CY,$B603,X$1)</f>
        <v>0</v>
      </c>
      <c r="Y603" s="202" t="n">
        <f aca="false" t="array" ref="Y603:Y603">INDEX(_Rge_Data_3rd_CY,$B603,Y$1)</f>
        <v>0</v>
      </c>
      <c r="Z603" s="202" t="n">
        <f aca="false" t="array" ref="Z603:Z603">INDEX(_Rge_Data_3rd_CY,$B603,Z$1)</f>
        <v>0</v>
      </c>
      <c r="AA603" s="202" t="n">
        <f aca="false">R603-Z603</f>
        <v>0</v>
      </c>
      <c r="AB603" s="203" t="n">
        <f aca="false">IFERROR(AA603/R603,)</f>
        <v>0</v>
      </c>
      <c r="AC603" s="212" t="n">
        <f aca="false">INDEX(_Rge_Data_3rd_CY,$B603,AC$1)</f>
        <v>0</v>
      </c>
      <c r="AD603" s="212" t="n">
        <f aca="false" t="array" ref="AD603:AD603">INDEX(_Rge_Data_3rd_CY,$B603,AD$1)</f>
        <v>0</v>
      </c>
      <c r="AE603" s="212" t="n">
        <f aca="false" t="array" ref="AE603:AE603">INDEX(_Rge_Data_3rd_CY,$B603,AE$1)</f>
        <v>0</v>
      </c>
      <c r="AF603" s="212" t="n">
        <f aca="false" t="array" ref="AF603:AF603">INDEX(_Rge_Data_3rd_CY,$B603,AF$1)</f>
        <v>0</v>
      </c>
      <c r="AG603" s="212" t="n">
        <f aca="false" t="array" ref="AG603:AG603">INDEX(_Rge_Data_3rd_CY,$B603,AG$1)</f>
        <v>0</v>
      </c>
      <c r="AH603" s="212" t="n">
        <f aca="false" t="array" ref="AH603:AH603">INDEX(_Rge_Data_3rd_CY,$B603,AH$1)</f>
        <v>0</v>
      </c>
      <c r="AI603" s="212" t="n">
        <f aca="false">INDEX(_Rge_Data_3rd_CY,$B603,AI$1)</f>
        <v>0</v>
      </c>
      <c r="AJ603" s="212" t="n">
        <f aca="false" t="array" ref="AJ603:AJ603">INDEX(_Rge_Data_3rd_CY,$B603,AJ$1)</f>
        <v>0</v>
      </c>
      <c r="AK603" s="212" t="n">
        <f aca="false" t="array" ref="AK603:AK603">INDEX(_Rge_Data_3rd_CY,$B603,AK$1)</f>
        <v>0</v>
      </c>
      <c r="AL603" s="212" t="n">
        <f aca="false">AK603+AN603+AO603</f>
        <v>0</v>
      </c>
      <c r="AM603" s="213" t="n">
        <f aca="false">IFERROR(AK603/Z603,0)</f>
        <v>0</v>
      </c>
      <c r="AN603" s="214" t="n">
        <f aca="false">IFERROR(IF(AND($E603="OPEN",$AA603&gt;0),$AA603*_SoP*$AM603,IF(AND($E603="CLOSED",$AA603&gt;0),$AA603*_SoL*$AM603,0)),0)</f>
        <v>0</v>
      </c>
      <c r="AO603" s="214" t="n">
        <f aca="false">IFERROR(IF($AA603&lt;0,$AA603*_SoL,0),0)</f>
        <v>0</v>
      </c>
      <c r="AP603" s="215" t="n">
        <f aca="false">AK603+AN603</f>
        <v>0</v>
      </c>
      <c r="AQ603" s="215" t="n">
        <f aca="false">AC603-AO603</f>
        <v>0</v>
      </c>
      <c r="AR603" s="215" t="n">
        <f aca="false">AP603-AQ603</f>
        <v>0</v>
      </c>
      <c r="AS603" s="215" t="n">
        <f aca="false">IF($AR603&gt;=0,$AR603,0)</f>
        <v>0</v>
      </c>
      <c r="AT603" s="215" t="n">
        <f aca="false">IF($AR603&lt;=0,-$AR603,0)</f>
        <v>-0</v>
      </c>
      <c r="AU603" s="214" t="n">
        <f aca="false">IF((R603-AC603)&lt;0,0,R603-AC603)</f>
        <v>0</v>
      </c>
      <c r="AV603" s="214" t="n">
        <f aca="false">IF(AM603&gt;1,0,R603-AM603*R603)</f>
        <v>0</v>
      </c>
      <c r="AW603" s="216"/>
    </row>
    <row r="604" customFormat="false" ht="24.75" hidden="false" customHeight="true" outlineLevel="0" collapsed="false">
      <c r="A604" s="166"/>
      <c r="B604" s="208" t="n">
        <f aca="false">B603+1</f>
        <v>597</v>
      </c>
      <c r="C604" s="166"/>
      <c r="D604" s="209" t="n">
        <f aca="false">INDEX(_Rge_Projectdata_3rd,$B604,MATCH("Project-ID",_Rge_Headline_Projectdata,0))</f>
        <v>0</v>
      </c>
      <c r="E604" s="210" t="str">
        <f aca="false" t="array" ref="E604:E604">INDEX(_Rge_Data_3rd_CY,$B604,E$1)</f>
        <v>Open</v>
      </c>
      <c r="F604" s="199" t="n">
        <f aca="false">INDEX(_Rge_Data_3rd_CY,$B604,F$1)</f>
        <v>0</v>
      </c>
      <c r="G604" s="199" t="n">
        <f aca="false" t="array" ref="G604:G604">INDEX(_Rge_Data_3rd_CY,$B604,G$1)</f>
        <v>0</v>
      </c>
      <c r="H604" s="199" t="n">
        <f aca="false" t="array" ref="H604:H604">INDEX(_Rge_Data_3rd_CY,$B604,H$1)</f>
        <v>0</v>
      </c>
      <c r="I604" s="199" t="n">
        <f aca="false" t="array" ref="I604:I604">INDEX(_Rge_Data_3rd_CY,$B604,I$1)</f>
        <v>0</v>
      </c>
      <c r="J604" s="199" t="n">
        <f aca="false" t="array" ref="J604:J604">INDEX(_Rge_Data_3rd_CY,$B604,J$1)</f>
        <v>0</v>
      </c>
      <c r="K604" s="199" t="n">
        <f aca="false" t="array" ref="K604:K604">INDEX(_Rge_Data_3rd_CY,$B604,K$1)</f>
        <v>0</v>
      </c>
      <c r="L604" s="199" t="n">
        <f aca="false">INDEX(_Rge_Data_3rd_CY,$B604,L$1)</f>
        <v>0</v>
      </c>
      <c r="M604" s="199" t="n">
        <f aca="false" t="array" ref="M604:M604">INDEX(_Rge_Data_3rd_CY,$B604,M$1)</f>
        <v>0</v>
      </c>
      <c r="N604" s="199" t="n">
        <f aca="false" t="array" ref="N604:N604">INDEX(_Rge_Data_3rd_CY,$B604,N$1)</f>
        <v>0</v>
      </c>
      <c r="O604" s="199" t="n">
        <f aca="false">F604-N604</f>
        <v>0</v>
      </c>
      <c r="P604" s="200" t="n">
        <f aca="false">IFERROR(O604/F604,0)</f>
        <v>0</v>
      </c>
      <c r="Q604" s="211" t="str">
        <f aca="false">IF(AND(F604&lt;&gt;0,R604=0),"N","Y")</f>
        <v>Y</v>
      </c>
      <c r="R604" s="202" t="n">
        <f aca="false">INDEX(_Rge_Data_3rd_CY,$B604,R$1)</f>
        <v>0</v>
      </c>
      <c r="S604" s="202" t="n">
        <f aca="false" t="array" ref="S604:S604">INDEX(_Rge_Data_3rd_CY,$B604,S$1)</f>
        <v>0</v>
      </c>
      <c r="T604" s="202" t="n">
        <f aca="false" t="array" ref="T604:T604">INDEX(_Rge_Data_3rd_CY,$B604,T$1)</f>
        <v>0</v>
      </c>
      <c r="U604" s="202" t="n">
        <f aca="false" t="array" ref="U604:U604">INDEX(_Rge_Data_3rd_CY,$B604,U$1)</f>
        <v>0</v>
      </c>
      <c r="V604" s="202" t="n">
        <f aca="false" t="array" ref="V604:V604">INDEX(_Rge_Data_3rd_CY,$B604,V$1)</f>
        <v>0</v>
      </c>
      <c r="W604" s="202" t="n">
        <f aca="false" t="array" ref="W604:W604">INDEX(_Rge_Data_3rd_CY,$B604,W$1)</f>
        <v>0</v>
      </c>
      <c r="X604" s="202" t="n">
        <f aca="false">INDEX(_Rge_Data_3rd_CY,$B604,X$1)</f>
        <v>0</v>
      </c>
      <c r="Y604" s="202" t="n">
        <f aca="false" t="array" ref="Y604:Y604">INDEX(_Rge_Data_3rd_CY,$B604,Y$1)</f>
        <v>0</v>
      </c>
      <c r="Z604" s="202" t="n">
        <f aca="false" t="array" ref="Z604:Z604">INDEX(_Rge_Data_3rd_CY,$B604,Z$1)</f>
        <v>0</v>
      </c>
      <c r="AA604" s="202" t="n">
        <f aca="false">R604-Z604</f>
        <v>0</v>
      </c>
      <c r="AB604" s="203" t="n">
        <f aca="false">IFERROR(AA604/R604,)</f>
        <v>0</v>
      </c>
      <c r="AC604" s="212" t="n">
        <f aca="false">INDEX(_Rge_Data_3rd_CY,$B604,AC$1)</f>
        <v>0</v>
      </c>
      <c r="AD604" s="212" t="n">
        <f aca="false" t="array" ref="AD604:AD604">INDEX(_Rge_Data_3rd_CY,$B604,AD$1)</f>
        <v>0</v>
      </c>
      <c r="AE604" s="212" t="n">
        <f aca="false" t="array" ref="AE604:AE604">INDEX(_Rge_Data_3rd_CY,$B604,AE$1)</f>
        <v>0</v>
      </c>
      <c r="AF604" s="212" t="n">
        <f aca="false" t="array" ref="AF604:AF604">INDEX(_Rge_Data_3rd_CY,$B604,AF$1)</f>
        <v>0</v>
      </c>
      <c r="AG604" s="212" t="n">
        <f aca="false" t="array" ref="AG604:AG604">INDEX(_Rge_Data_3rd_CY,$B604,AG$1)</f>
        <v>0</v>
      </c>
      <c r="AH604" s="212" t="n">
        <f aca="false" t="array" ref="AH604:AH604">INDEX(_Rge_Data_3rd_CY,$B604,AH$1)</f>
        <v>0</v>
      </c>
      <c r="AI604" s="212" t="n">
        <f aca="false">INDEX(_Rge_Data_3rd_CY,$B604,AI$1)</f>
        <v>0</v>
      </c>
      <c r="AJ604" s="212" t="n">
        <f aca="false" t="array" ref="AJ604:AJ604">INDEX(_Rge_Data_3rd_CY,$B604,AJ$1)</f>
        <v>0</v>
      </c>
      <c r="AK604" s="212" t="n">
        <f aca="false" t="array" ref="AK604:AK604">INDEX(_Rge_Data_3rd_CY,$B604,AK$1)</f>
        <v>0</v>
      </c>
      <c r="AL604" s="212" t="n">
        <f aca="false">AK604+AN604+AO604</f>
        <v>0</v>
      </c>
      <c r="AM604" s="213" t="n">
        <f aca="false">IFERROR(AK604/Z604,0)</f>
        <v>0</v>
      </c>
      <c r="AN604" s="214" t="n">
        <f aca="false">IFERROR(IF(AND($E604="OPEN",$AA604&gt;0),$AA604*_SoP*$AM604,IF(AND($E604="CLOSED",$AA604&gt;0),$AA604*_SoL*$AM604,0)),0)</f>
        <v>0</v>
      </c>
      <c r="AO604" s="214" t="n">
        <f aca="false">IFERROR(IF($AA604&lt;0,$AA604*_SoL,0),0)</f>
        <v>0</v>
      </c>
      <c r="AP604" s="215" t="n">
        <f aca="false">AK604+AN604</f>
        <v>0</v>
      </c>
      <c r="AQ604" s="215" t="n">
        <f aca="false">AC604-AO604</f>
        <v>0</v>
      </c>
      <c r="AR604" s="215" t="n">
        <f aca="false">AP604-AQ604</f>
        <v>0</v>
      </c>
      <c r="AS604" s="215" t="n">
        <f aca="false">IF($AR604&gt;=0,$AR604,0)</f>
        <v>0</v>
      </c>
      <c r="AT604" s="215" t="n">
        <f aca="false">IF($AR604&lt;=0,-$AR604,0)</f>
        <v>-0</v>
      </c>
      <c r="AU604" s="214" t="n">
        <f aca="false">IF((R604-AC604)&lt;0,0,R604-AC604)</f>
        <v>0</v>
      </c>
      <c r="AV604" s="214" t="n">
        <f aca="false">IF(AM604&gt;1,0,R604-AM604*R604)</f>
        <v>0</v>
      </c>
      <c r="AW604" s="216"/>
    </row>
    <row r="605" customFormat="false" ht="24.75" hidden="false" customHeight="true" outlineLevel="0" collapsed="false">
      <c r="A605" s="166"/>
      <c r="B605" s="208" t="n">
        <f aca="false">B604+1</f>
        <v>598</v>
      </c>
      <c r="C605" s="166"/>
      <c r="D605" s="209" t="n">
        <f aca="false">INDEX(_Rge_Projectdata_3rd,$B605,MATCH("Project-ID",_Rge_Headline_Projectdata,0))</f>
        <v>0</v>
      </c>
      <c r="E605" s="210" t="str">
        <f aca="false" t="array" ref="E605:E605">INDEX(_Rge_Data_3rd_CY,$B605,E$1)</f>
        <v>Open</v>
      </c>
      <c r="F605" s="199" t="n">
        <f aca="false">INDEX(_Rge_Data_3rd_CY,$B605,F$1)</f>
        <v>0</v>
      </c>
      <c r="G605" s="199" t="n">
        <f aca="false" t="array" ref="G605:G605">INDEX(_Rge_Data_3rd_CY,$B605,G$1)</f>
        <v>0</v>
      </c>
      <c r="H605" s="199" t="n">
        <f aca="false" t="array" ref="H605:H605">INDEX(_Rge_Data_3rd_CY,$B605,H$1)</f>
        <v>0</v>
      </c>
      <c r="I605" s="199" t="n">
        <f aca="false" t="array" ref="I605:I605">INDEX(_Rge_Data_3rd_CY,$B605,I$1)</f>
        <v>0</v>
      </c>
      <c r="J605" s="199" t="n">
        <f aca="false" t="array" ref="J605:J605">INDEX(_Rge_Data_3rd_CY,$B605,J$1)</f>
        <v>0</v>
      </c>
      <c r="K605" s="199" t="n">
        <f aca="false" t="array" ref="K605:K605">INDEX(_Rge_Data_3rd_CY,$B605,K$1)</f>
        <v>0</v>
      </c>
      <c r="L605" s="199" t="n">
        <f aca="false">INDEX(_Rge_Data_3rd_CY,$B605,L$1)</f>
        <v>0</v>
      </c>
      <c r="M605" s="199" t="n">
        <f aca="false" t="array" ref="M605:M605">INDEX(_Rge_Data_3rd_CY,$B605,M$1)</f>
        <v>0</v>
      </c>
      <c r="N605" s="199" t="n">
        <f aca="false" t="array" ref="N605:N605">INDEX(_Rge_Data_3rd_CY,$B605,N$1)</f>
        <v>0</v>
      </c>
      <c r="O605" s="199" t="n">
        <f aca="false">F605-N605</f>
        <v>0</v>
      </c>
      <c r="P605" s="200" t="n">
        <f aca="false">IFERROR(O605/F605,0)</f>
        <v>0</v>
      </c>
      <c r="Q605" s="211" t="str">
        <f aca="false">IF(AND(F605&lt;&gt;0,R605=0),"N","Y")</f>
        <v>Y</v>
      </c>
      <c r="R605" s="202" t="n">
        <f aca="false">INDEX(_Rge_Data_3rd_CY,$B605,R$1)</f>
        <v>0</v>
      </c>
      <c r="S605" s="202" t="n">
        <f aca="false" t="array" ref="S605:S605">INDEX(_Rge_Data_3rd_CY,$B605,S$1)</f>
        <v>0</v>
      </c>
      <c r="T605" s="202" t="n">
        <f aca="false" t="array" ref="T605:T605">INDEX(_Rge_Data_3rd_CY,$B605,T$1)</f>
        <v>0</v>
      </c>
      <c r="U605" s="202" t="n">
        <f aca="false" t="array" ref="U605:U605">INDEX(_Rge_Data_3rd_CY,$B605,U$1)</f>
        <v>0</v>
      </c>
      <c r="V605" s="202" t="n">
        <f aca="false" t="array" ref="V605:V605">INDEX(_Rge_Data_3rd_CY,$B605,V$1)</f>
        <v>0</v>
      </c>
      <c r="W605" s="202" t="n">
        <f aca="false" t="array" ref="W605:W605">INDEX(_Rge_Data_3rd_CY,$B605,W$1)</f>
        <v>0</v>
      </c>
      <c r="X605" s="202" t="n">
        <f aca="false">INDEX(_Rge_Data_3rd_CY,$B605,X$1)</f>
        <v>0</v>
      </c>
      <c r="Y605" s="202" t="n">
        <f aca="false" t="array" ref="Y605:Y605">INDEX(_Rge_Data_3rd_CY,$B605,Y$1)</f>
        <v>0</v>
      </c>
      <c r="Z605" s="202" t="n">
        <f aca="false" t="array" ref="Z605:Z605">INDEX(_Rge_Data_3rd_CY,$B605,Z$1)</f>
        <v>0</v>
      </c>
      <c r="AA605" s="202" t="n">
        <f aca="false">R605-Z605</f>
        <v>0</v>
      </c>
      <c r="AB605" s="203" t="n">
        <f aca="false">IFERROR(AA605/R605,)</f>
        <v>0</v>
      </c>
      <c r="AC605" s="212" t="n">
        <f aca="false">INDEX(_Rge_Data_3rd_CY,$B605,AC$1)</f>
        <v>0</v>
      </c>
      <c r="AD605" s="212" t="n">
        <f aca="false" t="array" ref="AD605:AD605">INDEX(_Rge_Data_3rd_CY,$B605,AD$1)</f>
        <v>0</v>
      </c>
      <c r="AE605" s="212" t="n">
        <f aca="false" t="array" ref="AE605:AE605">INDEX(_Rge_Data_3rd_CY,$B605,AE$1)</f>
        <v>0</v>
      </c>
      <c r="AF605" s="212" t="n">
        <f aca="false" t="array" ref="AF605:AF605">INDEX(_Rge_Data_3rd_CY,$B605,AF$1)</f>
        <v>0</v>
      </c>
      <c r="AG605" s="212" t="n">
        <f aca="false" t="array" ref="AG605:AG605">INDEX(_Rge_Data_3rd_CY,$B605,AG$1)</f>
        <v>0</v>
      </c>
      <c r="AH605" s="212" t="n">
        <f aca="false" t="array" ref="AH605:AH605">INDEX(_Rge_Data_3rd_CY,$B605,AH$1)</f>
        <v>0</v>
      </c>
      <c r="AI605" s="212" t="n">
        <f aca="false">INDEX(_Rge_Data_3rd_CY,$B605,AI$1)</f>
        <v>0</v>
      </c>
      <c r="AJ605" s="212" t="n">
        <f aca="false" t="array" ref="AJ605:AJ605">INDEX(_Rge_Data_3rd_CY,$B605,AJ$1)</f>
        <v>0</v>
      </c>
      <c r="AK605" s="212" t="n">
        <f aca="false" t="array" ref="AK605:AK605">INDEX(_Rge_Data_3rd_CY,$B605,AK$1)</f>
        <v>0</v>
      </c>
      <c r="AL605" s="212" t="n">
        <f aca="false">AK605+AN605+AO605</f>
        <v>0</v>
      </c>
      <c r="AM605" s="213" t="n">
        <f aca="false">IFERROR(AK605/Z605,0)</f>
        <v>0</v>
      </c>
      <c r="AN605" s="214" t="n">
        <f aca="false">IFERROR(IF(AND($E605="OPEN",$AA605&gt;0),$AA605*_SoP*$AM605,IF(AND($E605="CLOSED",$AA605&gt;0),$AA605*_SoL*$AM605,0)),0)</f>
        <v>0</v>
      </c>
      <c r="AO605" s="214" t="n">
        <f aca="false">IFERROR(IF($AA605&lt;0,$AA605*_SoL,0),0)</f>
        <v>0</v>
      </c>
      <c r="AP605" s="215" t="n">
        <f aca="false">AK605+AN605</f>
        <v>0</v>
      </c>
      <c r="AQ605" s="215" t="n">
        <f aca="false">AC605-AO605</f>
        <v>0</v>
      </c>
      <c r="AR605" s="215" t="n">
        <f aca="false">AP605-AQ605</f>
        <v>0</v>
      </c>
      <c r="AS605" s="215" t="n">
        <f aca="false">IF($AR605&gt;=0,$AR605,0)</f>
        <v>0</v>
      </c>
      <c r="AT605" s="215" t="n">
        <f aca="false">IF($AR605&lt;=0,-$AR605,0)</f>
        <v>-0</v>
      </c>
      <c r="AU605" s="214" t="n">
        <f aca="false">IF((R605-AC605)&lt;0,0,R605-AC605)</f>
        <v>0</v>
      </c>
      <c r="AV605" s="214" t="n">
        <f aca="false">IF(AM605&gt;1,0,R605-AM605*R605)</f>
        <v>0</v>
      </c>
      <c r="AW605" s="216"/>
    </row>
    <row r="606" customFormat="false" ht="24.75" hidden="false" customHeight="true" outlineLevel="0" collapsed="false">
      <c r="A606" s="166"/>
      <c r="B606" s="208" t="n">
        <f aca="false">B605+1</f>
        <v>599</v>
      </c>
      <c r="C606" s="166"/>
      <c r="D606" s="209" t="n">
        <f aca="false">INDEX(_Rge_Projectdata_3rd,$B606,MATCH("Project-ID",_Rge_Headline_Projectdata,0))</f>
        <v>0</v>
      </c>
      <c r="E606" s="210" t="str">
        <f aca="false" t="array" ref="E606:E606">INDEX(_Rge_Data_3rd_CY,$B606,E$1)</f>
        <v>Open</v>
      </c>
      <c r="F606" s="199" t="n">
        <f aca="false">INDEX(_Rge_Data_3rd_CY,$B606,F$1)</f>
        <v>0</v>
      </c>
      <c r="G606" s="199" t="n">
        <f aca="false" t="array" ref="G606:G606">INDEX(_Rge_Data_3rd_CY,$B606,G$1)</f>
        <v>0</v>
      </c>
      <c r="H606" s="199" t="n">
        <f aca="false" t="array" ref="H606:H606">INDEX(_Rge_Data_3rd_CY,$B606,H$1)</f>
        <v>0</v>
      </c>
      <c r="I606" s="199" t="n">
        <f aca="false" t="array" ref="I606:I606">INDEX(_Rge_Data_3rd_CY,$B606,I$1)</f>
        <v>0</v>
      </c>
      <c r="J606" s="199" t="n">
        <f aca="false" t="array" ref="J606:J606">INDEX(_Rge_Data_3rd_CY,$B606,J$1)</f>
        <v>0</v>
      </c>
      <c r="K606" s="199" t="n">
        <f aca="false" t="array" ref="K606:K606">INDEX(_Rge_Data_3rd_CY,$B606,K$1)</f>
        <v>0</v>
      </c>
      <c r="L606" s="199" t="n">
        <f aca="false">INDEX(_Rge_Data_3rd_CY,$B606,L$1)</f>
        <v>0</v>
      </c>
      <c r="M606" s="199" t="n">
        <f aca="false" t="array" ref="M606:M606">INDEX(_Rge_Data_3rd_CY,$B606,M$1)</f>
        <v>0</v>
      </c>
      <c r="N606" s="199" t="n">
        <f aca="false" t="array" ref="N606:N606">INDEX(_Rge_Data_3rd_CY,$B606,N$1)</f>
        <v>0</v>
      </c>
      <c r="O606" s="199" t="n">
        <f aca="false">F606-N606</f>
        <v>0</v>
      </c>
      <c r="P606" s="200" t="n">
        <f aca="false">IFERROR(O606/F606,0)</f>
        <v>0</v>
      </c>
      <c r="Q606" s="211" t="str">
        <f aca="false">IF(AND(F606&lt;&gt;0,R606=0),"N","Y")</f>
        <v>Y</v>
      </c>
      <c r="R606" s="202" t="n">
        <f aca="false">INDEX(_Rge_Data_3rd_CY,$B606,R$1)</f>
        <v>0</v>
      </c>
      <c r="S606" s="202" t="n">
        <f aca="false" t="array" ref="S606:S606">INDEX(_Rge_Data_3rd_CY,$B606,S$1)</f>
        <v>0</v>
      </c>
      <c r="T606" s="202" t="n">
        <f aca="false" t="array" ref="T606:T606">INDEX(_Rge_Data_3rd_CY,$B606,T$1)</f>
        <v>0</v>
      </c>
      <c r="U606" s="202" t="n">
        <f aca="false" t="array" ref="U606:U606">INDEX(_Rge_Data_3rd_CY,$B606,U$1)</f>
        <v>0</v>
      </c>
      <c r="V606" s="202" t="n">
        <f aca="false" t="array" ref="V606:V606">INDEX(_Rge_Data_3rd_CY,$B606,V$1)</f>
        <v>0</v>
      </c>
      <c r="W606" s="202" t="n">
        <f aca="false" t="array" ref="W606:W606">INDEX(_Rge_Data_3rd_CY,$B606,W$1)</f>
        <v>0</v>
      </c>
      <c r="X606" s="202" t="n">
        <f aca="false">INDEX(_Rge_Data_3rd_CY,$B606,X$1)</f>
        <v>0</v>
      </c>
      <c r="Y606" s="202" t="n">
        <f aca="false" t="array" ref="Y606:Y606">INDEX(_Rge_Data_3rd_CY,$B606,Y$1)</f>
        <v>0</v>
      </c>
      <c r="Z606" s="202" t="n">
        <f aca="false" t="array" ref="Z606:Z606">INDEX(_Rge_Data_3rd_CY,$B606,Z$1)</f>
        <v>0</v>
      </c>
      <c r="AA606" s="202" t="n">
        <f aca="false">R606-Z606</f>
        <v>0</v>
      </c>
      <c r="AB606" s="203" t="n">
        <f aca="false">IFERROR(AA606/R606,)</f>
        <v>0</v>
      </c>
      <c r="AC606" s="212" t="n">
        <f aca="false">INDEX(_Rge_Data_3rd_CY,$B606,AC$1)</f>
        <v>0</v>
      </c>
      <c r="AD606" s="212" t="n">
        <f aca="false" t="array" ref="AD606:AD606">INDEX(_Rge_Data_3rd_CY,$B606,AD$1)</f>
        <v>0</v>
      </c>
      <c r="AE606" s="212" t="n">
        <f aca="false" t="array" ref="AE606:AE606">INDEX(_Rge_Data_3rd_CY,$B606,AE$1)</f>
        <v>0</v>
      </c>
      <c r="AF606" s="212" t="n">
        <f aca="false" t="array" ref="AF606:AF606">INDEX(_Rge_Data_3rd_CY,$B606,AF$1)</f>
        <v>0</v>
      </c>
      <c r="AG606" s="212" t="n">
        <f aca="false" t="array" ref="AG606:AG606">INDEX(_Rge_Data_3rd_CY,$B606,AG$1)</f>
        <v>0</v>
      </c>
      <c r="AH606" s="212" t="n">
        <f aca="false" t="array" ref="AH606:AH606">INDEX(_Rge_Data_3rd_CY,$B606,AH$1)</f>
        <v>0</v>
      </c>
      <c r="AI606" s="212" t="n">
        <f aca="false">INDEX(_Rge_Data_3rd_CY,$B606,AI$1)</f>
        <v>0</v>
      </c>
      <c r="AJ606" s="212" t="n">
        <f aca="false" t="array" ref="AJ606:AJ606">INDEX(_Rge_Data_3rd_CY,$B606,AJ$1)</f>
        <v>0</v>
      </c>
      <c r="AK606" s="212" t="n">
        <f aca="false" t="array" ref="AK606:AK606">INDEX(_Rge_Data_3rd_CY,$B606,AK$1)</f>
        <v>0</v>
      </c>
      <c r="AL606" s="212" t="n">
        <f aca="false">AK606+AN606+AO606</f>
        <v>0</v>
      </c>
      <c r="AM606" s="213" t="n">
        <f aca="false">IFERROR(AK606/Z606,0)</f>
        <v>0</v>
      </c>
      <c r="AN606" s="214" t="n">
        <f aca="false">IFERROR(IF(AND($E606="OPEN",$AA606&gt;0),$AA606*_SoP*$AM606,IF(AND($E606="CLOSED",$AA606&gt;0),$AA606*_SoL*$AM606,0)),0)</f>
        <v>0</v>
      </c>
      <c r="AO606" s="214" t="n">
        <f aca="false">IFERROR(IF($AA606&lt;0,$AA606*_SoL,0),0)</f>
        <v>0</v>
      </c>
      <c r="AP606" s="215" t="n">
        <f aca="false">AK606+AN606</f>
        <v>0</v>
      </c>
      <c r="AQ606" s="215" t="n">
        <f aca="false">AC606-AO606</f>
        <v>0</v>
      </c>
      <c r="AR606" s="215" t="n">
        <f aca="false">AP606-AQ606</f>
        <v>0</v>
      </c>
      <c r="AS606" s="215" t="n">
        <f aca="false">IF($AR606&gt;=0,$AR606,0)</f>
        <v>0</v>
      </c>
      <c r="AT606" s="215" t="n">
        <f aca="false">IF($AR606&lt;=0,-$AR606,0)</f>
        <v>-0</v>
      </c>
      <c r="AU606" s="214" t="n">
        <f aca="false">IF((R606-AC606)&lt;0,0,R606-AC606)</f>
        <v>0</v>
      </c>
      <c r="AV606" s="214" t="n">
        <f aca="false">IF(AM606&gt;1,0,R606-AM606*R606)</f>
        <v>0</v>
      </c>
      <c r="AW606" s="216"/>
    </row>
    <row r="607" customFormat="false" ht="24.75" hidden="false" customHeight="true" outlineLevel="0" collapsed="false">
      <c r="A607" s="166"/>
      <c r="B607" s="208" t="n">
        <f aca="false">B606+1</f>
        <v>600</v>
      </c>
      <c r="C607" s="166"/>
      <c r="D607" s="209" t="n">
        <f aca="false">INDEX(_Rge_Projectdata_3rd,$B607,MATCH("Project-ID",_Rge_Headline_Projectdata,0))</f>
        <v>0</v>
      </c>
      <c r="E607" s="210" t="str">
        <f aca="false" t="array" ref="E607:E607">INDEX(_Rge_Data_3rd_CY,$B607,E$1)</f>
        <v>Open</v>
      </c>
      <c r="F607" s="199" t="n">
        <f aca="false">INDEX(_Rge_Data_3rd_CY,$B607,F$1)</f>
        <v>0</v>
      </c>
      <c r="G607" s="199" t="n">
        <f aca="false" t="array" ref="G607:G607">INDEX(_Rge_Data_3rd_CY,$B607,G$1)</f>
        <v>0</v>
      </c>
      <c r="H607" s="199" t="n">
        <f aca="false" t="array" ref="H607:H607">INDEX(_Rge_Data_3rd_CY,$B607,H$1)</f>
        <v>0</v>
      </c>
      <c r="I607" s="199" t="n">
        <f aca="false" t="array" ref="I607:I607">INDEX(_Rge_Data_3rd_CY,$B607,I$1)</f>
        <v>0</v>
      </c>
      <c r="J607" s="199" t="n">
        <f aca="false" t="array" ref="J607:J607">INDEX(_Rge_Data_3rd_CY,$B607,J$1)</f>
        <v>0</v>
      </c>
      <c r="K607" s="199" t="n">
        <f aca="false" t="array" ref="K607:K607">INDEX(_Rge_Data_3rd_CY,$B607,K$1)</f>
        <v>0</v>
      </c>
      <c r="L607" s="199" t="n">
        <f aca="false">INDEX(_Rge_Data_3rd_CY,$B607,L$1)</f>
        <v>0</v>
      </c>
      <c r="M607" s="199" t="n">
        <f aca="false" t="array" ref="M607:M607">INDEX(_Rge_Data_3rd_CY,$B607,M$1)</f>
        <v>0</v>
      </c>
      <c r="N607" s="199" t="n">
        <f aca="false" t="array" ref="N607:N607">INDEX(_Rge_Data_3rd_CY,$B607,N$1)</f>
        <v>0</v>
      </c>
      <c r="O607" s="199" t="n">
        <f aca="false">F607-N607</f>
        <v>0</v>
      </c>
      <c r="P607" s="200" t="n">
        <f aca="false">IFERROR(O607/F607,0)</f>
        <v>0</v>
      </c>
      <c r="Q607" s="211" t="str">
        <f aca="false">IF(AND(F607&lt;&gt;0,R607=0),"N","Y")</f>
        <v>Y</v>
      </c>
      <c r="R607" s="202" t="n">
        <f aca="false">INDEX(_Rge_Data_3rd_CY,$B607,R$1)</f>
        <v>0</v>
      </c>
      <c r="S607" s="202" t="n">
        <f aca="false" t="array" ref="S607:S607">INDEX(_Rge_Data_3rd_CY,$B607,S$1)</f>
        <v>0</v>
      </c>
      <c r="T607" s="202" t="n">
        <f aca="false" t="array" ref="T607:T607">INDEX(_Rge_Data_3rd_CY,$B607,T$1)</f>
        <v>0</v>
      </c>
      <c r="U607" s="202" t="n">
        <f aca="false" t="array" ref="U607:U607">INDEX(_Rge_Data_3rd_CY,$B607,U$1)</f>
        <v>0</v>
      </c>
      <c r="V607" s="202" t="n">
        <f aca="false" t="array" ref="V607:V607">INDEX(_Rge_Data_3rd_CY,$B607,V$1)</f>
        <v>0</v>
      </c>
      <c r="W607" s="202" t="n">
        <f aca="false" t="array" ref="W607:W607">INDEX(_Rge_Data_3rd_CY,$B607,W$1)</f>
        <v>0</v>
      </c>
      <c r="X607" s="202" t="n">
        <f aca="false">INDEX(_Rge_Data_3rd_CY,$B607,X$1)</f>
        <v>0</v>
      </c>
      <c r="Y607" s="202" t="n">
        <f aca="false" t="array" ref="Y607:Y607">INDEX(_Rge_Data_3rd_CY,$B607,Y$1)</f>
        <v>0</v>
      </c>
      <c r="Z607" s="202" t="n">
        <f aca="false" t="array" ref="Z607:Z607">INDEX(_Rge_Data_3rd_CY,$B607,Z$1)</f>
        <v>0</v>
      </c>
      <c r="AA607" s="202" t="n">
        <f aca="false">R607-Z607</f>
        <v>0</v>
      </c>
      <c r="AB607" s="203" t="n">
        <f aca="false">IFERROR(AA607/R607,)</f>
        <v>0</v>
      </c>
      <c r="AC607" s="212" t="n">
        <f aca="false">INDEX(_Rge_Data_3rd_CY,$B607,AC$1)</f>
        <v>0</v>
      </c>
      <c r="AD607" s="212" t="n">
        <f aca="false" t="array" ref="AD607:AD607">INDEX(_Rge_Data_3rd_CY,$B607,AD$1)</f>
        <v>0</v>
      </c>
      <c r="AE607" s="212" t="n">
        <f aca="false" t="array" ref="AE607:AE607">INDEX(_Rge_Data_3rd_CY,$B607,AE$1)</f>
        <v>0</v>
      </c>
      <c r="AF607" s="212" t="n">
        <f aca="false" t="array" ref="AF607:AF607">INDEX(_Rge_Data_3rd_CY,$B607,AF$1)</f>
        <v>0</v>
      </c>
      <c r="AG607" s="212" t="n">
        <f aca="false" t="array" ref="AG607:AG607">INDEX(_Rge_Data_3rd_CY,$B607,AG$1)</f>
        <v>0</v>
      </c>
      <c r="AH607" s="212" t="n">
        <f aca="false" t="array" ref="AH607:AH607">INDEX(_Rge_Data_3rd_CY,$B607,AH$1)</f>
        <v>0</v>
      </c>
      <c r="AI607" s="212" t="n">
        <f aca="false">INDEX(_Rge_Data_3rd_CY,$B607,AI$1)</f>
        <v>0</v>
      </c>
      <c r="AJ607" s="212" t="n">
        <f aca="false" t="array" ref="AJ607:AJ607">INDEX(_Rge_Data_3rd_CY,$B607,AJ$1)</f>
        <v>0</v>
      </c>
      <c r="AK607" s="212" t="n">
        <f aca="false" t="array" ref="AK607:AK607">INDEX(_Rge_Data_3rd_CY,$B607,AK$1)</f>
        <v>0</v>
      </c>
      <c r="AL607" s="212" t="n">
        <f aca="false">AK607+AN607+AO607</f>
        <v>0</v>
      </c>
      <c r="AM607" s="213" t="n">
        <f aca="false">IFERROR(AK607/Z607,0)</f>
        <v>0</v>
      </c>
      <c r="AN607" s="214" t="n">
        <f aca="false">IFERROR(IF(AND($E607="OPEN",$AA607&gt;0),$AA607*_SoP*$AM607,IF(AND($E607="CLOSED",$AA607&gt;0),$AA607*_SoL*$AM607,0)),0)</f>
        <v>0</v>
      </c>
      <c r="AO607" s="214" t="n">
        <f aca="false">IFERROR(IF($AA607&lt;0,$AA607*_SoL,0),0)</f>
        <v>0</v>
      </c>
      <c r="AP607" s="215" t="n">
        <f aca="false">AK607+AN607</f>
        <v>0</v>
      </c>
      <c r="AQ607" s="215" t="n">
        <f aca="false">AC607-AO607</f>
        <v>0</v>
      </c>
      <c r="AR607" s="215" t="n">
        <f aca="false">AP607-AQ607</f>
        <v>0</v>
      </c>
      <c r="AS607" s="215" t="n">
        <f aca="false">IF($AR607&gt;=0,$AR607,0)</f>
        <v>0</v>
      </c>
      <c r="AT607" s="215" t="n">
        <f aca="false">IF($AR607&lt;=0,-$AR607,0)</f>
        <v>-0</v>
      </c>
      <c r="AU607" s="214" t="n">
        <f aca="false">IF((R607-AC607)&lt;0,0,R607-AC607)</f>
        <v>0</v>
      </c>
      <c r="AV607" s="214" t="n">
        <f aca="false">IF(AM607&gt;1,0,R607-AM607*R607)</f>
        <v>0</v>
      </c>
      <c r="AW607" s="216"/>
    </row>
    <row r="608" customFormat="false" ht="15.75" hidden="false" customHeight="true" outlineLevel="0" collapsed="false">
      <c r="A608" s="9"/>
      <c r="B608" s="9"/>
      <c r="C608" s="9"/>
      <c r="D608" s="9"/>
      <c r="E608" s="10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  <c r="AN608" s="9"/>
      <c r="AO608" s="9"/>
      <c r="AP608" s="9"/>
      <c r="AQ608" s="9"/>
      <c r="AR608" s="9"/>
      <c r="AS608" s="9"/>
      <c r="AT608" s="9"/>
      <c r="AU608" s="9"/>
      <c r="AV608" s="9"/>
      <c r="AW608" s="9"/>
    </row>
    <row r="609" customFormat="false" ht="15.75" hidden="false" customHeight="true" outlineLevel="0" collapsed="false">
      <c r="A609" s="9"/>
      <c r="B609" s="9"/>
      <c r="C609" s="9"/>
      <c r="D609" s="9"/>
      <c r="E609" s="10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  <c r="AC609" s="9"/>
      <c r="AD609" s="9"/>
      <c r="AE609" s="9"/>
      <c r="AF609" s="9"/>
      <c r="AG609" s="9"/>
      <c r="AH609" s="9"/>
      <c r="AI609" s="9"/>
      <c r="AJ609" s="9"/>
      <c r="AK609" s="9"/>
      <c r="AL609" s="9"/>
      <c r="AM609" s="9"/>
      <c r="AN609" s="9"/>
      <c r="AO609" s="9"/>
      <c r="AP609" s="9"/>
      <c r="AQ609" s="9"/>
      <c r="AR609" s="9"/>
      <c r="AS609" s="9"/>
      <c r="AT609" s="9"/>
      <c r="AU609" s="9"/>
      <c r="AV609" s="9"/>
      <c r="AW609" s="9"/>
    </row>
    <row r="610" customFormat="false" ht="15.75" hidden="false" customHeight="true" outlineLevel="0" collapsed="false">
      <c r="A610" s="9"/>
      <c r="B610" s="9"/>
      <c r="C610" s="9"/>
      <c r="D610" s="9"/>
      <c r="E610" s="10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  <c r="AO610" s="9"/>
      <c r="AP610" s="9"/>
      <c r="AQ610" s="9"/>
      <c r="AR610" s="9"/>
      <c r="AS610" s="9"/>
      <c r="AT610" s="9"/>
      <c r="AU610" s="9"/>
      <c r="AV610" s="9"/>
      <c r="AW610" s="9"/>
    </row>
    <row r="611" customFormat="false" ht="15.75" hidden="false" customHeight="true" outlineLevel="0" collapsed="false">
      <c r="A611" s="9"/>
      <c r="B611" s="9"/>
      <c r="C611" s="9"/>
      <c r="D611" s="9"/>
      <c r="E611" s="10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/>
      <c r="AG611" s="9"/>
      <c r="AH611" s="9"/>
      <c r="AI611" s="9"/>
      <c r="AJ611" s="9"/>
      <c r="AK611" s="9"/>
      <c r="AL611" s="9"/>
      <c r="AM611" s="9"/>
      <c r="AN611" s="9"/>
      <c r="AO611" s="9"/>
      <c r="AP611" s="9"/>
      <c r="AQ611" s="9"/>
      <c r="AR611" s="9"/>
      <c r="AS611" s="9"/>
      <c r="AT611" s="9"/>
      <c r="AU611" s="9"/>
      <c r="AV611" s="9"/>
      <c r="AW611" s="9"/>
    </row>
    <row r="612" customFormat="false" ht="15.75" hidden="false" customHeight="true" outlineLevel="0" collapsed="false">
      <c r="A612" s="9"/>
      <c r="B612" s="9"/>
      <c r="C612" s="9"/>
      <c r="D612" s="9"/>
      <c r="E612" s="10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  <c r="AO612" s="9"/>
      <c r="AP612" s="9"/>
      <c r="AQ612" s="9"/>
      <c r="AR612" s="9"/>
      <c r="AS612" s="9"/>
      <c r="AT612" s="9"/>
      <c r="AU612" s="9"/>
      <c r="AV612" s="9"/>
      <c r="AW612" s="9"/>
    </row>
    <row r="613" customFormat="false" ht="45.75" hidden="false" customHeight="true" outlineLevel="0" collapsed="false">
      <c r="A613" s="166"/>
      <c r="B613" s="166"/>
      <c r="C613" s="166"/>
      <c r="D613" s="177" t="s">
        <v>365</v>
      </c>
      <c r="E613" s="217"/>
      <c r="F613" s="179" t="s">
        <v>366</v>
      </c>
      <c r="G613" s="180"/>
      <c r="H613" s="180"/>
      <c r="I613" s="180"/>
      <c r="J613" s="180"/>
      <c r="K613" s="180"/>
      <c r="L613" s="180"/>
      <c r="M613" s="180"/>
      <c r="N613" s="180"/>
      <c r="O613" s="180"/>
      <c r="P613" s="181"/>
      <c r="Q613" s="180"/>
      <c r="R613" s="182" t="s">
        <v>367</v>
      </c>
      <c r="S613" s="183"/>
      <c r="T613" s="183"/>
      <c r="U613" s="183"/>
      <c r="V613" s="183"/>
      <c r="W613" s="183"/>
      <c r="X613" s="183"/>
      <c r="Y613" s="183"/>
      <c r="Z613" s="183"/>
      <c r="AA613" s="183"/>
      <c r="AB613" s="184"/>
      <c r="AC613" s="218" t="s">
        <v>368</v>
      </c>
      <c r="AD613" s="218"/>
      <c r="AE613" s="218"/>
      <c r="AF613" s="218"/>
      <c r="AG613" s="218"/>
      <c r="AH613" s="218"/>
      <c r="AI613" s="218"/>
      <c r="AJ613" s="218"/>
      <c r="AK613" s="218"/>
      <c r="AL613" s="218"/>
      <c r="AM613" s="218"/>
      <c r="AN613" s="218"/>
      <c r="AO613" s="218"/>
      <c r="AP613" s="218"/>
      <c r="AQ613" s="218"/>
      <c r="AR613" s="218"/>
      <c r="AS613" s="218"/>
      <c r="AT613" s="218"/>
      <c r="AU613" s="218"/>
      <c r="AV613" s="219"/>
      <c r="AW613" s="166"/>
    </row>
    <row r="614" customFormat="false" ht="24.75" hidden="false" customHeight="true" outlineLevel="0" collapsed="false">
      <c r="A614" s="162"/>
      <c r="B614" s="162"/>
      <c r="C614" s="166"/>
      <c r="D614" s="220"/>
      <c r="E614" s="221" t="s">
        <v>279</v>
      </c>
      <c r="F614" s="190" t="str">
        <f aca="false">F$5</f>
        <v>BUDCV</v>
      </c>
      <c r="G614" s="190" t="str">
        <f aca="false">G$5</f>
        <v>BUDDMC</v>
      </c>
      <c r="H614" s="190" t="str">
        <f aca="false">H$5</f>
        <v>BUDTSC</v>
      </c>
      <c r="I614" s="190" t="str">
        <f aca="false">I$5</f>
        <v>BUDTRC</v>
      </c>
      <c r="J614" s="190" t="str">
        <f aca="false">J$5</f>
        <v>BUDINC</v>
      </c>
      <c r="K614" s="190" t="str">
        <f aca="false">K$5</f>
        <v>BUDTSE</v>
      </c>
      <c r="L614" s="190" t="str">
        <f aca="false">L$5</f>
        <v>BUDPMC</v>
      </c>
      <c r="M614" s="190" t="str">
        <f aca="false">M$5</f>
        <v>BUDOC</v>
      </c>
      <c r="N614" s="190" t="str">
        <f aca="false">N$5</f>
        <v>BUDPC</v>
      </c>
      <c r="O614" s="190" t="str">
        <f aca="false">O$5</f>
        <v>BUDGP</v>
      </c>
      <c r="P614" s="190" t="str">
        <f aca="false">P$5</f>
        <v>BUDGP%</v>
      </c>
      <c r="Q614" s="222" t="str">
        <f aca="false">Q$5</f>
        <v>Check</v>
      </c>
      <c r="R614" s="223" t="str">
        <f aca="false">R$5</f>
        <v>FORCV</v>
      </c>
      <c r="S614" s="224" t="str">
        <f aca="false">S$5</f>
        <v>FORDMC</v>
      </c>
      <c r="T614" s="224" t="str">
        <f aca="false">T$5</f>
        <v>FORTSC</v>
      </c>
      <c r="U614" s="224" t="str">
        <f aca="false">U$5</f>
        <v>FORTRC</v>
      </c>
      <c r="V614" s="224" t="str">
        <f aca="false">V$5</f>
        <v>FORINC</v>
      </c>
      <c r="W614" s="224" t="str">
        <f aca="false">W$5</f>
        <v>FORTSE</v>
      </c>
      <c r="X614" s="224" t="str">
        <f aca="false">X$5</f>
        <v>FORPMC</v>
      </c>
      <c r="Y614" s="224" t="str">
        <f aca="false">Y$5</f>
        <v>FOROC</v>
      </c>
      <c r="Z614" s="224" t="str">
        <f aca="false">Z$5</f>
        <v>FORPC</v>
      </c>
      <c r="AA614" s="224" t="str">
        <f aca="false">AA$5</f>
        <v>FORGP</v>
      </c>
      <c r="AB614" s="225" t="str">
        <f aca="false">AB$5</f>
        <v>FORGP%</v>
      </c>
      <c r="AC614" s="226" t="str">
        <f aca="false">AC$5</f>
        <v>ACTIS</v>
      </c>
      <c r="AD614" s="227" t="str">
        <f aca="false">AD$5</f>
        <v>ACTDMC</v>
      </c>
      <c r="AE614" s="227" t="str">
        <f aca="false">AE$5</f>
        <v>ACTTSC</v>
      </c>
      <c r="AF614" s="227" t="str">
        <f aca="false">AF$5</f>
        <v>ACTTRC</v>
      </c>
      <c r="AG614" s="227" t="str">
        <f aca="false">AG$5</f>
        <v>ACTINC</v>
      </c>
      <c r="AH614" s="227" t="str">
        <f aca="false">AH$5</f>
        <v>ACTTSE</v>
      </c>
      <c r="AI614" s="227" t="str">
        <f aca="false">AI$5</f>
        <v>ACTPMC</v>
      </c>
      <c r="AJ614" s="227" t="str">
        <f aca="false">AJ$5</f>
        <v>ACTOC</v>
      </c>
      <c r="AK614" s="227" t="str">
        <f aca="false">AK$5</f>
        <v>ACTPC</v>
      </c>
      <c r="AL614" s="227" t="str">
        <f aca="false">AL$5</f>
        <v>ACTNS</v>
      </c>
      <c r="AM614" s="227" t="str">
        <f aca="false">AM$5</f>
        <v>ACTSC%</v>
      </c>
      <c r="AN614" s="227" t="str">
        <f aca="false">AN$5</f>
        <v>ACTSP</v>
      </c>
      <c r="AO614" s="227" t="str">
        <f aca="false">AO$5</f>
        <v>ACTSL</v>
      </c>
      <c r="AP614" s="227" t="str">
        <f aca="false">AP$5</f>
        <v>ACTGC</v>
      </c>
      <c r="AQ614" s="227" t="str">
        <f aca="false">AQ$5</f>
        <v>ACTGP</v>
      </c>
      <c r="AR614" s="227" t="s">
        <v>384</v>
      </c>
      <c r="AS614" s="226" t="s">
        <v>390</v>
      </c>
      <c r="AT614" s="228" t="s">
        <v>391</v>
      </c>
      <c r="AU614" s="192" t="s">
        <v>387</v>
      </c>
      <c r="AV614" s="192" t="s">
        <v>388</v>
      </c>
      <c r="AW614" s="162"/>
    </row>
    <row r="615" customFormat="false" ht="69" hidden="false" customHeight="true" outlineLevel="0" collapsed="false">
      <c r="A615" s="193"/>
      <c r="B615" s="193"/>
      <c r="C615" s="193"/>
      <c r="D615" s="229"/>
      <c r="E615" s="230" t="str">
        <f aca="false">VLOOKUP(E614,_Rge_Partnercode,3,)</f>
        <v>Project status</v>
      </c>
      <c r="F615" s="231" t="str">
        <f aca="false">VLOOKUP(F614,_Rge_Partnercode,3,)</f>
        <v>Budgeted contract value</v>
      </c>
      <c r="G615" s="231" t="str">
        <f aca="false">VLOOKUP(G614,_Rge_Partnercode,3,)</f>
        <v>Budgeted Direct material costs</v>
      </c>
      <c r="H615" s="231" t="str">
        <f aca="false">VLOOKUP(H614,_Rge_Partnercode,3,)</f>
        <v>Budgeted Technical services</v>
      </c>
      <c r="I615" s="231" t="str">
        <f aca="false">VLOOKUP(I614,_Rge_Partnercode,3,)</f>
        <v>Budgeted Transportation service costs</v>
      </c>
      <c r="J615" s="231" t="str">
        <f aca="false">VLOOKUP(J614,_Rge_Partnercode,3,)</f>
        <v>Budgeted Installation service costs</v>
      </c>
      <c r="K615" s="231" t="str">
        <f aca="false">VLOOKUP(K614,_Rge_Partnercode,3,)</f>
        <v>Budgeted Testing service costs</v>
      </c>
      <c r="L615" s="231" t="str">
        <f aca="false">VLOOKUP(L614,_Rge_Partnercode,3,)</f>
        <v>Budgeted Project management costs (working hours)</v>
      </c>
      <c r="M615" s="231" t="str">
        <f aca="false">VLOOKUP(M614,_Rge_Partnercode,3,)</f>
        <v>Budgeted Commission / License fees / other costs</v>
      </c>
      <c r="N615" s="231" t="str">
        <f aca="false">VLOOKUP(N614,_Rge_Partnercode,3,)</f>
        <v>Budgeted project costs</v>
      </c>
      <c r="O615" s="231" t="str">
        <f aca="false">VLOOKUP(O614,_Rge_Partnercode,3,)</f>
        <v>Budgeted gross profit</v>
      </c>
      <c r="P615" s="231" t="str">
        <f aca="false">VLOOKUP(P614,_Rge_Partnercode,3,)</f>
        <v>Budgeted gross profit in %</v>
      </c>
      <c r="Q615" s="232"/>
      <c r="R615" s="233" t="str">
        <f aca="false">VLOOKUP(R614,_Rge_Partnercode,3,)</f>
        <v>Forecasted contract value</v>
      </c>
      <c r="S615" s="234" t="str">
        <f aca="false">VLOOKUP(S614,_Rge_Partnercode,3,)</f>
        <v>Forecasted Direct material costs</v>
      </c>
      <c r="T615" s="234" t="str">
        <f aca="false">VLOOKUP(T614,_Rge_Partnercode,3,)</f>
        <v>Forecasted Technical services</v>
      </c>
      <c r="U615" s="234" t="str">
        <f aca="false">VLOOKUP(U614,_Rge_Partnercode,3,)</f>
        <v>Forecasted Transportation service costs</v>
      </c>
      <c r="V615" s="234" t="str">
        <f aca="false">VLOOKUP(V614,_Rge_Partnercode,3,)</f>
        <v>Forecasted Installation service costs</v>
      </c>
      <c r="W615" s="234" t="str">
        <f aca="false">VLOOKUP(W614,_Rge_Partnercode,3,)</f>
        <v>Forecasted Testing service costs</v>
      </c>
      <c r="X615" s="234" t="str">
        <f aca="false">VLOOKUP(X614,_Rge_Partnercode,3,)</f>
        <v>Forecasted Project management costs (working hours)</v>
      </c>
      <c r="Y615" s="234" t="str">
        <f aca="false">VLOOKUP(Y614,_Rge_Partnercode,3,)</f>
        <v>Forecasted Commission / License fees / other costs</v>
      </c>
      <c r="Z615" s="234" t="str">
        <f aca="false">VLOOKUP(Z614,_Rge_Partnercode,3,)</f>
        <v>Forecasted project costs</v>
      </c>
      <c r="AA615" s="234" t="str">
        <f aca="false">VLOOKUP(AA614,_Rge_Partnercode,3,)</f>
        <v>Forecasted gross profit</v>
      </c>
      <c r="AB615" s="235" t="str">
        <f aca="false">VLOOKUP(AB614,_Rge_Partnercode,3,)</f>
        <v>Forecasted gross profit in %</v>
      </c>
      <c r="AC615" s="236" t="str">
        <f aca="false">VLOOKUP(AC614,_Rge_Partnercode,3,)</f>
        <v>Actual invoiced sales</v>
      </c>
      <c r="AD615" s="237" t="str">
        <f aca="false">VLOOKUP(AD614,_Rge_Partnercode,3,)</f>
        <v>Actual Direct material costs</v>
      </c>
      <c r="AE615" s="237" t="str">
        <f aca="false">VLOOKUP(AE614,_Rge_Partnercode,3,)</f>
        <v>Actual Technical services</v>
      </c>
      <c r="AF615" s="237" t="str">
        <f aca="false">VLOOKUP(AF614,_Rge_Partnercode,3,)</f>
        <v>Actual Transportation service costs</v>
      </c>
      <c r="AG615" s="237" t="str">
        <f aca="false">VLOOKUP(AG614,_Rge_Partnercode,3,)</f>
        <v>Actual Installation service costs</v>
      </c>
      <c r="AH615" s="237" t="str">
        <f aca="false">VLOOKUP(AH614,_Rge_Partnercode,3,)</f>
        <v>Actual Testing service costs</v>
      </c>
      <c r="AI615" s="237" t="str">
        <f aca="false">VLOOKUP(AI614,_Rge_Partnercode,3,)</f>
        <v>Actual Project management costs (working hours)</v>
      </c>
      <c r="AJ615" s="237" t="str">
        <f aca="false">VLOOKUP(AJ614,_Rge_Partnercode,3,)</f>
        <v>Actual Commission / License fees / other costs</v>
      </c>
      <c r="AK615" s="237" t="str">
        <f aca="false">VLOOKUP(AK614,_Rge_Partnercode,3,)</f>
        <v>Actual project costs</v>
      </c>
      <c r="AL615" s="237" t="str">
        <f aca="false">VLOOKUP(AL614,_Rge_Partnercode,3,)</f>
        <v>Actual net sales</v>
      </c>
      <c r="AM615" s="237" t="str">
        <f aca="false">VLOOKUP(AM614,_Rge_Partnercode,3,)</f>
        <v>Actual status of completion in %</v>
      </c>
      <c r="AN615" s="237" t="str">
        <f aca="false">VLOOKUP(AN614,_Rge_Partnercode,3,)</f>
        <v>Actual Share of profit</v>
      </c>
      <c r="AO615" s="237" t="str">
        <f aca="false">VLOOKUP(AO614,_Rge_Partnercode,3,)</f>
        <v>Actual Share of loss</v>
      </c>
      <c r="AP615" s="237" t="str">
        <f aca="false">VLOOKUP(AP614,_Rge_Partnercode,3,)</f>
        <v>Actual gross capitalization</v>
      </c>
      <c r="AQ615" s="237" t="str">
        <f aca="false">VLOOKUP(AQ614,_Rge_Partnercode,3,)</f>
        <v>Actual gross passivation</v>
      </c>
      <c r="AR615" s="237" t="str">
        <f aca="false">VLOOKUP(AR614,_Rge_Partnercode,3,)</f>
        <v>Actual net value</v>
      </c>
      <c r="AS615" s="236" t="str">
        <f aca="false">VLOOKUP(AS614,_Rge_Partnercode,3,)</f>
        <v>Actual Acc. 1285</v>
      </c>
      <c r="AT615" s="238" t="str">
        <f aca="false">VLOOKUP(AT614,_Rge_Partnercode,3,)</f>
        <v>Actual Acc. 2285</v>
      </c>
      <c r="AU615" s="198" t="str">
        <f aca="false">VLOOKUP(AU614,_Rge_Partnercode,3,)</f>
        <v>Actual Volume still to be invoiced</v>
      </c>
      <c r="AV615" s="198" t="str">
        <f aca="false">VLOOKUP(AV614,_Rge_Partnercode,3,)</f>
        <v>Actual Order backlog</v>
      </c>
      <c r="AW615" s="193"/>
    </row>
    <row r="616" customFormat="false" ht="33" hidden="false" customHeight="true" outlineLevel="0" collapsed="false">
      <c r="A616" s="32"/>
      <c r="B616" s="32"/>
      <c r="C616" s="9"/>
      <c r="D616" s="239" t="s">
        <v>392</v>
      </c>
      <c r="E616" s="240"/>
      <c r="F616" s="241" t="n">
        <f aca="false">SUM(F617:F716)</f>
        <v>0</v>
      </c>
      <c r="G616" s="241" t="n">
        <f aca="false">SUM(G617:G716)</f>
        <v>0</v>
      </c>
      <c r="H616" s="241" t="n">
        <f aca="false">SUM(H617:H716)</f>
        <v>0</v>
      </c>
      <c r="I616" s="241" t="n">
        <f aca="false">SUM(I617:I716)</f>
        <v>0</v>
      </c>
      <c r="J616" s="241" t="n">
        <f aca="false">SUM(J617:J716)</f>
        <v>0</v>
      </c>
      <c r="K616" s="241" t="n">
        <f aca="false">SUM(K617:K716)</f>
        <v>0</v>
      </c>
      <c r="L616" s="241" t="n">
        <f aca="false">SUM(L617:L716)</f>
        <v>0</v>
      </c>
      <c r="M616" s="241" t="n">
        <f aca="false">SUM(M617:M716)</f>
        <v>0</v>
      </c>
      <c r="N616" s="241" t="n">
        <f aca="false">SUM(N617:N716)</f>
        <v>0</v>
      </c>
      <c r="O616" s="241" t="n">
        <f aca="false">F616-N616</f>
        <v>0</v>
      </c>
      <c r="P616" s="242" t="n">
        <f aca="false">IFERROR(O616/F616,0)</f>
        <v>0</v>
      </c>
      <c r="Q616" s="243"/>
      <c r="R616" s="244" t="n">
        <f aca="false">SUM(R617:R716)</f>
        <v>0</v>
      </c>
      <c r="S616" s="245" t="n">
        <f aca="false">SUM(S617:S716)</f>
        <v>0</v>
      </c>
      <c r="T616" s="245" t="n">
        <f aca="false">SUM(T617:T716)</f>
        <v>0</v>
      </c>
      <c r="U616" s="245" t="n">
        <f aca="false">SUM(U617:U716)</f>
        <v>0</v>
      </c>
      <c r="V616" s="245" t="n">
        <f aca="false">SUM(V617:V716)</f>
        <v>0</v>
      </c>
      <c r="W616" s="245" t="n">
        <f aca="false">SUM(W617:W716)</f>
        <v>0</v>
      </c>
      <c r="X616" s="245" t="n">
        <f aca="false">SUM(X617:X716)</f>
        <v>0</v>
      </c>
      <c r="Y616" s="245" t="n">
        <f aca="false">SUM(Y617:Y716)</f>
        <v>0</v>
      </c>
      <c r="Z616" s="245" t="n">
        <f aca="false">SUM(Z617:Z716)</f>
        <v>0</v>
      </c>
      <c r="AA616" s="245" t="n">
        <f aca="false">R616-Z616</f>
        <v>0</v>
      </c>
      <c r="AB616" s="246" t="n">
        <f aca="false">IFERROR(AA616/R616,0)</f>
        <v>0</v>
      </c>
      <c r="AC616" s="247" t="n">
        <f aca="false">SUM(AC617:AC716)</f>
        <v>0</v>
      </c>
      <c r="AD616" s="248" t="n">
        <f aca="false">SUM(AD617:AD716)</f>
        <v>0</v>
      </c>
      <c r="AE616" s="248" t="n">
        <f aca="false">SUM(AE617:AE716)</f>
        <v>0</v>
      </c>
      <c r="AF616" s="248" t="n">
        <f aca="false">SUM(AF617:AF716)</f>
        <v>0</v>
      </c>
      <c r="AG616" s="248" t="n">
        <f aca="false">SUM(AG617:AG716)</f>
        <v>0</v>
      </c>
      <c r="AH616" s="248" t="n">
        <f aca="false">SUM(AH617:AH716)</f>
        <v>0</v>
      </c>
      <c r="AI616" s="248" t="n">
        <f aca="false">SUM(AI617:AI716)</f>
        <v>0</v>
      </c>
      <c r="AJ616" s="248" t="n">
        <f aca="false">SUM(AJ617:AJ716)</f>
        <v>0</v>
      </c>
      <c r="AK616" s="248" t="n">
        <f aca="false">SUM(AK617:AK716)</f>
        <v>0</v>
      </c>
      <c r="AL616" s="248" t="n">
        <f aca="false">SUM(AL617:AL716)</f>
        <v>0</v>
      </c>
      <c r="AM616" s="249" t="n">
        <f aca="false">IFERROR(AK616/Z616,0)</f>
        <v>0</v>
      </c>
      <c r="AN616" s="250" t="n">
        <f aca="false">SUM(AN617:AN716)</f>
        <v>0</v>
      </c>
      <c r="AO616" s="250" t="n">
        <f aca="false">SUM(AO617:AO716)</f>
        <v>0</v>
      </c>
      <c r="AP616" s="250" t="n">
        <f aca="false">SUM(AP617:AP716)</f>
        <v>0</v>
      </c>
      <c r="AQ616" s="250" t="n">
        <f aca="false">SUM(AQ617:AQ716)</f>
        <v>0</v>
      </c>
      <c r="AR616" s="250" t="n">
        <f aca="false">SUM(AR617:AR716)</f>
        <v>0</v>
      </c>
      <c r="AS616" s="251" t="n">
        <f aca="false">SUM(AS617:AS716)</f>
        <v>0</v>
      </c>
      <c r="AT616" s="252" t="n">
        <f aca="false">SUM(AT617:AT716)</f>
        <v>0</v>
      </c>
      <c r="AU616" s="250" t="n">
        <f aca="false">SUM(AU617:AU716)</f>
        <v>0</v>
      </c>
      <c r="AV616" s="250" t="n">
        <f aca="false">SUM(AV617:AV716)</f>
        <v>0</v>
      </c>
      <c r="AW616" s="207"/>
    </row>
    <row r="617" customFormat="false" ht="24.75" hidden="false" customHeight="true" outlineLevel="0" collapsed="false">
      <c r="A617" s="166"/>
      <c r="B617" s="208" t="n">
        <v>1</v>
      </c>
      <c r="C617" s="166"/>
      <c r="D617" s="253" t="str">
        <f aca="false">IFERROR(VLOOKUP(#REF!,_rge_mappingtable,2,),"")</f>
        <v/>
      </c>
      <c r="E617" s="254" t="str">
        <f aca="false" t="array" ref="E617:E617">INDEX(_Rge_Data_IC_CY,$B617,E$1)</f>
        <v>Closed</v>
      </c>
      <c r="F617" s="255" t="n">
        <f aca="false">INDEX(_Rge_Data_IC_CY,$B617,F$1)</f>
        <v>0</v>
      </c>
      <c r="G617" s="255" t="n">
        <f aca="false" t="array" ref="G617:G617">INDEX(_Rge_Data_IC_CY,$B617,G$1)</f>
        <v>0</v>
      </c>
      <c r="H617" s="255" t="n">
        <f aca="false" t="array" ref="H617:H617">INDEX(_Rge_Data_IC_CY,$B617,H$1)</f>
        <v>0</v>
      </c>
      <c r="I617" s="255" t="n">
        <f aca="false" t="array" ref="I617:I617">INDEX(_Rge_Data_IC_CY,$B617,I$1)</f>
        <v>0</v>
      </c>
      <c r="J617" s="255" t="n">
        <f aca="false" t="array" ref="J617:J617">INDEX(_Rge_Data_IC_CY,$B617,J$1)</f>
        <v>0</v>
      </c>
      <c r="K617" s="255" t="n">
        <f aca="false" t="array" ref="K617:K617">INDEX(_Rge_Data_IC_CY,$B617,K$1)</f>
        <v>0</v>
      </c>
      <c r="L617" s="255" t="n">
        <f aca="false">INDEX(_Rge_Data_IC_CY,$B617,L$1)</f>
        <v>0</v>
      </c>
      <c r="M617" s="255" t="n">
        <f aca="false" t="array" ref="M617:M617">INDEX(_Rge_Data_IC_CY,$B617,M$1)</f>
        <v>0</v>
      </c>
      <c r="N617" s="255" t="n">
        <f aca="false" t="array" ref="N617:N617">INDEX(_Rge_Data_IC_CY,$B617,N$1)</f>
        <v>0</v>
      </c>
      <c r="O617" s="255" t="n">
        <f aca="false">F617-N617</f>
        <v>0</v>
      </c>
      <c r="P617" s="256" t="n">
        <f aca="false">IFERROR(O617/F617,0)</f>
        <v>0</v>
      </c>
      <c r="Q617" s="257" t="str">
        <f aca="false">IF(AND(F617&lt;&gt;0,R617=0),"N","Y")</f>
        <v>Y</v>
      </c>
      <c r="R617" s="258" t="n">
        <f aca="false">INDEX(_Rge_Data_IC_CY,$B617,R$1)</f>
        <v>0</v>
      </c>
      <c r="S617" s="259" t="n">
        <f aca="false" t="array" ref="S617:S617">INDEX(_Rge_Data_IC_CY,$B617,S$1)</f>
        <v>0</v>
      </c>
      <c r="T617" s="259" t="n">
        <f aca="false" t="array" ref="T617:T617">INDEX(_Rge_Data_IC_CY,$B617,T$1)</f>
        <v>0</v>
      </c>
      <c r="U617" s="259" t="n">
        <f aca="false" t="array" ref="U617:U617">INDEX(_Rge_Data_IC_CY,$B617,U$1)</f>
        <v>0</v>
      </c>
      <c r="V617" s="259" t="n">
        <f aca="false" t="array" ref="V617:V617">INDEX(_Rge_Data_IC_CY,$B617,V$1)</f>
        <v>0</v>
      </c>
      <c r="W617" s="259" t="n">
        <f aca="false" t="array" ref="W617:W617">INDEX(_Rge_Data_IC_CY,$B617,W$1)</f>
        <v>0</v>
      </c>
      <c r="X617" s="259" t="n">
        <f aca="false">INDEX(_Rge_Data_IC_CY,$B617,X$1)</f>
        <v>0</v>
      </c>
      <c r="Y617" s="259" t="n">
        <f aca="false" t="array" ref="Y617:Y617">INDEX(_Rge_Data_IC_CY,$B617,Y$1)</f>
        <v>0</v>
      </c>
      <c r="Z617" s="259" t="n">
        <f aca="false" t="array" ref="Z617:Z617">INDEX(_Rge_Data_IC_CY,$B617,Z$1)</f>
        <v>0</v>
      </c>
      <c r="AA617" s="259" t="n">
        <f aca="false">R617-Z617</f>
        <v>0</v>
      </c>
      <c r="AB617" s="260" t="n">
        <f aca="false">IFERROR(AA617/R617,)</f>
        <v>0</v>
      </c>
      <c r="AC617" s="261" t="n">
        <f aca="false">INDEX(_Rge_Data_IC_CY,$B617,AC$1)</f>
        <v>0</v>
      </c>
      <c r="AD617" s="262" t="n">
        <f aca="false" t="array" ref="AD617:AD617">INDEX(_Rge_Data_IC_CY,$B617,AD$1)</f>
        <v>0</v>
      </c>
      <c r="AE617" s="262" t="n">
        <f aca="false" t="array" ref="AE617:AE617">INDEX(_Rge_Data_IC_CY,$B617,AE$1)</f>
        <v>0</v>
      </c>
      <c r="AF617" s="262" t="n">
        <f aca="false" t="array" ref="AF617:AF617">INDEX(_Rge_Data_IC_CY,$B617,AF$1)</f>
        <v>0</v>
      </c>
      <c r="AG617" s="262" t="n">
        <f aca="false" t="array" ref="AG617:AG617">INDEX(_Rge_Data_IC_CY,$B617,AG$1)</f>
        <v>0</v>
      </c>
      <c r="AH617" s="262" t="n">
        <f aca="false" t="array" ref="AH617:AH617">INDEX(_Rge_Data_IC_CY,$B617,AH$1)</f>
        <v>0</v>
      </c>
      <c r="AI617" s="262" t="n">
        <f aca="false">INDEX(_Rge_Data_IC_CY,$B617,AI$1)</f>
        <v>0</v>
      </c>
      <c r="AJ617" s="262" t="n">
        <f aca="false" t="array" ref="AJ617:AJ617">INDEX(_Rge_Data_IC_CY,$B617,AJ$1)</f>
        <v>0</v>
      </c>
      <c r="AK617" s="262" t="n">
        <f aca="false" t="array" ref="AK617:AK617">INDEX(_Rge_Data_IC_CY,$B617,AK$1)</f>
        <v>0</v>
      </c>
      <c r="AL617" s="212" t="n">
        <f aca="false">AK617+AN617+AO617</f>
        <v>0</v>
      </c>
      <c r="AM617" s="263" t="n">
        <f aca="false">IFERROR(AK617/Z617,0)</f>
        <v>0</v>
      </c>
      <c r="AN617" s="264" t="n">
        <f aca="false">IFERROR(IF(AND($E617="OPEN",$AA617&gt;0),$AA617*_SoP*$AM617,IF(AND($E617="CLOSED",$AA617&gt;0),$AA617*_SoL*$AM617,0)),0)</f>
        <v>0</v>
      </c>
      <c r="AO617" s="264" t="n">
        <f aca="false">IFERROR(IF($AA617&lt;0,$AA617*_SoL,0),0)</f>
        <v>0</v>
      </c>
      <c r="AP617" s="265" t="n">
        <f aca="false">AK617+AN617</f>
        <v>0</v>
      </c>
      <c r="AQ617" s="265" t="n">
        <f aca="false">AC617-AO617</f>
        <v>0</v>
      </c>
      <c r="AR617" s="265" t="n">
        <f aca="false">AP617-AQ617</f>
        <v>0</v>
      </c>
      <c r="AS617" s="266" t="n">
        <f aca="false">IF($AR617&gt;=0,$AR617,0)</f>
        <v>0</v>
      </c>
      <c r="AT617" s="267" t="n">
        <f aca="false">IF($AR617&lt;=0,-$AR617,0)</f>
        <v>-0</v>
      </c>
      <c r="AU617" s="268" t="n">
        <f aca="false">IF((R617-AC617)&lt;0,0,R617-AC617)</f>
        <v>0</v>
      </c>
      <c r="AV617" s="268" t="n">
        <f aca="false">IF(AM617&gt;1,0,R617-AM617*R617)</f>
        <v>0</v>
      </c>
      <c r="AW617" s="216"/>
    </row>
    <row r="618" customFormat="false" ht="24.75" hidden="false" customHeight="true" outlineLevel="0" collapsed="false">
      <c r="A618" s="166"/>
      <c r="B618" s="208" t="n">
        <f aca="false">B617+1</f>
        <v>2</v>
      </c>
      <c r="C618" s="166"/>
      <c r="D618" s="253" t="str">
        <f aca="false">IFERROR(VLOOKUP(#REF!,_rge_mappingtable,2,),"")</f>
        <v/>
      </c>
      <c r="E618" s="254" t="str">
        <f aca="false" t="array" ref="E618:E618">INDEX(_Rge_Data_IC_CY,$B618,E$1)</f>
        <v>Closed</v>
      </c>
      <c r="F618" s="255" t="n">
        <f aca="false">INDEX(_Rge_Data_IC_CY,$B618,F$1)</f>
        <v>0</v>
      </c>
      <c r="G618" s="255" t="n">
        <f aca="false" t="array" ref="G618:G618">INDEX(_Rge_Data_IC_CY,$B618,G$1)</f>
        <v>0</v>
      </c>
      <c r="H618" s="255" t="n">
        <f aca="false" t="array" ref="H618:H618">INDEX(_Rge_Data_IC_CY,$B618,H$1)</f>
        <v>0</v>
      </c>
      <c r="I618" s="255" t="n">
        <f aca="false" t="array" ref="I618:I618">INDEX(_Rge_Data_IC_CY,$B618,I$1)</f>
        <v>0</v>
      </c>
      <c r="J618" s="255" t="n">
        <f aca="false" t="array" ref="J618:J618">INDEX(_Rge_Data_IC_CY,$B618,J$1)</f>
        <v>0</v>
      </c>
      <c r="K618" s="255" t="n">
        <f aca="false" t="array" ref="K618:K618">INDEX(_Rge_Data_IC_CY,$B618,K$1)</f>
        <v>0</v>
      </c>
      <c r="L618" s="255" t="n">
        <f aca="false">INDEX(_Rge_Data_IC_CY,$B618,L$1)</f>
        <v>0</v>
      </c>
      <c r="M618" s="255" t="n">
        <f aca="false" t="array" ref="M618:M618">INDEX(_Rge_Data_IC_CY,$B618,M$1)</f>
        <v>0</v>
      </c>
      <c r="N618" s="255" t="n">
        <f aca="false" t="array" ref="N618:N618">INDEX(_Rge_Data_IC_CY,$B618,N$1)</f>
        <v>0</v>
      </c>
      <c r="O618" s="255" t="n">
        <f aca="false">F618-N618</f>
        <v>0</v>
      </c>
      <c r="P618" s="256" t="n">
        <f aca="false">IFERROR(O618/F618,0)</f>
        <v>0</v>
      </c>
      <c r="Q618" s="257" t="str">
        <f aca="false">IF(AND(F618&lt;&gt;0,R618=0),"N","Y")</f>
        <v>Y</v>
      </c>
      <c r="R618" s="258" t="n">
        <f aca="false">INDEX(_Rge_Data_IC_CY,$B618,R$1)</f>
        <v>0</v>
      </c>
      <c r="S618" s="259" t="n">
        <f aca="false" t="array" ref="S618:S618">INDEX(_Rge_Data_IC_CY,$B618,S$1)</f>
        <v>0</v>
      </c>
      <c r="T618" s="259" t="n">
        <f aca="false" t="array" ref="T618:T618">INDEX(_Rge_Data_IC_CY,$B618,T$1)</f>
        <v>0</v>
      </c>
      <c r="U618" s="259" t="n">
        <f aca="false" t="array" ref="U618:U618">INDEX(_Rge_Data_IC_CY,$B618,U$1)</f>
        <v>0</v>
      </c>
      <c r="V618" s="259" t="n">
        <f aca="false" t="array" ref="V618:V618">INDEX(_Rge_Data_IC_CY,$B618,V$1)</f>
        <v>0</v>
      </c>
      <c r="W618" s="259" t="n">
        <f aca="false" t="array" ref="W618:W618">INDEX(_Rge_Data_IC_CY,$B618,W$1)</f>
        <v>0</v>
      </c>
      <c r="X618" s="259" t="n">
        <f aca="false">INDEX(_Rge_Data_IC_CY,$B618,X$1)</f>
        <v>0</v>
      </c>
      <c r="Y618" s="259" t="n">
        <f aca="false" t="array" ref="Y618:Y618">INDEX(_Rge_Data_IC_CY,$B618,Y$1)</f>
        <v>0</v>
      </c>
      <c r="Z618" s="259" t="n">
        <f aca="false" t="array" ref="Z618:Z618">INDEX(_Rge_Data_IC_CY,$B618,Z$1)</f>
        <v>0</v>
      </c>
      <c r="AA618" s="259" t="n">
        <f aca="false">R618-Z618</f>
        <v>0</v>
      </c>
      <c r="AB618" s="260" t="n">
        <f aca="false">IFERROR(AA618/R618,)</f>
        <v>0</v>
      </c>
      <c r="AC618" s="261" t="n">
        <f aca="false">INDEX(_Rge_Data_IC_CY,$B618,AC$1)</f>
        <v>0</v>
      </c>
      <c r="AD618" s="262" t="n">
        <f aca="false" t="array" ref="AD618:AD618">INDEX(_Rge_Data_IC_CY,$B618,AD$1)</f>
        <v>0</v>
      </c>
      <c r="AE618" s="262" t="n">
        <f aca="false" t="array" ref="AE618:AE618">INDEX(_Rge_Data_IC_CY,$B618,AE$1)</f>
        <v>0</v>
      </c>
      <c r="AF618" s="262" t="n">
        <f aca="false" t="array" ref="AF618:AF618">INDEX(_Rge_Data_IC_CY,$B618,AF$1)</f>
        <v>0</v>
      </c>
      <c r="AG618" s="262" t="n">
        <f aca="false" t="array" ref="AG618:AG618">INDEX(_Rge_Data_IC_CY,$B618,AG$1)</f>
        <v>0</v>
      </c>
      <c r="AH618" s="262" t="n">
        <f aca="false" t="array" ref="AH618:AH618">INDEX(_Rge_Data_IC_CY,$B618,AH$1)</f>
        <v>0</v>
      </c>
      <c r="AI618" s="262" t="n">
        <f aca="false">INDEX(_Rge_Data_IC_CY,$B618,AI$1)</f>
        <v>0</v>
      </c>
      <c r="AJ618" s="262" t="n">
        <f aca="false" t="array" ref="AJ618:AJ618">INDEX(_Rge_Data_IC_CY,$B618,AJ$1)</f>
        <v>0</v>
      </c>
      <c r="AK618" s="262" t="n">
        <f aca="false" t="array" ref="AK618:AK618">INDEX(_Rge_Data_IC_CY,$B618,AK$1)</f>
        <v>0</v>
      </c>
      <c r="AL618" s="212" t="n">
        <f aca="false">AK618+AN618+AO618</f>
        <v>0</v>
      </c>
      <c r="AM618" s="263" t="n">
        <f aca="false">IFERROR(AK618/Z618,0)</f>
        <v>0</v>
      </c>
      <c r="AN618" s="264" t="n">
        <f aca="false">IFERROR(IF(AND($E618="OPEN",$AA618&gt;0),$AA618*_SoP*$AM618,IF(AND($E618="CLOSED",$AA618&gt;0),$AA618*_SoL*$AM618,0)),0)</f>
        <v>0</v>
      </c>
      <c r="AO618" s="264" t="n">
        <f aca="false">IFERROR(IF($AA618&lt;0,$AA618*_SoL,0),0)</f>
        <v>0</v>
      </c>
      <c r="AP618" s="265" t="n">
        <f aca="false">AK618+AN618</f>
        <v>0</v>
      </c>
      <c r="AQ618" s="265" t="n">
        <f aca="false">AC618-AO618</f>
        <v>0</v>
      </c>
      <c r="AR618" s="265" t="n">
        <f aca="false">AP618-AQ618</f>
        <v>0</v>
      </c>
      <c r="AS618" s="266" t="n">
        <f aca="false">IF($AR618&gt;=0,$AR618,0)</f>
        <v>0</v>
      </c>
      <c r="AT618" s="267" t="n">
        <f aca="false">IF($AR618&lt;=0,-$AR618,0)</f>
        <v>-0</v>
      </c>
      <c r="AU618" s="268" t="n">
        <f aca="false">IF((R618-AC618)&lt;0,0,R618-AC618)</f>
        <v>0</v>
      </c>
      <c r="AV618" s="268" t="n">
        <f aca="false">IF(AM618&gt;1,0,R618-AM618*R618)</f>
        <v>0</v>
      </c>
      <c r="AW618" s="216"/>
    </row>
    <row r="619" customFormat="false" ht="24.75" hidden="false" customHeight="true" outlineLevel="0" collapsed="false">
      <c r="A619" s="166"/>
      <c r="B619" s="208" t="n">
        <f aca="false">B618+1</f>
        <v>3</v>
      </c>
      <c r="C619" s="166"/>
      <c r="D619" s="253" t="str">
        <f aca="false">IFERROR(VLOOKUP(#REF!,_rge_mappingtable,2,),"")</f>
        <v/>
      </c>
      <c r="E619" s="254" t="str">
        <f aca="false" t="array" ref="E619:E619">INDEX(_Rge_Data_IC_CY,$B619,E$1)</f>
        <v>Closed</v>
      </c>
      <c r="F619" s="255" t="n">
        <f aca="false">INDEX(_Rge_Data_IC_CY,$B619,F$1)</f>
        <v>0</v>
      </c>
      <c r="G619" s="255" t="n">
        <f aca="false" t="array" ref="G619:G619">INDEX(_Rge_Data_IC_CY,$B619,G$1)</f>
        <v>0</v>
      </c>
      <c r="H619" s="255" t="n">
        <f aca="false" t="array" ref="H619:H619">INDEX(_Rge_Data_IC_CY,$B619,H$1)</f>
        <v>0</v>
      </c>
      <c r="I619" s="255" t="n">
        <f aca="false" t="array" ref="I619:I619">INDEX(_Rge_Data_IC_CY,$B619,I$1)</f>
        <v>0</v>
      </c>
      <c r="J619" s="255" t="n">
        <f aca="false" t="array" ref="J619:J619">INDEX(_Rge_Data_IC_CY,$B619,J$1)</f>
        <v>0</v>
      </c>
      <c r="K619" s="255" t="n">
        <f aca="false" t="array" ref="K619:K619">INDEX(_Rge_Data_IC_CY,$B619,K$1)</f>
        <v>0</v>
      </c>
      <c r="L619" s="255" t="n">
        <f aca="false">INDEX(_Rge_Data_IC_CY,$B619,L$1)</f>
        <v>0</v>
      </c>
      <c r="M619" s="255" t="n">
        <f aca="false" t="array" ref="M619:M619">INDEX(_Rge_Data_IC_CY,$B619,M$1)</f>
        <v>0</v>
      </c>
      <c r="N619" s="255" t="n">
        <f aca="false" t="array" ref="N619:N619">INDEX(_Rge_Data_IC_CY,$B619,N$1)</f>
        <v>0</v>
      </c>
      <c r="O619" s="255" t="n">
        <f aca="false">F619-N619</f>
        <v>0</v>
      </c>
      <c r="P619" s="256" t="n">
        <f aca="false">IFERROR(O619/F619,0)</f>
        <v>0</v>
      </c>
      <c r="Q619" s="257" t="str">
        <f aca="false">IF(AND(F619&lt;&gt;0,R619=0),"N","Y")</f>
        <v>Y</v>
      </c>
      <c r="R619" s="258" t="n">
        <f aca="false">INDEX(_Rge_Data_IC_CY,$B619,R$1)</f>
        <v>0</v>
      </c>
      <c r="S619" s="259" t="n">
        <f aca="false" t="array" ref="S619:S619">INDEX(_Rge_Data_IC_CY,$B619,S$1)</f>
        <v>0</v>
      </c>
      <c r="T619" s="259" t="n">
        <f aca="false" t="array" ref="T619:T619">INDEX(_Rge_Data_IC_CY,$B619,T$1)</f>
        <v>0</v>
      </c>
      <c r="U619" s="259" t="n">
        <f aca="false" t="array" ref="U619:U619">INDEX(_Rge_Data_IC_CY,$B619,U$1)</f>
        <v>0</v>
      </c>
      <c r="V619" s="259" t="n">
        <f aca="false" t="array" ref="V619:V619">INDEX(_Rge_Data_IC_CY,$B619,V$1)</f>
        <v>0</v>
      </c>
      <c r="W619" s="259" t="n">
        <f aca="false" t="array" ref="W619:W619">INDEX(_Rge_Data_IC_CY,$B619,W$1)</f>
        <v>0</v>
      </c>
      <c r="X619" s="259" t="n">
        <f aca="false">INDEX(_Rge_Data_IC_CY,$B619,X$1)</f>
        <v>0</v>
      </c>
      <c r="Y619" s="259" t="n">
        <f aca="false" t="array" ref="Y619:Y619">INDEX(_Rge_Data_IC_CY,$B619,Y$1)</f>
        <v>0</v>
      </c>
      <c r="Z619" s="259" t="n">
        <f aca="false" t="array" ref="Z619:Z619">INDEX(_Rge_Data_IC_CY,$B619,Z$1)</f>
        <v>0</v>
      </c>
      <c r="AA619" s="259" t="n">
        <f aca="false">R619-Z619</f>
        <v>0</v>
      </c>
      <c r="AB619" s="260" t="n">
        <f aca="false">IFERROR(AA619/R619,)</f>
        <v>0</v>
      </c>
      <c r="AC619" s="261" t="n">
        <f aca="false">INDEX(_Rge_Data_IC_CY,$B619,AC$1)</f>
        <v>0</v>
      </c>
      <c r="AD619" s="262" t="n">
        <f aca="false" t="array" ref="AD619:AD619">INDEX(_Rge_Data_IC_CY,$B619,AD$1)</f>
        <v>0</v>
      </c>
      <c r="AE619" s="262" t="n">
        <f aca="false" t="array" ref="AE619:AE619">INDEX(_Rge_Data_IC_CY,$B619,AE$1)</f>
        <v>0</v>
      </c>
      <c r="AF619" s="262" t="n">
        <f aca="false" t="array" ref="AF619:AF619">INDEX(_Rge_Data_IC_CY,$B619,AF$1)</f>
        <v>0</v>
      </c>
      <c r="AG619" s="262" t="n">
        <f aca="false" t="array" ref="AG619:AG619">INDEX(_Rge_Data_IC_CY,$B619,AG$1)</f>
        <v>0</v>
      </c>
      <c r="AH619" s="262" t="n">
        <f aca="false" t="array" ref="AH619:AH619">INDEX(_Rge_Data_IC_CY,$B619,AH$1)</f>
        <v>0</v>
      </c>
      <c r="AI619" s="262" t="n">
        <f aca="false">INDEX(_Rge_Data_IC_CY,$B619,AI$1)</f>
        <v>0</v>
      </c>
      <c r="AJ619" s="262" t="n">
        <f aca="false" t="array" ref="AJ619:AJ619">INDEX(_Rge_Data_IC_CY,$B619,AJ$1)</f>
        <v>0</v>
      </c>
      <c r="AK619" s="262" t="n">
        <f aca="false" t="array" ref="AK619:AK619">INDEX(_Rge_Data_IC_CY,$B619,AK$1)</f>
        <v>0</v>
      </c>
      <c r="AL619" s="212" t="n">
        <f aca="false">AK619+AN619+AO619</f>
        <v>0</v>
      </c>
      <c r="AM619" s="263" t="n">
        <f aca="false">IFERROR(AK619/Z619,0)</f>
        <v>0</v>
      </c>
      <c r="AN619" s="264" t="n">
        <f aca="false">IFERROR(IF(AND($E619="OPEN",$AA619&gt;0),$AA619*_SoP*$AM619,IF(AND($E619="CLOSED",$AA619&gt;0),$AA619*_SoL*$AM619,0)),0)</f>
        <v>0</v>
      </c>
      <c r="AO619" s="264" t="n">
        <f aca="false">IFERROR(IF($AA619&lt;0,$AA619*_SoL,0),0)</f>
        <v>0</v>
      </c>
      <c r="AP619" s="265" t="n">
        <f aca="false">AK619+AN619</f>
        <v>0</v>
      </c>
      <c r="AQ619" s="265" t="n">
        <f aca="false">AC619-AO619</f>
        <v>0</v>
      </c>
      <c r="AR619" s="265" t="n">
        <f aca="false">AP619-AQ619</f>
        <v>0</v>
      </c>
      <c r="AS619" s="266" t="n">
        <f aca="false">IF($AR619&gt;=0,$AR619,0)</f>
        <v>0</v>
      </c>
      <c r="AT619" s="267" t="n">
        <f aca="false">IF($AR619&lt;=0,-$AR619,0)</f>
        <v>-0</v>
      </c>
      <c r="AU619" s="268" t="n">
        <f aca="false">IF((R619-AC619)&lt;0,0,R619-AC619)</f>
        <v>0</v>
      </c>
      <c r="AV619" s="268" t="n">
        <f aca="false">IF(AM619&gt;1,0,R619-AM619*R619)</f>
        <v>0</v>
      </c>
      <c r="AW619" s="216"/>
    </row>
    <row r="620" customFormat="false" ht="24.75" hidden="false" customHeight="true" outlineLevel="0" collapsed="false">
      <c r="A620" s="166"/>
      <c r="B620" s="208" t="n">
        <f aca="false">B619+1</f>
        <v>4</v>
      </c>
      <c r="C620" s="166"/>
      <c r="D620" s="253" t="str">
        <f aca="false">IFERROR(VLOOKUP(#REF!,_rge_mappingtable,2,),"")</f>
        <v/>
      </c>
      <c r="E620" s="254" t="str">
        <f aca="false" t="array" ref="E620:E620">INDEX(_Rge_Data_IC_CY,$B620,E$1)</f>
        <v>Closed</v>
      </c>
      <c r="F620" s="255" t="n">
        <f aca="false">INDEX(_Rge_Data_IC_CY,$B620,F$1)</f>
        <v>0</v>
      </c>
      <c r="G620" s="255" t="n">
        <f aca="false" t="array" ref="G620:G620">INDEX(_Rge_Data_IC_CY,$B620,G$1)</f>
        <v>0</v>
      </c>
      <c r="H620" s="255" t="n">
        <f aca="false" t="array" ref="H620:H620">INDEX(_Rge_Data_IC_CY,$B620,H$1)</f>
        <v>0</v>
      </c>
      <c r="I620" s="255" t="n">
        <f aca="false" t="array" ref="I620:I620">INDEX(_Rge_Data_IC_CY,$B620,I$1)</f>
        <v>0</v>
      </c>
      <c r="J620" s="255" t="n">
        <f aca="false" t="array" ref="J620:J620">INDEX(_Rge_Data_IC_CY,$B620,J$1)</f>
        <v>0</v>
      </c>
      <c r="K620" s="255" t="n">
        <f aca="false" t="array" ref="K620:K620">INDEX(_Rge_Data_IC_CY,$B620,K$1)</f>
        <v>0</v>
      </c>
      <c r="L620" s="255" t="n">
        <f aca="false">INDEX(_Rge_Data_IC_CY,$B620,L$1)</f>
        <v>0</v>
      </c>
      <c r="M620" s="255" t="n">
        <f aca="false" t="array" ref="M620:M620">INDEX(_Rge_Data_IC_CY,$B620,M$1)</f>
        <v>0</v>
      </c>
      <c r="N620" s="255" t="n">
        <f aca="false" t="array" ref="N620:N620">INDEX(_Rge_Data_IC_CY,$B620,N$1)</f>
        <v>0</v>
      </c>
      <c r="O620" s="255" t="n">
        <f aca="false">F620-N620</f>
        <v>0</v>
      </c>
      <c r="P620" s="256" t="n">
        <f aca="false">IFERROR(O620/F620,0)</f>
        <v>0</v>
      </c>
      <c r="Q620" s="257" t="str">
        <f aca="false">IF(AND(F620&lt;&gt;0,R620=0),"N","Y")</f>
        <v>Y</v>
      </c>
      <c r="R620" s="258" t="n">
        <f aca="false">INDEX(_Rge_Data_IC_CY,$B620,R$1)</f>
        <v>0</v>
      </c>
      <c r="S620" s="259" t="n">
        <f aca="false" t="array" ref="S620:S620">INDEX(_Rge_Data_IC_CY,$B620,S$1)</f>
        <v>0</v>
      </c>
      <c r="T620" s="259" t="n">
        <f aca="false" t="array" ref="T620:T620">INDEX(_Rge_Data_IC_CY,$B620,T$1)</f>
        <v>0</v>
      </c>
      <c r="U620" s="259" t="n">
        <f aca="false" t="array" ref="U620:U620">INDEX(_Rge_Data_IC_CY,$B620,U$1)</f>
        <v>0</v>
      </c>
      <c r="V620" s="259" t="n">
        <f aca="false" t="array" ref="V620:V620">INDEX(_Rge_Data_IC_CY,$B620,V$1)</f>
        <v>0</v>
      </c>
      <c r="W620" s="259" t="n">
        <f aca="false" t="array" ref="W620:W620">INDEX(_Rge_Data_IC_CY,$B620,W$1)</f>
        <v>0</v>
      </c>
      <c r="X620" s="259" t="n">
        <f aca="false">INDEX(_Rge_Data_IC_CY,$B620,X$1)</f>
        <v>0</v>
      </c>
      <c r="Y620" s="259" t="n">
        <f aca="false" t="array" ref="Y620:Y620">INDEX(_Rge_Data_IC_CY,$B620,Y$1)</f>
        <v>0</v>
      </c>
      <c r="Z620" s="259" t="n">
        <f aca="false" t="array" ref="Z620:Z620">INDEX(_Rge_Data_IC_CY,$B620,Z$1)</f>
        <v>0</v>
      </c>
      <c r="AA620" s="259" t="n">
        <f aca="false">R620-Z620</f>
        <v>0</v>
      </c>
      <c r="AB620" s="260" t="n">
        <f aca="false">IFERROR(AA620/R620,)</f>
        <v>0</v>
      </c>
      <c r="AC620" s="261" t="n">
        <f aca="false">INDEX(_Rge_Data_IC_CY,$B620,AC$1)</f>
        <v>0</v>
      </c>
      <c r="AD620" s="262" t="n">
        <f aca="false" t="array" ref="AD620:AD620">INDEX(_Rge_Data_IC_CY,$B620,AD$1)</f>
        <v>0</v>
      </c>
      <c r="AE620" s="262" t="n">
        <f aca="false" t="array" ref="AE620:AE620">INDEX(_Rge_Data_IC_CY,$B620,AE$1)</f>
        <v>0</v>
      </c>
      <c r="AF620" s="262" t="n">
        <f aca="false" t="array" ref="AF620:AF620">INDEX(_Rge_Data_IC_CY,$B620,AF$1)</f>
        <v>0</v>
      </c>
      <c r="AG620" s="262" t="n">
        <f aca="false" t="array" ref="AG620:AG620">INDEX(_Rge_Data_IC_CY,$B620,AG$1)</f>
        <v>0</v>
      </c>
      <c r="AH620" s="262" t="n">
        <f aca="false" t="array" ref="AH620:AH620">INDEX(_Rge_Data_IC_CY,$B620,AH$1)</f>
        <v>0</v>
      </c>
      <c r="AI620" s="262" t="n">
        <f aca="false">INDEX(_Rge_Data_IC_CY,$B620,AI$1)</f>
        <v>0</v>
      </c>
      <c r="AJ620" s="262" t="n">
        <f aca="false" t="array" ref="AJ620:AJ620">INDEX(_Rge_Data_IC_CY,$B620,AJ$1)</f>
        <v>0</v>
      </c>
      <c r="AK620" s="262" t="n">
        <f aca="false" t="array" ref="AK620:AK620">INDEX(_Rge_Data_IC_CY,$B620,AK$1)</f>
        <v>0</v>
      </c>
      <c r="AL620" s="212" t="n">
        <f aca="false">AK620+AN620+AO620</f>
        <v>0</v>
      </c>
      <c r="AM620" s="263" t="n">
        <f aca="false">IFERROR(AK620/Z620,0)</f>
        <v>0</v>
      </c>
      <c r="AN620" s="264" t="n">
        <f aca="false">IFERROR(IF(AND($E620="OPEN",$AA620&gt;0),$AA620*_SoP*$AM620,IF(AND($E620="CLOSED",$AA620&gt;0),$AA620*_SoL*$AM620,0)),0)</f>
        <v>0</v>
      </c>
      <c r="AO620" s="264" t="n">
        <f aca="false">IFERROR(IF($AA620&lt;0,$AA620*_SoL,0),0)</f>
        <v>0</v>
      </c>
      <c r="AP620" s="265" t="n">
        <f aca="false">AK620+AN620</f>
        <v>0</v>
      </c>
      <c r="AQ620" s="265" t="n">
        <f aca="false">AC620-AO620</f>
        <v>0</v>
      </c>
      <c r="AR620" s="265" t="n">
        <f aca="false">AP620-AQ620</f>
        <v>0</v>
      </c>
      <c r="AS620" s="266" t="n">
        <f aca="false">IF($AR620&gt;=0,$AR620,0)</f>
        <v>0</v>
      </c>
      <c r="AT620" s="267" t="n">
        <f aca="false">IF($AR620&lt;=0,-$AR620,0)</f>
        <v>-0</v>
      </c>
      <c r="AU620" s="268" t="n">
        <f aca="false">IF((R620-AC620)&lt;0,0,R620-AC620)</f>
        <v>0</v>
      </c>
      <c r="AV620" s="268" t="n">
        <f aca="false">IF(AM620&gt;1,0,R620-AM620*R620)</f>
        <v>0</v>
      </c>
      <c r="AW620" s="216"/>
    </row>
    <row r="621" customFormat="false" ht="24.75" hidden="false" customHeight="true" outlineLevel="0" collapsed="false">
      <c r="A621" s="166"/>
      <c r="B621" s="208" t="n">
        <f aca="false">B620+1</f>
        <v>5</v>
      </c>
      <c r="C621" s="166"/>
      <c r="D621" s="253" t="str">
        <f aca="false">IFERROR(VLOOKUP(#REF!,_rge_mappingtable,2,),"")</f>
        <v/>
      </c>
      <c r="E621" s="254" t="str">
        <f aca="false" t="array" ref="E621:E621">INDEX(_Rge_Data_IC_CY,$B621,E$1)</f>
        <v>Closed</v>
      </c>
      <c r="F621" s="255" t="n">
        <f aca="false">INDEX(_Rge_Data_IC_CY,$B621,F$1)</f>
        <v>0</v>
      </c>
      <c r="G621" s="255" t="n">
        <f aca="false" t="array" ref="G621:G621">INDEX(_Rge_Data_IC_CY,$B621,G$1)</f>
        <v>0</v>
      </c>
      <c r="H621" s="255" t="n">
        <f aca="false" t="array" ref="H621:H621">INDEX(_Rge_Data_IC_CY,$B621,H$1)</f>
        <v>0</v>
      </c>
      <c r="I621" s="255" t="n">
        <f aca="false" t="array" ref="I621:I621">INDEX(_Rge_Data_IC_CY,$B621,I$1)</f>
        <v>0</v>
      </c>
      <c r="J621" s="255" t="n">
        <f aca="false" t="array" ref="J621:J621">INDEX(_Rge_Data_IC_CY,$B621,J$1)</f>
        <v>0</v>
      </c>
      <c r="K621" s="255" t="n">
        <f aca="false" t="array" ref="K621:K621">INDEX(_Rge_Data_IC_CY,$B621,K$1)</f>
        <v>0</v>
      </c>
      <c r="L621" s="255" t="n">
        <f aca="false">INDEX(_Rge_Data_IC_CY,$B621,L$1)</f>
        <v>0</v>
      </c>
      <c r="M621" s="255" t="n">
        <f aca="false" t="array" ref="M621:M621">INDEX(_Rge_Data_IC_CY,$B621,M$1)</f>
        <v>0</v>
      </c>
      <c r="N621" s="255" t="n">
        <f aca="false" t="array" ref="N621:N621">INDEX(_Rge_Data_IC_CY,$B621,N$1)</f>
        <v>0</v>
      </c>
      <c r="O621" s="255" t="n">
        <f aca="false">F621-N621</f>
        <v>0</v>
      </c>
      <c r="P621" s="256" t="n">
        <f aca="false">IFERROR(O621/F621,0)</f>
        <v>0</v>
      </c>
      <c r="Q621" s="257" t="str">
        <f aca="false">IF(AND(F621&lt;&gt;0,R621=0),"N","Y")</f>
        <v>Y</v>
      </c>
      <c r="R621" s="258" t="n">
        <f aca="false">INDEX(_Rge_Data_IC_CY,$B621,R$1)</f>
        <v>0</v>
      </c>
      <c r="S621" s="259" t="n">
        <f aca="false" t="array" ref="S621:S621">INDEX(_Rge_Data_IC_CY,$B621,S$1)</f>
        <v>0</v>
      </c>
      <c r="T621" s="259" t="n">
        <f aca="false" t="array" ref="T621:T621">INDEX(_Rge_Data_IC_CY,$B621,T$1)</f>
        <v>0</v>
      </c>
      <c r="U621" s="259" t="n">
        <f aca="false" t="array" ref="U621:U621">INDEX(_Rge_Data_IC_CY,$B621,U$1)</f>
        <v>0</v>
      </c>
      <c r="V621" s="259" t="n">
        <f aca="false" t="array" ref="V621:V621">INDEX(_Rge_Data_IC_CY,$B621,V$1)</f>
        <v>0</v>
      </c>
      <c r="W621" s="259" t="n">
        <f aca="false" t="array" ref="W621:W621">INDEX(_Rge_Data_IC_CY,$B621,W$1)</f>
        <v>0</v>
      </c>
      <c r="X621" s="259" t="n">
        <f aca="false">INDEX(_Rge_Data_IC_CY,$B621,X$1)</f>
        <v>0</v>
      </c>
      <c r="Y621" s="259" t="n">
        <f aca="false" t="array" ref="Y621:Y621">INDEX(_Rge_Data_IC_CY,$B621,Y$1)</f>
        <v>0</v>
      </c>
      <c r="Z621" s="259" t="n">
        <f aca="false" t="array" ref="Z621:Z621">INDEX(_Rge_Data_IC_CY,$B621,Z$1)</f>
        <v>0</v>
      </c>
      <c r="AA621" s="259" t="n">
        <f aca="false">R621-Z621</f>
        <v>0</v>
      </c>
      <c r="AB621" s="260" t="n">
        <f aca="false">IFERROR(AA621/R621,)</f>
        <v>0</v>
      </c>
      <c r="AC621" s="261" t="n">
        <f aca="false">INDEX(_Rge_Data_IC_CY,$B621,AC$1)</f>
        <v>0</v>
      </c>
      <c r="AD621" s="262" t="n">
        <f aca="false" t="array" ref="AD621:AD621">INDEX(_Rge_Data_IC_CY,$B621,AD$1)</f>
        <v>0</v>
      </c>
      <c r="AE621" s="262" t="n">
        <f aca="false" t="array" ref="AE621:AE621">INDEX(_Rge_Data_IC_CY,$B621,AE$1)</f>
        <v>0</v>
      </c>
      <c r="AF621" s="262" t="n">
        <f aca="false" t="array" ref="AF621:AF621">INDEX(_Rge_Data_IC_CY,$B621,AF$1)</f>
        <v>0</v>
      </c>
      <c r="AG621" s="262" t="n">
        <f aca="false" t="array" ref="AG621:AG621">INDEX(_Rge_Data_IC_CY,$B621,AG$1)</f>
        <v>0</v>
      </c>
      <c r="AH621" s="262" t="n">
        <f aca="false" t="array" ref="AH621:AH621">INDEX(_Rge_Data_IC_CY,$B621,AH$1)</f>
        <v>0</v>
      </c>
      <c r="AI621" s="262" t="n">
        <f aca="false">INDEX(_Rge_Data_IC_CY,$B621,AI$1)</f>
        <v>0</v>
      </c>
      <c r="AJ621" s="262" t="n">
        <f aca="false" t="array" ref="AJ621:AJ621">INDEX(_Rge_Data_IC_CY,$B621,AJ$1)</f>
        <v>0</v>
      </c>
      <c r="AK621" s="262" t="n">
        <f aca="false" t="array" ref="AK621:AK621">INDEX(_Rge_Data_IC_CY,$B621,AK$1)</f>
        <v>0</v>
      </c>
      <c r="AL621" s="212" t="n">
        <f aca="false">AK621+AN621+AO621</f>
        <v>0</v>
      </c>
      <c r="AM621" s="263" t="n">
        <f aca="false">IFERROR(AK621/Z621,0)</f>
        <v>0</v>
      </c>
      <c r="AN621" s="264" t="n">
        <f aca="false">IFERROR(IF(AND($E621="OPEN",$AA621&gt;0),$AA621*_SoP*$AM621,IF(AND($E621="CLOSED",$AA621&gt;0),$AA621*_SoL*$AM621,0)),0)</f>
        <v>0</v>
      </c>
      <c r="AO621" s="264" t="n">
        <f aca="false">IFERROR(IF($AA621&lt;0,$AA621*_SoL,0),0)</f>
        <v>0</v>
      </c>
      <c r="AP621" s="265" t="n">
        <f aca="false">AK621+AN621</f>
        <v>0</v>
      </c>
      <c r="AQ621" s="265" t="n">
        <f aca="false">AC621-AO621</f>
        <v>0</v>
      </c>
      <c r="AR621" s="265" t="n">
        <f aca="false">AP621-AQ621</f>
        <v>0</v>
      </c>
      <c r="AS621" s="266" t="n">
        <f aca="false">IF($AR621&gt;=0,$AR621,0)</f>
        <v>0</v>
      </c>
      <c r="AT621" s="267" t="n">
        <f aca="false">IF($AR621&lt;=0,-$AR621,0)</f>
        <v>-0</v>
      </c>
      <c r="AU621" s="268" t="n">
        <f aca="false">IF((R621-AC621)&lt;0,0,R621-AC621)</f>
        <v>0</v>
      </c>
      <c r="AV621" s="268" t="n">
        <f aca="false">IF(AM621&gt;1,0,R621-AM621*R621)</f>
        <v>0</v>
      </c>
      <c r="AW621" s="216"/>
    </row>
    <row r="622" customFormat="false" ht="24.75" hidden="false" customHeight="true" outlineLevel="0" collapsed="false">
      <c r="A622" s="166"/>
      <c r="B622" s="208" t="n">
        <f aca="false">B621+1</f>
        <v>6</v>
      </c>
      <c r="C622" s="166"/>
      <c r="D622" s="253" t="str">
        <f aca="false">IFERROR(VLOOKUP(#REF!,_rge_mappingtable,2,),"")</f>
        <v/>
      </c>
      <c r="E622" s="254" t="str">
        <f aca="false" t="array" ref="E622:E622">INDEX(_Rge_Data_IC_CY,$B622,E$1)</f>
        <v>Closed</v>
      </c>
      <c r="F622" s="255" t="n">
        <f aca="false">INDEX(_Rge_Data_IC_CY,$B622,F$1)</f>
        <v>0</v>
      </c>
      <c r="G622" s="255" t="n">
        <f aca="false" t="array" ref="G622:G622">INDEX(_Rge_Data_IC_CY,$B622,G$1)</f>
        <v>0</v>
      </c>
      <c r="H622" s="255" t="n">
        <f aca="false" t="array" ref="H622:H622">INDEX(_Rge_Data_IC_CY,$B622,H$1)</f>
        <v>0</v>
      </c>
      <c r="I622" s="255" t="n">
        <f aca="false" t="array" ref="I622:I622">INDEX(_Rge_Data_IC_CY,$B622,I$1)</f>
        <v>0</v>
      </c>
      <c r="J622" s="255" t="n">
        <f aca="false" t="array" ref="J622:J622">INDEX(_Rge_Data_IC_CY,$B622,J$1)</f>
        <v>0</v>
      </c>
      <c r="K622" s="255" t="n">
        <f aca="false" t="array" ref="K622:K622">INDEX(_Rge_Data_IC_CY,$B622,K$1)</f>
        <v>0</v>
      </c>
      <c r="L622" s="255" t="n">
        <f aca="false">INDEX(_Rge_Data_IC_CY,$B622,L$1)</f>
        <v>0</v>
      </c>
      <c r="M622" s="255" t="n">
        <f aca="false" t="array" ref="M622:M622">INDEX(_Rge_Data_IC_CY,$B622,M$1)</f>
        <v>0</v>
      </c>
      <c r="N622" s="255" t="n">
        <f aca="false" t="array" ref="N622:N622">INDEX(_Rge_Data_IC_CY,$B622,N$1)</f>
        <v>0</v>
      </c>
      <c r="O622" s="255" t="n">
        <f aca="false">F622-N622</f>
        <v>0</v>
      </c>
      <c r="P622" s="256" t="n">
        <f aca="false">IFERROR(O622/F622,0)</f>
        <v>0</v>
      </c>
      <c r="Q622" s="257" t="str">
        <f aca="false">IF(AND(F622&lt;&gt;0,R622=0),"N","Y")</f>
        <v>Y</v>
      </c>
      <c r="R622" s="258" t="n">
        <f aca="false">INDEX(_Rge_Data_IC_CY,$B622,R$1)</f>
        <v>0</v>
      </c>
      <c r="S622" s="259" t="n">
        <f aca="false" t="array" ref="S622:S622">INDEX(_Rge_Data_IC_CY,$B622,S$1)</f>
        <v>0</v>
      </c>
      <c r="T622" s="259" t="n">
        <f aca="false" t="array" ref="T622:T622">INDEX(_Rge_Data_IC_CY,$B622,T$1)</f>
        <v>0</v>
      </c>
      <c r="U622" s="259" t="n">
        <f aca="false" t="array" ref="U622:U622">INDEX(_Rge_Data_IC_CY,$B622,U$1)</f>
        <v>0</v>
      </c>
      <c r="V622" s="259" t="n">
        <f aca="false" t="array" ref="V622:V622">INDEX(_Rge_Data_IC_CY,$B622,V$1)</f>
        <v>0</v>
      </c>
      <c r="W622" s="259" t="n">
        <f aca="false" t="array" ref="W622:W622">INDEX(_Rge_Data_IC_CY,$B622,W$1)</f>
        <v>0</v>
      </c>
      <c r="X622" s="259" t="n">
        <f aca="false">INDEX(_Rge_Data_IC_CY,$B622,X$1)</f>
        <v>0</v>
      </c>
      <c r="Y622" s="259" t="n">
        <f aca="false" t="array" ref="Y622:Y622">INDEX(_Rge_Data_IC_CY,$B622,Y$1)</f>
        <v>0</v>
      </c>
      <c r="Z622" s="259" t="n">
        <f aca="false" t="array" ref="Z622:Z622">INDEX(_Rge_Data_IC_CY,$B622,Z$1)</f>
        <v>0</v>
      </c>
      <c r="AA622" s="259" t="n">
        <f aca="false">R622-Z622</f>
        <v>0</v>
      </c>
      <c r="AB622" s="260" t="n">
        <f aca="false">IFERROR(AA622/R622,)</f>
        <v>0</v>
      </c>
      <c r="AC622" s="261" t="n">
        <f aca="false">INDEX(_Rge_Data_IC_CY,$B622,AC$1)</f>
        <v>0</v>
      </c>
      <c r="AD622" s="262" t="n">
        <f aca="false" t="array" ref="AD622:AD622">INDEX(_Rge_Data_IC_CY,$B622,AD$1)</f>
        <v>0</v>
      </c>
      <c r="AE622" s="262" t="n">
        <f aca="false" t="array" ref="AE622:AE622">INDEX(_Rge_Data_IC_CY,$B622,AE$1)</f>
        <v>0</v>
      </c>
      <c r="AF622" s="262" t="n">
        <f aca="false" t="array" ref="AF622:AF622">INDEX(_Rge_Data_IC_CY,$B622,AF$1)</f>
        <v>0</v>
      </c>
      <c r="AG622" s="262" t="n">
        <f aca="false" t="array" ref="AG622:AG622">INDEX(_Rge_Data_IC_CY,$B622,AG$1)</f>
        <v>0</v>
      </c>
      <c r="AH622" s="262" t="n">
        <f aca="false" t="array" ref="AH622:AH622">INDEX(_Rge_Data_IC_CY,$B622,AH$1)</f>
        <v>0</v>
      </c>
      <c r="AI622" s="262" t="n">
        <f aca="false">INDEX(_Rge_Data_IC_CY,$B622,AI$1)</f>
        <v>0</v>
      </c>
      <c r="AJ622" s="262" t="n">
        <f aca="false" t="array" ref="AJ622:AJ622">INDEX(_Rge_Data_IC_CY,$B622,AJ$1)</f>
        <v>0</v>
      </c>
      <c r="AK622" s="262" t="n">
        <f aca="false" t="array" ref="AK622:AK622">INDEX(_Rge_Data_IC_CY,$B622,AK$1)</f>
        <v>0</v>
      </c>
      <c r="AL622" s="212" t="n">
        <f aca="false">AK622+AN622+AO622</f>
        <v>0</v>
      </c>
      <c r="AM622" s="263" t="n">
        <f aca="false">IFERROR(AK622/Z622,0)</f>
        <v>0</v>
      </c>
      <c r="AN622" s="264" t="n">
        <f aca="false">IFERROR(IF(AND($E622="OPEN",$AA622&gt;0),$AA622*_SoP*$AM622,IF(AND($E622="CLOSED",$AA622&gt;0),$AA622*_SoL*$AM622,0)),0)</f>
        <v>0</v>
      </c>
      <c r="AO622" s="264" t="n">
        <f aca="false">IFERROR(IF($AA622&lt;0,$AA622*_SoL,0),0)</f>
        <v>0</v>
      </c>
      <c r="AP622" s="265" t="n">
        <f aca="false">AK622+AN622</f>
        <v>0</v>
      </c>
      <c r="AQ622" s="265" t="n">
        <f aca="false">AC622-AO622</f>
        <v>0</v>
      </c>
      <c r="AR622" s="265" t="n">
        <f aca="false">AP622-AQ622</f>
        <v>0</v>
      </c>
      <c r="AS622" s="266" t="n">
        <f aca="false">IF($AR622&gt;=0,$AR622,0)</f>
        <v>0</v>
      </c>
      <c r="AT622" s="267" t="n">
        <f aca="false">IF($AR622&lt;=0,-$AR622,0)</f>
        <v>-0</v>
      </c>
      <c r="AU622" s="268" t="n">
        <f aca="false">IF((R622-AC622)&lt;0,0,R622-AC622)</f>
        <v>0</v>
      </c>
      <c r="AV622" s="268" t="n">
        <f aca="false">IF(AM622&gt;1,0,R622-AM622*R622)</f>
        <v>0</v>
      </c>
      <c r="AW622" s="216"/>
    </row>
    <row r="623" customFormat="false" ht="24.75" hidden="false" customHeight="true" outlineLevel="0" collapsed="false">
      <c r="A623" s="166"/>
      <c r="B623" s="208" t="n">
        <f aca="false">B622+1</f>
        <v>7</v>
      </c>
      <c r="C623" s="166"/>
      <c r="D623" s="253" t="str">
        <f aca="false">IFERROR(VLOOKUP(#REF!,_rge_mappingtable,2,),"")</f>
        <v/>
      </c>
      <c r="E623" s="254" t="str">
        <f aca="false" t="array" ref="E623:E623">INDEX(_Rge_Data_IC_CY,$B623,E$1)</f>
        <v>Closed</v>
      </c>
      <c r="F623" s="255" t="n">
        <f aca="false">INDEX(_Rge_Data_IC_CY,$B623,F$1)</f>
        <v>0</v>
      </c>
      <c r="G623" s="255" t="n">
        <f aca="false" t="array" ref="G623:G623">INDEX(_Rge_Data_IC_CY,$B623,G$1)</f>
        <v>0</v>
      </c>
      <c r="H623" s="255" t="n">
        <f aca="false" t="array" ref="H623:H623">INDEX(_Rge_Data_IC_CY,$B623,H$1)</f>
        <v>0</v>
      </c>
      <c r="I623" s="255" t="n">
        <f aca="false" t="array" ref="I623:I623">INDEX(_Rge_Data_IC_CY,$B623,I$1)</f>
        <v>0</v>
      </c>
      <c r="J623" s="255" t="n">
        <f aca="false" t="array" ref="J623:J623">INDEX(_Rge_Data_IC_CY,$B623,J$1)</f>
        <v>0</v>
      </c>
      <c r="K623" s="255" t="n">
        <f aca="false" t="array" ref="K623:K623">INDEX(_Rge_Data_IC_CY,$B623,K$1)</f>
        <v>0</v>
      </c>
      <c r="L623" s="255" t="n">
        <f aca="false">INDEX(_Rge_Data_IC_CY,$B623,L$1)</f>
        <v>0</v>
      </c>
      <c r="M623" s="255" t="n">
        <f aca="false" t="array" ref="M623:M623">INDEX(_Rge_Data_IC_CY,$B623,M$1)</f>
        <v>0</v>
      </c>
      <c r="N623" s="255" t="n">
        <f aca="false" t="array" ref="N623:N623">INDEX(_Rge_Data_IC_CY,$B623,N$1)</f>
        <v>0</v>
      </c>
      <c r="O623" s="255" t="n">
        <f aca="false">F623-N623</f>
        <v>0</v>
      </c>
      <c r="P623" s="256" t="n">
        <f aca="false">IFERROR(O623/F623,0)</f>
        <v>0</v>
      </c>
      <c r="Q623" s="257" t="str">
        <f aca="false">IF(AND(F623&lt;&gt;0,R623=0),"N","Y")</f>
        <v>Y</v>
      </c>
      <c r="R623" s="258" t="n">
        <f aca="false">INDEX(_Rge_Data_IC_CY,$B623,R$1)</f>
        <v>0</v>
      </c>
      <c r="S623" s="259" t="n">
        <f aca="false" t="array" ref="S623:S623">INDEX(_Rge_Data_IC_CY,$B623,S$1)</f>
        <v>0</v>
      </c>
      <c r="T623" s="259" t="n">
        <f aca="false" t="array" ref="T623:T623">INDEX(_Rge_Data_IC_CY,$B623,T$1)</f>
        <v>0</v>
      </c>
      <c r="U623" s="259" t="n">
        <f aca="false" t="array" ref="U623:U623">INDEX(_Rge_Data_IC_CY,$B623,U$1)</f>
        <v>0</v>
      </c>
      <c r="V623" s="259" t="n">
        <f aca="false" t="array" ref="V623:V623">INDEX(_Rge_Data_IC_CY,$B623,V$1)</f>
        <v>0</v>
      </c>
      <c r="W623" s="259" t="n">
        <f aca="false" t="array" ref="W623:W623">INDEX(_Rge_Data_IC_CY,$B623,W$1)</f>
        <v>0</v>
      </c>
      <c r="X623" s="259" t="n">
        <f aca="false">INDEX(_Rge_Data_IC_CY,$B623,X$1)</f>
        <v>0</v>
      </c>
      <c r="Y623" s="259" t="n">
        <f aca="false" t="array" ref="Y623:Y623">INDEX(_Rge_Data_IC_CY,$B623,Y$1)</f>
        <v>0</v>
      </c>
      <c r="Z623" s="259" t="n">
        <f aca="false" t="array" ref="Z623:Z623">INDEX(_Rge_Data_IC_CY,$B623,Z$1)</f>
        <v>0</v>
      </c>
      <c r="AA623" s="259" t="n">
        <f aca="false">R623-Z623</f>
        <v>0</v>
      </c>
      <c r="AB623" s="260" t="n">
        <f aca="false">IFERROR(AA623/R623,)</f>
        <v>0</v>
      </c>
      <c r="AC623" s="261" t="n">
        <f aca="false">INDEX(_Rge_Data_IC_CY,$B623,AC$1)</f>
        <v>0</v>
      </c>
      <c r="AD623" s="262" t="n">
        <f aca="false" t="array" ref="AD623:AD623">INDEX(_Rge_Data_IC_CY,$B623,AD$1)</f>
        <v>0</v>
      </c>
      <c r="AE623" s="262" t="n">
        <f aca="false" t="array" ref="AE623:AE623">INDEX(_Rge_Data_IC_CY,$B623,AE$1)</f>
        <v>0</v>
      </c>
      <c r="AF623" s="262" t="n">
        <f aca="false" t="array" ref="AF623:AF623">INDEX(_Rge_Data_IC_CY,$B623,AF$1)</f>
        <v>0</v>
      </c>
      <c r="AG623" s="262" t="n">
        <f aca="false" t="array" ref="AG623:AG623">INDEX(_Rge_Data_IC_CY,$B623,AG$1)</f>
        <v>0</v>
      </c>
      <c r="AH623" s="262" t="n">
        <f aca="false" t="array" ref="AH623:AH623">INDEX(_Rge_Data_IC_CY,$B623,AH$1)</f>
        <v>0</v>
      </c>
      <c r="AI623" s="262" t="n">
        <f aca="false">INDEX(_Rge_Data_IC_CY,$B623,AI$1)</f>
        <v>0</v>
      </c>
      <c r="AJ623" s="262" t="n">
        <f aca="false" t="array" ref="AJ623:AJ623">INDEX(_Rge_Data_IC_CY,$B623,AJ$1)</f>
        <v>0</v>
      </c>
      <c r="AK623" s="262" t="n">
        <f aca="false" t="array" ref="AK623:AK623">INDEX(_Rge_Data_IC_CY,$B623,AK$1)</f>
        <v>0</v>
      </c>
      <c r="AL623" s="212" t="n">
        <f aca="false">AK623+AN623+AO623</f>
        <v>0</v>
      </c>
      <c r="AM623" s="263" t="n">
        <f aca="false">IFERROR(AK623/Z623,0)</f>
        <v>0</v>
      </c>
      <c r="AN623" s="264" t="n">
        <f aca="false">IFERROR(IF(AND($E623="OPEN",$AA623&gt;0),$AA623*_SoP*$AM623,IF(AND($E623="CLOSED",$AA623&gt;0),$AA623*_SoL*$AM623,0)),0)</f>
        <v>0</v>
      </c>
      <c r="AO623" s="264" t="n">
        <f aca="false">IFERROR(IF($AA623&lt;0,$AA623*_SoL,0),0)</f>
        <v>0</v>
      </c>
      <c r="AP623" s="265" t="n">
        <f aca="false">AK623+AN623</f>
        <v>0</v>
      </c>
      <c r="AQ623" s="265" t="n">
        <f aca="false">AC623-AO623</f>
        <v>0</v>
      </c>
      <c r="AR623" s="265" t="n">
        <f aca="false">AP623-AQ623</f>
        <v>0</v>
      </c>
      <c r="AS623" s="266" t="n">
        <f aca="false">IF($AR623&gt;=0,$AR623,0)</f>
        <v>0</v>
      </c>
      <c r="AT623" s="267" t="n">
        <f aca="false">IF($AR623&lt;=0,-$AR623,0)</f>
        <v>-0</v>
      </c>
      <c r="AU623" s="268" t="n">
        <f aca="false">IF((R623-AC623)&lt;0,0,R623-AC623)</f>
        <v>0</v>
      </c>
      <c r="AV623" s="268" t="n">
        <f aca="false">IF(AM623&gt;1,0,R623-AM623*R623)</f>
        <v>0</v>
      </c>
      <c r="AW623" s="216"/>
    </row>
    <row r="624" customFormat="false" ht="24.75" hidden="false" customHeight="true" outlineLevel="0" collapsed="false">
      <c r="A624" s="166"/>
      <c r="B624" s="208" t="n">
        <f aca="false">B623+1</f>
        <v>8</v>
      </c>
      <c r="C624" s="166"/>
      <c r="D624" s="253" t="str">
        <f aca="false">IFERROR(VLOOKUP(#REF!,_rge_mappingtable,2,),"")</f>
        <v/>
      </c>
      <c r="E624" s="254" t="str">
        <f aca="false" t="array" ref="E624:E624">INDEX(_Rge_Data_IC_CY,$B624,E$1)</f>
        <v>Closed</v>
      </c>
      <c r="F624" s="255" t="n">
        <f aca="false">INDEX(_Rge_Data_IC_CY,$B624,F$1)</f>
        <v>0</v>
      </c>
      <c r="G624" s="255" t="n">
        <f aca="false" t="array" ref="G624:G624">INDEX(_Rge_Data_IC_CY,$B624,G$1)</f>
        <v>0</v>
      </c>
      <c r="H624" s="255" t="n">
        <f aca="false" t="array" ref="H624:H624">INDEX(_Rge_Data_IC_CY,$B624,H$1)</f>
        <v>0</v>
      </c>
      <c r="I624" s="255" t="n">
        <f aca="false" t="array" ref="I624:I624">INDEX(_Rge_Data_IC_CY,$B624,I$1)</f>
        <v>0</v>
      </c>
      <c r="J624" s="255" t="n">
        <f aca="false" t="array" ref="J624:J624">INDEX(_Rge_Data_IC_CY,$B624,J$1)</f>
        <v>0</v>
      </c>
      <c r="K624" s="255" t="n">
        <f aca="false" t="array" ref="K624:K624">INDEX(_Rge_Data_IC_CY,$B624,K$1)</f>
        <v>0</v>
      </c>
      <c r="L624" s="255" t="n">
        <f aca="false">INDEX(_Rge_Data_IC_CY,$B624,L$1)</f>
        <v>0</v>
      </c>
      <c r="M624" s="255" t="n">
        <f aca="false" t="array" ref="M624:M624">INDEX(_Rge_Data_IC_CY,$B624,M$1)</f>
        <v>0</v>
      </c>
      <c r="N624" s="255" t="n">
        <f aca="false" t="array" ref="N624:N624">INDEX(_Rge_Data_IC_CY,$B624,N$1)</f>
        <v>0</v>
      </c>
      <c r="O624" s="255" t="n">
        <f aca="false">F624-N624</f>
        <v>0</v>
      </c>
      <c r="P624" s="256" t="n">
        <f aca="false">IFERROR(O624/F624,0)</f>
        <v>0</v>
      </c>
      <c r="Q624" s="257" t="str">
        <f aca="false">IF(AND(F624&lt;&gt;0,R624=0),"N","Y")</f>
        <v>Y</v>
      </c>
      <c r="R624" s="258" t="n">
        <f aca="false">INDEX(_Rge_Data_IC_CY,$B624,R$1)</f>
        <v>0</v>
      </c>
      <c r="S624" s="259" t="n">
        <f aca="false" t="array" ref="S624:S624">INDEX(_Rge_Data_IC_CY,$B624,S$1)</f>
        <v>0</v>
      </c>
      <c r="T624" s="259" t="n">
        <f aca="false" t="array" ref="T624:T624">INDEX(_Rge_Data_IC_CY,$B624,T$1)</f>
        <v>0</v>
      </c>
      <c r="U624" s="259" t="n">
        <f aca="false" t="array" ref="U624:U624">INDEX(_Rge_Data_IC_CY,$B624,U$1)</f>
        <v>0</v>
      </c>
      <c r="V624" s="259" t="n">
        <f aca="false" t="array" ref="V624:V624">INDEX(_Rge_Data_IC_CY,$B624,V$1)</f>
        <v>0</v>
      </c>
      <c r="W624" s="259" t="n">
        <f aca="false" t="array" ref="W624:W624">INDEX(_Rge_Data_IC_CY,$B624,W$1)</f>
        <v>0</v>
      </c>
      <c r="X624" s="259" t="n">
        <f aca="false">INDEX(_Rge_Data_IC_CY,$B624,X$1)</f>
        <v>0</v>
      </c>
      <c r="Y624" s="259" t="n">
        <f aca="false" t="array" ref="Y624:Y624">INDEX(_Rge_Data_IC_CY,$B624,Y$1)</f>
        <v>0</v>
      </c>
      <c r="Z624" s="259" t="n">
        <f aca="false" t="array" ref="Z624:Z624">INDEX(_Rge_Data_IC_CY,$B624,Z$1)</f>
        <v>0</v>
      </c>
      <c r="AA624" s="259" t="n">
        <f aca="false">R624-Z624</f>
        <v>0</v>
      </c>
      <c r="AB624" s="260" t="n">
        <f aca="false">IFERROR(AA624/R624,)</f>
        <v>0</v>
      </c>
      <c r="AC624" s="261" t="n">
        <f aca="false">INDEX(_Rge_Data_IC_CY,$B624,AC$1)</f>
        <v>0</v>
      </c>
      <c r="AD624" s="262" t="n">
        <f aca="false" t="array" ref="AD624:AD624">INDEX(_Rge_Data_IC_CY,$B624,AD$1)</f>
        <v>0</v>
      </c>
      <c r="AE624" s="262" t="n">
        <f aca="false" t="array" ref="AE624:AE624">INDEX(_Rge_Data_IC_CY,$B624,AE$1)</f>
        <v>0</v>
      </c>
      <c r="AF624" s="262" t="n">
        <f aca="false" t="array" ref="AF624:AF624">INDEX(_Rge_Data_IC_CY,$B624,AF$1)</f>
        <v>0</v>
      </c>
      <c r="AG624" s="262" t="n">
        <f aca="false" t="array" ref="AG624:AG624">INDEX(_Rge_Data_IC_CY,$B624,AG$1)</f>
        <v>0</v>
      </c>
      <c r="AH624" s="262" t="n">
        <f aca="false" t="array" ref="AH624:AH624">INDEX(_Rge_Data_IC_CY,$B624,AH$1)</f>
        <v>0</v>
      </c>
      <c r="AI624" s="262" t="n">
        <f aca="false">INDEX(_Rge_Data_IC_CY,$B624,AI$1)</f>
        <v>0</v>
      </c>
      <c r="AJ624" s="262" t="n">
        <f aca="false" t="array" ref="AJ624:AJ624">INDEX(_Rge_Data_IC_CY,$B624,AJ$1)</f>
        <v>0</v>
      </c>
      <c r="AK624" s="262" t="n">
        <f aca="false" t="array" ref="AK624:AK624">INDEX(_Rge_Data_IC_CY,$B624,AK$1)</f>
        <v>0</v>
      </c>
      <c r="AL624" s="212" t="n">
        <f aca="false">AK624+AN624+AO624</f>
        <v>0</v>
      </c>
      <c r="AM624" s="263" t="n">
        <f aca="false">IFERROR(AK624/Z624,0)</f>
        <v>0</v>
      </c>
      <c r="AN624" s="264" t="n">
        <f aca="false">IFERROR(IF(AND($E624="OPEN",$AA624&gt;0),$AA624*_SoP*$AM624,IF(AND($E624="CLOSED",$AA624&gt;0),$AA624*_SoL*$AM624,0)),0)</f>
        <v>0</v>
      </c>
      <c r="AO624" s="264" t="n">
        <f aca="false">IFERROR(IF($AA624&lt;0,$AA624*_SoL,0),0)</f>
        <v>0</v>
      </c>
      <c r="AP624" s="265" t="n">
        <f aca="false">AK624+AN624</f>
        <v>0</v>
      </c>
      <c r="AQ624" s="265" t="n">
        <f aca="false">AC624-AO624</f>
        <v>0</v>
      </c>
      <c r="AR624" s="265" t="n">
        <f aca="false">AP624-AQ624</f>
        <v>0</v>
      </c>
      <c r="AS624" s="266" t="n">
        <f aca="false">IF($AR624&gt;=0,$AR624,0)</f>
        <v>0</v>
      </c>
      <c r="AT624" s="267" t="n">
        <f aca="false">IF($AR624&lt;=0,-$AR624,0)</f>
        <v>-0</v>
      </c>
      <c r="AU624" s="268" t="n">
        <f aca="false">IF((R624-AC624)&lt;0,0,R624-AC624)</f>
        <v>0</v>
      </c>
      <c r="AV624" s="268" t="n">
        <f aca="false">IF(AM624&gt;1,0,R624-AM624*R624)</f>
        <v>0</v>
      </c>
      <c r="AW624" s="216"/>
    </row>
    <row r="625" customFormat="false" ht="24.75" hidden="false" customHeight="true" outlineLevel="0" collapsed="false">
      <c r="A625" s="166"/>
      <c r="B625" s="208" t="n">
        <f aca="false">B624+1</f>
        <v>9</v>
      </c>
      <c r="C625" s="166"/>
      <c r="D625" s="253" t="str">
        <f aca="false">IFERROR(VLOOKUP(#REF!,_rge_mappingtable,2,),"")</f>
        <v/>
      </c>
      <c r="E625" s="254" t="str">
        <f aca="false" t="array" ref="E625:E625">INDEX(_Rge_Data_IC_CY,$B625,E$1)</f>
        <v>Closed</v>
      </c>
      <c r="F625" s="255" t="n">
        <f aca="false">INDEX(_Rge_Data_IC_CY,$B625,F$1)</f>
        <v>0</v>
      </c>
      <c r="G625" s="255" t="n">
        <f aca="false" t="array" ref="G625:G625">INDEX(_Rge_Data_IC_CY,$B625,G$1)</f>
        <v>0</v>
      </c>
      <c r="H625" s="255" t="n">
        <f aca="false" t="array" ref="H625:H625">INDEX(_Rge_Data_IC_CY,$B625,H$1)</f>
        <v>0</v>
      </c>
      <c r="I625" s="255" t="n">
        <f aca="false" t="array" ref="I625:I625">INDEX(_Rge_Data_IC_CY,$B625,I$1)</f>
        <v>0</v>
      </c>
      <c r="J625" s="255" t="n">
        <f aca="false" t="array" ref="J625:J625">INDEX(_Rge_Data_IC_CY,$B625,J$1)</f>
        <v>0</v>
      </c>
      <c r="K625" s="255" t="n">
        <f aca="false" t="array" ref="K625:K625">INDEX(_Rge_Data_IC_CY,$B625,K$1)</f>
        <v>0</v>
      </c>
      <c r="L625" s="255" t="n">
        <f aca="false">INDEX(_Rge_Data_IC_CY,$B625,L$1)</f>
        <v>0</v>
      </c>
      <c r="M625" s="255" t="n">
        <f aca="false" t="array" ref="M625:M625">INDEX(_Rge_Data_IC_CY,$B625,M$1)</f>
        <v>0</v>
      </c>
      <c r="N625" s="255" t="n">
        <f aca="false" t="array" ref="N625:N625">INDEX(_Rge_Data_IC_CY,$B625,N$1)</f>
        <v>0</v>
      </c>
      <c r="O625" s="255" t="n">
        <f aca="false">F625-N625</f>
        <v>0</v>
      </c>
      <c r="P625" s="256" t="n">
        <f aca="false">IFERROR(O625/F625,0)</f>
        <v>0</v>
      </c>
      <c r="Q625" s="257" t="str">
        <f aca="false">IF(AND(F625&lt;&gt;0,R625=0),"N","Y")</f>
        <v>Y</v>
      </c>
      <c r="R625" s="258" t="n">
        <f aca="false">INDEX(_Rge_Data_IC_CY,$B625,R$1)</f>
        <v>0</v>
      </c>
      <c r="S625" s="259" t="n">
        <f aca="false" t="array" ref="S625:S625">INDEX(_Rge_Data_IC_CY,$B625,S$1)</f>
        <v>0</v>
      </c>
      <c r="T625" s="259" t="n">
        <f aca="false" t="array" ref="T625:T625">INDEX(_Rge_Data_IC_CY,$B625,T$1)</f>
        <v>0</v>
      </c>
      <c r="U625" s="259" t="n">
        <f aca="false" t="array" ref="U625:U625">INDEX(_Rge_Data_IC_CY,$B625,U$1)</f>
        <v>0</v>
      </c>
      <c r="V625" s="259" t="n">
        <f aca="false" t="array" ref="V625:V625">INDEX(_Rge_Data_IC_CY,$B625,V$1)</f>
        <v>0</v>
      </c>
      <c r="W625" s="259" t="n">
        <f aca="false" t="array" ref="W625:W625">INDEX(_Rge_Data_IC_CY,$B625,W$1)</f>
        <v>0</v>
      </c>
      <c r="X625" s="259" t="n">
        <f aca="false">INDEX(_Rge_Data_IC_CY,$B625,X$1)</f>
        <v>0</v>
      </c>
      <c r="Y625" s="259" t="n">
        <f aca="false" t="array" ref="Y625:Y625">INDEX(_Rge_Data_IC_CY,$B625,Y$1)</f>
        <v>0</v>
      </c>
      <c r="Z625" s="259" t="n">
        <f aca="false" t="array" ref="Z625:Z625">INDEX(_Rge_Data_IC_CY,$B625,Z$1)</f>
        <v>0</v>
      </c>
      <c r="AA625" s="259" t="n">
        <f aca="false">R625-Z625</f>
        <v>0</v>
      </c>
      <c r="AB625" s="260" t="n">
        <f aca="false">IFERROR(AA625/R625,)</f>
        <v>0</v>
      </c>
      <c r="AC625" s="261" t="n">
        <f aca="false">INDEX(_Rge_Data_IC_CY,$B625,AC$1)</f>
        <v>0</v>
      </c>
      <c r="AD625" s="262" t="n">
        <f aca="false" t="array" ref="AD625:AD625">INDEX(_Rge_Data_IC_CY,$B625,AD$1)</f>
        <v>0</v>
      </c>
      <c r="AE625" s="262" t="n">
        <f aca="false" t="array" ref="AE625:AE625">INDEX(_Rge_Data_IC_CY,$B625,AE$1)</f>
        <v>0</v>
      </c>
      <c r="AF625" s="262" t="n">
        <f aca="false" t="array" ref="AF625:AF625">INDEX(_Rge_Data_IC_CY,$B625,AF$1)</f>
        <v>0</v>
      </c>
      <c r="AG625" s="262" t="n">
        <f aca="false" t="array" ref="AG625:AG625">INDEX(_Rge_Data_IC_CY,$B625,AG$1)</f>
        <v>0</v>
      </c>
      <c r="AH625" s="262" t="n">
        <f aca="false" t="array" ref="AH625:AH625">INDEX(_Rge_Data_IC_CY,$B625,AH$1)</f>
        <v>0</v>
      </c>
      <c r="AI625" s="262" t="n">
        <f aca="false">INDEX(_Rge_Data_IC_CY,$B625,AI$1)</f>
        <v>0</v>
      </c>
      <c r="AJ625" s="262" t="n">
        <f aca="false" t="array" ref="AJ625:AJ625">INDEX(_Rge_Data_IC_CY,$B625,AJ$1)</f>
        <v>0</v>
      </c>
      <c r="AK625" s="262" t="n">
        <f aca="false" t="array" ref="AK625:AK625">INDEX(_Rge_Data_IC_CY,$B625,AK$1)</f>
        <v>0</v>
      </c>
      <c r="AL625" s="212" t="n">
        <f aca="false">AK625+AN625+AO625</f>
        <v>0</v>
      </c>
      <c r="AM625" s="263" t="n">
        <f aca="false">IFERROR(AK625/Z625,0)</f>
        <v>0</v>
      </c>
      <c r="AN625" s="264" t="n">
        <f aca="false">IFERROR(IF(AND($E625="OPEN",$AA625&gt;0),$AA625*_SoP*$AM625,IF(AND($E625="CLOSED",$AA625&gt;0),$AA625*_SoL*$AM625,0)),0)</f>
        <v>0</v>
      </c>
      <c r="AO625" s="264" t="n">
        <f aca="false">IFERROR(IF($AA625&lt;0,$AA625*_SoL,0),0)</f>
        <v>0</v>
      </c>
      <c r="AP625" s="265" t="n">
        <f aca="false">AK625+AN625</f>
        <v>0</v>
      </c>
      <c r="AQ625" s="265" t="n">
        <f aca="false">AC625-AO625</f>
        <v>0</v>
      </c>
      <c r="AR625" s="265" t="n">
        <f aca="false">AP625-AQ625</f>
        <v>0</v>
      </c>
      <c r="AS625" s="266" t="n">
        <f aca="false">IF($AR625&gt;=0,$AR625,0)</f>
        <v>0</v>
      </c>
      <c r="AT625" s="267" t="n">
        <f aca="false">IF($AR625&lt;=0,-$AR625,0)</f>
        <v>-0</v>
      </c>
      <c r="AU625" s="268" t="n">
        <f aca="false">IF((R625-AC625)&lt;0,0,R625-AC625)</f>
        <v>0</v>
      </c>
      <c r="AV625" s="268" t="n">
        <f aca="false">IF(AM625&gt;1,0,R625-AM625*R625)</f>
        <v>0</v>
      </c>
      <c r="AW625" s="216"/>
    </row>
    <row r="626" customFormat="false" ht="24.75" hidden="false" customHeight="true" outlineLevel="0" collapsed="false">
      <c r="A626" s="166"/>
      <c r="B626" s="208" t="n">
        <f aca="false">B625+1</f>
        <v>10</v>
      </c>
      <c r="C626" s="166"/>
      <c r="D626" s="253" t="str">
        <f aca="false">IFERROR(VLOOKUP(#REF!,_rge_mappingtable,2,),"")</f>
        <v/>
      </c>
      <c r="E626" s="254" t="str">
        <f aca="false" t="array" ref="E626:E626">INDEX(_Rge_Data_IC_CY,$B626,E$1)</f>
        <v>Closed</v>
      </c>
      <c r="F626" s="255" t="n">
        <f aca="false">INDEX(_Rge_Data_IC_CY,$B626,F$1)</f>
        <v>0</v>
      </c>
      <c r="G626" s="255" t="n">
        <f aca="false" t="array" ref="G626:G626">INDEX(_Rge_Data_IC_CY,$B626,G$1)</f>
        <v>0</v>
      </c>
      <c r="H626" s="255" t="n">
        <f aca="false" t="array" ref="H626:H626">INDEX(_Rge_Data_IC_CY,$B626,H$1)</f>
        <v>0</v>
      </c>
      <c r="I626" s="255" t="n">
        <f aca="false" t="array" ref="I626:I626">INDEX(_Rge_Data_IC_CY,$B626,I$1)</f>
        <v>0</v>
      </c>
      <c r="J626" s="255" t="n">
        <f aca="false" t="array" ref="J626:J626">INDEX(_Rge_Data_IC_CY,$B626,J$1)</f>
        <v>0</v>
      </c>
      <c r="K626" s="255" t="n">
        <f aca="false" t="array" ref="K626:K626">INDEX(_Rge_Data_IC_CY,$B626,K$1)</f>
        <v>0</v>
      </c>
      <c r="L626" s="255" t="n">
        <f aca="false">INDEX(_Rge_Data_IC_CY,$B626,L$1)</f>
        <v>0</v>
      </c>
      <c r="M626" s="255" t="n">
        <f aca="false" t="array" ref="M626:M626">INDEX(_Rge_Data_IC_CY,$B626,M$1)</f>
        <v>0</v>
      </c>
      <c r="N626" s="255" t="n">
        <f aca="false" t="array" ref="N626:N626">INDEX(_Rge_Data_IC_CY,$B626,N$1)</f>
        <v>0</v>
      </c>
      <c r="O626" s="255" t="n">
        <f aca="false">F626-N626</f>
        <v>0</v>
      </c>
      <c r="P626" s="256" t="n">
        <f aca="false">IFERROR(O626/F626,0)</f>
        <v>0</v>
      </c>
      <c r="Q626" s="257" t="str">
        <f aca="false">IF(AND(F626&lt;&gt;0,R626=0),"N","Y")</f>
        <v>Y</v>
      </c>
      <c r="R626" s="258" t="n">
        <f aca="false">INDEX(_Rge_Data_IC_CY,$B626,R$1)</f>
        <v>0</v>
      </c>
      <c r="S626" s="259" t="n">
        <f aca="false" t="array" ref="S626:S626">INDEX(_Rge_Data_IC_CY,$B626,S$1)</f>
        <v>0</v>
      </c>
      <c r="T626" s="259" t="n">
        <f aca="false" t="array" ref="T626:T626">INDEX(_Rge_Data_IC_CY,$B626,T$1)</f>
        <v>0</v>
      </c>
      <c r="U626" s="259" t="n">
        <f aca="false" t="array" ref="U626:U626">INDEX(_Rge_Data_IC_CY,$B626,U$1)</f>
        <v>0</v>
      </c>
      <c r="V626" s="259" t="n">
        <f aca="false" t="array" ref="V626:V626">INDEX(_Rge_Data_IC_CY,$B626,V$1)</f>
        <v>0</v>
      </c>
      <c r="W626" s="259" t="n">
        <f aca="false" t="array" ref="W626:W626">INDEX(_Rge_Data_IC_CY,$B626,W$1)</f>
        <v>0</v>
      </c>
      <c r="X626" s="259" t="n">
        <f aca="false">INDEX(_Rge_Data_IC_CY,$B626,X$1)</f>
        <v>0</v>
      </c>
      <c r="Y626" s="259" t="n">
        <f aca="false" t="array" ref="Y626:Y626">INDEX(_Rge_Data_IC_CY,$B626,Y$1)</f>
        <v>0</v>
      </c>
      <c r="Z626" s="259" t="n">
        <f aca="false" t="array" ref="Z626:Z626">INDEX(_Rge_Data_IC_CY,$B626,Z$1)</f>
        <v>0</v>
      </c>
      <c r="AA626" s="259" t="n">
        <f aca="false">R626-Z626</f>
        <v>0</v>
      </c>
      <c r="AB626" s="260" t="n">
        <f aca="false">IFERROR(AA626/R626,)</f>
        <v>0</v>
      </c>
      <c r="AC626" s="261" t="n">
        <f aca="false">INDEX(_Rge_Data_IC_CY,$B626,AC$1)</f>
        <v>0</v>
      </c>
      <c r="AD626" s="262" t="n">
        <f aca="false" t="array" ref="AD626:AD626">INDEX(_Rge_Data_IC_CY,$B626,AD$1)</f>
        <v>0</v>
      </c>
      <c r="AE626" s="262" t="n">
        <f aca="false" t="array" ref="AE626:AE626">INDEX(_Rge_Data_IC_CY,$B626,AE$1)</f>
        <v>0</v>
      </c>
      <c r="AF626" s="262" t="n">
        <f aca="false" t="array" ref="AF626:AF626">INDEX(_Rge_Data_IC_CY,$B626,AF$1)</f>
        <v>0</v>
      </c>
      <c r="AG626" s="262" t="n">
        <f aca="false" t="array" ref="AG626:AG626">INDEX(_Rge_Data_IC_CY,$B626,AG$1)</f>
        <v>0</v>
      </c>
      <c r="AH626" s="262" t="n">
        <f aca="false" t="array" ref="AH626:AH626">INDEX(_Rge_Data_IC_CY,$B626,AH$1)</f>
        <v>0</v>
      </c>
      <c r="AI626" s="262" t="n">
        <f aca="false">INDEX(_Rge_Data_IC_CY,$B626,AI$1)</f>
        <v>0</v>
      </c>
      <c r="AJ626" s="262" t="n">
        <f aca="false" t="array" ref="AJ626:AJ626">INDEX(_Rge_Data_IC_CY,$B626,AJ$1)</f>
        <v>0</v>
      </c>
      <c r="AK626" s="262" t="n">
        <f aca="false" t="array" ref="AK626:AK626">INDEX(_Rge_Data_IC_CY,$B626,AK$1)</f>
        <v>0</v>
      </c>
      <c r="AL626" s="212" t="n">
        <f aca="false">AK626+AN626+AO626</f>
        <v>0</v>
      </c>
      <c r="AM626" s="263" t="n">
        <f aca="false">IFERROR(AK626/Z626,0)</f>
        <v>0</v>
      </c>
      <c r="AN626" s="264" t="n">
        <f aca="false">IFERROR(IF(AND($E626="OPEN",$AA626&gt;0),$AA626*_SoP*$AM626,IF(AND($E626="CLOSED",$AA626&gt;0),$AA626*_SoL*$AM626,0)),0)</f>
        <v>0</v>
      </c>
      <c r="AO626" s="264" t="n">
        <f aca="false">IFERROR(IF($AA626&lt;0,$AA626*_SoL,0),0)</f>
        <v>0</v>
      </c>
      <c r="AP626" s="265" t="n">
        <f aca="false">AK626+AN626</f>
        <v>0</v>
      </c>
      <c r="AQ626" s="265" t="n">
        <f aca="false">AC626-AO626</f>
        <v>0</v>
      </c>
      <c r="AR626" s="265" t="n">
        <f aca="false">AP626-AQ626</f>
        <v>0</v>
      </c>
      <c r="AS626" s="266" t="n">
        <f aca="false">IF($AR626&gt;=0,$AR626,0)</f>
        <v>0</v>
      </c>
      <c r="AT626" s="267" t="n">
        <f aca="false">IF($AR626&lt;=0,-$AR626,0)</f>
        <v>-0</v>
      </c>
      <c r="AU626" s="268" t="n">
        <f aca="false">IF((R626-AC626)&lt;0,0,R626-AC626)</f>
        <v>0</v>
      </c>
      <c r="AV626" s="268" t="n">
        <f aca="false">IF(AM626&gt;1,0,R626-AM626*R626)</f>
        <v>0</v>
      </c>
      <c r="AW626" s="216"/>
    </row>
    <row r="627" customFormat="false" ht="24.75" hidden="false" customHeight="true" outlineLevel="0" collapsed="false">
      <c r="A627" s="166"/>
      <c r="B627" s="208" t="n">
        <f aca="false">B626+1</f>
        <v>11</v>
      </c>
      <c r="C627" s="166"/>
      <c r="D627" s="253" t="str">
        <f aca="false">IFERROR(VLOOKUP(#REF!,_rge_mappingtable,2,),"")</f>
        <v/>
      </c>
      <c r="E627" s="254" t="str">
        <f aca="false" t="array" ref="E627:E627">INDEX(_Rge_Data_IC_CY,$B627,E$1)</f>
        <v>Closed</v>
      </c>
      <c r="F627" s="255" t="n">
        <f aca="false">INDEX(_Rge_Data_IC_CY,$B627,F$1)</f>
        <v>0</v>
      </c>
      <c r="G627" s="255" t="n">
        <f aca="false" t="array" ref="G627:G627">INDEX(_Rge_Data_IC_CY,$B627,G$1)</f>
        <v>0</v>
      </c>
      <c r="H627" s="255" t="n">
        <f aca="false" t="array" ref="H627:H627">INDEX(_Rge_Data_IC_CY,$B627,H$1)</f>
        <v>0</v>
      </c>
      <c r="I627" s="255" t="n">
        <f aca="false" t="array" ref="I627:I627">INDEX(_Rge_Data_IC_CY,$B627,I$1)</f>
        <v>0</v>
      </c>
      <c r="J627" s="255" t="n">
        <f aca="false" t="array" ref="J627:J627">INDEX(_Rge_Data_IC_CY,$B627,J$1)</f>
        <v>0</v>
      </c>
      <c r="K627" s="255" t="n">
        <f aca="false" t="array" ref="K627:K627">INDEX(_Rge_Data_IC_CY,$B627,K$1)</f>
        <v>0</v>
      </c>
      <c r="L627" s="255" t="n">
        <f aca="false">INDEX(_Rge_Data_IC_CY,$B627,L$1)</f>
        <v>0</v>
      </c>
      <c r="M627" s="255" t="n">
        <f aca="false" t="array" ref="M627:M627">INDEX(_Rge_Data_IC_CY,$B627,M$1)</f>
        <v>0</v>
      </c>
      <c r="N627" s="255" t="n">
        <f aca="false" t="array" ref="N627:N627">INDEX(_Rge_Data_IC_CY,$B627,N$1)</f>
        <v>0</v>
      </c>
      <c r="O627" s="255" t="n">
        <f aca="false">F627-N627</f>
        <v>0</v>
      </c>
      <c r="P627" s="256" t="n">
        <f aca="false">IFERROR(O627/F627,0)</f>
        <v>0</v>
      </c>
      <c r="Q627" s="257" t="str">
        <f aca="false">IF(AND(F627&lt;&gt;0,R627=0),"N","Y")</f>
        <v>Y</v>
      </c>
      <c r="R627" s="258" t="n">
        <f aca="false">INDEX(_Rge_Data_IC_CY,$B627,R$1)</f>
        <v>0</v>
      </c>
      <c r="S627" s="259" t="n">
        <f aca="false" t="array" ref="S627:S627">INDEX(_Rge_Data_IC_CY,$B627,S$1)</f>
        <v>0</v>
      </c>
      <c r="T627" s="259" t="n">
        <f aca="false" t="array" ref="T627:T627">INDEX(_Rge_Data_IC_CY,$B627,T$1)</f>
        <v>0</v>
      </c>
      <c r="U627" s="259" t="n">
        <f aca="false" t="array" ref="U627:U627">INDEX(_Rge_Data_IC_CY,$B627,U$1)</f>
        <v>0</v>
      </c>
      <c r="V627" s="259" t="n">
        <f aca="false" t="array" ref="V627:V627">INDEX(_Rge_Data_IC_CY,$B627,V$1)</f>
        <v>0</v>
      </c>
      <c r="W627" s="259" t="n">
        <f aca="false" t="array" ref="W627:W627">INDEX(_Rge_Data_IC_CY,$B627,W$1)</f>
        <v>0</v>
      </c>
      <c r="X627" s="259" t="n">
        <f aca="false">INDEX(_Rge_Data_IC_CY,$B627,X$1)</f>
        <v>0</v>
      </c>
      <c r="Y627" s="259" t="n">
        <f aca="false" t="array" ref="Y627:Y627">INDEX(_Rge_Data_IC_CY,$B627,Y$1)</f>
        <v>0</v>
      </c>
      <c r="Z627" s="259" t="n">
        <f aca="false" t="array" ref="Z627:Z627">INDEX(_Rge_Data_IC_CY,$B627,Z$1)</f>
        <v>0</v>
      </c>
      <c r="AA627" s="259" t="n">
        <f aca="false">R627-Z627</f>
        <v>0</v>
      </c>
      <c r="AB627" s="260" t="n">
        <f aca="false">IFERROR(AA627/R627,)</f>
        <v>0</v>
      </c>
      <c r="AC627" s="261" t="n">
        <f aca="false">INDEX(_Rge_Data_IC_CY,$B627,AC$1)</f>
        <v>0</v>
      </c>
      <c r="AD627" s="262" t="n">
        <f aca="false" t="array" ref="AD627:AD627">INDEX(_Rge_Data_IC_CY,$B627,AD$1)</f>
        <v>0</v>
      </c>
      <c r="AE627" s="262" t="n">
        <f aca="false" t="array" ref="AE627:AE627">INDEX(_Rge_Data_IC_CY,$B627,AE$1)</f>
        <v>0</v>
      </c>
      <c r="AF627" s="262" t="n">
        <f aca="false" t="array" ref="AF627:AF627">INDEX(_Rge_Data_IC_CY,$B627,AF$1)</f>
        <v>0</v>
      </c>
      <c r="AG627" s="262" t="n">
        <f aca="false" t="array" ref="AG627:AG627">INDEX(_Rge_Data_IC_CY,$B627,AG$1)</f>
        <v>0</v>
      </c>
      <c r="AH627" s="262" t="n">
        <f aca="false" t="array" ref="AH627:AH627">INDEX(_Rge_Data_IC_CY,$B627,AH$1)</f>
        <v>0</v>
      </c>
      <c r="AI627" s="262" t="n">
        <f aca="false">INDEX(_Rge_Data_IC_CY,$B627,AI$1)</f>
        <v>0</v>
      </c>
      <c r="AJ627" s="262" t="n">
        <f aca="false" t="array" ref="AJ627:AJ627">INDEX(_Rge_Data_IC_CY,$B627,AJ$1)</f>
        <v>0</v>
      </c>
      <c r="AK627" s="262" t="n">
        <f aca="false" t="array" ref="AK627:AK627">INDEX(_Rge_Data_IC_CY,$B627,AK$1)</f>
        <v>0</v>
      </c>
      <c r="AL627" s="212" t="n">
        <f aca="false">AK627+AN627+AO627</f>
        <v>0</v>
      </c>
      <c r="AM627" s="263" t="n">
        <f aca="false">IFERROR(AK627/Z627,0)</f>
        <v>0</v>
      </c>
      <c r="AN627" s="264" t="n">
        <f aca="false">IFERROR(IF(AND($E627="OPEN",$AA627&gt;0),$AA627*_SoP*$AM627,IF(AND($E627="CLOSED",$AA627&gt;0),$AA627*_SoL*$AM627,0)),0)</f>
        <v>0</v>
      </c>
      <c r="AO627" s="264" t="n">
        <f aca="false">IFERROR(IF($AA627&lt;0,$AA627*_SoL,0),0)</f>
        <v>0</v>
      </c>
      <c r="AP627" s="265" t="n">
        <f aca="false">AK627+AN627</f>
        <v>0</v>
      </c>
      <c r="AQ627" s="265" t="n">
        <f aca="false">AC627-AO627</f>
        <v>0</v>
      </c>
      <c r="AR627" s="265" t="n">
        <f aca="false">AP627-AQ627</f>
        <v>0</v>
      </c>
      <c r="AS627" s="266" t="n">
        <f aca="false">IF($AR627&gt;=0,$AR627,0)</f>
        <v>0</v>
      </c>
      <c r="AT627" s="267" t="n">
        <f aca="false">IF($AR627&lt;=0,-$AR627,0)</f>
        <v>-0</v>
      </c>
      <c r="AU627" s="268" t="n">
        <f aca="false">IF((R627-AC627)&lt;0,0,R627-AC627)</f>
        <v>0</v>
      </c>
      <c r="AV627" s="268" t="n">
        <f aca="false">IF(AM627&gt;1,0,R627-AM627*R627)</f>
        <v>0</v>
      </c>
      <c r="AW627" s="216"/>
    </row>
    <row r="628" customFormat="false" ht="24.75" hidden="false" customHeight="true" outlineLevel="0" collapsed="false">
      <c r="A628" s="166"/>
      <c r="B628" s="208" t="n">
        <f aca="false">B627+1</f>
        <v>12</v>
      </c>
      <c r="C628" s="166"/>
      <c r="D628" s="253" t="str">
        <f aca="false">IFERROR(VLOOKUP(#REF!,_rge_mappingtable,2,),"")</f>
        <v/>
      </c>
      <c r="E628" s="254" t="str">
        <f aca="false" t="array" ref="E628:E628">INDEX(_Rge_Data_IC_CY,$B628,E$1)</f>
        <v>Closed</v>
      </c>
      <c r="F628" s="255" t="n">
        <f aca="false">INDEX(_Rge_Data_IC_CY,$B628,F$1)</f>
        <v>0</v>
      </c>
      <c r="G628" s="255" t="n">
        <f aca="false" t="array" ref="G628:G628">INDEX(_Rge_Data_IC_CY,$B628,G$1)</f>
        <v>0</v>
      </c>
      <c r="H628" s="255" t="n">
        <f aca="false" t="array" ref="H628:H628">INDEX(_Rge_Data_IC_CY,$B628,H$1)</f>
        <v>0</v>
      </c>
      <c r="I628" s="255" t="n">
        <f aca="false" t="array" ref="I628:I628">INDEX(_Rge_Data_IC_CY,$B628,I$1)</f>
        <v>0</v>
      </c>
      <c r="J628" s="255" t="n">
        <f aca="false" t="array" ref="J628:J628">INDEX(_Rge_Data_IC_CY,$B628,J$1)</f>
        <v>0</v>
      </c>
      <c r="K628" s="255" t="n">
        <f aca="false" t="array" ref="K628:K628">INDEX(_Rge_Data_IC_CY,$B628,K$1)</f>
        <v>0</v>
      </c>
      <c r="L628" s="255" t="n">
        <f aca="false">INDEX(_Rge_Data_IC_CY,$B628,L$1)</f>
        <v>0</v>
      </c>
      <c r="M628" s="255" t="n">
        <f aca="false" t="array" ref="M628:M628">INDEX(_Rge_Data_IC_CY,$B628,M$1)</f>
        <v>0</v>
      </c>
      <c r="N628" s="255" t="n">
        <f aca="false" t="array" ref="N628:N628">INDEX(_Rge_Data_IC_CY,$B628,N$1)</f>
        <v>0</v>
      </c>
      <c r="O628" s="255" t="n">
        <f aca="false">F628-N628</f>
        <v>0</v>
      </c>
      <c r="P628" s="256" t="n">
        <f aca="false">IFERROR(O628/F628,0)</f>
        <v>0</v>
      </c>
      <c r="Q628" s="257" t="str">
        <f aca="false">IF(AND(F628&lt;&gt;0,R628=0),"N","Y")</f>
        <v>Y</v>
      </c>
      <c r="R628" s="258" t="n">
        <f aca="false">INDEX(_Rge_Data_IC_CY,$B628,R$1)</f>
        <v>0</v>
      </c>
      <c r="S628" s="259" t="n">
        <f aca="false" t="array" ref="S628:S628">INDEX(_Rge_Data_IC_CY,$B628,S$1)</f>
        <v>0</v>
      </c>
      <c r="T628" s="259" t="n">
        <f aca="false" t="array" ref="T628:T628">INDEX(_Rge_Data_IC_CY,$B628,T$1)</f>
        <v>0</v>
      </c>
      <c r="U628" s="259" t="n">
        <f aca="false" t="array" ref="U628:U628">INDEX(_Rge_Data_IC_CY,$B628,U$1)</f>
        <v>0</v>
      </c>
      <c r="V628" s="259" t="n">
        <f aca="false" t="array" ref="V628:V628">INDEX(_Rge_Data_IC_CY,$B628,V$1)</f>
        <v>0</v>
      </c>
      <c r="W628" s="259" t="n">
        <f aca="false" t="array" ref="W628:W628">INDEX(_Rge_Data_IC_CY,$B628,W$1)</f>
        <v>0</v>
      </c>
      <c r="X628" s="259" t="n">
        <f aca="false">INDEX(_Rge_Data_IC_CY,$B628,X$1)</f>
        <v>0</v>
      </c>
      <c r="Y628" s="259" t="n">
        <f aca="false" t="array" ref="Y628:Y628">INDEX(_Rge_Data_IC_CY,$B628,Y$1)</f>
        <v>0</v>
      </c>
      <c r="Z628" s="259" t="n">
        <f aca="false" t="array" ref="Z628:Z628">INDEX(_Rge_Data_IC_CY,$B628,Z$1)</f>
        <v>0</v>
      </c>
      <c r="AA628" s="259" t="n">
        <f aca="false">R628-Z628</f>
        <v>0</v>
      </c>
      <c r="AB628" s="260" t="n">
        <f aca="false">IFERROR(AA628/R628,)</f>
        <v>0</v>
      </c>
      <c r="AC628" s="261" t="n">
        <f aca="false">INDEX(_Rge_Data_IC_CY,$B628,AC$1)</f>
        <v>0</v>
      </c>
      <c r="AD628" s="262" t="n">
        <f aca="false" t="array" ref="AD628:AD628">INDEX(_Rge_Data_IC_CY,$B628,AD$1)</f>
        <v>0</v>
      </c>
      <c r="AE628" s="262" t="n">
        <f aca="false" t="array" ref="AE628:AE628">INDEX(_Rge_Data_IC_CY,$B628,AE$1)</f>
        <v>0</v>
      </c>
      <c r="AF628" s="262" t="n">
        <f aca="false" t="array" ref="AF628:AF628">INDEX(_Rge_Data_IC_CY,$B628,AF$1)</f>
        <v>0</v>
      </c>
      <c r="AG628" s="262" t="n">
        <f aca="false" t="array" ref="AG628:AG628">INDEX(_Rge_Data_IC_CY,$B628,AG$1)</f>
        <v>0</v>
      </c>
      <c r="AH628" s="262" t="n">
        <f aca="false" t="array" ref="AH628:AH628">INDEX(_Rge_Data_IC_CY,$B628,AH$1)</f>
        <v>0</v>
      </c>
      <c r="AI628" s="262" t="n">
        <f aca="false">INDEX(_Rge_Data_IC_CY,$B628,AI$1)</f>
        <v>0</v>
      </c>
      <c r="AJ628" s="262" t="n">
        <f aca="false" t="array" ref="AJ628:AJ628">INDEX(_Rge_Data_IC_CY,$B628,AJ$1)</f>
        <v>0</v>
      </c>
      <c r="AK628" s="262" t="n">
        <f aca="false" t="array" ref="AK628:AK628">INDEX(_Rge_Data_IC_CY,$B628,AK$1)</f>
        <v>0</v>
      </c>
      <c r="AL628" s="212" t="n">
        <f aca="false">AK628+AN628+AO628</f>
        <v>0</v>
      </c>
      <c r="AM628" s="263" t="n">
        <f aca="false">IFERROR(AK628/Z628,0)</f>
        <v>0</v>
      </c>
      <c r="AN628" s="264" t="n">
        <f aca="false">IFERROR(IF(AND($E628="OPEN",$AA628&gt;0),$AA628*_SoP*$AM628,IF(AND($E628="CLOSED",$AA628&gt;0),$AA628*_SoL*$AM628,0)),0)</f>
        <v>0</v>
      </c>
      <c r="AO628" s="264" t="n">
        <f aca="false">IFERROR(IF($AA628&lt;0,$AA628*_SoL,0),0)</f>
        <v>0</v>
      </c>
      <c r="AP628" s="265" t="n">
        <f aca="false">AK628+AN628</f>
        <v>0</v>
      </c>
      <c r="AQ628" s="265" t="n">
        <f aca="false">AC628-AO628</f>
        <v>0</v>
      </c>
      <c r="AR628" s="265" t="n">
        <f aca="false">AP628-AQ628</f>
        <v>0</v>
      </c>
      <c r="AS628" s="266" t="n">
        <f aca="false">IF($AR628&gt;=0,$AR628,0)</f>
        <v>0</v>
      </c>
      <c r="AT628" s="267" t="n">
        <f aca="false">IF($AR628&lt;=0,-$AR628,0)</f>
        <v>-0</v>
      </c>
      <c r="AU628" s="268" t="n">
        <f aca="false">IF((R628-AC628)&lt;0,0,R628-AC628)</f>
        <v>0</v>
      </c>
      <c r="AV628" s="268" t="n">
        <f aca="false">IF(AM628&gt;1,0,R628-AM628*R628)</f>
        <v>0</v>
      </c>
      <c r="AW628" s="216"/>
    </row>
    <row r="629" customFormat="false" ht="24.75" hidden="false" customHeight="true" outlineLevel="0" collapsed="false">
      <c r="A629" s="166"/>
      <c r="B629" s="208" t="n">
        <f aca="false">B628+1</f>
        <v>13</v>
      </c>
      <c r="C629" s="166"/>
      <c r="D629" s="253" t="str">
        <f aca="false">IFERROR(VLOOKUP(#REF!,_rge_mappingtable,2,),"")</f>
        <v/>
      </c>
      <c r="E629" s="254" t="str">
        <f aca="false" t="array" ref="E629:E629">INDEX(_Rge_Data_IC_CY,$B629,E$1)</f>
        <v>Closed</v>
      </c>
      <c r="F629" s="255" t="n">
        <f aca="false">INDEX(_Rge_Data_IC_CY,$B629,F$1)</f>
        <v>0</v>
      </c>
      <c r="G629" s="255" t="n">
        <f aca="false" t="array" ref="G629:G629">INDEX(_Rge_Data_IC_CY,$B629,G$1)</f>
        <v>0</v>
      </c>
      <c r="H629" s="255" t="n">
        <f aca="false" t="array" ref="H629:H629">INDEX(_Rge_Data_IC_CY,$B629,H$1)</f>
        <v>0</v>
      </c>
      <c r="I629" s="255" t="n">
        <f aca="false" t="array" ref="I629:I629">INDEX(_Rge_Data_IC_CY,$B629,I$1)</f>
        <v>0</v>
      </c>
      <c r="J629" s="255" t="n">
        <f aca="false" t="array" ref="J629:J629">INDEX(_Rge_Data_IC_CY,$B629,J$1)</f>
        <v>0</v>
      </c>
      <c r="K629" s="255" t="n">
        <f aca="false" t="array" ref="K629:K629">INDEX(_Rge_Data_IC_CY,$B629,K$1)</f>
        <v>0</v>
      </c>
      <c r="L629" s="255" t="n">
        <f aca="false">INDEX(_Rge_Data_IC_CY,$B629,L$1)</f>
        <v>0</v>
      </c>
      <c r="M629" s="255" t="n">
        <f aca="false" t="array" ref="M629:M629">INDEX(_Rge_Data_IC_CY,$B629,M$1)</f>
        <v>0</v>
      </c>
      <c r="N629" s="255" t="n">
        <f aca="false" t="array" ref="N629:N629">INDEX(_Rge_Data_IC_CY,$B629,N$1)</f>
        <v>0</v>
      </c>
      <c r="O629" s="255" t="n">
        <f aca="false">F629-N629</f>
        <v>0</v>
      </c>
      <c r="P629" s="256" t="n">
        <f aca="false">IFERROR(O629/F629,0)</f>
        <v>0</v>
      </c>
      <c r="Q629" s="257" t="str">
        <f aca="false">IF(AND(F629&lt;&gt;0,R629=0),"N","Y")</f>
        <v>Y</v>
      </c>
      <c r="R629" s="258" t="n">
        <f aca="false">INDEX(_Rge_Data_IC_CY,$B629,R$1)</f>
        <v>0</v>
      </c>
      <c r="S629" s="259" t="n">
        <f aca="false" t="array" ref="S629:S629">INDEX(_Rge_Data_IC_CY,$B629,S$1)</f>
        <v>0</v>
      </c>
      <c r="T629" s="259" t="n">
        <f aca="false" t="array" ref="T629:T629">INDEX(_Rge_Data_IC_CY,$B629,T$1)</f>
        <v>0</v>
      </c>
      <c r="U629" s="259" t="n">
        <f aca="false" t="array" ref="U629:U629">INDEX(_Rge_Data_IC_CY,$B629,U$1)</f>
        <v>0</v>
      </c>
      <c r="V629" s="259" t="n">
        <f aca="false" t="array" ref="V629:V629">INDEX(_Rge_Data_IC_CY,$B629,V$1)</f>
        <v>0</v>
      </c>
      <c r="W629" s="259" t="n">
        <f aca="false" t="array" ref="W629:W629">INDEX(_Rge_Data_IC_CY,$B629,W$1)</f>
        <v>0</v>
      </c>
      <c r="X629" s="259" t="n">
        <f aca="false">INDEX(_Rge_Data_IC_CY,$B629,X$1)</f>
        <v>0</v>
      </c>
      <c r="Y629" s="259" t="n">
        <f aca="false" t="array" ref="Y629:Y629">INDEX(_Rge_Data_IC_CY,$B629,Y$1)</f>
        <v>0</v>
      </c>
      <c r="Z629" s="259" t="n">
        <f aca="false" t="array" ref="Z629:Z629">INDEX(_Rge_Data_IC_CY,$B629,Z$1)</f>
        <v>0</v>
      </c>
      <c r="AA629" s="259" t="n">
        <f aca="false">R629-Z629</f>
        <v>0</v>
      </c>
      <c r="AB629" s="260" t="n">
        <f aca="false">IFERROR(AA629/R629,)</f>
        <v>0</v>
      </c>
      <c r="AC629" s="261" t="n">
        <f aca="false">INDEX(_Rge_Data_IC_CY,$B629,AC$1)</f>
        <v>0</v>
      </c>
      <c r="AD629" s="262" t="n">
        <f aca="false" t="array" ref="AD629:AD629">INDEX(_Rge_Data_IC_CY,$B629,AD$1)</f>
        <v>0</v>
      </c>
      <c r="AE629" s="262" t="n">
        <f aca="false" t="array" ref="AE629:AE629">INDEX(_Rge_Data_IC_CY,$B629,AE$1)</f>
        <v>0</v>
      </c>
      <c r="AF629" s="262" t="n">
        <f aca="false" t="array" ref="AF629:AF629">INDEX(_Rge_Data_IC_CY,$B629,AF$1)</f>
        <v>0</v>
      </c>
      <c r="AG629" s="262" t="n">
        <f aca="false" t="array" ref="AG629:AG629">INDEX(_Rge_Data_IC_CY,$B629,AG$1)</f>
        <v>0</v>
      </c>
      <c r="AH629" s="262" t="n">
        <f aca="false" t="array" ref="AH629:AH629">INDEX(_Rge_Data_IC_CY,$B629,AH$1)</f>
        <v>0</v>
      </c>
      <c r="AI629" s="262" t="n">
        <f aca="false">INDEX(_Rge_Data_IC_CY,$B629,AI$1)</f>
        <v>0</v>
      </c>
      <c r="AJ629" s="262" t="n">
        <f aca="false" t="array" ref="AJ629:AJ629">INDEX(_Rge_Data_IC_CY,$B629,AJ$1)</f>
        <v>0</v>
      </c>
      <c r="AK629" s="262" t="n">
        <f aca="false" t="array" ref="AK629:AK629">INDEX(_Rge_Data_IC_CY,$B629,AK$1)</f>
        <v>0</v>
      </c>
      <c r="AL629" s="212" t="n">
        <f aca="false">AK629+AN629+AO629</f>
        <v>0</v>
      </c>
      <c r="AM629" s="263" t="n">
        <f aca="false">IFERROR(AK629/Z629,0)</f>
        <v>0</v>
      </c>
      <c r="AN629" s="264" t="n">
        <f aca="false">IFERROR(IF(AND($E629="OPEN",$AA629&gt;0),$AA629*_SoP*$AM629,IF(AND($E629="CLOSED",$AA629&gt;0),$AA629*_SoL*$AM629,0)),0)</f>
        <v>0</v>
      </c>
      <c r="AO629" s="264" t="n">
        <f aca="false">IFERROR(IF($AA629&lt;0,$AA629*_SoL,0),0)</f>
        <v>0</v>
      </c>
      <c r="AP629" s="265" t="n">
        <f aca="false">AK629+AN629</f>
        <v>0</v>
      </c>
      <c r="AQ629" s="265" t="n">
        <f aca="false">AC629-AO629</f>
        <v>0</v>
      </c>
      <c r="AR629" s="265" t="n">
        <f aca="false">AP629-AQ629</f>
        <v>0</v>
      </c>
      <c r="AS629" s="266" t="n">
        <f aca="false">IF($AR629&gt;=0,$AR629,0)</f>
        <v>0</v>
      </c>
      <c r="AT629" s="267" t="n">
        <f aca="false">IF($AR629&lt;=0,-$AR629,0)</f>
        <v>-0</v>
      </c>
      <c r="AU629" s="268" t="n">
        <f aca="false">IF((R629-AC629)&lt;0,0,R629-AC629)</f>
        <v>0</v>
      </c>
      <c r="AV629" s="268" t="n">
        <f aca="false">IF(AM629&gt;1,0,R629-AM629*R629)</f>
        <v>0</v>
      </c>
      <c r="AW629" s="216"/>
    </row>
    <row r="630" customFormat="false" ht="24.75" hidden="false" customHeight="true" outlineLevel="0" collapsed="false">
      <c r="A630" s="166"/>
      <c r="B630" s="208" t="n">
        <f aca="false">B629+1</f>
        <v>14</v>
      </c>
      <c r="C630" s="166"/>
      <c r="D630" s="253" t="str">
        <f aca="false">IFERROR(VLOOKUP(#REF!,_rge_mappingtable,2,),"")</f>
        <v/>
      </c>
      <c r="E630" s="254" t="str">
        <f aca="false" t="array" ref="E630:E630">INDEX(_Rge_Data_IC_CY,$B630,E$1)</f>
        <v>Closed</v>
      </c>
      <c r="F630" s="255" t="n">
        <f aca="false">INDEX(_Rge_Data_IC_CY,$B630,F$1)</f>
        <v>0</v>
      </c>
      <c r="G630" s="255" t="n">
        <f aca="false" t="array" ref="G630:G630">INDEX(_Rge_Data_IC_CY,$B630,G$1)</f>
        <v>0</v>
      </c>
      <c r="H630" s="255" t="n">
        <f aca="false" t="array" ref="H630:H630">INDEX(_Rge_Data_IC_CY,$B630,H$1)</f>
        <v>0</v>
      </c>
      <c r="I630" s="255" t="n">
        <f aca="false" t="array" ref="I630:I630">INDEX(_Rge_Data_IC_CY,$B630,I$1)</f>
        <v>0</v>
      </c>
      <c r="J630" s="255" t="n">
        <f aca="false" t="array" ref="J630:J630">INDEX(_Rge_Data_IC_CY,$B630,J$1)</f>
        <v>0</v>
      </c>
      <c r="K630" s="255" t="n">
        <f aca="false" t="array" ref="K630:K630">INDEX(_Rge_Data_IC_CY,$B630,K$1)</f>
        <v>0</v>
      </c>
      <c r="L630" s="255" t="n">
        <f aca="false">INDEX(_Rge_Data_IC_CY,$B630,L$1)</f>
        <v>0</v>
      </c>
      <c r="M630" s="255" t="n">
        <f aca="false" t="array" ref="M630:M630">INDEX(_Rge_Data_IC_CY,$B630,M$1)</f>
        <v>0</v>
      </c>
      <c r="N630" s="255" t="n">
        <f aca="false" t="array" ref="N630:N630">INDEX(_Rge_Data_IC_CY,$B630,N$1)</f>
        <v>0</v>
      </c>
      <c r="O630" s="255" t="n">
        <f aca="false">F630-N630</f>
        <v>0</v>
      </c>
      <c r="P630" s="256" t="n">
        <f aca="false">IFERROR(O630/F630,0)</f>
        <v>0</v>
      </c>
      <c r="Q630" s="257" t="str">
        <f aca="false">IF(AND(F630&lt;&gt;0,R630=0),"N","Y")</f>
        <v>Y</v>
      </c>
      <c r="R630" s="258" t="n">
        <f aca="false">INDEX(_Rge_Data_IC_CY,$B630,R$1)</f>
        <v>0</v>
      </c>
      <c r="S630" s="259" t="n">
        <f aca="false" t="array" ref="S630:S630">INDEX(_Rge_Data_IC_CY,$B630,S$1)</f>
        <v>0</v>
      </c>
      <c r="T630" s="259" t="n">
        <f aca="false" t="array" ref="T630:T630">INDEX(_Rge_Data_IC_CY,$B630,T$1)</f>
        <v>0</v>
      </c>
      <c r="U630" s="259" t="n">
        <f aca="false" t="array" ref="U630:U630">INDEX(_Rge_Data_IC_CY,$B630,U$1)</f>
        <v>0</v>
      </c>
      <c r="V630" s="259" t="n">
        <f aca="false" t="array" ref="V630:V630">INDEX(_Rge_Data_IC_CY,$B630,V$1)</f>
        <v>0</v>
      </c>
      <c r="W630" s="259" t="n">
        <f aca="false" t="array" ref="W630:W630">INDEX(_Rge_Data_IC_CY,$B630,W$1)</f>
        <v>0</v>
      </c>
      <c r="X630" s="259" t="n">
        <f aca="false">INDEX(_Rge_Data_IC_CY,$B630,X$1)</f>
        <v>0</v>
      </c>
      <c r="Y630" s="259" t="n">
        <f aca="false" t="array" ref="Y630:Y630">INDEX(_Rge_Data_IC_CY,$B630,Y$1)</f>
        <v>0</v>
      </c>
      <c r="Z630" s="259" t="n">
        <f aca="false" t="array" ref="Z630:Z630">INDEX(_Rge_Data_IC_CY,$B630,Z$1)</f>
        <v>0</v>
      </c>
      <c r="AA630" s="259" t="n">
        <f aca="false">R630-Z630</f>
        <v>0</v>
      </c>
      <c r="AB630" s="260" t="n">
        <f aca="false">IFERROR(AA630/R630,)</f>
        <v>0</v>
      </c>
      <c r="AC630" s="261" t="n">
        <f aca="false">INDEX(_Rge_Data_IC_CY,$B630,AC$1)</f>
        <v>0</v>
      </c>
      <c r="AD630" s="262" t="n">
        <f aca="false" t="array" ref="AD630:AD630">INDEX(_Rge_Data_IC_CY,$B630,AD$1)</f>
        <v>0</v>
      </c>
      <c r="AE630" s="262" t="n">
        <f aca="false" t="array" ref="AE630:AE630">INDEX(_Rge_Data_IC_CY,$B630,AE$1)</f>
        <v>0</v>
      </c>
      <c r="AF630" s="262" t="n">
        <f aca="false" t="array" ref="AF630:AF630">INDEX(_Rge_Data_IC_CY,$B630,AF$1)</f>
        <v>0</v>
      </c>
      <c r="AG630" s="262" t="n">
        <f aca="false" t="array" ref="AG630:AG630">INDEX(_Rge_Data_IC_CY,$B630,AG$1)</f>
        <v>0</v>
      </c>
      <c r="AH630" s="262" t="n">
        <f aca="false" t="array" ref="AH630:AH630">INDEX(_Rge_Data_IC_CY,$B630,AH$1)</f>
        <v>0</v>
      </c>
      <c r="AI630" s="262" t="n">
        <f aca="false">INDEX(_Rge_Data_IC_CY,$B630,AI$1)</f>
        <v>0</v>
      </c>
      <c r="AJ630" s="262" t="n">
        <f aca="false" t="array" ref="AJ630:AJ630">INDEX(_Rge_Data_IC_CY,$B630,AJ$1)</f>
        <v>0</v>
      </c>
      <c r="AK630" s="262" t="n">
        <f aca="false" t="array" ref="AK630:AK630">INDEX(_Rge_Data_IC_CY,$B630,AK$1)</f>
        <v>0</v>
      </c>
      <c r="AL630" s="212" t="n">
        <f aca="false">AK630+AN630+AO630</f>
        <v>0</v>
      </c>
      <c r="AM630" s="263" t="n">
        <f aca="false">IFERROR(AK630/Z630,0)</f>
        <v>0</v>
      </c>
      <c r="AN630" s="264" t="n">
        <f aca="false">IFERROR(IF(AND($E630="OPEN",$AA630&gt;0),$AA630*_SoP*$AM630,IF(AND($E630="CLOSED",$AA630&gt;0),$AA630*_SoL*$AM630,0)),0)</f>
        <v>0</v>
      </c>
      <c r="AO630" s="264" t="n">
        <f aca="false">IFERROR(IF($AA630&lt;0,$AA630*_SoL,0),0)</f>
        <v>0</v>
      </c>
      <c r="AP630" s="265" t="n">
        <f aca="false">AK630+AN630</f>
        <v>0</v>
      </c>
      <c r="AQ630" s="265" t="n">
        <f aca="false">AC630-AO630</f>
        <v>0</v>
      </c>
      <c r="AR630" s="265" t="n">
        <f aca="false">AP630-AQ630</f>
        <v>0</v>
      </c>
      <c r="AS630" s="266" t="n">
        <f aca="false">IF($AR630&gt;=0,$AR630,0)</f>
        <v>0</v>
      </c>
      <c r="AT630" s="267" t="n">
        <f aca="false">IF($AR630&lt;=0,-$AR630,0)</f>
        <v>-0</v>
      </c>
      <c r="AU630" s="268" t="n">
        <f aca="false">IF((R630-AC630)&lt;0,0,R630-AC630)</f>
        <v>0</v>
      </c>
      <c r="AV630" s="268" t="n">
        <f aca="false">IF(AM630&gt;1,0,R630-AM630*R630)</f>
        <v>0</v>
      </c>
      <c r="AW630" s="216"/>
    </row>
    <row r="631" customFormat="false" ht="24.75" hidden="false" customHeight="true" outlineLevel="0" collapsed="false">
      <c r="A631" s="166"/>
      <c r="B631" s="208" t="n">
        <f aca="false">B630+1</f>
        <v>15</v>
      </c>
      <c r="C631" s="166"/>
      <c r="D631" s="253" t="str">
        <f aca="false">IFERROR(VLOOKUP(#REF!,_rge_mappingtable,2,),"")</f>
        <v/>
      </c>
      <c r="E631" s="254" t="str">
        <f aca="false" t="array" ref="E631:E631">INDEX(_Rge_Data_IC_CY,$B631,E$1)</f>
        <v>Closed</v>
      </c>
      <c r="F631" s="255" t="n">
        <f aca="false">INDEX(_Rge_Data_IC_CY,$B631,F$1)</f>
        <v>0</v>
      </c>
      <c r="G631" s="255" t="n">
        <f aca="false" t="array" ref="G631:G631">INDEX(_Rge_Data_IC_CY,$B631,G$1)</f>
        <v>0</v>
      </c>
      <c r="H631" s="255" t="n">
        <f aca="false" t="array" ref="H631:H631">INDEX(_Rge_Data_IC_CY,$B631,H$1)</f>
        <v>0</v>
      </c>
      <c r="I631" s="255" t="n">
        <f aca="false" t="array" ref="I631:I631">INDEX(_Rge_Data_IC_CY,$B631,I$1)</f>
        <v>0</v>
      </c>
      <c r="J631" s="255" t="n">
        <f aca="false" t="array" ref="J631:J631">INDEX(_Rge_Data_IC_CY,$B631,J$1)</f>
        <v>0</v>
      </c>
      <c r="K631" s="255" t="n">
        <f aca="false" t="array" ref="K631:K631">INDEX(_Rge_Data_IC_CY,$B631,K$1)</f>
        <v>0</v>
      </c>
      <c r="L631" s="255" t="n">
        <f aca="false">INDEX(_Rge_Data_IC_CY,$B631,L$1)</f>
        <v>0</v>
      </c>
      <c r="M631" s="255" t="n">
        <f aca="false" t="array" ref="M631:M631">INDEX(_Rge_Data_IC_CY,$B631,M$1)</f>
        <v>0</v>
      </c>
      <c r="N631" s="255" t="n">
        <f aca="false" t="array" ref="N631:N631">INDEX(_Rge_Data_IC_CY,$B631,N$1)</f>
        <v>0</v>
      </c>
      <c r="O631" s="255" t="n">
        <f aca="false">F631-N631</f>
        <v>0</v>
      </c>
      <c r="P631" s="256" t="n">
        <f aca="false">IFERROR(O631/F631,0)</f>
        <v>0</v>
      </c>
      <c r="Q631" s="257" t="str">
        <f aca="false">IF(AND(F631&lt;&gt;0,R631=0),"N","Y")</f>
        <v>Y</v>
      </c>
      <c r="R631" s="258" t="n">
        <f aca="false">INDEX(_Rge_Data_IC_CY,$B631,R$1)</f>
        <v>0</v>
      </c>
      <c r="S631" s="259" t="n">
        <f aca="false" t="array" ref="S631:S631">INDEX(_Rge_Data_IC_CY,$B631,S$1)</f>
        <v>0</v>
      </c>
      <c r="T631" s="259" t="n">
        <f aca="false" t="array" ref="T631:T631">INDEX(_Rge_Data_IC_CY,$B631,T$1)</f>
        <v>0</v>
      </c>
      <c r="U631" s="259" t="n">
        <f aca="false" t="array" ref="U631:U631">INDEX(_Rge_Data_IC_CY,$B631,U$1)</f>
        <v>0</v>
      </c>
      <c r="V631" s="259" t="n">
        <f aca="false" t="array" ref="V631:V631">INDEX(_Rge_Data_IC_CY,$B631,V$1)</f>
        <v>0</v>
      </c>
      <c r="W631" s="259" t="n">
        <f aca="false" t="array" ref="W631:W631">INDEX(_Rge_Data_IC_CY,$B631,W$1)</f>
        <v>0</v>
      </c>
      <c r="X631" s="259" t="n">
        <f aca="false">INDEX(_Rge_Data_IC_CY,$B631,X$1)</f>
        <v>0</v>
      </c>
      <c r="Y631" s="259" t="n">
        <f aca="false" t="array" ref="Y631:Y631">INDEX(_Rge_Data_IC_CY,$B631,Y$1)</f>
        <v>0</v>
      </c>
      <c r="Z631" s="259" t="n">
        <f aca="false" t="array" ref="Z631:Z631">INDEX(_Rge_Data_IC_CY,$B631,Z$1)</f>
        <v>0</v>
      </c>
      <c r="AA631" s="259" t="n">
        <f aca="false">R631-Z631</f>
        <v>0</v>
      </c>
      <c r="AB631" s="260" t="n">
        <f aca="false">IFERROR(AA631/R631,)</f>
        <v>0</v>
      </c>
      <c r="AC631" s="261" t="n">
        <f aca="false">INDEX(_Rge_Data_IC_CY,$B631,AC$1)</f>
        <v>0</v>
      </c>
      <c r="AD631" s="262" t="n">
        <f aca="false" t="array" ref="AD631:AD631">INDEX(_Rge_Data_IC_CY,$B631,AD$1)</f>
        <v>0</v>
      </c>
      <c r="AE631" s="262" t="n">
        <f aca="false" t="array" ref="AE631:AE631">INDEX(_Rge_Data_IC_CY,$B631,AE$1)</f>
        <v>0</v>
      </c>
      <c r="AF631" s="262" t="n">
        <f aca="false" t="array" ref="AF631:AF631">INDEX(_Rge_Data_IC_CY,$B631,AF$1)</f>
        <v>0</v>
      </c>
      <c r="AG631" s="262" t="n">
        <f aca="false" t="array" ref="AG631:AG631">INDEX(_Rge_Data_IC_CY,$B631,AG$1)</f>
        <v>0</v>
      </c>
      <c r="AH631" s="262" t="n">
        <f aca="false" t="array" ref="AH631:AH631">INDEX(_Rge_Data_IC_CY,$B631,AH$1)</f>
        <v>0</v>
      </c>
      <c r="AI631" s="262" t="n">
        <f aca="false">INDEX(_Rge_Data_IC_CY,$B631,AI$1)</f>
        <v>0</v>
      </c>
      <c r="AJ631" s="262" t="n">
        <f aca="false" t="array" ref="AJ631:AJ631">INDEX(_Rge_Data_IC_CY,$B631,AJ$1)</f>
        <v>0</v>
      </c>
      <c r="AK631" s="262" t="n">
        <f aca="false" t="array" ref="AK631:AK631">INDEX(_Rge_Data_IC_CY,$B631,AK$1)</f>
        <v>0</v>
      </c>
      <c r="AL631" s="212" t="n">
        <f aca="false">AK631+AN631+AO631</f>
        <v>0</v>
      </c>
      <c r="AM631" s="263" t="n">
        <f aca="false">IFERROR(AK631/Z631,0)</f>
        <v>0</v>
      </c>
      <c r="AN631" s="264" t="n">
        <f aca="false">IFERROR(IF(AND($E631="OPEN",$AA631&gt;0),$AA631*_SoP*$AM631,IF(AND($E631="CLOSED",$AA631&gt;0),$AA631*_SoL*$AM631,0)),0)</f>
        <v>0</v>
      </c>
      <c r="AO631" s="264" t="n">
        <f aca="false">IFERROR(IF($AA631&lt;0,$AA631*_SoL,0),0)</f>
        <v>0</v>
      </c>
      <c r="AP631" s="265" t="n">
        <f aca="false">AK631+AN631</f>
        <v>0</v>
      </c>
      <c r="AQ631" s="265" t="n">
        <f aca="false">AC631-AO631</f>
        <v>0</v>
      </c>
      <c r="AR631" s="265" t="n">
        <f aca="false">AP631-AQ631</f>
        <v>0</v>
      </c>
      <c r="AS631" s="266" t="n">
        <f aca="false">IF($AR631&gt;=0,$AR631,0)</f>
        <v>0</v>
      </c>
      <c r="AT631" s="267" t="n">
        <f aca="false">IF($AR631&lt;=0,-$AR631,0)</f>
        <v>-0</v>
      </c>
      <c r="AU631" s="268" t="n">
        <f aca="false">IF((R631-AC631)&lt;0,0,R631-AC631)</f>
        <v>0</v>
      </c>
      <c r="AV631" s="268" t="n">
        <f aca="false">IF(AM631&gt;1,0,R631-AM631*R631)</f>
        <v>0</v>
      </c>
      <c r="AW631" s="216"/>
    </row>
    <row r="632" customFormat="false" ht="24.75" hidden="false" customHeight="true" outlineLevel="0" collapsed="false">
      <c r="A632" s="166"/>
      <c r="B632" s="208" t="n">
        <f aca="false">B631+1</f>
        <v>16</v>
      </c>
      <c r="C632" s="166"/>
      <c r="D632" s="253" t="str">
        <f aca="false">IFERROR(VLOOKUP(#REF!,_rge_mappingtable,2,),"")</f>
        <v/>
      </c>
      <c r="E632" s="254" t="str">
        <f aca="false" t="array" ref="E632:E632">INDEX(_Rge_Data_IC_CY,$B632,E$1)</f>
        <v>Closed</v>
      </c>
      <c r="F632" s="255" t="n">
        <f aca="false">INDEX(_Rge_Data_IC_CY,$B632,F$1)</f>
        <v>0</v>
      </c>
      <c r="G632" s="255" t="n">
        <f aca="false" t="array" ref="G632:G632">INDEX(_Rge_Data_IC_CY,$B632,G$1)</f>
        <v>0</v>
      </c>
      <c r="H632" s="255" t="n">
        <f aca="false" t="array" ref="H632:H632">INDEX(_Rge_Data_IC_CY,$B632,H$1)</f>
        <v>0</v>
      </c>
      <c r="I632" s="255" t="n">
        <f aca="false" t="array" ref="I632:I632">INDEX(_Rge_Data_IC_CY,$B632,I$1)</f>
        <v>0</v>
      </c>
      <c r="J632" s="255" t="n">
        <f aca="false" t="array" ref="J632:J632">INDEX(_Rge_Data_IC_CY,$B632,J$1)</f>
        <v>0</v>
      </c>
      <c r="K632" s="255" t="n">
        <f aca="false" t="array" ref="K632:K632">INDEX(_Rge_Data_IC_CY,$B632,K$1)</f>
        <v>0</v>
      </c>
      <c r="L632" s="255" t="n">
        <f aca="false">INDEX(_Rge_Data_IC_CY,$B632,L$1)</f>
        <v>0</v>
      </c>
      <c r="M632" s="255" t="n">
        <f aca="false" t="array" ref="M632:M632">INDEX(_Rge_Data_IC_CY,$B632,M$1)</f>
        <v>0</v>
      </c>
      <c r="N632" s="255" t="n">
        <f aca="false" t="array" ref="N632:N632">INDEX(_Rge_Data_IC_CY,$B632,N$1)</f>
        <v>0</v>
      </c>
      <c r="O632" s="255" t="n">
        <f aca="false">F632-N632</f>
        <v>0</v>
      </c>
      <c r="P632" s="256" t="n">
        <f aca="false">IFERROR(O632/F632,0)</f>
        <v>0</v>
      </c>
      <c r="Q632" s="257" t="str">
        <f aca="false">IF(AND(F632&lt;&gt;0,R632=0),"N","Y")</f>
        <v>Y</v>
      </c>
      <c r="R632" s="258" t="n">
        <f aca="false">INDEX(_Rge_Data_IC_CY,$B632,R$1)</f>
        <v>0</v>
      </c>
      <c r="S632" s="259" t="n">
        <f aca="false" t="array" ref="S632:S632">INDEX(_Rge_Data_IC_CY,$B632,S$1)</f>
        <v>0</v>
      </c>
      <c r="T632" s="259" t="n">
        <f aca="false" t="array" ref="T632:T632">INDEX(_Rge_Data_IC_CY,$B632,T$1)</f>
        <v>0</v>
      </c>
      <c r="U632" s="259" t="n">
        <f aca="false" t="array" ref="U632:U632">INDEX(_Rge_Data_IC_CY,$B632,U$1)</f>
        <v>0</v>
      </c>
      <c r="V632" s="259" t="n">
        <f aca="false" t="array" ref="V632:V632">INDEX(_Rge_Data_IC_CY,$B632,V$1)</f>
        <v>0</v>
      </c>
      <c r="W632" s="259" t="n">
        <f aca="false" t="array" ref="W632:W632">INDEX(_Rge_Data_IC_CY,$B632,W$1)</f>
        <v>0</v>
      </c>
      <c r="X632" s="259" t="n">
        <f aca="false">INDEX(_Rge_Data_IC_CY,$B632,X$1)</f>
        <v>0</v>
      </c>
      <c r="Y632" s="259" t="n">
        <f aca="false" t="array" ref="Y632:Y632">INDEX(_Rge_Data_IC_CY,$B632,Y$1)</f>
        <v>0</v>
      </c>
      <c r="Z632" s="259" t="n">
        <f aca="false" t="array" ref="Z632:Z632">INDEX(_Rge_Data_IC_CY,$B632,Z$1)</f>
        <v>0</v>
      </c>
      <c r="AA632" s="259" t="n">
        <f aca="false">R632-Z632</f>
        <v>0</v>
      </c>
      <c r="AB632" s="260" t="n">
        <f aca="false">IFERROR(AA632/R632,)</f>
        <v>0</v>
      </c>
      <c r="AC632" s="261" t="n">
        <f aca="false">INDEX(_Rge_Data_IC_CY,$B632,AC$1)</f>
        <v>0</v>
      </c>
      <c r="AD632" s="262" t="n">
        <f aca="false" t="array" ref="AD632:AD632">INDEX(_Rge_Data_IC_CY,$B632,AD$1)</f>
        <v>0</v>
      </c>
      <c r="AE632" s="262" t="n">
        <f aca="false" t="array" ref="AE632:AE632">INDEX(_Rge_Data_IC_CY,$B632,AE$1)</f>
        <v>0</v>
      </c>
      <c r="AF632" s="262" t="n">
        <f aca="false" t="array" ref="AF632:AF632">INDEX(_Rge_Data_IC_CY,$B632,AF$1)</f>
        <v>0</v>
      </c>
      <c r="AG632" s="262" t="n">
        <f aca="false" t="array" ref="AG632:AG632">INDEX(_Rge_Data_IC_CY,$B632,AG$1)</f>
        <v>0</v>
      </c>
      <c r="AH632" s="262" t="n">
        <f aca="false" t="array" ref="AH632:AH632">INDEX(_Rge_Data_IC_CY,$B632,AH$1)</f>
        <v>0</v>
      </c>
      <c r="AI632" s="262" t="n">
        <f aca="false">INDEX(_Rge_Data_IC_CY,$B632,AI$1)</f>
        <v>0</v>
      </c>
      <c r="AJ632" s="262" t="n">
        <f aca="false" t="array" ref="AJ632:AJ632">INDEX(_Rge_Data_IC_CY,$B632,AJ$1)</f>
        <v>0</v>
      </c>
      <c r="AK632" s="262" t="n">
        <f aca="false" t="array" ref="AK632:AK632">INDEX(_Rge_Data_IC_CY,$B632,AK$1)</f>
        <v>0</v>
      </c>
      <c r="AL632" s="212" t="n">
        <f aca="false">AK632+AN632+AO632</f>
        <v>0</v>
      </c>
      <c r="AM632" s="263" t="n">
        <f aca="false">IFERROR(AK632/Z632,0)</f>
        <v>0</v>
      </c>
      <c r="AN632" s="264" t="n">
        <f aca="false">IFERROR(IF(AND($E632="OPEN",$AA632&gt;0),$AA632*_SoP*$AM632,IF(AND($E632="CLOSED",$AA632&gt;0),$AA632*_SoL*$AM632,0)),0)</f>
        <v>0</v>
      </c>
      <c r="AO632" s="264" t="n">
        <f aca="false">IFERROR(IF($AA632&lt;0,$AA632*_SoL,0),0)</f>
        <v>0</v>
      </c>
      <c r="AP632" s="265" t="n">
        <f aca="false">AK632+AN632</f>
        <v>0</v>
      </c>
      <c r="AQ632" s="265" t="n">
        <f aca="false">AC632-AO632</f>
        <v>0</v>
      </c>
      <c r="AR632" s="265" t="n">
        <f aca="false">AP632-AQ632</f>
        <v>0</v>
      </c>
      <c r="AS632" s="266" t="n">
        <f aca="false">IF($AR632&gt;=0,$AR632,0)</f>
        <v>0</v>
      </c>
      <c r="AT632" s="267" t="n">
        <f aca="false">IF($AR632&lt;=0,-$AR632,0)</f>
        <v>-0</v>
      </c>
      <c r="AU632" s="268" t="n">
        <f aca="false">IF((R632-AC632)&lt;0,0,R632-AC632)</f>
        <v>0</v>
      </c>
      <c r="AV632" s="268" t="n">
        <f aca="false">IF(AM632&gt;1,0,R632-AM632*R632)</f>
        <v>0</v>
      </c>
      <c r="AW632" s="216"/>
    </row>
    <row r="633" customFormat="false" ht="24.75" hidden="false" customHeight="true" outlineLevel="0" collapsed="false">
      <c r="A633" s="166"/>
      <c r="B633" s="208" t="n">
        <f aca="false">B632+1</f>
        <v>17</v>
      </c>
      <c r="C633" s="166"/>
      <c r="D633" s="253" t="str">
        <f aca="false">IFERROR(VLOOKUP(#REF!,_rge_mappingtable,2,),"")</f>
        <v/>
      </c>
      <c r="E633" s="254" t="str">
        <f aca="false" t="array" ref="E633:E633">INDEX(_Rge_Data_IC_CY,$B633,E$1)</f>
        <v>Closed</v>
      </c>
      <c r="F633" s="255" t="n">
        <f aca="false">INDEX(_Rge_Data_IC_CY,$B633,F$1)</f>
        <v>0</v>
      </c>
      <c r="G633" s="255" t="n">
        <f aca="false" t="array" ref="G633:G633">INDEX(_Rge_Data_IC_CY,$B633,G$1)</f>
        <v>0</v>
      </c>
      <c r="H633" s="255" t="n">
        <f aca="false" t="array" ref="H633:H633">INDEX(_Rge_Data_IC_CY,$B633,H$1)</f>
        <v>0</v>
      </c>
      <c r="I633" s="255" t="n">
        <f aca="false" t="array" ref="I633:I633">INDEX(_Rge_Data_IC_CY,$B633,I$1)</f>
        <v>0</v>
      </c>
      <c r="J633" s="255" t="n">
        <f aca="false" t="array" ref="J633:J633">INDEX(_Rge_Data_IC_CY,$B633,J$1)</f>
        <v>0</v>
      </c>
      <c r="K633" s="255" t="n">
        <f aca="false" t="array" ref="K633:K633">INDEX(_Rge_Data_IC_CY,$B633,K$1)</f>
        <v>0</v>
      </c>
      <c r="L633" s="255" t="n">
        <f aca="false">INDEX(_Rge_Data_IC_CY,$B633,L$1)</f>
        <v>0</v>
      </c>
      <c r="M633" s="255" t="n">
        <f aca="false" t="array" ref="M633:M633">INDEX(_Rge_Data_IC_CY,$B633,M$1)</f>
        <v>0</v>
      </c>
      <c r="N633" s="255" t="n">
        <f aca="false" t="array" ref="N633:N633">INDEX(_Rge_Data_IC_CY,$B633,N$1)</f>
        <v>0</v>
      </c>
      <c r="O633" s="255" t="n">
        <f aca="false">F633-N633</f>
        <v>0</v>
      </c>
      <c r="P633" s="256" t="n">
        <f aca="false">IFERROR(O633/F633,0)</f>
        <v>0</v>
      </c>
      <c r="Q633" s="257" t="str">
        <f aca="false">IF(AND(F633&lt;&gt;0,R633=0),"N","Y")</f>
        <v>Y</v>
      </c>
      <c r="R633" s="258" t="n">
        <f aca="false">INDEX(_Rge_Data_IC_CY,$B633,R$1)</f>
        <v>0</v>
      </c>
      <c r="S633" s="259" t="n">
        <f aca="false" t="array" ref="S633:S633">INDEX(_Rge_Data_IC_CY,$B633,S$1)</f>
        <v>0</v>
      </c>
      <c r="T633" s="259" t="n">
        <f aca="false" t="array" ref="T633:T633">INDEX(_Rge_Data_IC_CY,$B633,T$1)</f>
        <v>0</v>
      </c>
      <c r="U633" s="259" t="n">
        <f aca="false" t="array" ref="U633:U633">INDEX(_Rge_Data_IC_CY,$B633,U$1)</f>
        <v>0</v>
      </c>
      <c r="V633" s="259" t="n">
        <f aca="false" t="array" ref="V633:V633">INDEX(_Rge_Data_IC_CY,$B633,V$1)</f>
        <v>0</v>
      </c>
      <c r="W633" s="259" t="n">
        <f aca="false" t="array" ref="W633:W633">INDEX(_Rge_Data_IC_CY,$B633,W$1)</f>
        <v>0</v>
      </c>
      <c r="X633" s="259" t="n">
        <f aca="false">INDEX(_Rge_Data_IC_CY,$B633,X$1)</f>
        <v>0</v>
      </c>
      <c r="Y633" s="259" t="n">
        <f aca="false" t="array" ref="Y633:Y633">INDEX(_Rge_Data_IC_CY,$B633,Y$1)</f>
        <v>0</v>
      </c>
      <c r="Z633" s="259" t="n">
        <f aca="false" t="array" ref="Z633:Z633">INDEX(_Rge_Data_IC_CY,$B633,Z$1)</f>
        <v>0</v>
      </c>
      <c r="AA633" s="259" t="n">
        <f aca="false">R633-Z633</f>
        <v>0</v>
      </c>
      <c r="AB633" s="260" t="n">
        <f aca="false">IFERROR(AA633/R633,)</f>
        <v>0</v>
      </c>
      <c r="AC633" s="261" t="n">
        <f aca="false">INDEX(_Rge_Data_IC_CY,$B633,AC$1)</f>
        <v>0</v>
      </c>
      <c r="AD633" s="262" t="n">
        <f aca="false" t="array" ref="AD633:AD633">INDEX(_Rge_Data_IC_CY,$B633,AD$1)</f>
        <v>0</v>
      </c>
      <c r="AE633" s="262" t="n">
        <f aca="false" t="array" ref="AE633:AE633">INDEX(_Rge_Data_IC_CY,$B633,AE$1)</f>
        <v>0</v>
      </c>
      <c r="AF633" s="262" t="n">
        <f aca="false" t="array" ref="AF633:AF633">INDEX(_Rge_Data_IC_CY,$B633,AF$1)</f>
        <v>0</v>
      </c>
      <c r="AG633" s="262" t="n">
        <f aca="false" t="array" ref="AG633:AG633">INDEX(_Rge_Data_IC_CY,$B633,AG$1)</f>
        <v>0</v>
      </c>
      <c r="AH633" s="262" t="n">
        <f aca="false" t="array" ref="AH633:AH633">INDEX(_Rge_Data_IC_CY,$B633,AH$1)</f>
        <v>0</v>
      </c>
      <c r="AI633" s="262" t="n">
        <f aca="false">INDEX(_Rge_Data_IC_CY,$B633,AI$1)</f>
        <v>0</v>
      </c>
      <c r="AJ633" s="262" t="n">
        <f aca="false" t="array" ref="AJ633:AJ633">INDEX(_Rge_Data_IC_CY,$B633,AJ$1)</f>
        <v>0</v>
      </c>
      <c r="AK633" s="262" t="n">
        <f aca="false" t="array" ref="AK633:AK633">INDEX(_Rge_Data_IC_CY,$B633,AK$1)</f>
        <v>0</v>
      </c>
      <c r="AL633" s="212" t="n">
        <f aca="false">AK633+AN633+AO633</f>
        <v>0</v>
      </c>
      <c r="AM633" s="263" t="n">
        <f aca="false">IFERROR(AK633/Z633,0)</f>
        <v>0</v>
      </c>
      <c r="AN633" s="264" t="n">
        <f aca="false">IFERROR(IF(AND($E633="OPEN",$AA633&gt;0),$AA633*_SoP*$AM633,IF(AND($E633="CLOSED",$AA633&gt;0),$AA633*_SoL*$AM633,0)),0)</f>
        <v>0</v>
      </c>
      <c r="AO633" s="264" t="n">
        <f aca="false">IFERROR(IF($AA633&lt;0,$AA633*_SoL,0),0)</f>
        <v>0</v>
      </c>
      <c r="AP633" s="265" t="n">
        <f aca="false">AK633+AN633</f>
        <v>0</v>
      </c>
      <c r="AQ633" s="265" t="n">
        <f aca="false">AC633-AO633</f>
        <v>0</v>
      </c>
      <c r="AR633" s="265" t="n">
        <f aca="false">AP633-AQ633</f>
        <v>0</v>
      </c>
      <c r="AS633" s="266" t="n">
        <f aca="false">IF($AR633&gt;=0,$AR633,0)</f>
        <v>0</v>
      </c>
      <c r="AT633" s="267" t="n">
        <f aca="false">IF($AR633&lt;=0,-$AR633,0)</f>
        <v>-0</v>
      </c>
      <c r="AU633" s="268" t="n">
        <f aca="false">IF((R633-AC633)&lt;0,0,R633-AC633)</f>
        <v>0</v>
      </c>
      <c r="AV633" s="268" t="n">
        <f aca="false">IF(AM633&gt;1,0,R633-AM633*R633)</f>
        <v>0</v>
      </c>
      <c r="AW633" s="216"/>
    </row>
    <row r="634" customFormat="false" ht="24.75" hidden="false" customHeight="true" outlineLevel="0" collapsed="false">
      <c r="A634" s="166"/>
      <c r="B634" s="208" t="n">
        <f aca="false">B633+1</f>
        <v>18</v>
      </c>
      <c r="C634" s="166"/>
      <c r="D634" s="253" t="str">
        <f aca="false">IFERROR(VLOOKUP(#REF!,_rge_mappingtable,2,),"")</f>
        <v/>
      </c>
      <c r="E634" s="254" t="str">
        <f aca="false" t="array" ref="E634:E634">INDEX(_Rge_Data_IC_CY,$B634,E$1)</f>
        <v>Closed</v>
      </c>
      <c r="F634" s="255" t="n">
        <f aca="false">INDEX(_Rge_Data_IC_CY,$B634,F$1)</f>
        <v>0</v>
      </c>
      <c r="G634" s="255" t="n">
        <f aca="false" t="array" ref="G634:G634">INDEX(_Rge_Data_IC_CY,$B634,G$1)</f>
        <v>0</v>
      </c>
      <c r="H634" s="255" t="n">
        <f aca="false" t="array" ref="H634:H634">INDEX(_Rge_Data_IC_CY,$B634,H$1)</f>
        <v>0</v>
      </c>
      <c r="I634" s="255" t="n">
        <f aca="false" t="array" ref="I634:I634">INDEX(_Rge_Data_IC_CY,$B634,I$1)</f>
        <v>0</v>
      </c>
      <c r="J634" s="255" t="n">
        <f aca="false" t="array" ref="J634:J634">INDEX(_Rge_Data_IC_CY,$B634,J$1)</f>
        <v>0</v>
      </c>
      <c r="K634" s="255" t="n">
        <f aca="false" t="array" ref="K634:K634">INDEX(_Rge_Data_IC_CY,$B634,K$1)</f>
        <v>0</v>
      </c>
      <c r="L634" s="255" t="n">
        <f aca="false">INDEX(_Rge_Data_IC_CY,$B634,L$1)</f>
        <v>0</v>
      </c>
      <c r="M634" s="255" t="n">
        <f aca="false" t="array" ref="M634:M634">INDEX(_Rge_Data_IC_CY,$B634,M$1)</f>
        <v>0</v>
      </c>
      <c r="N634" s="255" t="n">
        <f aca="false" t="array" ref="N634:N634">INDEX(_Rge_Data_IC_CY,$B634,N$1)</f>
        <v>0</v>
      </c>
      <c r="O634" s="255" t="n">
        <f aca="false">F634-N634</f>
        <v>0</v>
      </c>
      <c r="P634" s="256" t="n">
        <f aca="false">IFERROR(O634/F634,0)</f>
        <v>0</v>
      </c>
      <c r="Q634" s="257" t="str">
        <f aca="false">IF(AND(F634&lt;&gt;0,R634=0),"N","Y")</f>
        <v>Y</v>
      </c>
      <c r="R634" s="258" t="n">
        <f aca="false">INDEX(_Rge_Data_IC_CY,$B634,R$1)</f>
        <v>0</v>
      </c>
      <c r="S634" s="259" t="n">
        <f aca="false" t="array" ref="S634:S634">INDEX(_Rge_Data_IC_CY,$B634,S$1)</f>
        <v>0</v>
      </c>
      <c r="T634" s="259" t="n">
        <f aca="false" t="array" ref="T634:T634">INDEX(_Rge_Data_IC_CY,$B634,T$1)</f>
        <v>0</v>
      </c>
      <c r="U634" s="259" t="n">
        <f aca="false" t="array" ref="U634:U634">INDEX(_Rge_Data_IC_CY,$B634,U$1)</f>
        <v>0</v>
      </c>
      <c r="V634" s="259" t="n">
        <f aca="false" t="array" ref="V634:V634">INDEX(_Rge_Data_IC_CY,$B634,V$1)</f>
        <v>0</v>
      </c>
      <c r="W634" s="259" t="n">
        <f aca="false" t="array" ref="W634:W634">INDEX(_Rge_Data_IC_CY,$B634,W$1)</f>
        <v>0</v>
      </c>
      <c r="X634" s="259" t="n">
        <f aca="false">INDEX(_Rge_Data_IC_CY,$B634,X$1)</f>
        <v>0</v>
      </c>
      <c r="Y634" s="259" t="n">
        <f aca="false" t="array" ref="Y634:Y634">INDEX(_Rge_Data_IC_CY,$B634,Y$1)</f>
        <v>0</v>
      </c>
      <c r="Z634" s="259" t="n">
        <f aca="false" t="array" ref="Z634:Z634">INDEX(_Rge_Data_IC_CY,$B634,Z$1)</f>
        <v>0</v>
      </c>
      <c r="AA634" s="259" t="n">
        <f aca="false">R634-Z634</f>
        <v>0</v>
      </c>
      <c r="AB634" s="260" t="n">
        <f aca="false">IFERROR(AA634/R634,)</f>
        <v>0</v>
      </c>
      <c r="AC634" s="261" t="n">
        <f aca="false">INDEX(_Rge_Data_IC_CY,$B634,AC$1)</f>
        <v>0</v>
      </c>
      <c r="AD634" s="262" t="n">
        <f aca="false" t="array" ref="AD634:AD634">INDEX(_Rge_Data_IC_CY,$B634,AD$1)</f>
        <v>0</v>
      </c>
      <c r="AE634" s="262" t="n">
        <f aca="false" t="array" ref="AE634:AE634">INDEX(_Rge_Data_IC_CY,$B634,AE$1)</f>
        <v>0</v>
      </c>
      <c r="AF634" s="262" t="n">
        <f aca="false" t="array" ref="AF634:AF634">INDEX(_Rge_Data_IC_CY,$B634,AF$1)</f>
        <v>0</v>
      </c>
      <c r="AG634" s="262" t="n">
        <f aca="false" t="array" ref="AG634:AG634">INDEX(_Rge_Data_IC_CY,$B634,AG$1)</f>
        <v>0</v>
      </c>
      <c r="AH634" s="262" t="n">
        <f aca="false" t="array" ref="AH634:AH634">INDEX(_Rge_Data_IC_CY,$B634,AH$1)</f>
        <v>0</v>
      </c>
      <c r="AI634" s="262" t="n">
        <f aca="false">INDEX(_Rge_Data_IC_CY,$B634,AI$1)</f>
        <v>0</v>
      </c>
      <c r="AJ634" s="262" t="n">
        <f aca="false" t="array" ref="AJ634:AJ634">INDEX(_Rge_Data_IC_CY,$B634,AJ$1)</f>
        <v>0</v>
      </c>
      <c r="AK634" s="262" t="n">
        <f aca="false" t="array" ref="AK634:AK634">INDEX(_Rge_Data_IC_CY,$B634,AK$1)</f>
        <v>0</v>
      </c>
      <c r="AL634" s="212" t="n">
        <f aca="false">AK634+AN634+AO634</f>
        <v>0</v>
      </c>
      <c r="AM634" s="263" t="n">
        <f aca="false">IFERROR(AK634/Z634,0)</f>
        <v>0</v>
      </c>
      <c r="AN634" s="264" t="n">
        <f aca="false">IFERROR(IF(AND($E634="OPEN",$AA634&gt;0),$AA634*_SoP*$AM634,IF(AND($E634="CLOSED",$AA634&gt;0),$AA634*_SoL*$AM634,0)),0)</f>
        <v>0</v>
      </c>
      <c r="AO634" s="264" t="n">
        <f aca="false">IFERROR(IF($AA634&lt;0,$AA634*_SoL,0),0)</f>
        <v>0</v>
      </c>
      <c r="AP634" s="265" t="n">
        <f aca="false">AK634+AN634</f>
        <v>0</v>
      </c>
      <c r="AQ634" s="265" t="n">
        <f aca="false">AC634-AO634</f>
        <v>0</v>
      </c>
      <c r="AR634" s="265" t="n">
        <f aca="false">AP634-AQ634</f>
        <v>0</v>
      </c>
      <c r="AS634" s="266" t="n">
        <f aca="false">IF($AR634&gt;=0,$AR634,0)</f>
        <v>0</v>
      </c>
      <c r="AT634" s="267" t="n">
        <f aca="false">IF($AR634&lt;=0,-$AR634,0)</f>
        <v>-0</v>
      </c>
      <c r="AU634" s="268" t="n">
        <f aca="false">IF((R634-AC634)&lt;0,0,R634-AC634)</f>
        <v>0</v>
      </c>
      <c r="AV634" s="268" t="n">
        <f aca="false">IF(AM634&gt;1,0,R634-AM634*R634)</f>
        <v>0</v>
      </c>
      <c r="AW634" s="216"/>
    </row>
    <row r="635" customFormat="false" ht="24.75" hidden="false" customHeight="true" outlineLevel="0" collapsed="false">
      <c r="A635" s="166"/>
      <c r="B635" s="208" t="n">
        <f aca="false">B634+1</f>
        <v>19</v>
      </c>
      <c r="C635" s="166"/>
      <c r="D635" s="253" t="str">
        <f aca="false">IFERROR(VLOOKUP(#REF!,_rge_mappingtable,2,),"")</f>
        <v/>
      </c>
      <c r="E635" s="254" t="str">
        <f aca="false" t="array" ref="E635:E635">INDEX(_Rge_Data_IC_CY,$B635,E$1)</f>
        <v>Closed</v>
      </c>
      <c r="F635" s="255" t="n">
        <f aca="false">INDEX(_Rge_Data_IC_CY,$B635,F$1)</f>
        <v>0</v>
      </c>
      <c r="G635" s="255" t="n">
        <f aca="false" t="array" ref="G635:G635">INDEX(_Rge_Data_IC_CY,$B635,G$1)</f>
        <v>0</v>
      </c>
      <c r="H635" s="255" t="n">
        <f aca="false" t="array" ref="H635:H635">INDEX(_Rge_Data_IC_CY,$B635,H$1)</f>
        <v>0</v>
      </c>
      <c r="I635" s="255" t="n">
        <f aca="false" t="array" ref="I635:I635">INDEX(_Rge_Data_IC_CY,$B635,I$1)</f>
        <v>0</v>
      </c>
      <c r="J635" s="255" t="n">
        <f aca="false" t="array" ref="J635:J635">INDEX(_Rge_Data_IC_CY,$B635,J$1)</f>
        <v>0</v>
      </c>
      <c r="K635" s="255" t="n">
        <f aca="false" t="array" ref="K635:K635">INDEX(_Rge_Data_IC_CY,$B635,K$1)</f>
        <v>0</v>
      </c>
      <c r="L635" s="255" t="n">
        <f aca="false">INDEX(_Rge_Data_IC_CY,$B635,L$1)</f>
        <v>0</v>
      </c>
      <c r="M635" s="255" t="n">
        <f aca="false" t="array" ref="M635:M635">INDEX(_Rge_Data_IC_CY,$B635,M$1)</f>
        <v>0</v>
      </c>
      <c r="N635" s="255" t="n">
        <f aca="false" t="array" ref="N635:N635">INDEX(_Rge_Data_IC_CY,$B635,N$1)</f>
        <v>0</v>
      </c>
      <c r="O635" s="255" t="n">
        <f aca="false">F635-N635</f>
        <v>0</v>
      </c>
      <c r="P635" s="256" t="n">
        <f aca="false">IFERROR(O635/F635,0)</f>
        <v>0</v>
      </c>
      <c r="Q635" s="257" t="str">
        <f aca="false">IF(AND(F635&lt;&gt;0,R635=0),"N","Y")</f>
        <v>Y</v>
      </c>
      <c r="R635" s="258" t="n">
        <f aca="false">INDEX(_Rge_Data_IC_CY,$B635,R$1)</f>
        <v>0</v>
      </c>
      <c r="S635" s="259" t="n">
        <f aca="false" t="array" ref="S635:S635">INDEX(_Rge_Data_IC_CY,$B635,S$1)</f>
        <v>0</v>
      </c>
      <c r="T635" s="259" t="n">
        <f aca="false" t="array" ref="T635:T635">INDEX(_Rge_Data_IC_CY,$B635,T$1)</f>
        <v>0</v>
      </c>
      <c r="U635" s="259" t="n">
        <f aca="false" t="array" ref="U635:U635">INDEX(_Rge_Data_IC_CY,$B635,U$1)</f>
        <v>0</v>
      </c>
      <c r="V635" s="259" t="n">
        <f aca="false" t="array" ref="V635:V635">INDEX(_Rge_Data_IC_CY,$B635,V$1)</f>
        <v>0</v>
      </c>
      <c r="W635" s="259" t="n">
        <f aca="false" t="array" ref="W635:W635">INDEX(_Rge_Data_IC_CY,$B635,W$1)</f>
        <v>0</v>
      </c>
      <c r="X635" s="259" t="n">
        <f aca="false">INDEX(_Rge_Data_IC_CY,$B635,X$1)</f>
        <v>0</v>
      </c>
      <c r="Y635" s="259" t="n">
        <f aca="false" t="array" ref="Y635:Y635">INDEX(_Rge_Data_IC_CY,$B635,Y$1)</f>
        <v>0</v>
      </c>
      <c r="Z635" s="259" t="n">
        <f aca="false" t="array" ref="Z635:Z635">INDEX(_Rge_Data_IC_CY,$B635,Z$1)</f>
        <v>0</v>
      </c>
      <c r="AA635" s="259" t="n">
        <f aca="false">R635-Z635</f>
        <v>0</v>
      </c>
      <c r="AB635" s="260" t="n">
        <f aca="false">IFERROR(AA635/R635,)</f>
        <v>0</v>
      </c>
      <c r="AC635" s="261" t="n">
        <f aca="false">INDEX(_Rge_Data_IC_CY,$B635,AC$1)</f>
        <v>0</v>
      </c>
      <c r="AD635" s="262" t="n">
        <f aca="false" t="array" ref="AD635:AD635">INDEX(_Rge_Data_IC_CY,$B635,AD$1)</f>
        <v>0</v>
      </c>
      <c r="AE635" s="262" t="n">
        <f aca="false" t="array" ref="AE635:AE635">INDEX(_Rge_Data_IC_CY,$B635,AE$1)</f>
        <v>0</v>
      </c>
      <c r="AF635" s="262" t="n">
        <f aca="false" t="array" ref="AF635:AF635">INDEX(_Rge_Data_IC_CY,$B635,AF$1)</f>
        <v>0</v>
      </c>
      <c r="AG635" s="262" t="n">
        <f aca="false" t="array" ref="AG635:AG635">INDEX(_Rge_Data_IC_CY,$B635,AG$1)</f>
        <v>0</v>
      </c>
      <c r="AH635" s="262" t="n">
        <f aca="false" t="array" ref="AH635:AH635">INDEX(_Rge_Data_IC_CY,$B635,AH$1)</f>
        <v>0</v>
      </c>
      <c r="AI635" s="262" t="n">
        <f aca="false">INDEX(_Rge_Data_IC_CY,$B635,AI$1)</f>
        <v>0</v>
      </c>
      <c r="AJ635" s="262" t="n">
        <f aca="false" t="array" ref="AJ635:AJ635">INDEX(_Rge_Data_IC_CY,$B635,AJ$1)</f>
        <v>0</v>
      </c>
      <c r="AK635" s="262" t="n">
        <f aca="false" t="array" ref="AK635:AK635">INDEX(_Rge_Data_IC_CY,$B635,AK$1)</f>
        <v>0</v>
      </c>
      <c r="AL635" s="212" t="n">
        <f aca="false">AK635+AN635+AO635</f>
        <v>0</v>
      </c>
      <c r="AM635" s="263" t="n">
        <f aca="false">IFERROR(AK635/Z635,0)</f>
        <v>0</v>
      </c>
      <c r="AN635" s="264" t="n">
        <f aca="false">IFERROR(IF(AND($E635="OPEN",$AA635&gt;0),$AA635*_SoP*$AM635,IF(AND($E635="CLOSED",$AA635&gt;0),$AA635*_SoL*$AM635,0)),0)</f>
        <v>0</v>
      </c>
      <c r="AO635" s="264" t="n">
        <f aca="false">IFERROR(IF($AA635&lt;0,$AA635*_SoL,0),0)</f>
        <v>0</v>
      </c>
      <c r="AP635" s="265" t="n">
        <f aca="false">AK635+AN635</f>
        <v>0</v>
      </c>
      <c r="AQ635" s="265" t="n">
        <f aca="false">AC635-AO635</f>
        <v>0</v>
      </c>
      <c r="AR635" s="265" t="n">
        <f aca="false">AP635-AQ635</f>
        <v>0</v>
      </c>
      <c r="AS635" s="266" t="n">
        <f aca="false">IF($AR635&gt;=0,$AR635,0)</f>
        <v>0</v>
      </c>
      <c r="AT635" s="267" t="n">
        <f aca="false">IF($AR635&lt;=0,-$AR635,0)</f>
        <v>-0</v>
      </c>
      <c r="AU635" s="268" t="n">
        <f aca="false">IF((R635-AC635)&lt;0,0,R635-AC635)</f>
        <v>0</v>
      </c>
      <c r="AV635" s="268" t="n">
        <f aca="false">IF(AM635&gt;1,0,R635-AM635*R635)</f>
        <v>0</v>
      </c>
      <c r="AW635" s="216"/>
    </row>
    <row r="636" customFormat="false" ht="24.75" hidden="false" customHeight="true" outlineLevel="0" collapsed="false">
      <c r="A636" s="166"/>
      <c r="B636" s="208" t="n">
        <f aca="false">B635+1</f>
        <v>20</v>
      </c>
      <c r="C636" s="166"/>
      <c r="D636" s="253" t="str">
        <f aca="false">IFERROR(VLOOKUP(#REF!,_rge_mappingtable,2,),"")</f>
        <v/>
      </c>
      <c r="E636" s="254" t="str">
        <f aca="false" t="array" ref="E636:E636">INDEX(_Rge_Data_IC_CY,$B636,E$1)</f>
        <v>Closed</v>
      </c>
      <c r="F636" s="255" t="n">
        <f aca="false">INDEX(_Rge_Data_IC_CY,$B636,F$1)</f>
        <v>0</v>
      </c>
      <c r="G636" s="255" t="n">
        <f aca="false" t="array" ref="G636:G636">INDEX(_Rge_Data_IC_CY,$B636,G$1)</f>
        <v>0</v>
      </c>
      <c r="H636" s="255" t="n">
        <f aca="false" t="array" ref="H636:H636">INDEX(_Rge_Data_IC_CY,$B636,H$1)</f>
        <v>0</v>
      </c>
      <c r="I636" s="255" t="n">
        <f aca="false" t="array" ref="I636:I636">INDEX(_Rge_Data_IC_CY,$B636,I$1)</f>
        <v>0</v>
      </c>
      <c r="J636" s="255" t="n">
        <f aca="false" t="array" ref="J636:J636">INDEX(_Rge_Data_IC_CY,$B636,J$1)</f>
        <v>0</v>
      </c>
      <c r="K636" s="255" t="n">
        <f aca="false" t="array" ref="K636:K636">INDEX(_Rge_Data_IC_CY,$B636,K$1)</f>
        <v>0</v>
      </c>
      <c r="L636" s="255" t="n">
        <f aca="false">INDEX(_Rge_Data_IC_CY,$B636,L$1)</f>
        <v>0</v>
      </c>
      <c r="M636" s="255" t="n">
        <f aca="false" t="array" ref="M636:M636">INDEX(_Rge_Data_IC_CY,$B636,M$1)</f>
        <v>0</v>
      </c>
      <c r="N636" s="255" t="n">
        <f aca="false" t="array" ref="N636:N636">INDEX(_Rge_Data_IC_CY,$B636,N$1)</f>
        <v>0</v>
      </c>
      <c r="O636" s="255" t="n">
        <f aca="false">F636-N636</f>
        <v>0</v>
      </c>
      <c r="P636" s="256" t="n">
        <f aca="false">IFERROR(O636/F636,0)</f>
        <v>0</v>
      </c>
      <c r="Q636" s="257" t="str">
        <f aca="false">IF(AND(F636&lt;&gt;0,R636=0),"N","Y")</f>
        <v>Y</v>
      </c>
      <c r="R636" s="258" t="n">
        <f aca="false">INDEX(_Rge_Data_IC_CY,$B636,R$1)</f>
        <v>0</v>
      </c>
      <c r="S636" s="259" t="n">
        <f aca="false" t="array" ref="S636:S636">INDEX(_Rge_Data_IC_CY,$B636,S$1)</f>
        <v>0</v>
      </c>
      <c r="T636" s="259" t="n">
        <f aca="false" t="array" ref="T636:T636">INDEX(_Rge_Data_IC_CY,$B636,T$1)</f>
        <v>0</v>
      </c>
      <c r="U636" s="259" t="n">
        <f aca="false" t="array" ref="U636:U636">INDEX(_Rge_Data_IC_CY,$B636,U$1)</f>
        <v>0</v>
      </c>
      <c r="V636" s="259" t="n">
        <f aca="false" t="array" ref="V636:V636">INDEX(_Rge_Data_IC_CY,$B636,V$1)</f>
        <v>0</v>
      </c>
      <c r="W636" s="259" t="n">
        <f aca="false" t="array" ref="W636:W636">INDEX(_Rge_Data_IC_CY,$B636,W$1)</f>
        <v>0</v>
      </c>
      <c r="X636" s="259" t="n">
        <f aca="false">INDEX(_Rge_Data_IC_CY,$B636,X$1)</f>
        <v>0</v>
      </c>
      <c r="Y636" s="259" t="n">
        <f aca="false" t="array" ref="Y636:Y636">INDEX(_Rge_Data_IC_CY,$B636,Y$1)</f>
        <v>0</v>
      </c>
      <c r="Z636" s="259" t="n">
        <f aca="false" t="array" ref="Z636:Z636">INDEX(_Rge_Data_IC_CY,$B636,Z$1)</f>
        <v>0</v>
      </c>
      <c r="AA636" s="259" t="n">
        <f aca="false">R636-Z636</f>
        <v>0</v>
      </c>
      <c r="AB636" s="260" t="n">
        <f aca="false">IFERROR(AA636/R636,)</f>
        <v>0</v>
      </c>
      <c r="AC636" s="261" t="n">
        <f aca="false">INDEX(_Rge_Data_IC_CY,$B636,AC$1)</f>
        <v>0</v>
      </c>
      <c r="AD636" s="262" t="n">
        <f aca="false" t="array" ref="AD636:AD636">INDEX(_Rge_Data_IC_CY,$B636,AD$1)</f>
        <v>0</v>
      </c>
      <c r="AE636" s="262" t="n">
        <f aca="false" t="array" ref="AE636:AE636">INDEX(_Rge_Data_IC_CY,$B636,AE$1)</f>
        <v>0</v>
      </c>
      <c r="AF636" s="262" t="n">
        <f aca="false" t="array" ref="AF636:AF636">INDEX(_Rge_Data_IC_CY,$B636,AF$1)</f>
        <v>0</v>
      </c>
      <c r="AG636" s="262" t="n">
        <f aca="false" t="array" ref="AG636:AG636">INDEX(_Rge_Data_IC_CY,$B636,AG$1)</f>
        <v>0</v>
      </c>
      <c r="AH636" s="262" t="n">
        <f aca="false" t="array" ref="AH636:AH636">INDEX(_Rge_Data_IC_CY,$B636,AH$1)</f>
        <v>0</v>
      </c>
      <c r="AI636" s="262" t="n">
        <f aca="false">INDEX(_Rge_Data_IC_CY,$B636,AI$1)</f>
        <v>0</v>
      </c>
      <c r="AJ636" s="262" t="n">
        <f aca="false" t="array" ref="AJ636:AJ636">INDEX(_Rge_Data_IC_CY,$B636,AJ$1)</f>
        <v>0</v>
      </c>
      <c r="AK636" s="262" t="n">
        <f aca="false" t="array" ref="AK636:AK636">INDEX(_Rge_Data_IC_CY,$B636,AK$1)</f>
        <v>0</v>
      </c>
      <c r="AL636" s="212" t="n">
        <f aca="false">AK636+AN636+AO636</f>
        <v>0</v>
      </c>
      <c r="AM636" s="263" t="n">
        <f aca="false">IFERROR(AK636/Z636,0)</f>
        <v>0</v>
      </c>
      <c r="AN636" s="264" t="n">
        <f aca="false">IFERROR(IF(AND($E636="OPEN",$AA636&gt;0),$AA636*_SoP*$AM636,IF(AND($E636="CLOSED",$AA636&gt;0),$AA636*_SoL*$AM636,0)),0)</f>
        <v>0</v>
      </c>
      <c r="AO636" s="264" t="n">
        <f aca="false">IFERROR(IF($AA636&lt;0,$AA636*_SoL,0),0)</f>
        <v>0</v>
      </c>
      <c r="AP636" s="265" t="n">
        <f aca="false">AK636+AN636</f>
        <v>0</v>
      </c>
      <c r="AQ636" s="265" t="n">
        <f aca="false">AC636-AO636</f>
        <v>0</v>
      </c>
      <c r="AR636" s="265" t="n">
        <f aca="false">AP636-AQ636</f>
        <v>0</v>
      </c>
      <c r="AS636" s="266" t="n">
        <f aca="false">IF($AR636&gt;=0,$AR636,0)</f>
        <v>0</v>
      </c>
      <c r="AT636" s="267" t="n">
        <f aca="false">IF($AR636&lt;=0,-$AR636,0)</f>
        <v>-0</v>
      </c>
      <c r="AU636" s="268" t="n">
        <f aca="false">IF((R636-AC636)&lt;0,0,R636-AC636)</f>
        <v>0</v>
      </c>
      <c r="AV636" s="268" t="n">
        <f aca="false">IF(AM636&gt;1,0,R636-AM636*R636)</f>
        <v>0</v>
      </c>
      <c r="AW636" s="216"/>
    </row>
    <row r="637" customFormat="false" ht="24.75" hidden="false" customHeight="true" outlineLevel="0" collapsed="false">
      <c r="A637" s="166"/>
      <c r="B637" s="208" t="n">
        <f aca="false">B636+1</f>
        <v>21</v>
      </c>
      <c r="C637" s="166"/>
      <c r="D637" s="253" t="str">
        <f aca="false">IFERROR(VLOOKUP(#REF!,_rge_mappingtable,2,),"")</f>
        <v/>
      </c>
      <c r="E637" s="254" t="str">
        <f aca="false" t="array" ref="E637:E637">INDEX(_Rge_Data_IC_CY,$B637,E$1)</f>
        <v>Closed</v>
      </c>
      <c r="F637" s="255" t="n">
        <f aca="false">INDEX(_Rge_Data_IC_CY,$B637,F$1)</f>
        <v>0</v>
      </c>
      <c r="G637" s="255" t="n">
        <f aca="false" t="array" ref="G637:G637">INDEX(_Rge_Data_IC_CY,$B637,G$1)</f>
        <v>0</v>
      </c>
      <c r="H637" s="255" t="n">
        <f aca="false" t="array" ref="H637:H637">INDEX(_Rge_Data_IC_CY,$B637,H$1)</f>
        <v>0</v>
      </c>
      <c r="I637" s="255" t="n">
        <f aca="false" t="array" ref="I637:I637">INDEX(_Rge_Data_IC_CY,$B637,I$1)</f>
        <v>0</v>
      </c>
      <c r="J637" s="255" t="n">
        <f aca="false" t="array" ref="J637:J637">INDEX(_Rge_Data_IC_CY,$B637,J$1)</f>
        <v>0</v>
      </c>
      <c r="K637" s="255" t="n">
        <f aca="false" t="array" ref="K637:K637">INDEX(_Rge_Data_IC_CY,$B637,K$1)</f>
        <v>0</v>
      </c>
      <c r="L637" s="255" t="n">
        <f aca="false">INDEX(_Rge_Data_IC_CY,$B637,L$1)</f>
        <v>0</v>
      </c>
      <c r="M637" s="255" t="n">
        <f aca="false" t="array" ref="M637:M637">INDEX(_Rge_Data_IC_CY,$B637,M$1)</f>
        <v>0</v>
      </c>
      <c r="N637" s="255" t="n">
        <f aca="false" t="array" ref="N637:N637">INDEX(_Rge_Data_IC_CY,$B637,N$1)</f>
        <v>0</v>
      </c>
      <c r="O637" s="255" t="n">
        <f aca="false">F637-N637</f>
        <v>0</v>
      </c>
      <c r="P637" s="256" t="n">
        <f aca="false">IFERROR(O637/F637,0)</f>
        <v>0</v>
      </c>
      <c r="Q637" s="257" t="str">
        <f aca="false">IF(AND(F637&lt;&gt;0,R637=0),"N","Y")</f>
        <v>Y</v>
      </c>
      <c r="R637" s="258" t="n">
        <f aca="false">INDEX(_Rge_Data_IC_CY,$B637,R$1)</f>
        <v>0</v>
      </c>
      <c r="S637" s="259" t="n">
        <f aca="false" t="array" ref="S637:S637">INDEX(_Rge_Data_IC_CY,$B637,S$1)</f>
        <v>0</v>
      </c>
      <c r="T637" s="259" t="n">
        <f aca="false" t="array" ref="T637:T637">INDEX(_Rge_Data_IC_CY,$B637,T$1)</f>
        <v>0</v>
      </c>
      <c r="U637" s="259" t="n">
        <f aca="false" t="array" ref="U637:U637">INDEX(_Rge_Data_IC_CY,$B637,U$1)</f>
        <v>0</v>
      </c>
      <c r="V637" s="259" t="n">
        <f aca="false" t="array" ref="V637:V637">INDEX(_Rge_Data_IC_CY,$B637,V$1)</f>
        <v>0</v>
      </c>
      <c r="W637" s="259" t="n">
        <f aca="false" t="array" ref="W637:W637">INDEX(_Rge_Data_IC_CY,$B637,W$1)</f>
        <v>0</v>
      </c>
      <c r="X637" s="259" t="n">
        <f aca="false">INDEX(_Rge_Data_IC_CY,$B637,X$1)</f>
        <v>0</v>
      </c>
      <c r="Y637" s="259" t="n">
        <f aca="false" t="array" ref="Y637:Y637">INDEX(_Rge_Data_IC_CY,$B637,Y$1)</f>
        <v>0</v>
      </c>
      <c r="Z637" s="259" t="n">
        <f aca="false" t="array" ref="Z637:Z637">INDEX(_Rge_Data_IC_CY,$B637,Z$1)</f>
        <v>0</v>
      </c>
      <c r="AA637" s="259" t="n">
        <f aca="false">R637-Z637</f>
        <v>0</v>
      </c>
      <c r="AB637" s="260" t="n">
        <f aca="false">IFERROR(AA637/R637,)</f>
        <v>0</v>
      </c>
      <c r="AC637" s="261" t="n">
        <f aca="false">INDEX(_Rge_Data_IC_CY,$B637,AC$1)</f>
        <v>0</v>
      </c>
      <c r="AD637" s="262" t="n">
        <f aca="false" t="array" ref="AD637:AD637">INDEX(_Rge_Data_IC_CY,$B637,AD$1)</f>
        <v>0</v>
      </c>
      <c r="AE637" s="262" t="n">
        <f aca="false" t="array" ref="AE637:AE637">INDEX(_Rge_Data_IC_CY,$B637,AE$1)</f>
        <v>0</v>
      </c>
      <c r="AF637" s="262" t="n">
        <f aca="false" t="array" ref="AF637:AF637">INDEX(_Rge_Data_IC_CY,$B637,AF$1)</f>
        <v>0</v>
      </c>
      <c r="AG637" s="262" t="n">
        <f aca="false" t="array" ref="AG637:AG637">INDEX(_Rge_Data_IC_CY,$B637,AG$1)</f>
        <v>0</v>
      </c>
      <c r="AH637" s="262" t="n">
        <f aca="false" t="array" ref="AH637:AH637">INDEX(_Rge_Data_IC_CY,$B637,AH$1)</f>
        <v>0</v>
      </c>
      <c r="AI637" s="262" t="n">
        <f aca="false">INDEX(_Rge_Data_IC_CY,$B637,AI$1)</f>
        <v>0</v>
      </c>
      <c r="AJ637" s="262" t="n">
        <f aca="false" t="array" ref="AJ637:AJ637">INDEX(_Rge_Data_IC_CY,$B637,AJ$1)</f>
        <v>0</v>
      </c>
      <c r="AK637" s="262" t="n">
        <f aca="false" t="array" ref="AK637:AK637">INDEX(_Rge_Data_IC_CY,$B637,AK$1)</f>
        <v>0</v>
      </c>
      <c r="AL637" s="212" t="n">
        <f aca="false">AK637+AN637+AO637</f>
        <v>0</v>
      </c>
      <c r="AM637" s="263" t="n">
        <f aca="false">IFERROR(AK637/Z637,0)</f>
        <v>0</v>
      </c>
      <c r="AN637" s="264" t="n">
        <f aca="false">IFERROR(IF(AND($E637="OPEN",$AA637&gt;0),$AA637*_SoP*$AM637,IF(AND($E637="CLOSED",$AA637&gt;0),$AA637*_SoL*$AM637,0)),0)</f>
        <v>0</v>
      </c>
      <c r="AO637" s="264" t="n">
        <f aca="false">IFERROR(IF($AA637&lt;0,$AA637*_SoL,0),0)</f>
        <v>0</v>
      </c>
      <c r="AP637" s="265" t="n">
        <f aca="false">AK637+AN637</f>
        <v>0</v>
      </c>
      <c r="AQ637" s="265" t="n">
        <f aca="false">AC637-AO637</f>
        <v>0</v>
      </c>
      <c r="AR637" s="265" t="n">
        <f aca="false">AP637-AQ637</f>
        <v>0</v>
      </c>
      <c r="AS637" s="266" t="n">
        <f aca="false">IF($AR637&gt;=0,$AR637,0)</f>
        <v>0</v>
      </c>
      <c r="AT637" s="267" t="n">
        <f aca="false">IF($AR637&lt;=0,-$AR637,0)</f>
        <v>-0</v>
      </c>
      <c r="AU637" s="268" t="n">
        <f aca="false">IF((R637-AC637)&lt;0,0,R637-AC637)</f>
        <v>0</v>
      </c>
      <c r="AV637" s="268" t="n">
        <f aca="false">IF(AM637&gt;1,0,R637-AM637*R637)</f>
        <v>0</v>
      </c>
      <c r="AW637" s="216"/>
    </row>
    <row r="638" customFormat="false" ht="24.75" hidden="false" customHeight="true" outlineLevel="0" collapsed="false">
      <c r="A638" s="166"/>
      <c r="B638" s="208" t="n">
        <f aca="false">B637+1</f>
        <v>22</v>
      </c>
      <c r="C638" s="166"/>
      <c r="D638" s="253" t="str">
        <f aca="false">IFERROR(VLOOKUP(#REF!,_rge_mappingtable,2,),"")</f>
        <v/>
      </c>
      <c r="E638" s="254" t="str">
        <f aca="false" t="array" ref="E638:E638">INDEX(_Rge_Data_IC_CY,$B638,E$1)</f>
        <v>Closed</v>
      </c>
      <c r="F638" s="255" t="n">
        <f aca="false">INDEX(_Rge_Data_IC_CY,$B638,F$1)</f>
        <v>0</v>
      </c>
      <c r="G638" s="255" t="n">
        <f aca="false" t="array" ref="G638:G638">INDEX(_Rge_Data_IC_CY,$B638,G$1)</f>
        <v>0</v>
      </c>
      <c r="H638" s="255" t="n">
        <f aca="false" t="array" ref="H638:H638">INDEX(_Rge_Data_IC_CY,$B638,H$1)</f>
        <v>0</v>
      </c>
      <c r="I638" s="255" t="n">
        <f aca="false" t="array" ref="I638:I638">INDEX(_Rge_Data_IC_CY,$B638,I$1)</f>
        <v>0</v>
      </c>
      <c r="J638" s="255" t="n">
        <f aca="false" t="array" ref="J638:J638">INDEX(_Rge_Data_IC_CY,$B638,J$1)</f>
        <v>0</v>
      </c>
      <c r="K638" s="255" t="n">
        <f aca="false" t="array" ref="K638:K638">INDEX(_Rge_Data_IC_CY,$B638,K$1)</f>
        <v>0</v>
      </c>
      <c r="L638" s="255" t="n">
        <f aca="false">INDEX(_Rge_Data_IC_CY,$B638,L$1)</f>
        <v>0</v>
      </c>
      <c r="M638" s="255" t="n">
        <f aca="false" t="array" ref="M638:M638">INDEX(_Rge_Data_IC_CY,$B638,M$1)</f>
        <v>0</v>
      </c>
      <c r="N638" s="255" t="n">
        <f aca="false" t="array" ref="N638:N638">INDEX(_Rge_Data_IC_CY,$B638,N$1)</f>
        <v>0</v>
      </c>
      <c r="O638" s="255" t="n">
        <f aca="false">F638-N638</f>
        <v>0</v>
      </c>
      <c r="P638" s="256" t="n">
        <f aca="false">IFERROR(O638/F638,0)</f>
        <v>0</v>
      </c>
      <c r="Q638" s="257" t="str">
        <f aca="false">IF(AND(F638&lt;&gt;0,R638=0),"N","Y")</f>
        <v>Y</v>
      </c>
      <c r="R638" s="258" t="n">
        <f aca="false">INDEX(_Rge_Data_IC_CY,$B638,R$1)</f>
        <v>0</v>
      </c>
      <c r="S638" s="259" t="n">
        <f aca="false" t="array" ref="S638:S638">INDEX(_Rge_Data_IC_CY,$B638,S$1)</f>
        <v>0</v>
      </c>
      <c r="T638" s="259" t="n">
        <f aca="false" t="array" ref="T638:T638">INDEX(_Rge_Data_IC_CY,$B638,T$1)</f>
        <v>0</v>
      </c>
      <c r="U638" s="259" t="n">
        <f aca="false" t="array" ref="U638:U638">INDEX(_Rge_Data_IC_CY,$B638,U$1)</f>
        <v>0</v>
      </c>
      <c r="V638" s="259" t="n">
        <f aca="false" t="array" ref="V638:V638">INDEX(_Rge_Data_IC_CY,$B638,V$1)</f>
        <v>0</v>
      </c>
      <c r="W638" s="259" t="n">
        <f aca="false" t="array" ref="W638:W638">INDEX(_Rge_Data_IC_CY,$B638,W$1)</f>
        <v>0</v>
      </c>
      <c r="X638" s="259" t="n">
        <f aca="false">INDEX(_Rge_Data_IC_CY,$B638,X$1)</f>
        <v>0</v>
      </c>
      <c r="Y638" s="259" t="n">
        <f aca="false" t="array" ref="Y638:Y638">INDEX(_Rge_Data_IC_CY,$B638,Y$1)</f>
        <v>0</v>
      </c>
      <c r="Z638" s="259" t="n">
        <f aca="false" t="array" ref="Z638:Z638">INDEX(_Rge_Data_IC_CY,$B638,Z$1)</f>
        <v>0</v>
      </c>
      <c r="AA638" s="259" t="n">
        <f aca="false">R638-Z638</f>
        <v>0</v>
      </c>
      <c r="AB638" s="260" t="n">
        <f aca="false">IFERROR(AA638/R638,)</f>
        <v>0</v>
      </c>
      <c r="AC638" s="261" t="n">
        <f aca="false">INDEX(_Rge_Data_IC_CY,$B638,AC$1)</f>
        <v>0</v>
      </c>
      <c r="AD638" s="262" t="n">
        <f aca="false" t="array" ref="AD638:AD638">INDEX(_Rge_Data_IC_CY,$B638,AD$1)</f>
        <v>0</v>
      </c>
      <c r="AE638" s="262" t="n">
        <f aca="false" t="array" ref="AE638:AE638">INDEX(_Rge_Data_IC_CY,$B638,AE$1)</f>
        <v>0</v>
      </c>
      <c r="AF638" s="262" t="n">
        <f aca="false" t="array" ref="AF638:AF638">INDEX(_Rge_Data_IC_CY,$B638,AF$1)</f>
        <v>0</v>
      </c>
      <c r="AG638" s="262" t="n">
        <f aca="false" t="array" ref="AG638:AG638">INDEX(_Rge_Data_IC_CY,$B638,AG$1)</f>
        <v>0</v>
      </c>
      <c r="AH638" s="262" t="n">
        <f aca="false" t="array" ref="AH638:AH638">INDEX(_Rge_Data_IC_CY,$B638,AH$1)</f>
        <v>0</v>
      </c>
      <c r="AI638" s="262" t="n">
        <f aca="false">INDEX(_Rge_Data_IC_CY,$B638,AI$1)</f>
        <v>0</v>
      </c>
      <c r="AJ638" s="262" t="n">
        <f aca="false" t="array" ref="AJ638:AJ638">INDEX(_Rge_Data_IC_CY,$B638,AJ$1)</f>
        <v>0</v>
      </c>
      <c r="AK638" s="262" t="n">
        <f aca="false" t="array" ref="AK638:AK638">INDEX(_Rge_Data_IC_CY,$B638,AK$1)</f>
        <v>0</v>
      </c>
      <c r="AL638" s="212" t="n">
        <f aca="false">AK638+AN638+AO638</f>
        <v>0</v>
      </c>
      <c r="AM638" s="263" t="n">
        <f aca="false">IFERROR(AK638/Z638,0)</f>
        <v>0</v>
      </c>
      <c r="AN638" s="264" t="n">
        <f aca="false">IFERROR(IF(AND($E638="OPEN",$AA638&gt;0),$AA638*_SoP*$AM638,IF(AND($E638="CLOSED",$AA638&gt;0),$AA638*_SoL*$AM638,0)),0)</f>
        <v>0</v>
      </c>
      <c r="AO638" s="264" t="n">
        <f aca="false">IFERROR(IF($AA638&lt;0,$AA638*_SoL,0),0)</f>
        <v>0</v>
      </c>
      <c r="AP638" s="265" t="n">
        <f aca="false">AK638+AN638</f>
        <v>0</v>
      </c>
      <c r="AQ638" s="265" t="n">
        <f aca="false">AC638-AO638</f>
        <v>0</v>
      </c>
      <c r="AR638" s="265" t="n">
        <f aca="false">AP638-AQ638</f>
        <v>0</v>
      </c>
      <c r="AS638" s="266" t="n">
        <f aca="false">IF($AR638&gt;=0,$AR638,0)</f>
        <v>0</v>
      </c>
      <c r="AT638" s="267" t="n">
        <f aca="false">IF($AR638&lt;=0,-$AR638,0)</f>
        <v>-0</v>
      </c>
      <c r="AU638" s="268" t="n">
        <f aca="false">IF((R638-AC638)&lt;0,0,R638-AC638)</f>
        <v>0</v>
      </c>
      <c r="AV638" s="268" t="n">
        <f aca="false">IF(AM638&gt;1,0,R638-AM638*R638)</f>
        <v>0</v>
      </c>
      <c r="AW638" s="216"/>
    </row>
    <row r="639" customFormat="false" ht="24.75" hidden="false" customHeight="true" outlineLevel="0" collapsed="false">
      <c r="A639" s="166"/>
      <c r="B639" s="208" t="n">
        <f aca="false">B638+1</f>
        <v>23</v>
      </c>
      <c r="C639" s="166"/>
      <c r="D639" s="253" t="str">
        <f aca="false">IFERROR(VLOOKUP(#REF!,_rge_mappingtable,2,),"")</f>
        <v/>
      </c>
      <c r="E639" s="254" t="str">
        <f aca="false" t="array" ref="E639:E639">INDEX(_Rge_Data_IC_CY,$B639,E$1)</f>
        <v>Closed</v>
      </c>
      <c r="F639" s="255" t="n">
        <f aca="false">INDEX(_Rge_Data_IC_CY,$B639,F$1)</f>
        <v>0</v>
      </c>
      <c r="G639" s="255" t="n">
        <f aca="false" t="array" ref="G639:G639">INDEX(_Rge_Data_IC_CY,$B639,G$1)</f>
        <v>0</v>
      </c>
      <c r="H639" s="255" t="n">
        <f aca="false" t="array" ref="H639:H639">INDEX(_Rge_Data_IC_CY,$B639,H$1)</f>
        <v>0</v>
      </c>
      <c r="I639" s="255" t="n">
        <f aca="false" t="array" ref="I639:I639">INDEX(_Rge_Data_IC_CY,$B639,I$1)</f>
        <v>0</v>
      </c>
      <c r="J639" s="255" t="n">
        <f aca="false" t="array" ref="J639:J639">INDEX(_Rge_Data_IC_CY,$B639,J$1)</f>
        <v>0</v>
      </c>
      <c r="K639" s="255" t="n">
        <f aca="false" t="array" ref="K639:K639">INDEX(_Rge_Data_IC_CY,$B639,K$1)</f>
        <v>0</v>
      </c>
      <c r="L639" s="255" t="n">
        <f aca="false">INDEX(_Rge_Data_IC_CY,$B639,L$1)</f>
        <v>0</v>
      </c>
      <c r="M639" s="255" t="n">
        <f aca="false" t="array" ref="M639:M639">INDEX(_Rge_Data_IC_CY,$B639,M$1)</f>
        <v>0</v>
      </c>
      <c r="N639" s="255" t="n">
        <f aca="false" t="array" ref="N639:N639">INDEX(_Rge_Data_IC_CY,$B639,N$1)</f>
        <v>0</v>
      </c>
      <c r="O639" s="255" t="n">
        <f aca="false">F639-N639</f>
        <v>0</v>
      </c>
      <c r="P639" s="256" t="n">
        <f aca="false">IFERROR(O639/F639,0)</f>
        <v>0</v>
      </c>
      <c r="Q639" s="257" t="str">
        <f aca="false">IF(AND(F639&lt;&gt;0,R639=0),"N","Y")</f>
        <v>Y</v>
      </c>
      <c r="R639" s="258" t="n">
        <f aca="false">INDEX(_Rge_Data_IC_CY,$B639,R$1)</f>
        <v>0</v>
      </c>
      <c r="S639" s="259" t="n">
        <f aca="false" t="array" ref="S639:S639">INDEX(_Rge_Data_IC_CY,$B639,S$1)</f>
        <v>0</v>
      </c>
      <c r="T639" s="259" t="n">
        <f aca="false" t="array" ref="T639:T639">INDEX(_Rge_Data_IC_CY,$B639,T$1)</f>
        <v>0</v>
      </c>
      <c r="U639" s="259" t="n">
        <f aca="false" t="array" ref="U639:U639">INDEX(_Rge_Data_IC_CY,$B639,U$1)</f>
        <v>0</v>
      </c>
      <c r="V639" s="259" t="n">
        <f aca="false" t="array" ref="V639:V639">INDEX(_Rge_Data_IC_CY,$B639,V$1)</f>
        <v>0</v>
      </c>
      <c r="W639" s="259" t="n">
        <f aca="false" t="array" ref="W639:W639">INDEX(_Rge_Data_IC_CY,$B639,W$1)</f>
        <v>0</v>
      </c>
      <c r="X639" s="259" t="n">
        <f aca="false">INDEX(_Rge_Data_IC_CY,$B639,X$1)</f>
        <v>0</v>
      </c>
      <c r="Y639" s="259" t="n">
        <f aca="false" t="array" ref="Y639:Y639">INDEX(_Rge_Data_IC_CY,$B639,Y$1)</f>
        <v>0</v>
      </c>
      <c r="Z639" s="259" t="n">
        <f aca="false" t="array" ref="Z639:Z639">INDEX(_Rge_Data_IC_CY,$B639,Z$1)</f>
        <v>0</v>
      </c>
      <c r="AA639" s="259" t="n">
        <f aca="false">R639-Z639</f>
        <v>0</v>
      </c>
      <c r="AB639" s="260" t="n">
        <f aca="false">IFERROR(AA639/R639,)</f>
        <v>0</v>
      </c>
      <c r="AC639" s="261" t="n">
        <f aca="false">INDEX(_Rge_Data_IC_CY,$B639,AC$1)</f>
        <v>0</v>
      </c>
      <c r="AD639" s="262" t="n">
        <f aca="false" t="array" ref="AD639:AD639">INDEX(_Rge_Data_IC_CY,$B639,AD$1)</f>
        <v>0</v>
      </c>
      <c r="AE639" s="262" t="n">
        <f aca="false" t="array" ref="AE639:AE639">INDEX(_Rge_Data_IC_CY,$B639,AE$1)</f>
        <v>0</v>
      </c>
      <c r="AF639" s="262" t="n">
        <f aca="false" t="array" ref="AF639:AF639">INDEX(_Rge_Data_IC_CY,$B639,AF$1)</f>
        <v>0</v>
      </c>
      <c r="AG639" s="262" t="n">
        <f aca="false" t="array" ref="AG639:AG639">INDEX(_Rge_Data_IC_CY,$B639,AG$1)</f>
        <v>0</v>
      </c>
      <c r="AH639" s="262" t="n">
        <f aca="false" t="array" ref="AH639:AH639">INDEX(_Rge_Data_IC_CY,$B639,AH$1)</f>
        <v>0</v>
      </c>
      <c r="AI639" s="262" t="n">
        <f aca="false">INDEX(_Rge_Data_IC_CY,$B639,AI$1)</f>
        <v>0</v>
      </c>
      <c r="AJ639" s="262" t="n">
        <f aca="false" t="array" ref="AJ639:AJ639">INDEX(_Rge_Data_IC_CY,$B639,AJ$1)</f>
        <v>0</v>
      </c>
      <c r="AK639" s="262" t="n">
        <f aca="false" t="array" ref="AK639:AK639">INDEX(_Rge_Data_IC_CY,$B639,AK$1)</f>
        <v>0</v>
      </c>
      <c r="AL639" s="212" t="n">
        <f aca="false">AK639+AN639+AO639</f>
        <v>0</v>
      </c>
      <c r="AM639" s="263" t="n">
        <f aca="false">IFERROR(AK639/Z639,0)</f>
        <v>0</v>
      </c>
      <c r="AN639" s="264" t="n">
        <f aca="false">IFERROR(IF(AND($E639="OPEN",$AA639&gt;0),$AA639*_SoP*$AM639,IF(AND($E639="CLOSED",$AA639&gt;0),$AA639*_SoL*$AM639,0)),0)</f>
        <v>0</v>
      </c>
      <c r="AO639" s="264" t="n">
        <f aca="false">IFERROR(IF($AA639&lt;0,$AA639*_SoL,0),0)</f>
        <v>0</v>
      </c>
      <c r="AP639" s="265" t="n">
        <f aca="false">AK639+AN639</f>
        <v>0</v>
      </c>
      <c r="AQ639" s="265" t="n">
        <f aca="false">AC639-AO639</f>
        <v>0</v>
      </c>
      <c r="AR639" s="265" t="n">
        <f aca="false">AP639-AQ639</f>
        <v>0</v>
      </c>
      <c r="AS639" s="266" t="n">
        <f aca="false">IF($AR639&gt;=0,$AR639,0)</f>
        <v>0</v>
      </c>
      <c r="AT639" s="267" t="n">
        <f aca="false">IF($AR639&lt;=0,-$AR639,0)</f>
        <v>-0</v>
      </c>
      <c r="AU639" s="268" t="n">
        <f aca="false">IF((R639-AC639)&lt;0,0,R639-AC639)</f>
        <v>0</v>
      </c>
      <c r="AV639" s="268" t="n">
        <f aca="false">IF(AM639&gt;1,0,R639-AM639*R639)</f>
        <v>0</v>
      </c>
      <c r="AW639" s="216"/>
    </row>
    <row r="640" customFormat="false" ht="24.75" hidden="false" customHeight="true" outlineLevel="0" collapsed="false">
      <c r="A640" s="166"/>
      <c r="B640" s="208" t="n">
        <f aca="false">B639+1</f>
        <v>24</v>
      </c>
      <c r="C640" s="166"/>
      <c r="D640" s="253" t="str">
        <f aca="false">IFERROR(VLOOKUP(#REF!,_rge_mappingtable,2,),"")</f>
        <v/>
      </c>
      <c r="E640" s="254" t="str">
        <f aca="false" t="array" ref="E640:E640">INDEX(_Rge_Data_IC_CY,$B640,E$1)</f>
        <v>Closed</v>
      </c>
      <c r="F640" s="255" t="n">
        <f aca="false">INDEX(_Rge_Data_IC_CY,$B640,F$1)</f>
        <v>0</v>
      </c>
      <c r="G640" s="255" t="n">
        <f aca="false" t="array" ref="G640:G640">INDEX(_Rge_Data_IC_CY,$B640,G$1)</f>
        <v>0</v>
      </c>
      <c r="H640" s="255" t="n">
        <f aca="false" t="array" ref="H640:H640">INDEX(_Rge_Data_IC_CY,$B640,H$1)</f>
        <v>0</v>
      </c>
      <c r="I640" s="255" t="n">
        <f aca="false" t="array" ref="I640:I640">INDEX(_Rge_Data_IC_CY,$B640,I$1)</f>
        <v>0</v>
      </c>
      <c r="J640" s="255" t="n">
        <f aca="false" t="array" ref="J640:J640">INDEX(_Rge_Data_IC_CY,$B640,J$1)</f>
        <v>0</v>
      </c>
      <c r="K640" s="255" t="n">
        <f aca="false" t="array" ref="K640:K640">INDEX(_Rge_Data_IC_CY,$B640,K$1)</f>
        <v>0</v>
      </c>
      <c r="L640" s="255" t="n">
        <f aca="false">INDEX(_Rge_Data_IC_CY,$B640,L$1)</f>
        <v>0</v>
      </c>
      <c r="M640" s="255" t="n">
        <f aca="false" t="array" ref="M640:M640">INDEX(_Rge_Data_IC_CY,$B640,M$1)</f>
        <v>0</v>
      </c>
      <c r="N640" s="255" t="n">
        <f aca="false" t="array" ref="N640:N640">INDEX(_Rge_Data_IC_CY,$B640,N$1)</f>
        <v>0</v>
      </c>
      <c r="O640" s="255" t="n">
        <f aca="false">F640-N640</f>
        <v>0</v>
      </c>
      <c r="P640" s="256" t="n">
        <f aca="false">IFERROR(O640/F640,0)</f>
        <v>0</v>
      </c>
      <c r="Q640" s="257" t="str">
        <f aca="false">IF(AND(F640&lt;&gt;0,R640=0),"N","Y")</f>
        <v>Y</v>
      </c>
      <c r="R640" s="258" t="n">
        <f aca="false">INDEX(_Rge_Data_IC_CY,$B640,R$1)</f>
        <v>0</v>
      </c>
      <c r="S640" s="259" t="n">
        <f aca="false" t="array" ref="S640:S640">INDEX(_Rge_Data_IC_CY,$B640,S$1)</f>
        <v>0</v>
      </c>
      <c r="T640" s="259" t="n">
        <f aca="false" t="array" ref="T640:T640">INDEX(_Rge_Data_IC_CY,$B640,T$1)</f>
        <v>0</v>
      </c>
      <c r="U640" s="259" t="n">
        <f aca="false" t="array" ref="U640:U640">INDEX(_Rge_Data_IC_CY,$B640,U$1)</f>
        <v>0</v>
      </c>
      <c r="V640" s="259" t="n">
        <f aca="false" t="array" ref="V640:V640">INDEX(_Rge_Data_IC_CY,$B640,V$1)</f>
        <v>0</v>
      </c>
      <c r="W640" s="259" t="n">
        <f aca="false" t="array" ref="W640:W640">INDEX(_Rge_Data_IC_CY,$B640,W$1)</f>
        <v>0</v>
      </c>
      <c r="X640" s="259" t="n">
        <f aca="false">INDEX(_Rge_Data_IC_CY,$B640,X$1)</f>
        <v>0</v>
      </c>
      <c r="Y640" s="259" t="n">
        <f aca="false" t="array" ref="Y640:Y640">INDEX(_Rge_Data_IC_CY,$B640,Y$1)</f>
        <v>0</v>
      </c>
      <c r="Z640" s="259" t="n">
        <f aca="false" t="array" ref="Z640:Z640">INDEX(_Rge_Data_IC_CY,$B640,Z$1)</f>
        <v>0</v>
      </c>
      <c r="AA640" s="259" t="n">
        <f aca="false">R640-Z640</f>
        <v>0</v>
      </c>
      <c r="AB640" s="260" t="n">
        <f aca="false">IFERROR(AA640/R640,)</f>
        <v>0</v>
      </c>
      <c r="AC640" s="261" t="n">
        <f aca="false">INDEX(_Rge_Data_IC_CY,$B640,AC$1)</f>
        <v>0</v>
      </c>
      <c r="AD640" s="262" t="n">
        <f aca="false" t="array" ref="AD640:AD640">INDEX(_Rge_Data_IC_CY,$B640,AD$1)</f>
        <v>0</v>
      </c>
      <c r="AE640" s="262" t="n">
        <f aca="false" t="array" ref="AE640:AE640">INDEX(_Rge_Data_IC_CY,$B640,AE$1)</f>
        <v>0</v>
      </c>
      <c r="AF640" s="262" t="n">
        <f aca="false" t="array" ref="AF640:AF640">INDEX(_Rge_Data_IC_CY,$B640,AF$1)</f>
        <v>0</v>
      </c>
      <c r="AG640" s="262" t="n">
        <f aca="false" t="array" ref="AG640:AG640">INDEX(_Rge_Data_IC_CY,$B640,AG$1)</f>
        <v>0</v>
      </c>
      <c r="AH640" s="262" t="n">
        <f aca="false" t="array" ref="AH640:AH640">INDEX(_Rge_Data_IC_CY,$B640,AH$1)</f>
        <v>0</v>
      </c>
      <c r="AI640" s="262" t="n">
        <f aca="false">INDEX(_Rge_Data_IC_CY,$B640,AI$1)</f>
        <v>0</v>
      </c>
      <c r="AJ640" s="262" t="n">
        <f aca="false" t="array" ref="AJ640:AJ640">INDEX(_Rge_Data_IC_CY,$B640,AJ$1)</f>
        <v>0</v>
      </c>
      <c r="AK640" s="262" t="n">
        <f aca="false" t="array" ref="AK640:AK640">INDEX(_Rge_Data_IC_CY,$B640,AK$1)</f>
        <v>0</v>
      </c>
      <c r="AL640" s="212" t="n">
        <f aca="false">AK640+AN640+AO640</f>
        <v>0</v>
      </c>
      <c r="AM640" s="263" t="n">
        <f aca="false">IFERROR(AK640/Z640,0)</f>
        <v>0</v>
      </c>
      <c r="AN640" s="264" t="n">
        <f aca="false">IFERROR(IF(AND($E640="OPEN",$AA640&gt;0),$AA640*_SoP*$AM640,IF(AND($E640="CLOSED",$AA640&gt;0),$AA640*_SoL*$AM640,0)),0)</f>
        <v>0</v>
      </c>
      <c r="AO640" s="264" t="n">
        <f aca="false">IFERROR(IF($AA640&lt;0,$AA640*_SoL,0),0)</f>
        <v>0</v>
      </c>
      <c r="AP640" s="265" t="n">
        <f aca="false">AK640+AN640</f>
        <v>0</v>
      </c>
      <c r="AQ640" s="265" t="n">
        <f aca="false">AC640-AO640</f>
        <v>0</v>
      </c>
      <c r="AR640" s="265" t="n">
        <f aca="false">AP640-AQ640</f>
        <v>0</v>
      </c>
      <c r="AS640" s="266" t="n">
        <f aca="false">IF($AR640&gt;=0,$AR640,0)</f>
        <v>0</v>
      </c>
      <c r="AT640" s="267" t="n">
        <f aca="false">IF($AR640&lt;=0,-$AR640,0)</f>
        <v>-0</v>
      </c>
      <c r="AU640" s="268" t="n">
        <f aca="false">IF((R640-AC640)&lt;0,0,R640-AC640)</f>
        <v>0</v>
      </c>
      <c r="AV640" s="268" t="n">
        <f aca="false">IF(AM640&gt;1,0,R640-AM640*R640)</f>
        <v>0</v>
      </c>
      <c r="AW640" s="216"/>
    </row>
    <row r="641" customFormat="false" ht="24.75" hidden="false" customHeight="true" outlineLevel="0" collapsed="false">
      <c r="A641" s="166"/>
      <c r="B641" s="208" t="n">
        <f aca="false">B640+1</f>
        <v>25</v>
      </c>
      <c r="C641" s="166"/>
      <c r="D641" s="253" t="str">
        <f aca="false">IFERROR(VLOOKUP(#REF!,_rge_mappingtable,2,),"")</f>
        <v/>
      </c>
      <c r="E641" s="254" t="str">
        <f aca="false" t="array" ref="E641:E641">INDEX(_Rge_Data_IC_CY,$B641,E$1)</f>
        <v>Closed</v>
      </c>
      <c r="F641" s="255" t="n">
        <f aca="false">INDEX(_Rge_Data_IC_CY,$B641,F$1)</f>
        <v>0</v>
      </c>
      <c r="G641" s="255" t="n">
        <f aca="false" t="array" ref="G641:G641">INDEX(_Rge_Data_IC_CY,$B641,G$1)</f>
        <v>0</v>
      </c>
      <c r="H641" s="255" t="n">
        <f aca="false" t="array" ref="H641:H641">INDEX(_Rge_Data_IC_CY,$B641,H$1)</f>
        <v>0</v>
      </c>
      <c r="I641" s="255" t="n">
        <f aca="false" t="array" ref="I641:I641">INDEX(_Rge_Data_IC_CY,$B641,I$1)</f>
        <v>0</v>
      </c>
      <c r="J641" s="255" t="n">
        <f aca="false" t="array" ref="J641:J641">INDEX(_Rge_Data_IC_CY,$B641,J$1)</f>
        <v>0</v>
      </c>
      <c r="K641" s="255" t="n">
        <f aca="false" t="array" ref="K641:K641">INDEX(_Rge_Data_IC_CY,$B641,K$1)</f>
        <v>0</v>
      </c>
      <c r="L641" s="255" t="n">
        <f aca="false">INDEX(_Rge_Data_IC_CY,$B641,L$1)</f>
        <v>0</v>
      </c>
      <c r="M641" s="255" t="n">
        <f aca="false" t="array" ref="M641:M641">INDEX(_Rge_Data_IC_CY,$B641,M$1)</f>
        <v>0</v>
      </c>
      <c r="N641" s="255" t="n">
        <f aca="false" t="array" ref="N641:N641">INDEX(_Rge_Data_IC_CY,$B641,N$1)</f>
        <v>0</v>
      </c>
      <c r="O641" s="255" t="n">
        <f aca="false">F641-N641</f>
        <v>0</v>
      </c>
      <c r="P641" s="256" t="n">
        <f aca="false">IFERROR(O641/F641,0)</f>
        <v>0</v>
      </c>
      <c r="Q641" s="257" t="str">
        <f aca="false">IF(AND(F641&lt;&gt;0,R641=0),"N","Y")</f>
        <v>Y</v>
      </c>
      <c r="R641" s="258" t="n">
        <f aca="false">INDEX(_Rge_Data_IC_CY,$B641,R$1)</f>
        <v>0</v>
      </c>
      <c r="S641" s="259" t="n">
        <f aca="false" t="array" ref="S641:S641">INDEX(_Rge_Data_IC_CY,$B641,S$1)</f>
        <v>0</v>
      </c>
      <c r="T641" s="259" t="n">
        <f aca="false" t="array" ref="T641:T641">INDEX(_Rge_Data_IC_CY,$B641,T$1)</f>
        <v>0</v>
      </c>
      <c r="U641" s="259" t="n">
        <f aca="false" t="array" ref="U641:U641">INDEX(_Rge_Data_IC_CY,$B641,U$1)</f>
        <v>0</v>
      </c>
      <c r="V641" s="259" t="n">
        <f aca="false" t="array" ref="V641:V641">INDEX(_Rge_Data_IC_CY,$B641,V$1)</f>
        <v>0</v>
      </c>
      <c r="W641" s="259" t="n">
        <f aca="false" t="array" ref="W641:W641">INDEX(_Rge_Data_IC_CY,$B641,W$1)</f>
        <v>0</v>
      </c>
      <c r="X641" s="259" t="n">
        <f aca="false">INDEX(_Rge_Data_IC_CY,$B641,X$1)</f>
        <v>0</v>
      </c>
      <c r="Y641" s="259" t="n">
        <f aca="false" t="array" ref="Y641:Y641">INDEX(_Rge_Data_IC_CY,$B641,Y$1)</f>
        <v>0</v>
      </c>
      <c r="Z641" s="259" t="n">
        <f aca="false" t="array" ref="Z641:Z641">INDEX(_Rge_Data_IC_CY,$B641,Z$1)</f>
        <v>0</v>
      </c>
      <c r="AA641" s="259" t="n">
        <f aca="false">R641-Z641</f>
        <v>0</v>
      </c>
      <c r="AB641" s="260" t="n">
        <f aca="false">IFERROR(AA641/R641,)</f>
        <v>0</v>
      </c>
      <c r="AC641" s="261" t="n">
        <f aca="false">INDEX(_Rge_Data_IC_CY,$B641,AC$1)</f>
        <v>0</v>
      </c>
      <c r="AD641" s="262" t="n">
        <f aca="false" t="array" ref="AD641:AD641">INDEX(_Rge_Data_IC_CY,$B641,AD$1)</f>
        <v>0</v>
      </c>
      <c r="AE641" s="262" t="n">
        <f aca="false" t="array" ref="AE641:AE641">INDEX(_Rge_Data_IC_CY,$B641,AE$1)</f>
        <v>0</v>
      </c>
      <c r="AF641" s="262" t="n">
        <f aca="false" t="array" ref="AF641:AF641">INDEX(_Rge_Data_IC_CY,$B641,AF$1)</f>
        <v>0</v>
      </c>
      <c r="AG641" s="262" t="n">
        <f aca="false" t="array" ref="AG641:AG641">INDEX(_Rge_Data_IC_CY,$B641,AG$1)</f>
        <v>0</v>
      </c>
      <c r="AH641" s="262" t="n">
        <f aca="false" t="array" ref="AH641:AH641">INDEX(_Rge_Data_IC_CY,$B641,AH$1)</f>
        <v>0</v>
      </c>
      <c r="AI641" s="262" t="n">
        <f aca="false">INDEX(_Rge_Data_IC_CY,$B641,AI$1)</f>
        <v>0</v>
      </c>
      <c r="AJ641" s="262" t="n">
        <f aca="false" t="array" ref="AJ641:AJ641">INDEX(_Rge_Data_IC_CY,$B641,AJ$1)</f>
        <v>0</v>
      </c>
      <c r="AK641" s="262" t="n">
        <f aca="false" t="array" ref="AK641:AK641">INDEX(_Rge_Data_IC_CY,$B641,AK$1)</f>
        <v>0</v>
      </c>
      <c r="AL641" s="212" t="n">
        <f aca="false">AK641+AN641+AO641</f>
        <v>0</v>
      </c>
      <c r="AM641" s="263" t="n">
        <f aca="false">IFERROR(AK641/Z641,0)</f>
        <v>0</v>
      </c>
      <c r="AN641" s="264" t="n">
        <f aca="false">IFERROR(IF(AND($E641="OPEN",$AA641&gt;0),$AA641*_SoP*$AM641,IF(AND($E641="CLOSED",$AA641&gt;0),$AA641*_SoL*$AM641,0)),0)</f>
        <v>0</v>
      </c>
      <c r="AO641" s="264" t="n">
        <f aca="false">IFERROR(IF($AA641&lt;0,$AA641*_SoL,0),0)</f>
        <v>0</v>
      </c>
      <c r="AP641" s="265" t="n">
        <f aca="false">AK641+AN641</f>
        <v>0</v>
      </c>
      <c r="AQ641" s="265" t="n">
        <f aca="false">AC641-AO641</f>
        <v>0</v>
      </c>
      <c r="AR641" s="265" t="n">
        <f aca="false">AP641-AQ641</f>
        <v>0</v>
      </c>
      <c r="AS641" s="266" t="n">
        <f aca="false">IF($AR641&gt;=0,$AR641,0)</f>
        <v>0</v>
      </c>
      <c r="AT641" s="267" t="n">
        <f aca="false">IF($AR641&lt;=0,-$AR641,0)</f>
        <v>-0</v>
      </c>
      <c r="AU641" s="268" t="n">
        <f aca="false">IF((R641-AC641)&lt;0,0,R641-AC641)</f>
        <v>0</v>
      </c>
      <c r="AV641" s="268" t="n">
        <f aca="false">IF(AM641&gt;1,0,R641-AM641*R641)</f>
        <v>0</v>
      </c>
      <c r="AW641" s="216"/>
    </row>
    <row r="642" customFormat="false" ht="24.75" hidden="false" customHeight="true" outlineLevel="0" collapsed="false">
      <c r="A642" s="166"/>
      <c r="B642" s="208" t="n">
        <f aca="false">B641+1</f>
        <v>26</v>
      </c>
      <c r="C642" s="166"/>
      <c r="D642" s="253" t="str">
        <f aca="false">IFERROR(VLOOKUP(#REF!,_rge_mappingtable,2,),"")</f>
        <v/>
      </c>
      <c r="E642" s="254" t="str">
        <f aca="false" t="array" ref="E642:E642">INDEX(_Rge_Data_IC_CY,$B642,E$1)</f>
        <v>Closed</v>
      </c>
      <c r="F642" s="255" t="n">
        <f aca="false">INDEX(_Rge_Data_IC_CY,$B642,F$1)</f>
        <v>0</v>
      </c>
      <c r="G642" s="255" t="n">
        <f aca="false" t="array" ref="G642:G642">INDEX(_Rge_Data_IC_CY,$B642,G$1)</f>
        <v>0</v>
      </c>
      <c r="H642" s="255" t="n">
        <f aca="false" t="array" ref="H642:H642">INDEX(_Rge_Data_IC_CY,$B642,H$1)</f>
        <v>0</v>
      </c>
      <c r="I642" s="255" t="n">
        <f aca="false" t="array" ref="I642:I642">INDEX(_Rge_Data_IC_CY,$B642,I$1)</f>
        <v>0</v>
      </c>
      <c r="J642" s="255" t="n">
        <f aca="false" t="array" ref="J642:J642">INDEX(_Rge_Data_IC_CY,$B642,J$1)</f>
        <v>0</v>
      </c>
      <c r="K642" s="255" t="n">
        <f aca="false" t="array" ref="K642:K642">INDEX(_Rge_Data_IC_CY,$B642,K$1)</f>
        <v>0</v>
      </c>
      <c r="L642" s="255" t="n">
        <f aca="false">INDEX(_Rge_Data_IC_CY,$B642,L$1)</f>
        <v>0</v>
      </c>
      <c r="M642" s="255" t="n">
        <f aca="false" t="array" ref="M642:M642">INDEX(_Rge_Data_IC_CY,$B642,M$1)</f>
        <v>0</v>
      </c>
      <c r="N642" s="255" t="n">
        <f aca="false" t="array" ref="N642:N642">INDEX(_Rge_Data_IC_CY,$B642,N$1)</f>
        <v>0</v>
      </c>
      <c r="O642" s="255" t="n">
        <f aca="false">F642-N642</f>
        <v>0</v>
      </c>
      <c r="P642" s="256" t="n">
        <f aca="false">IFERROR(O642/F642,0)</f>
        <v>0</v>
      </c>
      <c r="Q642" s="257" t="str">
        <f aca="false">IF(AND(F642&lt;&gt;0,R642=0),"N","Y")</f>
        <v>Y</v>
      </c>
      <c r="R642" s="258" t="n">
        <f aca="false">INDEX(_Rge_Data_IC_CY,$B642,R$1)</f>
        <v>0</v>
      </c>
      <c r="S642" s="259" t="n">
        <f aca="false" t="array" ref="S642:S642">INDEX(_Rge_Data_IC_CY,$B642,S$1)</f>
        <v>0</v>
      </c>
      <c r="T642" s="259" t="n">
        <f aca="false" t="array" ref="T642:T642">INDEX(_Rge_Data_IC_CY,$B642,T$1)</f>
        <v>0</v>
      </c>
      <c r="U642" s="259" t="n">
        <f aca="false" t="array" ref="U642:U642">INDEX(_Rge_Data_IC_CY,$B642,U$1)</f>
        <v>0</v>
      </c>
      <c r="V642" s="259" t="n">
        <f aca="false" t="array" ref="V642:V642">INDEX(_Rge_Data_IC_CY,$B642,V$1)</f>
        <v>0</v>
      </c>
      <c r="W642" s="259" t="n">
        <f aca="false" t="array" ref="W642:W642">INDEX(_Rge_Data_IC_CY,$B642,W$1)</f>
        <v>0</v>
      </c>
      <c r="X642" s="259" t="n">
        <f aca="false">INDEX(_Rge_Data_IC_CY,$B642,X$1)</f>
        <v>0</v>
      </c>
      <c r="Y642" s="259" t="n">
        <f aca="false" t="array" ref="Y642:Y642">INDEX(_Rge_Data_IC_CY,$B642,Y$1)</f>
        <v>0</v>
      </c>
      <c r="Z642" s="259" t="n">
        <f aca="false" t="array" ref="Z642:Z642">INDEX(_Rge_Data_IC_CY,$B642,Z$1)</f>
        <v>0</v>
      </c>
      <c r="AA642" s="259" t="n">
        <f aca="false">R642-Z642</f>
        <v>0</v>
      </c>
      <c r="AB642" s="260" t="n">
        <f aca="false">IFERROR(AA642/R642,)</f>
        <v>0</v>
      </c>
      <c r="AC642" s="261" t="n">
        <f aca="false">INDEX(_Rge_Data_IC_CY,$B642,AC$1)</f>
        <v>0</v>
      </c>
      <c r="AD642" s="262" t="n">
        <f aca="false" t="array" ref="AD642:AD642">INDEX(_Rge_Data_IC_CY,$B642,AD$1)</f>
        <v>0</v>
      </c>
      <c r="AE642" s="262" t="n">
        <f aca="false" t="array" ref="AE642:AE642">INDEX(_Rge_Data_IC_CY,$B642,AE$1)</f>
        <v>0</v>
      </c>
      <c r="AF642" s="262" t="n">
        <f aca="false" t="array" ref="AF642:AF642">INDEX(_Rge_Data_IC_CY,$B642,AF$1)</f>
        <v>0</v>
      </c>
      <c r="AG642" s="262" t="n">
        <f aca="false" t="array" ref="AG642:AG642">INDEX(_Rge_Data_IC_CY,$B642,AG$1)</f>
        <v>0</v>
      </c>
      <c r="AH642" s="262" t="n">
        <f aca="false" t="array" ref="AH642:AH642">INDEX(_Rge_Data_IC_CY,$B642,AH$1)</f>
        <v>0</v>
      </c>
      <c r="AI642" s="262" t="n">
        <f aca="false">INDEX(_Rge_Data_IC_CY,$B642,AI$1)</f>
        <v>0</v>
      </c>
      <c r="AJ642" s="262" t="n">
        <f aca="false" t="array" ref="AJ642:AJ642">INDEX(_Rge_Data_IC_CY,$B642,AJ$1)</f>
        <v>0</v>
      </c>
      <c r="AK642" s="262" t="n">
        <f aca="false" t="array" ref="AK642:AK642">INDEX(_Rge_Data_IC_CY,$B642,AK$1)</f>
        <v>0</v>
      </c>
      <c r="AL642" s="212" t="n">
        <f aca="false">AK642+AN642+AO642</f>
        <v>0</v>
      </c>
      <c r="AM642" s="263" t="n">
        <f aca="false">IFERROR(AK642/Z642,0)</f>
        <v>0</v>
      </c>
      <c r="AN642" s="264" t="n">
        <f aca="false">IFERROR(IF(AND($E642="OPEN",$AA642&gt;0),$AA642*_SoP*$AM642,IF(AND($E642="CLOSED",$AA642&gt;0),$AA642*_SoL*$AM642,0)),0)</f>
        <v>0</v>
      </c>
      <c r="AO642" s="264" t="n">
        <f aca="false">IFERROR(IF($AA642&lt;0,$AA642*_SoL,0),0)</f>
        <v>0</v>
      </c>
      <c r="AP642" s="265" t="n">
        <f aca="false">AK642+AN642</f>
        <v>0</v>
      </c>
      <c r="AQ642" s="265" t="n">
        <f aca="false">AC642-AO642</f>
        <v>0</v>
      </c>
      <c r="AR642" s="265" t="n">
        <f aca="false">AP642-AQ642</f>
        <v>0</v>
      </c>
      <c r="AS642" s="266" t="n">
        <f aca="false">IF($AR642&gt;=0,$AR642,0)</f>
        <v>0</v>
      </c>
      <c r="AT642" s="267" t="n">
        <f aca="false">IF($AR642&lt;=0,-$AR642,0)</f>
        <v>-0</v>
      </c>
      <c r="AU642" s="268" t="n">
        <f aca="false">IF((R642-AC642)&lt;0,0,R642-AC642)</f>
        <v>0</v>
      </c>
      <c r="AV642" s="268" t="n">
        <f aca="false">IF(AM642&gt;1,0,R642-AM642*R642)</f>
        <v>0</v>
      </c>
      <c r="AW642" s="216"/>
    </row>
    <row r="643" customFormat="false" ht="24.75" hidden="false" customHeight="true" outlineLevel="0" collapsed="false">
      <c r="A643" s="166"/>
      <c r="B643" s="208" t="n">
        <f aca="false">B642+1</f>
        <v>27</v>
      </c>
      <c r="C643" s="166"/>
      <c r="D643" s="253" t="str">
        <f aca="false">IFERROR(VLOOKUP(#REF!,_rge_mappingtable,2,),"")</f>
        <v/>
      </c>
      <c r="E643" s="254" t="str">
        <f aca="false" t="array" ref="E643:E643">INDEX(_Rge_Data_IC_CY,$B643,E$1)</f>
        <v>Closed</v>
      </c>
      <c r="F643" s="255" t="n">
        <f aca="false">INDEX(_Rge_Data_IC_CY,$B643,F$1)</f>
        <v>0</v>
      </c>
      <c r="G643" s="255" t="n">
        <f aca="false" t="array" ref="G643:G643">INDEX(_Rge_Data_IC_CY,$B643,G$1)</f>
        <v>0</v>
      </c>
      <c r="H643" s="255" t="n">
        <f aca="false" t="array" ref="H643:H643">INDEX(_Rge_Data_IC_CY,$B643,H$1)</f>
        <v>0</v>
      </c>
      <c r="I643" s="255" t="n">
        <f aca="false" t="array" ref="I643:I643">INDEX(_Rge_Data_IC_CY,$B643,I$1)</f>
        <v>0</v>
      </c>
      <c r="J643" s="255" t="n">
        <f aca="false" t="array" ref="J643:J643">INDEX(_Rge_Data_IC_CY,$B643,J$1)</f>
        <v>0</v>
      </c>
      <c r="K643" s="255" t="n">
        <f aca="false" t="array" ref="K643:K643">INDEX(_Rge_Data_IC_CY,$B643,K$1)</f>
        <v>0</v>
      </c>
      <c r="L643" s="255" t="n">
        <f aca="false">INDEX(_Rge_Data_IC_CY,$B643,L$1)</f>
        <v>0</v>
      </c>
      <c r="M643" s="255" t="n">
        <f aca="false" t="array" ref="M643:M643">INDEX(_Rge_Data_IC_CY,$B643,M$1)</f>
        <v>0</v>
      </c>
      <c r="N643" s="255" t="n">
        <f aca="false" t="array" ref="N643:N643">INDEX(_Rge_Data_IC_CY,$B643,N$1)</f>
        <v>0</v>
      </c>
      <c r="O643" s="255" t="n">
        <f aca="false">F643-N643</f>
        <v>0</v>
      </c>
      <c r="P643" s="256" t="n">
        <f aca="false">IFERROR(O643/F643,0)</f>
        <v>0</v>
      </c>
      <c r="Q643" s="257" t="str">
        <f aca="false">IF(AND(F643&lt;&gt;0,R643=0),"N","Y")</f>
        <v>Y</v>
      </c>
      <c r="R643" s="258" t="n">
        <f aca="false">INDEX(_Rge_Data_IC_CY,$B643,R$1)</f>
        <v>0</v>
      </c>
      <c r="S643" s="259" t="n">
        <f aca="false" t="array" ref="S643:S643">INDEX(_Rge_Data_IC_CY,$B643,S$1)</f>
        <v>0</v>
      </c>
      <c r="T643" s="259" t="n">
        <f aca="false" t="array" ref="T643:T643">INDEX(_Rge_Data_IC_CY,$B643,T$1)</f>
        <v>0</v>
      </c>
      <c r="U643" s="259" t="n">
        <f aca="false" t="array" ref="U643:U643">INDEX(_Rge_Data_IC_CY,$B643,U$1)</f>
        <v>0</v>
      </c>
      <c r="V643" s="259" t="n">
        <f aca="false" t="array" ref="V643:V643">INDEX(_Rge_Data_IC_CY,$B643,V$1)</f>
        <v>0</v>
      </c>
      <c r="W643" s="259" t="n">
        <f aca="false" t="array" ref="W643:W643">INDEX(_Rge_Data_IC_CY,$B643,W$1)</f>
        <v>0</v>
      </c>
      <c r="X643" s="259" t="n">
        <f aca="false">INDEX(_Rge_Data_IC_CY,$B643,X$1)</f>
        <v>0</v>
      </c>
      <c r="Y643" s="259" t="n">
        <f aca="false" t="array" ref="Y643:Y643">INDEX(_Rge_Data_IC_CY,$B643,Y$1)</f>
        <v>0</v>
      </c>
      <c r="Z643" s="259" t="n">
        <f aca="false" t="array" ref="Z643:Z643">INDEX(_Rge_Data_IC_CY,$B643,Z$1)</f>
        <v>0</v>
      </c>
      <c r="AA643" s="259" t="n">
        <f aca="false">R643-Z643</f>
        <v>0</v>
      </c>
      <c r="AB643" s="260" t="n">
        <f aca="false">IFERROR(AA643/R643,)</f>
        <v>0</v>
      </c>
      <c r="AC643" s="261" t="n">
        <f aca="false">INDEX(_Rge_Data_IC_CY,$B643,AC$1)</f>
        <v>0</v>
      </c>
      <c r="AD643" s="262" t="n">
        <f aca="false" t="array" ref="AD643:AD643">INDEX(_Rge_Data_IC_CY,$B643,AD$1)</f>
        <v>0</v>
      </c>
      <c r="AE643" s="262" t="n">
        <f aca="false" t="array" ref="AE643:AE643">INDEX(_Rge_Data_IC_CY,$B643,AE$1)</f>
        <v>0</v>
      </c>
      <c r="AF643" s="262" t="n">
        <f aca="false" t="array" ref="AF643:AF643">INDEX(_Rge_Data_IC_CY,$B643,AF$1)</f>
        <v>0</v>
      </c>
      <c r="AG643" s="262" t="n">
        <f aca="false" t="array" ref="AG643:AG643">INDEX(_Rge_Data_IC_CY,$B643,AG$1)</f>
        <v>0</v>
      </c>
      <c r="AH643" s="262" t="n">
        <f aca="false" t="array" ref="AH643:AH643">INDEX(_Rge_Data_IC_CY,$B643,AH$1)</f>
        <v>0</v>
      </c>
      <c r="AI643" s="262" t="n">
        <f aca="false">INDEX(_Rge_Data_IC_CY,$B643,AI$1)</f>
        <v>0</v>
      </c>
      <c r="AJ643" s="262" t="n">
        <f aca="false" t="array" ref="AJ643:AJ643">INDEX(_Rge_Data_IC_CY,$B643,AJ$1)</f>
        <v>0</v>
      </c>
      <c r="AK643" s="262" t="n">
        <f aca="false" t="array" ref="AK643:AK643">INDEX(_Rge_Data_IC_CY,$B643,AK$1)</f>
        <v>0</v>
      </c>
      <c r="AL643" s="212" t="n">
        <f aca="false">AK643+AN643+AO643</f>
        <v>0</v>
      </c>
      <c r="AM643" s="263" t="n">
        <f aca="false">IFERROR(AK643/Z643,0)</f>
        <v>0</v>
      </c>
      <c r="AN643" s="264" t="n">
        <f aca="false">IFERROR(IF(AND($E643="OPEN",$AA643&gt;0),$AA643*_SoP*$AM643,IF(AND($E643="CLOSED",$AA643&gt;0),$AA643*_SoL*$AM643,0)),0)</f>
        <v>0</v>
      </c>
      <c r="AO643" s="264" t="n">
        <f aca="false">IFERROR(IF($AA643&lt;0,$AA643*_SoL,0),0)</f>
        <v>0</v>
      </c>
      <c r="AP643" s="265" t="n">
        <f aca="false">AK643+AN643</f>
        <v>0</v>
      </c>
      <c r="AQ643" s="265" t="n">
        <f aca="false">AC643-AO643</f>
        <v>0</v>
      </c>
      <c r="AR643" s="265" t="n">
        <f aca="false">AP643-AQ643</f>
        <v>0</v>
      </c>
      <c r="AS643" s="266" t="n">
        <f aca="false">IF($AR643&gt;=0,$AR643,0)</f>
        <v>0</v>
      </c>
      <c r="AT643" s="267" t="n">
        <f aca="false">IF($AR643&lt;=0,-$AR643,0)</f>
        <v>-0</v>
      </c>
      <c r="AU643" s="268" t="n">
        <f aca="false">IF((R643-AC643)&lt;0,0,R643-AC643)</f>
        <v>0</v>
      </c>
      <c r="AV643" s="268" t="n">
        <f aca="false">IF(AM643&gt;1,0,R643-AM643*R643)</f>
        <v>0</v>
      </c>
      <c r="AW643" s="216"/>
    </row>
    <row r="644" customFormat="false" ht="24.75" hidden="false" customHeight="true" outlineLevel="0" collapsed="false">
      <c r="A644" s="166"/>
      <c r="B644" s="208" t="n">
        <f aca="false">B643+1</f>
        <v>28</v>
      </c>
      <c r="C644" s="166"/>
      <c r="D644" s="253" t="str">
        <f aca="false">IFERROR(VLOOKUP(#REF!,_rge_mappingtable,2,),"")</f>
        <v/>
      </c>
      <c r="E644" s="254" t="str">
        <f aca="false" t="array" ref="E644:E644">INDEX(_Rge_Data_IC_CY,$B644,E$1)</f>
        <v>Closed</v>
      </c>
      <c r="F644" s="255" t="n">
        <f aca="false">INDEX(_Rge_Data_IC_CY,$B644,F$1)</f>
        <v>0</v>
      </c>
      <c r="G644" s="255" t="n">
        <f aca="false" t="array" ref="G644:G644">INDEX(_Rge_Data_IC_CY,$B644,G$1)</f>
        <v>0</v>
      </c>
      <c r="H644" s="255" t="n">
        <f aca="false" t="array" ref="H644:H644">INDEX(_Rge_Data_IC_CY,$B644,H$1)</f>
        <v>0</v>
      </c>
      <c r="I644" s="255" t="n">
        <f aca="false" t="array" ref="I644:I644">INDEX(_Rge_Data_IC_CY,$B644,I$1)</f>
        <v>0</v>
      </c>
      <c r="J644" s="255" t="n">
        <f aca="false" t="array" ref="J644:J644">INDEX(_Rge_Data_IC_CY,$B644,J$1)</f>
        <v>0</v>
      </c>
      <c r="K644" s="255" t="n">
        <f aca="false" t="array" ref="K644:K644">INDEX(_Rge_Data_IC_CY,$B644,K$1)</f>
        <v>0</v>
      </c>
      <c r="L644" s="255" t="n">
        <f aca="false">INDEX(_Rge_Data_IC_CY,$B644,L$1)</f>
        <v>0</v>
      </c>
      <c r="M644" s="255" t="n">
        <f aca="false" t="array" ref="M644:M644">INDEX(_Rge_Data_IC_CY,$B644,M$1)</f>
        <v>0</v>
      </c>
      <c r="N644" s="255" t="n">
        <f aca="false" t="array" ref="N644:N644">INDEX(_Rge_Data_IC_CY,$B644,N$1)</f>
        <v>0</v>
      </c>
      <c r="O644" s="255" t="n">
        <f aca="false">F644-N644</f>
        <v>0</v>
      </c>
      <c r="P644" s="256" t="n">
        <f aca="false">IFERROR(O644/F644,0)</f>
        <v>0</v>
      </c>
      <c r="Q644" s="257" t="str">
        <f aca="false">IF(AND(F644&lt;&gt;0,R644=0),"N","Y")</f>
        <v>Y</v>
      </c>
      <c r="R644" s="258" t="n">
        <f aca="false">INDEX(_Rge_Data_IC_CY,$B644,R$1)</f>
        <v>0</v>
      </c>
      <c r="S644" s="259" t="n">
        <f aca="false" t="array" ref="S644:S644">INDEX(_Rge_Data_IC_CY,$B644,S$1)</f>
        <v>0</v>
      </c>
      <c r="T644" s="259" t="n">
        <f aca="false" t="array" ref="T644:T644">INDEX(_Rge_Data_IC_CY,$B644,T$1)</f>
        <v>0</v>
      </c>
      <c r="U644" s="259" t="n">
        <f aca="false" t="array" ref="U644:U644">INDEX(_Rge_Data_IC_CY,$B644,U$1)</f>
        <v>0</v>
      </c>
      <c r="V644" s="259" t="n">
        <f aca="false" t="array" ref="V644:V644">INDEX(_Rge_Data_IC_CY,$B644,V$1)</f>
        <v>0</v>
      </c>
      <c r="W644" s="259" t="n">
        <f aca="false" t="array" ref="W644:W644">INDEX(_Rge_Data_IC_CY,$B644,W$1)</f>
        <v>0</v>
      </c>
      <c r="X644" s="259" t="n">
        <f aca="false">INDEX(_Rge_Data_IC_CY,$B644,X$1)</f>
        <v>0</v>
      </c>
      <c r="Y644" s="259" t="n">
        <f aca="false" t="array" ref="Y644:Y644">INDEX(_Rge_Data_IC_CY,$B644,Y$1)</f>
        <v>0</v>
      </c>
      <c r="Z644" s="259" t="n">
        <f aca="false" t="array" ref="Z644:Z644">INDEX(_Rge_Data_IC_CY,$B644,Z$1)</f>
        <v>0</v>
      </c>
      <c r="AA644" s="259" t="n">
        <f aca="false">R644-Z644</f>
        <v>0</v>
      </c>
      <c r="AB644" s="260" t="n">
        <f aca="false">IFERROR(AA644/R644,)</f>
        <v>0</v>
      </c>
      <c r="AC644" s="261" t="n">
        <f aca="false">INDEX(_Rge_Data_IC_CY,$B644,AC$1)</f>
        <v>0</v>
      </c>
      <c r="AD644" s="262" t="n">
        <f aca="false" t="array" ref="AD644:AD644">INDEX(_Rge_Data_IC_CY,$B644,AD$1)</f>
        <v>0</v>
      </c>
      <c r="AE644" s="262" t="n">
        <f aca="false" t="array" ref="AE644:AE644">INDEX(_Rge_Data_IC_CY,$B644,AE$1)</f>
        <v>0</v>
      </c>
      <c r="AF644" s="262" t="n">
        <f aca="false" t="array" ref="AF644:AF644">INDEX(_Rge_Data_IC_CY,$B644,AF$1)</f>
        <v>0</v>
      </c>
      <c r="AG644" s="262" t="n">
        <f aca="false" t="array" ref="AG644:AG644">INDEX(_Rge_Data_IC_CY,$B644,AG$1)</f>
        <v>0</v>
      </c>
      <c r="AH644" s="262" t="n">
        <f aca="false" t="array" ref="AH644:AH644">INDEX(_Rge_Data_IC_CY,$B644,AH$1)</f>
        <v>0</v>
      </c>
      <c r="AI644" s="262" t="n">
        <f aca="false">INDEX(_Rge_Data_IC_CY,$B644,AI$1)</f>
        <v>0</v>
      </c>
      <c r="AJ644" s="262" t="n">
        <f aca="false" t="array" ref="AJ644:AJ644">INDEX(_Rge_Data_IC_CY,$B644,AJ$1)</f>
        <v>0</v>
      </c>
      <c r="AK644" s="262" t="n">
        <f aca="false" t="array" ref="AK644:AK644">INDEX(_Rge_Data_IC_CY,$B644,AK$1)</f>
        <v>0</v>
      </c>
      <c r="AL644" s="212" t="n">
        <f aca="false">AK644+AN644+AO644</f>
        <v>0</v>
      </c>
      <c r="AM644" s="263" t="n">
        <f aca="false">IFERROR(AK644/Z644,0)</f>
        <v>0</v>
      </c>
      <c r="AN644" s="264" t="n">
        <f aca="false">IFERROR(IF(AND($E644="OPEN",$AA644&gt;0),$AA644*_SoP*$AM644,IF(AND($E644="CLOSED",$AA644&gt;0),$AA644*_SoL*$AM644,0)),0)</f>
        <v>0</v>
      </c>
      <c r="AO644" s="264" t="n">
        <f aca="false">IFERROR(IF($AA644&lt;0,$AA644*_SoL,0),0)</f>
        <v>0</v>
      </c>
      <c r="AP644" s="265" t="n">
        <f aca="false">AK644+AN644</f>
        <v>0</v>
      </c>
      <c r="AQ644" s="265" t="n">
        <f aca="false">AC644-AO644</f>
        <v>0</v>
      </c>
      <c r="AR644" s="265" t="n">
        <f aca="false">AP644-AQ644</f>
        <v>0</v>
      </c>
      <c r="AS644" s="266" t="n">
        <f aca="false">IF($AR644&gt;=0,$AR644,0)</f>
        <v>0</v>
      </c>
      <c r="AT644" s="267" t="n">
        <f aca="false">IF($AR644&lt;=0,-$AR644,0)</f>
        <v>-0</v>
      </c>
      <c r="AU644" s="268" t="n">
        <f aca="false">IF((R644-AC644)&lt;0,0,R644-AC644)</f>
        <v>0</v>
      </c>
      <c r="AV644" s="268" t="n">
        <f aca="false">IF(AM644&gt;1,0,R644-AM644*R644)</f>
        <v>0</v>
      </c>
      <c r="AW644" s="216"/>
    </row>
    <row r="645" customFormat="false" ht="24.75" hidden="false" customHeight="true" outlineLevel="0" collapsed="false">
      <c r="A645" s="166"/>
      <c r="B645" s="208" t="n">
        <f aca="false">B644+1</f>
        <v>29</v>
      </c>
      <c r="C645" s="166"/>
      <c r="D645" s="253" t="str">
        <f aca="false">IFERROR(VLOOKUP(#REF!,_rge_mappingtable,2,),"")</f>
        <v/>
      </c>
      <c r="E645" s="254" t="str">
        <f aca="false" t="array" ref="E645:E645">INDEX(_Rge_Data_IC_CY,$B645,E$1)</f>
        <v>Closed</v>
      </c>
      <c r="F645" s="255" t="n">
        <f aca="false">INDEX(_Rge_Data_IC_CY,$B645,F$1)</f>
        <v>0</v>
      </c>
      <c r="G645" s="255" t="n">
        <f aca="false" t="array" ref="G645:G645">INDEX(_Rge_Data_IC_CY,$B645,G$1)</f>
        <v>0</v>
      </c>
      <c r="H645" s="255" t="n">
        <f aca="false" t="array" ref="H645:H645">INDEX(_Rge_Data_IC_CY,$B645,H$1)</f>
        <v>0</v>
      </c>
      <c r="I645" s="255" t="n">
        <f aca="false" t="array" ref="I645:I645">INDEX(_Rge_Data_IC_CY,$B645,I$1)</f>
        <v>0</v>
      </c>
      <c r="J645" s="255" t="n">
        <f aca="false" t="array" ref="J645:J645">INDEX(_Rge_Data_IC_CY,$B645,J$1)</f>
        <v>0</v>
      </c>
      <c r="K645" s="255" t="n">
        <f aca="false" t="array" ref="K645:K645">INDEX(_Rge_Data_IC_CY,$B645,K$1)</f>
        <v>0</v>
      </c>
      <c r="L645" s="255" t="n">
        <f aca="false">INDEX(_Rge_Data_IC_CY,$B645,L$1)</f>
        <v>0</v>
      </c>
      <c r="M645" s="255" t="n">
        <f aca="false" t="array" ref="M645:M645">INDEX(_Rge_Data_IC_CY,$B645,M$1)</f>
        <v>0</v>
      </c>
      <c r="N645" s="255" t="n">
        <f aca="false" t="array" ref="N645:N645">INDEX(_Rge_Data_IC_CY,$B645,N$1)</f>
        <v>0</v>
      </c>
      <c r="O645" s="255" t="n">
        <f aca="false">F645-N645</f>
        <v>0</v>
      </c>
      <c r="P645" s="256" t="n">
        <f aca="false">IFERROR(O645/F645,0)</f>
        <v>0</v>
      </c>
      <c r="Q645" s="257" t="str">
        <f aca="false">IF(AND(F645&lt;&gt;0,R645=0),"N","Y")</f>
        <v>Y</v>
      </c>
      <c r="R645" s="258" t="n">
        <f aca="false">INDEX(_Rge_Data_IC_CY,$B645,R$1)</f>
        <v>0</v>
      </c>
      <c r="S645" s="259" t="n">
        <f aca="false" t="array" ref="S645:S645">INDEX(_Rge_Data_IC_CY,$B645,S$1)</f>
        <v>0</v>
      </c>
      <c r="T645" s="259" t="n">
        <f aca="false" t="array" ref="T645:T645">INDEX(_Rge_Data_IC_CY,$B645,T$1)</f>
        <v>0</v>
      </c>
      <c r="U645" s="259" t="n">
        <f aca="false" t="array" ref="U645:U645">INDEX(_Rge_Data_IC_CY,$B645,U$1)</f>
        <v>0</v>
      </c>
      <c r="V645" s="259" t="n">
        <f aca="false" t="array" ref="V645:V645">INDEX(_Rge_Data_IC_CY,$B645,V$1)</f>
        <v>0</v>
      </c>
      <c r="W645" s="259" t="n">
        <f aca="false" t="array" ref="W645:W645">INDEX(_Rge_Data_IC_CY,$B645,W$1)</f>
        <v>0</v>
      </c>
      <c r="X645" s="259" t="n">
        <f aca="false">INDEX(_Rge_Data_IC_CY,$B645,X$1)</f>
        <v>0</v>
      </c>
      <c r="Y645" s="259" t="n">
        <f aca="false" t="array" ref="Y645:Y645">INDEX(_Rge_Data_IC_CY,$B645,Y$1)</f>
        <v>0</v>
      </c>
      <c r="Z645" s="259" t="n">
        <f aca="false" t="array" ref="Z645:Z645">INDEX(_Rge_Data_IC_CY,$B645,Z$1)</f>
        <v>0</v>
      </c>
      <c r="AA645" s="259" t="n">
        <f aca="false">R645-Z645</f>
        <v>0</v>
      </c>
      <c r="AB645" s="260" t="n">
        <f aca="false">IFERROR(AA645/R645,)</f>
        <v>0</v>
      </c>
      <c r="AC645" s="261" t="n">
        <f aca="false">INDEX(_Rge_Data_IC_CY,$B645,AC$1)</f>
        <v>0</v>
      </c>
      <c r="AD645" s="262" t="n">
        <f aca="false" t="array" ref="AD645:AD645">INDEX(_Rge_Data_IC_CY,$B645,AD$1)</f>
        <v>0</v>
      </c>
      <c r="AE645" s="262" t="n">
        <f aca="false" t="array" ref="AE645:AE645">INDEX(_Rge_Data_IC_CY,$B645,AE$1)</f>
        <v>0</v>
      </c>
      <c r="AF645" s="262" t="n">
        <f aca="false" t="array" ref="AF645:AF645">INDEX(_Rge_Data_IC_CY,$B645,AF$1)</f>
        <v>0</v>
      </c>
      <c r="AG645" s="262" t="n">
        <f aca="false" t="array" ref="AG645:AG645">INDEX(_Rge_Data_IC_CY,$B645,AG$1)</f>
        <v>0</v>
      </c>
      <c r="AH645" s="262" t="n">
        <f aca="false" t="array" ref="AH645:AH645">INDEX(_Rge_Data_IC_CY,$B645,AH$1)</f>
        <v>0</v>
      </c>
      <c r="AI645" s="262" t="n">
        <f aca="false">INDEX(_Rge_Data_IC_CY,$B645,AI$1)</f>
        <v>0</v>
      </c>
      <c r="AJ645" s="262" t="n">
        <f aca="false" t="array" ref="AJ645:AJ645">INDEX(_Rge_Data_IC_CY,$B645,AJ$1)</f>
        <v>0</v>
      </c>
      <c r="AK645" s="262" t="n">
        <f aca="false" t="array" ref="AK645:AK645">INDEX(_Rge_Data_IC_CY,$B645,AK$1)</f>
        <v>0</v>
      </c>
      <c r="AL645" s="212" t="n">
        <f aca="false">AK645+AN645+AO645</f>
        <v>0</v>
      </c>
      <c r="AM645" s="263" t="n">
        <f aca="false">IFERROR(AK645/Z645,0)</f>
        <v>0</v>
      </c>
      <c r="AN645" s="264" t="n">
        <f aca="false">IFERROR(IF(AND($E645="OPEN",$AA645&gt;0),$AA645*_SoP*$AM645,IF(AND($E645="CLOSED",$AA645&gt;0),$AA645*_SoL*$AM645,0)),0)</f>
        <v>0</v>
      </c>
      <c r="AO645" s="264" t="n">
        <f aca="false">IFERROR(IF($AA645&lt;0,$AA645*_SoL,0),0)</f>
        <v>0</v>
      </c>
      <c r="AP645" s="265" t="n">
        <f aca="false">AK645+AN645</f>
        <v>0</v>
      </c>
      <c r="AQ645" s="265" t="n">
        <f aca="false">AC645-AO645</f>
        <v>0</v>
      </c>
      <c r="AR645" s="265" t="n">
        <f aca="false">AP645-AQ645</f>
        <v>0</v>
      </c>
      <c r="AS645" s="266" t="n">
        <f aca="false">IF($AR645&gt;=0,$AR645,0)</f>
        <v>0</v>
      </c>
      <c r="AT645" s="267" t="n">
        <f aca="false">IF($AR645&lt;=0,-$AR645,0)</f>
        <v>-0</v>
      </c>
      <c r="AU645" s="268" t="n">
        <f aca="false">IF((R645-AC645)&lt;0,0,R645-AC645)</f>
        <v>0</v>
      </c>
      <c r="AV645" s="268" t="n">
        <f aca="false">IF(AM645&gt;1,0,R645-AM645*R645)</f>
        <v>0</v>
      </c>
      <c r="AW645" s="216"/>
    </row>
    <row r="646" customFormat="false" ht="24.75" hidden="false" customHeight="true" outlineLevel="0" collapsed="false">
      <c r="A646" s="166"/>
      <c r="B646" s="208" t="n">
        <f aca="false">B645+1</f>
        <v>30</v>
      </c>
      <c r="C646" s="166"/>
      <c r="D646" s="253" t="str">
        <f aca="false">IFERROR(VLOOKUP(#REF!,_rge_mappingtable,2,),"")</f>
        <v/>
      </c>
      <c r="E646" s="254" t="str">
        <f aca="false" t="array" ref="E646:E646">INDEX(_Rge_Data_IC_CY,$B646,E$1)</f>
        <v>Closed</v>
      </c>
      <c r="F646" s="255" t="n">
        <f aca="false">INDEX(_Rge_Data_IC_CY,$B646,F$1)</f>
        <v>0</v>
      </c>
      <c r="G646" s="255" t="n">
        <f aca="false" t="array" ref="G646:G646">INDEX(_Rge_Data_IC_CY,$B646,G$1)</f>
        <v>0</v>
      </c>
      <c r="H646" s="255" t="n">
        <f aca="false" t="array" ref="H646:H646">INDEX(_Rge_Data_IC_CY,$B646,H$1)</f>
        <v>0</v>
      </c>
      <c r="I646" s="255" t="n">
        <f aca="false" t="array" ref="I646:I646">INDEX(_Rge_Data_IC_CY,$B646,I$1)</f>
        <v>0</v>
      </c>
      <c r="J646" s="255" t="n">
        <f aca="false" t="array" ref="J646:J646">INDEX(_Rge_Data_IC_CY,$B646,J$1)</f>
        <v>0</v>
      </c>
      <c r="K646" s="255" t="n">
        <f aca="false" t="array" ref="K646:K646">INDEX(_Rge_Data_IC_CY,$B646,K$1)</f>
        <v>0</v>
      </c>
      <c r="L646" s="255" t="n">
        <f aca="false">INDEX(_Rge_Data_IC_CY,$B646,L$1)</f>
        <v>0</v>
      </c>
      <c r="M646" s="255" t="n">
        <f aca="false" t="array" ref="M646:M646">INDEX(_Rge_Data_IC_CY,$B646,M$1)</f>
        <v>0</v>
      </c>
      <c r="N646" s="255" t="n">
        <f aca="false" t="array" ref="N646:N646">INDEX(_Rge_Data_IC_CY,$B646,N$1)</f>
        <v>0</v>
      </c>
      <c r="O646" s="255" t="n">
        <f aca="false">F646-N646</f>
        <v>0</v>
      </c>
      <c r="P646" s="256" t="n">
        <f aca="false">IFERROR(O646/F646,0)</f>
        <v>0</v>
      </c>
      <c r="Q646" s="257" t="str">
        <f aca="false">IF(AND(F646&lt;&gt;0,R646=0),"N","Y")</f>
        <v>Y</v>
      </c>
      <c r="R646" s="258" t="n">
        <f aca="false">INDEX(_Rge_Data_IC_CY,$B646,R$1)</f>
        <v>0</v>
      </c>
      <c r="S646" s="259" t="n">
        <f aca="false" t="array" ref="S646:S646">INDEX(_Rge_Data_IC_CY,$B646,S$1)</f>
        <v>0</v>
      </c>
      <c r="T646" s="259" t="n">
        <f aca="false" t="array" ref="T646:T646">INDEX(_Rge_Data_IC_CY,$B646,T$1)</f>
        <v>0</v>
      </c>
      <c r="U646" s="259" t="n">
        <f aca="false" t="array" ref="U646:U646">INDEX(_Rge_Data_IC_CY,$B646,U$1)</f>
        <v>0</v>
      </c>
      <c r="V646" s="259" t="n">
        <f aca="false" t="array" ref="V646:V646">INDEX(_Rge_Data_IC_CY,$B646,V$1)</f>
        <v>0</v>
      </c>
      <c r="W646" s="259" t="n">
        <f aca="false" t="array" ref="W646:W646">INDEX(_Rge_Data_IC_CY,$B646,W$1)</f>
        <v>0</v>
      </c>
      <c r="X646" s="259" t="n">
        <f aca="false">INDEX(_Rge_Data_IC_CY,$B646,X$1)</f>
        <v>0</v>
      </c>
      <c r="Y646" s="259" t="n">
        <f aca="false" t="array" ref="Y646:Y646">INDEX(_Rge_Data_IC_CY,$B646,Y$1)</f>
        <v>0</v>
      </c>
      <c r="Z646" s="259" t="n">
        <f aca="false" t="array" ref="Z646:Z646">INDEX(_Rge_Data_IC_CY,$B646,Z$1)</f>
        <v>0</v>
      </c>
      <c r="AA646" s="259" t="n">
        <f aca="false">R646-Z646</f>
        <v>0</v>
      </c>
      <c r="AB646" s="260" t="n">
        <f aca="false">IFERROR(AA646/R646,)</f>
        <v>0</v>
      </c>
      <c r="AC646" s="261" t="n">
        <f aca="false">INDEX(_Rge_Data_IC_CY,$B646,AC$1)</f>
        <v>0</v>
      </c>
      <c r="AD646" s="262" t="n">
        <f aca="false" t="array" ref="AD646:AD646">INDEX(_Rge_Data_IC_CY,$B646,AD$1)</f>
        <v>0</v>
      </c>
      <c r="AE646" s="262" t="n">
        <f aca="false" t="array" ref="AE646:AE646">INDEX(_Rge_Data_IC_CY,$B646,AE$1)</f>
        <v>0</v>
      </c>
      <c r="AF646" s="262" t="n">
        <f aca="false" t="array" ref="AF646:AF646">INDEX(_Rge_Data_IC_CY,$B646,AF$1)</f>
        <v>0</v>
      </c>
      <c r="AG646" s="262" t="n">
        <f aca="false" t="array" ref="AG646:AG646">INDEX(_Rge_Data_IC_CY,$B646,AG$1)</f>
        <v>0</v>
      </c>
      <c r="AH646" s="262" t="n">
        <f aca="false" t="array" ref="AH646:AH646">INDEX(_Rge_Data_IC_CY,$B646,AH$1)</f>
        <v>0</v>
      </c>
      <c r="AI646" s="262" t="n">
        <f aca="false">INDEX(_Rge_Data_IC_CY,$B646,AI$1)</f>
        <v>0</v>
      </c>
      <c r="AJ646" s="262" t="n">
        <f aca="false" t="array" ref="AJ646:AJ646">INDEX(_Rge_Data_IC_CY,$B646,AJ$1)</f>
        <v>0</v>
      </c>
      <c r="AK646" s="262" t="n">
        <f aca="false" t="array" ref="AK646:AK646">INDEX(_Rge_Data_IC_CY,$B646,AK$1)</f>
        <v>0</v>
      </c>
      <c r="AL646" s="212" t="n">
        <f aca="false">AK646+AN646+AO646</f>
        <v>0</v>
      </c>
      <c r="AM646" s="263" t="n">
        <f aca="false">IFERROR(AK646/Z646,0)</f>
        <v>0</v>
      </c>
      <c r="AN646" s="264" t="n">
        <f aca="false">IFERROR(IF(AND($E646="OPEN",$AA646&gt;0),$AA646*_SoP*$AM646,IF(AND($E646="CLOSED",$AA646&gt;0),$AA646*_SoL*$AM646,0)),0)</f>
        <v>0</v>
      </c>
      <c r="AO646" s="264" t="n">
        <f aca="false">IFERROR(IF($AA646&lt;0,$AA646*_SoL,0),0)</f>
        <v>0</v>
      </c>
      <c r="AP646" s="265" t="n">
        <f aca="false">AK646+AN646</f>
        <v>0</v>
      </c>
      <c r="AQ646" s="265" t="n">
        <f aca="false">AC646-AO646</f>
        <v>0</v>
      </c>
      <c r="AR646" s="265" t="n">
        <f aca="false">AP646-AQ646</f>
        <v>0</v>
      </c>
      <c r="AS646" s="266" t="n">
        <f aca="false">IF($AR646&gt;=0,$AR646,0)</f>
        <v>0</v>
      </c>
      <c r="AT646" s="267" t="n">
        <f aca="false">IF($AR646&lt;=0,-$AR646,0)</f>
        <v>-0</v>
      </c>
      <c r="AU646" s="268" t="n">
        <f aca="false">IF((R646-AC646)&lt;0,0,R646-AC646)</f>
        <v>0</v>
      </c>
      <c r="AV646" s="268" t="n">
        <f aca="false">IF(AM646&gt;1,0,R646-AM646*R646)</f>
        <v>0</v>
      </c>
      <c r="AW646" s="216"/>
    </row>
    <row r="647" customFormat="false" ht="24.75" hidden="false" customHeight="true" outlineLevel="0" collapsed="false">
      <c r="A647" s="166"/>
      <c r="B647" s="208" t="n">
        <f aca="false">B646+1</f>
        <v>31</v>
      </c>
      <c r="C647" s="166"/>
      <c r="D647" s="253" t="str">
        <f aca="false">IFERROR(VLOOKUP(#REF!,_rge_mappingtable,2,),"")</f>
        <v/>
      </c>
      <c r="E647" s="254" t="str">
        <f aca="false" t="array" ref="E647:E647">INDEX(_Rge_Data_IC_CY,$B647,E$1)</f>
        <v>Closed</v>
      </c>
      <c r="F647" s="255" t="n">
        <f aca="false">INDEX(_Rge_Data_IC_CY,$B647,F$1)</f>
        <v>0</v>
      </c>
      <c r="G647" s="255" t="n">
        <f aca="false" t="array" ref="G647:G647">INDEX(_Rge_Data_IC_CY,$B647,G$1)</f>
        <v>0</v>
      </c>
      <c r="H647" s="255" t="n">
        <f aca="false" t="array" ref="H647:H647">INDEX(_Rge_Data_IC_CY,$B647,H$1)</f>
        <v>0</v>
      </c>
      <c r="I647" s="255" t="n">
        <f aca="false" t="array" ref="I647:I647">INDEX(_Rge_Data_IC_CY,$B647,I$1)</f>
        <v>0</v>
      </c>
      <c r="J647" s="255" t="n">
        <f aca="false" t="array" ref="J647:J647">INDEX(_Rge_Data_IC_CY,$B647,J$1)</f>
        <v>0</v>
      </c>
      <c r="K647" s="255" t="n">
        <f aca="false" t="array" ref="K647:K647">INDEX(_Rge_Data_IC_CY,$B647,K$1)</f>
        <v>0</v>
      </c>
      <c r="L647" s="255" t="n">
        <f aca="false">INDEX(_Rge_Data_IC_CY,$B647,L$1)</f>
        <v>0</v>
      </c>
      <c r="M647" s="255" t="n">
        <f aca="false" t="array" ref="M647:M647">INDEX(_Rge_Data_IC_CY,$B647,M$1)</f>
        <v>0</v>
      </c>
      <c r="N647" s="255" t="n">
        <f aca="false" t="array" ref="N647:N647">INDEX(_Rge_Data_IC_CY,$B647,N$1)</f>
        <v>0</v>
      </c>
      <c r="O647" s="255" t="n">
        <f aca="false">F647-N647</f>
        <v>0</v>
      </c>
      <c r="P647" s="256" t="n">
        <f aca="false">IFERROR(O647/F647,0)</f>
        <v>0</v>
      </c>
      <c r="Q647" s="257" t="str">
        <f aca="false">IF(AND(F647&lt;&gt;0,R647=0),"N","Y")</f>
        <v>Y</v>
      </c>
      <c r="R647" s="258" t="n">
        <f aca="false">INDEX(_Rge_Data_IC_CY,$B647,R$1)</f>
        <v>0</v>
      </c>
      <c r="S647" s="259" t="n">
        <f aca="false" t="array" ref="S647:S647">INDEX(_Rge_Data_IC_CY,$B647,S$1)</f>
        <v>0</v>
      </c>
      <c r="T647" s="259" t="n">
        <f aca="false" t="array" ref="T647:T647">INDEX(_Rge_Data_IC_CY,$B647,T$1)</f>
        <v>0</v>
      </c>
      <c r="U647" s="259" t="n">
        <f aca="false" t="array" ref="U647:U647">INDEX(_Rge_Data_IC_CY,$B647,U$1)</f>
        <v>0</v>
      </c>
      <c r="V647" s="259" t="n">
        <f aca="false" t="array" ref="V647:V647">INDEX(_Rge_Data_IC_CY,$B647,V$1)</f>
        <v>0</v>
      </c>
      <c r="W647" s="259" t="n">
        <f aca="false" t="array" ref="W647:W647">INDEX(_Rge_Data_IC_CY,$B647,W$1)</f>
        <v>0</v>
      </c>
      <c r="X647" s="259" t="n">
        <f aca="false">INDEX(_Rge_Data_IC_CY,$B647,X$1)</f>
        <v>0</v>
      </c>
      <c r="Y647" s="259" t="n">
        <f aca="false" t="array" ref="Y647:Y647">INDEX(_Rge_Data_IC_CY,$B647,Y$1)</f>
        <v>0</v>
      </c>
      <c r="Z647" s="259" t="n">
        <f aca="false" t="array" ref="Z647:Z647">INDEX(_Rge_Data_IC_CY,$B647,Z$1)</f>
        <v>0</v>
      </c>
      <c r="AA647" s="259" t="n">
        <f aca="false">R647-Z647</f>
        <v>0</v>
      </c>
      <c r="AB647" s="260" t="n">
        <f aca="false">IFERROR(AA647/R647,)</f>
        <v>0</v>
      </c>
      <c r="AC647" s="261" t="n">
        <f aca="false">INDEX(_Rge_Data_IC_CY,$B647,AC$1)</f>
        <v>0</v>
      </c>
      <c r="AD647" s="262" t="n">
        <f aca="false" t="array" ref="AD647:AD647">INDEX(_Rge_Data_IC_CY,$B647,AD$1)</f>
        <v>0</v>
      </c>
      <c r="AE647" s="262" t="n">
        <f aca="false" t="array" ref="AE647:AE647">INDEX(_Rge_Data_IC_CY,$B647,AE$1)</f>
        <v>0</v>
      </c>
      <c r="AF647" s="262" t="n">
        <f aca="false" t="array" ref="AF647:AF647">INDEX(_Rge_Data_IC_CY,$B647,AF$1)</f>
        <v>0</v>
      </c>
      <c r="AG647" s="262" t="n">
        <f aca="false" t="array" ref="AG647:AG647">INDEX(_Rge_Data_IC_CY,$B647,AG$1)</f>
        <v>0</v>
      </c>
      <c r="AH647" s="262" t="n">
        <f aca="false" t="array" ref="AH647:AH647">INDEX(_Rge_Data_IC_CY,$B647,AH$1)</f>
        <v>0</v>
      </c>
      <c r="AI647" s="262" t="n">
        <f aca="false">INDEX(_Rge_Data_IC_CY,$B647,AI$1)</f>
        <v>0</v>
      </c>
      <c r="AJ647" s="262" t="n">
        <f aca="false" t="array" ref="AJ647:AJ647">INDEX(_Rge_Data_IC_CY,$B647,AJ$1)</f>
        <v>0</v>
      </c>
      <c r="AK647" s="262" t="n">
        <f aca="false" t="array" ref="AK647:AK647">INDEX(_Rge_Data_IC_CY,$B647,AK$1)</f>
        <v>0</v>
      </c>
      <c r="AL647" s="212" t="n">
        <f aca="false">AK647+AN647+AO647</f>
        <v>0</v>
      </c>
      <c r="AM647" s="263" t="n">
        <f aca="false">IFERROR(AK647/Z647,0)</f>
        <v>0</v>
      </c>
      <c r="AN647" s="264" t="n">
        <f aca="false">IFERROR(IF(AND($E647="OPEN",$AA647&gt;0),$AA647*_SoP*$AM647,IF(AND($E647="CLOSED",$AA647&gt;0),$AA647*_SoL*$AM647,0)),0)</f>
        <v>0</v>
      </c>
      <c r="AO647" s="264" t="n">
        <f aca="false">IFERROR(IF($AA647&lt;0,$AA647*_SoL,0),0)</f>
        <v>0</v>
      </c>
      <c r="AP647" s="265" t="n">
        <f aca="false">AK647+AN647</f>
        <v>0</v>
      </c>
      <c r="AQ647" s="265" t="n">
        <f aca="false">AC647-AO647</f>
        <v>0</v>
      </c>
      <c r="AR647" s="265" t="n">
        <f aca="false">AP647-AQ647</f>
        <v>0</v>
      </c>
      <c r="AS647" s="266" t="n">
        <f aca="false">IF($AR647&gt;=0,$AR647,0)</f>
        <v>0</v>
      </c>
      <c r="AT647" s="267" t="n">
        <f aca="false">IF($AR647&lt;=0,-$AR647,0)</f>
        <v>-0</v>
      </c>
      <c r="AU647" s="268" t="n">
        <f aca="false">IF((R647-AC647)&lt;0,0,R647-AC647)</f>
        <v>0</v>
      </c>
      <c r="AV647" s="268" t="n">
        <f aca="false">IF(AM647&gt;1,0,R647-AM647*R647)</f>
        <v>0</v>
      </c>
      <c r="AW647" s="216"/>
    </row>
    <row r="648" customFormat="false" ht="24.75" hidden="false" customHeight="true" outlineLevel="0" collapsed="false">
      <c r="A648" s="166"/>
      <c r="B648" s="208" t="n">
        <f aca="false">B647+1</f>
        <v>32</v>
      </c>
      <c r="C648" s="166"/>
      <c r="D648" s="253" t="str">
        <f aca="false">IFERROR(VLOOKUP(#REF!,_rge_mappingtable,2,),"")</f>
        <v/>
      </c>
      <c r="E648" s="254" t="str">
        <f aca="false" t="array" ref="E648:E648">INDEX(_Rge_Data_IC_CY,$B648,E$1)</f>
        <v>Closed</v>
      </c>
      <c r="F648" s="255" t="n">
        <f aca="false">INDEX(_Rge_Data_IC_CY,$B648,F$1)</f>
        <v>0</v>
      </c>
      <c r="G648" s="255" t="n">
        <f aca="false" t="array" ref="G648:G648">INDEX(_Rge_Data_IC_CY,$B648,G$1)</f>
        <v>0</v>
      </c>
      <c r="H648" s="255" t="n">
        <f aca="false" t="array" ref="H648:H648">INDEX(_Rge_Data_IC_CY,$B648,H$1)</f>
        <v>0</v>
      </c>
      <c r="I648" s="255" t="n">
        <f aca="false" t="array" ref="I648:I648">INDEX(_Rge_Data_IC_CY,$B648,I$1)</f>
        <v>0</v>
      </c>
      <c r="J648" s="255" t="n">
        <f aca="false" t="array" ref="J648:J648">INDEX(_Rge_Data_IC_CY,$B648,J$1)</f>
        <v>0</v>
      </c>
      <c r="K648" s="255" t="n">
        <f aca="false" t="array" ref="K648:K648">INDEX(_Rge_Data_IC_CY,$B648,K$1)</f>
        <v>0</v>
      </c>
      <c r="L648" s="255" t="n">
        <f aca="false">INDEX(_Rge_Data_IC_CY,$B648,L$1)</f>
        <v>0</v>
      </c>
      <c r="M648" s="255" t="n">
        <f aca="false" t="array" ref="M648:M648">INDEX(_Rge_Data_IC_CY,$B648,M$1)</f>
        <v>0</v>
      </c>
      <c r="N648" s="255" t="n">
        <f aca="false" t="array" ref="N648:N648">INDEX(_Rge_Data_IC_CY,$B648,N$1)</f>
        <v>0</v>
      </c>
      <c r="O648" s="255" t="n">
        <f aca="false">F648-N648</f>
        <v>0</v>
      </c>
      <c r="P648" s="256" t="n">
        <f aca="false">IFERROR(O648/F648,0)</f>
        <v>0</v>
      </c>
      <c r="Q648" s="257" t="str">
        <f aca="false">IF(AND(F648&lt;&gt;0,R648=0),"N","Y")</f>
        <v>Y</v>
      </c>
      <c r="R648" s="258" t="n">
        <f aca="false">INDEX(_Rge_Data_IC_CY,$B648,R$1)</f>
        <v>0</v>
      </c>
      <c r="S648" s="259" t="n">
        <f aca="false" t="array" ref="S648:S648">INDEX(_Rge_Data_IC_CY,$B648,S$1)</f>
        <v>0</v>
      </c>
      <c r="T648" s="259" t="n">
        <f aca="false" t="array" ref="T648:T648">INDEX(_Rge_Data_IC_CY,$B648,T$1)</f>
        <v>0</v>
      </c>
      <c r="U648" s="259" t="n">
        <f aca="false" t="array" ref="U648:U648">INDEX(_Rge_Data_IC_CY,$B648,U$1)</f>
        <v>0</v>
      </c>
      <c r="V648" s="259" t="n">
        <f aca="false" t="array" ref="V648:V648">INDEX(_Rge_Data_IC_CY,$B648,V$1)</f>
        <v>0</v>
      </c>
      <c r="W648" s="259" t="n">
        <f aca="false" t="array" ref="W648:W648">INDEX(_Rge_Data_IC_CY,$B648,W$1)</f>
        <v>0</v>
      </c>
      <c r="X648" s="259" t="n">
        <f aca="false">INDEX(_Rge_Data_IC_CY,$B648,X$1)</f>
        <v>0</v>
      </c>
      <c r="Y648" s="259" t="n">
        <f aca="false" t="array" ref="Y648:Y648">INDEX(_Rge_Data_IC_CY,$B648,Y$1)</f>
        <v>0</v>
      </c>
      <c r="Z648" s="259" t="n">
        <f aca="false" t="array" ref="Z648:Z648">INDEX(_Rge_Data_IC_CY,$B648,Z$1)</f>
        <v>0</v>
      </c>
      <c r="AA648" s="259" t="n">
        <f aca="false">R648-Z648</f>
        <v>0</v>
      </c>
      <c r="AB648" s="260" t="n">
        <f aca="false">IFERROR(AA648/R648,)</f>
        <v>0</v>
      </c>
      <c r="AC648" s="261" t="n">
        <f aca="false">INDEX(_Rge_Data_IC_CY,$B648,AC$1)</f>
        <v>0</v>
      </c>
      <c r="AD648" s="262" t="n">
        <f aca="false" t="array" ref="AD648:AD648">INDEX(_Rge_Data_IC_CY,$B648,AD$1)</f>
        <v>0</v>
      </c>
      <c r="AE648" s="262" t="n">
        <f aca="false" t="array" ref="AE648:AE648">INDEX(_Rge_Data_IC_CY,$B648,AE$1)</f>
        <v>0</v>
      </c>
      <c r="AF648" s="262" t="n">
        <f aca="false" t="array" ref="AF648:AF648">INDEX(_Rge_Data_IC_CY,$B648,AF$1)</f>
        <v>0</v>
      </c>
      <c r="AG648" s="262" t="n">
        <f aca="false" t="array" ref="AG648:AG648">INDEX(_Rge_Data_IC_CY,$B648,AG$1)</f>
        <v>0</v>
      </c>
      <c r="AH648" s="262" t="n">
        <f aca="false" t="array" ref="AH648:AH648">INDEX(_Rge_Data_IC_CY,$B648,AH$1)</f>
        <v>0</v>
      </c>
      <c r="AI648" s="262" t="n">
        <f aca="false">INDEX(_Rge_Data_IC_CY,$B648,AI$1)</f>
        <v>0</v>
      </c>
      <c r="AJ648" s="262" t="n">
        <f aca="false" t="array" ref="AJ648:AJ648">INDEX(_Rge_Data_IC_CY,$B648,AJ$1)</f>
        <v>0</v>
      </c>
      <c r="AK648" s="262" t="n">
        <f aca="false" t="array" ref="AK648:AK648">INDEX(_Rge_Data_IC_CY,$B648,AK$1)</f>
        <v>0</v>
      </c>
      <c r="AL648" s="212" t="n">
        <f aca="false">AK648+AN648+AO648</f>
        <v>0</v>
      </c>
      <c r="AM648" s="263" t="n">
        <f aca="false">IFERROR(AK648/Z648,0)</f>
        <v>0</v>
      </c>
      <c r="AN648" s="264" t="n">
        <f aca="false">IFERROR(IF(AND($E648="OPEN",$AA648&gt;0),$AA648*_SoP*$AM648,IF(AND($E648="CLOSED",$AA648&gt;0),$AA648*_SoL*$AM648,0)),0)</f>
        <v>0</v>
      </c>
      <c r="AO648" s="264" t="n">
        <f aca="false">IFERROR(IF($AA648&lt;0,$AA648*_SoL,0),0)</f>
        <v>0</v>
      </c>
      <c r="AP648" s="265" t="n">
        <f aca="false">AK648+AN648</f>
        <v>0</v>
      </c>
      <c r="AQ648" s="265" t="n">
        <f aca="false">AC648-AO648</f>
        <v>0</v>
      </c>
      <c r="AR648" s="265" t="n">
        <f aca="false">AP648-AQ648</f>
        <v>0</v>
      </c>
      <c r="AS648" s="266" t="n">
        <f aca="false">IF($AR648&gt;=0,$AR648,0)</f>
        <v>0</v>
      </c>
      <c r="AT648" s="267" t="n">
        <f aca="false">IF($AR648&lt;=0,-$AR648,0)</f>
        <v>-0</v>
      </c>
      <c r="AU648" s="268" t="n">
        <f aca="false">IF((R648-AC648)&lt;0,0,R648-AC648)</f>
        <v>0</v>
      </c>
      <c r="AV648" s="268" t="n">
        <f aca="false">IF(AM648&gt;1,0,R648-AM648*R648)</f>
        <v>0</v>
      </c>
      <c r="AW648" s="216"/>
    </row>
    <row r="649" customFormat="false" ht="24.75" hidden="false" customHeight="true" outlineLevel="0" collapsed="false">
      <c r="A649" s="166"/>
      <c r="B649" s="208" t="n">
        <f aca="false">B648+1</f>
        <v>33</v>
      </c>
      <c r="C649" s="166"/>
      <c r="D649" s="253" t="str">
        <f aca="false">IFERROR(VLOOKUP(#REF!,_rge_mappingtable,2,),"")</f>
        <v/>
      </c>
      <c r="E649" s="254" t="str">
        <f aca="false" t="array" ref="E649:E649">INDEX(_Rge_Data_IC_CY,$B649,E$1)</f>
        <v>Closed</v>
      </c>
      <c r="F649" s="255" t="n">
        <f aca="false">INDEX(_Rge_Data_IC_CY,$B649,F$1)</f>
        <v>0</v>
      </c>
      <c r="G649" s="255" t="n">
        <f aca="false" t="array" ref="G649:G649">INDEX(_Rge_Data_IC_CY,$B649,G$1)</f>
        <v>0</v>
      </c>
      <c r="H649" s="255" t="n">
        <f aca="false" t="array" ref="H649:H649">INDEX(_Rge_Data_IC_CY,$B649,H$1)</f>
        <v>0</v>
      </c>
      <c r="I649" s="255" t="n">
        <f aca="false" t="array" ref="I649:I649">INDEX(_Rge_Data_IC_CY,$B649,I$1)</f>
        <v>0</v>
      </c>
      <c r="J649" s="255" t="n">
        <f aca="false" t="array" ref="J649:J649">INDEX(_Rge_Data_IC_CY,$B649,J$1)</f>
        <v>0</v>
      </c>
      <c r="K649" s="255" t="n">
        <f aca="false" t="array" ref="K649:K649">INDEX(_Rge_Data_IC_CY,$B649,K$1)</f>
        <v>0</v>
      </c>
      <c r="L649" s="255" t="n">
        <f aca="false">INDEX(_Rge_Data_IC_CY,$B649,L$1)</f>
        <v>0</v>
      </c>
      <c r="M649" s="255" t="n">
        <f aca="false" t="array" ref="M649:M649">INDEX(_Rge_Data_IC_CY,$B649,M$1)</f>
        <v>0</v>
      </c>
      <c r="N649" s="255" t="n">
        <f aca="false" t="array" ref="N649:N649">INDEX(_Rge_Data_IC_CY,$B649,N$1)</f>
        <v>0</v>
      </c>
      <c r="O649" s="255" t="n">
        <f aca="false">F649-N649</f>
        <v>0</v>
      </c>
      <c r="P649" s="256" t="n">
        <f aca="false">IFERROR(O649/F649,0)</f>
        <v>0</v>
      </c>
      <c r="Q649" s="257" t="str">
        <f aca="false">IF(AND(F649&lt;&gt;0,R649=0),"N","Y")</f>
        <v>Y</v>
      </c>
      <c r="R649" s="258" t="n">
        <f aca="false">INDEX(_Rge_Data_IC_CY,$B649,R$1)</f>
        <v>0</v>
      </c>
      <c r="S649" s="259" t="n">
        <f aca="false" t="array" ref="S649:S649">INDEX(_Rge_Data_IC_CY,$B649,S$1)</f>
        <v>0</v>
      </c>
      <c r="T649" s="259" t="n">
        <f aca="false" t="array" ref="T649:T649">INDEX(_Rge_Data_IC_CY,$B649,T$1)</f>
        <v>0</v>
      </c>
      <c r="U649" s="259" t="n">
        <f aca="false" t="array" ref="U649:U649">INDEX(_Rge_Data_IC_CY,$B649,U$1)</f>
        <v>0</v>
      </c>
      <c r="V649" s="259" t="n">
        <f aca="false" t="array" ref="V649:V649">INDEX(_Rge_Data_IC_CY,$B649,V$1)</f>
        <v>0</v>
      </c>
      <c r="W649" s="259" t="n">
        <f aca="false" t="array" ref="W649:W649">INDEX(_Rge_Data_IC_CY,$B649,W$1)</f>
        <v>0</v>
      </c>
      <c r="X649" s="259" t="n">
        <f aca="false">INDEX(_Rge_Data_IC_CY,$B649,X$1)</f>
        <v>0</v>
      </c>
      <c r="Y649" s="259" t="n">
        <f aca="false" t="array" ref="Y649:Y649">INDEX(_Rge_Data_IC_CY,$B649,Y$1)</f>
        <v>0</v>
      </c>
      <c r="Z649" s="259" t="n">
        <f aca="false" t="array" ref="Z649:Z649">INDEX(_Rge_Data_IC_CY,$B649,Z$1)</f>
        <v>0</v>
      </c>
      <c r="AA649" s="259" t="n">
        <f aca="false">R649-Z649</f>
        <v>0</v>
      </c>
      <c r="AB649" s="260" t="n">
        <f aca="false">IFERROR(AA649/R649,)</f>
        <v>0</v>
      </c>
      <c r="AC649" s="261" t="n">
        <f aca="false">INDEX(_Rge_Data_IC_CY,$B649,AC$1)</f>
        <v>0</v>
      </c>
      <c r="AD649" s="262" t="n">
        <f aca="false" t="array" ref="AD649:AD649">INDEX(_Rge_Data_IC_CY,$B649,AD$1)</f>
        <v>0</v>
      </c>
      <c r="AE649" s="262" t="n">
        <f aca="false" t="array" ref="AE649:AE649">INDEX(_Rge_Data_IC_CY,$B649,AE$1)</f>
        <v>0</v>
      </c>
      <c r="AF649" s="262" t="n">
        <f aca="false" t="array" ref="AF649:AF649">INDEX(_Rge_Data_IC_CY,$B649,AF$1)</f>
        <v>0</v>
      </c>
      <c r="AG649" s="262" t="n">
        <f aca="false" t="array" ref="AG649:AG649">INDEX(_Rge_Data_IC_CY,$B649,AG$1)</f>
        <v>0</v>
      </c>
      <c r="AH649" s="262" t="n">
        <f aca="false" t="array" ref="AH649:AH649">INDEX(_Rge_Data_IC_CY,$B649,AH$1)</f>
        <v>0</v>
      </c>
      <c r="AI649" s="262" t="n">
        <f aca="false">INDEX(_Rge_Data_IC_CY,$B649,AI$1)</f>
        <v>0</v>
      </c>
      <c r="AJ649" s="262" t="n">
        <f aca="false" t="array" ref="AJ649:AJ649">INDEX(_Rge_Data_IC_CY,$B649,AJ$1)</f>
        <v>0</v>
      </c>
      <c r="AK649" s="262" t="n">
        <f aca="false" t="array" ref="AK649:AK649">INDEX(_Rge_Data_IC_CY,$B649,AK$1)</f>
        <v>0</v>
      </c>
      <c r="AL649" s="212" t="n">
        <f aca="false">AK649+AN649+AO649</f>
        <v>0</v>
      </c>
      <c r="AM649" s="263" t="n">
        <f aca="false">IFERROR(AK649/Z649,0)</f>
        <v>0</v>
      </c>
      <c r="AN649" s="264" t="n">
        <f aca="false">IFERROR(IF(AND($E649="OPEN",$AA649&gt;0),$AA649*_SoP*$AM649,IF(AND($E649="CLOSED",$AA649&gt;0),$AA649*_SoL*$AM649,0)),0)</f>
        <v>0</v>
      </c>
      <c r="AO649" s="264" t="n">
        <f aca="false">IFERROR(IF($AA649&lt;0,$AA649*_SoL,0),0)</f>
        <v>0</v>
      </c>
      <c r="AP649" s="265" t="n">
        <f aca="false">AK649+AN649</f>
        <v>0</v>
      </c>
      <c r="AQ649" s="265" t="n">
        <f aca="false">AC649-AO649</f>
        <v>0</v>
      </c>
      <c r="AR649" s="265" t="n">
        <f aca="false">AP649-AQ649</f>
        <v>0</v>
      </c>
      <c r="AS649" s="266" t="n">
        <f aca="false">IF($AR649&gt;=0,$AR649,0)</f>
        <v>0</v>
      </c>
      <c r="AT649" s="267" t="n">
        <f aca="false">IF($AR649&lt;=0,-$AR649,0)</f>
        <v>-0</v>
      </c>
      <c r="AU649" s="268" t="n">
        <f aca="false">IF((R649-AC649)&lt;0,0,R649-AC649)</f>
        <v>0</v>
      </c>
      <c r="AV649" s="268" t="n">
        <f aca="false">IF(AM649&gt;1,0,R649-AM649*R649)</f>
        <v>0</v>
      </c>
      <c r="AW649" s="216"/>
    </row>
    <row r="650" customFormat="false" ht="24.75" hidden="false" customHeight="true" outlineLevel="0" collapsed="false">
      <c r="A650" s="166"/>
      <c r="B650" s="208" t="n">
        <f aca="false">B649+1</f>
        <v>34</v>
      </c>
      <c r="C650" s="166"/>
      <c r="D650" s="253" t="str">
        <f aca="false">IFERROR(VLOOKUP(#REF!,_rge_mappingtable,2,),"")</f>
        <v/>
      </c>
      <c r="E650" s="254" t="str">
        <f aca="false" t="array" ref="E650:E650">INDEX(_Rge_Data_IC_CY,$B650,E$1)</f>
        <v>Closed</v>
      </c>
      <c r="F650" s="255" t="n">
        <f aca="false">INDEX(_Rge_Data_IC_CY,$B650,F$1)</f>
        <v>0</v>
      </c>
      <c r="G650" s="255" t="n">
        <f aca="false" t="array" ref="G650:G650">INDEX(_Rge_Data_IC_CY,$B650,G$1)</f>
        <v>0</v>
      </c>
      <c r="H650" s="255" t="n">
        <f aca="false" t="array" ref="H650:H650">INDEX(_Rge_Data_IC_CY,$B650,H$1)</f>
        <v>0</v>
      </c>
      <c r="I650" s="255" t="n">
        <f aca="false" t="array" ref="I650:I650">INDEX(_Rge_Data_IC_CY,$B650,I$1)</f>
        <v>0</v>
      </c>
      <c r="J650" s="255" t="n">
        <f aca="false" t="array" ref="J650:J650">INDEX(_Rge_Data_IC_CY,$B650,J$1)</f>
        <v>0</v>
      </c>
      <c r="K650" s="255" t="n">
        <f aca="false" t="array" ref="K650:K650">INDEX(_Rge_Data_IC_CY,$B650,K$1)</f>
        <v>0</v>
      </c>
      <c r="L650" s="255" t="n">
        <f aca="false">INDEX(_Rge_Data_IC_CY,$B650,L$1)</f>
        <v>0</v>
      </c>
      <c r="M650" s="255" t="n">
        <f aca="false" t="array" ref="M650:M650">INDEX(_Rge_Data_IC_CY,$B650,M$1)</f>
        <v>0</v>
      </c>
      <c r="N650" s="255" t="n">
        <f aca="false" t="array" ref="N650:N650">INDEX(_Rge_Data_IC_CY,$B650,N$1)</f>
        <v>0</v>
      </c>
      <c r="O650" s="255" t="n">
        <f aca="false">F650-N650</f>
        <v>0</v>
      </c>
      <c r="P650" s="256" t="n">
        <f aca="false">IFERROR(O650/F650,0)</f>
        <v>0</v>
      </c>
      <c r="Q650" s="257" t="str">
        <f aca="false">IF(AND(F650&lt;&gt;0,R650=0),"N","Y")</f>
        <v>Y</v>
      </c>
      <c r="R650" s="258" t="n">
        <f aca="false">INDEX(_Rge_Data_IC_CY,$B650,R$1)</f>
        <v>0</v>
      </c>
      <c r="S650" s="259" t="n">
        <f aca="false" t="array" ref="S650:S650">INDEX(_Rge_Data_IC_CY,$B650,S$1)</f>
        <v>0</v>
      </c>
      <c r="T650" s="259" t="n">
        <f aca="false" t="array" ref="T650:T650">INDEX(_Rge_Data_IC_CY,$B650,T$1)</f>
        <v>0</v>
      </c>
      <c r="U650" s="259" t="n">
        <f aca="false" t="array" ref="U650:U650">INDEX(_Rge_Data_IC_CY,$B650,U$1)</f>
        <v>0</v>
      </c>
      <c r="V650" s="259" t="n">
        <f aca="false" t="array" ref="V650:V650">INDEX(_Rge_Data_IC_CY,$B650,V$1)</f>
        <v>0</v>
      </c>
      <c r="W650" s="259" t="n">
        <f aca="false" t="array" ref="W650:W650">INDEX(_Rge_Data_IC_CY,$B650,W$1)</f>
        <v>0</v>
      </c>
      <c r="X650" s="259" t="n">
        <f aca="false">INDEX(_Rge_Data_IC_CY,$B650,X$1)</f>
        <v>0</v>
      </c>
      <c r="Y650" s="259" t="n">
        <f aca="false" t="array" ref="Y650:Y650">INDEX(_Rge_Data_IC_CY,$B650,Y$1)</f>
        <v>0</v>
      </c>
      <c r="Z650" s="259" t="n">
        <f aca="false" t="array" ref="Z650:Z650">INDEX(_Rge_Data_IC_CY,$B650,Z$1)</f>
        <v>0</v>
      </c>
      <c r="AA650" s="259" t="n">
        <f aca="false">R650-Z650</f>
        <v>0</v>
      </c>
      <c r="AB650" s="260" t="n">
        <f aca="false">IFERROR(AA650/R650,)</f>
        <v>0</v>
      </c>
      <c r="AC650" s="261" t="n">
        <f aca="false">INDEX(_Rge_Data_IC_CY,$B650,AC$1)</f>
        <v>0</v>
      </c>
      <c r="AD650" s="262" t="n">
        <f aca="false" t="array" ref="AD650:AD650">INDEX(_Rge_Data_IC_CY,$B650,AD$1)</f>
        <v>0</v>
      </c>
      <c r="AE650" s="262" t="n">
        <f aca="false" t="array" ref="AE650:AE650">INDEX(_Rge_Data_IC_CY,$B650,AE$1)</f>
        <v>0</v>
      </c>
      <c r="AF650" s="262" t="n">
        <f aca="false" t="array" ref="AF650:AF650">INDEX(_Rge_Data_IC_CY,$B650,AF$1)</f>
        <v>0</v>
      </c>
      <c r="AG650" s="262" t="n">
        <f aca="false" t="array" ref="AG650:AG650">INDEX(_Rge_Data_IC_CY,$B650,AG$1)</f>
        <v>0</v>
      </c>
      <c r="AH650" s="262" t="n">
        <f aca="false" t="array" ref="AH650:AH650">INDEX(_Rge_Data_IC_CY,$B650,AH$1)</f>
        <v>0</v>
      </c>
      <c r="AI650" s="262" t="n">
        <f aca="false">INDEX(_Rge_Data_IC_CY,$B650,AI$1)</f>
        <v>0</v>
      </c>
      <c r="AJ650" s="262" t="n">
        <f aca="false" t="array" ref="AJ650:AJ650">INDEX(_Rge_Data_IC_CY,$B650,AJ$1)</f>
        <v>0</v>
      </c>
      <c r="AK650" s="262" t="n">
        <f aca="false" t="array" ref="AK650:AK650">INDEX(_Rge_Data_IC_CY,$B650,AK$1)</f>
        <v>0</v>
      </c>
      <c r="AL650" s="212" t="n">
        <f aca="false">AK650+AN650+AO650</f>
        <v>0</v>
      </c>
      <c r="AM650" s="263" t="n">
        <f aca="false">IFERROR(AK650/Z650,0)</f>
        <v>0</v>
      </c>
      <c r="AN650" s="264" t="n">
        <f aca="false">IFERROR(IF(AND($E650="OPEN",$AA650&gt;0),$AA650*_SoP*$AM650,IF(AND($E650="CLOSED",$AA650&gt;0),$AA650*_SoL*$AM650,0)),0)</f>
        <v>0</v>
      </c>
      <c r="AO650" s="264" t="n">
        <f aca="false">IFERROR(IF($AA650&lt;0,$AA650*_SoL,0),0)</f>
        <v>0</v>
      </c>
      <c r="AP650" s="265" t="n">
        <f aca="false">AK650+AN650</f>
        <v>0</v>
      </c>
      <c r="AQ650" s="265" t="n">
        <f aca="false">AC650-AO650</f>
        <v>0</v>
      </c>
      <c r="AR650" s="265" t="n">
        <f aca="false">AP650-AQ650</f>
        <v>0</v>
      </c>
      <c r="AS650" s="266" t="n">
        <f aca="false">IF($AR650&gt;=0,$AR650,0)</f>
        <v>0</v>
      </c>
      <c r="AT650" s="267" t="n">
        <f aca="false">IF($AR650&lt;=0,-$AR650,0)</f>
        <v>-0</v>
      </c>
      <c r="AU650" s="268" t="n">
        <f aca="false">IF((R650-AC650)&lt;0,0,R650-AC650)</f>
        <v>0</v>
      </c>
      <c r="AV650" s="268" t="n">
        <f aca="false">IF(AM650&gt;1,0,R650-AM650*R650)</f>
        <v>0</v>
      </c>
      <c r="AW650" s="216"/>
    </row>
    <row r="651" customFormat="false" ht="24.75" hidden="false" customHeight="true" outlineLevel="0" collapsed="false">
      <c r="A651" s="166"/>
      <c r="B651" s="208" t="n">
        <f aca="false">B650+1</f>
        <v>35</v>
      </c>
      <c r="C651" s="166"/>
      <c r="D651" s="253" t="str">
        <f aca="false">IFERROR(VLOOKUP(#REF!,_rge_mappingtable,2,),"")</f>
        <v/>
      </c>
      <c r="E651" s="254" t="str">
        <f aca="false" t="array" ref="E651:E651">INDEX(_Rge_Data_IC_CY,$B651,E$1)</f>
        <v>Closed</v>
      </c>
      <c r="F651" s="255" t="n">
        <f aca="false">INDEX(_Rge_Data_IC_CY,$B651,F$1)</f>
        <v>0</v>
      </c>
      <c r="G651" s="255" t="n">
        <f aca="false" t="array" ref="G651:G651">INDEX(_Rge_Data_IC_CY,$B651,G$1)</f>
        <v>0</v>
      </c>
      <c r="H651" s="255" t="n">
        <f aca="false" t="array" ref="H651:H651">INDEX(_Rge_Data_IC_CY,$B651,H$1)</f>
        <v>0</v>
      </c>
      <c r="I651" s="255" t="n">
        <f aca="false" t="array" ref="I651:I651">INDEX(_Rge_Data_IC_CY,$B651,I$1)</f>
        <v>0</v>
      </c>
      <c r="J651" s="255" t="n">
        <f aca="false" t="array" ref="J651:J651">INDEX(_Rge_Data_IC_CY,$B651,J$1)</f>
        <v>0</v>
      </c>
      <c r="K651" s="255" t="n">
        <f aca="false" t="array" ref="K651:K651">INDEX(_Rge_Data_IC_CY,$B651,K$1)</f>
        <v>0</v>
      </c>
      <c r="L651" s="255" t="n">
        <f aca="false">INDEX(_Rge_Data_IC_CY,$B651,L$1)</f>
        <v>0</v>
      </c>
      <c r="M651" s="255" t="n">
        <f aca="false" t="array" ref="M651:M651">INDEX(_Rge_Data_IC_CY,$B651,M$1)</f>
        <v>0</v>
      </c>
      <c r="N651" s="255" t="n">
        <f aca="false" t="array" ref="N651:N651">INDEX(_Rge_Data_IC_CY,$B651,N$1)</f>
        <v>0</v>
      </c>
      <c r="O651" s="255" t="n">
        <f aca="false">F651-N651</f>
        <v>0</v>
      </c>
      <c r="P651" s="256" t="n">
        <f aca="false">IFERROR(O651/F651,0)</f>
        <v>0</v>
      </c>
      <c r="Q651" s="257" t="str">
        <f aca="false">IF(AND(F651&lt;&gt;0,R651=0),"N","Y")</f>
        <v>Y</v>
      </c>
      <c r="R651" s="258" t="n">
        <f aca="false">INDEX(_Rge_Data_IC_CY,$B651,R$1)</f>
        <v>0</v>
      </c>
      <c r="S651" s="259" t="n">
        <f aca="false" t="array" ref="S651:S651">INDEX(_Rge_Data_IC_CY,$B651,S$1)</f>
        <v>0</v>
      </c>
      <c r="T651" s="259" t="n">
        <f aca="false" t="array" ref="T651:T651">INDEX(_Rge_Data_IC_CY,$B651,T$1)</f>
        <v>0</v>
      </c>
      <c r="U651" s="259" t="n">
        <f aca="false" t="array" ref="U651:U651">INDEX(_Rge_Data_IC_CY,$B651,U$1)</f>
        <v>0</v>
      </c>
      <c r="V651" s="259" t="n">
        <f aca="false" t="array" ref="V651:V651">INDEX(_Rge_Data_IC_CY,$B651,V$1)</f>
        <v>0</v>
      </c>
      <c r="W651" s="259" t="n">
        <f aca="false" t="array" ref="W651:W651">INDEX(_Rge_Data_IC_CY,$B651,W$1)</f>
        <v>0</v>
      </c>
      <c r="X651" s="259" t="n">
        <f aca="false">INDEX(_Rge_Data_IC_CY,$B651,X$1)</f>
        <v>0</v>
      </c>
      <c r="Y651" s="259" t="n">
        <f aca="false" t="array" ref="Y651:Y651">INDEX(_Rge_Data_IC_CY,$B651,Y$1)</f>
        <v>0</v>
      </c>
      <c r="Z651" s="259" t="n">
        <f aca="false" t="array" ref="Z651:Z651">INDEX(_Rge_Data_IC_CY,$B651,Z$1)</f>
        <v>0</v>
      </c>
      <c r="AA651" s="259" t="n">
        <f aca="false">R651-Z651</f>
        <v>0</v>
      </c>
      <c r="AB651" s="260" t="n">
        <f aca="false">IFERROR(AA651/R651,)</f>
        <v>0</v>
      </c>
      <c r="AC651" s="261" t="n">
        <f aca="false">INDEX(_Rge_Data_IC_CY,$B651,AC$1)</f>
        <v>0</v>
      </c>
      <c r="AD651" s="262" t="n">
        <f aca="false" t="array" ref="AD651:AD651">INDEX(_Rge_Data_IC_CY,$B651,AD$1)</f>
        <v>0</v>
      </c>
      <c r="AE651" s="262" t="n">
        <f aca="false" t="array" ref="AE651:AE651">INDEX(_Rge_Data_IC_CY,$B651,AE$1)</f>
        <v>0</v>
      </c>
      <c r="AF651" s="262" t="n">
        <f aca="false" t="array" ref="AF651:AF651">INDEX(_Rge_Data_IC_CY,$B651,AF$1)</f>
        <v>0</v>
      </c>
      <c r="AG651" s="262" t="n">
        <f aca="false" t="array" ref="AG651:AG651">INDEX(_Rge_Data_IC_CY,$B651,AG$1)</f>
        <v>0</v>
      </c>
      <c r="AH651" s="262" t="n">
        <f aca="false" t="array" ref="AH651:AH651">INDEX(_Rge_Data_IC_CY,$B651,AH$1)</f>
        <v>0</v>
      </c>
      <c r="AI651" s="262" t="n">
        <f aca="false">INDEX(_Rge_Data_IC_CY,$B651,AI$1)</f>
        <v>0</v>
      </c>
      <c r="AJ651" s="262" t="n">
        <f aca="false" t="array" ref="AJ651:AJ651">INDEX(_Rge_Data_IC_CY,$B651,AJ$1)</f>
        <v>0</v>
      </c>
      <c r="AK651" s="262" t="n">
        <f aca="false" t="array" ref="AK651:AK651">INDEX(_Rge_Data_IC_CY,$B651,AK$1)</f>
        <v>0</v>
      </c>
      <c r="AL651" s="212" t="n">
        <f aca="false">AK651+AN651+AO651</f>
        <v>0</v>
      </c>
      <c r="AM651" s="263" t="n">
        <f aca="false">IFERROR(AK651/Z651,0)</f>
        <v>0</v>
      </c>
      <c r="AN651" s="264" t="n">
        <f aca="false">IFERROR(IF(AND($E651="OPEN",$AA651&gt;0),$AA651*_SoP*$AM651,IF(AND($E651="CLOSED",$AA651&gt;0),$AA651*_SoL*$AM651,0)),0)</f>
        <v>0</v>
      </c>
      <c r="AO651" s="264" t="n">
        <f aca="false">IFERROR(IF($AA651&lt;0,$AA651*_SoL,0),0)</f>
        <v>0</v>
      </c>
      <c r="AP651" s="265" t="n">
        <f aca="false">AK651+AN651</f>
        <v>0</v>
      </c>
      <c r="AQ651" s="265" t="n">
        <f aca="false">AC651-AO651</f>
        <v>0</v>
      </c>
      <c r="AR651" s="265" t="n">
        <f aca="false">AP651-AQ651</f>
        <v>0</v>
      </c>
      <c r="AS651" s="266" t="n">
        <f aca="false">IF($AR651&gt;=0,$AR651,0)</f>
        <v>0</v>
      </c>
      <c r="AT651" s="267" t="n">
        <f aca="false">IF($AR651&lt;=0,-$AR651,0)</f>
        <v>-0</v>
      </c>
      <c r="AU651" s="268" t="n">
        <f aca="false">IF((R651-AC651)&lt;0,0,R651-AC651)</f>
        <v>0</v>
      </c>
      <c r="AV651" s="268" t="n">
        <f aca="false">IF(AM651&gt;1,0,R651-AM651*R651)</f>
        <v>0</v>
      </c>
      <c r="AW651" s="216"/>
    </row>
    <row r="652" customFormat="false" ht="24.75" hidden="false" customHeight="true" outlineLevel="0" collapsed="false">
      <c r="A652" s="166"/>
      <c r="B652" s="208" t="n">
        <f aca="false">B651+1</f>
        <v>36</v>
      </c>
      <c r="C652" s="166"/>
      <c r="D652" s="253" t="str">
        <f aca="false">IFERROR(VLOOKUP(#REF!,_rge_mappingtable,2,),"")</f>
        <v/>
      </c>
      <c r="E652" s="254" t="str">
        <f aca="false" t="array" ref="E652:E652">INDEX(_Rge_Data_IC_CY,$B652,E$1)</f>
        <v>Closed</v>
      </c>
      <c r="F652" s="255" t="n">
        <f aca="false">INDEX(_Rge_Data_IC_CY,$B652,F$1)</f>
        <v>0</v>
      </c>
      <c r="G652" s="255" t="n">
        <f aca="false" t="array" ref="G652:G652">INDEX(_Rge_Data_IC_CY,$B652,G$1)</f>
        <v>0</v>
      </c>
      <c r="H652" s="255" t="n">
        <f aca="false" t="array" ref="H652:H652">INDEX(_Rge_Data_IC_CY,$B652,H$1)</f>
        <v>0</v>
      </c>
      <c r="I652" s="255" t="n">
        <f aca="false" t="array" ref="I652:I652">INDEX(_Rge_Data_IC_CY,$B652,I$1)</f>
        <v>0</v>
      </c>
      <c r="J652" s="255" t="n">
        <f aca="false" t="array" ref="J652:J652">INDEX(_Rge_Data_IC_CY,$B652,J$1)</f>
        <v>0</v>
      </c>
      <c r="K652" s="255" t="n">
        <f aca="false" t="array" ref="K652:K652">INDEX(_Rge_Data_IC_CY,$B652,K$1)</f>
        <v>0</v>
      </c>
      <c r="L652" s="255" t="n">
        <f aca="false">INDEX(_Rge_Data_IC_CY,$B652,L$1)</f>
        <v>0</v>
      </c>
      <c r="M652" s="255" t="n">
        <f aca="false" t="array" ref="M652:M652">INDEX(_Rge_Data_IC_CY,$B652,M$1)</f>
        <v>0</v>
      </c>
      <c r="N652" s="255" t="n">
        <f aca="false" t="array" ref="N652:N652">INDEX(_Rge_Data_IC_CY,$B652,N$1)</f>
        <v>0</v>
      </c>
      <c r="O652" s="255" t="n">
        <f aca="false">F652-N652</f>
        <v>0</v>
      </c>
      <c r="P652" s="256" t="n">
        <f aca="false">IFERROR(O652/F652,0)</f>
        <v>0</v>
      </c>
      <c r="Q652" s="257" t="str">
        <f aca="false">IF(AND(F652&lt;&gt;0,R652=0),"N","Y")</f>
        <v>Y</v>
      </c>
      <c r="R652" s="258" t="n">
        <f aca="false">INDEX(_Rge_Data_IC_CY,$B652,R$1)</f>
        <v>0</v>
      </c>
      <c r="S652" s="259" t="n">
        <f aca="false" t="array" ref="S652:S652">INDEX(_Rge_Data_IC_CY,$B652,S$1)</f>
        <v>0</v>
      </c>
      <c r="T652" s="259" t="n">
        <f aca="false" t="array" ref="T652:T652">INDEX(_Rge_Data_IC_CY,$B652,T$1)</f>
        <v>0</v>
      </c>
      <c r="U652" s="259" t="n">
        <f aca="false" t="array" ref="U652:U652">INDEX(_Rge_Data_IC_CY,$B652,U$1)</f>
        <v>0</v>
      </c>
      <c r="V652" s="259" t="n">
        <f aca="false" t="array" ref="V652:V652">INDEX(_Rge_Data_IC_CY,$B652,V$1)</f>
        <v>0</v>
      </c>
      <c r="W652" s="259" t="n">
        <f aca="false" t="array" ref="W652:W652">INDEX(_Rge_Data_IC_CY,$B652,W$1)</f>
        <v>0</v>
      </c>
      <c r="X652" s="259" t="n">
        <f aca="false">INDEX(_Rge_Data_IC_CY,$B652,X$1)</f>
        <v>0</v>
      </c>
      <c r="Y652" s="259" t="n">
        <f aca="false" t="array" ref="Y652:Y652">INDEX(_Rge_Data_IC_CY,$B652,Y$1)</f>
        <v>0</v>
      </c>
      <c r="Z652" s="259" t="n">
        <f aca="false" t="array" ref="Z652:Z652">INDEX(_Rge_Data_IC_CY,$B652,Z$1)</f>
        <v>0</v>
      </c>
      <c r="AA652" s="259" t="n">
        <f aca="false">R652-Z652</f>
        <v>0</v>
      </c>
      <c r="AB652" s="260" t="n">
        <f aca="false">IFERROR(AA652/R652,)</f>
        <v>0</v>
      </c>
      <c r="AC652" s="261" t="n">
        <f aca="false">INDEX(_Rge_Data_IC_CY,$B652,AC$1)</f>
        <v>0</v>
      </c>
      <c r="AD652" s="262" t="n">
        <f aca="false" t="array" ref="AD652:AD652">INDEX(_Rge_Data_IC_CY,$B652,AD$1)</f>
        <v>0</v>
      </c>
      <c r="AE652" s="262" t="n">
        <f aca="false" t="array" ref="AE652:AE652">INDEX(_Rge_Data_IC_CY,$B652,AE$1)</f>
        <v>0</v>
      </c>
      <c r="AF652" s="262" t="n">
        <f aca="false" t="array" ref="AF652:AF652">INDEX(_Rge_Data_IC_CY,$B652,AF$1)</f>
        <v>0</v>
      </c>
      <c r="AG652" s="262" t="n">
        <f aca="false" t="array" ref="AG652:AG652">INDEX(_Rge_Data_IC_CY,$B652,AG$1)</f>
        <v>0</v>
      </c>
      <c r="AH652" s="262" t="n">
        <f aca="false" t="array" ref="AH652:AH652">INDEX(_Rge_Data_IC_CY,$B652,AH$1)</f>
        <v>0</v>
      </c>
      <c r="AI652" s="262" t="n">
        <f aca="false">INDEX(_Rge_Data_IC_CY,$B652,AI$1)</f>
        <v>0</v>
      </c>
      <c r="AJ652" s="262" t="n">
        <f aca="false" t="array" ref="AJ652:AJ652">INDEX(_Rge_Data_IC_CY,$B652,AJ$1)</f>
        <v>0</v>
      </c>
      <c r="AK652" s="262" t="n">
        <f aca="false" t="array" ref="AK652:AK652">INDEX(_Rge_Data_IC_CY,$B652,AK$1)</f>
        <v>0</v>
      </c>
      <c r="AL652" s="212" t="n">
        <f aca="false">AK652+AN652+AO652</f>
        <v>0</v>
      </c>
      <c r="AM652" s="263" t="n">
        <f aca="false">IFERROR(AK652/Z652,0)</f>
        <v>0</v>
      </c>
      <c r="AN652" s="264" t="n">
        <f aca="false">IFERROR(IF(AND($E652="OPEN",$AA652&gt;0),$AA652*_SoP*$AM652,IF(AND($E652="CLOSED",$AA652&gt;0),$AA652*_SoL*$AM652,0)),0)</f>
        <v>0</v>
      </c>
      <c r="AO652" s="264" t="n">
        <f aca="false">IFERROR(IF($AA652&lt;0,$AA652*_SoL,0),0)</f>
        <v>0</v>
      </c>
      <c r="AP652" s="265" t="n">
        <f aca="false">AK652+AN652</f>
        <v>0</v>
      </c>
      <c r="AQ652" s="265" t="n">
        <f aca="false">AC652-AO652</f>
        <v>0</v>
      </c>
      <c r="AR652" s="265" t="n">
        <f aca="false">AP652-AQ652</f>
        <v>0</v>
      </c>
      <c r="AS652" s="266" t="n">
        <f aca="false">IF($AR652&gt;=0,$AR652,0)</f>
        <v>0</v>
      </c>
      <c r="AT652" s="267" t="n">
        <f aca="false">IF($AR652&lt;=0,-$AR652,0)</f>
        <v>-0</v>
      </c>
      <c r="AU652" s="268" t="n">
        <f aca="false">IF((R652-AC652)&lt;0,0,R652-AC652)</f>
        <v>0</v>
      </c>
      <c r="AV652" s="268" t="n">
        <f aca="false">IF(AM652&gt;1,0,R652-AM652*R652)</f>
        <v>0</v>
      </c>
      <c r="AW652" s="216"/>
    </row>
    <row r="653" customFormat="false" ht="24.75" hidden="false" customHeight="true" outlineLevel="0" collapsed="false">
      <c r="A653" s="166"/>
      <c r="B653" s="208" t="n">
        <f aca="false">B652+1</f>
        <v>37</v>
      </c>
      <c r="C653" s="166"/>
      <c r="D653" s="253" t="str">
        <f aca="false">IFERROR(VLOOKUP(#REF!,_rge_mappingtable,2,),"")</f>
        <v/>
      </c>
      <c r="E653" s="254" t="str">
        <f aca="false" t="array" ref="E653:E653">INDEX(_Rge_Data_IC_CY,$B653,E$1)</f>
        <v>Closed</v>
      </c>
      <c r="F653" s="255" t="n">
        <f aca="false">INDEX(_Rge_Data_IC_CY,$B653,F$1)</f>
        <v>0</v>
      </c>
      <c r="G653" s="255" t="n">
        <f aca="false" t="array" ref="G653:G653">INDEX(_Rge_Data_IC_CY,$B653,G$1)</f>
        <v>0</v>
      </c>
      <c r="H653" s="255" t="n">
        <f aca="false" t="array" ref="H653:H653">INDEX(_Rge_Data_IC_CY,$B653,H$1)</f>
        <v>0</v>
      </c>
      <c r="I653" s="255" t="n">
        <f aca="false" t="array" ref="I653:I653">INDEX(_Rge_Data_IC_CY,$B653,I$1)</f>
        <v>0</v>
      </c>
      <c r="J653" s="255" t="n">
        <f aca="false" t="array" ref="J653:J653">INDEX(_Rge_Data_IC_CY,$B653,J$1)</f>
        <v>0</v>
      </c>
      <c r="K653" s="255" t="n">
        <f aca="false" t="array" ref="K653:K653">INDEX(_Rge_Data_IC_CY,$B653,K$1)</f>
        <v>0</v>
      </c>
      <c r="L653" s="255" t="n">
        <f aca="false">INDEX(_Rge_Data_IC_CY,$B653,L$1)</f>
        <v>0</v>
      </c>
      <c r="M653" s="255" t="n">
        <f aca="false" t="array" ref="M653:M653">INDEX(_Rge_Data_IC_CY,$B653,M$1)</f>
        <v>0</v>
      </c>
      <c r="N653" s="255" t="n">
        <f aca="false" t="array" ref="N653:N653">INDEX(_Rge_Data_IC_CY,$B653,N$1)</f>
        <v>0</v>
      </c>
      <c r="O653" s="255" t="n">
        <f aca="false">F653-N653</f>
        <v>0</v>
      </c>
      <c r="P653" s="256" t="n">
        <f aca="false">IFERROR(O653/F653,0)</f>
        <v>0</v>
      </c>
      <c r="Q653" s="257" t="str">
        <f aca="false">IF(AND(F653&lt;&gt;0,R653=0),"N","Y")</f>
        <v>Y</v>
      </c>
      <c r="R653" s="258" t="n">
        <f aca="false">INDEX(_Rge_Data_IC_CY,$B653,R$1)</f>
        <v>0</v>
      </c>
      <c r="S653" s="259" t="n">
        <f aca="false" t="array" ref="S653:S653">INDEX(_Rge_Data_IC_CY,$B653,S$1)</f>
        <v>0</v>
      </c>
      <c r="T653" s="259" t="n">
        <f aca="false" t="array" ref="T653:T653">INDEX(_Rge_Data_IC_CY,$B653,T$1)</f>
        <v>0</v>
      </c>
      <c r="U653" s="259" t="n">
        <f aca="false" t="array" ref="U653:U653">INDEX(_Rge_Data_IC_CY,$B653,U$1)</f>
        <v>0</v>
      </c>
      <c r="V653" s="259" t="n">
        <f aca="false" t="array" ref="V653:V653">INDEX(_Rge_Data_IC_CY,$B653,V$1)</f>
        <v>0</v>
      </c>
      <c r="W653" s="259" t="n">
        <f aca="false" t="array" ref="W653:W653">INDEX(_Rge_Data_IC_CY,$B653,W$1)</f>
        <v>0</v>
      </c>
      <c r="X653" s="259" t="n">
        <f aca="false">INDEX(_Rge_Data_IC_CY,$B653,X$1)</f>
        <v>0</v>
      </c>
      <c r="Y653" s="259" t="n">
        <f aca="false" t="array" ref="Y653:Y653">INDEX(_Rge_Data_IC_CY,$B653,Y$1)</f>
        <v>0</v>
      </c>
      <c r="Z653" s="259" t="n">
        <f aca="false" t="array" ref="Z653:Z653">INDEX(_Rge_Data_IC_CY,$B653,Z$1)</f>
        <v>0</v>
      </c>
      <c r="AA653" s="259" t="n">
        <f aca="false">R653-Z653</f>
        <v>0</v>
      </c>
      <c r="AB653" s="260" t="n">
        <f aca="false">IFERROR(AA653/R653,)</f>
        <v>0</v>
      </c>
      <c r="AC653" s="261" t="n">
        <f aca="false">INDEX(_Rge_Data_IC_CY,$B653,AC$1)</f>
        <v>0</v>
      </c>
      <c r="AD653" s="262" t="n">
        <f aca="false" t="array" ref="AD653:AD653">INDEX(_Rge_Data_IC_CY,$B653,AD$1)</f>
        <v>0</v>
      </c>
      <c r="AE653" s="262" t="n">
        <f aca="false" t="array" ref="AE653:AE653">INDEX(_Rge_Data_IC_CY,$B653,AE$1)</f>
        <v>0</v>
      </c>
      <c r="AF653" s="262" t="n">
        <f aca="false" t="array" ref="AF653:AF653">INDEX(_Rge_Data_IC_CY,$B653,AF$1)</f>
        <v>0</v>
      </c>
      <c r="AG653" s="262" t="n">
        <f aca="false" t="array" ref="AG653:AG653">INDEX(_Rge_Data_IC_CY,$B653,AG$1)</f>
        <v>0</v>
      </c>
      <c r="AH653" s="262" t="n">
        <f aca="false" t="array" ref="AH653:AH653">INDEX(_Rge_Data_IC_CY,$B653,AH$1)</f>
        <v>0</v>
      </c>
      <c r="AI653" s="262" t="n">
        <f aca="false">INDEX(_Rge_Data_IC_CY,$B653,AI$1)</f>
        <v>0</v>
      </c>
      <c r="AJ653" s="262" t="n">
        <f aca="false" t="array" ref="AJ653:AJ653">INDEX(_Rge_Data_IC_CY,$B653,AJ$1)</f>
        <v>0</v>
      </c>
      <c r="AK653" s="262" t="n">
        <f aca="false" t="array" ref="AK653:AK653">INDEX(_Rge_Data_IC_CY,$B653,AK$1)</f>
        <v>0</v>
      </c>
      <c r="AL653" s="212" t="n">
        <f aca="false">AK653+AN653+AO653</f>
        <v>0</v>
      </c>
      <c r="AM653" s="263" t="n">
        <f aca="false">IFERROR(AK653/Z653,0)</f>
        <v>0</v>
      </c>
      <c r="AN653" s="264" t="n">
        <f aca="false">IFERROR(IF(AND($E653="OPEN",$AA653&gt;0),$AA653*_SoP*$AM653,IF(AND($E653="CLOSED",$AA653&gt;0),$AA653*_SoL*$AM653,0)),0)</f>
        <v>0</v>
      </c>
      <c r="AO653" s="264" t="n">
        <f aca="false">IFERROR(IF($AA653&lt;0,$AA653*_SoL,0),0)</f>
        <v>0</v>
      </c>
      <c r="AP653" s="265" t="n">
        <f aca="false">AK653+AN653</f>
        <v>0</v>
      </c>
      <c r="AQ653" s="265" t="n">
        <f aca="false">AC653-AO653</f>
        <v>0</v>
      </c>
      <c r="AR653" s="265" t="n">
        <f aca="false">AP653-AQ653</f>
        <v>0</v>
      </c>
      <c r="AS653" s="266" t="n">
        <f aca="false">IF($AR653&gt;=0,$AR653,0)</f>
        <v>0</v>
      </c>
      <c r="AT653" s="267" t="n">
        <f aca="false">IF($AR653&lt;=0,-$AR653,0)</f>
        <v>-0</v>
      </c>
      <c r="AU653" s="268" t="n">
        <f aca="false">IF((R653-AC653)&lt;0,0,R653-AC653)</f>
        <v>0</v>
      </c>
      <c r="AV653" s="268" t="n">
        <f aca="false">IF(AM653&gt;1,0,R653-AM653*R653)</f>
        <v>0</v>
      </c>
      <c r="AW653" s="216"/>
    </row>
    <row r="654" customFormat="false" ht="24.75" hidden="false" customHeight="true" outlineLevel="0" collapsed="false">
      <c r="A654" s="166"/>
      <c r="B654" s="208" t="n">
        <f aca="false">B653+1</f>
        <v>38</v>
      </c>
      <c r="C654" s="166"/>
      <c r="D654" s="253" t="str">
        <f aca="false">IFERROR(VLOOKUP(#REF!,_rge_mappingtable,2,),"")</f>
        <v/>
      </c>
      <c r="E654" s="254" t="str">
        <f aca="false" t="array" ref="E654:E654">INDEX(_Rge_Data_IC_CY,$B654,E$1)</f>
        <v>Closed</v>
      </c>
      <c r="F654" s="255" t="n">
        <f aca="false">INDEX(_Rge_Data_IC_CY,$B654,F$1)</f>
        <v>0</v>
      </c>
      <c r="G654" s="255" t="n">
        <f aca="false" t="array" ref="G654:G654">INDEX(_Rge_Data_IC_CY,$B654,G$1)</f>
        <v>0</v>
      </c>
      <c r="H654" s="255" t="n">
        <f aca="false" t="array" ref="H654:H654">INDEX(_Rge_Data_IC_CY,$B654,H$1)</f>
        <v>0</v>
      </c>
      <c r="I654" s="255" t="n">
        <f aca="false" t="array" ref="I654:I654">INDEX(_Rge_Data_IC_CY,$B654,I$1)</f>
        <v>0</v>
      </c>
      <c r="J654" s="255" t="n">
        <f aca="false" t="array" ref="J654:J654">INDEX(_Rge_Data_IC_CY,$B654,J$1)</f>
        <v>0</v>
      </c>
      <c r="K654" s="255" t="n">
        <f aca="false" t="array" ref="K654:K654">INDEX(_Rge_Data_IC_CY,$B654,K$1)</f>
        <v>0</v>
      </c>
      <c r="L654" s="255" t="n">
        <f aca="false">INDEX(_Rge_Data_IC_CY,$B654,L$1)</f>
        <v>0</v>
      </c>
      <c r="M654" s="255" t="n">
        <f aca="false" t="array" ref="M654:M654">INDEX(_Rge_Data_IC_CY,$B654,M$1)</f>
        <v>0</v>
      </c>
      <c r="N654" s="255" t="n">
        <f aca="false" t="array" ref="N654:N654">INDEX(_Rge_Data_IC_CY,$B654,N$1)</f>
        <v>0</v>
      </c>
      <c r="O654" s="255" t="n">
        <f aca="false">F654-N654</f>
        <v>0</v>
      </c>
      <c r="P654" s="256" t="n">
        <f aca="false">IFERROR(O654/F654,0)</f>
        <v>0</v>
      </c>
      <c r="Q654" s="257" t="str">
        <f aca="false">IF(AND(F654&lt;&gt;0,R654=0),"N","Y")</f>
        <v>Y</v>
      </c>
      <c r="R654" s="258" t="n">
        <f aca="false">INDEX(_Rge_Data_IC_CY,$B654,R$1)</f>
        <v>0</v>
      </c>
      <c r="S654" s="259" t="n">
        <f aca="false" t="array" ref="S654:S654">INDEX(_Rge_Data_IC_CY,$B654,S$1)</f>
        <v>0</v>
      </c>
      <c r="T654" s="259" t="n">
        <f aca="false" t="array" ref="T654:T654">INDEX(_Rge_Data_IC_CY,$B654,T$1)</f>
        <v>0</v>
      </c>
      <c r="U654" s="259" t="n">
        <f aca="false" t="array" ref="U654:U654">INDEX(_Rge_Data_IC_CY,$B654,U$1)</f>
        <v>0</v>
      </c>
      <c r="V654" s="259" t="n">
        <f aca="false" t="array" ref="V654:V654">INDEX(_Rge_Data_IC_CY,$B654,V$1)</f>
        <v>0</v>
      </c>
      <c r="W654" s="259" t="n">
        <f aca="false" t="array" ref="W654:W654">INDEX(_Rge_Data_IC_CY,$B654,W$1)</f>
        <v>0</v>
      </c>
      <c r="X654" s="259" t="n">
        <f aca="false">INDEX(_Rge_Data_IC_CY,$B654,X$1)</f>
        <v>0</v>
      </c>
      <c r="Y654" s="259" t="n">
        <f aca="false" t="array" ref="Y654:Y654">INDEX(_Rge_Data_IC_CY,$B654,Y$1)</f>
        <v>0</v>
      </c>
      <c r="Z654" s="259" t="n">
        <f aca="false" t="array" ref="Z654:Z654">INDEX(_Rge_Data_IC_CY,$B654,Z$1)</f>
        <v>0</v>
      </c>
      <c r="AA654" s="259" t="n">
        <f aca="false">R654-Z654</f>
        <v>0</v>
      </c>
      <c r="AB654" s="260" t="n">
        <f aca="false">IFERROR(AA654/R654,)</f>
        <v>0</v>
      </c>
      <c r="AC654" s="261" t="n">
        <f aca="false">INDEX(_Rge_Data_IC_CY,$B654,AC$1)</f>
        <v>0</v>
      </c>
      <c r="AD654" s="262" t="n">
        <f aca="false" t="array" ref="AD654:AD654">INDEX(_Rge_Data_IC_CY,$B654,AD$1)</f>
        <v>0</v>
      </c>
      <c r="AE654" s="262" t="n">
        <f aca="false" t="array" ref="AE654:AE654">INDEX(_Rge_Data_IC_CY,$B654,AE$1)</f>
        <v>0</v>
      </c>
      <c r="AF654" s="262" t="n">
        <f aca="false" t="array" ref="AF654:AF654">INDEX(_Rge_Data_IC_CY,$B654,AF$1)</f>
        <v>0</v>
      </c>
      <c r="AG654" s="262" t="n">
        <f aca="false" t="array" ref="AG654:AG654">INDEX(_Rge_Data_IC_CY,$B654,AG$1)</f>
        <v>0</v>
      </c>
      <c r="AH654" s="262" t="n">
        <f aca="false" t="array" ref="AH654:AH654">INDEX(_Rge_Data_IC_CY,$B654,AH$1)</f>
        <v>0</v>
      </c>
      <c r="AI654" s="262" t="n">
        <f aca="false">INDEX(_Rge_Data_IC_CY,$B654,AI$1)</f>
        <v>0</v>
      </c>
      <c r="AJ654" s="262" t="n">
        <f aca="false" t="array" ref="AJ654:AJ654">INDEX(_Rge_Data_IC_CY,$B654,AJ$1)</f>
        <v>0</v>
      </c>
      <c r="AK654" s="262" t="n">
        <f aca="false" t="array" ref="AK654:AK654">INDEX(_Rge_Data_IC_CY,$B654,AK$1)</f>
        <v>0</v>
      </c>
      <c r="AL654" s="212" t="n">
        <f aca="false">AK654+AN654+AO654</f>
        <v>0</v>
      </c>
      <c r="AM654" s="263" t="n">
        <f aca="false">IFERROR(AK654/Z654,0)</f>
        <v>0</v>
      </c>
      <c r="AN654" s="264" t="n">
        <f aca="false">IFERROR(IF(AND($E654="OPEN",$AA654&gt;0),$AA654*_SoP*$AM654,IF(AND($E654="CLOSED",$AA654&gt;0),$AA654*_SoL*$AM654,0)),0)</f>
        <v>0</v>
      </c>
      <c r="AO654" s="264" t="n">
        <f aca="false">IFERROR(IF($AA654&lt;0,$AA654*_SoL,0),0)</f>
        <v>0</v>
      </c>
      <c r="AP654" s="265" t="n">
        <f aca="false">AK654+AN654</f>
        <v>0</v>
      </c>
      <c r="AQ654" s="265" t="n">
        <f aca="false">AC654-AO654</f>
        <v>0</v>
      </c>
      <c r="AR654" s="265" t="n">
        <f aca="false">AP654-AQ654</f>
        <v>0</v>
      </c>
      <c r="AS654" s="266" t="n">
        <f aca="false">IF($AR654&gt;=0,$AR654,0)</f>
        <v>0</v>
      </c>
      <c r="AT654" s="267" t="n">
        <f aca="false">IF($AR654&lt;=0,-$AR654,0)</f>
        <v>-0</v>
      </c>
      <c r="AU654" s="268" t="n">
        <f aca="false">IF((R654-AC654)&lt;0,0,R654-AC654)</f>
        <v>0</v>
      </c>
      <c r="AV654" s="268" t="n">
        <f aca="false">IF(AM654&gt;1,0,R654-AM654*R654)</f>
        <v>0</v>
      </c>
      <c r="AW654" s="216"/>
    </row>
    <row r="655" customFormat="false" ht="24.75" hidden="false" customHeight="true" outlineLevel="0" collapsed="false">
      <c r="A655" s="166"/>
      <c r="B655" s="208" t="n">
        <f aca="false">B654+1</f>
        <v>39</v>
      </c>
      <c r="C655" s="166"/>
      <c r="D655" s="253" t="str">
        <f aca="false">IFERROR(VLOOKUP(#REF!,_rge_mappingtable,2,),"")</f>
        <v/>
      </c>
      <c r="E655" s="254" t="str">
        <f aca="false" t="array" ref="E655:E655">INDEX(_Rge_Data_IC_CY,$B655,E$1)</f>
        <v>Closed</v>
      </c>
      <c r="F655" s="255" t="n">
        <f aca="false">INDEX(_Rge_Data_IC_CY,$B655,F$1)</f>
        <v>0</v>
      </c>
      <c r="G655" s="255" t="n">
        <f aca="false" t="array" ref="G655:G655">INDEX(_Rge_Data_IC_CY,$B655,G$1)</f>
        <v>0</v>
      </c>
      <c r="H655" s="255" t="n">
        <f aca="false" t="array" ref="H655:H655">INDEX(_Rge_Data_IC_CY,$B655,H$1)</f>
        <v>0</v>
      </c>
      <c r="I655" s="255" t="n">
        <f aca="false" t="array" ref="I655:I655">INDEX(_Rge_Data_IC_CY,$B655,I$1)</f>
        <v>0</v>
      </c>
      <c r="J655" s="255" t="n">
        <f aca="false" t="array" ref="J655:J655">INDEX(_Rge_Data_IC_CY,$B655,J$1)</f>
        <v>0</v>
      </c>
      <c r="K655" s="255" t="n">
        <f aca="false" t="array" ref="K655:K655">INDEX(_Rge_Data_IC_CY,$B655,K$1)</f>
        <v>0</v>
      </c>
      <c r="L655" s="255" t="n">
        <f aca="false">INDEX(_Rge_Data_IC_CY,$B655,L$1)</f>
        <v>0</v>
      </c>
      <c r="M655" s="255" t="n">
        <f aca="false" t="array" ref="M655:M655">INDEX(_Rge_Data_IC_CY,$B655,M$1)</f>
        <v>0</v>
      </c>
      <c r="N655" s="255" t="n">
        <f aca="false" t="array" ref="N655:N655">INDEX(_Rge_Data_IC_CY,$B655,N$1)</f>
        <v>0</v>
      </c>
      <c r="O655" s="255" t="n">
        <f aca="false">F655-N655</f>
        <v>0</v>
      </c>
      <c r="P655" s="256" t="n">
        <f aca="false">IFERROR(O655/F655,0)</f>
        <v>0</v>
      </c>
      <c r="Q655" s="257" t="str">
        <f aca="false">IF(AND(F655&lt;&gt;0,R655=0),"N","Y")</f>
        <v>Y</v>
      </c>
      <c r="R655" s="258" t="n">
        <f aca="false">INDEX(_Rge_Data_IC_CY,$B655,R$1)</f>
        <v>0</v>
      </c>
      <c r="S655" s="259" t="n">
        <f aca="false" t="array" ref="S655:S655">INDEX(_Rge_Data_IC_CY,$B655,S$1)</f>
        <v>0</v>
      </c>
      <c r="T655" s="259" t="n">
        <f aca="false" t="array" ref="T655:T655">INDEX(_Rge_Data_IC_CY,$B655,T$1)</f>
        <v>0</v>
      </c>
      <c r="U655" s="259" t="n">
        <f aca="false" t="array" ref="U655:U655">INDEX(_Rge_Data_IC_CY,$B655,U$1)</f>
        <v>0</v>
      </c>
      <c r="V655" s="259" t="n">
        <f aca="false" t="array" ref="V655:V655">INDEX(_Rge_Data_IC_CY,$B655,V$1)</f>
        <v>0</v>
      </c>
      <c r="W655" s="259" t="n">
        <f aca="false" t="array" ref="W655:W655">INDEX(_Rge_Data_IC_CY,$B655,W$1)</f>
        <v>0</v>
      </c>
      <c r="X655" s="259" t="n">
        <f aca="false">INDEX(_Rge_Data_IC_CY,$B655,X$1)</f>
        <v>0</v>
      </c>
      <c r="Y655" s="259" t="n">
        <f aca="false" t="array" ref="Y655:Y655">INDEX(_Rge_Data_IC_CY,$B655,Y$1)</f>
        <v>0</v>
      </c>
      <c r="Z655" s="259" t="n">
        <f aca="false" t="array" ref="Z655:Z655">INDEX(_Rge_Data_IC_CY,$B655,Z$1)</f>
        <v>0</v>
      </c>
      <c r="AA655" s="259" t="n">
        <f aca="false">R655-Z655</f>
        <v>0</v>
      </c>
      <c r="AB655" s="260" t="n">
        <f aca="false">IFERROR(AA655/R655,)</f>
        <v>0</v>
      </c>
      <c r="AC655" s="261" t="n">
        <f aca="false">INDEX(_Rge_Data_IC_CY,$B655,AC$1)</f>
        <v>0</v>
      </c>
      <c r="AD655" s="262" t="n">
        <f aca="false" t="array" ref="AD655:AD655">INDEX(_Rge_Data_IC_CY,$B655,AD$1)</f>
        <v>0</v>
      </c>
      <c r="AE655" s="262" t="n">
        <f aca="false" t="array" ref="AE655:AE655">INDEX(_Rge_Data_IC_CY,$B655,AE$1)</f>
        <v>0</v>
      </c>
      <c r="AF655" s="262" t="n">
        <f aca="false" t="array" ref="AF655:AF655">INDEX(_Rge_Data_IC_CY,$B655,AF$1)</f>
        <v>0</v>
      </c>
      <c r="AG655" s="262" t="n">
        <f aca="false" t="array" ref="AG655:AG655">INDEX(_Rge_Data_IC_CY,$B655,AG$1)</f>
        <v>0</v>
      </c>
      <c r="AH655" s="262" t="n">
        <f aca="false" t="array" ref="AH655:AH655">INDEX(_Rge_Data_IC_CY,$B655,AH$1)</f>
        <v>0</v>
      </c>
      <c r="AI655" s="262" t="n">
        <f aca="false">INDEX(_Rge_Data_IC_CY,$B655,AI$1)</f>
        <v>0</v>
      </c>
      <c r="AJ655" s="262" t="n">
        <f aca="false" t="array" ref="AJ655:AJ655">INDEX(_Rge_Data_IC_CY,$B655,AJ$1)</f>
        <v>0</v>
      </c>
      <c r="AK655" s="262" t="n">
        <f aca="false" t="array" ref="AK655:AK655">INDEX(_Rge_Data_IC_CY,$B655,AK$1)</f>
        <v>0</v>
      </c>
      <c r="AL655" s="212" t="n">
        <f aca="false">AK655+AN655+AO655</f>
        <v>0</v>
      </c>
      <c r="AM655" s="263" t="n">
        <f aca="false">IFERROR(AK655/Z655,0)</f>
        <v>0</v>
      </c>
      <c r="AN655" s="264" t="n">
        <f aca="false">IFERROR(IF(AND($E655="OPEN",$AA655&gt;0),$AA655*_SoP*$AM655,IF(AND($E655="CLOSED",$AA655&gt;0),$AA655*_SoL*$AM655,0)),0)</f>
        <v>0</v>
      </c>
      <c r="AO655" s="264" t="n">
        <f aca="false">IFERROR(IF($AA655&lt;0,$AA655*_SoL,0),0)</f>
        <v>0</v>
      </c>
      <c r="AP655" s="265" t="n">
        <f aca="false">AK655+AN655</f>
        <v>0</v>
      </c>
      <c r="AQ655" s="265" t="n">
        <f aca="false">AC655-AO655</f>
        <v>0</v>
      </c>
      <c r="AR655" s="265" t="n">
        <f aca="false">AP655-AQ655</f>
        <v>0</v>
      </c>
      <c r="AS655" s="266" t="n">
        <f aca="false">IF($AR655&gt;=0,$AR655,0)</f>
        <v>0</v>
      </c>
      <c r="AT655" s="267" t="n">
        <f aca="false">IF($AR655&lt;=0,-$AR655,0)</f>
        <v>-0</v>
      </c>
      <c r="AU655" s="268" t="n">
        <f aca="false">IF((R655-AC655)&lt;0,0,R655-AC655)</f>
        <v>0</v>
      </c>
      <c r="AV655" s="268" t="n">
        <f aca="false">IF(AM655&gt;1,0,R655-AM655*R655)</f>
        <v>0</v>
      </c>
      <c r="AW655" s="216"/>
    </row>
    <row r="656" customFormat="false" ht="24.75" hidden="false" customHeight="true" outlineLevel="0" collapsed="false">
      <c r="A656" s="166"/>
      <c r="B656" s="208" t="n">
        <f aca="false">B655+1</f>
        <v>40</v>
      </c>
      <c r="C656" s="166"/>
      <c r="D656" s="253" t="str">
        <f aca="false">IFERROR(VLOOKUP(#REF!,_rge_mappingtable,2,),"")</f>
        <v/>
      </c>
      <c r="E656" s="254" t="str">
        <f aca="false" t="array" ref="E656:E656">INDEX(_Rge_Data_IC_CY,$B656,E$1)</f>
        <v>Closed</v>
      </c>
      <c r="F656" s="255" t="n">
        <f aca="false">INDEX(_Rge_Data_IC_CY,$B656,F$1)</f>
        <v>0</v>
      </c>
      <c r="G656" s="255" t="n">
        <f aca="false" t="array" ref="G656:G656">INDEX(_Rge_Data_IC_CY,$B656,G$1)</f>
        <v>0</v>
      </c>
      <c r="H656" s="255" t="n">
        <f aca="false" t="array" ref="H656:H656">INDEX(_Rge_Data_IC_CY,$B656,H$1)</f>
        <v>0</v>
      </c>
      <c r="I656" s="255" t="n">
        <f aca="false" t="array" ref="I656:I656">INDEX(_Rge_Data_IC_CY,$B656,I$1)</f>
        <v>0</v>
      </c>
      <c r="J656" s="255" t="n">
        <f aca="false" t="array" ref="J656:J656">INDEX(_Rge_Data_IC_CY,$B656,J$1)</f>
        <v>0</v>
      </c>
      <c r="K656" s="255" t="n">
        <f aca="false" t="array" ref="K656:K656">INDEX(_Rge_Data_IC_CY,$B656,K$1)</f>
        <v>0</v>
      </c>
      <c r="L656" s="255" t="n">
        <f aca="false">INDEX(_Rge_Data_IC_CY,$B656,L$1)</f>
        <v>0</v>
      </c>
      <c r="M656" s="255" t="n">
        <f aca="false" t="array" ref="M656:M656">INDEX(_Rge_Data_IC_CY,$B656,M$1)</f>
        <v>0</v>
      </c>
      <c r="N656" s="255" t="n">
        <f aca="false" t="array" ref="N656:N656">INDEX(_Rge_Data_IC_CY,$B656,N$1)</f>
        <v>0</v>
      </c>
      <c r="O656" s="255" t="n">
        <f aca="false">F656-N656</f>
        <v>0</v>
      </c>
      <c r="P656" s="256" t="n">
        <f aca="false">IFERROR(O656/F656,0)</f>
        <v>0</v>
      </c>
      <c r="Q656" s="257" t="str">
        <f aca="false">IF(AND(F656&lt;&gt;0,R656=0),"N","Y")</f>
        <v>Y</v>
      </c>
      <c r="R656" s="258" t="n">
        <f aca="false">INDEX(_Rge_Data_IC_CY,$B656,R$1)</f>
        <v>0</v>
      </c>
      <c r="S656" s="259" t="n">
        <f aca="false" t="array" ref="S656:S656">INDEX(_Rge_Data_IC_CY,$B656,S$1)</f>
        <v>0</v>
      </c>
      <c r="T656" s="259" t="n">
        <f aca="false" t="array" ref="T656:T656">INDEX(_Rge_Data_IC_CY,$B656,T$1)</f>
        <v>0</v>
      </c>
      <c r="U656" s="259" t="n">
        <f aca="false" t="array" ref="U656:U656">INDEX(_Rge_Data_IC_CY,$B656,U$1)</f>
        <v>0</v>
      </c>
      <c r="V656" s="259" t="n">
        <f aca="false" t="array" ref="V656:V656">INDEX(_Rge_Data_IC_CY,$B656,V$1)</f>
        <v>0</v>
      </c>
      <c r="W656" s="259" t="n">
        <f aca="false" t="array" ref="W656:W656">INDEX(_Rge_Data_IC_CY,$B656,W$1)</f>
        <v>0</v>
      </c>
      <c r="X656" s="259" t="n">
        <f aca="false">INDEX(_Rge_Data_IC_CY,$B656,X$1)</f>
        <v>0</v>
      </c>
      <c r="Y656" s="259" t="n">
        <f aca="false" t="array" ref="Y656:Y656">INDEX(_Rge_Data_IC_CY,$B656,Y$1)</f>
        <v>0</v>
      </c>
      <c r="Z656" s="259" t="n">
        <f aca="false" t="array" ref="Z656:Z656">INDEX(_Rge_Data_IC_CY,$B656,Z$1)</f>
        <v>0</v>
      </c>
      <c r="AA656" s="259" t="n">
        <f aca="false">R656-Z656</f>
        <v>0</v>
      </c>
      <c r="AB656" s="260" t="n">
        <f aca="false">IFERROR(AA656/R656,)</f>
        <v>0</v>
      </c>
      <c r="AC656" s="261" t="n">
        <f aca="false">INDEX(_Rge_Data_IC_CY,$B656,AC$1)</f>
        <v>0</v>
      </c>
      <c r="AD656" s="262" t="n">
        <f aca="false" t="array" ref="AD656:AD656">INDEX(_Rge_Data_IC_CY,$B656,AD$1)</f>
        <v>0</v>
      </c>
      <c r="AE656" s="262" t="n">
        <f aca="false" t="array" ref="AE656:AE656">INDEX(_Rge_Data_IC_CY,$B656,AE$1)</f>
        <v>0</v>
      </c>
      <c r="AF656" s="262" t="n">
        <f aca="false" t="array" ref="AF656:AF656">INDEX(_Rge_Data_IC_CY,$B656,AF$1)</f>
        <v>0</v>
      </c>
      <c r="AG656" s="262" t="n">
        <f aca="false" t="array" ref="AG656:AG656">INDEX(_Rge_Data_IC_CY,$B656,AG$1)</f>
        <v>0</v>
      </c>
      <c r="AH656" s="262" t="n">
        <f aca="false" t="array" ref="AH656:AH656">INDEX(_Rge_Data_IC_CY,$B656,AH$1)</f>
        <v>0</v>
      </c>
      <c r="AI656" s="262" t="n">
        <f aca="false">INDEX(_Rge_Data_IC_CY,$B656,AI$1)</f>
        <v>0</v>
      </c>
      <c r="AJ656" s="262" t="n">
        <f aca="false" t="array" ref="AJ656:AJ656">INDEX(_Rge_Data_IC_CY,$B656,AJ$1)</f>
        <v>0</v>
      </c>
      <c r="AK656" s="262" t="n">
        <f aca="false" t="array" ref="AK656:AK656">INDEX(_Rge_Data_IC_CY,$B656,AK$1)</f>
        <v>0</v>
      </c>
      <c r="AL656" s="212" t="n">
        <f aca="false">AK656+AN656+AO656</f>
        <v>0</v>
      </c>
      <c r="AM656" s="263" t="n">
        <f aca="false">IFERROR(AK656/Z656,0)</f>
        <v>0</v>
      </c>
      <c r="AN656" s="264" t="n">
        <f aca="false">IFERROR(IF(AND($E656="OPEN",$AA656&gt;0),$AA656*_SoP*$AM656,IF(AND($E656="CLOSED",$AA656&gt;0),$AA656*_SoL*$AM656,0)),0)</f>
        <v>0</v>
      </c>
      <c r="AO656" s="264" t="n">
        <f aca="false">IFERROR(IF($AA656&lt;0,$AA656*_SoL,0),0)</f>
        <v>0</v>
      </c>
      <c r="AP656" s="265" t="n">
        <f aca="false">AK656+AN656</f>
        <v>0</v>
      </c>
      <c r="AQ656" s="265" t="n">
        <f aca="false">AC656-AO656</f>
        <v>0</v>
      </c>
      <c r="AR656" s="265" t="n">
        <f aca="false">AP656-AQ656</f>
        <v>0</v>
      </c>
      <c r="AS656" s="266" t="n">
        <f aca="false">IF($AR656&gt;=0,$AR656,0)</f>
        <v>0</v>
      </c>
      <c r="AT656" s="267" t="n">
        <f aca="false">IF($AR656&lt;=0,-$AR656,0)</f>
        <v>-0</v>
      </c>
      <c r="AU656" s="268" t="n">
        <f aca="false">IF((R656-AC656)&lt;0,0,R656-AC656)</f>
        <v>0</v>
      </c>
      <c r="AV656" s="268" t="n">
        <f aca="false">IF(AM656&gt;1,0,R656-AM656*R656)</f>
        <v>0</v>
      </c>
      <c r="AW656" s="216"/>
    </row>
    <row r="657" customFormat="false" ht="24.75" hidden="false" customHeight="true" outlineLevel="0" collapsed="false">
      <c r="A657" s="166"/>
      <c r="B657" s="208" t="n">
        <f aca="false">B656+1</f>
        <v>41</v>
      </c>
      <c r="C657" s="166"/>
      <c r="D657" s="253" t="str">
        <f aca="false">IFERROR(VLOOKUP(#REF!,_rge_mappingtable,2,),"")</f>
        <v/>
      </c>
      <c r="E657" s="254" t="str">
        <f aca="false" t="array" ref="E657:E657">INDEX(_Rge_Data_IC_CY,$B657,E$1)</f>
        <v>Closed</v>
      </c>
      <c r="F657" s="255" t="n">
        <f aca="false">INDEX(_Rge_Data_IC_CY,$B657,F$1)</f>
        <v>0</v>
      </c>
      <c r="G657" s="255" t="n">
        <f aca="false" t="array" ref="G657:G657">INDEX(_Rge_Data_IC_CY,$B657,G$1)</f>
        <v>0</v>
      </c>
      <c r="H657" s="255" t="n">
        <f aca="false" t="array" ref="H657:H657">INDEX(_Rge_Data_IC_CY,$B657,H$1)</f>
        <v>0</v>
      </c>
      <c r="I657" s="255" t="n">
        <f aca="false" t="array" ref="I657:I657">INDEX(_Rge_Data_IC_CY,$B657,I$1)</f>
        <v>0</v>
      </c>
      <c r="J657" s="255" t="n">
        <f aca="false" t="array" ref="J657:J657">INDEX(_Rge_Data_IC_CY,$B657,J$1)</f>
        <v>0</v>
      </c>
      <c r="K657" s="255" t="n">
        <f aca="false" t="array" ref="K657:K657">INDEX(_Rge_Data_IC_CY,$B657,K$1)</f>
        <v>0</v>
      </c>
      <c r="L657" s="255" t="n">
        <f aca="false">INDEX(_Rge_Data_IC_CY,$B657,L$1)</f>
        <v>0</v>
      </c>
      <c r="M657" s="255" t="n">
        <f aca="false" t="array" ref="M657:M657">INDEX(_Rge_Data_IC_CY,$B657,M$1)</f>
        <v>0</v>
      </c>
      <c r="N657" s="255" t="n">
        <f aca="false" t="array" ref="N657:N657">INDEX(_Rge_Data_IC_CY,$B657,N$1)</f>
        <v>0</v>
      </c>
      <c r="O657" s="255" t="n">
        <f aca="false">F657-N657</f>
        <v>0</v>
      </c>
      <c r="P657" s="256" t="n">
        <f aca="false">IFERROR(O657/F657,0)</f>
        <v>0</v>
      </c>
      <c r="Q657" s="257" t="str">
        <f aca="false">IF(AND(F657&lt;&gt;0,R657=0),"N","Y")</f>
        <v>Y</v>
      </c>
      <c r="R657" s="258" t="n">
        <f aca="false">INDEX(_Rge_Data_IC_CY,$B657,R$1)</f>
        <v>0</v>
      </c>
      <c r="S657" s="259" t="n">
        <f aca="false" t="array" ref="S657:S657">INDEX(_Rge_Data_IC_CY,$B657,S$1)</f>
        <v>0</v>
      </c>
      <c r="T657" s="259" t="n">
        <f aca="false" t="array" ref="T657:T657">INDEX(_Rge_Data_IC_CY,$B657,T$1)</f>
        <v>0</v>
      </c>
      <c r="U657" s="259" t="n">
        <f aca="false" t="array" ref="U657:U657">INDEX(_Rge_Data_IC_CY,$B657,U$1)</f>
        <v>0</v>
      </c>
      <c r="V657" s="259" t="n">
        <f aca="false" t="array" ref="V657:V657">INDEX(_Rge_Data_IC_CY,$B657,V$1)</f>
        <v>0</v>
      </c>
      <c r="W657" s="259" t="n">
        <f aca="false" t="array" ref="W657:W657">INDEX(_Rge_Data_IC_CY,$B657,W$1)</f>
        <v>0</v>
      </c>
      <c r="X657" s="259" t="n">
        <f aca="false">INDEX(_Rge_Data_IC_CY,$B657,X$1)</f>
        <v>0</v>
      </c>
      <c r="Y657" s="259" t="n">
        <f aca="false" t="array" ref="Y657:Y657">INDEX(_Rge_Data_IC_CY,$B657,Y$1)</f>
        <v>0</v>
      </c>
      <c r="Z657" s="259" t="n">
        <f aca="false" t="array" ref="Z657:Z657">INDEX(_Rge_Data_IC_CY,$B657,Z$1)</f>
        <v>0</v>
      </c>
      <c r="AA657" s="259" t="n">
        <f aca="false">R657-Z657</f>
        <v>0</v>
      </c>
      <c r="AB657" s="260" t="n">
        <f aca="false">IFERROR(AA657/R657,)</f>
        <v>0</v>
      </c>
      <c r="AC657" s="261" t="n">
        <f aca="false">INDEX(_Rge_Data_IC_CY,$B657,AC$1)</f>
        <v>0</v>
      </c>
      <c r="AD657" s="262" t="n">
        <f aca="false" t="array" ref="AD657:AD657">INDEX(_Rge_Data_IC_CY,$B657,AD$1)</f>
        <v>0</v>
      </c>
      <c r="AE657" s="262" t="n">
        <f aca="false" t="array" ref="AE657:AE657">INDEX(_Rge_Data_IC_CY,$B657,AE$1)</f>
        <v>0</v>
      </c>
      <c r="AF657" s="262" t="n">
        <f aca="false" t="array" ref="AF657:AF657">INDEX(_Rge_Data_IC_CY,$B657,AF$1)</f>
        <v>0</v>
      </c>
      <c r="AG657" s="262" t="n">
        <f aca="false" t="array" ref="AG657:AG657">INDEX(_Rge_Data_IC_CY,$B657,AG$1)</f>
        <v>0</v>
      </c>
      <c r="AH657" s="262" t="n">
        <f aca="false" t="array" ref="AH657:AH657">INDEX(_Rge_Data_IC_CY,$B657,AH$1)</f>
        <v>0</v>
      </c>
      <c r="AI657" s="262" t="n">
        <f aca="false">INDEX(_Rge_Data_IC_CY,$B657,AI$1)</f>
        <v>0</v>
      </c>
      <c r="AJ657" s="262" t="n">
        <f aca="false" t="array" ref="AJ657:AJ657">INDEX(_Rge_Data_IC_CY,$B657,AJ$1)</f>
        <v>0</v>
      </c>
      <c r="AK657" s="262" t="n">
        <f aca="false" t="array" ref="AK657:AK657">INDEX(_Rge_Data_IC_CY,$B657,AK$1)</f>
        <v>0</v>
      </c>
      <c r="AL657" s="212" t="n">
        <f aca="false">AK657+AN657+AO657</f>
        <v>0</v>
      </c>
      <c r="AM657" s="263" t="n">
        <f aca="false">IFERROR(AK657/Z657,0)</f>
        <v>0</v>
      </c>
      <c r="AN657" s="264" t="n">
        <f aca="false">IFERROR(IF(AND($E657="OPEN",$AA657&gt;0),$AA657*_SoP*$AM657,IF(AND($E657="CLOSED",$AA657&gt;0),$AA657*_SoL*$AM657,0)),0)</f>
        <v>0</v>
      </c>
      <c r="AO657" s="264" t="n">
        <f aca="false">IFERROR(IF($AA657&lt;0,$AA657*_SoL,0),0)</f>
        <v>0</v>
      </c>
      <c r="AP657" s="265" t="n">
        <f aca="false">AK657+AN657</f>
        <v>0</v>
      </c>
      <c r="AQ657" s="265" t="n">
        <f aca="false">AC657-AO657</f>
        <v>0</v>
      </c>
      <c r="AR657" s="265" t="n">
        <f aca="false">AP657-AQ657</f>
        <v>0</v>
      </c>
      <c r="AS657" s="266" t="n">
        <f aca="false">IF($AR657&gt;=0,$AR657,0)</f>
        <v>0</v>
      </c>
      <c r="AT657" s="267" t="n">
        <f aca="false">IF($AR657&lt;=0,-$AR657,0)</f>
        <v>-0</v>
      </c>
      <c r="AU657" s="268" t="n">
        <f aca="false">IF((R657-AC657)&lt;0,0,R657-AC657)</f>
        <v>0</v>
      </c>
      <c r="AV657" s="268" t="n">
        <f aca="false">IF(AM657&gt;1,0,R657-AM657*R657)</f>
        <v>0</v>
      </c>
      <c r="AW657" s="216"/>
    </row>
    <row r="658" customFormat="false" ht="24.75" hidden="false" customHeight="true" outlineLevel="0" collapsed="false">
      <c r="A658" s="166"/>
      <c r="B658" s="208" t="n">
        <f aca="false">B657+1</f>
        <v>42</v>
      </c>
      <c r="C658" s="166"/>
      <c r="D658" s="253" t="str">
        <f aca="false">IFERROR(VLOOKUP(#REF!,_rge_mappingtable,2,),"")</f>
        <v/>
      </c>
      <c r="E658" s="254" t="str">
        <f aca="false" t="array" ref="E658:E658">INDEX(_Rge_Data_IC_CY,$B658,E$1)</f>
        <v>Closed</v>
      </c>
      <c r="F658" s="255" t="n">
        <f aca="false">INDEX(_Rge_Data_IC_CY,$B658,F$1)</f>
        <v>0</v>
      </c>
      <c r="G658" s="255" t="n">
        <f aca="false" t="array" ref="G658:G658">INDEX(_Rge_Data_IC_CY,$B658,G$1)</f>
        <v>0</v>
      </c>
      <c r="H658" s="255" t="n">
        <f aca="false" t="array" ref="H658:H658">INDEX(_Rge_Data_IC_CY,$B658,H$1)</f>
        <v>0</v>
      </c>
      <c r="I658" s="255" t="n">
        <f aca="false" t="array" ref="I658:I658">INDEX(_Rge_Data_IC_CY,$B658,I$1)</f>
        <v>0</v>
      </c>
      <c r="J658" s="255" t="n">
        <f aca="false" t="array" ref="J658:J658">INDEX(_Rge_Data_IC_CY,$B658,J$1)</f>
        <v>0</v>
      </c>
      <c r="K658" s="255" t="n">
        <f aca="false" t="array" ref="K658:K658">INDEX(_Rge_Data_IC_CY,$B658,K$1)</f>
        <v>0</v>
      </c>
      <c r="L658" s="255" t="n">
        <f aca="false">INDEX(_Rge_Data_IC_CY,$B658,L$1)</f>
        <v>0</v>
      </c>
      <c r="M658" s="255" t="n">
        <f aca="false" t="array" ref="M658:M658">INDEX(_Rge_Data_IC_CY,$B658,M$1)</f>
        <v>0</v>
      </c>
      <c r="N658" s="255" t="n">
        <f aca="false" t="array" ref="N658:N658">INDEX(_Rge_Data_IC_CY,$B658,N$1)</f>
        <v>0</v>
      </c>
      <c r="O658" s="255" t="n">
        <f aca="false">F658-N658</f>
        <v>0</v>
      </c>
      <c r="P658" s="256" t="n">
        <f aca="false">IFERROR(O658/F658,0)</f>
        <v>0</v>
      </c>
      <c r="Q658" s="257" t="str">
        <f aca="false">IF(AND(F658&lt;&gt;0,R658=0),"N","Y")</f>
        <v>Y</v>
      </c>
      <c r="R658" s="258" t="n">
        <f aca="false">INDEX(_Rge_Data_IC_CY,$B658,R$1)</f>
        <v>0</v>
      </c>
      <c r="S658" s="259" t="n">
        <f aca="false" t="array" ref="S658:S658">INDEX(_Rge_Data_IC_CY,$B658,S$1)</f>
        <v>0</v>
      </c>
      <c r="T658" s="259" t="n">
        <f aca="false" t="array" ref="T658:T658">INDEX(_Rge_Data_IC_CY,$B658,T$1)</f>
        <v>0</v>
      </c>
      <c r="U658" s="259" t="n">
        <f aca="false" t="array" ref="U658:U658">INDEX(_Rge_Data_IC_CY,$B658,U$1)</f>
        <v>0</v>
      </c>
      <c r="V658" s="259" t="n">
        <f aca="false" t="array" ref="V658:V658">INDEX(_Rge_Data_IC_CY,$B658,V$1)</f>
        <v>0</v>
      </c>
      <c r="W658" s="259" t="n">
        <f aca="false" t="array" ref="W658:W658">INDEX(_Rge_Data_IC_CY,$B658,W$1)</f>
        <v>0</v>
      </c>
      <c r="X658" s="259" t="n">
        <f aca="false">INDEX(_Rge_Data_IC_CY,$B658,X$1)</f>
        <v>0</v>
      </c>
      <c r="Y658" s="259" t="n">
        <f aca="false" t="array" ref="Y658:Y658">INDEX(_Rge_Data_IC_CY,$B658,Y$1)</f>
        <v>0</v>
      </c>
      <c r="Z658" s="259" t="n">
        <f aca="false" t="array" ref="Z658:Z658">INDEX(_Rge_Data_IC_CY,$B658,Z$1)</f>
        <v>0</v>
      </c>
      <c r="AA658" s="259" t="n">
        <f aca="false">R658-Z658</f>
        <v>0</v>
      </c>
      <c r="AB658" s="260" t="n">
        <f aca="false">IFERROR(AA658/R658,)</f>
        <v>0</v>
      </c>
      <c r="AC658" s="261" t="n">
        <f aca="false">INDEX(_Rge_Data_IC_CY,$B658,AC$1)</f>
        <v>0</v>
      </c>
      <c r="AD658" s="262" t="n">
        <f aca="false" t="array" ref="AD658:AD658">INDEX(_Rge_Data_IC_CY,$B658,AD$1)</f>
        <v>0</v>
      </c>
      <c r="AE658" s="262" t="n">
        <f aca="false" t="array" ref="AE658:AE658">INDEX(_Rge_Data_IC_CY,$B658,AE$1)</f>
        <v>0</v>
      </c>
      <c r="AF658" s="262" t="n">
        <f aca="false" t="array" ref="AF658:AF658">INDEX(_Rge_Data_IC_CY,$B658,AF$1)</f>
        <v>0</v>
      </c>
      <c r="AG658" s="262" t="n">
        <f aca="false" t="array" ref="AG658:AG658">INDEX(_Rge_Data_IC_CY,$B658,AG$1)</f>
        <v>0</v>
      </c>
      <c r="AH658" s="262" t="n">
        <f aca="false" t="array" ref="AH658:AH658">INDEX(_Rge_Data_IC_CY,$B658,AH$1)</f>
        <v>0</v>
      </c>
      <c r="AI658" s="262" t="n">
        <f aca="false">INDEX(_Rge_Data_IC_CY,$B658,AI$1)</f>
        <v>0</v>
      </c>
      <c r="AJ658" s="262" t="n">
        <f aca="false" t="array" ref="AJ658:AJ658">INDEX(_Rge_Data_IC_CY,$B658,AJ$1)</f>
        <v>0</v>
      </c>
      <c r="AK658" s="262" t="n">
        <f aca="false" t="array" ref="AK658:AK658">INDEX(_Rge_Data_IC_CY,$B658,AK$1)</f>
        <v>0</v>
      </c>
      <c r="AL658" s="212" t="n">
        <f aca="false">AK658+AN658+AO658</f>
        <v>0</v>
      </c>
      <c r="AM658" s="263" t="n">
        <f aca="false">IFERROR(AK658/Z658,0)</f>
        <v>0</v>
      </c>
      <c r="AN658" s="264" t="n">
        <f aca="false">IFERROR(IF(AND($E658="OPEN",$AA658&gt;0),$AA658*_SoP*$AM658,IF(AND($E658="CLOSED",$AA658&gt;0),$AA658*_SoL*$AM658,0)),0)</f>
        <v>0</v>
      </c>
      <c r="AO658" s="264" t="n">
        <f aca="false">IFERROR(IF($AA658&lt;0,$AA658*_SoL,0),0)</f>
        <v>0</v>
      </c>
      <c r="AP658" s="265" t="n">
        <f aca="false">AK658+AN658</f>
        <v>0</v>
      </c>
      <c r="AQ658" s="265" t="n">
        <f aca="false">AC658-AO658</f>
        <v>0</v>
      </c>
      <c r="AR658" s="265" t="n">
        <f aca="false">AP658-AQ658</f>
        <v>0</v>
      </c>
      <c r="AS658" s="266" t="n">
        <f aca="false">IF($AR658&gt;=0,$AR658,0)</f>
        <v>0</v>
      </c>
      <c r="AT658" s="267" t="n">
        <f aca="false">IF($AR658&lt;=0,-$AR658,0)</f>
        <v>-0</v>
      </c>
      <c r="AU658" s="268" t="n">
        <f aca="false">IF((R658-AC658)&lt;0,0,R658-AC658)</f>
        <v>0</v>
      </c>
      <c r="AV658" s="268" t="n">
        <f aca="false">IF(AM658&gt;1,0,R658-AM658*R658)</f>
        <v>0</v>
      </c>
      <c r="AW658" s="216"/>
    </row>
    <row r="659" customFormat="false" ht="24.75" hidden="false" customHeight="true" outlineLevel="0" collapsed="false">
      <c r="A659" s="166"/>
      <c r="B659" s="208" t="n">
        <f aca="false">B658+1</f>
        <v>43</v>
      </c>
      <c r="C659" s="166"/>
      <c r="D659" s="253" t="str">
        <f aca="false">IFERROR(VLOOKUP(#REF!,_rge_mappingtable,2,),"")</f>
        <v/>
      </c>
      <c r="E659" s="254" t="str">
        <f aca="false" t="array" ref="E659:E659">INDEX(_Rge_Data_IC_CY,$B659,E$1)</f>
        <v>Closed</v>
      </c>
      <c r="F659" s="255" t="n">
        <f aca="false">INDEX(_Rge_Data_IC_CY,$B659,F$1)</f>
        <v>0</v>
      </c>
      <c r="G659" s="255" t="n">
        <f aca="false" t="array" ref="G659:G659">INDEX(_Rge_Data_IC_CY,$B659,G$1)</f>
        <v>0</v>
      </c>
      <c r="H659" s="255" t="n">
        <f aca="false" t="array" ref="H659:H659">INDEX(_Rge_Data_IC_CY,$B659,H$1)</f>
        <v>0</v>
      </c>
      <c r="I659" s="255" t="n">
        <f aca="false" t="array" ref="I659:I659">INDEX(_Rge_Data_IC_CY,$B659,I$1)</f>
        <v>0</v>
      </c>
      <c r="J659" s="255" t="n">
        <f aca="false" t="array" ref="J659:J659">INDEX(_Rge_Data_IC_CY,$B659,J$1)</f>
        <v>0</v>
      </c>
      <c r="K659" s="255" t="n">
        <f aca="false" t="array" ref="K659:K659">INDEX(_Rge_Data_IC_CY,$B659,K$1)</f>
        <v>0</v>
      </c>
      <c r="L659" s="255" t="n">
        <f aca="false">INDEX(_Rge_Data_IC_CY,$B659,L$1)</f>
        <v>0</v>
      </c>
      <c r="M659" s="255" t="n">
        <f aca="false" t="array" ref="M659:M659">INDEX(_Rge_Data_IC_CY,$B659,M$1)</f>
        <v>0</v>
      </c>
      <c r="N659" s="255" t="n">
        <f aca="false" t="array" ref="N659:N659">INDEX(_Rge_Data_IC_CY,$B659,N$1)</f>
        <v>0</v>
      </c>
      <c r="O659" s="255" t="n">
        <f aca="false">F659-N659</f>
        <v>0</v>
      </c>
      <c r="P659" s="256" t="n">
        <f aca="false">IFERROR(O659/F659,0)</f>
        <v>0</v>
      </c>
      <c r="Q659" s="257" t="str">
        <f aca="false">IF(AND(F659&lt;&gt;0,R659=0),"N","Y")</f>
        <v>Y</v>
      </c>
      <c r="R659" s="258" t="n">
        <f aca="false">INDEX(_Rge_Data_IC_CY,$B659,R$1)</f>
        <v>0</v>
      </c>
      <c r="S659" s="259" t="n">
        <f aca="false" t="array" ref="S659:S659">INDEX(_Rge_Data_IC_CY,$B659,S$1)</f>
        <v>0</v>
      </c>
      <c r="T659" s="259" t="n">
        <f aca="false" t="array" ref="T659:T659">INDEX(_Rge_Data_IC_CY,$B659,T$1)</f>
        <v>0</v>
      </c>
      <c r="U659" s="259" t="n">
        <f aca="false" t="array" ref="U659:U659">INDEX(_Rge_Data_IC_CY,$B659,U$1)</f>
        <v>0</v>
      </c>
      <c r="V659" s="259" t="n">
        <f aca="false" t="array" ref="V659:V659">INDEX(_Rge_Data_IC_CY,$B659,V$1)</f>
        <v>0</v>
      </c>
      <c r="W659" s="259" t="n">
        <f aca="false" t="array" ref="W659:W659">INDEX(_Rge_Data_IC_CY,$B659,W$1)</f>
        <v>0</v>
      </c>
      <c r="X659" s="259" t="n">
        <f aca="false">INDEX(_Rge_Data_IC_CY,$B659,X$1)</f>
        <v>0</v>
      </c>
      <c r="Y659" s="259" t="n">
        <f aca="false" t="array" ref="Y659:Y659">INDEX(_Rge_Data_IC_CY,$B659,Y$1)</f>
        <v>0</v>
      </c>
      <c r="Z659" s="259" t="n">
        <f aca="false" t="array" ref="Z659:Z659">INDEX(_Rge_Data_IC_CY,$B659,Z$1)</f>
        <v>0</v>
      </c>
      <c r="AA659" s="259" t="n">
        <f aca="false">R659-Z659</f>
        <v>0</v>
      </c>
      <c r="AB659" s="260" t="n">
        <f aca="false">IFERROR(AA659/R659,)</f>
        <v>0</v>
      </c>
      <c r="AC659" s="261" t="n">
        <f aca="false">INDEX(_Rge_Data_IC_CY,$B659,AC$1)</f>
        <v>0</v>
      </c>
      <c r="AD659" s="262" t="n">
        <f aca="false" t="array" ref="AD659:AD659">INDEX(_Rge_Data_IC_CY,$B659,AD$1)</f>
        <v>0</v>
      </c>
      <c r="AE659" s="262" t="n">
        <f aca="false" t="array" ref="AE659:AE659">INDEX(_Rge_Data_IC_CY,$B659,AE$1)</f>
        <v>0</v>
      </c>
      <c r="AF659" s="262" t="n">
        <f aca="false" t="array" ref="AF659:AF659">INDEX(_Rge_Data_IC_CY,$B659,AF$1)</f>
        <v>0</v>
      </c>
      <c r="AG659" s="262" t="n">
        <f aca="false" t="array" ref="AG659:AG659">INDEX(_Rge_Data_IC_CY,$B659,AG$1)</f>
        <v>0</v>
      </c>
      <c r="AH659" s="262" t="n">
        <f aca="false" t="array" ref="AH659:AH659">INDEX(_Rge_Data_IC_CY,$B659,AH$1)</f>
        <v>0</v>
      </c>
      <c r="AI659" s="262" t="n">
        <f aca="false">INDEX(_Rge_Data_IC_CY,$B659,AI$1)</f>
        <v>0</v>
      </c>
      <c r="AJ659" s="262" t="n">
        <f aca="false" t="array" ref="AJ659:AJ659">INDEX(_Rge_Data_IC_CY,$B659,AJ$1)</f>
        <v>0</v>
      </c>
      <c r="AK659" s="262" t="n">
        <f aca="false" t="array" ref="AK659:AK659">INDEX(_Rge_Data_IC_CY,$B659,AK$1)</f>
        <v>0</v>
      </c>
      <c r="AL659" s="212" t="n">
        <f aca="false">AK659+AN659+AO659</f>
        <v>0</v>
      </c>
      <c r="AM659" s="263" t="n">
        <f aca="false">IFERROR(AK659/Z659,0)</f>
        <v>0</v>
      </c>
      <c r="AN659" s="264" t="n">
        <f aca="false">IFERROR(IF(AND($E659="OPEN",$AA659&gt;0),$AA659*_SoP*$AM659,IF(AND($E659="CLOSED",$AA659&gt;0),$AA659*_SoL*$AM659,0)),0)</f>
        <v>0</v>
      </c>
      <c r="AO659" s="264" t="n">
        <f aca="false">IFERROR(IF($AA659&lt;0,$AA659*_SoL,0),0)</f>
        <v>0</v>
      </c>
      <c r="AP659" s="265" t="n">
        <f aca="false">AK659+AN659</f>
        <v>0</v>
      </c>
      <c r="AQ659" s="265" t="n">
        <f aca="false">AC659-AO659</f>
        <v>0</v>
      </c>
      <c r="AR659" s="265" t="n">
        <f aca="false">AP659-AQ659</f>
        <v>0</v>
      </c>
      <c r="AS659" s="266" t="n">
        <f aca="false">IF($AR659&gt;=0,$AR659,0)</f>
        <v>0</v>
      </c>
      <c r="AT659" s="267" t="n">
        <f aca="false">IF($AR659&lt;=0,-$AR659,0)</f>
        <v>-0</v>
      </c>
      <c r="AU659" s="268" t="n">
        <f aca="false">IF((R659-AC659)&lt;0,0,R659-AC659)</f>
        <v>0</v>
      </c>
      <c r="AV659" s="268" t="n">
        <f aca="false">IF(AM659&gt;1,0,R659-AM659*R659)</f>
        <v>0</v>
      </c>
      <c r="AW659" s="216"/>
    </row>
    <row r="660" customFormat="false" ht="24.75" hidden="false" customHeight="true" outlineLevel="0" collapsed="false">
      <c r="A660" s="166"/>
      <c r="B660" s="208" t="n">
        <f aca="false">B659+1</f>
        <v>44</v>
      </c>
      <c r="C660" s="166"/>
      <c r="D660" s="253" t="str">
        <f aca="false">IFERROR(VLOOKUP(#REF!,_rge_mappingtable,2,),"")</f>
        <v/>
      </c>
      <c r="E660" s="254" t="str">
        <f aca="false" t="array" ref="E660:E660">INDEX(_Rge_Data_IC_CY,$B660,E$1)</f>
        <v>Closed</v>
      </c>
      <c r="F660" s="255" t="n">
        <f aca="false">INDEX(_Rge_Data_IC_CY,$B660,F$1)</f>
        <v>0</v>
      </c>
      <c r="G660" s="255" t="n">
        <f aca="false" t="array" ref="G660:G660">INDEX(_Rge_Data_IC_CY,$B660,G$1)</f>
        <v>0</v>
      </c>
      <c r="H660" s="255" t="n">
        <f aca="false" t="array" ref="H660:H660">INDEX(_Rge_Data_IC_CY,$B660,H$1)</f>
        <v>0</v>
      </c>
      <c r="I660" s="255" t="n">
        <f aca="false" t="array" ref="I660:I660">INDEX(_Rge_Data_IC_CY,$B660,I$1)</f>
        <v>0</v>
      </c>
      <c r="J660" s="255" t="n">
        <f aca="false" t="array" ref="J660:J660">INDEX(_Rge_Data_IC_CY,$B660,J$1)</f>
        <v>0</v>
      </c>
      <c r="K660" s="255" t="n">
        <f aca="false" t="array" ref="K660:K660">INDEX(_Rge_Data_IC_CY,$B660,K$1)</f>
        <v>0</v>
      </c>
      <c r="L660" s="255" t="n">
        <f aca="false">INDEX(_Rge_Data_IC_CY,$B660,L$1)</f>
        <v>0</v>
      </c>
      <c r="M660" s="255" t="n">
        <f aca="false" t="array" ref="M660:M660">INDEX(_Rge_Data_IC_CY,$B660,M$1)</f>
        <v>0</v>
      </c>
      <c r="N660" s="255" t="n">
        <f aca="false" t="array" ref="N660:N660">INDEX(_Rge_Data_IC_CY,$B660,N$1)</f>
        <v>0</v>
      </c>
      <c r="O660" s="255" t="n">
        <f aca="false">F660-N660</f>
        <v>0</v>
      </c>
      <c r="P660" s="256" t="n">
        <f aca="false">IFERROR(O660/F660,0)</f>
        <v>0</v>
      </c>
      <c r="Q660" s="257" t="str">
        <f aca="false">IF(AND(F660&lt;&gt;0,R660=0),"N","Y")</f>
        <v>Y</v>
      </c>
      <c r="R660" s="258" t="n">
        <f aca="false">INDEX(_Rge_Data_IC_CY,$B660,R$1)</f>
        <v>0</v>
      </c>
      <c r="S660" s="259" t="n">
        <f aca="false" t="array" ref="S660:S660">INDEX(_Rge_Data_IC_CY,$B660,S$1)</f>
        <v>0</v>
      </c>
      <c r="T660" s="259" t="n">
        <f aca="false" t="array" ref="T660:T660">INDEX(_Rge_Data_IC_CY,$B660,T$1)</f>
        <v>0</v>
      </c>
      <c r="U660" s="259" t="n">
        <f aca="false" t="array" ref="U660:U660">INDEX(_Rge_Data_IC_CY,$B660,U$1)</f>
        <v>0</v>
      </c>
      <c r="V660" s="259" t="n">
        <f aca="false" t="array" ref="V660:V660">INDEX(_Rge_Data_IC_CY,$B660,V$1)</f>
        <v>0</v>
      </c>
      <c r="W660" s="259" t="n">
        <f aca="false" t="array" ref="W660:W660">INDEX(_Rge_Data_IC_CY,$B660,W$1)</f>
        <v>0</v>
      </c>
      <c r="X660" s="259" t="n">
        <f aca="false">INDEX(_Rge_Data_IC_CY,$B660,X$1)</f>
        <v>0</v>
      </c>
      <c r="Y660" s="259" t="n">
        <f aca="false" t="array" ref="Y660:Y660">INDEX(_Rge_Data_IC_CY,$B660,Y$1)</f>
        <v>0</v>
      </c>
      <c r="Z660" s="259" t="n">
        <f aca="false" t="array" ref="Z660:Z660">INDEX(_Rge_Data_IC_CY,$B660,Z$1)</f>
        <v>0</v>
      </c>
      <c r="AA660" s="259" t="n">
        <f aca="false">R660-Z660</f>
        <v>0</v>
      </c>
      <c r="AB660" s="260" t="n">
        <f aca="false">IFERROR(AA660/R660,)</f>
        <v>0</v>
      </c>
      <c r="AC660" s="261" t="n">
        <f aca="false">INDEX(_Rge_Data_IC_CY,$B660,AC$1)</f>
        <v>0</v>
      </c>
      <c r="AD660" s="262" t="n">
        <f aca="false" t="array" ref="AD660:AD660">INDEX(_Rge_Data_IC_CY,$B660,AD$1)</f>
        <v>0</v>
      </c>
      <c r="AE660" s="262" t="n">
        <f aca="false" t="array" ref="AE660:AE660">INDEX(_Rge_Data_IC_CY,$B660,AE$1)</f>
        <v>0</v>
      </c>
      <c r="AF660" s="262" t="n">
        <f aca="false" t="array" ref="AF660:AF660">INDEX(_Rge_Data_IC_CY,$B660,AF$1)</f>
        <v>0</v>
      </c>
      <c r="AG660" s="262" t="n">
        <f aca="false" t="array" ref="AG660:AG660">INDEX(_Rge_Data_IC_CY,$B660,AG$1)</f>
        <v>0</v>
      </c>
      <c r="AH660" s="262" t="n">
        <f aca="false" t="array" ref="AH660:AH660">INDEX(_Rge_Data_IC_CY,$B660,AH$1)</f>
        <v>0</v>
      </c>
      <c r="AI660" s="262" t="n">
        <f aca="false">INDEX(_Rge_Data_IC_CY,$B660,AI$1)</f>
        <v>0</v>
      </c>
      <c r="AJ660" s="262" t="n">
        <f aca="false" t="array" ref="AJ660:AJ660">INDEX(_Rge_Data_IC_CY,$B660,AJ$1)</f>
        <v>0</v>
      </c>
      <c r="AK660" s="262" t="n">
        <f aca="false" t="array" ref="AK660:AK660">INDEX(_Rge_Data_IC_CY,$B660,AK$1)</f>
        <v>0</v>
      </c>
      <c r="AL660" s="212" t="n">
        <f aca="false">AK660+AN660+AO660</f>
        <v>0</v>
      </c>
      <c r="AM660" s="263" t="n">
        <f aca="false">IFERROR(AK660/Z660,0)</f>
        <v>0</v>
      </c>
      <c r="AN660" s="264" t="n">
        <f aca="false">IFERROR(IF(AND($E660="OPEN",$AA660&gt;0),$AA660*_SoP*$AM660,IF(AND($E660="CLOSED",$AA660&gt;0),$AA660*_SoL*$AM660,0)),0)</f>
        <v>0</v>
      </c>
      <c r="AO660" s="264" t="n">
        <f aca="false">IFERROR(IF($AA660&lt;0,$AA660*_SoL,0),0)</f>
        <v>0</v>
      </c>
      <c r="AP660" s="265" t="n">
        <f aca="false">AK660+AN660</f>
        <v>0</v>
      </c>
      <c r="AQ660" s="265" t="n">
        <f aca="false">AC660-AO660</f>
        <v>0</v>
      </c>
      <c r="AR660" s="265" t="n">
        <f aca="false">AP660-AQ660</f>
        <v>0</v>
      </c>
      <c r="AS660" s="266" t="n">
        <f aca="false">IF($AR660&gt;=0,$AR660,0)</f>
        <v>0</v>
      </c>
      <c r="AT660" s="267" t="n">
        <f aca="false">IF($AR660&lt;=0,-$AR660,0)</f>
        <v>-0</v>
      </c>
      <c r="AU660" s="268" t="n">
        <f aca="false">IF((R660-AC660)&lt;0,0,R660-AC660)</f>
        <v>0</v>
      </c>
      <c r="AV660" s="268" t="n">
        <f aca="false">IF(AM660&gt;1,0,R660-AM660*R660)</f>
        <v>0</v>
      </c>
      <c r="AW660" s="216"/>
    </row>
    <row r="661" customFormat="false" ht="24.75" hidden="false" customHeight="true" outlineLevel="0" collapsed="false">
      <c r="A661" s="166"/>
      <c r="B661" s="208" t="n">
        <f aca="false">B660+1</f>
        <v>45</v>
      </c>
      <c r="C661" s="166"/>
      <c r="D661" s="253" t="str">
        <f aca="false">IFERROR(VLOOKUP(#REF!,_rge_mappingtable,2,),"")</f>
        <v/>
      </c>
      <c r="E661" s="254" t="str">
        <f aca="false" t="array" ref="E661:E661">INDEX(_Rge_Data_IC_CY,$B661,E$1)</f>
        <v>Closed</v>
      </c>
      <c r="F661" s="255" t="n">
        <f aca="false">INDEX(_Rge_Data_IC_CY,$B661,F$1)</f>
        <v>0</v>
      </c>
      <c r="G661" s="255" t="n">
        <f aca="false" t="array" ref="G661:G661">INDEX(_Rge_Data_IC_CY,$B661,G$1)</f>
        <v>0</v>
      </c>
      <c r="H661" s="255" t="n">
        <f aca="false" t="array" ref="H661:H661">INDEX(_Rge_Data_IC_CY,$B661,H$1)</f>
        <v>0</v>
      </c>
      <c r="I661" s="255" t="n">
        <f aca="false" t="array" ref="I661:I661">INDEX(_Rge_Data_IC_CY,$B661,I$1)</f>
        <v>0</v>
      </c>
      <c r="J661" s="255" t="n">
        <f aca="false" t="array" ref="J661:J661">INDEX(_Rge_Data_IC_CY,$B661,J$1)</f>
        <v>0</v>
      </c>
      <c r="K661" s="255" t="n">
        <f aca="false" t="array" ref="K661:K661">INDEX(_Rge_Data_IC_CY,$B661,K$1)</f>
        <v>0</v>
      </c>
      <c r="L661" s="255" t="n">
        <f aca="false">INDEX(_Rge_Data_IC_CY,$B661,L$1)</f>
        <v>0</v>
      </c>
      <c r="M661" s="255" t="n">
        <f aca="false" t="array" ref="M661:M661">INDEX(_Rge_Data_IC_CY,$B661,M$1)</f>
        <v>0</v>
      </c>
      <c r="N661" s="255" t="n">
        <f aca="false" t="array" ref="N661:N661">INDEX(_Rge_Data_IC_CY,$B661,N$1)</f>
        <v>0</v>
      </c>
      <c r="O661" s="255" t="n">
        <f aca="false">F661-N661</f>
        <v>0</v>
      </c>
      <c r="P661" s="256" t="n">
        <f aca="false">IFERROR(O661/F661,0)</f>
        <v>0</v>
      </c>
      <c r="Q661" s="257" t="str">
        <f aca="false">IF(AND(F661&lt;&gt;0,R661=0),"N","Y")</f>
        <v>Y</v>
      </c>
      <c r="R661" s="258" t="n">
        <f aca="false">INDEX(_Rge_Data_IC_CY,$B661,R$1)</f>
        <v>0</v>
      </c>
      <c r="S661" s="259" t="n">
        <f aca="false" t="array" ref="S661:S661">INDEX(_Rge_Data_IC_CY,$B661,S$1)</f>
        <v>0</v>
      </c>
      <c r="T661" s="259" t="n">
        <f aca="false" t="array" ref="T661:T661">INDEX(_Rge_Data_IC_CY,$B661,T$1)</f>
        <v>0</v>
      </c>
      <c r="U661" s="259" t="n">
        <f aca="false" t="array" ref="U661:U661">INDEX(_Rge_Data_IC_CY,$B661,U$1)</f>
        <v>0</v>
      </c>
      <c r="V661" s="259" t="n">
        <f aca="false" t="array" ref="V661:V661">INDEX(_Rge_Data_IC_CY,$B661,V$1)</f>
        <v>0</v>
      </c>
      <c r="W661" s="259" t="n">
        <f aca="false" t="array" ref="W661:W661">INDEX(_Rge_Data_IC_CY,$B661,W$1)</f>
        <v>0</v>
      </c>
      <c r="X661" s="259" t="n">
        <f aca="false">INDEX(_Rge_Data_IC_CY,$B661,X$1)</f>
        <v>0</v>
      </c>
      <c r="Y661" s="259" t="n">
        <f aca="false" t="array" ref="Y661:Y661">INDEX(_Rge_Data_IC_CY,$B661,Y$1)</f>
        <v>0</v>
      </c>
      <c r="Z661" s="259" t="n">
        <f aca="false" t="array" ref="Z661:Z661">INDEX(_Rge_Data_IC_CY,$B661,Z$1)</f>
        <v>0</v>
      </c>
      <c r="AA661" s="259" t="n">
        <f aca="false">R661-Z661</f>
        <v>0</v>
      </c>
      <c r="AB661" s="260" t="n">
        <f aca="false">IFERROR(AA661/R661,)</f>
        <v>0</v>
      </c>
      <c r="AC661" s="261" t="n">
        <f aca="false">INDEX(_Rge_Data_IC_CY,$B661,AC$1)</f>
        <v>0</v>
      </c>
      <c r="AD661" s="262" t="n">
        <f aca="false" t="array" ref="AD661:AD661">INDEX(_Rge_Data_IC_CY,$B661,AD$1)</f>
        <v>0</v>
      </c>
      <c r="AE661" s="262" t="n">
        <f aca="false" t="array" ref="AE661:AE661">INDEX(_Rge_Data_IC_CY,$B661,AE$1)</f>
        <v>0</v>
      </c>
      <c r="AF661" s="262" t="n">
        <f aca="false" t="array" ref="AF661:AF661">INDEX(_Rge_Data_IC_CY,$B661,AF$1)</f>
        <v>0</v>
      </c>
      <c r="AG661" s="262" t="n">
        <f aca="false" t="array" ref="AG661:AG661">INDEX(_Rge_Data_IC_CY,$B661,AG$1)</f>
        <v>0</v>
      </c>
      <c r="AH661" s="262" t="n">
        <f aca="false" t="array" ref="AH661:AH661">INDEX(_Rge_Data_IC_CY,$B661,AH$1)</f>
        <v>0</v>
      </c>
      <c r="AI661" s="262" t="n">
        <f aca="false">INDEX(_Rge_Data_IC_CY,$B661,AI$1)</f>
        <v>0</v>
      </c>
      <c r="AJ661" s="262" t="n">
        <f aca="false" t="array" ref="AJ661:AJ661">INDEX(_Rge_Data_IC_CY,$B661,AJ$1)</f>
        <v>0</v>
      </c>
      <c r="AK661" s="262" t="n">
        <f aca="false" t="array" ref="AK661:AK661">INDEX(_Rge_Data_IC_CY,$B661,AK$1)</f>
        <v>0</v>
      </c>
      <c r="AL661" s="212" t="n">
        <f aca="false">AK661+AN661+AO661</f>
        <v>0</v>
      </c>
      <c r="AM661" s="263" t="n">
        <f aca="false">IFERROR(AK661/Z661,0)</f>
        <v>0</v>
      </c>
      <c r="AN661" s="264" t="n">
        <f aca="false">IFERROR(IF(AND($E661="OPEN",$AA661&gt;0),$AA661*_SoP*$AM661,IF(AND($E661="CLOSED",$AA661&gt;0),$AA661*_SoL*$AM661,0)),0)</f>
        <v>0</v>
      </c>
      <c r="AO661" s="264" t="n">
        <f aca="false">IFERROR(IF($AA661&lt;0,$AA661*_SoL,0),0)</f>
        <v>0</v>
      </c>
      <c r="AP661" s="265" t="n">
        <f aca="false">AK661+AN661</f>
        <v>0</v>
      </c>
      <c r="AQ661" s="265" t="n">
        <f aca="false">AC661-AO661</f>
        <v>0</v>
      </c>
      <c r="AR661" s="265" t="n">
        <f aca="false">AP661-AQ661</f>
        <v>0</v>
      </c>
      <c r="AS661" s="266" t="n">
        <f aca="false">IF($AR661&gt;=0,$AR661,0)</f>
        <v>0</v>
      </c>
      <c r="AT661" s="267" t="n">
        <f aca="false">IF($AR661&lt;=0,-$AR661,0)</f>
        <v>-0</v>
      </c>
      <c r="AU661" s="268" t="n">
        <f aca="false">IF((R661-AC661)&lt;0,0,R661-AC661)</f>
        <v>0</v>
      </c>
      <c r="AV661" s="268" t="n">
        <f aca="false">IF(AM661&gt;1,0,R661-AM661*R661)</f>
        <v>0</v>
      </c>
      <c r="AW661" s="216"/>
    </row>
    <row r="662" customFormat="false" ht="24.75" hidden="false" customHeight="true" outlineLevel="0" collapsed="false">
      <c r="A662" s="166"/>
      <c r="B662" s="208" t="n">
        <f aca="false">B661+1</f>
        <v>46</v>
      </c>
      <c r="C662" s="166"/>
      <c r="D662" s="253" t="str">
        <f aca="false">IFERROR(VLOOKUP(#REF!,_rge_mappingtable,2,),"")</f>
        <v/>
      </c>
      <c r="E662" s="254" t="str">
        <f aca="false" t="array" ref="E662:E662">INDEX(_Rge_Data_IC_CY,$B662,E$1)</f>
        <v>Closed</v>
      </c>
      <c r="F662" s="255" t="n">
        <f aca="false">INDEX(_Rge_Data_IC_CY,$B662,F$1)</f>
        <v>0</v>
      </c>
      <c r="G662" s="255" t="n">
        <f aca="false" t="array" ref="G662:G662">INDEX(_Rge_Data_IC_CY,$B662,G$1)</f>
        <v>0</v>
      </c>
      <c r="H662" s="255" t="n">
        <f aca="false" t="array" ref="H662:H662">INDEX(_Rge_Data_IC_CY,$B662,H$1)</f>
        <v>0</v>
      </c>
      <c r="I662" s="255" t="n">
        <f aca="false" t="array" ref="I662:I662">INDEX(_Rge_Data_IC_CY,$B662,I$1)</f>
        <v>0</v>
      </c>
      <c r="J662" s="255" t="n">
        <f aca="false" t="array" ref="J662:J662">INDEX(_Rge_Data_IC_CY,$B662,J$1)</f>
        <v>0</v>
      </c>
      <c r="K662" s="255" t="n">
        <f aca="false" t="array" ref="K662:K662">INDEX(_Rge_Data_IC_CY,$B662,K$1)</f>
        <v>0</v>
      </c>
      <c r="L662" s="255" t="n">
        <f aca="false">INDEX(_Rge_Data_IC_CY,$B662,L$1)</f>
        <v>0</v>
      </c>
      <c r="M662" s="255" t="n">
        <f aca="false" t="array" ref="M662:M662">INDEX(_Rge_Data_IC_CY,$B662,M$1)</f>
        <v>0</v>
      </c>
      <c r="N662" s="255" t="n">
        <f aca="false" t="array" ref="N662:N662">INDEX(_Rge_Data_IC_CY,$B662,N$1)</f>
        <v>0</v>
      </c>
      <c r="O662" s="255" t="n">
        <f aca="false">F662-N662</f>
        <v>0</v>
      </c>
      <c r="P662" s="256" t="n">
        <f aca="false">IFERROR(O662/F662,0)</f>
        <v>0</v>
      </c>
      <c r="Q662" s="257" t="str">
        <f aca="false">IF(AND(F662&lt;&gt;0,R662=0),"N","Y")</f>
        <v>Y</v>
      </c>
      <c r="R662" s="258" t="n">
        <f aca="false">INDEX(_Rge_Data_IC_CY,$B662,R$1)</f>
        <v>0</v>
      </c>
      <c r="S662" s="259" t="n">
        <f aca="false" t="array" ref="S662:S662">INDEX(_Rge_Data_IC_CY,$B662,S$1)</f>
        <v>0</v>
      </c>
      <c r="T662" s="259" t="n">
        <f aca="false" t="array" ref="T662:T662">INDEX(_Rge_Data_IC_CY,$B662,T$1)</f>
        <v>0</v>
      </c>
      <c r="U662" s="259" t="n">
        <f aca="false" t="array" ref="U662:U662">INDEX(_Rge_Data_IC_CY,$B662,U$1)</f>
        <v>0</v>
      </c>
      <c r="V662" s="259" t="n">
        <f aca="false" t="array" ref="V662:V662">INDEX(_Rge_Data_IC_CY,$B662,V$1)</f>
        <v>0</v>
      </c>
      <c r="W662" s="259" t="n">
        <f aca="false" t="array" ref="W662:W662">INDEX(_Rge_Data_IC_CY,$B662,W$1)</f>
        <v>0</v>
      </c>
      <c r="X662" s="259" t="n">
        <f aca="false">INDEX(_Rge_Data_IC_CY,$B662,X$1)</f>
        <v>0</v>
      </c>
      <c r="Y662" s="259" t="n">
        <f aca="false" t="array" ref="Y662:Y662">INDEX(_Rge_Data_IC_CY,$B662,Y$1)</f>
        <v>0</v>
      </c>
      <c r="Z662" s="259" t="n">
        <f aca="false" t="array" ref="Z662:Z662">INDEX(_Rge_Data_IC_CY,$B662,Z$1)</f>
        <v>0</v>
      </c>
      <c r="AA662" s="259" t="n">
        <f aca="false">R662-Z662</f>
        <v>0</v>
      </c>
      <c r="AB662" s="260" t="n">
        <f aca="false">IFERROR(AA662/R662,)</f>
        <v>0</v>
      </c>
      <c r="AC662" s="261" t="n">
        <f aca="false">INDEX(_Rge_Data_IC_CY,$B662,AC$1)</f>
        <v>0</v>
      </c>
      <c r="AD662" s="262" t="n">
        <f aca="false" t="array" ref="AD662:AD662">INDEX(_Rge_Data_IC_CY,$B662,AD$1)</f>
        <v>0</v>
      </c>
      <c r="AE662" s="262" t="n">
        <f aca="false" t="array" ref="AE662:AE662">INDEX(_Rge_Data_IC_CY,$B662,AE$1)</f>
        <v>0</v>
      </c>
      <c r="AF662" s="262" t="n">
        <f aca="false" t="array" ref="AF662:AF662">INDEX(_Rge_Data_IC_CY,$B662,AF$1)</f>
        <v>0</v>
      </c>
      <c r="AG662" s="262" t="n">
        <f aca="false" t="array" ref="AG662:AG662">INDEX(_Rge_Data_IC_CY,$B662,AG$1)</f>
        <v>0</v>
      </c>
      <c r="AH662" s="262" t="n">
        <f aca="false" t="array" ref="AH662:AH662">INDEX(_Rge_Data_IC_CY,$B662,AH$1)</f>
        <v>0</v>
      </c>
      <c r="AI662" s="262" t="n">
        <f aca="false">INDEX(_Rge_Data_IC_CY,$B662,AI$1)</f>
        <v>0</v>
      </c>
      <c r="AJ662" s="262" t="n">
        <f aca="false" t="array" ref="AJ662:AJ662">INDEX(_Rge_Data_IC_CY,$B662,AJ$1)</f>
        <v>0</v>
      </c>
      <c r="AK662" s="262" t="n">
        <f aca="false" t="array" ref="AK662:AK662">INDEX(_Rge_Data_IC_CY,$B662,AK$1)</f>
        <v>0</v>
      </c>
      <c r="AL662" s="212" t="n">
        <f aca="false">AK662+AN662+AO662</f>
        <v>0</v>
      </c>
      <c r="AM662" s="263" t="n">
        <f aca="false">IFERROR(AK662/Z662,0)</f>
        <v>0</v>
      </c>
      <c r="AN662" s="264" t="n">
        <f aca="false">IFERROR(IF(AND($E662="OPEN",$AA662&gt;0),$AA662*_SoP*$AM662,IF(AND($E662="CLOSED",$AA662&gt;0),$AA662*_SoL*$AM662,0)),0)</f>
        <v>0</v>
      </c>
      <c r="AO662" s="264" t="n">
        <f aca="false">IFERROR(IF($AA662&lt;0,$AA662*_SoL,0),0)</f>
        <v>0</v>
      </c>
      <c r="AP662" s="265" t="n">
        <f aca="false">AK662+AN662</f>
        <v>0</v>
      </c>
      <c r="AQ662" s="265" t="n">
        <f aca="false">AC662-AO662</f>
        <v>0</v>
      </c>
      <c r="AR662" s="265" t="n">
        <f aca="false">AP662-AQ662</f>
        <v>0</v>
      </c>
      <c r="AS662" s="266" t="n">
        <f aca="false">IF($AR662&gt;=0,$AR662,0)</f>
        <v>0</v>
      </c>
      <c r="AT662" s="267" t="n">
        <f aca="false">IF($AR662&lt;=0,-$AR662,0)</f>
        <v>-0</v>
      </c>
      <c r="AU662" s="268" t="n">
        <f aca="false">IF((R662-AC662)&lt;0,0,R662-AC662)</f>
        <v>0</v>
      </c>
      <c r="AV662" s="268" t="n">
        <f aca="false">IF(AM662&gt;1,0,R662-AM662*R662)</f>
        <v>0</v>
      </c>
      <c r="AW662" s="216"/>
    </row>
    <row r="663" customFormat="false" ht="24.75" hidden="false" customHeight="true" outlineLevel="0" collapsed="false">
      <c r="A663" s="166"/>
      <c r="B663" s="208" t="n">
        <f aca="false">B662+1</f>
        <v>47</v>
      </c>
      <c r="C663" s="166"/>
      <c r="D663" s="253" t="str">
        <f aca="false">IFERROR(VLOOKUP(#REF!,_rge_mappingtable,2,),"")</f>
        <v/>
      </c>
      <c r="E663" s="254" t="str">
        <f aca="false" t="array" ref="E663:E663">INDEX(_Rge_Data_IC_CY,$B663,E$1)</f>
        <v>Closed</v>
      </c>
      <c r="F663" s="255" t="n">
        <f aca="false">INDEX(_Rge_Data_IC_CY,$B663,F$1)</f>
        <v>0</v>
      </c>
      <c r="G663" s="255" t="n">
        <f aca="false" t="array" ref="G663:G663">INDEX(_Rge_Data_IC_CY,$B663,G$1)</f>
        <v>0</v>
      </c>
      <c r="H663" s="255" t="n">
        <f aca="false" t="array" ref="H663:H663">INDEX(_Rge_Data_IC_CY,$B663,H$1)</f>
        <v>0</v>
      </c>
      <c r="I663" s="255" t="n">
        <f aca="false" t="array" ref="I663:I663">INDEX(_Rge_Data_IC_CY,$B663,I$1)</f>
        <v>0</v>
      </c>
      <c r="J663" s="255" t="n">
        <f aca="false" t="array" ref="J663:J663">INDEX(_Rge_Data_IC_CY,$B663,J$1)</f>
        <v>0</v>
      </c>
      <c r="K663" s="255" t="n">
        <f aca="false" t="array" ref="K663:K663">INDEX(_Rge_Data_IC_CY,$B663,K$1)</f>
        <v>0</v>
      </c>
      <c r="L663" s="255" t="n">
        <f aca="false">INDEX(_Rge_Data_IC_CY,$B663,L$1)</f>
        <v>0</v>
      </c>
      <c r="M663" s="255" t="n">
        <f aca="false" t="array" ref="M663:M663">INDEX(_Rge_Data_IC_CY,$B663,M$1)</f>
        <v>0</v>
      </c>
      <c r="N663" s="255" t="n">
        <f aca="false" t="array" ref="N663:N663">INDEX(_Rge_Data_IC_CY,$B663,N$1)</f>
        <v>0</v>
      </c>
      <c r="O663" s="255" t="n">
        <f aca="false">F663-N663</f>
        <v>0</v>
      </c>
      <c r="P663" s="256" t="n">
        <f aca="false">IFERROR(O663/F663,0)</f>
        <v>0</v>
      </c>
      <c r="Q663" s="257" t="str">
        <f aca="false">IF(AND(F663&lt;&gt;0,R663=0),"N","Y")</f>
        <v>Y</v>
      </c>
      <c r="R663" s="258" t="n">
        <f aca="false">INDEX(_Rge_Data_IC_CY,$B663,R$1)</f>
        <v>0</v>
      </c>
      <c r="S663" s="259" t="n">
        <f aca="false" t="array" ref="S663:S663">INDEX(_Rge_Data_IC_CY,$B663,S$1)</f>
        <v>0</v>
      </c>
      <c r="T663" s="259" t="n">
        <f aca="false" t="array" ref="T663:T663">INDEX(_Rge_Data_IC_CY,$B663,T$1)</f>
        <v>0</v>
      </c>
      <c r="U663" s="259" t="n">
        <f aca="false" t="array" ref="U663:U663">INDEX(_Rge_Data_IC_CY,$B663,U$1)</f>
        <v>0</v>
      </c>
      <c r="V663" s="259" t="n">
        <f aca="false" t="array" ref="V663:V663">INDEX(_Rge_Data_IC_CY,$B663,V$1)</f>
        <v>0</v>
      </c>
      <c r="W663" s="259" t="n">
        <f aca="false" t="array" ref="W663:W663">INDEX(_Rge_Data_IC_CY,$B663,W$1)</f>
        <v>0</v>
      </c>
      <c r="X663" s="259" t="n">
        <f aca="false">INDEX(_Rge_Data_IC_CY,$B663,X$1)</f>
        <v>0</v>
      </c>
      <c r="Y663" s="259" t="n">
        <f aca="false" t="array" ref="Y663:Y663">INDEX(_Rge_Data_IC_CY,$B663,Y$1)</f>
        <v>0</v>
      </c>
      <c r="Z663" s="259" t="n">
        <f aca="false" t="array" ref="Z663:Z663">INDEX(_Rge_Data_IC_CY,$B663,Z$1)</f>
        <v>0</v>
      </c>
      <c r="AA663" s="259" t="n">
        <f aca="false">R663-Z663</f>
        <v>0</v>
      </c>
      <c r="AB663" s="260" t="n">
        <f aca="false">IFERROR(AA663/R663,)</f>
        <v>0</v>
      </c>
      <c r="AC663" s="261" t="n">
        <f aca="false">INDEX(_Rge_Data_IC_CY,$B663,AC$1)</f>
        <v>0</v>
      </c>
      <c r="AD663" s="262" t="n">
        <f aca="false" t="array" ref="AD663:AD663">INDEX(_Rge_Data_IC_CY,$B663,AD$1)</f>
        <v>0</v>
      </c>
      <c r="AE663" s="262" t="n">
        <f aca="false" t="array" ref="AE663:AE663">INDEX(_Rge_Data_IC_CY,$B663,AE$1)</f>
        <v>0</v>
      </c>
      <c r="AF663" s="262" t="n">
        <f aca="false" t="array" ref="AF663:AF663">INDEX(_Rge_Data_IC_CY,$B663,AF$1)</f>
        <v>0</v>
      </c>
      <c r="AG663" s="262" t="n">
        <f aca="false" t="array" ref="AG663:AG663">INDEX(_Rge_Data_IC_CY,$B663,AG$1)</f>
        <v>0</v>
      </c>
      <c r="AH663" s="262" t="n">
        <f aca="false" t="array" ref="AH663:AH663">INDEX(_Rge_Data_IC_CY,$B663,AH$1)</f>
        <v>0</v>
      </c>
      <c r="AI663" s="262" t="n">
        <f aca="false">INDEX(_Rge_Data_IC_CY,$B663,AI$1)</f>
        <v>0</v>
      </c>
      <c r="AJ663" s="262" t="n">
        <f aca="false" t="array" ref="AJ663:AJ663">INDEX(_Rge_Data_IC_CY,$B663,AJ$1)</f>
        <v>0</v>
      </c>
      <c r="AK663" s="262" t="n">
        <f aca="false" t="array" ref="AK663:AK663">INDEX(_Rge_Data_IC_CY,$B663,AK$1)</f>
        <v>0</v>
      </c>
      <c r="AL663" s="212" t="n">
        <f aca="false">AK663+AN663+AO663</f>
        <v>0</v>
      </c>
      <c r="AM663" s="263" t="n">
        <f aca="false">IFERROR(AK663/Z663,0)</f>
        <v>0</v>
      </c>
      <c r="AN663" s="264" t="n">
        <f aca="false">IFERROR(IF(AND($E663="OPEN",$AA663&gt;0),$AA663*_SoP*$AM663,IF(AND($E663="CLOSED",$AA663&gt;0),$AA663*_SoL*$AM663,0)),0)</f>
        <v>0</v>
      </c>
      <c r="AO663" s="264" t="n">
        <f aca="false">IFERROR(IF($AA663&lt;0,$AA663*_SoL,0),0)</f>
        <v>0</v>
      </c>
      <c r="AP663" s="265" t="n">
        <f aca="false">AK663+AN663</f>
        <v>0</v>
      </c>
      <c r="AQ663" s="265" t="n">
        <f aca="false">AC663-AO663</f>
        <v>0</v>
      </c>
      <c r="AR663" s="265" t="n">
        <f aca="false">AP663-AQ663</f>
        <v>0</v>
      </c>
      <c r="AS663" s="266" t="n">
        <f aca="false">IF($AR663&gt;=0,$AR663,0)</f>
        <v>0</v>
      </c>
      <c r="AT663" s="267" t="n">
        <f aca="false">IF($AR663&lt;=0,-$AR663,0)</f>
        <v>-0</v>
      </c>
      <c r="AU663" s="268" t="n">
        <f aca="false">IF((R663-AC663)&lt;0,0,R663-AC663)</f>
        <v>0</v>
      </c>
      <c r="AV663" s="268" t="n">
        <f aca="false">IF(AM663&gt;1,0,R663-AM663*R663)</f>
        <v>0</v>
      </c>
      <c r="AW663" s="216"/>
    </row>
    <row r="664" customFormat="false" ht="24.75" hidden="false" customHeight="true" outlineLevel="0" collapsed="false">
      <c r="A664" s="166"/>
      <c r="B664" s="208" t="n">
        <f aca="false">B663+1</f>
        <v>48</v>
      </c>
      <c r="C664" s="166"/>
      <c r="D664" s="253" t="str">
        <f aca="false">IFERROR(VLOOKUP(#REF!,_rge_mappingtable,2,),"")</f>
        <v/>
      </c>
      <c r="E664" s="254" t="str">
        <f aca="false" t="array" ref="E664:E664">INDEX(_Rge_Data_IC_CY,$B664,E$1)</f>
        <v>Closed</v>
      </c>
      <c r="F664" s="255" t="n">
        <f aca="false">INDEX(_Rge_Data_IC_CY,$B664,F$1)</f>
        <v>0</v>
      </c>
      <c r="G664" s="255" t="n">
        <f aca="false" t="array" ref="G664:G664">INDEX(_Rge_Data_IC_CY,$B664,G$1)</f>
        <v>0</v>
      </c>
      <c r="H664" s="255" t="n">
        <f aca="false" t="array" ref="H664:H664">INDEX(_Rge_Data_IC_CY,$B664,H$1)</f>
        <v>0</v>
      </c>
      <c r="I664" s="255" t="n">
        <f aca="false" t="array" ref="I664:I664">INDEX(_Rge_Data_IC_CY,$B664,I$1)</f>
        <v>0</v>
      </c>
      <c r="J664" s="255" t="n">
        <f aca="false" t="array" ref="J664:J664">INDEX(_Rge_Data_IC_CY,$B664,J$1)</f>
        <v>0</v>
      </c>
      <c r="K664" s="255" t="n">
        <f aca="false" t="array" ref="K664:K664">INDEX(_Rge_Data_IC_CY,$B664,K$1)</f>
        <v>0</v>
      </c>
      <c r="L664" s="255" t="n">
        <f aca="false">INDEX(_Rge_Data_IC_CY,$B664,L$1)</f>
        <v>0</v>
      </c>
      <c r="M664" s="255" t="n">
        <f aca="false" t="array" ref="M664:M664">INDEX(_Rge_Data_IC_CY,$B664,M$1)</f>
        <v>0</v>
      </c>
      <c r="N664" s="255" t="n">
        <f aca="false" t="array" ref="N664:N664">INDEX(_Rge_Data_IC_CY,$B664,N$1)</f>
        <v>0</v>
      </c>
      <c r="O664" s="255" t="n">
        <f aca="false">F664-N664</f>
        <v>0</v>
      </c>
      <c r="P664" s="256" t="n">
        <f aca="false">IFERROR(O664/F664,0)</f>
        <v>0</v>
      </c>
      <c r="Q664" s="257" t="str">
        <f aca="false">IF(AND(F664&lt;&gt;0,R664=0),"N","Y")</f>
        <v>Y</v>
      </c>
      <c r="R664" s="258" t="n">
        <f aca="false">INDEX(_Rge_Data_IC_CY,$B664,R$1)</f>
        <v>0</v>
      </c>
      <c r="S664" s="259" t="n">
        <f aca="false" t="array" ref="S664:S664">INDEX(_Rge_Data_IC_CY,$B664,S$1)</f>
        <v>0</v>
      </c>
      <c r="T664" s="259" t="n">
        <f aca="false" t="array" ref="T664:T664">INDEX(_Rge_Data_IC_CY,$B664,T$1)</f>
        <v>0</v>
      </c>
      <c r="U664" s="259" t="n">
        <f aca="false" t="array" ref="U664:U664">INDEX(_Rge_Data_IC_CY,$B664,U$1)</f>
        <v>0</v>
      </c>
      <c r="V664" s="259" t="n">
        <f aca="false" t="array" ref="V664:V664">INDEX(_Rge_Data_IC_CY,$B664,V$1)</f>
        <v>0</v>
      </c>
      <c r="W664" s="259" t="n">
        <f aca="false" t="array" ref="W664:W664">INDEX(_Rge_Data_IC_CY,$B664,W$1)</f>
        <v>0</v>
      </c>
      <c r="X664" s="259" t="n">
        <f aca="false">INDEX(_Rge_Data_IC_CY,$B664,X$1)</f>
        <v>0</v>
      </c>
      <c r="Y664" s="259" t="n">
        <f aca="false" t="array" ref="Y664:Y664">INDEX(_Rge_Data_IC_CY,$B664,Y$1)</f>
        <v>0</v>
      </c>
      <c r="Z664" s="259" t="n">
        <f aca="false" t="array" ref="Z664:Z664">INDEX(_Rge_Data_IC_CY,$B664,Z$1)</f>
        <v>0</v>
      </c>
      <c r="AA664" s="259" t="n">
        <f aca="false">R664-Z664</f>
        <v>0</v>
      </c>
      <c r="AB664" s="260" t="n">
        <f aca="false">IFERROR(AA664/R664,)</f>
        <v>0</v>
      </c>
      <c r="AC664" s="261" t="n">
        <f aca="false">INDEX(_Rge_Data_IC_CY,$B664,AC$1)</f>
        <v>0</v>
      </c>
      <c r="AD664" s="262" t="n">
        <f aca="false" t="array" ref="AD664:AD664">INDEX(_Rge_Data_IC_CY,$B664,AD$1)</f>
        <v>0</v>
      </c>
      <c r="AE664" s="262" t="n">
        <f aca="false" t="array" ref="AE664:AE664">INDEX(_Rge_Data_IC_CY,$B664,AE$1)</f>
        <v>0</v>
      </c>
      <c r="AF664" s="262" t="n">
        <f aca="false" t="array" ref="AF664:AF664">INDEX(_Rge_Data_IC_CY,$B664,AF$1)</f>
        <v>0</v>
      </c>
      <c r="AG664" s="262" t="n">
        <f aca="false" t="array" ref="AG664:AG664">INDEX(_Rge_Data_IC_CY,$B664,AG$1)</f>
        <v>0</v>
      </c>
      <c r="AH664" s="262" t="n">
        <f aca="false" t="array" ref="AH664:AH664">INDEX(_Rge_Data_IC_CY,$B664,AH$1)</f>
        <v>0</v>
      </c>
      <c r="AI664" s="262" t="n">
        <f aca="false">INDEX(_Rge_Data_IC_CY,$B664,AI$1)</f>
        <v>0</v>
      </c>
      <c r="AJ664" s="262" t="n">
        <f aca="false" t="array" ref="AJ664:AJ664">INDEX(_Rge_Data_IC_CY,$B664,AJ$1)</f>
        <v>0</v>
      </c>
      <c r="AK664" s="262" t="n">
        <f aca="false" t="array" ref="AK664:AK664">INDEX(_Rge_Data_IC_CY,$B664,AK$1)</f>
        <v>0</v>
      </c>
      <c r="AL664" s="212" t="n">
        <f aca="false">AK664+AN664+AO664</f>
        <v>0</v>
      </c>
      <c r="AM664" s="263" t="n">
        <f aca="false">IFERROR(AK664/Z664,0)</f>
        <v>0</v>
      </c>
      <c r="AN664" s="264" t="n">
        <f aca="false">IFERROR(IF(AND($E664="OPEN",$AA664&gt;0),$AA664*_SoP*$AM664,IF(AND($E664="CLOSED",$AA664&gt;0),$AA664*_SoL*$AM664,0)),0)</f>
        <v>0</v>
      </c>
      <c r="AO664" s="264" t="n">
        <f aca="false">IFERROR(IF($AA664&lt;0,$AA664*_SoL,0),0)</f>
        <v>0</v>
      </c>
      <c r="AP664" s="265" t="n">
        <f aca="false">AK664+AN664</f>
        <v>0</v>
      </c>
      <c r="AQ664" s="265" t="n">
        <f aca="false">AC664-AO664</f>
        <v>0</v>
      </c>
      <c r="AR664" s="265" t="n">
        <f aca="false">AP664-AQ664</f>
        <v>0</v>
      </c>
      <c r="AS664" s="266" t="n">
        <f aca="false">IF($AR664&gt;=0,$AR664,0)</f>
        <v>0</v>
      </c>
      <c r="AT664" s="267" t="n">
        <f aca="false">IF($AR664&lt;=0,-$AR664,0)</f>
        <v>-0</v>
      </c>
      <c r="AU664" s="268" t="n">
        <f aca="false">IF((R664-AC664)&lt;0,0,R664-AC664)</f>
        <v>0</v>
      </c>
      <c r="AV664" s="268" t="n">
        <f aca="false">IF(AM664&gt;1,0,R664-AM664*R664)</f>
        <v>0</v>
      </c>
      <c r="AW664" s="216"/>
    </row>
    <row r="665" customFormat="false" ht="24.75" hidden="false" customHeight="true" outlineLevel="0" collapsed="false">
      <c r="A665" s="166"/>
      <c r="B665" s="208" t="n">
        <f aca="false">B664+1</f>
        <v>49</v>
      </c>
      <c r="C665" s="166"/>
      <c r="D665" s="253" t="str">
        <f aca="false">IFERROR(VLOOKUP(#REF!,_rge_mappingtable,2,),"")</f>
        <v/>
      </c>
      <c r="E665" s="254" t="str">
        <f aca="false" t="array" ref="E665:E665">INDEX(_Rge_Data_IC_CY,$B665,E$1)</f>
        <v>Closed</v>
      </c>
      <c r="F665" s="255" t="n">
        <f aca="false">INDEX(_Rge_Data_IC_CY,$B665,F$1)</f>
        <v>0</v>
      </c>
      <c r="G665" s="255" t="n">
        <f aca="false" t="array" ref="G665:G665">INDEX(_Rge_Data_IC_CY,$B665,G$1)</f>
        <v>0</v>
      </c>
      <c r="H665" s="255" t="n">
        <f aca="false" t="array" ref="H665:H665">INDEX(_Rge_Data_IC_CY,$B665,H$1)</f>
        <v>0</v>
      </c>
      <c r="I665" s="255" t="n">
        <f aca="false" t="array" ref="I665:I665">INDEX(_Rge_Data_IC_CY,$B665,I$1)</f>
        <v>0</v>
      </c>
      <c r="J665" s="255" t="n">
        <f aca="false" t="array" ref="J665:J665">INDEX(_Rge_Data_IC_CY,$B665,J$1)</f>
        <v>0</v>
      </c>
      <c r="K665" s="255" t="n">
        <f aca="false" t="array" ref="K665:K665">INDEX(_Rge_Data_IC_CY,$B665,K$1)</f>
        <v>0</v>
      </c>
      <c r="L665" s="255" t="n">
        <f aca="false">INDEX(_Rge_Data_IC_CY,$B665,L$1)</f>
        <v>0</v>
      </c>
      <c r="M665" s="255" t="n">
        <f aca="false" t="array" ref="M665:M665">INDEX(_Rge_Data_IC_CY,$B665,M$1)</f>
        <v>0</v>
      </c>
      <c r="N665" s="255" t="n">
        <f aca="false" t="array" ref="N665:N665">INDEX(_Rge_Data_IC_CY,$B665,N$1)</f>
        <v>0</v>
      </c>
      <c r="O665" s="255" t="n">
        <f aca="false">F665-N665</f>
        <v>0</v>
      </c>
      <c r="P665" s="256" t="n">
        <f aca="false">IFERROR(O665/F665,0)</f>
        <v>0</v>
      </c>
      <c r="Q665" s="257" t="str">
        <f aca="false">IF(AND(F665&lt;&gt;0,R665=0),"N","Y")</f>
        <v>Y</v>
      </c>
      <c r="R665" s="258" t="n">
        <f aca="false">INDEX(_Rge_Data_IC_CY,$B665,R$1)</f>
        <v>0</v>
      </c>
      <c r="S665" s="259" t="n">
        <f aca="false" t="array" ref="S665:S665">INDEX(_Rge_Data_IC_CY,$B665,S$1)</f>
        <v>0</v>
      </c>
      <c r="T665" s="259" t="n">
        <f aca="false" t="array" ref="T665:T665">INDEX(_Rge_Data_IC_CY,$B665,T$1)</f>
        <v>0</v>
      </c>
      <c r="U665" s="259" t="n">
        <f aca="false" t="array" ref="U665:U665">INDEX(_Rge_Data_IC_CY,$B665,U$1)</f>
        <v>0</v>
      </c>
      <c r="V665" s="259" t="n">
        <f aca="false" t="array" ref="V665:V665">INDEX(_Rge_Data_IC_CY,$B665,V$1)</f>
        <v>0</v>
      </c>
      <c r="W665" s="259" t="n">
        <f aca="false" t="array" ref="W665:W665">INDEX(_Rge_Data_IC_CY,$B665,W$1)</f>
        <v>0</v>
      </c>
      <c r="X665" s="259" t="n">
        <f aca="false">INDEX(_Rge_Data_IC_CY,$B665,X$1)</f>
        <v>0</v>
      </c>
      <c r="Y665" s="259" t="n">
        <f aca="false" t="array" ref="Y665:Y665">INDEX(_Rge_Data_IC_CY,$B665,Y$1)</f>
        <v>0</v>
      </c>
      <c r="Z665" s="259" t="n">
        <f aca="false" t="array" ref="Z665:Z665">INDEX(_Rge_Data_IC_CY,$B665,Z$1)</f>
        <v>0</v>
      </c>
      <c r="AA665" s="259" t="n">
        <f aca="false">R665-Z665</f>
        <v>0</v>
      </c>
      <c r="AB665" s="260" t="n">
        <f aca="false">IFERROR(AA665/R665,)</f>
        <v>0</v>
      </c>
      <c r="AC665" s="261" t="n">
        <f aca="false">INDEX(_Rge_Data_IC_CY,$B665,AC$1)</f>
        <v>0</v>
      </c>
      <c r="AD665" s="262" t="n">
        <f aca="false" t="array" ref="AD665:AD665">INDEX(_Rge_Data_IC_CY,$B665,AD$1)</f>
        <v>0</v>
      </c>
      <c r="AE665" s="262" t="n">
        <f aca="false" t="array" ref="AE665:AE665">INDEX(_Rge_Data_IC_CY,$B665,AE$1)</f>
        <v>0</v>
      </c>
      <c r="AF665" s="262" t="n">
        <f aca="false" t="array" ref="AF665:AF665">INDEX(_Rge_Data_IC_CY,$B665,AF$1)</f>
        <v>0</v>
      </c>
      <c r="AG665" s="262" t="n">
        <f aca="false" t="array" ref="AG665:AG665">INDEX(_Rge_Data_IC_CY,$B665,AG$1)</f>
        <v>0</v>
      </c>
      <c r="AH665" s="262" t="n">
        <f aca="false" t="array" ref="AH665:AH665">INDEX(_Rge_Data_IC_CY,$B665,AH$1)</f>
        <v>0</v>
      </c>
      <c r="AI665" s="262" t="n">
        <f aca="false">INDEX(_Rge_Data_IC_CY,$B665,AI$1)</f>
        <v>0</v>
      </c>
      <c r="AJ665" s="262" t="n">
        <f aca="false" t="array" ref="AJ665:AJ665">INDEX(_Rge_Data_IC_CY,$B665,AJ$1)</f>
        <v>0</v>
      </c>
      <c r="AK665" s="262" t="n">
        <f aca="false" t="array" ref="AK665:AK665">INDEX(_Rge_Data_IC_CY,$B665,AK$1)</f>
        <v>0</v>
      </c>
      <c r="AL665" s="212" t="n">
        <f aca="false">AK665+AN665+AO665</f>
        <v>0</v>
      </c>
      <c r="AM665" s="263" t="n">
        <f aca="false">IFERROR(AK665/Z665,0)</f>
        <v>0</v>
      </c>
      <c r="AN665" s="264" t="n">
        <f aca="false">IFERROR(IF(AND($E665="OPEN",$AA665&gt;0),$AA665*_SoP*$AM665,IF(AND($E665="CLOSED",$AA665&gt;0),$AA665*_SoL*$AM665,0)),0)</f>
        <v>0</v>
      </c>
      <c r="AO665" s="264" t="n">
        <f aca="false">IFERROR(IF($AA665&lt;0,$AA665*_SoL,0),0)</f>
        <v>0</v>
      </c>
      <c r="AP665" s="265" t="n">
        <f aca="false">AK665+AN665</f>
        <v>0</v>
      </c>
      <c r="AQ665" s="265" t="n">
        <f aca="false">AC665-AO665</f>
        <v>0</v>
      </c>
      <c r="AR665" s="265" t="n">
        <f aca="false">AP665-AQ665</f>
        <v>0</v>
      </c>
      <c r="AS665" s="266" t="n">
        <f aca="false">IF($AR665&gt;=0,$AR665,0)</f>
        <v>0</v>
      </c>
      <c r="AT665" s="267" t="n">
        <f aca="false">IF($AR665&lt;=0,-$AR665,0)</f>
        <v>-0</v>
      </c>
      <c r="AU665" s="268" t="n">
        <f aca="false">IF((R665-AC665)&lt;0,0,R665-AC665)</f>
        <v>0</v>
      </c>
      <c r="AV665" s="268" t="n">
        <f aca="false">IF(AM665&gt;1,0,R665-AM665*R665)</f>
        <v>0</v>
      </c>
      <c r="AW665" s="216"/>
    </row>
    <row r="666" customFormat="false" ht="24.75" hidden="false" customHeight="true" outlineLevel="0" collapsed="false">
      <c r="A666" s="166"/>
      <c r="B666" s="208" t="n">
        <f aca="false">B665+1</f>
        <v>50</v>
      </c>
      <c r="C666" s="166"/>
      <c r="D666" s="253" t="str">
        <f aca="false">IFERROR(VLOOKUP(#REF!,_rge_mappingtable,2,),"")</f>
        <v/>
      </c>
      <c r="E666" s="254" t="str">
        <f aca="false" t="array" ref="E666:E666">INDEX(_Rge_Data_IC_CY,$B666,E$1)</f>
        <v>Closed</v>
      </c>
      <c r="F666" s="255" t="n">
        <f aca="false">INDEX(_Rge_Data_IC_CY,$B666,F$1)</f>
        <v>0</v>
      </c>
      <c r="G666" s="255" t="n">
        <f aca="false" t="array" ref="G666:G666">INDEX(_Rge_Data_IC_CY,$B666,G$1)</f>
        <v>0</v>
      </c>
      <c r="H666" s="255" t="n">
        <f aca="false" t="array" ref="H666:H666">INDEX(_Rge_Data_IC_CY,$B666,H$1)</f>
        <v>0</v>
      </c>
      <c r="I666" s="255" t="n">
        <f aca="false" t="array" ref="I666:I666">INDEX(_Rge_Data_IC_CY,$B666,I$1)</f>
        <v>0</v>
      </c>
      <c r="J666" s="255" t="n">
        <f aca="false" t="array" ref="J666:J666">INDEX(_Rge_Data_IC_CY,$B666,J$1)</f>
        <v>0</v>
      </c>
      <c r="K666" s="255" t="n">
        <f aca="false" t="array" ref="K666:K666">INDEX(_Rge_Data_IC_CY,$B666,K$1)</f>
        <v>0</v>
      </c>
      <c r="L666" s="255" t="n">
        <f aca="false">INDEX(_Rge_Data_IC_CY,$B666,L$1)</f>
        <v>0</v>
      </c>
      <c r="M666" s="255" t="n">
        <f aca="false" t="array" ref="M666:M666">INDEX(_Rge_Data_IC_CY,$B666,M$1)</f>
        <v>0</v>
      </c>
      <c r="N666" s="255" t="n">
        <f aca="false" t="array" ref="N666:N666">INDEX(_Rge_Data_IC_CY,$B666,N$1)</f>
        <v>0</v>
      </c>
      <c r="O666" s="255" t="n">
        <f aca="false">F666-N666</f>
        <v>0</v>
      </c>
      <c r="P666" s="256" t="n">
        <f aca="false">IFERROR(O666/F666,0)</f>
        <v>0</v>
      </c>
      <c r="Q666" s="257" t="str">
        <f aca="false">IF(AND(F666&lt;&gt;0,R666=0),"N","Y")</f>
        <v>Y</v>
      </c>
      <c r="R666" s="258" t="n">
        <f aca="false">INDEX(_Rge_Data_IC_CY,$B666,R$1)</f>
        <v>0</v>
      </c>
      <c r="S666" s="259" t="n">
        <f aca="false" t="array" ref="S666:S666">INDEX(_Rge_Data_IC_CY,$B666,S$1)</f>
        <v>0</v>
      </c>
      <c r="T666" s="259" t="n">
        <f aca="false" t="array" ref="T666:T666">INDEX(_Rge_Data_IC_CY,$B666,T$1)</f>
        <v>0</v>
      </c>
      <c r="U666" s="259" t="n">
        <f aca="false" t="array" ref="U666:U666">INDEX(_Rge_Data_IC_CY,$B666,U$1)</f>
        <v>0</v>
      </c>
      <c r="V666" s="259" t="n">
        <f aca="false" t="array" ref="V666:V666">INDEX(_Rge_Data_IC_CY,$B666,V$1)</f>
        <v>0</v>
      </c>
      <c r="W666" s="259" t="n">
        <f aca="false" t="array" ref="W666:W666">INDEX(_Rge_Data_IC_CY,$B666,W$1)</f>
        <v>0</v>
      </c>
      <c r="X666" s="259" t="n">
        <f aca="false">INDEX(_Rge_Data_IC_CY,$B666,X$1)</f>
        <v>0</v>
      </c>
      <c r="Y666" s="259" t="n">
        <f aca="false" t="array" ref="Y666:Y666">INDEX(_Rge_Data_IC_CY,$B666,Y$1)</f>
        <v>0</v>
      </c>
      <c r="Z666" s="259" t="n">
        <f aca="false" t="array" ref="Z666:Z666">INDEX(_Rge_Data_IC_CY,$B666,Z$1)</f>
        <v>0</v>
      </c>
      <c r="AA666" s="259" t="n">
        <f aca="false">R666-Z666</f>
        <v>0</v>
      </c>
      <c r="AB666" s="260" t="n">
        <f aca="false">IFERROR(AA666/R666,)</f>
        <v>0</v>
      </c>
      <c r="AC666" s="261" t="n">
        <f aca="false">INDEX(_Rge_Data_IC_CY,$B666,AC$1)</f>
        <v>0</v>
      </c>
      <c r="AD666" s="262" t="n">
        <f aca="false" t="array" ref="AD666:AD666">INDEX(_Rge_Data_IC_CY,$B666,AD$1)</f>
        <v>0</v>
      </c>
      <c r="AE666" s="262" t="n">
        <f aca="false" t="array" ref="AE666:AE666">INDEX(_Rge_Data_IC_CY,$B666,AE$1)</f>
        <v>0</v>
      </c>
      <c r="AF666" s="262" t="n">
        <f aca="false" t="array" ref="AF666:AF666">INDEX(_Rge_Data_IC_CY,$B666,AF$1)</f>
        <v>0</v>
      </c>
      <c r="AG666" s="262" t="n">
        <f aca="false" t="array" ref="AG666:AG666">INDEX(_Rge_Data_IC_CY,$B666,AG$1)</f>
        <v>0</v>
      </c>
      <c r="AH666" s="262" t="n">
        <f aca="false" t="array" ref="AH666:AH666">INDEX(_Rge_Data_IC_CY,$B666,AH$1)</f>
        <v>0</v>
      </c>
      <c r="AI666" s="262" t="n">
        <f aca="false">INDEX(_Rge_Data_IC_CY,$B666,AI$1)</f>
        <v>0</v>
      </c>
      <c r="AJ666" s="262" t="n">
        <f aca="false" t="array" ref="AJ666:AJ666">INDEX(_Rge_Data_IC_CY,$B666,AJ$1)</f>
        <v>0</v>
      </c>
      <c r="AK666" s="262" t="n">
        <f aca="false" t="array" ref="AK666:AK666">INDEX(_Rge_Data_IC_CY,$B666,AK$1)</f>
        <v>0</v>
      </c>
      <c r="AL666" s="212" t="n">
        <f aca="false">AK666+AN666+AO666</f>
        <v>0</v>
      </c>
      <c r="AM666" s="263" t="n">
        <f aca="false">IFERROR(AK666/Z666,0)</f>
        <v>0</v>
      </c>
      <c r="AN666" s="264" t="n">
        <f aca="false">IFERROR(IF(AND($E666="OPEN",$AA666&gt;0),$AA666*_SoP*$AM666,IF(AND($E666="CLOSED",$AA666&gt;0),$AA666*_SoL*$AM666,0)),0)</f>
        <v>0</v>
      </c>
      <c r="AO666" s="264" t="n">
        <f aca="false">IFERROR(IF($AA666&lt;0,$AA666*_SoL,0),0)</f>
        <v>0</v>
      </c>
      <c r="AP666" s="265" t="n">
        <f aca="false">AK666+AN666</f>
        <v>0</v>
      </c>
      <c r="AQ666" s="265" t="n">
        <f aca="false">AC666-AO666</f>
        <v>0</v>
      </c>
      <c r="AR666" s="265" t="n">
        <f aca="false">AP666-AQ666</f>
        <v>0</v>
      </c>
      <c r="AS666" s="266" t="n">
        <f aca="false">IF($AR666&gt;=0,$AR666,0)</f>
        <v>0</v>
      </c>
      <c r="AT666" s="267" t="n">
        <f aca="false">IF($AR666&lt;=0,-$AR666,0)</f>
        <v>-0</v>
      </c>
      <c r="AU666" s="268" t="n">
        <f aca="false">IF((R666-AC666)&lt;0,0,R666-AC666)</f>
        <v>0</v>
      </c>
      <c r="AV666" s="268" t="n">
        <f aca="false">IF(AM666&gt;1,0,R666-AM666*R666)</f>
        <v>0</v>
      </c>
      <c r="AW666" s="216"/>
    </row>
    <row r="667" customFormat="false" ht="24.75" hidden="false" customHeight="true" outlineLevel="0" collapsed="false">
      <c r="A667" s="166"/>
      <c r="B667" s="208" t="n">
        <f aca="false">B666+1</f>
        <v>51</v>
      </c>
      <c r="C667" s="166"/>
      <c r="D667" s="253" t="str">
        <f aca="false">IFERROR(VLOOKUP(#REF!,_rge_mappingtable,2,),"")</f>
        <v/>
      </c>
      <c r="E667" s="254" t="str">
        <f aca="false" t="array" ref="E667:E667">INDEX(_Rge_Data_IC_CY,$B667,E$1)</f>
        <v>Closed</v>
      </c>
      <c r="F667" s="255" t="n">
        <f aca="false">INDEX(_Rge_Data_IC_CY,$B667,F$1)</f>
        <v>0</v>
      </c>
      <c r="G667" s="255" t="n">
        <f aca="false" t="array" ref="G667:G667">INDEX(_Rge_Data_IC_CY,$B667,G$1)</f>
        <v>0</v>
      </c>
      <c r="H667" s="255" t="n">
        <f aca="false" t="array" ref="H667:H667">INDEX(_Rge_Data_IC_CY,$B667,H$1)</f>
        <v>0</v>
      </c>
      <c r="I667" s="255" t="n">
        <f aca="false" t="array" ref="I667:I667">INDEX(_Rge_Data_IC_CY,$B667,I$1)</f>
        <v>0</v>
      </c>
      <c r="J667" s="255" t="n">
        <f aca="false" t="array" ref="J667:J667">INDEX(_Rge_Data_IC_CY,$B667,J$1)</f>
        <v>0</v>
      </c>
      <c r="K667" s="255" t="n">
        <f aca="false" t="array" ref="K667:K667">INDEX(_Rge_Data_IC_CY,$B667,K$1)</f>
        <v>0</v>
      </c>
      <c r="L667" s="255" t="n">
        <f aca="false">INDEX(_Rge_Data_IC_CY,$B667,L$1)</f>
        <v>0</v>
      </c>
      <c r="M667" s="255" t="n">
        <f aca="false" t="array" ref="M667:M667">INDEX(_Rge_Data_IC_CY,$B667,M$1)</f>
        <v>0</v>
      </c>
      <c r="N667" s="255" t="n">
        <f aca="false" t="array" ref="N667:N667">INDEX(_Rge_Data_IC_CY,$B667,N$1)</f>
        <v>0</v>
      </c>
      <c r="O667" s="255" t="n">
        <f aca="false">F667-N667</f>
        <v>0</v>
      </c>
      <c r="P667" s="256" t="n">
        <f aca="false">IFERROR(O667/F667,0)</f>
        <v>0</v>
      </c>
      <c r="Q667" s="257" t="str">
        <f aca="false">IF(AND(F667&lt;&gt;0,R667=0),"N","Y")</f>
        <v>Y</v>
      </c>
      <c r="R667" s="258" t="n">
        <f aca="false">INDEX(_Rge_Data_IC_CY,$B667,R$1)</f>
        <v>0</v>
      </c>
      <c r="S667" s="259" t="n">
        <f aca="false" t="array" ref="S667:S667">INDEX(_Rge_Data_IC_CY,$B667,S$1)</f>
        <v>0</v>
      </c>
      <c r="T667" s="259" t="n">
        <f aca="false" t="array" ref="T667:T667">INDEX(_Rge_Data_IC_CY,$B667,T$1)</f>
        <v>0</v>
      </c>
      <c r="U667" s="259" t="n">
        <f aca="false" t="array" ref="U667:U667">INDEX(_Rge_Data_IC_CY,$B667,U$1)</f>
        <v>0</v>
      </c>
      <c r="V667" s="259" t="n">
        <f aca="false" t="array" ref="V667:V667">INDEX(_Rge_Data_IC_CY,$B667,V$1)</f>
        <v>0</v>
      </c>
      <c r="W667" s="259" t="n">
        <f aca="false" t="array" ref="W667:W667">INDEX(_Rge_Data_IC_CY,$B667,W$1)</f>
        <v>0</v>
      </c>
      <c r="X667" s="259" t="n">
        <f aca="false">INDEX(_Rge_Data_IC_CY,$B667,X$1)</f>
        <v>0</v>
      </c>
      <c r="Y667" s="259" t="n">
        <f aca="false" t="array" ref="Y667:Y667">INDEX(_Rge_Data_IC_CY,$B667,Y$1)</f>
        <v>0</v>
      </c>
      <c r="Z667" s="259" t="n">
        <f aca="false" t="array" ref="Z667:Z667">INDEX(_Rge_Data_IC_CY,$B667,Z$1)</f>
        <v>0</v>
      </c>
      <c r="AA667" s="259" t="n">
        <f aca="false">R667-Z667</f>
        <v>0</v>
      </c>
      <c r="AB667" s="260" t="n">
        <f aca="false">IFERROR(AA667/R667,)</f>
        <v>0</v>
      </c>
      <c r="AC667" s="261" t="n">
        <f aca="false">INDEX(_Rge_Data_IC_CY,$B667,AC$1)</f>
        <v>0</v>
      </c>
      <c r="AD667" s="262" t="n">
        <f aca="false" t="array" ref="AD667:AD667">INDEX(_Rge_Data_IC_CY,$B667,AD$1)</f>
        <v>0</v>
      </c>
      <c r="AE667" s="262" t="n">
        <f aca="false" t="array" ref="AE667:AE667">INDEX(_Rge_Data_IC_CY,$B667,AE$1)</f>
        <v>0</v>
      </c>
      <c r="AF667" s="262" t="n">
        <f aca="false" t="array" ref="AF667:AF667">INDEX(_Rge_Data_IC_CY,$B667,AF$1)</f>
        <v>0</v>
      </c>
      <c r="AG667" s="262" t="n">
        <f aca="false" t="array" ref="AG667:AG667">INDEX(_Rge_Data_IC_CY,$B667,AG$1)</f>
        <v>0</v>
      </c>
      <c r="AH667" s="262" t="n">
        <f aca="false" t="array" ref="AH667:AH667">INDEX(_Rge_Data_IC_CY,$B667,AH$1)</f>
        <v>0</v>
      </c>
      <c r="AI667" s="262" t="n">
        <f aca="false">INDEX(_Rge_Data_IC_CY,$B667,AI$1)</f>
        <v>0</v>
      </c>
      <c r="AJ667" s="262" t="n">
        <f aca="false" t="array" ref="AJ667:AJ667">INDEX(_Rge_Data_IC_CY,$B667,AJ$1)</f>
        <v>0</v>
      </c>
      <c r="AK667" s="262" t="n">
        <f aca="false" t="array" ref="AK667:AK667">INDEX(_Rge_Data_IC_CY,$B667,AK$1)</f>
        <v>0</v>
      </c>
      <c r="AL667" s="212" t="n">
        <f aca="false">AK667+AN667+AO667</f>
        <v>0</v>
      </c>
      <c r="AM667" s="263" t="n">
        <f aca="false">IFERROR(AK667/Z667,0)</f>
        <v>0</v>
      </c>
      <c r="AN667" s="264" t="n">
        <f aca="false">IFERROR(IF(AND($E667="OPEN",$AA667&gt;0),$AA667*_SoP*$AM667,IF(AND($E667="CLOSED",$AA667&gt;0),$AA667*_SoL*$AM667,0)),0)</f>
        <v>0</v>
      </c>
      <c r="AO667" s="264" t="n">
        <f aca="false">IFERROR(IF($AA667&lt;0,$AA667*_SoL,0),0)</f>
        <v>0</v>
      </c>
      <c r="AP667" s="265" t="n">
        <f aca="false">AK667+AN667</f>
        <v>0</v>
      </c>
      <c r="AQ667" s="265" t="n">
        <f aca="false">AC667-AO667</f>
        <v>0</v>
      </c>
      <c r="AR667" s="265" t="n">
        <f aca="false">AP667-AQ667</f>
        <v>0</v>
      </c>
      <c r="AS667" s="266" t="n">
        <f aca="false">IF($AR667&gt;=0,$AR667,0)</f>
        <v>0</v>
      </c>
      <c r="AT667" s="267" t="n">
        <f aca="false">IF($AR667&lt;=0,-$AR667,0)</f>
        <v>-0</v>
      </c>
      <c r="AU667" s="268" t="n">
        <f aca="false">IF((R667-AC667)&lt;0,0,R667-AC667)</f>
        <v>0</v>
      </c>
      <c r="AV667" s="268" t="n">
        <f aca="false">IF(AM667&gt;1,0,R667-AM667*R667)</f>
        <v>0</v>
      </c>
      <c r="AW667" s="216"/>
    </row>
    <row r="668" customFormat="false" ht="24.75" hidden="false" customHeight="true" outlineLevel="0" collapsed="false">
      <c r="A668" s="166"/>
      <c r="B668" s="208" t="n">
        <f aca="false">B667+1</f>
        <v>52</v>
      </c>
      <c r="C668" s="166"/>
      <c r="D668" s="253" t="str">
        <f aca="false">IFERROR(VLOOKUP(#REF!,_rge_mappingtable,2,),"")</f>
        <v/>
      </c>
      <c r="E668" s="254" t="str">
        <f aca="false" t="array" ref="E668:E668">INDEX(_Rge_Data_IC_CY,$B668,E$1)</f>
        <v>Closed</v>
      </c>
      <c r="F668" s="255" t="n">
        <f aca="false">INDEX(_Rge_Data_IC_CY,$B668,F$1)</f>
        <v>0</v>
      </c>
      <c r="G668" s="255" t="n">
        <f aca="false" t="array" ref="G668:G668">INDEX(_Rge_Data_IC_CY,$B668,G$1)</f>
        <v>0</v>
      </c>
      <c r="H668" s="255" t="n">
        <f aca="false" t="array" ref="H668:H668">INDEX(_Rge_Data_IC_CY,$B668,H$1)</f>
        <v>0</v>
      </c>
      <c r="I668" s="255" t="n">
        <f aca="false" t="array" ref="I668:I668">INDEX(_Rge_Data_IC_CY,$B668,I$1)</f>
        <v>0</v>
      </c>
      <c r="J668" s="255" t="n">
        <f aca="false" t="array" ref="J668:J668">INDEX(_Rge_Data_IC_CY,$B668,J$1)</f>
        <v>0</v>
      </c>
      <c r="K668" s="255" t="n">
        <f aca="false" t="array" ref="K668:K668">INDEX(_Rge_Data_IC_CY,$B668,K$1)</f>
        <v>0</v>
      </c>
      <c r="L668" s="255" t="n">
        <f aca="false">INDEX(_Rge_Data_IC_CY,$B668,L$1)</f>
        <v>0</v>
      </c>
      <c r="M668" s="255" t="n">
        <f aca="false" t="array" ref="M668:M668">INDEX(_Rge_Data_IC_CY,$B668,M$1)</f>
        <v>0</v>
      </c>
      <c r="N668" s="255" t="n">
        <f aca="false" t="array" ref="N668:N668">INDEX(_Rge_Data_IC_CY,$B668,N$1)</f>
        <v>0</v>
      </c>
      <c r="O668" s="255" t="n">
        <f aca="false">F668-N668</f>
        <v>0</v>
      </c>
      <c r="P668" s="256" t="n">
        <f aca="false">IFERROR(O668/F668,0)</f>
        <v>0</v>
      </c>
      <c r="Q668" s="257" t="str">
        <f aca="false">IF(AND(F668&lt;&gt;0,R668=0),"N","Y")</f>
        <v>Y</v>
      </c>
      <c r="R668" s="258" t="n">
        <f aca="false">INDEX(_Rge_Data_IC_CY,$B668,R$1)</f>
        <v>0</v>
      </c>
      <c r="S668" s="259" t="n">
        <f aca="false" t="array" ref="S668:S668">INDEX(_Rge_Data_IC_CY,$B668,S$1)</f>
        <v>0</v>
      </c>
      <c r="T668" s="259" t="n">
        <f aca="false" t="array" ref="T668:T668">INDEX(_Rge_Data_IC_CY,$B668,T$1)</f>
        <v>0</v>
      </c>
      <c r="U668" s="259" t="n">
        <f aca="false" t="array" ref="U668:U668">INDEX(_Rge_Data_IC_CY,$B668,U$1)</f>
        <v>0</v>
      </c>
      <c r="V668" s="259" t="n">
        <f aca="false" t="array" ref="V668:V668">INDEX(_Rge_Data_IC_CY,$B668,V$1)</f>
        <v>0</v>
      </c>
      <c r="W668" s="259" t="n">
        <f aca="false" t="array" ref="W668:W668">INDEX(_Rge_Data_IC_CY,$B668,W$1)</f>
        <v>0</v>
      </c>
      <c r="X668" s="259" t="n">
        <f aca="false">INDEX(_Rge_Data_IC_CY,$B668,X$1)</f>
        <v>0</v>
      </c>
      <c r="Y668" s="259" t="n">
        <f aca="false" t="array" ref="Y668:Y668">INDEX(_Rge_Data_IC_CY,$B668,Y$1)</f>
        <v>0</v>
      </c>
      <c r="Z668" s="259" t="n">
        <f aca="false" t="array" ref="Z668:Z668">INDEX(_Rge_Data_IC_CY,$B668,Z$1)</f>
        <v>0</v>
      </c>
      <c r="AA668" s="259" t="n">
        <f aca="false">R668-Z668</f>
        <v>0</v>
      </c>
      <c r="AB668" s="260" t="n">
        <f aca="false">IFERROR(AA668/R668,)</f>
        <v>0</v>
      </c>
      <c r="AC668" s="261" t="n">
        <f aca="false">INDEX(_Rge_Data_IC_CY,$B668,AC$1)</f>
        <v>0</v>
      </c>
      <c r="AD668" s="262" t="n">
        <f aca="false" t="array" ref="AD668:AD668">INDEX(_Rge_Data_IC_CY,$B668,AD$1)</f>
        <v>0</v>
      </c>
      <c r="AE668" s="262" t="n">
        <f aca="false" t="array" ref="AE668:AE668">INDEX(_Rge_Data_IC_CY,$B668,AE$1)</f>
        <v>0</v>
      </c>
      <c r="AF668" s="262" t="n">
        <f aca="false" t="array" ref="AF668:AF668">INDEX(_Rge_Data_IC_CY,$B668,AF$1)</f>
        <v>0</v>
      </c>
      <c r="AG668" s="262" t="n">
        <f aca="false" t="array" ref="AG668:AG668">INDEX(_Rge_Data_IC_CY,$B668,AG$1)</f>
        <v>0</v>
      </c>
      <c r="AH668" s="262" t="n">
        <f aca="false" t="array" ref="AH668:AH668">INDEX(_Rge_Data_IC_CY,$B668,AH$1)</f>
        <v>0</v>
      </c>
      <c r="AI668" s="262" t="n">
        <f aca="false">INDEX(_Rge_Data_IC_CY,$B668,AI$1)</f>
        <v>0</v>
      </c>
      <c r="AJ668" s="262" t="n">
        <f aca="false" t="array" ref="AJ668:AJ668">INDEX(_Rge_Data_IC_CY,$B668,AJ$1)</f>
        <v>0</v>
      </c>
      <c r="AK668" s="262" t="n">
        <f aca="false" t="array" ref="AK668:AK668">INDEX(_Rge_Data_IC_CY,$B668,AK$1)</f>
        <v>0</v>
      </c>
      <c r="AL668" s="212" t="n">
        <f aca="false">AK668+AN668+AO668</f>
        <v>0</v>
      </c>
      <c r="AM668" s="263" t="n">
        <f aca="false">IFERROR(AK668/Z668,0)</f>
        <v>0</v>
      </c>
      <c r="AN668" s="264" t="n">
        <f aca="false">IFERROR(IF(AND($E668="OPEN",$AA668&gt;0),$AA668*_SoP*$AM668,IF(AND($E668="CLOSED",$AA668&gt;0),$AA668*_SoL*$AM668,0)),0)</f>
        <v>0</v>
      </c>
      <c r="AO668" s="264" t="n">
        <f aca="false">IFERROR(IF($AA668&lt;0,$AA668*_SoL,0),0)</f>
        <v>0</v>
      </c>
      <c r="AP668" s="265" t="n">
        <f aca="false">AK668+AN668</f>
        <v>0</v>
      </c>
      <c r="AQ668" s="265" t="n">
        <f aca="false">AC668-AO668</f>
        <v>0</v>
      </c>
      <c r="AR668" s="265" t="n">
        <f aca="false">AP668-AQ668</f>
        <v>0</v>
      </c>
      <c r="AS668" s="266" t="n">
        <f aca="false">IF($AR668&gt;=0,$AR668,0)</f>
        <v>0</v>
      </c>
      <c r="AT668" s="267" t="n">
        <f aca="false">IF($AR668&lt;=0,-$AR668,0)</f>
        <v>-0</v>
      </c>
      <c r="AU668" s="268" t="n">
        <f aca="false">IF((R668-AC668)&lt;0,0,R668-AC668)</f>
        <v>0</v>
      </c>
      <c r="AV668" s="268" t="n">
        <f aca="false">IF(AM668&gt;1,0,R668-AM668*R668)</f>
        <v>0</v>
      </c>
      <c r="AW668" s="216"/>
    </row>
    <row r="669" customFormat="false" ht="24.75" hidden="false" customHeight="true" outlineLevel="0" collapsed="false">
      <c r="A669" s="166"/>
      <c r="B669" s="208" t="n">
        <f aca="false">B668+1</f>
        <v>53</v>
      </c>
      <c r="C669" s="166"/>
      <c r="D669" s="253" t="str">
        <f aca="false">IFERROR(VLOOKUP(#REF!,_rge_mappingtable,2,),"")</f>
        <v/>
      </c>
      <c r="E669" s="254" t="str">
        <f aca="false" t="array" ref="E669:E669">INDEX(_Rge_Data_IC_CY,$B669,E$1)</f>
        <v>Closed</v>
      </c>
      <c r="F669" s="255" t="n">
        <f aca="false">INDEX(_Rge_Data_IC_CY,$B669,F$1)</f>
        <v>0</v>
      </c>
      <c r="G669" s="255" t="n">
        <f aca="false" t="array" ref="G669:G669">INDEX(_Rge_Data_IC_CY,$B669,G$1)</f>
        <v>0</v>
      </c>
      <c r="H669" s="255" t="n">
        <f aca="false" t="array" ref="H669:H669">INDEX(_Rge_Data_IC_CY,$B669,H$1)</f>
        <v>0</v>
      </c>
      <c r="I669" s="255" t="n">
        <f aca="false" t="array" ref="I669:I669">INDEX(_Rge_Data_IC_CY,$B669,I$1)</f>
        <v>0</v>
      </c>
      <c r="J669" s="255" t="n">
        <f aca="false" t="array" ref="J669:J669">INDEX(_Rge_Data_IC_CY,$B669,J$1)</f>
        <v>0</v>
      </c>
      <c r="K669" s="255" t="n">
        <f aca="false" t="array" ref="K669:K669">INDEX(_Rge_Data_IC_CY,$B669,K$1)</f>
        <v>0</v>
      </c>
      <c r="L669" s="255" t="n">
        <f aca="false">INDEX(_Rge_Data_IC_CY,$B669,L$1)</f>
        <v>0</v>
      </c>
      <c r="M669" s="255" t="n">
        <f aca="false" t="array" ref="M669:M669">INDEX(_Rge_Data_IC_CY,$B669,M$1)</f>
        <v>0</v>
      </c>
      <c r="N669" s="255" t="n">
        <f aca="false" t="array" ref="N669:N669">INDEX(_Rge_Data_IC_CY,$B669,N$1)</f>
        <v>0</v>
      </c>
      <c r="O669" s="255" t="n">
        <f aca="false">F669-N669</f>
        <v>0</v>
      </c>
      <c r="P669" s="256" t="n">
        <f aca="false">IFERROR(O669/F669,0)</f>
        <v>0</v>
      </c>
      <c r="Q669" s="257" t="str">
        <f aca="false">IF(AND(F669&lt;&gt;0,R669=0),"N","Y")</f>
        <v>Y</v>
      </c>
      <c r="R669" s="258" t="n">
        <f aca="false">INDEX(_Rge_Data_IC_CY,$B669,R$1)</f>
        <v>0</v>
      </c>
      <c r="S669" s="259" t="n">
        <f aca="false" t="array" ref="S669:S669">INDEX(_Rge_Data_IC_CY,$B669,S$1)</f>
        <v>0</v>
      </c>
      <c r="T669" s="259" t="n">
        <f aca="false" t="array" ref="T669:T669">INDEX(_Rge_Data_IC_CY,$B669,T$1)</f>
        <v>0</v>
      </c>
      <c r="U669" s="259" t="n">
        <f aca="false" t="array" ref="U669:U669">INDEX(_Rge_Data_IC_CY,$B669,U$1)</f>
        <v>0</v>
      </c>
      <c r="V669" s="259" t="n">
        <f aca="false" t="array" ref="V669:V669">INDEX(_Rge_Data_IC_CY,$B669,V$1)</f>
        <v>0</v>
      </c>
      <c r="W669" s="259" t="n">
        <f aca="false" t="array" ref="W669:W669">INDEX(_Rge_Data_IC_CY,$B669,W$1)</f>
        <v>0</v>
      </c>
      <c r="X669" s="259" t="n">
        <f aca="false">INDEX(_Rge_Data_IC_CY,$B669,X$1)</f>
        <v>0</v>
      </c>
      <c r="Y669" s="259" t="n">
        <f aca="false" t="array" ref="Y669:Y669">INDEX(_Rge_Data_IC_CY,$B669,Y$1)</f>
        <v>0</v>
      </c>
      <c r="Z669" s="259" t="n">
        <f aca="false" t="array" ref="Z669:Z669">INDEX(_Rge_Data_IC_CY,$B669,Z$1)</f>
        <v>0</v>
      </c>
      <c r="AA669" s="259" t="n">
        <f aca="false">R669-Z669</f>
        <v>0</v>
      </c>
      <c r="AB669" s="260" t="n">
        <f aca="false">IFERROR(AA669/R669,)</f>
        <v>0</v>
      </c>
      <c r="AC669" s="261" t="n">
        <f aca="false">INDEX(_Rge_Data_IC_CY,$B669,AC$1)</f>
        <v>0</v>
      </c>
      <c r="AD669" s="262" t="n">
        <f aca="false" t="array" ref="AD669:AD669">INDEX(_Rge_Data_IC_CY,$B669,AD$1)</f>
        <v>0</v>
      </c>
      <c r="AE669" s="262" t="n">
        <f aca="false" t="array" ref="AE669:AE669">INDEX(_Rge_Data_IC_CY,$B669,AE$1)</f>
        <v>0</v>
      </c>
      <c r="AF669" s="262" t="n">
        <f aca="false" t="array" ref="AF669:AF669">INDEX(_Rge_Data_IC_CY,$B669,AF$1)</f>
        <v>0</v>
      </c>
      <c r="AG669" s="262" t="n">
        <f aca="false" t="array" ref="AG669:AG669">INDEX(_Rge_Data_IC_CY,$B669,AG$1)</f>
        <v>0</v>
      </c>
      <c r="AH669" s="262" t="n">
        <f aca="false" t="array" ref="AH669:AH669">INDEX(_Rge_Data_IC_CY,$B669,AH$1)</f>
        <v>0</v>
      </c>
      <c r="AI669" s="262" t="n">
        <f aca="false">INDEX(_Rge_Data_IC_CY,$B669,AI$1)</f>
        <v>0</v>
      </c>
      <c r="AJ669" s="262" t="n">
        <f aca="false" t="array" ref="AJ669:AJ669">INDEX(_Rge_Data_IC_CY,$B669,AJ$1)</f>
        <v>0</v>
      </c>
      <c r="AK669" s="262" t="n">
        <f aca="false" t="array" ref="AK669:AK669">INDEX(_Rge_Data_IC_CY,$B669,AK$1)</f>
        <v>0</v>
      </c>
      <c r="AL669" s="212" t="n">
        <f aca="false">AK669+AN669+AO669</f>
        <v>0</v>
      </c>
      <c r="AM669" s="263" t="n">
        <f aca="false">IFERROR(AK669/Z669,0)</f>
        <v>0</v>
      </c>
      <c r="AN669" s="264" t="n">
        <f aca="false">IFERROR(IF(AND($E669="OPEN",$AA669&gt;0),$AA669*_SoP*$AM669,IF(AND($E669="CLOSED",$AA669&gt;0),$AA669*_SoL*$AM669,0)),0)</f>
        <v>0</v>
      </c>
      <c r="AO669" s="264" t="n">
        <f aca="false">IFERROR(IF($AA669&lt;0,$AA669*_SoL,0),0)</f>
        <v>0</v>
      </c>
      <c r="AP669" s="265" t="n">
        <f aca="false">AK669+AN669</f>
        <v>0</v>
      </c>
      <c r="AQ669" s="265" t="n">
        <f aca="false">AC669-AO669</f>
        <v>0</v>
      </c>
      <c r="AR669" s="265" t="n">
        <f aca="false">AP669-AQ669</f>
        <v>0</v>
      </c>
      <c r="AS669" s="266" t="n">
        <f aca="false">IF($AR669&gt;=0,$AR669,0)</f>
        <v>0</v>
      </c>
      <c r="AT669" s="267" t="n">
        <f aca="false">IF($AR669&lt;=0,-$AR669,0)</f>
        <v>-0</v>
      </c>
      <c r="AU669" s="268" t="n">
        <f aca="false">IF((R669-AC669)&lt;0,0,R669-AC669)</f>
        <v>0</v>
      </c>
      <c r="AV669" s="268" t="n">
        <f aca="false">IF(AM669&gt;1,0,R669-AM669*R669)</f>
        <v>0</v>
      </c>
      <c r="AW669" s="216"/>
    </row>
    <row r="670" customFormat="false" ht="24.75" hidden="false" customHeight="true" outlineLevel="0" collapsed="false">
      <c r="A670" s="166"/>
      <c r="B670" s="208" t="n">
        <f aca="false">B669+1</f>
        <v>54</v>
      </c>
      <c r="C670" s="166"/>
      <c r="D670" s="253" t="str">
        <f aca="false">IFERROR(VLOOKUP(#REF!,_rge_mappingtable,2,),"")</f>
        <v/>
      </c>
      <c r="E670" s="254" t="str">
        <f aca="false" t="array" ref="E670:E670">INDEX(_Rge_Data_IC_CY,$B670,E$1)</f>
        <v>Closed</v>
      </c>
      <c r="F670" s="255" t="n">
        <f aca="false">INDEX(_Rge_Data_IC_CY,$B670,F$1)</f>
        <v>0</v>
      </c>
      <c r="G670" s="255" t="n">
        <f aca="false" t="array" ref="G670:G670">INDEX(_Rge_Data_IC_CY,$B670,G$1)</f>
        <v>0</v>
      </c>
      <c r="H670" s="255" t="n">
        <f aca="false" t="array" ref="H670:H670">INDEX(_Rge_Data_IC_CY,$B670,H$1)</f>
        <v>0</v>
      </c>
      <c r="I670" s="255" t="n">
        <f aca="false" t="array" ref="I670:I670">INDEX(_Rge_Data_IC_CY,$B670,I$1)</f>
        <v>0</v>
      </c>
      <c r="J670" s="255" t="n">
        <f aca="false" t="array" ref="J670:J670">INDEX(_Rge_Data_IC_CY,$B670,J$1)</f>
        <v>0</v>
      </c>
      <c r="K670" s="255" t="n">
        <f aca="false" t="array" ref="K670:K670">INDEX(_Rge_Data_IC_CY,$B670,K$1)</f>
        <v>0</v>
      </c>
      <c r="L670" s="255" t="n">
        <f aca="false">INDEX(_Rge_Data_IC_CY,$B670,L$1)</f>
        <v>0</v>
      </c>
      <c r="M670" s="255" t="n">
        <f aca="false" t="array" ref="M670:M670">INDEX(_Rge_Data_IC_CY,$B670,M$1)</f>
        <v>0</v>
      </c>
      <c r="N670" s="255" t="n">
        <f aca="false" t="array" ref="N670:N670">INDEX(_Rge_Data_IC_CY,$B670,N$1)</f>
        <v>0</v>
      </c>
      <c r="O670" s="255" t="n">
        <f aca="false">F670-N670</f>
        <v>0</v>
      </c>
      <c r="P670" s="256" t="n">
        <f aca="false">IFERROR(O670/F670,0)</f>
        <v>0</v>
      </c>
      <c r="Q670" s="257" t="str">
        <f aca="false">IF(AND(F670&lt;&gt;0,R670=0),"N","Y")</f>
        <v>Y</v>
      </c>
      <c r="R670" s="258" t="n">
        <f aca="false">INDEX(_Rge_Data_IC_CY,$B670,R$1)</f>
        <v>0</v>
      </c>
      <c r="S670" s="259" t="n">
        <f aca="false" t="array" ref="S670:S670">INDEX(_Rge_Data_IC_CY,$B670,S$1)</f>
        <v>0</v>
      </c>
      <c r="T670" s="259" t="n">
        <f aca="false" t="array" ref="T670:T670">INDEX(_Rge_Data_IC_CY,$B670,T$1)</f>
        <v>0</v>
      </c>
      <c r="U670" s="259" t="n">
        <f aca="false" t="array" ref="U670:U670">INDEX(_Rge_Data_IC_CY,$B670,U$1)</f>
        <v>0</v>
      </c>
      <c r="V670" s="259" t="n">
        <f aca="false" t="array" ref="V670:V670">INDEX(_Rge_Data_IC_CY,$B670,V$1)</f>
        <v>0</v>
      </c>
      <c r="W670" s="259" t="n">
        <f aca="false" t="array" ref="W670:W670">INDEX(_Rge_Data_IC_CY,$B670,W$1)</f>
        <v>0</v>
      </c>
      <c r="X670" s="259" t="n">
        <f aca="false">INDEX(_Rge_Data_IC_CY,$B670,X$1)</f>
        <v>0</v>
      </c>
      <c r="Y670" s="259" t="n">
        <f aca="false" t="array" ref="Y670:Y670">INDEX(_Rge_Data_IC_CY,$B670,Y$1)</f>
        <v>0</v>
      </c>
      <c r="Z670" s="259" t="n">
        <f aca="false" t="array" ref="Z670:Z670">INDEX(_Rge_Data_IC_CY,$B670,Z$1)</f>
        <v>0</v>
      </c>
      <c r="AA670" s="259" t="n">
        <f aca="false">R670-Z670</f>
        <v>0</v>
      </c>
      <c r="AB670" s="260" t="n">
        <f aca="false">IFERROR(AA670/R670,)</f>
        <v>0</v>
      </c>
      <c r="AC670" s="261" t="n">
        <f aca="false">INDEX(_Rge_Data_IC_CY,$B670,AC$1)</f>
        <v>0</v>
      </c>
      <c r="AD670" s="262" t="n">
        <f aca="false" t="array" ref="AD670:AD670">INDEX(_Rge_Data_IC_CY,$B670,AD$1)</f>
        <v>0</v>
      </c>
      <c r="AE670" s="262" t="n">
        <f aca="false" t="array" ref="AE670:AE670">INDEX(_Rge_Data_IC_CY,$B670,AE$1)</f>
        <v>0</v>
      </c>
      <c r="AF670" s="262" t="n">
        <f aca="false" t="array" ref="AF670:AF670">INDEX(_Rge_Data_IC_CY,$B670,AF$1)</f>
        <v>0</v>
      </c>
      <c r="AG670" s="262" t="n">
        <f aca="false" t="array" ref="AG670:AG670">INDEX(_Rge_Data_IC_CY,$B670,AG$1)</f>
        <v>0</v>
      </c>
      <c r="AH670" s="262" t="n">
        <f aca="false" t="array" ref="AH670:AH670">INDEX(_Rge_Data_IC_CY,$B670,AH$1)</f>
        <v>0</v>
      </c>
      <c r="AI670" s="262" t="n">
        <f aca="false">INDEX(_Rge_Data_IC_CY,$B670,AI$1)</f>
        <v>0</v>
      </c>
      <c r="AJ670" s="262" t="n">
        <f aca="false" t="array" ref="AJ670:AJ670">INDEX(_Rge_Data_IC_CY,$B670,AJ$1)</f>
        <v>0</v>
      </c>
      <c r="AK670" s="262" t="n">
        <f aca="false" t="array" ref="AK670:AK670">INDEX(_Rge_Data_IC_CY,$B670,AK$1)</f>
        <v>0</v>
      </c>
      <c r="AL670" s="212" t="n">
        <f aca="false">AK670+AN670+AO670</f>
        <v>0</v>
      </c>
      <c r="AM670" s="263" t="n">
        <f aca="false">IFERROR(AK670/Z670,0)</f>
        <v>0</v>
      </c>
      <c r="AN670" s="264" t="n">
        <f aca="false">IFERROR(IF(AND($E670="OPEN",$AA670&gt;0),$AA670*_SoP*$AM670,IF(AND($E670="CLOSED",$AA670&gt;0),$AA670*_SoL*$AM670,0)),0)</f>
        <v>0</v>
      </c>
      <c r="AO670" s="264" t="n">
        <f aca="false">IFERROR(IF($AA670&lt;0,$AA670*_SoL,0),0)</f>
        <v>0</v>
      </c>
      <c r="AP670" s="265" t="n">
        <f aca="false">AK670+AN670</f>
        <v>0</v>
      </c>
      <c r="AQ670" s="265" t="n">
        <f aca="false">AC670-AO670</f>
        <v>0</v>
      </c>
      <c r="AR670" s="265" t="n">
        <f aca="false">AP670-AQ670</f>
        <v>0</v>
      </c>
      <c r="AS670" s="266" t="n">
        <f aca="false">IF($AR670&gt;=0,$AR670,0)</f>
        <v>0</v>
      </c>
      <c r="AT670" s="267" t="n">
        <f aca="false">IF($AR670&lt;=0,-$AR670,0)</f>
        <v>-0</v>
      </c>
      <c r="AU670" s="268" t="n">
        <f aca="false">IF((R670-AC670)&lt;0,0,R670-AC670)</f>
        <v>0</v>
      </c>
      <c r="AV670" s="268" t="n">
        <f aca="false">IF(AM670&gt;1,0,R670-AM670*R670)</f>
        <v>0</v>
      </c>
      <c r="AW670" s="216"/>
    </row>
    <row r="671" customFormat="false" ht="24.75" hidden="false" customHeight="true" outlineLevel="0" collapsed="false">
      <c r="A671" s="166"/>
      <c r="B671" s="208" t="n">
        <f aca="false">B670+1</f>
        <v>55</v>
      </c>
      <c r="C671" s="166"/>
      <c r="D671" s="253" t="str">
        <f aca="false">IFERROR(VLOOKUP(#REF!,_rge_mappingtable,2,),"")</f>
        <v/>
      </c>
      <c r="E671" s="254" t="str">
        <f aca="false" t="array" ref="E671:E671">INDEX(_Rge_Data_IC_CY,$B671,E$1)</f>
        <v>Closed</v>
      </c>
      <c r="F671" s="255" t="n">
        <f aca="false">INDEX(_Rge_Data_IC_CY,$B671,F$1)</f>
        <v>0</v>
      </c>
      <c r="G671" s="255" t="n">
        <f aca="false" t="array" ref="G671:G671">INDEX(_Rge_Data_IC_CY,$B671,G$1)</f>
        <v>0</v>
      </c>
      <c r="H671" s="255" t="n">
        <f aca="false" t="array" ref="H671:H671">INDEX(_Rge_Data_IC_CY,$B671,H$1)</f>
        <v>0</v>
      </c>
      <c r="I671" s="255" t="n">
        <f aca="false" t="array" ref="I671:I671">INDEX(_Rge_Data_IC_CY,$B671,I$1)</f>
        <v>0</v>
      </c>
      <c r="J671" s="255" t="n">
        <f aca="false" t="array" ref="J671:J671">INDEX(_Rge_Data_IC_CY,$B671,J$1)</f>
        <v>0</v>
      </c>
      <c r="K671" s="255" t="n">
        <f aca="false" t="array" ref="K671:K671">INDEX(_Rge_Data_IC_CY,$B671,K$1)</f>
        <v>0</v>
      </c>
      <c r="L671" s="255" t="n">
        <f aca="false">INDEX(_Rge_Data_IC_CY,$B671,L$1)</f>
        <v>0</v>
      </c>
      <c r="M671" s="255" t="n">
        <f aca="false" t="array" ref="M671:M671">INDEX(_Rge_Data_IC_CY,$B671,M$1)</f>
        <v>0</v>
      </c>
      <c r="N671" s="255" t="n">
        <f aca="false" t="array" ref="N671:N671">INDEX(_Rge_Data_IC_CY,$B671,N$1)</f>
        <v>0</v>
      </c>
      <c r="O671" s="255" t="n">
        <f aca="false">F671-N671</f>
        <v>0</v>
      </c>
      <c r="P671" s="256" t="n">
        <f aca="false">IFERROR(O671/F671,0)</f>
        <v>0</v>
      </c>
      <c r="Q671" s="257" t="str">
        <f aca="false">IF(AND(F671&lt;&gt;0,R671=0),"N","Y")</f>
        <v>Y</v>
      </c>
      <c r="R671" s="258" t="n">
        <f aca="false">INDEX(_Rge_Data_IC_CY,$B671,R$1)</f>
        <v>0</v>
      </c>
      <c r="S671" s="259" t="n">
        <f aca="false" t="array" ref="S671:S671">INDEX(_Rge_Data_IC_CY,$B671,S$1)</f>
        <v>0</v>
      </c>
      <c r="T671" s="259" t="n">
        <f aca="false" t="array" ref="T671:T671">INDEX(_Rge_Data_IC_CY,$B671,T$1)</f>
        <v>0</v>
      </c>
      <c r="U671" s="259" t="n">
        <f aca="false" t="array" ref="U671:U671">INDEX(_Rge_Data_IC_CY,$B671,U$1)</f>
        <v>0</v>
      </c>
      <c r="V671" s="259" t="n">
        <f aca="false" t="array" ref="V671:V671">INDEX(_Rge_Data_IC_CY,$B671,V$1)</f>
        <v>0</v>
      </c>
      <c r="W671" s="259" t="n">
        <f aca="false" t="array" ref="W671:W671">INDEX(_Rge_Data_IC_CY,$B671,W$1)</f>
        <v>0</v>
      </c>
      <c r="X671" s="259" t="n">
        <f aca="false">INDEX(_Rge_Data_IC_CY,$B671,X$1)</f>
        <v>0</v>
      </c>
      <c r="Y671" s="259" t="n">
        <f aca="false" t="array" ref="Y671:Y671">INDEX(_Rge_Data_IC_CY,$B671,Y$1)</f>
        <v>0</v>
      </c>
      <c r="Z671" s="259" t="n">
        <f aca="false" t="array" ref="Z671:Z671">INDEX(_Rge_Data_IC_CY,$B671,Z$1)</f>
        <v>0</v>
      </c>
      <c r="AA671" s="259" t="n">
        <f aca="false">R671-Z671</f>
        <v>0</v>
      </c>
      <c r="AB671" s="260" t="n">
        <f aca="false">IFERROR(AA671/R671,)</f>
        <v>0</v>
      </c>
      <c r="AC671" s="261" t="n">
        <f aca="false">INDEX(_Rge_Data_IC_CY,$B671,AC$1)</f>
        <v>0</v>
      </c>
      <c r="AD671" s="262" t="n">
        <f aca="false" t="array" ref="AD671:AD671">INDEX(_Rge_Data_IC_CY,$B671,AD$1)</f>
        <v>0</v>
      </c>
      <c r="AE671" s="262" t="n">
        <f aca="false" t="array" ref="AE671:AE671">INDEX(_Rge_Data_IC_CY,$B671,AE$1)</f>
        <v>0</v>
      </c>
      <c r="AF671" s="262" t="n">
        <f aca="false" t="array" ref="AF671:AF671">INDEX(_Rge_Data_IC_CY,$B671,AF$1)</f>
        <v>0</v>
      </c>
      <c r="AG671" s="262" t="n">
        <f aca="false" t="array" ref="AG671:AG671">INDEX(_Rge_Data_IC_CY,$B671,AG$1)</f>
        <v>0</v>
      </c>
      <c r="AH671" s="262" t="n">
        <f aca="false" t="array" ref="AH671:AH671">INDEX(_Rge_Data_IC_CY,$B671,AH$1)</f>
        <v>0</v>
      </c>
      <c r="AI671" s="262" t="n">
        <f aca="false">INDEX(_Rge_Data_IC_CY,$B671,AI$1)</f>
        <v>0</v>
      </c>
      <c r="AJ671" s="262" t="n">
        <f aca="false" t="array" ref="AJ671:AJ671">INDEX(_Rge_Data_IC_CY,$B671,AJ$1)</f>
        <v>0</v>
      </c>
      <c r="AK671" s="262" t="n">
        <f aca="false" t="array" ref="AK671:AK671">INDEX(_Rge_Data_IC_CY,$B671,AK$1)</f>
        <v>0</v>
      </c>
      <c r="AL671" s="212" t="n">
        <f aca="false">AK671+AN671+AO671</f>
        <v>0</v>
      </c>
      <c r="AM671" s="263" t="n">
        <f aca="false">IFERROR(AK671/Z671,0)</f>
        <v>0</v>
      </c>
      <c r="AN671" s="264" t="n">
        <f aca="false">IFERROR(IF(AND($E671="OPEN",$AA671&gt;0),$AA671*_SoP*$AM671,IF(AND($E671="CLOSED",$AA671&gt;0),$AA671*_SoL*$AM671,0)),0)</f>
        <v>0</v>
      </c>
      <c r="AO671" s="264" t="n">
        <f aca="false">IFERROR(IF($AA671&lt;0,$AA671*_SoL,0),0)</f>
        <v>0</v>
      </c>
      <c r="AP671" s="265" t="n">
        <f aca="false">AK671+AN671</f>
        <v>0</v>
      </c>
      <c r="AQ671" s="265" t="n">
        <f aca="false">AC671-AO671</f>
        <v>0</v>
      </c>
      <c r="AR671" s="265" t="n">
        <f aca="false">AP671-AQ671</f>
        <v>0</v>
      </c>
      <c r="AS671" s="266" t="n">
        <f aca="false">IF($AR671&gt;=0,$AR671,0)</f>
        <v>0</v>
      </c>
      <c r="AT671" s="267" t="n">
        <f aca="false">IF($AR671&lt;=0,-$AR671,0)</f>
        <v>-0</v>
      </c>
      <c r="AU671" s="268" t="n">
        <f aca="false">IF((R671-AC671)&lt;0,0,R671-AC671)</f>
        <v>0</v>
      </c>
      <c r="AV671" s="268" t="n">
        <f aca="false">IF(AM671&gt;1,0,R671-AM671*R671)</f>
        <v>0</v>
      </c>
      <c r="AW671" s="216"/>
    </row>
    <row r="672" customFormat="false" ht="24.75" hidden="false" customHeight="true" outlineLevel="0" collapsed="false">
      <c r="A672" s="166"/>
      <c r="B672" s="208" t="n">
        <f aca="false">B671+1</f>
        <v>56</v>
      </c>
      <c r="C672" s="166"/>
      <c r="D672" s="253" t="str">
        <f aca="false">IFERROR(VLOOKUP(#REF!,_rge_mappingtable,2,),"")</f>
        <v/>
      </c>
      <c r="E672" s="254" t="str">
        <f aca="false" t="array" ref="E672:E672">INDEX(_Rge_Data_IC_CY,$B672,E$1)</f>
        <v>Closed</v>
      </c>
      <c r="F672" s="255" t="n">
        <f aca="false">INDEX(_Rge_Data_IC_CY,$B672,F$1)</f>
        <v>0</v>
      </c>
      <c r="G672" s="255" t="n">
        <f aca="false" t="array" ref="G672:G672">INDEX(_Rge_Data_IC_CY,$B672,G$1)</f>
        <v>0</v>
      </c>
      <c r="H672" s="255" t="n">
        <f aca="false" t="array" ref="H672:H672">INDEX(_Rge_Data_IC_CY,$B672,H$1)</f>
        <v>0</v>
      </c>
      <c r="I672" s="255" t="n">
        <f aca="false" t="array" ref="I672:I672">INDEX(_Rge_Data_IC_CY,$B672,I$1)</f>
        <v>0</v>
      </c>
      <c r="J672" s="255" t="n">
        <f aca="false" t="array" ref="J672:J672">INDEX(_Rge_Data_IC_CY,$B672,J$1)</f>
        <v>0</v>
      </c>
      <c r="K672" s="255" t="n">
        <f aca="false" t="array" ref="K672:K672">INDEX(_Rge_Data_IC_CY,$B672,K$1)</f>
        <v>0</v>
      </c>
      <c r="L672" s="255" t="n">
        <f aca="false">INDEX(_Rge_Data_IC_CY,$B672,L$1)</f>
        <v>0</v>
      </c>
      <c r="M672" s="255" t="n">
        <f aca="false" t="array" ref="M672:M672">INDEX(_Rge_Data_IC_CY,$B672,M$1)</f>
        <v>0</v>
      </c>
      <c r="N672" s="255" t="n">
        <f aca="false" t="array" ref="N672:N672">INDEX(_Rge_Data_IC_CY,$B672,N$1)</f>
        <v>0</v>
      </c>
      <c r="O672" s="255" t="n">
        <f aca="false">F672-N672</f>
        <v>0</v>
      </c>
      <c r="P672" s="256" t="n">
        <f aca="false">IFERROR(O672/F672,0)</f>
        <v>0</v>
      </c>
      <c r="Q672" s="257" t="str">
        <f aca="false">IF(AND(F672&lt;&gt;0,R672=0),"N","Y")</f>
        <v>Y</v>
      </c>
      <c r="R672" s="258" t="n">
        <f aca="false">INDEX(_Rge_Data_IC_CY,$B672,R$1)</f>
        <v>0</v>
      </c>
      <c r="S672" s="259" t="n">
        <f aca="false" t="array" ref="S672:S672">INDEX(_Rge_Data_IC_CY,$B672,S$1)</f>
        <v>0</v>
      </c>
      <c r="T672" s="259" t="n">
        <f aca="false" t="array" ref="T672:T672">INDEX(_Rge_Data_IC_CY,$B672,T$1)</f>
        <v>0</v>
      </c>
      <c r="U672" s="259" t="n">
        <f aca="false" t="array" ref="U672:U672">INDEX(_Rge_Data_IC_CY,$B672,U$1)</f>
        <v>0</v>
      </c>
      <c r="V672" s="259" t="n">
        <f aca="false" t="array" ref="V672:V672">INDEX(_Rge_Data_IC_CY,$B672,V$1)</f>
        <v>0</v>
      </c>
      <c r="W672" s="259" t="n">
        <f aca="false" t="array" ref="W672:W672">INDEX(_Rge_Data_IC_CY,$B672,W$1)</f>
        <v>0</v>
      </c>
      <c r="X672" s="259" t="n">
        <f aca="false">INDEX(_Rge_Data_IC_CY,$B672,X$1)</f>
        <v>0</v>
      </c>
      <c r="Y672" s="259" t="n">
        <f aca="false" t="array" ref="Y672:Y672">INDEX(_Rge_Data_IC_CY,$B672,Y$1)</f>
        <v>0</v>
      </c>
      <c r="Z672" s="259" t="n">
        <f aca="false" t="array" ref="Z672:Z672">INDEX(_Rge_Data_IC_CY,$B672,Z$1)</f>
        <v>0</v>
      </c>
      <c r="AA672" s="259" t="n">
        <f aca="false">R672-Z672</f>
        <v>0</v>
      </c>
      <c r="AB672" s="260" t="n">
        <f aca="false">IFERROR(AA672/R672,)</f>
        <v>0</v>
      </c>
      <c r="AC672" s="261" t="n">
        <f aca="false">INDEX(_Rge_Data_IC_CY,$B672,AC$1)</f>
        <v>0</v>
      </c>
      <c r="AD672" s="262" t="n">
        <f aca="false" t="array" ref="AD672:AD672">INDEX(_Rge_Data_IC_CY,$B672,AD$1)</f>
        <v>0</v>
      </c>
      <c r="AE672" s="262" t="n">
        <f aca="false" t="array" ref="AE672:AE672">INDEX(_Rge_Data_IC_CY,$B672,AE$1)</f>
        <v>0</v>
      </c>
      <c r="AF672" s="262" t="n">
        <f aca="false" t="array" ref="AF672:AF672">INDEX(_Rge_Data_IC_CY,$B672,AF$1)</f>
        <v>0</v>
      </c>
      <c r="AG672" s="262" t="n">
        <f aca="false" t="array" ref="AG672:AG672">INDEX(_Rge_Data_IC_CY,$B672,AG$1)</f>
        <v>0</v>
      </c>
      <c r="AH672" s="262" t="n">
        <f aca="false" t="array" ref="AH672:AH672">INDEX(_Rge_Data_IC_CY,$B672,AH$1)</f>
        <v>0</v>
      </c>
      <c r="AI672" s="262" t="n">
        <f aca="false">INDEX(_Rge_Data_IC_CY,$B672,AI$1)</f>
        <v>0</v>
      </c>
      <c r="AJ672" s="262" t="n">
        <f aca="false" t="array" ref="AJ672:AJ672">INDEX(_Rge_Data_IC_CY,$B672,AJ$1)</f>
        <v>0</v>
      </c>
      <c r="AK672" s="262" t="n">
        <f aca="false" t="array" ref="AK672:AK672">INDEX(_Rge_Data_IC_CY,$B672,AK$1)</f>
        <v>0</v>
      </c>
      <c r="AL672" s="212" t="n">
        <f aca="false">AK672+AN672+AO672</f>
        <v>0</v>
      </c>
      <c r="AM672" s="263" t="n">
        <f aca="false">IFERROR(AK672/Z672,0)</f>
        <v>0</v>
      </c>
      <c r="AN672" s="264" t="n">
        <f aca="false">IFERROR(IF(AND($E672="OPEN",$AA672&gt;0),$AA672*_SoP*$AM672,IF(AND($E672="CLOSED",$AA672&gt;0),$AA672*_SoL*$AM672,0)),0)</f>
        <v>0</v>
      </c>
      <c r="AO672" s="264" t="n">
        <f aca="false">IFERROR(IF($AA672&lt;0,$AA672*_SoL,0),0)</f>
        <v>0</v>
      </c>
      <c r="AP672" s="265" t="n">
        <f aca="false">AK672+AN672</f>
        <v>0</v>
      </c>
      <c r="AQ672" s="265" t="n">
        <f aca="false">AC672-AO672</f>
        <v>0</v>
      </c>
      <c r="AR672" s="265" t="n">
        <f aca="false">AP672-AQ672</f>
        <v>0</v>
      </c>
      <c r="AS672" s="266" t="n">
        <f aca="false">IF($AR672&gt;=0,$AR672,0)</f>
        <v>0</v>
      </c>
      <c r="AT672" s="267" t="n">
        <f aca="false">IF($AR672&lt;=0,-$AR672,0)</f>
        <v>-0</v>
      </c>
      <c r="AU672" s="268" t="n">
        <f aca="false">IF((R672-AC672)&lt;0,0,R672-AC672)</f>
        <v>0</v>
      </c>
      <c r="AV672" s="268" t="n">
        <f aca="false">IF(AM672&gt;1,0,R672-AM672*R672)</f>
        <v>0</v>
      </c>
      <c r="AW672" s="216"/>
    </row>
    <row r="673" customFormat="false" ht="24.75" hidden="false" customHeight="true" outlineLevel="0" collapsed="false">
      <c r="A673" s="166"/>
      <c r="B673" s="208" t="n">
        <f aca="false">B672+1</f>
        <v>57</v>
      </c>
      <c r="C673" s="166"/>
      <c r="D673" s="253" t="str">
        <f aca="false">IFERROR(VLOOKUP(#REF!,_rge_mappingtable,2,),"")</f>
        <v/>
      </c>
      <c r="E673" s="254" t="str">
        <f aca="false" t="array" ref="E673:E673">INDEX(_Rge_Data_IC_CY,$B673,E$1)</f>
        <v>Closed</v>
      </c>
      <c r="F673" s="255" t="n">
        <f aca="false">INDEX(_Rge_Data_IC_CY,$B673,F$1)</f>
        <v>0</v>
      </c>
      <c r="G673" s="255" t="n">
        <f aca="false" t="array" ref="G673:G673">INDEX(_Rge_Data_IC_CY,$B673,G$1)</f>
        <v>0</v>
      </c>
      <c r="H673" s="255" t="n">
        <f aca="false" t="array" ref="H673:H673">INDEX(_Rge_Data_IC_CY,$B673,H$1)</f>
        <v>0</v>
      </c>
      <c r="I673" s="255" t="n">
        <f aca="false" t="array" ref="I673:I673">INDEX(_Rge_Data_IC_CY,$B673,I$1)</f>
        <v>0</v>
      </c>
      <c r="J673" s="255" t="n">
        <f aca="false" t="array" ref="J673:J673">INDEX(_Rge_Data_IC_CY,$B673,J$1)</f>
        <v>0</v>
      </c>
      <c r="K673" s="255" t="n">
        <f aca="false" t="array" ref="K673:K673">INDEX(_Rge_Data_IC_CY,$B673,K$1)</f>
        <v>0</v>
      </c>
      <c r="L673" s="255" t="n">
        <f aca="false">INDEX(_Rge_Data_IC_CY,$B673,L$1)</f>
        <v>0</v>
      </c>
      <c r="M673" s="255" t="n">
        <f aca="false" t="array" ref="M673:M673">INDEX(_Rge_Data_IC_CY,$B673,M$1)</f>
        <v>0</v>
      </c>
      <c r="N673" s="255" t="n">
        <f aca="false" t="array" ref="N673:N673">INDEX(_Rge_Data_IC_CY,$B673,N$1)</f>
        <v>0</v>
      </c>
      <c r="O673" s="255" t="n">
        <f aca="false">F673-N673</f>
        <v>0</v>
      </c>
      <c r="P673" s="256" t="n">
        <f aca="false">IFERROR(O673/F673,0)</f>
        <v>0</v>
      </c>
      <c r="Q673" s="257" t="str">
        <f aca="false">IF(AND(F673&lt;&gt;0,R673=0),"N","Y")</f>
        <v>Y</v>
      </c>
      <c r="R673" s="258" t="n">
        <f aca="false">INDEX(_Rge_Data_IC_CY,$B673,R$1)</f>
        <v>0</v>
      </c>
      <c r="S673" s="259" t="n">
        <f aca="false" t="array" ref="S673:S673">INDEX(_Rge_Data_IC_CY,$B673,S$1)</f>
        <v>0</v>
      </c>
      <c r="T673" s="259" t="n">
        <f aca="false" t="array" ref="T673:T673">INDEX(_Rge_Data_IC_CY,$B673,T$1)</f>
        <v>0</v>
      </c>
      <c r="U673" s="259" t="n">
        <f aca="false" t="array" ref="U673:U673">INDEX(_Rge_Data_IC_CY,$B673,U$1)</f>
        <v>0</v>
      </c>
      <c r="V673" s="259" t="n">
        <f aca="false" t="array" ref="V673:V673">INDEX(_Rge_Data_IC_CY,$B673,V$1)</f>
        <v>0</v>
      </c>
      <c r="W673" s="259" t="n">
        <f aca="false" t="array" ref="W673:W673">INDEX(_Rge_Data_IC_CY,$B673,W$1)</f>
        <v>0</v>
      </c>
      <c r="X673" s="259" t="n">
        <f aca="false">INDEX(_Rge_Data_IC_CY,$B673,X$1)</f>
        <v>0</v>
      </c>
      <c r="Y673" s="259" t="n">
        <f aca="false" t="array" ref="Y673:Y673">INDEX(_Rge_Data_IC_CY,$B673,Y$1)</f>
        <v>0</v>
      </c>
      <c r="Z673" s="259" t="n">
        <f aca="false" t="array" ref="Z673:Z673">INDEX(_Rge_Data_IC_CY,$B673,Z$1)</f>
        <v>0</v>
      </c>
      <c r="AA673" s="259" t="n">
        <f aca="false">R673-Z673</f>
        <v>0</v>
      </c>
      <c r="AB673" s="260" t="n">
        <f aca="false">IFERROR(AA673/R673,)</f>
        <v>0</v>
      </c>
      <c r="AC673" s="261" t="n">
        <f aca="false">INDEX(_Rge_Data_IC_CY,$B673,AC$1)</f>
        <v>0</v>
      </c>
      <c r="AD673" s="262" t="n">
        <f aca="false" t="array" ref="AD673:AD673">INDEX(_Rge_Data_IC_CY,$B673,AD$1)</f>
        <v>0</v>
      </c>
      <c r="AE673" s="262" t="n">
        <f aca="false" t="array" ref="AE673:AE673">INDEX(_Rge_Data_IC_CY,$B673,AE$1)</f>
        <v>0</v>
      </c>
      <c r="AF673" s="262" t="n">
        <f aca="false" t="array" ref="AF673:AF673">INDEX(_Rge_Data_IC_CY,$B673,AF$1)</f>
        <v>0</v>
      </c>
      <c r="AG673" s="262" t="n">
        <f aca="false" t="array" ref="AG673:AG673">INDEX(_Rge_Data_IC_CY,$B673,AG$1)</f>
        <v>0</v>
      </c>
      <c r="AH673" s="262" t="n">
        <f aca="false" t="array" ref="AH673:AH673">INDEX(_Rge_Data_IC_CY,$B673,AH$1)</f>
        <v>0</v>
      </c>
      <c r="AI673" s="262" t="n">
        <f aca="false">INDEX(_Rge_Data_IC_CY,$B673,AI$1)</f>
        <v>0</v>
      </c>
      <c r="AJ673" s="262" t="n">
        <f aca="false" t="array" ref="AJ673:AJ673">INDEX(_Rge_Data_IC_CY,$B673,AJ$1)</f>
        <v>0</v>
      </c>
      <c r="AK673" s="262" t="n">
        <f aca="false" t="array" ref="AK673:AK673">INDEX(_Rge_Data_IC_CY,$B673,AK$1)</f>
        <v>0</v>
      </c>
      <c r="AL673" s="212" t="n">
        <f aca="false">AK673+AN673+AO673</f>
        <v>0</v>
      </c>
      <c r="AM673" s="263" t="n">
        <f aca="false">IFERROR(AK673/Z673,0)</f>
        <v>0</v>
      </c>
      <c r="AN673" s="264" t="n">
        <f aca="false">IFERROR(IF(AND($E673="OPEN",$AA673&gt;0),$AA673*_SoP*$AM673,IF(AND($E673="CLOSED",$AA673&gt;0),$AA673*_SoL*$AM673,0)),0)</f>
        <v>0</v>
      </c>
      <c r="AO673" s="264" t="n">
        <f aca="false">IFERROR(IF($AA673&lt;0,$AA673*_SoL,0),0)</f>
        <v>0</v>
      </c>
      <c r="AP673" s="265" t="n">
        <f aca="false">AK673+AN673</f>
        <v>0</v>
      </c>
      <c r="AQ673" s="265" t="n">
        <f aca="false">AC673-AO673</f>
        <v>0</v>
      </c>
      <c r="AR673" s="265" t="n">
        <f aca="false">AP673-AQ673</f>
        <v>0</v>
      </c>
      <c r="AS673" s="266" t="n">
        <f aca="false">IF($AR673&gt;=0,$AR673,0)</f>
        <v>0</v>
      </c>
      <c r="AT673" s="267" t="n">
        <f aca="false">IF($AR673&lt;=0,-$AR673,0)</f>
        <v>-0</v>
      </c>
      <c r="AU673" s="268" t="n">
        <f aca="false">IF((R673-AC673)&lt;0,0,R673-AC673)</f>
        <v>0</v>
      </c>
      <c r="AV673" s="268" t="n">
        <f aca="false">IF(AM673&gt;1,0,R673-AM673*R673)</f>
        <v>0</v>
      </c>
      <c r="AW673" s="216"/>
    </row>
    <row r="674" customFormat="false" ht="24.75" hidden="false" customHeight="true" outlineLevel="0" collapsed="false">
      <c r="A674" s="166"/>
      <c r="B674" s="208" t="n">
        <f aca="false">B673+1</f>
        <v>58</v>
      </c>
      <c r="C674" s="166"/>
      <c r="D674" s="253" t="str">
        <f aca="false">IFERROR(VLOOKUP(#REF!,_rge_mappingtable,2,),"")</f>
        <v/>
      </c>
      <c r="E674" s="254" t="str">
        <f aca="false" t="array" ref="E674:E674">INDEX(_Rge_Data_IC_CY,$B674,E$1)</f>
        <v>Closed</v>
      </c>
      <c r="F674" s="255" t="n">
        <f aca="false">INDEX(_Rge_Data_IC_CY,$B674,F$1)</f>
        <v>0</v>
      </c>
      <c r="G674" s="255" t="n">
        <f aca="false" t="array" ref="G674:G674">INDEX(_Rge_Data_IC_CY,$B674,G$1)</f>
        <v>0</v>
      </c>
      <c r="H674" s="255" t="n">
        <f aca="false" t="array" ref="H674:H674">INDEX(_Rge_Data_IC_CY,$B674,H$1)</f>
        <v>0</v>
      </c>
      <c r="I674" s="255" t="n">
        <f aca="false" t="array" ref="I674:I674">INDEX(_Rge_Data_IC_CY,$B674,I$1)</f>
        <v>0</v>
      </c>
      <c r="J674" s="255" t="n">
        <f aca="false" t="array" ref="J674:J674">INDEX(_Rge_Data_IC_CY,$B674,J$1)</f>
        <v>0</v>
      </c>
      <c r="K674" s="255" t="n">
        <f aca="false" t="array" ref="K674:K674">INDEX(_Rge_Data_IC_CY,$B674,K$1)</f>
        <v>0</v>
      </c>
      <c r="L674" s="255" t="n">
        <f aca="false">INDEX(_Rge_Data_IC_CY,$B674,L$1)</f>
        <v>0</v>
      </c>
      <c r="M674" s="255" t="n">
        <f aca="false" t="array" ref="M674:M674">INDEX(_Rge_Data_IC_CY,$B674,M$1)</f>
        <v>0</v>
      </c>
      <c r="N674" s="255" t="n">
        <f aca="false" t="array" ref="N674:N674">INDEX(_Rge_Data_IC_CY,$B674,N$1)</f>
        <v>0</v>
      </c>
      <c r="O674" s="255" t="n">
        <f aca="false">F674-N674</f>
        <v>0</v>
      </c>
      <c r="P674" s="256" t="n">
        <f aca="false">IFERROR(O674/F674,0)</f>
        <v>0</v>
      </c>
      <c r="Q674" s="257" t="str">
        <f aca="false">IF(AND(F674&lt;&gt;0,R674=0),"N","Y")</f>
        <v>Y</v>
      </c>
      <c r="R674" s="258" t="n">
        <f aca="false">INDEX(_Rge_Data_IC_CY,$B674,R$1)</f>
        <v>0</v>
      </c>
      <c r="S674" s="259" t="n">
        <f aca="false" t="array" ref="S674:S674">INDEX(_Rge_Data_IC_CY,$B674,S$1)</f>
        <v>0</v>
      </c>
      <c r="T674" s="259" t="n">
        <f aca="false" t="array" ref="T674:T674">INDEX(_Rge_Data_IC_CY,$B674,T$1)</f>
        <v>0</v>
      </c>
      <c r="U674" s="259" t="n">
        <f aca="false" t="array" ref="U674:U674">INDEX(_Rge_Data_IC_CY,$B674,U$1)</f>
        <v>0</v>
      </c>
      <c r="V674" s="259" t="n">
        <f aca="false" t="array" ref="V674:V674">INDEX(_Rge_Data_IC_CY,$B674,V$1)</f>
        <v>0</v>
      </c>
      <c r="W674" s="259" t="n">
        <f aca="false" t="array" ref="W674:W674">INDEX(_Rge_Data_IC_CY,$B674,W$1)</f>
        <v>0</v>
      </c>
      <c r="X674" s="259" t="n">
        <f aca="false">INDEX(_Rge_Data_IC_CY,$B674,X$1)</f>
        <v>0</v>
      </c>
      <c r="Y674" s="259" t="n">
        <f aca="false" t="array" ref="Y674:Y674">INDEX(_Rge_Data_IC_CY,$B674,Y$1)</f>
        <v>0</v>
      </c>
      <c r="Z674" s="259" t="n">
        <f aca="false" t="array" ref="Z674:Z674">INDEX(_Rge_Data_IC_CY,$B674,Z$1)</f>
        <v>0</v>
      </c>
      <c r="AA674" s="259" t="n">
        <f aca="false">R674-Z674</f>
        <v>0</v>
      </c>
      <c r="AB674" s="260" t="n">
        <f aca="false">IFERROR(AA674/R674,)</f>
        <v>0</v>
      </c>
      <c r="AC674" s="261" t="n">
        <f aca="false">INDEX(_Rge_Data_IC_CY,$B674,AC$1)</f>
        <v>0</v>
      </c>
      <c r="AD674" s="262" t="n">
        <f aca="false" t="array" ref="AD674:AD674">INDEX(_Rge_Data_IC_CY,$B674,AD$1)</f>
        <v>0</v>
      </c>
      <c r="AE674" s="262" t="n">
        <f aca="false" t="array" ref="AE674:AE674">INDEX(_Rge_Data_IC_CY,$B674,AE$1)</f>
        <v>0</v>
      </c>
      <c r="AF674" s="262" t="n">
        <f aca="false" t="array" ref="AF674:AF674">INDEX(_Rge_Data_IC_CY,$B674,AF$1)</f>
        <v>0</v>
      </c>
      <c r="AG674" s="262" t="n">
        <f aca="false" t="array" ref="AG674:AG674">INDEX(_Rge_Data_IC_CY,$B674,AG$1)</f>
        <v>0</v>
      </c>
      <c r="AH674" s="262" t="n">
        <f aca="false" t="array" ref="AH674:AH674">INDEX(_Rge_Data_IC_CY,$B674,AH$1)</f>
        <v>0</v>
      </c>
      <c r="AI674" s="262" t="n">
        <f aca="false">INDEX(_Rge_Data_IC_CY,$B674,AI$1)</f>
        <v>0</v>
      </c>
      <c r="AJ674" s="262" t="n">
        <f aca="false" t="array" ref="AJ674:AJ674">INDEX(_Rge_Data_IC_CY,$B674,AJ$1)</f>
        <v>0</v>
      </c>
      <c r="AK674" s="262" t="n">
        <f aca="false" t="array" ref="AK674:AK674">INDEX(_Rge_Data_IC_CY,$B674,AK$1)</f>
        <v>0</v>
      </c>
      <c r="AL674" s="212" t="n">
        <f aca="false">AK674+AN674+AO674</f>
        <v>0</v>
      </c>
      <c r="AM674" s="263" t="n">
        <f aca="false">IFERROR(AK674/Z674,0)</f>
        <v>0</v>
      </c>
      <c r="AN674" s="264" t="n">
        <f aca="false">IFERROR(IF(AND($E674="OPEN",$AA674&gt;0),$AA674*_SoP*$AM674,IF(AND($E674="CLOSED",$AA674&gt;0),$AA674*_SoL*$AM674,0)),0)</f>
        <v>0</v>
      </c>
      <c r="AO674" s="264" t="n">
        <f aca="false">IFERROR(IF($AA674&lt;0,$AA674*_SoL,0),0)</f>
        <v>0</v>
      </c>
      <c r="AP674" s="265" t="n">
        <f aca="false">AK674+AN674</f>
        <v>0</v>
      </c>
      <c r="AQ674" s="265" t="n">
        <f aca="false">AC674-AO674</f>
        <v>0</v>
      </c>
      <c r="AR674" s="265" t="n">
        <f aca="false">AP674-AQ674</f>
        <v>0</v>
      </c>
      <c r="AS674" s="266" t="n">
        <f aca="false">IF($AR674&gt;=0,$AR674,0)</f>
        <v>0</v>
      </c>
      <c r="AT674" s="267" t="n">
        <f aca="false">IF($AR674&lt;=0,-$AR674,0)</f>
        <v>-0</v>
      </c>
      <c r="AU674" s="268" t="n">
        <f aca="false">IF((R674-AC674)&lt;0,0,R674-AC674)</f>
        <v>0</v>
      </c>
      <c r="AV674" s="268" t="n">
        <f aca="false">IF(AM674&gt;1,0,R674-AM674*R674)</f>
        <v>0</v>
      </c>
      <c r="AW674" s="216"/>
    </row>
    <row r="675" customFormat="false" ht="24.75" hidden="false" customHeight="true" outlineLevel="0" collapsed="false">
      <c r="A675" s="166"/>
      <c r="B675" s="208" t="n">
        <f aca="false">B674+1</f>
        <v>59</v>
      </c>
      <c r="C675" s="166"/>
      <c r="D675" s="253" t="str">
        <f aca="false">IFERROR(VLOOKUP(#REF!,_rge_mappingtable,2,),"")</f>
        <v/>
      </c>
      <c r="E675" s="254" t="str">
        <f aca="false" t="array" ref="E675:E675">INDEX(_Rge_Data_IC_CY,$B675,E$1)</f>
        <v>Closed</v>
      </c>
      <c r="F675" s="255" t="n">
        <f aca="false">INDEX(_Rge_Data_IC_CY,$B675,F$1)</f>
        <v>0</v>
      </c>
      <c r="G675" s="255" t="n">
        <f aca="false" t="array" ref="G675:G675">INDEX(_Rge_Data_IC_CY,$B675,G$1)</f>
        <v>0</v>
      </c>
      <c r="H675" s="255" t="n">
        <f aca="false" t="array" ref="H675:H675">INDEX(_Rge_Data_IC_CY,$B675,H$1)</f>
        <v>0</v>
      </c>
      <c r="I675" s="255" t="n">
        <f aca="false" t="array" ref="I675:I675">INDEX(_Rge_Data_IC_CY,$B675,I$1)</f>
        <v>0</v>
      </c>
      <c r="J675" s="255" t="n">
        <f aca="false" t="array" ref="J675:J675">INDEX(_Rge_Data_IC_CY,$B675,J$1)</f>
        <v>0</v>
      </c>
      <c r="K675" s="255" t="n">
        <f aca="false" t="array" ref="K675:K675">INDEX(_Rge_Data_IC_CY,$B675,K$1)</f>
        <v>0</v>
      </c>
      <c r="L675" s="255" t="n">
        <f aca="false">INDEX(_Rge_Data_IC_CY,$B675,L$1)</f>
        <v>0</v>
      </c>
      <c r="M675" s="255" t="n">
        <f aca="false" t="array" ref="M675:M675">INDEX(_Rge_Data_IC_CY,$B675,M$1)</f>
        <v>0</v>
      </c>
      <c r="N675" s="255" t="n">
        <f aca="false" t="array" ref="N675:N675">INDEX(_Rge_Data_IC_CY,$B675,N$1)</f>
        <v>0</v>
      </c>
      <c r="O675" s="255" t="n">
        <f aca="false">F675-N675</f>
        <v>0</v>
      </c>
      <c r="P675" s="256" t="n">
        <f aca="false">IFERROR(O675/F675,0)</f>
        <v>0</v>
      </c>
      <c r="Q675" s="257" t="str">
        <f aca="false">IF(AND(F675&lt;&gt;0,R675=0),"N","Y")</f>
        <v>Y</v>
      </c>
      <c r="R675" s="258" t="n">
        <f aca="false">INDEX(_Rge_Data_IC_CY,$B675,R$1)</f>
        <v>0</v>
      </c>
      <c r="S675" s="259" t="n">
        <f aca="false" t="array" ref="S675:S675">INDEX(_Rge_Data_IC_CY,$B675,S$1)</f>
        <v>0</v>
      </c>
      <c r="T675" s="259" t="n">
        <f aca="false" t="array" ref="T675:T675">INDEX(_Rge_Data_IC_CY,$B675,T$1)</f>
        <v>0</v>
      </c>
      <c r="U675" s="259" t="n">
        <f aca="false" t="array" ref="U675:U675">INDEX(_Rge_Data_IC_CY,$B675,U$1)</f>
        <v>0</v>
      </c>
      <c r="V675" s="259" t="n">
        <f aca="false" t="array" ref="V675:V675">INDEX(_Rge_Data_IC_CY,$B675,V$1)</f>
        <v>0</v>
      </c>
      <c r="W675" s="259" t="n">
        <f aca="false" t="array" ref="W675:W675">INDEX(_Rge_Data_IC_CY,$B675,W$1)</f>
        <v>0</v>
      </c>
      <c r="X675" s="259" t="n">
        <f aca="false">INDEX(_Rge_Data_IC_CY,$B675,X$1)</f>
        <v>0</v>
      </c>
      <c r="Y675" s="259" t="n">
        <f aca="false" t="array" ref="Y675:Y675">INDEX(_Rge_Data_IC_CY,$B675,Y$1)</f>
        <v>0</v>
      </c>
      <c r="Z675" s="259" t="n">
        <f aca="false" t="array" ref="Z675:Z675">INDEX(_Rge_Data_IC_CY,$B675,Z$1)</f>
        <v>0</v>
      </c>
      <c r="AA675" s="259" t="n">
        <f aca="false">R675-Z675</f>
        <v>0</v>
      </c>
      <c r="AB675" s="260" t="n">
        <f aca="false">IFERROR(AA675/R675,)</f>
        <v>0</v>
      </c>
      <c r="AC675" s="261" t="n">
        <f aca="false">INDEX(_Rge_Data_IC_CY,$B675,AC$1)</f>
        <v>0</v>
      </c>
      <c r="AD675" s="262" t="n">
        <f aca="false" t="array" ref="AD675:AD675">INDEX(_Rge_Data_IC_CY,$B675,AD$1)</f>
        <v>0</v>
      </c>
      <c r="AE675" s="262" t="n">
        <f aca="false" t="array" ref="AE675:AE675">INDEX(_Rge_Data_IC_CY,$B675,AE$1)</f>
        <v>0</v>
      </c>
      <c r="AF675" s="262" t="n">
        <f aca="false" t="array" ref="AF675:AF675">INDEX(_Rge_Data_IC_CY,$B675,AF$1)</f>
        <v>0</v>
      </c>
      <c r="AG675" s="262" t="n">
        <f aca="false" t="array" ref="AG675:AG675">INDEX(_Rge_Data_IC_CY,$B675,AG$1)</f>
        <v>0</v>
      </c>
      <c r="AH675" s="262" t="n">
        <f aca="false" t="array" ref="AH675:AH675">INDEX(_Rge_Data_IC_CY,$B675,AH$1)</f>
        <v>0</v>
      </c>
      <c r="AI675" s="262" t="n">
        <f aca="false">INDEX(_Rge_Data_IC_CY,$B675,AI$1)</f>
        <v>0</v>
      </c>
      <c r="AJ675" s="262" t="n">
        <f aca="false" t="array" ref="AJ675:AJ675">INDEX(_Rge_Data_IC_CY,$B675,AJ$1)</f>
        <v>0</v>
      </c>
      <c r="AK675" s="262" t="n">
        <f aca="false" t="array" ref="AK675:AK675">INDEX(_Rge_Data_IC_CY,$B675,AK$1)</f>
        <v>0</v>
      </c>
      <c r="AL675" s="212" t="n">
        <f aca="false">AK675+AN675+AO675</f>
        <v>0</v>
      </c>
      <c r="AM675" s="263" t="n">
        <f aca="false">IFERROR(AK675/Z675,0)</f>
        <v>0</v>
      </c>
      <c r="AN675" s="264" t="n">
        <f aca="false">IFERROR(IF(AND($E675="OPEN",$AA675&gt;0),$AA675*_SoP*$AM675,IF(AND($E675="CLOSED",$AA675&gt;0),$AA675*_SoL*$AM675,0)),0)</f>
        <v>0</v>
      </c>
      <c r="AO675" s="264" t="n">
        <f aca="false">IFERROR(IF($AA675&lt;0,$AA675*_SoL,0),0)</f>
        <v>0</v>
      </c>
      <c r="AP675" s="265" t="n">
        <f aca="false">AK675+AN675</f>
        <v>0</v>
      </c>
      <c r="AQ675" s="265" t="n">
        <f aca="false">AC675-AO675</f>
        <v>0</v>
      </c>
      <c r="AR675" s="265" t="n">
        <f aca="false">AP675-AQ675</f>
        <v>0</v>
      </c>
      <c r="AS675" s="266" t="n">
        <f aca="false">IF($AR675&gt;=0,$AR675,0)</f>
        <v>0</v>
      </c>
      <c r="AT675" s="267" t="n">
        <f aca="false">IF($AR675&lt;=0,-$AR675,0)</f>
        <v>-0</v>
      </c>
      <c r="AU675" s="268" t="n">
        <f aca="false">IF((R675-AC675)&lt;0,0,R675-AC675)</f>
        <v>0</v>
      </c>
      <c r="AV675" s="268" t="n">
        <f aca="false">IF(AM675&gt;1,0,R675-AM675*R675)</f>
        <v>0</v>
      </c>
      <c r="AW675" s="216"/>
    </row>
    <row r="676" customFormat="false" ht="24.75" hidden="false" customHeight="true" outlineLevel="0" collapsed="false">
      <c r="A676" s="166"/>
      <c r="B676" s="208" t="n">
        <f aca="false">B675+1</f>
        <v>60</v>
      </c>
      <c r="C676" s="166"/>
      <c r="D676" s="253" t="str">
        <f aca="false">IFERROR(VLOOKUP(#REF!,_rge_mappingtable,2,),"")</f>
        <v/>
      </c>
      <c r="E676" s="254" t="str">
        <f aca="false" t="array" ref="E676:E676">INDEX(_Rge_Data_IC_CY,$B676,E$1)</f>
        <v>Closed</v>
      </c>
      <c r="F676" s="255" t="n">
        <f aca="false">INDEX(_Rge_Data_IC_CY,$B676,F$1)</f>
        <v>0</v>
      </c>
      <c r="G676" s="255" t="n">
        <f aca="false" t="array" ref="G676:G676">INDEX(_Rge_Data_IC_CY,$B676,G$1)</f>
        <v>0</v>
      </c>
      <c r="H676" s="255" t="n">
        <f aca="false" t="array" ref="H676:H676">INDEX(_Rge_Data_IC_CY,$B676,H$1)</f>
        <v>0</v>
      </c>
      <c r="I676" s="255" t="n">
        <f aca="false" t="array" ref="I676:I676">INDEX(_Rge_Data_IC_CY,$B676,I$1)</f>
        <v>0</v>
      </c>
      <c r="J676" s="255" t="n">
        <f aca="false" t="array" ref="J676:J676">INDEX(_Rge_Data_IC_CY,$B676,J$1)</f>
        <v>0</v>
      </c>
      <c r="K676" s="255" t="n">
        <f aca="false" t="array" ref="K676:K676">INDEX(_Rge_Data_IC_CY,$B676,K$1)</f>
        <v>0</v>
      </c>
      <c r="L676" s="255" t="n">
        <f aca="false">INDEX(_Rge_Data_IC_CY,$B676,L$1)</f>
        <v>0</v>
      </c>
      <c r="M676" s="255" t="n">
        <f aca="false" t="array" ref="M676:M676">INDEX(_Rge_Data_IC_CY,$B676,M$1)</f>
        <v>0</v>
      </c>
      <c r="N676" s="255" t="n">
        <f aca="false" t="array" ref="N676:N676">INDEX(_Rge_Data_IC_CY,$B676,N$1)</f>
        <v>0</v>
      </c>
      <c r="O676" s="255" t="n">
        <f aca="false">F676-N676</f>
        <v>0</v>
      </c>
      <c r="P676" s="256" t="n">
        <f aca="false">IFERROR(O676/F676,0)</f>
        <v>0</v>
      </c>
      <c r="Q676" s="257" t="str">
        <f aca="false">IF(AND(F676&lt;&gt;0,R676=0),"N","Y")</f>
        <v>Y</v>
      </c>
      <c r="R676" s="258" t="n">
        <f aca="false">INDEX(_Rge_Data_IC_CY,$B676,R$1)</f>
        <v>0</v>
      </c>
      <c r="S676" s="259" t="n">
        <f aca="false" t="array" ref="S676:S676">INDEX(_Rge_Data_IC_CY,$B676,S$1)</f>
        <v>0</v>
      </c>
      <c r="T676" s="259" t="n">
        <f aca="false" t="array" ref="T676:T676">INDEX(_Rge_Data_IC_CY,$B676,T$1)</f>
        <v>0</v>
      </c>
      <c r="U676" s="259" t="n">
        <f aca="false" t="array" ref="U676:U676">INDEX(_Rge_Data_IC_CY,$B676,U$1)</f>
        <v>0</v>
      </c>
      <c r="V676" s="259" t="n">
        <f aca="false" t="array" ref="V676:V676">INDEX(_Rge_Data_IC_CY,$B676,V$1)</f>
        <v>0</v>
      </c>
      <c r="W676" s="259" t="n">
        <f aca="false" t="array" ref="W676:W676">INDEX(_Rge_Data_IC_CY,$B676,W$1)</f>
        <v>0</v>
      </c>
      <c r="X676" s="259" t="n">
        <f aca="false">INDEX(_Rge_Data_IC_CY,$B676,X$1)</f>
        <v>0</v>
      </c>
      <c r="Y676" s="259" t="n">
        <f aca="false" t="array" ref="Y676:Y676">INDEX(_Rge_Data_IC_CY,$B676,Y$1)</f>
        <v>0</v>
      </c>
      <c r="Z676" s="259" t="n">
        <f aca="false" t="array" ref="Z676:Z676">INDEX(_Rge_Data_IC_CY,$B676,Z$1)</f>
        <v>0</v>
      </c>
      <c r="AA676" s="259" t="n">
        <f aca="false">R676-Z676</f>
        <v>0</v>
      </c>
      <c r="AB676" s="260" t="n">
        <f aca="false">IFERROR(AA676/R676,)</f>
        <v>0</v>
      </c>
      <c r="AC676" s="261" t="n">
        <f aca="false">INDEX(_Rge_Data_IC_CY,$B676,AC$1)</f>
        <v>0</v>
      </c>
      <c r="AD676" s="262" t="n">
        <f aca="false" t="array" ref="AD676:AD676">INDEX(_Rge_Data_IC_CY,$B676,AD$1)</f>
        <v>0</v>
      </c>
      <c r="AE676" s="262" t="n">
        <f aca="false" t="array" ref="AE676:AE676">INDEX(_Rge_Data_IC_CY,$B676,AE$1)</f>
        <v>0</v>
      </c>
      <c r="AF676" s="262" t="n">
        <f aca="false" t="array" ref="AF676:AF676">INDEX(_Rge_Data_IC_CY,$B676,AF$1)</f>
        <v>0</v>
      </c>
      <c r="AG676" s="262" t="n">
        <f aca="false" t="array" ref="AG676:AG676">INDEX(_Rge_Data_IC_CY,$B676,AG$1)</f>
        <v>0</v>
      </c>
      <c r="AH676" s="262" t="n">
        <f aca="false" t="array" ref="AH676:AH676">INDEX(_Rge_Data_IC_CY,$B676,AH$1)</f>
        <v>0</v>
      </c>
      <c r="AI676" s="262" t="n">
        <f aca="false">INDEX(_Rge_Data_IC_CY,$B676,AI$1)</f>
        <v>0</v>
      </c>
      <c r="AJ676" s="262" t="n">
        <f aca="false" t="array" ref="AJ676:AJ676">INDEX(_Rge_Data_IC_CY,$B676,AJ$1)</f>
        <v>0</v>
      </c>
      <c r="AK676" s="262" t="n">
        <f aca="false" t="array" ref="AK676:AK676">INDEX(_Rge_Data_IC_CY,$B676,AK$1)</f>
        <v>0</v>
      </c>
      <c r="AL676" s="212" t="n">
        <f aca="false">AK676+AN676+AO676</f>
        <v>0</v>
      </c>
      <c r="AM676" s="263" t="n">
        <f aca="false">IFERROR(AK676/Z676,0)</f>
        <v>0</v>
      </c>
      <c r="AN676" s="264" t="n">
        <f aca="false">IFERROR(IF(AND($E676="OPEN",$AA676&gt;0),$AA676*_SoP*$AM676,IF(AND($E676="CLOSED",$AA676&gt;0),$AA676*_SoL*$AM676,0)),0)</f>
        <v>0</v>
      </c>
      <c r="AO676" s="264" t="n">
        <f aca="false">IFERROR(IF($AA676&lt;0,$AA676*_SoL,0),0)</f>
        <v>0</v>
      </c>
      <c r="AP676" s="265" t="n">
        <f aca="false">AK676+AN676</f>
        <v>0</v>
      </c>
      <c r="AQ676" s="265" t="n">
        <f aca="false">AC676-AO676</f>
        <v>0</v>
      </c>
      <c r="AR676" s="265" t="n">
        <f aca="false">AP676-AQ676</f>
        <v>0</v>
      </c>
      <c r="AS676" s="266" t="n">
        <f aca="false">IF($AR676&gt;=0,$AR676,0)</f>
        <v>0</v>
      </c>
      <c r="AT676" s="267" t="n">
        <f aca="false">IF($AR676&lt;=0,-$AR676,0)</f>
        <v>-0</v>
      </c>
      <c r="AU676" s="268" t="n">
        <f aca="false">IF((R676-AC676)&lt;0,0,R676-AC676)</f>
        <v>0</v>
      </c>
      <c r="AV676" s="268" t="n">
        <f aca="false">IF(AM676&gt;1,0,R676-AM676*R676)</f>
        <v>0</v>
      </c>
      <c r="AW676" s="216"/>
    </row>
    <row r="677" customFormat="false" ht="24.75" hidden="false" customHeight="true" outlineLevel="0" collapsed="false">
      <c r="A677" s="166"/>
      <c r="B677" s="208" t="n">
        <f aca="false">B676+1</f>
        <v>61</v>
      </c>
      <c r="C677" s="166"/>
      <c r="D677" s="253" t="str">
        <f aca="false">IFERROR(VLOOKUP(#REF!,_rge_mappingtable,2,),"")</f>
        <v/>
      </c>
      <c r="E677" s="254" t="str">
        <f aca="false" t="array" ref="E677:E677">INDEX(_Rge_Data_IC_CY,$B677,E$1)</f>
        <v>Closed</v>
      </c>
      <c r="F677" s="255" t="n">
        <f aca="false">INDEX(_Rge_Data_IC_CY,$B677,F$1)</f>
        <v>0</v>
      </c>
      <c r="G677" s="255" t="n">
        <f aca="false" t="array" ref="G677:G677">INDEX(_Rge_Data_IC_CY,$B677,G$1)</f>
        <v>0</v>
      </c>
      <c r="H677" s="255" t="n">
        <f aca="false" t="array" ref="H677:H677">INDEX(_Rge_Data_IC_CY,$B677,H$1)</f>
        <v>0</v>
      </c>
      <c r="I677" s="255" t="n">
        <f aca="false" t="array" ref="I677:I677">INDEX(_Rge_Data_IC_CY,$B677,I$1)</f>
        <v>0</v>
      </c>
      <c r="J677" s="255" t="n">
        <f aca="false" t="array" ref="J677:J677">INDEX(_Rge_Data_IC_CY,$B677,J$1)</f>
        <v>0</v>
      </c>
      <c r="K677" s="255" t="n">
        <f aca="false" t="array" ref="K677:K677">INDEX(_Rge_Data_IC_CY,$B677,K$1)</f>
        <v>0</v>
      </c>
      <c r="L677" s="255" t="n">
        <f aca="false">INDEX(_Rge_Data_IC_CY,$B677,L$1)</f>
        <v>0</v>
      </c>
      <c r="M677" s="255" t="n">
        <f aca="false" t="array" ref="M677:M677">INDEX(_Rge_Data_IC_CY,$B677,M$1)</f>
        <v>0</v>
      </c>
      <c r="N677" s="255" t="n">
        <f aca="false" t="array" ref="N677:N677">INDEX(_Rge_Data_IC_CY,$B677,N$1)</f>
        <v>0</v>
      </c>
      <c r="O677" s="255" t="n">
        <f aca="false">F677-N677</f>
        <v>0</v>
      </c>
      <c r="P677" s="256" t="n">
        <f aca="false">IFERROR(O677/F677,0)</f>
        <v>0</v>
      </c>
      <c r="Q677" s="257" t="str">
        <f aca="false">IF(AND(F677&lt;&gt;0,R677=0),"N","Y")</f>
        <v>Y</v>
      </c>
      <c r="R677" s="258" t="n">
        <f aca="false">INDEX(_Rge_Data_IC_CY,$B677,R$1)</f>
        <v>0</v>
      </c>
      <c r="S677" s="259" t="n">
        <f aca="false" t="array" ref="S677:S677">INDEX(_Rge_Data_IC_CY,$B677,S$1)</f>
        <v>0</v>
      </c>
      <c r="T677" s="259" t="n">
        <f aca="false" t="array" ref="T677:T677">INDEX(_Rge_Data_IC_CY,$B677,T$1)</f>
        <v>0</v>
      </c>
      <c r="U677" s="259" t="n">
        <f aca="false" t="array" ref="U677:U677">INDEX(_Rge_Data_IC_CY,$B677,U$1)</f>
        <v>0</v>
      </c>
      <c r="V677" s="259" t="n">
        <f aca="false" t="array" ref="V677:V677">INDEX(_Rge_Data_IC_CY,$B677,V$1)</f>
        <v>0</v>
      </c>
      <c r="W677" s="259" t="n">
        <f aca="false" t="array" ref="W677:W677">INDEX(_Rge_Data_IC_CY,$B677,W$1)</f>
        <v>0</v>
      </c>
      <c r="X677" s="259" t="n">
        <f aca="false">INDEX(_Rge_Data_IC_CY,$B677,X$1)</f>
        <v>0</v>
      </c>
      <c r="Y677" s="259" t="n">
        <f aca="false" t="array" ref="Y677:Y677">INDEX(_Rge_Data_IC_CY,$B677,Y$1)</f>
        <v>0</v>
      </c>
      <c r="Z677" s="259" t="n">
        <f aca="false" t="array" ref="Z677:Z677">INDEX(_Rge_Data_IC_CY,$B677,Z$1)</f>
        <v>0</v>
      </c>
      <c r="AA677" s="259" t="n">
        <f aca="false">R677-Z677</f>
        <v>0</v>
      </c>
      <c r="AB677" s="260" t="n">
        <f aca="false">IFERROR(AA677/R677,)</f>
        <v>0</v>
      </c>
      <c r="AC677" s="261" t="n">
        <f aca="false">INDEX(_Rge_Data_IC_CY,$B677,AC$1)</f>
        <v>0</v>
      </c>
      <c r="AD677" s="262" t="n">
        <f aca="false" t="array" ref="AD677:AD677">INDEX(_Rge_Data_IC_CY,$B677,AD$1)</f>
        <v>0</v>
      </c>
      <c r="AE677" s="262" t="n">
        <f aca="false" t="array" ref="AE677:AE677">INDEX(_Rge_Data_IC_CY,$B677,AE$1)</f>
        <v>0</v>
      </c>
      <c r="AF677" s="262" t="n">
        <f aca="false" t="array" ref="AF677:AF677">INDEX(_Rge_Data_IC_CY,$B677,AF$1)</f>
        <v>0</v>
      </c>
      <c r="AG677" s="262" t="n">
        <f aca="false" t="array" ref="AG677:AG677">INDEX(_Rge_Data_IC_CY,$B677,AG$1)</f>
        <v>0</v>
      </c>
      <c r="AH677" s="262" t="n">
        <f aca="false" t="array" ref="AH677:AH677">INDEX(_Rge_Data_IC_CY,$B677,AH$1)</f>
        <v>0</v>
      </c>
      <c r="AI677" s="262" t="n">
        <f aca="false">INDEX(_Rge_Data_IC_CY,$B677,AI$1)</f>
        <v>0</v>
      </c>
      <c r="AJ677" s="262" t="n">
        <f aca="false" t="array" ref="AJ677:AJ677">INDEX(_Rge_Data_IC_CY,$B677,AJ$1)</f>
        <v>0</v>
      </c>
      <c r="AK677" s="262" t="n">
        <f aca="false" t="array" ref="AK677:AK677">INDEX(_Rge_Data_IC_CY,$B677,AK$1)</f>
        <v>0</v>
      </c>
      <c r="AL677" s="212" t="n">
        <f aca="false">AK677+AN677+AO677</f>
        <v>0</v>
      </c>
      <c r="AM677" s="263" t="n">
        <f aca="false">IFERROR(AK677/Z677,0)</f>
        <v>0</v>
      </c>
      <c r="AN677" s="264" t="n">
        <f aca="false">IFERROR(IF(AND($E677="OPEN",$AA677&gt;0),$AA677*_SoP*$AM677,IF(AND($E677="CLOSED",$AA677&gt;0),$AA677*_SoL*$AM677,0)),0)</f>
        <v>0</v>
      </c>
      <c r="AO677" s="264" t="n">
        <f aca="false">IFERROR(IF($AA677&lt;0,$AA677*_SoL,0),0)</f>
        <v>0</v>
      </c>
      <c r="AP677" s="265" t="n">
        <f aca="false">AK677+AN677</f>
        <v>0</v>
      </c>
      <c r="AQ677" s="265" t="n">
        <f aca="false">AC677-AO677</f>
        <v>0</v>
      </c>
      <c r="AR677" s="265" t="n">
        <f aca="false">AP677-AQ677</f>
        <v>0</v>
      </c>
      <c r="AS677" s="266" t="n">
        <f aca="false">IF($AR677&gt;=0,$AR677,0)</f>
        <v>0</v>
      </c>
      <c r="AT677" s="267" t="n">
        <f aca="false">IF($AR677&lt;=0,-$AR677,0)</f>
        <v>-0</v>
      </c>
      <c r="AU677" s="268" t="n">
        <f aca="false">IF((R677-AC677)&lt;0,0,R677-AC677)</f>
        <v>0</v>
      </c>
      <c r="AV677" s="268" t="n">
        <f aca="false">IF(AM677&gt;1,0,R677-AM677*R677)</f>
        <v>0</v>
      </c>
      <c r="AW677" s="216"/>
    </row>
    <row r="678" customFormat="false" ht="24.75" hidden="false" customHeight="true" outlineLevel="0" collapsed="false">
      <c r="A678" s="166"/>
      <c r="B678" s="208" t="n">
        <f aca="false">B677+1</f>
        <v>62</v>
      </c>
      <c r="C678" s="166"/>
      <c r="D678" s="253" t="str">
        <f aca="false">IFERROR(VLOOKUP(#REF!,_rge_mappingtable,2,),"")</f>
        <v/>
      </c>
      <c r="E678" s="254" t="str">
        <f aca="false" t="array" ref="E678:E678">INDEX(_Rge_Data_IC_CY,$B678,E$1)</f>
        <v>Closed</v>
      </c>
      <c r="F678" s="255" t="n">
        <f aca="false">INDEX(_Rge_Data_IC_CY,$B678,F$1)</f>
        <v>0</v>
      </c>
      <c r="G678" s="255" t="n">
        <f aca="false" t="array" ref="G678:G678">INDEX(_Rge_Data_IC_CY,$B678,G$1)</f>
        <v>0</v>
      </c>
      <c r="H678" s="255" t="n">
        <f aca="false" t="array" ref="H678:H678">INDEX(_Rge_Data_IC_CY,$B678,H$1)</f>
        <v>0</v>
      </c>
      <c r="I678" s="255" t="n">
        <f aca="false" t="array" ref="I678:I678">INDEX(_Rge_Data_IC_CY,$B678,I$1)</f>
        <v>0</v>
      </c>
      <c r="J678" s="255" t="n">
        <f aca="false" t="array" ref="J678:J678">INDEX(_Rge_Data_IC_CY,$B678,J$1)</f>
        <v>0</v>
      </c>
      <c r="K678" s="255" t="n">
        <f aca="false" t="array" ref="K678:K678">INDEX(_Rge_Data_IC_CY,$B678,K$1)</f>
        <v>0</v>
      </c>
      <c r="L678" s="255" t="n">
        <f aca="false">INDEX(_Rge_Data_IC_CY,$B678,L$1)</f>
        <v>0</v>
      </c>
      <c r="M678" s="255" t="n">
        <f aca="false" t="array" ref="M678:M678">INDEX(_Rge_Data_IC_CY,$B678,M$1)</f>
        <v>0</v>
      </c>
      <c r="N678" s="255" t="n">
        <f aca="false" t="array" ref="N678:N678">INDEX(_Rge_Data_IC_CY,$B678,N$1)</f>
        <v>0</v>
      </c>
      <c r="O678" s="255" t="n">
        <f aca="false">F678-N678</f>
        <v>0</v>
      </c>
      <c r="P678" s="256" t="n">
        <f aca="false">IFERROR(O678/F678,0)</f>
        <v>0</v>
      </c>
      <c r="Q678" s="257" t="str">
        <f aca="false">IF(AND(F678&lt;&gt;0,R678=0),"N","Y")</f>
        <v>Y</v>
      </c>
      <c r="R678" s="258" t="n">
        <f aca="false">INDEX(_Rge_Data_IC_CY,$B678,R$1)</f>
        <v>0</v>
      </c>
      <c r="S678" s="259" t="n">
        <f aca="false" t="array" ref="S678:S678">INDEX(_Rge_Data_IC_CY,$B678,S$1)</f>
        <v>0</v>
      </c>
      <c r="T678" s="259" t="n">
        <f aca="false" t="array" ref="T678:T678">INDEX(_Rge_Data_IC_CY,$B678,T$1)</f>
        <v>0</v>
      </c>
      <c r="U678" s="259" t="n">
        <f aca="false" t="array" ref="U678:U678">INDEX(_Rge_Data_IC_CY,$B678,U$1)</f>
        <v>0</v>
      </c>
      <c r="V678" s="259" t="n">
        <f aca="false" t="array" ref="V678:V678">INDEX(_Rge_Data_IC_CY,$B678,V$1)</f>
        <v>0</v>
      </c>
      <c r="W678" s="259" t="n">
        <f aca="false" t="array" ref="W678:W678">INDEX(_Rge_Data_IC_CY,$B678,W$1)</f>
        <v>0</v>
      </c>
      <c r="X678" s="259" t="n">
        <f aca="false">INDEX(_Rge_Data_IC_CY,$B678,X$1)</f>
        <v>0</v>
      </c>
      <c r="Y678" s="259" t="n">
        <f aca="false" t="array" ref="Y678:Y678">INDEX(_Rge_Data_IC_CY,$B678,Y$1)</f>
        <v>0</v>
      </c>
      <c r="Z678" s="259" t="n">
        <f aca="false" t="array" ref="Z678:Z678">INDEX(_Rge_Data_IC_CY,$B678,Z$1)</f>
        <v>0</v>
      </c>
      <c r="AA678" s="259" t="n">
        <f aca="false">R678-Z678</f>
        <v>0</v>
      </c>
      <c r="AB678" s="260" t="n">
        <f aca="false">IFERROR(AA678/R678,)</f>
        <v>0</v>
      </c>
      <c r="AC678" s="261" t="n">
        <f aca="false">INDEX(_Rge_Data_IC_CY,$B678,AC$1)</f>
        <v>0</v>
      </c>
      <c r="AD678" s="262" t="n">
        <f aca="false" t="array" ref="AD678:AD678">INDEX(_Rge_Data_IC_CY,$B678,AD$1)</f>
        <v>0</v>
      </c>
      <c r="AE678" s="262" t="n">
        <f aca="false" t="array" ref="AE678:AE678">INDEX(_Rge_Data_IC_CY,$B678,AE$1)</f>
        <v>0</v>
      </c>
      <c r="AF678" s="262" t="n">
        <f aca="false" t="array" ref="AF678:AF678">INDEX(_Rge_Data_IC_CY,$B678,AF$1)</f>
        <v>0</v>
      </c>
      <c r="AG678" s="262" t="n">
        <f aca="false" t="array" ref="AG678:AG678">INDEX(_Rge_Data_IC_CY,$B678,AG$1)</f>
        <v>0</v>
      </c>
      <c r="AH678" s="262" t="n">
        <f aca="false" t="array" ref="AH678:AH678">INDEX(_Rge_Data_IC_CY,$B678,AH$1)</f>
        <v>0</v>
      </c>
      <c r="AI678" s="262" t="n">
        <f aca="false">INDEX(_Rge_Data_IC_CY,$B678,AI$1)</f>
        <v>0</v>
      </c>
      <c r="AJ678" s="262" t="n">
        <f aca="false" t="array" ref="AJ678:AJ678">INDEX(_Rge_Data_IC_CY,$B678,AJ$1)</f>
        <v>0</v>
      </c>
      <c r="AK678" s="262" t="n">
        <f aca="false" t="array" ref="AK678:AK678">INDEX(_Rge_Data_IC_CY,$B678,AK$1)</f>
        <v>0</v>
      </c>
      <c r="AL678" s="212" t="n">
        <f aca="false">AK678+AN678+AO678</f>
        <v>0</v>
      </c>
      <c r="AM678" s="263" t="n">
        <f aca="false">IFERROR(AK678/Z678,0)</f>
        <v>0</v>
      </c>
      <c r="AN678" s="264" t="n">
        <f aca="false">IFERROR(IF(AND($E678="OPEN",$AA678&gt;0),$AA678*_SoP*$AM678,IF(AND($E678="CLOSED",$AA678&gt;0),$AA678*_SoL*$AM678,0)),0)</f>
        <v>0</v>
      </c>
      <c r="AO678" s="264" t="n">
        <f aca="false">IFERROR(IF($AA678&lt;0,$AA678*_SoL,0),0)</f>
        <v>0</v>
      </c>
      <c r="AP678" s="265" t="n">
        <f aca="false">AK678+AN678</f>
        <v>0</v>
      </c>
      <c r="AQ678" s="265" t="n">
        <f aca="false">AC678-AO678</f>
        <v>0</v>
      </c>
      <c r="AR678" s="265" t="n">
        <f aca="false">AP678-AQ678</f>
        <v>0</v>
      </c>
      <c r="AS678" s="266" t="n">
        <f aca="false">IF($AR678&gt;=0,$AR678,0)</f>
        <v>0</v>
      </c>
      <c r="AT678" s="267" t="n">
        <f aca="false">IF($AR678&lt;=0,-$AR678,0)</f>
        <v>-0</v>
      </c>
      <c r="AU678" s="268" t="n">
        <f aca="false">IF((R678-AC678)&lt;0,0,R678-AC678)</f>
        <v>0</v>
      </c>
      <c r="AV678" s="268" t="n">
        <f aca="false">IF(AM678&gt;1,0,R678-AM678*R678)</f>
        <v>0</v>
      </c>
      <c r="AW678" s="216"/>
    </row>
    <row r="679" customFormat="false" ht="24.75" hidden="false" customHeight="true" outlineLevel="0" collapsed="false">
      <c r="A679" s="166"/>
      <c r="B679" s="208" t="n">
        <f aca="false">B678+1</f>
        <v>63</v>
      </c>
      <c r="C679" s="166"/>
      <c r="D679" s="253" t="str">
        <f aca="false">IFERROR(VLOOKUP(#REF!,_rge_mappingtable,2,),"")</f>
        <v/>
      </c>
      <c r="E679" s="254" t="str">
        <f aca="false" t="array" ref="E679:E679">INDEX(_Rge_Data_IC_CY,$B679,E$1)</f>
        <v>Closed</v>
      </c>
      <c r="F679" s="255" t="n">
        <f aca="false">INDEX(_Rge_Data_IC_CY,$B679,F$1)</f>
        <v>0</v>
      </c>
      <c r="G679" s="255" t="n">
        <f aca="false" t="array" ref="G679:G679">INDEX(_Rge_Data_IC_CY,$B679,G$1)</f>
        <v>0</v>
      </c>
      <c r="H679" s="255" t="n">
        <f aca="false" t="array" ref="H679:H679">INDEX(_Rge_Data_IC_CY,$B679,H$1)</f>
        <v>0</v>
      </c>
      <c r="I679" s="255" t="n">
        <f aca="false" t="array" ref="I679:I679">INDEX(_Rge_Data_IC_CY,$B679,I$1)</f>
        <v>0</v>
      </c>
      <c r="J679" s="255" t="n">
        <f aca="false" t="array" ref="J679:J679">INDEX(_Rge_Data_IC_CY,$B679,J$1)</f>
        <v>0</v>
      </c>
      <c r="K679" s="255" t="n">
        <f aca="false" t="array" ref="K679:K679">INDEX(_Rge_Data_IC_CY,$B679,K$1)</f>
        <v>0</v>
      </c>
      <c r="L679" s="255" t="n">
        <f aca="false">INDEX(_Rge_Data_IC_CY,$B679,L$1)</f>
        <v>0</v>
      </c>
      <c r="M679" s="255" t="n">
        <f aca="false" t="array" ref="M679:M679">INDEX(_Rge_Data_IC_CY,$B679,M$1)</f>
        <v>0</v>
      </c>
      <c r="N679" s="255" t="n">
        <f aca="false" t="array" ref="N679:N679">INDEX(_Rge_Data_IC_CY,$B679,N$1)</f>
        <v>0</v>
      </c>
      <c r="O679" s="255" t="n">
        <f aca="false">F679-N679</f>
        <v>0</v>
      </c>
      <c r="P679" s="256" t="n">
        <f aca="false">IFERROR(O679/F679,0)</f>
        <v>0</v>
      </c>
      <c r="Q679" s="257" t="str">
        <f aca="false">IF(AND(F679&lt;&gt;0,R679=0),"N","Y")</f>
        <v>Y</v>
      </c>
      <c r="R679" s="258" t="n">
        <f aca="false">INDEX(_Rge_Data_IC_CY,$B679,R$1)</f>
        <v>0</v>
      </c>
      <c r="S679" s="259" t="n">
        <f aca="false" t="array" ref="S679:S679">INDEX(_Rge_Data_IC_CY,$B679,S$1)</f>
        <v>0</v>
      </c>
      <c r="T679" s="259" t="n">
        <f aca="false" t="array" ref="T679:T679">INDEX(_Rge_Data_IC_CY,$B679,T$1)</f>
        <v>0</v>
      </c>
      <c r="U679" s="259" t="n">
        <f aca="false" t="array" ref="U679:U679">INDEX(_Rge_Data_IC_CY,$B679,U$1)</f>
        <v>0</v>
      </c>
      <c r="V679" s="259" t="n">
        <f aca="false" t="array" ref="V679:V679">INDEX(_Rge_Data_IC_CY,$B679,V$1)</f>
        <v>0</v>
      </c>
      <c r="W679" s="259" t="n">
        <f aca="false" t="array" ref="W679:W679">INDEX(_Rge_Data_IC_CY,$B679,W$1)</f>
        <v>0</v>
      </c>
      <c r="X679" s="259" t="n">
        <f aca="false">INDEX(_Rge_Data_IC_CY,$B679,X$1)</f>
        <v>0</v>
      </c>
      <c r="Y679" s="259" t="n">
        <f aca="false" t="array" ref="Y679:Y679">INDEX(_Rge_Data_IC_CY,$B679,Y$1)</f>
        <v>0</v>
      </c>
      <c r="Z679" s="259" t="n">
        <f aca="false" t="array" ref="Z679:Z679">INDEX(_Rge_Data_IC_CY,$B679,Z$1)</f>
        <v>0</v>
      </c>
      <c r="AA679" s="259" t="n">
        <f aca="false">R679-Z679</f>
        <v>0</v>
      </c>
      <c r="AB679" s="260" t="n">
        <f aca="false">IFERROR(AA679/R679,)</f>
        <v>0</v>
      </c>
      <c r="AC679" s="261" t="n">
        <f aca="false">INDEX(_Rge_Data_IC_CY,$B679,AC$1)</f>
        <v>0</v>
      </c>
      <c r="AD679" s="262" t="n">
        <f aca="false" t="array" ref="AD679:AD679">INDEX(_Rge_Data_IC_CY,$B679,AD$1)</f>
        <v>0</v>
      </c>
      <c r="AE679" s="262" t="n">
        <f aca="false" t="array" ref="AE679:AE679">INDEX(_Rge_Data_IC_CY,$B679,AE$1)</f>
        <v>0</v>
      </c>
      <c r="AF679" s="262" t="n">
        <f aca="false" t="array" ref="AF679:AF679">INDEX(_Rge_Data_IC_CY,$B679,AF$1)</f>
        <v>0</v>
      </c>
      <c r="AG679" s="262" t="n">
        <f aca="false" t="array" ref="AG679:AG679">INDEX(_Rge_Data_IC_CY,$B679,AG$1)</f>
        <v>0</v>
      </c>
      <c r="AH679" s="262" t="n">
        <f aca="false" t="array" ref="AH679:AH679">INDEX(_Rge_Data_IC_CY,$B679,AH$1)</f>
        <v>0</v>
      </c>
      <c r="AI679" s="262" t="n">
        <f aca="false">INDEX(_Rge_Data_IC_CY,$B679,AI$1)</f>
        <v>0</v>
      </c>
      <c r="AJ679" s="262" t="n">
        <f aca="false" t="array" ref="AJ679:AJ679">INDEX(_Rge_Data_IC_CY,$B679,AJ$1)</f>
        <v>0</v>
      </c>
      <c r="AK679" s="262" t="n">
        <f aca="false" t="array" ref="AK679:AK679">INDEX(_Rge_Data_IC_CY,$B679,AK$1)</f>
        <v>0</v>
      </c>
      <c r="AL679" s="212" t="n">
        <f aca="false">AK679+AN679+AO679</f>
        <v>0</v>
      </c>
      <c r="AM679" s="263" t="n">
        <f aca="false">IFERROR(AK679/Z679,0)</f>
        <v>0</v>
      </c>
      <c r="AN679" s="264" t="n">
        <f aca="false">IFERROR(IF(AND($E679="OPEN",$AA679&gt;0),$AA679*_SoP*$AM679,IF(AND($E679="CLOSED",$AA679&gt;0),$AA679*_SoL*$AM679,0)),0)</f>
        <v>0</v>
      </c>
      <c r="AO679" s="264" t="n">
        <f aca="false">IFERROR(IF($AA679&lt;0,$AA679*_SoL,0),0)</f>
        <v>0</v>
      </c>
      <c r="AP679" s="265" t="n">
        <f aca="false">AK679+AN679</f>
        <v>0</v>
      </c>
      <c r="AQ679" s="265" t="n">
        <f aca="false">AC679-AO679</f>
        <v>0</v>
      </c>
      <c r="AR679" s="265" t="n">
        <f aca="false">AP679-AQ679</f>
        <v>0</v>
      </c>
      <c r="AS679" s="266" t="n">
        <f aca="false">IF($AR679&gt;=0,$AR679,0)</f>
        <v>0</v>
      </c>
      <c r="AT679" s="267" t="n">
        <f aca="false">IF($AR679&lt;=0,-$AR679,0)</f>
        <v>-0</v>
      </c>
      <c r="AU679" s="268" t="n">
        <f aca="false">IF((R679-AC679)&lt;0,0,R679-AC679)</f>
        <v>0</v>
      </c>
      <c r="AV679" s="268" t="n">
        <f aca="false">IF(AM679&gt;1,0,R679-AM679*R679)</f>
        <v>0</v>
      </c>
      <c r="AW679" s="216"/>
    </row>
    <row r="680" customFormat="false" ht="24.75" hidden="false" customHeight="true" outlineLevel="0" collapsed="false">
      <c r="A680" s="166"/>
      <c r="B680" s="208" t="n">
        <f aca="false">B679+1</f>
        <v>64</v>
      </c>
      <c r="C680" s="166"/>
      <c r="D680" s="253" t="str">
        <f aca="false">IFERROR(VLOOKUP(#REF!,_rge_mappingtable,2,),"")</f>
        <v/>
      </c>
      <c r="E680" s="254" t="str">
        <f aca="false" t="array" ref="E680:E680">INDEX(_Rge_Data_IC_CY,$B680,E$1)</f>
        <v>Closed</v>
      </c>
      <c r="F680" s="255" t="n">
        <f aca="false">INDEX(_Rge_Data_IC_CY,$B680,F$1)</f>
        <v>0</v>
      </c>
      <c r="G680" s="255" t="n">
        <f aca="false" t="array" ref="G680:G680">INDEX(_Rge_Data_IC_CY,$B680,G$1)</f>
        <v>0</v>
      </c>
      <c r="H680" s="255" t="n">
        <f aca="false" t="array" ref="H680:H680">INDEX(_Rge_Data_IC_CY,$B680,H$1)</f>
        <v>0</v>
      </c>
      <c r="I680" s="255" t="n">
        <f aca="false" t="array" ref="I680:I680">INDEX(_Rge_Data_IC_CY,$B680,I$1)</f>
        <v>0</v>
      </c>
      <c r="J680" s="255" t="n">
        <f aca="false" t="array" ref="J680:J680">INDEX(_Rge_Data_IC_CY,$B680,J$1)</f>
        <v>0</v>
      </c>
      <c r="K680" s="255" t="n">
        <f aca="false" t="array" ref="K680:K680">INDEX(_Rge_Data_IC_CY,$B680,K$1)</f>
        <v>0</v>
      </c>
      <c r="L680" s="255" t="n">
        <f aca="false">INDEX(_Rge_Data_IC_CY,$B680,L$1)</f>
        <v>0</v>
      </c>
      <c r="M680" s="255" t="n">
        <f aca="false" t="array" ref="M680:M680">INDEX(_Rge_Data_IC_CY,$B680,M$1)</f>
        <v>0</v>
      </c>
      <c r="N680" s="255" t="n">
        <f aca="false" t="array" ref="N680:N680">INDEX(_Rge_Data_IC_CY,$B680,N$1)</f>
        <v>0</v>
      </c>
      <c r="O680" s="255" t="n">
        <f aca="false">F680-N680</f>
        <v>0</v>
      </c>
      <c r="P680" s="256" t="n">
        <f aca="false">IFERROR(O680/F680,0)</f>
        <v>0</v>
      </c>
      <c r="Q680" s="257" t="str">
        <f aca="false">IF(AND(F680&lt;&gt;0,R680=0),"N","Y")</f>
        <v>Y</v>
      </c>
      <c r="R680" s="258" t="n">
        <f aca="false">INDEX(_Rge_Data_IC_CY,$B680,R$1)</f>
        <v>0</v>
      </c>
      <c r="S680" s="259" t="n">
        <f aca="false" t="array" ref="S680:S680">INDEX(_Rge_Data_IC_CY,$B680,S$1)</f>
        <v>0</v>
      </c>
      <c r="T680" s="259" t="n">
        <f aca="false" t="array" ref="T680:T680">INDEX(_Rge_Data_IC_CY,$B680,T$1)</f>
        <v>0</v>
      </c>
      <c r="U680" s="259" t="n">
        <f aca="false" t="array" ref="U680:U680">INDEX(_Rge_Data_IC_CY,$B680,U$1)</f>
        <v>0</v>
      </c>
      <c r="V680" s="259" t="n">
        <f aca="false" t="array" ref="V680:V680">INDEX(_Rge_Data_IC_CY,$B680,V$1)</f>
        <v>0</v>
      </c>
      <c r="W680" s="259" t="n">
        <f aca="false" t="array" ref="W680:W680">INDEX(_Rge_Data_IC_CY,$B680,W$1)</f>
        <v>0</v>
      </c>
      <c r="X680" s="259" t="n">
        <f aca="false">INDEX(_Rge_Data_IC_CY,$B680,X$1)</f>
        <v>0</v>
      </c>
      <c r="Y680" s="259" t="n">
        <f aca="false" t="array" ref="Y680:Y680">INDEX(_Rge_Data_IC_CY,$B680,Y$1)</f>
        <v>0</v>
      </c>
      <c r="Z680" s="259" t="n">
        <f aca="false" t="array" ref="Z680:Z680">INDEX(_Rge_Data_IC_CY,$B680,Z$1)</f>
        <v>0</v>
      </c>
      <c r="AA680" s="259" t="n">
        <f aca="false">R680-Z680</f>
        <v>0</v>
      </c>
      <c r="AB680" s="260" t="n">
        <f aca="false">IFERROR(AA680/R680,)</f>
        <v>0</v>
      </c>
      <c r="AC680" s="261" t="n">
        <f aca="false">INDEX(_Rge_Data_IC_CY,$B680,AC$1)</f>
        <v>0</v>
      </c>
      <c r="AD680" s="262" t="n">
        <f aca="false" t="array" ref="AD680:AD680">INDEX(_Rge_Data_IC_CY,$B680,AD$1)</f>
        <v>0</v>
      </c>
      <c r="AE680" s="262" t="n">
        <f aca="false" t="array" ref="AE680:AE680">INDEX(_Rge_Data_IC_CY,$B680,AE$1)</f>
        <v>0</v>
      </c>
      <c r="AF680" s="262" t="n">
        <f aca="false" t="array" ref="AF680:AF680">INDEX(_Rge_Data_IC_CY,$B680,AF$1)</f>
        <v>0</v>
      </c>
      <c r="AG680" s="262" t="n">
        <f aca="false" t="array" ref="AG680:AG680">INDEX(_Rge_Data_IC_CY,$B680,AG$1)</f>
        <v>0</v>
      </c>
      <c r="AH680" s="262" t="n">
        <f aca="false" t="array" ref="AH680:AH680">INDEX(_Rge_Data_IC_CY,$B680,AH$1)</f>
        <v>0</v>
      </c>
      <c r="AI680" s="262" t="n">
        <f aca="false">INDEX(_Rge_Data_IC_CY,$B680,AI$1)</f>
        <v>0</v>
      </c>
      <c r="AJ680" s="262" t="n">
        <f aca="false" t="array" ref="AJ680:AJ680">INDEX(_Rge_Data_IC_CY,$B680,AJ$1)</f>
        <v>0</v>
      </c>
      <c r="AK680" s="262" t="n">
        <f aca="false" t="array" ref="AK680:AK680">INDEX(_Rge_Data_IC_CY,$B680,AK$1)</f>
        <v>0</v>
      </c>
      <c r="AL680" s="212" t="n">
        <f aca="false">AK680+AN680+AO680</f>
        <v>0</v>
      </c>
      <c r="AM680" s="263" t="n">
        <f aca="false">IFERROR(AK680/Z680,0)</f>
        <v>0</v>
      </c>
      <c r="AN680" s="264" t="n">
        <f aca="false">IFERROR(IF(AND($E680="OPEN",$AA680&gt;0),$AA680*_SoP*$AM680,IF(AND($E680="CLOSED",$AA680&gt;0),$AA680*_SoL*$AM680,0)),0)</f>
        <v>0</v>
      </c>
      <c r="AO680" s="264" t="n">
        <f aca="false">IFERROR(IF($AA680&lt;0,$AA680*_SoL,0),0)</f>
        <v>0</v>
      </c>
      <c r="AP680" s="265" t="n">
        <f aca="false">AK680+AN680</f>
        <v>0</v>
      </c>
      <c r="AQ680" s="265" t="n">
        <f aca="false">AC680-AO680</f>
        <v>0</v>
      </c>
      <c r="AR680" s="265" t="n">
        <f aca="false">AP680-AQ680</f>
        <v>0</v>
      </c>
      <c r="AS680" s="266" t="n">
        <f aca="false">IF($AR680&gt;=0,$AR680,0)</f>
        <v>0</v>
      </c>
      <c r="AT680" s="267" t="n">
        <f aca="false">IF($AR680&lt;=0,-$AR680,0)</f>
        <v>-0</v>
      </c>
      <c r="AU680" s="268" t="n">
        <f aca="false">IF((R680-AC680)&lt;0,0,R680-AC680)</f>
        <v>0</v>
      </c>
      <c r="AV680" s="268" t="n">
        <f aca="false">IF(AM680&gt;1,0,R680-AM680*R680)</f>
        <v>0</v>
      </c>
      <c r="AW680" s="216"/>
    </row>
    <row r="681" customFormat="false" ht="24.75" hidden="false" customHeight="true" outlineLevel="0" collapsed="false">
      <c r="A681" s="166"/>
      <c r="B681" s="208" t="n">
        <f aca="false">B680+1</f>
        <v>65</v>
      </c>
      <c r="C681" s="166"/>
      <c r="D681" s="253" t="str">
        <f aca="false">IFERROR(VLOOKUP(#REF!,_rge_mappingtable,2,),"")</f>
        <v/>
      </c>
      <c r="E681" s="254" t="str">
        <f aca="false" t="array" ref="E681:E681">INDEX(_Rge_Data_IC_CY,$B681,E$1)</f>
        <v>Closed</v>
      </c>
      <c r="F681" s="255" t="n">
        <f aca="false">INDEX(_Rge_Data_IC_CY,$B681,F$1)</f>
        <v>0</v>
      </c>
      <c r="G681" s="255" t="n">
        <f aca="false" t="array" ref="G681:G681">INDEX(_Rge_Data_IC_CY,$B681,G$1)</f>
        <v>0</v>
      </c>
      <c r="H681" s="255" t="n">
        <f aca="false" t="array" ref="H681:H681">INDEX(_Rge_Data_IC_CY,$B681,H$1)</f>
        <v>0</v>
      </c>
      <c r="I681" s="255" t="n">
        <f aca="false" t="array" ref="I681:I681">INDEX(_Rge_Data_IC_CY,$B681,I$1)</f>
        <v>0</v>
      </c>
      <c r="J681" s="255" t="n">
        <f aca="false" t="array" ref="J681:J681">INDEX(_Rge_Data_IC_CY,$B681,J$1)</f>
        <v>0</v>
      </c>
      <c r="K681" s="255" t="n">
        <f aca="false" t="array" ref="K681:K681">INDEX(_Rge_Data_IC_CY,$B681,K$1)</f>
        <v>0</v>
      </c>
      <c r="L681" s="255" t="n">
        <f aca="false">INDEX(_Rge_Data_IC_CY,$B681,L$1)</f>
        <v>0</v>
      </c>
      <c r="M681" s="255" t="n">
        <f aca="false" t="array" ref="M681:M681">INDEX(_Rge_Data_IC_CY,$B681,M$1)</f>
        <v>0</v>
      </c>
      <c r="N681" s="255" t="n">
        <f aca="false" t="array" ref="N681:N681">INDEX(_Rge_Data_IC_CY,$B681,N$1)</f>
        <v>0</v>
      </c>
      <c r="O681" s="255" t="n">
        <f aca="false">F681-N681</f>
        <v>0</v>
      </c>
      <c r="P681" s="256" t="n">
        <f aca="false">IFERROR(O681/F681,0)</f>
        <v>0</v>
      </c>
      <c r="Q681" s="257" t="str">
        <f aca="false">IF(AND(F681&lt;&gt;0,R681=0),"N","Y")</f>
        <v>Y</v>
      </c>
      <c r="R681" s="258" t="n">
        <f aca="false">INDEX(_Rge_Data_IC_CY,$B681,R$1)</f>
        <v>0</v>
      </c>
      <c r="S681" s="259" t="n">
        <f aca="false" t="array" ref="S681:S681">INDEX(_Rge_Data_IC_CY,$B681,S$1)</f>
        <v>0</v>
      </c>
      <c r="T681" s="259" t="n">
        <f aca="false" t="array" ref="T681:T681">INDEX(_Rge_Data_IC_CY,$B681,T$1)</f>
        <v>0</v>
      </c>
      <c r="U681" s="259" t="n">
        <f aca="false" t="array" ref="U681:U681">INDEX(_Rge_Data_IC_CY,$B681,U$1)</f>
        <v>0</v>
      </c>
      <c r="V681" s="259" t="n">
        <f aca="false" t="array" ref="V681:V681">INDEX(_Rge_Data_IC_CY,$B681,V$1)</f>
        <v>0</v>
      </c>
      <c r="W681" s="259" t="n">
        <f aca="false" t="array" ref="W681:W681">INDEX(_Rge_Data_IC_CY,$B681,W$1)</f>
        <v>0</v>
      </c>
      <c r="X681" s="259" t="n">
        <f aca="false">INDEX(_Rge_Data_IC_CY,$B681,X$1)</f>
        <v>0</v>
      </c>
      <c r="Y681" s="259" t="n">
        <f aca="false" t="array" ref="Y681:Y681">INDEX(_Rge_Data_IC_CY,$B681,Y$1)</f>
        <v>0</v>
      </c>
      <c r="Z681" s="259" t="n">
        <f aca="false" t="array" ref="Z681:Z681">INDEX(_Rge_Data_IC_CY,$B681,Z$1)</f>
        <v>0</v>
      </c>
      <c r="AA681" s="259" t="n">
        <f aca="false">R681-Z681</f>
        <v>0</v>
      </c>
      <c r="AB681" s="260" t="n">
        <f aca="false">IFERROR(AA681/R681,)</f>
        <v>0</v>
      </c>
      <c r="AC681" s="261" t="n">
        <f aca="false">INDEX(_Rge_Data_IC_CY,$B681,AC$1)</f>
        <v>0</v>
      </c>
      <c r="AD681" s="262" t="n">
        <f aca="false" t="array" ref="AD681:AD681">INDEX(_Rge_Data_IC_CY,$B681,AD$1)</f>
        <v>0</v>
      </c>
      <c r="AE681" s="262" t="n">
        <f aca="false" t="array" ref="AE681:AE681">INDEX(_Rge_Data_IC_CY,$B681,AE$1)</f>
        <v>0</v>
      </c>
      <c r="AF681" s="262" t="n">
        <f aca="false" t="array" ref="AF681:AF681">INDEX(_Rge_Data_IC_CY,$B681,AF$1)</f>
        <v>0</v>
      </c>
      <c r="AG681" s="262" t="n">
        <f aca="false" t="array" ref="AG681:AG681">INDEX(_Rge_Data_IC_CY,$B681,AG$1)</f>
        <v>0</v>
      </c>
      <c r="AH681" s="262" t="n">
        <f aca="false" t="array" ref="AH681:AH681">INDEX(_Rge_Data_IC_CY,$B681,AH$1)</f>
        <v>0</v>
      </c>
      <c r="AI681" s="262" t="n">
        <f aca="false">INDEX(_Rge_Data_IC_CY,$B681,AI$1)</f>
        <v>0</v>
      </c>
      <c r="AJ681" s="262" t="n">
        <f aca="false" t="array" ref="AJ681:AJ681">INDEX(_Rge_Data_IC_CY,$B681,AJ$1)</f>
        <v>0</v>
      </c>
      <c r="AK681" s="262" t="n">
        <f aca="false" t="array" ref="AK681:AK681">INDEX(_Rge_Data_IC_CY,$B681,AK$1)</f>
        <v>0</v>
      </c>
      <c r="AL681" s="212" t="n">
        <f aca="false">AK681+AN681+AO681</f>
        <v>0</v>
      </c>
      <c r="AM681" s="263" t="n">
        <f aca="false">IFERROR(AK681/Z681,0)</f>
        <v>0</v>
      </c>
      <c r="AN681" s="264" t="n">
        <f aca="false">IFERROR(IF(AND($E681="OPEN",$AA681&gt;0),$AA681*_SoP*$AM681,IF(AND($E681="CLOSED",$AA681&gt;0),$AA681*_SoL*$AM681,0)),0)</f>
        <v>0</v>
      </c>
      <c r="AO681" s="264" t="n">
        <f aca="false">IFERROR(IF($AA681&lt;0,$AA681*_SoL,0),0)</f>
        <v>0</v>
      </c>
      <c r="AP681" s="265" t="n">
        <f aca="false">AK681+AN681</f>
        <v>0</v>
      </c>
      <c r="AQ681" s="265" t="n">
        <f aca="false">AC681-AO681</f>
        <v>0</v>
      </c>
      <c r="AR681" s="265" t="n">
        <f aca="false">AP681-AQ681</f>
        <v>0</v>
      </c>
      <c r="AS681" s="266" t="n">
        <f aca="false">IF($AR681&gt;=0,$AR681,0)</f>
        <v>0</v>
      </c>
      <c r="AT681" s="267" t="n">
        <f aca="false">IF($AR681&lt;=0,-$AR681,0)</f>
        <v>-0</v>
      </c>
      <c r="AU681" s="268" t="n">
        <f aca="false">IF((R681-AC681)&lt;0,0,R681-AC681)</f>
        <v>0</v>
      </c>
      <c r="AV681" s="268" t="n">
        <f aca="false">IF(AM681&gt;1,0,R681-AM681*R681)</f>
        <v>0</v>
      </c>
      <c r="AW681" s="216"/>
    </row>
    <row r="682" customFormat="false" ht="24.75" hidden="false" customHeight="true" outlineLevel="0" collapsed="false">
      <c r="A682" s="166"/>
      <c r="B682" s="208" t="n">
        <f aca="false">B681+1</f>
        <v>66</v>
      </c>
      <c r="C682" s="166"/>
      <c r="D682" s="253" t="str">
        <f aca="false">IFERROR(VLOOKUP(#REF!,_rge_mappingtable,2,),"")</f>
        <v/>
      </c>
      <c r="E682" s="254" t="str">
        <f aca="false" t="array" ref="E682:E682">INDEX(_Rge_Data_IC_CY,$B682,E$1)</f>
        <v>Closed</v>
      </c>
      <c r="F682" s="255" t="n">
        <f aca="false">INDEX(_Rge_Data_IC_CY,$B682,F$1)</f>
        <v>0</v>
      </c>
      <c r="G682" s="255" t="n">
        <f aca="false" t="array" ref="G682:G682">INDEX(_Rge_Data_IC_CY,$B682,G$1)</f>
        <v>0</v>
      </c>
      <c r="H682" s="255" t="n">
        <f aca="false" t="array" ref="H682:H682">INDEX(_Rge_Data_IC_CY,$B682,H$1)</f>
        <v>0</v>
      </c>
      <c r="I682" s="255" t="n">
        <f aca="false" t="array" ref="I682:I682">INDEX(_Rge_Data_IC_CY,$B682,I$1)</f>
        <v>0</v>
      </c>
      <c r="J682" s="255" t="n">
        <f aca="false" t="array" ref="J682:J682">INDEX(_Rge_Data_IC_CY,$B682,J$1)</f>
        <v>0</v>
      </c>
      <c r="K682" s="255" t="n">
        <f aca="false" t="array" ref="K682:K682">INDEX(_Rge_Data_IC_CY,$B682,K$1)</f>
        <v>0</v>
      </c>
      <c r="L682" s="255" t="n">
        <f aca="false">INDEX(_Rge_Data_IC_CY,$B682,L$1)</f>
        <v>0</v>
      </c>
      <c r="M682" s="255" t="n">
        <f aca="false" t="array" ref="M682:M682">INDEX(_Rge_Data_IC_CY,$B682,M$1)</f>
        <v>0</v>
      </c>
      <c r="N682" s="255" t="n">
        <f aca="false" t="array" ref="N682:N682">INDEX(_Rge_Data_IC_CY,$B682,N$1)</f>
        <v>0</v>
      </c>
      <c r="O682" s="255" t="n">
        <f aca="false">F682-N682</f>
        <v>0</v>
      </c>
      <c r="P682" s="256" t="n">
        <f aca="false">IFERROR(O682/F682,0)</f>
        <v>0</v>
      </c>
      <c r="Q682" s="257" t="str">
        <f aca="false">IF(AND(F682&lt;&gt;0,R682=0),"N","Y")</f>
        <v>Y</v>
      </c>
      <c r="R682" s="258" t="n">
        <f aca="false">INDEX(_Rge_Data_IC_CY,$B682,R$1)</f>
        <v>0</v>
      </c>
      <c r="S682" s="259" t="n">
        <f aca="false" t="array" ref="S682:S682">INDEX(_Rge_Data_IC_CY,$B682,S$1)</f>
        <v>0</v>
      </c>
      <c r="T682" s="259" t="n">
        <f aca="false" t="array" ref="T682:T682">INDEX(_Rge_Data_IC_CY,$B682,T$1)</f>
        <v>0</v>
      </c>
      <c r="U682" s="259" t="n">
        <f aca="false" t="array" ref="U682:U682">INDEX(_Rge_Data_IC_CY,$B682,U$1)</f>
        <v>0</v>
      </c>
      <c r="V682" s="259" t="n">
        <f aca="false" t="array" ref="V682:V682">INDEX(_Rge_Data_IC_CY,$B682,V$1)</f>
        <v>0</v>
      </c>
      <c r="W682" s="259" t="n">
        <f aca="false" t="array" ref="W682:W682">INDEX(_Rge_Data_IC_CY,$B682,W$1)</f>
        <v>0</v>
      </c>
      <c r="X682" s="259" t="n">
        <f aca="false">INDEX(_Rge_Data_IC_CY,$B682,X$1)</f>
        <v>0</v>
      </c>
      <c r="Y682" s="259" t="n">
        <f aca="false" t="array" ref="Y682:Y682">INDEX(_Rge_Data_IC_CY,$B682,Y$1)</f>
        <v>0</v>
      </c>
      <c r="Z682" s="259" t="n">
        <f aca="false" t="array" ref="Z682:Z682">INDEX(_Rge_Data_IC_CY,$B682,Z$1)</f>
        <v>0</v>
      </c>
      <c r="AA682" s="259" t="n">
        <f aca="false">R682-Z682</f>
        <v>0</v>
      </c>
      <c r="AB682" s="260" t="n">
        <f aca="false">IFERROR(AA682/R682,)</f>
        <v>0</v>
      </c>
      <c r="AC682" s="261" t="n">
        <f aca="false">INDEX(_Rge_Data_IC_CY,$B682,AC$1)</f>
        <v>0</v>
      </c>
      <c r="AD682" s="262" t="n">
        <f aca="false" t="array" ref="AD682:AD682">INDEX(_Rge_Data_IC_CY,$B682,AD$1)</f>
        <v>0</v>
      </c>
      <c r="AE682" s="262" t="n">
        <f aca="false" t="array" ref="AE682:AE682">INDEX(_Rge_Data_IC_CY,$B682,AE$1)</f>
        <v>0</v>
      </c>
      <c r="AF682" s="262" t="n">
        <f aca="false" t="array" ref="AF682:AF682">INDEX(_Rge_Data_IC_CY,$B682,AF$1)</f>
        <v>0</v>
      </c>
      <c r="AG682" s="262" t="n">
        <f aca="false" t="array" ref="AG682:AG682">INDEX(_Rge_Data_IC_CY,$B682,AG$1)</f>
        <v>0</v>
      </c>
      <c r="AH682" s="262" t="n">
        <f aca="false" t="array" ref="AH682:AH682">INDEX(_Rge_Data_IC_CY,$B682,AH$1)</f>
        <v>0</v>
      </c>
      <c r="AI682" s="262" t="n">
        <f aca="false">INDEX(_Rge_Data_IC_CY,$B682,AI$1)</f>
        <v>0</v>
      </c>
      <c r="AJ682" s="262" t="n">
        <f aca="false" t="array" ref="AJ682:AJ682">INDEX(_Rge_Data_IC_CY,$B682,AJ$1)</f>
        <v>0</v>
      </c>
      <c r="AK682" s="262" t="n">
        <f aca="false" t="array" ref="AK682:AK682">INDEX(_Rge_Data_IC_CY,$B682,AK$1)</f>
        <v>0</v>
      </c>
      <c r="AL682" s="212" t="n">
        <f aca="false">AK682+AN682+AO682</f>
        <v>0</v>
      </c>
      <c r="AM682" s="263" t="n">
        <f aca="false">IFERROR(AK682/Z682,0)</f>
        <v>0</v>
      </c>
      <c r="AN682" s="264" t="n">
        <f aca="false">IFERROR(IF(AND($E682="OPEN",$AA682&gt;0),$AA682*_SoP*$AM682,IF(AND($E682="CLOSED",$AA682&gt;0),$AA682*_SoL*$AM682,0)),0)</f>
        <v>0</v>
      </c>
      <c r="AO682" s="264" t="n">
        <f aca="false">IFERROR(IF($AA682&lt;0,$AA682*_SoL,0),0)</f>
        <v>0</v>
      </c>
      <c r="AP682" s="265" t="n">
        <f aca="false">AK682+AN682</f>
        <v>0</v>
      </c>
      <c r="AQ682" s="265" t="n">
        <f aca="false">AC682-AO682</f>
        <v>0</v>
      </c>
      <c r="AR682" s="265" t="n">
        <f aca="false">AP682-AQ682</f>
        <v>0</v>
      </c>
      <c r="AS682" s="266" t="n">
        <f aca="false">IF($AR682&gt;=0,$AR682,0)</f>
        <v>0</v>
      </c>
      <c r="AT682" s="267" t="n">
        <f aca="false">IF($AR682&lt;=0,-$AR682,0)</f>
        <v>-0</v>
      </c>
      <c r="AU682" s="268" t="n">
        <f aca="false">IF((R682-AC682)&lt;0,0,R682-AC682)</f>
        <v>0</v>
      </c>
      <c r="AV682" s="268" t="n">
        <f aca="false">IF(AM682&gt;1,0,R682-AM682*R682)</f>
        <v>0</v>
      </c>
      <c r="AW682" s="216"/>
    </row>
    <row r="683" customFormat="false" ht="24.75" hidden="false" customHeight="true" outlineLevel="0" collapsed="false">
      <c r="A683" s="166"/>
      <c r="B683" s="208" t="n">
        <f aca="false">B682+1</f>
        <v>67</v>
      </c>
      <c r="C683" s="166"/>
      <c r="D683" s="253" t="str">
        <f aca="false">IFERROR(VLOOKUP(#REF!,_rge_mappingtable,2,),"")</f>
        <v/>
      </c>
      <c r="E683" s="254" t="str">
        <f aca="false" t="array" ref="E683:E683">INDEX(_Rge_Data_IC_CY,$B683,E$1)</f>
        <v>Closed</v>
      </c>
      <c r="F683" s="255" t="n">
        <f aca="false">INDEX(_Rge_Data_IC_CY,$B683,F$1)</f>
        <v>0</v>
      </c>
      <c r="G683" s="255" t="n">
        <f aca="false" t="array" ref="G683:G683">INDEX(_Rge_Data_IC_CY,$B683,G$1)</f>
        <v>0</v>
      </c>
      <c r="H683" s="255" t="n">
        <f aca="false" t="array" ref="H683:H683">INDEX(_Rge_Data_IC_CY,$B683,H$1)</f>
        <v>0</v>
      </c>
      <c r="I683" s="255" t="n">
        <f aca="false" t="array" ref="I683:I683">INDEX(_Rge_Data_IC_CY,$B683,I$1)</f>
        <v>0</v>
      </c>
      <c r="J683" s="255" t="n">
        <f aca="false" t="array" ref="J683:J683">INDEX(_Rge_Data_IC_CY,$B683,J$1)</f>
        <v>0</v>
      </c>
      <c r="K683" s="255" t="n">
        <f aca="false" t="array" ref="K683:K683">INDEX(_Rge_Data_IC_CY,$B683,K$1)</f>
        <v>0</v>
      </c>
      <c r="L683" s="255" t="n">
        <f aca="false">INDEX(_Rge_Data_IC_CY,$B683,L$1)</f>
        <v>0</v>
      </c>
      <c r="M683" s="255" t="n">
        <f aca="false" t="array" ref="M683:M683">INDEX(_Rge_Data_IC_CY,$B683,M$1)</f>
        <v>0</v>
      </c>
      <c r="N683" s="255" t="n">
        <f aca="false" t="array" ref="N683:N683">INDEX(_Rge_Data_IC_CY,$B683,N$1)</f>
        <v>0</v>
      </c>
      <c r="O683" s="255" t="n">
        <f aca="false">F683-N683</f>
        <v>0</v>
      </c>
      <c r="P683" s="256" t="n">
        <f aca="false">IFERROR(O683/F683,0)</f>
        <v>0</v>
      </c>
      <c r="Q683" s="257" t="str">
        <f aca="false">IF(AND(F683&lt;&gt;0,R683=0),"N","Y")</f>
        <v>Y</v>
      </c>
      <c r="R683" s="258" t="n">
        <f aca="false">INDEX(_Rge_Data_IC_CY,$B683,R$1)</f>
        <v>0</v>
      </c>
      <c r="S683" s="259" t="n">
        <f aca="false" t="array" ref="S683:S683">INDEX(_Rge_Data_IC_CY,$B683,S$1)</f>
        <v>0</v>
      </c>
      <c r="T683" s="259" t="n">
        <f aca="false" t="array" ref="T683:T683">INDEX(_Rge_Data_IC_CY,$B683,T$1)</f>
        <v>0</v>
      </c>
      <c r="U683" s="259" t="n">
        <f aca="false" t="array" ref="U683:U683">INDEX(_Rge_Data_IC_CY,$B683,U$1)</f>
        <v>0</v>
      </c>
      <c r="V683" s="259" t="n">
        <f aca="false" t="array" ref="V683:V683">INDEX(_Rge_Data_IC_CY,$B683,V$1)</f>
        <v>0</v>
      </c>
      <c r="W683" s="259" t="n">
        <f aca="false" t="array" ref="W683:W683">INDEX(_Rge_Data_IC_CY,$B683,W$1)</f>
        <v>0</v>
      </c>
      <c r="X683" s="259" t="n">
        <f aca="false">INDEX(_Rge_Data_IC_CY,$B683,X$1)</f>
        <v>0</v>
      </c>
      <c r="Y683" s="259" t="n">
        <f aca="false" t="array" ref="Y683:Y683">INDEX(_Rge_Data_IC_CY,$B683,Y$1)</f>
        <v>0</v>
      </c>
      <c r="Z683" s="259" t="n">
        <f aca="false" t="array" ref="Z683:Z683">INDEX(_Rge_Data_IC_CY,$B683,Z$1)</f>
        <v>0</v>
      </c>
      <c r="AA683" s="259" t="n">
        <f aca="false">R683-Z683</f>
        <v>0</v>
      </c>
      <c r="AB683" s="260" t="n">
        <f aca="false">IFERROR(AA683/R683,)</f>
        <v>0</v>
      </c>
      <c r="AC683" s="261" t="n">
        <f aca="false">INDEX(_Rge_Data_IC_CY,$B683,AC$1)</f>
        <v>0</v>
      </c>
      <c r="AD683" s="262" t="n">
        <f aca="false" t="array" ref="AD683:AD683">INDEX(_Rge_Data_IC_CY,$B683,AD$1)</f>
        <v>0</v>
      </c>
      <c r="AE683" s="262" t="n">
        <f aca="false" t="array" ref="AE683:AE683">INDEX(_Rge_Data_IC_CY,$B683,AE$1)</f>
        <v>0</v>
      </c>
      <c r="AF683" s="262" t="n">
        <f aca="false" t="array" ref="AF683:AF683">INDEX(_Rge_Data_IC_CY,$B683,AF$1)</f>
        <v>0</v>
      </c>
      <c r="AG683" s="262" t="n">
        <f aca="false" t="array" ref="AG683:AG683">INDEX(_Rge_Data_IC_CY,$B683,AG$1)</f>
        <v>0</v>
      </c>
      <c r="AH683" s="262" t="n">
        <f aca="false" t="array" ref="AH683:AH683">INDEX(_Rge_Data_IC_CY,$B683,AH$1)</f>
        <v>0</v>
      </c>
      <c r="AI683" s="262" t="n">
        <f aca="false">INDEX(_Rge_Data_IC_CY,$B683,AI$1)</f>
        <v>0</v>
      </c>
      <c r="AJ683" s="262" t="n">
        <f aca="false" t="array" ref="AJ683:AJ683">INDEX(_Rge_Data_IC_CY,$B683,AJ$1)</f>
        <v>0</v>
      </c>
      <c r="AK683" s="262" t="n">
        <f aca="false" t="array" ref="AK683:AK683">INDEX(_Rge_Data_IC_CY,$B683,AK$1)</f>
        <v>0</v>
      </c>
      <c r="AL683" s="212" t="n">
        <f aca="false">AK683+AN683+AO683</f>
        <v>0</v>
      </c>
      <c r="AM683" s="263" t="n">
        <f aca="false">IFERROR(AK683/Z683,0)</f>
        <v>0</v>
      </c>
      <c r="AN683" s="264" t="n">
        <f aca="false">IFERROR(IF(AND($E683="OPEN",$AA683&gt;0),$AA683*_SoP*$AM683,IF(AND($E683="CLOSED",$AA683&gt;0),$AA683*_SoL*$AM683,0)),0)</f>
        <v>0</v>
      </c>
      <c r="AO683" s="264" t="n">
        <f aca="false">IFERROR(IF($AA683&lt;0,$AA683*_SoL,0),0)</f>
        <v>0</v>
      </c>
      <c r="AP683" s="265" t="n">
        <f aca="false">AK683+AN683</f>
        <v>0</v>
      </c>
      <c r="AQ683" s="265" t="n">
        <f aca="false">AC683-AO683</f>
        <v>0</v>
      </c>
      <c r="AR683" s="265" t="n">
        <f aca="false">AP683-AQ683</f>
        <v>0</v>
      </c>
      <c r="AS683" s="266" t="n">
        <f aca="false">IF($AR683&gt;=0,$AR683,0)</f>
        <v>0</v>
      </c>
      <c r="AT683" s="267" t="n">
        <f aca="false">IF($AR683&lt;=0,-$AR683,0)</f>
        <v>-0</v>
      </c>
      <c r="AU683" s="268" t="n">
        <f aca="false">IF((R683-AC683)&lt;0,0,R683-AC683)</f>
        <v>0</v>
      </c>
      <c r="AV683" s="268" t="n">
        <f aca="false">IF(AM683&gt;1,0,R683-AM683*R683)</f>
        <v>0</v>
      </c>
      <c r="AW683" s="216"/>
    </row>
    <row r="684" customFormat="false" ht="24.75" hidden="false" customHeight="true" outlineLevel="0" collapsed="false">
      <c r="A684" s="166"/>
      <c r="B684" s="208" t="n">
        <f aca="false">B683+1</f>
        <v>68</v>
      </c>
      <c r="C684" s="166"/>
      <c r="D684" s="253" t="str">
        <f aca="false">IFERROR(VLOOKUP(#REF!,_rge_mappingtable,2,),"")</f>
        <v/>
      </c>
      <c r="E684" s="254" t="str">
        <f aca="false" t="array" ref="E684:E684">INDEX(_Rge_Data_IC_CY,$B684,E$1)</f>
        <v>Closed</v>
      </c>
      <c r="F684" s="255" t="n">
        <f aca="false">INDEX(_Rge_Data_IC_CY,$B684,F$1)</f>
        <v>0</v>
      </c>
      <c r="G684" s="255" t="n">
        <f aca="false" t="array" ref="G684:G684">INDEX(_Rge_Data_IC_CY,$B684,G$1)</f>
        <v>0</v>
      </c>
      <c r="H684" s="255" t="n">
        <f aca="false" t="array" ref="H684:H684">INDEX(_Rge_Data_IC_CY,$B684,H$1)</f>
        <v>0</v>
      </c>
      <c r="I684" s="255" t="n">
        <f aca="false" t="array" ref="I684:I684">INDEX(_Rge_Data_IC_CY,$B684,I$1)</f>
        <v>0</v>
      </c>
      <c r="J684" s="255" t="n">
        <f aca="false" t="array" ref="J684:J684">INDEX(_Rge_Data_IC_CY,$B684,J$1)</f>
        <v>0</v>
      </c>
      <c r="K684" s="255" t="n">
        <f aca="false" t="array" ref="K684:K684">INDEX(_Rge_Data_IC_CY,$B684,K$1)</f>
        <v>0</v>
      </c>
      <c r="L684" s="255" t="n">
        <f aca="false">INDEX(_Rge_Data_IC_CY,$B684,L$1)</f>
        <v>0</v>
      </c>
      <c r="M684" s="255" t="n">
        <f aca="false" t="array" ref="M684:M684">INDEX(_Rge_Data_IC_CY,$B684,M$1)</f>
        <v>0</v>
      </c>
      <c r="N684" s="255" t="n">
        <f aca="false" t="array" ref="N684:N684">INDEX(_Rge_Data_IC_CY,$B684,N$1)</f>
        <v>0</v>
      </c>
      <c r="O684" s="255" t="n">
        <f aca="false">F684-N684</f>
        <v>0</v>
      </c>
      <c r="P684" s="256" t="n">
        <f aca="false">IFERROR(O684/F684,0)</f>
        <v>0</v>
      </c>
      <c r="Q684" s="257" t="str">
        <f aca="false">IF(AND(F684&lt;&gt;0,R684=0),"N","Y")</f>
        <v>Y</v>
      </c>
      <c r="R684" s="258" t="n">
        <f aca="false">INDEX(_Rge_Data_IC_CY,$B684,R$1)</f>
        <v>0</v>
      </c>
      <c r="S684" s="259" t="n">
        <f aca="false" t="array" ref="S684:S684">INDEX(_Rge_Data_IC_CY,$B684,S$1)</f>
        <v>0</v>
      </c>
      <c r="T684" s="259" t="n">
        <f aca="false" t="array" ref="T684:T684">INDEX(_Rge_Data_IC_CY,$B684,T$1)</f>
        <v>0</v>
      </c>
      <c r="U684" s="259" t="n">
        <f aca="false" t="array" ref="U684:U684">INDEX(_Rge_Data_IC_CY,$B684,U$1)</f>
        <v>0</v>
      </c>
      <c r="V684" s="259" t="n">
        <f aca="false" t="array" ref="V684:V684">INDEX(_Rge_Data_IC_CY,$B684,V$1)</f>
        <v>0</v>
      </c>
      <c r="W684" s="259" t="n">
        <f aca="false" t="array" ref="W684:W684">INDEX(_Rge_Data_IC_CY,$B684,W$1)</f>
        <v>0</v>
      </c>
      <c r="X684" s="259" t="n">
        <f aca="false">INDEX(_Rge_Data_IC_CY,$B684,X$1)</f>
        <v>0</v>
      </c>
      <c r="Y684" s="259" t="n">
        <f aca="false" t="array" ref="Y684:Y684">INDEX(_Rge_Data_IC_CY,$B684,Y$1)</f>
        <v>0</v>
      </c>
      <c r="Z684" s="259" t="n">
        <f aca="false" t="array" ref="Z684:Z684">INDEX(_Rge_Data_IC_CY,$B684,Z$1)</f>
        <v>0</v>
      </c>
      <c r="AA684" s="259" t="n">
        <f aca="false">R684-Z684</f>
        <v>0</v>
      </c>
      <c r="AB684" s="260" t="n">
        <f aca="false">IFERROR(AA684/R684,)</f>
        <v>0</v>
      </c>
      <c r="AC684" s="261" t="n">
        <f aca="false">INDEX(_Rge_Data_IC_CY,$B684,AC$1)</f>
        <v>0</v>
      </c>
      <c r="AD684" s="262" t="n">
        <f aca="false" t="array" ref="AD684:AD684">INDEX(_Rge_Data_IC_CY,$B684,AD$1)</f>
        <v>0</v>
      </c>
      <c r="AE684" s="262" t="n">
        <f aca="false" t="array" ref="AE684:AE684">INDEX(_Rge_Data_IC_CY,$B684,AE$1)</f>
        <v>0</v>
      </c>
      <c r="AF684" s="262" t="n">
        <f aca="false" t="array" ref="AF684:AF684">INDEX(_Rge_Data_IC_CY,$B684,AF$1)</f>
        <v>0</v>
      </c>
      <c r="AG684" s="262" t="n">
        <f aca="false" t="array" ref="AG684:AG684">INDEX(_Rge_Data_IC_CY,$B684,AG$1)</f>
        <v>0</v>
      </c>
      <c r="AH684" s="262" t="n">
        <f aca="false" t="array" ref="AH684:AH684">INDEX(_Rge_Data_IC_CY,$B684,AH$1)</f>
        <v>0</v>
      </c>
      <c r="AI684" s="262" t="n">
        <f aca="false">INDEX(_Rge_Data_IC_CY,$B684,AI$1)</f>
        <v>0</v>
      </c>
      <c r="AJ684" s="262" t="n">
        <f aca="false" t="array" ref="AJ684:AJ684">INDEX(_Rge_Data_IC_CY,$B684,AJ$1)</f>
        <v>0</v>
      </c>
      <c r="AK684" s="262" t="n">
        <f aca="false" t="array" ref="AK684:AK684">INDEX(_Rge_Data_IC_CY,$B684,AK$1)</f>
        <v>0</v>
      </c>
      <c r="AL684" s="212" t="n">
        <f aca="false">AK684+AN684+AO684</f>
        <v>0</v>
      </c>
      <c r="AM684" s="263" t="n">
        <f aca="false">IFERROR(AK684/Z684,0)</f>
        <v>0</v>
      </c>
      <c r="AN684" s="264" t="n">
        <f aca="false">IFERROR(IF(AND($E684="OPEN",$AA684&gt;0),$AA684*_SoP*$AM684,IF(AND($E684="CLOSED",$AA684&gt;0),$AA684*_SoL*$AM684,0)),0)</f>
        <v>0</v>
      </c>
      <c r="AO684" s="264" t="n">
        <f aca="false">IFERROR(IF($AA684&lt;0,$AA684*_SoL,0),0)</f>
        <v>0</v>
      </c>
      <c r="AP684" s="265" t="n">
        <f aca="false">AK684+AN684</f>
        <v>0</v>
      </c>
      <c r="AQ684" s="265" t="n">
        <f aca="false">AC684-AO684</f>
        <v>0</v>
      </c>
      <c r="AR684" s="265" t="n">
        <f aca="false">AP684-AQ684</f>
        <v>0</v>
      </c>
      <c r="AS684" s="266" t="n">
        <f aca="false">IF($AR684&gt;=0,$AR684,0)</f>
        <v>0</v>
      </c>
      <c r="AT684" s="267" t="n">
        <f aca="false">IF($AR684&lt;=0,-$AR684,0)</f>
        <v>-0</v>
      </c>
      <c r="AU684" s="268" t="n">
        <f aca="false">IF((R684-AC684)&lt;0,0,R684-AC684)</f>
        <v>0</v>
      </c>
      <c r="AV684" s="268" t="n">
        <f aca="false">IF(AM684&gt;1,0,R684-AM684*R684)</f>
        <v>0</v>
      </c>
      <c r="AW684" s="216"/>
    </row>
    <row r="685" customFormat="false" ht="24.75" hidden="false" customHeight="true" outlineLevel="0" collapsed="false">
      <c r="A685" s="166"/>
      <c r="B685" s="208" t="n">
        <f aca="false">B684+1</f>
        <v>69</v>
      </c>
      <c r="C685" s="166"/>
      <c r="D685" s="253" t="str">
        <f aca="false">IFERROR(VLOOKUP(#REF!,_rge_mappingtable,2,),"")</f>
        <v/>
      </c>
      <c r="E685" s="254" t="str">
        <f aca="false" t="array" ref="E685:E685">INDEX(_Rge_Data_IC_CY,$B685,E$1)</f>
        <v>Closed</v>
      </c>
      <c r="F685" s="255" t="n">
        <f aca="false">INDEX(_Rge_Data_IC_CY,$B685,F$1)</f>
        <v>0</v>
      </c>
      <c r="G685" s="255" t="n">
        <f aca="false" t="array" ref="G685:G685">INDEX(_Rge_Data_IC_CY,$B685,G$1)</f>
        <v>0</v>
      </c>
      <c r="H685" s="255" t="n">
        <f aca="false" t="array" ref="H685:H685">INDEX(_Rge_Data_IC_CY,$B685,H$1)</f>
        <v>0</v>
      </c>
      <c r="I685" s="255" t="n">
        <f aca="false" t="array" ref="I685:I685">INDEX(_Rge_Data_IC_CY,$B685,I$1)</f>
        <v>0</v>
      </c>
      <c r="J685" s="255" t="n">
        <f aca="false" t="array" ref="J685:J685">INDEX(_Rge_Data_IC_CY,$B685,J$1)</f>
        <v>0</v>
      </c>
      <c r="K685" s="255" t="n">
        <f aca="false" t="array" ref="K685:K685">INDEX(_Rge_Data_IC_CY,$B685,K$1)</f>
        <v>0</v>
      </c>
      <c r="L685" s="255" t="n">
        <f aca="false">INDEX(_Rge_Data_IC_CY,$B685,L$1)</f>
        <v>0</v>
      </c>
      <c r="M685" s="255" t="n">
        <f aca="false" t="array" ref="M685:M685">INDEX(_Rge_Data_IC_CY,$B685,M$1)</f>
        <v>0</v>
      </c>
      <c r="N685" s="255" t="n">
        <f aca="false" t="array" ref="N685:N685">INDEX(_Rge_Data_IC_CY,$B685,N$1)</f>
        <v>0</v>
      </c>
      <c r="O685" s="255" t="n">
        <f aca="false">F685-N685</f>
        <v>0</v>
      </c>
      <c r="P685" s="256" t="n">
        <f aca="false">IFERROR(O685/F685,0)</f>
        <v>0</v>
      </c>
      <c r="Q685" s="257" t="str">
        <f aca="false">IF(AND(F685&lt;&gt;0,R685=0),"N","Y")</f>
        <v>Y</v>
      </c>
      <c r="R685" s="258" t="n">
        <f aca="false">INDEX(_Rge_Data_IC_CY,$B685,R$1)</f>
        <v>0</v>
      </c>
      <c r="S685" s="259" t="n">
        <f aca="false" t="array" ref="S685:S685">INDEX(_Rge_Data_IC_CY,$B685,S$1)</f>
        <v>0</v>
      </c>
      <c r="T685" s="259" t="n">
        <f aca="false" t="array" ref="T685:T685">INDEX(_Rge_Data_IC_CY,$B685,T$1)</f>
        <v>0</v>
      </c>
      <c r="U685" s="259" t="n">
        <f aca="false" t="array" ref="U685:U685">INDEX(_Rge_Data_IC_CY,$B685,U$1)</f>
        <v>0</v>
      </c>
      <c r="V685" s="259" t="n">
        <f aca="false" t="array" ref="V685:V685">INDEX(_Rge_Data_IC_CY,$B685,V$1)</f>
        <v>0</v>
      </c>
      <c r="W685" s="259" t="n">
        <f aca="false" t="array" ref="W685:W685">INDEX(_Rge_Data_IC_CY,$B685,W$1)</f>
        <v>0</v>
      </c>
      <c r="X685" s="259" t="n">
        <f aca="false">INDEX(_Rge_Data_IC_CY,$B685,X$1)</f>
        <v>0</v>
      </c>
      <c r="Y685" s="259" t="n">
        <f aca="false" t="array" ref="Y685:Y685">INDEX(_Rge_Data_IC_CY,$B685,Y$1)</f>
        <v>0</v>
      </c>
      <c r="Z685" s="259" t="n">
        <f aca="false" t="array" ref="Z685:Z685">INDEX(_Rge_Data_IC_CY,$B685,Z$1)</f>
        <v>0</v>
      </c>
      <c r="AA685" s="259" t="n">
        <f aca="false">R685-Z685</f>
        <v>0</v>
      </c>
      <c r="AB685" s="260" t="n">
        <f aca="false">IFERROR(AA685/R685,)</f>
        <v>0</v>
      </c>
      <c r="AC685" s="261" t="n">
        <f aca="false">INDEX(_Rge_Data_IC_CY,$B685,AC$1)</f>
        <v>0</v>
      </c>
      <c r="AD685" s="262" t="n">
        <f aca="false" t="array" ref="AD685:AD685">INDEX(_Rge_Data_IC_CY,$B685,AD$1)</f>
        <v>0</v>
      </c>
      <c r="AE685" s="262" t="n">
        <f aca="false" t="array" ref="AE685:AE685">INDEX(_Rge_Data_IC_CY,$B685,AE$1)</f>
        <v>0</v>
      </c>
      <c r="AF685" s="262" t="n">
        <f aca="false" t="array" ref="AF685:AF685">INDEX(_Rge_Data_IC_CY,$B685,AF$1)</f>
        <v>0</v>
      </c>
      <c r="AG685" s="262" t="n">
        <f aca="false" t="array" ref="AG685:AG685">INDEX(_Rge_Data_IC_CY,$B685,AG$1)</f>
        <v>0</v>
      </c>
      <c r="AH685" s="262" t="n">
        <f aca="false" t="array" ref="AH685:AH685">INDEX(_Rge_Data_IC_CY,$B685,AH$1)</f>
        <v>0</v>
      </c>
      <c r="AI685" s="262" t="n">
        <f aca="false">INDEX(_Rge_Data_IC_CY,$B685,AI$1)</f>
        <v>0</v>
      </c>
      <c r="AJ685" s="262" t="n">
        <f aca="false" t="array" ref="AJ685:AJ685">INDEX(_Rge_Data_IC_CY,$B685,AJ$1)</f>
        <v>0</v>
      </c>
      <c r="AK685" s="262" t="n">
        <f aca="false" t="array" ref="AK685:AK685">INDEX(_Rge_Data_IC_CY,$B685,AK$1)</f>
        <v>0</v>
      </c>
      <c r="AL685" s="212" t="n">
        <f aca="false">AK685+AN685+AO685</f>
        <v>0</v>
      </c>
      <c r="AM685" s="263" t="n">
        <f aca="false">IFERROR(AK685/Z685,0)</f>
        <v>0</v>
      </c>
      <c r="AN685" s="264" t="n">
        <f aca="false">IFERROR(IF(AND($E685="OPEN",$AA685&gt;0),$AA685*_SoP*$AM685,IF(AND($E685="CLOSED",$AA685&gt;0),$AA685*_SoL*$AM685,0)),0)</f>
        <v>0</v>
      </c>
      <c r="AO685" s="264" t="n">
        <f aca="false">IFERROR(IF($AA685&lt;0,$AA685*_SoL,0),0)</f>
        <v>0</v>
      </c>
      <c r="AP685" s="265" t="n">
        <f aca="false">AK685+AN685</f>
        <v>0</v>
      </c>
      <c r="AQ685" s="265" t="n">
        <f aca="false">AC685-AO685</f>
        <v>0</v>
      </c>
      <c r="AR685" s="265" t="n">
        <f aca="false">AP685-AQ685</f>
        <v>0</v>
      </c>
      <c r="AS685" s="266" t="n">
        <f aca="false">IF($AR685&gt;=0,$AR685,0)</f>
        <v>0</v>
      </c>
      <c r="AT685" s="267" t="n">
        <f aca="false">IF($AR685&lt;=0,-$AR685,0)</f>
        <v>-0</v>
      </c>
      <c r="AU685" s="268" t="n">
        <f aca="false">IF((R685-AC685)&lt;0,0,R685-AC685)</f>
        <v>0</v>
      </c>
      <c r="AV685" s="268" t="n">
        <f aca="false">IF(AM685&gt;1,0,R685-AM685*R685)</f>
        <v>0</v>
      </c>
      <c r="AW685" s="216"/>
    </row>
    <row r="686" customFormat="false" ht="24.75" hidden="false" customHeight="true" outlineLevel="0" collapsed="false">
      <c r="A686" s="166"/>
      <c r="B686" s="208" t="n">
        <f aca="false">B685+1</f>
        <v>70</v>
      </c>
      <c r="C686" s="166"/>
      <c r="D686" s="253" t="str">
        <f aca="false">IFERROR(VLOOKUP(#REF!,_rge_mappingtable,2,),"")</f>
        <v/>
      </c>
      <c r="E686" s="254" t="str">
        <f aca="false" t="array" ref="E686:E686">INDEX(_Rge_Data_IC_CY,$B686,E$1)</f>
        <v>Closed</v>
      </c>
      <c r="F686" s="255" t="n">
        <f aca="false">INDEX(_Rge_Data_IC_CY,$B686,F$1)</f>
        <v>0</v>
      </c>
      <c r="G686" s="255" t="n">
        <f aca="false" t="array" ref="G686:G686">INDEX(_Rge_Data_IC_CY,$B686,G$1)</f>
        <v>0</v>
      </c>
      <c r="H686" s="255" t="n">
        <f aca="false" t="array" ref="H686:H686">INDEX(_Rge_Data_IC_CY,$B686,H$1)</f>
        <v>0</v>
      </c>
      <c r="I686" s="255" t="n">
        <f aca="false" t="array" ref="I686:I686">INDEX(_Rge_Data_IC_CY,$B686,I$1)</f>
        <v>0</v>
      </c>
      <c r="J686" s="255" t="n">
        <f aca="false" t="array" ref="J686:J686">INDEX(_Rge_Data_IC_CY,$B686,J$1)</f>
        <v>0</v>
      </c>
      <c r="K686" s="255" t="n">
        <f aca="false" t="array" ref="K686:K686">INDEX(_Rge_Data_IC_CY,$B686,K$1)</f>
        <v>0</v>
      </c>
      <c r="L686" s="255" t="n">
        <f aca="false">INDEX(_Rge_Data_IC_CY,$B686,L$1)</f>
        <v>0</v>
      </c>
      <c r="M686" s="255" t="n">
        <f aca="false" t="array" ref="M686:M686">INDEX(_Rge_Data_IC_CY,$B686,M$1)</f>
        <v>0</v>
      </c>
      <c r="N686" s="255" t="n">
        <f aca="false" t="array" ref="N686:N686">INDEX(_Rge_Data_IC_CY,$B686,N$1)</f>
        <v>0</v>
      </c>
      <c r="O686" s="255" t="n">
        <f aca="false">F686-N686</f>
        <v>0</v>
      </c>
      <c r="P686" s="256" t="n">
        <f aca="false">IFERROR(O686/F686,0)</f>
        <v>0</v>
      </c>
      <c r="Q686" s="257" t="str">
        <f aca="false">IF(AND(F686&lt;&gt;0,R686=0),"N","Y")</f>
        <v>Y</v>
      </c>
      <c r="R686" s="258" t="n">
        <f aca="false">INDEX(_Rge_Data_IC_CY,$B686,R$1)</f>
        <v>0</v>
      </c>
      <c r="S686" s="259" t="n">
        <f aca="false" t="array" ref="S686:S686">INDEX(_Rge_Data_IC_CY,$B686,S$1)</f>
        <v>0</v>
      </c>
      <c r="T686" s="259" t="n">
        <f aca="false" t="array" ref="T686:T686">INDEX(_Rge_Data_IC_CY,$B686,T$1)</f>
        <v>0</v>
      </c>
      <c r="U686" s="259" t="n">
        <f aca="false" t="array" ref="U686:U686">INDEX(_Rge_Data_IC_CY,$B686,U$1)</f>
        <v>0</v>
      </c>
      <c r="V686" s="259" t="n">
        <f aca="false" t="array" ref="V686:V686">INDEX(_Rge_Data_IC_CY,$B686,V$1)</f>
        <v>0</v>
      </c>
      <c r="W686" s="259" t="n">
        <f aca="false" t="array" ref="W686:W686">INDEX(_Rge_Data_IC_CY,$B686,W$1)</f>
        <v>0</v>
      </c>
      <c r="X686" s="259" t="n">
        <f aca="false">INDEX(_Rge_Data_IC_CY,$B686,X$1)</f>
        <v>0</v>
      </c>
      <c r="Y686" s="259" t="n">
        <f aca="false" t="array" ref="Y686:Y686">INDEX(_Rge_Data_IC_CY,$B686,Y$1)</f>
        <v>0</v>
      </c>
      <c r="Z686" s="259" t="n">
        <f aca="false" t="array" ref="Z686:Z686">INDEX(_Rge_Data_IC_CY,$B686,Z$1)</f>
        <v>0</v>
      </c>
      <c r="AA686" s="259" t="n">
        <f aca="false">R686-Z686</f>
        <v>0</v>
      </c>
      <c r="AB686" s="260" t="n">
        <f aca="false">IFERROR(AA686/R686,)</f>
        <v>0</v>
      </c>
      <c r="AC686" s="261" t="n">
        <f aca="false">INDEX(_Rge_Data_IC_CY,$B686,AC$1)</f>
        <v>0</v>
      </c>
      <c r="AD686" s="262" t="n">
        <f aca="false" t="array" ref="AD686:AD686">INDEX(_Rge_Data_IC_CY,$B686,AD$1)</f>
        <v>0</v>
      </c>
      <c r="AE686" s="262" t="n">
        <f aca="false" t="array" ref="AE686:AE686">INDEX(_Rge_Data_IC_CY,$B686,AE$1)</f>
        <v>0</v>
      </c>
      <c r="AF686" s="262" t="n">
        <f aca="false" t="array" ref="AF686:AF686">INDEX(_Rge_Data_IC_CY,$B686,AF$1)</f>
        <v>0</v>
      </c>
      <c r="AG686" s="262" t="n">
        <f aca="false" t="array" ref="AG686:AG686">INDEX(_Rge_Data_IC_CY,$B686,AG$1)</f>
        <v>0</v>
      </c>
      <c r="AH686" s="262" t="n">
        <f aca="false" t="array" ref="AH686:AH686">INDEX(_Rge_Data_IC_CY,$B686,AH$1)</f>
        <v>0</v>
      </c>
      <c r="AI686" s="262" t="n">
        <f aca="false">INDEX(_Rge_Data_IC_CY,$B686,AI$1)</f>
        <v>0</v>
      </c>
      <c r="AJ686" s="262" t="n">
        <f aca="false" t="array" ref="AJ686:AJ686">INDEX(_Rge_Data_IC_CY,$B686,AJ$1)</f>
        <v>0</v>
      </c>
      <c r="AK686" s="262" t="n">
        <f aca="false" t="array" ref="AK686:AK686">INDEX(_Rge_Data_IC_CY,$B686,AK$1)</f>
        <v>0</v>
      </c>
      <c r="AL686" s="212" t="n">
        <f aca="false">AK686+AN686+AO686</f>
        <v>0</v>
      </c>
      <c r="AM686" s="263" t="n">
        <f aca="false">IFERROR(AK686/Z686,0)</f>
        <v>0</v>
      </c>
      <c r="AN686" s="264" t="n">
        <f aca="false">IFERROR(IF(AND($E686="OPEN",$AA686&gt;0),$AA686*_SoP*$AM686,IF(AND($E686="CLOSED",$AA686&gt;0),$AA686*_SoL*$AM686,0)),0)</f>
        <v>0</v>
      </c>
      <c r="AO686" s="264" t="n">
        <f aca="false">IFERROR(IF($AA686&lt;0,$AA686*_SoL,0),0)</f>
        <v>0</v>
      </c>
      <c r="AP686" s="265" t="n">
        <f aca="false">AK686+AN686</f>
        <v>0</v>
      </c>
      <c r="AQ686" s="265" t="n">
        <f aca="false">AC686-AO686</f>
        <v>0</v>
      </c>
      <c r="AR686" s="265" t="n">
        <f aca="false">AP686-AQ686</f>
        <v>0</v>
      </c>
      <c r="AS686" s="266" t="n">
        <f aca="false">IF($AR686&gt;=0,$AR686,0)</f>
        <v>0</v>
      </c>
      <c r="AT686" s="267" t="n">
        <f aca="false">IF($AR686&lt;=0,-$AR686,0)</f>
        <v>-0</v>
      </c>
      <c r="AU686" s="268" t="n">
        <f aca="false">IF((R686-AC686)&lt;0,0,R686-AC686)</f>
        <v>0</v>
      </c>
      <c r="AV686" s="268" t="n">
        <f aca="false">IF(AM686&gt;1,0,R686-AM686*R686)</f>
        <v>0</v>
      </c>
      <c r="AW686" s="216"/>
    </row>
    <row r="687" customFormat="false" ht="24.75" hidden="false" customHeight="true" outlineLevel="0" collapsed="false">
      <c r="A687" s="166"/>
      <c r="B687" s="208" t="n">
        <f aca="false">B686+1</f>
        <v>71</v>
      </c>
      <c r="C687" s="166"/>
      <c r="D687" s="253" t="str">
        <f aca="false">IFERROR(VLOOKUP(#REF!,_rge_mappingtable,2,),"")</f>
        <v/>
      </c>
      <c r="E687" s="254" t="str">
        <f aca="false" t="array" ref="E687:E687">INDEX(_Rge_Data_IC_CY,$B687,E$1)</f>
        <v>Closed</v>
      </c>
      <c r="F687" s="255" t="n">
        <f aca="false">INDEX(_Rge_Data_IC_CY,$B687,F$1)</f>
        <v>0</v>
      </c>
      <c r="G687" s="255" t="n">
        <f aca="false" t="array" ref="G687:G687">INDEX(_Rge_Data_IC_CY,$B687,G$1)</f>
        <v>0</v>
      </c>
      <c r="H687" s="255" t="n">
        <f aca="false" t="array" ref="H687:H687">INDEX(_Rge_Data_IC_CY,$B687,H$1)</f>
        <v>0</v>
      </c>
      <c r="I687" s="255" t="n">
        <f aca="false" t="array" ref="I687:I687">INDEX(_Rge_Data_IC_CY,$B687,I$1)</f>
        <v>0</v>
      </c>
      <c r="J687" s="255" t="n">
        <f aca="false" t="array" ref="J687:J687">INDEX(_Rge_Data_IC_CY,$B687,J$1)</f>
        <v>0</v>
      </c>
      <c r="K687" s="255" t="n">
        <f aca="false" t="array" ref="K687:K687">INDEX(_Rge_Data_IC_CY,$B687,K$1)</f>
        <v>0</v>
      </c>
      <c r="L687" s="255" t="n">
        <f aca="false">INDEX(_Rge_Data_IC_CY,$B687,L$1)</f>
        <v>0</v>
      </c>
      <c r="M687" s="255" t="n">
        <f aca="false" t="array" ref="M687:M687">INDEX(_Rge_Data_IC_CY,$B687,M$1)</f>
        <v>0</v>
      </c>
      <c r="N687" s="255" t="n">
        <f aca="false" t="array" ref="N687:N687">INDEX(_Rge_Data_IC_CY,$B687,N$1)</f>
        <v>0</v>
      </c>
      <c r="O687" s="255" t="n">
        <f aca="false">F687-N687</f>
        <v>0</v>
      </c>
      <c r="P687" s="256" t="n">
        <f aca="false">IFERROR(O687/F687,0)</f>
        <v>0</v>
      </c>
      <c r="Q687" s="257" t="str">
        <f aca="false">IF(AND(F687&lt;&gt;0,R687=0),"N","Y")</f>
        <v>Y</v>
      </c>
      <c r="R687" s="258" t="n">
        <f aca="false">INDEX(_Rge_Data_IC_CY,$B687,R$1)</f>
        <v>0</v>
      </c>
      <c r="S687" s="259" t="n">
        <f aca="false" t="array" ref="S687:S687">INDEX(_Rge_Data_IC_CY,$B687,S$1)</f>
        <v>0</v>
      </c>
      <c r="T687" s="259" t="n">
        <f aca="false" t="array" ref="T687:T687">INDEX(_Rge_Data_IC_CY,$B687,T$1)</f>
        <v>0</v>
      </c>
      <c r="U687" s="259" t="n">
        <f aca="false" t="array" ref="U687:U687">INDEX(_Rge_Data_IC_CY,$B687,U$1)</f>
        <v>0</v>
      </c>
      <c r="V687" s="259" t="n">
        <f aca="false" t="array" ref="V687:V687">INDEX(_Rge_Data_IC_CY,$B687,V$1)</f>
        <v>0</v>
      </c>
      <c r="W687" s="259" t="n">
        <f aca="false" t="array" ref="W687:W687">INDEX(_Rge_Data_IC_CY,$B687,W$1)</f>
        <v>0</v>
      </c>
      <c r="X687" s="259" t="n">
        <f aca="false">INDEX(_Rge_Data_IC_CY,$B687,X$1)</f>
        <v>0</v>
      </c>
      <c r="Y687" s="259" t="n">
        <f aca="false" t="array" ref="Y687:Y687">INDEX(_Rge_Data_IC_CY,$B687,Y$1)</f>
        <v>0</v>
      </c>
      <c r="Z687" s="259" t="n">
        <f aca="false" t="array" ref="Z687:Z687">INDEX(_Rge_Data_IC_CY,$B687,Z$1)</f>
        <v>0</v>
      </c>
      <c r="AA687" s="259" t="n">
        <f aca="false">R687-Z687</f>
        <v>0</v>
      </c>
      <c r="AB687" s="260" t="n">
        <f aca="false">IFERROR(AA687/R687,)</f>
        <v>0</v>
      </c>
      <c r="AC687" s="261" t="n">
        <f aca="false">INDEX(_Rge_Data_IC_CY,$B687,AC$1)</f>
        <v>0</v>
      </c>
      <c r="AD687" s="262" t="n">
        <f aca="false" t="array" ref="AD687:AD687">INDEX(_Rge_Data_IC_CY,$B687,AD$1)</f>
        <v>0</v>
      </c>
      <c r="AE687" s="262" t="n">
        <f aca="false" t="array" ref="AE687:AE687">INDEX(_Rge_Data_IC_CY,$B687,AE$1)</f>
        <v>0</v>
      </c>
      <c r="AF687" s="262" t="n">
        <f aca="false" t="array" ref="AF687:AF687">INDEX(_Rge_Data_IC_CY,$B687,AF$1)</f>
        <v>0</v>
      </c>
      <c r="AG687" s="262" t="n">
        <f aca="false" t="array" ref="AG687:AG687">INDEX(_Rge_Data_IC_CY,$B687,AG$1)</f>
        <v>0</v>
      </c>
      <c r="AH687" s="262" t="n">
        <f aca="false" t="array" ref="AH687:AH687">INDEX(_Rge_Data_IC_CY,$B687,AH$1)</f>
        <v>0</v>
      </c>
      <c r="AI687" s="262" t="n">
        <f aca="false">INDEX(_Rge_Data_IC_CY,$B687,AI$1)</f>
        <v>0</v>
      </c>
      <c r="AJ687" s="262" t="n">
        <f aca="false" t="array" ref="AJ687:AJ687">INDEX(_Rge_Data_IC_CY,$B687,AJ$1)</f>
        <v>0</v>
      </c>
      <c r="AK687" s="262" t="n">
        <f aca="false" t="array" ref="AK687:AK687">INDEX(_Rge_Data_IC_CY,$B687,AK$1)</f>
        <v>0</v>
      </c>
      <c r="AL687" s="212" t="n">
        <f aca="false">AK687+AN687+AO687</f>
        <v>0</v>
      </c>
      <c r="AM687" s="263" t="n">
        <f aca="false">IFERROR(AK687/Z687,0)</f>
        <v>0</v>
      </c>
      <c r="AN687" s="264" t="n">
        <f aca="false">IFERROR(IF(AND($E687="OPEN",$AA687&gt;0),$AA687*_SoP*$AM687,IF(AND($E687="CLOSED",$AA687&gt;0),$AA687*_SoL*$AM687,0)),0)</f>
        <v>0</v>
      </c>
      <c r="AO687" s="264" t="n">
        <f aca="false">IFERROR(IF($AA687&lt;0,$AA687*_SoL,0),0)</f>
        <v>0</v>
      </c>
      <c r="AP687" s="265" t="n">
        <f aca="false">AK687+AN687</f>
        <v>0</v>
      </c>
      <c r="AQ687" s="265" t="n">
        <f aca="false">AC687-AO687</f>
        <v>0</v>
      </c>
      <c r="AR687" s="265" t="n">
        <f aca="false">AP687-AQ687</f>
        <v>0</v>
      </c>
      <c r="AS687" s="266" t="n">
        <f aca="false">IF($AR687&gt;=0,$AR687,0)</f>
        <v>0</v>
      </c>
      <c r="AT687" s="267" t="n">
        <f aca="false">IF($AR687&lt;=0,-$AR687,0)</f>
        <v>-0</v>
      </c>
      <c r="AU687" s="268" t="n">
        <f aca="false">IF((R687-AC687)&lt;0,0,R687-AC687)</f>
        <v>0</v>
      </c>
      <c r="AV687" s="268" t="n">
        <f aca="false">IF(AM687&gt;1,0,R687-AM687*R687)</f>
        <v>0</v>
      </c>
      <c r="AW687" s="216"/>
    </row>
    <row r="688" customFormat="false" ht="24.75" hidden="false" customHeight="true" outlineLevel="0" collapsed="false">
      <c r="A688" s="166"/>
      <c r="B688" s="208" t="n">
        <f aca="false">B687+1</f>
        <v>72</v>
      </c>
      <c r="C688" s="166"/>
      <c r="D688" s="253" t="str">
        <f aca="false">IFERROR(VLOOKUP(#REF!,_rge_mappingtable,2,),"")</f>
        <v/>
      </c>
      <c r="E688" s="254" t="str">
        <f aca="false" t="array" ref="E688:E688">INDEX(_Rge_Data_IC_CY,$B688,E$1)</f>
        <v>Closed</v>
      </c>
      <c r="F688" s="255" t="n">
        <f aca="false">INDEX(_Rge_Data_IC_CY,$B688,F$1)</f>
        <v>0</v>
      </c>
      <c r="G688" s="255" t="n">
        <f aca="false" t="array" ref="G688:G688">INDEX(_Rge_Data_IC_CY,$B688,G$1)</f>
        <v>0</v>
      </c>
      <c r="H688" s="255" t="n">
        <f aca="false" t="array" ref="H688:H688">INDEX(_Rge_Data_IC_CY,$B688,H$1)</f>
        <v>0</v>
      </c>
      <c r="I688" s="255" t="n">
        <f aca="false" t="array" ref="I688:I688">INDEX(_Rge_Data_IC_CY,$B688,I$1)</f>
        <v>0</v>
      </c>
      <c r="J688" s="255" t="n">
        <f aca="false" t="array" ref="J688:J688">INDEX(_Rge_Data_IC_CY,$B688,J$1)</f>
        <v>0</v>
      </c>
      <c r="K688" s="255" t="n">
        <f aca="false" t="array" ref="K688:K688">INDEX(_Rge_Data_IC_CY,$B688,K$1)</f>
        <v>0</v>
      </c>
      <c r="L688" s="255" t="n">
        <f aca="false">INDEX(_Rge_Data_IC_CY,$B688,L$1)</f>
        <v>0</v>
      </c>
      <c r="M688" s="255" t="n">
        <f aca="false" t="array" ref="M688:M688">INDEX(_Rge_Data_IC_CY,$B688,M$1)</f>
        <v>0</v>
      </c>
      <c r="N688" s="255" t="n">
        <f aca="false" t="array" ref="N688:N688">INDEX(_Rge_Data_IC_CY,$B688,N$1)</f>
        <v>0</v>
      </c>
      <c r="O688" s="255" t="n">
        <f aca="false">F688-N688</f>
        <v>0</v>
      </c>
      <c r="P688" s="256" t="n">
        <f aca="false">IFERROR(O688/F688,0)</f>
        <v>0</v>
      </c>
      <c r="Q688" s="257" t="str">
        <f aca="false">IF(AND(F688&lt;&gt;0,R688=0),"N","Y")</f>
        <v>Y</v>
      </c>
      <c r="R688" s="258" t="n">
        <f aca="false">INDEX(_Rge_Data_IC_CY,$B688,R$1)</f>
        <v>0</v>
      </c>
      <c r="S688" s="259" t="n">
        <f aca="false" t="array" ref="S688:S688">INDEX(_Rge_Data_IC_CY,$B688,S$1)</f>
        <v>0</v>
      </c>
      <c r="T688" s="259" t="n">
        <f aca="false" t="array" ref="T688:T688">INDEX(_Rge_Data_IC_CY,$B688,T$1)</f>
        <v>0</v>
      </c>
      <c r="U688" s="259" t="n">
        <f aca="false" t="array" ref="U688:U688">INDEX(_Rge_Data_IC_CY,$B688,U$1)</f>
        <v>0</v>
      </c>
      <c r="V688" s="259" t="n">
        <f aca="false" t="array" ref="V688:V688">INDEX(_Rge_Data_IC_CY,$B688,V$1)</f>
        <v>0</v>
      </c>
      <c r="W688" s="259" t="n">
        <f aca="false" t="array" ref="W688:W688">INDEX(_Rge_Data_IC_CY,$B688,W$1)</f>
        <v>0</v>
      </c>
      <c r="X688" s="259" t="n">
        <f aca="false">INDEX(_Rge_Data_IC_CY,$B688,X$1)</f>
        <v>0</v>
      </c>
      <c r="Y688" s="259" t="n">
        <f aca="false" t="array" ref="Y688:Y688">INDEX(_Rge_Data_IC_CY,$B688,Y$1)</f>
        <v>0</v>
      </c>
      <c r="Z688" s="259" t="n">
        <f aca="false" t="array" ref="Z688:Z688">INDEX(_Rge_Data_IC_CY,$B688,Z$1)</f>
        <v>0</v>
      </c>
      <c r="AA688" s="259" t="n">
        <f aca="false">R688-Z688</f>
        <v>0</v>
      </c>
      <c r="AB688" s="260" t="n">
        <f aca="false">IFERROR(AA688/R688,)</f>
        <v>0</v>
      </c>
      <c r="AC688" s="261" t="n">
        <f aca="false">INDEX(_Rge_Data_IC_CY,$B688,AC$1)</f>
        <v>0</v>
      </c>
      <c r="AD688" s="262" t="n">
        <f aca="false" t="array" ref="AD688:AD688">INDEX(_Rge_Data_IC_CY,$B688,AD$1)</f>
        <v>0</v>
      </c>
      <c r="AE688" s="262" t="n">
        <f aca="false" t="array" ref="AE688:AE688">INDEX(_Rge_Data_IC_CY,$B688,AE$1)</f>
        <v>0</v>
      </c>
      <c r="AF688" s="262" t="n">
        <f aca="false" t="array" ref="AF688:AF688">INDEX(_Rge_Data_IC_CY,$B688,AF$1)</f>
        <v>0</v>
      </c>
      <c r="AG688" s="262" t="n">
        <f aca="false" t="array" ref="AG688:AG688">INDEX(_Rge_Data_IC_CY,$B688,AG$1)</f>
        <v>0</v>
      </c>
      <c r="AH688" s="262" t="n">
        <f aca="false" t="array" ref="AH688:AH688">INDEX(_Rge_Data_IC_CY,$B688,AH$1)</f>
        <v>0</v>
      </c>
      <c r="AI688" s="262" t="n">
        <f aca="false">INDEX(_Rge_Data_IC_CY,$B688,AI$1)</f>
        <v>0</v>
      </c>
      <c r="AJ688" s="262" t="n">
        <f aca="false" t="array" ref="AJ688:AJ688">INDEX(_Rge_Data_IC_CY,$B688,AJ$1)</f>
        <v>0</v>
      </c>
      <c r="AK688" s="262" t="n">
        <f aca="false" t="array" ref="AK688:AK688">INDEX(_Rge_Data_IC_CY,$B688,AK$1)</f>
        <v>0</v>
      </c>
      <c r="AL688" s="212" t="n">
        <f aca="false">AK688+AN688+AO688</f>
        <v>0</v>
      </c>
      <c r="AM688" s="263" t="n">
        <f aca="false">IFERROR(AK688/Z688,0)</f>
        <v>0</v>
      </c>
      <c r="AN688" s="264" t="n">
        <f aca="false">IFERROR(IF(AND($E688="OPEN",$AA688&gt;0),$AA688*_SoP*$AM688,IF(AND($E688="CLOSED",$AA688&gt;0),$AA688*_SoL*$AM688,0)),0)</f>
        <v>0</v>
      </c>
      <c r="AO688" s="264" t="n">
        <f aca="false">IFERROR(IF($AA688&lt;0,$AA688*_SoL,0),0)</f>
        <v>0</v>
      </c>
      <c r="AP688" s="265" t="n">
        <f aca="false">AK688+AN688</f>
        <v>0</v>
      </c>
      <c r="AQ688" s="265" t="n">
        <f aca="false">AC688-AO688</f>
        <v>0</v>
      </c>
      <c r="AR688" s="265" t="n">
        <f aca="false">AP688-AQ688</f>
        <v>0</v>
      </c>
      <c r="AS688" s="266" t="n">
        <f aca="false">IF($AR688&gt;=0,$AR688,0)</f>
        <v>0</v>
      </c>
      <c r="AT688" s="267" t="n">
        <f aca="false">IF($AR688&lt;=0,-$AR688,0)</f>
        <v>-0</v>
      </c>
      <c r="AU688" s="268" t="n">
        <f aca="false">IF((R688-AC688)&lt;0,0,R688-AC688)</f>
        <v>0</v>
      </c>
      <c r="AV688" s="268" t="n">
        <f aca="false">IF(AM688&gt;1,0,R688-AM688*R688)</f>
        <v>0</v>
      </c>
      <c r="AW688" s="216"/>
    </row>
    <row r="689" customFormat="false" ht="24.75" hidden="false" customHeight="true" outlineLevel="0" collapsed="false">
      <c r="A689" s="166"/>
      <c r="B689" s="208" t="n">
        <f aca="false">B688+1</f>
        <v>73</v>
      </c>
      <c r="C689" s="166"/>
      <c r="D689" s="253" t="str">
        <f aca="false">IFERROR(VLOOKUP(#REF!,_rge_mappingtable,2,),"")</f>
        <v/>
      </c>
      <c r="E689" s="254" t="str">
        <f aca="false" t="array" ref="E689:E689">INDEX(_Rge_Data_IC_CY,$B689,E$1)</f>
        <v>Closed</v>
      </c>
      <c r="F689" s="255" t="n">
        <f aca="false">INDEX(_Rge_Data_IC_CY,$B689,F$1)</f>
        <v>0</v>
      </c>
      <c r="G689" s="255" t="n">
        <f aca="false" t="array" ref="G689:G689">INDEX(_Rge_Data_IC_CY,$B689,G$1)</f>
        <v>0</v>
      </c>
      <c r="H689" s="255" t="n">
        <f aca="false" t="array" ref="H689:H689">INDEX(_Rge_Data_IC_CY,$B689,H$1)</f>
        <v>0</v>
      </c>
      <c r="I689" s="255" t="n">
        <f aca="false" t="array" ref="I689:I689">INDEX(_Rge_Data_IC_CY,$B689,I$1)</f>
        <v>0</v>
      </c>
      <c r="J689" s="255" t="n">
        <f aca="false" t="array" ref="J689:J689">INDEX(_Rge_Data_IC_CY,$B689,J$1)</f>
        <v>0</v>
      </c>
      <c r="K689" s="255" t="n">
        <f aca="false" t="array" ref="K689:K689">INDEX(_Rge_Data_IC_CY,$B689,K$1)</f>
        <v>0</v>
      </c>
      <c r="L689" s="255" t="n">
        <f aca="false">INDEX(_Rge_Data_IC_CY,$B689,L$1)</f>
        <v>0</v>
      </c>
      <c r="M689" s="255" t="n">
        <f aca="false" t="array" ref="M689:M689">INDEX(_Rge_Data_IC_CY,$B689,M$1)</f>
        <v>0</v>
      </c>
      <c r="N689" s="255" t="n">
        <f aca="false" t="array" ref="N689:N689">INDEX(_Rge_Data_IC_CY,$B689,N$1)</f>
        <v>0</v>
      </c>
      <c r="O689" s="255" t="n">
        <f aca="false">F689-N689</f>
        <v>0</v>
      </c>
      <c r="P689" s="256" t="n">
        <f aca="false">IFERROR(O689/F689,0)</f>
        <v>0</v>
      </c>
      <c r="Q689" s="257" t="str">
        <f aca="false">IF(AND(F689&lt;&gt;0,R689=0),"N","Y")</f>
        <v>Y</v>
      </c>
      <c r="R689" s="258" t="n">
        <f aca="false">INDEX(_Rge_Data_IC_CY,$B689,R$1)</f>
        <v>0</v>
      </c>
      <c r="S689" s="259" t="n">
        <f aca="false" t="array" ref="S689:S689">INDEX(_Rge_Data_IC_CY,$B689,S$1)</f>
        <v>0</v>
      </c>
      <c r="T689" s="259" t="n">
        <f aca="false" t="array" ref="T689:T689">INDEX(_Rge_Data_IC_CY,$B689,T$1)</f>
        <v>0</v>
      </c>
      <c r="U689" s="259" t="n">
        <f aca="false" t="array" ref="U689:U689">INDEX(_Rge_Data_IC_CY,$B689,U$1)</f>
        <v>0</v>
      </c>
      <c r="V689" s="259" t="n">
        <f aca="false" t="array" ref="V689:V689">INDEX(_Rge_Data_IC_CY,$B689,V$1)</f>
        <v>0</v>
      </c>
      <c r="W689" s="259" t="n">
        <f aca="false" t="array" ref="W689:W689">INDEX(_Rge_Data_IC_CY,$B689,W$1)</f>
        <v>0</v>
      </c>
      <c r="X689" s="259" t="n">
        <f aca="false">INDEX(_Rge_Data_IC_CY,$B689,X$1)</f>
        <v>0</v>
      </c>
      <c r="Y689" s="259" t="n">
        <f aca="false" t="array" ref="Y689:Y689">INDEX(_Rge_Data_IC_CY,$B689,Y$1)</f>
        <v>0</v>
      </c>
      <c r="Z689" s="259" t="n">
        <f aca="false" t="array" ref="Z689:Z689">INDEX(_Rge_Data_IC_CY,$B689,Z$1)</f>
        <v>0</v>
      </c>
      <c r="AA689" s="259" t="n">
        <f aca="false">R689-Z689</f>
        <v>0</v>
      </c>
      <c r="AB689" s="260" t="n">
        <f aca="false">IFERROR(AA689/R689,)</f>
        <v>0</v>
      </c>
      <c r="AC689" s="261" t="n">
        <f aca="false">INDEX(_Rge_Data_IC_CY,$B689,AC$1)</f>
        <v>0</v>
      </c>
      <c r="AD689" s="262" t="n">
        <f aca="false" t="array" ref="AD689:AD689">INDEX(_Rge_Data_IC_CY,$B689,AD$1)</f>
        <v>0</v>
      </c>
      <c r="AE689" s="262" t="n">
        <f aca="false" t="array" ref="AE689:AE689">INDEX(_Rge_Data_IC_CY,$B689,AE$1)</f>
        <v>0</v>
      </c>
      <c r="AF689" s="262" t="n">
        <f aca="false" t="array" ref="AF689:AF689">INDEX(_Rge_Data_IC_CY,$B689,AF$1)</f>
        <v>0</v>
      </c>
      <c r="AG689" s="262" t="n">
        <f aca="false" t="array" ref="AG689:AG689">INDEX(_Rge_Data_IC_CY,$B689,AG$1)</f>
        <v>0</v>
      </c>
      <c r="AH689" s="262" t="n">
        <f aca="false" t="array" ref="AH689:AH689">INDEX(_Rge_Data_IC_CY,$B689,AH$1)</f>
        <v>0</v>
      </c>
      <c r="AI689" s="262" t="n">
        <f aca="false">INDEX(_Rge_Data_IC_CY,$B689,AI$1)</f>
        <v>0</v>
      </c>
      <c r="AJ689" s="262" t="n">
        <f aca="false" t="array" ref="AJ689:AJ689">INDEX(_Rge_Data_IC_CY,$B689,AJ$1)</f>
        <v>0</v>
      </c>
      <c r="AK689" s="262" t="n">
        <f aca="false" t="array" ref="AK689:AK689">INDEX(_Rge_Data_IC_CY,$B689,AK$1)</f>
        <v>0</v>
      </c>
      <c r="AL689" s="212" t="n">
        <f aca="false">AK689+AN689+AO689</f>
        <v>0</v>
      </c>
      <c r="AM689" s="263" t="n">
        <f aca="false">IFERROR(AK689/Z689,0)</f>
        <v>0</v>
      </c>
      <c r="AN689" s="264" t="n">
        <f aca="false">IFERROR(IF(AND($E689="OPEN",$AA689&gt;0),$AA689*_SoP*$AM689,IF(AND($E689="CLOSED",$AA689&gt;0),$AA689*_SoL*$AM689,0)),0)</f>
        <v>0</v>
      </c>
      <c r="AO689" s="264" t="n">
        <f aca="false">IFERROR(IF($AA689&lt;0,$AA689*_SoL,0),0)</f>
        <v>0</v>
      </c>
      <c r="AP689" s="265" t="n">
        <f aca="false">AK689+AN689</f>
        <v>0</v>
      </c>
      <c r="AQ689" s="265" t="n">
        <f aca="false">AC689-AO689</f>
        <v>0</v>
      </c>
      <c r="AR689" s="265" t="n">
        <f aca="false">AP689-AQ689</f>
        <v>0</v>
      </c>
      <c r="AS689" s="266" t="n">
        <f aca="false">IF($AR689&gt;=0,$AR689,0)</f>
        <v>0</v>
      </c>
      <c r="AT689" s="267" t="n">
        <f aca="false">IF($AR689&lt;=0,-$AR689,0)</f>
        <v>-0</v>
      </c>
      <c r="AU689" s="268" t="n">
        <f aca="false">IF((R689-AC689)&lt;0,0,R689-AC689)</f>
        <v>0</v>
      </c>
      <c r="AV689" s="268" t="n">
        <f aca="false">IF(AM689&gt;1,0,R689-AM689*R689)</f>
        <v>0</v>
      </c>
      <c r="AW689" s="216"/>
    </row>
    <row r="690" customFormat="false" ht="24.75" hidden="false" customHeight="true" outlineLevel="0" collapsed="false">
      <c r="A690" s="166"/>
      <c r="B690" s="208" t="n">
        <f aca="false">B689+1</f>
        <v>74</v>
      </c>
      <c r="C690" s="166"/>
      <c r="D690" s="253" t="str">
        <f aca="false">IFERROR(VLOOKUP(#REF!,_rge_mappingtable,2,),"")</f>
        <v/>
      </c>
      <c r="E690" s="254" t="str">
        <f aca="false" t="array" ref="E690:E690">INDEX(_Rge_Data_IC_CY,$B690,E$1)</f>
        <v>Closed</v>
      </c>
      <c r="F690" s="255" t="n">
        <f aca="false">INDEX(_Rge_Data_IC_CY,$B690,F$1)</f>
        <v>0</v>
      </c>
      <c r="G690" s="255" t="n">
        <f aca="false" t="array" ref="G690:G690">INDEX(_Rge_Data_IC_CY,$B690,G$1)</f>
        <v>0</v>
      </c>
      <c r="H690" s="255" t="n">
        <f aca="false" t="array" ref="H690:H690">INDEX(_Rge_Data_IC_CY,$B690,H$1)</f>
        <v>0</v>
      </c>
      <c r="I690" s="255" t="n">
        <f aca="false" t="array" ref="I690:I690">INDEX(_Rge_Data_IC_CY,$B690,I$1)</f>
        <v>0</v>
      </c>
      <c r="J690" s="255" t="n">
        <f aca="false" t="array" ref="J690:J690">INDEX(_Rge_Data_IC_CY,$B690,J$1)</f>
        <v>0</v>
      </c>
      <c r="K690" s="255" t="n">
        <f aca="false" t="array" ref="K690:K690">INDEX(_Rge_Data_IC_CY,$B690,K$1)</f>
        <v>0</v>
      </c>
      <c r="L690" s="255" t="n">
        <f aca="false">INDEX(_Rge_Data_IC_CY,$B690,L$1)</f>
        <v>0</v>
      </c>
      <c r="M690" s="255" t="n">
        <f aca="false" t="array" ref="M690:M690">INDEX(_Rge_Data_IC_CY,$B690,M$1)</f>
        <v>0</v>
      </c>
      <c r="N690" s="255" t="n">
        <f aca="false" t="array" ref="N690:N690">INDEX(_Rge_Data_IC_CY,$B690,N$1)</f>
        <v>0</v>
      </c>
      <c r="O690" s="255" t="n">
        <f aca="false">F690-N690</f>
        <v>0</v>
      </c>
      <c r="P690" s="256" t="n">
        <f aca="false">IFERROR(O690/F690,0)</f>
        <v>0</v>
      </c>
      <c r="Q690" s="257" t="str">
        <f aca="false">IF(AND(F690&lt;&gt;0,R690=0),"N","Y")</f>
        <v>Y</v>
      </c>
      <c r="R690" s="258" t="n">
        <f aca="false">INDEX(_Rge_Data_IC_CY,$B690,R$1)</f>
        <v>0</v>
      </c>
      <c r="S690" s="259" t="n">
        <f aca="false" t="array" ref="S690:S690">INDEX(_Rge_Data_IC_CY,$B690,S$1)</f>
        <v>0</v>
      </c>
      <c r="T690" s="259" t="n">
        <f aca="false" t="array" ref="T690:T690">INDEX(_Rge_Data_IC_CY,$B690,T$1)</f>
        <v>0</v>
      </c>
      <c r="U690" s="259" t="n">
        <f aca="false" t="array" ref="U690:U690">INDEX(_Rge_Data_IC_CY,$B690,U$1)</f>
        <v>0</v>
      </c>
      <c r="V690" s="259" t="n">
        <f aca="false" t="array" ref="V690:V690">INDEX(_Rge_Data_IC_CY,$B690,V$1)</f>
        <v>0</v>
      </c>
      <c r="W690" s="259" t="n">
        <f aca="false" t="array" ref="W690:W690">INDEX(_Rge_Data_IC_CY,$B690,W$1)</f>
        <v>0</v>
      </c>
      <c r="X690" s="259" t="n">
        <f aca="false">INDEX(_Rge_Data_IC_CY,$B690,X$1)</f>
        <v>0</v>
      </c>
      <c r="Y690" s="259" t="n">
        <f aca="false" t="array" ref="Y690:Y690">INDEX(_Rge_Data_IC_CY,$B690,Y$1)</f>
        <v>0</v>
      </c>
      <c r="Z690" s="259" t="n">
        <f aca="false" t="array" ref="Z690:Z690">INDEX(_Rge_Data_IC_CY,$B690,Z$1)</f>
        <v>0</v>
      </c>
      <c r="AA690" s="259" t="n">
        <f aca="false">R690-Z690</f>
        <v>0</v>
      </c>
      <c r="AB690" s="260" t="n">
        <f aca="false">IFERROR(AA690/R690,)</f>
        <v>0</v>
      </c>
      <c r="AC690" s="261" t="n">
        <f aca="false">INDEX(_Rge_Data_IC_CY,$B690,AC$1)</f>
        <v>0</v>
      </c>
      <c r="AD690" s="262" t="n">
        <f aca="false" t="array" ref="AD690:AD690">INDEX(_Rge_Data_IC_CY,$B690,AD$1)</f>
        <v>0</v>
      </c>
      <c r="AE690" s="262" t="n">
        <f aca="false" t="array" ref="AE690:AE690">INDEX(_Rge_Data_IC_CY,$B690,AE$1)</f>
        <v>0</v>
      </c>
      <c r="AF690" s="262" t="n">
        <f aca="false" t="array" ref="AF690:AF690">INDEX(_Rge_Data_IC_CY,$B690,AF$1)</f>
        <v>0</v>
      </c>
      <c r="AG690" s="262" t="n">
        <f aca="false" t="array" ref="AG690:AG690">INDEX(_Rge_Data_IC_CY,$B690,AG$1)</f>
        <v>0</v>
      </c>
      <c r="AH690" s="262" t="n">
        <f aca="false" t="array" ref="AH690:AH690">INDEX(_Rge_Data_IC_CY,$B690,AH$1)</f>
        <v>0</v>
      </c>
      <c r="AI690" s="262" t="n">
        <f aca="false">INDEX(_Rge_Data_IC_CY,$B690,AI$1)</f>
        <v>0</v>
      </c>
      <c r="AJ690" s="262" t="n">
        <f aca="false" t="array" ref="AJ690:AJ690">INDEX(_Rge_Data_IC_CY,$B690,AJ$1)</f>
        <v>0</v>
      </c>
      <c r="AK690" s="262" t="n">
        <f aca="false" t="array" ref="AK690:AK690">INDEX(_Rge_Data_IC_CY,$B690,AK$1)</f>
        <v>0</v>
      </c>
      <c r="AL690" s="212" t="n">
        <f aca="false">AK690+AN690+AO690</f>
        <v>0</v>
      </c>
      <c r="AM690" s="263" t="n">
        <f aca="false">IFERROR(AK690/Z690,0)</f>
        <v>0</v>
      </c>
      <c r="AN690" s="264" t="n">
        <f aca="false">IFERROR(IF(AND($E690="OPEN",$AA690&gt;0),$AA690*_SoP*$AM690,IF(AND($E690="CLOSED",$AA690&gt;0),$AA690*_SoL*$AM690,0)),0)</f>
        <v>0</v>
      </c>
      <c r="AO690" s="264" t="n">
        <f aca="false">IFERROR(IF($AA690&lt;0,$AA690*_SoL,0),0)</f>
        <v>0</v>
      </c>
      <c r="AP690" s="265" t="n">
        <f aca="false">AK690+AN690</f>
        <v>0</v>
      </c>
      <c r="AQ690" s="265" t="n">
        <f aca="false">AC690-AO690</f>
        <v>0</v>
      </c>
      <c r="AR690" s="265" t="n">
        <f aca="false">AP690-AQ690</f>
        <v>0</v>
      </c>
      <c r="AS690" s="266" t="n">
        <f aca="false">IF($AR690&gt;=0,$AR690,0)</f>
        <v>0</v>
      </c>
      <c r="AT690" s="267" t="n">
        <f aca="false">IF($AR690&lt;=0,-$AR690,0)</f>
        <v>-0</v>
      </c>
      <c r="AU690" s="268" t="n">
        <f aca="false">IF((R690-AC690)&lt;0,0,R690-AC690)</f>
        <v>0</v>
      </c>
      <c r="AV690" s="268" t="n">
        <f aca="false">IF(AM690&gt;1,0,R690-AM690*R690)</f>
        <v>0</v>
      </c>
      <c r="AW690" s="216"/>
    </row>
    <row r="691" customFormat="false" ht="24.75" hidden="false" customHeight="true" outlineLevel="0" collapsed="false">
      <c r="A691" s="166"/>
      <c r="B691" s="208" t="n">
        <f aca="false">B690+1</f>
        <v>75</v>
      </c>
      <c r="C691" s="166"/>
      <c r="D691" s="253" t="str">
        <f aca="false">IFERROR(VLOOKUP(#REF!,_rge_mappingtable,2,),"")</f>
        <v/>
      </c>
      <c r="E691" s="254" t="str">
        <f aca="false" t="array" ref="E691:E691">INDEX(_Rge_Data_IC_CY,$B691,E$1)</f>
        <v>Closed</v>
      </c>
      <c r="F691" s="255" t="n">
        <f aca="false">INDEX(_Rge_Data_IC_CY,$B691,F$1)</f>
        <v>0</v>
      </c>
      <c r="G691" s="255" t="n">
        <f aca="false" t="array" ref="G691:G691">INDEX(_Rge_Data_IC_CY,$B691,G$1)</f>
        <v>0</v>
      </c>
      <c r="H691" s="255" t="n">
        <f aca="false" t="array" ref="H691:H691">INDEX(_Rge_Data_IC_CY,$B691,H$1)</f>
        <v>0</v>
      </c>
      <c r="I691" s="255" t="n">
        <f aca="false" t="array" ref="I691:I691">INDEX(_Rge_Data_IC_CY,$B691,I$1)</f>
        <v>0</v>
      </c>
      <c r="J691" s="255" t="n">
        <f aca="false" t="array" ref="J691:J691">INDEX(_Rge_Data_IC_CY,$B691,J$1)</f>
        <v>0</v>
      </c>
      <c r="K691" s="255" t="n">
        <f aca="false" t="array" ref="K691:K691">INDEX(_Rge_Data_IC_CY,$B691,K$1)</f>
        <v>0</v>
      </c>
      <c r="L691" s="255" t="n">
        <f aca="false">INDEX(_Rge_Data_IC_CY,$B691,L$1)</f>
        <v>0</v>
      </c>
      <c r="M691" s="255" t="n">
        <f aca="false" t="array" ref="M691:M691">INDEX(_Rge_Data_IC_CY,$B691,M$1)</f>
        <v>0</v>
      </c>
      <c r="N691" s="255" t="n">
        <f aca="false" t="array" ref="N691:N691">INDEX(_Rge_Data_IC_CY,$B691,N$1)</f>
        <v>0</v>
      </c>
      <c r="O691" s="255" t="n">
        <f aca="false">F691-N691</f>
        <v>0</v>
      </c>
      <c r="P691" s="256" t="n">
        <f aca="false">IFERROR(O691/F691,0)</f>
        <v>0</v>
      </c>
      <c r="Q691" s="257" t="str">
        <f aca="false">IF(AND(F691&lt;&gt;0,R691=0),"N","Y")</f>
        <v>Y</v>
      </c>
      <c r="R691" s="258" t="n">
        <f aca="false">INDEX(_Rge_Data_IC_CY,$B691,R$1)</f>
        <v>0</v>
      </c>
      <c r="S691" s="259" t="n">
        <f aca="false" t="array" ref="S691:S691">INDEX(_Rge_Data_IC_CY,$B691,S$1)</f>
        <v>0</v>
      </c>
      <c r="T691" s="259" t="n">
        <f aca="false" t="array" ref="T691:T691">INDEX(_Rge_Data_IC_CY,$B691,T$1)</f>
        <v>0</v>
      </c>
      <c r="U691" s="259" t="n">
        <f aca="false" t="array" ref="U691:U691">INDEX(_Rge_Data_IC_CY,$B691,U$1)</f>
        <v>0</v>
      </c>
      <c r="V691" s="259" t="n">
        <f aca="false" t="array" ref="V691:V691">INDEX(_Rge_Data_IC_CY,$B691,V$1)</f>
        <v>0</v>
      </c>
      <c r="W691" s="259" t="n">
        <f aca="false" t="array" ref="W691:W691">INDEX(_Rge_Data_IC_CY,$B691,W$1)</f>
        <v>0</v>
      </c>
      <c r="X691" s="259" t="n">
        <f aca="false">INDEX(_Rge_Data_IC_CY,$B691,X$1)</f>
        <v>0</v>
      </c>
      <c r="Y691" s="259" t="n">
        <f aca="false" t="array" ref="Y691:Y691">INDEX(_Rge_Data_IC_CY,$B691,Y$1)</f>
        <v>0</v>
      </c>
      <c r="Z691" s="259" t="n">
        <f aca="false" t="array" ref="Z691:Z691">INDEX(_Rge_Data_IC_CY,$B691,Z$1)</f>
        <v>0</v>
      </c>
      <c r="AA691" s="259" t="n">
        <f aca="false">R691-Z691</f>
        <v>0</v>
      </c>
      <c r="AB691" s="260" t="n">
        <f aca="false">IFERROR(AA691/R691,)</f>
        <v>0</v>
      </c>
      <c r="AC691" s="261" t="n">
        <f aca="false">INDEX(_Rge_Data_IC_CY,$B691,AC$1)</f>
        <v>0</v>
      </c>
      <c r="AD691" s="262" t="n">
        <f aca="false" t="array" ref="AD691:AD691">INDEX(_Rge_Data_IC_CY,$B691,AD$1)</f>
        <v>0</v>
      </c>
      <c r="AE691" s="262" t="n">
        <f aca="false" t="array" ref="AE691:AE691">INDEX(_Rge_Data_IC_CY,$B691,AE$1)</f>
        <v>0</v>
      </c>
      <c r="AF691" s="262" t="n">
        <f aca="false" t="array" ref="AF691:AF691">INDEX(_Rge_Data_IC_CY,$B691,AF$1)</f>
        <v>0</v>
      </c>
      <c r="AG691" s="262" t="n">
        <f aca="false" t="array" ref="AG691:AG691">INDEX(_Rge_Data_IC_CY,$B691,AG$1)</f>
        <v>0</v>
      </c>
      <c r="AH691" s="262" t="n">
        <f aca="false" t="array" ref="AH691:AH691">INDEX(_Rge_Data_IC_CY,$B691,AH$1)</f>
        <v>0</v>
      </c>
      <c r="AI691" s="262" t="n">
        <f aca="false">INDEX(_Rge_Data_IC_CY,$B691,AI$1)</f>
        <v>0</v>
      </c>
      <c r="AJ691" s="262" t="n">
        <f aca="false" t="array" ref="AJ691:AJ691">INDEX(_Rge_Data_IC_CY,$B691,AJ$1)</f>
        <v>0</v>
      </c>
      <c r="AK691" s="262" t="n">
        <f aca="false" t="array" ref="AK691:AK691">INDEX(_Rge_Data_IC_CY,$B691,AK$1)</f>
        <v>0</v>
      </c>
      <c r="AL691" s="212" t="n">
        <f aca="false">AK691+AN691+AO691</f>
        <v>0</v>
      </c>
      <c r="AM691" s="263" t="n">
        <f aca="false">IFERROR(AK691/Z691,0)</f>
        <v>0</v>
      </c>
      <c r="AN691" s="264" t="n">
        <f aca="false">IFERROR(IF(AND($E691="OPEN",$AA691&gt;0),$AA691*_SoP*$AM691,IF(AND($E691="CLOSED",$AA691&gt;0),$AA691*_SoL*$AM691,0)),0)</f>
        <v>0</v>
      </c>
      <c r="AO691" s="264" t="n">
        <f aca="false">IFERROR(IF($AA691&lt;0,$AA691*_SoL,0),0)</f>
        <v>0</v>
      </c>
      <c r="AP691" s="265" t="n">
        <f aca="false">AK691+AN691</f>
        <v>0</v>
      </c>
      <c r="AQ691" s="265" t="n">
        <f aca="false">AC691-AO691</f>
        <v>0</v>
      </c>
      <c r="AR691" s="265" t="n">
        <f aca="false">AP691-AQ691</f>
        <v>0</v>
      </c>
      <c r="AS691" s="266" t="n">
        <f aca="false">IF($AR691&gt;=0,$AR691,0)</f>
        <v>0</v>
      </c>
      <c r="AT691" s="267" t="n">
        <f aca="false">IF($AR691&lt;=0,-$AR691,0)</f>
        <v>-0</v>
      </c>
      <c r="AU691" s="268" t="n">
        <f aca="false">IF((R691-AC691)&lt;0,0,R691-AC691)</f>
        <v>0</v>
      </c>
      <c r="AV691" s="268" t="n">
        <f aca="false">IF(AM691&gt;1,0,R691-AM691*R691)</f>
        <v>0</v>
      </c>
      <c r="AW691" s="216"/>
    </row>
    <row r="692" customFormat="false" ht="24.75" hidden="false" customHeight="true" outlineLevel="0" collapsed="false">
      <c r="A692" s="166"/>
      <c r="B692" s="208" t="n">
        <f aca="false">B691+1</f>
        <v>76</v>
      </c>
      <c r="C692" s="166"/>
      <c r="D692" s="253" t="str">
        <f aca="false">IFERROR(VLOOKUP(#REF!,_rge_mappingtable,2,),"")</f>
        <v/>
      </c>
      <c r="E692" s="254" t="str">
        <f aca="false" t="array" ref="E692:E692">INDEX(_Rge_Data_IC_CY,$B692,E$1)</f>
        <v>Closed</v>
      </c>
      <c r="F692" s="255" t="n">
        <f aca="false">INDEX(_Rge_Data_IC_CY,$B692,F$1)</f>
        <v>0</v>
      </c>
      <c r="G692" s="255" t="n">
        <f aca="false" t="array" ref="G692:G692">INDEX(_Rge_Data_IC_CY,$B692,G$1)</f>
        <v>0</v>
      </c>
      <c r="H692" s="255" t="n">
        <f aca="false" t="array" ref="H692:H692">INDEX(_Rge_Data_IC_CY,$B692,H$1)</f>
        <v>0</v>
      </c>
      <c r="I692" s="255" t="n">
        <f aca="false" t="array" ref="I692:I692">INDEX(_Rge_Data_IC_CY,$B692,I$1)</f>
        <v>0</v>
      </c>
      <c r="J692" s="255" t="n">
        <f aca="false" t="array" ref="J692:J692">INDEX(_Rge_Data_IC_CY,$B692,J$1)</f>
        <v>0</v>
      </c>
      <c r="K692" s="255" t="n">
        <f aca="false" t="array" ref="K692:K692">INDEX(_Rge_Data_IC_CY,$B692,K$1)</f>
        <v>0</v>
      </c>
      <c r="L692" s="255" t="n">
        <f aca="false">INDEX(_Rge_Data_IC_CY,$B692,L$1)</f>
        <v>0</v>
      </c>
      <c r="M692" s="255" t="n">
        <f aca="false" t="array" ref="M692:M692">INDEX(_Rge_Data_IC_CY,$B692,M$1)</f>
        <v>0</v>
      </c>
      <c r="N692" s="255" t="n">
        <f aca="false" t="array" ref="N692:N692">INDEX(_Rge_Data_IC_CY,$B692,N$1)</f>
        <v>0</v>
      </c>
      <c r="O692" s="255" t="n">
        <f aca="false">F692-N692</f>
        <v>0</v>
      </c>
      <c r="P692" s="256" t="n">
        <f aca="false">IFERROR(O692/F692,0)</f>
        <v>0</v>
      </c>
      <c r="Q692" s="257" t="str">
        <f aca="false">IF(AND(F692&lt;&gt;0,R692=0),"N","Y")</f>
        <v>Y</v>
      </c>
      <c r="R692" s="258" t="n">
        <f aca="false">INDEX(_Rge_Data_IC_CY,$B692,R$1)</f>
        <v>0</v>
      </c>
      <c r="S692" s="259" t="n">
        <f aca="false" t="array" ref="S692:S692">INDEX(_Rge_Data_IC_CY,$B692,S$1)</f>
        <v>0</v>
      </c>
      <c r="T692" s="259" t="n">
        <f aca="false" t="array" ref="T692:T692">INDEX(_Rge_Data_IC_CY,$B692,T$1)</f>
        <v>0</v>
      </c>
      <c r="U692" s="259" t="n">
        <f aca="false" t="array" ref="U692:U692">INDEX(_Rge_Data_IC_CY,$B692,U$1)</f>
        <v>0</v>
      </c>
      <c r="V692" s="259" t="n">
        <f aca="false" t="array" ref="V692:V692">INDEX(_Rge_Data_IC_CY,$B692,V$1)</f>
        <v>0</v>
      </c>
      <c r="W692" s="259" t="n">
        <f aca="false" t="array" ref="W692:W692">INDEX(_Rge_Data_IC_CY,$B692,W$1)</f>
        <v>0</v>
      </c>
      <c r="X692" s="259" t="n">
        <f aca="false">INDEX(_Rge_Data_IC_CY,$B692,X$1)</f>
        <v>0</v>
      </c>
      <c r="Y692" s="259" t="n">
        <f aca="false" t="array" ref="Y692:Y692">INDEX(_Rge_Data_IC_CY,$B692,Y$1)</f>
        <v>0</v>
      </c>
      <c r="Z692" s="259" t="n">
        <f aca="false" t="array" ref="Z692:Z692">INDEX(_Rge_Data_IC_CY,$B692,Z$1)</f>
        <v>0</v>
      </c>
      <c r="AA692" s="259" t="n">
        <f aca="false">R692-Z692</f>
        <v>0</v>
      </c>
      <c r="AB692" s="260" t="n">
        <f aca="false">IFERROR(AA692/R692,)</f>
        <v>0</v>
      </c>
      <c r="AC692" s="261" t="n">
        <f aca="false">INDEX(_Rge_Data_IC_CY,$B692,AC$1)</f>
        <v>0</v>
      </c>
      <c r="AD692" s="262" t="n">
        <f aca="false" t="array" ref="AD692:AD692">INDEX(_Rge_Data_IC_CY,$B692,AD$1)</f>
        <v>0</v>
      </c>
      <c r="AE692" s="262" t="n">
        <f aca="false" t="array" ref="AE692:AE692">INDEX(_Rge_Data_IC_CY,$B692,AE$1)</f>
        <v>0</v>
      </c>
      <c r="AF692" s="262" t="n">
        <f aca="false" t="array" ref="AF692:AF692">INDEX(_Rge_Data_IC_CY,$B692,AF$1)</f>
        <v>0</v>
      </c>
      <c r="AG692" s="262" t="n">
        <f aca="false" t="array" ref="AG692:AG692">INDEX(_Rge_Data_IC_CY,$B692,AG$1)</f>
        <v>0</v>
      </c>
      <c r="AH692" s="262" t="n">
        <f aca="false" t="array" ref="AH692:AH692">INDEX(_Rge_Data_IC_CY,$B692,AH$1)</f>
        <v>0</v>
      </c>
      <c r="AI692" s="262" t="n">
        <f aca="false">INDEX(_Rge_Data_IC_CY,$B692,AI$1)</f>
        <v>0</v>
      </c>
      <c r="AJ692" s="262" t="n">
        <f aca="false" t="array" ref="AJ692:AJ692">INDEX(_Rge_Data_IC_CY,$B692,AJ$1)</f>
        <v>0</v>
      </c>
      <c r="AK692" s="262" t="n">
        <f aca="false" t="array" ref="AK692:AK692">INDEX(_Rge_Data_IC_CY,$B692,AK$1)</f>
        <v>0</v>
      </c>
      <c r="AL692" s="212" t="n">
        <f aca="false">AK692+AN692+AO692</f>
        <v>0</v>
      </c>
      <c r="AM692" s="263" t="n">
        <f aca="false">IFERROR(AK692/Z692,0)</f>
        <v>0</v>
      </c>
      <c r="AN692" s="264" t="n">
        <f aca="false">IFERROR(IF(AND($E692="OPEN",$AA692&gt;0),$AA692*_SoP*$AM692,IF(AND($E692="CLOSED",$AA692&gt;0),$AA692*_SoL*$AM692,0)),0)</f>
        <v>0</v>
      </c>
      <c r="AO692" s="264" t="n">
        <f aca="false">IFERROR(IF($AA692&lt;0,$AA692*_SoL,0),0)</f>
        <v>0</v>
      </c>
      <c r="AP692" s="265" t="n">
        <f aca="false">AK692+AN692</f>
        <v>0</v>
      </c>
      <c r="AQ692" s="265" t="n">
        <f aca="false">AC692-AO692</f>
        <v>0</v>
      </c>
      <c r="AR692" s="265" t="n">
        <f aca="false">AP692-AQ692</f>
        <v>0</v>
      </c>
      <c r="AS692" s="266" t="n">
        <f aca="false">IF($AR692&gt;=0,$AR692,0)</f>
        <v>0</v>
      </c>
      <c r="AT692" s="267" t="n">
        <f aca="false">IF($AR692&lt;=0,-$AR692,0)</f>
        <v>-0</v>
      </c>
      <c r="AU692" s="268" t="n">
        <f aca="false">IF((R692-AC692)&lt;0,0,R692-AC692)</f>
        <v>0</v>
      </c>
      <c r="AV692" s="268" t="n">
        <f aca="false">IF(AM692&gt;1,0,R692-AM692*R692)</f>
        <v>0</v>
      </c>
      <c r="AW692" s="216"/>
    </row>
    <row r="693" customFormat="false" ht="24.75" hidden="false" customHeight="true" outlineLevel="0" collapsed="false">
      <c r="A693" s="166"/>
      <c r="B693" s="208" t="n">
        <f aca="false">B692+1</f>
        <v>77</v>
      </c>
      <c r="C693" s="166"/>
      <c r="D693" s="253" t="str">
        <f aca="false">IFERROR(VLOOKUP(#REF!,_rge_mappingtable,2,),"")</f>
        <v/>
      </c>
      <c r="E693" s="254" t="str">
        <f aca="false" t="array" ref="E693:E693">INDEX(_Rge_Data_IC_CY,$B693,E$1)</f>
        <v>Closed</v>
      </c>
      <c r="F693" s="255" t="n">
        <f aca="false">INDEX(_Rge_Data_IC_CY,$B693,F$1)</f>
        <v>0</v>
      </c>
      <c r="G693" s="255" t="n">
        <f aca="false" t="array" ref="G693:G693">INDEX(_Rge_Data_IC_CY,$B693,G$1)</f>
        <v>0</v>
      </c>
      <c r="H693" s="255" t="n">
        <f aca="false" t="array" ref="H693:H693">INDEX(_Rge_Data_IC_CY,$B693,H$1)</f>
        <v>0</v>
      </c>
      <c r="I693" s="255" t="n">
        <f aca="false" t="array" ref="I693:I693">INDEX(_Rge_Data_IC_CY,$B693,I$1)</f>
        <v>0</v>
      </c>
      <c r="J693" s="255" t="n">
        <f aca="false" t="array" ref="J693:J693">INDEX(_Rge_Data_IC_CY,$B693,J$1)</f>
        <v>0</v>
      </c>
      <c r="K693" s="255" t="n">
        <f aca="false" t="array" ref="K693:K693">INDEX(_Rge_Data_IC_CY,$B693,K$1)</f>
        <v>0</v>
      </c>
      <c r="L693" s="255" t="n">
        <f aca="false">INDEX(_Rge_Data_IC_CY,$B693,L$1)</f>
        <v>0</v>
      </c>
      <c r="M693" s="255" t="n">
        <f aca="false" t="array" ref="M693:M693">INDEX(_Rge_Data_IC_CY,$B693,M$1)</f>
        <v>0</v>
      </c>
      <c r="N693" s="255" t="n">
        <f aca="false" t="array" ref="N693:N693">INDEX(_Rge_Data_IC_CY,$B693,N$1)</f>
        <v>0</v>
      </c>
      <c r="O693" s="255" t="n">
        <f aca="false">F693-N693</f>
        <v>0</v>
      </c>
      <c r="P693" s="256" t="n">
        <f aca="false">IFERROR(O693/F693,0)</f>
        <v>0</v>
      </c>
      <c r="Q693" s="257" t="str">
        <f aca="false">IF(AND(F693&lt;&gt;0,R693=0),"N","Y")</f>
        <v>Y</v>
      </c>
      <c r="R693" s="258" t="n">
        <f aca="false">INDEX(_Rge_Data_IC_CY,$B693,R$1)</f>
        <v>0</v>
      </c>
      <c r="S693" s="259" t="n">
        <f aca="false" t="array" ref="S693:S693">INDEX(_Rge_Data_IC_CY,$B693,S$1)</f>
        <v>0</v>
      </c>
      <c r="T693" s="259" t="n">
        <f aca="false" t="array" ref="T693:T693">INDEX(_Rge_Data_IC_CY,$B693,T$1)</f>
        <v>0</v>
      </c>
      <c r="U693" s="259" t="n">
        <f aca="false" t="array" ref="U693:U693">INDEX(_Rge_Data_IC_CY,$B693,U$1)</f>
        <v>0</v>
      </c>
      <c r="V693" s="259" t="n">
        <f aca="false" t="array" ref="V693:V693">INDEX(_Rge_Data_IC_CY,$B693,V$1)</f>
        <v>0</v>
      </c>
      <c r="W693" s="259" t="n">
        <f aca="false" t="array" ref="W693:W693">INDEX(_Rge_Data_IC_CY,$B693,W$1)</f>
        <v>0</v>
      </c>
      <c r="X693" s="259" t="n">
        <f aca="false">INDEX(_Rge_Data_IC_CY,$B693,X$1)</f>
        <v>0</v>
      </c>
      <c r="Y693" s="259" t="n">
        <f aca="false" t="array" ref="Y693:Y693">INDEX(_Rge_Data_IC_CY,$B693,Y$1)</f>
        <v>0</v>
      </c>
      <c r="Z693" s="259" t="n">
        <f aca="false" t="array" ref="Z693:Z693">INDEX(_Rge_Data_IC_CY,$B693,Z$1)</f>
        <v>0</v>
      </c>
      <c r="AA693" s="259" t="n">
        <f aca="false">R693-Z693</f>
        <v>0</v>
      </c>
      <c r="AB693" s="260" t="n">
        <f aca="false">IFERROR(AA693/R693,)</f>
        <v>0</v>
      </c>
      <c r="AC693" s="261" t="n">
        <f aca="false">INDEX(_Rge_Data_IC_CY,$B693,AC$1)</f>
        <v>0</v>
      </c>
      <c r="AD693" s="262" t="n">
        <f aca="false" t="array" ref="AD693:AD693">INDEX(_Rge_Data_IC_CY,$B693,AD$1)</f>
        <v>0</v>
      </c>
      <c r="AE693" s="262" t="n">
        <f aca="false" t="array" ref="AE693:AE693">INDEX(_Rge_Data_IC_CY,$B693,AE$1)</f>
        <v>0</v>
      </c>
      <c r="AF693" s="262" t="n">
        <f aca="false" t="array" ref="AF693:AF693">INDEX(_Rge_Data_IC_CY,$B693,AF$1)</f>
        <v>0</v>
      </c>
      <c r="AG693" s="262" t="n">
        <f aca="false" t="array" ref="AG693:AG693">INDEX(_Rge_Data_IC_CY,$B693,AG$1)</f>
        <v>0</v>
      </c>
      <c r="AH693" s="262" t="n">
        <f aca="false" t="array" ref="AH693:AH693">INDEX(_Rge_Data_IC_CY,$B693,AH$1)</f>
        <v>0</v>
      </c>
      <c r="AI693" s="262" t="n">
        <f aca="false">INDEX(_Rge_Data_IC_CY,$B693,AI$1)</f>
        <v>0</v>
      </c>
      <c r="AJ693" s="262" t="n">
        <f aca="false" t="array" ref="AJ693:AJ693">INDEX(_Rge_Data_IC_CY,$B693,AJ$1)</f>
        <v>0</v>
      </c>
      <c r="AK693" s="262" t="n">
        <f aca="false" t="array" ref="AK693:AK693">INDEX(_Rge_Data_IC_CY,$B693,AK$1)</f>
        <v>0</v>
      </c>
      <c r="AL693" s="212" t="n">
        <f aca="false">AK693+AN693+AO693</f>
        <v>0</v>
      </c>
      <c r="AM693" s="263" t="n">
        <f aca="false">IFERROR(AK693/Z693,0)</f>
        <v>0</v>
      </c>
      <c r="AN693" s="264" t="n">
        <f aca="false">IFERROR(IF(AND($E693="OPEN",$AA693&gt;0),$AA693*_SoP*$AM693,IF(AND($E693="CLOSED",$AA693&gt;0),$AA693*_SoL*$AM693,0)),0)</f>
        <v>0</v>
      </c>
      <c r="AO693" s="264" t="n">
        <f aca="false">IFERROR(IF($AA693&lt;0,$AA693*_SoL,0),0)</f>
        <v>0</v>
      </c>
      <c r="AP693" s="265" t="n">
        <f aca="false">AK693+AN693</f>
        <v>0</v>
      </c>
      <c r="AQ693" s="265" t="n">
        <f aca="false">AC693-AO693</f>
        <v>0</v>
      </c>
      <c r="AR693" s="265" t="n">
        <f aca="false">AP693-AQ693</f>
        <v>0</v>
      </c>
      <c r="AS693" s="266" t="n">
        <f aca="false">IF($AR693&gt;=0,$AR693,0)</f>
        <v>0</v>
      </c>
      <c r="AT693" s="267" t="n">
        <f aca="false">IF($AR693&lt;=0,-$AR693,0)</f>
        <v>-0</v>
      </c>
      <c r="AU693" s="268" t="n">
        <f aca="false">IF((R693-AC693)&lt;0,0,R693-AC693)</f>
        <v>0</v>
      </c>
      <c r="AV693" s="268" t="n">
        <f aca="false">IF(AM693&gt;1,0,R693-AM693*R693)</f>
        <v>0</v>
      </c>
      <c r="AW693" s="216"/>
    </row>
    <row r="694" customFormat="false" ht="24.75" hidden="false" customHeight="true" outlineLevel="0" collapsed="false">
      <c r="A694" s="166"/>
      <c r="B694" s="208" t="n">
        <f aca="false">B693+1</f>
        <v>78</v>
      </c>
      <c r="C694" s="166"/>
      <c r="D694" s="253" t="str">
        <f aca="false">IFERROR(VLOOKUP(#REF!,_rge_mappingtable,2,),"")</f>
        <v/>
      </c>
      <c r="E694" s="254" t="str">
        <f aca="false" t="array" ref="E694:E694">INDEX(_Rge_Data_IC_CY,$B694,E$1)</f>
        <v>Closed</v>
      </c>
      <c r="F694" s="255" t="n">
        <f aca="false">INDEX(_Rge_Data_IC_CY,$B694,F$1)</f>
        <v>0</v>
      </c>
      <c r="G694" s="255" t="n">
        <f aca="false" t="array" ref="G694:G694">INDEX(_Rge_Data_IC_CY,$B694,G$1)</f>
        <v>0</v>
      </c>
      <c r="H694" s="255" t="n">
        <f aca="false" t="array" ref="H694:H694">INDEX(_Rge_Data_IC_CY,$B694,H$1)</f>
        <v>0</v>
      </c>
      <c r="I694" s="255" t="n">
        <f aca="false" t="array" ref="I694:I694">INDEX(_Rge_Data_IC_CY,$B694,I$1)</f>
        <v>0</v>
      </c>
      <c r="J694" s="255" t="n">
        <f aca="false" t="array" ref="J694:J694">INDEX(_Rge_Data_IC_CY,$B694,J$1)</f>
        <v>0</v>
      </c>
      <c r="K694" s="255" t="n">
        <f aca="false" t="array" ref="K694:K694">INDEX(_Rge_Data_IC_CY,$B694,K$1)</f>
        <v>0</v>
      </c>
      <c r="L694" s="255" t="n">
        <f aca="false">INDEX(_Rge_Data_IC_CY,$B694,L$1)</f>
        <v>0</v>
      </c>
      <c r="M694" s="255" t="n">
        <f aca="false" t="array" ref="M694:M694">INDEX(_Rge_Data_IC_CY,$B694,M$1)</f>
        <v>0</v>
      </c>
      <c r="N694" s="255" t="n">
        <f aca="false" t="array" ref="N694:N694">INDEX(_Rge_Data_IC_CY,$B694,N$1)</f>
        <v>0</v>
      </c>
      <c r="O694" s="255" t="n">
        <f aca="false">F694-N694</f>
        <v>0</v>
      </c>
      <c r="P694" s="256" t="n">
        <f aca="false">IFERROR(O694/F694,0)</f>
        <v>0</v>
      </c>
      <c r="Q694" s="257" t="str">
        <f aca="false">IF(AND(F694&lt;&gt;0,R694=0),"N","Y")</f>
        <v>Y</v>
      </c>
      <c r="R694" s="258" t="n">
        <f aca="false">INDEX(_Rge_Data_IC_CY,$B694,R$1)</f>
        <v>0</v>
      </c>
      <c r="S694" s="259" t="n">
        <f aca="false" t="array" ref="S694:S694">INDEX(_Rge_Data_IC_CY,$B694,S$1)</f>
        <v>0</v>
      </c>
      <c r="T694" s="259" t="n">
        <f aca="false" t="array" ref="T694:T694">INDEX(_Rge_Data_IC_CY,$B694,T$1)</f>
        <v>0</v>
      </c>
      <c r="U694" s="259" t="n">
        <f aca="false" t="array" ref="U694:U694">INDEX(_Rge_Data_IC_CY,$B694,U$1)</f>
        <v>0</v>
      </c>
      <c r="V694" s="259" t="n">
        <f aca="false" t="array" ref="V694:V694">INDEX(_Rge_Data_IC_CY,$B694,V$1)</f>
        <v>0</v>
      </c>
      <c r="W694" s="259" t="n">
        <f aca="false" t="array" ref="W694:W694">INDEX(_Rge_Data_IC_CY,$B694,W$1)</f>
        <v>0</v>
      </c>
      <c r="X694" s="259" t="n">
        <f aca="false">INDEX(_Rge_Data_IC_CY,$B694,X$1)</f>
        <v>0</v>
      </c>
      <c r="Y694" s="259" t="n">
        <f aca="false" t="array" ref="Y694:Y694">INDEX(_Rge_Data_IC_CY,$B694,Y$1)</f>
        <v>0</v>
      </c>
      <c r="Z694" s="259" t="n">
        <f aca="false" t="array" ref="Z694:Z694">INDEX(_Rge_Data_IC_CY,$B694,Z$1)</f>
        <v>0</v>
      </c>
      <c r="AA694" s="259" t="n">
        <f aca="false">R694-Z694</f>
        <v>0</v>
      </c>
      <c r="AB694" s="260" t="n">
        <f aca="false">IFERROR(AA694/R694,)</f>
        <v>0</v>
      </c>
      <c r="AC694" s="261" t="n">
        <f aca="false">INDEX(_Rge_Data_IC_CY,$B694,AC$1)</f>
        <v>0</v>
      </c>
      <c r="AD694" s="262" t="n">
        <f aca="false" t="array" ref="AD694:AD694">INDEX(_Rge_Data_IC_CY,$B694,AD$1)</f>
        <v>0</v>
      </c>
      <c r="AE694" s="262" t="n">
        <f aca="false" t="array" ref="AE694:AE694">INDEX(_Rge_Data_IC_CY,$B694,AE$1)</f>
        <v>0</v>
      </c>
      <c r="AF694" s="262" t="n">
        <f aca="false" t="array" ref="AF694:AF694">INDEX(_Rge_Data_IC_CY,$B694,AF$1)</f>
        <v>0</v>
      </c>
      <c r="AG694" s="262" t="n">
        <f aca="false" t="array" ref="AG694:AG694">INDEX(_Rge_Data_IC_CY,$B694,AG$1)</f>
        <v>0</v>
      </c>
      <c r="AH694" s="262" t="n">
        <f aca="false" t="array" ref="AH694:AH694">INDEX(_Rge_Data_IC_CY,$B694,AH$1)</f>
        <v>0</v>
      </c>
      <c r="AI694" s="262" t="n">
        <f aca="false">INDEX(_Rge_Data_IC_CY,$B694,AI$1)</f>
        <v>0</v>
      </c>
      <c r="AJ694" s="262" t="n">
        <f aca="false" t="array" ref="AJ694:AJ694">INDEX(_Rge_Data_IC_CY,$B694,AJ$1)</f>
        <v>0</v>
      </c>
      <c r="AK694" s="262" t="n">
        <f aca="false" t="array" ref="AK694:AK694">INDEX(_Rge_Data_IC_CY,$B694,AK$1)</f>
        <v>0</v>
      </c>
      <c r="AL694" s="212" t="n">
        <f aca="false">AK694+AN694+AO694</f>
        <v>0</v>
      </c>
      <c r="AM694" s="263" t="n">
        <f aca="false">IFERROR(AK694/Z694,0)</f>
        <v>0</v>
      </c>
      <c r="AN694" s="264" t="n">
        <f aca="false">IFERROR(IF(AND($E694="OPEN",$AA694&gt;0),$AA694*_SoP*$AM694,IF(AND($E694="CLOSED",$AA694&gt;0),$AA694*_SoL*$AM694,0)),0)</f>
        <v>0</v>
      </c>
      <c r="AO694" s="264" t="n">
        <f aca="false">IFERROR(IF($AA694&lt;0,$AA694*_SoL,0),0)</f>
        <v>0</v>
      </c>
      <c r="AP694" s="265" t="n">
        <f aca="false">AK694+AN694</f>
        <v>0</v>
      </c>
      <c r="AQ694" s="265" t="n">
        <f aca="false">AC694-AO694</f>
        <v>0</v>
      </c>
      <c r="AR694" s="265" t="n">
        <f aca="false">AP694-AQ694</f>
        <v>0</v>
      </c>
      <c r="AS694" s="266" t="n">
        <f aca="false">IF($AR694&gt;=0,$AR694,0)</f>
        <v>0</v>
      </c>
      <c r="AT694" s="267" t="n">
        <f aca="false">IF($AR694&lt;=0,-$AR694,0)</f>
        <v>-0</v>
      </c>
      <c r="AU694" s="268" t="n">
        <f aca="false">IF((R694-AC694)&lt;0,0,R694-AC694)</f>
        <v>0</v>
      </c>
      <c r="AV694" s="268" t="n">
        <f aca="false">IF(AM694&gt;1,0,R694-AM694*R694)</f>
        <v>0</v>
      </c>
      <c r="AW694" s="216"/>
    </row>
    <row r="695" customFormat="false" ht="24.75" hidden="false" customHeight="true" outlineLevel="0" collapsed="false">
      <c r="A695" s="166"/>
      <c r="B695" s="208" t="n">
        <f aca="false">B694+1</f>
        <v>79</v>
      </c>
      <c r="C695" s="166"/>
      <c r="D695" s="253" t="str">
        <f aca="false">IFERROR(VLOOKUP(#REF!,_rge_mappingtable,2,),"")</f>
        <v/>
      </c>
      <c r="E695" s="254" t="str">
        <f aca="false" t="array" ref="E695:E695">INDEX(_Rge_Data_IC_CY,$B695,E$1)</f>
        <v>Closed</v>
      </c>
      <c r="F695" s="255" t="n">
        <f aca="false">INDEX(_Rge_Data_IC_CY,$B695,F$1)</f>
        <v>0</v>
      </c>
      <c r="G695" s="255" t="n">
        <f aca="false" t="array" ref="G695:G695">INDEX(_Rge_Data_IC_CY,$B695,G$1)</f>
        <v>0</v>
      </c>
      <c r="H695" s="255" t="n">
        <f aca="false" t="array" ref="H695:H695">INDEX(_Rge_Data_IC_CY,$B695,H$1)</f>
        <v>0</v>
      </c>
      <c r="I695" s="255" t="n">
        <f aca="false" t="array" ref="I695:I695">INDEX(_Rge_Data_IC_CY,$B695,I$1)</f>
        <v>0</v>
      </c>
      <c r="J695" s="255" t="n">
        <f aca="false" t="array" ref="J695:J695">INDEX(_Rge_Data_IC_CY,$B695,J$1)</f>
        <v>0</v>
      </c>
      <c r="K695" s="255" t="n">
        <f aca="false" t="array" ref="K695:K695">INDEX(_Rge_Data_IC_CY,$B695,K$1)</f>
        <v>0</v>
      </c>
      <c r="L695" s="255" t="n">
        <f aca="false">INDEX(_Rge_Data_IC_CY,$B695,L$1)</f>
        <v>0</v>
      </c>
      <c r="M695" s="255" t="n">
        <f aca="false" t="array" ref="M695:M695">INDEX(_Rge_Data_IC_CY,$B695,M$1)</f>
        <v>0</v>
      </c>
      <c r="N695" s="255" t="n">
        <f aca="false" t="array" ref="N695:N695">INDEX(_Rge_Data_IC_CY,$B695,N$1)</f>
        <v>0</v>
      </c>
      <c r="O695" s="255" t="n">
        <f aca="false">F695-N695</f>
        <v>0</v>
      </c>
      <c r="P695" s="256" t="n">
        <f aca="false">IFERROR(O695/F695,0)</f>
        <v>0</v>
      </c>
      <c r="Q695" s="257" t="str">
        <f aca="false">IF(AND(F695&lt;&gt;0,R695=0),"N","Y")</f>
        <v>Y</v>
      </c>
      <c r="R695" s="258" t="n">
        <f aca="false">INDEX(_Rge_Data_IC_CY,$B695,R$1)</f>
        <v>0</v>
      </c>
      <c r="S695" s="259" t="n">
        <f aca="false" t="array" ref="S695:S695">INDEX(_Rge_Data_IC_CY,$B695,S$1)</f>
        <v>0</v>
      </c>
      <c r="T695" s="259" t="n">
        <f aca="false" t="array" ref="T695:T695">INDEX(_Rge_Data_IC_CY,$B695,T$1)</f>
        <v>0</v>
      </c>
      <c r="U695" s="259" t="n">
        <f aca="false" t="array" ref="U695:U695">INDEX(_Rge_Data_IC_CY,$B695,U$1)</f>
        <v>0</v>
      </c>
      <c r="V695" s="259" t="n">
        <f aca="false" t="array" ref="V695:V695">INDEX(_Rge_Data_IC_CY,$B695,V$1)</f>
        <v>0</v>
      </c>
      <c r="W695" s="259" t="n">
        <f aca="false" t="array" ref="W695:W695">INDEX(_Rge_Data_IC_CY,$B695,W$1)</f>
        <v>0</v>
      </c>
      <c r="X695" s="259" t="n">
        <f aca="false">INDEX(_Rge_Data_IC_CY,$B695,X$1)</f>
        <v>0</v>
      </c>
      <c r="Y695" s="259" t="n">
        <f aca="false" t="array" ref="Y695:Y695">INDEX(_Rge_Data_IC_CY,$B695,Y$1)</f>
        <v>0</v>
      </c>
      <c r="Z695" s="259" t="n">
        <f aca="false" t="array" ref="Z695:Z695">INDEX(_Rge_Data_IC_CY,$B695,Z$1)</f>
        <v>0</v>
      </c>
      <c r="AA695" s="259" t="n">
        <f aca="false">R695-Z695</f>
        <v>0</v>
      </c>
      <c r="AB695" s="260" t="n">
        <f aca="false">IFERROR(AA695/R695,)</f>
        <v>0</v>
      </c>
      <c r="AC695" s="261" t="n">
        <f aca="false">INDEX(_Rge_Data_IC_CY,$B695,AC$1)</f>
        <v>0</v>
      </c>
      <c r="AD695" s="262" t="n">
        <f aca="false" t="array" ref="AD695:AD695">INDEX(_Rge_Data_IC_CY,$B695,AD$1)</f>
        <v>0</v>
      </c>
      <c r="AE695" s="262" t="n">
        <f aca="false" t="array" ref="AE695:AE695">INDEX(_Rge_Data_IC_CY,$B695,AE$1)</f>
        <v>0</v>
      </c>
      <c r="AF695" s="262" t="n">
        <f aca="false" t="array" ref="AF695:AF695">INDEX(_Rge_Data_IC_CY,$B695,AF$1)</f>
        <v>0</v>
      </c>
      <c r="AG695" s="262" t="n">
        <f aca="false" t="array" ref="AG695:AG695">INDEX(_Rge_Data_IC_CY,$B695,AG$1)</f>
        <v>0</v>
      </c>
      <c r="AH695" s="262" t="n">
        <f aca="false" t="array" ref="AH695:AH695">INDEX(_Rge_Data_IC_CY,$B695,AH$1)</f>
        <v>0</v>
      </c>
      <c r="AI695" s="262" t="n">
        <f aca="false">INDEX(_Rge_Data_IC_CY,$B695,AI$1)</f>
        <v>0</v>
      </c>
      <c r="AJ695" s="262" t="n">
        <f aca="false" t="array" ref="AJ695:AJ695">INDEX(_Rge_Data_IC_CY,$B695,AJ$1)</f>
        <v>0</v>
      </c>
      <c r="AK695" s="262" t="n">
        <f aca="false" t="array" ref="AK695:AK695">INDEX(_Rge_Data_IC_CY,$B695,AK$1)</f>
        <v>0</v>
      </c>
      <c r="AL695" s="212" t="n">
        <f aca="false">AK695+AN695+AO695</f>
        <v>0</v>
      </c>
      <c r="AM695" s="263" t="n">
        <f aca="false">IFERROR(AK695/Z695,0)</f>
        <v>0</v>
      </c>
      <c r="AN695" s="264" t="n">
        <f aca="false">IFERROR(IF(AND($E695="OPEN",$AA695&gt;0),$AA695*_SoP*$AM695,IF(AND($E695="CLOSED",$AA695&gt;0),$AA695*_SoL*$AM695,0)),0)</f>
        <v>0</v>
      </c>
      <c r="AO695" s="264" t="n">
        <f aca="false">IFERROR(IF($AA695&lt;0,$AA695*_SoL,0),0)</f>
        <v>0</v>
      </c>
      <c r="AP695" s="265" t="n">
        <f aca="false">AK695+AN695</f>
        <v>0</v>
      </c>
      <c r="AQ695" s="265" t="n">
        <f aca="false">AC695-AO695</f>
        <v>0</v>
      </c>
      <c r="AR695" s="265" t="n">
        <f aca="false">AP695-AQ695</f>
        <v>0</v>
      </c>
      <c r="AS695" s="266" t="n">
        <f aca="false">IF($AR695&gt;=0,$AR695,0)</f>
        <v>0</v>
      </c>
      <c r="AT695" s="267" t="n">
        <f aca="false">IF($AR695&lt;=0,-$AR695,0)</f>
        <v>-0</v>
      </c>
      <c r="AU695" s="268" t="n">
        <f aca="false">IF((R695-AC695)&lt;0,0,R695-AC695)</f>
        <v>0</v>
      </c>
      <c r="AV695" s="268" t="n">
        <f aca="false">IF(AM695&gt;1,0,R695-AM695*R695)</f>
        <v>0</v>
      </c>
      <c r="AW695" s="216"/>
    </row>
    <row r="696" customFormat="false" ht="24.75" hidden="false" customHeight="true" outlineLevel="0" collapsed="false">
      <c r="A696" s="166"/>
      <c r="B696" s="208" t="n">
        <f aca="false">B695+1</f>
        <v>80</v>
      </c>
      <c r="C696" s="166"/>
      <c r="D696" s="253" t="str">
        <f aca="false">IFERROR(VLOOKUP(#REF!,_rge_mappingtable,2,),"")</f>
        <v/>
      </c>
      <c r="E696" s="254" t="str">
        <f aca="false" t="array" ref="E696:E696">INDEX(_Rge_Data_IC_CY,$B696,E$1)</f>
        <v>Closed</v>
      </c>
      <c r="F696" s="255" t="n">
        <f aca="false">INDEX(_Rge_Data_IC_CY,$B696,F$1)</f>
        <v>0</v>
      </c>
      <c r="G696" s="255" t="n">
        <f aca="false" t="array" ref="G696:G696">INDEX(_Rge_Data_IC_CY,$B696,G$1)</f>
        <v>0</v>
      </c>
      <c r="H696" s="255" t="n">
        <f aca="false" t="array" ref="H696:H696">INDEX(_Rge_Data_IC_CY,$B696,H$1)</f>
        <v>0</v>
      </c>
      <c r="I696" s="255" t="n">
        <f aca="false" t="array" ref="I696:I696">INDEX(_Rge_Data_IC_CY,$B696,I$1)</f>
        <v>0</v>
      </c>
      <c r="J696" s="255" t="n">
        <f aca="false" t="array" ref="J696:J696">INDEX(_Rge_Data_IC_CY,$B696,J$1)</f>
        <v>0</v>
      </c>
      <c r="K696" s="255" t="n">
        <f aca="false" t="array" ref="K696:K696">INDEX(_Rge_Data_IC_CY,$B696,K$1)</f>
        <v>0</v>
      </c>
      <c r="L696" s="255" t="n">
        <f aca="false">INDEX(_Rge_Data_IC_CY,$B696,L$1)</f>
        <v>0</v>
      </c>
      <c r="M696" s="255" t="n">
        <f aca="false" t="array" ref="M696:M696">INDEX(_Rge_Data_IC_CY,$B696,M$1)</f>
        <v>0</v>
      </c>
      <c r="N696" s="255" t="n">
        <f aca="false" t="array" ref="N696:N696">INDEX(_Rge_Data_IC_CY,$B696,N$1)</f>
        <v>0</v>
      </c>
      <c r="O696" s="255" t="n">
        <f aca="false">F696-N696</f>
        <v>0</v>
      </c>
      <c r="P696" s="256" t="n">
        <f aca="false">IFERROR(O696/F696,0)</f>
        <v>0</v>
      </c>
      <c r="Q696" s="257" t="str">
        <f aca="false">IF(AND(F696&lt;&gt;0,R696=0),"N","Y")</f>
        <v>Y</v>
      </c>
      <c r="R696" s="258" t="n">
        <f aca="false">INDEX(_Rge_Data_IC_CY,$B696,R$1)</f>
        <v>0</v>
      </c>
      <c r="S696" s="259" t="n">
        <f aca="false" t="array" ref="S696:S696">INDEX(_Rge_Data_IC_CY,$B696,S$1)</f>
        <v>0</v>
      </c>
      <c r="T696" s="259" t="n">
        <f aca="false" t="array" ref="T696:T696">INDEX(_Rge_Data_IC_CY,$B696,T$1)</f>
        <v>0</v>
      </c>
      <c r="U696" s="259" t="n">
        <f aca="false" t="array" ref="U696:U696">INDEX(_Rge_Data_IC_CY,$B696,U$1)</f>
        <v>0</v>
      </c>
      <c r="V696" s="259" t="n">
        <f aca="false" t="array" ref="V696:V696">INDEX(_Rge_Data_IC_CY,$B696,V$1)</f>
        <v>0</v>
      </c>
      <c r="W696" s="259" t="n">
        <f aca="false" t="array" ref="W696:W696">INDEX(_Rge_Data_IC_CY,$B696,W$1)</f>
        <v>0</v>
      </c>
      <c r="X696" s="259" t="n">
        <f aca="false">INDEX(_Rge_Data_IC_CY,$B696,X$1)</f>
        <v>0</v>
      </c>
      <c r="Y696" s="259" t="n">
        <f aca="false" t="array" ref="Y696:Y696">INDEX(_Rge_Data_IC_CY,$B696,Y$1)</f>
        <v>0</v>
      </c>
      <c r="Z696" s="259" t="n">
        <f aca="false" t="array" ref="Z696:Z696">INDEX(_Rge_Data_IC_CY,$B696,Z$1)</f>
        <v>0</v>
      </c>
      <c r="AA696" s="259" t="n">
        <f aca="false">R696-Z696</f>
        <v>0</v>
      </c>
      <c r="AB696" s="260" t="n">
        <f aca="false">IFERROR(AA696/R696,)</f>
        <v>0</v>
      </c>
      <c r="AC696" s="261" t="n">
        <f aca="false">INDEX(_Rge_Data_IC_CY,$B696,AC$1)</f>
        <v>0</v>
      </c>
      <c r="AD696" s="262" t="n">
        <f aca="false" t="array" ref="AD696:AD696">INDEX(_Rge_Data_IC_CY,$B696,AD$1)</f>
        <v>0</v>
      </c>
      <c r="AE696" s="262" t="n">
        <f aca="false" t="array" ref="AE696:AE696">INDEX(_Rge_Data_IC_CY,$B696,AE$1)</f>
        <v>0</v>
      </c>
      <c r="AF696" s="262" t="n">
        <f aca="false" t="array" ref="AF696:AF696">INDEX(_Rge_Data_IC_CY,$B696,AF$1)</f>
        <v>0</v>
      </c>
      <c r="AG696" s="262" t="n">
        <f aca="false" t="array" ref="AG696:AG696">INDEX(_Rge_Data_IC_CY,$B696,AG$1)</f>
        <v>0</v>
      </c>
      <c r="AH696" s="262" t="n">
        <f aca="false" t="array" ref="AH696:AH696">INDEX(_Rge_Data_IC_CY,$B696,AH$1)</f>
        <v>0</v>
      </c>
      <c r="AI696" s="262" t="n">
        <f aca="false">INDEX(_Rge_Data_IC_CY,$B696,AI$1)</f>
        <v>0</v>
      </c>
      <c r="AJ696" s="262" t="n">
        <f aca="false" t="array" ref="AJ696:AJ696">INDEX(_Rge_Data_IC_CY,$B696,AJ$1)</f>
        <v>0</v>
      </c>
      <c r="AK696" s="262" t="n">
        <f aca="false" t="array" ref="AK696:AK696">INDEX(_Rge_Data_IC_CY,$B696,AK$1)</f>
        <v>0</v>
      </c>
      <c r="AL696" s="212" t="n">
        <f aca="false">AK696+AN696+AO696</f>
        <v>0</v>
      </c>
      <c r="AM696" s="263" t="n">
        <f aca="false">IFERROR(AK696/Z696,0)</f>
        <v>0</v>
      </c>
      <c r="AN696" s="264" t="n">
        <f aca="false">IFERROR(IF(AND($E696="OPEN",$AA696&gt;0),$AA696*_SoP*$AM696,IF(AND($E696="CLOSED",$AA696&gt;0),$AA696*_SoL*$AM696,0)),0)</f>
        <v>0</v>
      </c>
      <c r="AO696" s="264" t="n">
        <f aca="false">IFERROR(IF($AA696&lt;0,$AA696*_SoL,0),0)</f>
        <v>0</v>
      </c>
      <c r="AP696" s="265" t="n">
        <f aca="false">AK696+AN696</f>
        <v>0</v>
      </c>
      <c r="AQ696" s="265" t="n">
        <f aca="false">AC696-AO696</f>
        <v>0</v>
      </c>
      <c r="AR696" s="265" t="n">
        <f aca="false">AP696-AQ696</f>
        <v>0</v>
      </c>
      <c r="AS696" s="266" t="n">
        <f aca="false">IF($AR696&gt;=0,$AR696,0)</f>
        <v>0</v>
      </c>
      <c r="AT696" s="267" t="n">
        <f aca="false">IF($AR696&lt;=0,-$AR696,0)</f>
        <v>-0</v>
      </c>
      <c r="AU696" s="268" t="n">
        <f aca="false">IF((R696-AC696)&lt;0,0,R696-AC696)</f>
        <v>0</v>
      </c>
      <c r="AV696" s="268" t="n">
        <f aca="false">IF(AM696&gt;1,0,R696-AM696*R696)</f>
        <v>0</v>
      </c>
      <c r="AW696" s="216"/>
    </row>
    <row r="697" customFormat="false" ht="24.75" hidden="false" customHeight="true" outlineLevel="0" collapsed="false">
      <c r="A697" s="166"/>
      <c r="B697" s="208" t="n">
        <f aca="false">B696+1</f>
        <v>81</v>
      </c>
      <c r="C697" s="166"/>
      <c r="D697" s="253" t="str">
        <f aca="false">IFERROR(VLOOKUP(#REF!,_rge_mappingtable,2,),"")</f>
        <v/>
      </c>
      <c r="E697" s="254" t="str">
        <f aca="false" t="array" ref="E697:E697">INDEX(_Rge_Data_IC_CY,$B697,E$1)</f>
        <v>Closed</v>
      </c>
      <c r="F697" s="255" t="n">
        <f aca="false">INDEX(_Rge_Data_IC_CY,$B697,F$1)</f>
        <v>0</v>
      </c>
      <c r="G697" s="255" t="n">
        <f aca="false" t="array" ref="G697:G697">INDEX(_Rge_Data_IC_CY,$B697,G$1)</f>
        <v>0</v>
      </c>
      <c r="H697" s="255" t="n">
        <f aca="false" t="array" ref="H697:H697">INDEX(_Rge_Data_IC_CY,$B697,H$1)</f>
        <v>0</v>
      </c>
      <c r="I697" s="255" t="n">
        <f aca="false" t="array" ref="I697:I697">INDEX(_Rge_Data_IC_CY,$B697,I$1)</f>
        <v>0</v>
      </c>
      <c r="J697" s="255" t="n">
        <f aca="false" t="array" ref="J697:J697">INDEX(_Rge_Data_IC_CY,$B697,J$1)</f>
        <v>0</v>
      </c>
      <c r="K697" s="255" t="n">
        <f aca="false" t="array" ref="K697:K697">INDEX(_Rge_Data_IC_CY,$B697,K$1)</f>
        <v>0</v>
      </c>
      <c r="L697" s="255" t="n">
        <f aca="false">INDEX(_Rge_Data_IC_CY,$B697,L$1)</f>
        <v>0</v>
      </c>
      <c r="M697" s="255" t="n">
        <f aca="false" t="array" ref="M697:M697">INDEX(_Rge_Data_IC_CY,$B697,M$1)</f>
        <v>0</v>
      </c>
      <c r="N697" s="255" t="n">
        <f aca="false" t="array" ref="N697:N697">INDEX(_Rge_Data_IC_CY,$B697,N$1)</f>
        <v>0</v>
      </c>
      <c r="O697" s="255" t="n">
        <f aca="false">F697-N697</f>
        <v>0</v>
      </c>
      <c r="P697" s="256" t="n">
        <f aca="false">IFERROR(O697/F697,0)</f>
        <v>0</v>
      </c>
      <c r="Q697" s="257" t="str">
        <f aca="false">IF(AND(F697&lt;&gt;0,R697=0),"N","Y")</f>
        <v>Y</v>
      </c>
      <c r="R697" s="258" t="n">
        <f aca="false">INDEX(_Rge_Data_IC_CY,$B697,R$1)</f>
        <v>0</v>
      </c>
      <c r="S697" s="259" t="n">
        <f aca="false" t="array" ref="S697:S697">INDEX(_Rge_Data_IC_CY,$B697,S$1)</f>
        <v>0</v>
      </c>
      <c r="T697" s="259" t="n">
        <f aca="false" t="array" ref="T697:T697">INDEX(_Rge_Data_IC_CY,$B697,T$1)</f>
        <v>0</v>
      </c>
      <c r="U697" s="259" t="n">
        <f aca="false" t="array" ref="U697:U697">INDEX(_Rge_Data_IC_CY,$B697,U$1)</f>
        <v>0</v>
      </c>
      <c r="V697" s="259" t="n">
        <f aca="false" t="array" ref="V697:V697">INDEX(_Rge_Data_IC_CY,$B697,V$1)</f>
        <v>0</v>
      </c>
      <c r="W697" s="259" t="n">
        <f aca="false" t="array" ref="W697:W697">INDEX(_Rge_Data_IC_CY,$B697,W$1)</f>
        <v>0</v>
      </c>
      <c r="X697" s="259" t="n">
        <f aca="false">INDEX(_Rge_Data_IC_CY,$B697,X$1)</f>
        <v>0</v>
      </c>
      <c r="Y697" s="259" t="n">
        <f aca="false" t="array" ref="Y697:Y697">INDEX(_Rge_Data_IC_CY,$B697,Y$1)</f>
        <v>0</v>
      </c>
      <c r="Z697" s="259" t="n">
        <f aca="false" t="array" ref="Z697:Z697">INDEX(_Rge_Data_IC_CY,$B697,Z$1)</f>
        <v>0</v>
      </c>
      <c r="AA697" s="259" t="n">
        <f aca="false">R697-Z697</f>
        <v>0</v>
      </c>
      <c r="AB697" s="260" t="n">
        <f aca="false">IFERROR(AA697/R697,)</f>
        <v>0</v>
      </c>
      <c r="AC697" s="261" t="n">
        <f aca="false">INDEX(_Rge_Data_IC_CY,$B697,AC$1)</f>
        <v>0</v>
      </c>
      <c r="AD697" s="262" t="n">
        <f aca="false" t="array" ref="AD697:AD697">INDEX(_Rge_Data_IC_CY,$B697,AD$1)</f>
        <v>0</v>
      </c>
      <c r="AE697" s="262" t="n">
        <f aca="false" t="array" ref="AE697:AE697">INDEX(_Rge_Data_IC_CY,$B697,AE$1)</f>
        <v>0</v>
      </c>
      <c r="AF697" s="262" t="n">
        <f aca="false" t="array" ref="AF697:AF697">INDEX(_Rge_Data_IC_CY,$B697,AF$1)</f>
        <v>0</v>
      </c>
      <c r="AG697" s="262" t="n">
        <f aca="false" t="array" ref="AG697:AG697">INDEX(_Rge_Data_IC_CY,$B697,AG$1)</f>
        <v>0</v>
      </c>
      <c r="AH697" s="262" t="n">
        <f aca="false" t="array" ref="AH697:AH697">INDEX(_Rge_Data_IC_CY,$B697,AH$1)</f>
        <v>0</v>
      </c>
      <c r="AI697" s="262" t="n">
        <f aca="false">INDEX(_Rge_Data_IC_CY,$B697,AI$1)</f>
        <v>0</v>
      </c>
      <c r="AJ697" s="262" t="n">
        <f aca="false" t="array" ref="AJ697:AJ697">INDEX(_Rge_Data_IC_CY,$B697,AJ$1)</f>
        <v>0</v>
      </c>
      <c r="AK697" s="262" t="n">
        <f aca="false" t="array" ref="AK697:AK697">INDEX(_Rge_Data_IC_CY,$B697,AK$1)</f>
        <v>0</v>
      </c>
      <c r="AL697" s="212" t="n">
        <f aca="false">AK697+AN697+AO697</f>
        <v>0</v>
      </c>
      <c r="AM697" s="263" t="n">
        <f aca="false">IFERROR(AK697/Z697,0)</f>
        <v>0</v>
      </c>
      <c r="AN697" s="264" t="n">
        <f aca="false">IFERROR(IF(AND($E697="OPEN",$AA697&gt;0),$AA697*_SoP*$AM697,IF(AND($E697="CLOSED",$AA697&gt;0),$AA697*_SoL*$AM697,0)),0)</f>
        <v>0</v>
      </c>
      <c r="AO697" s="264" t="n">
        <f aca="false">IFERROR(IF($AA697&lt;0,$AA697*_SoL,0),0)</f>
        <v>0</v>
      </c>
      <c r="AP697" s="265" t="n">
        <f aca="false">AK697+AN697</f>
        <v>0</v>
      </c>
      <c r="AQ697" s="265" t="n">
        <f aca="false">AC697-AO697</f>
        <v>0</v>
      </c>
      <c r="AR697" s="265" t="n">
        <f aca="false">AP697-AQ697</f>
        <v>0</v>
      </c>
      <c r="AS697" s="266" t="n">
        <f aca="false">IF($AR697&gt;=0,$AR697,0)</f>
        <v>0</v>
      </c>
      <c r="AT697" s="267" t="n">
        <f aca="false">IF($AR697&lt;=0,-$AR697,0)</f>
        <v>-0</v>
      </c>
      <c r="AU697" s="268" t="n">
        <f aca="false">IF((R697-AC697)&lt;0,0,R697-AC697)</f>
        <v>0</v>
      </c>
      <c r="AV697" s="268" t="n">
        <f aca="false">IF(AM697&gt;1,0,R697-AM697*R697)</f>
        <v>0</v>
      </c>
      <c r="AW697" s="216"/>
    </row>
    <row r="698" customFormat="false" ht="24.75" hidden="false" customHeight="true" outlineLevel="0" collapsed="false">
      <c r="A698" s="166"/>
      <c r="B698" s="208" t="n">
        <f aca="false">B697+1</f>
        <v>82</v>
      </c>
      <c r="C698" s="166"/>
      <c r="D698" s="253" t="str">
        <f aca="false">IFERROR(VLOOKUP(#REF!,_rge_mappingtable,2,),"")</f>
        <v/>
      </c>
      <c r="E698" s="254" t="str">
        <f aca="false" t="array" ref="E698:E698">INDEX(_Rge_Data_IC_CY,$B698,E$1)</f>
        <v>Closed</v>
      </c>
      <c r="F698" s="255" t="n">
        <f aca="false">INDEX(_Rge_Data_IC_CY,$B698,F$1)</f>
        <v>0</v>
      </c>
      <c r="G698" s="255" t="n">
        <f aca="false" t="array" ref="G698:G698">INDEX(_Rge_Data_IC_CY,$B698,G$1)</f>
        <v>0</v>
      </c>
      <c r="H698" s="255" t="n">
        <f aca="false" t="array" ref="H698:H698">INDEX(_Rge_Data_IC_CY,$B698,H$1)</f>
        <v>0</v>
      </c>
      <c r="I698" s="255" t="n">
        <f aca="false" t="array" ref="I698:I698">INDEX(_Rge_Data_IC_CY,$B698,I$1)</f>
        <v>0</v>
      </c>
      <c r="J698" s="255" t="n">
        <f aca="false" t="array" ref="J698:J698">INDEX(_Rge_Data_IC_CY,$B698,J$1)</f>
        <v>0</v>
      </c>
      <c r="K698" s="255" t="n">
        <f aca="false" t="array" ref="K698:K698">INDEX(_Rge_Data_IC_CY,$B698,K$1)</f>
        <v>0</v>
      </c>
      <c r="L698" s="255" t="n">
        <f aca="false">INDEX(_Rge_Data_IC_CY,$B698,L$1)</f>
        <v>0</v>
      </c>
      <c r="M698" s="255" t="n">
        <f aca="false" t="array" ref="M698:M698">INDEX(_Rge_Data_IC_CY,$B698,M$1)</f>
        <v>0</v>
      </c>
      <c r="N698" s="255" t="n">
        <f aca="false" t="array" ref="N698:N698">INDEX(_Rge_Data_IC_CY,$B698,N$1)</f>
        <v>0</v>
      </c>
      <c r="O698" s="255" t="n">
        <f aca="false">F698-N698</f>
        <v>0</v>
      </c>
      <c r="P698" s="256" t="n">
        <f aca="false">IFERROR(O698/F698,0)</f>
        <v>0</v>
      </c>
      <c r="Q698" s="257" t="str">
        <f aca="false">IF(AND(F698&lt;&gt;0,R698=0),"N","Y")</f>
        <v>Y</v>
      </c>
      <c r="R698" s="258" t="n">
        <f aca="false">INDEX(_Rge_Data_IC_CY,$B698,R$1)</f>
        <v>0</v>
      </c>
      <c r="S698" s="259" t="n">
        <f aca="false" t="array" ref="S698:S698">INDEX(_Rge_Data_IC_CY,$B698,S$1)</f>
        <v>0</v>
      </c>
      <c r="T698" s="259" t="n">
        <f aca="false" t="array" ref="T698:T698">INDEX(_Rge_Data_IC_CY,$B698,T$1)</f>
        <v>0</v>
      </c>
      <c r="U698" s="259" t="n">
        <f aca="false" t="array" ref="U698:U698">INDEX(_Rge_Data_IC_CY,$B698,U$1)</f>
        <v>0</v>
      </c>
      <c r="V698" s="259" t="n">
        <f aca="false" t="array" ref="V698:V698">INDEX(_Rge_Data_IC_CY,$B698,V$1)</f>
        <v>0</v>
      </c>
      <c r="W698" s="259" t="n">
        <f aca="false" t="array" ref="W698:W698">INDEX(_Rge_Data_IC_CY,$B698,W$1)</f>
        <v>0</v>
      </c>
      <c r="X698" s="259" t="n">
        <f aca="false">INDEX(_Rge_Data_IC_CY,$B698,X$1)</f>
        <v>0</v>
      </c>
      <c r="Y698" s="259" t="n">
        <f aca="false" t="array" ref="Y698:Y698">INDEX(_Rge_Data_IC_CY,$B698,Y$1)</f>
        <v>0</v>
      </c>
      <c r="Z698" s="259" t="n">
        <f aca="false" t="array" ref="Z698:Z698">INDEX(_Rge_Data_IC_CY,$B698,Z$1)</f>
        <v>0</v>
      </c>
      <c r="AA698" s="259" t="n">
        <f aca="false">R698-Z698</f>
        <v>0</v>
      </c>
      <c r="AB698" s="260" t="n">
        <f aca="false">IFERROR(AA698/R698,)</f>
        <v>0</v>
      </c>
      <c r="AC698" s="261" t="n">
        <f aca="false">INDEX(_Rge_Data_IC_CY,$B698,AC$1)</f>
        <v>0</v>
      </c>
      <c r="AD698" s="262" t="n">
        <f aca="false" t="array" ref="AD698:AD698">INDEX(_Rge_Data_IC_CY,$B698,AD$1)</f>
        <v>0</v>
      </c>
      <c r="AE698" s="262" t="n">
        <f aca="false" t="array" ref="AE698:AE698">INDEX(_Rge_Data_IC_CY,$B698,AE$1)</f>
        <v>0</v>
      </c>
      <c r="AF698" s="262" t="n">
        <f aca="false" t="array" ref="AF698:AF698">INDEX(_Rge_Data_IC_CY,$B698,AF$1)</f>
        <v>0</v>
      </c>
      <c r="AG698" s="262" t="n">
        <f aca="false" t="array" ref="AG698:AG698">INDEX(_Rge_Data_IC_CY,$B698,AG$1)</f>
        <v>0</v>
      </c>
      <c r="AH698" s="262" t="n">
        <f aca="false" t="array" ref="AH698:AH698">INDEX(_Rge_Data_IC_CY,$B698,AH$1)</f>
        <v>0</v>
      </c>
      <c r="AI698" s="262" t="n">
        <f aca="false">INDEX(_Rge_Data_IC_CY,$B698,AI$1)</f>
        <v>0</v>
      </c>
      <c r="AJ698" s="262" t="n">
        <f aca="false" t="array" ref="AJ698:AJ698">INDEX(_Rge_Data_IC_CY,$B698,AJ$1)</f>
        <v>0</v>
      </c>
      <c r="AK698" s="262" t="n">
        <f aca="false" t="array" ref="AK698:AK698">INDEX(_Rge_Data_IC_CY,$B698,AK$1)</f>
        <v>0</v>
      </c>
      <c r="AL698" s="212" t="n">
        <f aca="false">AK698+AN698+AO698</f>
        <v>0</v>
      </c>
      <c r="AM698" s="263" t="n">
        <f aca="false">IFERROR(AK698/Z698,0)</f>
        <v>0</v>
      </c>
      <c r="AN698" s="264" t="n">
        <f aca="false">IFERROR(IF(AND($E698="OPEN",$AA698&gt;0),$AA698*_SoP*$AM698,IF(AND($E698="CLOSED",$AA698&gt;0),$AA698*_SoL*$AM698,0)),0)</f>
        <v>0</v>
      </c>
      <c r="AO698" s="264" t="n">
        <f aca="false">IFERROR(IF($AA698&lt;0,$AA698*_SoL,0),0)</f>
        <v>0</v>
      </c>
      <c r="AP698" s="265" t="n">
        <f aca="false">AK698+AN698</f>
        <v>0</v>
      </c>
      <c r="AQ698" s="265" t="n">
        <f aca="false">AC698-AO698</f>
        <v>0</v>
      </c>
      <c r="AR698" s="265" t="n">
        <f aca="false">AP698-AQ698</f>
        <v>0</v>
      </c>
      <c r="AS698" s="266" t="n">
        <f aca="false">IF($AR698&gt;=0,$AR698,0)</f>
        <v>0</v>
      </c>
      <c r="AT698" s="267" t="n">
        <f aca="false">IF($AR698&lt;=0,-$AR698,0)</f>
        <v>-0</v>
      </c>
      <c r="AU698" s="268" t="n">
        <f aca="false">IF((R698-AC698)&lt;0,0,R698-AC698)</f>
        <v>0</v>
      </c>
      <c r="AV698" s="268" t="n">
        <f aca="false">IF(AM698&gt;1,0,R698-AM698*R698)</f>
        <v>0</v>
      </c>
      <c r="AW698" s="216"/>
    </row>
    <row r="699" customFormat="false" ht="24.75" hidden="false" customHeight="true" outlineLevel="0" collapsed="false">
      <c r="A699" s="166"/>
      <c r="B699" s="208" t="n">
        <f aca="false">B698+1</f>
        <v>83</v>
      </c>
      <c r="C699" s="166"/>
      <c r="D699" s="253" t="str">
        <f aca="false">IFERROR(VLOOKUP(#REF!,_rge_mappingtable,2,),"")</f>
        <v/>
      </c>
      <c r="E699" s="254" t="str">
        <f aca="false" t="array" ref="E699:E699">INDEX(_Rge_Data_IC_CY,$B699,E$1)</f>
        <v>Closed</v>
      </c>
      <c r="F699" s="255" t="n">
        <f aca="false">INDEX(_Rge_Data_IC_CY,$B699,F$1)</f>
        <v>0</v>
      </c>
      <c r="G699" s="255" t="n">
        <f aca="false" t="array" ref="G699:G699">INDEX(_Rge_Data_IC_CY,$B699,G$1)</f>
        <v>0</v>
      </c>
      <c r="H699" s="255" t="n">
        <f aca="false" t="array" ref="H699:H699">INDEX(_Rge_Data_IC_CY,$B699,H$1)</f>
        <v>0</v>
      </c>
      <c r="I699" s="255" t="n">
        <f aca="false" t="array" ref="I699:I699">INDEX(_Rge_Data_IC_CY,$B699,I$1)</f>
        <v>0</v>
      </c>
      <c r="J699" s="255" t="n">
        <f aca="false" t="array" ref="J699:J699">INDEX(_Rge_Data_IC_CY,$B699,J$1)</f>
        <v>0</v>
      </c>
      <c r="K699" s="255" t="n">
        <f aca="false" t="array" ref="K699:K699">INDEX(_Rge_Data_IC_CY,$B699,K$1)</f>
        <v>0</v>
      </c>
      <c r="L699" s="255" t="n">
        <f aca="false">INDEX(_Rge_Data_IC_CY,$B699,L$1)</f>
        <v>0</v>
      </c>
      <c r="M699" s="255" t="n">
        <f aca="false" t="array" ref="M699:M699">INDEX(_Rge_Data_IC_CY,$B699,M$1)</f>
        <v>0</v>
      </c>
      <c r="N699" s="255" t="n">
        <f aca="false" t="array" ref="N699:N699">INDEX(_Rge_Data_IC_CY,$B699,N$1)</f>
        <v>0</v>
      </c>
      <c r="O699" s="255" t="n">
        <f aca="false">F699-N699</f>
        <v>0</v>
      </c>
      <c r="P699" s="256" t="n">
        <f aca="false">IFERROR(O699/F699,0)</f>
        <v>0</v>
      </c>
      <c r="Q699" s="257" t="str">
        <f aca="false">IF(AND(F699&lt;&gt;0,R699=0),"N","Y")</f>
        <v>Y</v>
      </c>
      <c r="R699" s="258" t="n">
        <f aca="false">INDEX(_Rge_Data_IC_CY,$B699,R$1)</f>
        <v>0</v>
      </c>
      <c r="S699" s="259" t="n">
        <f aca="false" t="array" ref="S699:S699">INDEX(_Rge_Data_IC_CY,$B699,S$1)</f>
        <v>0</v>
      </c>
      <c r="T699" s="259" t="n">
        <f aca="false" t="array" ref="T699:T699">INDEX(_Rge_Data_IC_CY,$B699,T$1)</f>
        <v>0</v>
      </c>
      <c r="U699" s="259" t="n">
        <f aca="false" t="array" ref="U699:U699">INDEX(_Rge_Data_IC_CY,$B699,U$1)</f>
        <v>0</v>
      </c>
      <c r="V699" s="259" t="n">
        <f aca="false" t="array" ref="V699:V699">INDEX(_Rge_Data_IC_CY,$B699,V$1)</f>
        <v>0</v>
      </c>
      <c r="W699" s="259" t="n">
        <f aca="false" t="array" ref="W699:W699">INDEX(_Rge_Data_IC_CY,$B699,W$1)</f>
        <v>0</v>
      </c>
      <c r="X699" s="259" t="n">
        <f aca="false">INDEX(_Rge_Data_IC_CY,$B699,X$1)</f>
        <v>0</v>
      </c>
      <c r="Y699" s="259" t="n">
        <f aca="false" t="array" ref="Y699:Y699">INDEX(_Rge_Data_IC_CY,$B699,Y$1)</f>
        <v>0</v>
      </c>
      <c r="Z699" s="259" t="n">
        <f aca="false" t="array" ref="Z699:Z699">INDEX(_Rge_Data_IC_CY,$B699,Z$1)</f>
        <v>0</v>
      </c>
      <c r="AA699" s="259" t="n">
        <f aca="false">R699-Z699</f>
        <v>0</v>
      </c>
      <c r="AB699" s="260" t="n">
        <f aca="false">IFERROR(AA699/R699,)</f>
        <v>0</v>
      </c>
      <c r="AC699" s="261" t="n">
        <f aca="false">INDEX(_Rge_Data_IC_CY,$B699,AC$1)</f>
        <v>0</v>
      </c>
      <c r="AD699" s="262" t="n">
        <f aca="false" t="array" ref="AD699:AD699">INDEX(_Rge_Data_IC_CY,$B699,AD$1)</f>
        <v>0</v>
      </c>
      <c r="AE699" s="262" t="n">
        <f aca="false" t="array" ref="AE699:AE699">INDEX(_Rge_Data_IC_CY,$B699,AE$1)</f>
        <v>0</v>
      </c>
      <c r="AF699" s="262" t="n">
        <f aca="false" t="array" ref="AF699:AF699">INDEX(_Rge_Data_IC_CY,$B699,AF$1)</f>
        <v>0</v>
      </c>
      <c r="AG699" s="262" t="n">
        <f aca="false" t="array" ref="AG699:AG699">INDEX(_Rge_Data_IC_CY,$B699,AG$1)</f>
        <v>0</v>
      </c>
      <c r="AH699" s="262" t="n">
        <f aca="false" t="array" ref="AH699:AH699">INDEX(_Rge_Data_IC_CY,$B699,AH$1)</f>
        <v>0</v>
      </c>
      <c r="AI699" s="262" t="n">
        <f aca="false">INDEX(_Rge_Data_IC_CY,$B699,AI$1)</f>
        <v>0</v>
      </c>
      <c r="AJ699" s="262" t="n">
        <f aca="false" t="array" ref="AJ699:AJ699">INDEX(_Rge_Data_IC_CY,$B699,AJ$1)</f>
        <v>0</v>
      </c>
      <c r="AK699" s="262" t="n">
        <f aca="false" t="array" ref="AK699:AK699">INDEX(_Rge_Data_IC_CY,$B699,AK$1)</f>
        <v>0</v>
      </c>
      <c r="AL699" s="212" t="n">
        <f aca="false">AK699+AN699+AO699</f>
        <v>0</v>
      </c>
      <c r="AM699" s="263" t="n">
        <f aca="false">IFERROR(AK699/Z699,0)</f>
        <v>0</v>
      </c>
      <c r="AN699" s="264" t="n">
        <f aca="false">IFERROR(IF(AND($E699="OPEN",$AA699&gt;0),$AA699*_SoP*$AM699,IF(AND($E699="CLOSED",$AA699&gt;0),$AA699*_SoL*$AM699,0)),0)</f>
        <v>0</v>
      </c>
      <c r="AO699" s="264" t="n">
        <f aca="false">IFERROR(IF($AA699&lt;0,$AA699*_SoL,0),0)</f>
        <v>0</v>
      </c>
      <c r="AP699" s="265" t="n">
        <f aca="false">AK699+AN699</f>
        <v>0</v>
      </c>
      <c r="AQ699" s="265" t="n">
        <f aca="false">AC699-AO699</f>
        <v>0</v>
      </c>
      <c r="AR699" s="265" t="n">
        <f aca="false">AP699-AQ699</f>
        <v>0</v>
      </c>
      <c r="AS699" s="266" t="n">
        <f aca="false">IF($AR699&gt;=0,$AR699,0)</f>
        <v>0</v>
      </c>
      <c r="AT699" s="267" t="n">
        <f aca="false">IF($AR699&lt;=0,-$AR699,0)</f>
        <v>-0</v>
      </c>
      <c r="AU699" s="268" t="n">
        <f aca="false">IF((R699-AC699)&lt;0,0,R699-AC699)</f>
        <v>0</v>
      </c>
      <c r="AV699" s="268" t="n">
        <f aca="false">IF(AM699&gt;1,0,R699-AM699*R699)</f>
        <v>0</v>
      </c>
      <c r="AW699" s="216"/>
    </row>
    <row r="700" customFormat="false" ht="24.75" hidden="false" customHeight="true" outlineLevel="0" collapsed="false">
      <c r="A700" s="166"/>
      <c r="B700" s="208" t="n">
        <f aca="false">B699+1</f>
        <v>84</v>
      </c>
      <c r="C700" s="166"/>
      <c r="D700" s="253" t="str">
        <f aca="false">IFERROR(VLOOKUP(#REF!,_rge_mappingtable,2,),"")</f>
        <v/>
      </c>
      <c r="E700" s="254" t="str">
        <f aca="false" t="array" ref="E700:E700">INDEX(_Rge_Data_IC_CY,$B700,E$1)</f>
        <v>Closed</v>
      </c>
      <c r="F700" s="255" t="n">
        <f aca="false">INDEX(_Rge_Data_IC_CY,$B700,F$1)</f>
        <v>0</v>
      </c>
      <c r="G700" s="255" t="n">
        <f aca="false" t="array" ref="G700:G700">INDEX(_Rge_Data_IC_CY,$B700,G$1)</f>
        <v>0</v>
      </c>
      <c r="H700" s="255" t="n">
        <f aca="false" t="array" ref="H700:H700">INDEX(_Rge_Data_IC_CY,$B700,H$1)</f>
        <v>0</v>
      </c>
      <c r="I700" s="255" t="n">
        <f aca="false" t="array" ref="I700:I700">INDEX(_Rge_Data_IC_CY,$B700,I$1)</f>
        <v>0</v>
      </c>
      <c r="J700" s="255" t="n">
        <f aca="false" t="array" ref="J700:J700">INDEX(_Rge_Data_IC_CY,$B700,J$1)</f>
        <v>0</v>
      </c>
      <c r="K700" s="255" t="n">
        <f aca="false" t="array" ref="K700:K700">INDEX(_Rge_Data_IC_CY,$B700,K$1)</f>
        <v>0</v>
      </c>
      <c r="L700" s="255" t="n">
        <f aca="false">INDEX(_Rge_Data_IC_CY,$B700,L$1)</f>
        <v>0</v>
      </c>
      <c r="M700" s="255" t="n">
        <f aca="false" t="array" ref="M700:M700">INDEX(_Rge_Data_IC_CY,$B700,M$1)</f>
        <v>0</v>
      </c>
      <c r="N700" s="255" t="n">
        <f aca="false" t="array" ref="N700:N700">INDEX(_Rge_Data_IC_CY,$B700,N$1)</f>
        <v>0</v>
      </c>
      <c r="O700" s="255" t="n">
        <f aca="false">F700-N700</f>
        <v>0</v>
      </c>
      <c r="P700" s="256" t="n">
        <f aca="false">IFERROR(O700/F700,0)</f>
        <v>0</v>
      </c>
      <c r="Q700" s="257" t="str">
        <f aca="false">IF(AND(F700&lt;&gt;0,R700=0),"N","Y")</f>
        <v>Y</v>
      </c>
      <c r="R700" s="258" t="n">
        <f aca="false">INDEX(_Rge_Data_IC_CY,$B700,R$1)</f>
        <v>0</v>
      </c>
      <c r="S700" s="259" t="n">
        <f aca="false" t="array" ref="S700:S700">INDEX(_Rge_Data_IC_CY,$B700,S$1)</f>
        <v>0</v>
      </c>
      <c r="T700" s="259" t="n">
        <f aca="false" t="array" ref="T700:T700">INDEX(_Rge_Data_IC_CY,$B700,T$1)</f>
        <v>0</v>
      </c>
      <c r="U700" s="259" t="n">
        <f aca="false" t="array" ref="U700:U700">INDEX(_Rge_Data_IC_CY,$B700,U$1)</f>
        <v>0</v>
      </c>
      <c r="V700" s="259" t="n">
        <f aca="false" t="array" ref="V700:V700">INDEX(_Rge_Data_IC_CY,$B700,V$1)</f>
        <v>0</v>
      </c>
      <c r="W700" s="259" t="n">
        <f aca="false" t="array" ref="W700:W700">INDEX(_Rge_Data_IC_CY,$B700,W$1)</f>
        <v>0</v>
      </c>
      <c r="X700" s="259" t="n">
        <f aca="false">INDEX(_Rge_Data_IC_CY,$B700,X$1)</f>
        <v>0</v>
      </c>
      <c r="Y700" s="259" t="n">
        <f aca="false" t="array" ref="Y700:Y700">INDEX(_Rge_Data_IC_CY,$B700,Y$1)</f>
        <v>0</v>
      </c>
      <c r="Z700" s="259" t="n">
        <f aca="false" t="array" ref="Z700:Z700">INDEX(_Rge_Data_IC_CY,$B700,Z$1)</f>
        <v>0</v>
      </c>
      <c r="AA700" s="259" t="n">
        <f aca="false">R700-Z700</f>
        <v>0</v>
      </c>
      <c r="AB700" s="260" t="n">
        <f aca="false">IFERROR(AA700/R700,)</f>
        <v>0</v>
      </c>
      <c r="AC700" s="261" t="n">
        <f aca="false">INDEX(_Rge_Data_IC_CY,$B700,AC$1)</f>
        <v>0</v>
      </c>
      <c r="AD700" s="262" t="n">
        <f aca="false" t="array" ref="AD700:AD700">INDEX(_Rge_Data_IC_CY,$B700,AD$1)</f>
        <v>0</v>
      </c>
      <c r="AE700" s="262" t="n">
        <f aca="false" t="array" ref="AE700:AE700">INDEX(_Rge_Data_IC_CY,$B700,AE$1)</f>
        <v>0</v>
      </c>
      <c r="AF700" s="262" t="n">
        <f aca="false" t="array" ref="AF700:AF700">INDEX(_Rge_Data_IC_CY,$B700,AF$1)</f>
        <v>0</v>
      </c>
      <c r="AG700" s="262" t="n">
        <f aca="false" t="array" ref="AG700:AG700">INDEX(_Rge_Data_IC_CY,$B700,AG$1)</f>
        <v>0</v>
      </c>
      <c r="AH700" s="262" t="n">
        <f aca="false" t="array" ref="AH700:AH700">INDEX(_Rge_Data_IC_CY,$B700,AH$1)</f>
        <v>0</v>
      </c>
      <c r="AI700" s="262" t="n">
        <f aca="false">INDEX(_Rge_Data_IC_CY,$B700,AI$1)</f>
        <v>0</v>
      </c>
      <c r="AJ700" s="262" t="n">
        <f aca="false" t="array" ref="AJ700:AJ700">INDEX(_Rge_Data_IC_CY,$B700,AJ$1)</f>
        <v>0</v>
      </c>
      <c r="AK700" s="262" t="n">
        <f aca="false" t="array" ref="AK700:AK700">INDEX(_Rge_Data_IC_CY,$B700,AK$1)</f>
        <v>0</v>
      </c>
      <c r="AL700" s="212" t="n">
        <f aca="false">AK700+AN700+AO700</f>
        <v>0</v>
      </c>
      <c r="AM700" s="263" t="n">
        <f aca="false">IFERROR(AK700/Z700,0)</f>
        <v>0</v>
      </c>
      <c r="AN700" s="264" t="n">
        <f aca="false">IFERROR(IF(AND($E700="OPEN",$AA700&gt;0),$AA700*_SoP*$AM700,IF(AND($E700="CLOSED",$AA700&gt;0),$AA700*_SoL*$AM700,0)),0)</f>
        <v>0</v>
      </c>
      <c r="AO700" s="264" t="n">
        <f aca="false">IFERROR(IF($AA700&lt;0,$AA700*_SoL,0),0)</f>
        <v>0</v>
      </c>
      <c r="AP700" s="265" t="n">
        <f aca="false">AK700+AN700</f>
        <v>0</v>
      </c>
      <c r="AQ700" s="265" t="n">
        <f aca="false">AC700-AO700</f>
        <v>0</v>
      </c>
      <c r="AR700" s="265" t="n">
        <f aca="false">AP700-AQ700</f>
        <v>0</v>
      </c>
      <c r="AS700" s="266" t="n">
        <f aca="false">IF($AR700&gt;=0,$AR700,0)</f>
        <v>0</v>
      </c>
      <c r="AT700" s="267" t="n">
        <f aca="false">IF($AR700&lt;=0,-$AR700,0)</f>
        <v>-0</v>
      </c>
      <c r="AU700" s="268" t="n">
        <f aca="false">IF((R700-AC700)&lt;0,0,R700-AC700)</f>
        <v>0</v>
      </c>
      <c r="AV700" s="268" t="n">
        <f aca="false">IF(AM700&gt;1,0,R700-AM700*R700)</f>
        <v>0</v>
      </c>
      <c r="AW700" s="216"/>
    </row>
    <row r="701" customFormat="false" ht="24.75" hidden="false" customHeight="true" outlineLevel="0" collapsed="false">
      <c r="A701" s="166"/>
      <c r="B701" s="208" t="n">
        <f aca="false">B700+1</f>
        <v>85</v>
      </c>
      <c r="C701" s="166"/>
      <c r="D701" s="253" t="str">
        <f aca="false">IFERROR(VLOOKUP(#REF!,_rge_mappingtable,2,),"")</f>
        <v/>
      </c>
      <c r="E701" s="254" t="str">
        <f aca="false" t="array" ref="E701:E701">INDEX(_Rge_Data_IC_CY,$B701,E$1)</f>
        <v>Closed</v>
      </c>
      <c r="F701" s="255" t="n">
        <f aca="false">INDEX(_Rge_Data_IC_CY,$B701,F$1)</f>
        <v>0</v>
      </c>
      <c r="G701" s="255" t="n">
        <f aca="false" t="array" ref="G701:G701">INDEX(_Rge_Data_IC_CY,$B701,G$1)</f>
        <v>0</v>
      </c>
      <c r="H701" s="255" t="n">
        <f aca="false" t="array" ref="H701:H701">INDEX(_Rge_Data_IC_CY,$B701,H$1)</f>
        <v>0</v>
      </c>
      <c r="I701" s="255" t="n">
        <f aca="false" t="array" ref="I701:I701">INDEX(_Rge_Data_IC_CY,$B701,I$1)</f>
        <v>0</v>
      </c>
      <c r="J701" s="255" t="n">
        <f aca="false" t="array" ref="J701:J701">INDEX(_Rge_Data_IC_CY,$B701,J$1)</f>
        <v>0</v>
      </c>
      <c r="K701" s="255" t="n">
        <f aca="false" t="array" ref="K701:K701">INDEX(_Rge_Data_IC_CY,$B701,K$1)</f>
        <v>0</v>
      </c>
      <c r="L701" s="255" t="n">
        <f aca="false">INDEX(_Rge_Data_IC_CY,$B701,L$1)</f>
        <v>0</v>
      </c>
      <c r="M701" s="255" t="n">
        <f aca="false" t="array" ref="M701:M701">INDEX(_Rge_Data_IC_CY,$B701,M$1)</f>
        <v>0</v>
      </c>
      <c r="N701" s="255" t="n">
        <f aca="false" t="array" ref="N701:N701">INDEX(_Rge_Data_IC_CY,$B701,N$1)</f>
        <v>0</v>
      </c>
      <c r="O701" s="255" t="n">
        <f aca="false">F701-N701</f>
        <v>0</v>
      </c>
      <c r="P701" s="256" t="n">
        <f aca="false">IFERROR(O701/F701,0)</f>
        <v>0</v>
      </c>
      <c r="Q701" s="257" t="str">
        <f aca="false">IF(AND(F701&lt;&gt;0,R701=0),"N","Y")</f>
        <v>Y</v>
      </c>
      <c r="R701" s="258" t="n">
        <f aca="false">INDEX(_Rge_Data_IC_CY,$B701,R$1)</f>
        <v>0</v>
      </c>
      <c r="S701" s="259" t="n">
        <f aca="false" t="array" ref="S701:S701">INDEX(_Rge_Data_IC_CY,$B701,S$1)</f>
        <v>0</v>
      </c>
      <c r="T701" s="259" t="n">
        <f aca="false" t="array" ref="T701:T701">INDEX(_Rge_Data_IC_CY,$B701,T$1)</f>
        <v>0</v>
      </c>
      <c r="U701" s="259" t="n">
        <f aca="false" t="array" ref="U701:U701">INDEX(_Rge_Data_IC_CY,$B701,U$1)</f>
        <v>0</v>
      </c>
      <c r="V701" s="259" t="n">
        <f aca="false" t="array" ref="V701:V701">INDEX(_Rge_Data_IC_CY,$B701,V$1)</f>
        <v>0</v>
      </c>
      <c r="W701" s="259" t="n">
        <f aca="false" t="array" ref="W701:W701">INDEX(_Rge_Data_IC_CY,$B701,W$1)</f>
        <v>0</v>
      </c>
      <c r="X701" s="259" t="n">
        <f aca="false">INDEX(_Rge_Data_IC_CY,$B701,X$1)</f>
        <v>0</v>
      </c>
      <c r="Y701" s="259" t="n">
        <f aca="false" t="array" ref="Y701:Y701">INDEX(_Rge_Data_IC_CY,$B701,Y$1)</f>
        <v>0</v>
      </c>
      <c r="Z701" s="259" t="n">
        <f aca="false" t="array" ref="Z701:Z701">INDEX(_Rge_Data_IC_CY,$B701,Z$1)</f>
        <v>0</v>
      </c>
      <c r="AA701" s="259" t="n">
        <f aca="false">R701-Z701</f>
        <v>0</v>
      </c>
      <c r="AB701" s="260" t="n">
        <f aca="false">IFERROR(AA701/R701,)</f>
        <v>0</v>
      </c>
      <c r="AC701" s="261" t="n">
        <f aca="false">INDEX(_Rge_Data_IC_CY,$B701,AC$1)</f>
        <v>0</v>
      </c>
      <c r="AD701" s="262" t="n">
        <f aca="false" t="array" ref="AD701:AD701">INDEX(_Rge_Data_IC_CY,$B701,AD$1)</f>
        <v>0</v>
      </c>
      <c r="AE701" s="262" t="n">
        <f aca="false" t="array" ref="AE701:AE701">INDEX(_Rge_Data_IC_CY,$B701,AE$1)</f>
        <v>0</v>
      </c>
      <c r="AF701" s="262" t="n">
        <f aca="false" t="array" ref="AF701:AF701">INDEX(_Rge_Data_IC_CY,$B701,AF$1)</f>
        <v>0</v>
      </c>
      <c r="AG701" s="262" t="n">
        <f aca="false" t="array" ref="AG701:AG701">INDEX(_Rge_Data_IC_CY,$B701,AG$1)</f>
        <v>0</v>
      </c>
      <c r="AH701" s="262" t="n">
        <f aca="false" t="array" ref="AH701:AH701">INDEX(_Rge_Data_IC_CY,$B701,AH$1)</f>
        <v>0</v>
      </c>
      <c r="AI701" s="262" t="n">
        <f aca="false">INDEX(_Rge_Data_IC_CY,$B701,AI$1)</f>
        <v>0</v>
      </c>
      <c r="AJ701" s="262" t="n">
        <f aca="false" t="array" ref="AJ701:AJ701">INDEX(_Rge_Data_IC_CY,$B701,AJ$1)</f>
        <v>0</v>
      </c>
      <c r="AK701" s="262" t="n">
        <f aca="false" t="array" ref="AK701:AK701">INDEX(_Rge_Data_IC_CY,$B701,AK$1)</f>
        <v>0</v>
      </c>
      <c r="AL701" s="212" t="n">
        <f aca="false">AK701+AN701+AO701</f>
        <v>0</v>
      </c>
      <c r="AM701" s="263" t="n">
        <f aca="false">IFERROR(AK701/Z701,0)</f>
        <v>0</v>
      </c>
      <c r="AN701" s="264" t="n">
        <f aca="false">IFERROR(IF(AND($E701="OPEN",$AA701&gt;0),$AA701*_SoP*$AM701,IF(AND($E701="CLOSED",$AA701&gt;0),$AA701*_SoL*$AM701,0)),0)</f>
        <v>0</v>
      </c>
      <c r="AO701" s="264" t="n">
        <f aca="false">IFERROR(IF($AA701&lt;0,$AA701*_SoL,0),0)</f>
        <v>0</v>
      </c>
      <c r="AP701" s="265" t="n">
        <f aca="false">AK701+AN701</f>
        <v>0</v>
      </c>
      <c r="AQ701" s="265" t="n">
        <f aca="false">AC701-AO701</f>
        <v>0</v>
      </c>
      <c r="AR701" s="265" t="n">
        <f aca="false">AP701-AQ701</f>
        <v>0</v>
      </c>
      <c r="AS701" s="266" t="n">
        <f aca="false">IF($AR701&gt;=0,$AR701,0)</f>
        <v>0</v>
      </c>
      <c r="AT701" s="267" t="n">
        <f aca="false">IF($AR701&lt;=0,-$AR701,0)</f>
        <v>-0</v>
      </c>
      <c r="AU701" s="268" t="n">
        <f aca="false">IF((R701-AC701)&lt;0,0,R701-AC701)</f>
        <v>0</v>
      </c>
      <c r="AV701" s="268" t="n">
        <f aca="false">IF(AM701&gt;1,0,R701-AM701*R701)</f>
        <v>0</v>
      </c>
      <c r="AW701" s="216"/>
    </row>
    <row r="702" customFormat="false" ht="24.75" hidden="false" customHeight="true" outlineLevel="0" collapsed="false">
      <c r="A702" s="166"/>
      <c r="B702" s="208" t="n">
        <f aca="false">B701+1</f>
        <v>86</v>
      </c>
      <c r="C702" s="166"/>
      <c r="D702" s="253" t="str">
        <f aca="false">IFERROR(VLOOKUP(#REF!,_rge_mappingtable,2,),"")</f>
        <v/>
      </c>
      <c r="E702" s="254" t="str">
        <f aca="false" t="array" ref="E702:E702">INDEX(_Rge_Data_IC_CY,$B702,E$1)</f>
        <v>Closed</v>
      </c>
      <c r="F702" s="255" t="n">
        <f aca="false">INDEX(_Rge_Data_IC_CY,$B702,F$1)</f>
        <v>0</v>
      </c>
      <c r="G702" s="255" t="n">
        <f aca="false" t="array" ref="G702:G702">INDEX(_Rge_Data_IC_CY,$B702,G$1)</f>
        <v>0</v>
      </c>
      <c r="H702" s="255" t="n">
        <f aca="false" t="array" ref="H702:H702">INDEX(_Rge_Data_IC_CY,$B702,H$1)</f>
        <v>0</v>
      </c>
      <c r="I702" s="255" t="n">
        <f aca="false" t="array" ref="I702:I702">INDEX(_Rge_Data_IC_CY,$B702,I$1)</f>
        <v>0</v>
      </c>
      <c r="J702" s="255" t="n">
        <f aca="false" t="array" ref="J702:J702">INDEX(_Rge_Data_IC_CY,$B702,J$1)</f>
        <v>0</v>
      </c>
      <c r="K702" s="255" t="n">
        <f aca="false" t="array" ref="K702:K702">INDEX(_Rge_Data_IC_CY,$B702,K$1)</f>
        <v>0</v>
      </c>
      <c r="L702" s="255" t="n">
        <f aca="false">INDEX(_Rge_Data_IC_CY,$B702,L$1)</f>
        <v>0</v>
      </c>
      <c r="M702" s="255" t="n">
        <f aca="false" t="array" ref="M702:M702">INDEX(_Rge_Data_IC_CY,$B702,M$1)</f>
        <v>0</v>
      </c>
      <c r="N702" s="255" t="n">
        <f aca="false" t="array" ref="N702:N702">INDEX(_Rge_Data_IC_CY,$B702,N$1)</f>
        <v>0</v>
      </c>
      <c r="O702" s="255" t="n">
        <f aca="false">F702-N702</f>
        <v>0</v>
      </c>
      <c r="P702" s="256" t="n">
        <f aca="false">IFERROR(O702/F702,0)</f>
        <v>0</v>
      </c>
      <c r="Q702" s="257" t="str">
        <f aca="false">IF(AND(F702&lt;&gt;0,R702=0),"N","Y")</f>
        <v>Y</v>
      </c>
      <c r="R702" s="258" t="n">
        <f aca="false">INDEX(_Rge_Data_IC_CY,$B702,R$1)</f>
        <v>0</v>
      </c>
      <c r="S702" s="259" t="n">
        <f aca="false" t="array" ref="S702:S702">INDEX(_Rge_Data_IC_CY,$B702,S$1)</f>
        <v>0</v>
      </c>
      <c r="T702" s="259" t="n">
        <f aca="false" t="array" ref="T702:T702">INDEX(_Rge_Data_IC_CY,$B702,T$1)</f>
        <v>0</v>
      </c>
      <c r="U702" s="259" t="n">
        <f aca="false" t="array" ref="U702:U702">INDEX(_Rge_Data_IC_CY,$B702,U$1)</f>
        <v>0</v>
      </c>
      <c r="V702" s="259" t="n">
        <f aca="false" t="array" ref="V702:V702">INDEX(_Rge_Data_IC_CY,$B702,V$1)</f>
        <v>0</v>
      </c>
      <c r="W702" s="259" t="n">
        <f aca="false" t="array" ref="W702:W702">INDEX(_Rge_Data_IC_CY,$B702,W$1)</f>
        <v>0</v>
      </c>
      <c r="X702" s="259" t="n">
        <f aca="false">INDEX(_Rge_Data_IC_CY,$B702,X$1)</f>
        <v>0</v>
      </c>
      <c r="Y702" s="259" t="n">
        <f aca="false" t="array" ref="Y702:Y702">INDEX(_Rge_Data_IC_CY,$B702,Y$1)</f>
        <v>0</v>
      </c>
      <c r="Z702" s="259" t="n">
        <f aca="false" t="array" ref="Z702:Z702">INDEX(_Rge_Data_IC_CY,$B702,Z$1)</f>
        <v>0</v>
      </c>
      <c r="AA702" s="259" t="n">
        <f aca="false">R702-Z702</f>
        <v>0</v>
      </c>
      <c r="AB702" s="260" t="n">
        <f aca="false">IFERROR(AA702/R702,)</f>
        <v>0</v>
      </c>
      <c r="AC702" s="261" t="n">
        <f aca="false">INDEX(_Rge_Data_IC_CY,$B702,AC$1)</f>
        <v>0</v>
      </c>
      <c r="AD702" s="262" t="n">
        <f aca="false" t="array" ref="AD702:AD702">INDEX(_Rge_Data_IC_CY,$B702,AD$1)</f>
        <v>0</v>
      </c>
      <c r="AE702" s="262" t="n">
        <f aca="false" t="array" ref="AE702:AE702">INDEX(_Rge_Data_IC_CY,$B702,AE$1)</f>
        <v>0</v>
      </c>
      <c r="AF702" s="262" t="n">
        <f aca="false" t="array" ref="AF702:AF702">INDEX(_Rge_Data_IC_CY,$B702,AF$1)</f>
        <v>0</v>
      </c>
      <c r="AG702" s="262" t="n">
        <f aca="false" t="array" ref="AG702:AG702">INDEX(_Rge_Data_IC_CY,$B702,AG$1)</f>
        <v>0</v>
      </c>
      <c r="AH702" s="262" t="n">
        <f aca="false" t="array" ref="AH702:AH702">INDEX(_Rge_Data_IC_CY,$B702,AH$1)</f>
        <v>0</v>
      </c>
      <c r="AI702" s="262" t="n">
        <f aca="false">INDEX(_Rge_Data_IC_CY,$B702,AI$1)</f>
        <v>0</v>
      </c>
      <c r="AJ702" s="262" t="n">
        <f aca="false" t="array" ref="AJ702:AJ702">INDEX(_Rge_Data_IC_CY,$B702,AJ$1)</f>
        <v>0</v>
      </c>
      <c r="AK702" s="262" t="n">
        <f aca="false" t="array" ref="AK702:AK702">INDEX(_Rge_Data_IC_CY,$B702,AK$1)</f>
        <v>0</v>
      </c>
      <c r="AL702" s="212" t="n">
        <f aca="false">AK702+AN702+AO702</f>
        <v>0</v>
      </c>
      <c r="AM702" s="263" t="n">
        <f aca="false">IFERROR(AK702/Z702,0)</f>
        <v>0</v>
      </c>
      <c r="AN702" s="264" t="n">
        <f aca="false">IFERROR(IF(AND($E702="OPEN",$AA702&gt;0),$AA702*_SoP*$AM702,IF(AND($E702="CLOSED",$AA702&gt;0),$AA702*_SoL*$AM702,0)),0)</f>
        <v>0</v>
      </c>
      <c r="AO702" s="264" t="n">
        <f aca="false">IFERROR(IF($AA702&lt;0,$AA702*_SoL,0),0)</f>
        <v>0</v>
      </c>
      <c r="AP702" s="265" t="n">
        <f aca="false">AK702+AN702</f>
        <v>0</v>
      </c>
      <c r="AQ702" s="265" t="n">
        <f aca="false">AC702-AO702</f>
        <v>0</v>
      </c>
      <c r="AR702" s="265" t="n">
        <f aca="false">AP702-AQ702</f>
        <v>0</v>
      </c>
      <c r="AS702" s="266" t="n">
        <f aca="false">IF($AR702&gt;=0,$AR702,0)</f>
        <v>0</v>
      </c>
      <c r="AT702" s="267" t="n">
        <f aca="false">IF($AR702&lt;=0,-$AR702,0)</f>
        <v>-0</v>
      </c>
      <c r="AU702" s="268" t="n">
        <f aca="false">IF((R702-AC702)&lt;0,0,R702-AC702)</f>
        <v>0</v>
      </c>
      <c r="AV702" s="268" t="n">
        <f aca="false">IF(AM702&gt;1,0,R702-AM702*R702)</f>
        <v>0</v>
      </c>
      <c r="AW702" s="216"/>
    </row>
    <row r="703" customFormat="false" ht="24.75" hidden="false" customHeight="true" outlineLevel="0" collapsed="false">
      <c r="A703" s="166"/>
      <c r="B703" s="208" t="n">
        <f aca="false">B702+1</f>
        <v>87</v>
      </c>
      <c r="C703" s="166"/>
      <c r="D703" s="253" t="str">
        <f aca="false">IFERROR(VLOOKUP(#REF!,_rge_mappingtable,2,),"")</f>
        <v/>
      </c>
      <c r="E703" s="254" t="str">
        <f aca="false" t="array" ref="E703:E703">INDEX(_Rge_Data_IC_CY,$B703,E$1)</f>
        <v>Closed</v>
      </c>
      <c r="F703" s="255" t="n">
        <f aca="false">INDEX(_Rge_Data_IC_CY,$B703,F$1)</f>
        <v>0</v>
      </c>
      <c r="G703" s="255" t="n">
        <f aca="false" t="array" ref="G703:G703">INDEX(_Rge_Data_IC_CY,$B703,G$1)</f>
        <v>0</v>
      </c>
      <c r="H703" s="255" t="n">
        <f aca="false" t="array" ref="H703:H703">INDEX(_Rge_Data_IC_CY,$B703,H$1)</f>
        <v>0</v>
      </c>
      <c r="I703" s="255" t="n">
        <f aca="false" t="array" ref="I703:I703">INDEX(_Rge_Data_IC_CY,$B703,I$1)</f>
        <v>0</v>
      </c>
      <c r="J703" s="255" t="n">
        <f aca="false" t="array" ref="J703:J703">INDEX(_Rge_Data_IC_CY,$B703,J$1)</f>
        <v>0</v>
      </c>
      <c r="K703" s="255" t="n">
        <f aca="false" t="array" ref="K703:K703">INDEX(_Rge_Data_IC_CY,$B703,K$1)</f>
        <v>0</v>
      </c>
      <c r="L703" s="255" t="n">
        <f aca="false">INDEX(_Rge_Data_IC_CY,$B703,L$1)</f>
        <v>0</v>
      </c>
      <c r="M703" s="255" t="n">
        <f aca="false" t="array" ref="M703:M703">INDEX(_Rge_Data_IC_CY,$B703,M$1)</f>
        <v>0</v>
      </c>
      <c r="N703" s="255" t="n">
        <f aca="false" t="array" ref="N703:N703">INDEX(_Rge_Data_IC_CY,$B703,N$1)</f>
        <v>0</v>
      </c>
      <c r="O703" s="255" t="n">
        <f aca="false">F703-N703</f>
        <v>0</v>
      </c>
      <c r="P703" s="256" t="n">
        <f aca="false">IFERROR(O703/F703,0)</f>
        <v>0</v>
      </c>
      <c r="Q703" s="257" t="str">
        <f aca="false">IF(AND(F703&lt;&gt;0,R703=0),"N","Y")</f>
        <v>Y</v>
      </c>
      <c r="R703" s="258" t="n">
        <f aca="false">INDEX(_Rge_Data_IC_CY,$B703,R$1)</f>
        <v>0</v>
      </c>
      <c r="S703" s="259" t="n">
        <f aca="false" t="array" ref="S703:S703">INDEX(_Rge_Data_IC_CY,$B703,S$1)</f>
        <v>0</v>
      </c>
      <c r="T703" s="259" t="n">
        <f aca="false" t="array" ref="T703:T703">INDEX(_Rge_Data_IC_CY,$B703,T$1)</f>
        <v>0</v>
      </c>
      <c r="U703" s="259" t="n">
        <f aca="false" t="array" ref="U703:U703">INDEX(_Rge_Data_IC_CY,$B703,U$1)</f>
        <v>0</v>
      </c>
      <c r="V703" s="259" t="n">
        <f aca="false" t="array" ref="V703:V703">INDEX(_Rge_Data_IC_CY,$B703,V$1)</f>
        <v>0</v>
      </c>
      <c r="W703" s="259" t="n">
        <f aca="false" t="array" ref="W703:W703">INDEX(_Rge_Data_IC_CY,$B703,W$1)</f>
        <v>0</v>
      </c>
      <c r="X703" s="259" t="n">
        <f aca="false">INDEX(_Rge_Data_IC_CY,$B703,X$1)</f>
        <v>0</v>
      </c>
      <c r="Y703" s="259" t="n">
        <f aca="false" t="array" ref="Y703:Y703">INDEX(_Rge_Data_IC_CY,$B703,Y$1)</f>
        <v>0</v>
      </c>
      <c r="Z703" s="259" t="n">
        <f aca="false" t="array" ref="Z703:Z703">INDEX(_Rge_Data_IC_CY,$B703,Z$1)</f>
        <v>0</v>
      </c>
      <c r="AA703" s="259" t="n">
        <f aca="false">R703-Z703</f>
        <v>0</v>
      </c>
      <c r="AB703" s="260" t="n">
        <f aca="false">IFERROR(AA703/R703,)</f>
        <v>0</v>
      </c>
      <c r="AC703" s="261" t="n">
        <f aca="false">INDEX(_Rge_Data_IC_CY,$B703,AC$1)</f>
        <v>0</v>
      </c>
      <c r="AD703" s="262" t="n">
        <f aca="false" t="array" ref="AD703:AD703">INDEX(_Rge_Data_IC_CY,$B703,AD$1)</f>
        <v>0</v>
      </c>
      <c r="AE703" s="262" t="n">
        <f aca="false" t="array" ref="AE703:AE703">INDEX(_Rge_Data_IC_CY,$B703,AE$1)</f>
        <v>0</v>
      </c>
      <c r="AF703" s="262" t="n">
        <f aca="false" t="array" ref="AF703:AF703">INDEX(_Rge_Data_IC_CY,$B703,AF$1)</f>
        <v>0</v>
      </c>
      <c r="AG703" s="262" t="n">
        <f aca="false" t="array" ref="AG703:AG703">INDEX(_Rge_Data_IC_CY,$B703,AG$1)</f>
        <v>0</v>
      </c>
      <c r="AH703" s="262" t="n">
        <f aca="false" t="array" ref="AH703:AH703">INDEX(_Rge_Data_IC_CY,$B703,AH$1)</f>
        <v>0</v>
      </c>
      <c r="AI703" s="262" t="n">
        <f aca="false">INDEX(_Rge_Data_IC_CY,$B703,AI$1)</f>
        <v>0</v>
      </c>
      <c r="AJ703" s="262" t="n">
        <f aca="false" t="array" ref="AJ703:AJ703">INDEX(_Rge_Data_IC_CY,$B703,AJ$1)</f>
        <v>0</v>
      </c>
      <c r="AK703" s="262" t="n">
        <f aca="false" t="array" ref="AK703:AK703">INDEX(_Rge_Data_IC_CY,$B703,AK$1)</f>
        <v>0</v>
      </c>
      <c r="AL703" s="212" t="n">
        <f aca="false">AK703+AN703+AO703</f>
        <v>0</v>
      </c>
      <c r="AM703" s="263" t="n">
        <f aca="false">IFERROR(AK703/Z703,0)</f>
        <v>0</v>
      </c>
      <c r="AN703" s="264" t="n">
        <f aca="false">IFERROR(IF(AND($E703="OPEN",$AA703&gt;0),$AA703*_SoP*$AM703,IF(AND($E703="CLOSED",$AA703&gt;0),$AA703*_SoL*$AM703,0)),0)</f>
        <v>0</v>
      </c>
      <c r="AO703" s="264" t="n">
        <f aca="false">IFERROR(IF($AA703&lt;0,$AA703*_SoL,0),0)</f>
        <v>0</v>
      </c>
      <c r="AP703" s="265" t="n">
        <f aca="false">AK703+AN703</f>
        <v>0</v>
      </c>
      <c r="AQ703" s="265" t="n">
        <f aca="false">AC703-AO703</f>
        <v>0</v>
      </c>
      <c r="AR703" s="265" t="n">
        <f aca="false">AP703-AQ703</f>
        <v>0</v>
      </c>
      <c r="AS703" s="266" t="n">
        <f aca="false">IF($AR703&gt;=0,$AR703,0)</f>
        <v>0</v>
      </c>
      <c r="AT703" s="267" t="n">
        <f aca="false">IF($AR703&lt;=0,-$AR703,0)</f>
        <v>-0</v>
      </c>
      <c r="AU703" s="268" t="n">
        <f aca="false">IF((R703-AC703)&lt;0,0,R703-AC703)</f>
        <v>0</v>
      </c>
      <c r="AV703" s="268" t="n">
        <f aca="false">IF(AM703&gt;1,0,R703-AM703*R703)</f>
        <v>0</v>
      </c>
      <c r="AW703" s="216"/>
    </row>
    <row r="704" customFormat="false" ht="24.75" hidden="false" customHeight="true" outlineLevel="0" collapsed="false">
      <c r="A704" s="166"/>
      <c r="B704" s="208" t="n">
        <f aca="false">B703+1</f>
        <v>88</v>
      </c>
      <c r="C704" s="166"/>
      <c r="D704" s="253" t="str">
        <f aca="false">IFERROR(VLOOKUP(#REF!,_rge_mappingtable,2,),"")</f>
        <v/>
      </c>
      <c r="E704" s="254" t="str">
        <f aca="false" t="array" ref="E704:E704">INDEX(_Rge_Data_IC_CY,$B704,E$1)</f>
        <v>Closed</v>
      </c>
      <c r="F704" s="255" t="n">
        <f aca="false">INDEX(_Rge_Data_IC_CY,$B704,F$1)</f>
        <v>0</v>
      </c>
      <c r="G704" s="255" t="n">
        <f aca="false" t="array" ref="G704:G704">INDEX(_Rge_Data_IC_CY,$B704,G$1)</f>
        <v>0</v>
      </c>
      <c r="H704" s="255" t="n">
        <f aca="false" t="array" ref="H704:H704">INDEX(_Rge_Data_IC_CY,$B704,H$1)</f>
        <v>0</v>
      </c>
      <c r="I704" s="255" t="n">
        <f aca="false" t="array" ref="I704:I704">INDEX(_Rge_Data_IC_CY,$B704,I$1)</f>
        <v>0</v>
      </c>
      <c r="J704" s="255" t="n">
        <f aca="false" t="array" ref="J704:J704">INDEX(_Rge_Data_IC_CY,$B704,J$1)</f>
        <v>0</v>
      </c>
      <c r="K704" s="255" t="n">
        <f aca="false" t="array" ref="K704:K704">INDEX(_Rge_Data_IC_CY,$B704,K$1)</f>
        <v>0</v>
      </c>
      <c r="L704" s="255" t="n">
        <f aca="false">INDEX(_Rge_Data_IC_CY,$B704,L$1)</f>
        <v>0</v>
      </c>
      <c r="M704" s="255" t="n">
        <f aca="false" t="array" ref="M704:M704">INDEX(_Rge_Data_IC_CY,$B704,M$1)</f>
        <v>0</v>
      </c>
      <c r="N704" s="255" t="n">
        <f aca="false" t="array" ref="N704:N704">INDEX(_Rge_Data_IC_CY,$B704,N$1)</f>
        <v>0</v>
      </c>
      <c r="O704" s="255" t="n">
        <f aca="false">F704-N704</f>
        <v>0</v>
      </c>
      <c r="P704" s="256" t="n">
        <f aca="false">IFERROR(O704/F704,0)</f>
        <v>0</v>
      </c>
      <c r="Q704" s="257" t="str">
        <f aca="false">IF(AND(F704&lt;&gt;0,R704=0),"N","Y")</f>
        <v>Y</v>
      </c>
      <c r="R704" s="258" t="n">
        <f aca="false">INDEX(_Rge_Data_IC_CY,$B704,R$1)</f>
        <v>0</v>
      </c>
      <c r="S704" s="259" t="n">
        <f aca="false" t="array" ref="S704:S704">INDEX(_Rge_Data_IC_CY,$B704,S$1)</f>
        <v>0</v>
      </c>
      <c r="T704" s="259" t="n">
        <f aca="false" t="array" ref="T704:T704">INDEX(_Rge_Data_IC_CY,$B704,T$1)</f>
        <v>0</v>
      </c>
      <c r="U704" s="259" t="n">
        <f aca="false" t="array" ref="U704:U704">INDEX(_Rge_Data_IC_CY,$B704,U$1)</f>
        <v>0</v>
      </c>
      <c r="V704" s="259" t="n">
        <f aca="false" t="array" ref="V704:V704">INDEX(_Rge_Data_IC_CY,$B704,V$1)</f>
        <v>0</v>
      </c>
      <c r="W704" s="259" t="n">
        <f aca="false" t="array" ref="W704:W704">INDEX(_Rge_Data_IC_CY,$B704,W$1)</f>
        <v>0</v>
      </c>
      <c r="X704" s="259" t="n">
        <f aca="false">INDEX(_Rge_Data_IC_CY,$B704,X$1)</f>
        <v>0</v>
      </c>
      <c r="Y704" s="259" t="n">
        <f aca="false" t="array" ref="Y704:Y704">INDEX(_Rge_Data_IC_CY,$B704,Y$1)</f>
        <v>0</v>
      </c>
      <c r="Z704" s="259" t="n">
        <f aca="false" t="array" ref="Z704:Z704">INDEX(_Rge_Data_IC_CY,$B704,Z$1)</f>
        <v>0</v>
      </c>
      <c r="AA704" s="259" t="n">
        <f aca="false">R704-Z704</f>
        <v>0</v>
      </c>
      <c r="AB704" s="260" t="n">
        <f aca="false">IFERROR(AA704/R704,)</f>
        <v>0</v>
      </c>
      <c r="AC704" s="261" t="n">
        <f aca="false">INDEX(_Rge_Data_IC_CY,$B704,AC$1)</f>
        <v>0</v>
      </c>
      <c r="AD704" s="262" t="n">
        <f aca="false" t="array" ref="AD704:AD704">INDEX(_Rge_Data_IC_CY,$B704,AD$1)</f>
        <v>0</v>
      </c>
      <c r="AE704" s="262" t="n">
        <f aca="false" t="array" ref="AE704:AE704">INDEX(_Rge_Data_IC_CY,$B704,AE$1)</f>
        <v>0</v>
      </c>
      <c r="AF704" s="262" t="n">
        <f aca="false" t="array" ref="AF704:AF704">INDEX(_Rge_Data_IC_CY,$B704,AF$1)</f>
        <v>0</v>
      </c>
      <c r="AG704" s="262" t="n">
        <f aca="false" t="array" ref="AG704:AG704">INDEX(_Rge_Data_IC_CY,$B704,AG$1)</f>
        <v>0</v>
      </c>
      <c r="AH704" s="262" t="n">
        <f aca="false" t="array" ref="AH704:AH704">INDEX(_Rge_Data_IC_CY,$B704,AH$1)</f>
        <v>0</v>
      </c>
      <c r="AI704" s="262" t="n">
        <f aca="false">INDEX(_Rge_Data_IC_CY,$B704,AI$1)</f>
        <v>0</v>
      </c>
      <c r="AJ704" s="262" t="n">
        <f aca="false" t="array" ref="AJ704:AJ704">INDEX(_Rge_Data_IC_CY,$B704,AJ$1)</f>
        <v>0</v>
      </c>
      <c r="AK704" s="262" t="n">
        <f aca="false" t="array" ref="AK704:AK704">INDEX(_Rge_Data_IC_CY,$B704,AK$1)</f>
        <v>0</v>
      </c>
      <c r="AL704" s="212" t="n">
        <f aca="false">AK704+AN704+AO704</f>
        <v>0</v>
      </c>
      <c r="AM704" s="263" t="n">
        <f aca="false">IFERROR(AK704/Z704,0)</f>
        <v>0</v>
      </c>
      <c r="AN704" s="264" t="n">
        <f aca="false">IFERROR(IF(AND($E704="OPEN",$AA704&gt;0),$AA704*_SoP*$AM704,IF(AND($E704="CLOSED",$AA704&gt;0),$AA704*_SoL*$AM704,0)),0)</f>
        <v>0</v>
      </c>
      <c r="AO704" s="264" t="n">
        <f aca="false">IFERROR(IF($AA704&lt;0,$AA704*_SoL,0),0)</f>
        <v>0</v>
      </c>
      <c r="AP704" s="265" t="n">
        <f aca="false">AK704+AN704</f>
        <v>0</v>
      </c>
      <c r="AQ704" s="265" t="n">
        <f aca="false">AC704-AO704</f>
        <v>0</v>
      </c>
      <c r="AR704" s="265" t="n">
        <f aca="false">AP704-AQ704</f>
        <v>0</v>
      </c>
      <c r="AS704" s="266" t="n">
        <f aca="false">IF($AR704&gt;=0,$AR704,0)</f>
        <v>0</v>
      </c>
      <c r="AT704" s="267" t="n">
        <f aca="false">IF($AR704&lt;=0,-$AR704,0)</f>
        <v>-0</v>
      </c>
      <c r="AU704" s="268" t="n">
        <f aca="false">IF((R704-AC704)&lt;0,0,R704-AC704)</f>
        <v>0</v>
      </c>
      <c r="AV704" s="268" t="n">
        <f aca="false">IF(AM704&gt;1,0,R704-AM704*R704)</f>
        <v>0</v>
      </c>
      <c r="AW704" s="216"/>
    </row>
    <row r="705" customFormat="false" ht="24.75" hidden="false" customHeight="true" outlineLevel="0" collapsed="false">
      <c r="A705" s="166"/>
      <c r="B705" s="208" t="n">
        <f aca="false">B704+1</f>
        <v>89</v>
      </c>
      <c r="C705" s="166"/>
      <c r="D705" s="253" t="str">
        <f aca="false">IFERROR(VLOOKUP(#REF!,_rge_mappingtable,2,),"")</f>
        <v/>
      </c>
      <c r="E705" s="254" t="str">
        <f aca="false" t="array" ref="E705:E705">INDEX(_Rge_Data_IC_CY,$B705,E$1)</f>
        <v>Closed</v>
      </c>
      <c r="F705" s="255" t="n">
        <f aca="false">INDEX(_Rge_Data_IC_CY,$B705,F$1)</f>
        <v>0</v>
      </c>
      <c r="G705" s="255" t="n">
        <f aca="false" t="array" ref="G705:G705">INDEX(_Rge_Data_IC_CY,$B705,G$1)</f>
        <v>0</v>
      </c>
      <c r="H705" s="255" t="n">
        <f aca="false" t="array" ref="H705:H705">INDEX(_Rge_Data_IC_CY,$B705,H$1)</f>
        <v>0</v>
      </c>
      <c r="I705" s="255" t="n">
        <f aca="false" t="array" ref="I705:I705">INDEX(_Rge_Data_IC_CY,$B705,I$1)</f>
        <v>0</v>
      </c>
      <c r="J705" s="255" t="n">
        <f aca="false" t="array" ref="J705:J705">INDEX(_Rge_Data_IC_CY,$B705,J$1)</f>
        <v>0</v>
      </c>
      <c r="K705" s="255" t="n">
        <f aca="false" t="array" ref="K705:K705">INDEX(_Rge_Data_IC_CY,$B705,K$1)</f>
        <v>0</v>
      </c>
      <c r="L705" s="255" t="n">
        <f aca="false">INDEX(_Rge_Data_IC_CY,$B705,L$1)</f>
        <v>0</v>
      </c>
      <c r="M705" s="255" t="n">
        <f aca="false" t="array" ref="M705:M705">INDEX(_Rge_Data_IC_CY,$B705,M$1)</f>
        <v>0</v>
      </c>
      <c r="N705" s="255" t="n">
        <f aca="false" t="array" ref="N705:N705">INDEX(_Rge_Data_IC_CY,$B705,N$1)</f>
        <v>0</v>
      </c>
      <c r="O705" s="255" t="n">
        <f aca="false">F705-N705</f>
        <v>0</v>
      </c>
      <c r="P705" s="256" t="n">
        <f aca="false">IFERROR(O705/F705,0)</f>
        <v>0</v>
      </c>
      <c r="Q705" s="257" t="str">
        <f aca="false">IF(AND(F705&lt;&gt;0,R705=0),"N","Y")</f>
        <v>Y</v>
      </c>
      <c r="R705" s="258" t="n">
        <f aca="false">INDEX(_Rge_Data_IC_CY,$B705,R$1)</f>
        <v>0</v>
      </c>
      <c r="S705" s="259" t="n">
        <f aca="false" t="array" ref="S705:S705">INDEX(_Rge_Data_IC_CY,$B705,S$1)</f>
        <v>0</v>
      </c>
      <c r="T705" s="259" t="n">
        <f aca="false" t="array" ref="T705:T705">INDEX(_Rge_Data_IC_CY,$B705,T$1)</f>
        <v>0</v>
      </c>
      <c r="U705" s="259" t="n">
        <f aca="false" t="array" ref="U705:U705">INDEX(_Rge_Data_IC_CY,$B705,U$1)</f>
        <v>0</v>
      </c>
      <c r="V705" s="259" t="n">
        <f aca="false" t="array" ref="V705:V705">INDEX(_Rge_Data_IC_CY,$B705,V$1)</f>
        <v>0</v>
      </c>
      <c r="W705" s="259" t="n">
        <f aca="false" t="array" ref="W705:W705">INDEX(_Rge_Data_IC_CY,$B705,W$1)</f>
        <v>0</v>
      </c>
      <c r="X705" s="259" t="n">
        <f aca="false">INDEX(_Rge_Data_IC_CY,$B705,X$1)</f>
        <v>0</v>
      </c>
      <c r="Y705" s="259" t="n">
        <f aca="false" t="array" ref="Y705:Y705">INDEX(_Rge_Data_IC_CY,$B705,Y$1)</f>
        <v>0</v>
      </c>
      <c r="Z705" s="259" t="n">
        <f aca="false" t="array" ref="Z705:Z705">INDEX(_Rge_Data_IC_CY,$B705,Z$1)</f>
        <v>0</v>
      </c>
      <c r="AA705" s="259" t="n">
        <f aca="false">R705-Z705</f>
        <v>0</v>
      </c>
      <c r="AB705" s="260" t="n">
        <f aca="false">IFERROR(AA705/R705,)</f>
        <v>0</v>
      </c>
      <c r="AC705" s="261" t="n">
        <f aca="false">INDEX(_Rge_Data_IC_CY,$B705,AC$1)</f>
        <v>0</v>
      </c>
      <c r="AD705" s="262" t="n">
        <f aca="false" t="array" ref="AD705:AD705">INDEX(_Rge_Data_IC_CY,$B705,AD$1)</f>
        <v>0</v>
      </c>
      <c r="AE705" s="262" t="n">
        <f aca="false" t="array" ref="AE705:AE705">INDEX(_Rge_Data_IC_CY,$B705,AE$1)</f>
        <v>0</v>
      </c>
      <c r="AF705" s="262" t="n">
        <f aca="false" t="array" ref="AF705:AF705">INDEX(_Rge_Data_IC_CY,$B705,AF$1)</f>
        <v>0</v>
      </c>
      <c r="AG705" s="262" t="n">
        <f aca="false" t="array" ref="AG705:AG705">INDEX(_Rge_Data_IC_CY,$B705,AG$1)</f>
        <v>0</v>
      </c>
      <c r="AH705" s="262" t="n">
        <f aca="false" t="array" ref="AH705:AH705">INDEX(_Rge_Data_IC_CY,$B705,AH$1)</f>
        <v>0</v>
      </c>
      <c r="AI705" s="262" t="n">
        <f aca="false">INDEX(_Rge_Data_IC_CY,$B705,AI$1)</f>
        <v>0</v>
      </c>
      <c r="AJ705" s="262" t="n">
        <f aca="false" t="array" ref="AJ705:AJ705">INDEX(_Rge_Data_IC_CY,$B705,AJ$1)</f>
        <v>0</v>
      </c>
      <c r="AK705" s="262" t="n">
        <f aca="false" t="array" ref="AK705:AK705">INDEX(_Rge_Data_IC_CY,$B705,AK$1)</f>
        <v>0</v>
      </c>
      <c r="AL705" s="212" t="n">
        <f aca="false">AK705+AN705+AO705</f>
        <v>0</v>
      </c>
      <c r="AM705" s="263" t="n">
        <f aca="false">IFERROR(AK705/Z705,0)</f>
        <v>0</v>
      </c>
      <c r="AN705" s="264" t="n">
        <f aca="false">IFERROR(IF(AND($E705="OPEN",$AA705&gt;0),$AA705*_SoP*$AM705,IF(AND($E705="CLOSED",$AA705&gt;0),$AA705*_SoL*$AM705,0)),0)</f>
        <v>0</v>
      </c>
      <c r="AO705" s="264" t="n">
        <f aca="false">IFERROR(IF($AA705&lt;0,$AA705*_SoL,0),0)</f>
        <v>0</v>
      </c>
      <c r="AP705" s="265" t="n">
        <f aca="false">AK705+AN705</f>
        <v>0</v>
      </c>
      <c r="AQ705" s="265" t="n">
        <f aca="false">AC705-AO705</f>
        <v>0</v>
      </c>
      <c r="AR705" s="265" t="n">
        <f aca="false">AP705-AQ705</f>
        <v>0</v>
      </c>
      <c r="AS705" s="266" t="n">
        <f aca="false">IF($AR705&gt;=0,$AR705,0)</f>
        <v>0</v>
      </c>
      <c r="AT705" s="267" t="n">
        <f aca="false">IF($AR705&lt;=0,-$AR705,0)</f>
        <v>-0</v>
      </c>
      <c r="AU705" s="268" t="n">
        <f aca="false">IF((R705-AC705)&lt;0,0,R705-AC705)</f>
        <v>0</v>
      </c>
      <c r="AV705" s="268" t="n">
        <f aca="false">IF(AM705&gt;1,0,R705-AM705*R705)</f>
        <v>0</v>
      </c>
      <c r="AW705" s="216"/>
    </row>
    <row r="706" customFormat="false" ht="24.75" hidden="false" customHeight="true" outlineLevel="0" collapsed="false">
      <c r="A706" s="166"/>
      <c r="B706" s="208" t="n">
        <f aca="false">B705+1</f>
        <v>90</v>
      </c>
      <c r="C706" s="166"/>
      <c r="D706" s="253" t="str">
        <f aca="false">IFERROR(VLOOKUP(#REF!,_rge_mappingtable,2,),"")</f>
        <v/>
      </c>
      <c r="E706" s="254" t="str">
        <f aca="false" t="array" ref="E706:E706">INDEX(_Rge_Data_IC_CY,$B706,E$1)</f>
        <v>Closed</v>
      </c>
      <c r="F706" s="255" t="n">
        <f aca="false">INDEX(_Rge_Data_IC_CY,$B706,F$1)</f>
        <v>0</v>
      </c>
      <c r="G706" s="255" t="n">
        <f aca="false" t="array" ref="G706:G706">INDEX(_Rge_Data_IC_CY,$B706,G$1)</f>
        <v>0</v>
      </c>
      <c r="H706" s="255" t="n">
        <f aca="false" t="array" ref="H706:H706">INDEX(_Rge_Data_IC_CY,$B706,H$1)</f>
        <v>0</v>
      </c>
      <c r="I706" s="255" t="n">
        <f aca="false" t="array" ref="I706:I706">INDEX(_Rge_Data_IC_CY,$B706,I$1)</f>
        <v>0</v>
      </c>
      <c r="J706" s="255" t="n">
        <f aca="false" t="array" ref="J706:J706">INDEX(_Rge_Data_IC_CY,$B706,J$1)</f>
        <v>0</v>
      </c>
      <c r="K706" s="255" t="n">
        <f aca="false" t="array" ref="K706:K706">INDEX(_Rge_Data_IC_CY,$B706,K$1)</f>
        <v>0</v>
      </c>
      <c r="L706" s="255" t="n">
        <f aca="false">INDEX(_Rge_Data_IC_CY,$B706,L$1)</f>
        <v>0</v>
      </c>
      <c r="M706" s="255" t="n">
        <f aca="false" t="array" ref="M706:M706">INDEX(_Rge_Data_IC_CY,$B706,M$1)</f>
        <v>0</v>
      </c>
      <c r="N706" s="255" t="n">
        <f aca="false" t="array" ref="N706:N706">INDEX(_Rge_Data_IC_CY,$B706,N$1)</f>
        <v>0</v>
      </c>
      <c r="O706" s="255" t="n">
        <f aca="false">F706-N706</f>
        <v>0</v>
      </c>
      <c r="P706" s="256" t="n">
        <f aca="false">IFERROR(O706/F706,0)</f>
        <v>0</v>
      </c>
      <c r="Q706" s="257" t="str">
        <f aca="false">IF(AND(F706&lt;&gt;0,R706=0),"N","Y")</f>
        <v>Y</v>
      </c>
      <c r="R706" s="258" t="n">
        <f aca="false">INDEX(_Rge_Data_IC_CY,$B706,R$1)</f>
        <v>0</v>
      </c>
      <c r="S706" s="259" t="n">
        <f aca="false" t="array" ref="S706:S706">INDEX(_Rge_Data_IC_CY,$B706,S$1)</f>
        <v>0</v>
      </c>
      <c r="T706" s="259" t="n">
        <f aca="false" t="array" ref="T706:T706">INDEX(_Rge_Data_IC_CY,$B706,T$1)</f>
        <v>0</v>
      </c>
      <c r="U706" s="259" t="n">
        <f aca="false" t="array" ref="U706:U706">INDEX(_Rge_Data_IC_CY,$B706,U$1)</f>
        <v>0</v>
      </c>
      <c r="V706" s="259" t="n">
        <f aca="false" t="array" ref="V706:V706">INDEX(_Rge_Data_IC_CY,$B706,V$1)</f>
        <v>0</v>
      </c>
      <c r="W706" s="259" t="n">
        <f aca="false" t="array" ref="W706:W706">INDEX(_Rge_Data_IC_CY,$B706,W$1)</f>
        <v>0</v>
      </c>
      <c r="X706" s="259" t="n">
        <f aca="false">INDEX(_Rge_Data_IC_CY,$B706,X$1)</f>
        <v>0</v>
      </c>
      <c r="Y706" s="259" t="n">
        <f aca="false" t="array" ref="Y706:Y706">INDEX(_Rge_Data_IC_CY,$B706,Y$1)</f>
        <v>0</v>
      </c>
      <c r="Z706" s="259" t="n">
        <f aca="false" t="array" ref="Z706:Z706">INDEX(_Rge_Data_IC_CY,$B706,Z$1)</f>
        <v>0</v>
      </c>
      <c r="AA706" s="259" t="n">
        <f aca="false">R706-Z706</f>
        <v>0</v>
      </c>
      <c r="AB706" s="260" t="n">
        <f aca="false">IFERROR(AA706/R706,)</f>
        <v>0</v>
      </c>
      <c r="AC706" s="261" t="n">
        <f aca="false">INDEX(_Rge_Data_IC_CY,$B706,AC$1)</f>
        <v>0</v>
      </c>
      <c r="AD706" s="262" t="n">
        <f aca="false" t="array" ref="AD706:AD706">INDEX(_Rge_Data_IC_CY,$B706,AD$1)</f>
        <v>0</v>
      </c>
      <c r="AE706" s="262" t="n">
        <f aca="false" t="array" ref="AE706:AE706">INDEX(_Rge_Data_IC_CY,$B706,AE$1)</f>
        <v>0</v>
      </c>
      <c r="AF706" s="262" t="n">
        <f aca="false" t="array" ref="AF706:AF706">INDEX(_Rge_Data_IC_CY,$B706,AF$1)</f>
        <v>0</v>
      </c>
      <c r="AG706" s="262" t="n">
        <f aca="false" t="array" ref="AG706:AG706">INDEX(_Rge_Data_IC_CY,$B706,AG$1)</f>
        <v>0</v>
      </c>
      <c r="AH706" s="262" t="n">
        <f aca="false" t="array" ref="AH706:AH706">INDEX(_Rge_Data_IC_CY,$B706,AH$1)</f>
        <v>0</v>
      </c>
      <c r="AI706" s="262" t="n">
        <f aca="false">INDEX(_Rge_Data_IC_CY,$B706,AI$1)</f>
        <v>0</v>
      </c>
      <c r="AJ706" s="262" t="n">
        <f aca="false" t="array" ref="AJ706:AJ706">INDEX(_Rge_Data_IC_CY,$B706,AJ$1)</f>
        <v>0</v>
      </c>
      <c r="AK706" s="262" t="n">
        <f aca="false" t="array" ref="AK706:AK706">INDEX(_Rge_Data_IC_CY,$B706,AK$1)</f>
        <v>0</v>
      </c>
      <c r="AL706" s="212" t="n">
        <f aca="false">AK706+AN706+AO706</f>
        <v>0</v>
      </c>
      <c r="AM706" s="263" t="n">
        <f aca="false">IFERROR(AK706/Z706,0)</f>
        <v>0</v>
      </c>
      <c r="AN706" s="264" t="n">
        <f aca="false">IFERROR(IF(AND($E706="OPEN",$AA706&gt;0),$AA706*_SoP*$AM706,IF(AND($E706="CLOSED",$AA706&gt;0),$AA706*_SoL*$AM706,0)),0)</f>
        <v>0</v>
      </c>
      <c r="AO706" s="264" t="n">
        <f aca="false">IFERROR(IF($AA706&lt;0,$AA706*_SoL,0),0)</f>
        <v>0</v>
      </c>
      <c r="AP706" s="265" t="n">
        <f aca="false">AK706+AN706</f>
        <v>0</v>
      </c>
      <c r="AQ706" s="265" t="n">
        <f aca="false">AC706-AO706</f>
        <v>0</v>
      </c>
      <c r="AR706" s="265" t="n">
        <f aca="false">AP706-AQ706</f>
        <v>0</v>
      </c>
      <c r="AS706" s="266" t="n">
        <f aca="false">IF($AR706&gt;=0,$AR706,0)</f>
        <v>0</v>
      </c>
      <c r="AT706" s="267" t="n">
        <f aca="false">IF($AR706&lt;=0,-$AR706,0)</f>
        <v>-0</v>
      </c>
      <c r="AU706" s="268" t="n">
        <f aca="false">IF((R706-AC706)&lt;0,0,R706-AC706)</f>
        <v>0</v>
      </c>
      <c r="AV706" s="268" t="n">
        <f aca="false">IF(AM706&gt;1,0,R706-AM706*R706)</f>
        <v>0</v>
      </c>
      <c r="AW706" s="216"/>
    </row>
    <row r="707" customFormat="false" ht="24.75" hidden="false" customHeight="true" outlineLevel="0" collapsed="false">
      <c r="A707" s="166"/>
      <c r="B707" s="208" t="n">
        <f aca="false">B706+1</f>
        <v>91</v>
      </c>
      <c r="C707" s="166"/>
      <c r="D707" s="253" t="str">
        <f aca="false">IFERROR(VLOOKUP(#REF!,_rge_mappingtable,2,),"")</f>
        <v/>
      </c>
      <c r="E707" s="254" t="str">
        <f aca="false" t="array" ref="E707:E707">INDEX(_Rge_Data_IC_CY,$B707,E$1)</f>
        <v>Closed</v>
      </c>
      <c r="F707" s="255" t="n">
        <f aca="false">INDEX(_Rge_Data_IC_CY,$B707,F$1)</f>
        <v>0</v>
      </c>
      <c r="G707" s="255" t="n">
        <f aca="false" t="array" ref="G707:G707">INDEX(_Rge_Data_IC_CY,$B707,G$1)</f>
        <v>0</v>
      </c>
      <c r="H707" s="255" t="n">
        <f aca="false" t="array" ref="H707:H707">INDEX(_Rge_Data_IC_CY,$B707,H$1)</f>
        <v>0</v>
      </c>
      <c r="I707" s="255" t="n">
        <f aca="false" t="array" ref="I707:I707">INDEX(_Rge_Data_IC_CY,$B707,I$1)</f>
        <v>0</v>
      </c>
      <c r="J707" s="255" t="n">
        <f aca="false" t="array" ref="J707:J707">INDEX(_Rge_Data_IC_CY,$B707,J$1)</f>
        <v>0</v>
      </c>
      <c r="K707" s="255" t="n">
        <f aca="false" t="array" ref="K707:K707">INDEX(_Rge_Data_IC_CY,$B707,K$1)</f>
        <v>0</v>
      </c>
      <c r="L707" s="255" t="n">
        <f aca="false">INDEX(_Rge_Data_IC_CY,$B707,L$1)</f>
        <v>0</v>
      </c>
      <c r="M707" s="255" t="n">
        <f aca="false" t="array" ref="M707:M707">INDEX(_Rge_Data_IC_CY,$B707,M$1)</f>
        <v>0</v>
      </c>
      <c r="N707" s="255" t="n">
        <f aca="false" t="array" ref="N707:N707">INDEX(_Rge_Data_IC_CY,$B707,N$1)</f>
        <v>0</v>
      </c>
      <c r="O707" s="255" t="n">
        <f aca="false">F707-N707</f>
        <v>0</v>
      </c>
      <c r="P707" s="256" t="n">
        <f aca="false">IFERROR(O707/F707,0)</f>
        <v>0</v>
      </c>
      <c r="Q707" s="257" t="str">
        <f aca="false">IF(AND(F707&lt;&gt;0,R707=0),"N","Y")</f>
        <v>Y</v>
      </c>
      <c r="R707" s="258" t="n">
        <f aca="false">INDEX(_Rge_Data_IC_CY,$B707,R$1)</f>
        <v>0</v>
      </c>
      <c r="S707" s="259" t="n">
        <f aca="false" t="array" ref="S707:S707">INDEX(_Rge_Data_IC_CY,$B707,S$1)</f>
        <v>0</v>
      </c>
      <c r="T707" s="259" t="n">
        <f aca="false" t="array" ref="T707:T707">INDEX(_Rge_Data_IC_CY,$B707,T$1)</f>
        <v>0</v>
      </c>
      <c r="U707" s="259" t="n">
        <f aca="false" t="array" ref="U707:U707">INDEX(_Rge_Data_IC_CY,$B707,U$1)</f>
        <v>0</v>
      </c>
      <c r="V707" s="259" t="n">
        <f aca="false" t="array" ref="V707:V707">INDEX(_Rge_Data_IC_CY,$B707,V$1)</f>
        <v>0</v>
      </c>
      <c r="W707" s="259" t="n">
        <f aca="false" t="array" ref="W707:W707">INDEX(_Rge_Data_IC_CY,$B707,W$1)</f>
        <v>0</v>
      </c>
      <c r="X707" s="259" t="n">
        <f aca="false">INDEX(_Rge_Data_IC_CY,$B707,X$1)</f>
        <v>0</v>
      </c>
      <c r="Y707" s="259" t="n">
        <f aca="false" t="array" ref="Y707:Y707">INDEX(_Rge_Data_IC_CY,$B707,Y$1)</f>
        <v>0</v>
      </c>
      <c r="Z707" s="259" t="n">
        <f aca="false" t="array" ref="Z707:Z707">INDEX(_Rge_Data_IC_CY,$B707,Z$1)</f>
        <v>0</v>
      </c>
      <c r="AA707" s="259" t="n">
        <f aca="false">R707-Z707</f>
        <v>0</v>
      </c>
      <c r="AB707" s="260" t="n">
        <f aca="false">IFERROR(AA707/R707,)</f>
        <v>0</v>
      </c>
      <c r="AC707" s="261" t="n">
        <f aca="false">INDEX(_Rge_Data_IC_CY,$B707,AC$1)</f>
        <v>0</v>
      </c>
      <c r="AD707" s="262" t="n">
        <f aca="false" t="array" ref="AD707:AD707">INDEX(_Rge_Data_IC_CY,$B707,AD$1)</f>
        <v>0</v>
      </c>
      <c r="AE707" s="262" t="n">
        <f aca="false" t="array" ref="AE707:AE707">INDEX(_Rge_Data_IC_CY,$B707,AE$1)</f>
        <v>0</v>
      </c>
      <c r="AF707" s="262" t="n">
        <f aca="false" t="array" ref="AF707:AF707">INDEX(_Rge_Data_IC_CY,$B707,AF$1)</f>
        <v>0</v>
      </c>
      <c r="AG707" s="262" t="n">
        <f aca="false" t="array" ref="AG707:AG707">INDEX(_Rge_Data_IC_CY,$B707,AG$1)</f>
        <v>0</v>
      </c>
      <c r="AH707" s="262" t="n">
        <f aca="false" t="array" ref="AH707:AH707">INDEX(_Rge_Data_IC_CY,$B707,AH$1)</f>
        <v>0</v>
      </c>
      <c r="AI707" s="262" t="n">
        <f aca="false">INDEX(_Rge_Data_IC_CY,$B707,AI$1)</f>
        <v>0</v>
      </c>
      <c r="AJ707" s="262" t="n">
        <f aca="false" t="array" ref="AJ707:AJ707">INDEX(_Rge_Data_IC_CY,$B707,AJ$1)</f>
        <v>0</v>
      </c>
      <c r="AK707" s="262" t="n">
        <f aca="false" t="array" ref="AK707:AK707">INDEX(_Rge_Data_IC_CY,$B707,AK$1)</f>
        <v>0</v>
      </c>
      <c r="AL707" s="212" t="n">
        <f aca="false">AK707+AN707+AO707</f>
        <v>0</v>
      </c>
      <c r="AM707" s="263" t="n">
        <f aca="false">IFERROR(AK707/Z707,0)</f>
        <v>0</v>
      </c>
      <c r="AN707" s="264" t="n">
        <f aca="false">IFERROR(IF(AND($E707="OPEN",$AA707&gt;0),$AA707*_SoP*$AM707,IF(AND($E707="CLOSED",$AA707&gt;0),$AA707*_SoL*$AM707,0)),0)</f>
        <v>0</v>
      </c>
      <c r="AO707" s="264" t="n">
        <f aca="false">IFERROR(IF($AA707&lt;0,$AA707*_SoL,0),0)</f>
        <v>0</v>
      </c>
      <c r="AP707" s="265" t="n">
        <f aca="false">AK707+AN707</f>
        <v>0</v>
      </c>
      <c r="AQ707" s="265" t="n">
        <f aca="false">AC707-AO707</f>
        <v>0</v>
      </c>
      <c r="AR707" s="265" t="n">
        <f aca="false">AP707-AQ707</f>
        <v>0</v>
      </c>
      <c r="AS707" s="266" t="n">
        <f aca="false">IF($AR707&gt;=0,$AR707,0)</f>
        <v>0</v>
      </c>
      <c r="AT707" s="267" t="n">
        <f aca="false">IF($AR707&lt;=0,-$AR707,0)</f>
        <v>-0</v>
      </c>
      <c r="AU707" s="268" t="n">
        <f aca="false">IF((R707-AC707)&lt;0,0,R707-AC707)</f>
        <v>0</v>
      </c>
      <c r="AV707" s="268" t="n">
        <f aca="false">IF(AM707&gt;1,0,R707-AM707*R707)</f>
        <v>0</v>
      </c>
      <c r="AW707" s="216"/>
    </row>
    <row r="708" customFormat="false" ht="24.75" hidden="false" customHeight="true" outlineLevel="0" collapsed="false">
      <c r="A708" s="166"/>
      <c r="B708" s="208" t="n">
        <f aca="false">B707+1</f>
        <v>92</v>
      </c>
      <c r="C708" s="166"/>
      <c r="D708" s="253" t="str">
        <f aca="false">IFERROR(VLOOKUP(#REF!,_rge_mappingtable,2,),"")</f>
        <v/>
      </c>
      <c r="E708" s="254" t="str">
        <f aca="false" t="array" ref="E708:E708">INDEX(_Rge_Data_IC_CY,$B708,E$1)</f>
        <v>Closed</v>
      </c>
      <c r="F708" s="255" t="n">
        <f aca="false">INDEX(_Rge_Data_IC_CY,$B708,F$1)</f>
        <v>0</v>
      </c>
      <c r="G708" s="255" t="n">
        <f aca="false" t="array" ref="G708:G708">INDEX(_Rge_Data_IC_CY,$B708,G$1)</f>
        <v>0</v>
      </c>
      <c r="H708" s="255" t="n">
        <f aca="false" t="array" ref="H708:H708">INDEX(_Rge_Data_IC_CY,$B708,H$1)</f>
        <v>0</v>
      </c>
      <c r="I708" s="255" t="n">
        <f aca="false" t="array" ref="I708:I708">INDEX(_Rge_Data_IC_CY,$B708,I$1)</f>
        <v>0</v>
      </c>
      <c r="J708" s="255" t="n">
        <f aca="false" t="array" ref="J708:J708">INDEX(_Rge_Data_IC_CY,$B708,J$1)</f>
        <v>0</v>
      </c>
      <c r="K708" s="255" t="n">
        <f aca="false" t="array" ref="K708:K708">INDEX(_Rge_Data_IC_CY,$B708,K$1)</f>
        <v>0</v>
      </c>
      <c r="L708" s="255" t="n">
        <f aca="false">INDEX(_Rge_Data_IC_CY,$B708,L$1)</f>
        <v>0</v>
      </c>
      <c r="M708" s="255" t="n">
        <f aca="false" t="array" ref="M708:M708">INDEX(_Rge_Data_IC_CY,$B708,M$1)</f>
        <v>0</v>
      </c>
      <c r="N708" s="255" t="n">
        <f aca="false" t="array" ref="N708:N708">INDEX(_Rge_Data_IC_CY,$B708,N$1)</f>
        <v>0</v>
      </c>
      <c r="O708" s="255" t="n">
        <f aca="false">F708-N708</f>
        <v>0</v>
      </c>
      <c r="P708" s="256" t="n">
        <f aca="false">IFERROR(O708/F708,0)</f>
        <v>0</v>
      </c>
      <c r="Q708" s="257" t="str">
        <f aca="false">IF(AND(F708&lt;&gt;0,R708=0),"N","Y")</f>
        <v>Y</v>
      </c>
      <c r="R708" s="258" t="n">
        <f aca="false">INDEX(_Rge_Data_IC_CY,$B708,R$1)</f>
        <v>0</v>
      </c>
      <c r="S708" s="259" t="n">
        <f aca="false" t="array" ref="S708:S708">INDEX(_Rge_Data_IC_CY,$B708,S$1)</f>
        <v>0</v>
      </c>
      <c r="T708" s="259" t="n">
        <f aca="false" t="array" ref="T708:T708">INDEX(_Rge_Data_IC_CY,$B708,T$1)</f>
        <v>0</v>
      </c>
      <c r="U708" s="259" t="n">
        <f aca="false" t="array" ref="U708:U708">INDEX(_Rge_Data_IC_CY,$B708,U$1)</f>
        <v>0</v>
      </c>
      <c r="V708" s="259" t="n">
        <f aca="false" t="array" ref="V708:V708">INDEX(_Rge_Data_IC_CY,$B708,V$1)</f>
        <v>0</v>
      </c>
      <c r="W708" s="259" t="n">
        <f aca="false" t="array" ref="W708:W708">INDEX(_Rge_Data_IC_CY,$B708,W$1)</f>
        <v>0</v>
      </c>
      <c r="X708" s="259" t="n">
        <f aca="false">INDEX(_Rge_Data_IC_CY,$B708,X$1)</f>
        <v>0</v>
      </c>
      <c r="Y708" s="259" t="n">
        <f aca="false" t="array" ref="Y708:Y708">INDEX(_Rge_Data_IC_CY,$B708,Y$1)</f>
        <v>0</v>
      </c>
      <c r="Z708" s="259" t="n">
        <f aca="false" t="array" ref="Z708:Z708">INDEX(_Rge_Data_IC_CY,$B708,Z$1)</f>
        <v>0</v>
      </c>
      <c r="AA708" s="259" t="n">
        <f aca="false">R708-Z708</f>
        <v>0</v>
      </c>
      <c r="AB708" s="260" t="n">
        <f aca="false">IFERROR(AA708/R708,)</f>
        <v>0</v>
      </c>
      <c r="AC708" s="261" t="n">
        <f aca="false">INDEX(_Rge_Data_IC_CY,$B708,AC$1)</f>
        <v>0</v>
      </c>
      <c r="AD708" s="262" t="n">
        <f aca="false" t="array" ref="AD708:AD708">INDEX(_Rge_Data_IC_CY,$B708,AD$1)</f>
        <v>0</v>
      </c>
      <c r="AE708" s="262" t="n">
        <f aca="false" t="array" ref="AE708:AE708">INDEX(_Rge_Data_IC_CY,$B708,AE$1)</f>
        <v>0</v>
      </c>
      <c r="AF708" s="262" t="n">
        <f aca="false" t="array" ref="AF708:AF708">INDEX(_Rge_Data_IC_CY,$B708,AF$1)</f>
        <v>0</v>
      </c>
      <c r="AG708" s="262" t="n">
        <f aca="false" t="array" ref="AG708:AG708">INDEX(_Rge_Data_IC_CY,$B708,AG$1)</f>
        <v>0</v>
      </c>
      <c r="AH708" s="262" t="n">
        <f aca="false" t="array" ref="AH708:AH708">INDEX(_Rge_Data_IC_CY,$B708,AH$1)</f>
        <v>0</v>
      </c>
      <c r="AI708" s="262" t="n">
        <f aca="false">INDEX(_Rge_Data_IC_CY,$B708,AI$1)</f>
        <v>0</v>
      </c>
      <c r="AJ708" s="262" t="n">
        <f aca="false" t="array" ref="AJ708:AJ708">INDEX(_Rge_Data_IC_CY,$B708,AJ$1)</f>
        <v>0</v>
      </c>
      <c r="AK708" s="262" t="n">
        <f aca="false" t="array" ref="AK708:AK708">INDEX(_Rge_Data_IC_CY,$B708,AK$1)</f>
        <v>0</v>
      </c>
      <c r="AL708" s="212" t="n">
        <f aca="false">AK708+AN708+AO708</f>
        <v>0</v>
      </c>
      <c r="AM708" s="263" t="n">
        <f aca="false">IFERROR(AK708/Z708,0)</f>
        <v>0</v>
      </c>
      <c r="AN708" s="264" t="n">
        <f aca="false">IFERROR(IF(AND($E708="OPEN",$AA708&gt;0),$AA708*_SoP*$AM708,IF(AND($E708="CLOSED",$AA708&gt;0),$AA708*_SoL*$AM708,0)),0)</f>
        <v>0</v>
      </c>
      <c r="AO708" s="264" t="n">
        <f aca="false">IFERROR(IF($AA708&lt;0,$AA708*_SoL,0),0)</f>
        <v>0</v>
      </c>
      <c r="AP708" s="265" t="n">
        <f aca="false">AK708+AN708</f>
        <v>0</v>
      </c>
      <c r="AQ708" s="265" t="n">
        <f aca="false">AC708-AO708</f>
        <v>0</v>
      </c>
      <c r="AR708" s="265" t="n">
        <f aca="false">AP708-AQ708</f>
        <v>0</v>
      </c>
      <c r="AS708" s="266" t="n">
        <f aca="false">IF($AR708&gt;=0,$AR708,0)</f>
        <v>0</v>
      </c>
      <c r="AT708" s="267" t="n">
        <f aca="false">IF($AR708&lt;=0,-$AR708,0)</f>
        <v>-0</v>
      </c>
      <c r="AU708" s="268" t="n">
        <f aca="false">IF((R708-AC708)&lt;0,0,R708-AC708)</f>
        <v>0</v>
      </c>
      <c r="AV708" s="268" t="n">
        <f aca="false">IF(AM708&gt;1,0,R708-AM708*R708)</f>
        <v>0</v>
      </c>
      <c r="AW708" s="216"/>
    </row>
    <row r="709" customFormat="false" ht="24.75" hidden="false" customHeight="true" outlineLevel="0" collapsed="false">
      <c r="A709" s="166"/>
      <c r="B709" s="208" t="n">
        <f aca="false">B708+1</f>
        <v>93</v>
      </c>
      <c r="C709" s="166"/>
      <c r="D709" s="253" t="str">
        <f aca="false">IFERROR(VLOOKUP(#REF!,_rge_mappingtable,2,),"")</f>
        <v/>
      </c>
      <c r="E709" s="254" t="str">
        <f aca="false" t="array" ref="E709:E709">INDEX(_Rge_Data_IC_CY,$B709,E$1)</f>
        <v>Closed</v>
      </c>
      <c r="F709" s="255" t="n">
        <f aca="false">INDEX(_Rge_Data_IC_CY,$B709,F$1)</f>
        <v>0</v>
      </c>
      <c r="G709" s="255" t="n">
        <f aca="false" t="array" ref="G709:G709">INDEX(_Rge_Data_IC_CY,$B709,G$1)</f>
        <v>0</v>
      </c>
      <c r="H709" s="255" t="n">
        <f aca="false" t="array" ref="H709:H709">INDEX(_Rge_Data_IC_CY,$B709,H$1)</f>
        <v>0</v>
      </c>
      <c r="I709" s="255" t="n">
        <f aca="false" t="array" ref="I709:I709">INDEX(_Rge_Data_IC_CY,$B709,I$1)</f>
        <v>0</v>
      </c>
      <c r="J709" s="255" t="n">
        <f aca="false" t="array" ref="J709:J709">INDEX(_Rge_Data_IC_CY,$B709,J$1)</f>
        <v>0</v>
      </c>
      <c r="K709" s="255" t="n">
        <f aca="false" t="array" ref="K709:K709">INDEX(_Rge_Data_IC_CY,$B709,K$1)</f>
        <v>0</v>
      </c>
      <c r="L709" s="255" t="n">
        <f aca="false">INDEX(_Rge_Data_IC_CY,$B709,L$1)</f>
        <v>0</v>
      </c>
      <c r="M709" s="255" t="n">
        <f aca="false" t="array" ref="M709:M709">INDEX(_Rge_Data_IC_CY,$B709,M$1)</f>
        <v>0</v>
      </c>
      <c r="N709" s="255" t="n">
        <f aca="false" t="array" ref="N709:N709">INDEX(_Rge_Data_IC_CY,$B709,N$1)</f>
        <v>0</v>
      </c>
      <c r="O709" s="255" t="n">
        <f aca="false">F709-N709</f>
        <v>0</v>
      </c>
      <c r="P709" s="256" t="n">
        <f aca="false">IFERROR(O709/F709,0)</f>
        <v>0</v>
      </c>
      <c r="Q709" s="257" t="str">
        <f aca="false">IF(AND(F709&lt;&gt;0,R709=0),"N","Y")</f>
        <v>Y</v>
      </c>
      <c r="R709" s="258" t="n">
        <f aca="false">INDEX(_Rge_Data_IC_CY,$B709,R$1)</f>
        <v>0</v>
      </c>
      <c r="S709" s="259" t="n">
        <f aca="false" t="array" ref="S709:S709">INDEX(_Rge_Data_IC_CY,$B709,S$1)</f>
        <v>0</v>
      </c>
      <c r="T709" s="259" t="n">
        <f aca="false" t="array" ref="T709:T709">INDEX(_Rge_Data_IC_CY,$B709,T$1)</f>
        <v>0</v>
      </c>
      <c r="U709" s="259" t="n">
        <f aca="false" t="array" ref="U709:U709">INDEX(_Rge_Data_IC_CY,$B709,U$1)</f>
        <v>0</v>
      </c>
      <c r="V709" s="259" t="n">
        <f aca="false" t="array" ref="V709:V709">INDEX(_Rge_Data_IC_CY,$B709,V$1)</f>
        <v>0</v>
      </c>
      <c r="W709" s="259" t="n">
        <f aca="false" t="array" ref="W709:W709">INDEX(_Rge_Data_IC_CY,$B709,W$1)</f>
        <v>0</v>
      </c>
      <c r="X709" s="259" t="n">
        <f aca="false">INDEX(_Rge_Data_IC_CY,$B709,X$1)</f>
        <v>0</v>
      </c>
      <c r="Y709" s="259" t="n">
        <f aca="false" t="array" ref="Y709:Y709">INDEX(_Rge_Data_IC_CY,$B709,Y$1)</f>
        <v>0</v>
      </c>
      <c r="Z709" s="259" t="n">
        <f aca="false" t="array" ref="Z709:Z709">INDEX(_Rge_Data_IC_CY,$B709,Z$1)</f>
        <v>0</v>
      </c>
      <c r="AA709" s="259" t="n">
        <f aca="false">R709-Z709</f>
        <v>0</v>
      </c>
      <c r="AB709" s="260" t="n">
        <f aca="false">IFERROR(AA709/R709,)</f>
        <v>0</v>
      </c>
      <c r="AC709" s="261" t="n">
        <f aca="false">INDEX(_Rge_Data_IC_CY,$B709,AC$1)</f>
        <v>0</v>
      </c>
      <c r="AD709" s="262" t="n">
        <f aca="false" t="array" ref="AD709:AD709">INDEX(_Rge_Data_IC_CY,$B709,AD$1)</f>
        <v>0</v>
      </c>
      <c r="AE709" s="262" t="n">
        <f aca="false" t="array" ref="AE709:AE709">INDEX(_Rge_Data_IC_CY,$B709,AE$1)</f>
        <v>0</v>
      </c>
      <c r="AF709" s="262" t="n">
        <f aca="false" t="array" ref="AF709:AF709">INDEX(_Rge_Data_IC_CY,$B709,AF$1)</f>
        <v>0</v>
      </c>
      <c r="AG709" s="262" t="n">
        <f aca="false" t="array" ref="AG709:AG709">INDEX(_Rge_Data_IC_CY,$B709,AG$1)</f>
        <v>0</v>
      </c>
      <c r="AH709" s="262" t="n">
        <f aca="false" t="array" ref="AH709:AH709">INDEX(_Rge_Data_IC_CY,$B709,AH$1)</f>
        <v>0</v>
      </c>
      <c r="AI709" s="262" t="n">
        <f aca="false">INDEX(_Rge_Data_IC_CY,$B709,AI$1)</f>
        <v>0</v>
      </c>
      <c r="AJ709" s="262" t="n">
        <f aca="false" t="array" ref="AJ709:AJ709">INDEX(_Rge_Data_IC_CY,$B709,AJ$1)</f>
        <v>0</v>
      </c>
      <c r="AK709" s="262" t="n">
        <f aca="false" t="array" ref="AK709:AK709">INDEX(_Rge_Data_IC_CY,$B709,AK$1)</f>
        <v>0</v>
      </c>
      <c r="AL709" s="212" t="n">
        <f aca="false">AK709+AN709+AO709</f>
        <v>0</v>
      </c>
      <c r="AM709" s="263" t="n">
        <f aca="false">IFERROR(AK709/Z709,0)</f>
        <v>0</v>
      </c>
      <c r="AN709" s="264" t="n">
        <f aca="false">IFERROR(IF(AND($E709="OPEN",$AA709&gt;0),$AA709*_SoP*$AM709,IF(AND($E709="CLOSED",$AA709&gt;0),$AA709*_SoL*$AM709,0)),0)</f>
        <v>0</v>
      </c>
      <c r="AO709" s="264" t="n">
        <f aca="false">IFERROR(IF($AA709&lt;0,$AA709*_SoL,0),0)</f>
        <v>0</v>
      </c>
      <c r="AP709" s="265" t="n">
        <f aca="false">AK709+AN709</f>
        <v>0</v>
      </c>
      <c r="AQ709" s="265" t="n">
        <f aca="false">AC709-AO709</f>
        <v>0</v>
      </c>
      <c r="AR709" s="265" t="n">
        <f aca="false">AP709-AQ709</f>
        <v>0</v>
      </c>
      <c r="AS709" s="266" t="n">
        <f aca="false">IF($AR709&gt;=0,$AR709,0)</f>
        <v>0</v>
      </c>
      <c r="AT709" s="267" t="n">
        <f aca="false">IF($AR709&lt;=0,-$AR709,0)</f>
        <v>-0</v>
      </c>
      <c r="AU709" s="268" t="n">
        <f aca="false">IF((R709-AC709)&lt;0,0,R709-AC709)</f>
        <v>0</v>
      </c>
      <c r="AV709" s="268" t="n">
        <f aca="false">IF(AM709&gt;1,0,R709-AM709*R709)</f>
        <v>0</v>
      </c>
      <c r="AW709" s="216"/>
    </row>
    <row r="710" customFormat="false" ht="24.75" hidden="false" customHeight="true" outlineLevel="0" collapsed="false">
      <c r="A710" s="166"/>
      <c r="B710" s="208" t="n">
        <f aca="false">B709+1</f>
        <v>94</v>
      </c>
      <c r="C710" s="166"/>
      <c r="D710" s="253" t="str">
        <f aca="false">IFERROR(VLOOKUP(#REF!,_rge_mappingtable,2,),"")</f>
        <v/>
      </c>
      <c r="E710" s="254" t="str">
        <f aca="false" t="array" ref="E710:E710">INDEX(_Rge_Data_IC_CY,$B710,E$1)</f>
        <v>Closed</v>
      </c>
      <c r="F710" s="255" t="n">
        <f aca="false">INDEX(_Rge_Data_IC_CY,$B710,F$1)</f>
        <v>0</v>
      </c>
      <c r="G710" s="255" t="n">
        <f aca="false" t="array" ref="G710:G710">INDEX(_Rge_Data_IC_CY,$B710,G$1)</f>
        <v>0</v>
      </c>
      <c r="H710" s="255" t="n">
        <f aca="false" t="array" ref="H710:H710">INDEX(_Rge_Data_IC_CY,$B710,H$1)</f>
        <v>0</v>
      </c>
      <c r="I710" s="255" t="n">
        <f aca="false" t="array" ref="I710:I710">INDEX(_Rge_Data_IC_CY,$B710,I$1)</f>
        <v>0</v>
      </c>
      <c r="J710" s="255" t="n">
        <f aca="false" t="array" ref="J710:J710">INDEX(_Rge_Data_IC_CY,$B710,J$1)</f>
        <v>0</v>
      </c>
      <c r="K710" s="255" t="n">
        <f aca="false" t="array" ref="K710:K710">INDEX(_Rge_Data_IC_CY,$B710,K$1)</f>
        <v>0</v>
      </c>
      <c r="L710" s="255" t="n">
        <f aca="false">INDEX(_Rge_Data_IC_CY,$B710,L$1)</f>
        <v>0</v>
      </c>
      <c r="M710" s="255" t="n">
        <f aca="false" t="array" ref="M710:M710">INDEX(_Rge_Data_IC_CY,$B710,M$1)</f>
        <v>0</v>
      </c>
      <c r="N710" s="255" t="n">
        <f aca="false" t="array" ref="N710:N710">INDEX(_Rge_Data_IC_CY,$B710,N$1)</f>
        <v>0</v>
      </c>
      <c r="O710" s="255" t="n">
        <f aca="false">F710-N710</f>
        <v>0</v>
      </c>
      <c r="P710" s="256" t="n">
        <f aca="false">IFERROR(O710/F710,0)</f>
        <v>0</v>
      </c>
      <c r="Q710" s="257" t="str">
        <f aca="false">IF(AND(F710&lt;&gt;0,R710=0),"N","Y")</f>
        <v>Y</v>
      </c>
      <c r="R710" s="258" t="n">
        <f aca="false">INDEX(_Rge_Data_IC_CY,$B710,R$1)</f>
        <v>0</v>
      </c>
      <c r="S710" s="259" t="n">
        <f aca="false" t="array" ref="S710:S710">INDEX(_Rge_Data_IC_CY,$B710,S$1)</f>
        <v>0</v>
      </c>
      <c r="T710" s="259" t="n">
        <f aca="false" t="array" ref="T710:T710">INDEX(_Rge_Data_IC_CY,$B710,T$1)</f>
        <v>0</v>
      </c>
      <c r="U710" s="259" t="n">
        <f aca="false" t="array" ref="U710:U710">INDEX(_Rge_Data_IC_CY,$B710,U$1)</f>
        <v>0</v>
      </c>
      <c r="V710" s="259" t="n">
        <f aca="false" t="array" ref="V710:V710">INDEX(_Rge_Data_IC_CY,$B710,V$1)</f>
        <v>0</v>
      </c>
      <c r="W710" s="259" t="n">
        <f aca="false" t="array" ref="W710:W710">INDEX(_Rge_Data_IC_CY,$B710,W$1)</f>
        <v>0</v>
      </c>
      <c r="X710" s="259" t="n">
        <f aca="false">INDEX(_Rge_Data_IC_CY,$B710,X$1)</f>
        <v>0</v>
      </c>
      <c r="Y710" s="259" t="n">
        <f aca="false" t="array" ref="Y710:Y710">INDEX(_Rge_Data_IC_CY,$B710,Y$1)</f>
        <v>0</v>
      </c>
      <c r="Z710" s="259" t="n">
        <f aca="false" t="array" ref="Z710:Z710">INDEX(_Rge_Data_IC_CY,$B710,Z$1)</f>
        <v>0</v>
      </c>
      <c r="AA710" s="259" t="n">
        <f aca="false">R710-Z710</f>
        <v>0</v>
      </c>
      <c r="AB710" s="260" t="n">
        <f aca="false">IFERROR(AA710/R710,)</f>
        <v>0</v>
      </c>
      <c r="AC710" s="261" t="n">
        <f aca="false">INDEX(_Rge_Data_IC_CY,$B710,AC$1)</f>
        <v>0</v>
      </c>
      <c r="AD710" s="262" t="n">
        <f aca="false" t="array" ref="AD710:AD710">INDEX(_Rge_Data_IC_CY,$B710,AD$1)</f>
        <v>0</v>
      </c>
      <c r="AE710" s="262" t="n">
        <f aca="false" t="array" ref="AE710:AE710">INDEX(_Rge_Data_IC_CY,$B710,AE$1)</f>
        <v>0</v>
      </c>
      <c r="AF710" s="262" t="n">
        <f aca="false" t="array" ref="AF710:AF710">INDEX(_Rge_Data_IC_CY,$B710,AF$1)</f>
        <v>0</v>
      </c>
      <c r="AG710" s="262" t="n">
        <f aca="false" t="array" ref="AG710:AG710">INDEX(_Rge_Data_IC_CY,$B710,AG$1)</f>
        <v>0</v>
      </c>
      <c r="AH710" s="262" t="n">
        <f aca="false" t="array" ref="AH710:AH710">INDEX(_Rge_Data_IC_CY,$B710,AH$1)</f>
        <v>0</v>
      </c>
      <c r="AI710" s="262" t="n">
        <f aca="false">INDEX(_Rge_Data_IC_CY,$B710,AI$1)</f>
        <v>0</v>
      </c>
      <c r="AJ710" s="262" t="n">
        <f aca="false" t="array" ref="AJ710:AJ710">INDEX(_Rge_Data_IC_CY,$B710,AJ$1)</f>
        <v>0</v>
      </c>
      <c r="AK710" s="262" t="n">
        <f aca="false" t="array" ref="AK710:AK710">INDEX(_Rge_Data_IC_CY,$B710,AK$1)</f>
        <v>0</v>
      </c>
      <c r="AL710" s="212" t="n">
        <f aca="false">AK710+AN710+AO710</f>
        <v>0</v>
      </c>
      <c r="AM710" s="263" t="n">
        <f aca="false">IFERROR(AK710/Z710,0)</f>
        <v>0</v>
      </c>
      <c r="AN710" s="264" t="n">
        <f aca="false">IFERROR(IF(AND($E710="OPEN",$AA710&gt;0),$AA710*_SoP*$AM710,IF(AND($E710="CLOSED",$AA710&gt;0),$AA710*_SoL*$AM710,0)),0)</f>
        <v>0</v>
      </c>
      <c r="AO710" s="264" t="n">
        <f aca="false">IFERROR(IF($AA710&lt;0,$AA710*_SoL,0),0)</f>
        <v>0</v>
      </c>
      <c r="AP710" s="265" t="n">
        <f aca="false">AK710+AN710</f>
        <v>0</v>
      </c>
      <c r="AQ710" s="265" t="n">
        <f aca="false">AC710-AO710</f>
        <v>0</v>
      </c>
      <c r="AR710" s="265" t="n">
        <f aca="false">AP710-AQ710</f>
        <v>0</v>
      </c>
      <c r="AS710" s="266" t="n">
        <f aca="false">IF($AR710&gt;=0,$AR710,0)</f>
        <v>0</v>
      </c>
      <c r="AT710" s="267" t="n">
        <f aca="false">IF($AR710&lt;=0,-$AR710,0)</f>
        <v>-0</v>
      </c>
      <c r="AU710" s="268" t="n">
        <f aca="false">IF((R710-AC710)&lt;0,0,R710-AC710)</f>
        <v>0</v>
      </c>
      <c r="AV710" s="268" t="n">
        <f aca="false">IF(AM710&gt;1,0,R710-AM710*R710)</f>
        <v>0</v>
      </c>
      <c r="AW710" s="216"/>
    </row>
    <row r="711" customFormat="false" ht="24.75" hidden="false" customHeight="true" outlineLevel="0" collapsed="false">
      <c r="A711" s="166"/>
      <c r="B711" s="208" t="n">
        <f aca="false">B710+1</f>
        <v>95</v>
      </c>
      <c r="C711" s="166"/>
      <c r="D711" s="253" t="str">
        <f aca="false">IFERROR(VLOOKUP(#REF!,_rge_mappingtable,2,),"")</f>
        <v/>
      </c>
      <c r="E711" s="254" t="str">
        <f aca="false" t="array" ref="E711:E711">INDEX(_Rge_Data_IC_CY,$B711,E$1)</f>
        <v>Closed</v>
      </c>
      <c r="F711" s="255" t="n">
        <f aca="false">INDEX(_Rge_Data_IC_CY,$B711,F$1)</f>
        <v>0</v>
      </c>
      <c r="G711" s="255" t="n">
        <f aca="false" t="array" ref="G711:G711">INDEX(_Rge_Data_IC_CY,$B711,G$1)</f>
        <v>0</v>
      </c>
      <c r="H711" s="255" t="n">
        <f aca="false" t="array" ref="H711:H711">INDEX(_Rge_Data_IC_CY,$B711,H$1)</f>
        <v>0</v>
      </c>
      <c r="I711" s="255" t="n">
        <f aca="false" t="array" ref="I711:I711">INDEX(_Rge_Data_IC_CY,$B711,I$1)</f>
        <v>0</v>
      </c>
      <c r="J711" s="255" t="n">
        <f aca="false" t="array" ref="J711:J711">INDEX(_Rge_Data_IC_CY,$B711,J$1)</f>
        <v>0</v>
      </c>
      <c r="K711" s="255" t="n">
        <f aca="false" t="array" ref="K711:K711">INDEX(_Rge_Data_IC_CY,$B711,K$1)</f>
        <v>0</v>
      </c>
      <c r="L711" s="255" t="n">
        <f aca="false">INDEX(_Rge_Data_IC_CY,$B711,L$1)</f>
        <v>0</v>
      </c>
      <c r="M711" s="255" t="n">
        <f aca="false" t="array" ref="M711:M711">INDEX(_Rge_Data_IC_CY,$B711,M$1)</f>
        <v>0</v>
      </c>
      <c r="N711" s="255" t="n">
        <f aca="false" t="array" ref="N711:N711">INDEX(_Rge_Data_IC_CY,$B711,N$1)</f>
        <v>0</v>
      </c>
      <c r="O711" s="255" t="n">
        <f aca="false">F711-N711</f>
        <v>0</v>
      </c>
      <c r="P711" s="256" t="n">
        <f aca="false">IFERROR(O711/F711,0)</f>
        <v>0</v>
      </c>
      <c r="Q711" s="257" t="str">
        <f aca="false">IF(AND(F711&lt;&gt;0,R711=0),"N","Y")</f>
        <v>Y</v>
      </c>
      <c r="R711" s="258" t="n">
        <f aca="false">INDEX(_Rge_Data_IC_CY,$B711,R$1)</f>
        <v>0</v>
      </c>
      <c r="S711" s="259" t="n">
        <f aca="false" t="array" ref="S711:S711">INDEX(_Rge_Data_IC_CY,$B711,S$1)</f>
        <v>0</v>
      </c>
      <c r="T711" s="259" t="n">
        <f aca="false" t="array" ref="T711:T711">INDEX(_Rge_Data_IC_CY,$B711,T$1)</f>
        <v>0</v>
      </c>
      <c r="U711" s="259" t="n">
        <f aca="false" t="array" ref="U711:U711">INDEX(_Rge_Data_IC_CY,$B711,U$1)</f>
        <v>0</v>
      </c>
      <c r="V711" s="259" t="n">
        <f aca="false" t="array" ref="V711:V711">INDEX(_Rge_Data_IC_CY,$B711,V$1)</f>
        <v>0</v>
      </c>
      <c r="W711" s="259" t="n">
        <f aca="false" t="array" ref="W711:W711">INDEX(_Rge_Data_IC_CY,$B711,W$1)</f>
        <v>0</v>
      </c>
      <c r="X711" s="259" t="n">
        <f aca="false">INDEX(_Rge_Data_IC_CY,$B711,X$1)</f>
        <v>0</v>
      </c>
      <c r="Y711" s="259" t="n">
        <f aca="false" t="array" ref="Y711:Y711">INDEX(_Rge_Data_IC_CY,$B711,Y$1)</f>
        <v>0</v>
      </c>
      <c r="Z711" s="259" t="n">
        <f aca="false" t="array" ref="Z711:Z711">INDEX(_Rge_Data_IC_CY,$B711,Z$1)</f>
        <v>0</v>
      </c>
      <c r="AA711" s="259" t="n">
        <f aca="false">R711-Z711</f>
        <v>0</v>
      </c>
      <c r="AB711" s="260" t="n">
        <f aca="false">IFERROR(AA711/R711,)</f>
        <v>0</v>
      </c>
      <c r="AC711" s="261" t="n">
        <f aca="false">INDEX(_Rge_Data_IC_CY,$B711,AC$1)</f>
        <v>0</v>
      </c>
      <c r="AD711" s="262" t="n">
        <f aca="false" t="array" ref="AD711:AD711">INDEX(_Rge_Data_IC_CY,$B711,AD$1)</f>
        <v>0</v>
      </c>
      <c r="AE711" s="262" t="n">
        <f aca="false" t="array" ref="AE711:AE711">INDEX(_Rge_Data_IC_CY,$B711,AE$1)</f>
        <v>0</v>
      </c>
      <c r="AF711" s="262" t="n">
        <f aca="false" t="array" ref="AF711:AF711">INDEX(_Rge_Data_IC_CY,$B711,AF$1)</f>
        <v>0</v>
      </c>
      <c r="AG711" s="262" t="n">
        <f aca="false" t="array" ref="AG711:AG711">INDEX(_Rge_Data_IC_CY,$B711,AG$1)</f>
        <v>0</v>
      </c>
      <c r="AH711" s="262" t="n">
        <f aca="false" t="array" ref="AH711:AH711">INDEX(_Rge_Data_IC_CY,$B711,AH$1)</f>
        <v>0</v>
      </c>
      <c r="AI711" s="262" t="n">
        <f aca="false">INDEX(_Rge_Data_IC_CY,$B711,AI$1)</f>
        <v>0</v>
      </c>
      <c r="AJ711" s="262" t="n">
        <f aca="false" t="array" ref="AJ711:AJ711">INDEX(_Rge_Data_IC_CY,$B711,AJ$1)</f>
        <v>0</v>
      </c>
      <c r="AK711" s="262" t="n">
        <f aca="false" t="array" ref="AK711:AK711">INDEX(_Rge_Data_IC_CY,$B711,AK$1)</f>
        <v>0</v>
      </c>
      <c r="AL711" s="212" t="n">
        <f aca="false">AK711+AN711+AO711</f>
        <v>0</v>
      </c>
      <c r="AM711" s="263" t="n">
        <f aca="false">IFERROR(AK711/Z711,0)</f>
        <v>0</v>
      </c>
      <c r="AN711" s="264" t="n">
        <f aca="false">IFERROR(IF(AND($E711="OPEN",$AA711&gt;0),$AA711*_SoP*$AM711,IF(AND($E711="CLOSED",$AA711&gt;0),$AA711*_SoL*$AM711,0)),0)</f>
        <v>0</v>
      </c>
      <c r="AO711" s="264" t="n">
        <f aca="false">IFERROR(IF($AA711&lt;0,$AA711*_SoL,0),0)</f>
        <v>0</v>
      </c>
      <c r="AP711" s="265" t="n">
        <f aca="false">AK711+AN711</f>
        <v>0</v>
      </c>
      <c r="AQ711" s="265" t="n">
        <f aca="false">AC711-AO711</f>
        <v>0</v>
      </c>
      <c r="AR711" s="265" t="n">
        <f aca="false">AP711-AQ711</f>
        <v>0</v>
      </c>
      <c r="AS711" s="266" t="n">
        <f aca="false">IF($AR711&gt;=0,$AR711,0)</f>
        <v>0</v>
      </c>
      <c r="AT711" s="267" t="n">
        <f aca="false">IF($AR711&lt;=0,-$AR711,0)</f>
        <v>-0</v>
      </c>
      <c r="AU711" s="268" t="n">
        <f aca="false">IF((R711-AC711)&lt;0,0,R711-AC711)</f>
        <v>0</v>
      </c>
      <c r="AV711" s="268" t="n">
        <f aca="false">IF(AM711&gt;1,0,R711-AM711*R711)</f>
        <v>0</v>
      </c>
      <c r="AW711" s="216"/>
    </row>
    <row r="712" customFormat="false" ht="24.75" hidden="false" customHeight="true" outlineLevel="0" collapsed="false">
      <c r="A712" s="166"/>
      <c r="B712" s="208" t="n">
        <f aca="false">B711+1</f>
        <v>96</v>
      </c>
      <c r="C712" s="166"/>
      <c r="D712" s="253" t="str">
        <f aca="false">IFERROR(VLOOKUP(#REF!,_rge_mappingtable,2,),"")</f>
        <v/>
      </c>
      <c r="E712" s="254" t="str">
        <f aca="false" t="array" ref="E712:E712">INDEX(_Rge_Data_IC_CY,$B712,E$1)</f>
        <v>Closed</v>
      </c>
      <c r="F712" s="255" t="n">
        <f aca="false">INDEX(_Rge_Data_IC_CY,$B712,F$1)</f>
        <v>0</v>
      </c>
      <c r="G712" s="255" t="n">
        <f aca="false" t="array" ref="G712:G712">INDEX(_Rge_Data_IC_CY,$B712,G$1)</f>
        <v>0</v>
      </c>
      <c r="H712" s="255" t="n">
        <f aca="false" t="array" ref="H712:H712">INDEX(_Rge_Data_IC_CY,$B712,H$1)</f>
        <v>0</v>
      </c>
      <c r="I712" s="255" t="n">
        <f aca="false" t="array" ref="I712:I712">INDEX(_Rge_Data_IC_CY,$B712,I$1)</f>
        <v>0</v>
      </c>
      <c r="J712" s="255" t="n">
        <f aca="false" t="array" ref="J712:J712">INDEX(_Rge_Data_IC_CY,$B712,J$1)</f>
        <v>0</v>
      </c>
      <c r="K712" s="255" t="n">
        <f aca="false" t="array" ref="K712:K712">INDEX(_Rge_Data_IC_CY,$B712,K$1)</f>
        <v>0</v>
      </c>
      <c r="L712" s="255" t="n">
        <f aca="false">INDEX(_Rge_Data_IC_CY,$B712,L$1)</f>
        <v>0</v>
      </c>
      <c r="M712" s="255" t="n">
        <f aca="false" t="array" ref="M712:M712">INDEX(_Rge_Data_IC_CY,$B712,M$1)</f>
        <v>0</v>
      </c>
      <c r="N712" s="255" t="n">
        <f aca="false" t="array" ref="N712:N712">INDEX(_Rge_Data_IC_CY,$B712,N$1)</f>
        <v>0</v>
      </c>
      <c r="O712" s="255" t="n">
        <f aca="false">F712-N712</f>
        <v>0</v>
      </c>
      <c r="P712" s="256" t="n">
        <f aca="false">IFERROR(O712/F712,0)</f>
        <v>0</v>
      </c>
      <c r="Q712" s="257" t="str">
        <f aca="false">IF(AND(F712&lt;&gt;0,R712=0),"N","Y")</f>
        <v>Y</v>
      </c>
      <c r="R712" s="258" t="n">
        <f aca="false">INDEX(_Rge_Data_IC_CY,$B712,R$1)</f>
        <v>0</v>
      </c>
      <c r="S712" s="259" t="n">
        <f aca="false" t="array" ref="S712:S712">INDEX(_Rge_Data_IC_CY,$B712,S$1)</f>
        <v>0</v>
      </c>
      <c r="T712" s="259" t="n">
        <f aca="false" t="array" ref="T712:T712">INDEX(_Rge_Data_IC_CY,$B712,T$1)</f>
        <v>0</v>
      </c>
      <c r="U712" s="259" t="n">
        <f aca="false" t="array" ref="U712:U712">INDEX(_Rge_Data_IC_CY,$B712,U$1)</f>
        <v>0</v>
      </c>
      <c r="V712" s="259" t="n">
        <f aca="false" t="array" ref="V712:V712">INDEX(_Rge_Data_IC_CY,$B712,V$1)</f>
        <v>0</v>
      </c>
      <c r="W712" s="259" t="n">
        <f aca="false" t="array" ref="W712:W712">INDEX(_Rge_Data_IC_CY,$B712,W$1)</f>
        <v>0</v>
      </c>
      <c r="X712" s="259" t="n">
        <f aca="false">INDEX(_Rge_Data_IC_CY,$B712,X$1)</f>
        <v>0</v>
      </c>
      <c r="Y712" s="259" t="n">
        <f aca="false" t="array" ref="Y712:Y712">INDEX(_Rge_Data_IC_CY,$B712,Y$1)</f>
        <v>0</v>
      </c>
      <c r="Z712" s="259" t="n">
        <f aca="false" t="array" ref="Z712:Z712">INDEX(_Rge_Data_IC_CY,$B712,Z$1)</f>
        <v>0</v>
      </c>
      <c r="AA712" s="259" t="n">
        <f aca="false">R712-Z712</f>
        <v>0</v>
      </c>
      <c r="AB712" s="260" t="n">
        <f aca="false">IFERROR(AA712/R712,)</f>
        <v>0</v>
      </c>
      <c r="AC712" s="261" t="n">
        <f aca="false">INDEX(_Rge_Data_IC_CY,$B712,AC$1)</f>
        <v>0</v>
      </c>
      <c r="AD712" s="262" t="n">
        <f aca="false" t="array" ref="AD712:AD712">INDEX(_Rge_Data_IC_CY,$B712,AD$1)</f>
        <v>0</v>
      </c>
      <c r="AE712" s="262" t="n">
        <f aca="false" t="array" ref="AE712:AE712">INDEX(_Rge_Data_IC_CY,$B712,AE$1)</f>
        <v>0</v>
      </c>
      <c r="AF712" s="262" t="n">
        <f aca="false" t="array" ref="AF712:AF712">INDEX(_Rge_Data_IC_CY,$B712,AF$1)</f>
        <v>0</v>
      </c>
      <c r="AG712" s="262" t="n">
        <f aca="false" t="array" ref="AG712:AG712">INDEX(_Rge_Data_IC_CY,$B712,AG$1)</f>
        <v>0</v>
      </c>
      <c r="AH712" s="262" t="n">
        <f aca="false" t="array" ref="AH712:AH712">INDEX(_Rge_Data_IC_CY,$B712,AH$1)</f>
        <v>0</v>
      </c>
      <c r="AI712" s="262" t="n">
        <f aca="false">INDEX(_Rge_Data_IC_CY,$B712,AI$1)</f>
        <v>0</v>
      </c>
      <c r="AJ712" s="262" t="n">
        <f aca="false" t="array" ref="AJ712:AJ712">INDEX(_Rge_Data_IC_CY,$B712,AJ$1)</f>
        <v>0</v>
      </c>
      <c r="AK712" s="262" t="n">
        <f aca="false" t="array" ref="AK712:AK712">INDEX(_Rge_Data_IC_CY,$B712,AK$1)</f>
        <v>0</v>
      </c>
      <c r="AL712" s="212" t="n">
        <f aca="false">AK712+AN712+AO712</f>
        <v>0</v>
      </c>
      <c r="AM712" s="263" t="n">
        <f aca="false">IFERROR(AK712/Z712,0)</f>
        <v>0</v>
      </c>
      <c r="AN712" s="264" t="n">
        <f aca="false">IFERROR(IF(AND($E712="OPEN",$AA712&gt;0),$AA712*_SoP*$AM712,IF(AND($E712="CLOSED",$AA712&gt;0),$AA712*_SoL*$AM712,0)),0)</f>
        <v>0</v>
      </c>
      <c r="AO712" s="264" t="n">
        <f aca="false">IFERROR(IF($AA712&lt;0,$AA712*_SoL,0),0)</f>
        <v>0</v>
      </c>
      <c r="AP712" s="265" t="n">
        <f aca="false">AK712+AN712</f>
        <v>0</v>
      </c>
      <c r="AQ712" s="265" t="n">
        <f aca="false">AC712-AO712</f>
        <v>0</v>
      </c>
      <c r="AR712" s="265" t="n">
        <f aca="false">AP712-AQ712</f>
        <v>0</v>
      </c>
      <c r="AS712" s="266" t="n">
        <f aca="false">IF($AR712&gt;=0,$AR712,0)</f>
        <v>0</v>
      </c>
      <c r="AT712" s="267" t="n">
        <f aca="false">IF($AR712&lt;=0,-$AR712,0)</f>
        <v>-0</v>
      </c>
      <c r="AU712" s="268" t="n">
        <f aca="false">IF((R712-AC712)&lt;0,0,R712-AC712)</f>
        <v>0</v>
      </c>
      <c r="AV712" s="268" t="n">
        <f aca="false">IF(AM712&gt;1,0,R712-AM712*R712)</f>
        <v>0</v>
      </c>
      <c r="AW712" s="216"/>
    </row>
    <row r="713" customFormat="false" ht="24.75" hidden="false" customHeight="true" outlineLevel="0" collapsed="false">
      <c r="A713" s="166"/>
      <c r="B713" s="208" t="n">
        <f aca="false">B712+1</f>
        <v>97</v>
      </c>
      <c r="C713" s="166"/>
      <c r="D713" s="253" t="str">
        <f aca="false">IFERROR(VLOOKUP(#REF!,_rge_mappingtable,2,),"")</f>
        <v/>
      </c>
      <c r="E713" s="254" t="str">
        <f aca="false" t="array" ref="E713:E713">INDEX(_Rge_Data_IC_CY,$B713,E$1)</f>
        <v>Closed</v>
      </c>
      <c r="F713" s="255" t="n">
        <f aca="false">INDEX(_Rge_Data_IC_CY,$B713,F$1)</f>
        <v>0</v>
      </c>
      <c r="G713" s="255" t="n">
        <f aca="false" t="array" ref="G713:G713">INDEX(_Rge_Data_IC_CY,$B713,G$1)</f>
        <v>0</v>
      </c>
      <c r="H713" s="255" t="n">
        <f aca="false" t="array" ref="H713:H713">INDEX(_Rge_Data_IC_CY,$B713,H$1)</f>
        <v>0</v>
      </c>
      <c r="I713" s="255" t="n">
        <f aca="false" t="array" ref="I713:I713">INDEX(_Rge_Data_IC_CY,$B713,I$1)</f>
        <v>0</v>
      </c>
      <c r="J713" s="255" t="n">
        <f aca="false" t="array" ref="J713:J713">INDEX(_Rge_Data_IC_CY,$B713,J$1)</f>
        <v>0</v>
      </c>
      <c r="K713" s="255" t="n">
        <f aca="false" t="array" ref="K713:K713">INDEX(_Rge_Data_IC_CY,$B713,K$1)</f>
        <v>0</v>
      </c>
      <c r="L713" s="255" t="n">
        <f aca="false">INDEX(_Rge_Data_IC_CY,$B713,L$1)</f>
        <v>0</v>
      </c>
      <c r="M713" s="255" t="n">
        <f aca="false" t="array" ref="M713:M713">INDEX(_Rge_Data_IC_CY,$B713,M$1)</f>
        <v>0</v>
      </c>
      <c r="N713" s="255" t="n">
        <f aca="false" t="array" ref="N713:N713">INDEX(_Rge_Data_IC_CY,$B713,N$1)</f>
        <v>0</v>
      </c>
      <c r="O713" s="255" t="n">
        <f aca="false">F713-N713</f>
        <v>0</v>
      </c>
      <c r="P713" s="256" t="n">
        <f aca="false">IFERROR(O713/F713,0)</f>
        <v>0</v>
      </c>
      <c r="Q713" s="257" t="str">
        <f aca="false">IF(AND(F713&lt;&gt;0,R713=0),"N","Y")</f>
        <v>Y</v>
      </c>
      <c r="R713" s="258" t="n">
        <f aca="false">INDEX(_Rge_Data_IC_CY,$B713,R$1)</f>
        <v>0</v>
      </c>
      <c r="S713" s="259" t="n">
        <f aca="false" t="array" ref="S713:S713">INDEX(_Rge_Data_IC_CY,$B713,S$1)</f>
        <v>0</v>
      </c>
      <c r="T713" s="259" t="n">
        <f aca="false" t="array" ref="T713:T713">INDEX(_Rge_Data_IC_CY,$B713,T$1)</f>
        <v>0</v>
      </c>
      <c r="U713" s="259" t="n">
        <f aca="false" t="array" ref="U713:U713">INDEX(_Rge_Data_IC_CY,$B713,U$1)</f>
        <v>0</v>
      </c>
      <c r="V713" s="259" t="n">
        <f aca="false" t="array" ref="V713:V713">INDEX(_Rge_Data_IC_CY,$B713,V$1)</f>
        <v>0</v>
      </c>
      <c r="W713" s="259" t="n">
        <f aca="false" t="array" ref="W713:W713">INDEX(_Rge_Data_IC_CY,$B713,W$1)</f>
        <v>0</v>
      </c>
      <c r="X713" s="259" t="n">
        <f aca="false">INDEX(_Rge_Data_IC_CY,$B713,X$1)</f>
        <v>0</v>
      </c>
      <c r="Y713" s="259" t="n">
        <f aca="false" t="array" ref="Y713:Y713">INDEX(_Rge_Data_IC_CY,$B713,Y$1)</f>
        <v>0</v>
      </c>
      <c r="Z713" s="259" t="n">
        <f aca="false" t="array" ref="Z713:Z713">INDEX(_Rge_Data_IC_CY,$B713,Z$1)</f>
        <v>0</v>
      </c>
      <c r="AA713" s="259" t="n">
        <f aca="false">R713-Z713</f>
        <v>0</v>
      </c>
      <c r="AB713" s="260" t="n">
        <f aca="false">IFERROR(AA713/R713,)</f>
        <v>0</v>
      </c>
      <c r="AC713" s="261" t="n">
        <f aca="false">INDEX(_Rge_Data_IC_CY,$B713,AC$1)</f>
        <v>0</v>
      </c>
      <c r="AD713" s="262" t="n">
        <f aca="false" t="array" ref="AD713:AD713">INDEX(_Rge_Data_IC_CY,$B713,AD$1)</f>
        <v>0</v>
      </c>
      <c r="AE713" s="262" t="n">
        <f aca="false" t="array" ref="AE713:AE713">INDEX(_Rge_Data_IC_CY,$B713,AE$1)</f>
        <v>0</v>
      </c>
      <c r="AF713" s="262" t="n">
        <f aca="false" t="array" ref="AF713:AF713">INDEX(_Rge_Data_IC_CY,$B713,AF$1)</f>
        <v>0</v>
      </c>
      <c r="AG713" s="262" t="n">
        <f aca="false" t="array" ref="AG713:AG713">INDEX(_Rge_Data_IC_CY,$B713,AG$1)</f>
        <v>0</v>
      </c>
      <c r="AH713" s="262" t="n">
        <f aca="false" t="array" ref="AH713:AH713">INDEX(_Rge_Data_IC_CY,$B713,AH$1)</f>
        <v>0</v>
      </c>
      <c r="AI713" s="262" t="n">
        <f aca="false">INDEX(_Rge_Data_IC_CY,$B713,AI$1)</f>
        <v>0</v>
      </c>
      <c r="AJ713" s="262" t="n">
        <f aca="false" t="array" ref="AJ713:AJ713">INDEX(_Rge_Data_IC_CY,$B713,AJ$1)</f>
        <v>0</v>
      </c>
      <c r="AK713" s="262" t="n">
        <f aca="false" t="array" ref="AK713:AK713">INDEX(_Rge_Data_IC_CY,$B713,AK$1)</f>
        <v>0</v>
      </c>
      <c r="AL713" s="212" t="n">
        <f aca="false">AK713+AN713+AO713</f>
        <v>0</v>
      </c>
      <c r="AM713" s="263" t="n">
        <f aca="false">IFERROR(AK713/Z713,0)</f>
        <v>0</v>
      </c>
      <c r="AN713" s="264" t="n">
        <f aca="false">IFERROR(IF(AND($E713="OPEN",$AA713&gt;0),$AA713*_SoP*$AM713,IF(AND($E713="CLOSED",$AA713&gt;0),$AA713*_SoL*$AM713,0)),0)</f>
        <v>0</v>
      </c>
      <c r="AO713" s="264" t="n">
        <f aca="false">IFERROR(IF($AA713&lt;0,$AA713*_SoL,0),0)</f>
        <v>0</v>
      </c>
      <c r="AP713" s="265" t="n">
        <f aca="false">AK713+AN713</f>
        <v>0</v>
      </c>
      <c r="AQ713" s="265" t="n">
        <f aca="false">AC713-AO713</f>
        <v>0</v>
      </c>
      <c r="AR713" s="265" t="n">
        <f aca="false">AP713-AQ713</f>
        <v>0</v>
      </c>
      <c r="AS713" s="266" t="n">
        <f aca="false">IF($AR713&gt;=0,$AR713,0)</f>
        <v>0</v>
      </c>
      <c r="AT713" s="267" t="n">
        <f aca="false">IF($AR713&lt;=0,-$AR713,0)</f>
        <v>-0</v>
      </c>
      <c r="AU713" s="268" t="n">
        <f aca="false">IF((R713-AC713)&lt;0,0,R713-AC713)</f>
        <v>0</v>
      </c>
      <c r="AV713" s="268" t="n">
        <f aca="false">IF(AM713&gt;1,0,R713-AM713*R713)</f>
        <v>0</v>
      </c>
      <c r="AW713" s="216"/>
    </row>
    <row r="714" customFormat="false" ht="24.75" hidden="false" customHeight="true" outlineLevel="0" collapsed="false">
      <c r="A714" s="166"/>
      <c r="B714" s="208" t="n">
        <f aca="false">B713+1</f>
        <v>98</v>
      </c>
      <c r="C714" s="166"/>
      <c r="D714" s="253" t="str">
        <f aca="false">IFERROR(VLOOKUP(#REF!,_rge_mappingtable,2,),"")</f>
        <v/>
      </c>
      <c r="E714" s="254" t="str">
        <f aca="false" t="array" ref="E714:E714">INDEX(_Rge_Data_IC_CY,$B714,E$1)</f>
        <v>Closed</v>
      </c>
      <c r="F714" s="255" t="n">
        <f aca="false">INDEX(_Rge_Data_IC_CY,$B714,F$1)</f>
        <v>0</v>
      </c>
      <c r="G714" s="255" t="n">
        <f aca="false" t="array" ref="G714:G714">INDEX(_Rge_Data_IC_CY,$B714,G$1)</f>
        <v>0</v>
      </c>
      <c r="H714" s="255" t="n">
        <f aca="false" t="array" ref="H714:H714">INDEX(_Rge_Data_IC_CY,$B714,H$1)</f>
        <v>0</v>
      </c>
      <c r="I714" s="255" t="n">
        <f aca="false" t="array" ref="I714:I714">INDEX(_Rge_Data_IC_CY,$B714,I$1)</f>
        <v>0</v>
      </c>
      <c r="J714" s="255" t="n">
        <f aca="false" t="array" ref="J714:J714">INDEX(_Rge_Data_IC_CY,$B714,J$1)</f>
        <v>0</v>
      </c>
      <c r="K714" s="255" t="n">
        <f aca="false" t="array" ref="K714:K714">INDEX(_Rge_Data_IC_CY,$B714,K$1)</f>
        <v>0</v>
      </c>
      <c r="L714" s="255" t="n">
        <f aca="false">INDEX(_Rge_Data_IC_CY,$B714,L$1)</f>
        <v>0</v>
      </c>
      <c r="M714" s="255" t="n">
        <f aca="false" t="array" ref="M714:M714">INDEX(_Rge_Data_IC_CY,$B714,M$1)</f>
        <v>0</v>
      </c>
      <c r="N714" s="255" t="n">
        <f aca="false" t="array" ref="N714:N714">INDEX(_Rge_Data_IC_CY,$B714,N$1)</f>
        <v>0</v>
      </c>
      <c r="O714" s="255" t="n">
        <f aca="false">F714-N714</f>
        <v>0</v>
      </c>
      <c r="P714" s="256" t="n">
        <f aca="false">IFERROR(O714/F714,0)</f>
        <v>0</v>
      </c>
      <c r="Q714" s="257" t="str">
        <f aca="false">IF(AND(F714&lt;&gt;0,R714=0),"N","Y")</f>
        <v>Y</v>
      </c>
      <c r="R714" s="258" t="n">
        <f aca="false">INDEX(_Rge_Data_IC_CY,$B714,R$1)</f>
        <v>0</v>
      </c>
      <c r="S714" s="259" t="n">
        <f aca="false" t="array" ref="S714:S714">INDEX(_Rge_Data_IC_CY,$B714,S$1)</f>
        <v>0</v>
      </c>
      <c r="T714" s="259" t="n">
        <f aca="false" t="array" ref="T714:T714">INDEX(_Rge_Data_IC_CY,$B714,T$1)</f>
        <v>0</v>
      </c>
      <c r="U714" s="259" t="n">
        <f aca="false" t="array" ref="U714:U714">INDEX(_Rge_Data_IC_CY,$B714,U$1)</f>
        <v>0</v>
      </c>
      <c r="V714" s="259" t="n">
        <f aca="false" t="array" ref="V714:V714">INDEX(_Rge_Data_IC_CY,$B714,V$1)</f>
        <v>0</v>
      </c>
      <c r="W714" s="259" t="n">
        <f aca="false" t="array" ref="W714:W714">INDEX(_Rge_Data_IC_CY,$B714,W$1)</f>
        <v>0</v>
      </c>
      <c r="X714" s="259" t="n">
        <f aca="false">INDEX(_Rge_Data_IC_CY,$B714,X$1)</f>
        <v>0</v>
      </c>
      <c r="Y714" s="259" t="n">
        <f aca="false" t="array" ref="Y714:Y714">INDEX(_Rge_Data_IC_CY,$B714,Y$1)</f>
        <v>0</v>
      </c>
      <c r="Z714" s="259" t="n">
        <f aca="false" t="array" ref="Z714:Z714">INDEX(_Rge_Data_IC_CY,$B714,Z$1)</f>
        <v>0</v>
      </c>
      <c r="AA714" s="259" t="n">
        <f aca="false">R714-Z714</f>
        <v>0</v>
      </c>
      <c r="AB714" s="260" t="n">
        <f aca="false">IFERROR(AA714/R714,)</f>
        <v>0</v>
      </c>
      <c r="AC714" s="261" t="n">
        <f aca="false">INDEX(_Rge_Data_IC_CY,$B714,AC$1)</f>
        <v>0</v>
      </c>
      <c r="AD714" s="262" t="n">
        <f aca="false" t="array" ref="AD714:AD714">INDEX(_Rge_Data_IC_CY,$B714,AD$1)</f>
        <v>0</v>
      </c>
      <c r="AE714" s="262" t="n">
        <f aca="false" t="array" ref="AE714:AE714">INDEX(_Rge_Data_IC_CY,$B714,AE$1)</f>
        <v>0</v>
      </c>
      <c r="AF714" s="262" t="n">
        <f aca="false" t="array" ref="AF714:AF714">INDEX(_Rge_Data_IC_CY,$B714,AF$1)</f>
        <v>0</v>
      </c>
      <c r="AG714" s="262" t="n">
        <f aca="false" t="array" ref="AG714:AG714">INDEX(_Rge_Data_IC_CY,$B714,AG$1)</f>
        <v>0</v>
      </c>
      <c r="AH714" s="262" t="n">
        <f aca="false" t="array" ref="AH714:AH714">INDEX(_Rge_Data_IC_CY,$B714,AH$1)</f>
        <v>0</v>
      </c>
      <c r="AI714" s="262" t="n">
        <f aca="false">INDEX(_Rge_Data_IC_CY,$B714,AI$1)</f>
        <v>0</v>
      </c>
      <c r="AJ714" s="262" t="n">
        <f aca="false" t="array" ref="AJ714:AJ714">INDEX(_Rge_Data_IC_CY,$B714,AJ$1)</f>
        <v>0</v>
      </c>
      <c r="AK714" s="262" t="n">
        <f aca="false" t="array" ref="AK714:AK714">INDEX(_Rge_Data_IC_CY,$B714,AK$1)</f>
        <v>0</v>
      </c>
      <c r="AL714" s="212" t="n">
        <f aca="false">AK714+AN714+AO714</f>
        <v>0</v>
      </c>
      <c r="AM714" s="263" t="n">
        <f aca="false">IFERROR(AK714/Z714,0)</f>
        <v>0</v>
      </c>
      <c r="AN714" s="264" t="n">
        <f aca="false">IFERROR(IF(AND($E714="OPEN",$AA714&gt;0),$AA714*_SoP*$AM714,IF(AND($E714="CLOSED",$AA714&gt;0),$AA714*_SoL*$AM714,0)),0)</f>
        <v>0</v>
      </c>
      <c r="AO714" s="264" t="n">
        <f aca="false">IFERROR(IF($AA714&lt;0,$AA714*_SoL,0),0)</f>
        <v>0</v>
      </c>
      <c r="AP714" s="265" t="n">
        <f aca="false">AK714+AN714</f>
        <v>0</v>
      </c>
      <c r="AQ714" s="265" t="n">
        <f aca="false">AC714-AO714</f>
        <v>0</v>
      </c>
      <c r="AR714" s="265" t="n">
        <f aca="false">AP714-AQ714</f>
        <v>0</v>
      </c>
      <c r="AS714" s="266" t="n">
        <f aca="false">IF($AR714&gt;=0,$AR714,0)</f>
        <v>0</v>
      </c>
      <c r="AT714" s="267" t="n">
        <f aca="false">IF($AR714&lt;=0,-$AR714,0)</f>
        <v>-0</v>
      </c>
      <c r="AU714" s="268" t="n">
        <f aca="false">IF((R714-AC714)&lt;0,0,R714-AC714)</f>
        <v>0</v>
      </c>
      <c r="AV714" s="268" t="n">
        <f aca="false">IF(AM714&gt;1,0,R714-AM714*R714)</f>
        <v>0</v>
      </c>
      <c r="AW714" s="216"/>
    </row>
    <row r="715" customFormat="false" ht="24.75" hidden="false" customHeight="true" outlineLevel="0" collapsed="false">
      <c r="A715" s="166"/>
      <c r="B715" s="208" t="n">
        <f aca="false">B714+1</f>
        <v>99</v>
      </c>
      <c r="C715" s="166"/>
      <c r="D715" s="253" t="str">
        <f aca="false">IFERROR(VLOOKUP(#REF!,_rge_mappingtable,2,),"")</f>
        <v/>
      </c>
      <c r="E715" s="254" t="str">
        <f aca="false" t="array" ref="E715:E715">INDEX(_Rge_Data_IC_CY,$B715,E$1)</f>
        <v>Closed</v>
      </c>
      <c r="F715" s="255" t="n">
        <f aca="false">INDEX(_Rge_Data_IC_CY,$B715,F$1)</f>
        <v>0</v>
      </c>
      <c r="G715" s="255" t="n">
        <f aca="false" t="array" ref="G715:G715">INDEX(_Rge_Data_IC_CY,$B715,G$1)</f>
        <v>0</v>
      </c>
      <c r="H715" s="255" t="n">
        <f aca="false" t="array" ref="H715:H715">INDEX(_Rge_Data_IC_CY,$B715,H$1)</f>
        <v>0</v>
      </c>
      <c r="I715" s="255" t="n">
        <f aca="false" t="array" ref="I715:I715">INDEX(_Rge_Data_IC_CY,$B715,I$1)</f>
        <v>0</v>
      </c>
      <c r="J715" s="255" t="n">
        <f aca="false" t="array" ref="J715:J715">INDEX(_Rge_Data_IC_CY,$B715,J$1)</f>
        <v>0</v>
      </c>
      <c r="K715" s="255" t="n">
        <f aca="false" t="array" ref="K715:K715">INDEX(_Rge_Data_IC_CY,$B715,K$1)</f>
        <v>0</v>
      </c>
      <c r="L715" s="255" t="n">
        <f aca="false">INDEX(_Rge_Data_IC_CY,$B715,L$1)</f>
        <v>0</v>
      </c>
      <c r="M715" s="255" t="n">
        <f aca="false" t="array" ref="M715:M715">INDEX(_Rge_Data_IC_CY,$B715,M$1)</f>
        <v>0</v>
      </c>
      <c r="N715" s="255" t="n">
        <f aca="false" t="array" ref="N715:N715">INDEX(_Rge_Data_IC_CY,$B715,N$1)</f>
        <v>0</v>
      </c>
      <c r="O715" s="255" t="n">
        <f aca="false">F715-N715</f>
        <v>0</v>
      </c>
      <c r="P715" s="256" t="n">
        <f aca="false">IFERROR(O715/F715,0)</f>
        <v>0</v>
      </c>
      <c r="Q715" s="257" t="str">
        <f aca="false">IF(AND(F715&lt;&gt;0,R715=0),"N","Y")</f>
        <v>Y</v>
      </c>
      <c r="R715" s="258" t="n">
        <f aca="false">INDEX(_Rge_Data_IC_CY,$B715,R$1)</f>
        <v>0</v>
      </c>
      <c r="S715" s="259" t="n">
        <f aca="false" t="array" ref="S715:S715">INDEX(_Rge_Data_IC_CY,$B715,S$1)</f>
        <v>0</v>
      </c>
      <c r="T715" s="259" t="n">
        <f aca="false" t="array" ref="T715:T715">INDEX(_Rge_Data_IC_CY,$B715,T$1)</f>
        <v>0</v>
      </c>
      <c r="U715" s="259" t="n">
        <f aca="false" t="array" ref="U715:U715">INDEX(_Rge_Data_IC_CY,$B715,U$1)</f>
        <v>0</v>
      </c>
      <c r="V715" s="259" t="n">
        <f aca="false" t="array" ref="V715:V715">INDEX(_Rge_Data_IC_CY,$B715,V$1)</f>
        <v>0</v>
      </c>
      <c r="W715" s="259" t="n">
        <f aca="false" t="array" ref="W715:W715">INDEX(_Rge_Data_IC_CY,$B715,W$1)</f>
        <v>0</v>
      </c>
      <c r="X715" s="259" t="n">
        <f aca="false">INDEX(_Rge_Data_IC_CY,$B715,X$1)</f>
        <v>0</v>
      </c>
      <c r="Y715" s="259" t="n">
        <f aca="false" t="array" ref="Y715:Y715">INDEX(_Rge_Data_IC_CY,$B715,Y$1)</f>
        <v>0</v>
      </c>
      <c r="Z715" s="259" t="n">
        <f aca="false" t="array" ref="Z715:Z715">INDEX(_Rge_Data_IC_CY,$B715,Z$1)</f>
        <v>0</v>
      </c>
      <c r="AA715" s="259" t="n">
        <f aca="false">R715-Z715</f>
        <v>0</v>
      </c>
      <c r="AB715" s="260" t="n">
        <f aca="false">IFERROR(AA715/R715,)</f>
        <v>0</v>
      </c>
      <c r="AC715" s="261" t="n">
        <f aca="false">INDEX(_Rge_Data_IC_CY,$B715,AC$1)</f>
        <v>0</v>
      </c>
      <c r="AD715" s="262" t="n">
        <f aca="false" t="array" ref="AD715:AD715">INDEX(_Rge_Data_IC_CY,$B715,AD$1)</f>
        <v>0</v>
      </c>
      <c r="AE715" s="262" t="n">
        <f aca="false" t="array" ref="AE715:AE715">INDEX(_Rge_Data_IC_CY,$B715,AE$1)</f>
        <v>0</v>
      </c>
      <c r="AF715" s="262" t="n">
        <f aca="false" t="array" ref="AF715:AF715">INDEX(_Rge_Data_IC_CY,$B715,AF$1)</f>
        <v>0</v>
      </c>
      <c r="AG715" s="262" t="n">
        <f aca="false" t="array" ref="AG715:AG715">INDEX(_Rge_Data_IC_CY,$B715,AG$1)</f>
        <v>0</v>
      </c>
      <c r="AH715" s="262" t="n">
        <f aca="false" t="array" ref="AH715:AH715">INDEX(_Rge_Data_IC_CY,$B715,AH$1)</f>
        <v>0</v>
      </c>
      <c r="AI715" s="262" t="n">
        <f aca="false">INDEX(_Rge_Data_IC_CY,$B715,AI$1)</f>
        <v>0</v>
      </c>
      <c r="AJ715" s="262" t="n">
        <f aca="false" t="array" ref="AJ715:AJ715">INDEX(_Rge_Data_IC_CY,$B715,AJ$1)</f>
        <v>0</v>
      </c>
      <c r="AK715" s="262" t="n">
        <f aca="false" t="array" ref="AK715:AK715">INDEX(_Rge_Data_IC_CY,$B715,AK$1)</f>
        <v>0</v>
      </c>
      <c r="AL715" s="212" t="n">
        <f aca="false">AK715+AN715+AO715</f>
        <v>0</v>
      </c>
      <c r="AM715" s="263" t="n">
        <f aca="false">IFERROR(AK715/Z715,0)</f>
        <v>0</v>
      </c>
      <c r="AN715" s="264" t="n">
        <f aca="false">IFERROR(IF(AND($E715="OPEN",$AA715&gt;0),$AA715*_SoP*$AM715,IF(AND($E715="CLOSED",$AA715&gt;0),$AA715*_SoL*$AM715,0)),0)</f>
        <v>0</v>
      </c>
      <c r="AO715" s="264" t="n">
        <f aca="false">IFERROR(IF($AA715&lt;0,$AA715*_SoL,0),0)</f>
        <v>0</v>
      </c>
      <c r="AP715" s="265" t="n">
        <f aca="false">AK715+AN715</f>
        <v>0</v>
      </c>
      <c r="AQ715" s="265" t="n">
        <f aca="false">AC715-AO715</f>
        <v>0</v>
      </c>
      <c r="AR715" s="265" t="n">
        <f aca="false">AP715-AQ715</f>
        <v>0</v>
      </c>
      <c r="AS715" s="266" t="n">
        <f aca="false">IF($AR715&gt;=0,$AR715,0)</f>
        <v>0</v>
      </c>
      <c r="AT715" s="267" t="n">
        <f aca="false">IF($AR715&lt;=0,-$AR715,0)</f>
        <v>-0</v>
      </c>
      <c r="AU715" s="268" t="n">
        <f aca="false">IF((R715-AC715)&lt;0,0,R715-AC715)</f>
        <v>0</v>
      </c>
      <c r="AV715" s="268" t="n">
        <f aca="false">IF(AM715&gt;1,0,R715-AM715*R715)</f>
        <v>0</v>
      </c>
      <c r="AW715" s="216"/>
    </row>
    <row r="716" customFormat="false" ht="24.75" hidden="false" customHeight="true" outlineLevel="0" collapsed="false">
      <c r="A716" s="166"/>
      <c r="B716" s="208" t="n">
        <f aca="false">B715+1</f>
        <v>100</v>
      </c>
      <c r="C716" s="166"/>
      <c r="D716" s="253" t="str">
        <f aca="false">IFERROR(VLOOKUP(#REF!,_rge_mappingtable,2,),"")</f>
        <v/>
      </c>
      <c r="E716" s="254" t="str">
        <f aca="false" t="array" ref="E716:E716">INDEX(_Rge_Data_IC_CY,$B716,E$1)</f>
        <v>Closed</v>
      </c>
      <c r="F716" s="255" t="n">
        <f aca="false">INDEX(_Rge_Data_IC_CY,$B716,F$1)</f>
        <v>0</v>
      </c>
      <c r="G716" s="255" t="n">
        <f aca="false" t="array" ref="G716:G716">INDEX(_Rge_Data_IC_CY,$B716,G$1)</f>
        <v>0</v>
      </c>
      <c r="H716" s="255" t="n">
        <f aca="false" t="array" ref="H716:H716">INDEX(_Rge_Data_IC_CY,$B716,H$1)</f>
        <v>0</v>
      </c>
      <c r="I716" s="255" t="n">
        <f aca="false" t="array" ref="I716:I716">INDEX(_Rge_Data_IC_CY,$B716,I$1)</f>
        <v>0</v>
      </c>
      <c r="J716" s="255" t="n">
        <f aca="false" t="array" ref="J716:J716">INDEX(_Rge_Data_IC_CY,$B716,J$1)</f>
        <v>0</v>
      </c>
      <c r="K716" s="255" t="n">
        <f aca="false" t="array" ref="K716:K716">INDEX(_Rge_Data_IC_CY,$B716,K$1)</f>
        <v>0</v>
      </c>
      <c r="L716" s="255" t="n">
        <f aca="false">INDEX(_Rge_Data_IC_CY,$B716,L$1)</f>
        <v>0</v>
      </c>
      <c r="M716" s="255" t="n">
        <f aca="false" t="array" ref="M716:M716">INDEX(_Rge_Data_IC_CY,$B716,M$1)</f>
        <v>0</v>
      </c>
      <c r="N716" s="255" t="n">
        <f aca="false" t="array" ref="N716:N716">INDEX(_Rge_Data_IC_CY,$B716,N$1)</f>
        <v>0</v>
      </c>
      <c r="O716" s="255" t="n">
        <f aca="false">F716-N716</f>
        <v>0</v>
      </c>
      <c r="P716" s="256" t="n">
        <f aca="false">IFERROR(O716/F716,0)</f>
        <v>0</v>
      </c>
      <c r="Q716" s="257" t="str">
        <f aca="false">IF(AND(F716&lt;&gt;0,R716=0),"N","Y")</f>
        <v>Y</v>
      </c>
      <c r="R716" s="258" t="n">
        <f aca="false">INDEX(_Rge_Data_IC_CY,$B716,R$1)</f>
        <v>0</v>
      </c>
      <c r="S716" s="259" t="n">
        <f aca="false" t="array" ref="S716:S716">INDEX(_Rge_Data_IC_CY,$B716,S$1)</f>
        <v>0</v>
      </c>
      <c r="T716" s="259" t="n">
        <f aca="false" t="array" ref="T716:T716">INDEX(_Rge_Data_IC_CY,$B716,T$1)</f>
        <v>0</v>
      </c>
      <c r="U716" s="259" t="n">
        <f aca="false" t="array" ref="U716:U716">INDEX(_Rge_Data_IC_CY,$B716,U$1)</f>
        <v>0</v>
      </c>
      <c r="V716" s="259" t="n">
        <f aca="false" t="array" ref="V716:V716">INDEX(_Rge_Data_IC_CY,$B716,V$1)</f>
        <v>0</v>
      </c>
      <c r="W716" s="259" t="n">
        <f aca="false" t="array" ref="W716:W716">INDEX(_Rge_Data_IC_CY,$B716,W$1)</f>
        <v>0</v>
      </c>
      <c r="X716" s="259" t="n">
        <f aca="false">INDEX(_Rge_Data_IC_CY,$B716,X$1)</f>
        <v>0</v>
      </c>
      <c r="Y716" s="259" t="n">
        <f aca="false" t="array" ref="Y716:Y716">INDEX(_Rge_Data_IC_CY,$B716,Y$1)</f>
        <v>0</v>
      </c>
      <c r="Z716" s="259" t="n">
        <f aca="false" t="array" ref="Z716:Z716">INDEX(_Rge_Data_IC_CY,$B716,Z$1)</f>
        <v>0</v>
      </c>
      <c r="AA716" s="259" t="n">
        <f aca="false">R716-Z716</f>
        <v>0</v>
      </c>
      <c r="AB716" s="260" t="n">
        <f aca="false">IFERROR(AA716/R716,)</f>
        <v>0</v>
      </c>
      <c r="AC716" s="261" t="n">
        <f aca="false">INDEX(_Rge_Data_IC_CY,$B716,AC$1)</f>
        <v>0</v>
      </c>
      <c r="AD716" s="262" t="n">
        <f aca="false" t="array" ref="AD716:AD716">INDEX(_Rge_Data_IC_CY,$B716,AD$1)</f>
        <v>0</v>
      </c>
      <c r="AE716" s="262" t="n">
        <f aca="false" t="array" ref="AE716:AE716">INDEX(_Rge_Data_IC_CY,$B716,AE$1)</f>
        <v>0</v>
      </c>
      <c r="AF716" s="262" t="n">
        <f aca="false" t="array" ref="AF716:AF716">INDEX(_Rge_Data_IC_CY,$B716,AF$1)</f>
        <v>0</v>
      </c>
      <c r="AG716" s="262" t="n">
        <f aca="false" t="array" ref="AG716:AG716">INDEX(_Rge_Data_IC_CY,$B716,AG$1)</f>
        <v>0</v>
      </c>
      <c r="AH716" s="262" t="n">
        <f aca="false" t="array" ref="AH716:AH716">INDEX(_Rge_Data_IC_CY,$B716,AH$1)</f>
        <v>0</v>
      </c>
      <c r="AI716" s="262" t="n">
        <f aca="false">INDEX(_Rge_Data_IC_CY,$B716,AI$1)</f>
        <v>0</v>
      </c>
      <c r="AJ716" s="262" t="n">
        <f aca="false" t="array" ref="AJ716:AJ716">INDEX(_Rge_Data_IC_CY,$B716,AJ$1)</f>
        <v>0</v>
      </c>
      <c r="AK716" s="262" t="n">
        <f aca="false" t="array" ref="AK716:AK716">INDEX(_Rge_Data_IC_CY,$B716,AK$1)</f>
        <v>0</v>
      </c>
      <c r="AL716" s="212" t="n">
        <f aca="false">AK716+AN716+AO716</f>
        <v>0</v>
      </c>
      <c r="AM716" s="263" t="n">
        <f aca="false">IFERROR(AK716/Z716,0)</f>
        <v>0</v>
      </c>
      <c r="AN716" s="264" t="n">
        <f aca="false">IFERROR(IF(AND($E716="OPEN",$AA716&gt;0),$AA716*_SoP*$AM716,IF(AND($E716="CLOSED",$AA716&gt;0),$AA716*_SoL*$AM716,0)),0)</f>
        <v>0</v>
      </c>
      <c r="AO716" s="264" t="n">
        <f aca="false">IFERROR(IF($AA716&lt;0,$AA716*_SoL,0),0)</f>
        <v>0</v>
      </c>
      <c r="AP716" s="265" t="n">
        <f aca="false">AK716+AN716</f>
        <v>0</v>
      </c>
      <c r="AQ716" s="265" t="n">
        <f aca="false">AC716-AO716</f>
        <v>0</v>
      </c>
      <c r="AR716" s="265" t="n">
        <f aca="false">AP716-AQ716</f>
        <v>0</v>
      </c>
      <c r="AS716" s="266" t="n">
        <f aca="false">IF($AR716&gt;=0,$AR716,0)</f>
        <v>0</v>
      </c>
      <c r="AT716" s="267" t="n">
        <f aca="false">IF($AR716&lt;=0,-$AR716,0)</f>
        <v>-0</v>
      </c>
      <c r="AU716" s="268" t="n">
        <f aca="false">IF((R716-AC716)&lt;0,0,R716-AC716)</f>
        <v>0</v>
      </c>
      <c r="AV716" s="268" t="n">
        <f aca="false">IF(AM716&gt;1,0,R716-AM716*R716)</f>
        <v>0</v>
      </c>
      <c r="AW716" s="216"/>
    </row>
    <row r="717" customFormat="false" ht="15.75" hidden="false" customHeight="true" outlineLevel="0" collapsed="false">
      <c r="A717" s="9"/>
      <c r="B717" s="9"/>
      <c r="C717" s="9"/>
      <c r="D717" s="9"/>
      <c r="E717" s="10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  <c r="AB717" s="9"/>
      <c r="AC717" s="9"/>
      <c r="AD717" s="9"/>
      <c r="AE717" s="9"/>
      <c r="AF717" s="9"/>
      <c r="AG717" s="9"/>
      <c r="AH717" s="9"/>
      <c r="AI717" s="9"/>
      <c r="AJ717" s="9"/>
      <c r="AK717" s="9"/>
      <c r="AL717" s="9"/>
      <c r="AM717" s="9"/>
      <c r="AN717" s="9"/>
      <c r="AO717" s="9"/>
      <c r="AP717" s="9"/>
      <c r="AQ717" s="9"/>
      <c r="AR717" s="9"/>
      <c r="AS717" s="9"/>
      <c r="AT717" s="9"/>
      <c r="AU717" s="9"/>
      <c r="AV717" s="9"/>
      <c r="AW717" s="9"/>
    </row>
    <row r="718" customFormat="false" ht="15.75" hidden="false" customHeight="true" outlineLevel="0" collapsed="false">
      <c r="A718" s="9"/>
      <c r="B718" s="9"/>
      <c r="C718" s="9"/>
      <c r="D718" s="9"/>
      <c r="E718" s="10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  <c r="AN718" s="9"/>
      <c r="AO718" s="9"/>
      <c r="AP718" s="9"/>
      <c r="AQ718" s="9"/>
      <c r="AR718" s="9"/>
      <c r="AS718" s="9"/>
      <c r="AT718" s="9"/>
      <c r="AU718" s="9"/>
      <c r="AV718" s="9"/>
      <c r="AW718" s="9"/>
    </row>
    <row r="719" customFormat="false" ht="15.75" hidden="false" customHeight="true" outlineLevel="0" collapsed="false">
      <c r="A719" s="9"/>
      <c r="B719" s="9"/>
      <c r="C719" s="9"/>
      <c r="D719" s="9"/>
      <c r="E719" s="10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/>
      <c r="AG719" s="9"/>
      <c r="AH719" s="9"/>
      <c r="AI719" s="9"/>
      <c r="AJ719" s="9"/>
      <c r="AK719" s="9"/>
      <c r="AL719" s="9"/>
      <c r="AM719" s="9"/>
      <c r="AN719" s="9"/>
      <c r="AO719" s="9"/>
      <c r="AP719" s="9"/>
      <c r="AQ719" s="9"/>
      <c r="AR719" s="9"/>
      <c r="AS719" s="9"/>
      <c r="AT719" s="9"/>
      <c r="AU719" s="9"/>
      <c r="AV719" s="9"/>
      <c r="AW719" s="9"/>
    </row>
    <row r="720" customFormat="false" ht="15.75" hidden="false" customHeight="true" outlineLevel="0" collapsed="false">
      <c r="A720" s="9"/>
      <c r="B720" s="9"/>
      <c r="C720" s="9"/>
      <c r="D720" s="9"/>
      <c r="E720" s="10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  <c r="AN720" s="9"/>
      <c r="AO720" s="9"/>
      <c r="AP720" s="9"/>
      <c r="AQ720" s="9"/>
      <c r="AR720" s="9"/>
      <c r="AS720" s="9"/>
      <c r="AT720" s="9"/>
      <c r="AU720" s="9"/>
      <c r="AV720" s="9"/>
      <c r="AW720" s="9"/>
    </row>
    <row r="721" customFormat="false" ht="15.75" hidden="false" customHeight="true" outlineLevel="0" collapsed="false">
      <c r="A721" s="9"/>
      <c r="B721" s="9"/>
      <c r="C721" s="9"/>
      <c r="D721" s="9"/>
      <c r="E721" s="10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  <c r="AC721" s="9"/>
      <c r="AD721" s="9"/>
      <c r="AE721" s="9"/>
      <c r="AF721" s="9"/>
      <c r="AG721" s="9"/>
      <c r="AH721" s="9"/>
      <c r="AI721" s="9"/>
      <c r="AJ721" s="9"/>
      <c r="AK721" s="9"/>
      <c r="AL721" s="9"/>
      <c r="AM721" s="9"/>
      <c r="AN721" s="9"/>
      <c r="AO721" s="9"/>
      <c r="AP721" s="9"/>
      <c r="AQ721" s="9"/>
      <c r="AR721" s="9"/>
      <c r="AS721" s="9"/>
      <c r="AT721" s="9"/>
      <c r="AU721" s="9"/>
      <c r="AV721" s="9"/>
      <c r="AW721" s="9"/>
    </row>
    <row r="722" customFormat="false" ht="15.75" hidden="false" customHeight="true" outlineLevel="0" collapsed="false">
      <c r="A722" s="9"/>
      <c r="B722" s="9"/>
      <c r="C722" s="9"/>
      <c r="D722" s="9"/>
      <c r="E722" s="10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/>
      <c r="AP722" s="9"/>
      <c r="AQ722" s="9"/>
      <c r="AR722" s="9"/>
      <c r="AS722" s="9"/>
      <c r="AT722" s="9"/>
      <c r="AU722" s="9"/>
      <c r="AV722" s="9"/>
      <c r="AW722" s="9"/>
    </row>
    <row r="723" customFormat="false" ht="15.75" hidden="false" customHeight="true" outlineLevel="0" collapsed="false">
      <c r="A723" s="9"/>
      <c r="B723" s="9"/>
      <c r="C723" s="9"/>
      <c r="D723" s="9"/>
      <c r="E723" s="10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/>
      <c r="AG723" s="9"/>
      <c r="AH723" s="9"/>
      <c r="AI723" s="9"/>
      <c r="AJ723" s="9"/>
      <c r="AK723" s="9"/>
      <c r="AL723" s="9"/>
      <c r="AM723" s="9"/>
      <c r="AN723" s="9"/>
      <c r="AO723" s="9"/>
      <c r="AP723" s="9"/>
      <c r="AQ723" s="9"/>
      <c r="AR723" s="9"/>
      <c r="AS723" s="9"/>
      <c r="AT723" s="9"/>
      <c r="AU723" s="9"/>
      <c r="AV723" s="9"/>
      <c r="AW723" s="9"/>
    </row>
    <row r="724" customFormat="false" ht="15.75" hidden="false" customHeight="true" outlineLevel="0" collapsed="false">
      <c r="A724" s="9"/>
      <c r="B724" s="9"/>
      <c r="C724" s="9"/>
      <c r="D724" s="9"/>
      <c r="E724" s="10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  <c r="AO724" s="9"/>
      <c r="AP724" s="9"/>
      <c r="AQ724" s="9"/>
      <c r="AR724" s="9"/>
      <c r="AS724" s="9"/>
      <c r="AT724" s="9"/>
      <c r="AU724" s="9"/>
      <c r="AV724" s="9"/>
      <c r="AW724" s="9"/>
    </row>
    <row r="725" customFormat="false" ht="15.75" hidden="false" customHeight="true" outlineLevel="0" collapsed="false">
      <c r="A725" s="9"/>
      <c r="B725" s="9"/>
      <c r="C725" s="9"/>
      <c r="D725" s="9"/>
      <c r="E725" s="10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/>
      <c r="AG725" s="9"/>
      <c r="AH725" s="9"/>
      <c r="AI725" s="9"/>
      <c r="AJ725" s="9"/>
      <c r="AK725" s="9"/>
      <c r="AL725" s="9"/>
      <c r="AM725" s="9"/>
      <c r="AN725" s="9"/>
      <c r="AO725" s="9"/>
      <c r="AP725" s="9"/>
      <c r="AQ725" s="9"/>
      <c r="AR725" s="9"/>
      <c r="AS725" s="9"/>
      <c r="AT725" s="9"/>
      <c r="AU725" s="9"/>
      <c r="AV725" s="9"/>
      <c r="AW725" s="9"/>
    </row>
    <row r="726" customFormat="false" ht="15.75" hidden="false" customHeight="true" outlineLevel="0" collapsed="false">
      <c r="A726" s="9"/>
      <c r="B726" s="9"/>
      <c r="C726" s="9"/>
      <c r="D726" s="9"/>
      <c r="E726" s="10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  <c r="AO726" s="9"/>
      <c r="AP726" s="9"/>
      <c r="AQ726" s="9"/>
      <c r="AR726" s="9"/>
      <c r="AS726" s="9"/>
      <c r="AT726" s="9"/>
      <c r="AU726" s="9"/>
      <c r="AV726" s="9"/>
      <c r="AW726" s="9"/>
    </row>
    <row r="727" customFormat="false" ht="15.75" hidden="false" customHeight="true" outlineLevel="0" collapsed="false">
      <c r="A727" s="9"/>
      <c r="B727" s="9"/>
      <c r="C727" s="9"/>
      <c r="D727" s="9"/>
      <c r="E727" s="10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  <c r="AC727" s="9"/>
      <c r="AD727" s="9"/>
      <c r="AE727" s="9"/>
      <c r="AF727" s="9"/>
      <c r="AG727" s="9"/>
      <c r="AH727" s="9"/>
      <c r="AI727" s="9"/>
      <c r="AJ727" s="9"/>
      <c r="AK727" s="9"/>
      <c r="AL727" s="9"/>
      <c r="AM727" s="9"/>
      <c r="AN727" s="9"/>
      <c r="AO727" s="9"/>
      <c r="AP727" s="9"/>
      <c r="AQ727" s="9"/>
      <c r="AR727" s="9"/>
      <c r="AS727" s="9"/>
      <c r="AT727" s="9"/>
      <c r="AU727" s="9"/>
      <c r="AV727" s="9"/>
      <c r="AW727" s="9"/>
    </row>
    <row r="728" customFormat="false" ht="15.75" hidden="false" customHeight="true" outlineLevel="0" collapsed="false">
      <c r="A728" s="9"/>
      <c r="B728" s="9"/>
      <c r="C728" s="9"/>
      <c r="D728" s="9"/>
      <c r="E728" s="10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  <c r="AP728" s="9"/>
      <c r="AQ728" s="9"/>
      <c r="AR728" s="9"/>
      <c r="AS728" s="9"/>
      <c r="AT728" s="9"/>
      <c r="AU728" s="9"/>
      <c r="AV728" s="9"/>
      <c r="AW728" s="9"/>
    </row>
  </sheetData>
  <mergeCells count="3">
    <mergeCell ref="R3:T3"/>
    <mergeCell ref="Y3:AB3"/>
    <mergeCell ref="D7:E7"/>
  </mergeCells>
  <conditionalFormatting sqref="E8:E607 E617:E716">
    <cfRule type="cellIs" priority="2" operator="equal" aboveAverage="0" equalAverage="0" bottom="0" percent="0" rank="0" text="" dxfId="0">
      <formula>""</formula>
    </cfRule>
  </conditionalFormatting>
  <conditionalFormatting sqref="F7 O7:R7 Z7:AC7 AK7">
    <cfRule type="expression" priority="3" aboveAverage="0" equalAverage="0" bottom="0" percent="0" rank="0" text="" dxfId="9">
      <formula>#ref!="closed"</formula>
    </cfRule>
  </conditionalFormatting>
  <conditionalFormatting sqref="F616 O616:R616 Z616:AC616 AK616">
    <cfRule type="expression" priority="4" aboveAverage="0" equalAverage="0" bottom="0" percent="0" rank="0" text="" dxfId="9">
      <formula>#ref!="closed"</formula>
    </cfRule>
  </conditionalFormatting>
  <conditionalFormatting sqref="F694:F697 N694:R697 Z694:AC697">
    <cfRule type="expression" priority="5" aboveAverage="0" equalAverage="0" bottom="0" percent="0" rank="0" text="" dxfId="9">
      <formula>#ref!="closed"</formula>
    </cfRule>
  </conditionalFormatting>
  <conditionalFormatting sqref="F698:F716">
    <cfRule type="expression" priority="6" aboveAverage="0" equalAverage="0" bottom="0" percent="0" rank="0" text="" dxfId="9">
      <formula>#ref!="closed"</formula>
    </cfRule>
  </conditionalFormatting>
  <conditionalFormatting sqref="G7:J7 M7:N7">
    <cfRule type="expression" priority="7" aboveAverage="0" equalAverage="0" bottom="0" percent="0" rank="0" text="" dxfId="9">
      <formula>#ref!="closed"</formula>
    </cfRule>
  </conditionalFormatting>
  <conditionalFormatting sqref="G616:L716">
    <cfRule type="expression" priority="8" aboveAverage="0" equalAverage="0" bottom="0" percent="0" rank="0" text="" dxfId="9">
      <formula>#ref!="closed"</formula>
    </cfRule>
  </conditionalFormatting>
  <conditionalFormatting sqref="K7:L607">
    <cfRule type="expression" priority="9" aboveAverage="0" equalAverage="0" bottom="0" percent="0" rank="0" text="" dxfId="9">
      <formula>#ref!="closed"</formula>
    </cfRule>
  </conditionalFormatting>
  <conditionalFormatting sqref="M617:M716">
    <cfRule type="expression" priority="10" aboveAverage="0" equalAverage="0" bottom="0" percent="0" rank="0" text="" dxfId="9">
      <formula>#ref!="closed"</formula>
    </cfRule>
  </conditionalFormatting>
  <conditionalFormatting sqref="M616:N616">
    <cfRule type="expression" priority="11" aboveAverage="0" equalAverage="0" bottom="0" percent="0" rank="0" text="" dxfId="9">
      <formula>#ref!="closed"</formula>
    </cfRule>
  </conditionalFormatting>
  <conditionalFormatting sqref="F8:J607 M8:R607">
    <cfRule type="expression" priority="12" aboveAverage="0" equalAverage="0" bottom="0" percent="0" rank="0" text="" dxfId="9">
      <formula>#ref!="closed"</formula>
    </cfRule>
  </conditionalFormatting>
  <conditionalFormatting sqref="N617:R664 N682:R685">
    <cfRule type="expression" priority="13" aboveAverage="0" equalAverage="0" bottom="0" percent="0" rank="0" text="" dxfId="9">
      <formula>#ref!="closed"</formula>
    </cfRule>
  </conditionalFormatting>
  <conditionalFormatting sqref="N686:W693 N698:W716">
    <cfRule type="expression" priority="14" aboveAverage="0" equalAverage="0" bottom="0" percent="0" rank="0" text="" dxfId="9">
      <formula>#ref!="closed"</formula>
    </cfRule>
  </conditionalFormatting>
  <conditionalFormatting sqref="Q8:Q607">
    <cfRule type="cellIs" priority="15" operator="equal" aboveAverage="0" equalAverage="0" bottom="0" percent="0" rank="0" text="" dxfId="1">
      <formula>"N"</formula>
    </cfRule>
  </conditionalFormatting>
  <conditionalFormatting sqref="Q617:Q716">
    <cfRule type="cellIs" priority="16" operator="equal" aboveAverage="0" equalAverage="0" bottom="0" percent="0" rank="0" text="" dxfId="1">
      <formula>"N"</formula>
    </cfRule>
  </conditionalFormatting>
  <conditionalFormatting sqref="S7:V7 S616:V616 Y7">
    <cfRule type="expression" priority="17" aboveAverage="0" equalAverage="0" bottom="0" percent="0" rank="0" text="" dxfId="9">
      <formula>#ref!="closed"</formula>
    </cfRule>
  </conditionalFormatting>
  <conditionalFormatting sqref="S8:V607 S617:V648 S650:V664 S682:V685">
    <cfRule type="expression" priority="18" aboveAverage="0" equalAverage="0" bottom="0" percent="0" rank="0" text="" dxfId="9">
      <formula>#ref!="closed"</formula>
    </cfRule>
  </conditionalFormatting>
  <conditionalFormatting sqref="S649:V649 Y698:AC716">
    <cfRule type="expression" priority="19" aboveAverage="0" equalAverage="0" bottom="0" percent="0" rank="0" text="" dxfId="9">
      <formula>#ref!="closed"</formula>
    </cfRule>
  </conditionalFormatting>
  <conditionalFormatting sqref="S694:W697">
    <cfRule type="expression" priority="20" aboveAverage="0" equalAverage="0" bottom="0" percent="0" rank="0" text="" dxfId="9">
      <formula>#ref!="closed"</formula>
    </cfRule>
  </conditionalFormatting>
  <conditionalFormatting sqref="W616:W685">
    <cfRule type="expression" priority="21" aboveAverage="0" equalAverage="0" bottom="0" percent="0" rank="0" text="" dxfId="9">
      <formula>#ref!="closed"</formula>
    </cfRule>
  </conditionalFormatting>
  <conditionalFormatting sqref="W7:X607">
    <cfRule type="expression" priority="22" aboveAverage="0" equalAverage="0" bottom="0" percent="0" rank="0" text="" dxfId="9">
      <formula>#ref!="closed"</formula>
    </cfRule>
  </conditionalFormatting>
  <conditionalFormatting sqref="X616:X716">
    <cfRule type="expression" priority="23" aboveAverage="0" equalAverage="0" bottom="0" percent="0" rank="0" text="" dxfId="9">
      <formula>#ref!="closed"</formula>
    </cfRule>
  </conditionalFormatting>
  <conditionalFormatting sqref="Y616:Y681">
    <cfRule type="expression" priority="24" aboveAverage="0" equalAverage="0" bottom="0" percent="0" rank="0" text="" dxfId="9">
      <formula>#ref!="closed"</formula>
    </cfRule>
  </conditionalFormatting>
  <conditionalFormatting sqref="Y694:Y697">
    <cfRule type="expression" priority="25" aboveAverage="0" equalAverage="0" bottom="0" percent="0" rank="0" text="" dxfId="9">
      <formula>#ref!="closed"</formula>
    </cfRule>
  </conditionalFormatting>
  <conditionalFormatting sqref="Y8:AC607">
    <cfRule type="expression" priority="26" aboveAverage="0" equalAverage="0" bottom="0" percent="0" rank="0" text="" dxfId="9">
      <formula>#ref!="closed"</formula>
    </cfRule>
  </conditionalFormatting>
  <conditionalFormatting sqref="Y682:AC693">
    <cfRule type="expression" priority="27" aboveAverage="0" equalAverage="0" bottom="0" percent="0" rank="0" text="" dxfId="9">
      <formula>#ref!="closed"</formula>
    </cfRule>
  </conditionalFormatting>
  <conditionalFormatting sqref="F617:F693 N665:V681 Z617:AC681">
    <cfRule type="expression" priority="28" aboveAverage="0" equalAverage="0" bottom="0" percent="0" rank="0" text="" dxfId="9">
      <formula>#ref!="closed"</formula>
    </cfRule>
  </conditionalFormatting>
  <conditionalFormatting sqref="AD7:AJ607">
    <cfRule type="expression" priority="29" aboveAverage="0" equalAverage="0" bottom="0" percent="0" rank="0" text="" dxfId="9">
      <formula>#ref!="closed"</formula>
    </cfRule>
  </conditionalFormatting>
  <conditionalFormatting sqref="AD616:AJ716">
    <cfRule type="expression" priority="30" aboveAverage="0" equalAverage="0" bottom="0" percent="0" rank="0" text="" dxfId="9">
      <formula>#ref!="closed"</formula>
    </cfRule>
  </conditionalFormatting>
  <conditionalFormatting sqref="AK8:AK607">
    <cfRule type="expression" priority="31" aboveAverage="0" equalAverage="0" bottom="0" percent="0" rank="0" text="" dxfId="9">
      <formula>#ref!="closed"</formula>
    </cfRule>
  </conditionalFormatting>
  <conditionalFormatting sqref="AK617:AK716">
    <cfRule type="expression" priority="32" aboveAverage="0" equalAverage="0" bottom="0" percent="0" rank="0" text="" dxfId="9">
      <formula>#ref!="closed"</formula>
    </cfRule>
  </conditionalFormatting>
  <conditionalFormatting sqref="AL7:AL607">
    <cfRule type="expression" priority="33" aboveAverage="0" equalAverage="0" bottom="0" percent="0" rank="0" text="" dxfId="9">
      <formula>#ref!="closed"</formula>
    </cfRule>
  </conditionalFormatting>
  <conditionalFormatting sqref="AL616:AL716">
    <cfRule type="expression" priority="34" aboveAverage="0" equalAverage="0" bottom="0" percent="0" rank="0" text="" dxfId="9">
      <formula>#ref!="closed"</formula>
    </cfRule>
  </conditionalFormatting>
  <conditionalFormatting sqref="AM7:AM607">
    <cfRule type="cellIs" priority="35" operator="greaterThan" aboveAverage="0" equalAverage="0" bottom="0" percent="0" rank="0" text="" dxfId="1">
      <formula>1</formula>
    </cfRule>
  </conditionalFormatting>
  <conditionalFormatting sqref="AM616:AM716">
    <cfRule type="cellIs" priority="36" operator="greaterThan" aboveAverage="0" equalAverage="0" bottom="0" percent="0" rank="0" text="" dxfId="1">
      <formula>1</formula>
    </cfRule>
  </conditionalFormatting>
  <printOptions headings="false" gridLines="false" gridLinesSet="true" horizontalCentered="false" verticalCentered="false"/>
  <pageMargins left="0.708333333333333" right="0.708333333333333" top="0.747916666666667" bottom="0.747916666666667" header="0.511811023622047" footer="0"/>
  <pageSetup paperSize="8" scale="100" fitToWidth="1" fitToHeight="0" pageOrder="downThenOver" orientation="landscape" blackAndWhite="false" draft="false" cellComments="none" horizontalDpi="300" verticalDpi="300" copies="1"/>
  <headerFooter differentFirst="false" differentOddEven="false">
    <oddHeader/>
    <oddFooter>&amp;L&amp;F&amp;R&amp;D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F74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4.4453125" defaultRowHeight="15" zeroHeight="false" outlineLevelRow="0" outlineLevelCol="1"/>
  <cols>
    <col collapsed="false" customWidth="true" hidden="false" outlineLevel="1" max="1" min="1" style="0" width="3"/>
    <col collapsed="false" customWidth="true" hidden="false" outlineLevel="1" max="2" min="2" style="0" width="5.29"/>
    <col collapsed="false" customWidth="true" hidden="false" outlineLevel="0" max="3" min="3" style="0" width="4.43"/>
    <col collapsed="false" customWidth="true" hidden="false" outlineLevel="0" max="4" min="4" style="0" width="17.43"/>
    <col collapsed="false" customWidth="true" hidden="false" outlineLevel="0" max="5" min="5" style="0" width="10.57"/>
    <col collapsed="false" customWidth="true" hidden="false" outlineLevel="0" max="6" min="6" style="0" width="8.29"/>
    <col collapsed="false" customWidth="true" hidden="false" outlineLevel="0" max="7" min="7" style="0" width="9.7"/>
    <col collapsed="false" customWidth="true" hidden="false" outlineLevel="0" max="58" min="8" style="0" width="12.71"/>
  </cols>
  <sheetData>
    <row r="1" customFormat="false" ht="15" hidden="false" customHeight="false" outlineLevel="0" collapsed="false">
      <c r="A1" s="162" t="s">
        <v>393</v>
      </c>
      <c r="B1" s="162"/>
      <c r="C1" s="162"/>
      <c r="D1" s="165"/>
      <c r="E1" s="164" t="n">
        <f aca="false">MATCH(E3,_Rge_Dimensions,0)</f>
        <v>4</v>
      </c>
      <c r="F1" s="164" t="n">
        <f aca="false">MATCH(F3,_Rge_Dimensions,0)</f>
        <v>5</v>
      </c>
      <c r="G1" s="164" t="n">
        <f aca="false">MATCH(G3,_Rge_Dimensions,0)</f>
        <v>5</v>
      </c>
      <c r="H1" s="164" t="n">
        <f aca="false">MATCH(H3,_Rge_Dimensions,0)</f>
        <v>6</v>
      </c>
      <c r="I1" s="269" t="n">
        <f aca="false">MATCH(I3,_Rge_Dimensions,0)</f>
        <v>7</v>
      </c>
      <c r="J1" s="269" t="n">
        <f aca="false">MATCH(J3,_Rge_Dimensions,0)</f>
        <v>8</v>
      </c>
      <c r="K1" s="269" t="n">
        <f aca="false">MATCH(K3,_Rge_Dimensions,0)</f>
        <v>9</v>
      </c>
      <c r="L1" s="164" t="n">
        <f aca="false">MATCH(L3,_Rge_Dimensions,0)</f>
        <v>10</v>
      </c>
      <c r="M1" s="164" t="n">
        <f aca="false">MATCH(M3,_Rge_Dimensions,0)</f>
        <v>14</v>
      </c>
      <c r="N1" s="164" t="n">
        <f aca="false">MATCH(N3,_Rge_Dimensions,0)</f>
        <v>18</v>
      </c>
      <c r="O1" s="164" t="n">
        <f aca="false">MATCH(O3,_Rge_Dimensions,0)</f>
        <v>22</v>
      </c>
      <c r="P1" s="164" t="n">
        <f aca="false">MATCH(P3,_Rge_Dimensions,0)</f>
        <v>26</v>
      </c>
      <c r="Q1" s="164" t="n">
        <f aca="false">MATCH(Q3,_Rge_Dimensions,0)</f>
        <v>27</v>
      </c>
      <c r="R1" s="164" t="n">
        <f aca="false">MATCH(R3,_Rge_Dimensions,0)</f>
        <v>32</v>
      </c>
      <c r="S1" s="164" t="n">
        <f aca="false">MATCH(S3,_Rge_Dimensions,0)</f>
        <v>33</v>
      </c>
      <c r="T1" s="165"/>
      <c r="U1" s="165"/>
      <c r="V1" s="164" t="n">
        <f aca="false">MATCH(V3,_Rge_Dimensions,0)</f>
        <v>34</v>
      </c>
      <c r="W1" s="164" t="n">
        <f aca="false">MATCH(W3,_Rge_Dimensions,0)</f>
        <v>35</v>
      </c>
      <c r="X1" s="164" t="n">
        <f aca="false">MATCH(X3,_Rge_Dimensions,0)</f>
        <v>36</v>
      </c>
      <c r="Y1" s="164" t="n">
        <f aca="false">MATCH(Y3,_Rge_Dimensions,0)</f>
        <v>37</v>
      </c>
      <c r="Z1" s="164" t="n">
        <f aca="false">MATCH(Z3,_Rge_Dimensions,0)</f>
        <v>38</v>
      </c>
      <c r="AA1" s="164" t="n">
        <f aca="false">MATCH(AA3,_Rge_Dimensions,0)</f>
        <v>42</v>
      </c>
      <c r="AB1" s="164" t="n">
        <f aca="false">MATCH(AB3,_Rge_Dimensions,0)</f>
        <v>46</v>
      </c>
      <c r="AC1" s="164" t="n">
        <f aca="false">MATCH(AC3,_Rge_Dimensions,0)</f>
        <v>50</v>
      </c>
      <c r="AD1" s="164" t="n">
        <f aca="false">MATCH(AD3,_Rge_Dimensions,0)</f>
        <v>54</v>
      </c>
      <c r="AE1" s="164" t="n">
        <f aca="false">MATCH(AE3,_Rge_Dimensions,0)</f>
        <v>55</v>
      </c>
      <c r="AF1" s="164" t="n">
        <f aca="false">MATCH(AF3,_Rge_Dimensions,0)</f>
        <v>60</v>
      </c>
      <c r="AG1" s="164" t="n">
        <f aca="false">MATCH(AG3,_Rge_Dimensions,0)</f>
        <v>61</v>
      </c>
      <c r="AH1" s="165"/>
      <c r="AI1" s="165"/>
      <c r="AJ1" s="164" t="n">
        <f aca="false">MATCH(AJ3,_Rge_Dimensions,0)</f>
        <v>89</v>
      </c>
      <c r="AK1" s="164" t="n">
        <f aca="false">MATCH(AK3,_Rge_Dimensions,0)</f>
        <v>62</v>
      </c>
      <c r="AL1" s="164" t="n">
        <f aca="false">MATCH(AL3,_Rge_Dimensions,0)</f>
        <v>63</v>
      </c>
      <c r="AM1" s="164" t="n">
        <f aca="false">MATCH(AM3,_Rge_Dimensions,0)</f>
        <v>64</v>
      </c>
      <c r="AN1" s="164" t="n">
        <f aca="false">MATCH(AN3,_Rge_Dimensions,0)</f>
        <v>65</v>
      </c>
      <c r="AO1" s="164" t="n">
        <f aca="false">MATCH(AO3,_Rge_Dimensions,0)</f>
        <v>69</v>
      </c>
      <c r="AP1" s="164" t="n">
        <f aca="false">MATCH(AP3,_Rge_Dimensions,0)</f>
        <v>73</v>
      </c>
      <c r="AQ1" s="164" t="n">
        <f aca="false">MATCH(AQ3,_Rge_Dimensions,0)</f>
        <v>77</v>
      </c>
      <c r="AR1" s="164" t="n">
        <f aca="false">MATCH(AR3,_Rge_Dimensions,0)</f>
        <v>81</v>
      </c>
      <c r="AS1" s="164" t="n">
        <f aca="false">MATCH(AS3,_Rge_Dimensions,0)</f>
        <v>82</v>
      </c>
      <c r="AT1" s="164" t="n">
        <f aca="false">MATCH(AT3,_Rge_Dimensions,0)</f>
        <v>87</v>
      </c>
      <c r="AU1" s="164" t="n">
        <f aca="false">MATCH(AU3,_Rge_Dimensions,0)</f>
        <v>88</v>
      </c>
      <c r="AV1" s="162"/>
      <c r="AW1" s="162"/>
      <c r="AX1" s="162"/>
      <c r="AY1" s="162"/>
      <c r="AZ1" s="162"/>
      <c r="BA1" s="162"/>
      <c r="BB1" s="162"/>
      <c r="BC1" s="162"/>
      <c r="BD1" s="162"/>
      <c r="BE1" s="162"/>
      <c r="BF1" s="162"/>
    </row>
    <row r="2" customFormat="false" ht="15" hidden="false" customHeight="false" outlineLevel="0" collapsed="false">
      <c r="A2" s="162"/>
      <c r="B2" s="162"/>
      <c r="C2" s="162"/>
      <c r="D2" s="162"/>
      <c r="E2" s="162"/>
      <c r="F2" s="162"/>
      <c r="G2" s="162"/>
      <c r="H2" s="162"/>
      <c r="I2" s="270"/>
      <c r="J2" s="270"/>
      <c r="K2" s="270"/>
      <c r="L2" s="162"/>
      <c r="M2" s="162"/>
      <c r="N2" s="162"/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  <c r="AA2" s="162"/>
      <c r="AB2" s="162"/>
      <c r="AC2" s="162"/>
      <c r="AD2" s="162"/>
      <c r="AE2" s="162"/>
      <c r="AF2" s="162"/>
      <c r="AG2" s="162"/>
      <c r="AH2" s="162"/>
      <c r="AI2" s="162"/>
      <c r="AJ2" s="162"/>
      <c r="AK2" s="162"/>
      <c r="AL2" s="162"/>
      <c r="AM2" s="162"/>
      <c r="AN2" s="162"/>
      <c r="AO2" s="162"/>
      <c r="AP2" s="162"/>
      <c r="AQ2" s="162"/>
      <c r="AR2" s="162"/>
      <c r="AS2" s="162"/>
      <c r="AT2" s="162"/>
      <c r="AU2" s="162"/>
      <c r="AV2" s="162"/>
      <c r="AW2" s="162"/>
      <c r="AX2" s="162"/>
      <c r="AY2" s="162"/>
      <c r="AZ2" s="162"/>
      <c r="BA2" s="162"/>
      <c r="BB2" s="162"/>
      <c r="BC2" s="162"/>
      <c r="BD2" s="162"/>
      <c r="BE2" s="162"/>
      <c r="BF2" s="162"/>
    </row>
    <row r="3" customFormat="false" ht="18.75" hidden="false" customHeight="true" outlineLevel="0" collapsed="false">
      <c r="A3" s="166"/>
      <c r="B3" s="166"/>
      <c r="C3" s="166"/>
      <c r="D3" s="166"/>
      <c r="E3" s="271" t="s">
        <v>278</v>
      </c>
      <c r="F3" s="209" t="s">
        <v>279</v>
      </c>
      <c r="G3" s="209" t="s">
        <v>279</v>
      </c>
      <c r="H3" s="272" t="s">
        <v>280</v>
      </c>
      <c r="I3" s="273" t="s">
        <v>281</v>
      </c>
      <c r="J3" s="273" t="s">
        <v>282</v>
      </c>
      <c r="K3" s="273" t="s">
        <v>283</v>
      </c>
      <c r="L3" s="274" t="s">
        <v>284</v>
      </c>
      <c r="M3" s="274" t="s">
        <v>288</v>
      </c>
      <c r="N3" s="274" t="s">
        <v>292</v>
      </c>
      <c r="O3" s="274" t="s">
        <v>296</v>
      </c>
      <c r="P3" s="274" t="s">
        <v>300</v>
      </c>
      <c r="Q3" s="274" t="s">
        <v>301</v>
      </c>
      <c r="R3" s="274" t="s">
        <v>306</v>
      </c>
      <c r="S3" s="274" t="s">
        <v>307</v>
      </c>
      <c r="T3" s="166"/>
      <c r="U3" s="166"/>
      <c r="V3" s="275" t="s">
        <v>308</v>
      </c>
      <c r="W3" s="276" t="s">
        <v>309</v>
      </c>
      <c r="X3" s="276" t="s">
        <v>310</v>
      </c>
      <c r="Y3" s="276" t="s">
        <v>311</v>
      </c>
      <c r="Z3" s="276" t="s">
        <v>312</v>
      </c>
      <c r="AA3" s="276" t="s">
        <v>316</v>
      </c>
      <c r="AB3" s="276" t="s">
        <v>320</v>
      </c>
      <c r="AC3" s="276" t="s">
        <v>324</v>
      </c>
      <c r="AD3" s="276" t="s">
        <v>328</v>
      </c>
      <c r="AE3" s="276" t="s">
        <v>329</v>
      </c>
      <c r="AF3" s="276" t="s">
        <v>334</v>
      </c>
      <c r="AG3" s="276" t="s">
        <v>335</v>
      </c>
      <c r="AH3" s="166"/>
      <c r="AI3" s="166"/>
      <c r="AJ3" s="277" t="s">
        <v>363</v>
      </c>
      <c r="AK3" s="278" t="s">
        <v>336</v>
      </c>
      <c r="AL3" s="278" t="s">
        <v>337</v>
      </c>
      <c r="AM3" s="278" t="s">
        <v>338</v>
      </c>
      <c r="AN3" s="278" t="s">
        <v>339</v>
      </c>
      <c r="AO3" s="278" t="s">
        <v>343</v>
      </c>
      <c r="AP3" s="278" t="s">
        <v>347</v>
      </c>
      <c r="AQ3" s="278" t="s">
        <v>351</v>
      </c>
      <c r="AR3" s="278" t="s">
        <v>355</v>
      </c>
      <c r="AS3" s="278" t="s">
        <v>356</v>
      </c>
      <c r="AT3" s="278" t="s">
        <v>361</v>
      </c>
      <c r="AU3" s="278" t="s">
        <v>362</v>
      </c>
      <c r="AV3" s="166"/>
      <c r="AW3" s="166"/>
      <c r="AX3" s="166"/>
      <c r="AY3" s="166"/>
      <c r="AZ3" s="166"/>
      <c r="BA3" s="166"/>
      <c r="BB3" s="166"/>
      <c r="BC3" s="166"/>
      <c r="BD3" s="166"/>
      <c r="BE3" s="166"/>
      <c r="BF3" s="166"/>
    </row>
    <row r="4" customFormat="false" ht="18.75" hidden="false" customHeight="true" outlineLevel="0" collapsed="false">
      <c r="A4" s="166"/>
      <c r="B4" s="166"/>
      <c r="C4" s="166"/>
      <c r="D4" s="166"/>
      <c r="E4" s="166"/>
      <c r="F4" s="166"/>
      <c r="G4" s="166"/>
      <c r="H4" s="166"/>
      <c r="I4" s="279"/>
      <c r="J4" s="279"/>
      <c r="K4" s="279"/>
      <c r="L4" s="166"/>
      <c r="M4" s="166"/>
      <c r="N4" s="166"/>
      <c r="O4" s="166"/>
      <c r="P4" s="166"/>
      <c r="Q4" s="166"/>
      <c r="R4" s="166"/>
      <c r="S4" s="166"/>
      <c r="T4" s="166"/>
      <c r="U4" s="166"/>
      <c r="V4" s="166"/>
      <c r="W4" s="166"/>
      <c r="X4" s="166"/>
      <c r="Y4" s="166"/>
      <c r="Z4" s="166"/>
      <c r="AA4" s="166"/>
      <c r="AB4" s="166"/>
      <c r="AC4" s="166"/>
      <c r="AD4" s="166"/>
      <c r="AE4" s="166"/>
      <c r="AF4" s="166"/>
      <c r="AG4" s="166"/>
      <c r="AH4" s="166"/>
      <c r="AI4" s="166"/>
      <c r="AJ4" s="166"/>
      <c r="AK4" s="166"/>
      <c r="AL4" s="166"/>
      <c r="AM4" s="166"/>
      <c r="AN4" s="166"/>
      <c r="AO4" s="166"/>
      <c r="AP4" s="166"/>
      <c r="AQ4" s="166"/>
      <c r="AR4" s="166"/>
      <c r="AS4" s="166"/>
      <c r="AT4" s="166"/>
      <c r="AU4" s="166"/>
      <c r="AV4" s="166"/>
      <c r="AW4" s="166"/>
      <c r="AX4" s="166"/>
      <c r="AY4" s="166"/>
      <c r="AZ4" s="166"/>
      <c r="BA4" s="166"/>
      <c r="BB4" s="166"/>
      <c r="BC4" s="166"/>
      <c r="BD4" s="166"/>
      <c r="BE4" s="166"/>
      <c r="BF4" s="166"/>
    </row>
    <row r="5" customFormat="false" ht="36" hidden="false" customHeight="true" outlineLevel="0" collapsed="false">
      <c r="A5" s="166"/>
      <c r="B5" s="166"/>
      <c r="C5" s="166"/>
      <c r="D5" s="280" t="s">
        <v>394</v>
      </c>
      <c r="E5" s="281"/>
      <c r="F5" s="166"/>
      <c r="G5" s="166"/>
      <c r="H5" s="166"/>
      <c r="I5" s="279"/>
      <c r="J5" s="279"/>
      <c r="K5" s="279"/>
      <c r="L5" s="166"/>
      <c r="M5" s="166"/>
      <c r="N5" s="166"/>
      <c r="O5" s="166"/>
      <c r="P5" s="166"/>
      <c r="Q5" s="166"/>
      <c r="R5" s="166"/>
      <c r="S5" s="166"/>
      <c r="T5" s="166"/>
      <c r="U5" s="166"/>
      <c r="V5" s="166"/>
      <c r="W5" s="166"/>
      <c r="X5" s="166"/>
      <c r="Y5" s="166"/>
      <c r="Z5" s="166"/>
      <c r="AA5" s="166"/>
      <c r="AB5" s="166"/>
      <c r="AC5" s="166"/>
      <c r="AD5" s="166"/>
      <c r="AE5" s="166"/>
      <c r="AF5" s="166"/>
      <c r="AG5" s="166"/>
      <c r="AH5" s="166"/>
      <c r="AI5" s="166"/>
      <c r="AJ5" s="166"/>
      <c r="AK5" s="166"/>
      <c r="AL5" s="166"/>
      <c r="AM5" s="166"/>
      <c r="AN5" s="166"/>
      <c r="AO5" s="166"/>
      <c r="AP5" s="166"/>
      <c r="AQ5" s="166"/>
      <c r="AR5" s="166"/>
      <c r="AS5" s="166"/>
      <c r="AT5" s="166"/>
      <c r="AU5" s="166"/>
      <c r="AV5" s="166"/>
      <c r="AW5" s="209" t="s">
        <v>395</v>
      </c>
      <c r="AX5" s="282" t="n">
        <v>0.95</v>
      </c>
      <c r="AY5" s="282" t="n">
        <v>1</v>
      </c>
      <c r="AZ5" s="166"/>
      <c r="BA5" s="166"/>
      <c r="BB5" s="166"/>
      <c r="BC5" s="166"/>
      <c r="BD5" s="166"/>
      <c r="BE5" s="166"/>
      <c r="BF5" s="166"/>
    </row>
    <row r="6" customFormat="false" ht="15" hidden="false" customHeight="false" outlineLevel="0" collapsed="false">
      <c r="A6" s="162"/>
      <c r="B6" s="162"/>
      <c r="C6" s="166"/>
      <c r="D6" s="162"/>
      <c r="E6" s="162"/>
      <c r="F6" s="162"/>
      <c r="G6" s="162"/>
      <c r="H6" s="162"/>
      <c r="I6" s="270"/>
      <c r="J6" s="270"/>
      <c r="K6" s="270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  <c r="AA6" s="162"/>
      <c r="AB6" s="162"/>
      <c r="AC6" s="162"/>
      <c r="AD6" s="162"/>
      <c r="AE6" s="162"/>
      <c r="AF6" s="162"/>
      <c r="AG6" s="162"/>
      <c r="AH6" s="162"/>
      <c r="AI6" s="162"/>
      <c r="AJ6" s="162"/>
      <c r="AK6" s="162"/>
      <c r="AL6" s="162"/>
      <c r="AM6" s="162"/>
      <c r="AN6" s="162"/>
      <c r="AO6" s="162"/>
      <c r="AP6" s="162"/>
      <c r="AQ6" s="162"/>
      <c r="AR6" s="162"/>
      <c r="AS6" s="162"/>
      <c r="AT6" s="162"/>
      <c r="AU6" s="162"/>
      <c r="AV6" s="162"/>
      <c r="AW6" s="162"/>
      <c r="AX6" s="162"/>
      <c r="AY6" s="162"/>
      <c r="AZ6" s="162"/>
      <c r="BA6" s="162"/>
      <c r="BB6" s="162"/>
      <c r="BC6" s="162"/>
      <c r="BD6" s="162"/>
      <c r="BE6" s="162"/>
      <c r="BF6" s="162"/>
    </row>
    <row r="7" customFormat="false" ht="19.5" hidden="false" customHeight="true" outlineLevel="0" collapsed="false">
      <c r="A7" s="283" t="s">
        <v>396</v>
      </c>
      <c r="B7" s="284"/>
      <c r="C7" s="166"/>
      <c r="D7" s="285" t="s">
        <v>397</v>
      </c>
      <c r="E7" s="286" t="s">
        <v>398</v>
      </c>
      <c r="F7" s="286"/>
      <c r="G7" s="286" t="s">
        <v>398</v>
      </c>
      <c r="H7" s="286" t="s">
        <v>398</v>
      </c>
      <c r="I7" s="287" t="s">
        <v>398</v>
      </c>
      <c r="J7" s="287" t="s">
        <v>398</v>
      </c>
      <c r="K7" s="288"/>
      <c r="L7" s="289" t="s">
        <v>398</v>
      </c>
      <c r="M7" s="289" t="s">
        <v>398</v>
      </c>
      <c r="N7" s="289" t="s">
        <v>398</v>
      </c>
      <c r="O7" s="289" t="s">
        <v>398</v>
      </c>
      <c r="P7" s="289" t="s">
        <v>398</v>
      </c>
      <c r="Q7" s="290"/>
      <c r="R7" s="289" t="s">
        <v>398</v>
      </c>
      <c r="S7" s="289" t="s">
        <v>398</v>
      </c>
      <c r="T7" s="289" t="s">
        <v>398</v>
      </c>
      <c r="U7" s="291" t="s">
        <v>398</v>
      </c>
      <c r="V7" s="292" t="s">
        <v>398</v>
      </c>
      <c r="W7" s="293" t="s">
        <v>398</v>
      </c>
      <c r="X7" s="293" t="s">
        <v>398</v>
      </c>
      <c r="Y7" s="290"/>
      <c r="Z7" s="293" t="s">
        <v>398</v>
      </c>
      <c r="AA7" s="293" t="s">
        <v>398</v>
      </c>
      <c r="AB7" s="293" t="s">
        <v>398</v>
      </c>
      <c r="AC7" s="293" t="s">
        <v>398</v>
      </c>
      <c r="AD7" s="293" t="s">
        <v>398</v>
      </c>
      <c r="AE7" s="290"/>
      <c r="AF7" s="293" t="s">
        <v>398</v>
      </c>
      <c r="AG7" s="293" t="s">
        <v>398</v>
      </c>
      <c r="AH7" s="293" t="s">
        <v>398</v>
      </c>
      <c r="AI7" s="294" t="s">
        <v>398</v>
      </c>
      <c r="AJ7" s="295" t="s">
        <v>398</v>
      </c>
      <c r="AK7" s="296" t="s">
        <v>398</v>
      </c>
      <c r="AL7" s="296" t="s">
        <v>398</v>
      </c>
      <c r="AM7" s="290"/>
      <c r="AN7" s="296" t="s">
        <v>398</v>
      </c>
      <c r="AO7" s="296" t="s">
        <v>398</v>
      </c>
      <c r="AP7" s="296" t="s">
        <v>398</v>
      </c>
      <c r="AQ7" s="296" t="s">
        <v>398</v>
      </c>
      <c r="AR7" s="296" t="s">
        <v>398</v>
      </c>
      <c r="AS7" s="290"/>
      <c r="AT7" s="296" t="s">
        <v>398</v>
      </c>
      <c r="AU7" s="296" t="s">
        <v>398</v>
      </c>
      <c r="AV7" s="296" t="s">
        <v>398</v>
      </c>
      <c r="AW7" s="296" t="s">
        <v>398</v>
      </c>
      <c r="AX7" s="296" t="s">
        <v>398</v>
      </c>
      <c r="AY7" s="296" t="s">
        <v>398</v>
      </c>
      <c r="AZ7" s="296" t="s">
        <v>398</v>
      </c>
      <c r="BA7" s="296" t="s">
        <v>398</v>
      </c>
      <c r="BB7" s="296" t="s">
        <v>398</v>
      </c>
      <c r="BC7" s="297" t="s">
        <v>398</v>
      </c>
      <c r="BD7" s="298" t="s">
        <v>398</v>
      </c>
      <c r="BE7" s="299" t="s">
        <v>398</v>
      </c>
      <c r="BF7" s="300" t="s">
        <v>398</v>
      </c>
    </row>
    <row r="8" customFormat="false" ht="19.5" hidden="false" customHeight="true" outlineLevel="0" collapsed="false">
      <c r="A8" s="281"/>
      <c r="B8" s="281"/>
      <c r="C8" s="166"/>
      <c r="D8" s="301"/>
      <c r="E8" s="302" t="s">
        <v>399</v>
      </c>
      <c r="F8" s="301"/>
      <c r="G8" s="302" t="s">
        <v>399</v>
      </c>
      <c r="H8" s="302" t="s">
        <v>399</v>
      </c>
      <c r="I8" s="303" t="s">
        <v>399</v>
      </c>
      <c r="J8" s="303" t="s">
        <v>399</v>
      </c>
      <c r="K8" s="303" t="s">
        <v>399</v>
      </c>
      <c r="L8" s="304" t="s">
        <v>399</v>
      </c>
      <c r="M8" s="304" t="s">
        <v>399</v>
      </c>
      <c r="N8" s="304" t="s">
        <v>399</v>
      </c>
      <c r="O8" s="304" t="s">
        <v>399</v>
      </c>
      <c r="P8" s="304" t="s">
        <v>399</v>
      </c>
      <c r="Q8" s="304" t="s">
        <v>399</v>
      </c>
      <c r="R8" s="304" t="s">
        <v>399</v>
      </c>
      <c r="S8" s="304" t="s">
        <v>399</v>
      </c>
      <c r="T8" s="304" t="s">
        <v>399</v>
      </c>
      <c r="U8" s="305" t="s">
        <v>399</v>
      </c>
      <c r="V8" s="306" t="s">
        <v>399</v>
      </c>
      <c r="W8" s="307" t="s">
        <v>399</v>
      </c>
      <c r="X8" s="307" t="s">
        <v>399</v>
      </c>
      <c r="Y8" s="307" t="s">
        <v>399</v>
      </c>
      <c r="Z8" s="307" t="s">
        <v>399</v>
      </c>
      <c r="AA8" s="307" t="s">
        <v>399</v>
      </c>
      <c r="AB8" s="307" t="s">
        <v>399</v>
      </c>
      <c r="AC8" s="307" t="s">
        <v>399</v>
      </c>
      <c r="AD8" s="307" t="s">
        <v>399</v>
      </c>
      <c r="AE8" s="307" t="s">
        <v>399</v>
      </c>
      <c r="AF8" s="307" t="s">
        <v>399</v>
      </c>
      <c r="AG8" s="307" t="s">
        <v>399</v>
      </c>
      <c r="AH8" s="307" t="s">
        <v>399</v>
      </c>
      <c r="AI8" s="308" t="s">
        <v>399</v>
      </c>
      <c r="AJ8" s="309" t="s">
        <v>399</v>
      </c>
      <c r="AK8" s="310" t="s">
        <v>399</v>
      </c>
      <c r="AL8" s="310" t="s">
        <v>399</v>
      </c>
      <c r="AM8" s="310" t="s">
        <v>399</v>
      </c>
      <c r="AN8" s="310" t="s">
        <v>399</v>
      </c>
      <c r="AO8" s="310" t="s">
        <v>399</v>
      </c>
      <c r="AP8" s="310" t="s">
        <v>399</v>
      </c>
      <c r="AQ8" s="310" t="s">
        <v>399</v>
      </c>
      <c r="AR8" s="310" t="s">
        <v>399</v>
      </c>
      <c r="AS8" s="310" t="s">
        <v>399</v>
      </c>
      <c r="AT8" s="310" t="s">
        <v>399</v>
      </c>
      <c r="AU8" s="310" t="s">
        <v>399</v>
      </c>
      <c r="AV8" s="310" t="s">
        <v>399</v>
      </c>
      <c r="AW8" s="310" t="s">
        <v>399</v>
      </c>
      <c r="AX8" s="310" t="s">
        <v>399</v>
      </c>
      <c r="AY8" s="310" t="s">
        <v>399</v>
      </c>
      <c r="AZ8" s="310" t="s">
        <v>399</v>
      </c>
      <c r="BA8" s="310" t="s">
        <v>399</v>
      </c>
      <c r="BB8" s="310" t="s">
        <v>399</v>
      </c>
      <c r="BC8" s="311" t="s">
        <v>399</v>
      </c>
      <c r="BD8" s="312" t="s">
        <v>399</v>
      </c>
      <c r="BE8" s="313" t="s">
        <v>399</v>
      </c>
      <c r="BF8" s="314" t="s">
        <v>399</v>
      </c>
    </row>
    <row r="9" customFormat="false" ht="18" hidden="false" customHeight="true" outlineLevel="0" collapsed="false">
      <c r="A9" s="281" t="s">
        <v>400</v>
      </c>
      <c r="B9" s="281"/>
      <c r="C9" s="166"/>
      <c r="D9" s="301"/>
      <c r="E9" s="315" t="n">
        <f aca="false">_Reportdate</f>
        <v>45443</v>
      </c>
      <c r="F9" s="316"/>
      <c r="G9" s="315" t="n">
        <f aca="false">_Reportdate</f>
        <v>45443</v>
      </c>
      <c r="H9" s="315" t="n">
        <f aca="false">_Reportdate</f>
        <v>45443</v>
      </c>
      <c r="I9" s="317" t="n">
        <f aca="false">_Reportdate</f>
        <v>45443</v>
      </c>
      <c r="J9" s="317" t="n">
        <f aca="false">_Reportdate</f>
        <v>45443</v>
      </c>
      <c r="K9" s="317" t="n">
        <f aca="false">_Reportdate</f>
        <v>45443</v>
      </c>
      <c r="L9" s="318" t="n">
        <f aca="false">_Reportdate</f>
        <v>45443</v>
      </c>
      <c r="M9" s="318" t="n">
        <f aca="false">_Reportdate</f>
        <v>45443</v>
      </c>
      <c r="N9" s="318" t="n">
        <f aca="false">_Reportdate</f>
        <v>45443</v>
      </c>
      <c r="O9" s="318" t="n">
        <f aca="false">_Reportdate</f>
        <v>45443</v>
      </c>
      <c r="P9" s="318" t="n">
        <f aca="false">_Reportdate</f>
        <v>45443</v>
      </c>
      <c r="Q9" s="318" t="n">
        <f aca="false">_Reportdate</f>
        <v>45443</v>
      </c>
      <c r="R9" s="318" t="n">
        <f aca="false">_Reportdate</f>
        <v>45443</v>
      </c>
      <c r="S9" s="318" t="n">
        <f aca="false">_Reportdate</f>
        <v>45443</v>
      </c>
      <c r="T9" s="318" t="n">
        <f aca="false">_Reportdate</f>
        <v>45443</v>
      </c>
      <c r="U9" s="319" t="n">
        <f aca="false">_Reportdate</f>
        <v>45443</v>
      </c>
      <c r="V9" s="320" t="n">
        <f aca="false">_Reportdate</f>
        <v>45443</v>
      </c>
      <c r="W9" s="321" t="n">
        <f aca="false">_Reportdate</f>
        <v>45443</v>
      </c>
      <c r="X9" s="321" t="n">
        <f aca="false">_Reportdate</f>
        <v>45443</v>
      </c>
      <c r="Y9" s="321" t="n">
        <f aca="false">_Reportdate</f>
        <v>45443</v>
      </c>
      <c r="Z9" s="321" t="n">
        <f aca="false">_Reportdate</f>
        <v>45443</v>
      </c>
      <c r="AA9" s="321" t="n">
        <f aca="false">_Reportdate</f>
        <v>45443</v>
      </c>
      <c r="AB9" s="321" t="n">
        <f aca="false">_Reportdate</f>
        <v>45443</v>
      </c>
      <c r="AC9" s="321" t="n">
        <f aca="false">_Reportdate</f>
        <v>45443</v>
      </c>
      <c r="AD9" s="321" t="n">
        <f aca="false">_Reportdate</f>
        <v>45443</v>
      </c>
      <c r="AE9" s="321" t="n">
        <f aca="false">_Reportdate</f>
        <v>45443</v>
      </c>
      <c r="AF9" s="321" t="n">
        <f aca="false">_Reportdate</f>
        <v>45443</v>
      </c>
      <c r="AG9" s="321" t="n">
        <f aca="false">_Reportdate</f>
        <v>45443</v>
      </c>
      <c r="AH9" s="321" t="n">
        <f aca="false">_Reportdate</f>
        <v>45443</v>
      </c>
      <c r="AI9" s="322" t="n">
        <f aca="false">_Reportdate</f>
        <v>45443</v>
      </c>
      <c r="AJ9" s="323" t="n">
        <f aca="false">_Reportdate</f>
        <v>45443</v>
      </c>
      <c r="AK9" s="324" t="n">
        <f aca="false">_Reportdate</f>
        <v>45443</v>
      </c>
      <c r="AL9" s="324" t="n">
        <f aca="false">_Reportdate</f>
        <v>45443</v>
      </c>
      <c r="AM9" s="324" t="n">
        <f aca="false">_Reportdate</f>
        <v>45443</v>
      </c>
      <c r="AN9" s="324" t="n">
        <f aca="false">_Reportdate</f>
        <v>45443</v>
      </c>
      <c r="AO9" s="324" t="n">
        <f aca="false">_Reportdate</f>
        <v>45443</v>
      </c>
      <c r="AP9" s="324" t="n">
        <f aca="false">_Reportdate</f>
        <v>45443</v>
      </c>
      <c r="AQ9" s="324" t="n">
        <f aca="false">_Reportdate</f>
        <v>45443</v>
      </c>
      <c r="AR9" s="324" t="n">
        <f aca="false">_Reportdate</f>
        <v>45443</v>
      </c>
      <c r="AS9" s="324" t="n">
        <f aca="false">_Reportdate</f>
        <v>45443</v>
      </c>
      <c r="AT9" s="324" t="n">
        <f aca="false">_Reportdate</f>
        <v>45443</v>
      </c>
      <c r="AU9" s="324" t="n">
        <f aca="false">_Reportdate</f>
        <v>45443</v>
      </c>
      <c r="AV9" s="324" t="n">
        <f aca="false">_Reportdate</f>
        <v>45443</v>
      </c>
      <c r="AW9" s="324" t="n">
        <f aca="false">_Reportdate</f>
        <v>45443</v>
      </c>
      <c r="AX9" s="324" t="n">
        <f aca="false">_Reportdate</f>
        <v>45443</v>
      </c>
      <c r="AY9" s="324" t="n">
        <f aca="false">_Reportdate</f>
        <v>45443</v>
      </c>
      <c r="AZ9" s="324" t="n">
        <f aca="false">_Reportdate</f>
        <v>45443</v>
      </c>
      <c r="BA9" s="324" t="n">
        <f aca="false">_Reportdate</f>
        <v>45443</v>
      </c>
      <c r="BB9" s="324" t="n">
        <f aca="false">_Reportdate</f>
        <v>45443</v>
      </c>
      <c r="BC9" s="325" t="n">
        <f aca="false">_Reportdate</f>
        <v>45443</v>
      </c>
      <c r="BD9" s="326" t="n">
        <f aca="false">_Reportdate</f>
        <v>45443</v>
      </c>
      <c r="BE9" s="327" t="n">
        <f aca="false">_Reportdate</f>
        <v>45443</v>
      </c>
      <c r="BF9" s="328" t="n">
        <f aca="false">_Reportdate</f>
        <v>45443</v>
      </c>
    </row>
    <row r="10" customFormat="false" ht="32.25" hidden="false" customHeight="true" outlineLevel="0" collapsed="false">
      <c r="A10" s="329" t="s">
        <v>401</v>
      </c>
      <c r="B10" s="329"/>
      <c r="C10" s="329"/>
      <c r="D10" s="330"/>
      <c r="E10" s="331" t="s">
        <v>278</v>
      </c>
      <c r="F10" s="332"/>
      <c r="G10" s="331" t="s">
        <v>279</v>
      </c>
      <c r="H10" s="333" t="s">
        <v>280</v>
      </c>
      <c r="I10" s="334" t="s">
        <v>281</v>
      </c>
      <c r="J10" s="334" t="s">
        <v>282</v>
      </c>
      <c r="K10" s="335" t="s">
        <v>283</v>
      </c>
      <c r="L10" s="336" t="s">
        <v>284</v>
      </c>
      <c r="M10" s="336" t="s">
        <v>288</v>
      </c>
      <c r="N10" s="336" t="s">
        <v>292</v>
      </c>
      <c r="O10" s="336" t="s">
        <v>296</v>
      </c>
      <c r="P10" s="336" t="s">
        <v>300</v>
      </c>
      <c r="Q10" s="337" t="s">
        <v>301</v>
      </c>
      <c r="R10" s="336" t="s">
        <v>306</v>
      </c>
      <c r="S10" s="336" t="s">
        <v>307</v>
      </c>
      <c r="T10" s="336" t="s">
        <v>373</v>
      </c>
      <c r="U10" s="338" t="s">
        <v>374</v>
      </c>
      <c r="V10" s="339" t="s">
        <v>308</v>
      </c>
      <c r="W10" s="340" t="s">
        <v>309</v>
      </c>
      <c r="X10" s="340" t="s">
        <v>310</v>
      </c>
      <c r="Y10" s="335" t="s">
        <v>311</v>
      </c>
      <c r="Z10" s="341" t="s">
        <v>312</v>
      </c>
      <c r="AA10" s="341" t="s">
        <v>316</v>
      </c>
      <c r="AB10" s="341" t="s">
        <v>320</v>
      </c>
      <c r="AC10" s="341" t="s">
        <v>324</v>
      </c>
      <c r="AD10" s="341" t="s">
        <v>328</v>
      </c>
      <c r="AE10" s="337" t="s">
        <v>329</v>
      </c>
      <c r="AF10" s="341" t="s">
        <v>334</v>
      </c>
      <c r="AG10" s="341" t="s">
        <v>335</v>
      </c>
      <c r="AH10" s="341" t="s">
        <v>376</v>
      </c>
      <c r="AI10" s="342" t="s">
        <v>377</v>
      </c>
      <c r="AJ10" s="343" t="s">
        <v>363</v>
      </c>
      <c r="AK10" s="344" t="s">
        <v>336</v>
      </c>
      <c r="AL10" s="344" t="s">
        <v>337</v>
      </c>
      <c r="AM10" s="337" t="s">
        <v>338</v>
      </c>
      <c r="AN10" s="345" t="s">
        <v>339</v>
      </c>
      <c r="AO10" s="345" t="s">
        <v>343</v>
      </c>
      <c r="AP10" s="345" t="s">
        <v>347</v>
      </c>
      <c r="AQ10" s="345" t="s">
        <v>351</v>
      </c>
      <c r="AR10" s="345" t="s">
        <v>355</v>
      </c>
      <c r="AS10" s="337" t="s">
        <v>356</v>
      </c>
      <c r="AT10" s="345" t="s">
        <v>361</v>
      </c>
      <c r="AU10" s="345" t="s">
        <v>362</v>
      </c>
      <c r="AV10" s="345" t="s">
        <v>378</v>
      </c>
      <c r="AW10" s="345" t="s">
        <v>379</v>
      </c>
      <c r="AX10" s="345" t="s">
        <v>380</v>
      </c>
      <c r="AY10" s="345" t="s">
        <v>381</v>
      </c>
      <c r="AZ10" s="345" t="s">
        <v>382</v>
      </c>
      <c r="BA10" s="345" t="s">
        <v>383</v>
      </c>
      <c r="BB10" s="345" t="s">
        <v>384</v>
      </c>
      <c r="BC10" s="346" t="s">
        <v>385</v>
      </c>
      <c r="BD10" s="347" t="s">
        <v>386</v>
      </c>
      <c r="BE10" s="348" t="s">
        <v>387</v>
      </c>
      <c r="BF10" s="349" t="s">
        <v>388</v>
      </c>
    </row>
    <row r="11" customFormat="false" ht="33" hidden="false" customHeight="true" outlineLevel="0" collapsed="false">
      <c r="A11" s="32"/>
      <c r="B11" s="32"/>
      <c r="C11" s="9"/>
      <c r="D11" s="350" t="s">
        <v>389</v>
      </c>
      <c r="E11" s="351"/>
      <c r="F11" s="351"/>
      <c r="G11" s="352"/>
      <c r="H11" s="353" t="n">
        <f aca="false">SUM(H12:H611)</f>
        <v>0</v>
      </c>
      <c r="I11" s="354" t="n">
        <f aca="false">SUM(I12:I611)</f>
        <v>0</v>
      </c>
      <c r="J11" s="354" t="n">
        <f aca="false">SUM(J12:J611)</f>
        <v>0</v>
      </c>
      <c r="K11" s="354" t="n">
        <f aca="false">SUM(K12:K611)</f>
        <v>0</v>
      </c>
      <c r="L11" s="355" t="n">
        <f aca="false">SUM(L12:L611)</f>
        <v>0</v>
      </c>
      <c r="M11" s="355" t="n">
        <f aca="false">SUM(M12:M611)</f>
        <v>0</v>
      </c>
      <c r="N11" s="355" t="n">
        <f aca="false">SUM(N12:N611)</f>
        <v>0</v>
      </c>
      <c r="O11" s="355" t="n">
        <f aca="false">SUM(O12:O611)</f>
        <v>0</v>
      </c>
      <c r="P11" s="355" t="n">
        <f aca="false">SUM(P12:P611)</f>
        <v>0</v>
      </c>
      <c r="Q11" s="355" t="n">
        <f aca="false">SUM(Q12:Q611)</f>
        <v>0</v>
      </c>
      <c r="R11" s="355" t="n">
        <f aca="false">SUM(R12:R611)</f>
        <v>0</v>
      </c>
      <c r="S11" s="355" t="n">
        <f aca="false">SUM(S12:S611)</f>
        <v>0</v>
      </c>
      <c r="T11" s="355" t="n">
        <f aca="false">H11-S11</f>
        <v>0</v>
      </c>
      <c r="U11" s="356" t="n">
        <f aca="false">IFERROR(T11/H11,0)</f>
        <v>0</v>
      </c>
      <c r="V11" s="357" t="n">
        <f aca="false">SUM(V12:V611)</f>
        <v>15948986.3738512</v>
      </c>
      <c r="W11" s="358" t="n">
        <f aca="false">SUM(W12:W611)</f>
        <v>9711227.5126605</v>
      </c>
      <c r="X11" s="358" t="n">
        <f aca="false">SUM(X12:X611)</f>
        <v>604959.537967505</v>
      </c>
      <c r="Y11" s="358" t="n">
        <f aca="false">SUM(Y12:Y611)</f>
        <v>0</v>
      </c>
      <c r="Z11" s="358" t="n">
        <f aca="false">SUM(Z12:Z611)</f>
        <v>10316187.050628</v>
      </c>
      <c r="AA11" s="358" t="n">
        <f aca="false">SUM(AA12:AA611)</f>
        <v>283400.44345504</v>
      </c>
      <c r="AB11" s="358" t="n">
        <f aca="false">SUM(AB12:AB611)</f>
        <v>538133.84690496</v>
      </c>
      <c r="AC11" s="358" t="n">
        <f aca="false">SUM(AC12:AC611)</f>
        <v>771765.9778488</v>
      </c>
      <c r="AD11" s="358" t="n">
        <f aca="false">SUM(AD12:AD611)</f>
        <v>0</v>
      </c>
      <c r="AE11" s="358" t="n">
        <f aca="false">SUM(AE12:AE611)</f>
        <v>0</v>
      </c>
      <c r="AF11" s="358" t="n">
        <f aca="false">SUM(AF12:AF611)</f>
        <v>86402.096954048</v>
      </c>
      <c r="AG11" s="358" t="n">
        <f aca="false">SUM(AG12:AG611)</f>
        <v>11995889.4157909</v>
      </c>
      <c r="AH11" s="358" t="n">
        <f aca="false">V11-AG11</f>
        <v>3953096.9580603</v>
      </c>
      <c r="AI11" s="359" t="n">
        <f aca="false">IFERROR(AH11/V11,0)</f>
        <v>0.247858820955638</v>
      </c>
      <c r="AJ11" s="360" t="n">
        <f aca="false">SUM(AJ12:AJ611)</f>
        <v>8188069.1036112</v>
      </c>
      <c r="AK11" s="361" t="n">
        <f aca="false">SUM(AK12:AK611)</f>
        <v>5522309.34073168</v>
      </c>
      <c r="AL11" s="361" t="n">
        <f aca="false">SUM(AL12:AL611)</f>
        <v>596274.63049072</v>
      </c>
      <c r="AM11" s="361" t="n">
        <f aca="false">SUM(AM12:AM611)</f>
        <v>0</v>
      </c>
      <c r="AN11" s="361" t="n">
        <f aca="false">SUM(AN12:AN611)</f>
        <v>6118583.9712224</v>
      </c>
      <c r="AO11" s="361" t="n">
        <f aca="false">SUM(AO12:AO611)</f>
        <v>242568.21296608</v>
      </c>
      <c r="AP11" s="361" t="n">
        <f aca="false">SUM(AP12:AP611)</f>
        <v>293925.61937056</v>
      </c>
      <c r="AQ11" s="361" t="n">
        <f aca="false">SUM(AQ12:AQ611)</f>
        <v>491967.62532064</v>
      </c>
      <c r="AR11" s="361" t="n">
        <f aca="false">SUM(AR12:AR611)</f>
        <v>0</v>
      </c>
      <c r="AS11" s="361" t="n">
        <f aca="false">SUM(AS12:AS611)</f>
        <v>0</v>
      </c>
      <c r="AT11" s="361" t="n">
        <f aca="false">SUM(AT12:AT611)</f>
        <v>58845.993344448</v>
      </c>
      <c r="AU11" s="361" t="n">
        <f aca="false">SUM(AU12:AU611)</f>
        <v>7205891.42222413</v>
      </c>
      <c r="AV11" s="362" t="n">
        <f aca="false">SUM(AV12:AV611)</f>
        <v>9301174.38850867</v>
      </c>
      <c r="AW11" s="363" t="n">
        <f aca="false">IFERROR(AU11/AG11,0)</f>
        <v>0.600696719722892</v>
      </c>
      <c r="AX11" s="364" t="n">
        <f aca="false">SUM(AX12:AX611)</f>
        <v>2142245.76628454</v>
      </c>
      <c r="AY11" s="364" t="n">
        <f aca="false">SUM(AY12:AY611)</f>
        <v>-46962.8</v>
      </c>
      <c r="AZ11" s="364" t="n">
        <f aca="false">SUM(AZ12:AZ611)</f>
        <v>9348137.18850867</v>
      </c>
      <c r="BA11" s="364" t="n">
        <f aca="false">SUM(BA12:BA611)</f>
        <v>8235031.9036112</v>
      </c>
      <c r="BB11" s="364" t="n">
        <f aca="false">SUM(BB12:BB611)</f>
        <v>1113105.28489747</v>
      </c>
      <c r="BC11" s="365" t="n">
        <f aca="false">SUM(BC12:BC611)</f>
        <v>1211039.06965067</v>
      </c>
      <c r="BD11" s="366" t="n">
        <f aca="false">SUM(BD12:BD611)</f>
        <v>97933.784753204</v>
      </c>
      <c r="BE11" s="367" t="n">
        <f aca="false">SUM(BE12:BE611)</f>
        <v>7761017.27024</v>
      </c>
      <c r="BF11" s="368" t="n">
        <f aca="false">SUM(BF12:BF611)</f>
        <v>6573319.86235759</v>
      </c>
    </row>
    <row r="12" customFormat="false" ht="19.5" hidden="false" customHeight="true" outlineLevel="0" collapsed="false">
      <c r="A12" s="166"/>
      <c r="B12" s="208" t="n">
        <v>1</v>
      </c>
      <c r="C12" s="166"/>
      <c r="D12" s="369" t="str">
        <f aca="false" t="array" ref="D12:D12">INDEX(_Rge_Projectdata_3rd,$B12,MATCH("Project-ID",_Rge_Headline_Projectdata,0))</f>
        <v>P902652</v>
      </c>
      <c r="E12" s="370" t="str">
        <f aca="false" t="array" ref="E12:E12">IF(INDEX(_Rge_Data_3rd_CY,$B12,E$1)=0,"",TEXT(INDEX(_Rge_Data_3rd_CY,$B12,E$1),"JJJJMMTT"))</f>
        <v/>
      </c>
      <c r="F12" s="371" t="str">
        <f aca="false" t="array" ref="F12:F12">INDEX(_Rge_Data_3rd_CY,$B12,F$1)</f>
        <v>Open</v>
      </c>
      <c r="G12" s="371" t="n">
        <f aca="false" t="array" ref="G12:G12">IFERROR(MATCH(INDEX(_Rge_Data_3rd_CY,$B12,G$1),_Rge_Projectstatus,0),"")</f>
        <v>1</v>
      </c>
      <c r="H12" s="372" t="n">
        <f aca="false">INDEX(_Rge_Data_3rd_CY,$B12,H$1)</f>
        <v>0</v>
      </c>
      <c r="I12" s="373" t="n">
        <f aca="false">INDEX(_Rge_Data_3rd_CY,$B12,I$1)</f>
        <v>0</v>
      </c>
      <c r="J12" s="373" t="n">
        <f aca="false">INDEX(_Rge_Data_3rd_CY,$B12,J$1)</f>
        <v>0</v>
      </c>
      <c r="K12" s="373" t="n">
        <f aca="false">INDEX(_Rge_Data_3rd_CY,$B12,K$1)</f>
        <v>0</v>
      </c>
      <c r="L12" s="255" t="n">
        <f aca="false" t="array" ref="L12:L12">INDEX(_Rge_Data_3rd_CY,$B12,L$1)</f>
        <v>0</v>
      </c>
      <c r="M12" s="255" t="n">
        <f aca="false" t="array" ref="M12:M12">INDEX(_Rge_Data_3rd_CY,$B12,M$1)</f>
        <v>0</v>
      </c>
      <c r="N12" s="255" t="n">
        <f aca="false" t="array" ref="N12:N12">INDEX(_Rge_Data_3rd_CY,$B12,N$1)</f>
        <v>0</v>
      </c>
      <c r="O12" s="255" t="n">
        <f aca="false" t="array" ref="O12:O12">INDEX(_Rge_Data_3rd_CY,$B12,O$1)</f>
        <v>0</v>
      </c>
      <c r="P12" s="255" t="n">
        <f aca="false" t="array" ref="P12:P12">INDEX(_Rge_Data_3rd_CY,$B12,P$1)</f>
        <v>0</v>
      </c>
      <c r="Q12" s="255" t="n">
        <f aca="false">INDEX(_Rge_Data_3rd_CY,$B12,Q$1)</f>
        <v>0</v>
      </c>
      <c r="R12" s="255" t="n">
        <f aca="false" t="array" ref="R12:R12">INDEX(_Rge_Data_3rd_CY,$B12,R$1)</f>
        <v>0</v>
      </c>
      <c r="S12" s="255" t="n">
        <f aca="false" t="array" ref="S12:S12">INDEX(_Rge_Data_3rd_CY,$B12,S$1)</f>
        <v>0</v>
      </c>
      <c r="T12" s="255" t="n">
        <f aca="false">H12-S12</f>
        <v>0</v>
      </c>
      <c r="U12" s="374" t="n">
        <f aca="false">IFERROR(T12/H12,0)</f>
        <v>0</v>
      </c>
      <c r="V12" s="375" t="n">
        <f aca="false" t="array" ref="V12:V12">INDEX(_Rge_Data_3rd_CY,$B12,V$1)</f>
        <v>89993.56</v>
      </c>
      <c r="W12" s="259" t="n">
        <f aca="false" t="array" ref="W12:W12">INDEX(_Rge_Data_3rd_CY,$B12,W$1)</f>
        <v>58414.8</v>
      </c>
      <c r="X12" s="259" t="n">
        <f aca="false">INDEX(_Rge_Data_3rd_CY,$B12,X$1)</f>
        <v>0</v>
      </c>
      <c r="Y12" s="259" t="n">
        <f aca="false">INDEX(_Rge_Data_3rd_CY,$B12,Y$1)</f>
        <v>0</v>
      </c>
      <c r="Z12" s="259" t="n">
        <f aca="false" t="array" ref="Z12:Z12">INDEX(_Rge_Data_3rd_CY,$B12,Z$1)</f>
        <v>58414.8</v>
      </c>
      <c r="AA12" s="259" t="n">
        <f aca="false" t="array" ref="AA12:AA12">INDEX(_Rge_Data_3rd_CY,$B12,AA$1)</f>
        <v>5790</v>
      </c>
      <c r="AB12" s="259" t="n">
        <f aca="false" t="array" ref="AB12:AB12">INDEX(_Rge_Data_3rd_CY,$B12,AB$1)</f>
        <v>3030</v>
      </c>
      <c r="AC12" s="259" t="n">
        <f aca="false" t="array" ref="AC12:AC12">INDEX(_Rge_Data_3rd_CY,$B12,AC$1)</f>
        <v>7244.72</v>
      </c>
      <c r="AD12" s="259" t="n">
        <f aca="false" t="array" ref="AD12:AD12">INDEX(_Rge_Data_3rd_CY,$B12,AD$1)</f>
        <v>0</v>
      </c>
      <c r="AE12" s="259" t="n">
        <f aca="false">INDEX(_Rge_Data_3rd_CY,$B12,AE$1)</f>
        <v>0</v>
      </c>
      <c r="AF12" s="259" t="n">
        <f aca="false" t="array" ref="AF12:AF12">INDEX(_Rge_Data_3rd_CY,$B12,AF$1)</f>
        <v>0</v>
      </c>
      <c r="AG12" s="259" t="n">
        <f aca="false" t="array" ref="AG12:AG12">INDEX(_Rge_Data_3rd_CY,$B12,AG$1)</f>
        <v>74479.52</v>
      </c>
      <c r="AH12" s="259" t="n">
        <f aca="false">V12-AG12</f>
        <v>15514.04</v>
      </c>
      <c r="AI12" s="376" t="n">
        <f aca="false">IFERROR(AH12/V12,)</f>
        <v>0.172390557724353</v>
      </c>
      <c r="AJ12" s="377" t="n">
        <f aca="false" t="array" ref="AJ12:AJ12">INDEX(_Rge_Data_3rd_CY,$B12,AJ$1)</f>
        <v>89993.56</v>
      </c>
      <c r="AK12" s="378" t="n">
        <f aca="false" t="array" ref="AK12:AK12">INDEX(_Rge_Data_3rd_CY,$B12,AK$1)</f>
        <v>58414.8</v>
      </c>
      <c r="AL12" s="378" t="n">
        <f aca="false">INDEX(_Rge_Data_3rd_CY,$B12,AL$1)</f>
        <v>0</v>
      </c>
      <c r="AM12" s="378" t="n">
        <f aca="false">INDEX(_Rge_Data_3rd_CY,$B12,AM$1)</f>
        <v>0</v>
      </c>
      <c r="AN12" s="378" t="n">
        <f aca="false" t="array" ref="AN12:AN12">INDEX(_Rge_Data_3rd_CY,$B12,AN$1)</f>
        <v>58414.8</v>
      </c>
      <c r="AO12" s="378" t="n">
        <f aca="false" t="array" ref="AO12:AO12">INDEX(_Rge_Data_3rd_CY,$B12,AO$1)</f>
        <v>5790</v>
      </c>
      <c r="AP12" s="378" t="n">
        <f aca="false" t="array" ref="AP12:AP12">INDEX(_Rge_Data_3rd_CY,$B12,AP$1)</f>
        <v>3030</v>
      </c>
      <c r="AQ12" s="378" t="n">
        <f aca="false" t="array" ref="AQ12:AQ12">INDEX(_Rge_Data_3rd_CY,$B12,AQ$1)</f>
        <v>7244.72</v>
      </c>
      <c r="AR12" s="378" t="n">
        <f aca="false" t="array" ref="AR12:AR12">INDEX(_Rge_Data_3rd_CY,$B12,AR$1)</f>
        <v>0</v>
      </c>
      <c r="AS12" s="378" t="n">
        <f aca="false">INDEX(_Rge_Data_3rd_CY,$B12,AS$1)</f>
        <v>0</v>
      </c>
      <c r="AT12" s="378" t="n">
        <f aca="false" t="array" ref="AT12:AT12">INDEX(_Rge_Data_3rd_CY,$B12,AT$1)</f>
        <v>0</v>
      </c>
      <c r="AU12" s="378" t="n">
        <f aca="false" t="array" ref="AU12:AU12">INDEX(_Rge_Data_3rd_CY,$B12,AU$1)</f>
        <v>74479.52</v>
      </c>
      <c r="AV12" s="262" t="n">
        <f aca="false">AU12+AX12+AY12</f>
        <v>89217.858</v>
      </c>
      <c r="AW12" s="263" t="n">
        <f aca="false">IFERROR(AU12/AG12,0)</f>
        <v>1</v>
      </c>
      <c r="AX12" s="264" t="n">
        <f aca="false">IFERROR(IF(AND($F12="OPEN",$AH12&gt;0),$AH12*_SoP*$AW12,IF(AND($F12="CLOSED",$AH12&gt;0),$AH12*_SoL*$AW12,0)),0)</f>
        <v>14738.338</v>
      </c>
      <c r="AY12" s="264" t="n">
        <f aca="false">IFERROR(IF($AH12&lt;0,$AH12*_SoL,0),0)</f>
        <v>0</v>
      </c>
      <c r="AZ12" s="265" t="n">
        <f aca="false">AU12+AX12</f>
        <v>89217.858</v>
      </c>
      <c r="BA12" s="265" t="n">
        <f aca="false">AJ12-AY12</f>
        <v>89993.56</v>
      </c>
      <c r="BB12" s="265" t="n">
        <f aca="false">AZ12-BA12</f>
        <v>-775.70199999999</v>
      </c>
      <c r="BC12" s="266" t="n">
        <f aca="false">IF($BB12&gt;=0,$BB12,0)</f>
        <v>0</v>
      </c>
      <c r="BD12" s="379" t="n">
        <f aca="false">IF($BB12&lt;=0,-$BB12,0)</f>
        <v>775.70199999999</v>
      </c>
      <c r="BE12" s="380" t="n">
        <f aca="false">IF((V12-AJ12)&lt;0,0,V12-AJ12)</f>
        <v>0</v>
      </c>
      <c r="BF12" s="381" t="n">
        <f aca="false">IF(AW12&gt;1,0,V12-AW12*V12)</f>
        <v>0</v>
      </c>
    </row>
    <row r="13" customFormat="false" ht="19.5" hidden="false" customHeight="true" outlineLevel="0" collapsed="false">
      <c r="A13" s="166"/>
      <c r="B13" s="208" t="n">
        <f aca="false">B12+1</f>
        <v>2</v>
      </c>
      <c r="C13" s="166"/>
      <c r="D13" s="369" t="str">
        <f aca="false" t="array" ref="D13:D13">INDEX(_Rge_Projectdata_3rd,$B13,MATCH("Project-ID",_Rge_Headline_Projectdata,0))</f>
        <v>P903043</v>
      </c>
      <c r="E13" s="370" t="str">
        <f aca="false" t="array" ref="E13:E13">IF(INDEX(_Rge_Data_3rd_CY,$B13,E$1)=0,"",TEXT(INDEX(_Rge_Data_3rd_CY,$B13,E$1),"JJJJMMTT"))</f>
        <v/>
      </c>
      <c r="F13" s="382" t="str">
        <f aca="false" t="array" ref="F13:F13">INDEX(_Rge_Data_3rd_CY,$B13,F$1)</f>
        <v>Open</v>
      </c>
      <c r="G13" s="371" t="n">
        <f aca="false" t="array" ref="G13:G13">IFERROR(MATCH(INDEX(_Rge_Data_3rd_CY,$B13,G$1),_Rge_Projectstatus,0),"")</f>
        <v>1</v>
      </c>
      <c r="H13" s="383" t="n">
        <f aca="false">INDEX(_Rge_Data_3rd_CY,$B13,H$1)</f>
        <v>0</v>
      </c>
      <c r="I13" s="384" t="n">
        <f aca="false">INDEX(_Rge_Data_3rd_CY,$B13,I$1)</f>
        <v>0</v>
      </c>
      <c r="J13" s="384" t="n">
        <f aca="false">INDEX(_Rge_Data_3rd_CY,$B13,J$1)</f>
        <v>0</v>
      </c>
      <c r="K13" s="384" t="n">
        <f aca="false">INDEX(_Rge_Data_3rd_CY,$B13,K$1)</f>
        <v>0</v>
      </c>
      <c r="L13" s="385" t="n">
        <f aca="false" t="array" ref="L13:L13">INDEX(_Rge_Data_3rd_CY,$B13,L$1)</f>
        <v>0</v>
      </c>
      <c r="M13" s="385" t="n">
        <f aca="false" t="array" ref="M13:M13">INDEX(_Rge_Data_3rd_CY,$B13,M$1)</f>
        <v>0</v>
      </c>
      <c r="N13" s="385" t="n">
        <f aca="false" t="array" ref="N13:N13">INDEX(_Rge_Data_3rd_CY,$B13,N$1)</f>
        <v>0</v>
      </c>
      <c r="O13" s="385" t="n">
        <f aca="false" t="array" ref="O13:O13">INDEX(_Rge_Data_3rd_CY,$B13,O$1)</f>
        <v>0</v>
      </c>
      <c r="P13" s="385" t="n">
        <f aca="false" t="array" ref="P13:P13">INDEX(_Rge_Data_3rd_CY,$B13,P$1)</f>
        <v>0</v>
      </c>
      <c r="Q13" s="385" t="n">
        <f aca="false">INDEX(_Rge_Data_3rd_CY,$B13,Q$1)</f>
        <v>0</v>
      </c>
      <c r="R13" s="385" t="n">
        <f aca="false" t="array" ref="R13:R13">INDEX(_Rge_Data_3rd_CY,$B13,R$1)</f>
        <v>0</v>
      </c>
      <c r="S13" s="385" t="n">
        <f aca="false" t="array" ref="S13:S13">INDEX(_Rge_Data_3rd_CY,$B13,S$1)</f>
        <v>0</v>
      </c>
      <c r="T13" s="385" t="n">
        <f aca="false">H13-S13</f>
        <v>0</v>
      </c>
      <c r="U13" s="386" t="n">
        <f aca="false">IFERROR(T13/H13,0)</f>
        <v>0</v>
      </c>
      <c r="V13" s="387" t="n">
        <f aca="false" t="array" ref="V13:V13">INDEX(_Rge_Data_3rd_CY,$B13,V$1)</f>
        <v>1747177</v>
      </c>
      <c r="W13" s="388" t="n">
        <f aca="false" t="array" ref="W13:W13">INDEX(_Rge_Data_3rd_CY,$B13,W$1)</f>
        <v>1162992.96</v>
      </c>
      <c r="X13" s="388" t="n">
        <f aca="false">INDEX(_Rge_Data_3rd_CY,$B13,X$1)</f>
        <v>0</v>
      </c>
      <c r="Y13" s="388" t="n">
        <f aca="false">INDEX(_Rge_Data_3rd_CY,$B13,Y$1)</f>
        <v>0</v>
      </c>
      <c r="Z13" s="388" t="n">
        <f aca="false" t="array" ref="Z13:Z13">INDEX(_Rge_Data_3rd_CY,$B13,Z$1)</f>
        <v>1162992.96</v>
      </c>
      <c r="AA13" s="388" t="n">
        <f aca="false" t="array" ref="AA13:AA13">INDEX(_Rge_Data_3rd_CY,$B13,AA$1)</f>
        <v>23500</v>
      </c>
      <c r="AB13" s="388" t="n">
        <f aca="false" t="array" ref="AB13:AB13">INDEX(_Rge_Data_3rd_CY,$B13,AB$1)</f>
        <v>60880</v>
      </c>
      <c r="AC13" s="388" t="n">
        <f aca="false" t="array" ref="AC13:AC13">INDEX(_Rge_Data_3rd_CY,$B13,AC$1)</f>
        <v>147500</v>
      </c>
      <c r="AD13" s="388" t="n">
        <f aca="false" t="array" ref="AD13:AD13">INDEX(_Rge_Data_3rd_CY,$B13,AD$1)</f>
        <v>0</v>
      </c>
      <c r="AE13" s="388" t="n">
        <f aca="false">INDEX(_Rge_Data_3rd_CY,$B13,AE$1)</f>
        <v>0</v>
      </c>
      <c r="AF13" s="388" t="n">
        <f aca="false" t="array" ref="AF13:AF13">INDEX(_Rge_Data_3rd_CY,$B13,AF$1)</f>
        <v>0</v>
      </c>
      <c r="AG13" s="388" t="n">
        <f aca="false" t="array" ref="AG13:AG13">INDEX(_Rge_Data_3rd_CY,$B13,AG$1)</f>
        <v>1394872.96</v>
      </c>
      <c r="AH13" s="388" t="n">
        <f aca="false">V13-AG13</f>
        <v>352304.04</v>
      </c>
      <c r="AI13" s="389" t="n">
        <f aca="false">IFERROR(AH13/V13,)</f>
        <v>0.201641871430313</v>
      </c>
      <c r="AJ13" s="390" t="n">
        <f aca="false" t="array" ref="AJ13:AJ13">INDEX(_Rge_Data_3rd_CY,$B13,AJ$1)</f>
        <v>1616421.24</v>
      </c>
      <c r="AK13" s="391" t="n">
        <f aca="false" t="array" ref="AK13:AK13">INDEX(_Rge_Data_3rd_CY,$B13,AK$1)</f>
        <v>1162992.96</v>
      </c>
      <c r="AL13" s="391" t="n">
        <f aca="false">INDEX(_Rge_Data_3rd_CY,$B13,AL$1)</f>
        <v>0</v>
      </c>
      <c r="AM13" s="391" t="n">
        <f aca="false">INDEX(_Rge_Data_3rd_CY,$B13,AM$1)</f>
        <v>0</v>
      </c>
      <c r="AN13" s="391" t="n">
        <f aca="false" t="array" ref="AN13:AN13">INDEX(_Rge_Data_3rd_CY,$B13,AN$1)</f>
        <v>1162992.96</v>
      </c>
      <c r="AO13" s="391" t="n">
        <f aca="false" t="array" ref="AO13:AO13">INDEX(_Rge_Data_3rd_CY,$B13,AO$1)</f>
        <v>23250</v>
      </c>
      <c r="AP13" s="391" t="n">
        <f aca="false" t="array" ref="AP13:AP13">INDEX(_Rge_Data_3rd_CY,$B13,AP$1)</f>
        <v>60880</v>
      </c>
      <c r="AQ13" s="391" t="n">
        <f aca="false" t="array" ref="AQ13:AQ13">INDEX(_Rge_Data_3rd_CY,$B13,AQ$1)</f>
        <v>147355.8</v>
      </c>
      <c r="AR13" s="391" t="n">
        <f aca="false" t="array" ref="AR13:AR13">INDEX(_Rge_Data_3rd_CY,$B13,AR$1)</f>
        <v>0</v>
      </c>
      <c r="AS13" s="391" t="n">
        <f aca="false">INDEX(_Rge_Data_3rd_CY,$B13,AS$1)</f>
        <v>0</v>
      </c>
      <c r="AT13" s="391" t="n">
        <f aca="false" t="array" ref="AT13:AT13">INDEX(_Rge_Data_3rd_CY,$B13,AT$1)</f>
        <v>0</v>
      </c>
      <c r="AU13" s="391" t="n">
        <f aca="false" t="array" ref="AU13:AU13">INDEX(_Rge_Data_3rd_CY,$B13,AU$1)</f>
        <v>1394478.76</v>
      </c>
      <c r="AV13" s="262" t="n">
        <f aca="false">AU13+AX13+AY13</f>
        <v>1729073.0128</v>
      </c>
      <c r="AW13" s="392" t="n">
        <f aca="false">IFERROR(AU13/AG13,0)</f>
        <v>0.999717393618412</v>
      </c>
      <c r="AX13" s="268" t="n">
        <f aca="false">IFERROR(IF(AND($F13="OPEN",$AH13&gt;0),$AH13*_SoP*$AW13,IF(AND($F13="CLOSED",$AH13&gt;0),$AH13*_SoL*$AW13,0)),0)</f>
        <v>334594.2528</v>
      </c>
      <c r="AY13" s="268" t="n">
        <f aca="false">IFERROR(IF($AH13&lt;0,$AH13*_SoL,0),0)</f>
        <v>0</v>
      </c>
      <c r="AZ13" s="393" t="n">
        <f aca="false">AU13+AX13</f>
        <v>1729073.0128</v>
      </c>
      <c r="BA13" s="393" t="n">
        <f aca="false">AJ13-AY13</f>
        <v>1616421.24</v>
      </c>
      <c r="BB13" s="393" t="n">
        <f aca="false">AZ13-BA13</f>
        <v>112651.7728</v>
      </c>
      <c r="BC13" s="394" t="n">
        <f aca="false">IF($BB13&gt;=0,$BB13,0)</f>
        <v>112651.7728</v>
      </c>
      <c r="BD13" s="395" t="n">
        <f aca="false">IF($BB13&lt;=0,-$BB13,0)</f>
        <v>0</v>
      </c>
      <c r="BE13" s="396" t="n">
        <f aca="false">IF((V13-AJ13)&lt;0,0,V13-AJ13)</f>
        <v>130755.76</v>
      </c>
      <c r="BF13" s="397" t="n">
        <f aca="false">IF(AW13&gt;1,0,V13-AW13*V13)</f>
        <v>493.763369963039</v>
      </c>
    </row>
    <row r="14" customFormat="false" ht="19.5" hidden="false" customHeight="true" outlineLevel="0" collapsed="false">
      <c r="A14" s="166"/>
      <c r="B14" s="208" t="n">
        <f aca="false">B13+1</f>
        <v>3</v>
      </c>
      <c r="C14" s="166"/>
      <c r="D14" s="369" t="str">
        <f aca="false" t="array" ref="D14:D14">INDEX(_Rge_Projectdata_3rd,$B14,MATCH("Project-ID",_Rge_Headline_Projectdata,0))</f>
        <v>P903127</v>
      </c>
      <c r="E14" s="370" t="str">
        <f aca="false" t="array" ref="E14:E14">IF(INDEX(_Rge_Data_3rd_CY,$B14,E$1)=0,"",TEXT(INDEX(_Rge_Data_3rd_CY,$B14,E$1),"JJJJMMTT"))</f>
        <v/>
      </c>
      <c r="F14" s="382" t="str">
        <f aca="false" t="array" ref="F14:F14">INDEX(_Rge_Data_3rd_CY,$B14,F$1)</f>
        <v>Open</v>
      </c>
      <c r="G14" s="371" t="n">
        <f aca="false" t="array" ref="G14:G14">IFERROR(MATCH(INDEX(_Rge_Data_3rd_CY,$B14,G$1),_Rge_Projectstatus,0),"")</f>
        <v>1</v>
      </c>
      <c r="H14" s="383" t="n">
        <f aca="false">INDEX(_Rge_Data_3rd_CY,$B14,H$1)</f>
        <v>0</v>
      </c>
      <c r="I14" s="384" t="n">
        <f aca="false">INDEX(_Rge_Data_3rd_CY,$B14,I$1)</f>
        <v>0</v>
      </c>
      <c r="J14" s="384" t="n">
        <f aca="false">INDEX(_Rge_Data_3rd_CY,$B14,J$1)</f>
        <v>0</v>
      </c>
      <c r="K14" s="384" t="n">
        <f aca="false">INDEX(_Rge_Data_3rd_CY,$B14,K$1)</f>
        <v>0</v>
      </c>
      <c r="L14" s="385" t="n">
        <f aca="false" t="array" ref="L14:L14">INDEX(_Rge_Data_3rd_CY,$B14,L$1)</f>
        <v>0</v>
      </c>
      <c r="M14" s="385" t="n">
        <f aca="false" t="array" ref="M14:M14">INDEX(_Rge_Data_3rd_CY,$B14,M$1)</f>
        <v>0</v>
      </c>
      <c r="N14" s="385" t="n">
        <f aca="false" t="array" ref="N14:N14">INDEX(_Rge_Data_3rd_CY,$B14,N$1)</f>
        <v>0</v>
      </c>
      <c r="O14" s="385" t="n">
        <f aca="false" t="array" ref="O14:O14">INDEX(_Rge_Data_3rd_CY,$B14,O$1)</f>
        <v>0</v>
      </c>
      <c r="P14" s="385" t="n">
        <f aca="false" t="array" ref="P14:P14">INDEX(_Rge_Data_3rd_CY,$B14,P$1)</f>
        <v>0</v>
      </c>
      <c r="Q14" s="385" t="n">
        <f aca="false">INDEX(_Rge_Data_3rd_CY,$B14,Q$1)</f>
        <v>0</v>
      </c>
      <c r="R14" s="385" t="n">
        <f aca="false" t="array" ref="R14:R14">INDEX(_Rge_Data_3rd_CY,$B14,R$1)</f>
        <v>0</v>
      </c>
      <c r="S14" s="385" t="n">
        <f aca="false" t="array" ref="S14:S14">INDEX(_Rge_Data_3rd_CY,$B14,S$1)</f>
        <v>0</v>
      </c>
      <c r="T14" s="385" t="n">
        <f aca="false">H14-S14</f>
        <v>0</v>
      </c>
      <c r="U14" s="386" t="n">
        <f aca="false">IFERROR(T14/H14,0)</f>
        <v>0</v>
      </c>
      <c r="V14" s="387" t="n">
        <f aca="false" t="array" ref="V14:V14">INDEX(_Rge_Data_3rd_CY,$B14,V$1)</f>
        <v>113380.6</v>
      </c>
      <c r="W14" s="388" t="n">
        <f aca="false" t="array" ref="W14:W14">INDEX(_Rge_Data_3rd_CY,$B14,W$1)</f>
        <v>91160</v>
      </c>
      <c r="X14" s="388" t="n">
        <f aca="false">INDEX(_Rge_Data_3rd_CY,$B14,X$1)</f>
        <v>0</v>
      </c>
      <c r="Y14" s="388" t="n">
        <f aca="false">INDEX(_Rge_Data_3rd_CY,$B14,Y$1)</f>
        <v>0</v>
      </c>
      <c r="Z14" s="388" t="n">
        <f aca="false" t="array" ref="Z14:Z14">INDEX(_Rge_Data_3rd_CY,$B14,Z$1)</f>
        <v>91160</v>
      </c>
      <c r="AA14" s="388" t="n">
        <f aca="false" t="array" ref="AA14:AA14">INDEX(_Rge_Data_3rd_CY,$B14,AA$1)</f>
        <v>4500</v>
      </c>
      <c r="AB14" s="388" t="n">
        <f aca="false" t="array" ref="AB14:AB14">INDEX(_Rge_Data_3rd_CY,$B14,AB$1)</f>
        <v>2262</v>
      </c>
      <c r="AC14" s="388" t="n">
        <f aca="false" t="array" ref="AC14:AC14">INDEX(_Rge_Data_3rd_CY,$B14,AC$1)</f>
        <v>0</v>
      </c>
      <c r="AD14" s="388" t="n">
        <f aca="false" t="array" ref="AD14:AD14">INDEX(_Rge_Data_3rd_CY,$B14,AD$1)</f>
        <v>0</v>
      </c>
      <c r="AE14" s="388" t="n">
        <f aca="false">INDEX(_Rge_Data_3rd_CY,$B14,AE$1)</f>
        <v>0</v>
      </c>
      <c r="AF14" s="388" t="n">
        <f aca="false" t="array" ref="AF14:AF14">INDEX(_Rge_Data_3rd_CY,$B14,AF$1)</f>
        <v>0</v>
      </c>
      <c r="AG14" s="388" t="n">
        <f aca="false" t="array" ref="AG14:AG14">INDEX(_Rge_Data_3rd_CY,$B14,AG$1)</f>
        <v>97922</v>
      </c>
      <c r="AH14" s="388" t="n">
        <f aca="false">V14-AG14</f>
        <v>15458.6</v>
      </c>
      <c r="AI14" s="389" t="n">
        <f aca="false">IFERROR(AH14/V14,)</f>
        <v>0.136342548901664</v>
      </c>
      <c r="AJ14" s="390" t="n">
        <f aca="false" t="array" ref="AJ14:AJ14">INDEX(_Rge_Data_3rd_CY,$B14,AJ$1)</f>
        <v>33184.45</v>
      </c>
      <c r="AK14" s="391" t="n">
        <f aca="false" t="array" ref="AK14:AK14">INDEX(_Rge_Data_3rd_CY,$B14,AK$1)</f>
        <v>25815.28</v>
      </c>
      <c r="AL14" s="391" t="n">
        <f aca="false">INDEX(_Rge_Data_3rd_CY,$B14,AL$1)</f>
        <v>0</v>
      </c>
      <c r="AM14" s="391" t="n">
        <f aca="false">INDEX(_Rge_Data_3rd_CY,$B14,AM$1)</f>
        <v>0</v>
      </c>
      <c r="AN14" s="391" t="n">
        <f aca="false" t="array" ref="AN14:AN14">INDEX(_Rge_Data_3rd_CY,$B14,AN$1)</f>
        <v>25815.28</v>
      </c>
      <c r="AO14" s="391" t="n">
        <f aca="false" t="array" ref="AO14:AO14">INDEX(_Rge_Data_3rd_CY,$B14,AO$1)</f>
        <v>3690</v>
      </c>
      <c r="AP14" s="391" t="n">
        <f aca="false" t="array" ref="AP14:AP14">INDEX(_Rge_Data_3rd_CY,$B14,AP$1)</f>
        <v>700</v>
      </c>
      <c r="AQ14" s="391" t="n">
        <f aca="false" t="array" ref="AQ14:AQ14">INDEX(_Rge_Data_3rd_CY,$B14,AQ$1)</f>
        <v>0</v>
      </c>
      <c r="AR14" s="391" t="n">
        <f aca="false" t="array" ref="AR14:AR14">INDEX(_Rge_Data_3rd_CY,$B14,AR$1)</f>
        <v>0</v>
      </c>
      <c r="AS14" s="391" t="n">
        <f aca="false">INDEX(_Rge_Data_3rd_CY,$B14,AS$1)</f>
        <v>0</v>
      </c>
      <c r="AT14" s="391" t="n">
        <f aca="false" t="array" ref="AT14:AT14">INDEX(_Rge_Data_3rd_CY,$B14,AT$1)</f>
        <v>0</v>
      </c>
      <c r="AU14" s="391" t="n">
        <f aca="false" t="array" ref="AU14:AU14">INDEX(_Rge_Data_3rd_CY,$B14,AU$1)</f>
        <v>30205.28</v>
      </c>
      <c r="AV14" s="262" t="n">
        <f aca="false">AU14+AX14+AY14</f>
        <v>34735.260743</v>
      </c>
      <c r="AW14" s="392" t="n">
        <f aca="false">IFERROR(AU14/AG14,0)</f>
        <v>0.308462653949061</v>
      </c>
      <c r="AX14" s="268" t="n">
        <f aca="false">IFERROR(IF(AND($F14="OPEN",$AH14&gt;0),$AH14*_SoP*$AW14,IF(AND($F14="CLOSED",$AH14&gt;0),$AH14*_SoL*$AW14,0)),0)</f>
        <v>4529.980743</v>
      </c>
      <c r="AY14" s="268" t="n">
        <f aca="false">IFERROR(IF($AH14&lt;0,$AH14*_SoL,0),0)</f>
        <v>0</v>
      </c>
      <c r="AZ14" s="393" t="n">
        <f aca="false">AU14+AX14</f>
        <v>34735.260743</v>
      </c>
      <c r="BA14" s="393" t="n">
        <f aca="false">AJ14-AY14</f>
        <v>33184.45</v>
      </c>
      <c r="BB14" s="393" t="n">
        <f aca="false">AZ14-BA14</f>
        <v>1550.810743</v>
      </c>
      <c r="BC14" s="394" t="n">
        <f aca="false">IF($BB14&gt;=0,$BB14,0)</f>
        <v>1550.810743</v>
      </c>
      <c r="BD14" s="395" t="n">
        <f aca="false">IF($BB14&lt;=0,-$BB14,0)</f>
        <v>0</v>
      </c>
      <c r="BE14" s="396" t="n">
        <f aca="false">IF((V14-AJ14)&lt;0,0,V14-AJ14)</f>
        <v>80196.15</v>
      </c>
      <c r="BF14" s="397" t="n">
        <f aca="false">IF(AW14&gt;1,0,V14-AW14*V14)</f>
        <v>78406.9192176631</v>
      </c>
    </row>
    <row r="15" customFormat="false" ht="19.5" hidden="false" customHeight="true" outlineLevel="0" collapsed="false">
      <c r="A15" s="166"/>
      <c r="B15" s="208" t="n">
        <f aca="false">B14+1</f>
        <v>4</v>
      </c>
      <c r="C15" s="166"/>
      <c r="D15" s="369" t="str">
        <f aca="false" t="array" ref="D15:D15">INDEX(_Rge_Projectdata_3rd,$B15,MATCH("Project-ID",_Rge_Headline_Projectdata,0))</f>
        <v>P903132</v>
      </c>
      <c r="E15" s="370" t="str">
        <f aca="false" t="array" ref="E15:E15">IF(INDEX(_Rge_Data_3rd_CY,$B15,E$1)=0,"",TEXT(INDEX(_Rge_Data_3rd_CY,$B15,E$1),"JJJJMMTT"))</f>
        <v/>
      </c>
      <c r="F15" s="382" t="str">
        <f aca="false" t="array" ref="F15:F15">INDEX(_Rge_Data_3rd_CY,$B15,F$1)</f>
        <v>Open</v>
      </c>
      <c r="G15" s="371" t="n">
        <f aca="false" t="array" ref="G15:G15">IFERROR(MATCH(INDEX(_Rge_Data_3rd_CY,$B15,G$1),_Rge_Projectstatus,0),"")</f>
        <v>1</v>
      </c>
      <c r="H15" s="383" t="n">
        <f aca="false">INDEX(_Rge_Data_3rd_CY,$B15,H$1)</f>
        <v>0</v>
      </c>
      <c r="I15" s="384" t="n">
        <f aca="false">INDEX(_Rge_Data_3rd_CY,$B15,I$1)</f>
        <v>0</v>
      </c>
      <c r="J15" s="384" t="n">
        <f aca="false">INDEX(_Rge_Data_3rd_CY,$B15,J$1)</f>
        <v>0</v>
      </c>
      <c r="K15" s="384" t="n">
        <f aca="false">INDEX(_Rge_Data_3rd_CY,$B15,K$1)</f>
        <v>0</v>
      </c>
      <c r="L15" s="385" t="n">
        <f aca="false" t="array" ref="L15:L15">INDEX(_Rge_Data_3rd_CY,$B15,L$1)</f>
        <v>0</v>
      </c>
      <c r="M15" s="385" t="n">
        <f aca="false" t="array" ref="M15:M15">INDEX(_Rge_Data_3rd_CY,$B15,M$1)</f>
        <v>0</v>
      </c>
      <c r="N15" s="385" t="n">
        <f aca="false" t="array" ref="N15:N15">INDEX(_Rge_Data_3rd_CY,$B15,N$1)</f>
        <v>0</v>
      </c>
      <c r="O15" s="385" t="n">
        <f aca="false" t="array" ref="O15:O15">INDEX(_Rge_Data_3rd_CY,$B15,O$1)</f>
        <v>0</v>
      </c>
      <c r="P15" s="385" t="n">
        <f aca="false" t="array" ref="P15:P15">INDEX(_Rge_Data_3rd_CY,$B15,P$1)</f>
        <v>0</v>
      </c>
      <c r="Q15" s="385" t="n">
        <f aca="false">INDEX(_Rge_Data_3rd_CY,$B15,Q$1)</f>
        <v>0</v>
      </c>
      <c r="R15" s="385" t="n">
        <f aca="false" t="array" ref="R15:R15">INDEX(_Rge_Data_3rd_CY,$B15,R$1)</f>
        <v>0</v>
      </c>
      <c r="S15" s="385" t="n">
        <f aca="false" t="array" ref="S15:S15">INDEX(_Rge_Data_3rd_CY,$B15,S$1)</f>
        <v>0</v>
      </c>
      <c r="T15" s="385" t="n">
        <f aca="false">H15-S15</f>
        <v>0</v>
      </c>
      <c r="U15" s="386" t="n">
        <f aca="false">IFERROR(T15/H15,0)</f>
        <v>0</v>
      </c>
      <c r="V15" s="387" t="n">
        <f aca="false" t="array" ref="V15:V15">INDEX(_Rge_Data_3rd_CY,$B15,V$1)</f>
        <v>331507.58</v>
      </c>
      <c r="W15" s="388" t="n">
        <f aca="false" t="array" ref="W15:W15">INDEX(_Rge_Data_3rd_CY,$B15,W$1)</f>
        <v>194545.2</v>
      </c>
      <c r="X15" s="388" t="n">
        <f aca="false">INDEX(_Rge_Data_3rd_CY,$B15,X$1)</f>
        <v>0</v>
      </c>
      <c r="Y15" s="388" t="n">
        <f aca="false">INDEX(_Rge_Data_3rd_CY,$B15,Y$1)</f>
        <v>0</v>
      </c>
      <c r="Z15" s="388" t="n">
        <f aca="false" t="array" ref="Z15:Z15">INDEX(_Rge_Data_3rd_CY,$B15,Z$1)</f>
        <v>194545.2</v>
      </c>
      <c r="AA15" s="388" t="n">
        <f aca="false" t="array" ref="AA15:AA15">INDEX(_Rge_Data_3rd_CY,$B15,AA$1)</f>
        <v>3760</v>
      </c>
      <c r="AB15" s="388" t="n">
        <f aca="false" t="array" ref="AB15:AB15">INDEX(_Rge_Data_3rd_CY,$B15,AB$1)</f>
        <v>15500</v>
      </c>
      <c r="AC15" s="388" t="n">
        <f aca="false" t="array" ref="AC15:AC15">INDEX(_Rge_Data_3rd_CY,$B15,AC$1)</f>
        <v>14280</v>
      </c>
      <c r="AD15" s="388" t="n">
        <f aca="false" t="array" ref="AD15:AD15">INDEX(_Rge_Data_3rd_CY,$B15,AD$1)</f>
        <v>0</v>
      </c>
      <c r="AE15" s="388" t="n">
        <f aca="false">INDEX(_Rge_Data_3rd_CY,$B15,AE$1)</f>
        <v>0</v>
      </c>
      <c r="AF15" s="388" t="n">
        <f aca="false" t="array" ref="AF15:AF15">INDEX(_Rge_Data_3rd_CY,$B15,AF$1)</f>
        <v>0</v>
      </c>
      <c r="AG15" s="388" t="n">
        <f aca="false" t="array" ref="AG15:AG15">INDEX(_Rge_Data_3rd_CY,$B15,AG$1)</f>
        <v>228085.2</v>
      </c>
      <c r="AH15" s="388" t="n">
        <f aca="false">V15-AG15</f>
        <v>103422.38</v>
      </c>
      <c r="AI15" s="389" t="n">
        <f aca="false">IFERROR(AH15/V15,)</f>
        <v>0.311975913190281</v>
      </c>
      <c r="AJ15" s="390" t="n">
        <f aca="false" t="array" ref="AJ15:AJ15">INDEX(_Rge_Data_3rd_CY,$B15,AJ$1)</f>
        <v>155965.92</v>
      </c>
      <c r="AK15" s="391" t="n">
        <f aca="false" t="array" ref="AK15:AK15">INDEX(_Rge_Data_3rd_CY,$B15,AK$1)</f>
        <v>97272.6</v>
      </c>
      <c r="AL15" s="391" t="n">
        <f aca="false">INDEX(_Rge_Data_3rd_CY,$B15,AL$1)</f>
        <v>0</v>
      </c>
      <c r="AM15" s="391" t="n">
        <f aca="false">INDEX(_Rge_Data_3rd_CY,$B15,AM$1)</f>
        <v>0</v>
      </c>
      <c r="AN15" s="391" t="n">
        <f aca="false" t="array" ref="AN15:AN15">INDEX(_Rge_Data_3rd_CY,$B15,AN$1)</f>
        <v>97272.6</v>
      </c>
      <c r="AO15" s="391" t="n">
        <f aca="false" t="array" ref="AO15:AO15">INDEX(_Rge_Data_3rd_CY,$B15,AO$1)</f>
        <v>2670</v>
      </c>
      <c r="AP15" s="391" t="n">
        <f aca="false" t="array" ref="AP15:AP15">INDEX(_Rge_Data_3rd_CY,$B15,AP$1)</f>
        <v>9100</v>
      </c>
      <c r="AQ15" s="391" t="n">
        <f aca="false" t="array" ref="AQ15:AQ15">INDEX(_Rge_Data_3rd_CY,$B15,AQ$1)</f>
        <v>2701.64</v>
      </c>
      <c r="AR15" s="391" t="n">
        <f aca="false" t="array" ref="AR15:AR15">INDEX(_Rge_Data_3rd_CY,$B15,AR$1)</f>
        <v>0</v>
      </c>
      <c r="AS15" s="391" t="n">
        <f aca="false">INDEX(_Rge_Data_3rd_CY,$B15,AS$1)</f>
        <v>0</v>
      </c>
      <c r="AT15" s="391" t="n">
        <f aca="false" t="array" ref="AT15:AT15">INDEX(_Rge_Data_3rd_CY,$B15,AT$1)</f>
        <v>0</v>
      </c>
      <c r="AU15" s="391" t="n">
        <f aca="false" t="array" ref="AU15:AU15">INDEX(_Rge_Data_3rd_CY,$B15,AU$1)</f>
        <v>111744.24</v>
      </c>
      <c r="AV15" s="262" t="n">
        <f aca="false">AU15+AX15+AY15</f>
        <v>159879.81605</v>
      </c>
      <c r="AW15" s="392" t="n">
        <f aca="false">IFERROR(AU15/AG15,0)</f>
        <v>0.489923239210611</v>
      </c>
      <c r="AX15" s="268" t="n">
        <f aca="false">IFERROR(IF(AND($F15="OPEN",$AH15&gt;0),$AH15*_SoP*$AW15,IF(AND($F15="CLOSED",$AH15&gt;0),$AH15*_SoL*$AW15,0)),0)</f>
        <v>48135.57605</v>
      </c>
      <c r="AY15" s="268" t="n">
        <f aca="false">IFERROR(IF($AH15&lt;0,$AH15*_SoL,0),0)</f>
        <v>0</v>
      </c>
      <c r="AZ15" s="393" t="n">
        <f aca="false">AU15+AX15</f>
        <v>159879.81605</v>
      </c>
      <c r="BA15" s="393" t="n">
        <f aca="false">AJ15-AY15</f>
        <v>155965.92</v>
      </c>
      <c r="BB15" s="393" t="n">
        <f aca="false">AZ15-BA15</f>
        <v>3913.89605000001</v>
      </c>
      <c r="BC15" s="394" t="n">
        <f aca="false">IF($BB15&gt;=0,$BB15,0)</f>
        <v>3913.89605000001</v>
      </c>
      <c r="BD15" s="395" t="n">
        <f aca="false">IF($BB15&lt;=0,-$BB15,0)</f>
        <v>0</v>
      </c>
      <c r="BE15" s="396" t="n">
        <f aca="false">IF((V15-AJ15)&lt;0,0,V15-AJ15)</f>
        <v>175541.66</v>
      </c>
      <c r="BF15" s="397" t="n">
        <f aca="false">IF(AW15&gt;1,0,V15-AW15*V15)</f>
        <v>169094.312583529</v>
      </c>
    </row>
    <row r="16" customFormat="false" ht="19.5" hidden="false" customHeight="true" outlineLevel="0" collapsed="false">
      <c r="A16" s="166"/>
      <c r="B16" s="208" t="n">
        <f aca="false">B15+1</f>
        <v>5</v>
      </c>
      <c r="C16" s="166"/>
      <c r="D16" s="369" t="str">
        <f aca="false" t="array" ref="D16:D16">INDEX(_Rge_Projectdata_3rd,$B16,MATCH("Project-ID",_Rge_Headline_Projectdata,0))</f>
        <v>P903139</v>
      </c>
      <c r="E16" s="370" t="str">
        <f aca="false" t="array" ref="E16:E16">IF(INDEX(_Rge_Data_3rd_CY,$B16,E$1)=0,"",TEXT(INDEX(_Rge_Data_3rd_CY,$B16,E$1),"JJJJMMTT"))</f>
        <v/>
      </c>
      <c r="F16" s="382" t="str">
        <f aca="false" t="array" ref="F16:F16">INDEX(_Rge_Data_3rd_CY,$B16,F$1)</f>
        <v>Open</v>
      </c>
      <c r="G16" s="371" t="n">
        <f aca="false" t="array" ref="G16:G16">IFERROR(MATCH(INDEX(_Rge_Data_3rd_CY,$B16,G$1),_Rge_Projectstatus,0),"")</f>
        <v>1</v>
      </c>
      <c r="H16" s="383" t="n">
        <f aca="false">INDEX(_Rge_Data_3rd_CY,$B16,H$1)</f>
        <v>0</v>
      </c>
      <c r="I16" s="384" t="n">
        <f aca="false">INDEX(_Rge_Data_3rd_CY,$B16,I$1)</f>
        <v>0</v>
      </c>
      <c r="J16" s="384" t="n">
        <f aca="false">INDEX(_Rge_Data_3rd_CY,$B16,J$1)</f>
        <v>0</v>
      </c>
      <c r="K16" s="384" t="n">
        <f aca="false">INDEX(_Rge_Data_3rd_CY,$B16,K$1)</f>
        <v>0</v>
      </c>
      <c r="L16" s="385" t="n">
        <f aca="false" t="array" ref="L16:L16">INDEX(_Rge_Data_3rd_CY,$B16,L$1)</f>
        <v>0</v>
      </c>
      <c r="M16" s="385" t="n">
        <f aca="false" t="array" ref="M16:M16">INDEX(_Rge_Data_3rd_CY,$B16,M$1)</f>
        <v>0</v>
      </c>
      <c r="N16" s="385" t="n">
        <f aca="false" t="array" ref="N16:N16">INDEX(_Rge_Data_3rd_CY,$B16,N$1)</f>
        <v>0</v>
      </c>
      <c r="O16" s="385" t="n">
        <f aca="false" t="array" ref="O16:O16">INDEX(_Rge_Data_3rd_CY,$B16,O$1)</f>
        <v>0</v>
      </c>
      <c r="P16" s="385" t="n">
        <f aca="false" t="array" ref="P16:P16">INDEX(_Rge_Data_3rd_CY,$B16,P$1)</f>
        <v>0</v>
      </c>
      <c r="Q16" s="385" t="n">
        <f aca="false">INDEX(_Rge_Data_3rd_CY,$B16,Q$1)</f>
        <v>0</v>
      </c>
      <c r="R16" s="385" t="n">
        <f aca="false" t="array" ref="R16:R16">INDEX(_Rge_Data_3rd_CY,$B16,R$1)</f>
        <v>0</v>
      </c>
      <c r="S16" s="385" t="n">
        <f aca="false" t="array" ref="S16:S16">INDEX(_Rge_Data_3rd_CY,$B16,S$1)</f>
        <v>0</v>
      </c>
      <c r="T16" s="385" t="n">
        <f aca="false">H16-S16</f>
        <v>0</v>
      </c>
      <c r="U16" s="386" t="n">
        <f aca="false">IFERROR(T16/H16,0)</f>
        <v>0</v>
      </c>
      <c r="V16" s="387" t="n">
        <f aca="false" t="array" ref="V16:V16">INDEX(_Rge_Data_3rd_CY,$B16,V$1)</f>
        <v>114898.39</v>
      </c>
      <c r="W16" s="388" t="n">
        <f aca="false" t="array" ref="W16:W16">INDEX(_Rge_Data_3rd_CY,$B16,W$1)</f>
        <v>85000</v>
      </c>
      <c r="X16" s="388" t="n">
        <f aca="false">INDEX(_Rge_Data_3rd_CY,$B16,X$1)</f>
        <v>0</v>
      </c>
      <c r="Y16" s="388" t="n">
        <f aca="false">INDEX(_Rge_Data_3rd_CY,$B16,Y$1)</f>
        <v>0</v>
      </c>
      <c r="Z16" s="388" t="n">
        <f aca="false" t="array" ref="Z16:Z16">INDEX(_Rge_Data_3rd_CY,$B16,Z$1)</f>
        <v>85000</v>
      </c>
      <c r="AA16" s="388" t="n">
        <f aca="false" t="array" ref="AA16:AA16">INDEX(_Rge_Data_3rd_CY,$B16,AA$1)</f>
        <v>4080</v>
      </c>
      <c r="AB16" s="388" t="n">
        <f aca="false" t="array" ref="AB16:AB16">INDEX(_Rge_Data_3rd_CY,$B16,AB$1)</f>
        <v>4000</v>
      </c>
      <c r="AC16" s="388" t="n">
        <f aca="false" t="array" ref="AC16:AC16">INDEX(_Rge_Data_3rd_CY,$B16,AC$1)</f>
        <v>9900</v>
      </c>
      <c r="AD16" s="388" t="n">
        <f aca="false" t="array" ref="AD16:AD16">INDEX(_Rge_Data_3rd_CY,$B16,AD$1)</f>
        <v>0</v>
      </c>
      <c r="AE16" s="388" t="n">
        <f aca="false">INDEX(_Rge_Data_3rd_CY,$B16,AE$1)</f>
        <v>0</v>
      </c>
      <c r="AF16" s="388" t="n">
        <f aca="false" t="array" ref="AF16:AF16">INDEX(_Rge_Data_3rd_CY,$B16,AF$1)</f>
        <v>0</v>
      </c>
      <c r="AG16" s="388" t="n">
        <f aca="false" t="array" ref="AG16:AG16">INDEX(_Rge_Data_3rd_CY,$B16,AG$1)</f>
        <v>102980</v>
      </c>
      <c r="AH16" s="388" t="n">
        <f aca="false">V16-AG16</f>
        <v>11918.39</v>
      </c>
      <c r="AI16" s="389" t="n">
        <f aca="false">IFERROR(AH16/V16,)</f>
        <v>0.103729825979285</v>
      </c>
      <c r="AJ16" s="390" t="n">
        <f aca="false" t="array" ref="AJ16:AJ16">INDEX(_Rge_Data_3rd_CY,$B16,AJ$1)</f>
        <v>74659.83</v>
      </c>
      <c r="AK16" s="391" t="n">
        <f aca="false" t="array" ref="AK16:AK16">INDEX(_Rge_Data_3rd_CY,$B16,AK$1)</f>
        <v>42510.42</v>
      </c>
      <c r="AL16" s="391" t="n">
        <f aca="false">INDEX(_Rge_Data_3rd_CY,$B16,AL$1)</f>
        <v>0</v>
      </c>
      <c r="AM16" s="391" t="n">
        <f aca="false">INDEX(_Rge_Data_3rd_CY,$B16,AM$1)</f>
        <v>0</v>
      </c>
      <c r="AN16" s="391" t="n">
        <f aca="false" t="array" ref="AN16:AN16">INDEX(_Rge_Data_3rd_CY,$B16,AN$1)</f>
        <v>42510.42</v>
      </c>
      <c r="AO16" s="391" t="n">
        <f aca="false" t="array" ref="AO16:AO16">INDEX(_Rge_Data_3rd_CY,$B16,AO$1)</f>
        <v>4080</v>
      </c>
      <c r="AP16" s="391" t="n">
        <f aca="false" t="array" ref="AP16:AP16">INDEX(_Rge_Data_3rd_CY,$B16,AP$1)</f>
        <v>1860</v>
      </c>
      <c r="AQ16" s="391" t="n">
        <f aca="false" t="array" ref="AQ16:AQ16">INDEX(_Rge_Data_3rd_CY,$B16,AQ$1)</f>
        <v>2759.48</v>
      </c>
      <c r="AR16" s="391" t="n">
        <f aca="false" t="array" ref="AR16:AR16">INDEX(_Rge_Data_3rd_CY,$B16,AR$1)</f>
        <v>0</v>
      </c>
      <c r="AS16" s="391" t="n">
        <f aca="false">INDEX(_Rge_Data_3rd_CY,$B16,AS$1)</f>
        <v>0</v>
      </c>
      <c r="AT16" s="391" t="n">
        <f aca="false" t="array" ref="AT16:AT16">INDEX(_Rge_Data_3rd_CY,$B16,AT$1)</f>
        <v>0</v>
      </c>
      <c r="AU16" s="391" t="n">
        <f aca="false" t="array" ref="AU16:AU16">INDEX(_Rge_Data_3rd_CY,$B16,AU$1)</f>
        <v>51209.9</v>
      </c>
      <c r="AV16" s="262" t="n">
        <f aca="false">AU16+AX16+AY16</f>
        <v>56840.338746</v>
      </c>
      <c r="AW16" s="392" t="n">
        <f aca="false">IFERROR(AU16/AG16,0)</f>
        <v>0.497280054379491</v>
      </c>
      <c r="AX16" s="268" t="n">
        <f aca="false">IFERROR(IF(AND($F16="OPEN",$AH16&gt;0),$AH16*_SoP*$AW16,IF(AND($F16="CLOSED",$AH16&gt;0),$AH16*_SoL*$AW16,0)),0)</f>
        <v>5630.438746</v>
      </c>
      <c r="AY16" s="268" t="n">
        <f aca="false">IFERROR(IF($AH16&lt;0,$AH16*_SoL,0),0)</f>
        <v>0</v>
      </c>
      <c r="AZ16" s="393" t="n">
        <f aca="false">AU16+AX16</f>
        <v>56840.338746</v>
      </c>
      <c r="BA16" s="393" t="n">
        <f aca="false">AJ16-AY16</f>
        <v>74659.83</v>
      </c>
      <c r="BB16" s="393" t="n">
        <f aca="false">AZ16-BA16</f>
        <v>-17819.491254</v>
      </c>
      <c r="BC16" s="394" t="n">
        <f aca="false">IF($BB16&gt;=0,$BB16,0)</f>
        <v>0</v>
      </c>
      <c r="BD16" s="395" t="n">
        <f aca="false">IF($BB16&lt;=0,-$BB16,0)</f>
        <v>17819.491254</v>
      </c>
      <c r="BE16" s="396" t="n">
        <f aca="false">IF((V16-AJ16)&lt;0,0,V16-AJ16)</f>
        <v>40238.56</v>
      </c>
      <c r="BF16" s="397" t="n">
        <f aca="false">IF(AW16&gt;1,0,V16-AW16*V16)</f>
        <v>57761.712372684</v>
      </c>
    </row>
    <row r="17" customFormat="false" ht="19.5" hidden="false" customHeight="true" outlineLevel="0" collapsed="false">
      <c r="A17" s="166"/>
      <c r="B17" s="208" t="n">
        <f aca="false">B16+1</f>
        <v>6</v>
      </c>
      <c r="C17" s="166"/>
      <c r="D17" s="369" t="str">
        <f aca="false" t="array" ref="D17:D17">INDEX(_Rge_Projectdata_3rd,$B17,MATCH("Project-ID",_Rge_Headline_Projectdata,0))</f>
        <v>P903167</v>
      </c>
      <c r="E17" s="370" t="str">
        <f aca="false" t="array" ref="E17:E17">IF(INDEX(_Rge_Data_3rd_CY,$B17,E$1)=0,"",TEXT(INDEX(_Rge_Data_3rd_CY,$B17,E$1),"JJJJMMTT"))</f>
        <v/>
      </c>
      <c r="F17" s="382" t="str">
        <f aca="false" t="array" ref="F17:F17">INDEX(_Rge_Data_3rd_CY,$B17,F$1)</f>
        <v>Open</v>
      </c>
      <c r="G17" s="371" t="n">
        <f aca="false" t="array" ref="G17:G17">IFERROR(MATCH(INDEX(_Rge_Data_3rd_CY,$B17,G$1),_Rge_Projectstatus,0),"")</f>
        <v>1</v>
      </c>
      <c r="H17" s="383" t="n">
        <f aca="false">INDEX(_Rge_Data_3rd_CY,$B17,H$1)</f>
        <v>0</v>
      </c>
      <c r="I17" s="384" t="n">
        <f aca="false">INDEX(_Rge_Data_3rd_CY,$B17,I$1)</f>
        <v>0</v>
      </c>
      <c r="J17" s="384" t="n">
        <f aca="false">INDEX(_Rge_Data_3rd_CY,$B17,J$1)</f>
        <v>0</v>
      </c>
      <c r="K17" s="384" t="n">
        <f aca="false">INDEX(_Rge_Data_3rd_CY,$B17,K$1)</f>
        <v>0</v>
      </c>
      <c r="L17" s="385" t="n">
        <f aca="false" t="array" ref="L17:L17">INDEX(_Rge_Data_3rd_CY,$B17,L$1)</f>
        <v>0</v>
      </c>
      <c r="M17" s="385" t="n">
        <f aca="false" t="array" ref="M17:M17">INDEX(_Rge_Data_3rd_CY,$B17,M$1)</f>
        <v>0</v>
      </c>
      <c r="N17" s="385" t="n">
        <f aca="false" t="array" ref="N17:N17">INDEX(_Rge_Data_3rd_CY,$B17,N$1)</f>
        <v>0</v>
      </c>
      <c r="O17" s="385" t="n">
        <f aca="false" t="array" ref="O17:O17">INDEX(_Rge_Data_3rd_CY,$B17,O$1)</f>
        <v>0</v>
      </c>
      <c r="P17" s="385" t="n">
        <f aca="false" t="array" ref="P17:P17">INDEX(_Rge_Data_3rd_CY,$B17,P$1)</f>
        <v>0</v>
      </c>
      <c r="Q17" s="385" t="n">
        <f aca="false">INDEX(_Rge_Data_3rd_CY,$B17,Q$1)</f>
        <v>0</v>
      </c>
      <c r="R17" s="385" t="n">
        <f aca="false" t="array" ref="R17:R17">INDEX(_Rge_Data_3rd_CY,$B17,R$1)</f>
        <v>0</v>
      </c>
      <c r="S17" s="385" t="n">
        <f aca="false" t="array" ref="S17:S17">INDEX(_Rge_Data_3rd_CY,$B17,S$1)</f>
        <v>0</v>
      </c>
      <c r="T17" s="385" t="n">
        <f aca="false">H17-S17</f>
        <v>0</v>
      </c>
      <c r="U17" s="386" t="n">
        <f aca="false">IFERROR(T17/H17,0)</f>
        <v>0</v>
      </c>
      <c r="V17" s="387" t="n">
        <f aca="false" t="array" ref="V17:V17">INDEX(_Rge_Data_3rd_CY,$B17,V$1)</f>
        <v>116980.5</v>
      </c>
      <c r="W17" s="388" t="n">
        <f aca="false" t="array" ref="W17:W17">INDEX(_Rge_Data_3rd_CY,$B17,W$1)</f>
        <v>54064.27</v>
      </c>
      <c r="X17" s="388" t="n">
        <f aca="false">INDEX(_Rge_Data_3rd_CY,$B17,X$1)</f>
        <v>0</v>
      </c>
      <c r="Y17" s="388" t="n">
        <f aca="false">INDEX(_Rge_Data_3rd_CY,$B17,Y$1)</f>
        <v>0</v>
      </c>
      <c r="Z17" s="388" t="n">
        <f aca="false" t="array" ref="Z17:Z17">INDEX(_Rge_Data_3rd_CY,$B17,Z$1)</f>
        <v>54064.27</v>
      </c>
      <c r="AA17" s="388" t="n">
        <f aca="false" t="array" ref="AA17:AA17">INDEX(_Rge_Data_3rd_CY,$B17,AA$1)</f>
        <v>0</v>
      </c>
      <c r="AB17" s="388" t="n">
        <f aca="false" t="array" ref="AB17:AB17">INDEX(_Rge_Data_3rd_CY,$B17,AB$1)</f>
        <v>2500</v>
      </c>
      <c r="AC17" s="388" t="n">
        <f aca="false" t="array" ref="AC17:AC17">INDEX(_Rge_Data_3rd_CY,$B17,AC$1)</f>
        <v>40000</v>
      </c>
      <c r="AD17" s="388" t="n">
        <f aca="false" t="array" ref="AD17:AD17">INDEX(_Rge_Data_3rd_CY,$B17,AD$1)</f>
        <v>0</v>
      </c>
      <c r="AE17" s="388" t="n">
        <f aca="false">INDEX(_Rge_Data_3rd_CY,$B17,AE$1)</f>
        <v>0</v>
      </c>
      <c r="AF17" s="388" t="n">
        <f aca="false" t="array" ref="AF17:AF17">INDEX(_Rge_Data_3rd_CY,$B17,AF$1)</f>
        <v>0</v>
      </c>
      <c r="AG17" s="388" t="n">
        <f aca="false" t="array" ref="AG17:AG17">INDEX(_Rge_Data_3rd_CY,$B17,AG$1)</f>
        <v>96564.27</v>
      </c>
      <c r="AH17" s="388" t="n">
        <f aca="false">V17-AG17</f>
        <v>20416.23</v>
      </c>
      <c r="AI17" s="389" t="n">
        <f aca="false">IFERROR(AH17/V17,)</f>
        <v>0.174526780104376</v>
      </c>
      <c r="AJ17" s="390" t="n">
        <f aca="false" t="array" ref="AJ17:AJ17">INDEX(_Rge_Data_3rd_CY,$B17,AJ$1)</f>
        <v>58490.25</v>
      </c>
      <c r="AK17" s="391" t="n">
        <f aca="false" t="array" ref="AK17:AK17">INDEX(_Rge_Data_3rd_CY,$B17,AK$1)</f>
        <v>33781.07</v>
      </c>
      <c r="AL17" s="391" t="n">
        <f aca="false">INDEX(_Rge_Data_3rd_CY,$B17,AL$1)</f>
        <v>0</v>
      </c>
      <c r="AM17" s="391" t="n">
        <f aca="false">INDEX(_Rge_Data_3rd_CY,$B17,AM$1)</f>
        <v>0</v>
      </c>
      <c r="AN17" s="391" t="n">
        <f aca="false" t="array" ref="AN17:AN17">INDEX(_Rge_Data_3rd_CY,$B17,AN$1)</f>
        <v>33781.07</v>
      </c>
      <c r="AO17" s="391" t="n">
        <f aca="false" t="array" ref="AO17:AO17">INDEX(_Rge_Data_3rd_CY,$B17,AO$1)</f>
        <v>0</v>
      </c>
      <c r="AP17" s="391" t="n">
        <f aca="false" t="array" ref="AP17:AP17">INDEX(_Rge_Data_3rd_CY,$B17,AP$1)</f>
        <v>1525.17</v>
      </c>
      <c r="AQ17" s="391" t="n">
        <f aca="false" t="array" ref="AQ17:AQ17">INDEX(_Rge_Data_3rd_CY,$B17,AQ$1)</f>
        <v>25984.41</v>
      </c>
      <c r="AR17" s="391" t="n">
        <f aca="false" t="array" ref="AR17:AR17">INDEX(_Rge_Data_3rd_CY,$B17,AR$1)</f>
        <v>0</v>
      </c>
      <c r="AS17" s="391" t="n">
        <f aca="false">INDEX(_Rge_Data_3rd_CY,$B17,AS$1)</f>
        <v>0</v>
      </c>
      <c r="AT17" s="391" t="n">
        <f aca="false" t="array" ref="AT17:AT17">INDEX(_Rge_Data_3rd_CY,$B17,AT$1)</f>
        <v>0</v>
      </c>
      <c r="AU17" s="391" t="n">
        <f aca="false" t="array" ref="AU17:AU17">INDEX(_Rge_Data_3rd_CY,$B17,AU$1)</f>
        <v>61290.65</v>
      </c>
      <c r="AV17" s="262" t="n">
        <f aca="false">AU17+AX17+AY17</f>
        <v>73601.18481</v>
      </c>
      <c r="AW17" s="392" t="n">
        <f aca="false">IFERROR(AU17/AG17,0)</f>
        <v>0.63471354363265</v>
      </c>
      <c r="AX17" s="268" t="n">
        <f aca="false">IFERROR(IF(AND($F17="OPEN",$AH17&gt;0),$AH17*_SoP*$AW17,IF(AND($F17="CLOSED",$AH17&gt;0),$AH17*_SoL*$AW17,0)),0)</f>
        <v>12310.53481</v>
      </c>
      <c r="AY17" s="268" t="n">
        <f aca="false">IFERROR(IF($AH17&lt;0,$AH17*_SoL,0),0)</f>
        <v>0</v>
      </c>
      <c r="AZ17" s="393" t="n">
        <f aca="false">AU17+AX17</f>
        <v>73601.18481</v>
      </c>
      <c r="BA17" s="393" t="n">
        <f aca="false">AJ17-AY17</f>
        <v>58490.25</v>
      </c>
      <c r="BB17" s="393" t="n">
        <f aca="false">AZ17-BA17</f>
        <v>15110.93481</v>
      </c>
      <c r="BC17" s="394" t="n">
        <f aca="false">IF($BB17&gt;=0,$BB17,0)</f>
        <v>15110.93481</v>
      </c>
      <c r="BD17" s="395" t="n">
        <f aca="false">IF($BB17&lt;=0,-$BB17,0)</f>
        <v>0</v>
      </c>
      <c r="BE17" s="396" t="n">
        <f aca="false">IF((V17-AJ17)&lt;0,0,V17-AJ17)</f>
        <v>58490.25</v>
      </c>
      <c r="BF17" s="397" t="n">
        <f aca="false">IF(AW17&gt;1,0,V17-AW17*V17)</f>
        <v>42731.3923090808</v>
      </c>
    </row>
    <row r="18" customFormat="false" ht="19.5" hidden="false" customHeight="true" outlineLevel="0" collapsed="false">
      <c r="A18" s="166"/>
      <c r="B18" s="208" t="n">
        <f aca="false">B17+1</f>
        <v>7</v>
      </c>
      <c r="C18" s="166"/>
      <c r="D18" s="369" t="str">
        <f aca="false" t="array" ref="D18:D18">INDEX(_Rge_Projectdata_3rd,$B18,MATCH("Project-ID",_Rge_Headline_Projectdata,0))</f>
        <v>P903272</v>
      </c>
      <c r="E18" s="370" t="str">
        <f aca="false" t="array" ref="E18:E18">IF(INDEX(_Rge_Data_3rd_CY,$B18,E$1)=0,"",TEXT(INDEX(_Rge_Data_3rd_CY,$B18,E$1),"JJJJMMTT"))</f>
        <v>JJJJ05TT</v>
      </c>
      <c r="F18" s="382" t="str">
        <f aca="false" t="array" ref="F18:F18">INDEX(_Rge_Data_3rd_CY,$B18,F$1)</f>
        <v>Closed</v>
      </c>
      <c r="G18" s="371" t="n">
        <f aca="false" t="array" ref="G18:G18">IFERROR(MATCH(INDEX(_Rge_Data_3rd_CY,$B18,G$1),_Rge_Projectstatus,0),"")</f>
        <v>2</v>
      </c>
      <c r="H18" s="383" t="n">
        <f aca="false">INDEX(_Rge_Data_3rd_CY,$B18,H$1)</f>
        <v>0</v>
      </c>
      <c r="I18" s="384" t="n">
        <f aca="false">INDEX(_Rge_Data_3rd_CY,$B18,I$1)</f>
        <v>0</v>
      </c>
      <c r="J18" s="384" t="n">
        <f aca="false">INDEX(_Rge_Data_3rd_CY,$B18,J$1)</f>
        <v>0</v>
      </c>
      <c r="K18" s="384" t="n">
        <f aca="false">INDEX(_Rge_Data_3rd_CY,$B18,K$1)</f>
        <v>0</v>
      </c>
      <c r="L18" s="385" t="n">
        <f aca="false" t="array" ref="L18:L18">INDEX(_Rge_Data_3rd_CY,$B18,L$1)</f>
        <v>0</v>
      </c>
      <c r="M18" s="385" t="n">
        <f aca="false" t="array" ref="M18:M18">INDEX(_Rge_Data_3rd_CY,$B18,M$1)</f>
        <v>0</v>
      </c>
      <c r="N18" s="385" t="n">
        <f aca="false" t="array" ref="N18:N18">INDEX(_Rge_Data_3rd_CY,$B18,N$1)</f>
        <v>0</v>
      </c>
      <c r="O18" s="385" t="n">
        <f aca="false" t="array" ref="O18:O18">INDEX(_Rge_Data_3rd_CY,$B18,O$1)</f>
        <v>0</v>
      </c>
      <c r="P18" s="385" t="n">
        <f aca="false" t="array" ref="P18:P18">INDEX(_Rge_Data_3rd_CY,$B18,P$1)</f>
        <v>0</v>
      </c>
      <c r="Q18" s="385" t="n">
        <f aca="false">INDEX(_Rge_Data_3rd_CY,$B18,Q$1)</f>
        <v>0</v>
      </c>
      <c r="R18" s="385" t="n">
        <f aca="false" t="array" ref="R18:R18">INDEX(_Rge_Data_3rd_CY,$B18,R$1)</f>
        <v>0</v>
      </c>
      <c r="S18" s="385" t="n">
        <f aca="false" t="array" ref="S18:S18">INDEX(_Rge_Data_3rd_CY,$B18,S$1)</f>
        <v>0</v>
      </c>
      <c r="T18" s="385" t="n">
        <f aca="false">H18-S18</f>
        <v>0</v>
      </c>
      <c r="U18" s="386" t="n">
        <f aca="false">IFERROR(T18/H18,0)</f>
        <v>0</v>
      </c>
      <c r="V18" s="387" t="n">
        <f aca="false" t="array" ref="V18:V18">INDEX(_Rge_Data_3rd_CY,$B18,V$1)</f>
        <v>242652</v>
      </c>
      <c r="W18" s="388" t="n">
        <f aca="false" t="array" ref="W18:W18">INDEX(_Rge_Data_3rd_CY,$B18,W$1)</f>
        <v>134640</v>
      </c>
      <c r="X18" s="388" t="n">
        <f aca="false">INDEX(_Rge_Data_3rd_CY,$B18,X$1)</f>
        <v>0</v>
      </c>
      <c r="Y18" s="388" t="n">
        <f aca="false">INDEX(_Rge_Data_3rd_CY,$B18,Y$1)</f>
        <v>0</v>
      </c>
      <c r="Z18" s="388" t="n">
        <f aca="false" t="array" ref="Z18:Z18">INDEX(_Rge_Data_3rd_CY,$B18,Z$1)</f>
        <v>134640</v>
      </c>
      <c r="AA18" s="388" t="n">
        <f aca="false" t="array" ref="AA18:AA18">INDEX(_Rge_Data_3rd_CY,$B18,AA$1)</f>
        <v>2130</v>
      </c>
      <c r="AB18" s="388" t="n">
        <f aca="false" t="array" ref="AB18:AB18">INDEX(_Rge_Data_3rd_CY,$B18,AB$1)</f>
        <v>4000.03</v>
      </c>
      <c r="AC18" s="388" t="n">
        <f aca="false" t="array" ref="AC18:AC18">INDEX(_Rge_Data_3rd_CY,$B18,AC$1)</f>
        <v>0</v>
      </c>
      <c r="AD18" s="388" t="n">
        <f aca="false" t="array" ref="AD18:AD18">INDEX(_Rge_Data_3rd_CY,$B18,AD$1)</f>
        <v>0</v>
      </c>
      <c r="AE18" s="388" t="n">
        <f aca="false">INDEX(_Rge_Data_3rd_CY,$B18,AE$1)</f>
        <v>0</v>
      </c>
      <c r="AF18" s="388" t="n">
        <f aca="false" t="array" ref="AF18:AF18">INDEX(_Rge_Data_3rd_CY,$B18,AF$1)</f>
        <v>0</v>
      </c>
      <c r="AG18" s="388" t="n">
        <f aca="false" t="array" ref="AG18:AG18">INDEX(_Rge_Data_3rd_CY,$B18,AG$1)</f>
        <v>140770.03</v>
      </c>
      <c r="AH18" s="388" t="n">
        <f aca="false">V18-AG18</f>
        <v>101881.97</v>
      </c>
      <c r="AI18" s="389" t="n">
        <f aca="false">IFERROR(AH18/V18,)</f>
        <v>0.419868659644264</v>
      </c>
      <c r="AJ18" s="390" t="n">
        <f aca="false" t="array" ref="AJ18:AJ18">INDEX(_Rge_Data_3rd_CY,$B18,AJ$1)</f>
        <v>242652</v>
      </c>
      <c r="AK18" s="391" t="n">
        <f aca="false" t="array" ref="AK18:AK18">INDEX(_Rge_Data_3rd_CY,$B18,AK$1)</f>
        <v>134640</v>
      </c>
      <c r="AL18" s="391" t="n">
        <f aca="false">INDEX(_Rge_Data_3rd_CY,$B18,AL$1)</f>
        <v>0</v>
      </c>
      <c r="AM18" s="391" t="n">
        <f aca="false">INDEX(_Rge_Data_3rd_CY,$B18,AM$1)</f>
        <v>0</v>
      </c>
      <c r="AN18" s="391" t="n">
        <f aca="false" t="array" ref="AN18:AN18">INDEX(_Rge_Data_3rd_CY,$B18,AN$1)</f>
        <v>134640</v>
      </c>
      <c r="AO18" s="391" t="n">
        <f aca="false" t="array" ref="AO18:AO18">INDEX(_Rge_Data_3rd_CY,$B18,AO$1)</f>
        <v>2130</v>
      </c>
      <c r="AP18" s="391" t="n">
        <f aca="false" t="array" ref="AP18:AP18">INDEX(_Rge_Data_3rd_CY,$B18,AP$1)</f>
        <v>4000.03</v>
      </c>
      <c r="AQ18" s="391" t="n">
        <f aca="false" t="array" ref="AQ18:AQ18">INDEX(_Rge_Data_3rd_CY,$B18,AQ$1)</f>
        <v>0</v>
      </c>
      <c r="AR18" s="391" t="n">
        <f aca="false" t="array" ref="AR18:AR18">INDEX(_Rge_Data_3rd_CY,$B18,AR$1)</f>
        <v>0</v>
      </c>
      <c r="AS18" s="391" t="n">
        <f aca="false">INDEX(_Rge_Data_3rd_CY,$B18,AS$1)</f>
        <v>0</v>
      </c>
      <c r="AT18" s="391" t="n">
        <f aca="false" t="array" ref="AT18:AT18">INDEX(_Rge_Data_3rd_CY,$B18,AT$1)</f>
        <v>0</v>
      </c>
      <c r="AU18" s="391" t="n">
        <f aca="false" t="array" ref="AU18:AU18">INDEX(_Rge_Data_3rd_CY,$B18,AU$1)</f>
        <v>140770.03</v>
      </c>
      <c r="AV18" s="262" t="n">
        <f aca="false">AU18+AX18+AY18</f>
        <v>242652</v>
      </c>
      <c r="AW18" s="392" t="n">
        <f aca="false">IFERROR(AU18/AG18,0)</f>
        <v>1</v>
      </c>
      <c r="AX18" s="268" t="n">
        <f aca="false">IFERROR(IF(AND($F18="OPEN",$AH18&gt;0),$AH18*_SoP*$AW18,IF(AND($F18="CLOSED",$AH18&gt;0),$AH18*_SoL*$AW18,0)),0)</f>
        <v>101881.97</v>
      </c>
      <c r="AY18" s="268" t="n">
        <f aca="false">IFERROR(IF($AH18&lt;0,$AH18*_SoL,0),0)</f>
        <v>0</v>
      </c>
      <c r="AZ18" s="393" t="n">
        <f aca="false">AU18+AX18</f>
        <v>242652</v>
      </c>
      <c r="BA18" s="393" t="n">
        <f aca="false">AJ18-AY18</f>
        <v>242652</v>
      </c>
      <c r="BB18" s="393" t="n">
        <f aca="false">AZ18-BA18</f>
        <v>0</v>
      </c>
      <c r="BC18" s="394" t="n">
        <f aca="false">IF($BB18&gt;=0,$BB18,0)</f>
        <v>0</v>
      </c>
      <c r="BD18" s="395" t="n">
        <f aca="false">IF($BB18&lt;=0,-$BB18,0)</f>
        <v>-0</v>
      </c>
      <c r="BE18" s="396" t="n">
        <f aca="false">IF((V18-AJ18)&lt;0,0,V18-AJ18)</f>
        <v>0</v>
      </c>
      <c r="BF18" s="397" t="n">
        <f aca="false">IF(AW18&gt;1,0,V18-AW18*V18)</f>
        <v>0</v>
      </c>
    </row>
    <row r="19" customFormat="false" ht="19.5" hidden="false" customHeight="true" outlineLevel="0" collapsed="false">
      <c r="A19" s="166"/>
      <c r="B19" s="208" t="n">
        <f aca="false">B18+1</f>
        <v>8</v>
      </c>
      <c r="C19" s="166"/>
      <c r="D19" s="369" t="str">
        <f aca="false" t="array" ref="D19:D19">INDEX(_Rge_Projectdata_3rd,$B19,MATCH("Project-ID",_Rge_Headline_Projectdata,0))</f>
        <v>P903351</v>
      </c>
      <c r="E19" s="370" t="str">
        <f aca="false" t="array" ref="E19:E19">IF(INDEX(_Rge_Data_3rd_CY,$B19,E$1)=0,"",TEXT(INDEX(_Rge_Data_3rd_CY,$B19,E$1),"JJJJMMTT"))</f>
        <v/>
      </c>
      <c r="F19" s="382" t="str">
        <f aca="false" t="array" ref="F19:F19">INDEX(_Rge_Data_3rd_CY,$B19,F$1)</f>
        <v>Open</v>
      </c>
      <c r="G19" s="371" t="n">
        <f aca="false" t="array" ref="G19:G19">IFERROR(MATCH(INDEX(_Rge_Data_3rd_CY,$B19,G$1),_Rge_Projectstatus,0),"")</f>
        <v>1</v>
      </c>
      <c r="H19" s="383" t="n">
        <f aca="false">INDEX(_Rge_Data_3rd_CY,$B19,H$1)</f>
        <v>0</v>
      </c>
      <c r="I19" s="384" t="n">
        <f aca="false">INDEX(_Rge_Data_3rd_CY,$B19,I$1)</f>
        <v>0</v>
      </c>
      <c r="J19" s="384" t="n">
        <f aca="false">INDEX(_Rge_Data_3rd_CY,$B19,J$1)</f>
        <v>0</v>
      </c>
      <c r="K19" s="384" t="n">
        <f aca="false">INDEX(_Rge_Data_3rd_CY,$B19,K$1)</f>
        <v>0</v>
      </c>
      <c r="L19" s="385" t="n">
        <f aca="false" t="array" ref="L19:L19">INDEX(_Rge_Data_3rd_CY,$B19,L$1)</f>
        <v>0</v>
      </c>
      <c r="M19" s="385" t="n">
        <f aca="false" t="array" ref="M19:M19">INDEX(_Rge_Data_3rd_CY,$B19,M$1)</f>
        <v>0</v>
      </c>
      <c r="N19" s="385" t="n">
        <f aca="false" t="array" ref="N19:N19">INDEX(_Rge_Data_3rd_CY,$B19,N$1)</f>
        <v>0</v>
      </c>
      <c r="O19" s="385" t="n">
        <f aca="false" t="array" ref="O19:O19">INDEX(_Rge_Data_3rd_CY,$B19,O$1)</f>
        <v>0</v>
      </c>
      <c r="P19" s="385" t="n">
        <f aca="false" t="array" ref="P19:P19">INDEX(_Rge_Data_3rd_CY,$B19,P$1)</f>
        <v>0</v>
      </c>
      <c r="Q19" s="385" t="n">
        <f aca="false">INDEX(_Rge_Data_3rd_CY,$B19,Q$1)</f>
        <v>0</v>
      </c>
      <c r="R19" s="385" t="n">
        <f aca="false" t="array" ref="R19:R19">INDEX(_Rge_Data_3rd_CY,$B19,R$1)</f>
        <v>0</v>
      </c>
      <c r="S19" s="385" t="n">
        <f aca="false" t="array" ref="S19:S19">INDEX(_Rge_Data_3rd_CY,$B19,S$1)</f>
        <v>0</v>
      </c>
      <c r="T19" s="385" t="n">
        <f aca="false">H19-S19</f>
        <v>0</v>
      </c>
      <c r="U19" s="386" t="n">
        <f aca="false">IFERROR(T19/H19,0)</f>
        <v>0</v>
      </c>
      <c r="V19" s="387" t="n">
        <f aca="false" t="array" ref="V19:V19">INDEX(_Rge_Data_3rd_CY,$B19,V$1)</f>
        <v>113558.1</v>
      </c>
      <c r="W19" s="388" t="n">
        <f aca="false" t="array" ref="W19:W19">INDEX(_Rge_Data_3rd_CY,$B19,W$1)</f>
        <v>104311.1</v>
      </c>
      <c r="X19" s="388" t="n">
        <f aca="false">INDEX(_Rge_Data_3rd_CY,$B19,X$1)</f>
        <v>0</v>
      </c>
      <c r="Y19" s="388" t="n">
        <f aca="false">INDEX(_Rge_Data_3rd_CY,$B19,Y$1)</f>
        <v>0</v>
      </c>
      <c r="Z19" s="388" t="n">
        <f aca="false" t="array" ref="Z19:Z19">INDEX(_Rge_Data_3rd_CY,$B19,Z$1)</f>
        <v>104311.1</v>
      </c>
      <c r="AA19" s="388" t="n">
        <f aca="false" t="array" ref="AA19:AA19">INDEX(_Rge_Data_3rd_CY,$B19,AA$1)</f>
        <v>432</v>
      </c>
      <c r="AB19" s="388" t="n">
        <f aca="false" t="array" ref="AB19:AB19">INDEX(_Rge_Data_3rd_CY,$B19,AB$1)</f>
        <v>4200</v>
      </c>
      <c r="AC19" s="388" t="n">
        <f aca="false" t="array" ref="AC19:AC19">INDEX(_Rge_Data_3rd_CY,$B19,AC$1)</f>
        <v>8500</v>
      </c>
      <c r="AD19" s="388" t="n">
        <f aca="false" t="array" ref="AD19:AD19">INDEX(_Rge_Data_3rd_CY,$B19,AD$1)</f>
        <v>0</v>
      </c>
      <c r="AE19" s="388" t="n">
        <f aca="false">INDEX(_Rge_Data_3rd_CY,$B19,AE$1)</f>
        <v>0</v>
      </c>
      <c r="AF19" s="388" t="n">
        <f aca="false" t="array" ref="AF19:AF19">INDEX(_Rge_Data_3rd_CY,$B19,AF$1)</f>
        <v>0</v>
      </c>
      <c r="AG19" s="388" t="n">
        <f aca="false" t="array" ref="AG19:AG19">INDEX(_Rge_Data_3rd_CY,$B19,AG$1)</f>
        <v>117443.1</v>
      </c>
      <c r="AH19" s="388" t="n">
        <f aca="false">V19-AG19</f>
        <v>-3885</v>
      </c>
      <c r="AI19" s="389" t="n">
        <f aca="false">IFERROR(AH19/V19,)</f>
        <v>-0.0342115621871095</v>
      </c>
      <c r="AJ19" s="390" t="n">
        <f aca="false" t="array" ref="AJ19:AJ19">INDEX(_Rge_Data_3rd_CY,$B19,AJ$1)</f>
        <v>78113.21</v>
      </c>
      <c r="AK19" s="391" t="n">
        <f aca="false" t="array" ref="AK19:AK19">INDEX(_Rge_Data_3rd_CY,$B19,AK$1)</f>
        <v>104311.1</v>
      </c>
      <c r="AL19" s="391" t="n">
        <f aca="false">INDEX(_Rge_Data_3rd_CY,$B19,AL$1)</f>
        <v>0</v>
      </c>
      <c r="AM19" s="391" t="n">
        <f aca="false">INDEX(_Rge_Data_3rd_CY,$B19,AM$1)</f>
        <v>0</v>
      </c>
      <c r="AN19" s="391" t="n">
        <f aca="false" t="array" ref="AN19:AN19">INDEX(_Rge_Data_3rd_CY,$B19,AN$1)</f>
        <v>104311.1</v>
      </c>
      <c r="AO19" s="391" t="n">
        <f aca="false" t="array" ref="AO19:AO19">INDEX(_Rge_Data_3rd_CY,$B19,AO$1)</f>
        <v>432</v>
      </c>
      <c r="AP19" s="391" t="n">
        <f aca="false" t="array" ref="AP19:AP19">INDEX(_Rge_Data_3rd_CY,$B19,AP$1)</f>
        <v>4700</v>
      </c>
      <c r="AQ19" s="391" t="n">
        <f aca="false" t="array" ref="AQ19:AQ19">INDEX(_Rge_Data_3rd_CY,$B19,AQ$1)</f>
        <v>6085.15</v>
      </c>
      <c r="AR19" s="391" t="n">
        <f aca="false" t="array" ref="AR19:AR19">INDEX(_Rge_Data_3rd_CY,$B19,AR$1)</f>
        <v>0</v>
      </c>
      <c r="AS19" s="391" t="n">
        <f aca="false">INDEX(_Rge_Data_3rd_CY,$B19,AS$1)</f>
        <v>0</v>
      </c>
      <c r="AT19" s="391" t="n">
        <f aca="false" t="array" ref="AT19:AT19">INDEX(_Rge_Data_3rd_CY,$B19,AT$1)</f>
        <v>0</v>
      </c>
      <c r="AU19" s="391" t="n">
        <f aca="false" t="array" ref="AU19:AU19">INDEX(_Rge_Data_3rd_CY,$B19,AU$1)</f>
        <v>115528.25</v>
      </c>
      <c r="AV19" s="262" t="n">
        <f aca="false">AU19+AX19+AY19</f>
        <v>111643.25</v>
      </c>
      <c r="AW19" s="392" t="n">
        <f aca="false">IFERROR(AU19/AG19,0)</f>
        <v>0.98369550871869</v>
      </c>
      <c r="AX19" s="268" t="n">
        <f aca="false">IFERROR(IF(AND($F19="OPEN",$AH19&gt;0),$AH19*_SoP*$AW19,IF(AND($F19="CLOSED",$AH19&gt;0),$AH19*_SoL*$AW19,0)),0)</f>
        <v>0</v>
      </c>
      <c r="AY19" s="268" t="n">
        <f aca="false">IFERROR(IF($AH19&lt;0,$AH19*_SoL,0),0)</f>
        <v>-3885</v>
      </c>
      <c r="AZ19" s="393" t="n">
        <f aca="false">AU19+AX19</f>
        <v>115528.25</v>
      </c>
      <c r="BA19" s="393" t="n">
        <f aca="false">AJ19-AY19</f>
        <v>81998.21</v>
      </c>
      <c r="BB19" s="393" t="n">
        <f aca="false">AZ19-BA19</f>
        <v>33530.04</v>
      </c>
      <c r="BC19" s="394" t="n">
        <f aca="false">IF($BB19&gt;=0,$BB19,0)</f>
        <v>33530.04</v>
      </c>
      <c r="BD19" s="395" t="n">
        <f aca="false">IF($BB19&lt;=0,-$BB19,0)</f>
        <v>0</v>
      </c>
      <c r="BE19" s="396" t="n">
        <f aca="false">IF((V19-AJ19)&lt;0,0,V19-AJ19)</f>
        <v>35444.89</v>
      </c>
      <c r="BF19" s="397" t="n">
        <f aca="false">IF(AW19&gt;1,0,V19-AW19*V19)</f>
        <v>1851.50705137211</v>
      </c>
    </row>
    <row r="20" customFormat="false" ht="19.5" hidden="false" customHeight="true" outlineLevel="0" collapsed="false">
      <c r="A20" s="166"/>
      <c r="B20" s="208" t="n">
        <f aca="false">B19+1</f>
        <v>9</v>
      </c>
      <c r="C20" s="166"/>
      <c r="D20" s="369" t="str">
        <f aca="false" t="array" ref="D20:D20">INDEX(_Rge_Projectdata_3rd,$B20,MATCH("Project-ID",_Rge_Headline_Projectdata,0))</f>
        <v>P903202</v>
      </c>
      <c r="E20" s="370" t="str">
        <f aca="false" t="array" ref="E20:E20">IF(INDEX(_Rge_Data_3rd_CY,$B20,E$1)=0,"",TEXT(INDEX(_Rge_Data_3rd_CY,$B20,E$1),"JJJJMMTT"))</f>
        <v/>
      </c>
      <c r="F20" s="382" t="str">
        <f aca="false" t="array" ref="F20:F20">INDEX(_Rge_Data_3rd_CY,$B20,F$1)</f>
        <v>Open</v>
      </c>
      <c r="G20" s="371" t="n">
        <f aca="false" t="array" ref="G20:G20">IFERROR(MATCH(INDEX(_Rge_Data_3rd_CY,$B20,G$1),_Rge_Projectstatus,0),"")</f>
        <v>1</v>
      </c>
      <c r="H20" s="383" t="n">
        <f aca="false">INDEX(_Rge_Data_3rd_CY,$B20,H$1)</f>
        <v>0</v>
      </c>
      <c r="I20" s="384" t="n">
        <f aca="false">INDEX(_Rge_Data_3rd_CY,$B20,I$1)</f>
        <v>0</v>
      </c>
      <c r="J20" s="384" t="n">
        <f aca="false">INDEX(_Rge_Data_3rd_CY,$B20,J$1)</f>
        <v>0</v>
      </c>
      <c r="K20" s="384" t="n">
        <f aca="false">INDEX(_Rge_Data_3rd_CY,$B20,K$1)</f>
        <v>0</v>
      </c>
      <c r="L20" s="385" t="n">
        <f aca="false" t="array" ref="L20:L20">INDEX(_Rge_Data_3rd_CY,$B20,L$1)</f>
        <v>0</v>
      </c>
      <c r="M20" s="385" t="n">
        <f aca="false" t="array" ref="M20:M20">INDEX(_Rge_Data_3rd_CY,$B20,M$1)</f>
        <v>0</v>
      </c>
      <c r="N20" s="385" t="n">
        <f aca="false" t="array" ref="N20:N20">INDEX(_Rge_Data_3rd_CY,$B20,N$1)</f>
        <v>0</v>
      </c>
      <c r="O20" s="385" t="n">
        <f aca="false" t="array" ref="O20:O20">INDEX(_Rge_Data_3rd_CY,$B20,O$1)</f>
        <v>0</v>
      </c>
      <c r="P20" s="385" t="n">
        <f aca="false" t="array" ref="P20:P20">INDEX(_Rge_Data_3rd_CY,$B20,P$1)</f>
        <v>0</v>
      </c>
      <c r="Q20" s="385" t="n">
        <f aca="false">INDEX(_Rge_Data_3rd_CY,$B20,Q$1)</f>
        <v>0</v>
      </c>
      <c r="R20" s="385" t="n">
        <f aca="false" t="array" ref="R20:R20">INDEX(_Rge_Data_3rd_CY,$B20,R$1)</f>
        <v>0</v>
      </c>
      <c r="S20" s="385" t="n">
        <f aca="false" t="array" ref="S20:S20">INDEX(_Rge_Data_3rd_CY,$B20,S$1)</f>
        <v>0</v>
      </c>
      <c r="T20" s="385" t="n">
        <f aca="false">H20-S20</f>
        <v>0</v>
      </c>
      <c r="U20" s="386" t="n">
        <f aca="false">IFERROR(T20/H20,0)</f>
        <v>0</v>
      </c>
      <c r="V20" s="387" t="n">
        <f aca="false" t="array" ref="V20:V20">INDEX(_Rge_Data_3rd_CY,$B20,V$1)</f>
        <v>287649.31</v>
      </c>
      <c r="W20" s="388" t="n">
        <f aca="false" t="array" ref="W20:W20">INDEX(_Rge_Data_3rd_CY,$B20,W$1)</f>
        <v>227335.1</v>
      </c>
      <c r="X20" s="388" t="n">
        <f aca="false">INDEX(_Rge_Data_3rd_CY,$B20,X$1)</f>
        <v>0</v>
      </c>
      <c r="Y20" s="388" t="n">
        <f aca="false">INDEX(_Rge_Data_3rd_CY,$B20,Y$1)</f>
        <v>0</v>
      </c>
      <c r="Z20" s="388" t="n">
        <f aca="false" t="array" ref="Z20:Z20">INDEX(_Rge_Data_3rd_CY,$B20,Z$1)</f>
        <v>227335.1</v>
      </c>
      <c r="AA20" s="388" t="n">
        <f aca="false" t="array" ref="AA20:AA20">INDEX(_Rge_Data_3rd_CY,$B20,AA$1)</f>
        <v>3180</v>
      </c>
      <c r="AB20" s="388" t="n">
        <f aca="false" t="array" ref="AB20:AB20">INDEX(_Rge_Data_3rd_CY,$B20,AB$1)</f>
        <v>12240</v>
      </c>
      <c r="AC20" s="388" t="n">
        <f aca="false" t="array" ref="AC20:AC20">INDEX(_Rge_Data_3rd_CY,$B20,AC$1)</f>
        <v>1228.5</v>
      </c>
      <c r="AD20" s="388" t="n">
        <f aca="false" t="array" ref="AD20:AD20">INDEX(_Rge_Data_3rd_CY,$B20,AD$1)</f>
        <v>0</v>
      </c>
      <c r="AE20" s="388" t="n">
        <f aca="false">INDEX(_Rge_Data_3rd_CY,$B20,AE$1)</f>
        <v>0</v>
      </c>
      <c r="AF20" s="388" t="n">
        <f aca="false" t="array" ref="AF20:AF20">INDEX(_Rge_Data_3rd_CY,$B20,AF$1)</f>
        <v>0</v>
      </c>
      <c r="AG20" s="388" t="n">
        <f aca="false" t="array" ref="AG20:AG20">INDEX(_Rge_Data_3rd_CY,$B20,AG$1)</f>
        <v>243983.6</v>
      </c>
      <c r="AH20" s="388" t="n">
        <f aca="false">V20-AG20</f>
        <v>43665.71</v>
      </c>
      <c r="AI20" s="389" t="n">
        <f aca="false">IFERROR(AH20/V20,)</f>
        <v>0.151801893771273</v>
      </c>
      <c r="AJ20" s="390" t="n">
        <f aca="false" t="array" ref="AJ20:AJ20">INDEX(_Rge_Data_3rd_CY,$B20,AJ$1)</f>
        <v>102846.42</v>
      </c>
      <c r="AK20" s="391" t="n">
        <f aca="false" t="array" ref="AK20:AK20">INDEX(_Rge_Data_3rd_CY,$B20,AK$1)</f>
        <v>117335.1</v>
      </c>
      <c r="AL20" s="391" t="n">
        <f aca="false">INDEX(_Rge_Data_3rd_CY,$B20,AL$1)</f>
        <v>0</v>
      </c>
      <c r="AM20" s="391" t="n">
        <f aca="false">INDEX(_Rge_Data_3rd_CY,$B20,AM$1)</f>
        <v>0</v>
      </c>
      <c r="AN20" s="391" t="n">
        <f aca="false" t="array" ref="AN20:AN20">INDEX(_Rge_Data_3rd_CY,$B20,AN$1)</f>
        <v>117335.1</v>
      </c>
      <c r="AO20" s="391" t="n">
        <f aca="false" t="array" ref="AO20:AO20">INDEX(_Rge_Data_3rd_CY,$B20,AO$1)</f>
        <v>3180</v>
      </c>
      <c r="AP20" s="391" t="n">
        <f aca="false" t="array" ref="AP20:AP20">INDEX(_Rge_Data_3rd_CY,$B20,AP$1)</f>
        <v>12240</v>
      </c>
      <c r="AQ20" s="391" t="n">
        <f aca="false" t="array" ref="AQ20:AQ20">INDEX(_Rge_Data_3rd_CY,$B20,AQ$1)</f>
        <v>1228.5</v>
      </c>
      <c r="AR20" s="391" t="n">
        <f aca="false" t="array" ref="AR20:AR20">INDEX(_Rge_Data_3rd_CY,$B20,AR$1)</f>
        <v>0</v>
      </c>
      <c r="AS20" s="391" t="n">
        <f aca="false">INDEX(_Rge_Data_3rd_CY,$B20,AS$1)</f>
        <v>0</v>
      </c>
      <c r="AT20" s="391" t="n">
        <f aca="false" t="array" ref="AT20:AT20">INDEX(_Rge_Data_3rd_CY,$B20,AT$1)</f>
        <v>0</v>
      </c>
      <c r="AU20" s="391" t="n">
        <f aca="false" t="array" ref="AU20:AU20">INDEX(_Rge_Data_3rd_CY,$B20,AU$1)</f>
        <v>133983.6</v>
      </c>
      <c r="AV20" s="262" t="n">
        <f aca="false">AU20+AX20+AY20</f>
        <v>156763.67444</v>
      </c>
      <c r="AW20" s="392" t="n">
        <f aca="false">IFERROR(AU20/AG20,0)</f>
        <v>0.549150024837735</v>
      </c>
      <c r="AX20" s="268" t="n">
        <f aca="false">IFERROR(IF(AND($F20="OPEN",$AH20&gt;0),$AH20*_SoP*$AW20,IF(AND($F20="CLOSED",$AH20&gt;0),$AH20*_SoL*$AW20,0)),0)</f>
        <v>22780.07444</v>
      </c>
      <c r="AY20" s="268" t="n">
        <f aca="false">IFERROR(IF($AH20&lt;0,$AH20*_SoL,0),0)</f>
        <v>0</v>
      </c>
      <c r="AZ20" s="393" t="n">
        <f aca="false">AU20+AX20</f>
        <v>156763.67444</v>
      </c>
      <c r="BA20" s="393" t="n">
        <f aca="false">AJ20-AY20</f>
        <v>102846.42</v>
      </c>
      <c r="BB20" s="393" t="n">
        <f aca="false">AZ20-BA20</f>
        <v>53917.25444</v>
      </c>
      <c r="BC20" s="394" t="n">
        <f aca="false">IF($BB20&gt;=0,$BB20,0)</f>
        <v>53917.25444</v>
      </c>
      <c r="BD20" s="395" t="n">
        <f aca="false">IF($BB20&lt;=0,-$BB20,0)</f>
        <v>0</v>
      </c>
      <c r="BE20" s="396" t="n">
        <f aca="false">IF((V20-AJ20)&lt;0,0,V20-AJ20)</f>
        <v>184802.89</v>
      </c>
      <c r="BF20" s="397" t="n">
        <f aca="false">IF(AW20&gt;1,0,V20-AW20*V20)</f>
        <v>129686.684268943</v>
      </c>
    </row>
    <row r="21" customFormat="false" ht="19.5" hidden="false" customHeight="true" outlineLevel="0" collapsed="false">
      <c r="A21" s="166"/>
      <c r="B21" s="208" t="n">
        <f aca="false">B20+1</f>
        <v>10</v>
      </c>
      <c r="C21" s="166"/>
      <c r="D21" s="369" t="str">
        <f aca="false" t="array" ref="D21:D21">INDEX(_Rge_Projectdata_3rd,$B21,MATCH("Project-ID",_Rge_Headline_Projectdata,0))</f>
        <v>P903314</v>
      </c>
      <c r="E21" s="370" t="str">
        <f aca="false" t="array" ref="E21:E21">IF(INDEX(_Rge_Data_3rd_CY,$B21,E$1)=0,"",TEXT(INDEX(_Rge_Data_3rd_CY,$B21,E$1),"JJJJMMTT"))</f>
        <v/>
      </c>
      <c r="F21" s="382" t="str">
        <f aca="false" t="array" ref="F21:F21">INDEX(_Rge_Data_3rd_CY,$B21,F$1)</f>
        <v>Open</v>
      </c>
      <c r="G21" s="371" t="n">
        <f aca="false" t="array" ref="G21:G21">IFERROR(MATCH(INDEX(_Rge_Data_3rd_CY,$B21,G$1),_Rge_Projectstatus,0),"")</f>
        <v>1</v>
      </c>
      <c r="H21" s="383" t="n">
        <f aca="false">INDEX(_Rge_Data_3rd_CY,$B21,H$1)</f>
        <v>0</v>
      </c>
      <c r="I21" s="384" t="n">
        <f aca="false">INDEX(_Rge_Data_3rd_CY,$B21,I$1)</f>
        <v>0</v>
      </c>
      <c r="J21" s="384" t="n">
        <f aca="false">INDEX(_Rge_Data_3rd_CY,$B21,J$1)</f>
        <v>0</v>
      </c>
      <c r="K21" s="384" t="n">
        <f aca="false">INDEX(_Rge_Data_3rd_CY,$B21,K$1)</f>
        <v>0</v>
      </c>
      <c r="L21" s="385" t="n">
        <f aca="false" t="array" ref="L21:L21">INDEX(_Rge_Data_3rd_CY,$B21,L$1)</f>
        <v>0</v>
      </c>
      <c r="M21" s="385" t="n">
        <f aca="false" t="array" ref="M21:M21">INDEX(_Rge_Data_3rd_CY,$B21,M$1)</f>
        <v>0</v>
      </c>
      <c r="N21" s="385" t="n">
        <f aca="false" t="array" ref="N21:N21">INDEX(_Rge_Data_3rd_CY,$B21,N$1)</f>
        <v>0</v>
      </c>
      <c r="O21" s="385" t="n">
        <f aca="false" t="array" ref="O21:O21">INDEX(_Rge_Data_3rd_CY,$B21,O$1)</f>
        <v>0</v>
      </c>
      <c r="P21" s="385" t="n">
        <f aca="false" t="array" ref="P21:P21">INDEX(_Rge_Data_3rd_CY,$B21,P$1)</f>
        <v>0</v>
      </c>
      <c r="Q21" s="385" t="n">
        <f aca="false">INDEX(_Rge_Data_3rd_CY,$B21,Q$1)</f>
        <v>0</v>
      </c>
      <c r="R21" s="385" t="n">
        <f aca="false" t="array" ref="R21:R21">INDEX(_Rge_Data_3rd_CY,$B21,R$1)</f>
        <v>0</v>
      </c>
      <c r="S21" s="385" t="n">
        <f aca="false" t="array" ref="S21:S21">INDEX(_Rge_Data_3rd_CY,$B21,S$1)</f>
        <v>0</v>
      </c>
      <c r="T21" s="385" t="n">
        <f aca="false">H21-S21</f>
        <v>0</v>
      </c>
      <c r="U21" s="386" t="n">
        <f aca="false">IFERROR(T21/H21,0)</f>
        <v>0</v>
      </c>
      <c r="V21" s="387" t="n">
        <f aca="false" t="array" ref="V21:V21">INDEX(_Rge_Data_3rd_CY,$B21,V$1)</f>
        <v>121946.78</v>
      </c>
      <c r="W21" s="388" t="n">
        <f aca="false" t="array" ref="W21:W21">INDEX(_Rge_Data_3rd_CY,$B21,W$1)</f>
        <v>82042</v>
      </c>
      <c r="X21" s="388" t="n">
        <f aca="false">INDEX(_Rge_Data_3rd_CY,$B21,X$1)</f>
        <v>0</v>
      </c>
      <c r="Y21" s="388" t="n">
        <f aca="false">INDEX(_Rge_Data_3rd_CY,$B21,Y$1)</f>
        <v>0</v>
      </c>
      <c r="Z21" s="388" t="n">
        <f aca="false" t="array" ref="Z21:Z21">INDEX(_Rge_Data_3rd_CY,$B21,Z$1)</f>
        <v>82042</v>
      </c>
      <c r="AA21" s="388" t="n">
        <f aca="false" t="array" ref="AA21:AA21">INDEX(_Rge_Data_3rd_CY,$B21,AA$1)</f>
        <v>1100</v>
      </c>
      <c r="AB21" s="388" t="n">
        <f aca="false" t="array" ref="AB21:AB21">INDEX(_Rge_Data_3rd_CY,$B21,AB$1)</f>
        <v>4200</v>
      </c>
      <c r="AC21" s="388" t="n">
        <f aca="false" t="array" ref="AC21:AC21">INDEX(_Rge_Data_3rd_CY,$B21,AC$1)</f>
        <v>9500</v>
      </c>
      <c r="AD21" s="388" t="n">
        <f aca="false" t="array" ref="AD21:AD21">INDEX(_Rge_Data_3rd_CY,$B21,AD$1)</f>
        <v>0</v>
      </c>
      <c r="AE21" s="388" t="n">
        <f aca="false">INDEX(_Rge_Data_3rd_CY,$B21,AE$1)</f>
        <v>0</v>
      </c>
      <c r="AF21" s="388" t="n">
        <f aca="false" t="array" ref="AF21:AF21">INDEX(_Rge_Data_3rd_CY,$B21,AF$1)</f>
        <v>0</v>
      </c>
      <c r="AG21" s="388" t="n">
        <f aca="false" t="array" ref="AG21:AG21">INDEX(_Rge_Data_3rd_CY,$B21,AG$1)</f>
        <v>96842</v>
      </c>
      <c r="AH21" s="388" t="n">
        <f aca="false">V21-AG21</f>
        <v>25104.78</v>
      </c>
      <c r="AI21" s="389" t="n">
        <f aca="false">IFERROR(AH21/V21,)</f>
        <v>0.205866690370996</v>
      </c>
      <c r="AJ21" s="390" t="n">
        <f aca="false" t="array" ref="AJ21:AJ21">INDEX(_Rge_Data_3rd_CY,$B21,AJ$1)</f>
        <v>99243.81</v>
      </c>
      <c r="AK21" s="391" t="n">
        <f aca="false" t="array" ref="AK21:AK21">INDEX(_Rge_Data_3rd_CY,$B21,AK$1)</f>
        <v>82042</v>
      </c>
      <c r="AL21" s="391" t="n">
        <f aca="false">INDEX(_Rge_Data_3rd_CY,$B21,AL$1)</f>
        <v>0</v>
      </c>
      <c r="AM21" s="391" t="n">
        <f aca="false">INDEX(_Rge_Data_3rd_CY,$B21,AM$1)</f>
        <v>0</v>
      </c>
      <c r="AN21" s="391" t="n">
        <f aca="false" t="array" ref="AN21:AN21">INDEX(_Rge_Data_3rd_CY,$B21,AN$1)</f>
        <v>82042</v>
      </c>
      <c r="AO21" s="391" t="n">
        <f aca="false" t="array" ref="AO21:AO21">INDEX(_Rge_Data_3rd_CY,$B21,AO$1)</f>
        <v>450</v>
      </c>
      <c r="AP21" s="391" t="n">
        <f aca="false" t="array" ref="AP21:AP21">INDEX(_Rge_Data_3rd_CY,$B21,AP$1)</f>
        <v>2245.41</v>
      </c>
      <c r="AQ21" s="391" t="n">
        <f aca="false" t="array" ref="AQ21:AQ21">INDEX(_Rge_Data_3rd_CY,$B21,AQ$1)</f>
        <v>6442.73</v>
      </c>
      <c r="AR21" s="391" t="n">
        <f aca="false" t="array" ref="AR21:AR21">INDEX(_Rge_Data_3rd_CY,$B21,AR$1)</f>
        <v>0</v>
      </c>
      <c r="AS21" s="391" t="n">
        <f aca="false">INDEX(_Rge_Data_3rd_CY,$B21,AS$1)</f>
        <v>0</v>
      </c>
      <c r="AT21" s="391" t="n">
        <f aca="false" t="array" ref="AT21:AT21">INDEX(_Rge_Data_3rd_CY,$B21,AT$1)</f>
        <v>0</v>
      </c>
      <c r="AU21" s="391" t="n">
        <f aca="false" t="array" ref="AU21:AU21">INDEX(_Rge_Data_3rd_CY,$B21,AU$1)</f>
        <v>91180.14</v>
      </c>
      <c r="AV21" s="262" t="n">
        <f aca="false">AU21+AX21+AY21</f>
        <v>113635.31944</v>
      </c>
      <c r="AW21" s="392" t="n">
        <f aca="false">IFERROR(AU21/AG21,0)</f>
        <v>0.941535077755519</v>
      </c>
      <c r="AX21" s="268" t="n">
        <f aca="false">IFERROR(IF(AND($F21="OPEN",$AH21&gt;0),$AH21*_SoP*$AW21,IF(AND($F21="CLOSED",$AH21&gt;0),$AH21*_SoL*$AW21,0)),0)</f>
        <v>22455.17944</v>
      </c>
      <c r="AY21" s="268" t="n">
        <f aca="false">IFERROR(IF($AH21&lt;0,$AH21*_SoL,0),0)</f>
        <v>0</v>
      </c>
      <c r="AZ21" s="393" t="n">
        <f aca="false">AU21+AX21</f>
        <v>113635.31944</v>
      </c>
      <c r="BA21" s="393" t="n">
        <f aca="false">AJ21-AY21</f>
        <v>99243.81</v>
      </c>
      <c r="BB21" s="393" t="n">
        <f aca="false">AZ21-BA21</f>
        <v>14391.50944</v>
      </c>
      <c r="BC21" s="394" t="n">
        <f aca="false">IF($BB21&gt;=0,$BB21,0)</f>
        <v>14391.50944</v>
      </c>
      <c r="BD21" s="395" t="n">
        <f aca="false">IF($BB21&lt;=0,-$BB21,0)</f>
        <v>0</v>
      </c>
      <c r="BE21" s="396" t="n">
        <f aca="false">IF((V21-AJ21)&lt;0,0,V21-AJ21)</f>
        <v>22702.97</v>
      </c>
      <c r="BF21" s="397" t="n">
        <f aca="false">IF(AW21&gt;1,0,V21-AW21*V21)</f>
        <v>7129.6090106648</v>
      </c>
    </row>
    <row r="22" customFormat="false" ht="19.5" hidden="false" customHeight="true" outlineLevel="0" collapsed="false">
      <c r="A22" s="166"/>
      <c r="B22" s="208" t="n">
        <f aca="false">B21+1</f>
        <v>11</v>
      </c>
      <c r="C22" s="166"/>
      <c r="D22" s="369" t="str">
        <f aca="false" t="array" ref="D22:D22">INDEX(_Rge_Projectdata_3rd,$B22,MATCH("Project-ID",_Rge_Headline_Projectdata,0))</f>
        <v>P903325</v>
      </c>
      <c r="E22" s="370" t="str">
        <f aca="false" t="array" ref="E22:E22">IF(INDEX(_Rge_Data_3rd_CY,$B22,E$1)=0,"",TEXT(INDEX(_Rge_Data_3rd_CY,$B22,E$1),"JJJJMMTT"))</f>
        <v/>
      </c>
      <c r="F22" s="382" t="str">
        <f aca="false" t="array" ref="F22:F22">INDEX(_Rge_Data_3rd_CY,$B22,F$1)</f>
        <v>Open</v>
      </c>
      <c r="G22" s="371" t="n">
        <f aca="false" t="array" ref="G22:G22">IFERROR(MATCH(INDEX(_Rge_Data_3rd_CY,$B22,G$1),_Rge_Projectstatus,0),"")</f>
        <v>1</v>
      </c>
      <c r="H22" s="383" t="n">
        <f aca="false">INDEX(_Rge_Data_3rd_CY,$B22,H$1)</f>
        <v>0</v>
      </c>
      <c r="I22" s="384" t="n">
        <f aca="false">INDEX(_Rge_Data_3rd_CY,$B22,I$1)</f>
        <v>0</v>
      </c>
      <c r="J22" s="384" t="n">
        <f aca="false">INDEX(_Rge_Data_3rd_CY,$B22,J$1)</f>
        <v>0</v>
      </c>
      <c r="K22" s="384" t="n">
        <f aca="false">INDEX(_Rge_Data_3rd_CY,$B22,K$1)</f>
        <v>0</v>
      </c>
      <c r="L22" s="385" t="n">
        <f aca="false" t="array" ref="L22:L22">INDEX(_Rge_Data_3rd_CY,$B22,L$1)</f>
        <v>0</v>
      </c>
      <c r="M22" s="385" t="n">
        <f aca="false" t="array" ref="M22:M22">INDEX(_Rge_Data_3rd_CY,$B22,M$1)</f>
        <v>0</v>
      </c>
      <c r="N22" s="385" t="n">
        <f aca="false" t="array" ref="N22:N22">INDEX(_Rge_Data_3rd_CY,$B22,N$1)</f>
        <v>0</v>
      </c>
      <c r="O22" s="385" t="n">
        <f aca="false" t="array" ref="O22:O22">INDEX(_Rge_Data_3rd_CY,$B22,O$1)</f>
        <v>0</v>
      </c>
      <c r="P22" s="385" t="n">
        <f aca="false" t="array" ref="P22:P22">INDEX(_Rge_Data_3rd_CY,$B22,P$1)</f>
        <v>0</v>
      </c>
      <c r="Q22" s="385" t="n">
        <f aca="false">INDEX(_Rge_Data_3rd_CY,$B22,Q$1)</f>
        <v>0</v>
      </c>
      <c r="R22" s="385" t="n">
        <f aca="false" t="array" ref="R22:R22">INDEX(_Rge_Data_3rd_CY,$B22,R$1)</f>
        <v>0</v>
      </c>
      <c r="S22" s="385" t="n">
        <f aca="false" t="array" ref="S22:S22">INDEX(_Rge_Data_3rd_CY,$B22,S$1)</f>
        <v>0</v>
      </c>
      <c r="T22" s="385" t="n">
        <f aca="false">H22-S22</f>
        <v>0</v>
      </c>
      <c r="U22" s="386" t="n">
        <f aca="false">IFERROR(T22/H22,0)</f>
        <v>0</v>
      </c>
      <c r="V22" s="387" t="n">
        <f aca="false" t="array" ref="V22:V22">INDEX(_Rge_Data_3rd_CY,$B22,V$1)</f>
        <v>254938</v>
      </c>
      <c r="W22" s="388" t="n">
        <f aca="false" t="array" ref="W22:W22">INDEX(_Rge_Data_3rd_CY,$B22,W$1)</f>
        <v>184009.3</v>
      </c>
      <c r="X22" s="388" t="n">
        <f aca="false">INDEX(_Rge_Data_3rd_CY,$B22,X$1)</f>
        <v>0</v>
      </c>
      <c r="Y22" s="388" t="n">
        <f aca="false">INDEX(_Rge_Data_3rd_CY,$B22,Y$1)</f>
        <v>0</v>
      </c>
      <c r="Z22" s="388" t="n">
        <f aca="false" t="array" ref="Z22:Z22">INDEX(_Rge_Data_3rd_CY,$B22,Z$1)</f>
        <v>184009.3</v>
      </c>
      <c r="AA22" s="388" t="n">
        <f aca="false" t="array" ref="AA22:AA22">INDEX(_Rge_Data_3rd_CY,$B22,AA$1)</f>
        <v>252</v>
      </c>
      <c r="AB22" s="388" t="n">
        <f aca="false" t="array" ref="AB22:AB22">INDEX(_Rge_Data_3rd_CY,$B22,AB$1)</f>
        <v>5500</v>
      </c>
      <c r="AC22" s="388" t="n">
        <f aca="false" t="array" ref="AC22:AC22">INDEX(_Rge_Data_3rd_CY,$B22,AC$1)</f>
        <v>8971</v>
      </c>
      <c r="AD22" s="388" t="n">
        <f aca="false" t="array" ref="AD22:AD22">INDEX(_Rge_Data_3rd_CY,$B22,AD$1)</f>
        <v>0</v>
      </c>
      <c r="AE22" s="388" t="n">
        <f aca="false">INDEX(_Rge_Data_3rd_CY,$B22,AE$1)</f>
        <v>0</v>
      </c>
      <c r="AF22" s="388" t="n">
        <f aca="false" t="array" ref="AF22:AF22">INDEX(_Rge_Data_3rd_CY,$B22,AF$1)</f>
        <v>0</v>
      </c>
      <c r="AG22" s="388" t="n">
        <f aca="false" t="array" ref="AG22:AG22">INDEX(_Rge_Data_3rd_CY,$B22,AG$1)</f>
        <v>198732.3</v>
      </c>
      <c r="AH22" s="388" t="n">
        <f aca="false">V22-AG22</f>
        <v>56205.7</v>
      </c>
      <c r="AI22" s="389" t="n">
        <f aca="false">IFERROR(AH22/V22,)</f>
        <v>0.220468113815908</v>
      </c>
      <c r="AJ22" s="390" t="n">
        <f aca="false" t="array" ref="AJ22:AJ22">INDEX(_Rge_Data_3rd_CY,$B22,AJ$1)</f>
        <v>207864.43</v>
      </c>
      <c r="AK22" s="391" t="n">
        <f aca="false" t="array" ref="AK22:AK22">INDEX(_Rge_Data_3rd_CY,$B22,AK$1)</f>
        <v>184009.3</v>
      </c>
      <c r="AL22" s="391" t="n">
        <f aca="false">INDEX(_Rge_Data_3rd_CY,$B22,AL$1)</f>
        <v>0</v>
      </c>
      <c r="AM22" s="391" t="n">
        <f aca="false">INDEX(_Rge_Data_3rd_CY,$B22,AM$1)</f>
        <v>0</v>
      </c>
      <c r="AN22" s="391" t="n">
        <f aca="false" t="array" ref="AN22:AN22">INDEX(_Rge_Data_3rd_CY,$B22,AN$1)</f>
        <v>184009.3</v>
      </c>
      <c r="AO22" s="391" t="n">
        <f aca="false" t="array" ref="AO22:AO22">INDEX(_Rge_Data_3rd_CY,$B22,AO$1)</f>
        <v>252</v>
      </c>
      <c r="AP22" s="391" t="n">
        <f aca="false" t="array" ref="AP22:AP22">INDEX(_Rge_Data_3rd_CY,$B22,AP$1)</f>
        <v>2245.4</v>
      </c>
      <c r="AQ22" s="391" t="n">
        <f aca="false" t="array" ref="AQ22:AQ22">INDEX(_Rge_Data_3rd_CY,$B22,AQ$1)</f>
        <v>8546.54</v>
      </c>
      <c r="AR22" s="391" t="n">
        <f aca="false" t="array" ref="AR22:AR22">INDEX(_Rge_Data_3rd_CY,$B22,AR$1)</f>
        <v>0</v>
      </c>
      <c r="AS22" s="391" t="n">
        <f aca="false">INDEX(_Rge_Data_3rd_CY,$B22,AS$1)</f>
        <v>0</v>
      </c>
      <c r="AT22" s="391" t="n">
        <f aca="false" t="array" ref="AT22:AT22">INDEX(_Rge_Data_3rd_CY,$B22,AT$1)</f>
        <v>0</v>
      </c>
      <c r="AU22" s="391" t="n">
        <f aca="false" t="array" ref="AU22:AU22">INDEX(_Rge_Data_3rd_CY,$B22,AU$1)</f>
        <v>195053.24</v>
      </c>
      <c r="AV22" s="262" t="n">
        <f aca="false">AU22+AX22+AY22</f>
        <v>247460.16478</v>
      </c>
      <c r="AW22" s="392" t="n">
        <f aca="false">IFERROR(AU22/AG22,0)</f>
        <v>0.981487357616251</v>
      </c>
      <c r="AX22" s="268" t="n">
        <f aca="false">IFERROR(IF(AND($F22="OPEN",$AH22&gt;0),$AH22*_SoP*$AW22,IF(AND($F22="CLOSED",$AH22&gt;0),$AH22*_SoL*$AW22,0)),0)</f>
        <v>52406.92478</v>
      </c>
      <c r="AY22" s="268" t="n">
        <f aca="false">IFERROR(IF($AH22&lt;0,$AH22*_SoL,0),0)</f>
        <v>0</v>
      </c>
      <c r="AZ22" s="393" t="n">
        <f aca="false">AU22+AX22</f>
        <v>247460.16478</v>
      </c>
      <c r="BA22" s="393" t="n">
        <f aca="false">AJ22-AY22</f>
        <v>207864.43</v>
      </c>
      <c r="BB22" s="393" t="n">
        <f aca="false">AZ22-BA22</f>
        <v>39595.73478</v>
      </c>
      <c r="BC22" s="394" t="n">
        <f aca="false">IF($BB22&gt;=0,$BB22,0)</f>
        <v>39595.73478</v>
      </c>
      <c r="BD22" s="395" t="n">
        <f aca="false">IF($BB22&lt;=0,-$BB22,0)</f>
        <v>0</v>
      </c>
      <c r="BE22" s="396" t="n">
        <f aca="false">IF((V22-AJ22)&lt;0,0,V22-AJ22)</f>
        <v>47073.57</v>
      </c>
      <c r="BF22" s="397" t="n">
        <f aca="false">IF(AW22&gt;1,0,V22-AW22*V22)</f>
        <v>4719.5760240283</v>
      </c>
    </row>
    <row r="23" customFormat="false" ht="19.5" hidden="false" customHeight="true" outlineLevel="0" collapsed="false">
      <c r="A23" s="166"/>
      <c r="B23" s="208" t="n">
        <f aca="false">B22+1</f>
        <v>12</v>
      </c>
      <c r="C23" s="166"/>
      <c r="D23" s="369" t="str">
        <f aca="false" t="array" ref="D23:D23">INDEX(_Rge_Projectdata_3rd,$B23,MATCH("Project-ID",_Rge_Headline_Projectdata,0))</f>
        <v>P903350</v>
      </c>
      <c r="E23" s="370" t="str">
        <f aca="false" t="array" ref="E23:E23">IF(INDEX(_Rge_Data_3rd_CY,$B23,E$1)=0,"",TEXT(INDEX(_Rge_Data_3rd_CY,$B23,E$1),"JJJJMMTT"))</f>
        <v/>
      </c>
      <c r="F23" s="382" t="str">
        <f aca="false" t="array" ref="F23:F23">INDEX(_Rge_Data_3rd_CY,$B23,F$1)</f>
        <v>Open</v>
      </c>
      <c r="G23" s="371" t="n">
        <f aca="false" t="array" ref="G23:G23">IFERROR(MATCH(INDEX(_Rge_Data_3rd_CY,$B23,G$1),_Rge_Projectstatus,0),"")</f>
        <v>1</v>
      </c>
      <c r="H23" s="383" t="n">
        <f aca="false">INDEX(_Rge_Data_3rd_CY,$B23,H$1)</f>
        <v>0</v>
      </c>
      <c r="I23" s="384" t="n">
        <f aca="false">INDEX(_Rge_Data_3rd_CY,$B23,I$1)</f>
        <v>0</v>
      </c>
      <c r="J23" s="384" t="n">
        <f aca="false">INDEX(_Rge_Data_3rd_CY,$B23,J$1)</f>
        <v>0</v>
      </c>
      <c r="K23" s="384" t="n">
        <f aca="false">INDEX(_Rge_Data_3rd_CY,$B23,K$1)</f>
        <v>0</v>
      </c>
      <c r="L23" s="385" t="n">
        <f aca="false" t="array" ref="L23:L23">INDEX(_Rge_Data_3rd_CY,$B23,L$1)</f>
        <v>0</v>
      </c>
      <c r="M23" s="385" t="n">
        <f aca="false" t="array" ref="M23:M23">INDEX(_Rge_Data_3rd_CY,$B23,M$1)</f>
        <v>0</v>
      </c>
      <c r="N23" s="385" t="n">
        <f aca="false" t="array" ref="N23:N23">INDEX(_Rge_Data_3rd_CY,$B23,N$1)</f>
        <v>0</v>
      </c>
      <c r="O23" s="385" t="n">
        <f aca="false" t="array" ref="O23:O23">INDEX(_Rge_Data_3rd_CY,$B23,O$1)</f>
        <v>0</v>
      </c>
      <c r="P23" s="385" t="n">
        <f aca="false" t="array" ref="P23:P23">INDEX(_Rge_Data_3rd_CY,$B23,P$1)</f>
        <v>0</v>
      </c>
      <c r="Q23" s="385" t="n">
        <f aca="false">INDEX(_Rge_Data_3rd_CY,$B23,Q$1)</f>
        <v>0</v>
      </c>
      <c r="R23" s="385" t="n">
        <f aca="false" t="array" ref="R23:R23">INDEX(_Rge_Data_3rd_CY,$B23,R$1)</f>
        <v>0</v>
      </c>
      <c r="S23" s="385" t="n">
        <f aca="false" t="array" ref="S23:S23">INDEX(_Rge_Data_3rd_CY,$B23,S$1)</f>
        <v>0</v>
      </c>
      <c r="T23" s="385" t="n">
        <f aca="false">H23-S23</f>
        <v>0</v>
      </c>
      <c r="U23" s="386" t="n">
        <f aca="false">IFERROR(T23/H23,0)</f>
        <v>0</v>
      </c>
      <c r="V23" s="387" t="n">
        <f aca="false" t="array" ref="V23:V23">INDEX(_Rge_Data_3rd_CY,$B23,V$1)</f>
        <v>432417.59</v>
      </c>
      <c r="W23" s="388" t="n">
        <f aca="false" t="array" ref="W23:W23">INDEX(_Rge_Data_3rd_CY,$B23,W$1)</f>
        <v>266098.46</v>
      </c>
      <c r="X23" s="388" t="n">
        <f aca="false">INDEX(_Rge_Data_3rd_CY,$B23,X$1)</f>
        <v>0</v>
      </c>
      <c r="Y23" s="388" t="n">
        <f aca="false">INDEX(_Rge_Data_3rd_CY,$B23,Y$1)</f>
        <v>0</v>
      </c>
      <c r="Z23" s="388" t="n">
        <f aca="false" t="array" ref="Z23:Z23">INDEX(_Rge_Data_3rd_CY,$B23,Z$1)</f>
        <v>266098.46</v>
      </c>
      <c r="AA23" s="388" t="n">
        <f aca="false" t="array" ref="AA23:AA23">INDEX(_Rge_Data_3rd_CY,$B23,AA$1)</f>
        <v>4000</v>
      </c>
      <c r="AB23" s="388" t="n">
        <f aca="false" t="array" ref="AB23:AB23">INDEX(_Rge_Data_3rd_CY,$B23,AB$1)</f>
        <v>17550</v>
      </c>
      <c r="AC23" s="388" t="n">
        <f aca="false" t="array" ref="AC23:AC23">INDEX(_Rge_Data_3rd_CY,$B23,AC$1)</f>
        <v>21000</v>
      </c>
      <c r="AD23" s="388" t="n">
        <f aca="false" t="array" ref="AD23:AD23">INDEX(_Rge_Data_3rd_CY,$B23,AD$1)</f>
        <v>0</v>
      </c>
      <c r="AE23" s="388" t="n">
        <f aca="false">INDEX(_Rge_Data_3rd_CY,$B23,AE$1)</f>
        <v>0</v>
      </c>
      <c r="AF23" s="388" t="n">
        <f aca="false" t="array" ref="AF23:AF23">INDEX(_Rge_Data_3rd_CY,$B23,AF$1)</f>
        <v>0</v>
      </c>
      <c r="AG23" s="388" t="n">
        <f aca="false" t="array" ref="AG23:AG23">INDEX(_Rge_Data_3rd_CY,$B23,AG$1)</f>
        <v>308648.46</v>
      </c>
      <c r="AH23" s="388" t="n">
        <f aca="false">V23-AG23</f>
        <v>123769.13</v>
      </c>
      <c r="AI23" s="389" t="n">
        <f aca="false">IFERROR(AH23/V23,)</f>
        <v>0.286225937293624</v>
      </c>
      <c r="AJ23" s="390" t="n">
        <f aca="false" t="array" ref="AJ23:AJ23">INDEX(_Rge_Data_3rd_CY,$B23,AJ$1)</f>
        <v>357731.79</v>
      </c>
      <c r="AK23" s="391" t="n">
        <f aca="false" t="array" ref="AK23:AK23">INDEX(_Rge_Data_3rd_CY,$B23,AK$1)</f>
        <v>266098.46</v>
      </c>
      <c r="AL23" s="391" t="n">
        <f aca="false">INDEX(_Rge_Data_3rd_CY,$B23,AL$1)</f>
        <v>0</v>
      </c>
      <c r="AM23" s="391" t="n">
        <f aca="false">INDEX(_Rge_Data_3rd_CY,$B23,AM$1)</f>
        <v>0</v>
      </c>
      <c r="AN23" s="391" t="n">
        <f aca="false" t="array" ref="AN23:AN23">INDEX(_Rge_Data_3rd_CY,$B23,AN$1)</f>
        <v>266098.46</v>
      </c>
      <c r="AO23" s="391" t="n">
        <f aca="false" t="array" ref="AO23:AO23">INDEX(_Rge_Data_3rd_CY,$B23,AO$1)</f>
        <v>3429</v>
      </c>
      <c r="AP23" s="391" t="n">
        <f aca="false" t="array" ref="AP23:AP23">INDEX(_Rge_Data_3rd_CY,$B23,AP$1)</f>
        <v>18524.77</v>
      </c>
      <c r="AQ23" s="391" t="n">
        <f aca="false" t="array" ref="AQ23:AQ23">INDEX(_Rge_Data_3rd_CY,$B23,AQ$1)</f>
        <v>11826.12</v>
      </c>
      <c r="AR23" s="391" t="n">
        <f aca="false" t="array" ref="AR23:AR23">INDEX(_Rge_Data_3rd_CY,$B23,AR$1)</f>
        <v>0</v>
      </c>
      <c r="AS23" s="391" t="n">
        <f aca="false">INDEX(_Rge_Data_3rd_CY,$B23,AS$1)</f>
        <v>0</v>
      </c>
      <c r="AT23" s="391" t="n">
        <f aca="false" t="array" ref="AT23:AT23">INDEX(_Rge_Data_3rd_CY,$B23,AT$1)</f>
        <v>0</v>
      </c>
      <c r="AU23" s="391" t="n">
        <f aca="false" t="array" ref="AU23:AU23">INDEX(_Rge_Data_3rd_CY,$B23,AU$1)</f>
        <v>299878.35</v>
      </c>
      <c r="AV23" s="262" t="n">
        <f aca="false">AU23+AX23+AY23</f>
        <v>414118.0205</v>
      </c>
      <c r="AW23" s="392" t="n">
        <f aca="false">IFERROR(AU23/AG23,0)</f>
        <v>0.971585440601259</v>
      </c>
      <c r="AX23" s="268" t="n">
        <f aca="false">IFERROR(IF(AND($F23="OPEN",$AH23&gt;0),$AH23*_SoP*$AW23,IF(AND($F23="CLOSED",$AH23&gt;0),$AH23*_SoL*$AW23,0)),0)</f>
        <v>114239.6705</v>
      </c>
      <c r="AY23" s="268" t="n">
        <f aca="false">IFERROR(IF($AH23&lt;0,$AH23*_SoL,0),0)</f>
        <v>0</v>
      </c>
      <c r="AZ23" s="393" t="n">
        <f aca="false">AU23+AX23</f>
        <v>414118.0205</v>
      </c>
      <c r="BA23" s="393" t="n">
        <f aca="false">AJ23-AY23</f>
        <v>357731.79</v>
      </c>
      <c r="BB23" s="393" t="n">
        <f aca="false">AZ23-BA23</f>
        <v>56386.2305000001</v>
      </c>
      <c r="BC23" s="394" t="n">
        <f aca="false">IF($BB23&gt;=0,$BB23,0)</f>
        <v>56386.2305000001</v>
      </c>
      <c r="BD23" s="395" t="n">
        <f aca="false">IF($BB23&lt;=0,-$BB23,0)</f>
        <v>0</v>
      </c>
      <c r="BE23" s="396" t="n">
        <f aca="false">IF((V23-AJ23)&lt;0,0,V23-AJ23)</f>
        <v>74685.8</v>
      </c>
      <c r="BF23" s="397" t="n">
        <f aca="false">IF(AW23&gt;1,0,V23-AW23*V23)</f>
        <v>12286.9552961155</v>
      </c>
    </row>
    <row r="24" customFormat="false" ht="19.5" hidden="false" customHeight="true" outlineLevel="0" collapsed="false">
      <c r="A24" s="166"/>
      <c r="B24" s="208" t="n">
        <f aca="false">B23+1</f>
        <v>13</v>
      </c>
      <c r="C24" s="166"/>
      <c r="D24" s="369" t="str">
        <f aca="false" t="array" ref="D24:D24">INDEX(_Rge_Projectdata_3rd,$B24,MATCH("Project-ID",_Rge_Headline_Projectdata,0))</f>
        <v>P903360</v>
      </c>
      <c r="E24" s="370" t="str">
        <f aca="false" t="array" ref="E24:E24">IF(INDEX(_Rge_Data_3rd_CY,$B24,E$1)=0,"",TEXT(INDEX(_Rge_Data_3rd_CY,$B24,E$1),"JJJJMMTT"))</f>
        <v/>
      </c>
      <c r="F24" s="382" t="str">
        <f aca="false" t="array" ref="F24:F24">INDEX(_Rge_Data_3rd_CY,$B24,F$1)</f>
        <v>Open</v>
      </c>
      <c r="G24" s="371" t="n">
        <f aca="false" t="array" ref="G24:G24">IFERROR(MATCH(INDEX(_Rge_Data_3rd_CY,$B24,G$1),_Rge_Projectstatus,0),"")</f>
        <v>1</v>
      </c>
      <c r="H24" s="383" t="n">
        <f aca="false">INDEX(_Rge_Data_3rd_CY,$B24,H$1)</f>
        <v>0</v>
      </c>
      <c r="I24" s="384" t="n">
        <f aca="false">INDEX(_Rge_Data_3rd_CY,$B24,I$1)</f>
        <v>0</v>
      </c>
      <c r="J24" s="384" t="n">
        <f aca="false">INDEX(_Rge_Data_3rd_CY,$B24,J$1)</f>
        <v>0</v>
      </c>
      <c r="K24" s="384" t="n">
        <f aca="false">INDEX(_Rge_Data_3rd_CY,$B24,K$1)</f>
        <v>0</v>
      </c>
      <c r="L24" s="385" t="n">
        <f aca="false" t="array" ref="L24:L24">INDEX(_Rge_Data_3rd_CY,$B24,L$1)</f>
        <v>0</v>
      </c>
      <c r="M24" s="385" t="n">
        <f aca="false" t="array" ref="M24:M24">INDEX(_Rge_Data_3rd_CY,$B24,M$1)</f>
        <v>0</v>
      </c>
      <c r="N24" s="385" t="n">
        <f aca="false" t="array" ref="N24:N24">INDEX(_Rge_Data_3rd_CY,$B24,N$1)</f>
        <v>0</v>
      </c>
      <c r="O24" s="385" t="n">
        <f aca="false" t="array" ref="O24:O24">INDEX(_Rge_Data_3rd_CY,$B24,O$1)</f>
        <v>0</v>
      </c>
      <c r="P24" s="385" t="n">
        <f aca="false" t="array" ref="P24:P24">INDEX(_Rge_Data_3rd_CY,$B24,P$1)</f>
        <v>0</v>
      </c>
      <c r="Q24" s="385" t="n">
        <f aca="false">INDEX(_Rge_Data_3rd_CY,$B24,Q$1)</f>
        <v>0</v>
      </c>
      <c r="R24" s="385" t="n">
        <f aca="false" t="array" ref="R24:R24">INDEX(_Rge_Data_3rd_CY,$B24,R$1)</f>
        <v>0</v>
      </c>
      <c r="S24" s="385" t="n">
        <f aca="false" t="array" ref="S24:S24">INDEX(_Rge_Data_3rd_CY,$B24,S$1)</f>
        <v>0</v>
      </c>
      <c r="T24" s="385" t="n">
        <f aca="false">H24-S24</f>
        <v>0</v>
      </c>
      <c r="U24" s="386" t="n">
        <f aca="false">IFERROR(T24/H24,0)</f>
        <v>0</v>
      </c>
      <c r="V24" s="387" t="n">
        <f aca="false" t="array" ref="V24:V24">INDEX(_Rge_Data_3rd_CY,$B24,V$1)</f>
        <v>865659.05</v>
      </c>
      <c r="W24" s="388" t="n">
        <f aca="false" t="array" ref="W24:W24">INDEX(_Rge_Data_3rd_CY,$B24,W$1)</f>
        <v>605719.1</v>
      </c>
      <c r="X24" s="388" t="n">
        <f aca="false">INDEX(_Rge_Data_3rd_CY,$B24,X$1)</f>
        <v>0</v>
      </c>
      <c r="Y24" s="388" t="n">
        <f aca="false">INDEX(_Rge_Data_3rd_CY,$B24,Y$1)</f>
        <v>0</v>
      </c>
      <c r="Z24" s="388" t="n">
        <f aca="false" t="array" ref="Z24:Z24">INDEX(_Rge_Data_3rd_CY,$B24,Z$1)</f>
        <v>605719.1</v>
      </c>
      <c r="AA24" s="388" t="n">
        <f aca="false" t="array" ref="AA24:AA24">INDEX(_Rge_Data_3rd_CY,$B24,AA$1)</f>
        <v>4500</v>
      </c>
      <c r="AB24" s="388" t="n">
        <f aca="false" t="array" ref="AB24:AB24">INDEX(_Rge_Data_3rd_CY,$B24,AB$1)</f>
        <v>28100</v>
      </c>
      <c r="AC24" s="388" t="n">
        <f aca="false" t="array" ref="AC24:AC24">INDEX(_Rge_Data_3rd_CY,$B24,AC$1)</f>
        <v>25000</v>
      </c>
      <c r="AD24" s="388" t="n">
        <f aca="false" t="array" ref="AD24:AD24">INDEX(_Rge_Data_3rd_CY,$B24,AD$1)</f>
        <v>0</v>
      </c>
      <c r="AE24" s="388" t="n">
        <f aca="false">INDEX(_Rge_Data_3rd_CY,$B24,AE$1)</f>
        <v>0</v>
      </c>
      <c r="AF24" s="388" t="n">
        <f aca="false" t="array" ref="AF24:AF24">INDEX(_Rge_Data_3rd_CY,$B24,AF$1)</f>
        <v>0</v>
      </c>
      <c r="AG24" s="388" t="n">
        <f aca="false" t="array" ref="AG24:AG24">INDEX(_Rge_Data_3rd_CY,$B24,AG$1)</f>
        <v>663319.1</v>
      </c>
      <c r="AH24" s="388" t="n">
        <f aca="false">V24-AG24</f>
        <v>202339.95</v>
      </c>
      <c r="AI24" s="389" t="n">
        <f aca="false">IFERROR(AH24/V24,)</f>
        <v>0.23374092837128</v>
      </c>
      <c r="AJ24" s="390" t="n">
        <f aca="false" t="array" ref="AJ24:AJ24">INDEX(_Rge_Data_3rd_CY,$B24,AJ$1)</f>
        <v>264535.48</v>
      </c>
      <c r="AK24" s="391" t="n">
        <f aca="false" t="array" ref="AK24:AK24">INDEX(_Rge_Data_3rd_CY,$B24,AK$1)</f>
        <v>294305.4</v>
      </c>
      <c r="AL24" s="391" t="n">
        <f aca="false">INDEX(_Rge_Data_3rd_CY,$B24,AL$1)</f>
        <v>0</v>
      </c>
      <c r="AM24" s="391" t="n">
        <f aca="false">INDEX(_Rge_Data_3rd_CY,$B24,AM$1)</f>
        <v>0</v>
      </c>
      <c r="AN24" s="391" t="n">
        <f aca="false" t="array" ref="AN24:AN24">INDEX(_Rge_Data_3rd_CY,$B24,AN$1)</f>
        <v>294305.4</v>
      </c>
      <c r="AO24" s="391" t="n">
        <f aca="false" t="array" ref="AO24:AO24">INDEX(_Rge_Data_3rd_CY,$B24,AO$1)</f>
        <v>3720</v>
      </c>
      <c r="AP24" s="391" t="n">
        <f aca="false" t="array" ref="AP24:AP24">INDEX(_Rge_Data_3rd_CY,$B24,AP$1)</f>
        <v>23720</v>
      </c>
      <c r="AQ24" s="391" t="n">
        <f aca="false" t="array" ref="AQ24:AQ24">INDEX(_Rge_Data_3rd_CY,$B24,AQ$1)</f>
        <v>1905.1</v>
      </c>
      <c r="AR24" s="391" t="n">
        <f aca="false" t="array" ref="AR24:AR24">INDEX(_Rge_Data_3rd_CY,$B24,AR$1)</f>
        <v>0</v>
      </c>
      <c r="AS24" s="391" t="n">
        <f aca="false">INDEX(_Rge_Data_3rd_CY,$B24,AS$1)</f>
        <v>0</v>
      </c>
      <c r="AT24" s="391" t="n">
        <f aca="false" t="array" ref="AT24:AT24">INDEX(_Rge_Data_3rd_CY,$B24,AT$1)</f>
        <v>0</v>
      </c>
      <c r="AU24" s="391" t="n">
        <f aca="false" t="array" ref="AU24:AU24">INDEX(_Rge_Data_3rd_CY,$B24,AU$1)</f>
        <v>323650.5</v>
      </c>
      <c r="AV24" s="262" t="n">
        <f aca="false">AU24+AX24+AY24</f>
        <v>417441.03715</v>
      </c>
      <c r="AW24" s="392" t="n">
        <f aca="false">IFERROR(AU24/AG24,0)</f>
        <v>0.487925796196732</v>
      </c>
      <c r="AX24" s="268" t="n">
        <f aca="false">IFERROR(IF(AND($F24="OPEN",$AH24&gt;0),$AH24*_SoP*$AW24,IF(AND($F24="CLOSED",$AH24&gt;0),$AH24*_SoL*$AW24,0)),0)</f>
        <v>93790.53715</v>
      </c>
      <c r="AY24" s="268" t="n">
        <f aca="false">IFERROR(IF($AH24&lt;0,$AH24*_SoL,0),0)</f>
        <v>0</v>
      </c>
      <c r="AZ24" s="393" t="n">
        <f aca="false">AU24+AX24</f>
        <v>417441.03715</v>
      </c>
      <c r="BA24" s="393" t="n">
        <f aca="false">AJ24-AY24</f>
        <v>264535.48</v>
      </c>
      <c r="BB24" s="393" t="n">
        <f aca="false">AZ24-BA24</f>
        <v>152905.55715</v>
      </c>
      <c r="BC24" s="394" t="n">
        <f aca="false">IF($BB24&gt;=0,$BB24,0)</f>
        <v>152905.55715</v>
      </c>
      <c r="BD24" s="395" t="n">
        <f aca="false">IF($BB24&lt;=0,-$BB24,0)</f>
        <v>0</v>
      </c>
      <c r="BE24" s="396" t="n">
        <f aca="false">IF((V24-AJ24)&lt;0,0,V24-AJ24)</f>
        <v>601123.57</v>
      </c>
      <c r="BF24" s="397" t="n">
        <f aca="false">IF(AW24&gt;1,0,V24-AW24*V24)</f>
        <v>443281.668793843</v>
      </c>
    </row>
    <row r="25" customFormat="false" ht="19.5" hidden="false" customHeight="true" outlineLevel="0" collapsed="false">
      <c r="A25" s="166"/>
      <c r="B25" s="208" t="n">
        <f aca="false">B24+1</f>
        <v>14</v>
      </c>
      <c r="C25" s="166"/>
      <c r="D25" s="369" t="str">
        <f aca="false" t="array" ref="D25:D25">INDEX(_Rge_Projectdata_3rd,$B25,MATCH("Project-ID",_Rge_Headline_Projectdata,0))</f>
        <v>P903442</v>
      </c>
      <c r="E25" s="370" t="str">
        <f aca="false" t="array" ref="E25:E25">IF(INDEX(_Rge_Data_3rd_CY,$B25,E$1)=0,"",TEXT(INDEX(_Rge_Data_3rd_CY,$B25,E$1),"JJJJMMTT"))</f>
        <v/>
      </c>
      <c r="F25" s="382" t="str">
        <f aca="false" t="array" ref="F25:F25">INDEX(_Rge_Data_3rd_CY,$B25,F$1)</f>
        <v>Open</v>
      </c>
      <c r="G25" s="371" t="n">
        <f aca="false" t="array" ref="G25:G25">IFERROR(MATCH(INDEX(_Rge_Data_3rd_CY,$B25,G$1),_Rge_Projectstatus,0),"")</f>
        <v>1</v>
      </c>
      <c r="H25" s="383" t="n">
        <f aca="false">INDEX(_Rge_Data_3rd_CY,$B25,H$1)</f>
        <v>0</v>
      </c>
      <c r="I25" s="384" t="n">
        <f aca="false">INDEX(_Rge_Data_3rd_CY,$B25,I$1)</f>
        <v>0</v>
      </c>
      <c r="J25" s="384" t="n">
        <f aca="false">INDEX(_Rge_Data_3rd_CY,$B25,J$1)</f>
        <v>0</v>
      </c>
      <c r="K25" s="384" t="n">
        <f aca="false">INDEX(_Rge_Data_3rd_CY,$B25,K$1)</f>
        <v>0</v>
      </c>
      <c r="L25" s="385" t="n">
        <f aca="false" t="array" ref="L25:L25">INDEX(_Rge_Data_3rd_CY,$B25,L$1)</f>
        <v>0</v>
      </c>
      <c r="M25" s="385" t="n">
        <f aca="false" t="array" ref="M25:M25">INDEX(_Rge_Data_3rd_CY,$B25,M$1)</f>
        <v>0</v>
      </c>
      <c r="N25" s="385" t="n">
        <f aca="false" t="array" ref="N25:N25">INDEX(_Rge_Data_3rd_CY,$B25,N$1)</f>
        <v>0</v>
      </c>
      <c r="O25" s="385" t="n">
        <f aca="false" t="array" ref="O25:O25">INDEX(_Rge_Data_3rd_CY,$B25,O$1)</f>
        <v>0</v>
      </c>
      <c r="P25" s="385" t="n">
        <f aca="false" t="array" ref="P25:P25">INDEX(_Rge_Data_3rd_CY,$B25,P$1)</f>
        <v>0</v>
      </c>
      <c r="Q25" s="385" t="n">
        <f aca="false">INDEX(_Rge_Data_3rd_CY,$B25,Q$1)</f>
        <v>0</v>
      </c>
      <c r="R25" s="385" t="n">
        <f aca="false" t="array" ref="R25:R25">INDEX(_Rge_Data_3rd_CY,$B25,R$1)</f>
        <v>0</v>
      </c>
      <c r="S25" s="385" t="n">
        <f aca="false" t="array" ref="S25:S25">INDEX(_Rge_Data_3rd_CY,$B25,S$1)</f>
        <v>0</v>
      </c>
      <c r="T25" s="385" t="n">
        <f aca="false">H25-S25</f>
        <v>0</v>
      </c>
      <c r="U25" s="386" t="n">
        <f aca="false">IFERROR(T25/H25,0)</f>
        <v>0</v>
      </c>
      <c r="V25" s="387" t="n">
        <f aca="false" t="array" ref="V25:V25">INDEX(_Rge_Data_3rd_CY,$B25,V$1)</f>
        <v>12080</v>
      </c>
      <c r="W25" s="388" t="n">
        <f aca="false" t="array" ref="W25:W25">INDEX(_Rge_Data_3rd_CY,$B25,W$1)</f>
        <v>8053</v>
      </c>
      <c r="X25" s="388" t="n">
        <f aca="false">INDEX(_Rge_Data_3rd_CY,$B25,X$1)</f>
        <v>0</v>
      </c>
      <c r="Y25" s="388" t="n">
        <f aca="false">INDEX(_Rge_Data_3rd_CY,$B25,Y$1)</f>
        <v>0</v>
      </c>
      <c r="Z25" s="388" t="n">
        <f aca="false" t="array" ref="Z25:Z25">INDEX(_Rge_Data_3rd_CY,$B25,Z$1)</f>
        <v>8053</v>
      </c>
      <c r="AA25" s="388" t="n">
        <f aca="false" t="array" ref="AA25:AA25">INDEX(_Rge_Data_3rd_CY,$B25,AA$1)</f>
        <v>1170</v>
      </c>
      <c r="AB25" s="388" t="n">
        <f aca="false" t="array" ref="AB25:AB25">INDEX(_Rge_Data_3rd_CY,$B25,AB$1)</f>
        <v>0</v>
      </c>
      <c r="AC25" s="388" t="n">
        <f aca="false" t="array" ref="AC25:AC25">INDEX(_Rge_Data_3rd_CY,$B25,AC$1)</f>
        <v>0</v>
      </c>
      <c r="AD25" s="388" t="n">
        <f aca="false" t="array" ref="AD25:AD25">INDEX(_Rge_Data_3rd_CY,$B25,AD$1)</f>
        <v>0</v>
      </c>
      <c r="AE25" s="388" t="n">
        <f aca="false">INDEX(_Rge_Data_3rd_CY,$B25,AE$1)</f>
        <v>0</v>
      </c>
      <c r="AF25" s="388" t="n">
        <f aca="false" t="array" ref="AF25:AF25">INDEX(_Rge_Data_3rd_CY,$B25,AF$1)</f>
        <v>0</v>
      </c>
      <c r="AG25" s="388" t="n">
        <f aca="false" t="array" ref="AG25:AG25">INDEX(_Rge_Data_3rd_CY,$B25,AG$1)</f>
        <v>9223</v>
      </c>
      <c r="AH25" s="388" t="n">
        <f aca="false">V25-AG25</f>
        <v>2857</v>
      </c>
      <c r="AI25" s="389" t="n">
        <f aca="false">IFERROR(AH25/V25,)</f>
        <v>0.236506622516556</v>
      </c>
      <c r="AJ25" s="390" t="n">
        <f aca="false" t="array" ref="AJ25:AJ25">INDEX(_Rge_Data_3rd_CY,$B25,AJ$1)</f>
        <v>0</v>
      </c>
      <c r="AK25" s="391" t="n">
        <f aca="false" t="array" ref="AK25:AK25">INDEX(_Rge_Data_3rd_CY,$B25,AK$1)</f>
        <v>608.34</v>
      </c>
      <c r="AL25" s="391" t="n">
        <f aca="false">INDEX(_Rge_Data_3rd_CY,$B25,AL$1)</f>
        <v>0</v>
      </c>
      <c r="AM25" s="391" t="n">
        <f aca="false">INDEX(_Rge_Data_3rd_CY,$B25,AM$1)</f>
        <v>0</v>
      </c>
      <c r="AN25" s="391" t="n">
        <f aca="false" t="array" ref="AN25:AN25">INDEX(_Rge_Data_3rd_CY,$B25,AN$1)</f>
        <v>608.34</v>
      </c>
      <c r="AO25" s="391" t="n">
        <f aca="false" t="array" ref="AO25:AO25">INDEX(_Rge_Data_3rd_CY,$B25,AO$1)</f>
        <v>653.34</v>
      </c>
      <c r="AP25" s="391" t="n">
        <f aca="false" t="array" ref="AP25:AP25">INDEX(_Rge_Data_3rd_CY,$B25,AP$1)</f>
        <v>0</v>
      </c>
      <c r="AQ25" s="391" t="n">
        <f aca="false" t="array" ref="AQ25:AQ25">INDEX(_Rge_Data_3rd_CY,$B25,AQ$1)</f>
        <v>0</v>
      </c>
      <c r="AR25" s="391" t="n">
        <f aca="false" t="array" ref="AR25:AR25">INDEX(_Rge_Data_3rd_CY,$B25,AR$1)</f>
        <v>0</v>
      </c>
      <c r="AS25" s="391" t="n">
        <f aca="false">INDEX(_Rge_Data_3rd_CY,$B25,AS$1)</f>
        <v>0</v>
      </c>
      <c r="AT25" s="391" t="n">
        <f aca="false" t="array" ref="AT25:AT25">INDEX(_Rge_Data_3rd_CY,$B25,AT$1)</f>
        <v>0</v>
      </c>
      <c r="AU25" s="391" t="n">
        <f aca="false" t="array" ref="AU25:AU25">INDEX(_Rge_Data_3rd_CY,$B25,AU$1)</f>
        <v>1261.68</v>
      </c>
      <c r="AV25" s="262" t="n">
        <f aca="false">AU25+AX25+AY25</f>
        <v>1632.967951</v>
      </c>
      <c r="AW25" s="392" t="n">
        <f aca="false">IFERROR(AU25/AG25,0)</f>
        <v>0.136797137590806</v>
      </c>
      <c r="AX25" s="268" t="n">
        <f aca="false">IFERROR(IF(AND($F25="OPEN",$AH25&gt;0),$AH25*_SoP*$AW25,IF(AND($F25="CLOSED",$AH25&gt;0),$AH25*_SoL*$AW25,0)),0)</f>
        <v>371.287951</v>
      </c>
      <c r="AY25" s="268" t="n">
        <f aca="false">IFERROR(IF($AH25&lt;0,$AH25*_SoL,0),0)</f>
        <v>0</v>
      </c>
      <c r="AZ25" s="393" t="n">
        <f aca="false">AU25+AX25</f>
        <v>1632.967951</v>
      </c>
      <c r="BA25" s="393" t="n">
        <f aca="false">AJ25-AY25</f>
        <v>0</v>
      </c>
      <c r="BB25" s="393" t="n">
        <f aca="false">AZ25-BA25</f>
        <v>1632.967951</v>
      </c>
      <c r="BC25" s="394" t="n">
        <f aca="false">IF($BB25&gt;=0,$BB25,0)</f>
        <v>1632.967951</v>
      </c>
      <c r="BD25" s="395" t="n">
        <f aca="false">IF($BB25&lt;=0,-$BB25,0)</f>
        <v>0</v>
      </c>
      <c r="BE25" s="396" t="n">
        <f aca="false">IF((V25-AJ25)&lt;0,0,V25-AJ25)</f>
        <v>12080</v>
      </c>
      <c r="BF25" s="397" t="n">
        <f aca="false">IF(AW25&gt;1,0,V25-AW25*V25)</f>
        <v>10427.4905779031</v>
      </c>
    </row>
    <row r="26" customFormat="false" ht="19.5" hidden="false" customHeight="true" outlineLevel="0" collapsed="false">
      <c r="A26" s="166"/>
      <c r="B26" s="208" t="n">
        <f aca="false">B25+1</f>
        <v>15</v>
      </c>
      <c r="C26" s="166"/>
      <c r="D26" s="369" t="str">
        <f aca="false" t="array" ref="D26:D26">INDEX(_Rge_Projectdata_3rd,$B26,MATCH("Project-ID",_Rge_Headline_Projectdata,0))</f>
        <v>P903444</v>
      </c>
      <c r="E26" s="370" t="str">
        <f aca="false" t="array" ref="E26:E26">IF(INDEX(_Rge_Data_3rd_CY,$B26,E$1)=0,"",TEXT(INDEX(_Rge_Data_3rd_CY,$B26,E$1),"JJJJMMTT"))</f>
        <v>JJJJ03TT</v>
      </c>
      <c r="F26" s="382" t="str">
        <f aca="false" t="array" ref="F26:F26">INDEX(_Rge_Data_3rd_CY,$B26,F$1)</f>
        <v>Closed</v>
      </c>
      <c r="G26" s="371" t="n">
        <f aca="false" t="array" ref="G26:G26">IFERROR(MATCH(INDEX(_Rge_Data_3rd_CY,$B26,G$1),_Rge_Projectstatus,0),"")</f>
        <v>2</v>
      </c>
      <c r="H26" s="383" t="n">
        <f aca="false">INDEX(_Rge_Data_3rd_CY,$B26,H$1)</f>
        <v>0</v>
      </c>
      <c r="I26" s="384" t="n">
        <f aca="false">INDEX(_Rge_Data_3rd_CY,$B26,I$1)</f>
        <v>0</v>
      </c>
      <c r="J26" s="384" t="n">
        <f aca="false">INDEX(_Rge_Data_3rd_CY,$B26,J$1)</f>
        <v>0</v>
      </c>
      <c r="K26" s="384" t="n">
        <f aca="false">INDEX(_Rge_Data_3rd_CY,$B26,K$1)</f>
        <v>0</v>
      </c>
      <c r="L26" s="385" t="n">
        <f aca="false" t="array" ref="L26:L26">INDEX(_Rge_Data_3rd_CY,$B26,L$1)</f>
        <v>0</v>
      </c>
      <c r="M26" s="385" t="n">
        <f aca="false" t="array" ref="M26:M26">INDEX(_Rge_Data_3rd_CY,$B26,M$1)</f>
        <v>0</v>
      </c>
      <c r="N26" s="385" t="n">
        <f aca="false" t="array" ref="N26:N26">INDEX(_Rge_Data_3rd_CY,$B26,N$1)</f>
        <v>0</v>
      </c>
      <c r="O26" s="385" t="n">
        <f aca="false" t="array" ref="O26:O26">INDEX(_Rge_Data_3rd_CY,$B26,O$1)</f>
        <v>0</v>
      </c>
      <c r="P26" s="385" t="n">
        <f aca="false" t="array" ref="P26:P26">INDEX(_Rge_Data_3rd_CY,$B26,P$1)</f>
        <v>0</v>
      </c>
      <c r="Q26" s="385" t="n">
        <f aca="false">INDEX(_Rge_Data_3rd_CY,$B26,Q$1)</f>
        <v>0</v>
      </c>
      <c r="R26" s="385" t="n">
        <f aca="false" t="array" ref="R26:R26">INDEX(_Rge_Data_3rd_CY,$B26,R$1)</f>
        <v>0</v>
      </c>
      <c r="S26" s="385" t="n">
        <f aca="false" t="array" ref="S26:S26">INDEX(_Rge_Data_3rd_CY,$B26,S$1)</f>
        <v>0</v>
      </c>
      <c r="T26" s="385" t="n">
        <f aca="false">H26-S26</f>
        <v>0</v>
      </c>
      <c r="U26" s="386" t="n">
        <f aca="false">IFERROR(T26/H26,0)</f>
        <v>0</v>
      </c>
      <c r="V26" s="387" t="n">
        <f aca="false" t="array" ref="V26:V26">INDEX(_Rge_Data_3rd_CY,$B26,V$1)</f>
        <v>25568</v>
      </c>
      <c r="W26" s="388" t="n">
        <f aca="false" t="array" ref="W26:W26">INDEX(_Rge_Data_3rd_CY,$B26,W$1)</f>
        <v>15846.36</v>
      </c>
      <c r="X26" s="388" t="n">
        <f aca="false">INDEX(_Rge_Data_3rd_CY,$B26,X$1)</f>
        <v>0</v>
      </c>
      <c r="Y26" s="388" t="n">
        <f aca="false">INDEX(_Rge_Data_3rd_CY,$B26,Y$1)</f>
        <v>0</v>
      </c>
      <c r="Z26" s="388" t="n">
        <f aca="false" t="array" ref="Z26:Z26">INDEX(_Rge_Data_3rd_CY,$B26,Z$1)</f>
        <v>15846.36</v>
      </c>
      <c r="AA26" s="388" t="n">
        <f aca="false" t="array" ref="AA26:AA26">INDEX(_Rge_Data_3rd_CY,$B26,AA$1)</f>
        <v>330</v>
      </c>
      <c r="AB26" s="388" t="n">
        <f aca="false" t="array" ref="AB26:AB26">INDEX(_Rge_Data_3rd_CY,$B26,AB$1)</f>
        <v>0</v>
      </c>
      <c r="AC26" s="388" t="n">
        <f aca="false" t="array" ref="AC26:AC26">INDEX(_Rge_Data_3rd_CY,$B26,AC$1)</f>
        <v>0</v>
      </c>
      <c r="AD26" s="388" t="n">
        <f aca="false" t="array" ref="AD26:AD26">INDEX(_Rge_Data_3rd_CY,$B26,AD$1)</f>
        <v>0</v>
      </c>
      <c r="AE26" s="388" t="n">
        <f aca="false">INDEX(_Rge_Data_3rd_CY,$B26,AE$1)</f>
        <v>0</v>
      </c>
      <c r="AF26" s="388" t="n">
        <f aca="false" t="array" ref="AF26:AF26">INDEX(_Rge_Data_3rd_CY,$B26,AF$1)</f>
        <v>0</v>
      </c>
      <c r="AG26" s="388" t="n">
        <f aca="false" t="array" ref="AG26:AG26">INDEX(_Rge_Data_3rd_CY,$B26,AG$1)</f>
        <v>16176.36</v>
      </c>
      <c r="AH26" s="388" t="n">
        <f aca="false">V26-AG26</f>
        <v>9391.64</v>
      </c>
      <c r="AI26" s="389" t="n">
        <f aca="false">IFERROR(AH26/V26,)</f>
        <v>0.367320087609512</v>
      </c>
      <c r="AJ26" s="390" t="n">
        <f aca="false" t="array" ref="AJ26:AJ26">INDEX(_Rge_Data_3rd_CY,$B26,AJ$1)</f>
        <v>25568</v>
      </c>
      <c r="AK26" s="391" t="n">
        <f aca="false" t="array" ref="AK26:AK26">INDEX(_Rge_Data_3rd_CY,$B26,AK$1)</f>
        <v>15846.36</v>
      </c>
      <c r="AL26" s="391" t="n">
        <f aca="false">INDEX(_Rge_Data_3rd_CY,$B26,AL$1)</f>
        <v>0</v>
      </c>
      <c r="AM26" s="391" t="n">
        <f aca="false">INDEX(_Rge_Data_3rd_CY,$B26,AM$1)</f>
        <v>0</v>
      </c>
      <c r="AN26" s="391" t="n">
        <f aca="false" t="array" ref="AN26:AN26">INDEX(_Rge_Data_3rd_CY,$B26,AN$1)</f>
        <v>15846.36</v>
      </c>
      <c r="AO26" s="391" t="n">
        <f aca="false" t="array" ref="AO26:AO26">INDEX(_Rge_Data_3rd_CY,$B26,AO$1)</f>
        <v>330</v>
      </c>
      <c r="AP26" s="391" t="n">
        <f aca="false" t="array" ref="AP26:AP26">INDEX(_Rge_Data_3rd_CY,$B26,AP$1)</f>
        <v>0</v>
      </c>
      <c r="AQ26" s="391" t="n">
        <f aca="false" t="array" ref="AQ26:AQ26">INDEX(_Rge_Data_3rd_CY,$B26,AQ$1)</f>
        <v>0</v>
      </c>
      <c r="AR26" s="391" t="n">
        <f aca="false" t="array" ref="AR26:AR26">INDEX(_Rge_Data_3rd_CY,$B26,AR$1)</f>
        <v>0</v>
      </c>
      <c r="AS26" s="391" t="n">
        <f aca="false">INDEX(_Rge_Data_3rd_CY,$B26,AS$1)</f>
        <v>0</v>
      </c>
      <c r="AT26" s="391" t="n">
        <f aca="false" t="array" ref="AT26:AT26">INDEX(_Rge_Data_3rd_CY,$B26,AT$1)</f>
        <v>0</v>
      </c>
      <c r="AU26" s="391" t="n">
        <f aca="false" t="array" ref="AU26:AU26">INDEX(_Rge_Data_3rd_CY,$B26,AU$1)</f>
        <v>16176.36</v>
      </c>
      <c r="AV26" s="262" t="n">
        <f aca="false">AU26+AX26+AY26</f>
        <v>25568</v>
      </c>
      <c r="AW26" s="392" t="n">
        <f aca="false">IFERROR(AU26/AG26,0)</f>
        <v>1</v>
      </c>
      <c r="AX26" s="268" t="n">
        <f aca="false">IFERROR(IF(AND($F26="OPEN",$AH26&gt;0),$AH26*_SoP*$AW26,IF(AND($F26="CLOSED",$AH26&gt;0),$AH26*_SoL*$AW26,0)),0)</f>
        <v>9391.64</v>
      </c>
      <c r="AY26" s="268" t="n">
        <f aca="false">IFERROR(IF($AH26&lt;0,$AH26*_SoL,0),0)</f>
        <v>0</v>
      </c>
      <c r="AZ26" s="393" t="n">
        <f aca="false">AU26+AX26</f>
        <v>25568</v>
      </c>
      <c r="BA26" s="393" t="n">
        <f aca="false">AJ26-AY26</f>
        <v>25568</v>
      </c>
      <c r="BB26" s="393" t="n">
        <f aca="false">AZ26-BA26</f>
        <v>0</v>
      </c>
      <c r="BC26" s="394" t="n">
        <f aca="false">IF($BB26&gt;=0,$BB26,0)</f>
        <v>0</v>
      </c>
      <c r="BD26" s="395" t="n">
        <f aca="false">IF($BB26&lt;=0,-$BB26,0)</f>
        <v>-0</v>
      </c>
      <c r="BE26" s="396" t="n">
        <f aca="false">IF((V26-AJ26)&lt;0,0,V26-AJ26)</f>
        <v>0</v>
      </c>
      <c r="BF26" s="397" t="n">
        <f aca="false">IF(AW26&gt;1,0,V26-AW26*V26)</f>
        <v>0</v>
      </c>
    </row>
    <row r="27" customFormat="false" ht="19.5" hidden="false" customHeight="true" outlineLevel="0" collapsed="false">
      <c r="A27" s="166"/>
      <c r="B27" s="208" t="n">
        <f aca="false">B26+1</f>
        <v>16</v>
      </c>
      <c r="C27" s="166"/>
      <c r="D27" s="369" t="str">
        <f aca="false" t="array" ref="D27:D27">INDEX(_Rge_Projectdata_3rd,$B27,MATCH("Project-ID",_Rge_Headline_Projectdata,0))</f>
        <v>P903445</v>
      </c>
      <c r="E27" s="370" t="str">
        <f aca="false" t="array" ref="E27:E27">IF(INDEX(_Rge_Data_3rd_CY,$B27,E$1)=0,"",TEXT(INDEX(_Rge_Data_3rd_CY,$B27,E$1),"JJJJMMTT"))</f>
        <v>JJJJ03TT</v>
      </c>
      <c r="F27" s="382" t="str">
        <f aca="false" t="array" ref="F27:F27">INDEX(_Rge_Data_3rd_CY,$B27,F$1)</f>
        <v>Closed</v>
      </c>
      <c r="G27" s="371" t="n">
        <f aca="false" t="array" ref="G27:G27">IFERROR(MATCH(INDEX(_Rge_Data_3rd_CY,$B27,G$1),_Rge_Projectstatus,0),"")</f>
        <v>2</v>
      </c>
      <c r="H27" s="383" t="n">
        <f aca="false">INDEX(_Rge_Data_3rd_CY,$B27,H$1)</f>
        <v>0</v>
      </c>
      <c r="I27" s="384" t="n">
        <f aca="false">INDEX(_Rge_Data_3rd_CY,$B27,I$1)</f>
        <v>0</v>
      </c>
      <c r="J27" s="384" t="n">
        <f aca="false">INDEX(_Rge_Data_3rd_CY,$B27,J$1)</f>
        <v>0</v>
      </c>
      <c r="K27" s="384" t="n">
        <f aca="false">INDEX(_Rge_Data_3rd_CY,$B27,K$1)</f>
        <v>0</v>
      </c>
      <c r="L27" s="385" t="n">
        <f aca="false" t="array" ref="L27:L27">INDEX(_Rge_Data_3rd_CY,$B27,L$1)</f>
        <v>0</v>
      </c>
      <c r="M27" s="385" t="n">
        <f aca="false" t="array" ref="M27:M27">INDEX(_Rge_Data_3rd_CY,$B27,M$1)</f>
        <v>0</v>
      </c>
      <c r="N27" s="385" t="n">
        <f aca="false" t="array" ref="N27:N27">INDEX(_Rge_Data_3rd_CY,$B27,N$1)</f>
        <v>0</v>
      </c>
      <c r="O27" s="385" t="n">
        <f aca="false" t="array" ref="O27:O27">INDEX(_Rge_Data_3rd_CY,$B27,O$1)</f>
        <v>0</v>
      </c>
      <c r="P27" s="385" t="n">
        <f aca="false" t="array" ref="P27:P27">INDEX(_Rge_Data_3rd_CY,$B27,P$1)</f>
        <v>0</v>
      </c>
      <c r="Q27" s="385" t="n">
        <f aca="false">INDEX(_Rge_Data_3rd_CY,$B27,Q$1)</f>
        <v>0</v>
      </c>
      <c r="R27" s="385" t="n">
        <f aca="false" t="array" ref="R27:R27">INDEX(_Rge_Data_3rd_CY,$B27,R$1)</f>
        <v>0</v>
      </c>
      <c r="S27" s="385" t="n">
        <f aca="false" t="array" ref="S27:S27">INDEX(_Rge_Data_3rd_CY,$B27,S$1)</f>
        <v>0</v>
      </c>
      <c r="T27" s="385" t="n">
        <f aca="false">H27-S27</f>
        <v>0</v>
      </c>
      <c r="U27" s="386" t="n">
        <f aca="false">IFERROR(T27/H27,0)</f>
        <v>0</v>
      </c>
      <c r="V27" s="387" t="n">
        <f aca="false" t="array" ref="V27:V27">INDEX(_Rge_Data_3rd_CY,$B27,V$1)</f>
        <v>32900</v>
      </c>
      <c r="W27" s="388" t="n">
        <f aca="false" t="array" ref="W27:W27">INDEX(_Rge_Data_3rd_CY,$B27,W$1)</f>
        <v>21294.69</v>
      </c>
      <c r="X27" s="388" t="n">
        <f aca="false">INDEX(_Rge_Data_3rd_CY,$B27,X$1)</f>
        <v>0</v>
      </c>
      <c r="Y27" s="388" t="n">
        <f aca="false">INDEX(_Rge_Data_3rd_CY,$B27,Y$1)</f>
        <v>0</v>
      </c>
      <c r="Z27" s="388" t="n">
        <f aca="false" t="array" ref="Z27:Z27">INDEX(_Rge_Data_3rd_CY,$B27,Z$1)</f>
        <v>21294.69</v>
      </c>
      <c r="AA27" s="388" t="n">
        <f aca="false" t="array" ref="AA27:AA27">INDEX(_Rge_Data_3rd_CY,$B27,AA$1)</f>
        <v>3399</v>
      </c>
      <c r="AB27" s="388" t="n">
        <f aca="false" t="array" ref="AB27:AB27">INDEX(_Rge_Data_3rd_CY,$B27,AB$1)</f>
        <v>0</v>
      </c>
      <c r="AC27" s="388" t="n">
        <f aca="false" t="array" ref="AC27:AC27">INDEX(_Rge_Data_3rd_CY,$B27,AC$1)</f>
        <v>0</v>
      </c>
      <c r="AD27" s="388" t="n">
        <f aca="false" t="array" ref="AD27:AD27">INDEX(_Rge_Data_3rd_CY,$B27,AD$1)</f>
        <v>0</v>
      </c>
      <c r="AE27" s="388" t="n">
        <f aca="false">INDEX(_Rge_Data_3rd_CY,$B27,AE$1)</f>
        <v>0</v>
      </c>
      <c r="AF27" s="388" t="n">
        <f aca="false" t="array" ref="AF27:AF27">INDEX(_Rge_Data_3rd_CY,$B27,AF$1)</f>
        <v>0</v>
      </c>
      <c r="AG27" s="388" t="n">
        <f aca="false" t="array" ref="AG27:AG27">INDEX(_Rge_Data_3rd_CY,$B27,AG$1)</f>
        <v>24693.69</v>
      </c>
      <c r="AH27" s="388" t="n">
        <f aca="false">V27-AG27</f>
        <v>8206.31</v>
      </c>
      <c r="AI27" s="389" t="n">
        <f aca="false">IFERROR(AH27/V27,)</f>
        <v>0.249431914893617</v>
      </c>
      <c r="AJ27" s="390" t="n">
        <f aca="false" t="array" ref="AJ27:AJ27">INDEX(_Rge_Data_3rd_CY,$B27,AJ$1)</f>
        <v>32900</v>
      </c>
      <c r="AK27" s="391" t="n">
        <f aca="false" t="array" ref="AK27:AK27">INDEX(_Rge_Data_3rd_CY,$B27,AK$1)</f>
        <v>21294.69</v>
      </c>
      <c r="AL27" s="391" t="n">
        <f aca="false">INDEX(_Rge_Data_3rd_CY,$B27,AL$1)</f>
        <v>0</v>
      </c>
      <c r="AM27" s="391" t="n">
        <f aca="false">INDEX(_Rge_Data_3rd_CY,$B27,AM$1)</f>
        <v>0</v>
      </c>
      <c r="AN27" s="391" t="n">
        <f aca="false" t="array" ref="AN27:AN27">INDEX(_Rge_Data_3rd_CY,$B27,AN$1)</f>
        <v>21294.69</v>
      </c>
      <c r="AO27" s="391" t="n">
        <f aca="false" t="array" ref="AO27:AO27">INDEX(_Rge_Data_3rd_CY,$B27,AO$1)</f>
        <v>3399</v>
      </c>
      <c r="AP27" s="391" t="n">
        <f aca="false" t="array" ref="AP27:AP27">INDEX(_Rge_Data_3rd_CY,$B27,AP$1)</f>
        <v>0</v>
      </c>
      <c r="AQ27" s="391" t="n">
        <f aca="false" t="array" ref="AQ27:AQ27">INDEX(_Rge_Data_3rd_CY,$B27,AQ$1)</f>
        <v>0</v>
      </c>
      <c r="AR27" s="391" t="n">
        <f aca="false" t="array" ref="AR27:AR27">INDEX(_Rge_Data_3rd_CY,$B27,AR$1)</f>
        <v>0</v>
      </c>
      <c r="AS27" s="391" t="n">
        <f aca="false">INDEX(_Rge_Data_3rd_CY,$B27,AS$1)</f>
        <v>0</v>
      </c>
      <c r="AT27" s="391" t="n">
        <f aca="false" t="array" ref="AT27:AT27">INDEX(_Rge_Data_3rd_CY,$B27,AT$1)</f>
        <v>0</v>
      </c>
      <c r="AU27" s="391" t="n">
        <f aca="false" t="array" ref="AU27:AU27">INDEX(_Rge_Data_3rd_CY,$B27,AU$1)</f>
        <v>24693.69</v>
      </c>
      <c r="AV27" s="262" t="n">
        <f aca="false">AU27+AX27+AY27</f>
        <v>32900</v>
      </c>
      <c r="AW27" s="392" t="n">
        <f aca="false">IFERROR(AU27/AG27,0)</f>
        <v>1</v>
      </c>
      <c r="AX27" s="268" t="n">
        <f aca="false">IFERROR(IF(AND($F27="OPEN",$AH27&gt;0),$AH27*_SoP*$AW27,IF(AND($F27="CLOSED",$AH27&gt;0),$AH27*_SoL*$AW27,0)),0)</f>
        <v>8206.31</v>
      </c>
      <c r="AY27" s="268" t="n">
        <f aca="false">IFERROR(IF($AH27&lt;0,$AH27*_SoL,0),0)</f>
        <v>0</v>
      </c>
      <c r="AZ27" s="393" t="n">
        <f aca="false">AU27+AX27</f>
        <v>32900</v>
      </c>
      <c r="BA27" s="393" t="n">
        <f aca="false">AJ27-AY27</f>
        <v>32900</v>
      </c>
      <c r="BB27" s="393" t="n">
        <f aca="false">AZ27-BA27</f>
        <v>0</v>
      </c>
      <c r="BC27" s="394" t="n">
        <f aca="false">IF($BB27&gt;=0,$BB27,0)</f>
        <v>0</v>
      </c>
      <c r="BD27" s="395" t="n">
        <f aca="false">IF($BB27&lt;=0,-$BB27,0)</f>
        <v>-0</v>
      </c>
      <c r="BE27" s="396" t="n">
        <f aca="false">IF((V27-AJ27)&lt;0,0,V27-AJ27)</f>
        <v>0</v>
      </c>
      <c r="BF27" s="397" t="n">
        <f aca="false">IF(AW27&gt;1,0,V27-AW27*V27)</f>
        <v>0</v>
      </c>
    </row>
    <row r="28" customFormat="false" ht="19.5" hidden="false" customHeight="true" outlineLevel="0" collapsed="false">
      <c r="A28" s="166"/>
      <c r="B28" s="208" t="n">
        <f aca="false">B27+1</f>
        <v>17</v>
      </c>
      <c r="C28" s="166"/>
      <c r="D28" s="369" t="str">
        <f aca="false" t="array" ref="D28:D28">INDEX(_Rge_Projectdata_3rd,$B28,MATCH("Project-ID",_Rge_Headline_Projectdata,0))</f>
        <v>P903453</v>
      </c>
      <c r="E28" s="370" t="str">
        <f aca="false" t="array" ref="E28:E28">IF(INDEX(_Rge_Data_3rd_CY,$B28,E$1)=0,"",TEXT(INDEX(_Rge_Data_3rd_CY,$B28,E$1),"JJJJMMTT"))</f>
        <v/>
      </c>
      <c r="F28" s="382" t="str">
        <f aca="false" t="array" ref="F28:F28">INDEX(_Rge_Data_3rd_CY,$B28,F$1)</f>
        <v>Open</v>
      </c>
      <c r="G28" s="371" t="n">
        <f aca="false" t="array" ref="G28:G28">IFERROR(MATCH(INDEX(_Rge_Data_3rd_CY,$B28,G$1),_Rge_Projectstatus,0),"")</f>
        <v>1</v>
      </c>
      <c r="H28" s="383" t="n">
        <f aca="false">INDEX(_Rge_Data_3rd_CY,$B28,H$1)</f>
        <v>0</v>
      </c>
      <c r="I28" s="384" t="n">
        <f aca="false">INDEX(_Rge_Data_3rd_CY,$B28,I$1)</f>
        <v>0</v>
      </c>
      <c r="J28" s="384" t="n">
        <f aca="false">INDEX(_Rge_Data_3rd_CY,$B28,J$1)</f>
        <v>0</v>
      </c>
      <c r="K28" s="384" t="n">
        <f aca="false">INDEX(_Rge_Data_3rd_CY,$B28,K$1)</f>
        <v>0</v>
      </c>
      <c r="L28" s="385" t="n">
        <f aca="false" t="array" ref="L28:L28">INDEX(_Rge_Data_3rd_CY,$B28,L$1)</f>
        <v>0</v>
      </c>
      <c r="M28" s="385" t="n">
        <f aca="false" t="array" ref="M28:M28">INDEX(_Rge_Data_3rd_CY,$B28,M$1)</f>
        <v>0</v>
      </c>
      <c r="N28" s="385" t="n">
        <f aca="false" t="array" ref="N28:N28">INDEX(_Rge_Data_3rd_CY,$B28,N$1)</f>
        <v>0</v>
      </c>
      <c r="O28" s="385" t="n">
        <f aca="false" t="array" ref="O28:O28">INDEX(_Rge_Data_3rd_CY,$B28,O$1)</f>
        <v>0</v>
      </c>
      <c r="P28" s="385" t="n">
        <f aca="false" t="array" ref="P28:P28">INDEX(_Rge_Data_3rd_CY,$B28,P$1)</f>
        <v>0</v>
      </c>
      <c r="Q28" s="385" t="n">
        <f aca="false">INDEX(_Rge_Data_3rd_CY,$B28,Q$1)</f>
        <v>0</v>
      </c>
      <c r="R28" s="385" t="n">
        <f aca="false" t="array" ref="R28:R28">INDEX(_Rge_Data_3rd_CY,$B28,R$1)</f>
        <v>0</v>
      </c>
      <c r="S28" s="385" t="n">
        <f aca="false" t="array" ref="S28:S28">INDEX(_Rge_Data_3rd_CY,$B28,S$1)</f>
        <v>0</v>
      </c>
      <c r="T28" s="385" t="n">
        <f aca="false">H28-S28</f>
        <v>0</v>
      </c>
      <c r="U28" s="386" t="n">
        <f aca="false">IFERROR(T28/H28,0)</f>
        <v>0</v>
      </c>
      <c r="V28" s="387" t="n">
        <f aca="false" t="array" ref="V28:V28">INDEX(_Rge_Data_3rd_CY,$B28,V$1)</f>
        <v>118969.9</v>
      </c>
      <c r="W28" s="388" t="n">
        <f aca="false" t="array" ref="W28:W28">INDEX(_Rge_Data_3rd_CY,$B28,W$1)</f>
        <v>77212.07</v>
      </c>
      <c r="X28" s="388" t="n">
        <f aca="false">INDEX(_Rge_Data_3rd_CY,$B28,X$1)</f>
        <v>0</v>
      </c>
      <c r="Y28" s="388" t="n">
        <f aca="false">INDEX(_Rge_Data_3rd_CY,$B28,Y$1)</f>
        <v>0</v>
      </c>
      <c r="Z28" s="388" t="n">
        <f aca="false" t="array" ref="Z28:Z28">INDEX(_Rge_Data_3rd_CY,$B28,Z$1)</f>
        <v>77212.07</v>
      </c>
      <c r="AA28" s="388" t="n">
        <f aca="false" t="array" ref="AA28:AA28">INDEX(_Rge_Data_3rd_CY,$B28,AA$1)</f>
        <v>690</v>
      </c>
      <c r="AB28" s="388" t="n">
        <f aca="false" t="array" ref="AB28:AB28">INDEX(_Rge_Data_3rd_CY,$B28,AB$1)</f>
        <v>0</v>
      </c>
      <c r="AC28" s="388" t="n">
        <f aca="false" t="array" ref="AC28:AC28">INDEX(_Rge_Data_3rd_CY,$B28,AC$1)</f>
        <v>0</v>
      </c>
      <c r="AD28" s="388" t="n">
        <f aca="false" t="array" ref="AD28:AD28">INDEX(_Rge_Data_3rd_CY,$B28,AD$1)</f>
        <v>0</v>
      </c>
      <c r="AE28" s="388" t="n">
        <f aca="false">INDEX(_Rge_Data_3rd_CY,$B28,AE$1)</f>
        <v>0</v>
      </c>
      <c r="AF28" s="388" t="n">
        <f aca="false" t="array" ref="AF28:AF28">INDEX(_Rge_Data_3rd_CY,$B28,AF$1)</f>
        <v>0</v>
      </c>
      <c r="AG28" s="388" t="n">
        <f aca="false" t="array" ref="AG28:AG28">INDEX(_Rge_Data_3rd_CY,$B28,AG$1)</f>
        <v>77902.07</v>
      </c>
      <c r="AH28" s="388" t="n">
        <f aca="false">V28-AG28</f>
        <v>41067.83</v>
      </c>
      <c r="AI28" s="389" t="n">
        <f aca="false">IFERROR(AH28/V28,)</f>
        <v>0.345195129188139</v>
      </c>
      <c r="AJ28" s="390" t="n">
        <f aca="false" t="array" ref="AJ28:AJ28">INDEX(_Rge_Data_3rd_CY,$B28,AJ$1)</f>
        <v>0</v>
      </c>
      <c r="AK28" s="391" t="n">
        <f aca="false" t="array" ref="AK28:AK28">INDEX(_Rge_Data_3rd_CY,$B28,AK$1)</f>
        <v>4632</v>
      </c>
      <c r="AL28" s="391" t="n">
        <f aca="false">INDEX(_Rge_Data_3rd_CY,$B28,AL$1)</f>
        <v>0</v>
      </c>
      <c r="AM28" s="391" t="n">
        <f aca="false">INDEX(_Rge_Data_3rd_CY,$B28,AM$1)</f>
        <v>0</v>
      </c>
      <c r="AN28" s="391" t="n">
        <f aca="false" t="array" ref="AN28:AN28">INDEX(_Rge_Data_3rd_CY,$B28,AN$1)</f>
        <v>4632</v>
      </c>
      <c r="AO28" s="391" t="n">
        <f aca="false" t="array" ref="AO28:AO28">INDEX(_Rge_Data_3rd_CY,$B28,AO$1)</f>
        <v>636</v>
      </c>
      <c r="AP28" s="391" t="n">
        <f aca="false" t="array" ref="AP28:AP28">INDEX(_Rge_Data_3rd_CY,$B28,AP$1)</f>
        <v>0</v>
      </c>
      <c r="AQ28" s="391" t="n">
        <f aca="false" t="array" ref="AQ28:AQ28">INDEX(_Rge_Data_3rd_CY,$B28,AQ$1)</f>
        <v>0</v>
      </c>
      <c r="AR28" s="391" t="n">
        <f aca="false" t="array" ref="AR28:AR28">INDEX(_Rge_Data_3rd_CY,$B28,AR$1)</f>
        <v>0</v>
      </c>
      <c r="AS28" s="391" t="n">
        <f aca="false">INDEX(_Rge_Data_3rd_CY,$B28,AS$1)</f>
        <v>0</v>
      </c>
      <c r="AT28" s="391" t="n">
        <f aca="false" t="array" ref="AT28:AT28">INDEX(_Rge_Data_3rd_CY,$B28,AT$1)</f>
        <v>0</v>
      </c>
      <c r="AU28" s="391" t="n">
        <f aca="false" t="array" ref="AU28:AU28">INDEX(_Rge_Data_3rd_CY,$B28,AU$1)</f>
        <v>5268</v>
      </c>
      <c r="AV28" s="262" t="n">
        <f aca="false">AU28+AX28+AY28</f>
        <v>7906.287558</v>
      </c>
      <c r="AW28" s="392" t="n">
        <f aca="false">IFERROR(AU28/AG28,0)</f>
        <v>0.0676233635383501</v>
      </c>
      <c r="AX28" s="268" t="n">
        <f aca="false">IFERROR(IF(AND($F28="OPEN",$AH28&gt;0),$AH28*_SoP*$AW28,IF(AND($F28="CLOSED",$AH28&gt;0),$AH28*_SoL*$AW28,0)),0)</f>
        <v>2638.287558</v>
      </c>
      <c r="AY28" s="268" t="n">
        <f aca="false">IFERROR(IF($AH28&lt;0,$AH28*_SoL,0),0)</f>
        <v>0</v>
      </c>
      <c r="AZ28" s="393" t="n">
        <f aca="false">AU28+AX28</f>
        <v>7906.287558</v>
      </c>
      <c r="BA28" s="393" t="n">
        <f aca="false">AJ28-AY28</f>
        <v>0</v>
      </c>
      <c r="BB28" s="393" t="n">
        <f aca="false">AZ28-BA28</f>
        <v>7906.287558</v>
      </c>
      <c r="BC28" s="394" t="n">
        <f aca="false">IF($BB28&gt;=0,$BB28,0)</f>
        <v>7906.287558</v>
      </c>
      <c r="BD28" s="395" t="n">
        <f aca="false">IF($BB28&lt;=0,-$BB28,0)</f>
        <v>0</v>
      </c>
      <c r="BE28" s="396" t="n">
        <f aca="false">IF((V28-AJ28)&lt;0,0,V28-AJ28)</f>
        <v>118969.9</v>
      </c>
      <c r="BF28" s="397" t="n">
        <f aca="false">IF(AW28&gt;1,0,V28-AW28*V28)</f>
        <v>110924.755202179</v>
      </c>
    </row>
    <row r="29" customFormat="false" ht="19.5" hidden="false" customHeight="true" outlineLevel="0" collapsed="false">
      <c r="A29" s="166"/>
      <c r="B29" s="208" t="n">
        <f aca="false">B28+1</f>
        <v>18</v>
      </c>
      <c r="C29" s="166"/>
      <c r="D29" s="369" t="str">
        <f aca="false" t="array" ref="D29:D29">INDEX(_Rge_Projectdata_3rd,$B29,MATCH("Project-ID",_Rge_Headline_Projectdata,0))</f>
        <v>P903465</v>
      </c>
      <c r="E29" s="370" t="str">
        <f aca="false" t="array" ref="E29:E29">IF(INDEX(_Rge_Data_3rd_CY,$B29,E$1)=0,"",TEXT(INDEX(_Rge_Data_3rd_CY,$B29,E$1),"JJJJMMTT"))</f>
        <v/>
      </c>
      <c r="F29" s="382" t="str">
        <f aca="false" t="array" ref="F29:F29">INDEX(_Rge_Data_3rd_CY,$B29,F$1)</f>
        <v>Open</v>
      </c>
      <c r="G29" s="371" t="n">
        <f aca="false" t="array" ref="G29:G29">IFERROR(MATCH(INDEX(_Rge_Data_3rd_CY,$B29,G$1),_Rge_Projectstatus,0),"")</f>
        <v>1</v>
      </c>
      <c r="H29" s="383" t="n">
        <f aca="false">INDEX(_Rge_Data_3rd_CY,$B29,H$1)</f>
        <v>0</v>
      </c>
      <c r="I29" s="384" t="n">
        <f aca="false">INDEX(_Rge_Data_3rd_CY,$B29,I$1)</f>
        <v>0</v>
      </c>
      <c r="J29" s="384" t="n">
        <f aca="false">INDEX(_Rge_Data_3rd_CY,$B29,J$1)</f>
        <v>0</v>
      </c>
      <c r="K29" s="384" t="n">
        <f aca="false">INDEX(_Rge_Data_3rd_CY,$B29,K$1)</f>
        <v>0</v>
      </c>
      <c r="L29" s="385" t="n">
        <f aca="false" t="array" ref="L29:L29">INDEX(_Rge_Data_3rd_CY,$B29,L$1)</f>
        <v>0</v>
      </c>
      <c r="M29" s="385" t="n">
        <f aca="false" t="array" ref="M29:M29">INDEX(_Rge_Data_3rd_CY,$B29,M$1)</f>
        <v>0</v>
      </c>
      <c r="N29" s="385" t="n">
        <f aca="false" t="array" ref="N29:N29">INDEX(_Rge_Data_3rd_CY,$B29,N$1)</f>
        <v>0</v>
      </c>
      <c r="O29" s="385" t="n">
        <f aca="false" t="array" ref="O29:O29">INDEX(_Rge_Data_3rd_CY,$B29,O$1)</f>
        <v>0</v>
      </c>
      <c r="P29" s="385" t="n">
        <f aca="false" t="array" ref="P29:P29">INDEX(_Rge_Data_3rd_CY,$B29,P$1)</f>
        <v>0</v>
      </c>
      <c r="Q29" s="385" t="n">
        <f aca="false">INDEX(_Rge_Data_3rd_CY,$B29,Q$1)</f>
        <v>0</v>
      </c>
      <c r="R29" s="385" t="n">
        <f aca="false" t="array" ref="R29:R29">INDEX(_Rge_Data_3rd_CY,$B29,R$1)</f>
        <v>0</v>
      </c>
      <c r="S29" s="385" t="n">
        <f aca="false" t="array" ref="S29:S29">INDEX(_Rge_Data_3rd_CY,$B29,S$1)</f>
        <v>0</v>
      </c>
      <c r="T29" s="385" t="n">
        <f aca="false">H29-S29</f>
        <v>0</v>
      </c>
      <c r="U29" s="386" t="n">
        <f aca="false">IFERROR(T29/H29,0)</f>
        <v>0</v>
      </c>
      <c r="V29" s="387" t="n">
        <f aca="false" t="array" ref="V29:V29">INDEX(_Rge_Data_3rd_CY,$B29,V$1)</f>
        <v>78134.18</v>
      </c>
      <c r="W29" s="388" t="n">
        <f aca="false" t="array" ref="W29:W29">INDEX(_Rge_Data_3rd_CY,$B29,W$1)</f>
        <v>39750</v>
      </c>
      <c r="X29" s="388" t="n">
        <f aca="false">INDEX(_Rge_Data_3rd_CY,$B29,X$1)</f>
        <v>0</v>
      </c>
      <c r="Y29" s="388" t="n">
        <f aca="false">INDEX(_Rge_Data_3rd_CY,$B29,Y$1)</f>
        <v>0</v>
      </c>
      <c r="Z29" s="388" t="n">
        <f aca="false" t="array" ref="Z29:Z29">INDEX(_Rge_Data_3rd_CY,$B29,Z$1)</f>
        <v>39750</v>
      </c>
      <c r="AA29" s="388" t="n">
        <f aca="false" t="array" ref="AA29:AA29">INDEX(_Rge_Data_3rd_CY,$B29,AA$1)</f>
        <v>1850</v>
      </c>
      <c r="AB29" s="388" t="n">
        <f aca="false" t="array" ref="AB29:AB29">INDEX(_Rge_Data_3rd_CY,$B29,AB$1)</f>
        <v>3375</v>
      </c>
      <c r="AC29" s="388" t="n">
        <f aca="false" t="array" ref="AC29:AC29">INDEX(_Rge_Data_3rd_CY,$B29,AC$1)</f>
        <v>4500</v>
      </c>
      <c r="AD29" s="388" t="n">
        <f aca="false" t="array" ref="AD29:AD29">INDEX(_Rge_Data_3rd_CY,$B29,AD$1)</f>
        <v>0</v>
      </c>
      <c r="AE29" s="388" t="n">
        <f aca="false">INDEX(_Rge_Data_3rd_CY,$B29,AE$1)</f>
        <v>0</v>
      </c>
      <c r="AF29" s="388" t="n">
        <f aca="false" t="array" ref="AF29:AF29">INDEX(_Rge_Data_3rd_CY,$B29,AF$1)</f>
        <v>0</v>
      </c>
      <c r="AG29" s="388" t="n">
        <f aca="false" t="array" ref="AG29:AG29">INDEX(_Rge_Data_3rd_CY,$B29,AG$1)</f>
        <v>49475</v>
      </c>
      <c r="AH29" s="388" t="n">
        <f aca="false">V29-AG29</f>
        <v>28659.18</v>
      </c>
      <c r="AI29" s="389" t="n">
        <f aca="false">IFERROR(AH29/V29,)</f>
        <v>0.36679440419033</v>
      </c>
      <c r="AJ29" s="390" t="n">
        <f aca="false" t="array" ref="AJ29:AJ29">INDEX(_Rge_Data_3rd_CY,$B29,AJ$1)</f>
        <v>29673.06</v>
      </c>
      <c r="AK29" s="391" t="n">
        <f aca="false" t="array" ref="AK29:AK29">INDEX(_Rge_Data_3rd_CY,$B29,AK$1)</f>
        <v>28874.6</v>
      </c>
      <c r="AL29" s="391" t="n">
        <f aca="false">INDEX(_Rge_Data_3rd_CY,$B29,AL$1)</f>
        <v>0</v>
      </c>
      <c r="AM29" s="391" t="n">
        <f aca="false">INDEX(_Rge_Data_3rd_CY,$B29,AM$1)</f>
        <v>0</v>
      </c>
      <c r="AN29" s="391" t="n">
        <f aca="false" t="array" ref="AN29:AN29">INDEX(_Rge_Data_3rd_CY,$B29,AN$1)</f>
        <v>28874.6</v>
      </c>
      <c r="AO29" s="391" t="n">
        <f aca="false" t="array" ref="AO29:AO29">INDEX(_Rge_Data_3rd_CY,$B29,AO$1)</f>
        <v>1830</v>
      </c>
      <c r="AP29" s="391" t="n">
        <f aca="false" t="array" ref="AP29:AP29">INDEX(_Rge_Data_3rd_CY,$B29,AP$1)</f>
        <v>3375</v>
      </c>
      <c r="AQ29" s="391" t="n">
        <f aca="false" t="array" ref="AQ29:AQ29">INDEX(_Rge_Data_3rd_CY,$B29,AQ$1)</f>
        <v>2128.97</v>
      </c>
      <c r="AR29" s="391" t="n">
        <f aca="false" t="array" ref="AR29:AR29">INDEX(_Rge_Data_3rd_CY,$B29,AR$1)</f>
        <v>0</v>
      </c>
      <c r="AS29" s="391" t="n">
        <f aca="false">INDEX(_Rge_Data_3rd_CY,$B29,AS$1)</f>
        <v>0</v>
      </c>
      <c r="AT29" s="391" t="n">
        <f aca="false" t="array" ref="AT29:AT29">INDEX(_Rge_Data_3rd_CY,$B29,AT$1)</f>
        <v>0</v>
      </c>
      <c r="AU29" s="391" t="n">
        <f aca="false" t="array" ref="AU29:AU29">INDEX(_Rge_Data_3rd_CY,$B29,AU$1)</f>
        <v>36208.57</v>
      </c>
      <c r="AV29" s="262" t="n">
        <f aca="false">AU29+AX29+AY29</f>
        <v>56134.24011</v>
      </c>
      <c r="AW29" s="392" t="n">
        <f aca="false">IFERROR(AU29/AG29,0)</f>
        <v>0.731855886811521</v>
      </c>
      <c r="AX29" s="268" t="n">
        <f aca="false">IFERROR(IF(AND($F29="OPEN",$AH29&gt;0),$AH29*_SoP*$AW29,IF(AND($F29="CLOSED",$AH29&gt;0),$AH29*_SoL*$AW29,0)),0)</f>
        <v>19925.67011</v>
      </c>
      <c r="AY29" s="268" t="n">
        <f aca="false">IFERROR(IF($AH29&lt;0,$AH29*_SoL,0),0)</f>
        <v>0</v>
      </c>
      <c r="AZ29" s="393" t="n">
        <f aca="false">AU29+AX29</f>
        <v>56134.24011</v>
      </c>
      <c r="BA29" s="393" t="n">
        <f aca="false">AJ29-AY29</f>
        <v>29673.06</v>
      </c>
      <c r="BB29" s="393" t="n">
        <f aca="false">AZ29-BA29</f>
        <v>26461.18011</v>
      </c>
      <c r="BC29" s="394" t="n">
        <f aca="false">IF($BB29&gt;=0,$BB29,0)</f>
        <v>26461.18011</v>
      </c>
      <c r="BD29" s="395" t="n">
        <f aca="false">IF($BB29&lt;=0,-$BB29,0)</f>
        <v>0</v>
      </c>
      <c r="BE29" s="396" t="n">
        <f aca="false">IF((V29-AJ29)&lt;0,0,V29-AJ29)</f>
        <v>48461.12</v>
      </c>
      <c r="BF29" s="397" t="n">
        <f aca="false">IF(AW29&gt;1,0,V29-AW29*V29)</f>
        <v>20951.220405809</v>
      </c>
    </row>
    <row r="30" customFormat="false" ht="19.5" hidden="false" customHeight="true" outlineLevel="0" collapsed="false">
      <c r="A30" s="166"/>
      <c r="B30" s="208" t="n">
        <f aca="false">B29+1</f>
        <v>19</v>
      </c>
      <c r="C30" s="166"/>
      <c r="D30" s="369" t="str">
        <f aca="false" t="array" ref="D30:D30">INDEX(_Rge_Projectdata_3rd,$B30,MATCH("Project-ID",_Rge_Headline_Projectdata,0))</f>
        <v>P903467</v>
      </c>
      <c r="E30" s="370" t="str">
        <f aca="false" t="array" ref="E30:E30">IF(INDEX(_Rge_Data_3rd_CY,$B30,E$1)=0,"",TEXT(INDEX(_Rge_Data_3rd_CY,$B30,E$1),"JJJJMMTT"))</f>
        <v/>
      </c>
      <c r="F30" s="382" t="str">
        <f aca="false" t="array" ref="F30:F30">INDEX(_Rge_Data_3rd_CY,$B30,F$1)</f>
        <v>Open</v>
      </c>
      <c r="G30" s="371" t="n">
        <f aca="false" t="array" ref="G30:G30">IFERROR(MATCH(INDEX(_Rge_Data_3rd_CY,$B30,G$1),_Rge_Projectstatus,0),"")</f>
        <v>1</v>
      </c>
      <c r="H30" s="383" t="n">
        <f aca="false">INDEX(_Rge_Data_3rd_CY,$B30,H$1)</f>
        <v>0</v>
      </c>
      <c r="I30" s="384" t="n">
        <f aca="false">INDEX(_Rge_Data_3rd_CY,$B30,I$1)</f>
        <v>0</v>
      </c>
      <c r="J30" s="384" t="n">
        <f aca="false">INDEX(_Rge_Data_3rd_CY,$B30,J$1)</f>
        <v>0</v>
      </c>
      <c r="K30" s="384" t="n">
        <f aca="false">INDEX(_Rge_Data_3rd_CY,$B30,K$1)</f>
        <v>0</v>
      </c>
      <c r="L30" s="385" t="n">
        <f aca="false" t="array" ref="L30:L30">INDEX(_Rge_Data_3rd_CY,$B30,L$1)</f>
        <v>0</v>
      </c>
      <c r="M30" s="385" t="n">
        <f aca="false" t="array" ref="M30:M30">INDEX(_Rge_Data_3rd_CY,$B30,M$1)</f>
        <v>0</v>
      </c>
      <c r="N30" s="385" t="n">
        <f aca="false" t="array" ref="N30:N30">INDEX(_Rge_Data_3rd_CY,$B30,N$1)</f>
        <v>0</v>
      </c>
      <c r="O30" s="385" t="n">
        <f aca="false" t="array" ref="O30:O30">INDEX(_Rge_Data_3rd_CY,$B30,O$1)</f>
        <v>0</v>
      </c>
      <c r="P30" s="385" t="n">
        <f aca="false" t="array" ref="P30:P30">INDEX(_Rge_Data_3rd_CY,$B30,P$1)</f>
        <v>0</v>
      </c>
      <c r="Q30" s="385" t="n">
        <f aca="false">INDEX(_Rge_Data_3rd_CY,$B30,Q$1)</f>
        <v>0</v>
      </c>
      <c r="R30" s="385" t="n">
        <f aca="false" t="array" ref="R30:R30">INDEX(_Rge_Data_3rd_CY,$B30,R$1)</f>
        <v>0</v>
      </c>
      <c r="S30" s="385" t="n">
        <f aca="false" t="array" ref="S30:S30">INDEX(_Rge_Data_3rd_CY,$B30,S$1)</f>
        <v>0</v>
      </c>
      <c r="T30" s="385" t="n">
        <f aca="false">H30-S30</f>
        <v>0</v>
      </c>
      <c r="U30" s="386" t="n">
        <f aca="false">IFERROR(T30/H30,0)</f>
        <v>0</v>
      </c>
      <c r="V30" s="387" t="n">
        <f aca="false" t="array" ref="V30:V30">INDEX(_Rge_Data_3rd_CY,$B30,V$1)</f>
        <v>205437.72</v>
      </c>
      <c r="W30" s="388" t="n">
        <f aca="false" t="array" ref="W30:W30">INDEX(_Rge_Data_3rd_CY,$B30,W$1)</f>
        <v>132670.1</v>
      </c>
      <c r="X30" s="388" t="n">
        <f aca="false">INDEX(_Rge_Data_3rd_CY,$B30,X$1)</f>
        <v>0</v>
      </c>
      <c r="Y30" s="388" t="n">
        <f aca="false">INDEX(_Rge_Data_3rd_CY,$B30,Y$1)</f>
        <v>0</v>
      </c>
      <c r="Z30" s="388" t="n">
        <f aca="false" t="array" ref="Z30:Z30">INDEX(_Rge_Data_3rd_CY,$B30,Z$1)</f>
        <v>132670.1</v>
      </c>
      <c r="AA30" s="388" t="n">
        <f aca="false" t="array" ref="AA30:AA30">INDEX(_Rge_Data_3rd_CY,$B30,AA$1)</f>
        <v>2790</v>
      </c>
      <c r="AB30" s="388" t="n">
        <f aca="false" t="array" ref="AB30:AB30">INDEX(_Rge_Data_3rd_CY,$B30,AB$1)</f>
        <v>2025</v>
      </c>
      <c r="AC30" s="388" t="n">
        <f aca="false" t="array" ref="AC30:AC30">INDEX(_Rge_Data_3rd_CY,$B30,AC$1)</f>
        <v>11897.15</v>
      </c>
      <c r="AD30" s="388" t="n">
        <f aca="false" t="array" ref="AD30:AD30">INDEX(_Rge_Data_3rd_CY,$B30,AD$1)</f>
        <v>0</v>
      </c>
      <c r="AE30" s="388" t="n">
        <f aca="false">INDEX(_Rge_Data_3rd_CY,$B30,AE$1)</f>
        <v>0</v>
      </c>
      <c r="AF30" s="388" t="n">
        <f aca="false" t="array" ref="AF30:AF30">INDEX(_Rge_Data_3rd_CY,$B30,AF$1)</f>
        <v>0</v>
      </c>
      <c r="AG30" s="388" t="n">
        <f aca="false" t="array" ref="AG30:AG30">INDEX(_Rge_Data_3rd_CY,$B30,AG$1)</f>
        <v>149382.25</v>
      </c>
      <c r="AH30" s="388" t="n">
        <f aca="false">V30-AG30</f>
        <v>56055.47</v>
      </c>
      <c r="AI30" s="389" t="n">
        <f aca="false">IFERROR(AH30/V30,)</f>
        <v>0.272858703844649</v>
      </c>
      <c r="AJ30" s="390" t="n">
        <f aca="false" t="array" ref="AJ30:AJ30">INDEX(_Rge_Data_3rd_CY,$B30,AJ$1)</f>
        <v>156017.04</v>
      </c>
      <c r="AK30" s="391" t="n">
        <f aca="false" t="array" ref="AK30:AK30">INDEX(_Rge_Data_3rd_CY,$B30,AK$1)</f>
        <v>132670.1</v>
      </c>
      <c r="AL30" s="391" t="n">
        <f aca="false">INDEX(_Rge_Data_3rd_CY,$B30,AL$1)</f>
        <v>0</v>
      </c>
      <c r="AM30" s="391" t="n">
        <f aca="false">INDEX(_Rge_Data_3rd_CY,$B30,AM$1)</f>
        <v>0</v>
      </c>
      <c r="AN30" s="391" t="n">
        <f aca="false" t="array" ref="AN30:AN30">INDEX(_Rge_Data_3rd_CY,$B30,AN$1)</f>
        <v>132670.1</v>
      </c>
      <c r="AO30" s="391" t="n">
        <f aca="false" t="array" ref="AO30:AO30">INDEX(_Rge_Data_3rd_CY,$B30,AO$1)</f>
        <v>2790</v>
      </c>
      <c r="AP30" s="391" t="n">
        <f aca="false" t="array" ref="AP30:AP30">INDEX(_Rge_Data_3rd_CY,$B30,AP$1)</f>
        <v>2025</v>
      </c>
      <c r="AQ30" s="391" t="n">
        <f aca="false" t="array" ref="AQ30:AQ30">INDEX(_Rge_Data_3rd_CY,$B30,AQ$1)</f>
        <v>11897.15</v>
      </c>
      <c r="AR30" s="391" t="n">
        <f aca="false" t="array" ref="AR30:AR30">INDEX(_Rge_Data_3rd_CY,$B30,AR$1)</f>
        <v>0</v>
      </c>
      <c r="AS30" s="391" t="n">
        <f aca="false">INDEX(_Rge_Data_3rd_CY,$B30,AS$1)</f>
        <v>0</v>
      </c>
      <c r="AT30" s="391" t="n">
        <f aca="false" t="array" ref="AT30:AT30">INDEX(_Rge_Data_3rd_CY,$B30,AT$1)</f>
        <v>0</v>
      </c>
      <c r="AU30" s="391" t="n">
        <f aca="false" t="array" ref="AU30:AU30">INDEX(_Rge_Data_3rd_CY,$B30,AU$1)</f>
        <v>149382.25</v>
      </c>
      <c r="AV30" s="262" t="n">
        <f aca="false">AU30+AX30+AY30</f>
        <v>202634.9465</v>
      </c>
      <c r="AW30" s="392" t="n">
        <f aca="false">IFERROR(AU30/AG30,0)</f>
        <v>1</v>
      </c>
      <c r="AX30" s="268" t="n">
        <f aca="false">IFERROR(IF(AND($F30="OPEN",$AH30&gt;0),$AH30*_SoP*$AW30,IF(AND($F30="CLOSED",$AH30&gt;0),$AH30*_SoL*$AW30,0)),0)</f>
        <v>53252.6965</v>
      </c>
      <c r="AY30" s="268" t="n">
        <f aca="false">IFERROR(IF($AH30&lt;0,$AH30*_SoL,0),0)</f>
        <v>0</v>
      </c>
      <c r="AZ30" s="393" t="n">
        <f aca="false">AU30+AX30</f>
        <v>202634.9465</v>
      </c>
      <c r="BA30" s="393" t="n">
        <f aca="false">AJ30-AY30</f>
        <v>156017.04</v>
      </c>
      <c r="BB30" s="393" t="n">
        <f aca="false">AZ30-BA30</f>
        <v>46617.9065</v>
      </c>
      <c r="BC30" s="394" t="n">
        <f aca="false">IF($BB30&gt;=0,$BB30,0)</f>
        <v>46617.9065</v>
      </c>
      <c r="BD30" s="395" t="n">
        <f aca="false">IF($BB30&lt;=0,-$BB30,0)</f>
        <v>0</v>
      </c>
      <c r="BE30" s="396" t="n">
        <f aca="false">IF((V30-AJ30)&lt;0,0,V30-AJ30)</f>
        <v>49420.68</v>
      </c>
      <c r="BF30" s="397" t="n">
        <f aca="false">IF(AW30&gt;1,0,V30-AW30*V30)</f>
        <v>0</v>
      </c>
    </row>
    <row r="31" customFormat="false" ht="19.5" hidden="false" customHeight="true" outlineLevel="0" collapsed="false">
      <c r="A31" s="166"/>
      <c r="B31" s="208" t="n">
        <f aca="false">B30+1</f>
        <v>20</v>
      </c>
      <c r="C31" s="166"/>
      <c r="D31" s="369" t="str">
        <f aca="false" t="array" ref="D31:D31">INDEX(_Rge_Projectdata_3rd,$B31,MATCH("Project-ID",_Rge_Headline_Projectdata,0))</f>
        <v>P903468</v>
      </c>
      <c r="E31" s="370" t="str">
        <f aca="false" t="array" ref="E31:E31">IF(INDEX(_Rge_Data_3rd_CY,$B31,E$1)=0,"",TEXT(INDEX(_Rge_Data_3rd_CY,$B31,E$1),"JJJJMMTT"))</f>
        <v/>
      </c>
      <c r="F31" s="382" t="str">
        <f aca="false" t="array" ref="F31:F31">INDEX(_Rge_Data_3rd_CY,$B31,F$1)</f>
        <v>Open</v>
      </c>
      <c r="G31" s="371" t="n">
        <f aca="false" t="array" ref="G31:G31">IFERROR(MATCH(INDEX(_Rge_Data_3rd_CY,$B31,G$1),_Rge_Projectstatus,0),"")</f>
        <v>1</v>
      </c>
      <c r="H31" s="383" t="n">
        <f aca="false">INDEX(_Rge_Data_3rd_CY,$B31,H$1)</f>
        <v>0</v>
      </c>
      <c r="I31" s="384" t="n">
        <f aca="false">INDEX(_Rge_Data_3rd_CY,$B31,I$1)</f>
        <v>0</v>
      </c>
      <c r="J31" s="384" t="n">
        <f aca="false">INDEX(_Rge_Data_3rd_CY,$B31,J$1)</f>
        <v>0</v>
      </c>
      <c r="K31" s="384" t="n">
        <f aca="false">INDEX(_Rge_Data_3rd_CY,$B31,K$1)</f>
        <v>0</v>
      </c>
      <c r="L31" s="385" t="n">
        <f aca="false" t="array" ref="L31:L31">INDEX(_Rge_Data_3rd_CY,$B31,L$1)</f>
        <v>0</v>
      </c>
      <c r="M31" s="385" t="n">
        <f aca="false" t="array" ref="M31:M31">INDEX(_Rge_Data_3rd_CY,$B31,M$1)</f>
        <v>0</v>
      </c>
      <c r="N31" s="385" t="n">
        <f aca="false" t="array" ref="N31:N31">INDEX(_Rge_Data_3rd_CY,$B31,N$1)</f>
        <v>0</v>
      </c>
      <c r="O31" s="385" t="n">
        <f aca="false" t="array" ref="O31:O31">INDEX(_Rge_Data_3rd_CY,$B31,O$1)</f>
        <v>0</v>
      </c>
      <c r="P31" s="385" t="n">
        <f aca="false" t="array" ref="P31:P31">INDEX(_Rge_Data_3rd_CY,$B31,P$1)</f>
        <v>0</v>
      </c>
      <c r="Q31" s="385" t="n">
        <f aca="false">INDEX(_Rge_Data_3rd_CY,$B31,Q$1)</f>
        <v>0</v>
      </c>
      <c r="R31" s="385" t="n">
        <f aca="false" t="array" ref="R31:R31">INDEX(_Rge_Data_3rd_CY,$B31,R$1)</f>
        <v>0</v>
      </c>
      <c r="S31" s="385" t="n">
        <f aca="false" t="array" ref="S31:S31">INDEX(_Rge_Data_3rd_CY,$B31,S$1)</f>
        <v>0</v>
      </c>
      <c r="T31" s="385" t="n">
        <f aca="false">H31-S31</f>
        <v>0</v>
      </c>
      <c r="U31" s="386" t="n">
        <f aca="false">IFERROR(T31/H31,0)</f>
        <v>0</v>
      </c>
      <c r="V31" s="387" t="n">
        <f aca="false" t="array" ref="V31:V31">INDEX(_Rge_Data_3rd_CY,$B31,V$1)</f>
        <v>91604.35</v>
      </c>
      <c r="W31" s="388" t="n">
        <f aca="false" t="array" ref="W31:W31">INDEX(_Rge_Data_3rd_CY,$B31,W$1)</f>
        <v>70162.1</v>
      </c>
      <c r="X31" s="388" t="n">
        <f aca="false">INDEX(_Rge_Data_3rd_CY,$B31,X$1)</f>
        <v>0</v>
      </c>
      <c r="Y31" s="388" t="n">
        <f aca="false">INDEX(_Rge_Data_3rd_CY,$B31,Y$1)</f>
        <v>0</v>
      </c>
      <c r="Z31" s="388" t="n">
        <f aca="false" t="array" ref="Z31:Z31">INDEX(_Rge_Data_3rd_CY,$B31,Z$1)</f>
        <v>70162.1</v>
      </c>
      <c r="AA31" s="388" t="n">
        <f aca="false" t="array" ref="AA31:AA31">INDEX(_Rge_Data_3rd_CY,$B31,AA$1)</f>
        <v>3660</v>
      </c>
      <c r="AB31" s="388" t="n">
        <f aca="false" t="array" ref="AB31:AB31">INDEX(_Rge_Data_3rd_CY,$B31,AB$1)</f>
        <v>10847</v>
      </c>
      <c r="AC31" s="388" t="n">
        <f aca="false" t="array" ref="AC31:AC31">INDEX(_Rge_Data_3rd_CY,$B31,AC$1)</f>
        <v>5800</v>
      </c>
      <c r="AD31" s="388" t="n">
        <f aca="false" t="array" ref="AD31:AD31">INDEX(_Rge_Data_3rd_CY,$B31,AD$1)</f>
        <v>0</v>
      </c>
      <c r="AE31" s="388" t="n">
        <f aca="false">INDEX(_Rge_Data_3rd_CY,$B31,AE$1)</f>
        <v>0</v>
      </c>
      <c r="AF31" s="388" t="n">
        <f aca="false" t="array" ref="AF31:AF31">INDEX(_Rge_Data_3rd_CY,$B31,AF$1)</f>
        <v>0</v>
      </c>
      <c r="AG31" s="388" t="n">
        <f aca="false" t="array" ref="AG31:AG31">INDEX(_Rge_Data_3rd_CY,$B31,AG$1)</f>
        <v>90469.1</v>
      </c>
      <c r="AH31" s="388" t="n">
        <f aca="false">V31-AG31</f>
        <v>1135.25</v>
      </c>
      <c r="AI31" s="389" t="n">
        <f aca="false">IFERROR(AH31/V31,)</f>
        <v>0.0123929704211645</v>
      </c>
      <c r="AJ31" s="390" t="n">
        <f aca="false" t="array" ref="AJ31:AJ31">INDEX(_Rge_Data_3rd_CY,$B31,AJ$1)</f>
        <v>51097.01</v>
      </c>
      <c r="AK31" s="391" t="n">
        <f aca="false" t="array" ref="AK31:AK31">INDEX(_Rge_Data_3rd_CY,$B31,AK$1)</f>
        <v>70162.1</v>
      </c>
      <c r="AL31" s="391" t="n">
        <f aca="false">INDEX(_Rge_Data_3rd_CY,$B31,AL$1)</f>
        <v>0</v>
      </c>
      <c r="AM31" s="391" t="n">
        <f aca="false">INDEX(_Rge_Data_3rd_CY,$B31,AM$1)</f>
        <v>0</v>
      </c>
      <c r="AN31" s="391" t="n">
        <f aca="false" t="array" ref="AN31:AN31">INDEX(_Rge_Data_3rd_CY,$B31,AN$1)</f>
        <v>70162.1</v>
      </c>
      <c r="AO31" s="391" t="n">
        <f aca="false" t="array" ref="AO31:AO31">INDEX(_Rge_Data_3rd_CY,$B31,AO$1)</f>
        <v>3660</v>
      </c>
      <c r="AP31" s="391" t="n">
        <f aca="false" t="array" ref="AP31:AP31">INDEX(_Rge_Data_3rd_CY,$B31,AP$1)</f>
        <v>7200</v>
      </c>
      <c r="AQ31" s="391" t="n">
        <f aca="false" t="array" ref="AQ31:AQ31">INDEX(_Rge_Data_3rd_CY,$B31,AQ$1)</f>
        <v>0</v>
      </c>
      <c r="AR31" s="391" t="n">
        <f aca="false" t="array" ref="AR31:AR31">INDEX(_Rge_Data_3rd_CY,$B31,AR$1)</f>
        <v>0</v>
      </c>
      <c r="AS31" s="391" t="n">
        <f aca="false">INDEX(_Rge_Data_3rd_CY,$B31,AS$1)</f>
        <v>0</v>
      </c>
      <c r="AT31" s="391" t="n">
        <f aca="false" t="array" ref="AT31:AT31">INDEX(_Rge_Data_3rd_CY,$B31,AT$1)</f>
        <v>0</v>
      </c>
      <c r="AU31" s="391" t="n">
        <f aca="false" t="array" ref="AU31:AU31">INDEX(_Rge_Data_3rd_CY,$B31,AU$1)</f>
        <v>81022.1</v>
      </c>
      <c r="AV31" s="262" t="n">
        <f aca="false">AU31+AX31+AY31</f>
        <v>81987.9692534</v>
      </c>
      <c r="AW31" s="392" t="n">
        <f aca="false">IFERROR(AU31/AG31,0)</f>
        <v>0.895577606055548</v>
      </c>
      <c r="AX31" s="268" t="n">
        <f aca="false">IFERROR(IF(AND($F31="OPEN",$AH31&gt;0),$AH31*_SoP*$AW31,IF(AND($F31="CLOSED",$AH31&gt;0),$AH31*_SoL*$AW31,0)),0)</f>
        <v>965.8692534</v>
      </c>
      <c r="AY31" s="268" t="n">
        <f aca="false">IFERROR(IF($AH31&lt;0,$AH31*_SoL,0),0)</f>
        <v>0</v>
      </c>
      <c r="AZ31" s="393" t="n">
        <f aca="false">AU31+AX31</f>
        <v>81987.9692534</v>
      </c>
      <c r="BA31" s="393" t="n">
        <f aca="false">AJ31-AY31</f>
        <v>51097.01</v>
      </c>
      <c r="BB31" s="393" t="n">
        <f aca="false">AZ31-BA31</f>
        <v>30890.9592534</v>
      </c>
      <c r="BC31" s="394" t="n">
        <f aca="false">IF($BB31&gt;=0,$BB31,0)</f>
        <v>30890.9592534</v>
      </c>
      <c r="BD31" s="395" t="n">
        <f aca="false">IF($BB31&lt;=0,-$BB31,0)</f>
        <v>0</v>
      </c>
      <c r="BE31" s="396" t="n">
        <f aca="false">IF((V31-AJ31)&lt;0,0,V31-AJ31)</f>
        <v>40507.34</v>
      </c>
      <c r="BF31" s="397" t="n">
        <f aca="false">IF(AW31&gt;1,0,V31-AW31*V31)</f>
        <v>9565.54552272544</v>
      </c>
    </row>
    <row r="32" customFormat="false" ht="19.5" hidden="false" customHeight="true" outlineLevel="0" collapsed="false">
      <c r="A32" s="166"/>
      <c r="B32" s="208" t="n">
        <f aca="false">B31+1</f>
        <v>21</v>
      </c>
      <c r="C32" s="166"/>
      <c r="D32" s="369" t="str">
        <f aca="false" t="array" ref="D32:D32">INDEX(_Rge_Projectdata_3rd,$B32,MATCH("Project-ID",_Rge_Headline_Projectdata,0))</f>
        <v>P903477</v>
      </c>
      <c r="E32" s="370" t="str">
        <f aca="false" t="array" ref="E32:E32">IF(INDEX(_Rge_Data_3rd_CY,$B32,E$1)=0,"",TEXT(INDEX(_Rge_Data_3rd_CY,$B32,E$1),"JJJJMMTT"))</f>
        <v/>
      </c>
      <c r="F32" s="382" t="str">
        <f aca="false" t="array" ref="F32:F32">INDEX(_Rge_Data_3rd_CY,$B32,F$1)</f>
        <v>Open</v>
      </c>
      <c r="G32" s="371" t="n">
        <f aca="false" t="array" ref="G32:G32">IFERROR(MATCH(INDEX(_Rge_Data_3rd_CY,$B32,G$1),_Rge_Projectstatus,0),"")</f>
        <v>1</v>
      </c>
      <c r="H32" s="383" t="n">
        <f aca="false">INDEX(_Rge_Data_3rd_CY,$B32,H$1)</f>
        <v>0</v>
      </c>
      <c r="I32" s="384" t="n">
        <f aca="false">INDEX(_Rge_Data_3rd_CY,$B32,I$1)</f>
        <v>0</v>
      </c>
      <c r="J32" s="384" t="n">
        <f aca="false">INDEX(_Rge_Data_3rd_CY,$B32,J$1)</f>
        <v>0</v>
      </c>
      <c r="K32" s="384" t="n">
        <f aca="false">INDEX(_Rge_Data_3rd_CY,$B32,K$1)</f>
        <v>0</v>
      </c>
      <c r="L32" s="385" t="n">
        <f aca="false" t="array" ref="L32:L32">INDEX(_Rge_Data_3rd_CY,$B32,L$1)</f>
        <v>0</v>
      </c>
      <c r="M32" s="385" t="n">
        <f aca="false" t="array" ref="M32:M32">INDEX(_Rge_Data_3rd_CY,$B32,M$1)</f>
        <v>0</v>
      </c>
      <c r="N32" s="385" t="n">
        <f aca="false" t="array" ref="N32:N32">INDEX(_Rge_Data_3rd_CY,$B32,N$1)</f>
        <v>0</v>
      </c>
      <c r="O32" s="385" t="n">
        <f aca="false" t="array" ref="O32:O32">INDEX(_Rge_Data_3rd_CY,$B32,O$1)</f>
        <v>0</v>
      </c>
      <c r="P32" s="385" t="n">
        <f aca="false" t="array" ref="P32:P32">INDEX(_Rge_Data_3rd_CY,$B32,P$1)</f>
        <v>0</v>
      </c>
      <c r="Q32" s="385" t="n">
        <f aca="false">INDEX(_Rge_Data_3rd_CY,$B32,Q$1)</f>
        <v>0</v>
      </c>
      <c r="R32" s="385" t="n">
        <f aca="false" t="array" ref="R32:R32">INDEX(_Rge_Data_3rd_CY,$B32,R$1)</f>
        <v>0</v>
      </c>
      <c r="S32" s="385" t="n">
        <f aca="false" t="array" ref="S32:S32">INDEX(_Rge_Data_3rd_CY,$B32,S$1)</f>
        <v>0</v>
      </c>
      <c r="T32" s="385" t="n">
        <f aca="false">H32-S32</f>
        <v>0</v>
      </c>
      <c r="U32" s="386" t="n">
        <f aca="false">IFERROR(T32/H32,0)</f>
        <v>0</v>
      </c>
      <c r="V32" s="387" t="n">
        <f aca="false" t="array" ref="V32:V32">INDEX(_Rge_Data_3rd_CY,$B32,V$1)</f>
        <v>48604.8</v>
      </c>
      <c r="W32" s="388" t="n">
        <f aca="false" t="array" ref="W32:W32">INDEX(_Rge_Data_3rd_CY,$B32,W$1)</f>
        <v>32871.45</v>
      </c>
      <c r="X32" s="388" t="n">
        <f aca="false">INDEX(_Rge_Data_3rd_CY,$B32,X$1)</f>
        <v>0</v>
      </c>
      <c r="Y32" s="388" t="n">
        <f aca="false">INDEX(_Rge_Data_3rd_CY,$B32,Y$1)</f>
        <v>0</v>
      </c>
      <c r="Z32" s="388" t="n">
        <f aca="false" t="array" ref="Z32:Z32">INDEX(_Rge_Data_3rd_CY,$B32,Z$1)</f>
        <v>32871.45</v>
      </c>
      <c r="AA32" s="388" t="n">
        <f aca="false" t="array" ref="AA32:AA32">INDEX(_Rge_Data_3rd_CY,$B32,AA$1)</f>
        <v>3373.99</v>
      </c>
      <c r="AB32" s="388" t="n">
        <f aca="false" t="array" ref="AB32:AB32">INDEX(_Rge_Data_3rd_CY,$B32,AB$1)</f>
        <v>1482.5</v>
      </c>
      <c r="AC32" s="388" t="n">
        <f aca="false" t="array" ref="AC32:AC32">INDEX(_Rge_Data_3rd_CY,$B32,AC$1)</f>
        <v>0</v>
      </c>
      <c r="AD32" s="388" t="n">
        <f aca="false" t="array" ref="AD32:AD32">INDEX(_Rge_Data_3rd_CY,$B32,AD$1)</f>
        <v>0</v>
      </c>
      <c r="AE32" s="388" t="n">
        <f aca="false">INDEX(_Rge_Data_3rd_CY,$B32,AE$1)</f>
        <v>0</v>
      </c>
      <c r="AF32" s="388" t="n">
        <f aca="false" t="array" ref="AF32:AF32">INDEX(_Rge_Data_3rd_CY,$B32,AF$1)</f>
        <v>0</v>
      </c>
      <c r="AG32" s="388" t="n">
        <f aca="false" t="array" ref="AG32:AG32">INDEX(_Rge_Data_3rd_CY,$B32,AG$1)</f>
        <v>37727.94</v>
      </c>
      <c r="AH32" s="388" t="n">
        <f aca="false">V32-AG32</f>
        <v>10876.86</v>
      </c>
      <c r="AI32" s="389" t="n">
        <f aca="false">IFERROR(AH32/V32,)</f>
        <v>0.223781601817105</v>
      </c>
      <c r="AJ32" s="390" t="n">
        <f aca="false" t="array" ref="AJ32:AJ32">INDEX(_Rge_Data_3rd_CY,$B32,AJ$1)</f>
        <v>32792.82</v>
      </c>
      <c r="AK32" s="391" t="n">
        <f aca="false" t="array" ref="AK32:AK32">INDEX(_Rge_Data_3rd_CY,$B32,AK$1)</f>
        <v>25454.29</v>
      </c>
      <c r="AL32" s="391" t="n">
        <f aca="false">INDEX(_Rge_Data_3rd_CY,$B32,AL$1)</f>
        <v>0</v>
      </c>
      <c r="AM32" s="391" t="n">
        <f aca="false">INDEX(_Rge_Data_3rd_CY,$B32,AM$1)</f>
        <v>0</v>
      </c>
      <c r="AN32" s="391" t="n">
        <f aca="false" t="array" ref="AN32:AN32">INDEX(_Rge_Data_3rd_CY,$B32,AN$1)</f>
        <v>25454.29</v>
      </c>
      <c r="AO32" s="391" t="n">
        <f aca="false" t="array" ref="AO32:AO32">INDEX(_Rge_Data_3rd_CY,$B32,AO$1)</f>
        <v>3293.99</v>
      </c>
      <c r="AP32" s="391" t="n">
        <f aca="false" t="array" ref="AP32:AP32">INDEX(_Rge_Data_3rd_CY,$B32,AP$1)</f>
        <v>732.5</v>
      </c>
      <c r="AQ32" s="391" t="n">
        <f aca="false" t="array" ref="AQ32:AQ32">INDEX(_Rge_Data_3rd_CY,$B32,AQ$1)</f>
        <v>0</v>
      </c>
      <c r="AR32" s="391" t="n">
        <f aca="false" t="array" ref="AR32:AR32">INDEX(_Rge_Data_3rd_CY,$B32,AR$1)</f>
        <v>0</v>
      </c>
      <c r="AS32" s="391" t="n">
        <f aca="false">INDEX(_Rge_Data_3rd_CY,$B32,AS$1)</f>
        <v>0</v>
      </c>
      <c r="AT32" s="391" t="n">
        <f aca="false" t="array" ref="AT32:AT32">INDEX(_Rge_Data_3rd_CY,$B32,AT$1)</f>
        <v>0</v>
      </c>
      <c r="AU32" s="391" t="n">
        <f aca="false" t="array" ref="AU32:AU32">INDEX(_Rge_Data_3rd_CY,$B32,AU$1)</f>
        <v>29480.78</v>
      </c>
      <c r="AV32" s="262" t="n">
        <f aca="false">AU32+AX32+AY32</f>
        <v>37555.045409</v>
      </c>
      <c r="AW32" s="392" t="n">
        <f aca="false">IFERROR(AU32/AG32,0)</f>
        <v>0.781404444557535</v>
      </c>
      <c r="AX32" s="268" t="n">
        <f aca="false">IFERROR(IF(AND($F32="OPEN",$AH32&gt;0),$AH32*_SoP*$AW32,IF(AND($F32="CLOSED",$AH32&gt;0),$AH32*_SoL*$AW32,0)),0)</f>
        <v>8074.265409</v>
      </c>
      <c r="AY32" s="268" t="n">
        <f aca="false">IFERROR(IF($AH32&lt;0,$AH32*_SoL,0),0)</f>
        <v>0</v>
      </c>
      <c r="AZ32" s="393" t="n">
        <f aca="false">AU32+AX32</f>
        <v>37555.045409</v>
      </c>
      <c r="BA32" s="393" t="n">
        <f aca="false">AJ32-AY32</f>
        <v>32792.82</v>
      </c>
      <c r="BB32" s="393" t="n">
        <f aca="false">AZ32-BA32</f>
        <v>4762.225409</v>
      </c>
      <c r="BC32" s="394" t="n">
        <f aca="false">IF($BB32&gt;=0,$BB32,0)</f>
        <v>4762.225409</v>
      </c>
      <c r="BD32" s="395" t="n">
        <f aca="false">IF($BB32&lt;=0,-$BB32,0)</f>
        <v>0</v>
      </c>
      <c r="BE32" s="396" t="n">
        <f aca="false">IF((V32-AJ32)&lt;0,0,V32-AJ32)</f>
        <v>15811.98</v>
      </c>
      <c r="BF32" s="397" t="n">
        <f aca="false">IF(AW32&gt;1,0,V32-AW32*V32)</f>
        <v>10624.7932531699</v>
      </c>
    </row>
    <row r="33" customFormat="false" ht="19.5" hidden="false" customHeight="true" outlineLevel="0" collapsed="false">
      <c r="A33" s="166"/>
      <c r="B33" s="208" t="n">
        <f aca="false">B32+1</f>
        <v>22</v>
      </c>
      <c r="C33" s="166"/>
      <c r="D33" s="369" t="str">
        <f aca="false" t="array" ref="D33:D33">INDEX(_Rge_Projectdata_3rd,$B33,MATCH("Project-ID",_Rge_Headline_Projectdata,0))</f>
        <v>P903480</v>
      </c>
      <c r="E33" s="370" t="str">
        <f aca="false" t="array" ref="E33:E33">IF(INDEX(_Rge_Data_3rd_CY,$B33,E$1)=0,"",TEXT(INDEX(_Rge_Data_3rd_CY,$B33,E$1),"JJJJMMTT"))</f>
        <v>JJJJ03TT</v>
      </c>
      <c r="F33" s="382" t="str">
        <f aca="false" t="array" ref="F33:F33">INDEX(_Rge_Data_3rd_CY,$B33,F$1)</f>
        <v>Closed</v>
      </c>
      <c r="G33" s="371" t="n">
        <f aca="false" t="array" ref="G33:G33">IFERROR(MATCH(INDEX(_Rge_Data_3rd_CY,$B33,G$1),_Rge_Projectstatus,0),"")</f>
        <v>2</v>
      </c>
      <c r="H33" s="383" t="n">
        <f aca="false">INDEX(_Rge_Data_3rd_CY,$B33,H$1)</f>
        <v>0</v>
      </c>
      <c r="I33" s="384" t="n">
        <f aca="false">INDEX(_Rge_Data_3rd_CY,$B33,I$1)</f>
        <v>0</v>
      </c>
      <c r="J33" s="384" t="n">
        <f aca="false">INDEX(_Rge_Data_3rd_CY,$B33,J$1)</f>
        <v>0</v>
      </c>
      <c r="K33" s="384" t="n">
        <f aca="false">INDEX(_Rge_Data_3rd_CY,$B33,K$1)</f>
        <v>0</v>
      </c>
      <c r="L33" s="385" t="n">
        <f aca="false" t="array" ref="L33:L33">INDEX(_Rge_Data_3rd_CY,$B33,L$1)</f>
        <v>0</v>
      </c>
      <c r="M33" s="385" t="n">
        <f aca="false" t="array" ref="M33:M33">INDEX(_Rge_Data_3rd_CY,$B33,M$1)</f>
        <v>0</v>
      </c>
      <c r="N33" s="385" t="n">
        <f aca="false" t="array" ref="N33:N33">INDEX(_Rge_Data_3rd_CY,$B33,N$1)</f>
        <v>0</v>
      </c>
      <c r="O33" s="385" t="n">
        <f aca="false" t="array" ref="O33:O33">INDEX(_Rge_Data_3rd_CY,$B33,O$1)</f>
        <v>0</v>
      </c>
      <c r="P33" s="385" t="n">
        <f aca="false" t="array" ref="P33:P33">INDEX(_Rge_Data_3rd_CY,$B33,P$1)</f>
        <v>0</v>
      </c>
      <c r="Q33" s="385" t="n">
        <f aca="false">INDEX(_Rge_Data_3rd_CY,$B33,Q$1)</f>
        <v>0</v>
      </c>
      <c r="R33" s="385" t="n">
        <f aca="false" t="array" ref="R33:R33">INDEX(_Rge_Data_3rd_CY,$B33,R$1)</f>
        <v>0</v>
      </c>
      <c r="S33" s="385" t="n">
        <f aca="false" t="array" ref="S33:S33">INDEX(_Rge_Data_3rd_CY,$B33,S$1)</f>
        <v>0</v>
      </c>
      <c r="T33" s="385" t="n">
        <f aca="false">H33-S33</f>
        <v>0</v>
      </c>
      <c r="U33" s="386" t="n">
        <f aca="false">IFERROR(T33/H33,0)</f>
        <v>0</v>
      </c>
      <c r="V33" s="387" t="n">
        <f aca="false" t="array" ref="V33:V33">INDEX(_Rge_Data_3rd_CY,$B33,V$1)</f>
        <v>18804</v>
      </c>
      <c r="W33" s="388" t="n">
        <f aca="false" t="array" ref="W33:W33">INDEX(_Rge_Data_3rd_CY,$B33,W$1)</f>
        <v>14047.13</v>
      </c>
      <c r="X33" s="388" t="n">
        <f aca="false">INDEX(_Rge_Data_3rd_CY,$B33,X$1)</f>
        <v>0</v>
      </c>
      <c r="Y33" s="388" t="n">
        <f aca="false">INDEX(_Rge_Data_3rd_CY,$B33,Y$1)</f>
        <v>0</v>
      </c>
      <c r="Z33" s="388" t="n">
        <f aca="false" t="array" ref="Z33:Z33">INDEX(_Rge_Data_3rd_CY,$B33,Z$1)</f>
        <v>14047.13</v>
      </c>
      <c r="AA33" s="388" t="n">
        <f aca="false" t="array" ref="AA33:AA33">INDEX(_Rge_Data_3rd_CY,$B33,AA$1)</f>
        <v>297</v>
      </c>
      <c r="AB33" s="388" t="n">
        <f aca="false" t="array" ref="AB33:AB33">INDEX(_Rge_Data_3rd_CY,$B33,AB$1)</f>
        <v>0</v>
      </c>
      <c r="AC33" s="388" t="n">
        <f aca="false" t="array" ref="AC33:AC33">INDEX(_Rge_Data_3rd_CY,$B33,AC$1)</f>
        <v>0</v>
      </c>
      <c r="AD33" s="388" t="n">
        <f aca="false" t="array" ref="AD33:AD33">INDEX(_Rge_Data_3rd_CY,$B33,AD$1)</f>
        <v>0</v>
      </c>
      <c r="AE33" s="388" t="n">
        <f aca="false">INDEX(_Rge_Data_3rd_CY,$B33,AE$1)</f>
        <v>0</v>
      </c>
      <c r="AF33" s="388" t="n">
        <f aca="false" t="array" ref="AF33:AF33">INDEX(_Rge_Data_3rd_CY,$B33,AF$1)</f>
        <v>0</v>
      </c>
      <c r="AG33" s="388" t="n">
        <f aca="false" t="array" ref="AG33:AG33">INDEX(_Rge_Data_3rd_CY,$B33,AG$1)</f>
        <v>14344.13</v>
      </c>
      <c r="AH33" s="388" t="n">
        <f aca="false">V33-AG33</f>
        <v>4459.87</v>
      </c>
      <c r="AI33" s="389" t="n">
        <f aca="false">IFERROR(AH33/V33,)</f>
        <v>0.23717666453946</v>
      </c>
      <c r="AJ33" s="390" t="n">
        <f aca="false" t="array" ref="AJ33:AJ33">INDEX(_Rge_Data_3rd_CY,$B33,AJ$1)</f>
        <v>18804</v>
      </c>
      <c r="AK33" s="391" t="n">
        <f aca="false" t="array" ref="AK33:AK33">INDEX(_Rge_Data_3rd_CY,$B33,AK$1)</f>
        <v>14047.13</v>
      </c>
      <c r="AL33" s="391" t="n">
        <f aca="false">INDEX(_Rge_Data_3rd_CY,$B33,AL$1)</f>
        <v>0</v>
      </c>
      <c r="AM33" s="391" t="n">
        <f aca="false">INDEX(_Rge_Data_3rd_CY,$B33,AM$1)</f>
        <v>0</v>
      </c>
      <c r="AN33" s="391" t="n">
        <f aca="false" t="array" ref="AN33:AN33">INDEX(_Rge_Data_3rd_CY,$B33,AN$1)</f>
        <v>14047.13</v>
      </c>
      <c r="AO33" s="391" t="n">
        <f aca="false" t="array" ref="AO33:AO33">INDEX(_Rge_Data_3rd_CY,$B33,AO$1)</f>
        <v>297</v>
      </c>
      <c r="AP33" s="391" t="n">
        <f aca="false" t="array" ref="AP33:AP33">INDEX(_Rge_Data_3rd_CY,$B33,AP$1)</f>
        <v>0</v>
      </c>
      <c r="AQ33" s="391" t="n">
        <f aca="false" t="array" ref="AQ33:AQ33">INDEX(_Rge_Data_3rd_CY,$B33,AQ$1)</f>
        <v>0</v>
      </c>
      <c r="AR33" s="391" t="n">
        <f aca="false" t="array" ref="AR33:AR33">INDEX(_Rge_Data_3rd_CY,$B33,AR$1)</f>
        <v>0</v>
      </c>
      <c r="AS33" s="391" t="n">
        <f aca="false">INDEX(_Rge_Data_3rd_CY,$B33,AS$1)</f>
        <v>0</v>
      </c>
      <c r="AT33" s="391" t="n">
        <f aca="false" t="array" ref="AT33:AT33">INDEX(_Rge_Data_3rd_CY,$B33,AT$1)</f>
        <v>0</v>
      </c>
      <c r="AU33" s="391" t="n">
        <f aca="false" t="array" ref="AU33:AU33">INDEX(_Rge_Data_3rd_CY,$B33,AU$1)</f>
        <v>14344.13</v>
      </c>
      <c r="AV33" s="262" t="n">
        <f aca="false">AU33+AX33+AY33</f>
        <v>18804</v>
      </c>
      <c r="AW33" s="392" t="n">
        <f aca="false">IFERROR(AU33/AG33,0)</f>
        <v>1</v>
      </c>
      <c r="AX33" s="268" t="n">
        <f aca="false">IFERROR(IF(AND($F33="OPEN",$AH33&gt;0),$AH33*_SoP*$AW33,IF(AND($F33="CLOSED",$AH33&gt;0),$AH33*_SoL*$AW33,0)),0)</f>
        <v>4459.87</v>
      </c>
      <c r="AY33" s="268" t="n">
        <f aca="false">IFERROR(IF($AH33&lt;0,$AH33*_SoL,0),0)</f>
        <v>0</v>
      </c>
      <c r="AZ33" s="393" t="n">
        <f aca="false">AU33+AX33</f>
        <v>18804</v>
      </c>
      <c r="BA33" s="393" t="n">
        <f aca="false">AJ33-AY33</f>
        <v>18804</v>
      </c>
      <c r="BB33" s="393" t="n">
        <f aca="false">AZ33-BA33</f>
        <v>0</v>
      </c>
      <c r="BC33" s="394" t="n">
        <f aca="false">IF($BB33&gt;=0,$BB33,0)</f>
        <v>0</v>
      </c>
      <c r="BD33" s="395" t="n">
        <f aca="false">IF($BB33&lt;=0,-$BB33,0)</f>
        <v>-0</v>
      </c>
      <c r="BE33" s="396" t="n">
        <f aca="false">IF((V33-AJ33)&lt;0,0,V33-AJ33)</f>
        <v>0</v>
      </c>
      <c r="BF33" s="397" t="n">
        <f aca="false">IF(AW33&gt;1,0,V33-AW33*V33)</f>
        <v>0</v>
      </c>
    </row>
    <row r="34" customFormat="false" ht="19.5" hidden="false" customHeight="true" outlineLevel="0" collapsed="false">
      <c r="A34" s="166"/>
      <c r="B34" s="208" t="n">
        <f aca="false">B33+1</f>
        <v>23</v>
      </c>
      <c r="C34" s="166"/>
      <c r="D34" s="369" t="str">
        <f aca="false" t="array" ref="D34:D34">INDEX(_Rge_Projectdata_3rd,$B34,MATCH("Project-ID",_Rge_Headline_Projectdata,0))</f>
        <v>P903482</v>
      </c>
      <c r="E34" s="370" t="str">
        <f aca="false" t="array" ref="E34:E34">IF(INDEX(_Rge_Data_3rd_CY,$B34,E$1)=0,"",TEXT(INDEX(_Rge_Data_3rd_CY,$B34,E$1),"JJJJMMTT"))</f>
        <v/>
      </c>
      <c r="F34" s="382" t="str">
        <f aca="false" t="array" ref="F34:F34">INDEX(_Rge_Data_3rd_CY,$B34,F$1)</f>
        <v>Open</v>
      </c>
      <c r="G34" s="371" t="n">
        <f aca="false" t="array" ref="G34:G34">IFERROR(MATCH(INDEX(_Rge_Data_3rd_CY,$B34,G$1),_Rge_Projectstatus,0),"")</f>
        <v>1</v>
      </c>
      <c r="H34" s="383" t="n">
        <f aca="false">INDEX(_Rge_Data_3rd_CY,$B34,H$1)</f>
        <v>0</v>
      </c>
      <c r="I34" s="384" t="n">
        <f aca="false">INDEX(_Rge_Data_3rd_CY,$B34,I$1)</f>
        <v>0</v>
      </c>
      <c r="J34" s="384" t="n">
        <f aca="false">INDEX(_Rge_Data_3rd_CY,$B34,J$1)</f>
        <v>0</v>
      </c>
      <c r="K34" s="384" t="n">
        <f aca="false">INDEX(_Rge_Data_3rd_CY,$B34,K$1)</f>
        <v>0</v>
      </c>
      <c r="L34" s="385" t="n">
        <f aca="false" t="array" ref="L34:L34">INDEX(_Rge_Data_3rd_CY,$B34,L$1)</f>
        <v>0</v>
      </c>
      <c r="M34" s="385" t="n">
        <f aca="false" t="array" ref="M34:M34">INDEX(_Rge_Data_3rd_CY,$B34,M$1)</f>
        <v>0</v>
      </c>
      <c r="N34" s="385" t="n">
        <f aca="false" t="array" ref="N34:N34">INDEX(_Rge_Data_3rd_CY,$B34,N$1)</f>
        <v>0</v>
      </c>
      <c r="O34" s="385" t="n">
        <f aca="false" t="array" ref="O34:O34">INDEX(_Rge_Data_3rd_CY,$B34,O$1)</f>
        <v>0</v>
      </c>
      <c r="P34" s="385" t="n">
        <f aca="false" t="array" ref="P34:P34">INDEX(_Rge_Data_3rd_CY,$B34,P$1)</f>
        <v>0</v>
      </c>
      <c r="Q34" s="385" t="n">
        <f aca="false">INDEX(_Rge_Data_3rd_CY,$B34,Q$1)</f>
        <v>0</v>
      </c>
      <c r="R34" s="385" t="n">
        <f aca="false" t="array" ref="R34:R34">INDEX(_Rge_Data_3rd_CY,$B34,R$1)</f>
        <v>0</v>
      </c>
      <c r="S34" s="385" t="n">
        <f aca="false" t="array" ref="S34:S34">INDEX(_Rge_Data_3rd_CY,$B34,S$1)</f>
        <v>0</v>
      </c>
      <c r="T34" s="385" t="n">
        <f aca="false">H34-S34</f>
        <v>0</v>
      </c>
      <c r="U34" s="386" t="n">
        <f aca="false">IFERROR(T34/H34,0)</f>
        <v>0</v>
      </c>
      <c r="V34" s="387" t="n">
        <f aca="false" t="array" ref="V34:V34">INDEX(_Rge_Data_3rd_CY,$B34,V$1)</f>
        <v>383756.47</v>
      </c>
      <c r="W34" s="388" t="n">
        <f aca="false" t="array" ref="W34:W34">INDEX(_Rge_Data_3rd_CY,$B34,W$1)</f>
        <v>241766.58</v>
      </c>
      <c r="X34" s="388" t="n">
        <f aca="false">INDEX(_Rge_Data_3rd_CY,$B34,X$1)</f>
        <v>0</v>
      </c>
      <c r="Y34" s="388" t="n">
        <f aca="false">INDEX(_Rge_Data_3rd_CY,$B34,Y$1)</f>
        <v>0</v>
      </c>
      <c r="Z34" s="388" t="n">
        <f aca="false" t="array" ref="Z34:Z34">INDEX(_Rge_Data_3rd_CY,$B34,Z$1)</f>
        <v>241766.58</v>
      </c>
      <c r="AA34" s="388" t="n">
        <f aca="false" t="array" ref="AA34:AA34">INDEX(_Rge_Data_3rd_CY,$B34,AA$1)</f>
        <v>4500</v>
      </c>
      <c r="AB34" s="388" t="n">
        <f aca="false" t="array" ref="AB34:AB34">INDEX(_Rge_Data_3rd_CY,$B34,AB$1)</f>
        <v>25000</v>
      </c>
      <c r="AC34" s="388" t="n">
        <f aca="false" t="array" ref="AC34:AC34">INDEX(_Rge_Data_3rd_CY,$B34,AC$1)</f>
        <v>25500</v>
      </c>
      <c r="AD34" s="388" t="n">
        <f aca="false" t="array" ref="AD34:AD34">INDEX(_Rge_Data_3rd_CY,$B34,AD$1)</f>
        <v>0</v>
      </c>
      <c r="AE34" s="388" t="n">
        <f aca="false">INDEX(_Rge_Data_3rd_CY,$B34,AE$1)</f>
        <v>0</v>
      </c>
      <c r="AF34" s="388" t="n">
        <f aca="false" t="array" ref="AF34:AF34">INDEX(_Rge_Data_3rd_CY,$B34,AF$1)</f>
        <v>0</v>
      </c>
      <c r="AG34" s="388" t="n">
        <f aca="false" t="array" ref="AG34:AG34">INDEX(_Rge_Data_3rd_CY,$B34,AG$1)</f>
        <v>296766.58</v>
      </c>
      <c r="AH34" s="388" t="n">
        <f aca="false">V34-AG34</f>
        <v>86989.89</v>
      </c>
      <c r="AI34" s="389" t="n">
        <f aca="false">IFERROR(AH34/V34,)</f>
        <v>0.226679930634134</v>
      </c>
      <c r="AJ34" s="390" t="n">
        <f aca="false" t="array" ref="AJ34:AJ34">INDEX(_Rge_Data_3rd_CY,$B34,AJ$1)</f>
        <v>183189.25</v>
      </c>
      <c r="AK34" s="391" t="n">
        <f aca="false" t="array" ref="AK34:AK34">INDEX(_Rge_Data_3rd_CY,$B34,AK$1)</f>
        <v>125335.5</v>
      </c>
      <c r="AL34" s="391" t="n">
        <f aca="false">INDEX(_Rge_Data_3rd_CY,$B34,AL$1)</f>
        <v>0</v>
      </c>
      <c r="AM34" s="391" t="n">
        <f aca="false">INDEX(_Rge_Data_3rd_CY,$B34,AM$1)</f>
        <v>0</v>
      </c>
      <c r="AN34" s="391" t="n">
        <f aca="false" t="array" ref="AN34:AN34">INDEX(_Rge_Data_3rd_CY,$B34,AN$1)</f>
        <v>125335.5</v>
      </c>
      <c r="AO34" s="391" t="n">
        <f aca="false" t="array" ref="AO34:AO34">INDEX(_Rge_Data_3rd_CY,$B34,AO$1)</f>
        <v>3960</v>
      </c>
      <c r="AP34" s="391" t="n">
        <f aca="false" t="array" ref="AP34:AP34">INDEX(_Rge_Data_3rd_CY,$B34,AP$1)</f>
        <v>8020</v>
      </c>
      <c r="AQ34" s="391" t="n">
        <f aca="false" t="array" ref="AQ34:AQ34">INDEX(_Rge_Data_3rd_CY,$B34,AQ$1)</f>
        <v>13863.7</v>
      </c>
      <c r="AR34" s="391" t="n">
        <f aca="false" t="array" ref="AR34:AR34">INDEX(_Rge_Data_3rd_CY,$B34,AR$1)</f>
        <v>0</v>
      </c>
      <c r="AS34" s="391" t="n">
        <f aca="false">INDEX(_Rge_Data_3rd_CY,$B34,AS$1)</f>
        <v>0</v>
      </c>
      <c r="AT34" s="391" t="n">
        <f aca="false" t="array" ref="AT34:AT34">INDEX(_Rge_Data_3rd_CY,$B34,AT$1)</f>
        <v>0</v>
      </c>
      <c r="AU34" s="391" t="n">
        <f aca="false" t="array" ref="AU34:AU34">INDEX(_Rge_Data_3rd_CY,$B34,AU$1)</f>
        <v>151179.2</v>
      </c>
      <c r="AV34" s="262" t="n">
        <f aca="false">AU34+AX34+AY34</f>
        <v>193277.97298</v>
      </c>
      <c r="AW34" s="392" t="n">
        <f aca="false">IFERROR(AU34/AG34,0)</f>
        <v>0.509421242782796</v>
      </c>
      <c r="AX34" s="268" t="n">
        <f aca="false">IFERROR(IF(AND($F34="OPEN",$AH34&gt;0),$AH34*_SoP*$AW34,IF(AND($F34="CLOSED",$AH34&gt;0),$AH34*_SoL*$AW34,0)),0)</f>
        <v>42098.77298</v>
      </c>
      <c r="AY34" s="268" t="n">
        <f aca="false">IFERROR(IF($AH34&lt;0,$AH34*_SoL,0),0)</f>
        <v>0</v>
      </c>
      <c r="AZ34" s="393" t="n">
        <f aca="false">AU34+AX34</f>
        <v>193277.97298</v>
      </c>
      <c r="BA34" s="393" t="n">
        <f aca="false">AJ34-AY34</f>
        <v>183189.25</v>
      </c>
      <c r="BB34" s="393" t="n">
        <f aca="false">AZ34-BA34</f>
        <v>10088.72298</v>
      </c>
      <c r="BC34" s="394" t="n">
        <f aca="false">IF($BB34&gt;=0,$BB34,0)</f>
        <v>10088.72298</v>
      </c>
      <c r="BD34" s="395" t="n">
        <f aca="false">IF($BB34&lt;=0,-$BB34,0)</f>
        <v>0</v>
      </c>
      <c r="BE34" s="396" t="n">
        <f aca="false">IF((V34-AJ34)&lt;0,0,V34-AJ34)</f>
        <v>200567.22</v>
      </c>
      <c r="BF34" s="397" t="n">
        <f aca="false">IF(AW34&gt;1,0,V34-AW34*V34)</f>
        <v>188262.772126661</v>
      </c>
    </row>
    <row r="35" customFormat="false" ht="19.5" hidden="false" customHeight="true" outlineLevel="0" collapsed="false">
      <c r="A35" s="166"/>
      <c r="B35" s="208" t="n">
        <f aca="false">B34+1</f>
        <v>24</v>
      </c>
      <c r="C35" s="166"/>
      <c r="D35" s="369" t="str">
        <f aca="false" t="array" ref="D35:D35">INDEX(_Rge_Projectdata_3rd,$B35,MATCH("Project-ID",_Rge_Headline_Projectdata,0))</f>
        <v>P903505</v>
      </c>
      <c r="E35" s="370" t="str">
        <f aca="false" t="array" ref="E35:E35">IF(INDEX(_Rge_Data_3rd_CY,$B35,E$1)=0,"",TEXT(INDEX(_Rge_Data_3rd_CY,$B35,E$1),"JJJJMMTT"))</f>
        <v>JJJJ03TT</v>
      </c>
      <c r="F35" s="382" t="str">
        <f aca="false" t="array" ref="F35:F35">INDEX(_Rge_Data_3rd_CY,$B35,F$1)</f>
        <v>Closed</v>
      </c>
      <c r="G35" s="371" t="n">
        <f aca="false" t="array" ref="G35:G35">IFERROR(MATCH(INDEX(_Rge_Data_3rd_CY,$B35,G$1),_Rge_Projectstatus,0),"")</f>
        <v>2</v>
      </c>
      <c r="H35" s="383" t="n">
        <f aca="false">INDEX(_Rge_Data_3rd_CY,$B35,H$1)</f>
        <v>0</v>
      </c>
      <c r="I35" s="384" t="n">
        <f aca="false">INDEX(_Rge_Data_3rd_CY,$B35,I$1)</f>
        <v>0</v>
      </c>
      <c r="J35" s="384" t="n">
        <f aca="false">INDEX(_Rge_Data_3rd_CY,$B35,J$1)</f>
        <v>0</v>
      </c>
      <c r="K35" s="384" t="n">
        <f aca="false">INDEX(_Rge_Data_3rd_CY,$B35,K$1)</f>
        <v>0</v>
      </c>
      <c r="L35" s="385" t="n">
        <f aca="false" t="array" ref="L35:L35">INDEX(_Rge_Data_3rd_CY,$B35,L$1)</f>
        <v>0</v>
      </c>
      <c r="M35" s="385" t="n">
        <f aca="false" t="array" ref="M35:M35">INDEX(_Rge_Data_3rd_CY,$B35,M$1)</f>
        <v>0</v>
      </c>
      <c r="N35" s="385" t="n">
        <f aca="false" t="array" ref="N35:N35">INDEX(_Rge_Data_3rd_CY,$B35,N$1)</f>
        <v>0</v>
      </c>
      <c r="O35" s="385" t="n">
        <f aca="false" t="array" ref="O35:O35">INDEX(_Rge_Data_3rd_CY,$B35,O$1)</f>
        <v>0</v>
      </c>
      <c r="P35" s="385" t="n">
        <f aca="false" t="array" ref="P35:P35">INDEX(_Rge_Data_3rd_CY,$B35,P$1)</f>
        <v>0</v>
      </c>
      <c r="Q35" s="385" t="n">
        <f aca="false">INDEX(_Rge_Data_3rd_CY,$B35,Q$1)</f>
        <v>0</v>
      </c>
      <c r="R35" s="385" t="n">
        <f aca="false" t="array" ref="R35:R35">INDEX(_Rge_Data_3rd_CY,$B35,R$1)</f>
        <v>0</v>
      </c>
      <c r="S35" s="385" t="n">
        <f aca="false" t="array" ref="S35:S35">INDEX(_Rge_Data_3rd_CY,$B35,S$1)</f>
        <v>0</v>
      </c>
      <c r="T35" s="385" t="n">
        <f aca="false">H35-S35</f>
        <v>0</v>
      </c>
      <c r="U35" s="386" t="n">
        <f aca="false">IFERROR(T35/H35,0)</f>
        <v>0</v>
      </c>
      <c r="V35" s="387" t="n">
        <f aca="false" t="array" ref="V35:V35">INDEX(_Rge_Data_3rd_CY,$B35,V$1)</f>
        <v>32531.4</v>
      </c>
      <c r="W35" s="388" t="n">
        <f aca="false" t="array" ref="W35:W35">INDEX(_Rge_Data_3rd_CY,$B35,W$1)</f>
        <v>22967.92</v>
      </c>
      <c r="X35" s="388" t="n">
        <f aca="false">INDEX(_Rge_Data_3rd_CY,$B35,X$1)</f>
        <v>0</v>
      </c>
      <c r="Y35" s="388" t="n">
        <f aca="false">INDEX(_Rge_Data_3rd_CY,$B35,Y$1)</f>
        <v>0</v>
      </c>
      <c r="Z35" s="388" t="n">
        <f aca="false" t="array" ref="Z35:Z35">INDEX(_Rge_Data_3rd_CY,$B35,Z$1)</f>
        <v>22967.92</v>
      </c>
      <c r="AA35" s="388" t="n">
        <f aca="false" t="array" ref="AA35:AA35">INDEX(_Rge_Data_3rd_CY,$B35,AA$1)</f>
        <v>1043.98</v>
      </c>
      <c r="AB35" s="388" t="n">
        <f aca="false" t="array" ref="AB35:AB35">INDEX(_Rge_Data_3rd_CY,$B35,AB$1)</f>
        <v>818</v>
      </c>
      <c r="AC35" s="388" t="n">
        <f aca="false" t="array" ref="AC35:AC35">INDEX(_Rge_Data_3rd_CY,$B35,AC$1)</f>
        <v>0</v>
      </c>
      <c r="AD35" s="388" t="n">
        <f aca="false" t="array" ref="AD35:AD35">INDEX(_Rge_Data_3rd_CY,$B35,AD$1)</f>
        <v>0</v>
      </c>
      <c r="AE35" s="388" t="n">
        <f aca="false">INDEX(_Rge_Data_3rd_CY,$B35,AE$1)</f>
        <v>0</v>
      </c>
      <c r="AF35" s="388" t="n">
        <f aca="false" t="array" ref="AF35:AF35">INDEX(_Rge_Data_3rd_CY,$B35,AF$1)</f>
        <v>0</v>
      </c>
      <c r="AG35" s="388" t="n">
        <f aca="false" t="array" ref="AG35:AG35">INDEX(_Rge_Data_3rd_CY,$B35,AG$1)</f>
        <v>24829.9</v>
      </c>
      <c r="AH35" s="388" t="n">
        <f aca="false">V35-AG35</f>
        <v>7701.5</v>
      </c>
      <c r="AI35" s="389" t="n">
        <f aca="false">IFERROR(AH35/V35,)</f>
        <v>0.236740503021696</v>
      </c>
      <c r="AJ35" s="390" t="n">
        <f aca="false" t="array" ref="AJ35:AJ35">INDEX(_Rge_Data_3rd_CY,$B35,AJ$1)</f>
        <v>32531.4</v>
      </c>
      <c r="AK35" s="391" t="n">
        <f aca="false" t="array" ref="AK35:AK35">INDEX(_Rge_Data_3rd_CY,$B35,AK$1)</f>
        <v>22967.92</v>
      </c>
      <c r="AL35" s="391" t="n">
        <f aca="false">INDEX(_Rge_Data_3rd_CY,$B35,AL$1)</f>
        <v>0</v>
      </c>
      <c r="AM35" s="391" t="n">
        <f aca="false">INDEX(_Rge_Data_3rd_CY,$B35,AM$1)</f>
        <v>0</v>
      </c>
      <c r="AN35" s="391" t="n">
        <f aca="false" t="array" ref="AN35:AN35">INDEX(_Rge_Data_3rd_CY,$B35,AN$1)</f>
        <v>22967.92</v>
      </c>
      <c r="AO35" s="391" t="n">
        <f aca="false" t="array" ref="AO35:AO35">INDEX(_Rge_Data_3rd_CY,$B35,AO$1)</f>
        <v>1043.98</v>
      </c>
      <c r="AP35" s="391" t="n">
        <f aca="false" t="array" ref="AP35:AP35">INDEX(_Rge_Data_3rd_CY,$B35,AP$1)</f>
        <v>818</v>
      </c>
      <c r="AQ35" s="391" t="n">
        <f aca="false" t="array" ref="AQ35:AQ35">INDEX(_Rge_Data_3rd_CY,$B35,AQ$1)</f>
        <v>0</v>
      </c>
      <c r="AR35" s="391" t="n">
        <f aca="false" t="array" ref="AR35:AR35">INDEX(_Rge_Data_3rd_CY,$B35,AR$1)</f>
        <v>0</v>
      </c>
      <c r="AS35" s="391" t="n">
        <f aca="false">INDEX(_Rge_Data_3rd_CY,$B35,AS$1)</f>
        <v>0</v>
      </c>
      <c r="AT35" s="391" t="n">
        <f aca="false" t="array" ref="AT35:AT35">INDEX(_Rge_Data_3rd_CY,$B35,AT$1)</f>
        <v>0</v>
      </c>
      <c r="AU35" s="391" t="n">
        <f aca="false" t="array" ref="AU35:AU35">INDEX(_Rge_Data_3rd_CY,$B35,AU$1)</f>
        <v>24829.9</v>
      </c>
      <c r="AV35" s="262" t="n">
        <f aca="false">AU35+AX35+AY35</f>
        <v>32531.4</v>
      </c>
      <c r="AW35" s="392" t="n">
        <f aca="false">IFERROR(AU35/AG35,0)</f>
        <v>1</v>
      </c>
      <c r="AX35" s="268" t="n">
        <f aca="false">IFERROR(IF(AND($F35="OPEN",$AH35&gt;0),$AH35*_SoP*$AW35,IF(AND($F35="CLOSED",$AH35&gt;0),$AH35*_SoL*$AW35,0)),0)</f>
        <v>7701.5</v>
      </c>
      <c r="AY35" s="268" t="n">
        <f aca="false">IFERROR(IF($AH35&lt;0,$AH35*_SoL,0),0)</f>
        <v>0</v>
      </c>
      <c r="AZ35" s="393" t="n">
        <f aca="false">AU35+AX35</f>
        <v>32531.4</v>
      </c>
      <c r="BA35" s="393" t="n">
        <f aca="false">AJ35-AY35</f>
        <v>32531.4</v>
      </c>
      <c r="BB35" s="393" t="n">
        <f aca="false">AZ35-BA35</f>
        <v>0</v>
      </c>
      <c r="BC35" s="394" t="n">
        <f aca="false">IF($BB35&gt;=0,$BB35,0)</f>
        <v>0</v>
      </c>
      <c r="BD35" s="395" t="n">
        <f aca="false">IF($BB35&lt;=0,-$BB35,0)</f>
        <v>-0</v>
      </c>
      <c r="BE35" s="396" t="n">
        <f aca="false">IF((V35-AJ35)&lt;0,0,V35-AJ35)</f>
        <v>0</v>
      </c>
      <c r="BF35" s="397" t="n">
        <f aca="false">IF(AW35&gt;1,0,V35-AW35*V35)</f>
        <v>0</v>
      </c>
    </row>
    <row r="36" customFormat="false" ht="19.5" hidden="false" customHeight="true" outlineLevel="0" collapsed="false">
      <c r="A36" s="166"/>
      <c r="B36" s="208" t="n">
        <f aca="false">B35+1</f>
        <v>25</v>
      </c>
      <c r="C36" s="166"/>
      <c r="D36" s="369" t="str">
        <f aca="false" t="array" ref="D36:D36">INDEX(_Rge_Projectdata_3rd,$B36,MATCH("Project-ID",_Rge_Headline_Projectdata,0))</f>
        <v>P903527</v>
      </c>
      <c r="E36" s="370" t="str">
        <f aca="false" t="array" ref="E36:E36">IF(INDEX(_Rge_Data_3rd_CY,$B36,E$1)=0,"",TEXT(INDEX(_Rge_Data_3rd_CY,$B36,E$1),"JJJJMMTT"))</f>
        <v/>
      </c>
      <c r="F36" s="382" t="str">
        <f aca="false" t="array" ref="F36:F36">INDEX(_Rge_Data_3rd_CY,$B36,F$1)</f>
        <v>Open</v>
      </c>
      <c r="G36" s="371" t="n">
        <f aca="false" t="array" ref="G36:G36">IFERROR(MATCH(INDEX(_Rge_Data_3rd_CY,$B36,G$1),_Rge_Projectstatus,0),"")</f>
        <v>1</v>
      </c>
      <c r="H36" s="383" t="n">
        <f aca="false">INDEX(_Rge_Data_3rd_CY,$B36,H$1)</f>
        <v>0</v>
      </c>
      <c r="I36" s="384" t="n">
        <f aca="false">INDEX(_Rge_Data_3rd_CY,$B36,I$1)</f>
        <v>0</v>
      </c>
      <c r="J36" s="384" t="n">
        <f aca="false">INDEX(_Rge_Data_3rd_CY,$B36,J$1)</f>
        <v>0</v>
      </c>
      <c r="K36" s="384" t="n">
        <f aca="false">INDEX(_Rge_Data_3rd_CY,$B36,K$1)</f>
        <v>0</v>
      </c>
      <c r="L36" s="385" t="n">
        <f aca="false" t="array" ref="L36:L36">INDEX(_Rge_Data_3rd_CY,$B36,L$1)</f>
        <v>0</v>
      </c>
      <c r="M36" s="385" t="n">
        <f aca="false" t="array" ref="M36:M36">INDEX(_Rge_Data_3rd_CY,$B36,M$1)</f>
        <v>0</v>
      </c>
      <c r="N36" s="385" t="n">
        <f aca="false" t="array" ref="N36:N36">INDEX(_Rge_Data_3rd_CY,$B36,N$1)</f>
        <v>0</v>
      </c>
      <c r="O36" s="385" t="n">
        <f aca="false" t="array" ref="O36:O36">INDEX(_Rge_Data_3rd_CY,$B36,O$1)</f>
        <v>0</v>
      </c>
      <c r="P36" s="385" t="n">
        <f aca="false" t="array" ref="P36:P36">INDEX(_Rge_Data_3rd_CY,$B36,P$1)</f>
        <v>0</v>
      </c>
      <c r="Q36" s="385" t="n">
        <f aca="false">INDEX(_Rge_Data_3rd_CY,$B36,Q$1)</f>
        <v>0</v>
      </c>
      <c r="R36" s="385" t="n">
        <f aca="false" t="array" ref="R36:R36">INDEX(_Rge_Data_3rd_CY,$B36,R$1)</f>
        <v>0</v>
      </c>
      <c r="S36" s="385" t="n">
        <f aca="false" t="array" ref="S36:S36">INDEX(_Rge_Data_3rd_CY,$B36,S$1)</f>
        <v>0</v>
      </c>
      <c r="T36" s="385" t="n">
        <f aca="false">H36-S36</f>
        <v>0</v>
      </c>
      <c r="U36" s="386" t="n">
        <f aca="false">IFERROR(T36/H36,0)</f>
        <v>0</v>
      </c>
      <c r="V36" s="387" t="n">
        <f aca="false" t="array" ref="V36:V36">INDEX(_Rge_Data_3rd_CY,$B36,V$1)</f>
        <v>235840</v>
      </c>
      <c r="W36" s="388" t="n">
        <f aca="false" t="array" ref="W36:W36">INDEX(_Rge_Data_3rd_CY,$B36,W$1)</f>
        <v>178666.67</v>
      </c>
      <c r="X36" s="388" t="n">
        <f aca="false">INDEX(_Rge_Data_3rd_CY,$B36,X$1)</f>
        <v>0</v>
      </c>
      <c r="Y36" s="388" t="n">
        <f aca="false">INDEX(_Rge_Data_3rd_CY,$B36,Y$1)</f>
        <v>0</v>
      </c>
      <c r="Z36" s="388" t="n">
        <f aca="false" t="array" ref="Z36:Z36">INDEX(_Rge_Data_3rd_CY,$B36,Z$1)</f>
        <v>178666.67</v>
      </c>
      <c r="AA36" s="388" t="n">
        <f aca="false" t="array" ref="AA36:AA36">INDEX(_Rge_Data_3rd_CY,$B36,AA$1)</f>
        <v>0</v>
      </c>
      <c r="AB36" s="388" t="n">
        <f aca="false" t="array" ref="AB36:AB36">INDEX(_Rge_Data_3rd_CY,$B36,AB$1)</f>
        <v>400</v>
      </c>
      <c r="AC36" s="388" t="n">
        <f aca="false" t="array" ref="AC36:AC36">INDEX(_Rge_Data_3rd_CY,$B36,AC$1)</f>
        <v>13557.97</v>
      </c>
      <c r="AD36" s="388" t="n">
        <f aca="false" t="array" ref="AD36:AD36">INDEX(_Rge_Data_3rd_CY,$B36,AD$1)</f>
        <v>0</v>
      </c>
      <c r="AE36" s="388" t="n">
        <f aca="false">INDEX(_Rge_Data_3rd_CY,$B36,AE$1)</f>
        <v>0</v>
      </c>
      <c r="AF36" s="388" t="n">
        <f aca="false" t="array" ref="AF36:AF36">INDEX(_Rge_Data_3rd_CY,$B36,AF$1)</f>
        <v>0</v>
      </c>
      <c r="AG36" s="388" t="n">
        <f aca="false" t="array" ref="AG36:AG36">INDEX(_Rge_Data_3rd_CY,$B36,AG$1)</f>
        <v>192624.64</v>
      </c>
      <c r="AH36" s="388" t="n">
        <f aca="false">V36-AG36</f>
        <v>43215.36</v>
      </c>
      <c r="AI36" s="389" t="n">
        <f aca="false">IFERROR(AH36/V36,)</f>
        <v>0.183240162822252</v>
      </c>
      <c r="AJ36" s="390" t="n">
        <f aca="false" t="array" ref="AJ36:AJ36">INDEX(_Rge_Data_3rd_CY,$B36,AJ$1)</f>
        <v>0</v>
      </c>
      <c r="AK36" s="391" t="n">
        <f aca="false" t="array" ref="AK36:AK36">INDEX(_Rge_Data_3rd_CY,$B36,AK$1)</f>
        <v>20618.05</v>
      </c>
      <c r="AL36" s="391" t="n">
        <f aca="false">INDEX(_Rge_Data_3rd_CY,$B36,AL$1)</f>
        <v>0</v>
      </c>
      <c r="AM36" s="391" t="n">
        <f aca="false">INDEX(_Rge_Data_3rd_CY,$B36,AM$1)</f>
        <v>0</v>
      </c>
      <c r="AN36" s="391" t="n">
        <f aca="false" t="array" ref="AN36:AN36">INDEX(_Rge_Data_3rd_CY,$B36,AN$1)</f>
        <v>20618.05</v>
      </c>
      <c r="AO36" s="391" t="n">
        <f aca="false" t="array" ref="AO36:AO36">INDEX(_Rge_Data_3rd_CY,$B36,AO$1)</f>
        <v>0</v>
      </c>
      <c r="AP36" s="391" t="n">
        <f aca="false" t="array" ref="AP36:AP36">INDEX(_Rge_Data_3rd_CY,$B36,AP$1)</f>
        <v>400</v>
      </c>
      <c r="AQ36" s="391" t="n">
        <f aca="false" t="array" ref="AQ36:AQ36">INDEX(_Rge_Data_3rd_CY,$B36,AQ$1)</f>
        <v>13557.97</v>
      </c>
      <c r="AR36" s="391" t="n">
        <f aca="false" t="array" ref="AR36:AR36">INDEX(_Rge_Data_3rd_CY,$B36,AR$1)</f>
        <v>0</v>
      </c>
      <c r="AS36" s="391" t="n">
        <f aca="false">INDEX(_Rge_Data_3rd_CY,$B36,AS$1)</f>
        <v>0</v>
      </c>
      <c r="AT36" s="391" t="n">
        <f aca="false" t="array" ref="AT36:AT36">INDEX(_Rge_Data_3rd_CY,$B36,AT$1)</f>
        <v>0</v>
      </c>
      <c r="AU36" s="391" t="n">
        <f aca="false" t="array" ref="AU36:AU36">INDEX(_Rge_Data_3rd_CY,$B36,AU$1)</f>
        <v>34576.02</v>
      </c>
      <c r="AV36" s="262" t="n">
        <f aca="false">AU36+AX36+AY36</f>
        <v>41945.297337</v>
      </c>
      <c r="AW36" s="392" t="n">
        <f aca="false">IFERROR(AU36/AG36,0)</f>
        <v>0.179499465904258</v>
      </c>
      <c r="AX36" s="268" t="n">
        <f aca="false">IFERROR(IF(AND($F36="OPEN",$AH36&gt;0),$AH36*_SoP*$AW36,IF(AND($F36="CLOSED",$AH36&gt;0),$AH36*_SoL*$AW36,0)),0)</f>
        <v>7369.277337</v>
      </c>
      <c r="AY36" s="268" t="n">
        <f aca="false">IFERROR(IF($AH36&lt;0,$AH36*_SoL,0),0)</f>
        <v>0</v>
      </c>
      <c r="AZ36" s="393" t="n">
        <f aca="false">AU36+AX36</f>
        <v>41945.297337</v>
      </c>
      <c r="BA36" s="393" t="n">
        <f aca="false">AJ36-AY36</f>
        <v>0</v>
      </c>
      <c r="BB36" s="393" t="n">
        <f aca="false">AZ36-BA36</f>
        <v>41945.297337</v>
      </c>
      <c r="BC36" s="394" t="n">
        <f aca="false">IF($BB36&gt;=0,$BB36,0)</f>
        <v>41945.297337</v>
      </c>
      <c r="BD36" s="395" t="n">
        <f aca="false">IF($BB36&lt;=0,-$BB36,0)</f>
        <v>0</v>
      </c>
      <c r="BE36" s="396" t="n">
        <f aca="false">IF((V36-AJ36)&lt;0,0,V36-AJ36)</f>
        <v>235840</v>
      </c>
      <c r="BF36" s="397" t="n">
        <f aca="false">IF(AW36&gt;1,0,V36-AW36*V36)</f>
        <v>193506.84596114</v>
      </c>
    </row>
    <row r="37" customFormat="false" ht="19.5" hidden="false" customHeight="true" outlineLevel="0" collapsed="false">
      <c r="A37" s="166"/>
      <c r="B37" s="208" t="n">
        <f aca="false">B36+1</f>
        <v>26</v>
      </c>
      <c r="C37" s="166"/>
      <c r="D37" s="369" t="str">
        <f aca="false" t="array" ref="D37:D37">INDEX(_Rge_Projectdata_3rd,$B37,MATCH("Project-ID",_Rge_Headline_Projectdata,0))</f>
        <v>P903528</v>
      </c>
      <c r="E37" s="370" t="str">
        <f aca="false" t="array" ref="E37:E37">IF(INDEX(_Rge_Data_3rd_CY,$B37,E$1)=0,"",TEXT(INDEX(_Rge_Data_3rd_CY,$B37,E$1),"JJJJMMTT"))</f>
        <v/>
      </c>
      <c r="F37" s="382" t="str">
        <f aca="false" t="array" ref="F37:F37">INDEX(_Rge_Data_3rd_CY,$B37,F$1)</f>
        <v>Open</v>
      </c>
      <c r="G37" s="371" t="n">
        <f aca="false" t="array" ref="G37:G37">IFERROR(MATCH(INDEX(_Rge_Data_3rd_CY,$B37,G$1),_Rge_Projectstatus,0),"")</f>
        <v>1</v>
      </c>
      <c r="H37" s="383" t="n">
        <f aca="false">INDEX(_Rge_Data_3rd_CY,$B37,H$1)</f>
        <v>0</v>
      </c>
      <c r="I37" s="384" t="n">
        <f aca="false">INDEX(_Rge_Data_3rd_CY,$B37,I$1)</f>
        <v>0</v>
      </c>
      <c r="J37" s="384" t="n">
        <f aca="false">INDEX(_Rge_Data_3rd_CY,$B37,J$1)</f>
        <v>0</v>
      </c>
      <c r="K37" s="384" t="n">
        <f aca="false">INDEX(_Rge_Data_3rd_CY,$B37,K$1)</f>
        <v>0</v>
      </c>
      <c r="L37" s="385" t="n">
        <f aca="false" t="array" ref="L37:L37">INDEX(_Rge_Data_3rd_CY,$B37,L$1)</f>
        <v>0</v>
      </c>
      <c r="M37" s="385" t="n">
        <f aca="false" t="array" ref="M37:M37">INDEX(_Rge_Data_3rd_CY,$B37,M$1)</f>
        <v>0</v>
      </c>
      <c r="N37" s="385" t="n">
        <f aca="false" t="array" ref="N37:N37">INDEX(_Rge_Data_3rd_CY,$B37,N$1)</f>
        <v>0</v>
      </c>
      <c r="O37" s="385" t="n">
        <f aca="false" t="array" ref="O37:O37">INDEX(_Rge_Data_3rd_CY,$B37,O$1)</f>
        <v>0</v>
      </c>
      <c r="P37" s="385" t="n">
        <f aca="false" t="array" ref="P37:P37">INDEX(_Rge_Data_3rd_CY,$B37,P$1)</f>
        <v>0</v>
      </c>
      <c r="Q37" s="385" t="n">
        <f aca="false">INDEX(_Rge_Data_3rd_CY,$B37,Q$1)</f>
        <v>0</v>
      </c>
      <c r="R37" s="385" t="n">
        <f aca="false" t="array" ref="R37:R37">INDEX(_Rge_Data_3rd_CY,$B37,R$1)</f>
        <v>0</v>
      </c>
      <c r="S37" s="385" t="n">
        <f aca="false" t="array" ref="S37:S37">INDEX(_Rge_Data_3rd_CY,$B37,S$1)</f>
        <v>0</v>
      </c>
      <c r="T37" s="385" t="n">
        <f aca="false">H37-S37</f>
        <v>0</v>
      </c>
      <c r="U37" s="386" t="n">
        <f aca="false">IFERROR(T37/H37,0)</f>
        <v>0</v>
      </c>
      <c r="V37" s="387" t="n">
        <f aca="false" t="array" ref="V37:V37">INDEX(_Rge_Data_3rd_CY,$B37,V$1)</f>
        <v>141075.99</v>
      </c>
      <c r="W37" s="388" t="n">
        <f aca="false" t="array" ref="W37:W37">INDEX(_Rge_Data_3rd_CY,$B37,W$1)</f>
        <v>75000</v>
      </c>
      <c r="X37" s="388" t="n">
        <f aca="false">INDEX(_Rge_Data_3rd_CY,$B37,X$1)</f>
        <v>0</v>
      </c>
      <c r="Y37" s="388" t="n">
        <f aca="false">INDEX(_Rge_Data_3rd_CY,$B37,Y$1)</f>
        <v>0</v>
      </c>
      <c r="Z37" s="388" t="n">
        <f aca="false" t="array" ref="Z37:Z37">INDEX(_Rge_Data_3rd_CY,$B37,Z$1)</f>
        <v>75000</v>
      </c>
      <c r="AA37" s="388" t="n">
        <f aca="false" t="array" ref="AA37:AA37">INDEX(_Rge_Data_3rd_CY,$B37,AA$1)</f>
        <v>0</v>
      </c>
      <c r="AB37" s="388" t="n">
        <f aca="false" t="array" ref="AB37:AB37">INDEX(_Rge_Data_3rd_CY,$B37,AB$1)</f>
        <v>400</v>
      </c>
      <c r="AC37" s="388" t="n">
        <f aca="false" t="array" ref="AC37:AC37">INDEX(_Rge_Data_3rd_CY,$B37,AC$1)</f>
        <v>60000</v>
      </c>
      <c r="AD37" s="388" t="n">
        <f aca="false" t="array" ref="AD37:AD37">INDEX(_Rge_Data_3rd_CY,$B37,AD$1)</f>
        <v>0</v>
      </c>
      <c r="AE37" s="388" t="n">
        <f aca="false">INDEX(_Rge_Data_3rd_CY,$B37,AE$1)</f>
        <v>0</v>
      </c>
      <c r="AF37" s="388" t="n">
        <f aca="false" t="array" ref="AF37:AF37">INDEX(_Rge_Data_3rd_CY,$B37,AF$1)</f>
        <v>0</v>
      </c>
      <c r="AG37" s="388" t="n">
        <f aca="false" t="array" ref="AG37:AG37">INDEX(_Rge_Data_3rd_CY,$B37,AG$1)</f>
        <v>135400</v>
      </c>
      <c r="AH37" s="388" t="n">
        <f aca="false">V37-AG37</f>
        <v>5675.98999999999</v>
      </c>
      <c r="AI37" s="389" t="n">
        <f aca="false">IFERROR(AH37/V37,)</f>
        <v>0.0402335649035672</v>
      </c>
      <c r="AJ37" s="390" t="n">
        <f aca="false" t="array" ref="AJ37:AJ37">INDEX(_Rge_Data_3rd_CY,$B37,AJ$1)</f>
        <v>46770.47</v>
      </c>
      <c r="AK37" s="391" t="n">
        <f aca="false" t="array" ref="AK37:AK37">INDEX(_Rge_Data_3rd_CY,$B37,AK$1)</f>
        <v>35166.44</v>
      </c>
      <c r="AL37" s="391" t="n">
        <f aca="false">INDEX(_Rge_Data_3rd_CY,$B37,AL$1)</f>
        <v>0</v>
      </c>
      <c r="AM37" s="391" t="n">
        <f aca="false">INDEX(_Rge_Data_3rd_CY,$B37,AM$1)</f>
        <v>0</v>
      </c>
      <c r="AN37" s="391" t="n">
        <f aca="false" t="array" ref="AN37:AN37">INDEX(_Rge_Data_3rd_CY,$B37,AN$1)</f>
        <v>35166.44</v>
      </c>
      <c r="AO37" s="391" t="n">
        <f aca="false" t="array" ref="AO37:AO37">INDEX(_Rge_Data_3rd_CY,$B37,AO$1)</f>
        <v>0</v>
      </c>
      <c r="AP37" s="391" t="n">
        <f aca="false" t="array" ref="AP37:AP37">INDEX(_Rge_Data_3rd_CY,$B37,AP$1)</f>
        <v>400</v>
      </c>
      <c r="AQ37" s="391" t="n">
        <f aca="false" t="array" ref="AQ37:AQ37">INDEX(_Rge_Data_3rd_CY,$B37,AQ$1)</f>
        <v>31219.25</v>
      </c>
      <c r="AR37" s="391" t="n">
        <f aca="false" t="array" ref="AR37:AR37">INDEX(_Rge_Data_3rd_CY,$B37,AR$1)</f>
        <v>0</v>
      </c>
      <c r="AS37" s="391" t="n">
        <f aca="false">INDEX(_Rge_Data_3rd_CY,$B37,AS$1)</f>
        <v>0</v>
      </c>
      <c r="AT37" s="391" t="n">
        <f aca="false" t="array" ref="AT37:AT37">INDEX(_Rge_Data_3rd_CY,$B37,AT$1)</f>
        <v>0</v>
      </c>
      <c r="AU37" s="391" t="n">
        <f aca="false" t="array" ref="AU37:AU37">INDEX(_Rge_Data_3rd_CY,$B37,AU$1)</f>
        <v>66785.69</v>
      </c>
      <c r="AV37" s="262" t="n">
        <f aca="false">AU37+AX37+AY37</f>
        <v>69445.373627</v>
      </c>
      <c r="AW37" s="392" t="n">
        <f aca="false">IFERROR(AU37/AG37,0)</f>
        <v>0.493247341211226</v>
      </c>
      <c r="AX37" s="268" t="n">
        <f aca="false">IFERROR(IF(AND($F37="OPEN",$AH37&gt;0),$AH37*_SoP*$AW37,IF(AND($F37="CLOSED",$AH37&gt;0),$AH37*_SoL*$AW37,0)),0)</f>
        <v>2659.683627</v>
      </c>
      <c r="AY37" s="268" t="n">
        <f aca="false">IFERROR(IF($AH37&lt;0,$AH37*_SoL,0),0)</f>
        <v>0</v>
      </c>
      <c r="AZ37" s="393" t="n">
        <f aca="false">AU37+AX37</f>
        <v>69445.373627</v>
      </c>
      <c r="BA37" s="393" t="n">
        <f aca="false">AJ37-AY37</f>
        <v>46770.47</v>
      </c>
      <c r="BB37" s="393" t="n">
        <f aca="false">AZ37-BA37</f>
        <v>22674.903627</v>
      </c>
      <c r="BC37" s="394" t="n">
        <f aca="false">IF($BB37&gt;=0,$BB37,0)</f>
        <v>22674.903627</v>
      </c>
      <c r="BD37" s="395" t="n">
        <f aca="false">IF($BB37&lt;=0,-$BB37,0)</f>
        <v>0</v>
      </c>
      <c r="BE37" s="396" t="n">
        <f aca="false">IF((V37-AJ37)&lt;0,0,V37-AJ37)</f>
        <v>94305.52</v>
      </c>
      <c r="BF37" s="397" t="n">
        <f aca="false">IF(AW37&gt;1,0,V37-AW37*V37)</f>
        <v>71490.6330237585</v>
      </c>
    </row>
    <row r="38" customFormat="false" ht="19.5" hidden="false" customHeight="true" outlineLevel="0" collapsed="false">
      <c r="A38" s="166"/>
      <c r="B38" s="208" t="n">
        <f aca="false">B37+1</f>
        <v>27</v>
      </c>
      <c r="C38" s="166"/>
      <c r="D38" s="369" t="str">
        <f aca="false" t="array" ref="D38:D38">INDEX(_Rge_Projectdata_3rd,$B38,MATCH("Project-ID",_Rge_Headline_Projectdata,0))</f>
        <v>P903530</v>
      </c>
      <c r="E38" s="370" t="str">
        <f aca="false" t="array" ref="E38:E38">IF(INDEX(_Rge_Data_3rd_CY,$B38,E$1)=0,"",TEXT(INDEX(_Rge_Data_3rd_CY,$B38,E$1),"JJJJMMTT"))</f>
        <v/>
      </c>
      <c r="F38" s="382" t="str">
        <f aca="false" t="array" ref="F38:F38">INDEX(_Rge_Data_3rd_CY,$B38,F$1)</f>
        <v>Open</v>
      </c>
      <c r="G38" s="371" t="n">
        <f aca="false" t="array" ref="G38:G38">IFERROR(MATCH(INDEX(_Rge_Data_3rd_CY,$B38,G$1),_Rge_Projectstatus,0),"")</f>
        <v>1</v>
      </c>
      <c r="H38" s="383" t="n">
        <f aca="false">INDEX(_Rge_Data_3rd_CY,$B38,H$1)</f>
        <v>0</v>
      </c>
      <c r="I38" s="384" t="n">
        <f aca="false">INDEX(_Rge_Data_3rd_CY,$B38,I$1)</f>
        <v>0</v>
      </c>
      <c r="J38" s="384" t="n">
        <f aca="false">INDEX(_Rge_Data_3rd_CY,$B38,J$1)</f>
        <v>0</v>
      </c>
      <c r="K38" s="384" t="n">
        <f aca="false">INDEX(_Rge_Data_3rd_CY,$B38,K$1)</f>
        <v>0</v>
      </c>
      <c r="L38" s="385" t="n">
        <f aca="false" t="array" ref="L38:L38">INDEX(_Rge_Data_3rd_CY,$B38,L$1)</f>
        <v>0</v>
      </c>
      <c r="M38" s="385" t="n">
        <f aca="false" t="array" ref="M38:M38">INDEX(_Rge_Data_3rd_CY,$B38,M$1)</f>
        <v>0</v>
      </c>
      <c r="N38" s="385" t="n">
        <f aca="false" t="array" ref="N38:N38">INDEX(_Rge_Data_3rd_CY,$B38,N$1)</f>
        <v>0</v>
      </c>
      <c r="O38" s="385" t="n">
        <f aca="false" t="array" ref="O38:O38">INDEX(_Rge_Data_3rd_CY,$B38,O$1)</f>
        <v>0</v>
      </c>
      <c r="P38" s="385" t="n">
        <f aca="false" t="array" ref="P38:P38">INDEX(_Rge_Data_3rd_CY,$B38,P$1)</f>
        <v>0</v>
      </c>
      <c r="Q38" s="385" t="n">
        <f aca="false">INDEX(_Rge_Data_3rd_CY,$B38,Q$1)</f>
        <v>0</v>
      </c>
      <c r="R38" s="385" t="n">
        <f aca="false" t="array" ref="R38:R38">INDEX(_Rge_Data_3rd_CY,$B38,R$1)</f>
        <v>0</v>
      </c>
      <c r="S38" s="385" t="n">
        <f aca="false" t="array" ref="S38:S38">INDEX(_Rge_Data_3rd_CY,$B38,S$1)</f>
        <v>0</v>
      </c>
      <c r="T38" s="385" t="n">
        <f aca="false">H38-S38</f>
        <v>0</v>
      </c>
      <c r="U38" s="386" t="n">
        <f aca="false">IFERROR(T38/H38,0)</f>
        <v>0</v>
      </c>
      <c r="V38" s="387" t="n">
        <f aca="false" t="array" ref="V38:V38">INDEX(_Rge_Data_3rd_CY,$B38,V$1)</f>
        <v>221009.37</v>
      </c>
      <c r="W38" s="388" t="n">
        <f aca="false" t="array" ref="W38:W38">INDEX(_Rge_Data_3rd_CY,$B38,W$1)</f>
        <v>110207</v>
      </c>
      <c r="X38" s="388" t="n">
        <f aca="false">INDEX(_Rge_Data_3rd_CY,$B38,X$1)</f>
        <v>0</v>
      </c>
      <c r="Y38" s="388" t="n">
        <f aca="false">INDEX(_Rge_Data_3rd_CY,$B38,Y$1)</f>
        <v>0</v>
      </c>
      <c r="Z38" s="388" t="n">
        <f aca="false" t="array" ref="Z38:Z38">INDEX(_Rge_Data_3rd_CY,$B38,Z$1)</f>
        <v>110207</v>
      </c>
      <c r="AA38" s="388" t="n">
        <f aca="false" t="array" ref="AA38:AA38">INDEX(_Rge_Data_3rd_CY,$B38,AA$1)</f>
        <v>2050</v>
      </c>
      <c r="AB38" s="388" t="n">
        <f aca="false" t="array" ref="AB38:AB38">INDEX(_Rge_Data_3rd_CY,$B38,AB$1)</f>
        <v>11900</v>
      </c>
      <c r="AC38" s="388" t="n">
        <f aca="false" t="array" ref="AC38:AC38">INDEX(_Rge_Data_3rd_CY,$B38,AC$1)</f>
        <v>9500</v>
      </c>
      <c r="AD38" s="388" t="n">
        <f aca="false" t="array" ref="AD38:AD38">INDEX(_Rge_Data_3rd_CY,$B38,AD$1)</f>
        <v>0</v>
      </c>
      <c r="AE38" s="388" t="n">
        <f aca="false">INDEX(_Rge_Data_3rd_CY,$B38,AE$1)</f>
        <v>0</v>
      </c>
      <c r="AF38" s="388" t="n">
        <f aca="false" t="array" ref="AF38:AF38">INDEX(_Rge_Data_3rd_CY,$B38,AF$1)</f>
        <v>0</v>
      </c>
      <c r="AG38" s="388" t="n">
        <f aca="false" t="array" ref="AG38:AG38">INDEX(_Rge_Data_3rd_CY,$B38,AG$1)</f>
        <v>133657</v>
      </c>
      <c r="AH38" s="388" t="n">
        <f aca="false">V38-AG38</f>
        <v>87352.37</v>
      </c>
      <c r="AI38" s="389" t="n">
        <f aca="false">IFERROR(AH38/V38,)</f>
        <v>0.395242835179341</v>
      </c>
      <c r="AJ38" s="390" t="n">
        <f aca="false" t="array" ref="AJ38:AJ38">INDEX(_Rge_Data_3rd_CY,$B38,AJ$1)</f>
        <v>0</v>
      </c>
      <c r="AK38" s="391" t="n">
        <f aca="false" t="array" ref="AK38:AK38">INDEX(_Rge_Data_3rd_CY,$B38,AK$1)</f>
        <v>0</v>
      </c>
      <c r="AL38" s="391" t="n">
        <f aca="false">INDEX(_Rge_Data_3rd_CY,$B38,AL$1)</f>
        <v>0</v>
      </c>
      <c r="AM38" s="391" t="n">
        <f aca="false">INDEX(_Rge_Data_3rd_CY,$B38,AM$1)</f>
        <v>0</v>
      </c>
      <c r="AN38" s="391" t="n">
        <f aca="false" t="array" ref="AN38:AN38">INDEX(_Rge_Data_3rd_CY,$B38,AN$1)</f>
        <v>0</v>
      </c>
      <c r="AO38" s="391" t="n">
        <f aca="false" t="array" ref="AO38:AO38">INDEX(_Rge_Data_3rd_CY,$B38,AO$1)</f>
        <v>1620</v>
      </c>
      <c r="AP38" s="391" t="n">
        <f aca="false" t="array" ref="AP38:AP38">INDEX(_Rge_Data_3rd_CY,$B38,AP$1)</f>
        <v>0</v>
      </c>
      <c r="AQ38" s="391" t="n">
        <f aca="false" t="array" ref="AQ38:AQ38">INDEX(_Rge_Data_3rd_CY,$B38,AQ$1)</f>
        <v>0</v>
      </c>
      <c r="AR38" s="391" t="n">
        <f aca="false" t="array" ref="AR38:AR38">INDEX(_Rge_Data_3rd_CY,$B38,AR$1)</f>
        <v>0</v>
      </c>
      <c r="AS38" s="391" t="n">
        <f aca="false">INDEX(_Rge_Data_3rd_CY,$B38,AS$1)</f>
        <v>0</v>
      </c>
      <c r="AT38" s="391" t="n">
        <f aca="false" t="array" ref="AT38:AT38">INDEX(_Rge_Data_3rd_CY,$B38,AT$1)</f>
        <v>0</v>
      </c>
      <c r="AU38" s="391" t="n">
        <f aca="false" t="array" ref="AU38:AU38">INDEX(_Rge_Data_3rd_CY,$B38,AU$1)</f>
        <v>1620</v>
      </c>
      <c r="AV38" s="262" t="n">
        <f aca="false">AU38+AX38+AY38</f>
        <v>2625.823095</v>
      </c>
      <c r="AW38" s="392" t="n">
        <f aca="false">IFERROR(AU38/AG38,0)</f>
        <v>0.0121205772986076</v>
      </c>
      <c r="AX38" s="268" t="n">
        <f aca="false">IFERROR(IF(AND($F38="OPEN",$AH38&gt;0),$AH38*_SoP*$AW38,IF(AND($F38="CLOSED",$AH38&gt;0),$AH38*_SoL*$AW38,0)),0)</f>
        <v>1005.823095</v>
      </c>
      <c r="AY38" s="268" t="n">
        <f aca="false">IFERROR(IF($AH38&lt;0,$AH38*_SoL,0),0)</f>
        <v>0</v>
      </c>
      <c r="AZ38" s="393" t="n">
        <f aca="false">AU38+AX38</f>
        <v>2625.823095</v>
      </c>
      <c r="BA38" s="393" t="n">
        <f aca="false">AJ38-AY38</f>
        <v>0</v>
      </c>
      <c r="BB38" s="393" t="n">
        <f aca="false">AZ38-BA38</f>
        <v>2625.823095</v>
      </c>
      <c r="BC38" s="394" t="n">
        <f aca="false">IF($BB38&gt;=0,$BB38,0)</f>
        <v>2625.823095</v>
      </c>
      <c r="BD38" s="395" t="n">
        <f aca="false">IF($BB38&lt;=0,-$BB38,0)</f>
        <v>0</v>
      </c>
      <c r="BE38" s="396" t="n">
        <f aca="false">IF((V38-AJ38)&lt;0,0,V38-AJ38)</f>
        <v>221009.37</v>
      </c>
      <c r="BF38" s="397" t="n">
        <f aca="false">IF(AW38&gt;1,0,V38-AW38*V38)</f>
        <v>218330.608847198</v>
      </c>
    </row>
    <row r="39" customFormat="false" ht="19.5" hidden="false" customHeight="true" outlineLevel="0" collapsed="false">
      <c r="A39" s="166"/>
      <c r="B39" s="208" t="n">
        <f aca="false">B38+1</f>
        <v>28</v>
      </c>
      <c r="C39" s="166"/>
      <c r="D39" s="369" t="str">
        <f aca="false" t="array" ref="D39:D39">INDEX(_Rge_Projectdata_3rd,$B39,MATCH("Project-ID",_Rge_Headline_Projectdata,0))</f>
        <v>P903547</v>
      </c>
      <c r="E39" s="370" t="str">
        <f aca="false" t="array" ref="E39:E39">IF(INDEX(_Rge_Data_3rd_CY,$B39,E$1)=0,"",TEXT(INDEX(_Rge_Data_3rd_CY,$B39,E$1),"JJJJMMTT"))</f>
        <v/>
      </c>
      <c r="F39" s="382" t="str">
        <f aca="false" t="array" ref="F39:F39">INDEX(_Rge_Data_3rd_CY,$B39,F$1)</f>
        <v>Open</v>
      </c>
      <c r="G39" s="371" t="n">
        <f aca="false" t="array" ref="G39:G39">IFERROR(MATCH(INDEX(_Rge_Data_3rd_CY,$B39,G$1),_Rge_Projectstatus,0),"")</f>
        <v>1</v>
      </c>
      <c r="H39" s="383" t="n">
        <f aca="false">INDEX(_Rge_Data_3rd_CY,$B39,H$1)</f>
        <v>0</v>
      </c>
      <c r="I39" s="384" t="n">
        <f aca="false">INDEX(_Rge_Data_3rd_CY,$B39,I$1)</f>
        <v>0</v>
      </c>
      <c r="J39" s="384" t="n">
        <f aca="false">INDEX(_Rge_Data_3rd_CY,$B39,J$1)</f>
        <v>0</v>
      </c>
      <c r="K39" s="384" t="n">
        <f aca="false">INDEX(_Rge_Data_3rd_CY,$B39,K$1)</f>
        <v>0</v>
      </c>
      <c r="L39" s="385" t="n">
        <f aca="false" t="array" ref="L39:L39">INDEX(_Rge_Data_3rd_CY,$B39,L$1)</f>
        <v>0</v>
      </c>
      <c r="M39" s="385" t="n">
        <f aca="false" t="array" ref="M39:M39">INDEX(_Rge_Data_3rd_CY,$B39,M$1)</f>
        <v>0</v>
      </c>
      <c r="N39" s="385" t="n">
        <f aca="false" t="array" ref="N39:N39">INDEX(_Rge_Data_3rd_CY,$B39,N$1)</f>
        <v>0</v>
      </c>
      <c r="O39" s="385" t="n">
        <f aca="false" t="array" ref="O39:O39">INDEX(_Rge_Data_3rd_CY,$B39,O$1)</f>
        <v>0</v>
      </c>
      <c r="P39" s="385" t="n">
        <f aca="false" t="array" ref="P39:P39">INDEX(_Rge_Data_3rd_CY,$B39,P$1)</f>
        <v>0</v>
      </c>
      <c r="Q39" s="385" t="n">
        <f aca="false">INDEX(_Rge_Data_3rd_CY,$B39,Q$1)</f>
        <v>0</v>
      </c>
      <c r="R39" s="385" t="n">
        <f aca="false" t="array" ref="R39:R39">INDEX(_Rge_Data_3rd_CY,$B39,R$1)</f>
        <v>0</v>
      </c>
      <c r="S39" s="385" t="n">
        <f aca="false" t="array" ref="S39:S39">INDEX(_Rge_Data_3rd_CY,$B39,S$1)</f>
        <v>0</v>
      </c>
      <c r="T39" s="385" t="n">
        <f aca="false">H39-S39</f>
        <v>0</v>
      </c>
      <c r="U39" s="386" t="n">
        <f aca="false">IFERROR(T39/H39,0)</f>
        <v>0</v>
      </c>
      <c r="V39" s="387" t="n">
        <f aca="false" t="array" ref="V39:V39">INDEX(_Rge_Data_3rd_CY,$B39,V$1)</f>
        <v>26055.12</v>
      </c>
      <c r="W39" s="388" t="n">
        <f aca="false" t="array" ref="W39:W39">INDEX(_Rge_Data_3rd_CY,$B39,W$1)</f>
        <v>3291.56</v>
      </c>
      <c r="X39" s="388" t="n">
        <f aca="false">INDEX(_Rge_Data_3rd_CY,$B39,X$1)</f>
        <v>0</v>
      </c>
      <c r="Y39" s="388" t="n">
        <f aca="false">INDEX(_Rge_Data_3rd_CY,$B39,Y$1)</f>
        <v>0</v>
      </c>
      <c r="Z39" s="388" t="n">
        <f aca="false" t="array" ref="Z39:Z39">INDEX(_Rge_Data_3rd_CY,$B39,Z$1)</f>
        <v>3291.56</v>
      </c>
      <c r="AA39" s="388" t="n">
        <f aca="false" t="array" ref="AA39:AA39">INDEX(_Rge_Data_3rd_CY,$B39,AA$1)</f>
        <v>0</v>
      </c>
      <c r="AB39" s="388" t="n">
        <f aca="false" t="array" ref="AB39:AB39">INDEX(_Rge_Data_3rd_CY,$B39,AB$1)</f>
        <v>0</v>
      </c>
      <c r="AC39" s="388" t="n">
        <f aca="false" t="array" ref="AC39:AC39">INDEX(_Rge_Data_3rd_CY,$B39,AC$1)</f>
        <v>13240.96</v>
      </c>
      <c r="AD39" s="388" t="n">
        <f aca="false" t="array" ref="AD39:AD39">INDEX(_Rge_Data_3rd_CY,$B39,AD$1)</f>
        <v>0</v>
      </c>
      <c r="AE39" s="388" t="n">
        <f aca="false">INDEX(_Rge_Data_3rd_CY,$B39,AE$1)</f>
        <v>0</v>
      </c>
      <c r="AF39" s="388" t="n">
        <f aca="false" t="array" ref="AF39:AF39">INDEX(_Rge_Data_3rd_CY,$B39,AF$1)</f>
        <v>0</v>
      </c>
      <c r="AG39" s="388" t="n">
        <f aca="false" t="array" ref="AG39:AG39">INDEX(_Rge_Data_3rd_CY,$B39,AG$1)</f>
        <v>16532.52</v>
      </c>
      <c r="AH39" s="388" t="n">
        <f aca="false">V39-AG39</f>
        <v>9522.6</v>
      </c>
      <c r="AI39" s="389" t="n">
        <f aca="false">IFERROR(AH39/V39,)</f>
        <v>0.365479030608955</v>
      </c>
      <c r="AJ39" s="390" t="n">
        <f aca="false" t="array" ref="AJ39:AJ39">INDEX(_Rge_Data_3rd_CY,$B39,AJ$1)</f>
        <v>0</v>
      </c>
      <c r="AK39" s="391" t="n">
        <f aca="false" t="array" ref="AK39:AK39">INDEX(_Rge_Data_3rd_CY,$B39,AK$1)</f>
        <v>0</v>
      </c>
      <c r="AL39" s="391" t="n">
        <f aca="false">INDEX(_Rge_Data_3rd_CY,$B39,AL$1)</f>
        <v>0</v>
      </c>
      <c r="AM39" s="391" t="n">
        <f aca="false">INDEX(_Rge_Data_3rd_CY,$B39,AM$1)</f>
        <v>0</v>
      </c>
      <c r="AN39" s="391" t="n">
        <f aca="false" t="array" ref="AN39:AN39">INDEX(_Rge_Data_3rd_CY,$B39,AN$1)</f>
        <v>0</v>
      </c>
      <c r="AO39" s="391" t="n">
        <f aca="false" t="array" ref="AO39:AO39">INDEX(_Rge_Data_3rd_CY,$B39,AO$1)</f>
        <v>0</v>
      </c>
      <c r="AP39" s="391" t="n">
        <f aca="false" t="array" ref="AP39:AP39">INDEX(_Rge_Data_3rd_CY,$B39,AP$1)</f>
        <v>0</v>
      </c>
      <c r="AQ39" s="391" t="n">
        <f aca="false" t="array" ref="AQ39:AQ39">INDEX(_Rge_Data_3rd_CY,$B39,AQ$1)</f>
        <v>545.01</v>
      </c>
      <c r="AR39" s="391" t="n">
        <f aca="false" t="array" ref="AR39:AR39">INDEX(_Rge_Data_3rd_CY,$B39,AR$1)</f>
        <v>0</v>
      </c>
      <c r="AS39" s="391" t="n">
        <f aca="false">INDEX(_Rge_Data_3rd_CY,$B39,AS$1)</f>
        <v>0</v>
      </c>
      <c r="AT39" s="391" t="n">
        <f aca="false" t="array" ref="AT39:AT39">INDEX(_Rge_Data_3rd_CY,$B39,AT$1)</f>
        <v>0</v>
      </c>
      <c r="AU39" s="391" t="n">
        <f aca="false" t="array" ref="AU39:AU39">INDEX(_Rge_Data_3rd_CY,$B39,AU$1)</f>
        <v>545.01</v>
      </c>
      <c r="AV39" s="262" t="n">
        <f aca="false">AU39+AX39+AY39</f>
        <v>843.2353531</v>
      </c>
      <c r="AW39" s="392" t="n">
        <f aca="false">IFERROR(AU39/AG39,0)</f>
        <v>0.032965936227508</v>
      </c>
      <c r="AX39" s="268" t="n">
        <f aca="false">IFERROR(IF(AND($F39="OPEN",$AH39&gt;0),$AH39*_SoP*$AW39,IF(AND($F39="CLOSED",$AH39&gt;0),$AH39*_SoL*$AW39,0)),0)</f>
        <v>298.2253531</v>
      </c>
      <c r="AY39" s="268" t="n">
        <f aca="false">IFERROR(IF($AH39&lt;0,$AH39*_SoL,0),0)</f>
        <v>0</v>
      </c>
      <c r="AZ39" s="393" t="n">
        <f aca="false">AU39+AX39</f>
        <v>843.2353531</v>
      </c>
      <c r="BA39" s="393" t="n">
        <f aca="false">AJ39-AY39</f>
        <v>0</v>
      </c>
      <c r="BB39" s="393" t="n">
        <f aca="false">AZ39-BA39</f>
        <v>843.2353531</v>
      </c>
      <c r="BC39" s="394" t="n">
        <f aca="false">IF($BB39&gt;=0,$BB39,0)</f>
        <v>843.2353531</v>
      </c>
      <c r="BD39" s="395" t="n">
        <f aca="false">IF($BB39&lt;=0,-$BB39,0)</f>
        <v>0</v>
      </c>
      <c r="BE39" s="396" t="n">
        <f aca="false">IF((V39-AJ39)&lt;0,0,V39-AJ39)</f>
        <v>26055.12</v>
      </c>
      <c r="BF39" s="397" t="n">
        <f aca="false">IF(AW39&gt;1,0,V39-AW39*V39)</f>
        <v>25196.1885756799</v>
      </c>
    </row>
    <row r="40" customFormat="false" ht="19.5" hidden="false" customHeight="true" outlineLevel="0" collapsed="false">
      <c r="A40" s="166"/>
      <c r="B40" s="208" t="n">
        <f aca="false">B39+1</f>
        <v>29</v>
      </c>
      <c r="C40" s="166"/>
      <c r="D40" s="369" t="str">
        <f aca="false" t="array" ref="D40:D40">INDEX(_Rge_Projectdata_3rd,$B40,MATCH("Project-ID",_Rge_Headline_Projectdata,0))</f>
        <v>P903563</v>
      </c>
      <c r="E40" s="370" t="str">
        <f aca="false" t="array" ref="E40:E40">IF(INDEX(_Rge_Data_3rd_CY,$B40,E$1)=0,"",TEXT(INDEX(_Rge_Data_3rd_CY,$B40,E$1),"JJJJMMTT"))</f>
        <v>JJJJ03TT</v>
      </c>
      <c r="F40" s="382" t="str">
        <f aca="false" t="array" ref="F40:F40">INDEX(_Rge_Data_3rd_CY,$B40,F$1)</f>
        <v>Closed</v>
      </c>
      <c r="G40" s="371" t="n">
        <f aca="false" t="array" ref="G40:G40">IFERROR(MATCH(INDEX(_Rge_Data_3rd_CY,$B40,G$1),_Rge_Projectstatus,0),"")</f>
        <v>2</v>
      </c>
      <c r="H40" s="383" t="n">
        <f aca="false">INDEX(_Rge_Data_3rd_CY,$B40,H$1)</f>
        <v>0</v>
      </c>
      <c r="I40" s="384" t="n">
        <f aca="false">INDEX(_Rge_Data_3rd_CY,$B40,I$1)</f>
        <v>0</v>
      </c>
      <c r="J40" s="384" t="n">
        <f aca="false">INDEX(_Rge_Data_3rd_CY,$B40,J$1)</f>
        <v>0</v>
      </c>
      <c r="K40" s="384" t="n">
        <f aca="false">INDEX(_Rge_Data_3rd_CY,$B40,K$1)</f>
        <v>0</v>
      </c>
      <c r="L40" s="385" t="n">
        <f aca="false" t="array" ref="L40:L40">INDEX(_Rge_Data_3rd_CY,$B40,L$1)</f>
        <v>0</v>
      </c>
      <c r="M40" s="385" t="n">
        <f aca="false" t="array" ref="M40:M40">INDEX(_Rge_Data_3rd_CY,$B40,M$1)</f>
        <v>0</v>
      </c>
      <c r="N40" s="385" t="n">
        <f aca="false" t="array" ref="N40:N40">INDEX(_Rge_Data_3rd_CY,$B40,N$1)</f>
        <v>0</v>
      </c>
      <c r="O40" s="385" t="n">
        <f aca="false" t="array" ref="O40:O40">INDEX(_Rge_Data_3rd_CY,$B40,O$1)</f>
        <v>0</v>
      </c>
      <c r="P40" s="385" t="n">
        <f aca="false" t="array" ref="P40:P40">INDEX(_Rge_Data_3rd_CY,$B40,P$1)</f>
        <v>0</v>
      </c>
      <c r="Q40" s="385" t="n">
        <f aca="false">INDEX(_Rge_Data_3rd_CY,$B40,Q$1)</f>
        <v>0</v>
      </c>
      <c r="R40" s="385" t="n">
        <f aca="false" t="array" ref="R40:R40">INDEX(_Rge_Data_3rd_CY,$B40,R$1)</f>
        <v>0</v>
      </c>
      <c r="S40" s="385" t="n">
        <f aca="false" t="array" ref="S40:S40">INDEX(_Rge_Data_3rd_CY,$B40,S$1)</f>
        <v>0</v>
      </c>
      <c r="T40" s="385" t="n">
        <f aca="false">H40-S40</f>
        <v>0</v>
      </c>
      <c r="U40" s="386" t="n">
        <f aca="false">IFERROR(T40/H40,0)</f>
        <v>0</v>
      </c>
      <c r="V40" s="387" t="n">
        <f aca="false" t="array" ref="V40:V40">INDEX(_Rge_Data_3rd_CY,$B40,V$1)</f>
        <v>52920</v>
      </c>
      <c r="W40" s="388" t="n">
        <f aca="false" t="array" ref="W40:W40">INDEX(_Rge_Data_3rd_CY,$B40,W$1)</f>
        <v>33132</v>
      </c>
      <c r="X40" s="388" t="n">
        <f aca="false">INDEX(_Rge_Data_3rd_CY,$B40,X$1)</f>
        <v>0</v>
      </c>
      <c r="Y40" s="388" t="n">
        <f aca="false">INDEX(_Rge_Data_3rd_CY,$B40,Y$1)</f>
        <v>0</v>
      </c>
      <c r="Z40" s="388" t="n">
        <f aca="false" t="array" ref="Z40:Z40">INDEX(_Rge_Data_3rd_CY,$B40,Z$1)</f>
        <v>33132</v>
      </c>
      <c r="AA40" s="388" t="n">
        <f aca="false" t="array" ref="AA40:AA40">INDEX(_Rge_Data_3rd_CY,$B40,AA$1)</f>
        <v>990</v>
      </c>
      <c r="AB40" s="388" t="n">
        <f aca="false" t="array" ref="AB40:AB40">INDEX(_Rge_Data_3rd_CY,$B40,AB$1)</f>
        <v>9431.46</v>
      </c>
      <c r="AC40" s="388" t="n">
        <f aca="false" t="array" ref="AC40:AC40">INDEX(_Rge_Data_3rd_CY,$B40,AC$1)</f>
        <v>0</v>
      </c>
      <c r="AD40" s="388" t="n">
        <f aca="false" t="array" ref="AD40:AD40">INDEX(_Rge_Data_3rd_CY,$B40,AD$1)</f>
        <v>0</v>
      </c>
      <c r="AE40" s="388" t="n">
        <f aca="false">INDEX(_Rge_Data_3rd_CY,$B40,AE$1)</f>
        <v>0</v>
      </c>
      <c r="AF40" s="388" t="n">
        <f aca="false" t="array" ref="AF40:AF40">INDEX(_Rge_Data_3rd_CY,$B40,AF$1)</f>
        <v>0</v>
      </c>
      <c r="AG40" s="388" t="n">
        <f aca="false" t="array" ref="AG40:AG40">INDEX(_Rge_Data_3rd_CY,$B40,AG$1)</f>
        <v>43553.46</v>
      </c>
      <c r="AH40" s="388" t="n">
        <f aca="false">V40-AG40</f>
        <v>9366.54</v>
      </c>
      <c r="AI40" s="389" t="n">
        <f aca="false">IFERROR(AH40/V40,)</f>
        <v>0.17699433106576</v>
      </c>
      <c r="AJ40" s="390" t="n">
        <f aca="false" t="array" ref="AJ40:AJ40">INDEX(_Rge_Data_3rd_CY,$B40,AJ$1)</f>
        <v>52920</v>
      </c>
      <c r="AK40" s="391" t="n">
        <f aca="false" t="array" ref="AK40:AK40">INDEX(_Rge_Data_3rd_CY,$B40,AK$1)</f>
        <v>33132</v>
      </c>
      <c r="AL40" s="391" t="n">
        <f aca="false">INDEX(_Rge_Data_3rd_CY,$B40,AL$1)</f>
        <v>0</v>
      </c>
      <c r="AM40" s="391" t="n">
        <f aca="false">INDEX(_Rge_Data_3rd_CY,$B40,AM$1)</f>
        <v>0</v>
      </c>
      <c r="AN40" s="391" t="n">
        <f aca="false" t="array" ref="AN40:AN40">INDEX(_Rge_Data_3rd_CY,$B40,AN$1)</f>
        <v>33132</v>
      </c>
      <c r="AO40" s="391" t="n">
        <f aca="false" t="array" ref="AO40:AO40">INDEX(_Rge_Data_3rd_CY,$B40,AO$1)</f>
        <v>990</v>
      </c>
      <c r="AP40" s="391" t="n">
        <f aca="false" t="array" ref="AP40:AP40">INDEX(_Rge_Data_3rd_CY,$B40,AP$1)</f>
        <v>9431.46</v>
      </c>
      <c r="AQ40" s="391" t="n">
        <f aca="false" t="array" ref="AQ40:AQ40">INDEX(_Rge_Data_3rd_CY,$B40,AQ$1)</f>
        <v>0</v>
      </c>
      <c r="AR40" s="391" t="n">
        <f aca="false" t="array" ref="AR40:AR40">INDEX(_Rge_Data_3rd_CY,$B40,AR$1)</f>
        <v>0</v>
      </c>
      <c r="AS40" s="391" t="n">
        <f aca="false">INDEX(_Rge_Data_3rd_CY,$B40,AS$1)</f>
        <v>0</v>
      </c>
      <c r="AT40" s="391" t="n">
        <f aca="false" t="array" ref="AT40:AT40">INDEX(_Rge_Data_3rd_CY,$B40,AT$1)</f>
        <v>0</v>
      </c>
      <c r="AU40" s="391" t="n">
        <f aca="false" t="array" ref="AU40:AU40">INDEX(_Rge_Data_3rd_CY,$B40,AU$1)</f>
        <v>43553.46</v>
      </c>
      <c r="AV40" s="262" t="n">
        <f aca="false">AU40+AX40+AY40</f>
        <v>52920</v>
      </c>
      <c r="AW40" s="392" t="n">
        <f aca="false">IFERROR(AU40/AG40,0)</f>
        <v>1</v>
      </c>
      <c r="AX40" s="268" t="n">
        <f aca="false">IFERROR(IF(AND($F40="OPEN",$AH40&gt;0),$AH40*_SoP*$AW40,IF(AND($F40="CLOSED",$AH40&gt;0),$AH40*_SoL*$AW40,0)),0)</f>
        <v>9366.54</v>
      </c>
      <c r="AY40" s="268" t="n">
        <f aca="false">IFERROR(IF($AH40&lt;0,$AH40*_SoL,0),0)</f>
        <v>0</v>
      </c>
      <c r="AZ40" s="393" t="n">
        <f aca="false">AU40+AX40</f>
        <v>52920</v>
      </c>
      <c r="BA40" s="393" t="n">
        <f aca="false">AJ40-AY40</f>
        <v>52920</v>
      </c>
      <c r="BB40" s="393" t="n">
        <f aca="false">AZ40-BA40</f>
        <v>0</v>
      </c>
      <c r="BC40" s="394" t="n">
        <f aca="false">IF($BB40&gt;=0,$BB40,0)</f>
        <v>0</v>
      </c>
      <c r="BD40" s="395" t="n">
        <f aca="false">IF($BB40&lt;=0,-$BB40,0)</f>
        <v>-0</v>
      </c>
      <c r="BE40" s="396" t="n">
        <f aca="false">IF((V40-AJ40)&lt;0,0,V40-AJ40)</f>
        <v>0</v>
      </c>
      <c r="BF40" s="397" t="n">
        <f aca="false">IF(AW40&gt;1,0,V40-AW40*V40)</f>
        <v>0</v>
      </c>
    </row>
    <row r="41" customFormat="false" ht="19.5" hidden="false" customHeight="true" outlineLevel="0" collapsed="false">
      <c r="A41" s="166"/>
      <c r="B41" s="208" t="n">
        <f aca="false">B40+1</f>
        <v>30</v>
      </c>
      <c r="C41" s="166"/>
      <c r="D41" s="369" t="str">
        <f aca="false" t="array" ref="D41:D41">INDEX(_Rge_Projectdata_3rd,$B41,MATCH("Project-ID",_Rge_Headline_Projectdata,0))</f>
        <v>P903566</v>
      </c>
      <c r="E41" s="370" t="str">
        <f aca="false" t="array" ref="E41:E41">IF(INDEX(_Rge_Data_3rd_CY,$B41,E$1)=0,"",TEXT(INDEX(_Rge_Data_3rd_CY,$B41,E$1),"JJJJMMTT"))</f>
        <v>JJJJ03TT</v>
      </c>
      <c r="F41" s="382" t="str">
        <f aca="false" t="array" ref="F41:F41">INDEX(_Rge_Data_3rd_CY,$B41,F$1)</f>
        <v>Closed</v>
      </c>
      <c r="G41" s="371" t="n">
        <f aca="false" t="array" ref="G41:G41">IFERROR(MATCH(INDEX(_Rge_Data_3rd_CY,$B41,G$1),_Rge_Projectstatus,0),"")</f>
        <v>2</v>
      </c>
      <c r="H41" s="383" t="n">
        <f aca="false">INDEX(_Rge_Data_3rd_CY,$B41,H$1)</f>
        <v>0</v>
      </c>
      <c r="I41" s="384" t="n">
        <f aca="false">INDEX(_Rge_Data_3rd_CY,$B41,I$1)</f>
        <v>0</v>
      </c>
      <c r="J41" s="384" t="n">
        <f aca="false">INDEX(_Rge_Data_3rd_CY,$B41,J$1)</f>
        <v>0</v>
      </c>
      <c r="K41" s="384" t="n">
        <f aca="false">INDEX(_Rge_Data_3rd_CY,$B41,K$1)</f>
        <v>0</v>
      </c>
      <c r="L41" s="385" t="n">
        <f aca="false" t="array" ref="L41:L41">INDEX(_Rge_Data_3rd_CY,$B41,L$1)</f>
        <v>0</v>
      </c>
      <c r="M41" s="385" t="n">
        <f aca="false" t="array" ref="M41:M41">INDEX(_Rge_Data_3rd_CY,$B41,M$1)</f>
        <v>0</v>
      </c>
      <c r="N41" s="385" t="n">
        <f aca="false" t="array" ref="N41:N41">INDEX(_Rge_Data_3rd_CY,$B41,N$1)</f>
        <v>0</v>
      </c>
      <c r="O41" s="385" t="n">
        <f aca="false" t="array" ref="O41:O41">INDEX(_Rge_Data_3rd_CY,$B41,O$1)</f>
        <v>0</v>
      </c>
      <c r="P41" s="385" t="n">
        <f aca="false" t="array" ref="P41:P41">INDEX(_Rge_Data_3rd_CY,$B41,P$1)</f>
        <v>0</v>
      </c>
      <c r="Q41" s="385" t="n">
        <f aca="false">INDEX(_Rge_Data_3rd_CY,$B41,Q$1)</f>
        <v>0</v>
      </c>
      <c r="R41" s="385" t="n">
        <f aca="false" t="array" ref="R41:R41">INDEX(_Rge_Data_3rd_CY,$B41,R$1)</f>
        <v>0</v>
      </c>
      <c r="S41" s="385" t="n">
        <f aca="false" t="array" ref="S41:S41">INDEX(_Rge_Data_3rd_CY,$B41,S$1)</f>
        <v>0</v>
      </c>
      <c r="T41" s="385" t="n">
        <f aca="false">H41-S41</f>
        <v>0</v>
      </c>
      <c r="U41" s="386" t="n">
        <f aca="false">IFERROR(T41/H41,0)</f>
        <v>0</v>
      </c>
      <c r="V41" s="387" t="n">
        <f aca="false" t="array" ref="V41:V41">INDEX(_Rge_Data_3rd_CY,$B41,V$1)</f>
        <v>118800</v>
      </c>
      <c r="W41" s="388" t="n">
        <f aca="false" t="array" ref="W41:W41">INDEX(_Rge_Data_3rd_CY,$B41,W$1)</f>
        <v>82414.2</v>
      </c>
      <c r="X41" s="388" t="n">
        <f aca="false">INDEX(_Rge_Data_3rd_CY,$B41,X$1)</f>
        <v>0</v>
      </c>
      <c r="Y41" s="388" t="n">
        <f aca="false">INDEX(_Rge_Data_3rd_CY,$B41,Y$1)</f>
        <v>0</v>
      </c>
      <c r="Z41" s="388" t="n">
        <f aca="false" t="array" ref="Z41:Z41">INDEX(_Rge_Data_3rd_CY,$B41,Z$1)</f>
        <v>82414.2</v>
      </c>
      <c r="AA41" s="388" t="n">
        <f aca="false" t="array" ref="AA41:AA41">INDEX(_Rge_Data_3rd_CY,$B41,AA$1)</f>
        <v>2850</v>
      </c>
      <c r="AB41" s="388" t="n">
        <f aca="false" t="array" ref="AB41:AB41">INDEX(_Rge_Data_3rd_CY,$B41,AB$1)</f>
        <v>12995.04</v>
      </c>
      <c r="AC41" s="388" t="n">
        <f aca="false" t="array" ref="AC41:AC41">INDEX(_Rge_Data_3rd_CY,$B41,AC$1)</f>
        <v>0</v>
      </c>
      <c r="AD41" s="388" t="n">
        <f aca="false" t="array" ref="AD41:AD41">INDEX(_Rge_Data_3rd_CY,$B41,AD$1)</f>
        <v>0</v>
      </c>
      <c r="AE41" s="388" t="n">
        <f aca="false">INDEX(_Rge_Data_3rd_CY,$B41,AE$1)</f>
        <v>0</v>
      </c>
      <c r="AF41" s="388" t="n">
        <f aca="false" t="array" ref="AF41:AF41">INDEX(_Rge_Data_3rd_CY,$B41,AF$1)</f>
        <v>0</v>
      </c>
      <c r="AG41" s="388" t="n">
        <f aca="false" t="array" ref="AG41:AG41">INDEX(_Rge_Data_3rd_CY,$B41,AG$1)</f>
        <v>98259.24</v>
      </c>
      <c r="AH41" s="388" t="n">
        <f aca="false">V41-AG41</f>
        <v>20540.76</v>
      </c>
      <c r="AI41" s="389" t="n">
        <f aca="false">IFERROR(AH41/V41,)</f>
        <v>0.17290202020202</v>
      </c>
      <c r="AJ41" s="390" t="n">
        <f aca="false" t="array" ref="AJ41:AJ41">INDEX(_Rge_Data_3rd_CY,$B41,AJ$1)</f>
        <v>118800</v>
      </c>
      <c r="AK41" s="391" t="n">
        <f aca="false" t="array" ref="AK41:AK41">INDEX(_Rge_Data_3rd_CY,$B41,AK$1)</f>
        <v>82414.2</v>
      </c>
      <c r="AL41" s="391" t="n">
        <f aca="false">INDEX(_Rge_Data_3rd_CY,$B41,AL$1)</f>
        <v>0</v>
      </c>
      <c r="AM41" s="391" t="n">
        <f aca="false">INDEX(_Rge_Data_3rd_CY,$B41,AM$1)</f>
        <v>0</v>
      </c>
      <c r="AN41" s="391" t="n">
        <f aca="false" t="array" ref="AN41:AN41">INDEX(_Rge_Data_3rd_CY,$B41,AN$1)</f>
        <v>82414.2</v>
      </c>
      <c r="AO41" s="391" t="n">
        <f aca="false" t="array" ref="AO41:AO41">INDEX(_Rge_Data_3rd_CY,$B41,AO$1)</f>
        <v>2850</v>
      </c>
      <c r="AP41" s="391" t="n">
        <f aca="false" t="array" ref="AP41:AP41">INDEX(_Rge_Data_3rd_CY,$B41,AP$1)</f>
        <v>12995.04</v>
      </c>
      <c r="AQ41" s="391" t="n">
        <f aca="false" t="array" ref="AQ41:AQ41">INDEX(_Rge_Data_3rd_CY,$B41,AQ$1)</f>
        <v>0</v>
      </c>
      <c r="AR41" s="391" t="n">
        <f aca="false" t="array" ref="AR41:AR41">INDEX(_Rge_Data_3rd_CY,$B41,AR$1)</f>
        <v>0</v>
      </c>
      <c r="AS41" s="391" t="n">
        <f aca="false">INDEX(_Rge_Data_3rd_CY,$B41,AS$1)</f>
        <v>0</v>
      </c>
      <c r="AT41" s="391" t="n">
        <f aca="false" t="array" ref="AT41:AT41">INDEX(_Rge_Data_3rd_CY,$B41,AT$1)</f>
        <v>0</v>
      </c>
      <c r="AU41" s="391" t="n">
        <f aca="false" t="array" ref="AU41:AU41">INDEX(_Rge_Data_3rd_CY,$B41,AU$1)</f>
        <v>98259.24</v>
      </c>
      <c r="AV41" s="262" t="n">
        <f aca="false">AU41+AX41+AY41</f>
        <v>118800</v>
      </c>
      <c r="AW41" s="392" t="n">
        <f aca="false">IFERROR(AU41/AG41,0)</f>
        <v>1</v>
      </c>
      <c r="AX41" s="268" t="n">
        <f aca="false">IFERROR(IF(AND($F41="OPEN",$AH41&gt;0),$AH41*_SoP*$AW41,IF(AND($F41="CLOSED",$AH41&gt;0),$AH41*_SoL*$AW41,0)),0)</f>
        <v>20540.76</v>
      </c>
      <c r="AY41" s="268" t="n">
        <f aca="false">IFERROR(IF($AH41&lt;0,$AH41*_SoL,0),0)</f>
        <v>0</v>
      </c>
      <c r="AZ41" s="393" t="n">
        <f aca="false">AU41+AX41</f>
        <v>118800</v>
      </c>
      <c r="BA41" s="393" t="n">
        <f aca="false">AJ41-AY41</f>
        <v>118800</v>
      </c>
      <c r="BB41" s="393" t="n">
        <f aca="false">AZ41-BA41</f>
        <v>0</v>
      </c>
      <c r="BC41" s="394" t="n">
        <f aca="false">IF($BB41&gt;=0,$BB41,0)</f>
        <v>0</v>
      </c>
      <c r="BD41" s="395" t="n">
        <f aca="false">IF($BB41&lt;=0,-$BB41,0)</f>
        <v>-0</v>
      </c>
      <c r="BE41" s="396" t="n">
        <f aca="false">IF((V41-AJ41)&lt;0,0,V41-AJ41)</f>
        <v>0</v>
      </c>
      <c r="BF41" s="397" t="n">
        <f aca="false">IF(AW41&gt;1,0,V41-AW41*V41)</f>
        <v>0</v>
      </c>
    </row>
    <row r="42" customFormat="false" ht="19.5" hidden="false" customHeight="true" outlineLevel="0" collapsed="false">
      <c r="A42" s="166"/>
      <c r="B42" s="208" t="n">
        <f aca="false">B41+1</f>
        <v>31</v>
      </c>
      <c r="C42" s="166"/>
      <c r="D42" s="369" t="str">
        <f aca="false" t="array" ref="D42:D42">INDEX(_Rge_Projectdata_3rd,$B42,MATCH("Project-ID",_Rge_Headline_Projectdata,0))</f>
        <v>P903587</v>
      </c>
      <c r="E42" s="370" t="str">
        <f aca="false" t="array" ref="E42:E42">IF(INDEX(_Rge_Data_3rd_CY,$B42,E$1)=0,"",TEXT(INDEX(_Rge_Data_3rd_CY,$B42,E$1),"JJJJMMTT"))</f>
        <v>JJJJ03TT</v>
      </c>
      <c r="F42" s="382" t="str">
        <f aca="false" t="array" ref="F42:F42">INDEX(_Rge_Data_3rd_CY,$B42,F$1)</f>
        <v>Closed</v>
      </c>
      <c r="G42" s="371" t="n">
        <f aca="false" t="array" ref="G42:G42">IFERROR(MATCH(INDEX(_Rge_Data_3rd_CY,$B42,G$1),_Rge_Projectstatus,0),"")</f>
        <v>2</v>
      </c>
      <c r="H42" s="383" t="n">
        <f aca="false">INDEX(_Rge_Data_3rd_CY,$B42,H$1)</f>
        <v>0</v>
      </c>
      <c r="I42" s="384" t="n">
        <f aca="false">INDEX(_Rge_Data_3rd_CY,$B42,I$1)</f>
        <v>0</v>
      </c>
      <c r="J42" s="384" t="n">
        <f aca="false">INDEX(_Rge_Data_3rd_CY,$B42,J$1)</f>
        <v>0</v>
      </c>
      <c r="K42" s="384" t="n">
        <f aca="false">INDEX(_Rge_Data_3rd_CY,$B42,K$1)</f>
        <v>0</v>
      </c>
      <c r="L42" s="385" t="n">
        <f aca="false" t="array" ref="L42:L42">INDEX(_Rge_Data_3rd_CY,$B42,L$1)</f>
        <v>0</v>
      </c>
      <c r="M42" s="385" t="n">
        <f aca="false" t="array" ref="M42:M42">INDEX(_Rge_Data_3rd_CY,$B42,M$1)</f>
        <v>0</v>
      </c>
      <c r="N42" s="385" t="n">
        <f aca="false" t="array" ref="N42:N42">INDEX(_Rge_Data_3rd_CY,$B42,N$1)</f>
        <v>0</v>
      </c>
      <c r="O42" s="385" t="n">
        <f aca="false" t="array" ref="O42:O42">INDEX(_Rge_Data_3rd_CY,$B42,O$1)</f>
        <v>0</v>
      </c>
      <c r="P42" s="385" t="n">
        <f aca="false" t="array" ref="P42:P42">INDEX(_Rge_Data_3rd_CY,$B42,P$1)</f>
        <v>0</v>
      </c>
      <c r="Q42" s="385" t="n">
        <f aca="false">INDEX(_Rge_Data_3rd_CY,$B42,Q$1)</f>
        <v>0</v>
      </c>
      <c r="R42" s="385" t="n">
        <f aca="false" t="array" ref="R42:R42">INDEX(_Rge_Data_3rd_CY,$B42,R$1)</f>
        <v>0</v>
      </c>
      <c r="S42" s="385" t="n">
        <f aca="false" t="array" ref="S42:S42">INDEX(_Rge_Data_3rd_CY,$B42,S$1)</f>
        <v>0</v>
      </c>
      <c r="T42" s="385" t="n">
        <f aca="false">H42-S42</f>
        <v>0</v>
      </c>
      <c r="U42" s="386" t="n">
        <f aca="false">IFERROR(T42/H42,0)</f>
        <v>0</v>
      </c>
      <c r="V42" s="387" t="n">
        <f aca="false" t="array" ref="V42:V42">INDEX(_Rge_Data_3rd_CY,$B42,V$1)</f>
        <v>41040</v>
      </c>
      <c r="W42" s="388" t="n">
        <f aca="false" t="array" ref="W42:W42">INDEX(_Rge_Data_3rd_CY,$B42,W$1)</f>
        <v>28439.31</v>
      </c>
      <c r="X42" s="388" t="n">
        <f aca="false">INDEX(_Rge_Data_3rd_CY,$B42,X$1)</f>
        <v>0</v>
      </c>
      <c r="Y42" s="388" t="n">
        <f aca="false">INDEX(_Rge_Data_3rd_CY,$B42,Y$1)</f>
        <v>0</v>
      </c>
      <c r="Z42" s="388" t="n">
        <f aca="false" t="array" ref="Z42:Z42">INDEX(_Rge_Data_3rd_CY,$B42,Z$1)</f>
        <v>28439.31</v>
      </c>
      <c r="AA42" s="388" t="n">
        <f aca="false" t="array" ref="AA42:AA42">INDEX(_Rge_Data_3rd_CY,$B42,AA$1)</f>
        <v>4070.71</v>
      </c>
      <c r="AB42" s="388" t="n">
        <f aca="false" t="array" ref="AB42:AB42">INDEX(_Rge_Data_3rd_CY,$B42,AB$1)</f>
        <v>0</v>
      </c>
      <c r="AC42" s="388" t="n">
        <f aca="false" t="array" ref="AC42:AC42">INDEX(_Rge_Data_3rd_CY,$B42,AC$1)</f>
        <v>0</v>
      </c>
      <c r="AD42" s="388" t="n">
        <f aca="false" t="array" ref="AD42:AD42">INDEX(_Rge_Data_3rd_CY,$B42,AD$1)</f>
        <v>0</v>
      </c>
      <c r="AE42" s="388" t="n">
        <f aca="false">INDEX(_Rge_Data_3rd_CY,$B42,AE$1)</f>
        <v>0</v>
      </c>
      <c r="AF42" s="388" t="n">
        <f aca="false" t="array" ref="AF42:AF42">INDEX(_Rge_Data_3rd_CY,$B42,AF$1)</f>
        <v>0</v>
      </c>
      <c r="AG42" s="388" t="n">
        <f aca="false" t="array" ref="AG42:AG42">INDEX(_Rge_Data_3rd_CY,$B42,AG$1)</f>
        <v>32510.02</v>
      </c>
      <c r="AH42" s="388" t="n">
        <f aca="false">V42-AG42</f>
        <v>8529.98</v>
      </c>
      <c r="AI42" s="389" t="n">
        <f aca="false">IFERROR(AH42/V42,)</f>
        <v>0.207845516569201</v>
      </c>
      <c r="AJ42" s="390" t="n">
        <f aca="false" t="array" ref="AJ42:AJ42">INDEX(_Rge_Data_3rd_CY,$B42,AJ$1)</f>
        <v>41040</v>
      </c>
      <c r="AK42" s="391" t="n">
        <f aca="false" t="array" ref="AK42:AK42">INDEX(_Rge_Data_3rd_CY,$B42,AK$1)</f>
        <v>28439.31</v>
      </c>
      <c r="AL42" s="391" t="n">
        <f aca="false">INDEX(_Rge_Data_3rd_CY,$B42,AL$1)</f>
        <v>0</v>
      </c>
      <c r="AM42" s="391" t="n">
        <f aca="false">INDEX(_Rge_Data_3rd_CY,$B42,AM$1)</f>
        <v>0</v>
      </c>
      <c r="AN42" s="391" t="n">
        <f aca="false" t="array" ref="AN42:AN42">INDEX(_Rge_Data_3rd_CY,$B42,AN$1)</f>
        <v>28439.31</v>
      </c>
      <c r="AO42" s="391" t="n">
        <f aca="false" t="array" ref="AO42:AO42">INDEX(_Rge_Data_3rd_CY,$B42,AO$1)</f>
        <v>4070.71</v>
      </c>
      <c r="AP42" s="391" t="n">
        <f aca="false" t="array" ref="AP42:AP42">INDEX(_Rge_Data_3rd_CY,$B42,AP$1)</f>
        <v>0</v>
      </c>
      <c r="AQ42" s="391" t="n">
        <f aca="false" t="array" ref="AQ42:AQ42">INDEX(_Rge_Data_3rd_CY,$B42,AQ$1)</f>
        <v>0</v>
      </c>
      <c r="AR42" s="391" t="n">
        <f aca="false" t="array" ref="AR42:AR42">INDEX(_Rge_Data_3rd_CY,$B42,AR$1)</f>
        <v>0</v>
      </c>
      <c r="AS42" s="391" t="n">
        <f aca="false">INDEX(_Rge_Data_3rd_CY,$B42,AS$1)</f>
        <v>0</v>
      </c>
      <c r="AT42" s="391" t="n">
        <f aca="false" t="array" ref="AT42:AT42">INDEX(_Rge_Data_3rd_CY,$B42,AT$1)</f>
        <v>0</v>
      </c>
      <c r="AU42" s="391" t="n">
        <f aca="false" t="array" ref="AU42:AU42">INDEX(_Rge_Data_3rd_CY,$B42,AU$1)</f>
        <v>32510.02</v>
      </c>
      <c r="AV42" s="262" t="n">
        <f aca="false">AU42+AX42+AY42</f>
        <v>41040</v>
      </c>
      <c r="AW42" s="392" t="n">
        <f aca="false">IFERROR(AU42/AG42,0)</f>
        <v>1</v>
      </c>
      <c r="AX42" s="268" t="n">
        <f aca="false">IFERROR(IF(AND($F42="OPEN",$AH42&gt;0),$AH42*_SoP*$AW42,IF(AND($F42="CLOSED",$AH42&gt;0),$AH42*_SoL*$AW42,0)),0)</f>
        <v>8529.98</v>
      </c>
      <c r="AY42" s="268" t="n">
        <f aca="false">IFERROR(IF($AH42&lt;0,$AH42*_SoL,0),0)</f>
        <v>0</v>
      </c>
      <c r="AZ42" s="393" t="n">
        <f aca="false">AU42+AX42</f>
        <v>41040</v>
      </c>
      <c r="BA42" s="393" t="n">
        <f aca="false">AJ42-AY42</f>
        <v>41040</v>
      </c>
      <c r="BB42" s="393" t="n">
        <f aca="false">AZ42-BA42</f>
        <v>0</v>
      </c>
      <c r="BC42" s="394" t="n">
        <f aca="false">IF($BB42&gt;=0,$BB42,0)</f>
        <v>0</v>
      </c>
      <c r="BD42" s="395" t="n">
        <f aca="false">IF($BB42&lt;=0,-$BB42,0)</f>
        <v>-0</v>
      </c>
      <c r="BE42" s="396" t="n">
        <f aca="false">IF((V42-AJ42)&lt;0,0,V42-AJ42)</f>
        <v>0</v>
      </c>
      <c r="BF42" s="397" t="n">
        <f aca="false">IF(AW42&gt;1,0,V42-AW42*V42)</f>
        <v>0</v>
      </c>
    </row>
    <row r="43" customFormat="false" ht="19.5" hidden="false" customHeight="true" outlineLevel="0" collapsed="false">
      <c r="A43" s="166"/>
      <c r="B43" s="208" t="n">
        <f aca="false">B42+1</f>
        <v>32</v>
      </c>
      <c r="C43" s="166"/>
      <c r="D43" s="369" t="str">
        <f aca="false" t="array" ref="D43:D43">INDEX(_Rge_Projectdata_3rd,$B43,MATCH("Project-ID",_Rge_Headline_Projectdata,0))</f>
        <v>P903588</v>
      </c>
      <c r="E43" s="370" t="str">
        <f aca="false" t="array" ref="E43:E43">IF(INDEX(_Rge_Data_3rd_CY,$B43,E$1)=0,"",TEXT(INDEX(_Rge_Data_3rd_CY,$B43,E$1),"JJJJMMTT"))</f>
        <v>JJJJ03TT</v>
      </c>
      <c r="F43" s="382" t="str">
        <f aca="false" t="array" ref="F43:F43">INDEX(_Rge_Data_3rd_CY,$B43,F$1)</f>
        <v>Closed</v>
      </c>
      <c r="G43" s="371" t="n">
        <f aca="false" t="array" ref="G43:G43">IFERROR(MATCH(INDEX(_Rge_Data_3rd_CY,$B43,G$1),_Rge_Projectstatus,0),"")</f>
        <v>2</v>
      </c>
      <c r="H43" s="383" t="n">
        <f aca="false">INDEX(_Rge_Data_3rd_CY,$B43,H$1)</f>
        <v>0</v>
      </c>
      <c r="I43" s="384" t="n">
        <f aca="false">INDEX(_Rge_Data_3rd_CY,$B43,I$1)</f>
        <v>0</v>
      </c>
      <c r="J43" s="384" t="n">
        <f aca="false">INDEX(_Rge_Data_3rd_CY,$B43,J$1)</f>
        <v>0</v>
      </c>
      <c r="K43" s="384" t="n">
        <f aca="false">INDEX(_Rge_Data_3rd_CY,$B43,K$1)</f>
        <v>0</v>
      </c>
      <c r="L43" s="385" t="n">
        <f aca="false" t="array" ref="L43:L43">INDEX(_Rge_Data_3rd_CY,$B43,L$1)</f>
        <v>0</v>
      </c>
      <c r="M43" s="385" t="n">
        <f aca="false" t="array" ref="M43:M43">INDEX(_Rge_Data_3rd_CY,$B43,M$1)</f>
        <v>0</v>
      </c>
      <c r="N43" s="385" t="n">
        <f aca="false" t="array" ref="N43:N43">INDEX(_Rge_Data_3rd_CY,$B43,N$1)</f>
        <v>0</v>
      </c>
      <c r="O43" s="385" t="n">
        <f aca="false" t="array" ref="O43:O43">INDEX(_Rge_Data_3rd_CY,$B43,O$1)</f>
        <v>0</v>
      </c>
      <c r="P43" s="385" t="n">
        <f aca="false" t="array" ref="P43:P43">INDEX(_Rge_Data_3rd_CY,$B43,P$1)</f>
        <v>0</v>
      </c>
      <c r="Q43" s="385" t="n">
        <f aca="false">INDEX(_Rge_Data_3rd_CY,$B43,Q$1)</f>
        <v>0</v>
      </c>
      <c r="R43" s="385" t="n">
        <f aca="false" t="array" ref="R43:R43">INDEX(_Rge_Data_3rd_CY,$B43,R$1)</f>
        <v>0</v>
      </c>
      <c r="S43" s="385" t="n">
        <f aca="false" t="array" ref="S43:S43">INDEX(_Rge_Data_3rd_CY,$B43,S$1)</f>
        <v>0</v>
      </c>
      <c r="T43" s="385" t="n">
        <f aca="false">H43-S43</f>
        <v>0</v>
      </c>
      <c r="U43" s="386" t="n">
        <f aca="false">IFERROR(T43/H43,0)</f>
        <v>0</v>
      </c>
      <c r="V43" s="387" t="n">
        <f aca="false" t="array" ref="V43:V43">INDEX(_Rge_Data_3rd_CY,$B43,V$1)</f>
        <v>43180</v>
      </c>
      <c r="W43" s="388" t="n">
        <f aca="false" t="array" ref="W43:W43">INDEX(_Rge_Data_3rd_CY,$B43,W$1)</f>
        <v>30088.92</v>
      </c>
      <c r="X43" s="388" t="n">
        <f aca="false">INDEX(_Rge_Data_3rd_CY,$B43,X$1)</f>
        <v>0</v>
      </c>
      <c r="Y43" s="388" t="n">
        <f aca="false">INDEX(_Rge_Data_3rd_CY,$B43,Y$1)</f>
        <v>0</v>
      </c>
      <c r="Z43" s="388" t="n">
        <f aca="false" t="array" ref="Z43:Z43">INDEX(_Rge_Data_3rd_CY,$B43,Z$1)</f>
        <v>30088.92</v>
      </c>
      <c r="AA43" s="388" t="n">
        <f aca="false" t="array" ref="AA43:AA43">INDEX(_Rge_Data_3rd_CY,$B43,AA$1)</f>
        <v>1982.4</v>
      </c>
      <c r="AB43" s="388" t="n">
        <f aca="false" t="array" ref="AB43:AB43">INDEX(_Rge_Data_3rd_CY,$B43,AB$1)</f>
        <v>0</v>
      </c>
      <c r="AC43" s="388" t="n">
        <f aca="false" t="array" ref="AC43:AC43">INDEX(_Rge_Data_3rd_CY,$B43,AC$1)</f>
        <v>0</v>
      </c>
      <c r="AD43" s="388" t="n">
        <f aca="false" t="array" ref="AD43:AD43">INDEX(_Rge_Data_3rd_CY,$B43,AD$1)</f>
        <v>0</v>
      </c>
      <c r="AE43" s="388" t="n">
        <f aca="false">INDEX(_Rge_Data_3rd_CY,$B43,AE$1)</f>
        <v>0</v>
      </c>
      <c r="AF43" s="388" t="n">
        <f aca="false" t="array" ref="AF43:AF43">INDEX(_Rge_Data_3rd_CY,$B43,AF$1)</f>
        <v>0</v>
      </c>
      <c r="AG43" s="388" t="n">
        <f aca="false" t="array" ref="AG43:AG43">INDEX(_Rge_Data_3rd_CY,$B43,AG$1)</f>
        <v>32071.32</v>
      </c>
      <c r="AH43" s="388" t="n">
        <f aca="false">V43-AG43</f>
        <v>11108.68</v>
      </c>
      <c r="AI43" s="389" t="n">
        <f aca="false">IFERROR(AH43/V43,)</f>
        <v>0.257264474293654</v>
      </c>
      <c r="AJ43" s="390" t="n">
        <f aca="false" t="array" ref="AJ43:AJ43">INDEX(_Rge_Data_3rd_CY,$B43,AJ$1)</f>
        <v>43180</v>
      </c>
      <c r="AK43" s="391" t="n">
        <f aca="false" t="array" ref="AK43:AK43">INDEX(_Rge_Data_3rd_CY,$B43,AK$1)</f>
        <v>30088.92</v>
      </c>
      <c r="AL43" s="391" t="n">
        <f aca="false">INDEX(_Rge_Data_3rd_CY,$B43,AL$1)</f>
        <v>0</v>
      </c>
      <c r="AM43" s="391" t="n">
        <f aca="false">INDEX(_Rge_Data_3rd_CY,$B43,AM$1)</f>
        <v>0</v>
      </c>
      <c r="AN43" s="391" t="n">
        <f aca="false" t="array" ref="AN43:AN43">INDEX(_Rge_Data_3rd_CY,$B43,AN$1)</f>
        <v>30088.92</v>
      </c>
      <c r="AO43" s="391" t="n">
        <f aca="false" t="array" ref="AO43:AO43">INDEX(_Rge_Data_3rd_CY,$B43,AO$1)</f>
        <v>1982.4</v>
      </c>
      <c r="AP43" s="391" t="n">
        <f aca="false" t="array" ref="AP43:AP43">INDEX(_Rge_Data_3rd_CY,$B43,AP$1)</f>
        <v>0</v>
      </c>
      <c r="AQ43" s="391" t="n">
        <f aca="false" t="array" ref="AQ43:AQ43">INDEX(_Rge_Data_3rd_CY,$B43,AQ$1)</f>
        <v>0</v>
      </c>
      <c r="AR43" s="391" t="n">
        <f aca="false" t="array" ref="AR43:AR43">INDEX(_Rge_Data_3rd_CY,$B43,AR$1)</f>
        <v>0</v>
      </c>
      <c r="AS43" s="391" t="n">
        <f aca="false">INDEX(_Rge_Data_3rd_CY,$B43,AS$1)</f>
        <v>0</v>
      </c>
      <c r="AT43" s="391" t="n">
        <f aca="false" t="array" ref="AT43:AT43">INDEX(_Rge_Data_3rd_CY,$B43,AT$1)</f>
        <v>0</v>
      </c>
      <c r="AU43" s="391" t="n">
        <f aca="false" t="array" ref="AU43:AU43">INDEX(_Rge_Data_3rd_CY,$B43,AU$1)</f>
        <v>32071.32</v>
      </c>
      <c r="AV43" s="262" t="n">
        <f aca="false">AU43+AX43+AY43</f>
        <v>43180</v>
      </c>
      <c r="AW43" s="392" t="n">
        <f aca="false">IFERROR(AU43/AG43,0)</f>
        <v>1</v>
      </c>
      <c r="AX43" s="268" t="n">
        <f aca="false">IFERROR(IF(AND($F43="OPEN",$AH43&gt;0),$AH43*_SoP*$AW43,IF(AND($F43="CLOSED",$AH43&gt;0),$AH43*_SoL*$AW43,0)),0)</f>
        <v>11108.68</v>
      </c>
      <c r="AY43" s="268" t="n">
        <f aca="false">IFERROR(IF($AH43&lt;0,$AH43*_SoL,0),0)</f>
        <v>0</v>
      </c>
      <c r="AZ43" s="393" t="n">
        <f aca="false">AU43+AX43</f>
        <v>43180</v>
      </c>
      <c r="BA43" s="393" t="n">
        <f aca="false">AJ43-AY43</f>
        <v>43180</v>
      </c>
      <c r="BB43" s="393" t="n">
        <f aca="false">AZ43-BA43</f>
        <v>0</v>
      </c>
      <c r="BC43" s="394" t="n">
        <f aca="false">IF($BB43&gt;=0,$BB43,0)</f>
        <v>0</v>
      </c>
      <c r="BD43" s="395" t="n">
        <f aca="false">IF($BB43&lt;=0,-$BB43,0)</f>
        <v>-0</v>
      </c>
      <c r="BE43" s="396" t="n">
        <f aca="false">IF((V43-AJ43)&lt;0,0,V43-AJ43)</f>
        <v>0</v>
      </c>
      <c r="BF43" s="397" t="n">
        <f aca="false">IF(AW43&gt;1,0,V43-AW43*V43)</f>
        <v>0</v>
      </c>
    </row>
    <row r="44" customFormat="false" ht="19.5" hidden="false" customHeight="true" outlineLevel="0" collapsed="false">
      <c r="A44" s="166"/>
      <c r="B44" s="208" t="n">
        <f aca="false">B43+1</f>
        <v>33</v>
      </c>
      <c r="C44" s="166"/>
      <c r="D44" s="369" t="str">
        <f aca="false" t="array" ref="D44:D44">INDEX(_Rge_Projectdata_3rd,$B44,MATCH("Project-ID",_Rge_Headline_Projectdata,0))</f>
        <v>P903597</v>
      </c>
      <c r="E44" s="370" t="str">
        <f aca="false" t="array" ref="E44:E44">IF(INDEX(_Rge_Data_3rd_CY,$B44,E$1)=0,"",TEXT(INDEX(_Rge_Data_3rd_CY,$B44,E$1),"JJJJMMTT"))</f>
        <v/>
      </c>
      <c r="F44" s="382" t="str">
        <f aca="false" t="array" ref="F44:F44">INDEX(_Rge_Data_3rd_CY,$B44,F$1)</f>
        <v>Open</v>
      </c>
      <c r="G44" s="371" t="n">
        <f aca="false" t="array" ref="G44:G44">IFERROR(MATCH(INDEX(_Rge_Data_3rd_CY,$B44,G$1),_Rge_Projectstatus,0),"")</f>
        <v>1</v>
      </c>
      <c r="H44" s="383" t="n">
        <f aca="false">INDEX(_Rge_Data_3rd_CY,$B44,H$1)</f>
        <v>0</v>
      </c>
      <c r="I44" s="384" t="n">
        <f aca="false">INDEX(_Rge_Data_3rd_CY,$B44,I$1)</f>
        <v>0</v>
      </c>
      <c r="J44" s="384" t="n">
        <f aca="false">INDEX(_Rge_Data_3rd_CY,$B44,J$1)</f>
        <v>0</v>
      </c>
      <c r="K44" s="384" t="n">
        <f aca="false">INDEX(_Rge_Data_3rd_CY,$B44,K$1)</f>
        <v>0</v>
      </c>
      <c r="L44" s="385" t="n">
        <f aca="false" t="array" ref="L44:L44">INDEX(_Rge_Data_3rd_CY,$B44,L$1)</f>
        <v>0</v>
      </c>
      <c r="M44" s="385" t="n">
        <f aca="false" t="array" ref="M44:M44">INDEX(_Rge_Data_3rd_CY,$B44,M$1)</f>
        <v>0</v>
      </c>
      <c r="N44" s="385" t="n">
        <f aca="false" t="array" ref="N44:N44">INDEX(_Rge_Data_3rd_CY,$B44,N$1)</f>
        <v>0</v>
      </c>
      <c r="O44" s="385" t="n">
        <f aca="false" t="array" ref="O44:O44">INDEX(_Rge_Data_3rd_CY,$B44,O$1)</f>
        <v>0</v>
      </c>
      <c r="P44" s="385" t="n">
        <f aca="false" t="array" ref="P44:P44">INDEX(_Rge_Data_3rd_CY,$B44,P$1)</f>
        <v>0</v>
      </c>
      <c r="Q44" s="385" t="n">
        <f aca="false">INDEX(_Rge_Data_3rd_CY,$B44,Q$1)</f>
        <v>0</v>
      </c>
      <c r="R44" s="385" t="n">
        <f aca="false" t="array" ref="R44:R44">INDEX(_Rge_Data_3rd_CY,$B44,R$1)</f>
        <v>0</v>
      </c>
      <c r="S44" s="385" t="n">
        <f aca="false" t="array" ref="S44:S44">INDEX(_Rge_Data_3rd_CY,$B44,S$1)</f>
        <v>0</v>
      </c>
      <c r="T44" s="385" t="n">
        <f aca="false">H44-S44</f>
        <v>0</v>
      </c>
      <c r="U44" s="386" t="n">
        <f aca="false">IFERROR(T44/H44,0)</f>
        <v>0</v>
      </c>
      <c r="V44" s="387" t="n">
        <f aca="false" t="array" ref="V44:V44">INDEX(_Rge_Data_3rd_CY,$B44,V$1)</f>
        <v>30174.56</v>
      </c>
      <c r="W44" s="388" t="n">
        <f aca="false" t="array" ref="W44:W44">INDEX(_Rge_Data_3rd_CY,$B44,W$1)</f>
        <v>17374.5</v>
      </c>
      <c r="X44" s="388" t="n">
        <f aca="false">INDEX(_Rge_Data_3rd_CY,$B44,X$1)</f>
        <v>0</v>
      </c>
      <c r="Y44" s="388" t="n">
        <f aca="false">INDEX(_Rge_Data_3rd_CY,$B44,Y$1)</f>
        <v>0</v>
      </c>
      <c r="Z44" s="388" t="n">
        <f aca="false" t="array" ref="Z44:Z44">INDEX(_Rge_Data_3rd_CY,$B44,Z$1)</f>
        <v>17374.5</v>
      </c>
      <c r="AA44" s="388" t="n">
        <f aca="false" t="array" ref="AA44:AA44">INDEX(_Rge_Data_3rd_CY,$B44,AA$1)</f>
        <v>0</v>
      </c>
      <c r="AB44" s="388" t="n">
        <f aca="false" t="array" ref="AB44:AB44">INDEX(_Rge_Data_3rd_CY,$B44,AB$1)</f>
        <v>400</v>
      </c>
      <c r="AC44" s="388" t="n">
        <f aca="false" t="array" ref="AC44:AC44">INDEX(_Rge_Data_3rd_CY,$B44,AC$1)</f>
        <v>9451.25</v>
      </c>
      <c r="AD44" s="388" t="n">
        <f aca="false" t="array" ref="AD44:AD44">INDEX(_Rge_Data_3rd_CY,$B44,AD$1)</f>
        <v>0</v>
      </c>
      <c r="AE44" s="388" t="n">
        <f aca="false">INDEX(_Rge_Data_3rd_CY,$B44,AE$1)</f>
        <v>0</v>
      </c>
      <c r="AF44" s="388" t="n">
        <f aca="false" t="array" ref="AF44:AF44">INDEX(_Rge_Data_3rd_CY,$B44,AF$1)</f>
        <v>0</v>
      </c>
      <c r="AG44" s="388" t="n">
        <f aca="false" t="array" ref="AG44:AG44">INDEX(_Rge_Data_3rd_CY,$B44,AG$1)</f>
        <v>27225.75</v>
      </c>
      <c r="AH44" s="388" t="n">
        <f aca="false">V44-AG44</f>
        <v>2948.81</v>
      </c>
      <c r="AI44" s="389" t="n">
        <f aca="false">IFERROR(AH44/V44,)</f>
        <v>0.0977250372499218</v>
      </c>
      <c r="AJ44" s="390" t="n">
        <f aca="false" t="array" ref="AJ44:AJ44">INDEX(_Rge_Data_3rd_CY,$B44,AJ$1)</f>
        <v>18396.9</v>
      </c>
      <c r="AK44" s="391" t="n">
        <f aca="false" t="array" ref="AK44:AK44">INDEX(_Rge_Data_3rd_CY,$B44,AK$1)</f>
        <v>8931.65</v>
      </c>
      <c r="AL44" s="391" t="n">
        <f aca="false">INDEX(_Rge_Data_3rd_CY,$B44,AL$1)</f>
        <v>0</v>
      </c>
      <c r="AM44" s="391" t="n">
        <f aca="false">INDEX(_Rge_Data_3rd_CY,$B44,AM$1)</f>
        <v>0</v>
      </c>
      <c r="AN44" s="391" t="n">
        <f aca="false" t="array" ref="AN44:AN44">INDEX(_Rge_Data_3rd_CY,$B44,AN$1)</f>
        <v>8931.65</v>
      </c>
      <c r="AO44" s="391" t="n">
        <f aca="false" t="array" ref="AO44:AO44">INDEX(_Rge_Data_3rd_CY,$B44,AO$1)</f>
        <v>0</v>
      </c>
      <c r="AP44" s="391" t="n">
        <f aca="false" t="array" ref="AP44:AP44">INDEX(_Rge_Data_3rd_CY,$B44,AP$1)</f>
        <v>400</v>
      </c>
      <c r="AQ44" s="391" t="n">
        <f aca="false" t="array" ref="AQ44:AQ44">INDEX(_Rge_Data_3rd_CY,$B44,AQ$1)</f>
        <v>8566.06</v>
      </c>
      <c r="AR44" s="391" t="n">
        <f aca="false" t="array" ref="AR44:AR44">INDEX(_Rge_Data_3rd_CY,$B44,AR$1)</f>
        <v>0</v>
      </c>
      <c r="AS44" s="391" t="n">
        <f aca="false">INDEX(_Rge_Data_3rd_CY,$B44,AS$1)</f>
        <v>0</v>
      </c>
      <c r="AT44" s="391" t="n">
        <f aca="false" t="array" ref="AT44:AT44">INDEX(_Rge_Data_3rd_CY,$B44,AT$1)</f>
        <v>0</v>
      </c>
      <c r="AU44" s="391" t="n">
        <f aca="false" t="array" ref="AU44:AU44">INDEX(_Rge_Data_3rd_CY,$B44,AU$1)</f>
        <v>17897.71</v>
      </c>
      <c r="AV44" s="262" t="n">
        <f aca="false">AU44+AX44+AY44</f>
        <v>19739.279063</v>
      </c>
      <c r="AW44" s="392" t="n">
        <f aca="false">IFERROR(AU44/AG44,0)</f>
        <v>0.657381706656382</v>
      </c>
      <c r="AX44" s="268" t="n">
        <f aca="false">IFERROR(IF(AND($F44="OPEN",$AH44&gt;0),$AH44*_SoP*$AW44,IF(AND($F44="CLOSED",$AH44&gt;0),$AH44*_SoL*$AW44,0)),0)</f>
        <v>1841.569063</v>
      </c>
      <c r="AY44" s="268" t="n">
        <f aca="false">IFERROR(IF($AH44&lt;0,$AH44*_SoL,0),0)</f>
        <v>0</v>
      </c>
      <c r="AZ44" s="393" t="n">
        <f aca="false">AU44+AX44</f>
        <v>19739.279063</v>
      </c>
      <c r="BA44" s="393" t="n">
        <f aca="false">AJ44-AY44</f>
        <v>18396.9</v>
      </c>
      <c r="BB44" s="393" t="n">
        <f aca="false">AZ44-BA44</f>
        <v>1342.379063</v>
      </c>
      <c r="BC44" s="394" t="n">
        <f aca="false">IF($BB44&gt;=0,$BB44,0)</f>
        <v>1342.379063</v>
      </c>
      <c r="BD44" s="395" t="n">
        <f aca="false">IF($BB44&lt;=0,-$BB44,0)</f>
        <v>0</v>
      </c>
      <c r="BE44" s="396" t="n">
        <f aca="false">IF((V44-AJ44)&lt;0,0,V44-AJ44)</f>
        <v>11777.66</v>
      </c>
      <c r="BF44" s="397" t="n">
        <f aca="false">IF(AW44&gt;1,0,V44-AW44*V44)</f>
        <v>10338.3562495946</v>
      </c>
    </row>
    <row r="45" customFormat="false" ht="19.5" hidden="false" customHeight="true" outlineLevel="0" collapsed="false">
      <c r="A45" s="166"/>
      <c r="B45" s="208" t="n">
        <f aca="false">B44+1</f>
        <v>34</v>
      </c>
      <c r="C45" s="166"/>
      <c r="D45" s="369" t="str">
        <f aca="false" t="array" ref="D45:D45">INDEX(_Rge_Projectdata_3rd,$B45,MATCH("Project-ID",_Rge_Headline_Projectdata,0))</f>
        <v>P903601</v>
      </c>
      <c r="E45" s="370" t="str">
        <f aca="false" t="array" ref="E45:E45">IF(INDEX(_Rge_Data_3rd_CY,$B45,E$1)=0,"",TEXT(INDEX(_Rge_Data_3rd_CY,$B45,E$1),"JJJJMMTT"))</f>
        <v>JJJJ03TT</v>
      </c>
      <c r="F45" s="382" t="str">
        <f aca="false" t="array" ref="F45:F45">INDEX(_Rge_Data_3rd_CY,$B45,F$1)</f>
        <v>Closed</v>
      </c>
      <c r="G45" s="371" t="n">
        <f aca="false" t="array" ref="G45:G45">IFERROR(MATCH(INDEX(_Rge_Data_3rd_CY,$B45,G$1),_Rge_Projectstatus,0),"")</f>
        <v>2</v>
      </c>
      <c r="H45" s="383" t="n">
        <f aca="false">INDEX(_Rge_Data_3rd_CY,$B45,H$1)</f>
        <v>0</v>
      </c>
      <c r="I45" s="384" t="n">
        <f aca="false">INDEX(_Rge_Data_3rd_CY,$B45,I$1)</f>
        <v>0</v>
      </c>
      <c r="J45" s="384" t="n">
        <f aca="false">INDEX(_Rge_Data_3rd_CY,$B45,J$1)</f>
        <v>0</v>
      </c>
      <c r="K45" s="384" t="n">
        <f aca="false">INDEX(_Rge_Data_3rd_CY,$B45,K$1)</f>
        <v>0</v>
      </c>
      <c r="L45" s="385" t="n">
        <f aca="false" t="array" ref="L45:L45">INDEX(_Rge_Data_3rd_CY,$B45,L$1)</f>
        <v>0</v>
      </c>
      <c r="M45" s="385" t="n">
        <f aca="false" t="array" ref="M45:M45">INDEX(_Rge_Data_3rd_CY,$B45,M$1)</f>
        <v>0</v>
      </c>
      <c r="N45" s="385" t="n">
        <f aca="false" t="array" ref="N45:N45">INDEX(_Rge_Data_3rd_CY,$B45,N$1)</f>
        <v>0</v>
      </c>
      <c r="O45" s="385" t="n">
        <f aca="false" t="array" ref="O45:O45">INDEX(_Rge_Data_3rd_CY,$B45,O$1)</f>
        <v>0</v>
      </c>
      <c r="P45" s="385" t="n">
        <f aca="false" t="array" ref="P45:P45">INDEX(_Rge_Data_3rd_CY,$B45,P$1)</f>
        <v>0</v>
      </c>
      <c r="Q45" s="385" t="n">
        <f aca="false">INDEX(_Rge_Data_3rd_CY,$B45,Q$1)</f>
        <v>0</v>
      </c>
      <c r="R45" s="385" t="n">
        <f aca="false" t="array" ref="R45:R45">INDEX(_Rge_Data_3rd_CY,$B45,R$1)</f>
        <v>0</v>
      </c>
      <c r="S45" s="385" t="n">
        <f aca="false" t="array" ref="S45:S45">INDEX(_Rge_Data_3rd_CY,$B45,S$1)</f>
        <v>0</v>
      </c>
      <c r="T45" s="385" t="n">
        <f aca="false">H45-S45</f>
        <v>0</v>
      </c>
      <c r="U45" s="386" t="n">
        <f aca="false">IFERROR(T45/H45,0)</f>
        <v>0</v>
      </c>
      <c r="V45" s="387" t="n">
        <f aca="false" t="array" ref="V45:V45">INDEX(_Rge_Data_3rd_CY,$B45,V$1)</f>
        <v>27054.74</v>
      </c>
      <c r="W45" s="388" t="n">
        <f aca="false" t="array" ref="W45:W45">INDEX(_Rge_Data_3rd_CY,$B45,W$1)</f>
        <v>19062.99</v>
      </c>
      <c r="X45" s="388" t="n">
        <f aca="false">INDEX(_Rge_Data_3rd_CY,$B45,X$1)</f>
        <v>0</v>
      </c>
      <c r="Y45" s="388" t="n">
        <f aca="false">INDEX(_Rge_Data_3rd_CY,$B45,Y$1)</f>
        <v>0</v>
      </c>
      <c r="Z45" s="388" t="n">
        <f aca="false" t="array" ref="Z45:Z45">INDEX(_Rge_Data_3rd_CY,$B45,Z$1)</f>
        <v>19062.99</v>
      </c>
      <c r="AA45" s="388" t="n">
        <f aca="false" t="array" ref="AA45:AA45">INDEX(_Rge_Data_3rd_CY,$B45,AA$1)</f>
        <v>2257.32</v>
      </c>
      <c r="AB45" s="388" t="n">
        <f aca="false" t="array" ref="AB45:AB45">INDEX(_Rge_Data_3rd_CY,$B45,AB$1)</f>
        <v>1090</v>
      </c>
      <c r="AC45" s="388" t="n">
        <f aca="false" t="array" ref="AC45:AC45">INDEX(_Rge_Data_3rd_CY,$B45,AC$1)</f>
        <v>0</v>
      </c>
      <c r="AD45" s="388" t="n">
        <f aca="false" t="array" ref="AD45:AD45">INDEX(_Rge_Data_3rd_CY,$B45,AD$1)</f>
        <v>0</v>
      </c>
      <c r="AE45" s="388" t="n">
        <f aca="false">INDEX(_Rge_Data_3rd_CY,$B45,AE$1)</f>
        <v>0</v>
      </c>
      <c r="AF45" s="388" t="n">
        <f aca="false" t="array" ref="AF45:AF45">INDEX(_Rge_Data_3rd_CY,$B45,AF$1)</f>
        <v>0</v>
      </c>
      <c r="AG45" s="388" t="n">
        <f aca="false" t="array" ref="AG45:AG45">INDEX(_Rge_Data_3rd_CY,$B45,AG$1)</f>
        <v>22410.31</v>
      </c>
      <c r="AH45" s="388" t="n">
        <f aca="false">V45-AG45</f>
        <v>4644.43</v>
      </c>
      <c r="AI45" s="389" t="n">
        <f aca="false">IFERROR(AH45/V45,)</f>
        <v>0.17166788518389</v>
      </c>
      <c r="AJ45" s="390" t="n">
        <f aca="false" t="array" ref="AJ45:AJ45">INDEX(_Rge_Data_3rd_CY,$B45,AJ$1)</f>
        <v>27054.74</v>
      </c>
      <c r="AK45" s="391" t="n">
        <f aca="false" t="array" ref="AK45:AK45">INDEX(_Rge_Data_3rd_CY,$B45,AK$1)</f>
        <v>19062.99</v>
      </c>
      <c r="AL45" s="391" t="n">
        <f aca="false">INDEX(_Rge_Data_3rd_CY,$B45,AL$1)</f>
        <v>0</v>
      </c>
      <c r="AM45" s="391" t="n">
        <f aca="false">INDEX(_Rge_Data_3rd_CY,$B45,AM$1)</f>
        <v>0</v>
      </c>
      <c r="AN45" s="391" t="n">
        <f aca="false" t="array" ref="AN45:AN45">INDEX(_Rge_Data_3rd_CY,$B45,AN$1)</f>
        <v>19062.99</v>
      </c>
      <c r="AO45" s="391" t="n">
        <f aca="false" t="array" ref="AO45:AO45">INDEX(_Rge_Data_3rd_CY,$B45,AO$1)</f>
        <v>2257.32</v>
      </c>
      <c r="AP45" s="391" t="n">
        <f aca="false" t="array" ref="AP45:AP45">INDEX(_Rge_Data_3rd_CY,$B45,AP$1)</f>
        <v>1090</v>
      </c>
      <c r="AQ45" s="391" t="n">
        <f aca="false" t="array" ref="AQ45:AQ45">INDEX(_Rge_Data_3rd_CY,$B45,AQ$1)</f>
        <v>0</v>
      </c>
      <c r="AR45" s="391" t="n">
        <f aca="false" t="array" ref="AR45:AR45">INDEX(_Rge_Data_3rd_CY,$B45,AR$1)</f>
        <v>0</v>
      </c>
      <c r="AS45" s="391" t="n">
        <f aca="false">INDEX(_Rge_Data_3rd_CY,$B45,AS$1)</f>
        <v>0</v>
      </c>
      <c r="AT45" s="391" t="n">
        <f aca="false" t="array" ref="AT45:AT45">INDEX(_Rge_Data_3rd_CY,$B45,AT$1)</f>
        <v>0</v>
      </c>
      <c r="AU45" s="391" t="n">
        <f aca="false" t="array" ref="AU45:AU45">INDEX(_Rge_Data_3rd_CY,$B45,AU$1)</f>
        <v>22410.31</v>
      </c>
      <c r="AV45" s="262" t="n">
        <f aca="false">AU45+AX45+AY45</f>
        <v>27054.74</v>
      </c>
      <c r="AW45" s="392" t="n">
        <f aca="false">IFERROR(AU45/AG45,0)</f>
        <v>1</v>
      </c>
      <c r="AX45" s="268" t="n">
        <f aca="false">IFERROR(IF(AND($F45="OPEN",$AH45&gt;0),$AH45*_SoP*$AW45,IF(AND($F45="CLOSED",$AH45&gt;0),$AH45*_SoL*$AW45,0)),0)</f>
        <v>4644.43</v>
      </c>
      <c r="AY45" s="268" t="n">
        <f aca="false">IFERROR(IF($AH45&lt;0,$AH45*_SoL,0),0)</f>
        <v>0</v>
      </c>
      <c r="AZ45" s="393" t="n">
        <f aca="false">AU45+AX45</f>
        <v>27054.74</v>
      </c>
      <c r="BA45" s="393" t="n">
        <f aca="false">AJ45-AY45</f>
        <v>27054.74</v>
      </c>
      <c r="BB45" s="393" t="n">
        <f aca="false">AZ45-BA45</f>
        <v>0</v>
      </c>
      <c r="BC45" s="394" t="n">
        <f aca="false">IF($BB45&gt;=0,$BB45,0)</f>
        <v>0</v>
      </c>
      <c r="BD45" s="395" t="n">
        <f aca="false">IF($BB45&lt;=0,-$BB45,0)</f>
        <v>-0</v>
      </c>
      <c r="BE45" s="396" t="n">
        <f aca="false">IF((V45-AJ45)&lt;0,0,V45-AJ45)</f>
        <v>0</v>
      </c>
      <c r="BF45" s="397" t="n">
        <f aca="false">IF(AW45&gt;1,0,V45-AW45*V45)</f>
        <v>0</v>
      </c>
    </row>
    <row r="46" customFormat="false" ht="19.5" hidden="false" customHeight="true" outlineLevel="0" collapsed="false">
      <c r="A46" s="166"/>
      <c r="B46" s="208" t="n">
        <f aca="false">B45+1</f>
        <v>35</v>
      </c>
      <c r="C46" s="166"/>
      <c r="D46" s="369" t="str">
        <f aca="false" t="array" ref="D46:D46">INDEX(_Rge_Projectdata_3rd,$B46,MATCH("Project-ID",_Rge_Headline_Projectdata,0))</f>
        <v>P903602</v>
      </c>
      <c r="E46" s="370" t="str">
        <f aca="false" t="array" ref="E46:E46">IF(INDEX(_Rge_Data_3rd_CY,$B46,E$1)=0,"",TEXT(INDEX(_Rge_Data_3rd_CY,$B46,E$1),"JJJJMMTT"))</f>
        <v/>
      </c>
      <c r="F46" s="382" t="str">
        <f aca="false" t="array" ref="F46:F46">INDEX(_Rge_Data_3rd_CY,$B46,F$1)</f>
        <v>Open</v>
      </c>
      <c r="G46" s="371" t="n">
        <f aca="false" t="array" ref="G46:G46">IFERROR(MATCH(INDEX(_Rge_Data_3rd_CY,$B46,G$1),_Rge_Projectstatus,0),"")</f>
        <v>1</v>
      </c>
      <c r="H46" s="383" t="n">
        <f aca="false">INDEX(_Rge_Data_3rd_CY,$B46,H$1)</f>
        <v>0</v>
      </c>
      <c r="I46" s="384" t="n">
        <f aca="false">INDEX(_Rge_Data_3rd_CY,$B46,I$1)</f>
        <v>0</v>
      </c>
      <c r="J46" s="384" t="n">
        <f aca="false">INDEX(_Rge_Data_3rd_CY,$B46,J$1)</f>
        <v>0</v>
      </c>
      <c r="K46" s="384" t="n">
        <f aca="false">INDEX(_Rge_Data_3rd_CY,$B46,K$1)</f>
        <v>0</v>
      </c>
      <c r="L46" s="385" t="n">
        <f aca="false" t="array" ref="L46:L46">INDEX(_Rge_Data_3rd_CY,$B46,L$1)</f>
        <v>0</v>
      </c>
      <c r="M46" s="385" t="n">
        <f aca="false" t="array" ref="M46:M46">INDEX(_Rge_Data_3rd_CY,$B46,M$1)</f>
        <v>0</v>
      </c>
      <c r="N46" s="385" t="n">
        <f aca="false" t="array" ref="N46:N46">INDEX(_Rge_Data_3rd_CY,$B46,N$1)</f>
        <v>0</v>
      </c>
      <c r="O46" s="385" t="n">
        <f aca="false" t="array" ref="O46:O46">INDEX(_Rge_Data_3rd_CY,$B46,O$1)</f>
        <v>0</v>
      </c>
      <c r="P46" s="385" t="n">
        <f aca="false" t="array" ref="P46:P46">INDEX(_Rge_Data_3rd_CY,$B46,P$1)</f>
        <v>0</v>
      </c>
      <c r="Q46" s="385" t="n">
        <f aca="false">INDEX(_Rge_Data_3rd_CY,$B46,Q$1)</f>
        <v>0</v>
      </c>
      <c r="R46" s="385" t="n">
        <f aca="false" t="array" ref="R46:R46">INDEX(_Rge_Data_3rd_CY,$B46,R$1)</f>
        <v>0</v>
      </c>
      <c r="S46" s="385" t="n">
        <f aca="false" t="array" ref="S46:S46">INDEX(_Rge_Data_3rd_CY,$B46,S$1)</f>
        <v>0</v>
      </c>
      <c r="T46" s="385" t="n">
        <f aca="false">H46-S46</f>
        <v>0</v>
      </c>
      <c r="U46" s="386" t="n">
        <f aca="false">IFERROR(T46/H46,0)</f>
        <v>0</v>
      </c>
      <c r="V46" s="387" t="n">
        <f aca="false" t="array" ref="V46:V46">INDEX(_Rge_Data_3rd_CY,$B46,V$1)</f>
        <v>85900.8</v>
      </c>
      <c r="W46" s="388" t="n">
        <f aca="false" t="array" ref="W46:W46">INDEX(_Rge_Data_3rd_CY,$B46,W$1)</f>
        <v>0</v>
      </c>
      <c r="X46" s="388" t="n">
        <f aca="false">INDEX(_Rge_Data_3rd_CY,$B46,X$1)</f>
        <v>0</v>
      </c>
      <c r="Y46" s="388" t="n">
        <f aca="false">INDEX(_Rge_Data_3rd_CY,$B46,Y$1)</f>
        <v>0</v>
      </c>
      <c r="Z46" s="388" t="n">
        <f aca="false" t="array" ref="Z46:Z46">INDEX(_Rge_Data_3rd_CY,$B46,Z$1)</f>
        <v>0</v>
      </c>
      <c r="AA46" s="388" t="n">
        <f aca="false" t="array" ref="AA46:AA46">INDEX(_Rge_Data_3rd_CY,$B46,AA$1)</f>
        <v>6660</v>
      </c>
      <c r="AB46" s="388" t="n">
        <f aca="false" t="array" ref="AB46:AB46">INDEX(_Rge_Data_3rd_CY,$B46,AB$1)</f>
        <v>0</v>
      </c>
      <c r="AC46" s="388" t="n">
        <f aca="false" t="array" ref="AC46:AC46">INDEX(_Rge_Data_3rd_CY,$B46,AC$1)</f>
        <v>9300</v>
      </c>
      <c r="AD46" s="388" t="n">
        <f aca="false" t="array" ref="AD46:AD46">INDEX(_Rge_Data_3rd_CY,$B46,AD$1)</f>
        <v>0</v>
      </c>
      <c r="AE46" s="388" t="n">
        <f aca="false">INDEX(_Rge_Data_3rd_CY,$B46,AE$1)</f>
        <v>0</v>
      </c>
      <c r="AF46" s="388" t="n">
        <f aca="false" t="array" ref="AF46:AF46">INDEX(_Rge_Data_3rd_CY,$B46,AF$1)</f>
        <v>0</v>
      </c>
      <c r="AG46" s="388" t="n">
        <f aca="false" t="array" ref="AG46:AG46">INDEX(_Rge_Data_3rd_CY,$B46,AG$1)</f>
        <v>15960</v>
      </c>
      <c r="AH46" s="388" t="n">
        <f aca="false">V46-AG46</f>
        <v>69940.8</v>
      </c>
      <c r="AI46" s="389" t="n">
        <f aca="false">IFERROR(AH46/V46,)</f>
        <v>0.814204291461779</v>
      </c>
      <c r="AJ46" s="390" t="n">
        <f aca="false" t="array" ref="AJ46:AJ46">INDEX(_Rge_Data_3rd_CY,$B46,AJ$1)</f>
        <v>0</v>
      </c>
      <c r="AK46" s="391" t="n">
        <f aca="false" t="array" ref="AK46:AK46">INDEX(_Rge_Data_3rd_CY,$B46,AK$1)</f>
        <v>0</v>
      </c>
      <c r="AL46" s="391" t="n">
        <f aca="false">INDEX(_Rge_Data_3rd_CY,$B46,AL$1)</f>
        <v>0</v>
      </c>
      <c r="AM46" s="391" t="n">
        <f aca="false">INDEX(_Rge_Data_3rd_CY,$B46,AM$1)</f>
        <v>0</v>
      </c>
      <c r="AN46" s="391" t="n">
        <f aca="false" t="array" ref="AN46:AN46">INDEX(_Rge_Data_3rd_CY,$B46,AN$1)</f>
        <v>0</v>
      </c>
      <c r="AO46" s="391" t="n">
        <f aca="false" t="array" ref="AO46:AO46">INDEX(_Rge_Data_3rd_CY,$B46,AO$1)</f>
        <v>6660</v>
      </c>
      <c r="AP46" s="391" t="n">
        <f aca="false" t="array" ref="AP46:AP46">INDEX(_Rge_Data_3rd_CY,$B46,AP$1)</f>
        <v>0</v>
      </c>
      <c r="AQ46" s="391" t="n">
        <f aca="false" t="array" ref="AQ46:AQ46">INDEX(_Rge_Data_3rd_CY,$B46,AQ$1)</f>
        <v>0</v>
      </c>
      <c r="AR46" s="391" t="n">
        <f aca="false" t="array" ref="AR46:AR46">INDEX(_Rge_Data_3rd_CY,$B46,AR$1)</f>
        <v>0</v>
      </c>
      <c r="AS46" s="391" t="n">
        <f aca="false">INDEX(_Rge_Data_3rd_CY,$B46,AS$1)</f>
        <v>0</v>
      </c>
      <c r="AT46" s="391" t="n">
        <f aca="false" t="array" ref="AT46:AT46">INDEX(_Rge_Data_3rd_CY,$B46,AT$1)</f>
        <v>0</v>
      </c>
      <c r="AU46" s="391" t="n">
        <f aca="false" t="array" ref="AU46:AU46">INDEX(_Rge_Data_3rd_CY,$B46,AU$1)</f>
        <v>6660</v>
      </c>
      <c r="AV46" s="262" t="n">
        <f aca="false">AU46+AX46+AY46</f>
        <v>34386.53143</v>
      </c>
      <c r="AW46" s="392" t="n">
        <f aca="false">IFERROR(AU46/AG46,0)</f>
        <v>0.417293233082707</v>
      </c>
      <c r="AX46" s="268" t="n">
        <f aca="false">IFERROR(IF(AND($F46="OPEN",$AH46&gt;0),$AH46*_SoP*$AW46,IF(AND($F46="CLOSED",$AH46&gt;0),$AH46*_SoL*$AW46,0)),0)</f>
        <v>27726.53143</v>
      </c>
      <c r="AY46" s="268" t="n">
        <f aca="false">IFERROR(IF($AH46&lt;0,$AH46*_SoL,0),0)</f>
        <v>0</v>
      </c>
      <c r="AZ46" s="393" t="n">
        <f aca="false">AU46+AX46</f>
        <v>34386.53143</v>
      </c>
      <c r="BA46" s="393" t="n">
        <f aca="false">AJ46-AY46</f>
        <v>0</v>
      </c>
      <c r="BB46" s="393" t="n">
        <f aca="false">AZ46-BA46</f>
        <v>34386.53143</v>
      </c>
      <c r="BC46" s="394" t="n">
        <f aca="false">IF($BB46&gt;=0,$BB46,0)</f>
        <v>34386.53143</v>
      </c>
      <c r="BD46" s="395" t="n">
        <f aca="false">IF($BB46&lt;=0,-$BB46,0)</f>
        <v>0</v>
      </c>
      <c r="BE46" s="396" t="n">
        <f aca="false">IF((V46-AJ46)&lt;0,0,V46-AJ46)</f>
        <v>85900.8</v>
      </c>
      <c r="BF46" s="397" t="n">
        <f aca="false">IF(AW46&gt;1,0,V46-AW46*V46)</f>
        <v>50054.977443609</v>
      </c>
    </row>
    <row r="47" customFormat="false" ht="19.5" hidden="false" customHeight="true" outlineLevel="0" collapsed="false">
      <c r="A47" s="166"/>
      <c r="B47" s="208" t="n">
        <f aca="false">B46+1</f>
        <v>36</v>
      </c>
      <c r="C47" s="166"/>
      <c r="D47" s="369" t="str">
        <f aca="false" t="array" ref="D47:D47">INDEX(_Rge_Projectdata_3rd,$B47,MATCH("Project-ID",_Rge_Headline_Projectdata,0))</f>
        <v>P903605</v>
      </c>
      <c r="E47" s="370" t="str">
        <f aca="false" t="array" ref="E47:E47">IF(INDEX(_Rge_Data_3rd_CY,$B47,E$1)=0,"",TEXT(INDEX(_Rge_Data_3rd_CY,$B47,E$1),"JJJJMMTT"))</f>
        <v>JJJJ03TT</v>
      </c>
      <c r="F47" s="382" t="str">
        <f aca="false" t="array" ref="F47:F47">INDEX(_Rge_Data_3rd_CY,$B47,F$1)</f>
        <v>Closed</v>
      </c>
      <c r="G47" s="371" t="n">
        <f aca="false" t="array" ref="G47:G47">IFERROR(MATCH(INDEX(_Rge_Data_3rd_CY,$B47,G$1),_Rge_Projectstatus,0),"")</f>
        <v>2</v>
      </c>
      <c r="H47" s="383" t="n">
        <f aca="false">INDEX(_Rge_Data_3rd_CY,$B47,H$1)</f>
        <v>0</v>
      </c>
      <c r="I47" s="384" t="n">
        <f aca="false">INDEX(_Rge_Data_3rd_CY,$B47,I$1)</f>
        <v>0</v>
      </c>
      <c r="J47" s="384" t="n">
        <f aca="false">INDEX(_Rge_Data_3rd_CY,$B47,J$1)</f>
        <v>0</v>
      </c>
      <c r="K47" s="384" t="n">
        <f aca="false">INDEX(_Rge_Data_3rd_CY,$B47,K$1)</f>
        <v>0</v>
      </c>
      <c r="L47" s="385" t="n">
        <f aca="false" t="array" ref="L47:L47">INDEX(_Rge_Data_3rd_CY,$B47,L$1)</f>
        <v>0</v>
      </c>
      <c r="M47" s="385" t="n">
        <f aca="false" t="array" ref="M47:M47">INDEX(_Rge_Data_3rd_CY,$B47,M$1)</f>
        <v>0</v>
      </c>
      <c r="N47" s="385" t="n">
        <f aca="false" t="array" ref="N47:N47">INDEX(_Rge_Data_3rd_CY,$B47,N$1)</f>
        <v>0</v>
      </c>
      <c r="O47" s="385" t="n">
        <f aca="false" t="array" ref="O47:O47">INDEX(_Rge_Data_3rd_CY,$B47,O$1)</f>
        <v>0</v>
      </c>
      <c r="P47" s="385" t="n">
        <f aca="false" t="array" ref="P47:P47">INDEX(_Rge_Data_3rd_CY,$B47,P$1)</f>
        <v>0</v>
      </c>
      <c r="Q47" s="385" t="n">
        <f aca="false">INDEX(_Rge_Data_3rd_CY,$B47,Q$1)</f>
        <v>0</v>
      </c>
      <c r="R47" s="385" t="n">
        <f aca="false" t="array" ref="R47:R47">INDEX(_Rge_Data_3rd_CY,$B47,R$1)</f>
        <v>0</v>
      </c>
      <c r="S47" s="385" t="n">
        <f aca="false" t="array" ref="S47:S47">INDEX(_Rge_Data_3rd_CY,$B47,S$1)</f>
        <v>0</v>
      </c>
      <c r="T47" s="385" t="n">
        <f aca="false">H47-S47</f>
        <v>0</v>
      </c>
      <c r="U47" s="386" t="n">
        <f aca="false">IFERROR(T47/H47,0)</f>
        <v>0</v>
      </c>
      <c r="V47" s="387" t="n">
        <f aca="false" t="array" ref="V47:V47">INDEX(_Rge_Data_3rd_CY,$B47,V$1)</f>
        <v>10035.48</v>
      </c>
      <c r="W47" s="388" t="n">
        <f aca="false" t="array" ref="W47:W47">INDEX(_Rge_Data_3rd_CY,$B47,W$1)</f>
        <v>7757.2</v>
      </c>
      <c r="X47" s="388" t="n">
        <f aca="false">INDEX(_Rge_Data_3rd_CY,$B47,X$1)</f>
        <v>0</v>
      </c>
      <c r="Y47" s="388" t="n">
        <f aca="false">INDEX(_Rge_Data_3rd_CY,$B47,Y$1)</f>
        <v>0</v>
      </c>
      <c r="Z47" s="388" t="n">
        <f aca="false" t="array" ref="Z47:Z47">INDEX(_Rge_Data_3rd_CY,$B47,Z$1)</f>
        <v>7757.2</v>
      </c>
      <c r="AA47" s="388" t="n">
        <f aca="false" t="array" ref="AA47:AA47">INDEX(_Rge_Data_3rd_CY,$B47,AA$1)</f>
        <v>1434</v>
      </c>
      <c r="AB47" s="388" t="n">
        <f aca="false" t="array" ref="AB47:AB47">INDEX(_Rge_Data_3rd_CY,$B47,AB$1)</f>
        <v>550</v>
      </c>
      <c r="AC47" s="388" t="n">
        <f aca="false" t="array" ref="AC47:AC47">INDEX(_Rge_Data_3rd_CY,$B47,AC$1)</f>
        <v>0</v>
      </c>
      <c r="AD47" s="388" t="n">
        <f aca="false" t="array" ref="AD47:AD47">INDEX(_Rge_Data_3rd_CY,$B47,AD$1)</f>
        <v>0</v>
      </c>
      <c r="AE47" s="388" t="n">
        <f aca="false">INDEX(_Rge_Data_3rd_CY,$B47,AE$1)</f>
        <v>0</v>
      </c>
      <c r="AF47" s="388" t="n">
        <f aca="false" t="array" ref="AF47:AF47">INDEX(_Rge_Data_3rd_CY,$B47,AF$1)</f>
        <v>0</v>
      </c>
      <c r="AG47" s="388" t="n">
        <f aca="false" t="array" ref="AG47:AG47">INDEX(_Rge_Data_3rd_CY,$B47,AG$1)</f>
        <v>9741.2</v>
      </c>
      <c r="AH47" s="388" t="n">
        <f aca="false">V47-AG47</f>
        <v>294.279999999999</v>
      </c>
      <c r="AI47" s="389" t="n">
        <f aca="false">IFERROR(AH47/V47,)</f>
        <v>0.0293239585949052</v>
      </c>
      <c r="AJ47" s="390" t="n">
        <f aca="false" t="array" ref="AJ47:AJ47">INDEX(_Rge_Data_3rd_CY,$B47,AJ$1)</f>
        <v>10035.48</v>
      </c>
      <c r="AK47" s="391" t="n">
        <f aca="false" t="array" ref="AK47:AK47">INDEX(_Rge_Data_3rd_CY,$B47,AK$1)</f>
        <v>7757.2</v>
      </c>
      <c r="AL47" s="391" t="n">
        <f aca="false">INDEX(_Rge_Data_3rd_CY,$B47,AL$1)</f>
        <v>0</v>
      </c>
      <c r="AM47" s="391" t="n">
        <f aca="false">INDEX(_Rge_Data_3rd_CY,$B47,AM$1)</f>
        <v>0</v>
      </c>
      <c r="AN47" s="391" t="n">
        <f aca="false" t="array" ref="AN47:AN47">INDEX(_Rge_Data_3rd_CY,$B47,AN$1)</f>
        <v>7757.2</v>
      </c>
      <c r="AO47" s="391" t="n">
        <f aca="false" t="array" ref="AO47:AO47">INDEX(_Rge_Data_3rd_CY,$B47,AO$1)</f>
        <v>1434</v>
      </c>
      <c r="AP47" s="391" t="n">
        <f aca="false" t="array" ref="AP47:AP47">INDEX(_Rge_Data_3rd_CY,$B47,AP$1)</f>
        <v>550</v>
      </c>
      <c r="AQ47" s="391" t="n">
        <f aca="false" t="array" ref="AQ47:AQ47">INDEX(_Rge_Data_3rd_CY,$B47,AQ$1)</f>
        <v>0</v>
      </c>
      <c r="AR47" s="391" t="n">
        <f aca="false" t="array" ref="AR47:AR47">INDEX(_Rge_Data_3rd_CY,$B47,AR$1)</f>
        <v>0</v>
      </c>
      <c r="AS47" s="391" t="n">
        <f aca="false">INDEX(_Rge_Data_3rd_CY,$B47,AS$1)</f>
        <v>0</v>
      </c>
      <c r="AT47" s="391" t="n">
        <f aca="false" t="array" ref="AT47:AT47">INDEX(_Rge_Data_3rd_CY,$B47,AT$1)</f>
        <v>0</v>
      </c>
      <c r="AU47" s="391" t="n">
        <f aca="false" t="array" ref="AU47:AU47">INDEX(_Rge_Data_3rd_CY,$B47,AU$1)</f>
        <v>9741.2</v>
      </c>
      <c r="AV47" s="262" t="n">
        <f aca="false">AU47+AX47+AY47</f>
        <v>10035.48</v>
      </c>
      <c r="AW47" s="392" t="n">
        <f aca="false">IFERROR(AU47/AG47,0)</f>
        <v>1</v>
      </c>
      <c r="AX47" s="268" t="n">
        <f aca="false">IFERROR(IF(AND($F47="OPEN",$AH47&gt;0),$AH47*_SoP*$AW47,IF(AND($F47="CLOSED",$AH47&gt;0),$AH47*_SoL*$AW47,0)),0)</f>
        <v>294.28</v>
      </c>
      <c r="AY47" s="268" t="n">
        <f aca="false">IFERROR(IF($AH47&lt;0,$AH47*_SoL,0),0)</f>
        <v>0</v>
      </c>
      <c r="AZ47" s="393" t="n">
        <f aca="false">AU47+AX47</f>
        <v>10035.48</v>
      </c>
      <c r="BA47" s="393" t="n">
        <f aca="false">AJ47-AY47</f>
        <v>10035.48</v>
      </c>
      <c r="BB47" s="393" t="n">
        <f aca="false">AZ47-BA47</f>
        <v>0</v>
      </c>
      <c r="BC47" s="394" t="n">
        <f aca="false">IF($BB47&gt;=0,$BB47,0)</f>
        <v>0</v>
      </c>
      <c r="BD47" s="395" t="n">
        <f aca="false">IF($BB47&lt;=0,-$BB47,0)</f>
        <v>-0</v>
      </c>
      <c r="BE47" s="396" t="n">
        <f aca="false">IF((V47-AJ47)&lt;0,0,V47-AJ47)</f>
        <v>0</v>
      </c>
      <c r="BF47" s="397" t="n">
        <f aca="false">IF(AW47&gt;1,0,V47-AW47*V47)</f>
        <v>0</v>
      </c>
    </row>
    <row r="48" customFormat="false" ht="19.5" hidden="false" customHeight="true" outlineLevel="0" collapsed="false">
      <c r="A48" s="166"/>
      <c r="B48" s="208" t="n">
        <f aca="false">B47+1</f>
        <v>37</v>
      </c>
      <c r="C48" s="166"/>
      <c r="D48" s="369" t="str">
        <f aca="false" t="array" ref="D48:D48">INDEX(_Rge_Projectdata_3rd,$B48,MATCH("Project-ID",_Rge_Headline_Projectdata,0))</f>
        <v>P903607</v>
      </c>
      <c r="E48" s="370" t="str">
        <f aca="false" t="array" ref="E48:E48">IF(INDEX(_Rge_Data_3rd_CY,$B48,E$1)=0,"",TEXT(INDEX(_Rge_Data_3rd_CY,$B48,E$1),"JJJJMMTT"))</f>
        <v/>
      </c>
      <c r="F48" s="382" t="str">
        <f aca="false" t="array" ref="F48:F48">INDEX(_Rge_Data_3rd_CY,$B48,F$1)</f>
        <v>Open</v>
      </c>
      <c r="G48" s="371" t="n">
        <f aca="false" t="array" ref="G48:G48">IFERROR(MATCH(INDEX(_Rge_Data_3rd_CY,$B48,G$1),_Rge_Projectstatus,0),"")</f>
        <v>1</v>
      </c>
      <c r="H48" s="383" t="n">
        <f aca="false">INDEX(_Rge_Data_3rd_CY,$B48,H$1)</f>
        <v>0</v>
      </c>
      <c r="I48" s="384" t="n">
        <f aca="false">INDEX(_Rge_Data_3rd_CY,$B48,I$1)</f>
        <v>0</v>
      </c>
      <c r="J48" s="384" t="n">
        <f aca="false">INDEX(_Rge_Data_3rd_CY,$B48,J$1)</f>
        <v>0</v>
      </c>
      <c r="K48" s="384" t="n">
        <f aca="false">INDEX(_Rge_Data_3rd_CY,$B48,K$1)</f>
        <v>0</v>
      </c>
      <c r="L48" s="385" t="n">
        <f aca="false" t="array" ref="L48:L48">INDEX(_Rge_Data_3rd_CY,$B48,L$1)</f>
        <v>0</v>
      </c>
      <c r="M48" s="385" t="n">
        <f aca="false" t="array" ref="M48:M48">INDEX(_Rge_Data_3rd_CY,$B48,M$1)</f>
        <v>0</v>
      </c>
      <c r="N48" s="385" t="n">
        <f aca="false" t="array" ref="N48:N48">INDEX(_Rge_Data_3rd_CY,$B48,N$1)</f>
        <v>0</v>
      </c>
      <c r="O48" s="385" t="n">
        <f aca="false" t="array" ref="O48:O48">INDEX(_Rge_Data_3rd_CY,$B48,O$1)</f>
        <v>0</v>
      </c>
      <c r="P48" s="385" t="n">
        <f aca="false" t="array" ref="P48:P48">INDEX(_Rge_Data_3rd_CY,$B48,P$1)</f>
        <v>0</v>
      </c>
      <c r="Q48" s="385" t="n">
        <f aca="false">INDEX(_Rge_Data_3rd_CY,$B48,Q$1)</f>
        <v>0</v>
      </c>
      <c r="R48" s="385" t="n">
        <f aca="false" t="array" ref="R48:R48">INDEX(_Rge_Data_3rd_CY,$B48,R$1)</f>
        <v>0</v>
      </c>
      <c r="S48" s="385" t="n">
        <f aca="false" t="array" ref="S48:S48">INDEX(_Rge_Data_3rd_CY,$B48,S$1)</f>
        <v>0</v>
      </c>
      <c r="T48" s="385" t="n">
        <f aca="false">H48-S48</f>
        <v>0</v>
      </c>
      <c r="U48" s="386" t="n">
        <f aca="false">IFERROR(T48/H48,0)</f>
        <v>0</v>
      </c>
      <c r="V48" s="387" t="n">
        <f aca="false" t="array" ref="V48:V48">INDEX(_Rge_Data_3rd_CY,$B48,V$1)</f>
        <v>32508.84</v>
      </c>
      <c r="W48" s="388" t="n">
        <f aca="false" t="array" ref="W48:W48">INDEX(_Rge_Data_3rd_CY,$B48,W$1)</f>
        <v>16620</v>
      </c>
      <c r="X48" s="388" t="n">
        <f aca="false">INDEX(_Rge_Data_3rd_CY,$B48,X$1)</f>
        <v>0</v>
      </c>
      <c r="Y48" s="388" t="n">
        <f aca="false">INDEX(_Rge_Data_3rd_CY,$B48,Y$1)</f>
        <v>0</v>
      </c>
      <c r="Z48" s="388" t="n">
        <f aca="false" t="array" ref="Z48:Z48">INDEX(_Rge_Data_3rd_CY,$B48,Z$1)</f>
        <v>16620</v>
      </c>
      <c r="AA48" s="388" t="n">
        <f aca="false" t="array" ref="AA48:AA48">INDEX(_Rge_Data_3rd_CY,$B48,AA$1)</f>
        <v>1105</v>
      </c>
      <c r="AB48" s="388" t="n">
        <f aca="false" t="array" ref="AB48:AB48">INDEX(_Rge_Data_3rd_CY,$B48,AB$1)</f>
        <v>0</v>
      </c>
      <c r="AC48" s="388" t="n">
        <f aca="false" t="array" ref="AC48:AC48">INDEX(_Rge_Data_3rd_CY,$B48,AC$1)</f>
        <v>2250</v>
      </c>
      <c r="AD48" s="388" t="n">
        <f aca="false" t="array" ref="AD48:AD48">INDEX(_Rge_Data_3rd_CY,$B48,AD$1)</f>
        <v>0</v>
      </c>
      <c r="AE48" s="388" t="n">
        <f aca="false">INDEX(_Rge_Data_3rd_CY,$B48,AE$1)</f>
        <v>0</v>
      </c>
      <c r="AF48" s="388" t="n">
        <f aca="false" t="array" ref="AF48:AF48">INDEX(_Rge_Data_3rd_CY,$B48,AF$1)</f>
        <v>0</v>
      </c>
      <c r="AG48" s="388" t="n">
        <f aca="false" t="array" ref="AG48:AG48">INDEX(_Rge_Data_3rd_CY,$B48,AG$1)</f>
        <v>19975</v>
      </c>
      <c r="AH48" s="388" t="n">
        <f aca="false">V48-AG48</f>
        <v>12533.84</v>
      </c>
      <c r="AI48" s="389" t="n">
        <f aca="false">IFERROR(AH48/V48,)</f>
        <v>0.385551745309891</v>
      </c>
      <c r="AJ48" s="390" t="n">
        <f aca="false" t="array" ref="AJ48:AJ48">INDEX(_Rge_Data_3rd_CY,$B48,AJ$1)</f>
        <v>0</v>
      </c>
      <c r="AK48" s="391" t="n">
        <f aca="false" t="array" ref="AK48:AK48">INDEX(_Rge_Data_3rd_CY,$B48,AK$1)</f>
        <v>0</v>
      </c>
      <c r="AL48" s="391" t="n">
        <f aca="false">INDEX(_Rge_Data_3rd_CY,$B48,AL$1)</f>
        <v>0</v>
      </c>
      <c r="AM48" s="391" t="n">
        <f aca="false">INDEX(_Rge_Data_3rd_CY,$B48,AM$1)</f>
        <v>0</v>
      </c>
      <c r="AN48" s="391" t="n">
        <f aca="false" t="array" ref="AN48:AN48">INDEX(_Rge_Data_3rd_CY,$B48,AN$1)</f>
        <v>0</v>
      </c>
      <c r="AO48" s="391" t="n">
        <f aca="false" t="array" ref="AO48:AO48">INDEX(_Rge_Data_3rd_CY,$B48,AO$1)</f>
        <v>1080</v>
      </c>
      <c r="AP48" s="391" t="n">
        <f aca="false" t="array" ref="AP48:AP48">INDEX(_Rge_Data_3rd_CY,$B48,AP$1)</f>
        <v>0</v>
      </c>
      <c r="AQ48" s="391" t="n">
        <f aca="false" t="array" ref="AQ48:AQ48">INDEX(_Rge_Data_3rd_CY,$B48,AQ$1)</f>
        <v>0</v>
      </c>
      <c r="AR48" s="391" t="n">
        <f aca="false" t="array" ref="AR48:AR48">INDEX(_Rge_Data_3rd_CY,$B48,AR$1)</f>
        <v>0</v>
      </c>
      <c r="AS48" s="391" t="n">
        <f aca="false">INDEX(_Rge_Data_3rd_CY,$B48,AS$1)</f>
        <v>0</v>
      </c>
      <c r="AT48" s="391" t="n">
        <f aca="false" t="array" ref="AT48:AT48">INDEX(_Rge_Data_3rd_CY,$B48,AT$1)</f>
        <v>0</v>
      </c>
      <c r="AU48" s="391" t="n">
        <f aca="false" t="array" ref="AU48:AU48">INDEX(_Rge_Data_3rd_CY,$B48,AU$1)</f>
        <v>1080</v>
      </c>
      <c r="AV48" s="262" t="n">
        <f aca="false">AU48+AX48+AY48</f>
        <v>1723.7907304</v>
      </c>
      <c r="AW48" s="392" t="n">
        <f aca="false">IFERROR(AU48/AG48,0)</f>
        <v>0.0540675844806007</v>
      </c>
      <c r="AX48" s="268" t="n">
        <f aca="false">IFERROR(IF(AND($F48="OPEN",$AH48&gt;0),$AH48*_SoP*$AW48,IF(AND($F48="CLOSED",$AH48&gt;0),$AH48*_SoL*$AW48,0)),0)</f>
        <v>643.7907304</v>
      </c>
      <c r="AY48" s="268" t="n">
        <f aca="false">IFERROR(IF($AH48&lt;0,$AH48*_SoL,0),0)</f>
        <v>0</v>
      </c>
      <c r="AZ48" s="393" t="n">
        <f aca="false">AU48+AX48</f>
        <v>1723.7907304</v>
      </c>
      <c r="BA48" s="393" t="n">
        <f aca="false">AJ48-AY48</f>
        <v>0</v>
      </c>
      <c r="BB48" s="393" t="n">
        <f aca="false">AZ48-BA48</f>
        <v>1723.7907304</v>
      </c>
      <c r="BC48" s="394" t="n">
        <f aca="false">IF($BB48&gt;=0,$BB48,0)</f>
        <v>1723.7907304</v>
      </c>
      <c r="BD48" s="395" t="n">
        <f aca="false">IF($BB48&lt;=0,-$BB48,0)</f>
        <v>0</v>
      </c>
      <c r="BE48" s="396" t="n">
        <f aca="false">IF((V48-AJ48)&lt;0,0,V48-AJ48)</f>
        <v>32508.84</v>
      </c>
      <c r="BF48" s="397" t="n">
        <f aca="false">IF(AW48&gt;1,0,V48-AW48*V48)</f>
        <v>30751.1655469337</v>
      </c>
    </row>
    <row r="49" customFormat="false" ht="19.5" hidden="false" customHeight="true" outlineLevel="0" collapsed="false">
      <c r="A49" s="166"/>
      <c r="B49" s="208" t="n">
        <f aca="false">B48+1</f>
        <v>38</v>
      </c>
      <c r="C49" s="166"/>
      <c r="D49" s="369" t="str">
        <f aca="false" t="array" ref="D49:D49">INDEX(_Rge_Projectdata_3rd,$B49,MATCH("Project-ID",_Rge_Headline_Projectdata,0))</f>
        <v>P903608</v>
      </c>
      <c r="E49" s="370" t="str">
        <f aca="false" t="array" ref="E49:E49">IF(INDEX(_Rge_Data_3rd_CY,$B49,E$1)=0,"",TEXT(INDEX(_Rge_Data_3rd_CY,$B49,E$1),"JJJJMMTT"))</f>
        <v/>
      </c>
      <c r="F49" s="382" t="str">
        <f aca="false" t="array" ref="F49:F49">INDEX(_Rge_Data_3rd_CY,$B49,F$1)</f>
        <v>Open</v>
      </c>
      <c r="G49" s="371" t="n">
        <f aca="false" t="array" ref="G49:G49">IFERROR(MATCH(INDEX(_Rge_Data_3rd_CY,$B49,G$1),_Rge_Projectstatus,0),"")</f>
        <v>1</v>
      </c>
      <c r="H49" s="383" t="n">
        <f aca="false">INDEX(_Rge_Data_3rd_CY,$B49,H$1)</f>
        <v>0</v>
      </c>
      <c r="I49" s="384" t="n">
        <f aca="false">INDEX(_Rge_Data_3rd_CY,$B49,I$1)</f>
        <v>0</v>
      </c>
      <c r="J49" s="384" t="n">
        <f aca="false">INDEX(_Rge_Data_3rd_CY,$B49,J$1)</f>
        <v>0</v>
      </c>
      <c r="K49" s="384" t="n">
        <f aca="false">INDEX(_Rge_Data_3rd_CY,$B49,K$1)</f>
        <v>0</v>
      </c>
      <c r="L49" s="385" t="n">
        <f aca="false" t="array" ref="L49:L49">INDEX(_Rge_Data_3rd_CY,$B49,L$1)</f>
        <v>0</v>
      </c>
      <c r="M49" s="385" t="n">
        <f aca="false" t="array" ref="M49:M49">INDEX(_Rge_Data_3rd_CY,$B49,M$1)</f>
        <v>0</v>
      </c>
      <c r="N49" s="385" t="n">
        <f aca="false" t="array" ref="N49:N49">INDEX(_Rge_Data_3rd_CY,$B49,N$1)</f>
        <v>0</v>
      </c>
      <c r="O49" s="385" t="n">
        <f aca="false" t="array" ref="O49:O49">INDEX(_Rge_Data_3rd_CY,$B49,O$1)</f>
        <v>0</v>
      </c>
      <c r="P49" s="385" t="n">
        <f aca="false" t="array" ref="P49:P49">INDEX(_Rge_Data_3rd_CY,$B49,P$1)</f>
        <v>0</v>
      </c>
      <c r="Q49" s="385" t="n">
        <f aca="false">INDEX(_Rge_Data_3rd_CY,$B49,Q$1)</f>
        <v>0</v>
      </c>
      <c r="R49" s="385" t="n">
        <f aca="false" t="array" ref="R49:R49">INDEX(_Rge_Data_3rd_CY,$B49,R$1)</f>
        <v>0</v>
      </c>
      <c r="S49" s="385" t="n">
        <f aca="false" t="array" ref="S49:S49">INDEX(_Rge_Data_3rd_CY,$B49,S$1)</f>
        <v>0</v>
      </c>
      <c r="T49" s="385" t="n">
        <f aca="false">H49-S49</f>
        <v>0</v>
      </c>
      <c r="U49" s="386" t="n">
        <f aca="false">IFERROR(T49/H49,0)</f>
        <v>0</v>
      </c>
      <c r="V49" s="387" t="n">
        <f aca="false" t="array" ref="V49:V49">INDEX(_Rge_Data_3rd_CY,$B49,V$1)</f>
        <v>176235</v>
      </c>
      <c r="W49" s="388" t="n">
        <f aca="false" t="array" ref="W49:W49">INDEX(_Rge_Data_3rd_CY,$B49,W$1)</f>
        <v>110146</v>
      </c>
      <c r="X49" s="388" t="n">
        <f aca="false">INDEX(_Rge_Data_3rd_CY,$B49,X$1)</f>
        <v>0</v>
      </c>
      <c r="Y49" s="388" t="n">
        <f aca="false">INDEX(_Rge_Data_3rd_CY,$B49,Y$1)</f>
        <v>0</v>
      </c>
      <c r="Z49" s="388" t="n">
        <f aca="false" t="array" ref="Z49:Z49">INDEX(_Rge_Data_3rd_CY,$B49,Z$1)</f>
        <v>110146</v>
      </c>
      <c r="AA49" s="388" t="n">
        <f aca="false" t="array" ref="AA49:AA49">INDEX(_Rge_Data_3rd_CY,$B49,AA$1)</f>
        <v>4037.67</v>
      </c>
      <c r="AB49" s="388" t="n">
        <f aca="false" t="array" ref="AB49:AB49">INDEX(_Rge_Data_3rd_CY,$B49,AB$1)</f>
        <v>0</v>
      </c>
      <c r="AC49" s="388" t="n">
        <f aca="false" t="array" ref="AC49:AC49">INDEX(_Rge_Data_3rd_CY,$B49,AC$1)</f>
        <v>0</v>
      </c>
      <c r="AD49" s="388" t="n">
        <f aca="false" t="array" ref="AD49:AD49">INDEX(_Rge_Data_3rd_CY,$B49,AD$1)</f>
        <v>0</v>
      </c>
      <c r="AE49" s="388" t="n">
        <f aca="false">INDEX(_Rge_Data_3rd_CY,$B49,AE$1)</f>
        <v>0</v>
      </c>
      <c r="AF49" s="388" t="n">
        <f aca="false" t="array" ref="AF49:AF49">INDEX(_Rge_Data_3rd_CY,$B49,AF$1)</f>
        <v>0</v>
      </c>
      <c r="AG49" s="388" t="n">
        <f aca="false" t="array" ref="AG49:AG49">INDEX(_Rge_Data_3rd_CY,$B49,AG$1)</f>
        <v>114183.67</v>
      </c>
      <c r="AH49" s="388" t="n">
        <f aca="false">V49-AG49</f>
        <v>62051.33</v>
      </c>
      <c r="AI49" s="389" t="n">
        <f aca="false">IFERROR(AH49/V49,)</f>
        <v>0.352094249155957</v>
      </c>
      <c r="AJ49" s="390" t="n">
        <f aca="false" t="array" ref="AJ49:AJ49">INDEX(_Rge_Data_3rd_CY,$B49,AJ$1)</f>
        <v>42775</v>
      </c>
      <c r="AK49" s="391" t="n">
        <f aca="false" t="array" ref="AK49:AK49">INDEX(_Rge_Data_3rd_CY,$B49,AK$1)</f>
        <v>30058.86</v>
      </c>
      <c r="AL49" s="391" t="n">
        <f aca="false">INDEX(_Rge_Data_3rd_CY,$B49,AL$1)</f>
        <v>0</v>
      </c>
      <c r="AM49" s="391" t="n">
        <f aca="false">INDEX(_Rge_Data_3rd_CY,$B49,AM$1)</f>
        <v>0</v>
      </c>
      <c r="AN49" s="391" t="n">
        <f aca="false" t="array" ref="AN49:AN49">INDEX(_Rge_Data_3rd_CY,$B49,AN$1)</f>
        <v>30058.86</v>
      </c>
      <c r="AO49" s="391" t="n">
        <f aca="false" t="array" ref="AO49:AO49">INDEX(_Rge_Data_3rd_CY,$B49,AO$1)</f>
        <v>4028.67</v>
      </c>
      <c r="AP49" s="391" t="n">
        <f aca="false" t="array" ref="AP49:AP49">INDEX(_Rge_Data_3rd_CY,$B49,AP$1)</f>
        <v>0</v>
      </c>
      <c r="AQ49" s="391" t="n">
        <f aca="false" t="array" ref="AQ49:AQ49">INDEX(_Rge_Data_3rd_CY,$B49,AQ$1)</f>
        <v>0</v>
      </c>
      <c r="AR49" s="391" t="n">
        <f aca="false" t="array" ref="AR49:AR49">INDEX(_Rge_Data_3rd_CY,$B49,AR$1)</f>
        <v>0</v>
      </c>
      <c r="AS49" s="391" t="n">
        <f aca="false">INDEX(_Rge_Data_3rd_CY,$B49,AS$1)</f>
        <v>0</v>
      </c>
      <c r="AT49" s="391" t="n">
        <f aca="false" t="array" ref="AT49:AT49">INDEX(_Rge_Data_3rd_CY,$B49,AT$1)</f>
        <v>0</v>
      </c>
      <c r="AU49" s="391" t="n">
        <f aca="false" t="array" ref="AU49:AU49">INDEX(_Rge_Data_3rd_CY,$B49,AU$1)</f>
        <v>34087.53</v>
      </c>
      <c r="AV49" s="262" t="n">
        <f aca="false">AU49+AX49+AY49</f>
        <v>51685.6484</v>
      </c>
      <c r="AW49" s="392" t="n">
        <f aca="false">IFERROR(AU49/AG49,0)</f>
        <v>0.298532443387045</v>
      </c>
      <c r="AX49" s="268" t="n">
        <f aca="false">IFERROR(IF(AND($F49="OPEN",$AH49&gt;0),$AH49*_SoP*$AW49,IF(AND($F49="CLOSED",$AH49&gt;0),$AH49*_SoL*$AW49,0)),0)</f>
        <v>17598.1184</v>
      </c>
      <c r="AY49" s="268" t="n">
        <f aca="false">IFERROR(IF($AH49&lt;0,$AH49*_SoL,0),0)</f>
        <v>0</v>
      </c>
      <c r="AZ49" s="393" t="n">
        <f aca="false">AU49+AX49</f>
        <v>51685.6484</v>
      </c>
      <c r="BA49" s="393" t="n">
        <f aca="false">AJ49-AY49</f>
        <v>42775</v>
      </c>
      <c r="BB49" s="393" t="n">
        <f aca="false">AZ49-BA49</f>
        <v>8910.6484</v>
      </c>
      <c r="BC49" s="394" t="n">
        <f aca="false">IF($BB49&gt;=0,$BB49,0)</f>
        <v>8910.6484</v>
      </c>
      <c r="BD49" s="395" t="n">
        <f aca="false">IF($BB49&lt;=0,-$BB49,0)</f>
        <v>0</v>
      </c>
      <c r="BE49" s="396" t="n">
        <f aca="false">IF((V49-AJ49)&lt;0,0,V49-AJ49)</f>
        <v>133460</v>
      </c>
      <c r="BF49" s="397" t="n">
        <f aca="false">IF(AW49&gt;1,0,V49-AW49*V49)</f>
        <v>123623.134839684</v>
      </c>
    </row>
    <row r="50" customFormat="false" ht="19.5" hidden="false" customHeight="true" outlineLevel="0" collapsed="false">
      <c r="A50" s="166"/>
      <c r="B50" s="208" t="n">
        <f aca="false">B49+1</f>
        <v>39</v>
      </c>
      <c r="C50" s="166"/>
      <c r="D50" s="369" t="str">
        <f aca="false" t="array" ref="D50:D50">INDEX(_Rge_Projectdata_3rd,$B50,MATCH("Project-ID",_Rge_Headline_Projectdata,0))</f>
        <v>P903610</v>
      </c>
      <c r="E50" s="370" t="str">
        <f aca="false" t="array" ref="E50:E50">IF(INDEX(_Rge_Data_3rd_CY,$B50,E$1)=0,"",TEXT(INDEX(_Rge_Data_3rd_CY,$B50,E$1),"JJJJMMTT"))</f>
        <v>JJJJ03TT</v>
      </c>
      <c r="F50" s="382" t="str">
        <f aca="false" t="array" ref="F50:F50">INDEX(_Rge_Data_3rd_CY,$B50,F$1)</f>
        <v>Closed</v>
      </c>
      <c r="G50" s="371" t="n">
        <f aca="false" t="array" ref="G50:G50">IFERROR(MATCH(INDEX(_Rge_Data_3rd_CY,$B50,G$1),_Rge_Projectstatus,0),"")</f>
        <v>2</v>
      </c>
      <c r="H50" s="383" t="n">
        <f aca="false">INDEX(_Rge_Data_3rd_CY,$B50,H$1)</f>
        <v>0</v>
      </c>
      <c r="I50" s="384" t="n">
        <f aca="false">INDEX(_Rge_Data_3rd_CY,$B50,I$1)</f>
        <v>0</v>
      </c>
      <c r="J50" s="384" t="n">
        <f aca="false">INDEX(_Rge_Data_3rd_CY,$B50,J$1)</f>
        <v>0</v>
      </c>
      <c r="K50" s="384" t="n">
        <f aca="false">INDEX(_Rge_Data_3rd_CY,$B50,K$1)</f>
        <v>0</v>
      </c>
      <c r="L50" s="385" t="n">
        <f aca="false" t="array" ref="L50:L50">INDEX(_Rge_Data_3rd_CY,$B50,L$1)</f>
        <v>0</v>
      </c>
      <c r="M50" s="385" t="n">
        <f aca="false" t="array" ref="M50:M50">INDEX(_Rge_Data_3rd_CY,$B50,M$1)</f>
        <v>0</v>
      </c>
      <c r="N50" s="385" t="n">
        <f aca="false" t="array" ref="N50:N50">INDEX(_Rge_Data_3rd_CY,$B50,N$1)</f>
        <v>0</v>
      </c>
      <c r="O50" s="385" t="n">
        <f aca="false" t="array" ref="O50:O50">INDEX(_Rge_Data_3rd_CY,$B50,O$1)</f>
        <v>0</v>
      </c>
      <c r="P50" s="385" t="n">
        <f aca="false" t="array" ref="P50:P50">INDEX(_Rge_Data_3rd_CY,$B50,P$1)</f>
        <v>0</v>
      </c>
      <c r="Q50" s="385" t="n">
        <f aca="false">INDEX(_Rge_Data_3rd_CY,$B50,Q$1)</f>
        <v>0</v>
      </c>
      <c r="R50" s="385" t="n">
        <f aca="false" t="array" ref="R50:R50">INDEX(_Rge_Data_3rd_CY,$B50,R$1)</f>
        <v>0</v>
      </c>
      <c r="S50" s="385" t="n">
        <f aca="false" t="array" ref="S50:S50">INDEX(_Rge_Data_3rd_CY,$B50,S$1)</f>
        <v>0</v>
      </c>
      <c r="T50" s="385" t="n">
        <f aca="false">H50-S50</f>
        <v>0</v>
      </c>
      <c r="U50" s="386" t="n">
        <f aca="false">IFERROR(T50/H50,0)</f>
        <v>0</v>
      </c>
      <c r="V50" s="387" t="n">
        <f aca="false" t="array" ref="V50:V50">INDEX(_Rge_Data_3rd_CY,$B50,V$1)</f>
        <v>1801.1</v>
      </c>
      <c r="W50" s="388" t="n">
        <f aca="false" t="array" ref="W50:W50">INDEX(_Rge_Data_3rd_CY,$B50,W$1)</f>
        <v>0</v>
      </c>
      <c r="X50" s="388" t="n">
        <f aca="false">INDEX(_Rge_Data_3rd_CY,$B50,X$1)</f>
        <v>0</v>
      </c>
      <c r="Y50" s="388" t="n">
        <f aca="false">INDEX(_Rge_Data_3rd_CY,$B50,Y$1)</f>
        <v>0</v>
      </c>
      <c r="Z50" s="388" t="n">
        <f aca="false" t="array" ref="Z50:Z50">INDEX(_Rge_Data_3rd_CY,$B50,Z$1)</f>
        <v>0</v>
      </c>
      <c r="AA50" s="388" t="n">
        <f aca="false" t="array" ref="AA50:AA50">INDEX(_Rge_Data_3rd_CY,$B50,AA$1)</f>
        <v>0</v>
      </c>
      <c r="AB50" s="388" t="n">
        <f aca="false" t="array" ref="AB50:AB50">INDEX(_Rge_Data_3rd_CY,$B50,AB$1)</f>
        <v>0</v>
      </c>
      <c r="AC50" s="388" t="n">
        <f aca="false" t="array" ref="AC50:AC50">INDEX(_Rge_Data_3rd_CY,$B50,AC$1)</f>
        <v>1224.75</v>
      </c>
      <c r="AD50" s="388" t="n">
        <f aca="false" t="array" ref="AD50:AD50">INDEX(_Rge_Data_3rd_CY,$B50,AD$1)</f>
        <v>0</v>
      </c>
      <c r="AE50" s="388" t="n">
        <f aca="false">INDEX(_Rge_Data_3rd_CY,$B50,AE$1)</f>
        <v>0</v>
      </c>
      <c r="AF50" s="388" t="n">
        <f aca="false" t="array" ref="AF50:AF50">INDEX(_Rge_Data_3rd_CY,$B50,AF$1)</f>
        <v>0</v>
      </c>
      <c r="AG50" s="388" t="n">
        <f aca="false" t="array" ref="AG50:AG50">INDEX(_Rge_Data_3rd_CY,$B50,AG$1)</f>
        <v>1224.75</v>
      </c>
      <c r="AH50" s="388" t="n">
        <f aca="false">V50-AG50</f>
        <v>576.35</v>
      </c>
      <c r="AI50" s="389" t="n">
        <f aca="false">IFERROR(AH50/V50,)</f>
        <v>0.319998889567486</v>
      </c>
      <c r="AJ50" s="390" t="n">
        <f aca="false" t="array" ref="AJ50:AJ50">INDEX(_Rge_Data_3rd_CY,$B50,AJ$1)</f>
        <v>1801.1</v>
      </c>
      <c r="AK50" s="391" t="n">
        <f aca="false" t="array" ref="AK50:AK50">INDEX(_Rge_Data_3rd_CY,$B50,AK$1)</f>
        <v>0</v>
      </c>
      <c r="AL50" s="391" t="n">
        <f aca="false">INDEX(_Rge_Data_3rd_CY,$B50,AL$1)</f>
        <v>0</v>
      </c>
      <c r="AM50" s="391" t="n">
        <f aca="false">INDEX(_Rge_Data_3rd_CY,$B50,AM$1)</f>
        <v>0</v>
      </c>
      <c r="AN50" s="391" t="n">
        <f aca="false" t="array" ref="AN50:AN50">INDEX(_Rge_Data_3rd_CY,$B50,AN$1)</f>
        <v>0</v>
      </c>
      <c r="AO50" s="391" t="n">
        <f aca="false" t="array" ref="AO50:AO50">INDEX(_Rge_Data_3rd_CY,$B50,AO$1)</f>
        <v>0</v>
      </c>
      <c r="AP50" s="391" t="n">
        <f aca="false" t="array" ref="AP50:AP50">INDEX(_Rge_Data_3rd_CY,$B50,AP$1)</f>
        <v>0</v>
      </c>
      <c r="AQ50" s="391" t="n">
        <f aca="false" t="array" ref="AQ50:AQ50">INDEX(_Rge_Data_3rd_CY,$B50,AQ$1)</f>
        <v>1224.75</v>
      </c>
      <c r="AR50" s="391" t="n">
        <f aca="false" t="array" ref="AR50:AR50">INDEX(_Rge_Data_3rd_CY,$B50,AR$1)</f>
        <v>0</v>
      </c>
      <c r="AS50" s="391" t="n">
        <f aca="false">INDEX(_Rge_Data_3rd_CY,$B50,AS$1)</f>
        <v>0</v>
      </c>
      <c r="AT50" s="391" t="n">
        <f aca="false" t="array" ref="AT50:AT50">INDEX(_Rge_Data_3rd_CY,$B50,AT$1)</f>
        <v>0</v>
      </c>
      <c r="AU50" s="391" t="n">
        <f aca="false" t="array" ref="AU50:AU50">INDEX(_Rge_Data_3rd_CY,$B50,AU$1)</f>
        <v>1224.75</v>
      </c>
      <c r="AV50" s="262" t="n">
        <f aca="false">AU50+AX50+AY50</f>
        <v>1801.1</v>
      </c>
      <c r="AW50" s="392" t="n">
        <f aca="false">IFERROR(AU50/AG50,0)</f>
        <v>1</v>
      </c>
      <c r="AX50" s="268" t="n">
        <f aca="false">IFERROR(IF(AND($F50="OPEN",$AH50&gt;0),$AH50*_SoP*$AW50,IF(AND($F50="CLOSED",$AH50&gt;0),$AH50*_SoL*$AW50,0)),0)</f>
        <v>576.35</v>
      </c>
      <c r="AY50" s="268" t="n">
        <f aca="false">IFERROR(IF($AH50&lt;0,$AH50*_SoL,0),0)</f>
        <v>0</v>
      </c>
      <c r="AZ50" s="393" t="n">
        <f aca="false">AU50+AX50</f>
        <v>1801.1</v>
      </c>
      <c r="BA50" s="393" t="n">
        <f aca="false">AJ50-AY50</f>
        <v>1801.1</v>
      </c>
      <c r="BB50" s="393" t="n">
        <f aca="false">AZ50-BA50</f>
        <v>0</v>
      </c>
      <c r="BC50" s="394" t="n">
        <f aca="false">IF($BB50&gt;=0,$BB50,0)</f>
        <v>0</v>
      </c>
      <c r="BD50" s="395" t="n">
        <f aca="false">IF($BB50&lt;=0,-$BB50,0)</f>
        <v>-0</v>
      </c>
      <c r="BE50" s="396" t="n">
        <f aca="false">IF((V50-AJ50)&lt;0,0,V50-AJ50)</f>
        <v>0</v>
      </c>
      <c r="BF50" s="397" t="n">
        <f aca="false">IF(AW50&gt;1,0,V50-AW50*V50)</f>
        <v>0</v>
      </c>
    </row>
    <row r="51" customFormat="false" ht="19.5" hidden="false" customHeight="true" outlineLevel="0" collapsed="false">
      <c r="A51" s="166"/>
      <c r="B51" s="208" t="n">
        <f aca="false">B50+1</f>
        <v>40</v>
      </c>
      <c r="C51" s="166"/>
      <c r="D51" s="369" t="str">
        <f aca="false" t="array" ref="D51:D51">INDEX(_Rge_Projectdata_3rd,$B51,MATCH("Project-ID",_Rge_Headline_Projectdata,0))</f>
        <v>P903612</v>
      </c>
      <c r="E51" s="370" t="str">
        <f aca="false" t="array" ref="E51:E51">IF(INDEX(_Rge_Data_3rd_CY,$B51,E$1)=0,"",TEXT(INDEX(_Rge_Data_3rd_CY,$B51,E$1),"JJJJMMTT"))</f>
        <v>JJJJ03TT</v>
      </c>
      <c r="F51" s="382" t="str">
        <f aca="false" t="array" ref="F51:F51">INDEX(_Rge_Data_3rd_CY,$B51,F$1)</f>
        <v>Closed</v>
      </c>
      <c r="G51" s="371" t="n">
        <f aca="false" t="array" ref="G51:G51">IFERROR(MATCH(INDEX(_Rge_Data_3rd_CY,$B51,G$1),_Rge_Projectstatus,0),"")</f>
        <v>2</v>
      </c>
      <c r="H51" s="383" t="n">
        <f aca="false">INDEX(_Rge_Data_3rd_CY,$B51,H$1)</f>
        <v>0</v>
      </c>
      <c r="I51" s="384" t="n">
        <f aca="false">INDEX(_Rge_Data_3rd_CY,$B51,I$1)</f>
        <v>0</v>
      </c>
      <c r="J51" s="384" t="n">
        <f aca="false">INDEX(_Rge_Data_3rd_CY,$B51,J$1)</f>
        <v>0</v>
      </c>
      <c r="K51" s="384" t="n">
        <f aca="false">INDEX(_Rge_Data_3rd_CY,$B51,K$1)</f>
        <v>0</v>
      </c>
      <c r="L51" s="385" t="n">
        <f aca="false" t="array" ref="L51:L51">INDEX(_Rge_Data_3rd_CY,$B51,L$1)</f>
        <v>0</v>
      </c>
      <c r="M51" s="385" t="n">
        <f aca="false" t="array" ref="M51:M51">INDEX(_Rge_Data_3rd_CY,$B51,M$1)</f>
        <v>0</v>
      </c>
      <c r="N51" s="385" t="n">
        <f aca="false" t="array" ref="N51:N51">INDEX(_Rge_Data_3rd_CY,$B51,N$1)</f>
        <v>0</v>
      </c>
      <c r="O51" s="385" t="n">
        <f aca="false" t="array" ref="O51:O51">INDEX(_Rge_Data_3rd_CY,$B51,O$1)</f>
        <v>0</v>
      </c>
      <c r="P51" s="385" t="n">
        <f aca="false" t="array" ref="P51:P51">INDEX(_Rge_Data_3rd_CY,$B51,P$1)</f>
        <v>0</v>
      </c>
      <c r="Q51" s="385" t="n">
        <f aca="false">INDEX(_Rge_Data_3rd_CY,$B51,Q$1)</f>
        <v>0</v>
      </c>
      <c r="R51" s="385" t="n">
        <f aca="false" t="array" ref="R51:R51">INDEX(_Rge_Data_3rd_CY,$B51,R$1)</f>
        <v>0</v>
      </c>
      <c r="S51" s="385" t="n">
        <f aca="false" t="array" ref="S51:S51">INDEX(_Rge_Data_3rd_CY,$B51,S$1)</f>
        <v>0</v>
      </c>
      <c r="T51" s="385" t="n">
        <f aca="false">H51-S51</f>
        <v>0</v>
      </c>
      <c r="U51" s="386" t="n">
        <f aca="false">IFERROR(T51/H51,0)</f>
        <v>0</v>
      </c>
      <c r="V51" s="387" t="n">
        <f aca="false" t="array" ref="V51:V51">INDEX(_Rge_Data_3rd_CY,$B51,V$1)</f>
        <v>13104.7</v>
      </c>
      <c r="W51" s="388" t="n">
        <f aca="false" t="array" ref="W51:W51">INDEX(_Rge_Data_3rd_CY,$B51,W$1)</f>
        <v>8816.26</v>
      </c>
      <c r="X51" s="388" t="n">
        <f aca="false">INDEX(_Rge_Data_3rd_CY,$B51,X$1)</f>
        <v>0</v>
      </c>
      <c r="Y51" s="388" t="n">
        <f aca="false">INDEX(_Rge_Data_3rd_CY,$B51,Y$1)</f>
        <v>0</v>
      </c>
      <c r="Z51" s="388" t="n">
        <f aca="false" t="array" ref="Z51:Z51">INDEX(_Rge_Data_3rd_CY,$B51,Z$1)</f>
        <v>8816.26</v>
      </c>
      <c r="AA51" s="388" t="n">
        <f aca="false" t="array" ref="AA51:AA51">INDEX(_Rge_Data_3rd_CY,$B51,AA$1)</f>
        <v>2634.67</v>
      </c>
      <c r="AB51" s="388" t="n">
        <f aca="false" t="array" ref="AB51:AB51">INDEX(_Rge_Data_3rd_CY,$B51,AB$1)</f>
        <v>0</v>
      </c>
      <c r="AC51" s="388" t="n">
        <f aca="false" t="array" ref="AC51:AC51">INDEX(_Rge_Data_3rd_CY,$B51,AC$1)</f>
        <v>0</v>
      </c>
      <c r="AD51" s="388" t="n">
        <f aca="false" t="array" ref="AD51:AD51">INDEX(_Rge_Data_3rd_CY,$B51,AD$1)</f>
        <v>0</v>
      </c>
      <c r="AE51" s="388" t="n">
        <f aca="false">INDEX(_Rge_Data_3rd_CY,$B51,AE$1)</f>
        <v>0</v>
      </c>
      <c r="AF51" s="388" t="n">
        <f aca="false" t="array" ref="AF51:AF51">INDEX(_Rge_Data_3rd_CY,$B51,AF$1)</f>
        <v>0</v>
      </c>
      <c r="AG51" s="388" t="n">
        <f aca="false" t="array" ref="AG51:AG51">INDEX(_Rge_Data_3rd_CY,$B51,AG$1)</f>
        <v>11450.93</v>
      </c>
      <c r="AH51" s="388" t="n">
        <f aca="false">V51-AG51</f>
        <v>1653.77</v>
      </c>
      <c r="AI51" s="389" t="n">
        <f aca="false">IFERROR(AH51/V51,)</f>
        <v>0.12619670805131</v>
      </c>
      <c r="AJ51" s="390" t="n">
        <f aca="false" t="array" ref="AJ51:AJ51">INDEX(_Rge_Data_3rd_CY,$B51,AJ$1)</f>
        <v>13104.7</v>
      </c>
      <c r="AK51" s="391" t="n">
        <f aca="false" t="array" ref="AK51:AK51">INDEX(_Rge_Data_3rd_CY,$B51,AK$1)</f>
        <v>8816.26</v>
      </c>
      <c r="AL51" s="391" t="n">
        <f aca="false">INDEX(_Rge_Data_3rd_CY,$B51,AL$1)</f>
        <v>0</v>
      </c>
      <c r="AM51" s="391" t="n">
        <f aca="false">INDEX(_Rge_Data_3rd_CY,$B51,AM$1)</f>
        <v>0</v>
      </c>
      <c r="AN51" s="391" t="n">
        <f aca="false" t="array" ref="AN51:AN51">INDEX(_Rge_Data_3rd_CY,$B51,AN$1)</f>
        <v>8816.26</v>
      </c>
      <c r="AO51" s="391" t="n">
        <f aca="false" t="array" ref="AO51:AO51">INDEX(_Rge_Data_3rd_CY,$B51,AO$1)</f>
        <v>2634.67</v>
      </c>
      <c r="AP51" s="391" t="n">
        <f aca="false" t="array" ref="AP51:AP51">INDEX(_Rge_Data_3rd_CY,$B51,AP$1)</f>
        <v>0</v>
      </c>
      <c r="AQ51" s="391" t="n">
        <f aca="false" t="array" ref="AQ51:AQ51">INDEX(_Rge_Data_3rd_CY,$B51,AQ$1)</f>
        <v>0</v>
      </c>
      <c r="AR51" s="391" t="n">
        <f aca="false" t="array" ref="AR51:AR51">INDEX(_Rge_Data_3rd_CY,$B51,AR$1)</f>
        <v>0</v>
      </c>
      <c r="AS51" s="391" t="n">
        <f aca="false">INDEX(_Rge_Data_3rd_CY,$B51,AS$1)</f>
        <v>0</v>
      </c>
      <c r="AT51" s="391" t="n">
        <f aca="false" t="array" ref="AT51:AT51">INDEX(_Rge_Data_3rd_CY,$B51,AT$1)</f>
        <v>0</v>
      </c>
      <c r="AU51" s="391" t="n">
        <f aca="false" t="array" ref="AU51:AU51">INDEX(_Rge_Data_3rd_CY,$B51,AU$1)</f>
        <v>11450.93</v>
      </c>
      <c r="AV51" s="262" t="n">
        <f aca="false">AU51+AX51+AY51</f>
        <v>13104.7</v>
      </c>
      <c r="AW51" s="392" t="n">
        <f aca="false">IFERROR(AU51/AG51,0)</f>
        <v>1</v>
      </c>
      <c r="AX51" s="268" t="n">
        <f aca="false">IFERROR(IF(AND($F51="OPEN",$AH51&gt;0),$AH51*_SoP*$AW51,IF(AND($F51="CLOSED",$AH51&gt;0),$AH51*_SoL*$AW51,0)),0)</f>
        <v>1653.77</v>
      </c>
      <c r="AY51" s="268" t="n">
        <f aca="false">IFERROR(IF($AH51&lt;0,$AH51*_SoL,0),0)</f>
        <v>0</v>
      </c>
      <c r="AZ51" s="393" t="n">
        <f aca="false">AU51+AX51</f>
        <v>13104.7</v>
      </c>
      <c r="BA51" s="393" t="n">
        <f aca="false">AJ51-AY51</f>
        <v>13104.7</v>
      </c>
      <c r="BB51" s="393" t="n">
        <f aca="false">AZ51-BA51</f>
        <v>0</v>
      </c>
      <c r="BC51" s="394" t="n">
        <f aca="false">IF($BB51&gt;=0,$BB51,0)</f>
        <v>0</v>
      </c>
      <c r="BD51" s="395" t="n">
        <f aca="false">IF($BB51&lt;=0,-$BB51,0)</f>
        <v>-0</v>
      </c>
      <c r="BE51" s="396" t="n">
        <f aca="false">IF((V51-AJ51)&lt;0,0,V51-AJ51)</f>
        <v>0</v>
      </c>
      <c r="BF51" s="397" t="n">
        <f aca="false">IF(AW51&gt;1,0,V51-AW51*V51)</f>
        <v>0</v>
      </c>
    </row>
    <row r="52" customFormat="false" ht="19.5" hidden="false" customHeight="true" outlineLevel="0" collapsed="false">
      <c r="A52" s="166"/>
      <c r="B52" s="208" t="n">
        <f aca="false">B51+1</f>
        <v>41</v>
      </c>
      <c r="C52" s="166"/>
      <c r="D52" s="369" t="str">
        <f aca="false" t="array" ref="D52:D52">INDEX(_Rge_Projectdata_3rd,$B52,MATCH("Project-ID",_Rge_Headline_Projectdata,0))</f>
        <v>P903613</v>
      </c>
      <c r="E52" s="370" t="str">
        <f aca="false" t="array" ref="E52:E52">IF(INDEX(_Rge_Data_3rd_CY,$B52,E$1)=0,"",TEXT(INDEX(_Rge_Data_3rd_CY,$B52,E$1),"JJJJMMTT"))</f>
        <v>JJJJ03TT</v>
      </c>
      <c r="F52" s="382" t="str">
        <f aca="false" t="array" ref="F52:F52">INDEX(_Rge_Data_3rd_CY,$B52,F$1)</f>
        <v>Closed</v>
      </c>
      <c r="G52" s="371" t="n">
        <f aca="false" t="array" ref="G52:G52">IFERROR(MATCH(INDEX(_Rge_Data_3rd_CY,$B52,G$1),_Rge_Projectstatus,0),"")</f>
        <v>2</v>
      </c>
      <c r="H52" s="383" t="n">
        <f aca="false">INDEX(_Rge_Data_3rd_CY,$B52,H$1)</f>
        <v>0</v>
      </c>
      <c r="I52" s="384" t="n">
        <f aca="false">INDEX(_Rge_Data_3rd_CY,$B52,I$1)</f>
        <v>0</v>
      </c>
      <c r="J52" s="384" t="n">
        <f aca="false">INDEX(_Rge_Data_3rd_CY,$B52,J$1)</f>
        <v>0</v>
      </c>
      <c r="K52" s="384" t="n">
        <f aca="false">INDEX(_Rge_Data_3rd_CY,$B52,K$1)</f>
        <v>0</v>
      </c>
      <c r="L52" s="385" t="n">
        <f aca="false" t="array" ref="L52:L52">INDEX(_Rge_Data_3rd_CY,$B52,L$1)</f>
        <v>0</v>
      </c>
      <c r="M52" s="385" t="n">
        <f aca="false" t="array" ref="M52:M52">INDEX(_Rge_Data_3rd_CY,$B52,M$1)</f>
        <v>0</v>
      </c>
      <c r="N52" s="385" t="n">
        <f aca="false" t="array" ref="N52:N52">INDEX(_Rge_Data_3rd_CY,$B52,N$1)</f>
        <v>0</v>
      </c>
      <c r="O52" s="385" t="n">
        <f aca="false" t="array" ref="O52:O52">INDEX(_Rge_Data_3rd_CY,$B52,O$1)</f>
        <v>0</v>
      </c>
      <c r="P52" s="385" t="n">
        <f aca="false" t="array" ref="P52:P52">INDEX(_Rge_Data_3rd_CY,$B52,P$1)</f>
        <v>0</v>
      </c>
      <c r="Q52" s="385" t="n">
        <f aca="false">INDEX(_Rge_Data_3rd_CY,$B52,Q$1)</f>
        <v>0</v>
      </c>
      <c r="R52" s="385" t="n">
        <f aca="false" t="array" ref="R52:R52">INDEX(_Rge_Data_3rd_CY,$B52,R$1)</f>
        <v>0</v>
      </c>
      <c r="S52" s="385" t="n">
        <f aca="false" t="array" ref="S52:S52">INDEX(_Rge_Data_3rd_CY,$B52,S$1)</f>
        <v>0</v>
      </c>
      <c r="T52" s="385" t="n">
        <f aca="false">H52-S52</f>
        <v>0</v>
      </c>
      <c r="U52" s="386" t="n">
        <f aca="false">IFERROR(T52/H52,0)</f>
        <v>0</v>
      </c>
      <c r="V52" s="387" t="n">
        <f aca="false" t="array" ref="V52:V52">INDEX(_Rge_Data_3rd_CY,$B52,V$1)</f>
        <v>84300</v>
      </c>
      <c r="W52" s="388" t="n">
        <f aca="false" t="array" ref="W52:W52">INDEX(_Rge_Data_3rd_CY,$B52,W$1)</f>
        <v>55378.24</v>
      </c>
      <c r="X52" s="388" t="n">
        <f aca="false">INDEX(_Rge_Data_3rd_CY,$B52,X$1)</f>
        <v>0</v>
      </c>
      <c r="Y52" s="388" t="n">
        <f aca="false">INDEX(_Rge_Data_3rd_CY,$B52,Y$1)</f>
        <v>0</v>
      </c>
      <c r="Z52" s="388" t="n">
        <f aca="false" t="array" ref="Z52:Z52">INDEX(_Rge_Data_3rd_CY,$B52,Z$1)</f>
        <v>55378.24</v>
      </c>
      <c r="AA52" s="388" t="n">
        <f aca="false" t="array" ref="AA52:AA52">INDEX(_Rge_Data_3rd_CY,$B52,AA$1)</f>
        <v>1770</v>
      </c>
      <c r="AB52" s="388" t="n">
        <f aca="false" t="array" ref="AB52:AB52">INDEX(_Rge_Data_3rd_CY,$B52,AB$1)</f>
        <v>0</v>
      </c>
      <c r="AC52" s="388" t="n">
        <f aca="false" t="array" ref="AC52:AC52">INDEX(_Rge_Data_3rd_CY,$B52,AC$1)</f>
        <v>0</v>
      </c>
      <c r="AD52" s="388" t="n">
        <f aca="false" t="array" ref="AD52:AD52">INDEX(_Rge_Data_3rd_CY,$B52,AD$1)</f>
        <v>0</v>
      </c>
      <c r="AE52" s="388" t="n">
        <f aca="false">INDEX(_Rge_Data_3rd_CY,$B52,AE$1)</f>
        <v>0</v>
      </c>
      <c r="AF52" s="388" t="n">
        <f aca="false" t="array" ref="AF52:AF52">INDEX(_Rge_Data_3rd_CY,$B52,AF$1)</f>
        <v>0</v>
      </c>
      <c r="AG52" s="388" t="n">
        <f aca="false" t="array" ref="AG52:AG52">INDEX(_Rge_Data_3rd_CY,$B52,AG$1)</f>
        <v>57148.24</v>
      </c>
      <c r="AH52" s="388" t="n">
        <f aca="false">V52-AG52</f>
        <v>27151.76</v>
      </c>
      <c r="AI52" s="389" t="n">
        <f aca="false">IFERROR(AH52/V52,)</f>
        <v>0.322084934756821</v>
      </c>
      <c r="AJ52" s="390" t="n">
        <f aca="false" t="array" ref="AJ52:AJ52">INDEX(_Rge_Data_3rd_CY,$B52,AJ$1)</f>
        <v>84300</v>
      </c>
      <c r="AK52" s="391" t="n">
        <f aca="false" t="array" ref="AK52:AK52">INDEX(_Rge_Data_3rd_CY,$B52,AK$1)</f>
        <v>55378.24</v>
      </c>
      <c r="AL52" s="391" t="n">
        <f aca="false">INDEX(_Rge_Data_3rd_CY,$B52,AL$1)</f>
        <v>0</v>
      </c>
      <c r="AM52" s="391" t="n">
        <f aca="false">INDEX(_Rge_Data_3rd_CY,$B52,AM$1)</f>
        <v>0</v>
      </c>
      <c r="AN52" s="391" t="n">
        <f aca="false" t="array" ref="AN52:AN52">INDEX(_Rge_Data_3rd_CY,$B52,AN$1)</f>
        <v>55378.24</v>
      </c>
      <c r="AO52" s="391" t="n">
        <f aca="false" t="array" ref="AO52:AO52">INDEX(_Rge_Data_3rd_CY,$B52,AO$1)</f>
        <v>1770</v>
      </c>
      <c r="AP52" s="391" t="n">
        <f aca="false" t="array" ref="AP52:AP52">INDEX(_Rge_Data_3rd_CY,$B52,AP$1)</f>
        <v>0</v>
      </c>
      <c r="AQ52" s="391" t="n">
        <f aca="false" t="array" ref="AQ52:AQ52">INDEX(_Rge_Data_3rd_CY,$B52,AQ$1)</f>
        <v>0</v>
      </c>
      <c r="AR52" s="391" t="n">
        <f aca="false" t="array" ref="AR52:AR52">INDEX(_Rge_Data_3rd_CY,$B52,AR$1)</f>
        <v>0</v>
      </c>
      <c r="AS52" s="391" t="n">
        <f aca="false">INDEX(_Rge_Data_3rd_CY,$B52,AS$1)</f>
        <v>0</v>
      </c>
      <c r="AT52" s="391" t="n">
        <f aca="false" t="array" ref="AT52:AT52">INDEX(_Rge_Data_3rd_CY,$B52,AT$1)</f>
        <v>0</v>
      </c>
      <c r="AU52" s="391" t="n">
        <f aca="false" t="array" ref="AU52:AU52">INDEX(_Rge_Data_3rd_CY,$B52,AU$1)</f>
        <v>57148.24</v>
      </c>
      <c r="AV52" s="262" t="n">
        <f aca="false">AU52+AX52+AY52</f>
        <v>84300</v>
      </c>
      <c r="AW52" s="392" t="n">
        <f aca="false">IFERROR(AU52/AG52,0)</f>
        <v>1</v>
      </c>
      <c r="AX52" s="268" t="n">
        <f aca="false">IFERROR(IF(AND($F52="OPEN",$AH52&gt;0),$AH52*_SoP*$AW52,IF(AND($F52="CLOSED",$AH52&gt;0),$AH52*_SoL*$AW52,0)),0)</f>
        <v>27151.76</v>
      </c>
      <c r="AY52" s="268" t="n">
        <f aca="false">IFERROR(IF($AH52&lt;0,$AH52*_SoL,0),0)</f>
        <v>0</v>
      </c>
      <c r="AZ52" s="393" t="n">
        <f aca="false">AU52+AX52</f>
        <v>84300</v>
      </c>
      <c r="BA52" s="393" t="n">
        <f aca="false">AJ52-AY52</f>
        <v>84300</v>
      </c>
      <c r="BB52" s="393" t="n">
        <f aca="false">AZ52-BA52</f>
        <v>0</v>
      </c>
      <c r="BC52" s="394" t="n">
        <f aca="false">IF($BB52&gt;=0,$BB52,0)</f>
        <v>0</v>
      </c>
      <c r="BD52" s="395" t="n">
        <f aca="false">IF($BB52&lt;=0,-$BB52,0)</f>
        <v>-0</v>
      </c>
      <c r="BE52" s="396" t="n">
        <f aca="false">IF((V52-AJ52)&lt;0,0,V52-AJ52)</f>
        <v>0</v>
      </c>
      <c r="BF52" s="397" t="n">
        <f aca="false">IF(AW52&gt;1,0,V52-AW52*V52)</f>
        <v>0</v>
      </c>
    </row>
    <row r="53" customFormat="false" ht="19.5" hidden="false" customHeight="true" outlineLevel="0" collapsed="false">
      <c r="A53" s="166"/>
      <c r="B53" s="208" t="n">
        <f aca="false">B52+1</f>
        <v>42</v>
      </c>
      <c r="C53" s="166"/>
      <c r="D53" s="369" t="str">
        <f aca="false" t="array" ref="D53:D53">INDEX(_Rge_Projectdata_3rd,$B53,MATCH("Project-ID",_Rge_Headline_Projectdata,0))</f>
        <v>P903532</v>
      </c>
      <c r="E53" s="370" t="str">
        <f aca="false" t="array" ref="E53:E53">IF(INDEX(_Rge_Data_3rd_CY,$B53,E$1)=0,"",TEXT(INDEX(_Rge_Data_3rd_CY,$B53,E$1),"JJJJMMTT"))</f>
        <v/>
      </c>
      <c r="F53" s="382" t="str">
        <f aca="false" t="array" ref="F53:F53">INDEX(_Rge_Data_3rd_CY,$B53,F$1)</f>
        <v>Open</v>
      </c>
      <c r="G53" s="371" t="n">
        <f aca="false" t="array" ref="G53:G53">IFERROR(MATCH(INDEX(_Rge_Data_3rd_CY,$B53,G$1),_Rge_Projectstatus,0),"")</f>
        <v>1</v>
      </c>
      <c r="H53" s="383" t="n">
        <f aca="false">INDEX(_Rge_Data_3rd_CY,$B53,H$1)</f>
        <v>0</v>
      </c>
      <c r="I53" s="384" t="n">
        <f aca="false">INDEX(_Rge_Data_3rd_CY,$B53,I$1)</f>
        <v>0</v>
      </c>
      <c r="J53" s="384" t="n">
        <f aca="false">INDEX(_Rge_Data_3rd_CY,$B53,J$1)</f>
        <v>0</v>
      </c>
      <c r="K53" s="384" t="n">
        <f aca="false">INDEX(_Rge_Data_3rd_CY,$B53,K$1)</f>
        <v>0</v>
      </c>
      <c r="L53" s="385" t="n">
        <f aca="false" t="array" ref="L53:L53">INDEX(_Rge_Data_3rd_CY,$B53,L$1)</f>
        <v>0</v>
      </c>
      <c r="M53" s="385" t="n">
        <f aca="false" t="array" ref="M53:M53">INDEX(_Rge_Data_3rd_CY,$B53,M$1)</f>
        <v>0</v>
      </c>
      <c r="N53" s="385" t="n">
        <f aca="false" t="array" ref="N53:N53">INDEX(_Rge_Data_3rd_CY,$B53,N$1)</f>
        <v>0</v>
      </c>
      <c r="O53" s="385" t="n">
        <f aca="false" t="array" ref="O53:O53">INDEX(_Rge_Data_3rd_CY,$B53,O$1)</f>
        <v>0</v>
      </c>
      <c r="P53" s="385" t="n">
        <f aca="false" t="array" ref="P53:P53">INDEX(_Rge_Data_3rd_CY,$B53,P$1)</f>
        <v>0</v>
      </c>
      <c r="Q53" s="385" t="n">
        <f aca="false">INDEX(_Rge_Data_3rd_CY,$B53,Q$1)</f>
        <v>0</v>
      </c>
      <c r="R53" s="385" t="n">
        <f aca="false" t="array" ref="R53:R53">INDEX(_Rge_Data_3rd_CY,$B53,R$1)</f>
        <v>0</v>
      </c>
      <c r="S53" s="385" t="n">
        <f aca="false" t="array" ref="S53:S53">INDEX(_Rge_Data_3rd_CY,$B53,S$1)</f>
        <v>0</v>
      </c>
      <c r="T53" s="385" t="n">
        <f aca="false">H53-S53</f>
        <v>0</v>
      </c>
      <c r="U53" s="386" t="n">
        <f aca="false">IFERROR(T53/H53,0)</f>
        <v>0</v>
      </c>
      <c r="V53" s="387" t="n">
        <f aca="false" t="array" ref="V53:V53">INDEX(_Rge_Data_3rd_CY,$B53,V$1)</f>
        <v>72500</v>
      </c>
      <c r="W53" s="388" t="n">
        <f aca="false" t="array" ref="W53:W53">INDEX(_Rge_Data_3rd_CY,$B53,W$1)</f>
        <v>44000</v>
      </c>
      <c r="X53" s="388" t="n">
        <f aca="false">INDEX(_Rge_Data_3rd_CY,$B53,X$1)</f>
        <v>0</v>
      </c>
      <c r="Y53" s="388" t="n">
        <f aca="false">INDEX(_Rge_Data_3rd_CY,$B53,Y$1)</f>
        <v>0</v>
      </c>
      <c r="Z53" s="388" t="n">
        <f aca="false" t="array" ref="Z53:Z53">INDEX(_Rge_Data_3rd_CY,$B53,Z$1)</f>
        <v>44000</v>
      </c>
      <c r="AA53" s="388" t="n">
        <f aca="false" t="array" ref="AA53:AA53">INDEX(_Rge_Data_3rd_CY,$B53,AA$1)</f>
        <v>2266.67</v>
      </c>
      <c r="AB53" s="388" t="n">
        <f aca="false" t="array" ref="AB53:AB53">INDEX(_Rge_Data_3rd_CY,$B53,AB$1)</f>
        <v>0</v>
      </c>
      <c r="AC53" s="388" t="n">
        <f aca="false" t="array" ref="AC53:AC53">INDEX(_Rge_Data_3rd_CY,$B53,AC$1)</f>
        <v>0</v>
      </c>
      <c r="AD53" s="388" t="n">
        <f aca="false" t="array" ref="AD53:AD53">INDEX(_Rge_Data_3rd_CY,$B53,AD$1)</f>
        <v>0</v>
      </c>
      <c r="AE53" s="388" t="n">
        <f aca="false">INDEX(_Rge_Data_3rd_CY,$B53,AE$1)</f>
        <v>0</v>
      </c>
      <c r="AF53" s="388" t="n">
        <f aca="false" t="array" ref="AF53:AF53">INDEX(_Rge_Data_3rd_CY,$B53,AF$1)</f>
        <v>0</v>
      </c>
      <c r="AG53" s="388" t="n">
        <f aca="false" t="array" ref="AG53:AG53">INDEX(_Rge_Data_3rd_CY,$B53,AG$1)</f>
        <v>46266.67</v>
      </c>
      <c r="AH53" s="388" t="n">
        <f aca="false">V53-AG53</f>
        <v>26233.33</v>
      </c>
      <c r="AI53" s="389" t="n">
        <f aca="false">IFERROR(AH53/V53,)</f>
        <v>0.361839034482759</v>
      </c>
      <c r="AJ53" s="390" t="n">
        <f aca="false" t="array" ref="AJ53:AJ53">INDEX(_Rge_Data_3rd_CY,$B53,AJ$1)</f>
        <v>0</v>
      </c>
      <c r="AK53" s="391" t="n">
        <f aca="false" t="array" ref="AK53:AK53">INDEX(_Rge_Data_3rd_CY,$B53,AK$1)</f>
        <v>466.67</v>
      </c>
      <c r="AL53" s="391" t="n">
        <f aca="false">INDEX(_Rge_Data_3rd_CY,$B53,AL$1)</f>
        <v>0</v>
      </c>
      <c r="AM53" s="391" t="n">
        <f aca="false">INDEX(_Rge_Data_3rd_CY,$B53,AM$1)</f>
        <v>0</v>
      </c>
      <c r="AN53" s="391" t="n">
        <f aca="false" t="array" ref="AN53:AN53">INDEX(_Rge_Data_3rd_CY,$B53,AN$1)</f>
        <v>466.67</v>
      </c>
      <c r="AO53" s="391" t="n">
        <f aca="false" t="array" ref="AO53:AO53">INDEX(_Rge_Data_3rd_CY,$B53,AO$1)</f>
        <v>2296.67</v>
      </c>
      <c r="AP53" s="391" t="n">
        <f aca="false" t="array" ref="AP53:AP53">INDEX(_Rge_Data_3rd_CY,$B53,AP$1)</f>
        <v>0</v>
      </c>
      <c r="AQ53" s="391" t="n">
        <f aca="false" t="array" ref="AQ53:AQ53">INDEX(_Rge_Data_3rd_CY,$B53,AQ$1)</f>
        <v>0</v>
      </c>
      <c r="AR53" s="391" t="n">
        <f aca="false" t="array" ref="AR53:AR53">INDEX(_Rge_Data_3rd_CY,$B53,AR$1)</f>
        <v>0</v>
      </c>
      <c r="AS53" s="391" t="n">
        <f aca="false">INDEX(_Rge_Data_3rd_CY,$B53,AS$1)</f>
        <v>0</v>
      </c>
      <c r="AT53" s="391" t="n">
        <f aca="false" t="array" ref="AT53:AT53">INDEX(_Rge_Data_3rd_CY,$B53,AT$1)</f>
        <v>0</v>
      </c>
      <c r="AU53" s="391" t="n">
        <f aca="false" t="array" ref="AU53:AU53">INDEX(_Rge_Data_3rd_CY,$B53,AU$1)</f>
        <v>2763.34</v>
      </c>
      <c r="AV53" s="262" t="n">
        <f aca="false">AU53+AX53+AY53</f>
        <v>4251.82036</v>
      </c>
      <c r="AW53" s="392" t="n">
        <f aca="false">IFERROR(AU53/AG53,0)</f>
        <v>0.0597263645730285</v>
      </c>
      <c r="AX53" s="268" t="n">
        <f aca="false">IFERROR(IF(AND($F53="OPEN",$AH53&gt;0),$AH53*_SoP*$AW53,IF(AND($F53="CLOSED",$AH53&gt;0),$AH53*_SoL*$AW53,0)),0)</f>
        <v>1488.48036</v>
      </c>
      <c r="AY53" s="268" t="n">
        <f aca="false">IFERROR(IF($AH53&lt;0,$AH53*_SoL,0),0)</f>
        <v>0</v>
      </c>
      <c r="AZ53" s="393" t="n">
        <f aca="false">AU53+AX53</f>
        <v>4251.82036</v>
      </c>
      <c r="BA53" s="393" t="n">
        <f aca="false">AJ53-AY53</f>
        <v>0</v>
      </c>
      <c r="BB53" s="393" t="n">
        <f aca="false">AZ53-BA53</f>
        <v>4251.82036</v>
      </c>
      <c r="BC53" s="394" t="n">
        <f aca="false">IF($BB53&gt;=0,$BB53,0)</f>
        <v>4251.82036</v>
      </c>
      <c r="BD53" s="395" t="n">
        <f aca="false">IF($BB53&lt;=0,-$BB53,0)</f>
        <v>0</v>
      </c>
      <c r="BE53" s="396" t="n">
        <f aca="false">IF((V53-AJ53)&lt;0,0,V53-AJ53)</f>
        <v>72500</v>
      </c>
      <c r="BF53" s="397" t="n">
        <f aca="false">IF(AW53&gt;1,0,V53-AW53*V53)</f>
        <v>68169.8385684554</v>
      </c>
    </row>
    <row r="54" customFormat="false" ht="19.5" hidden="false" customHeight="true" outlineLevel="0" collapsed="false">
      <c r="A54" s="166"/>
      <c r="B54" s="208" t="n">
        <f aca="false">B53+1</f>
        <v>43</v>
      </c>
      <c r="C54" s="166"/>
      <c r="D54" s="369" t="str">
        <f aca="false" t="array" ref="D54:D54">INDEX(_Rge_Projectdata_3rd,$B54,MATCH("Project-ID",_Rge_Headline_Projectdata,0))</f>
        <v>P903533</v>
      </c>
      <c r="E54" s="370" t="str">
        <f aca="false" t="array" ref="E54:E54">IF(INDEX(_Rge_Data_3rd_CY,$B54,E$1)=0,"",TEXT(INDEX(_Rge_Data_3rd_CY,$B54,E$1),"JJJJMMTT"))</f>
        <v/>
      </c>
      <c r="F54" s="382" t="str">
        <f aca="false" t="array" ref="F54:F54">INDEX(_Rge_Data_3rd_CY,$B54,F$1)</f>
        <v>Open</v>
      </c>
      <c r="G54" s="371" t="n">
        <f aca="false" t="array" ref="G54:G54">IFERROR(MATCH(INDEX(_Rge_Data_3rd_CY,$B54,G$1),_Rge_Projectstatus,0),"")</f>
        <v>1</v>
      </c>
      <c r="H54" s="383" t="n">
        <f aca="false">INDEX(_Rge_Data_3rd_CY,$B54,H$1)</f>
        <v>0</v>
      </c>
      <c r="I54" s="384" t="n">
        <f aca="false">INDEX(_Rge_Data_3rd_CY,$B54,I$1)</f>
        <v>0</v>
      </c>
      <c r="J54" s="384" t="n">
        <f aca="false">INDEX(_Rge_Data_3rd_CY,$B54,J$1)</f>
        <v>0</v>
      </c>
      <c r="K54" s="384" t="n">
        <f aca="false">INDEX(_Rge_Data_3rd_CY,$B54,K$1)</f>
        <v>0</v>
      </c>
      <c r="L54" s="385" t="n">
        <f aca="false" t="array" ref="L54:L54">INDEX(_Rge_Data_3rd_CY,$B54,L$1)</f>
        <v>0</v>
      </c>
      <c r="M54" s="385" t="n">
        <f aca="false" t="array" ref="M54:M54">INDEX(_Rge_Data_3rd_CY,$B54,M$1)</f>
        <v>0</v>
      </c>
      <c r="N54" s="385" t="n">
        <f aca="false" t="array" ref="N54:N54">INDEX(_Rge_Data_3rd_CY,$B54,N$1)</f>
        <v>0</v>
      </c>
      <c r="O54" s="385" t="n">
        <f aca="false" t="array" ref="O54:O54">INDEX(_Rge_Data_3rd_CY,$B54,O$1)</f>
        <v>0</v>
      </c>
      <c r="P54" s="385" t="n">
        <f aca="false" t="array" ref="P54:P54">INDEX(_Rge_Data_3rd_CY,$B54,P$1)</f>
        <v>0</v>
      </c>
      <c r="Q54" s="385" t="n">
        <f aca="false">INDEX(_Rge_Data_3rd_CY,$B54,Q$1)</f>
        <v>0</v>
      </c>
      <c r="R54" s="385" t="n">
        <f aca="false" t="array" ref="R54:R54">INDEX(_Rge_Data_3rd_CY,$B54,R$1)</f>
        <v>0</v>
      </c>
      <c r="S54" s="385" t="n">
        <f aca="false" t="array" ref="S54:S54">INDEX(_Rge_Data_3rd_CY,$B54,S$1)</f>
        <v>0</v>
      </c>
      <c r="T54" s="385" t="n">
        <f aca="false">H54-S54</f>
        <v>0</v>
      </c>
      <c r="U54" s="386" t="n">
        <f aca="false">IFERROR(T54/H54,0)</f>
        <v>0</v>
      </c>
      <c r="V54" s="387" t="n">
        <f aca="false" t="array" ref="V54:V54">INDEX(_Rge_Data_3rd_CY,$B54,V$1)</f>
        <v>205000</v>
      </c>
      <c r="W54" s="388" t="n">
        <f aca="false" t="array" ref="W54:W54">INDEX(_Rge_Data_3rd_CY,$B54,W$1)</f>
        <v>106190</v>
      </c>
      <c r="X54" s="388" t="n">
        <f aca="false">INDEX(_Rge_Data_3rd_CY,$B54,X$1)</f>
        <v>0</v>
      </c>
      <c r="Y54" s="388" t="n">
        <f aca="false">INDEX(_Rge_Data_3rd_CY,$B54,Y$1)</f>
        <v>0</v>
      </c>
      <c r="Z54" s="388" t="n">
        <f aca="false" t="array" ref="Z54:Z54">INDEX(_Rge_Data_3rd_CY,$B54,Z$1)</f>
        <v>106190</v>
      </c>
      <c r="AA54" s="388" t="n">
        <f aca="false" t="array" ref="AA54:AA54">INDEX(_Rge_Data_3rd_CY,$B54,AA$1)</f>
        <v>3500</v>
      </c>
      <c r="AB54" s="388" t="n">
        <f aca="false" t="array" ref="AB54:AB54">INDEX(_Rge_Data_3rd_CY,$B54,AB$1)</f>
        <v>0</v>
      </c>
      <c r="AC54" s="388" t="n">
        <f aca="false" t="array" ref="AC54:AC54">INDEX(_Rge_Data_3rd_CY,$B54,AC$1)</f>
        <v>0</v>
      </c>
      <c r="AD54" s="388" t="n">
        <f aca="false" t="array" ref="AD54:AD54">INDEX(_Rge_Data_3rd_CY,$B54,AD$1)</f>
        <v>0</v>
      </c>
      <c r="AE54" s="388" t="n">
        <f aca="false">INDEX(_Rge_Data_3rd_CY,$B54,AE$1)</f>
        <v>0</v>
      </c>
      <c r="AF54" s="388" t="n">
        <f aca="false" t="array" ref="AF54:AF54">INDEX(_Rge_Data_3rd_CY,$B54,AF$1)</f>
        <v>0</v>
      </c>
      <c r="AG54" s="388" t="n">
        <f aca="false" t="array" ref="AG54:AG54">INDEX(_Rge_Data_3rd_CY,$B54,AG$1)</f>
        <v>109690</v>
      </c>
      <c r="AH54" s="388" t="n">
        <f aca="false">V54-AG54</f>
        <v>95310</v>
      </c>
      <c r="AI54" s="389" t="n">
        <f aca="false">IFERROR(AH54/V54,)</f>
        <v>0.464926829268293</v>
      </c>
      <c r="AJ54" s="390" t="n">
        <f aca="false" t="array" ref="AJ54:AJ54">INDEX(_Rge_Data_3rd_CY,$B54,AJ$1)</f>
        <v>0</v>
      </c>
      <c r="AK54" s="391" t="n">
        <f aca="false" t="array" ref="AK54:AK54">INDEX(_Rge_Data_3rd_CY,$B54,AK$1)</f>
        <v>0</v>
      </c>
      <c r="AL54" s="391" t="n">
        <f aca="false">INDEX(_Rge_Data_3rd_CY,$B54,AL$1)</f>
        <v>0</v>
      </c>
      <c r="AM54" s="391" t="n">
        <f aca="false">INDEX(_Rge_Data_3rd_CY,$B54,AM$1)</f>
        <v>0</v>
      </c>
      <c r="AN54" s="391" t="n">
        <f aca="false" t="array" ref="AN54:AN54">INDEX(_Rge_Data_3rd_CY,$B54,AN$1)</f>
        <v>0</v>
      </c>
      <c r="AO54" s="391" t="n">
        <f aca="false" t="array" ref="AO54:AO54">INDEX(_Rge_Data_3rd_CY,$B54,AO$1)</f>
        <v>0</v>
      </c>
      <c r="AP54" s="391" t="n">
        <f aca="false" t="array" ref="AP54:AP54">INDEX(_Rge_Data_3rd_CY,$B54,AP$1)</f>
        <v>0</v>
      </c>
      <c r="AQ54" s="391" t="n">
        <f aca="false" t="array" ref="AQ54:AQ54">INDEX(_Rge_Data_3rd_CY,$B54,AQ$1)</f>
        <v>0</v>
      </c>
      <c r="AR54" s="391" t="n">
        <f aca="false" t="array" ref="AR54:AR54">INDEX(_Rge_Data_3rd_CY,$B54,AR$1)</f>
        <v>0</v>
      </c>
      <c r="AS54" s="391" t="n">
        <f aca="false">INDEX(_Rge_Data_3rd_CY,$B54,AS$1)</f>
        <v>0</v>
      </c>
      <c r="AT54" s="391" t="n">
        <f aca="false" t="array" ref="AT54:AT54">INDEX(_Rge_Data_3rd_CY,$B54,AT$1)</f>
        <v>0</v>
      </c>
      <c r="AU54" s="391" t="n">
        <f aca="false" t="array" ref="AU54:AU54">INDEX(_Rge_Data_3rd_CY,$B54,AU$1)</f>
        <v>0</v>
      </c>
      <c r="AV54" s="262" t="n">
        <f aca="false">AU54+AX54+AY54</f>
        <v>0</v>
      </c>
      <c r="AW54" s="392" t="n">
        <f aca="false">IFERROR(AU54/AG54,0)</f>
        <v>0</v>
      </c>
      <c r="AX54" s="268" t="n">
        <f aca="false">IFERROR(IF(AND($F54="OPEN",$AH54&gt;0),$AH54*_SoP*$AW54,IF(AND($F54="CLOSED",$AH54&gt;0),$AH54*_SoL*$AW54,0)),0)</f>
        <v>0</v>
      </c>
      <c r="AY54" s="268" t="n">
        <f aca="false">IFERROR(IF($AH54&lt;0,$AH54*_SoL,0),0)</f>
        <v>0</v>
      </c>
      <c r="AZ54" s="393" t="n">
        <f aca="false">AU54+AX54</f>
        <v>0</v>
      </c>
      <c r="BA54" s="393" t="n">
        <f aca="false">AJ54-AY54</f>
        <v>0</v>
      </c>
      <c r="BB54" s="393" t="n">
        <f aca="false">AZ54-BA54</f>
        <v>0</v>
      </c>
      <c r="BC54" s="394" t="n">
        <f aca="false">IF($BB54&gt;=0,$BB54,0)</f>
        <v>0</v>
      </c>
      <c r="BD54" s="395" t="n">
        <f aca="false">IF($BB54&lt;=0,-$BB54,0)</f>
        <v>-0</v>
      </c>
      <c r="BE54" s="396" t="n">
        <f aca="false">IF((V54-AJ54)&lt;0,0,V54-AJ54)</f>
        <v>205000</v>
      </c>
      <c r="BF54" s="397" t="n">
        <f aca="false">IF(AW54&gt;1,0,V54-AW54*V54)</f>
        <v>205000</v>
      </c>
    </row>
    <row r="55" customFormat="false" ht="19.5" hidden="false" customHeight="true" outlineLevel="0" collapsed="false">
      <c r="A55" s="166"/>
      <c r="B55" s="208" t="n">
        <f aca="false">B54+1</f>
        <v>44</v>
      </c>
      <c r="C55" s="166"/>
      <c r="D55" s="369" t="str">
        <f aca="false" t="array" ref="D55:D55">INDEX(_Rge_Projectdata_3rd,$B55,MATCH("Project-ID",_Rge_Headline_Projectdata,0))</f>
        <v>P903615</v>
      </c>
      <c r="E55" s="370" t="str">
        <f aca="false" t="array" ref="E55:E55">IF(INDEX(_Rge_Data_3rd_CY,$B55,E$1)=0,"",TEXT(INDEX(_Rge_Data_3rd_CY,$B55,E$1),"JJJJMMTT"))</f>
        <v>JJJJ03TT</v>
      </c>
      <c r="F55" s="382" t="str">
        <f aca="false" t="array" ref="F55:F55">INDEX(_Rge_Data_3rd_CY,$B55,F$1)</f>
        <v>Closed</v>
      </c>
      <c r="G55" s="371" t="n">
        <f aca="false" t="array" ref="G55:G55">IFERROR(MATCH(INDEX(_Rge_Data_3rd_CY,$B55,G$1),_Rge_Projectstatus,0),"")</f>
        <v>2</v>
      </c>
      <c r="H55" s="383" t="n">
        <f aca="false">INDEX(_Rge_Data_3rd_CY,$B55,H$1)</f>
        <v>0</v>
      </c>
      <c r="I55" s="384" t="n">
        <f aca="false">INDEX(_Rge_Data_3rd_CY,$B55,I$1)</f>
        <v>0</v>
      </c>
      <c r="J55" s="384" t="n">
        <f aca="false">INDEX(_Rge_Data_3rd_CY,$B55,J$1)</f>
        <v>0</v>
      </c>
      <c r="K55" s="384" t="n">
        <f aca="false">INDEX(_Rge_Data_3rd_CY,$B55,K$1)</f>
        <v>0</v>
      </c>
      <c r="L55" s="385" t="n">
        <f aca="false" t="array" ref="L55:L55">INDEX(_Rge_Data_3rd_CY,$B55,L$1)</f>
        <v>0</v>
      </c>
      <c r="M55" s="385" t="n">
        <f aca="false" t="array" ref="M55:M55">INDEX(_Rge_Data_3rd_CY,$B55,M$1)</f>
        <v>0</v>
      </c>
      <c r="N55" s="385" t="n">
        <f aca="false" t="array" ref="N55:N55">INDEX(_Rge_Data_3rd_CY,$B55,N$1)</f>
        <v>0</v>
      </c>
      <c r="O55" s="385" t="n">
        <f aca="false" t="array" ref="O55:O55">INDEX(_Rge_Data_3rd_CY,$B55,O$1)</f>
        <v>0</v>
      </c>
      <c r="P55" s="385" t="n">
        <f aca="false" t="array" ref="P55:P55">INDEX(_Rge_Data_3rd_CY,$B55,P$1)</f>
        <v>0</v>
      </c>
      <c r="Q55" s="385" t="n">
        <f aca="false">INDEX(_Rge_Data_3rd_CY,$B55,Q$1)</f>
        <v>0</v>
      </c>
      <c r="R55" s="385" t="n">
        <f aca="false" t="array" ref="R55:R55">INDEX(_Rge_Data_3rd_CY,$B55,R$1)</f>
        <v>0</v>
      </c>
      <c r="S55" s="385" t="n">
        <f aca="false" t="array" ref="S55:S55">INDEX(_Rge_Data_3rd_CY,$B55,S$1)</f>
        <v>0</v>
      </c>
      <c r="T55" s="385" t="n">
        <f aca="false">H55-S55</f>
        <v>0</v>
      </c>
      <c r="U55" s="386" t="n">
        <f aca="false">IFERROR(T55/H55,0)</f>
        <v>0</v>
      </c>
      <c r="V55" s="387" t="n">
        <f aca="false" t="array" ref="V55:V55">INDEX(_Rge_Data_3rd_CY,$B55,V$1)</f>
        <v>39192.12</v>
      </c>
      <c r="W55" s="388" t="n">
        <f aca="false" t="array" ref="W55:W55">INDEX(_Rge_Data_3rd_CY,$B55,W$1)</f>
        <v>14717.7</v>
      </c>
      <c r="X55" s="388" t="n">
        <f aca="false">INDEX(_Rge_Data_3rd_CY,$B55,X$1)</f>
        <v>0</v>
      </c>
      <c r="Y55" s="388" t="n">
        <f aca="false">INDEX(_Rge_Data_3rd_CY,$B55,Y$1)</f>
        <v>0</v>
      </c>
      <c r="Z55" s="388" t="n">
        <f aca="false" t="array" ref="Z55:Z55">INDEX(_Rge_Data_3rd_CY,$B55,Z$1)</f>
        <v>14717.7</v>
      </c>
      <c r="AA55" s="388" t="n">
        <f aca="false" t="array" ref="AA55:AA55">INDEX(_Rge_Data_3rd_CY,$B55,AA$1)</f>
        <v>0</v>
      </c>
      <c r="AB55" s="388" t="n">
        <f aca="false" t="array" ref="AB55:AB55">INDEX(_Rge_Data_3rd_CY,$B55,AB$1)</f>
        <v>1050</v>
      </c>
      <c r="AC55" s="388" t="n">
        <f aca="false" t="array" ref="AC55:AC55">INDEX(_Rge_Data_3rd_CY,$B55,AC$1)</f>
        <v>0</v>
      </c>
      <c r="AD55" s="388" t="n">
        <f aca="false" t="array" ref="AD55:AD55">INDEX(_Rge_Data_3rd_CY,$B55,AD$1)</f>
        <v>0</v>
      </c>
      <c r="AE55" s="388" t="n">
        <f aca="false">INDEX(_Rge_Data_3rd_CY,$B55,AE$1)</f>
        <v>0</v>
      </c>
      <c r="AF55" s="388" t="n">
        <f aca="false" t="array" ref="AF55:AF55">INDEX(_Rge_Data_3rd_CY,$B55,AF$1)</f>
        <v>0</v>
      </c>
      <c r="AG55" s="388" t="n">
        <f aca="false" t="array" ref="AG55:AG55">INDEX(_Rge_Data_3rd_CY,$B55,AG$1)</f>
        <v>15767.7</v>
      </c>
      <c r="AH55" s="388" t="n">
        <f aca="false">V55-AG55</f>
        <v>23424.42</v>
      </c>
      <c r="AI55" s="389" t="n">
        <f aca="false">IFERROR(AH55/V55,)</f>
        <v>0.597681880949538</v>
      </c>
      <c r="AJ55" s="390" t="n">
        <f aca="false" t="array" ref="AJ55:AJ55">INDEX(_Rge_Data_3rd_CY,$B55,AJ$1)</f>
        <v>39192.12</v>
      </c>
      <c r="AK55" s="391" t="n">
        <f aca="false" t="array" ref="AK55:AK55">INDEX(_Rge_Data_3rd_CY,$B55,AK$1)</f>
        <v>14717.7</v>
      </c>
      <c r="AL55" s="391" t="n">
        <f aca="false">INDEX(_Rge_Data_3rd_CY,$B55,AL$1)</f>
        <v>0</v>
      </c>
      <c r="AM55" s="391" t="n">
        <f aca="false">INDEX(_Rge_Data_3rd_CY,$B55,AM$1)</f>
        <v>0</v>
      </c>
      <c r="AN55" s="391" t="n">
        <f aca="false" t="array" ref="AN55:AN55">INDEX(_Rge_Data_3rd_CY,$B55,AN$1)</f>
        <v>14717.7</v>
      </c>
      <c r="AO55" s="391" t="n">
        <f aca="false" t="array" ref="AO55:AO55">INDEX(_Rge_Data_3rd_CY,$B55,AO$1)</f>
        <v>0</v>
      </c>
      <c r="AP55" s="391" t="n">
        <f aca="false" t="array" ref="AP55:AP55">INDEX(_Rge_Data_3rd_CY,$B55,AP$1)</f>
        <v>1050</v>
      </c>
      <c r="AQ55" s="391" t="n">
        <f aca="false" t="array" ref="AQ55:AQ55">INDEX(_Rge_Data_3rd_CY,$B55,AQ$1)</f>
        <v>0</v>
      </c>
      <c r="AR55" s="391" t="n">
        <f aca="false" t="array" ref="AR55:AR55">INDEX(_Rge_Data_3rd_CY,$B55,AR$1)</f>
        <v>0</v>
      </c>
      <c r="AS55" s="391" t="n">
        <f aca="false">INDEX(_Rge_Data_3rd_CY,$B55,AS$1)</f>
        <v>0</v>
      </c>
      <c r="AT55" s="391" t="n">
        <f aca="false" t="array" ref="AT55:AT55">INDEX(_Rge_Data_3rd_CY,$B55,AT$1)</f>
        <v>0</v>
      </c>
      <c r="AU55" s="391" t="n">
        <f aca="false" t="array" ref="AU55:AU55">INDEX(_Rge_Data_3rd_CY,$B55,AU$1)</f>
        <v>15767.7</v>
      </c>
      <c r="AV55" s="262" t="n">
        <f aca="false">AU55+AX55+AY55</f>
        <v>39192.12</v>
      </c>
      <c r="AW55" s="392" t="n">
        <f aca="false">IFERROR(AU55/AG55,0)</f>
        <v>1</v>
      </c>
      <c r="AX55" s="268" t="n">
        <f aca="false">IFERROR(IF(AND($F55="OPEN",$AH55&gt;0),$AH55*_SoP*$AW55,IF(AND($F55="CLOSED",$AH55&gt;0),$AH55*_SoL*$AW55,0)),0)</f>
        <v>23424.42</v>
      </c>
      <c r="AY55" s="268" t="n">
        <f aca="false">IFERROR(IF($AH55&lt;0,$AH55*_SoL,0),0)</f>
        <v>0</v>
      </c>
      <c r="AZ55" s="393" t="n">
        <f aca="false">AU55+AX55</f>
        <v>39192.12</v>
      </c>
      <c r="BA55" s="393" t="n">
        <f aca="false">AJ55-AY55</f>
        <v>39192.12</v>
      </c>
      <c r="BB55" s="393" t="n">
        <f aca="false">AZ55-BA55</f>
        <v>0</v>
      </c>
      <c r="BC55" s="394" t="n">
        <f aca="false">IF($BB55&gt;=0,$BB55,0)</f>
        <v>0</v>
      </c>
      <c r="BD55" s="395" t="n">
        <f aca="false">IF($BB55&lt;=0,-$BB55,0)</f>
        <v>-0</v>
      </c>
      <c r="BE55" s="396" t="n">
        <f aca="false">IF((V55-AJ55)&lt;0,0,V55-AJ55)</f>
        <v>0</v>
      </c>
      <c r="BF55" s="397" t="n">
        <f aca="false">IF(AW55&gt;1,0,V55-AW55*V55)</f>
        <v>0</v>
      </c>
    </row>
    <row r="56" customFormat="false" ht="19.5" hidden="false" customHeight="true" outlineLevel="0" collapsed="false">
      <c r="A56" s="166"/>
      <c r="B56" s="208" t="n">
        <f aca="false">B55+1</f>
        <v>45</v>
      </c>
      <c r="C56" s="166"/>
      <c r="D56" s="369" t="str">
        <f aca="false" t="array" ref="D56:D56">INDEX(_Rge_Projectdata_3rd,$B56,MATCH("Project-ID",_Rge_Headline_Projectdata,0))</f>
        <v>P903617</v>
      </c>
      <c r="E56" s="370" t="str">
        <f aca="false" t="array" ref="E56:E56">IF(INDEX(_Rge_Data_3rd_CY,$B56,E$1)=0,"",TEXT(INDEX(_Rge_Data_3rd_CY,$B56,E$1),"JJJJMMTT"))</f>
        <v/>
      </c>
      <c r="F56" s="382" t="str">
        <f aca="false" t="array" ref="F56:F56">INDEX(_Rge_Data_3rd_CY,$B56,F$1)</f>
        <v>Open</v>
      </c>
      <c r="G56" s="371" t="n">
        <f aca="false" t="array" ref="G56:G56">IFERROR(MATCH(INDEX(_Rge_Data_3rd_CY,$B56,G$1),_Rge_Projectstatus,0),"")</f>
        <v>1</v>
      </c>
      <c r="H56" s="383" t="n">
        <f aca="false">INDEX(_Rge_Data_3rd_CY,$B56,H$1)</f>
        <v>0</v>
      </c>
      <c r="I56" s="384" t="n">
        <f aca="false">INDEX(_Rge_Data_3rd_CY,$B56,I$1)</f>
        <v>0</v>
      </c>
      <c r="J56" s="384" t="n">
        <f aca="false">INDEX(_Rge_Data_3rd_CY,$B56,J$1)</f>
        <v>0</v>
      </c>
      <c r="K56" s="384" t="n">
        <f aca="false">INDEX(_Rge_Data_3rd_CY,$B56,K$1)</f>
        <v>0</v>
      </c>
      <c r="L56" s="385" t="n">
        <f aca="false" t="array" ref="L56:L56">INDEX(_Rge_Data_3rd_CY,$B56,L$1)</f>
        <v>0</v>
      </c>
      <c r="M56" s="385" t="n">
        <f aca="false" t="array" ref="M56:M56">INDEX(_Rge_Data_3rd_CY,$B56,M$1)</f>
        <v>0</v>
      </c>
      <c r="N56" s="385" t="n">
        <f aca="false" t="array" ref="N56:N56">INDEX(_Rge_Data_3rd_CY,$B56,N$1)</f>
        <v>0</v>
      </c>
      <c r="O56" s="385" t="n">
        <f aca="false" t="array" ref="O56:O56">INDEX(_Rge_Data_3rd_CY,$B56,O$1)</f>
        <v>0</v>
      </c>
      <c r="P56" s="385" t="n">
        <f aca="false" t="array" ref="P56:P56">INDEX(_Rge_Data_3rd_CY,$B56,P$1)</f>
        <v>0</v>
      </c>
      <c r="Q56" s="385" t="n">
        <f aca="false">INDEX(_Rge_Data_3rd_CY,$B56,Q$1)</f>
        <v>0</v>
      </c>
      <c r="R56" s="385" t="n">
        <f aca="false" t="array" ref="R56:R56">INDEX(_Rge_Data_3rd_CY,$B56,R$1)</f>
        <v>0</v>
      </c>
      <c r="S56" s="385" t="n">
        <f aca="false" t="array" ref="S56:S56">INDEX(_Rge_Data_3rd_CY,$B56,S$1)</f>
        <v>0</v>
      </c>
      <c r="T56" s="385" t="n">
        <f aca="false">H56-S56</f>
        <v>0</v>
      </c>
      <c r="U56" s="386" t="n">
        <f aca="false">IFERROR(T56/H56,0)</f>
        <v>0</v>
      </c>
      <c r="V56" s="387" t="n">
        <f aca="false" t="array" ref="V56:V56">INDEX(_Rge_Data_3rd_CY,$B56,V$1)</f>
        <v>21592.47</v>
      </c>
      <c r="W56" s="388" t="n">
        <f aca="false" t="array" ref="W56:W56">INDEX(_Rge_Data_3rd_CY,$B56,W$1)</f>
        <v>11072.82</v>
      </c>
      <c r="X56" s="388" t="n">
        <f aca="false">INDEX(_Rge_Data_3rd_CY,$B56,X$1)</f>
        <v>0</v>
      </c>
      <c r="Y56" s="388" t="n">
        <f aca="false">INDEX(_Rge_Data_3rd_CY,$B56,Y$1)</f>
        <v>0</v>
      </c>
      <c r="Z56" s="388" t="n">
        <f aca="false" t="array" ref="Z56:Z56">INDEX(_Rge_Data_3rd_CY,$B56,Z$1)</f>
        <v>11072.82</v>
      </c>
      <c r="AA56" s="388" t="n">
        <f aca="false" t="array" ref="AA56:AA56">INDEX(_Rge_Data_3rd_CY,$B56,AA$1)</f>
        <v>0</v>
      </c>
      <c r="AB56" s="388" t="n">
        <f aca="false" t="array" ref="AB56:AB56">INDEX(_Rge_Data_3rd_CY,$B56,AB$1)</f>
        <v>0</v>
      </c>
      <c r="AC56" s="388" t="n">
        <f aca="false" t="array" ref="AC56:AC56">INDEX(_Rge_Data_3rd_CY,$B56,AC$1)</f>
        <v>0</v>
      </c>
      <c r="AD56" s="388" t="n">
        <f aca="false" t="array" ref="AD56:AD56">INDEX(_Rge_Data_3rd_CY,$B56,AD$1)</f>
        <v>0</v>
      </c>
      <c r="AE56" s="388" t="n">
        <f aca="false">INDEX(_Rge_Data_3rd_CY,$B56,AE$1)</f>
        <v>0</v>
      </c>
      <c r="AF56" s="388" t="n">
        <f aca="false" t="array" ref="AF56:AF56">INDEX(_Rge_Data_3rd_CY,$B56,AF$1)</f>
        <v>0</v>
      </c>
      <c r="AG56" s="388" t="n">
        <f aca="false" t="array" ref="AG56:AG56">INDEX(_Rge_Data_3rd_CY,$B56,AG$1)</f>
        <v>11072.82</v>
      </c>
      <c r="AH56" s="388" t="n">
        <f aca="false">V56-AG56</f>
        <v>10519.65</v>
      </c>
      <c r="AI56" s="389" t="n">
        <f aca="false">IFERROR(AH56/V56,)</f>
        <v>0.487190673415316</v>
      </c>
      <c r="AJ56" s="390" t="n">
        <f aca="false" t="array" ref="AJ56:AJ56">INDEX(_Rge_Data_3rd_CY,$B56,AJ$1)</f>
        <v>0</v>
      </c>
      <c r="AK56" s="391" t="n">
        <f aca="false" t="array" ref="AK56:AK56">INDEX(_Rge_Data_3rd_CY,$B56,AK$1)</f>
        <v>0</v>
      </c>
      <c r="AL56" s="391" t="n">
        <f aca="false">INDEX(_Rge_Data_3rd_CY,$B56,AL$1)</f>
        <v>0</v>
      </c>
      <c r="AM56" s="391" t="n">
        <f aca="false">INDEX(_Rge_Data_3rd_CY,$B56,AM$1)</f>
        <v>0</v>
      </c>
      <c r="AN56" s="391" t="n">
        <f aca="false" t="array" ref="AN56:AN56">INDEX(_Rge_Data_3rd_CY,$B56,AN$1)</f>
        <v>0</v>
      </c>
      <c r="AO56" s="391" t="n">
        <f aca="false" t="array" ref="AO56:AO56">INDEX(_Rge_Data_3rd_CY,$B56,AO$1)</f>
        <v>0</v>
      </c>
      <c r="AP56" s="391" t="n">
        <f aca="false" t="array" ref="AP56:AP56">INDEX(_Rge_Data_3rd_CY,$B56,AP$1)</f>
        <v>0</v>
      </c>
      <c r="AQ56" s="391" t="n">
        <f aca="false" t="array" ref="AQ56:AQ56">INDEX(_Rge_Data_3rd_CY,$B56,AQ$1)</f>
        <v>0</v>
      </c>
      <c r="AR56" s="391" t="n">
        <f aca="false" t="array" ref="AR56:AR56">INDEX(_Rge_Data_3rd_CY,$B56,AR$1)</f>
        <v>0</v>
      </c>
      <c r="AS56" s="391" t="n">
        <f aca="false">INDEX(_Rge_Data_3rd_CY,$B56,AS$1)</f>
        <v>0</v>
      </c>
      <c r="AT56" s="391" t="n">
        <f aca="false" t="array" ref="AT56:AT56">INDEX(_Rge_Data_3rd_CY,$B56,AT$1)</f>
        <v>0</v>
      </c>
      <c r="AU56" s="391" t="n">
        <f aca="false" t="array" ref="AU56:AU56">INDEX(_Rge_Data_3rd_CY,$B56,AU$1)</f>
        <v>0</v>
      </c>
      <c r="AV56" s="262" t="n">
        <f aca="false">AU56+AX56+AY56</f>
        <v>0</v>
      </c>
      <c r="AW56" s="392" t="n">
        <f aca="false">IFERROR(AU56/AG56,0)</f>
        <v>0</v>
      </c>
      <c r="AX56" s="268" t="n">
        <f aca="false">IFERROR(IF(AND($F56="OPEN",$AH56&gt;0),$AH56*_SoP*$AW56,IF(AND($F56="CLOSED",$AH56&gt;0),$AH56*_SoL*$AW56,0)),0)</f>
        <v>0</v>
      </c>
      <c r="AY56" s="268" t="n">
        <f aca="false">IFERROR(IF($AH56&lt;0,$AH56*_SoL,0),0)</f>
        <v>0</v>
      </c>
      <c r="AZ56" s="393" t="n">
        <f aca="false">AU56+AX56</f>
        <v>0</v>
      </c>
      <c r="BA56" s="393" t="n">
        <f aca="false">AJ56-AY56</f>
        <v>0</v>
      </c>
      <c r="BB56" s="393" t="n">
        <f aca="false">AZ56-BA56</f>
        <v>0</v>
      </c>
      <c r="BC56" s="394" t="n">
        <f aca="false">IF($BB56&gt;=0,$BB56,0)</f>
        <v>0</v>
      </c>
      <c r="BD56" s="395" t="n">
        <f aca="false">IF($BB56&lt;=0,-$BB56,0)</f>
        <v>-0</v>
      </c>
      <c r="BE56" s="396" t="n">
        <f aca="false">IF((V56-AJ56)&lt;0,0,V56-AJ56)</f>
        <v>21592.47</v>
      </c>
      <c r="BF56" s="397" t="n">
        <f aca="false">IF(AW56&gt;1,0,V56-AW56*V56)</f>
        <v>21592.47</v>
      </c>
    </row>
    <row r="57" customFormat="false" ht="19.5" hidden="false" customHeight="true" outlineLevel="0" collapsed="false">
      <c r="A57" s="166"/>
      <c r="B57" s="208" t="n">
        <f aca="false">B56+1</f>
        <v>46</v>
      </c>
      <c r="C57" s="166"/>
      <c r="D57" s="369" t="str">
        <f aca="false" t="array" ref="D57:D57">INDEX(_Rge_Projectdata_3rd,$B57,MATCH("Project-ID",_Rge_Headline_Projectdata,0))</f>
        <v>P903618</v>
      </c>
      <c r="E57" s="370" t="str">
        <f aca="false" t="array" ref="E57:E57">IF(INDEX(_Rge_Data_3rd_CY,$B57,E$1)=0,"",TEXT(INDEX(_Rge_Data_3rd_CY,$B57,E$1),"JJJJMMTT"))</f>
        <v/>
      </c>
      <c r="F57" s="382" t="str">
        <f aca="false" t="array" ref="F57:F57">INDEX(_Rge_Data_3rd_CY,$B57,F$1)</f>
        <v>Open</v>
      </c>
      <c r="G57" s="371" t="n">
        <f aca="false" t="array" ref="G57:G57">IFERROR(MATCH(INDEX(_Rge_Data_3rd_CY,$B57,G$1),_Rge_Projectstatus,0),"")</f>
        <v>1</v>
      </c>
      <c r="H57" s="383" t="n">
        <f aca="false">INDEX(_Rge_Data_3rd_CY,$B57,H$1)</f>
        <v>0</v>
      </c>
      <c r="I57" s="384" t="n">
        <f aca="false">INDEX(_Rge_Data_3rd_CY,$B57,I$1)</f>
        <v>0</v>
      </c>
      <c r="J57" s="384" t="n">
        <f aca="false">INDEX(_Rge_Data_3rd_CY,$B57,J$1)</f>
        <v>0</v>
      </c>
      <c r="K57" s="384" t="n">
        <f aca="false">INDEX(_Rge_Data_3rd_CY,$B57,K$1)</f>
        <v>0</v>
      </c>
      <c r="L57" s="385" t="n">
        <f aca="false" t="array" ref="L57:L57">INDEX(_Rge_Data_3rd_CY,$B57,L$1)</f>
        <v>0</v>
      </c>
      <c r="M57" s="385" t="n">
        <f aca="false" t="array" ref="M57:M57">INDEX(_Rge_Data_3rd_CY,$B57,M$1)</f>
        <v>0</v>
      </c>
      <c r="N57" s="385" t="n">
        <f aca="false" t="array" ref="N57:N57">INDEX(_Rge_Data_3rd_CY,$B57,N$1)</f>
        <v>0</v>
      </c>
      <c r="O57" s="385" t="n">
        <f aca="false" t="array" ref="O57:O57">INDEX(_Rge_Data_3rd_CY,$B57,O$1)</f>
        <v>0</v>
      </c>
      <c r="P57" s="385" t="n">
        <f aca="false" t="array" ref="P57:P57">INDEX(_Rge_Data_3rd_CY,$B57,P$1)</f>
        <v>0</v>
      </c>
      <c r="Q57" s="385" t="n">
        <f aca="false">INDEX(_Rge_Data_3rd_CY,$B57,Q$1)</f>
        <v>0</v>
      </c>
      <c r="R57" s="385" t="n">
        <f aca="false" t="array" ref="R57:R57">INDEX(_Rge_Data_3rd_CY,$B57,R$1)</f>
        <v>0</v>
      </c>
      <c r="S57" s="385" t="n">
        <f aca="false" t="array" ref="S57:S57">INDEX(_Rge_Data_3rd_CY,$B57,S$1)</f>
        <v>0</v>
      </c>
      <c r="T57" s="385" t="n">
        <f aca="false">H57-S57</f>
        <v>0</v>
      </c>
      <c r="U57" s="386" t="n">
        <f aca="false">IFERROR(T57/H57,0)</f>
        <v>0</v>
      </c>
      <c r="V57" s="387" t="n">
        <f aca="false" t="array" ref="V57:V57">INDEX(_Rge_Data_3rd_CY,$B57,V$1)</f>
        <v>4476</v>
      </c>
      <c r="W57" s="388" t="n">
        <f aca="false" t="array" ref="W57:W57">INDEX(_Rge_Data_3rd_CY,$B57,W$1)</f>
        <v>2486.67</v>
      </c>
      <c r="X57" s="388" t="n">
        <f aca="false">INDEX(_Rge_Data_3rd_CY,$B57,X$1)</f>
        <v>0</v>
      </c>
      <c r="Y57" s="388" t="n">
        <f aca="false">INDEX(_Rge_Data_3rd_CY,$B57,Y$1)</f>
        <v>0</v>
      </c>
      <c r="Z57" s="388" t="n">
        <f aca="false" t="array" ref="Z57:Z57">INDEX(_Rge_Data_3rd_CY,$B57,Z$1)</f>
        <v>2486.67</v>
      </c>
      <c r="AA57" s="388" t="n">
        <f aca="false" t="array" ref="AA57:AA57">INDEX(_Rge_Data_3rd_CY,$B57,AA$1)</f>
        <v>1351.33</v>
      </c>
      <c r="AB57" s="388" t="n">
        <f aca="false" t="array" ref="AB57:AB57">INDEX(_Rge_Data_3rd_CY,$B57,AB$1)</f>
        <v>0</v>
      </c>
      <c r="AC57" s="388" t="n">
        <f aca="false" t="array" ref="AC57:AC57">INDEX(_Rge_Data_3rd_CY,$B57,AC$1)</f>
        <v>0</v>
      </c>
      <c r="AD57" s="388" t="n">
        <f aca="false" t="array" ref="AD57:AD57">INDEX(_Rge_Data_3rd_CY,$B57,AD$1)</f>
        <v>0</v>
      </c>
      <c r="AE57" s="388" t="n">
        <f aca="false">INDEX(_Rge_Data_3rd_CY,$B57,AE$1)</f>
        <v>0</v>
      </c>
      <c r="AF57" s="388" t="n">
        <f aca="false" t="array" ref="AF57:AF57">INDEX(_Rge_Data_3rd_CY,$B57,AF$1)</f>
        <v>0</v>
      </c>
      <c r="AG57" s="388" t="n">
        <f aca="false" t="array" ref="AG57:AG57">INDEX(_Rge_Data_3rd_CY,$B57,AG$1)</f>
        <v>3838</v>
      </c>
      <c r="AH57" s="388" t="n">
        <f aca="false">V57-AG57</f>
        <v>638</v>
      </c>
      <c r="AI57" s="389" t="n">
        <f aca="false">IFERROR(AH57/V57,)</f>
        <v>0.142537980339589</v>
      </c>
      <c r="AJ57" s="390" t="n">
        <f aca="false" t="array" ref="AJ57:AJ57">INDEX(_Rge_Data_3rd_CY,$B57,AJ$1)</f>
        <v>0</v>
      </c>
      <c r="AK57" s="391" t="n">
        <f aca="false" t="array" ref="AK57:AK57">INDEX(_Rge_Data_3rd_CY,$B57,AK$1)</f>
        <v>441.33</v>
      </c>
      <c r="AL57" s="391" t="n">
        <f aca="false">INDEX(_Rge_Data_3rd_CY,$B57,AL$1)</f>
        <v>0</v>
      </c>
      <c r="AM57" s="391" t="n">
        <f aca="false">INDEX(_Rge_Data_3rd_CY,$B57,AM$1)</f>
        <v>0</v>
      </c>
      <c r="AN57" s="391" t="n">
        <f aca="false" t="array" ref="AN57:AN57">INDEX(_Rge_Data_3rd_CY,$B57,AN$1)</f>
        <v>441.33</v>
      </c>
      <c r="AO57" s="391" t="n">
        <f aca="false" t="array" ref="AO57:AO57">INDEX(_Rge_Data_3rd_CY,$B57,AO$1)</f>
        <v>1351.33</v>
      </c>
      <c r="AP57" s="391" t="n">
        <f aca="false" t="array" ref="AP57:AP57">INDEX(_Rge_Data_3rd_CY,$B57,AP$1)</f>
        <v>0</v>
      </c>
      <c r="AQ57" s="391" t="n">
        <f aca="false" t="array" ref="AQ57:AQ57">INDEX(_Rge_Data_3rd_CY,$B57,AQ$1)</f>
        <v>0</v>
      </c>
      <c r="AR57" s="391" t="n">
        <f aca="false" t="array" ref="AR57:AR57">INDEX(_Rge_Data_3rd_CY,$B57,AR$1)</f>
        <v>0</v>
      </c>
      <c r="AS57" s="391" t="n">
        <f aca="false">INDEX(_Rge_Data_3rd_CY,$B57,AS$1)</f>
        <v>0</v>
      </c>
      <c r="AT57" s="391" t="n">
        <f aca="false" t="array" ref="AT57:AT57">INDEX(_Rge_Data_3rd_CY,$B57,AT$1)</f>
        <v>0</v>
      </c>
      <c r="AU57" s="391" t="n">
        <f aca="false" t="array" ref="AU57:AU57">INDEX(_Rge_Data_3rd_CY,$B57,AU$1)</f>
        <v>1792.66</v>
      </c>
      <c r="AV57" s="262" t="n">
        <f aca="false">AU57+AX57+AY57</f>
        <v>2075.7582871</v>
      </c>
      <c r="AW57" s="392" t="n">
        <f aca="false">IFERROR(AU57/AG57,0)</f>
        <v>0.467081813444502</v>
      </c>
      <c r="AX57" s="268" t="n">
        <f aca="false">IFERROR(IF(AND($F57="OPEN",$AH57&gt;0),$AH57*_SoP*$AW57,IF(AND($F57="CLOSED",$AH57&gt;0),$AH57*_SoL*$AW57,0)),0)</f>
        <v>283.0982871</v>
      </c>
      <c r="AY57" s="268" t="n">
        <f aca="false">IFERROR(IF($AH57&lt;0,$AH57*_SoL,0),0)</f>
        <v>0</v>
      </c>
      <c r="AZ57" s="393" t="n">
        <f aca="false">AU57+AX57</f>
        <v>2075.7582871</v>
      </c>
      <c r="BA57" s="393" t="n">
        <f aca="false">AJ57-AY57</f>
        <v>0</v>
      </c>
      <c r="BB57" s="393" t="n">
        <f aca="false">AZ57-BA57</f>
        <v>2075.7582871</v>
      </c>
      <c r="BC57" s="394" t="n">
        <f aca="false">IF($BB57&gt;=0,$BB57,0)</f>
        <v>2075.7582871</v>
      </c>
      <c r="BD57" s="395" t="n">
        <f aca="false">IF($BB57&lt;=0,-$BB57,0)</f>
        <v>0</v>
      </c>
      <c r="BE57" s="396" t="n">
        <f aca="false">IF((V57-AJ57)&lt;0,0,V57-AJ57)</f>
        <v>4476</v>
      </c>
      <c r="BF57" s="397" t="n">
        <f aca="false">IF(AW57&gt;1,0,V57-AW57*V57)</f>
        <v>2385.34180302241</v>
      </c>
    </row>
    <row r="58" customFormat="false" ht="19.5" hidden="false" customHeight="true" outlineLevel="0" collapsed="false">
      <c r="A58" s="166"/>
      <c r="B58" s="208" t="n">
        <f aca="false">B57+1</f>
        <v>47</v>
      </c>
      <c r="C58" s="166"/>
      <c r="D58" s="369" t="str">
        <f aca="false" t="array" ref="D58:D58">INDEX(_Rge_Projectdata_3rd,$B58,MATCH("Project-ID",_Rge_Headline_Projectdata,0))</f>
        <v>P903623</v>
      </c>
      <c r="E58" s="370" t="str">
        <f aca="false" t="array" ref="E58:E58">IF(INDEX(_Rge_Data_3rd_CY,$B58,E$1)=0,"",TEXT(INDEX(_Rge_Data_3rd_CY,$B58,E$1),"JJJJMMTT"))</f>
        <v/>
      </c>
      <c r="F58" s="382" t="str">
        <f aca="false" t="array" ref="F58:F58">INDEX(_Rge_Data_3rd_CY,$B58,F$1)</f>
        <v>Open</v>
      </c>
      <c r="G58" s="371" t="n">
        <f aca="false" t="array" ref="G58:G58">IFERROR(MATCH(INDEX(_Rge_Data_3rd_CY,$B58,G$1),_Rge_Projectstatus,0),"")</f>
        <v>1</v>
      </c>
      <c r="H58" s="383" t="n">
        <f aca="false">INDEX(_Rge_Data_3rd_CY,$B58,H$1)</f>
        <v>0</v>
      </c>
      <c r="I58" s="384" t="n">
        <f aca="false">INDEX(_Rge_Data_3rd_CY,$B58,I$1)</f>
        <v>0</v>
      </c>
      <c r="J58" s="384" t="n">
        <f aca="false">INDEX(_Rge_Data_3rd_CY,$B58,J$1)</f>
        <v>0</v>
      </c>
      <c r="K58" s="384" t="n">
        <f aca="false">INDEX(_Rge_Data_3rd_CY,$B58,K$1)</f>
        <v>0</v>
      </c>
      <c r="L58" s="385" t="n">
        <f aca="false" t="array" ref="L58:L58">INDEX(_Rge_Data_3rd_CY,$B58,L$1)</f>
        <v>0</v>
      </c>
      <c r="M58" s="385" t="n">
        <f aca="false" t="array" ref="M58:M58">INDEX(_Rge_Data_3rd_CY,$B58,M$1)</f>
        <v>0</v>
      </c>
      <c r="N58" s="385" t="n">
        <f aca="false" t="array" ref="N58:N58">INDEX(_Rge_Data_3rd_CY,$B58,N$1)</f>
        <v>0</v>
      </c>
      <c r="O58" s="385" t="n">
        <f aca="false" t="array" ref="O58:O58">INDEX(_Rge_Data_3rd_CY,$B58,O$1)</f>
        <v>0</v>
      </c>
      <c r="P58" s="385" t="n">
        <f aca="false" t="array" ref="P58:P58">INDEX(_Rge_Data_3rd_CY,$B58,P$1)</f>
        <v>0</v>
      </c>
      <c r="Q58" s="385" t="n">
        <f aca="false">INDEX(_Rge_Data_3rd_CY,$B58,Q$1)</f>
        <v>0</v>
      </c>
      <c r="R58" s="385" t="n">
        <f aca="false" t="array" ref="R58:R58">INDEX(_Rge_Data_3rd_CY,$B58,R$1)</f>
        <v>0</v>
      </c>
      <c r="S58" s="385" t="n">
        <f aca="false" t="array" ref="S58:S58">INDEX(_Rge_Data_3rd_CY,$B58,S$1)</f>
        <v>0</v>
      </c>
      <c r="T58" s="385" t="n">
        <f aca="false">H58-S58</f>
        <v>0</v>
      </c>
      <c r="U58" s="386" t="n">
        <f aca="false">IFERROR(T58/H58,0)</f>
        <v>0</v>
      </c>
      <c r="V58" s="387" t="n">
        <f aca="false" t="array" ref="V58:V58">INDEX(_Rge_Data_3rd_CY,$B58,V$1)</f>
        <v>88271.26</v>
      </c>
      <c r="W58" s="388" t="n">
        <f aca="false" t="array" ref="W58:W58">INDEX(_Rge_Data_3rd_CY,$B58,W$1)</f>
        <v>54021.58</v>
      </c>
      <c r="X58" s="388" t="n">
        <f aca="false">INDEX(_Rge_Data_3rd_CY,$B58,X$1)</f>
        <v>0</v>
      </c>
      <c r="Y58" s="388" t="n">
        <f aca="false">INDEX(_Rge_Data_3rd_CY,$B58,Y$1)</f>
        <v>0</v>
      </c>
      <c r="Z58" s="388" t="n">
        <f aca="false" t="array" ref="Z58:Z58">INDEX(_Rge_Data_3rd_CY,$B58,Z$1)</f>
        <v>54021.58</v>
      </c>
      <c r="AA58" s="388" t="n">
        <f aca="false" t="array" ref="AA58:AA58">INDEX(_Rge_Data_3rd_CY,$B58,AA$1)</f>
        <v>2010</v>
      </c>
      <c r="AB58" s="388" t="n">
        <f aca="false" t="array" ref="AB58:AB58">INDEX(_Rge_Data_3rd_CY,$B58,AB$1)</f>
        <v>0</v>
      </c>
      <c r="AC58" s="388" t="n">
        <f aca="false" t="array" ref="AC58:AC58">INDEX(_Rge_Data_3rd_CY,$B58,AC$1)</f>
        <v>0</v>
      </c>
      <c r="AD58" s="388" t="n">
        <f aca="false" t="array" ref="AD58:AD58">INDEX(_Rge_Data_3rd_CY,$B58,AD$1)</f>
        <v>0</v>
      </c>
      <c r="AE58" s="388" t="n">
        <f aca="false">INDEX(_Rge_Data_3rd_CY,$B58,AE$1)</f>
        <v>0</v>
      </c>
      <c r="AF58" s="388" t="n">
        <f aca="false" t="array" ref="AF58:AF58">INDEX(_Rge_Data_3rd_CY,$B58,AF$1)</f>
        <v>0</v>
      </c>
      <c r="AG58" s="388" t="n">
        <f aca="false" t="array" ref="AG58:AG58">INDEX(_Rge_Data_3rd_CY,$B58,AG$1)</f>
        <v>56031.58</v>
      </c>
      <c r="AH58" s="388" t="n">
        <f aca="false">V58-AG58</f>
        <v>32239.68</v>
      </c>
      <c r="AI58" s="389" t="n">
        <f aca="false">IFERROR(AH58/V58,)</f>
        <v>0.365234165684278</v>
      </c>
      <c r="AJ58" s="390" t="n">
        <f aca="false" t="array" ref="AJ58:AJ58">INDEX(_Rge_Data_3rd_CY,$B58,AJ$1)</f>
        <v>0</v>
      </c>
      <c r="AK58" s="391" t="n">
        <f aca="false" t="array" ref="AK58:AK58">INDEX(_Rge_Data_3rd_CY,$B58,AK$1)</f>
        <v>16267.6</v>
      </c>
      <c r="AL58" s="391" t="n">
        <f aca="false">INDEX(_Rge_Data_3rd_CY,$B58,AL$1)</f>
        <v>0</v>
      </c>
      <c r="AM58" s="391" t="n">
        <f aca="false">INDEX(_Rge_Data_3rd_CY,$B58,AM$1)</f>
        <v>0</v>
      </c>
      <c r="AN58" s="391" t="n">
        <f aca="false" t="array" ref="AN58:AN58">INDEX(_Rge_Data_3rd_CY,$B58,AN$1)</f>
        <v>16267.6</v>
      </c>
      <c r="AO58" s="391" t="n">
        <f aca="false" t="array" ref="AO58:AO58">INDEX(_Rge_Data_3rd_CY,$B58,AO$1)</f>
        <v>2010</v>
      </c>
      <c r="AP58" s="391" t="n">
        <f aca="false" t="array" ref="AP58:AP58">INDEX(_Rge_Data_3rd_CY,$B58,AP$1)</f>
        <v>0</v>
      </c>
      <c r="AQ58" s="391" t="n">
        <f aca="false" t="array" ref="AQ58:AQ58">INDEX(_Rge_Data_3rd_CY,$B58,AQ$1)</f>
        <v>0</v>
      </c>
      <c r="AR58" s="391" t="n">
        <f aca="false" t="array" ref="AR58:AR58">INDEX(_Rge_Data_3rd_CY,$B58,AR$1)</f>
        <v>0</v>
      </c>
      <c r="AS58" s="391" t="n">
        <f aca="false">INDEX(_Rge_Data_3rd_CY,$B58,AS$1)</f>
        <v>0</v>
      </c>
      <c r="AT58" s="391" t="n">
        <f aca="false" t="array" ref="AT58:AT58">INDEX(_Rge_Data_3rd_CY,$B58,AT$1)</f>
        <v>0</v>
      </c>
      <c r="AU58" s="391" t="n">
        <f aca="false" t="array" ref="AU58:AU58">INDEX(_Rge_Data_3rd_CY,$B58,AU$1)</f>
        <v>18277.6</v>
      </c>
      <c r="AV58" s="262" t="n">
        <f aca="false">AU58+AX58+AY58</f>
        <v>28268.408334</v>
      </c>
      <c r="AW58" s="392" t="n">
        <f aca="false">IFERROR(AU58/AG58,0)</f>
        <v>0.326201759793316</v>
      </c>
      <c r="AX58" s="268" t="n">
        <f aca="false">IFERROR(IF(AND($F58="OPEN",$AH58&gt;0),$AH58*_SoP*$AW58,IF(AND($F58="CLOSED",$AH58&gt;0),$AH58*_SoL*$AW58,0)),0)</f>
        <v>9990.808334</v>
      </c>
      <c r="AY58" s="268" t="n">
        <f aca="false">IFERROR(IF($AH58&lt;0,$AH58*_SoL,0),0)</f>
        <v>0</v>
      </c>
      <c r="AZ58" s="393" t="n">
        <f aca="false">AU58+AX58</f>
        <v>28268.408334</v>
      </c>
      <c r="BA58" s="393" t="n">
        <f aca="false">AJ58-AY58</f>
        <v>0</v>
      </c>
      <c r="BB58" s="393" t="n">
        <f aca="false">AZ58-BA58</f>
        <v>28268.408334</v>
      </c>
      <c r="BC58" s="394" t="n">
        <f aca="false">IF($BB58&gt;=0,$BB58,0)</f>
        <v>28268.408334</v>
      </c>
      <c r="BD58" s="395" t="n">
        <f aca="false">IF($BB58&lt;=0,-$BB58,0)</f>
        <v>0</v>
      </c>
      <c r="BE58" s="396" t="n">
        <f aca="false">IF((V58-AJ58)&lt;0,0,V58-AJ58)</f>
        <v>88271.26</v>
      </c>
      <c r="BF58" s="397" t="n">
        <f aca="false">IF(AW58&gt;1,0,V58-AW58*V58)</f>
        <v>59477.0196488266</v>
      </c>
    </row>
    <row r="59" customFormat="false" ht="19.5" hidden="false" customHeight="true" outlineLevel="0" collapsed="false">
      <c r="A59" s="166"/>
      <c r="B59" s="208" t="n">
        <f aca="false">B58+1</f>
        <v>48</v>
      </c>
      <c r="C59" s="166"/>
      <c r="D59" s="369" t="str">
        <f aca="false" t="array" ref="D59:D59">INDEX(_Rge_Projectdata_3rd,$B59,MATCH("Project-ID",_Rge_Headline_Projectdata,0))</f>
        <v>P903624</v>
      </c>
      <c r="E59" s="370" t="str">
        <f aca="false" t="array" ref="E59:E59">IF(INDEX(_Rge_Data_3rd_CY,$B59,E$1)=0,"",TEXT(INDEX(_Rge_Data_3rd_CY,$B59,E$1),"JJJJMMTT"))</f>
        <v/>
      </c>
      <c r="F59" s="382" t="str">
        <f aca="false" t="array" ref="F59:F59">INDEX(_Rge_Data_3rd_CY,$B59,F$1)</f>
        <v>Open</v>
      </c>
      <c r="G59" s="371" t="n">
        <f aca="false" t="array" ref="G59:G59">IFERROR(MATCH(INDEX(_Rge_Data_3rd_CY,$B59,G$1),_Rge_Projectstatus,0),"")</f>
        <v>1</v>
      </c>
      <c r="H59" s="383" t="n">
        <f aca="false">INDEX(_Rge_Data_3rd_CY,$B59,H$1)</f>
        <v>0</v>
      </c>
      <c r="I59" s="384" t="n">
        <f aca="false">INDEX(_Rge_Data_3rd_CY,$B59,I$1)</f>
        <v>0</v>
      </c>
      <c r="J59" s="384" t="n">
        <f aca="false">INDEX(_Rge_Data_3rd_CY,$B59,J$1)</f>
        <v>0</v>
      </c>
      <c r="K59" s="384" t="n">
        <f aca="false">INDEX(_Rge_Data_3rd_CY,$B59,K$1)</f>
        <v>0</v>
      </c>
      <c r="L59" s="385" t="n">
        <f aca="false" t="array" ref="L59:L59">INDEX(_Rge_Data_3rd_CY,$B59,L$1)</f>
        <v>0</v>
      </c>
      <c r="M59" s="385" t="n">
        <f aca="false" t="array" ref="M59:M59">INDEX(_Rge_Data_3rd_CY,$B59,M$1)</f>
        <v>0</v>
      </c>
      <c r="N59" s="385" t="n">
        <f aca="false" t="array" ref="N59:N59">INDEX(_Rge_Data_3rd_CY,$B59,N$1)</f>
        <v>0</v>
      </c>
      <c r="O59" s="385" t="n">
        <f aca="false" t="array" ref="O59:O59">INDEX(_Rge_Data_3rd_CY,$B59,O$1)</f>
        <v>0</v>
      </c>
      <c r="P59" s="385" t="n">
        <f aca="false" t="array" ref="P59:P59">INDEX(_Rge_Data_3rd_CY,$B59,P$1)</f>
        <v>0</v>
      </c>
      <c r="Q59" s="385" t="n">
        <f aca="false">INDEX(_Rge_Data_3rd_CY,$B59,Q$1)</f>
        <v>0</v>
      </c>
      <c r="R59" s="385" t="n">
        <f aca="false" t="array" ref="R59:R59">INDEX(_Rge_Data_3rd_CY,$B59,R$1)</f>
        <v>0</v>
      </c>
      <c r="S59" s="385" t="n">
        <f aca="false" t="array" ref="S59:S59">INDEX(_Rge_Data_3rd_CY,$B59,S$1)</f>
        <v>0</v>
      </c>
      <c r="T59" s="385" t="n">
        <f aca="false">H59-S59</f>
        <v>0</v>
      </c>
      <c r="U59" s="386" t="n">
        <f aca="false">IFERROR(T59/H59,0)</f>
        <v>0</v>
      </c>
      <c r="V59" s="387" t="n">
        <f aca="false" t="array" ref="V59:V59">INDEX(_Rge_Data_3rd_CY,$B59,V$1)</f>
        <v>108158.24</v>
      </c>
      <c r="W59" s="388" t="n">
        <f aca="false" t="array" ref="W59:W59">INDEX(_Rge_Data_3rd_CY,$B59,W$1)</f>
        <v>59070</v>
      </c>
      <c r="X59" s="388" t="n">
        <f aca="false">INDEX(_Rge_Data_3rd_CY,$B59,X$1)</f>
        <v>0</v>
      </c>
      <c r="Y59" s="388" t="n">
        <f aca="false">INDEX(_Rge_Data_3rd_CY,$B59,Y$1)</f>
        <v>0</v>
      </c>
      <c r="Z59" s="388" t="n">
        <f aca="false" t="array" ref="Z59:Z59">INDEX(_Rge_Data_3rd_CY,$B59,Z$1)</f>
        <v>59070</v>
      </c>
      <c r="AA59" s="388" t="n">
        <f aca="false" t="array" ref="AA59:AA59">INDEX(_Rge_Data_3rd_CY,$B59,AA$1)</f>
        <v>1950</v>
      </c>
      <c r="AB59" s="388" t="n">
        <f aca="false" t="array" ref="AB59:AB59">INDEX(_Rge_Data_3rd_CY,$B59,AB$1)</f>
        <v>0</v>
      </c>
      <c r="AC59" s="388" t="n">
        <f aca="false" t="array" ref="AC59:AC59">INDEX(_Rge_Data_3rd_CY,$B59,AC$1)</f>
        <v>9200</v>
      </c>
      <c r="AD59" s="388" t="n">
        <f aca="false" t="array" ref="AD59:AD59">INDEX(_Rge_Data_3rd_CY,$B59,AD$1)</f>
        <v>0</v>
      </c>
      <c r="AE59" s="388" t="n">
        <f aca="false">INDEX(_Rge_Data_3rd_CY,$B59,AE$1)</f>
        <v>0</v>
      </c>
      <c r="AF59" s="388" t="n">
        <f aca="false" t="array" ref="AF59:AF59">INDEX(_Rge_Data_3rd_CY,$B59,AF$1)</f>
        <v>0</v>
      </c>
      <c r="AG59" s="388" t="n">
        <f aca="false" t="array" ref="AG59:AG59">INDEX(_Rge_Data_3rd_CY,$B59,AG$1)</f>
        <v>70220</v>
      </c>
      <c r="AH59" s="388" t="n">
        <f aca="false">V59-AG59</f>
        <v>37938.24</v>
      </c>
      <c r="AI59" s="389" t="n">
        <f aca="false">IFERROR(AH59/V59,)</f>
        <v>0.350766062761376</v>
      </c>
      <c r="AJ59" s="390" t="n">
        <f aca="false" t="array" ref="AJ59:AJ59">INDEX(_Rge_Data_3rd_CY,$B59,AJ$1)</f>
        <v>0</v>
      </c>
      <c r="AK59" s="391" t="n">
        <f aca="false" t="array" ref="AK59:AK59">INDEX(_Rge_Data_3rd_CY,$B59,AK$1)</f>
        <v>0</v>
      </c>
      <c r="AL59" s="391" t="n">
        <f aca="false">INDEX(_Rge_Data_3rd_CY,$B59,AL$1)</f>
        <v>0</v>
      </c>
      <c r="AM59" s="391" t="n">
        <f aca="false">INDEX(_Rge_Data_3rd_CY,$B59,AM$1)</f>
        <v>0</v>
      </c>
      <c r="AN59" s="391" t="n">
        <f aca="false" t="array" ref="AN59:AN59">INDEX(_Rge_Data_3rd_CY,$B59,AN$1)</f>
        <v>0</v>
      </c>
      <c r="AO59" s="391" t="n">
        <f aca="false" t="array" ref="AO59:AO59">INDEX(_Rge_Data_3rd_CY,$B59,AO$1)</f>
        <v>330</v>
      </c>
      <c r="AP59" s="391" t="n">
        <f aca="false" t="array" ref="AP59:AP59">INDEX(_Rge_Data_3rd_CY,$B59,AP$1)</f>
        <v>0</v>
      </c>
      <c r="AQ59" s="391" t="n">
        <f aca="false" t="array" ref="AQ59:AQ59">INDEX(_Rge_Data_3rd_CY,$B59,AQ$1)</f>
        <v>0</v>
      </c>
      <c r="AR59" s="391" t="n">
        <f aca="false" t="array" ref="AR59:AR59">INDEX(_Rge_Data_3rd_CY,$B59,AR$1)</f>
        <v>0</v>
      </c>
      <c r="AS59" s="391" t="n">
        <f aca="false">INDEX(_Rge_Data_3rd_CY,$B59,AS$1)</f>
        <v>0</v>
      </c>
      <c r="AT59" s="391" t="n">
        <f aca="false" t="array" ref="AT59:AT59">INDEX(_Rge_Data_3rd_CY,$B59,AT$1)</f>
        <v>0</v>
      </c>
      <c r="AU59" s="391" t="n">
        <f aca="false" t="array" ref="AU59:AU59">INDEX(_Rge_Data_3rd_CY,$B59,AU$1)</f>
        <v>330</v>
      </c>
      <c r="AV59" s="262" t="n">
        <f aca="false">AU59+AX59+AY59</f>
        <v>499.3767907</v>
      </c>
      <c r="AW59" s="392" t="n">
        <f aca="false">IFERROR(AU59/AG59,0)</f>
        <v>0.00469951580746226</v>
      </c>
      <c r="AX59" s="268" t="n">
        <f aca="false">IFERROR(IF(AND($F59="OPEN",$AH59&gt;0),$AH59*_SoP*$AW59,IF(AND($F59="CLOSED",$AH59&gt;0),$AH59*_SoL*$AW59,0)),0)</f>
        <v>169.3767907</v>
      </c>
      <c r="AY59" s="268" t="n">
        <f aca="false">IFERROR(IF($AH59&lt;0,$AH59*_SoL,0),0)</f>
        <v>0</v>
      </c>
      <c r="AZ59" s="393" t="n">
        <f aca="false">AU59+AX59</f>
        <v>499.3767907</v>
      </c>
      <c r="BA59" s="393" t="n">
        <f aca="false">AJ59-AY59</f>
        <v>0</v>
      </c>
      <c r="BB59" s="393" t="n">
        <f aca="false">AZ59-BA59</f>
        <v>499.3767907</v>
      </c>
      <c r="BC59" s="394" t="n">
        <f aca="false">IF($BB59&gt;=0,$BB59,0)</f>
        <v>499.3767907</v>
      </c>
      <c r="BD59" s="395" t="n">
        <f aca="false">IF($BB59&lt;=0,-$BB59,0)</f>
        <v>0</v>
      </c>
      <c r="BE59" s="396" t="n">
        <f aca="false">IF((V59-AJ59)&lt;0,0,V59-AJ59)</f>
        <v>108158.24</v>
      </c>
      <c r="BF59" s="397" t="n">
        <f aca="false">IF(AW59&gt;1,0,V59-AW59*V59)</f>
        <v>107649.948641413</v>
      </c>
    </row>
    <row r="60" customFormat="false" ht="19.5" hidden="false" customHeight="true" outlineLevel="0" collapsed="false">
      <c r="A60" s="166"/>
      <c r="B60" s="208" t="n">
        <f aca="false">B59+1</f>
        <v>49</v>
      </c>
      <c r="C60" s="166"/>
      <c r="D60" s="369" t="str">
        <f aca="false" t="array" ref="D60:D60">INDEX(_Rge_Projectdata_3rd,$B60,MATCH("Project-ID",_Rge_Headline_Projectdata,0))</f>
        <v>P903632</v>
      </c>
      <c r="E60" s="370" t="str">
        <f aca="false" t="array" ref="E60:E60">IF(INDEX(_Rge_Data_3rd_CY,$B60,E$1)=0,"",TEXT(INDEX(_Rge_Data_3rd_CY,$B60,E$1),"JJJJMMTT"))</f>
        <v/>
      </c>
      <c r="F60" s="382" t="str">
        <f aca="false" t="array" ref="F60:F60">INDEX(_Rge_Data_3rd_CY,$B60,F$1)</f>
        <v>Open</v>
      </c>
      <c r="G60" s="371" t="n">
        <f aca="false" t="array" ref="G60:G60">IFERROR(MATCH(INDEX(_Rge_Data_3rd_CY,$B60,G$1),_Rge_Projectstatus,0),"")</f>
        <v>1</v>
      </c>
      <c r="H60" s="383" t="n">
        <f aca="false">INDEX(_Rge_Data_3rd_CY,$B60,H$1)</f>
        <v>0</v>
      </c>
      <c r="I60" s="384" t="n">
        <f aca="false">INDEX(_Rge_Data_3rd_CY,$B60,I$1)</f>
        <v>0</v>
      </c>
      <c r="J60" s="384" t="n">
        <f aca="false">INDEX(_Rge_Data_3rd_CY,$B60,J$1)</f>
        <v>0</v>
      </c>
      <c r="K60" s="384" t="n">
        <f aca="false">INDEX(_Rge_Data_3rd_CY,$B60,K$1)</f>
        <v>0</v>
      </c>
      <c r="L60" s="385" t="n">
        <f aca="false" t="array" ref="L60:L60">INDEX(_Rge_Data_3rd_CY,$B60,L$1)</f>
        <v>0</v>
      </c>
      <c r="M60" s="385" t="n">
        <f aca="false" t="array" ref="M60:M60">INDEX(_Rge_Data_3rd_CY,$B60,M$1)</f>
        <v>0</v>
      </c>
      <c r="N60" s="385" t="n">
        <f aca="false" t="array" ref="N60:N60">INDEX(_Rge_Data_3rd_CY,$B60,N$1)</f>
        <v>0</v>
      </c>
      <c r="O60" s="385" t="n">
        <f aca="false" t="array" ref="O60:O60">INDEX(_Rge_Data_3rd_CY,$B60,O$1)</f>
        <v>0</v>
      </c>
      <c r="P60" s="385" t="n">
        <f aca="false" t="array" ref="P60:P60">INDEX(_Rge_Data_3rd_CY,$B60,P$1)</f>
        <v>0</v>
      </c>
      <c r="Q60" s="385" t="n">
        <f aca="false">INDEX(_Rge_Data_3rd_CY,$B60,Q$1)</f>
        <v>0</v>
      </c>
      <c r="R60" s="385" t="n">
        <f aca="false" t="array" ref="R60:R60">INDEX(_Rge_Data_3rd_CY,$B60,R$1)</f>
        <v>0</v>
      </c>
      <c r="S60" s="385" t="n">
        <f aca="false" t="array" ref="S60:S60">INDEX(_Rge_Data_3rd_CY,$B60,S$1)</f>
        <v>0</v>
      </c>
      <c r="T60" s="385" t="n">
        <f aca="false">H60-S60</f>
        <v>0</v>
      </c>
      <c r="U60" s="386" t="n">
        <f aca="false">IFERROR(T60/H60,0)</f>
        <v>0</v>
      </c>
      <c r="V60" s="387" t="n">
        <f aca="false" t="array" ref="V60:V60">INDEX(_Rge_Data_3rd_CY,$B60,V$1)</f>
        <v>50909.76</v>
      </c>
      <c r="W60" s="388" t="n">
        <f aca="false" t="array" ref="W60:W60">INDEX(_Rge_Data_3rd_CY,$B60,W$1)</f>
        <v>28306.11</v>
      </c>
      <c r="X60" s="388" t="n">
        <f aca="false">INDEX(_Rge_Data_3rd_CY,$B60,X$1)</f>
        <v>0</v>
      </c>
      <c r="Y60" s="388" t="n">
        <f aca="false">INDEX(_Rge_Data_3rd_CY,$B60,Y$1)</f>
        <v>0</v>
      </c>
      <c r="Z60" s="388" t="n">
        <f aca="false" t="array" ref="Z60:Z60">INDEX(_Rge_Data_3rd_CY,$B60,Z$1)</f>
        <v>28306.11</v>
      </c>
      <c r="AA60" s="388" t="n">
        <f aca="false" t="array" ref="AA60:AA60">INDEX(_Rge_Data_3rd_CY,$B60,AA$1)</f>
        <v>4892.01</v>
      </c>
      <c r="AB60" s="388" t="n">
        <f aca="false" t="array" ref="AB60:AB60">INDEX(_Rge_Data_3rd_CY,$B60,AB$1)</f>
        <v>1170</v>
      </c>
      <c r="AC60" s="388" t="n">
        <f aca="false" t="array" ref="AC60:AC60">INDEX(_Rge_Data_3rd_CY,$B60,AC$1)</f>
        <v>0</v>
      </c>
      <c r="AD60" s="388" t="n">
        <f aca="false" t="array" ref="AD60:AD60">INDEX(_Rge_Data_3rd_CY,$B60,AD$1)</f>
        <v>0</v>
      </c>
      <c r="AE60" s="388" t="n">
        <f aca="false">INDEX(_Rge_Data_3rd_CY,$B60,AE$1)</f>
        <v>0</v>
      </c>
      <c r="AF60" s="388" t="n">
        <f aca="false" t="array" ref="AF60:AF60">INDEX(_Rge_Data_3rd_CY,$B60,AF$1)</f>
        <v>0</v>
      </c>
      <c r="AG60" s="388" t="n">
        <f aca="false" t="array" ref="AG60:AG60">INDEX(_Rge_Data_3rd_CY,$B60,AG$1)</f>
        <v>34368.12</v>
      </c>
      <c r="AH60" s="388" t="n">
        <f aca="false">V60-AG60</f>
        <v>16541.64</v>
      </c>
      <c r="AI60" s="389" t="n">
        <f aca="false">IFERROR(AH60/V60,)</f>
        <v>0.324920801040901</v>
      </c>
      <c r="AJ60" s="390" t="n">
        <f aca="false" t="array" ref="AJ60:AJ60">INDEX(_Rge_Data_3rd_CY,$B60,AJ$1)</f>
        <v>50909.76</v>
      </c>
      <c r="AK60" s="391" t="n">
        <f aca="false" t="array" ref="AK60:AK60">INDEX(_Rge_Data_3rd_CY,$B60,AK$1)</f>
        <v>28306.11</v>
      </c>
      <c r="AL60" s="391" t="n">
        <f aca="false">INDEX(_Rge_Data_3rd_CY,$B60,AL$1)</f>
        <v>0</v>
      </c>
      <c r="AM60" s="391" t="n">
        <f aca="false">INDEX(_Rge_Data_3rd_CY,$B60,AM$1)</f>
        <v>0</v>
      </c>
      <c r="AN60" s="391" t="n">
        <f aca="false" t="array" ref="AN60:AN60">INDEX(_Rge_Data_3rd_CY,$B60,AN$1)</f>
        <v>28306.11</v>
      </c>
      <c r="AO60" s="391" t="n">
        <f aca="false" t="array" ref="AO60:AO60">INDEX(_Rge_Data_3rd_CY,$B60,AO$1)</f>
        <v>4892.01</v>
      </c>
      <c r="AP60" s="391" t="n">
        <f aca="false" t="array" ref="AP60:AP60">INDEX(_Rge_Data_3rd_CY,$B60,AP$1)</f>
        <v>1170</v>
      </c>
      <c r="AQ60" s="391" t="n">
        <f aca="false" t="array" ref="AQ60:AQ60">INDEX(_Rge_Data_3rd_CY,$B60,AQ$1)</f>
        <v>0</v>
      </c>
      <c r="AR60" s="391" t="n">
        <f aca="false" t="array" ref="AR60:AR60">INDEX(_Rge_Data_3rd_CY,$B60,AR$1)</f>
        <v>0</v>
      </c>
      <c r="AS60" s="391" t="n">
        <f aca="false">INDEX(_Rge_Data_3rd_CY,$B60,AS$1)</f>
        <v>0</v>
      </c>
      <c r="AT60" s="391" t="n">
        <f aca="false" t="array" ref="AT60:AT60">INDEX(_Rge_Data_3rd_CY,$B60,AT$1)</f>
        <v>0</v>
      </c>
      <c r="AU60" s="391" t="n">
        <f aca="false" t="array" ref="AU60:AU60">INDEX(_Rge_Data_3rd_CY,$B60,AU$1)</f>
        <v>34368.12</v>
      </c>
      <c r="AV60" s="262" t="n">
        <f aca="false">AU60+AX60+AY60</f>
        <v>50082.678</v>
      </c>
      <c r="AW60" s="392" t="n">
        <f aca="false">IFERROR(AU60/AG60,0)</f>
        <v>1</v>
      </c>
      <c r="AX60" s="268" t="n">
        <f aca="false">IFERROR(IF(AND($F60="OPEN",$AH60&gt;0),$AH60*_SoP*$AW60,IF(AND($F60="CLOSED",$AH60&gt;0),$AH60*_SoL*$AW60,0)),0)</f>
        <v>15714.558</v>
      </c>
      <c r="AY60" s="268" t="n">
        <f aca="false">IFERROR(IF($AH60&lt;0,$AH60*_SoL,0),0)</f>
        <v>0</v>
      </c>
      <c r="AZ60" s="393" t="n">
        <f aca="false">AU60+AX60</f>
        <v>50082.678</v>
      </c>
      <c r="BA60" s="393" t="n">
        <f aca="false">AJ60-AY60</f>
        <v>50909.76</v>
      </c>
      <c r="BB60" s="393" t="n">
        <f aca="false">AZ60-BA60</f>
        <v>-827.082000000002</v>
      </c>
      <c r="BC60" s="394" t="n">
        <f aca="false">IF($BB60&gt;=0,$BB60,0)</f>
        <v>0</v>
      </c>
      <c r="BD60" s="395" t="n">
        <f aca="false">IF($BB60&lt;=0,-$BB60,0)</f>
        <v>827.082000000002</v>
      </c>
      <c r="BE60" s="396" t="n">
        <f aca="false">IF((V60-AJ60)&lt;0,0,V60-AJ60)</f>
        <v>0</v>
      </c>
      <c r="BF60" s="397" t="n">
        <f aca="false">IF(AW60&gt;1,0,V60-AW60*V60)</f>
        <v>0</v>
      </c>
    </row>
    <row r="61" customFormat="false" ht="19.5" hidden="false" customHeight="true" outlineLevel="0" collapsed="false">
      <c r="A61" s="166"/>
      <c r="B61" s="208" t="n">
        <f aca="false">B60+1</f>
        <v>50</v>
      </c>
      <c r="C61" s="166"/>
      <c r="D61" s="369" t="str">
        <f aca="false" t="array" ref="D61:D61">INDEX(_Rge_Projectdata_3rd,$B61,MATCH("Project-ID",_Rge_Headline_Projectdata,0))</f>
        <v>P903630</v>
      </c>
      <c r="E61" s="370" t="str">
        <f aca="false" t="array" ref="E61:E61">IF(INDEX(_Rge_Data_3rd_CY,$B61,E$1)=0,"",TEXT(INDEX(_Rge_Data_3rd_CY,$B61,E$1),"JJJJMMTT"))</f>
        <v/>
      </c>
      <c r="F61" s="382" t="str">
        <f aca="false" t="array" ref="F61:F61">INDEX(_Rge_Data_3rd_CY,$B61,F$1)</f>
        <v>Open</v>
      </c>
      <c r="G61" s="371" t="n">
        <f aca="false" t="array" ref="G61:G61">IFERROR(MATCH(INDEX(_Rge_Data_3rd_CY,$B61,G$1),_Rge_Projectstatus,0),"")</f>
        <v>1</v>
      </c>
      <c r="H61" s="383" t="n">
        <f aca="false">INDEX(_Rge_Data_3rd_CY,$B61,H$1)</f>
        <v>0</v>
      </c>
      <c r="I61" s="384" t="n">
        <f aca="false">INDEX(_Rge_Data_3rd_CY,$B61,I$1)</f>
        <v>0</v>
      </c>
      <c r="J61" s="384" t="n">
        <f aca="false">INDEX(_Rge_Data_3rd_CY,$B61,J$1)</f>
        <v>0</v>
      </c>
      <c r="K61" s="384" t="n">
        <f aca="false">INDEX(_Rge_Data_3rd_CY,$B61,K$1)</f>
        <v>0</v>
      </c>
      <c r="L61" s="385" t="n">
        <f aca="false" t="array" ref="L61:L61">INDEX(_Rge_Data_3rd_CY,$B61,L$1)</f>
        <v>0</v>
      </c>
      <c r="M61" s="385" t="n">
        <f aca="false" t="array" ref="M61:M61">INDEX(_Rge_Data_3rd_CY,$B61,M$1)</f>
        <v>0</v>
      </c>
      <c r="N61" s="385" t="n">
        <f aca="false" t="array" ref="N61:N61">INDEX(_Rge_Data_3rd_CY,$B61,N$1)</f>
        <v>0</v>
      </c>
      <c r="O61" s="385" t="n">
        <f aca="false" t="array" ref="O61:O61">INDEX(_Rge_Data_3rd_CY,$B61,O$1)</f>
        <v>0</v>
      </c>
      <c r="P61" s="385" t="n">
        <f aca="false" t="array" ref="P61:P61">INDEX(_Rge_Data_3rd_CY,$B61,P$1)</f>
        <v>0</v>
      </c>
      <c r="Q61" s="385" t="n">
        <f aca="false">INDEX(_Rge_Data_3rd_CY,$B61,Q$1)</f>
        <v>0</v>
      </c>
      <c r="R61" s="385" t="n">
        <f aca="false" t="array" ref="R61:R61">INDEX(_Rge_Data_3rd_CY,$B61,R$1)</f>
        <v>0</v>
      </c>
      <c r="S61" s="385" t="n">
        <f aca="false" t="array" ref="S61:S61">INDEX(_Rge_Data_3rd_CY,$B61,S$1)</f>
        <v>0</v>
      </c>
      <c r="T61" s="385" t="n">
        <f aca="false">H61-S61</f>
        <v>0</v>
      </c>
      <c r="U61" s="386" t="n">
        <f aca="false">IFERROR(T61/H61,0)</f>
        <v>0</v>
      </c>
      <c r="V61" s="387" t="n">
        <f aca="false" t="array" ref="V61:V61">INDEX(_Rge_Data_3rd_CY,$B61,V$1)</f>
        <v>873368.32</v>
      </c>
      <c r="W61" s="388" t="n">
        <f aca="false" t="array" ref="W61:W61">INDEX(_Rge_Data_3rd_CY,$B61,W$1)</f>
        <v>596000</v>
      </c>
      <c r="X61" s="388" t="n">
        <f aca="false">INDEX(_Rge_Data_3rd_CY,$B61,X$1)</f>
        <v>0</v>
      </c>
      <c r="Y61" s="388" t="n">
        <f aca="false">INDEX(_Rge_Data_3rd_CY,$B61,Y$1)</f>
        <v>0</v>
      </c>
      <c r="Z61" s="388" t="n">
        <f aca="false" t="array" ref="Z61:Z61">INDEX(_Rge_Data_3rd_CY,$B61,Z$1)</f>
        <v>596000</v>
      </c>
      <c r="AA61" s="388" t="n">
        <f aca="false" t="array" ref="AA61:AA61">INDEX(_Rge_Data_3rd_CY,$B61,AA$1)</f>
        <v>11500</v>
      </c>
      <c r="AB61" s="388" t="n">
        <f aca="false" t="array" ref="AB61:AB61">INDEX(_Rge_Data_3rd_CY,$B61,AB$1)</f>
        <v>33086</v>
      </c>
      <c r="AC61" s="388" t="n">
        <f aca="false" t="array" ref="AC61:AC61">INDEX(_Rge_Data_3rd_CY,$B61,AC$1)</f>
        <v>30000</v>
      </c>
      <c r="AD61" s="388" t="n">
        <f aca="false" t="array" ref="AD61:AD61">INDEX(_Rge_Data_3rd_CY,$B61,AD$1)</f>
        <v>0</v>
      </c>
      <c r="AE61" s="388" t="n">
        <f aca="false">INDEX(_Rge_Data_3rd_CY,$B61,AE$1)</f>
        <v>0</v>
      </c>
      <c r="AF61" s="388" t="n">
        <f aca="false" t="array" ref="AF61:AF61">INDEX(_Rge_Data_3rd_CY,$B61,AF$1)</f>
        <v>0</v>
      </c>
      <c r="AG61" s="388" t="n">
        <f aca="false" t="array" ref="AG61:AG61">INDEX(_Rge_Data_3rd_CY,$B61,AG$1)</f>
        <v>670586</v>
      </c>
      <c r="AH61" s="388" t="n">
        <f aca="false">V61-AG61</f>
        <v>202782.32</v>
      </c>
      <c r="AI61" s="389" t="n">
        <f aca="false">IFERROR(AH61/V61,)</f>
        <v>0.232184194636233</v>
      </c>
      <c r="AJ61" s="390" t="n">
        <f aca="false" t="array" ref="AJ61:AJ61">INDEX(_Rge_Data_3rd_CY,$B61,AJ$1)</f>
        <v>305896.9</v>
      </c>
      <c r="AK61" s="391" t="n">
        <f aca="false" t="array" ref="AK61:AK61">INDEX(_Rge_Data_3rd_CY,$B61,AK$1)</f>
        <v>350830.95</v>
      </c>
      <c r="AL61" s="391" t="n">
        <f aca="false">INDEX(_Rge_Data_3rd_CY,$B61,AL$1)</f>
        <v>0</v>
      </c>
      <c r="AM61" s="391" t="n">
        <f aca="false">INDEX(_Rge_Data_3rd_CY,$B61,AM$1)</f>
        <v>0</v>
      </c>
      <c r="AN61" s="391" t="n">
        <f aca="false" t="array" ref="AN61:AN61">INDEX(_Rge_Data_3rd_CY,$B61,AN$1)</f>
        <v>350830.95</v>
      </c>
      <c r="AO61" s="391" t="n">
        <f aca="false" t="array" ref="AO61:AO61">INDEX(_Rge_Data_3rd_CY,$B61,AO$1)</f>
        <v>11109</v>
      </c>
      <c r="AP61" s="391" t="n">
        <f aca="false" t="array" ref="AP61:AP61">INDEX(_Rge_Data_3rd_CY,$B61,AP$1)</f>
        <v>16543.78</v>
      </c>
      <c r="AQ61" s="391" t="n">
        <f aca="false" t="array" ref="AQ61:AQ61">INDEX(_Rge_Data_3rd_CY,$B61,AQ$1)</f>
        <v>818</v>
      </c>
      <c r="AR61" s="391" t="n">
        <f aca="false" t="array" ref="AR61:AR61">INDEX(_Rge_Data_3rd_CY,$B61,AR$1)</f>
        <v>0</v>
      </c>
      <c r="AS61" s="391" t="n">
        <f aca="false">INDEX(_Rge_Data_3rd_CY,$B61,AS$1)</f>
        <v>0</v>
      </c>
      <c r="AT61" s="391" t="n">
        <f aca="false" t="array" ref="AT61:AT61">INDEX(_Rge_Data_3rd_CY,$B61,AT$1)</f>
        <v>0</v>
      </c>
      <c r="AU61" s="391" t="n">
        <f aca="false" t="array" ref="AU61:AU61">INDEX(_Rge_Data_3rd_CY,$B61,AU$1)</f>
        <v>379301.73</v>
      </c>
      <c r="AV61" s="262" t="n">
        <f aca="false">AU61+AX61+AY61</f>
        <v>488265.98</v>
      </c>
      <c r="AW61" s="392" t="n">
        <f aca="false">IFERROR(AU61/AG61,0)</f>
        <v>0.565627272266346</v>
      </c>
      <c r="AX61" s="268" t="n">
        <f aca="false">IFERROR(IF(AND($F61="OPEN",$AH61&gt;0),$AH61*_SoP*$AW61,IF(AND($F61="CLOSED",$AH61&gt;0),$AH61*_SoL*$AW61,0)),0)</f>
        <v>108964.25</v>
      </c>
      <c r="AY61" s="268" t="n">
        <f aca="false">IFERROR(IF($AH61&lt;0,$AH61*_SoL,0),0)</f>
        <v>0</v>
      </c>
      <c r="AZ61" s="393" t="n">
        <f aca="false">AU61+AX61</f>
        <v>488265.98</v>
      </c>
      <c r="BA61" s="393" t="n">
        <f aca="false">AJ61-AY61</f>
        <v>305896.9</v>
      </c>
      <c r="BB61" s="393" t="n">
        <f aca="false">AZ61-BA61</f>
        <v>182369.08</v>
      </c>
      <c r="BC61" s="394" t="n">
        <f aca="false">IF($BB61&gt;=0,$BB61,0)</f>
        <v>182369.08</v>
      </c>
      <c r="BD61" s="395" t="n">
        <f aca="false">IF($BB61&lt;=0,-$BB61,0)</f>
        <v>0</v>
      </c>
      <c r="BE61" s="396" t="n">
        <f aca="false">IF((V61-AJ61)&lt;0,0,V61-AJ61)</f>
        <v>567471.42</v>
      </c>
      <c r="BF61" s="397" t="n">
        <f aca="false">IF(AW61&gt;1,0,V61-AW61*V61)</f>
        <v>379367.379474559</v>
      </c>
    </row>
    <row r="62" customFormat="false" ht="19.5" hidden="false" customHeight="true" outlineLevel="0" collapsed="false">
      <c r="A62" s="166"/>
      <c r="B62" s="208" t="n">
        <f aca="false">B61+1</f>
        <v>51</v>
      </c>
      <c r="C62" s="166"/>
      <c r="D62" s="369" t="str">
        <f aca="false" t="array" ref="D62:D62">INDEX(_Rge_Projectdata_3rd,$B62,MATCH("Project-ID",_Rge_Headline_Projectdata,0))</f>
        <v>P903641</v>
      </c>
      <c r="E62" s="370" t="str">
        <f aca="false" t="array" ref="E62:E62">IF(INDEX(_Rge_Data_3rd_CY,$B62,E$1)=0,"",TEXT(INDEX(_Rge_Data_3rd_CY,$B62,E$1),"JJJJMMTT"))</f>
        <v/>
      </c>
      <c r="F62" s="382" t="str">
        <f aca="false" t="array" ref="F62:F62">INDEX(_Rge_Data_3rd_CY,$B62,F$1)</f>
        <v>Open</v>
      </c>
      <c r="G62" s="371" t="n">
        <f aca="false" t="array" ref="G62:G62">IFERROR(MATCH(INDEX(_Rge_Data_3rd_CY,$B62,G$1),_Rge_Projectstatus,0),"")</f>
        <v>1</v>
      </c>
      <c r="H62" s="383" t="n">
        <f aca="false">INDEX(_Rge_Data_3rd_CY,$B62,H$1)</f>
        <v>0</v>
      </c>
      <c r="I62" s="384" t="n">
        <f aca="false">INDEX(_Rge_Data_3rd_CY,$B62,I$1)</f>
        <v>0</v>
      </c>
      <c r="J62" s="384" t="n">
        <f aca="false">INDEX(_Rge_Data_3rd_CY,$B62,J$1)</f>
        <v>0</v>
      </c>
      <c r="K62" s="384" t="n">
        <f aca="false">INDEX(_Rge_Data_3rd_CY,$B62,K$1)</f>
        <v>0</v>
      </c>
      <c r="L62" s="385" t="n">
        <f aca="false" t="array" ref="L62:L62">INDEX(_Rge_Data_3rd_CY,$B62,L$1)</f>
        <v>0</v>
      </c>
      <c r="M62" s="385" t="n">
        <f aca="false" t="array" ref="M62:M62">INDEX(_Rge_Data_3rd_CY,$B62,M$1)</f>
        <v>0</v>
      </c>
      <c r="N62" s="385" t="n">
        <f aca="false" t="array" ref="N62:N62">INDEX(_Rge_Data_3rd_CY,$B62,N$1)</f>
        <v>0</v>
      </c>
      <c r="O62" s="385" t="n">
        <f aca="false" t="array" ref="O62:O62">INDEX(_Rge_Data_3rd_CY,$B62,O$1)</f>
        <v>0</v>
      </c>
      <c r="P62" s="385" t="n">
        <f aca="false" t="array" ref="P62:P62">INDEX(_Rge_Data_3rd_CY,$B62,P$1)</f>
        <v>0</v>
      </c>
      <c r="Q62" s="385" t="n">
        <f aca="false">INDEX(_Rge_Data_3rd_CY,$B62,Q$1)</f>
        <v>0</v>
      </c>
      <c r="R62" s="385" t="n">
        <f aca="false" t="array" ref="R62:R62">INDEX(_Rge_Data_3rd_CY,$B62,R$1)</f>
        <v>0</v>
      </c>
      <c r="S62" s="385" t="n">
        <f aca="false" t="array" ref="S62:S62">INDEX(_Rge_Data_3rd_CY,$B62,S$1)</f>
        <v>0</v>
      </c>
      <c r="T62" s="385" t="n">
        <f aca="false">H62-S62</f>
        <v>0</v>
      </c>
      <c r="U62" s="386" t="n">
        <f aca="false">IFERROR(T62/H62,0)</f>
        <v>0</v>
      </c>
      <c r="V62" s="387" t="n">
        <f aca="false" t="array" ref="V62:V62">INDEX(_Rge_Data_3rd_CY,$B62,V$1)</f>
        <v>135958</v>
      </c>
      <c r="W62" s="388" t="n">
        <f aca="false" t="array" ref="W62:W62">INDEX(_Rge_Data_3rd_CY,$B62,W$1)</f>
        <v>91279.64</v>
      </c>
      <c r="X62" s="388" t="n">
        <f aca="false">INDEX(_Rge_Data_3rd_CY,$B62,X$1)</f>
        <v>0</v>
      </c>
      <c r="Y62" s="388" t="n">
        <f aca="false">INDEX(_Rge_Data_3rd_CY,$B62,Y$1)</f>
        <v>0</v>
      </c>
      <c r="Z62" s="388" t="n">
        <f aca="false" t="array" ref="Z62:Z62">INDEX(_Rge_Data_3rd_CY,$B62,Z$1)</f>
        <v>91279.64</v>
      </c>
      <c r="AA62" s="388" t="n">
        <f aca="false" t="array" ref="AA62:AA62">INDEX(_Rge_Data_3rd_CY,$B62,AA$1)</f>
        <v>1230</v>
      </c>
      <c r="AB62" s="388" t="n">
        <f aca="false" t="array" ref="AB62:AB62">INDEX(_Rge_Data_3rd_CY,$B62,AB$1)</f>
        <v>0</v>
      </c>
      <c r="AC62" s="388" t="n">
        <f aca="false" t="array" ref="AC62:AC62">INDEX(_Rge_Data_3rd_CY,$B62,AC$1)</f>
        <v>0</v>
      </c>
      <c r="AD62" s="388" t="n">
        <f aca="false" t="array" ref="AD62:AD62">INDEX(_Rge_Data_3rd_CY,$B62,AD$1)</f>
        <v>0</v>
      </c>
      <c r="AE62" s="388" t="n">
        <f aca="false">INDEX(_Rge_Data_3rd_CY,$B62,AE$1)</f>
        <v>0</v>
      </c>
      <c r="AF62" s="388" t="n">
        <f aca="false" t="array" ref="AF62:AF62">INDEX(_Rge_Data_3rd_CY,$B62,AF$1)</f>
        <v>0</v>
      </c>
      <c r="AG62" s="388" t="n">
        <f aca="false" t="array" ref="AG62:AG62">INDEX(_Rge_Data_3rd_CY,$B62,AG$1)</f>
        <v>92509.64</v>
      </c>
      <c r="AH62" s="388" t="n">
        <f aca="false">V62-AG62</f>
        <v>43448.36</v>
      </c>
      <c r="AI62" s="389" t="n">
        <f aca="false">IFERROR(AH62/V62,)</f>
        <v>0.319571926624399</v>
      </c>
      <c r="AJ62" s="390" t="n">
        <f aca="false" t="array" ref="AJ62:AJ62">INDEX(_Rge_Data_3rd_CY,$B62,AJ$1)</f>
        <v>74748.2</v>
      </c>
      <c r="AK62" s="391" t="n">
        <f aca="false" t="array" ref="AK62:AK62">INDEX(_Rge_Data_3rd_CY,$B62,AK$1)</f>
        <v>54544.96</v>
      </c>
      <c r="AL62" s="391" t="n">
        <f aca="false">INDEX(_Rge_Data_3rd_CY,$B62,AL$1)</f>
        <v>0</v>
      </c>
      <c r="AM62" s="391" t="n">
        <f aca="false">INDEX(_Rge_Data_3rd_CY,$B62,AM$1)</f>
        <v>0</v>
      </c>
      <c r="AN62" s="391" t="n">
        <f aca="false" t="array" ref="AN62:AN62">INDEX(_Rge_Data_3rd_CY,$B62,AN$1)</f>
        <v>54544.96</v>
      </c>
      <c r="AO62" s="391" t="n">
        <f aca="false" t="array" ref="AO62:AO62">INDEX(_Rge_Data_3rd_CY,$B62,AO$1)</f>
        <v>1230</v>
      </c>
      <c r="AP62" s="391" t="n">
        <f aca="false" t="array" ref="AP62:AP62">INDEX(_Rge_Data_3rd_CY,$B62,AP$1)</f>
        <v>0</v>
      </c>
      <c r="AQ62" s="391" t="n">
        <f aca="false" t="array" ref="AQ62:AQ62">INDEX(_Rge_Data_3rd_CY,$B62,AQ$1)</f>
        <v>0</v>
      </c>
      <c r="AR62" s="391" t="n">
        <f aca="false" t="array" ref="AR62:AR62">INDEX(_Rge_Data_3rd_CY,$B62,AR$1)</f>
        <v>0</v>
      </c>
      <c r="AS62" s="391" t="n">
        <f aca="false">INDEX(_Rge_Data_3rd_CY,$B62,AS$1)</f>
        <v>0</v>
      </c>
      <c r="AT62" s="391" t="n">
        <f aca="false" t="array" ref="AT62:AT62">INDEX(_Rge_Data_3rd_CY,$B62,AT$1)</f>
        <v>0</v>
      </c>
      <c r="AU62" s="391" t="n">
        <f aca="false" t="array" ref="AU62:AU62">INDEX(_Rge_Data_3rd_CY,$B62,AU$1)</f>
        <v>55774.96</v>
      </c>
      <c r="AV62" s="262" t="n">
        <f aca="false">AU62+AX62+AY62</f>
        <v>80660.62612</v>
      </c>
      <c r="AW62" s="392" t="n">
        <f aca="false">IFERROR(AU62/AG62,0)</f>
        <v>0.602909707572097</v>
      </c>
      <c r="AX62" s="268" t="n">
        <f aca="false">IFERROR(IF(AND($F62="OPEN",$AH62&gt;0),$AH62*_SoP*$AW62,IF(AND($F62="CLOSED",$AH62&gt;0),$AH62*_SoL*$AW62,0)),0)</f>
        <v>24885.66612</v>
      </c>
      <c r="AY62" s="268" t="n">
        <f aca="false">IFERROR(IF($AH62&lt;0,$AH62*_SoL,0),0)</f>
        <v>0</v>
      </c>
      <c r="AZ62" s="393" t="n">
        <f aca="false">AU62+AX62</f>
        <v>80660.62612</v>
      </c>
      <c r="BA62" s="393" t="n">
        <f aca="false">AJ62-AY62</f>
        <v>74748.2</v>
      </c>
      <c r="BB62" s="393" t="n">
        <f aca="false">AZ62-BA62</f>
        <v>5912.42612</v>
      </c>
      <c r="BC62" s="394" t="n">
        <f aca="false">IF($BB62&gt;=0,$BB62,0)</f>
        <v>5912.42612</v>
      </c>
      <c r="BD62" s="395" t="n">
        <f aca="false">IF($BB62&lt;=0,-$BB62,0)</f>
        <v>0</v>
      </c>
      <c r="BE62" s="396" t="n">
        <f aca="false">IF((V62-AJ62)&lt;0,0,V62-AJ62)</f>
        <v>61209.8</v>
      </c>
      <c r="BF62" s="397" t="n">
        <f aca="false">IF(AW62&gt;1,0,V62-AW62*V62)</f>
        <v>53987.6019779128</v>
      </c>
    </row>
    <row r="63" customFormat="false" ht="19.5" hidden="false" customHeight="true" outlineLevel="0" collapsed="false">
      <c r="A63" s="166"/>
      <c r="B63" s="208" t="n">
        <f aca="false">B62+1</f>
        <v>52</v>
      </c>
      <c r="C63" s="166"/>
      <c r="D63" s="369" t="str">
        <f aca="false" t="array" ref="D63:D63">INDEX(_Rge_Projectdata_3rd,$B63,MATCH("Project-ID",_Rge_Headline_Projectdata,0))</f>
        <v>P903642</v>
      </c>
      <c r="E63" s="370" t="str">
        <f aca="false" t="array" ref="E63:E63">IF(INDEX(_Rge_Data_3rd_CY,$B63,E$1)=0,"",TEXT(INDEX(_Rge_Data_3rd_CY,$B63,E$1),"JJJJMMTT"))</f>
        <v>JJJJ03TT</v>
      </c>
      <c r="F63" s="382" t="str">
        <f aca="false" t="array" ref="F63:F63">INDEX(_Rge_Data_3rd_CY,$B63,F$1)</f>
        <v>Closed</v>
      </c>
      <c r="G63" s="371" t="n">
        <f aca="false" t="array" ref="G63:G63">IFERROR(MATCH(INDEX(_Rge_Data_3rd_CY,$B63,G$1),_Rge_Projectstatus,0),"")</f>
        <v>2</v>
      </c>
      <c r="H63" s="383" t="n">
        <f aca="false">INDEX(_Rge_Data_3rd_CY,$B63,H$1)</f>
        <v>0</v>
      </c>
      <c r="I63" s="384" t="n">
        <f aca="false">INDEX(_Rge_Data_3rd_CY,$B63,I$1)</f>
        <v>0</v>
      </c>
      <c r="J63" s="384" t="n">
        <f aca="false">INDEX(_Rge_Data_3rd_CY,$B63,J$1)</f>
        <v>0</v>
      </c>
      <c r="K63" s="384" t="n">
        <f aca="false">INDEX(_Rge_Data_3rd_CY,$B63,K$1)</f>
        <v>0</v>
      </c>
      <c r="L63" s="385" t="n">
        <f aca="false" t="array" ref="L63:L63">INDEX(_Rge_Data_3rd_CY,$B63,L$1)</f>
        <v>0</v>
      </c>
      <c r="M63" s="385" t="n">
        <f aca="false" t="array" ref="M63:M63">INDEX(_Rge_Data_3rd_CY,$B63,M$1)</f>
        <v>0</v>
      </c>
      <c r="N63" s="385" t="n">
        <f aca="false" t="array" ref="N63:N63">INDEX(_Rge_Data_3rd_CY,$B63,N$1)</f>
        <v>0</v>
      </c>
      <c r="O63" s="385" t="n">
        <f aca="false" t="array" ref="O63:O63">INDEX(_Rge_Data_3rd_CY,$B63,O$1)</f>
        <v>0</v>
      </c>
      <c r="P63" s="385" t="n">
        <f aca="false" t="array" ref="P63:P63">INDEX(_Rge_Data_3rd_CY,$B63,P$1)</f>
        <v>0</v>
      </c>
      <c r="Q63" s="385" t="n">
        <f aca="false">INDEX(_Rge_Data_3rd_CY,$B63,Q$1)</f>
        <v>0</v>
      </c>
      <c r="R63" s="385" t="n">
        <f aca="false" t="array" ref="R63:R63">INDEX(_Rge_Data_3rd_CY,$B63,R$1)</f>
        <v>0</v>
      </c>
      <c r="S63" s="385" t="n">
        <f aca="false" t="array" ref="S63:S63">INDEX(_Rge_Data_3rd_CY,$B63,S$1)</f>
        <v>0</v>
      </c>
      <c r="T63" s="385" t="n">
        <f aca="false">H63-S63</f>
        <v>0</v>
      </c>
      <c r="U63" s="386" t="n">
        <f aca="false">IFERROR(T63/H63,0)</f>
        <v>0</v>
      </c>
      <c r="V63" s="387" t="n">
        <f aca="false" t="array" ref="V63:V63">INDEX(_Rge_Data_3rd_CY,$B63,V$1)</f>
        <v>9201</v>
      </c>
      <c r="W63" s="388" t="n">
        <f aca="false" t="array" ref="W63:W63">INDEX(_Rge_Data_3rd_CY,$B63,W$1)</f>
        <v>5036.05</v>
      </c>
      <c r="X63" s="388" t="n">
        <f aca="false">INDEX(_Rge_Data_3rd_CY,$B63,X$1)</f>
        <v>0</v>
      </c>
      <c r="Y63" s="388" t="n">
        <f aca="false">INDEX(_Rge_Data_3rd_CY,$B63,Y$1)</f>
        <v>0</v>
      </c>
      <c r="Z63" s="388" t="n">
        <f aca="false" t="array" ref="Z63:Z63">INDEX(_Rge_Data_3rd_CY,$B63,Z$1)</f>
        <v>5036.05</v>
      </c>
      <c r="AA63" s="388" t="n">
        <f aca="false" t="array" ref="AA63:AA63">INDEX(_Rge_Data_3rd_CY,$B63,AA$1)</f>
        <v>1150</v>
      </c>
      <c r="AB63" s="388" t="n">
        <f aca="false" t="array" ref="AB63:AB63">INDEX(_Rge_Data_3rd_CY,$B63,AB$1)</f>
        <v>1482.5</v>
      </c>
      <c r="AC63" s="388" t="n">
        <f aca="false" t="array" ref="AC63:AC63">INDEX(_Rge_Data_3rd_CY,$B63,AC$1)</f>
        <v>0</v>
      </c>
      <c r="AD63" s="388" t="n">
        <f aca="false" t="array" ref="AD63:AD63">INDEX(_Rge_Data_3rd_CY,$B63,AD$1)</f>
        <v>0</v>
      </c>
      <c r="AE63" s="388" t="n">
        <f aca="false">INDEX(_Rge_Data_3rd_CY,$B63,AE$1)</f>
        <v>0</v>
      </c>
      <c r="AF63" s="388" t="n">
        <f aca="false" t="array" ref="AF63:AF63">INDEX(_Rge_Data_3rd_CY,$B63,AF$1)</f>
        <v>0</v>
      </c>
      <c r="AG63" s="388" t="n">
        <f aca="false" t="array" ref="AG63:AG63">INDEX(_Rge_Data_3rd_CY,$B63,AG$1)</f>
        <v>7668.55</v>
      </c>
      <c r="AH63" s="388" t="n">
        <f aca="false">V63-AG63</f>
        <v>1532.45</v>
      </c>
      <c r="AI63" s="389" t="n">
        <f aca="false">IFERROR(AH63/V63,)</f>
        <v>0.166552548636018</v>
      </c>
      <c r="AJ63" s="390" t="n">
        <f aca="false" t="array" ref="AJ63:AJ63">INDEX(_Rge_Data_3rd_CY,$B63,AJ$1)</f>
        <v>9201</v>
      </c>
      <c r="AK63" s="391" t="n">
        <f aca="false" t="array" ref="AK63:AK63">INDEX(_Rge_Data_3rd_CY,$B63,AK$1)</f>
        <v>5036.05</v>
      </c>
      <c r="AL63" s="391" t="n">
        <f aca="false">INDEX(_Rge_Data_3rd_CY,$B63,AL$1)</f>
        <v>0</v>
      </c>
      <c r="AM63" s="391" t="n">
        <f aca="false">INDEX(_Rge_Data_3rd_CY,$B63,AM$1)</f>
        <v>0</v>
      </c>
      <c r="AN63" s="391" t="n">
        <f aca="false" t="array" ref="AN63:AN63">INDEX(_Rge_Data_3rd_CY,$B63,AN$1)</f>
        <v>5036.05</v>
      </c>
      <c r="AO63" s="391" t="n">
        <f aca="false" t="array" ref="AO63:AO63">INDEX(_Rge_Data_3rd_CY,$B63,AO$1)</f>
        <v>1150</v>
      </c>
      <c r="AP63" s="391" t="n">
        <f aca="false" t="array" ref="AP63:AP63">INDEX(_Rge_Data_3rd_CY,$B63,AP$1)</f>
        <v>1482.5</v>
      </c>
      <c r="AQ63" s="391" t="n">
        <f aca="false" t="array" ref="AQ63:AQ63">INDEX(_Rge_Data_3rd_CY,$B63,AQ$1)</f>
        <v>0</v>
      </c>
      <c r="AR63" s="391" t="n">
        <f aca="false" t="array" ref="AR63:AR63">INDEX(_Rge_Data_3rd_CY,$B63,AR$1)</f>
        <v>0</v>
      </c>
      <c r="AS63" s="391" t="n">
        <f aca="false">INDEX(_Rge_Data_3rd_CY,$B63,AS$1)</f>
        <v>0</v>
      </c>
      <c r="AT63" s="391" t="n">
        <f aca="false" t="array" ref="AT63:AT63">INDEX(_Rge_Data_3rd_CY,$B63,AT$1)</f>
        <v>0</v>
      </c>
      <c r="AU63" s="391" t="n">
        <f aca="false" t="array" ref="AU63:AU63">INDEX(_Rge_Data_3rd_CY,$B63,AU$1)</f>
        <v>7668.55</v>
      </c>
      <c r="AV63" s="262" t="n">
        <f aca="false">AU63+AX63+AY63</f>
        <v>9201</v>
      </c>
      <c r="AW63" s="392" t="n">
        <f aca="false">IFERROR(AU63/AG63,0)</f>
        <v>1</v>
      </c>
      <c r="AX63" s="268" t="n">
        <f aca="false">IFERROR(IF(AND($F63="OPEN",$AH63&gt;0),$AH63*_SoP*$AW63,IF(AND($F63="CLOSED",$AH63&gt;0),$AH63*_SoL*$AW63,0)),0)</f>
        <v>1532.45</v>
      </c>
      <c r="AY63" s="268" t="n">
        <f aca="false">IFERROR(IF($AH63&lt;0,$AH63*_SoL,0),0)</f>
        <v>0</v>
      </c>
      <c r="AZ63" s="393" t="n">
        <f aca="false">AU63+AX63</f>
        <v>9201</v>
      </c>
      <c r="BA63" s="393" t="n">
        <f aca="false">AJ63-AY63</f>
        <v>9201</v>
      </c>
      <c r="BB63" s="393" t="n">
        <f aca="false">AZ63-BA63</f>
        <v>0</v>
      </c>
      <c r="BC63" s="394" t="n">
        <f aca="false">IF($BB63&gt;=0,$BB63,0)</f>
        <v>0</v>
      </c>
      <c r="BD63" s="395" t="n">
        <f aca="false">IF($BB63&lt;=0,-$BB63,0)</f>
        <v>-0</v>
      </c>
      <c r="BE63" s="396" t="n">
        <f aca="false">IF((V63-AJ63)&lt;0,0,V63-AJ63)</f>
        <v>0</v>
      </c>
      <c r="BF63" s="397" t="n">
        <f aca="false">IF(AW63&gt;1,0,V63-AW63*V63)</f>
        <v>0</v>
      </c>
    </row>
    <row r="64" customFormat="false" ht="19.5" hidden="false" customHeight="true" outlineLevel="0" collapsed="false">
      <c r="A64" s="166"/>
      <c r="B64" s="208" t="n">
        <f aca="false">B63+1</f>
        <v>53</v>
      </c>
      <c r="C64" s="166"/>
      <c r="D64" s="369" t="str">
        <f aca="false" t="array" ref="D64:D64">INDEX(_Rge_Projectdata_3rd,$B64,MATCH("Project-ID",_Rge_Headline_Projectdata,0))</f>
        <v>P903652</v>
      </c>
      <c r="E64" s="370" t="str">
        <f aca="false" t="array" ref="E64:E64">IF(INDEX(_Rge_Data_3rd_CY,$B64,E$1)=0,"",TEXT(INDEX(_Rge_Data_3rd_CY,$B64,E$1),"JJJJMMTT"))</f>
        <v>JJJJ05TT</v>
      </c>
      <c r="F64" s="382" t="str">
        <f aca="false" t="array" ref="F64:F64">INDEX(_Rge_Data_3rd_CY,$B64,F$1)</f>
        <v>Closed</v>
      </c>
      <c r="G64" s="371" t="n">
        <f aca="false" t="array" ref="G64:G64">IFERROR(MATCH(INDEX(_Rge_Data_3rd_CY,$B64,G$1),_Rge_Projectstatus,0),"")</f>
        <v>2</v>
      </c>
      <c r="H64" s="383" t="n">
        <f aca="false">INDEX(_Rge_Data_3rd_CY,$B64,H$1)</f>
        <v>0</v>
      </c>
      <c r="I64" s="384" t="n">
        <f aca="false">INDEX(_Rge_Data_3rd_CY,$B64,I$1)</f>
        <v>0</v>
      </c>
      <c r="J64" s="384" t="n">
        <f aca="false">INDEX(_Rge_Data_3rd_CY,$B64,J$1)</f>
        <v>0</v>
      </c>
      <c r="K64" s="384" t="n">
        <f aca="false">INDEX(_Rge_Data_3rd_CY,$B64,K$1)</f>
        <v>0</v>
      </c>
      <c r="L64" s="385" t="n">
        <f aca="false" t="array" ref="L64:L64">INDEX(_Rge_Data_3rd_CY,$B64,L$1)</f>
        <v>0</v>
      </c>
      <c r="M64" s="385" t="n">
        <f aca="false" t="array" ref="M64:M64">INDEX(_Rge_Data_3rd_CY,$B64,M$1)</f>
        <v>0</v>
      </c>
      <c r="N64" s="385" t="n">
        <f aca="false" t="array" ref="N64:N64">INDEX(_Rge_Data_3rd_CY,$B64,N$1)</f>
        <v>0</v>
      </c>
      <c r="O64" s="385" t="n">
        <f aca="false" t="array" ref="O64:O64">INDEX(_Rge_Data_3rd_CY,$B64,O$1)</f>
        <v>0</v>
      </c>
      <c r="P64" s="385" t="n">
        <f aca="false" t="array" ref="P64:P64">INDEX(_Rge_Data_3rd_CY,$B64,P$1)</f>
        <v>0</v>
      </c>
      <c r="Q64" s="385" t="n">
        <f aca="false">INDEX(_Rge_Data_3rd_CY,$B64,Q$1)</f>
        <v>0</v>
      </c>
      <c r="R64" s="385" t="n">
        <f aca="false" t="array" ref="R64:R64">INDEX(_Rge_Data_3rd_CY,$B64,R$1)</f>
        <v>0</v>
      </c>
      <c r="S64" s="385" t="n">
        <f aca="false" t="array" ref="S64:S64">INDEX(_Rge_Data_3rd_CY,$B64,S$1)</f>
        <v>0</v>
      </c>
      <c r="T64" s="385" t="n">
        <f aca="false">H64-S64</f>
        <v>0</v>
      </c>
      <c r="U64" s="386" t="n">
        <f aca="false">IFERROR(T64/H64,0)</f>
        <v>0</v>
      </c>
      <c r="V64" s="387" t="n">
        <f aca="false" t="array" ref="V64:V64">INDEX(_Rge_Data_3rd_CY,$B64,V$1)</f>
        <v>16940.83</v>
      </c>
      <c r="W64" s="388" t="n">
        <f aca="false" t="array" ref="W64:W64">INDEX(_Rge_Data_3rd_CY,$B64,W$1)</f>
        <v>2020.35</v>
      </c>
      <c r="X64" s="388" t="n">
        <f aca="false">INDEX(_Rge_Data_3rd_CY,$B64,X$1)</f>
        <v>0</v>
      </c>
      <c r="Y64" s="388" t="n">
        <f aca="false">INDEX(_Rge_Data_3rd_CY,$B64,Y$1)</f>
        <v>0</v>
      </c>
      <c r="Z64" s="388" t="n">
        <f aca="false" t="array" ref="Z64:Z64">INDEX(_Rge_Data_3rd_CY,$B64,Z$1)</f>
        <v>2020.35</v>
      </c>
      <c r="AA64" s="388" t="n">
        <f aca="false" t="array" ref="AA64:AA64">INDEX(_Rge_Data_3rd_CY,$B64,AA$1)</f>
        <v>0</v>
      </c>
      <c r="AB64" s="388" t="n">
        <f aca="false" t="array" ref="AB64:AB64">INDEX(_Rge_Data_3rd_CY,$B64,AB$1)</f>
        <v>0</v>
      </c>
      <c r="AC64" s="388" t="n">
        <f aca="false" t="array" ref="AC64:AC64">INDEX(_Rge_Data_3rd_CY,$B64,AC$1)</f>
        <v>9049.1</v>
      </c>
      <c r="AD64" s="388" t="n">
        <f aca="false" t="array" ref="AD64:AD64">INDEX(_Rge_Data_3rd_CY,$B64,AD$1)</f>
        <v>0</v>
      </c>
      <c r="AE64" s="388" t="n">
        <f aca="false">INDEX(_Rge_Data_3rd_CY,$B64,AE$1)</f>
        <v>0</v>
      </c>
      <c r="AF64" s="388" t="n">
        <f aca="false" t="array" ref="AF64:AF64">INDEX(_Rge_Data_3rd_CY,$B64,AF$1)</f>
        <v>0</v>
      </c>
      <c r="AG64" s="388" t="n">
        <f aca="false" t="array" ref="AG64:AG64">INDEX(_Rge_Data_3rd_CY,$B64,AG$1)</f>
        <v>11069.45</v>
      </c>
      <c r="AH64" s="388" t="n">
        <f aca="false">V64-AG64</f>
        <v>5871.38</v>
      </c>
      <c r="AI64" s="389" t="n">
        <f aca="false">IFERROR(AH64/V64,)</f>
        <v>0.346581601964012</v>
      </c>
      <c r="AJ64" s="390" t="n">
        <f aca="false" t="array" ref="AJ64:AJ64">INDEX(_Rge_Data_3rd_CY,$B64,AJ$1)</f>
        <v>16940.83</v>
      </c>
      <c r="AK64" s="391" t="n">
        <f aca="false" t="array" ref="AK64:AK64">INDEX(_Rge_Data_3rd_CY,$B64,AK$1)</f>
        <v>0</v>
      </c>
      <c r="AL64" s="391" t="n">
        <f aca="false">INDEX(_Rge_Data_3rd_CY,$B64,AL$1)</f>
        <v>0</v>
      </c>
      <c r="AM64" s="391" t="n">
        <f aca="false">INDEX(_Rge_Data_3rd_CY,$B64,AM$1)</f>
        <v>0</v>
      </c>
      <c r="AN64" s="391" t="n">
        <f aca="false" t="array" ref="AN64:AN64">INDEX(_Rge_Data_3rd_CY,$B64,AN$1)</f>
        <v>0</v>
      </c>
      <c r="AO64" s="391" t="n">
        <f aca="false" t="array" ref="AO64:AO64">INDEX(_Rge_Data_3rd_CY,$B64,AO$1)</f>
        <v>0</v>
      </c>
      <c r="AP64" s="391" t="n">
        <f aca="false" t="array" ref="AP64:AP64">INDEX(_Rge_Data_3rd_CY,$B64,AP$1)</f>
        <v>0</v>
      </c>
      <c r="AQ64" s="391" t="n">
        <f aca="false" t="array" ref="AQ64:AQ64">INDEX(_Rge_Data_3rd_CY,$B64,AQ$1)</f>
        <v>9049.1</v>
      </c>
      <c r="AR64" s="391" t="n">
        <f aca="false" t="array" ref="AR64:AR64">INDEX(_Rge_Data_3rd_CY,$B64,AR$1)</f>
        <v>0</v>
      </c>
      <c r="AS64" s="391" t="n">
        <f aca="false">INDEX(_Rge_Data_3rd_CY,$B64,AS$1)</f>
        <v>0</v>
      </c>
      <c r="AT64" s="391" t="n">
        <f aca="false" t="array" ref="AT64:AT64">INDEX(_Rge_Data_3rd_CY,$B64,AT$1)</f>
        <v>0</v>
      </c>
      <c r="AU64" s="391" t="n">
        <f aca="false" t="array" ref="AU64:AU64">INDEX(_Rge_Data_3rd_CY,$B64,AU$1)</f>
        <v>9049.1</v>
      </c>
      <c r="AV64" s="262" t="n">
        <f aca="false">AU64+AX64+AY64</f>
        <v>13848.860129</v>
      </c>
      <c r="AW64" s="392" t="n">
        <f aca="false">IFERROR(AU64/AG64,0)</f>
        <v>0.817484156846094</v>
      </c>
      <c r="AX64" s="268" t="n">
        <f aca="false">IFERROR(IF(AND($F64="OPEN",$AH64&gt;0),$AH64*_SoP*$AW64,IF(AND($F64="CLOSED",$AH64&gt;0),$AH64*_SoL*$AW64,0)),0)</f>
        <v>4799.760129</v>
      </c>
      <c r="AY64" s="268" t="n">
        <f aca="false">IFERROR(IF($AH64&lt;0,$AH64*_SoL,0),0)</f>
        <v>0</v>
      </c>
      <c r="AZ64" s="393" t="n">
        <f aca="false">AU64+AX64</f>
        <v>13848.860129</v>
      </c>
      <c r="BA64" s="393" t="n">
        <f aca="false">AJ64-AY64</f>
        <v>16940.83</v>
      </c>
      <c r="BB64" s="393" t="n">
        <f aca="false">AZ64-BA64</f>
        <v>-3091.969871</v>
      </c>
      <c r="BC64" s="394" t="n">
        <f aca="false">IF($BB64&gt;=0,$BB64,0)</f>
        <v>0</v>
      </c>
      <c r="BD64" s="395" t="n">
        <f aca="false">IF($BB64&lt;=0,-$BB64,0)</f>
        <v>3091.969871</v>
      </c>
      <c r="BE64" s="396" t="n">
        <f aca="false">IF((V64-AJ64)&lt;0,0,V64-AJ64)</f>
        <v>0</v>
      </c>
      <c r="BF64" s="397" t="n">
        <f aca="false">IF(AW64&gt;1,0,V64-AW64*V64)</f>
        <v>3091.96987117698</v>
      </c>
    </row>
    <row r="65" customFormat="false" ht="19.5" hidden="false" customHeight="true" outlineLevel="0" collapsed="false">
      <c r="A65" s="166"/>
      <c r="B65" s="208" t="n">
        <f aca="false">B64+1</f>
        <v>54</v>
      </c>
      <c r="C65" s="166"/>
      <c r="D65" s="369" t="str">
        <f aca="false" t="array" ref="D65:D65">INDEX(_Rge_Projectdata_3rd,$B65,MATCH("Project-ID",_Rge_Headline_Projectdata,0))</f>
        <v>P903573</v>
      </c>
      <c r="E65" s="370" t="str">
        <f aca="false" t="array" ref="E65:E65">IF(INDEX(_Rge_Data_3rd_CY,$B65,E$1)=0,"",TEXT(INDEX(_Rge_Data_3rd_CY,$B65,E$1),"JJJJMMTT"))</f>
        <v/>
      </c>
      <c r="F65" s="382" t="str">
        <f aca="false" t="array" ref="F65:F65">INDEX(_Rge_Data_3rd_CY,$B65,F$1)</f>
        <v>Open</v>
      </c>
      <c r="G65" s="371" t="n">
        <f aca="false" t="array" ref="G65:G65">IFERROR(MATCH(INDEX(_Rge_Data_3rd_CY,$B65,G$1),_Rge_Projectstatus,0),"")</f>
        <v>1</v>
      </c>
      <c r="H65" s="383" t="n">
        <f aca="false">INDEX(_Rge_Data_3rd_CY,$B65,H$1)</f>
        <v>0</v>
      </c>
      <c r="I65" s="384" t="n">
        <f aca="false">INDEX(_Rge_Data_3rd_CY,$B65,I$1)</f>
        <v>0</v>
      </c>
      <c r="J65" s="384" t="n">
        <f aca="false">INDEX(_Rge_Data_3rd_CY,$B65,J$1)</f>
        <v>0</v>
      </c>
      <c r="K65" s="384" t="n">
        <f aca="false">INDEX(_Rge_Data_3rd_CY,$B65,K$1)</f>
        <v>0</v>
      </c>
      <c r="L65" s="385" t="n">
        <f aca="false" t="array" ref="L65:L65">INDEX(_Rge_Data_3rd_CY,$B65,L$1)</f>
        <v>0</v>
      </c>
      <c r="M65" s="385" t="n">
        <f aca="false" t="array" ref="M65:M65">INDEX(_Rge_Data_3rd_CY,$B65,M$1)</f>
        <v>0</v>
      </c>
      <c r="N65" s="385" t="n">
        <f aca="false" t="array" ref="N65:N65">INDEX(_Rge_Data_3rd_CY,$B65,N$1)</f>
        <v>0</v>
      </c>
      <c r="O65" s="385" t="n">
        <f aca="false" t="array" ref="O65:O65">INDEX(_Rge_Data_3rd_CY,$B65,O$1)</f>
        <v>0</v>
      </c>
      <c r="P65" s="385" t="n">
        <f aca="false" t="array" ref="P65:P65">INDEX(_Rge_Data_3rd_CY,$B65,P$1)</f>
        <v>0</v>
      </c>
      <c r="Q65" s="385" t="n">
        <f aca="false">INDEX(_Rge_Data_3rd_CY,$B65,Q$1)</f>
        <v>0</v>
      </c>
      <c r="R65" s="385" t="n">
        <f aca="false" t="array" ref="R65:R65">INDEX(_Rge_Data_3rd_CY,$B65,R$1)</f>
        <v>0</v>
      </c>
      <c r="S65" s="385" t="n">
        <f aca="false" t="array" ref="S65:S65">INDEX(_Rge_Data_3rd_CY,$B65,S$1)</f>
        <v>0</v>
      </c>
      <c r="T65" s="385" t="n">
        <f aca="false">H65-S65</f>
        <v>0</v>
      </c>
      <c r="U65" s="386" t="n">
        <f aca="false">IFERROR(T65/H65,0)</f>
        <v>0</v>
      </c>
      <c r="V65" s="387" t="n">
        <f aca="false" t="array" ref="V65:V65">INDEX(_Rge_Data_3rd_CY,$B65,V$1)</f>
        <v>109154</v>
      </c>
      <c r="W65" s="388" t="n">
        <f aca="false" t="array" ref="W65:W65">INDEX(_Rge_Data_3rd_CY,$B65,W$1)</f>
        <v>73566.98</v>
      </c>
      <c r="X65" s="388" t="n">
        <f aca="false">INDEX(_Rge_Data_3rd_CY,$B65,X$1)</f>
        <v>0</v>
      </c>
      <c r="Y65" s="388" t="n">
        <f aca="false">INDEX(_Rge_Data_3rd_CY,$B65,Y$1)</f>
        <v>0</v>
      </c>
      <c r="Z65" s="388" t="n">
        <f aca="false" t="array" ref="Z65:Z65">INDEX(_Rge_Data_3rd_CY,$B65,Z$1)</f>
        <v>73566.98</v>
      </c>
      <c r="AA65" s="388" t="n">
        <f aca="false" t="array" ref="AA65:AA65">INDEX(_Rge_Data_3rd_CY,$B65,AA$1)</f>
        <v>2080</v>
      </c>
      <c r="AB65" s="388" t="n">
        <f aca="false" t="array" ref="AB65:AB65">INDEX(_Rge_Data_3rd_CY,$B65,AB$1)</f>
        <v>0</v>
      </c>
      <c r="AC65" s="388" t="n">
        <f aca="false" t="array" ref="AC65:AC65">INDEX(_Rge_Data_3rd_CY,$B65,AC$1)</f>
        <v>0</v>
      </c>
      <c r="AD65" s="388" t="n">
        <f aca="false" t="array" ref="AD65:AD65">INDEX(_Rge_Data_3rd_CY,$B65,AD$1)</f>
        <v>0</v>
      </c>
      <c r="AE65" s="388" t="n">
        <f aca="false">INDEX(_Rge_Data_3rd_CY,$B65,AE$1)</f>
        <v>0</v>
      </c>
      <c r="AF65" s="388" t="n">
        <f aca="false" t="array" ref="AF65:AF65">INDEX(_Rge_Data_3rd_CY,$B65,AF$1)</f>
        <v>0</v>
      </c>
      <c r="AG65" s="388" t="n">
        <f aca="false" t="array" ref="AG65:AG65">INDEX(_Rge_Data_3rd_CY,$B65,AG$1)</f>
        <v>75646.98</v>
      </c>
      <c r="AH65" s="388" t="n">
        <f aca="false">V65-AG65</f>
        <v>33507.02</v>
      </c>
      <c r="AI65" s="389" t="n">
        <f aca="false">IFERROR(AH65/V65,)</f>
        <v>0.306970152261942</v>
      </c>
      <c r="AJ65" s="390" t="n">
        <f aca="false" t="array" ref="AJ65:AJ65">INDEX(_Rge_Data_3rd_CY,$B65,AJ$1)</f>
        <v>16504</v>
      </c>
      <c r="AK65" s="391" t="n">
        <f aca="false" t="array" ref="AK65:AK65">INDEX(_Rge_Data_3rd_CY,$B65,AK$1)</f>
        <v>16177</v>
      </c>
      <c r="AL65" s="391" t="n">
        <f aca="false">INDEX(_Rge_Data_3rd_CY,$B65,AL$1)</f>
        <v>0</v>
      </c>
      <c r="AM65" s="391" t="n">
        <f aca="false">INDEX(_Rge_Data_3rd_CY,$B65,AM$1)</f>
        <v>0</v>
      </c>
      <c r="AN65" s="391" t="n">
        <f aca="false" t="array" ref="AN65:AN65">INDEX(_Rge_Data_3rd_CY,$B65,AN$1)</f>
        <v>16177</v>
      </c>
      <c r="AO65" s="391" t="n">
        <f aca="false" t="array" ref="AO65:AO65">INDEX(_Rge_Data_3rd_CY,$B65,AO$1)</f>
        <v>1920</v>
      </c>
      <c r="AP65" s="391" t="n">
        <f aca="false" t="array" ref="AP65:AP65">INDEX(_Rge_Data_3rd_CY,$B65,AP$1)</f>
        <v>0</v>
      </c>
      <c r="AQ65" s="391" t="n">
        <f aca="false" t="array" ref="AQ65:AQ65">INDEX(_Rge_Data_3rd_CY,$B65,AQ$1)</f>
        <v>0</v>
      </c>
      <c r="AR65" s="391" t="n">
        <f aca="false" t="array" ref="AR65:AR65">INDEX(_Rge_Data_3rd_CY,$B65,AR$1)</f>
        <v>0</v>
      </c>
      <c r="AS65" s="391" t="n">
        <f aca="false">INDEX(_Rge_Data_3rd_CY,$B65,AS$1)</f>
        <v>0</v>
      </c>
      <c r="AT65" s="391" t="n">
        <f aca="false" t="array" ref="AT65:AT65">INDEX(_Rge_Data_3rd_CY,$B65,AT$1)</f>
        <v>0</v>
      </c>
      <c r="AU65" s="391" t="n">
        <f aca="false" t="array" ref="AU65:AU65">INDEX(_Rge_Data_3rd_CY,$B65,AU$1)</f>
        <v>18097</v>
      </c>
      <c r="AV65" s="262" t="n">
        <f aca="false">AU65+AX65+AY65</f>
        <v>25712.078803</v>
      </c>
      <c r="AW65" s="392" t="n">
        <f aca="false">IFERROR(AU65/AG65,0)</f>
        <v>0.239229642743174</v>
      </c>
      <c r="AX65" s="268" t="n">
        <f aca="false">IFERROR(IF(AND($F65="OPEN",$AH65&gt;0),$AH65*_SoP*$AW65,IF(AND($F65="CLOSED",$AH65&gt;0),$AH65*_SoL*$AW65,0)),0)</f>
        <v>7615.078803</v>
      </c>
      <c r="AY65" s="268" t="n">
        <f aca="false">IFERROR(IF($AH65&lt;0,$AH65*_SoL,0),0)</f>
        <v>0</v>
      </c>
      <c r="AZ65" s="393" t="n">
        <f aca="false">AU65+AX65</f>
        <v>25712.078803</v>
      </c>
      <c r="BA65" s="393" t="n">
        <f aca="false">AJ65-AY65</f>
        <v>16504</v>
      </c>
      <c r="BB65" s="393" t="n">
        <f aca="false">AZ65-BA65</f>
        <v>9208.078803</v>
      </c>
      <c r="BC65" s="394" t="n">
        <f aca="false">IF($BB65&gt;=0,$BB65,0)</f>
        <v>9208.078803</v>
      </c>
      <c r="BD65" s="395" t="n">
        <f aca="false">IF($BB65&lt;=0,-$BB65,0)</f>
        <v>0</v>
      </c>
      <c r="BE65" s="396" t="n">
        <f aca="false">IF((V65-AJ65)&lt;0,0,V65-AJ65)</f>
        <v>92650</v>
      </c>
      <c r="BF65" s="397" t="n">
        <f aca="false">IF(AW65&gt;1,0,V65-AW65*V65)</f>
        <v>83041.1275760116</v>
      </c>
    </row>
    <row r="66" customFormat="false" ht="19.5" hidden="false" customHeight="true" outlineLevel="0" collapsed="false">
      <c r="A66" s="166"/>
      <c r="B66" s="208" t="n">
        <f aca="false">B65+1</f>
        <v>55</v>
      </c>
      <c r="C66" s="166"/>
      <c r="D66" s="369" t="str">
        <f aca="false" t="array" ref="D66:D66">INDEX(_Rge_Projectdata_3rd,$B66,MATCH("Project-ID",_Rge_Headline_Projectdata,0))</f>
        <v>P903575</v>
      </c>
      <c r="E66" s="370" t="str">
        <f aca="false" t="array" ref="E66:E66">IF(INDEX(_Rge_Data_3rd_CY,$B66,E$1)=0,"",TEXT(INDEX(_Rge_Data_3rd_CY,$B66,E$1),"JJJJMMTT"))</f>
        <v/>
      </c>
      <c r="F66" s="382" t="str">
        <f aca="false" t="array" ref="F66:F66">INDEX(_Rge_Data_3rd_CY,$B66,F$1)</f>
        <v>Open</v>
      </c>
      <c r="G66" s="371" t="n">
        <f aca="false" t="array" ref="G66:G66">IFERROR(MATCH(INDEX(_Rge_Data_3rd_CY,$B66,G$1),_Rge_Projectstatus,0),"")</f>
        <v>1</v>
      </c>
      <c r="H66" s="383" t="n">
        <f aca="false">INDEX(_Rge_Data_3rd_CY,$B66,H$1)</f>
        <v>0</v>
      </c>
      <c r="I66" s="384" t="n">
        <f aca="false">INDEX(_Rge_Data_3rd_CY,$B66,I$1)</f>
        <v>0</v>
      </c>
      <c r="J66" s="384" t="n">
        <f aca="false">INDEX(_Rge_Data_3rd_CY,$B66,J$1)</f>
        <v>0</v>
      </c>
      <c r="K66" s="384" t="n">
        <f aca="false">INDEX(_Rge_Data_3rd_CY,$B66,K$1)</f>
        <v>0</v>
      </c>
      <c r="L66" s="385" t="n">
        <f aca="false" t="array" ref="L66:L66">INDEX(_Rge_Data_3rd_CY,$B66,L$1)</f>
        <v>0</v>
      </c>
      <c r="M66" s="385" t="n">
        <f aca="false" t="array" ref="M66:M66">INDEX(_Rge_Data_3rd_CY,$B66,M$1)</f>
        <v>0</v>
      </c>
      <c r="N66" s="385" t="n">
        <f aca="false" t="array" ref="N66:N66">INDEX(_Rge_Data_3rd_CY,$B66,N$1)</f>
        <v>0</v>
      </c>
      <c r="O66" s="385" t="n">
        <f aca="false" t="array" ref="O66:O66">INDEX(_Rge_Data_3rd_CY,$B66,O$1)</f>
        <v>0</v>
      </c>
      <c r="P66" s="385" t="n">
        <f aca="false" t="array" ref="P66:P66">INDEX(_Rge_Data_3rd_CY,$B66,P$1)</f>
        <v>0</v>
      </c>
      <c r="Q66" s="385" t="n">
        <f aca="false">INDEX(_Rge_Data_3rd_CY,$B66,Q$1)</f>
        <v>0</v>
      </c>
      <c r="R66" s="385" t="n">
        <f aca="false" t="array" ref="R66:R66">INDEX(_Rge_Data_3rd_CY,$B66,R$1)</f>
        <v>0</v>
      </c>
      <c r="S66" s="385" t="n">
        <f aca="false" t="array" ref="S66:S66">INDEX(_Rge_Data_3rd_CY,$B66,S$1)</f>
        <v>0</v>
      </c>
      <c r="T66" s="385" t="n">
        <f aca="false">H66-S66</f>
        <v>0</v>
      </c>
      <c r="U66" s="386" t="n">
        <f aca="false">IFERROR(T66/H66,0)</f>
        <v>0</v>
      </c>
      <c r="V66" s="387" t="n">
        <f aca="false" t="array" ref="V66:V66">INDEX(_Rge_Data_3rd_CY,$B66,V$1)</f>
        <v>140160</v>
      </c>
      <c r="W66" s="388" t="n">
        <f aca="false" t="array" ref="W66:W66">INDEX(_Rge_Data_3rd_CY,$B66,W$1)</f>
        <v>94668.06</v>
      </c>
      <c r="X66" s="388" t="n">
        <f aca="false">INDEX(_Rge_Data_3rd_CY,$B66,X$1)</f>
        <v>0</v>
      </c>
      <c r="Y66" s="388" t="n">
        <f aca="false">INDEX(_Rge_Data_3rd_CY,$B66,Y$1)</f>
        <v>0</v>
      </c>
      <c r="Z66" s="388" t="n">
        <f aca="false" t="array" ref="Z66:Z66">INDEX(_Rge_Data_3rd_CY,$B66,Z$1)</f>
        <v>94668.06</v>
      </c>
      <c r="AA66" s="388" t="n">
        <f aca="false" t="array" ref="AA66:AA66">INDEX(_Rge_Data_3rd_CY,$B66,AA$1)</f>
        <v>4095</v>
      </c>
      <c r="AB66" s="388" t="n">
        <f aca="false" t="array" ref="AB66:AB66">INDEX(_Rge_Data_3rd_CY,$B66,AB$1)</f>
        <v>0</v>
      </c>
      <c r="AC66" s="388" t="n">
        <f aca="false" t="array" ref="AC66:AC66">INDEX(_Rge_Data_3rd_CY,$B66,AC$1)</f>
        <v>0</v>
      </c>
      <c r="AD66" s="388" t="n">
        <f aca="false" t="array" ref="AD66:AD66">INDEX(_Rge_Data_3rd_CY,$B66,AD$1)</f>
        <v>0</v>
      </c>
      <c r="AE66" s="388" t="n">
        <f aca="false">INDEX(_Rge_Data_3rd_CY,$B66,AE$1)</f>
        <v>0</v>
      </c>
      <c r="AF66" s="388" t="n">
        <f aca="false" t="array" ref="AF66:AF66">INDEX(_Rge_Data_3rd_CY,$B66,AF$1)</f>
        <v>0</v>
      </c>
      <c r="AG66" s="388" t="n">
        <f aca="false" t="array" ref="AG66:AG66">INDEX(_Rge_Data_3rd_CY,$B66,AG$1)</f>
        <v>98763.06</v>
      </c>
      <c r="AH66" s="388" t="n">
        <f aca="false">V66-AG66</f>
        <v>41396.94</v>
      </c>
      <c r="AI66" s="389" t="n">
        <f aca="false">IFERROR(AH66/V66,)</f>
        <v>0.295354880136986</v>
      </c>
      <c r="AJ66" s="390" t="n">
        <f aca="false" t="array" ref="AJ66:AJ66">INDEX(_Rge_Data_3rd_CY,$B66,AJ$1)</f>
        <v>133320</v>
      </c>
      <c r="AK66" s="391" t="n">
        <f aca="false" t="array" ref="AK66:AK66">INDEX(_Rge_Data_3rd_CY,$B66,AK$1)</f>
        <v>94668.06</v>
      </c>
      <c r="AL66" s="391" t="n">
        <f aca="false">INDEX(_Rge_Data_3rd_CY,$B66,AL$1)</f>
        <v>0</v>
      </c>
      <c r="AM66" s="391" t="n">
        <f aca="false">INDEX(_Rge_Data_3rd_CY,$B66,AM$1)</f>
        <v>0</v>
      </c>
      <c r="AN66" s="391" t="n">
        <f aca="false" t="array" ref="AN66:AN66">INDEX(_Rge_Data_3rd_CY,$B66,AN$1)</f>
        <v>94668.06</v>
      </c>
      <c r="AO66" s="391" t="n">
        <f aca="false" t="array" ref="AO66:AO66">INDEX(_Rge_Data_3rd_CY,$B66,AO$1)</f>
        <v>3780</v>
      </c>
      <c r="AP66" s="391" t="n">
        <f aca="false" t="array" ref="AP66:AP66">INDEX(_Rge_Data_3rd_CY,$B66,AP$1)</f>
        <v>0</v>
      </c>
      <c r="AQ66" s="391" t="n">
        <f aca="false" t="array" ref="AQ66:AQ66">INDEX(_Rge_Data_3rd_CY,$B66,AQ$1)</f>
        <v>0</v>
      </c>
      <c r="AR66" s="391" t="n">
        <f aca="false" t="array" ref="AR66:AR66">INDEX(_Rge_Data_3rd_CY,$B66,AR$1)</f>
        <v>0</v>
      </c>
      <c r="AS66" s="391" t="n">
        <f aca="false">INDEX(_Rge_Data_3rd_CY,$B66,AS$1)</f>
        <v>0</v>
      </c>
      <c r="AT66" s="391" t="n">
        <f aca="false" t="array" ref="AT66:AT66">INDEX(_Rge_Data_3rd_CY,$B66,AT$1)</f>
        <v>0</v>
      </c>
      <c r="AU66" s="391" t="n">
        <f aca="false" t="array" ref="AU66:AU66">INDEX(_Rge_Data_3rd_CY,$B66,AU$1)</f>
        <v>98448.06</v>
      </c>
      <c r="AV66" s="262" t="n">
        <f aca="false">AU66+AX66+AY66</f>
        <v>137649.72114</v>
      </c>
      <c r="AW66" s="392" t="n">
        <f aca="false">IFERROR(AU66/AG66,0)</f>
        <v>0.996810548397346</v>
      </c>
      <c r="AX66" s="268" t="n">
        <f aca="false">IFERROR(IF(AND($F66="OPEN",$AH66&gt;0),$AH66*_SoP*$AW66,IF(AND($F66="CLOSED",$AH66&gt;0),$AH66*_SoL*$AW66,0)),0)</f>
        <v>39201.66114</v>
      </c>
      <c r="AY66" s="268" t="n">
        <f aca="false">IFERROR(IF($AH66&lt;0,$AH66*_SoL,0),0)</f>
        <v>0</v>
      </c>
      <c r="AZ66" s="393" t="n">
        <f aca="false">AU66+AX66</f>
        <v>137649.72114</v>
      </c>
      <c r="BA66" s="393" t="n">
        <f aca="false">AJ66-AY66</f>
        <v>133320</v>
      </c>
      <c r="BB66" s="393" t="n">
        <f aca="false">AZ66-BA66</f>
        <v>4329.72113999998</v>
      </c>
      <c r="BC66" s="394" t="n">
        <f aca="false">IF($BB66&gt;=0,$BB66,0)</f>
        <v>4329.72113999998</v>
      </c>
      <c r="BD66" s="395" t="n">
        <f aca="false">IF($BB66&lt;=0,-$BB66,0)</f>
        <v>0</v>
      </c>
      <c r="BE66" s="396" t="n">
        <f aca="false">IF((V66-AJ66)&lt;0,0,V66-AJ66)</f>
        <v>6840</v>
      </c>
      <c r="BF66" s="397" t="n">
        <f aca="false">IF(AW66&gt;1,0,V66-AW66*V66)</f>
        <v>447.033536627947</v>
      </c>
    </row>
    <row r="67" customFormat="false" ht="19.5" hidden="false" customHeight="true" outlineLevel="0" collapsed="false">
      <c r="A67" s="166"/>
      <c r="B67" s="208" t="n">
        <f aca="false">B66+1</f>
        <v>56</v>
      </c>
      <c r="C67" s="166"/>
      <c r="D67" s="369" t="str">
        <f aca="false" t="array" ref="D67:D67">INDEX(_Rge_Projectdata_3rd,$B67,MATCH("Project-ID",_Rge_Headline_Projectdata,0))</f>
        <v>P903645</v>
      </c>
      <c r="E67" s="370" t="str">
        <f aca="false" t="array" ref="E67:E67">IF(INDEX(_Rge_Data_3rd_CY,$B67,E$1)=0,"",TEXT(INDEX(_Rge_Data_3rd_CY,$B67,E$1),"JJJJMMTT"))</f>
        <v/>
      </c>
      <c r="F67" s="382" t="str">
        <f aca="false" t="array" ref="F67:F67">INDEX(_Rge_Data_3rd_CY,$B67,F$1)</f>
        <v>Open</v>
      </c>
      <c r="G67" s="371" t="n">
        <f aca="false" t="array" ref="G67:G67">IFERROR(MATCH(INDEX(_Rge_Data_3rd_CY,$B67,G$1),_Rge_Projectstatus,0),"")</f>
        <v>1</v>
      </c>
      <c r="H67" s="383" t="n">
        <f aca="false">INDEX(_Rge_Data_3rd_CY,$B67,H$1)</f>
        <v>0</v>
      </c>
      <c r="I67" s="384" t="n">
        <f aca="false">INDEX(_Rge_Data_3rd_CY,$B67,I$1)</f>
        <v>0</v>
      </c>
      <c r="J67" s="384" t="n">
        <f aca="false">INDEX(_Rge_Data_3rd_CY,$B67,J$1)</f>
        <v>0</v>
      </c>
      <c r="K67" s="384" t="n">
        <f aca="false">INDEX(_Rge_Data_3rd_CY,$B67,K$1)</f>
        <v>0</v>
      </c>
      <c r="L67" s="385" t="n">
        <f aca="false" t="array" ref="L67:L67">INDEX(_Rge_Data_3rd_CY,$B67,L$1)</f>
        <v>0</v>
      </c>
      <c r="M67" s="385" t="n">
        <f aca="false" t="array" ref="M67:M67">INDEX(_Rge_Data_3rd_CY,$B67,M$1)</f>
        <v>0</v>
      </c>
      <c r="N67" s="385" t="n">
        <f aca="false" t="array" ref="N67:N67">INDEX(_Rge_Data_3rd_CY,$B67,N$1)</f>
        <v>0</v>
      </c>
      <c r="O67" s="385" t="n">
        <f aca="false" t="array" ref="O67:O67">INDEX(_Rge_Data_3rd_CY,$B67,O$1)</f>
        <v>0</v>
      </c>
      <c r="P67" s="385" t="n">
        <f aca="false" t="array" ref="P67:P67">INDEX(_Rge_Data_3rd_CY,$B67,P$1)</f>
        <v>0</v>
      </c>
      <c r="Q67" s="385" t="n">
        <f aca="false">INDEX(_Rge_Data_3rd_CY,$B67,Q$1)</f>
        <v>0</v>
      </c>
      <c r="R67" s="385" t="n">
        <f aca="false" t="array" ref="R67:R67">INDEX(_Rge_Data_3rd_CY,$B67,R$1)</f>
        <v>0</v>
      </c>
      <c r="S67" s="385" t="n">
        <f aca="false" t="array" ref="S67:S67">INDEX(_Rge_Data_3rd_CY,$B67,S$1)</f>
        <v>0</v>
      </c>
      <c r="T67" s="385" t="n">
        <f aca="false">H67-S67</f>
        <v>0</v>
      </c>
      <c r="U67" s="386" t="n">
        <f aca="false">IFERROR(T67/H67,0)</f>
        <v>0</v>
      </c>
      <c r="V67" s="387" t="n">
        <f aca="false" t="array" ref="V67:V67">INDEX(_Rge_Data_3rd_CY,$B67,V$1)</f>
        <v>53165.57</v>
      </c>
      <c r="W67" s="388" t="n">
        <f aca="false" t="array" ref="W67:W67">INDEX(_Rge_Data_3rd_CY,$B67,W$1)</f>
        <v>33141.62</v>
      </c>
      <c r="X67" s="388" t="n">
        <f aca="false">INDEX(_Rge_Data_3rd_CY,$B67,X$1)</f>
        <v>0</v>
      </c>
      <c r="Y67" s="388" t="n">
        <f aca="false">INDEX(_Rge_Data_3rd_CY,$B67,Y$1)</f>
        <v>0</v>
      </c>
      <c r="Z67" s="388" t="n">
        <f aca="false" t="array" ref="Z67:Z67">INDEX(_Rge_Data_3rd_CY,$B67,Z$1)</f>
        <v>33141.62</v>
      </c>
      <c r="AA67" s="388" t="n">
        <f aca="false" t="array" ref="AA67:AA67">INDEX(_Rge_Data_3rd_CY,$B67,AA$1)</f>
        <v>1620</v>
      </c>
      <c r="AB67" s="388" t="n">
        <f aca="false" t="array" ref="AB67:AB67">INDEX(_Rge_Data_3rd_CY,$B67,AB$1)</f>
        <v>1050</v>
      </c>
      <c r="AC67" s="388" t="n">
        <f aca="false" t="array" ref="AC67:AC67">INDEX(_Rge_Data_3rd_CY,$B67,AC$1)</f>
        <v>0</v>
      </c>
      <c r="AD67" s="388" t="n">
        <f aca="false" t="array" ref="AD67:AD67">INDEX(_Rge_Data_3rd_CY,$B67,AD$1)</f>
        <v>0</v>
      </c>
      <c r="AE67" s="388" t="n">
        <f aca="false">INDEX(_Rge_Data_3rd_CY,$B67,AE$1)</f>
        <v>0</v>
      </c>
      <c r="AF67" s="388" t="n">
        <f aca="false" t="array" ref="AF67:AF67">INDEX(_Rge_Data_3rd_CY,$B67,AF$1)</f>
        <v>0</v>
      </c>
      <c r="AG67" s="388" t="n">
        <f aca="false" t="array" ref="AG67:AG67">INDEX(_Rge_Data_3rd_CY,$B67,AG$1)</f>
        <v>35811.62</v>
      </c>
      <c r="AH67" s="388" t="n">
        <f aca="false">V67-AG67</f>
        <v>17353.95</v>
      </c>
      <c r="AI67" s="389" t="n">
        <f aca="false">IFERROR(AH67/V67,)</f>
        <v>0.326413315986267</v>
      </c>
      <c r="AJ67" s="390" t="n">
        <f aca="false" t="array" ref="AJ67:AJ67">INDEX(_Rge_Data_3rd_CY,$B67,AJ$1)</f>
        <v>27678.23</v>
      </c>
      <c r="AK67" s="391" t="n">
        <f aca="false" t="array" ref="AK67:AK67">INDEX(_Rge_Data_3rd_CY,$B67,AK$1)</f>
        <v>33141.62</v>
      </c>
      <c r="AL67" s="391" t="n">
        <f aca="false">INDEX(_Rge_Data_3rd_CY,$B67,AL$1)</f>
        <v>0</v>
      </c>
      <c r="AM67" s="391" t="n">
        <f aca="false">INDEX(_Rge_Data_3rd_CY,$B67,AM$1)</f>
        <v>0</v>
      </c>
      <c r="AN67" s="391" t="n">
        <f aca="false" t="array" ref="AN67:AN67">INDEX(_Rge_Data_3rd_CY,$B67,AN$1)</f>
        <v>33141.62</v>
      </c>
      <c r="AO67" s="391" t="n">
        <f aca="false" t="array" ref="AO67:AO67">INDEX(_Rge_Data_3rd_CY,$B67,AO$1)</f>
        <v>1620</v>
      </c>
      <c r="AP67" s="391" t="n">
        <f aca="false" t="array" ref="AP67:AP67">INDEX(_Rge_Data_3rd_CY,$B67,AP$1)</f>
        <v>1050</v>
      </c>
      <c r="AQ67" s="391" t="n">
        <f aca="false" t="array" ref="AQ67:AQ67">INDEX(_Rge_Data_3rd_CY,$B67,AQ$1)</f>
        <v>0</v>
      </c>
      <c r="AR67" s="391" t="n">
        <f aca="false" t="array" ref="AR67:AR67">INDEX(_Rge_Data_3rd_CY,$B67,AR$1)</f>
        <v>0</v>
      </c>
      <c r="AS67" s="391" t="n">
        <f aca="false">INDEX(_Rge_Data_3rd_CY,$B67,AS$1)</f>
        <v>0</v>
      </c>
      <c r="AT67" s="391" t="n">
        <f aca="false" t="array" ref="AT67:AT67">INDEX(_Rge_Data_3rd_CY,$B67,AT$1)</f>
        <v>0</v>
      </c>
      <c r="AU67" s="391" t="n">
        <f aca="false" t="array" ref="AU67:AU67">INDEX(_Rge_Data_3rd_CY,$B67,AU$1)</f>
        <v>35811.62</v>
      </c>
      <c r="AV67" s="262" t="n">
        <f aca="false">AU67+AX67+AY67</f>
        <v>52297.8725</v>
      </c>
      <c r="AW67" s="392" t="n">
        <f aca="false">IFERROR(AU67/AG67,0)</f>
        <v>1</v>
      </c>
      <c r="AX67" s="268" t="n">
        <f aca="false">IFERROR(IF(AND($F67="OPEN",$AH67&gt;0),$AH67*_SoP*$AW67,IF(AND($F67="CLOSED",$AH67&gt;0),$AH67*_SoL*$AW67,0)),0)</f>
        <v>16486.2525</v>
      </c>
      <c r="AY67" s="268" t="n">
        <f aca="false">IFERROR(IF($AH67&lt;0,$AH67*_SoL,0),0)</f>
        <v>0</v>
      </c>
      <c r="AZ67" s="393" t="n">
        <f aca="false">AU67+AX67</f>
        <v>52297.8725</v>
      </c>
      <c r="BA67" s="393" t="n">
        <f aca="false">AJ67-AY67</f>
        <v>27678.23</v>
      </c>
      <c r="BB67" s="393" t="n">
        <f aca="false">AZ67-BA67</f>
        <v>24619.6425</v>
      </c>
      <c r="BC67" s="394" t="n">
        <f aca="false">IF($BB67&gt;=0,$BB67,0)</f>
        <v>24619.6425</v>
      </c>
      <c r="BD67" s="395" t="n">
        <f aca="false">IF($BB67&lt;=0,-$BB67,0)</f>
        <v>0</v>
      </c>
      <c r="BE67" s="396" t="n">
        <f aca="false">IF((V67-AJ67)&lt;0,0,V67-AJ67)</f>
        <v>25487.34</v>
      </c>
      <c r="BF67" s="397" t="n">
        <f aca="false">IF(AW67&gt;1,0,V67-AW67*V67)</f>
        <v>0</v>
      </c>
    </row>
    <row r="68" customFormat="false" ht="19.5" hidden="false" customHeight="true" outlineLevel="0" collapsed="false">
      <c r="A68" s="166"/>
      <c r="B68" s="208" t="n">
        <f aca="false">B67+1</f>
        <v>57</v>
      </c>
      <c r="C68" s="166"/>
      <c r="D68" s="369" t="str">
        <f aca="false" t="array" ref="D68:D68">INDEX(_Rge_Projectdata_3rd,$B68,MATCH("Project-ID",_Rge_Headline_Projectdata,0))</f>
        <v>P903657</v>
      </c>
      <c r="E68" s="370" t="str">
        <f aca="false" t="array" ref="E68:E68">IF(INDEX(_Rge_Data_3rd_CY,$B68,E$1)=0,"",TEXT(INDEX(_Rge_Data_3rd_CY,$B68,E$1),"JJJJMMTT"))</f>
        <v/>
      </c>
      <c r="F68" s="382" t="str">
        <f aca="false" t="array" ref="F68:F68">INDEX(_Rge_Data_3rd_CY,$B68,F$1)</f>
        <v>Open</v>
      </c>
      <c r="G68" s="371" t="n">
        <f aca="false" t="array" ref="G68:G68">IFERROR(MATCH(INDEX(_Rge_Data_3rd_CY,$B68,G$1),_Rge_Projectstatus,0),"")</f>
        <v>1</v>
      </c>
      <c r="H68" s="383" t="n">
        <f aca="false">INDEX(_Rge_Data_3rd_CY,$B68,H$1)</f>
        <v>0</v>
      </c>
      <c r="I68" s="384" t="n">
        <f aca="false">INDEX(_Rge_Data_3rd_CY,$B68,I$1)</f>
        <v>0</v>
      </c>
      <c r="J68" s="384" t="n">
        <f aca="false">INDEX(_Rge_Data_3rd_CY,$B68,J$1)</f>
        <v>0</v>
      </c>
      <c r="K68" s="384" t="n">
        <f aca="false">INDEX(_Rge_Data_3rd_CY,$B68,K$1)</f>
        <v>0</v>
      </c>
      <c r="L68" s="385" t="n">
        <f aca="false" t="array" ref="L68:L68">INDEX(_Rge_Data_3rd_CY,$B68,L$1)</f>
        <v>0</v>
      </c>
      <c r="M68" s="385" t="n">
        <f aca="false" t="array" ref="M68:M68">INDEX(_Rge_Data_3rd_CY,$B68,M$1)</f>
        <v>0</v>
      </c>
      <c r="N68" s="385" t="n">
        <f aca="false" t="array" ref="N68:N68">INDEX(_Rge_Data_3rd_CY,$B68,N$1)</f>
        <v>0</v>
      </c>
      <c r="O68" s="385" t="n">
        <f aca="false" t="array" ref="O68:O68">INDEX(_Rge_Data_3rd_CY,$B68,O$1)</f>
        <v>0</v>
      </c>
      <c r="P68" s="385" t="n">
        <f aca="false" t="array" ref="P68:P68">INDEX(_Rge_Data_3rd_CY,$B68,P$1)</f>
        <v>0</v>
      </c>
      <c r="Q68" s="385" t="n">
        <f aca="false">INDEX(_Rge_Data_3rd_CY,$B68,Q$1)</f>
        <v>0</v>
      </c>
      <c r="R68" s="385" t="n">
        <f aca="false" t="array" ref="R68:R68">INDEX(_Rge_Data_3rd_CY,$B68,R$1)</f>
        <v>0</v>
      </c>
      <c r="S68" s="385" t="n">
        <f aca="false" t="array" ref="S68:S68">INDEX(_Rge_Data_3rd_CY,$B68,S$1)</f>
        <v>0</v>
      </c>
      <c r="T68" s="385" t="n">
        <f aca="false">H68-S68</f>
        <v>0</v>
      </c>
      <c r="U68" s="386" t="n">
        <f aca="false">IFERROR(T68/H68,0)</f>
        <v>0</v>
      </c>
      <c r="V68" s="387" t="n">
        <f aca="false" t="array" ref="V68:V68">INDEX(_Rge_Data_3rd_CY,$B68,V$1)</f>
        <v>47964</v>
      </c>
      <c r="W68" s="388" t="n">
        <f aca="false" t="array" ref="W68:W68">INDEX(_Rge_Data_3rd_CY,$B68,W$1)</f>
        <v>32204.4</v>
      </c>
      <c r="X68" s="388" t="n">
        <f aca="false">INDEX(_Rge_Data_3rd_CY,$B68,X$1)</f>
        <v>0</v>
      </c>
      <c r="Y68" s="388" t="n">
        <f aca="false">INDEX(_Rge_Data_3rd_CY,$B68,Y$1)</f>
        <v>0</v>
      </c>
      <c r="Z68" s="388" t="n">
        <f aca="false" t="array" ref="Z68:Z68">INDEX(_Rge_Data_3rd_CY,$B68,Z$1)</f>
        <v>32204.4</v>
      </c>
      <c r="AA68" s="388" t="n">
        <f aca="false" t="array" ref="AA68:AA68">INDEX(_Rge_Data_3rd_CY,$B68,AA$1)</f>
        <v>1137.5</v>
      </c>
      <c r="AB68" s="388" t="n">
        <f aca="false" t="array" ref="AB68:AB68">INDEX(_Rge_Data_3rd_CY,$B68,AB$1)</f>
        <v>0</v>
      </c>
      <c r="AC68" s="388" t="n">
        <f aca="false" t="array" ref="AC68:AC68">INDEX(_Rge_Data_3rd_CY,$B68,AC$1)</f>
        <v>0</v>
      </c>
      <c r="AD68" s="388" t="n">
        <f aca="false" t="array" ref="AD68:AD68">INDEX(_Rge_Data_3rd_CY,$B68,AD$1)</f>
        <v>0</v>
      </c>
      <c r="AE68" s="388" t="n">
        <f aca="false">INDEX(_Rge_Data_3rd_CY,$B68,AE$1)</f>
        <v>0</v>
      </c>
      <c r="AF68" s="388" t="n">
        <f aca="false" t="array" ref="AF68:AF68">INDEX(_Rge_Data_3rd_CY,$B68,AF$1)</f>
        <v>0</v>
      </c>
      <c r="AG68" s="388" t="n">
        <f aca="false" t="array" ref="AG68:AG68">INDEX(_Rge_Data_3rd_CY,$B68,AG$1)</f>
        <v>33341.9</v>
      </c>
      <c r="AH68" s="388" t="n">
        <f aca="false">V68-AG68</f>
        <v>14622.1</v>
      </c>
      <c r="AI68" s="389" t="n">
        <f aca="false">IFERROR(AH68/V68,)</f>
        <v>0.304855725127179</v>
      </c>
      <c r="AJ68" s="390" t="n">
        <f aca="false" t="array" ref="AJ68:AJ68">INDEX(_Rge_Data_3rd_CY,$B68,AJ$1)</f>
        <v>0</v>
      </c>
      <c r="AK68" s="391" t="n">
        <f aca="false" t="array" ref="AK68:AK68">INDEX(_Rge_Data_3rd_CY,$B68,AK$1)</f>
        <v>2128</v>
      </c>
      <c r="AL68" s="391" t="n">
        <f aca="false">INDEX(_Rge_Data_3rd_CY,$B68,AL$1)</f>
        <v>0</v>
      </c>
      <c r="AM68" s="391" t="n">
        <f aca="false">INDEX(_Rge_Data_3rd_CY,$B68,AM$1)</f>
        <v>0</v>
      </c>
      <c r="AN68" s="391" t="n">
        <f aca="false" t="array" ref="AN68:AN68">INDEX(_Rge_Data_3rd_CY,$B68,AN$1)</f>
        <v>2128</v>
      </c>
      <c r="AO68" s="391" t="n">
        <f aca="false" t="array" ref="AO68:AO68">INDEX(_Rge_Data_3rd_CY,$B68,AO$1)</f>
        <v>1050</v>
      </c>
      <c r="AP68" s="391" t="n">
        <f aca="false" t="array" ref="AP68:AP68">INDEX(_Rge_Data_3rd_CY,$B68,AP$1)</f>
        <v>0</v>
      </c>
      <c r="AQ68" s="391" t="n">
        <f aca="false" t="array" ref="AQ68:AQ68">INDEX(_Rge_Data_3rd_CY,$B68,AQ$1)</f>
        <v>0</v>
      </c>
      <c r="AR68" s="391" t="n">
        <f aca="false" t="array" ref="AR68:AR68">INDEX(_Rge_Data_3rd_CY,$B68,AR$1)</f>
        <v>0</v>
      </c>
      <c r="AS68" s="391" t="n">
        <f aca="false">INDEX(_Rge_Data_3rd_CY,$B68,AS$1)</f>
        <v>0</v>
      </c>
      <c r="AT68" s="391" t="n">
        <f aca="false" t="array" ref="AT68:AT68">INDEX(_Rge_Data_3rd_CY,$B68,AT$1)</f>
        <v>0</v>
      </c>
      <c r="AU68" s="391" t="n">
        <f aca="false" t="array" ref="AU68:AU68">INDEX(_Rge_Data_3rd_CY,$B68,AU$1)</f>
        <v>3178</v>
      </c>
      <c r="AV68" s="262" t="n">
        <f aca="false">AU68+AX68+AY68</f>
        <v>4502.027188</v>
      </c>
      <c r="AW68" s="392" t="n">
        <f aca="false">IFERROR(AU68/AG68,0)</f>
        <v>0.0953155039154937</v>
      </c>
      <c r="AX68" s="268" t="n">
        <f aca="false">IFERROR(IF(AND($F68="OPEN",$AH68&gt;0),$AH68*_SoP*$AW68,IF(AND($F68="CLOSED",$AH68&gt;0),$AH68*_SoL*$AW68,0)),0)</f>
        <v>1324.027188</v>
      </c>
      <c r="AY68" s="268" t="n">
        <f aca="false">IFERROR(IF($AH68&lt;0,$AH68*_SoL,0),0)</f>
        <v>0</v>
      </c>
      <c r="AZ68" s="393" t="n">
        <f aca="false">AU68+AX68</f>
        <v>4502.027188</v>
      </c>
      <c r="BA68" s="393" t="n">
        <f aca="false">AJ68-AY68</f>
        <v>0</v>
      </c>
      <c r="BB68" s="393" t="n">
        <f aca="false">AZ68-BA68</f>
        <v>4502.027188</v>
      </c>
      <c r="BC68" s="394" t="n">
        <f aca="false">IF($BB68&gt;=0,$BB68,0)</f>
        <v>4502.027188</v>
      </c>
      <c r="BD68" s="395" t="n">
        <f aca="false">IF($BB68&lt;=0,-$BB68,0)</f>
        <v>0</v>
      </c>
      <c r="BE68" s="396" t="n">
        <f aca="false">IF((V68-AJ68)&lt;0,0,V68-AJ68)</f>
        <v>47964</v>
      </c>
      <c r="BF68" s="397" t="n">
        <f aca="false">IF(AW68&gt;1,0,V68-AW68*V68)</f>
        <v>43392.2871701973</v>
      </c>
    </row>
    <row r="69" customFormat="false" ht="19.5" hidden="false" customHeight="true" outlineLevel="0" collapsed="false">
      <c r="A69" s="166"/>
      <c r="B69" s="208" t="n">
        <f aca="false">B68+1</f>
        <v>58</v>
      </c>
      <c r="C69" s="166"/>
      <c r="D69" s="369" t="str">
        <f aca="false" t="array" ref="D69:D69">INDEX(_Rge_Projectdata_3rd,$B69,MATCH("Project-ID",_Rge_Headline_Projectdata,0))</f>
        <v>P903659</v>
      </c>
      <c r="E69" s="370" t="str">
        <f aca="false" t="array" ref="E69:E69">IF(INDEX(_Rge_Data_3rd_CY,$B69,E$1)=0,"",TEXT(INDEX(_Rge_Data_3rd_CY,$B69,E$1),"JJJJMMTT"))</f>
        <v>JJJJ03TT</v>
      </c>
      <c r="F69" s="382" t="str">
        <f aca="false" t="array" ref="F69:F69">INDEX(_Rge_Data_3rd_CY,$B69,F$1)</f>
        <v>Closed</v>
      </c>
      <c r="G69" s="371" t="n">
        <f aca="false" t="array" ref="G69:G69">IFERROR(MATCH(INDEX(_Rge_Data_3rd_CY,$B69,G$1),_Rge_Projectstatus,0),"")</f>
        <v>2</v>
      </c>
      <c r="H69" s="383" t="n">
        <f aca="false">INDEX(_Rge_Data_3rd_CY,$B69,H$1)</f>
        <v>0</v>
      </c>
      <c r="I69" s="384" t="n">
        <f aca="false">INDEX(_Rge_Data_3rd_CY,$B69,I$1)</f>
        <v>0</v>
      </c>
      <c r="J69" s="384" t="n">
        <f aca="false">INDEX(_Rge_Data_3rd_CY,$B69,J$1)</f>
        <v>0</v>
      </c>
      <c r="K69" s="384" t="n">
        <f aca="false">INDEX(_Rge_Data_3rd_CY,$B69,K$1)</f>
        <v>0</v>
      </c>
      <c r="L69" s="385" t="n">
        <f aca="false" t="array" ref="L69:L69">INDEX(_Rge_Data_3rd_CY,$B69,L$1)</f>
        <v>0</v>
      </c>
      <c r="M69" s="385" t="n">
        <f aca="false" t="array" ref="M69:M69">INDEX(_Rge_Data_3rd_CY,$B69,M$1)</f>
        <v>0</v>
      </c>
      <c r="N69" s="385" t="n">
        <f aca="false" t="array" ref="N69:N69">INDEX(_Rge_Data_3rd_CY,$B69,N$1)</f>
        <v>0</v>
      </c>
      <c r="O69" s="385" t="n">
        <f aca="false" t="array" ref="O69:O69">INDEX(_Rge_Data_3rd_CY,$B69,O$1)</f>
        <v>0</v>
      </c>
      <c r="P69" s="385" t="n">
        <f aca="false" t="array" ref="P69:P69">INDEX(_Rge_Data_3rd_CY,$B69,P$1)</f>
        <v>0</v>
      </c>
      <c r="Q69" s="385" t="n">
        <f aca="false">INDEX(_Rge_Data_3rd_CY,$B69,Q$1)</f>
        <v>0</v>
      </c>
      <c r="R69" s="385" t="n">
        <f aca="false" t="array" ref="R69:R69">INDEX(_Rge_Data_3rd_CY,$B69,R$1)</f>
        <v>0</v>
      </c>
      <c r="S69" s="385" t="n">
        <f aca="false" t="array" ref="S69:S69">INDEX(_Rge_Data_3rd_CY,$B69,S$1)</f>
        <v>0</v>
      </c>
      <c r="T69" s="385" t="n">
        <f aca="false">H69-S69</f>
        <v>0</v>
      </c>
      <c r="U69" s="386" t="n">
        <f aca="false">IFERROR(T69/H69,0)</f>
        <v>0</v>
      </c>
      <c r="V69" s="387" t="n">
        <f aca="false" t="array" ref="V69:V69">INDEX(_Rge_Data_3rd_CY,$B69,V$1)</f>
        <v>23040</v>
      </c>
      <c r="W69" s="388" t="n">
        <f aca="false" t="array" ref="W69:W69">INDEX(_Rge_Data_3rd_CY,$B69,W$1)</f>
        <v>17000.08</v>
      </c>
      <c r="X69" s="388" t="n">
        <f aca="false">INDEX(_Rge_Data_3rd_CY,$B69,X$1)</f>
        <v>0</v>
      </c>
      <c r="Y69" s="388" t="n">
        <f aca="false">INDEX(_Rge_Data_3rd_CY,$B69,Y$1)</f>
        <v>0</v>
      </c>
      <c r="Z69" s="388" t="n">
        <f aca="false" t="array" ref="Z69:Z69">INDEX(_Rge_Data_3rd_CY,$B69,Z$1)</f>
        <v>17000.08</v>
      </c>
      <c r="AA69" s="388" t="n">
        <f aca="false" t="array" ref="AA69:AA69">INDEX(_Rge_Data_3rd_CY,$B69,AA$1)</f>
        <v>870</v>
      </c>
      <c r="AB69" s="388" t="n">
        <f aca="false" t="array" ref="AB69:AB69">INDEX(_Rge_Data_3rd_CY,$B69,AB$1)</f>
        <v>450</v>
      </c>
      <c r="AC69" s="388" t="n">
        <f aca="false" t="array" ref="AC69:AC69">INDEX(_Rge_Data_3rd_CY,$B69,AC$1)</f>
        <v>0</v>
      </c>
      <c r="AD69" s="388" t="n">
        <f aca="false" t="array" ref="AD69:AD69">INDEX(_Rge_Data_3rd_CY,$B69,AD$1)</f>
        <v>0</v>
      </c>
      <c r="AE69" s="388" t="n">
        <f aca="false">INDEX(_Rge_Data_3rd_CY,$B69,AE$1)</f>
        <v>0</v>
      </c>
      <c r="AF69" s="388" t="n">
        <f aca="false" t="array" ref="AF69:AF69">INDEX(_Rge_Data_3rd_CY,$B69,AF$1)</f>
        <v>0</v>
      </c>
      <c r="AG69" s="388" t="n">
        <f aca="false" t="array" ref="AG69:AG69">INDEX(_Rge_Data_3rd_CY,$B69,AG$1)</f>
        <v>18320.08</v>
      </c>
      <c r="AH69" s="388" t="n">
        <f aca="false">V69-AG69</f>
        <v>4719.92</v>
      </c>
      <c r="AI69" s="389" t="n">
        <f aca="false">IFERROR(AH69/V69,)</f>
        <v>0.204857638888889</v>
      </c>
      <c r="AJ69" s="390" t="n">
        <f aca="false" t="array" ref="AJ69:AJ69">INDEX(_Rge_Data_3rd_CY,$B69,AJ$1)</f>
        <v>23040</v>
      </c>
      <c r="AK69" s="391" t="n">
        <f aca="false" t="array" ref="AK69:AK69">INDEX(_Rge_Data_3rd_CY,$B69,AK$1)</f>
        <v>17000.08</v>
      </c>
      <c r="AL69" s="391" t="n">
        <f aca="false">INDEX(_Rge_Data_3rd_CY,$B69,AL$1)</f>
        <v>0</v>
      </c>
      <c r="AM69" s="391" t="n">
        <f aca="false">INDEX(_Rge_Data_3rd_CY,$B69,AM$1)</f>
        <v>0</v>
      </c>
      <c r="AN69" s="391" t="n">
        <f aca="false" t="array" ref="AN69:AN69">INDEX(_Rge_Data_3rd_CY,$B69,AN$1)</f>
        <v>17000.08</v>
      </c>
      <c r="AO69" s="391" t="n">
        <f aca="false" t="array" ref="AO69:AO69">INDEX(_Rge_Data_3rd_CY,$B69,AO$1)</f>
        <v>870</v>
      </c>
      <c r="AP69" s="391" t="n">
        <f aca="false" t="array" ref="AP69:AP69">INDEX(_Rge_Data_3rd_CY,$B69,AP$1)</f>
        <v>450</v>
      </c>
      <c r="AQ69" s="391" t="n">
        <f aca="false" t="array" ref="AQ69:AQ69">INDEX(_Rge_Data_3rd_CY,$B69,AQ$1)</f>
        <v>0</v>
      </c>
      <c r="AR69" s="391" t="n">
        <f aca="false" t="array" ref="AR69:AR69">INDEX(_Rge_Data_3rd_CY,$B69,AR$1)</f>
        <v>0</v>
      </c>
      <c r="AS69" s="391" t="n">
        <f aca="false">INDEX(_Rge_Data_3rd_CY,$B69,AS$1)</f>
        <v>0</v>
      </c>
      <c r="AT69" s="391" t="n">
        <f aca="false" t="array" ref="AT69:AT69">INDEX(_Rge_Data_3rd_CY,$B69,AT$1)</f>
        <v>0</v>
      </c>
      <c r="AU69" s="391" t="n">
        <f aca="false" t="array" ref="AU69:AU69">INDEX(_Rge_Data_3rd_CY,$B69,AU$1)</f>
        <v>18320.08</v>
      </c>
      <c r="AV69" s="262" t="n">
        <f aca="false">AU69+AX69+AY69</f>
        <v>23040</v>
      </c>
      <c r="AW69" s="392" t="n">
        <f aca="false">IFERROR(AU69/AG69,0)</f>
        <v>1</v>
      </c>
      <c r="AX69" s="268" t="n">
        <f aca="false">IFERROR(IF(AND($F69="OPEN",$AH69&gt;0),$AH69*_SoP*$AW69,IF(AND($F69="CLOSED",$AH69&gt;0),$AH69*_SoL*$AW69,0)),0)</f>
        <v>4719.92</v>
      </c>
      <c r="AY69" s="268" t="n">
        <f aca="false">IFERROR(IF($AH69&lt;0,$AH69*_SoL,0),0)</f>
        <v>0</v>
      </c>
      <c r="AZ69" s="393" t="n">
        <f aca="false">AU69+AX69</f>
        <v>23040</v>
      </c>
      <c r="BA69" s="393" t="n">
        <f aca="false">AJ69-AY69</f>
        <v>23040</v>
      </c>
      <c r="BB69" s="393" t="n">
        <f aca="false">AZ69-BA69</f>
        <v>0</v>
      </c>
      <c r="BC69" s="394" t="n">
        <f aca="false">IF($BB69&gt;=0,$BB69,0)</f>
        <v>0</v>
      </c>
      <c r="BD69" s="395" t="n">
        <f aca="false">IF($BB69&lt;=0,-$BB69,0)</f>
        <v>-0</v>
      </c>
      <c r="BE69" s="396" t="n">
        <f aca="false">IF((V69-AJ69)&lt;0,0,V69-AJ69)</f>
        <v>0</v>
      </c>
      <c r="BF69" s="397" t="n">
        <f aca="false">IF(AW69&gt;1,0,V69-AW69*V69)</f>
        <v>0</v>
      </c>
    </row>
    <row r="70" customFormat="false" ht="19.5" hidden="false" customHeight="true" outlineLevel="0" collapsed="false">
      <c r="A70" s="166"/>
      <c r="B70" s="208" t="n">
        <f aca="false">B69+1</f>
        <v>59</v>
      </c>
      <c r="C70" s="166"/>
      <c r="D70" s="369" t="str">
        <f aca="false" t="array" ref="D70:D70">INDEX(_Rge_Projectdata_3rd,$B70,MATCH("Project-ID",_Rge_Headline_Projectdata,0))</f>
        <v>P903660</v>
      </c>
      <c r="E70" s="370" t="str">
        <f aca="false" t="array" ref="E70:E70">IF(INDEX(_Rge_Data_3rd_CY,$B70,E$1)=0,"",TEXT(INDEX(_Rge_Data_3rd_CY,$B70,E$1),"JJJJMMTT"))</f>
        <v>JJJJ03TT</v>
      </c>
      <c r="F70" s="382" t="str">
        <f aca="false" t="array" ref="F70:F70">INDEX(_Rge_Data_3rd_CY,$B70,F$1)</f>
        <v>Closed</v>
      </c>
      <c r="G70" s="371" t="n">
        <f aca="false" t="array" ref="G70:G70">IFERROR(MATCH(INDEX(_Rge_Data_3rd_CY,$B70,G$1),_Rge_Projectstatus,0),"")</f>
        <v>2</v>
      </c>
      <c r="H70" s="383" t="n">
        <f aca="false">INDEX(_Rge_Data_3rd_CY,$B70,H$1)</f>
        <v>0</v>
      </c>
      <c r="I70" s="384" t="n">
        <f aca="false">INDEX(_Rge_Data_3rd_CY,$B70,I$1)</f>
        <v>0</v>
      </c>
      <c r="J70" s="384" t="n">
        <f aca="false">INDEX(_Rge_Data_3rd_CY,$B70,J$1)</f>
        <v>0</v>
      </c>
      <c r="K70" s="384" t="n">
        <f aca="false">INDEX(_Rge_Data_3rd_CY,$B70,K$1)</f>
        <v>0</v>
      </c>
      <c r="L70" s="385" t="n">
        <f aca="false" t="array" ref="L70:L70">INDEX(_Rge_Data_3rd_CY,$B70,L$1)</f>
        <v>0</v>
      </c>
      <c r="M70" s="385" t="n">
        <f aca="false" t="array" ref="M70:M70">INDEX(_Rge_Data_3rd_CY,$B70,M$1)</f>
        <v>0</v>
      </c>
      <c r="N70" s="385" t="n">
        <f aca="false" t="array" ref="N70:N70">INDEX(_Rge_Data_3rd_CY,$B70,N$1)</f>
        <v>0</v>
      </c>
      <c r="O70" s="385" t="n">
        <f aca="false" t="array" ref="O70:O70">INDEX(_Rge_Data_3rd_CY,$B70,O$1)</f>
        <v>0</v>
      </c>
      <c r="P70" s="385" t="n">
        <f aca="false" t="array" ref="P70:P70">INDEX(_Rge_Data_3rd_CY,$B70,P$1)</f>
        <v>0</v>
      </c>
      <c r="Q70" s="385" t="n">
        <f aca="false">INDEX(_Rge_Data_3rd_CY,$B70,Q$1)</f>
        <v>0</v>
      </c>
      <c r="R70" s="385" t="n">
        <f aca="false" t="array" ref="R70:R70">INDEX(_Rge_Data_3rd_CY,$B70,R$1)</f>
        <v>0</v>
      </c>
      <c r="S70" s="385" t="n">
        <f aca="false" t="array" ref="S70:S70">INDEX(_Rge_Data_3rd_CY,$B70,S$1)</f>
        <v>0</v>
      </c>
      <c r="T70" s="385" t="n">
        <f aca="false">H70-S70</f>
        <v>0</v>
      </c>
      <c r="U70" s="386" t="n">
        <f aca="false">IFERROR(T70/H70,0)</f>
        <v>0</v>
      </c>
      <c r="V70" s="387" t="n">
        <f aca="false" t="array" ref="V70:V70">INDEX(_Rge_Data_3rd_CY,$B70,V$1)</f>
        <v>21420.1</v>
      </c>
      <c r="W70" s="388" t="n">
        <f aca="false" t="array" ref="W70:W70">INDEX(_Rge_Data_3rd_CY,$B70,W$1)</f>
        <v>21444.1</v>
      </c>
      <c r="X70" s="388" t="n">
        <f aca="false">INDEX(_Rge_Data_3rd_CY,$B70,X$1)</f>
        <v>0</v>
      </c>
      <c r="Y70" s="388" t="n">
        <f aca="false">INDEX(_Rge_Data_3rd_CY,$B70,Y$1)</f>
        <v>0</v>
      </c>
      <c r="Z70" s="388" t="n">
        <f aca="false" t="array" ref="Z70:Z70">INDEX(_Rge_Data_3rd_CY,$B70,Z$1)</f>
        <v>21444.1</v>
      </c>
      <c r="AA70" s="388" t="n">
        <f aca="false" t="array" ref="AA70:AA70">INDEX(_Rge_Data_3rd_CY,$B70,AA$1)</f>
        <v>0</v>
      </c>
      <c r="AB70" s="388" t="n">
        <f aca="false" t="array" ref="AB70:AB70">INDEX(_Rge_Data_3rd_CY,$B70,AB$1)</f>
        <v>48</v>
      </c>
      <c r="AC70" s="388" t="n">
        <f aca="false" t="array" ref="AC70:AC70">INDEX(_Rge_Data_3rd_CY,$B70,AC$1)</f>
        <v>0</v>
      </c>
      <c r="AD70" s="388" t="n">
        <f aca="false" t="array" ref="AD70:AD70">INDEX(_Rge_Data_3rd_CY,$B70,AD$1)</f>
        <v>0</v>
      </c>
      <c r="AE70" s="388" t="n">
        <f aca="false">INDEX(_Rge_Data_3rd_CY,$B70,AE$1)</f>
        <v>0</v>
      </c>
      <c r="AF70" s="388" t="n">
        <f aca="false" t="array" ref="AF70:AF70">INDEX(_Rge_Data_3rd_CY,$B70,AF$1)</f>
        <v>0</v>
      </c>
      <c r="AG70" s="388" t="n">
        <f aca="false" t="array" ref="AG70:AG70">INDEX(_Rge_Data_3rd_CY,$B70,AG$1)</f>
        <v>21492.1</v>
      </c>
      <c r="AH70" s="388" t="n">
        <f aca="false">V70-AG70</f>
        <v>-72</v>
      </c>
      <c r="AI70" s="389" t="n">
        <f aca="false">IFERROR(AH70/V70,)</f>
        <v>-0.00336132884533686</v>
      </c>
      <c r="AJ70" s="390" t="n">
        <f aca="false" t="array" ref="AJ70:AJ70">INDEX(_Rge_Data_3rd_CY,$B70,AJ$1)</f>
        <v>21420.1</v>
      </c>
      <c r="AK70" s="391" t="n">
        <f aca="false" t="array" ref="AK70:AK70">INDEX(_Rge_Data_3rd_CY,$B70,AK$1)</f>
        <v>21444.1</v>
      </c>
      <c r="AL70" s="391" t="n">
        <f aca="false">INDEX(_Rge_Data_3rd_CY,$B70,AL$1)</f>
        <v>0</v>
      </c>
      <c r="AM70" s="391" t="n">
        <f aca="false">INDEX(_Rge_Data_3rd_CY,$B70,AM$1)</f>
        <v>0</v>
      </c>
      <c r="AN70" s="391" t="n">
        <f aca="false" t="array" ref="AN70:AN70">INDEX(_Rge_Data_3rd_CY,$B70,AN$1)</f>
        <v>21444.1</v>
      </c>
      <c r="AO70" s="391" t="n">
        <f aca="false" t="array" ref="AO70:AO70">INDEX(_Rge_Data_3rd_CY,$B70,AO$1)</f>
        <v>0</v>
      </c>
      <c r="AP70" s="391" t="n">
        <f aca="false" t="array" ref="AP70:AP70">INDEX(_Rge_Data_3rd_CY,$B70,AP$1)</f>
        <v>48</v>
      </c>
      <c r="AQ70" s="391" t="n">
        <f aca="false" t="array" ref="AQ70:AQ70">INDEX(_Rge_Data_3rd_CY,$B70,AQ$1)</f>
        <v>0</v>
      </c>
      <c r="AR70" s="391" t="n">
        <f aca="false" t="array" ref="AR70:AR70">INDEX(_Rge_Data_3rd_CY,$B70,AR$1)</f>
        <v>0</v>
      </c>
      <c r="AS70" s="391" t="n">
        <f aca="false">INDEX(_Rge_Data_3rd_CY,$B70,AS$1)</f>
        <v>0</v>
      </c>
      <c r="AT70" s="391" t="n">
        <f aca="false" t="array" ref="AT70:AT70">INDEX(_Rge_Data_3rd_CY,$B70,AT$1)</f>
        <v>0</v>
      </c>
      <c r="AU70" s="391" t="n">
        <f aca="false" t="array" ref="AU70:AU70">INDEX(_Rge_Data_3rd_CY,$B70,AU$1)</f>
        <v>21492.1</v>
      </c>
      <c r="AV70" s="262" t="n">
        <f aca="false">AU70+AX70+AY70</f>
        <v>21420.1</v>
      </c>
      <c r="AW70" s="392" t="n">
        <f aca="false">IFERROR(AU70/AG70,0)</f>
        <v>1</v>
      </c>
      <c r="AX70" s="268" t="n">
        <f aca="false">IFERROR(IF(AND($F70="OPEN",$AH70&gt;0),$AH70*_SoP*$AW70,IF(AND($F70="CLOSED",$AH70&gt;0),$AH70*_SoL*$AW70,0)),0)</f>
        <v>0</v>
      </c>
      <c r="AY70" s="268" t="n">
        <f aca="false">IFERROR(IF($AH70&lt;0,$AH70*_SoL,0),0)</f>
        <v>-72</v>
      </c>
      <c r="AZ70" s="393" t="n">
        <f aca="false">AU70+AX70</f>
        <v>21492.1</v>
      </c>
      <c r="BA70" s="393" t="n">
        <f aca="false">AJ70-AY70</f>
        <v>21492.1</v>
      </c>
      <c r="BB70" s="393" t="n">
        <f aca="false">AZ70-BA70</f>
        <v>0</v>
      </c>
      <c r="BC70" s="394" t="n">
        <f aca="false">IF($BB70&gt;=0,$BB70,0)</f>
        <v>0</v>
      </c>
      <c r="BD70" s="395" t="n">
        <f aca="false">IF($BB70&lt;=0,-$BB70,0)</f>
        <v>-0</v>
      </c>
      <c r="BE70" s="396" t="n">
        <f aca="false">IF((V70-AJ70)&lt;0,0,V70-AJ70)</f>
        <v>0</v>
      </c>
      <c r="BF70" s="397" t="n">
        <f aca="false">IF(AW70&gt;1,0,V70-AW70*V70)</f>
        <v>0</v>
      </c>
    </row>
    <row r="71" customFormat="false" ht="19.5" hidden="false" customHeight="true" outlineLevel="0" collapsed="false">
      <c r="A71" s="166"/>
      <c r="B71" s="208" t="n">
        <f aca="false">B70+1</f>
        <v>60</v>
      </c>
      <c r="C71" s="166"/>
      <c r="D71" s="369" t="str">
        <f aca="false" t="array" ref="D71:D71">INDEX(_Rge_Projectdata_3rd,$B71,MATCH("Project-ID",_Rge_Headline_Projectdata,0))</f>
        <v>P903661</v>
      </c>
      <c r="E71" s="370" t="str">
        <f aca="false" t="array" ref="E71:E71">IF(INDEX(_Rge_Data_3rd_CY,$B71,E$1)=0,"",TEXT(INDEX(_Rge_Data_3rd_CY,$B71,E$1),"JJJJMMTT"))</f>
        <v>JJJJ03TT</v>
      </c>
      <c r="F71" s="382" t="str">
        <f aca="false" t="array" ref="F71:F71">INDEX(_Rge_Data_3rd_CY,$B71,F$1)</f>
        <v>Closed</v>
      </c>
      <c r="G71" s="371" t="n">
        <f aca="false" t="array" ref="G71:G71">IFERROR(MATCH(INDEX(_Rge_Data_3rd_CY,$B71,G$1),_Rge_Projectstatus,0),"")</f>
        <v>2</v>
      </c>
      <c r="H71" s="383" t="n">
        <f aca="false">INDEX(_Rge_Data_3rd_CY,$B71,H$1)</f>
        <v>0</v>
      </c>
      <c r="I71" s="384" t="n">
        <f aca="false">INDEX(_Rge_Data_3rd_CY,$B71,I$1)</f>
        <v>0</v>
      </c>
      <c r="J71" s="384" t="n">
        <f aca="false">INDEX(_Rge_Data_3rd_CY,$B71,J$1)</f>
        <v>0</v>
      </c>
      <c r="K71" s="384" t="n">
        <f aca="false">INDEX(_Rge_Data_3rd_CY,$B71,K$1)</f>
        <v>0</v>
      </c>
      <c r="L71" s="385" t="n">
        <f aca="false" t="array" ref="L71:L71">INDEX(_Rge_Data_3rd_CY,$B71,L$1)</f>
        <v>0</v>
      </c>
      <c r="M71" s="385" t="n">
        <f aca="false" t="array" ref="M71:M71">INDEX(_Rge_Data_3rd_CY,$B71,M$1)</f>
        <v>0</v>
      </c>
      <c r="N71" s="385" t="n">
        <f aca="false" t="array" ref="N71:N71">INDEX(_Rge_Data_3rd_CY,$B71,N$1)</f>
        <v>0</v>
      </c>
      <c r="O71" s="385" t="n">
        <f aca="false" t="array" ref="O71:O71">INDEX(_Rge_Data_3rd_CY,$B71,O$1)</f>
        <v>0</v>
      </c>
      <c r="P71" s="385" t="n">
        <f aca="false" t="array" ref="P71:P71">INDEX(_Rge_Data_3rd_CY,$B71,P$1)</f>
        <v>0</v>
      </c>
      <c r="Q71" s="385" t="n">
        <f aca="false">INDEX(_Rge_Data_3rd_CY,$B71,Q$1)</f>
        <v>0</v>
      </c>
      <c r="R71" s="385" t="n">
        <f aca="false" t="array" ref="R71:R71">INDEX(_Rge_Data_3rd_CY,$B71,R$1)</f>
        <v>0</v>
      </c>
      <c r="S71" s="385" t="n">
        <f aca="false" t="array" ref="S71:S71">INDEX(_Rge_Data_3rd_CY,$B71,S$1)</f>
        <v>0</v>
      </c>
      <c r="T71" s="385" t="n">
        <f aca="false">H71-S71</f>
        <v>0</v>
      </c>
      <c r="U71" s="386" t="n">
        <f aca="false">IFERROR(T71/H71,0)</f>
        <v>0</v>
      </c>
      <c r="V71" s="387" t="n">
        <f aca="false" t="array" ref="V71:V71">INDEX(_Rge_Data_3rd_CY,$B71,V$1)</f>
        <v>10066.7</v>
      </c>
      <c r="W71" s="388" t="n">
        <f aca="false" t="array" ref="W71:W71">INDEX(_Rge_Data_3rd_CY,$B71,W$1)</f>
        <v>4451.25</v>
      </c>
      <c r="X71" s="388" t="n">
        <f aca="false">INDEX(_Rge_Data_3rd_CY,$B71,X$1)</f>
        <v>0</v>
      </c>
      <c r="Y71" s="388" t="n">
        <f aca="false">INDEX(_Rge_Data_3rd_CY,$B71,Y$1)</f>
        <v>0</v>
      </c>
      <c r="Z71" s="388" t="n">
        <f aca="false" t="array" ref="Z71:Z71">INDEX(_Rge_Data_3rd_CY,$B71,Z$1)</f>
        <v>4451.25</v>
      </c>
      <c r="AA71" s="388" t="n">
        <f aca="false" t="array" ref="AA71:AA71">INDEX(_Rge_Data_3rd_CY,$B71,AA$1)</f>
        <v>0</v>
      </c>
      <c r="AB71" s="388" t="n">
        <f aca="false" t="array" ref="AB71:AB71">INDEX(_Rge_Data_3rd_CY,$B71,AB$1)</f>
        <v>148</v>
      </c>
      <c r="AC71" s="388" t="n">
        <f aca="false" t="array" ref="AC71:AC71">INDEX(_Rge_Data_3rd_CY,$B71,AC$1)</f>
        <v>0</v>
      </c>
      <c r="AD71" s="388" t="n">
        <f aca="false" t="array" ref="AD71:AD71">INDEX(_Rge_Data_3rd_CY,$B71,AD$1)</f>
        <v>0</v>
      </c>
      <c r="AE71" s="388" t="n">
        <f aca="false">INDEX(_Rge_Data_3rd_CY,$B71,AE$1)</f>
        <v>0</v>
      </c>
      <c r="AF71" s="388" t="n">
        <f aca="false" t="array" ref="AF71:AF71">INDEX(_Rge_Data_3rd_CY,$B71,AF$1)</f>
        <v>0</v>
      </c>
      <c r="AG71" s="388" t="n">
        <f aca="false" t="array" ref="AG71:AG71">INDEX(_Rge_Data_3rd_CY,$B71,AG$1)</f>
        <v>4599.25</v>
      </c>
      <c r="AH71" s="388" t="n">
        <f aca="false">V71-AG71</f>
        <v>5467.45</v>
      </c>
      <c r="AI71" s="389" t="n">
        <f aca="false">IFERROR(AH71/V71,)</f>
        <v>0.543122373766974</v>
      </c>
      <c r="AJ71" s="390" t="n">
        <f aca="false" t="array" ref="AJ71:AJ71">INDEX(_Rge_Data_3rd_CY,$B71,AJ$1)</f>
        <v>10066.7</v>
      </c>
      <c r="AK71" s="391" t="n">
        <f aca="false" t="array" ref="AK71:AK71">INDEX(_Rge_Data_3rd_CY,$B71,AK$1)</f>
        <v>4451.25</v>
      </c>
      <c r="AL71" s="391" t="n">
        <f aca="false">INDEX(_Rge_Data_3rd_CY,$B71,AL$1)</f>
        <v>0</v>
      </c>
      <c r="AM71" s="391" t="n">
        <f aca="false">INDEX(_Rge_Data_3rd_CY,$B71,AM$1)</f>
        <v>0</v>
      </c>
      <c r="AN71" s="391" t="n">
        <f aca="false" t="array" ref="AN71:AN71">INDEX(_Rge_Data_3rd_CY,$B71,AN$1)</f>
        <v>4451.25</v>
      </c>
      <c r="AO71" s="391" t="n">
        <f aca="false" t="array" ref="AO71:AO71">INDEX(_Rge_Data_3rd_CY,$B71,AO$1)</f>
        <v>0</v>
      </c>
      <c r="AP71" s="391" t="n">
        <f aca="false" t="array" ref="AP71:AP71">INDEX(_Rge_Data_3rd_CY,$B71,AP$1)</f>
        <v>148</v>
      </c>
      <c r="AQ71" s="391" t="n">
        <f aca="false" t="array" ref="AQ71:AQ71">INDEX(_Rge_Data_3rd_CY,$B71,AQ$1)</f>
        <v>0</v>
      </c>
      <c r="AR71" s="391" t="n">
        <f aca="false" t="array" ref="AR71:AR71">INDEX(_Rge_Data_3rd_CY,$B71,AR$1)</f>
        <v>0</v>
      </c>
      <c r="AS71" s="391" t="n">
        <f aca="false">INDEX(_Rge_Data_3rd_CY,$B71,AS$1)</f>
        <v>0</v>
      </c>
      <c r="AT71" s="391" t="n">
        <f aca="false" t="array" ref="AT71:AT71">INDEX(_Rge_Data_3rd_CY,$B71,AT$1)</f>
        <v>0</v>
      </c>
      <c r="AU71" s="391" t="n">
        <f aca="false" t="array" ref="AU71:AU71">INDEX(_Rge_Data_3rd_CY,$B71,AU$1)</f>
        <v>4599.25</v>
      </c>
      <c r="AV71" s="262" t="n">
        <f aca="false">AU71+AX71+AY71</f>
        <v>10066.7</v>
      </c>
      <c r="AW71" s="392" t="n">
        <f aca="false">IFERROR(AU71/AG71,0)</f>
        <v>1</v>
      </c>
      <c r="AX71" s="268" t="n">
        <f aca="false">IFERROR(IF(AND($F71="OPEN",$AH71&gt;0),$AH71*_SoP*$AW71,IF(AND($F71="CLOSED",$AH71&gt;0),$AH71*_SoL*$AW71,0)),0)</f>
        <v>5467.45</v>
      </c>
      <c r="AY71" s="268" t="n">
        <f aca="false">IFERROR(IF($AH71&lt;0,$AH71*_SoL,0),0)</f>
        <v>0</v>
      </c>
      <c r="AZ71" s="393" t="n">
        <f aca="false">AU71+AX71</f>
        <v>10066.7</v>
      </c>
      <c r="BA71" s="393" t="n">
        <f aca="false">AJ71-AY71</f>
        <v>10066.7</v>
      </c>
      <c r="BB71" s="393" t="n">
        <f aca="false">AZ71-BA71</f>
        <v>0</v>
      </c>
      <c r="BC71" s="394" t="n">
        <f aca="false">IF($BB71&gt;=0,$BB71,0)</f>
        <v>0</v>
      </c>
      <c r="BD71" s="395" t="n">
        <f aca="false">IF($BB71&lt;=0,-$BB71,0)</f>
        <v>-0</v>
      </c>
      <c r="BE71" s="396" t="n">
        <f aca="false">IF((V71-AJ71)&lt;0,0,V71-AJ71)</f>
        <v>0</v>
      </c>
      <c r="BF71" s="397" t="n">
        <f aca="false">IF(AW71&gt;1,0,V71-AW71*V71)</f>
        <v>0</v>
      </c>
    </row>
    <row r="72" customFormat="false" ht="19.5" hidden="false" customHeight="true" outlineLevel="0" collapsed="false">
      <c r="A72" s="166"/>
      <c r="B72" s="208" t="n">
        <f aca="false">B71+1</f>
        <v>61</v>
      </c>
      <c r="C72" s="166"/>
      <c r="D72" s="369" t="str">
        <f aca="false" t="array" ref="D72:D72">INDEX(_Rge_Projectdata_3rd,$B72,MATCH("Project-ID",_Rge_Headline_Projectdata,0))</f>
        <v>P903662</v>
      </c>
      <c r="E72" s="370" t="str">
        <f aca="false" t="array" ref="E72:E72">IF(INDEX(_Rge_Data_3rd_CY,$B72,E$1)=0,"",TEXT(INDEX(_Rge_Data_3rd_CY,$B72,E$1),"JJJJMMTT"))</f>
        <v>JJJJ05TT</v>
      </c>
      <c r="F72" s="382" t="str">
        <f aca="false" t="array" ref="F72:F72">INDEX(_Rge_Data_3rd_CY,$B72,F$1)</f>
        <v>Closed</v>
      </c>
      <c r="G72" s="371" t="n">
        <f aca="false" t="array" ref="G72:G72">IFERROR(MATCH(INDEX(_Rge_Data_3rd_CY,$B72,G$1),_Rge_Projectstatus,0),"")</f>
        <v>2</v>
      </c>
      <c r="H72" s="383" t="n">
        <f aca="false">INDEX(_Rge_Data_3rd_CY,$B72,H$1)</f>
        <v>0</v>
      </c>
      <c r="I72" s="384" t="n">
        <f aca="false">INDEX(_Rge_Data_3rd_CY,$B72,I$1)</f>
        <v>0</v>
      </c>
      <c r="J72" s="384" t="n">
        <f aca="false">INDEX(_Rge_Data_3rd_CY,$B72,J$1)</f>
        <v>0</v>
      </c>
      <c r="K72" s="384" t="n">
        <f aca="false">INDEX(_Rge_Data_3rd_CY,$B72,K$1)</f>
        <v>0</v>
      </c>
      <c r="L72" s="385" t="n">
        <f aca="false" t="array" ref="L72:L72">INDEX(_Rge_Data_3rd_CY,$B72,L$1)</f>
        <v>0</v>
      </c>
      <c r="M72" s="385" t="n">
        <f aca="false" t="array" ref="M72:M72">INDEX(_Rge_Data_3rd_CY,$B72,M$1)</f>
        <v>0</v>
      </c>
      <c r="N72" s="385" t="n">
        <f aca="false" t="array" ref="N72:N72">INDEX(_Rge_Data_3rd_CY,$B72,N$1)</f>
        <v>0</v>
      </c>
      <c r="O72" s="385" t="n">
        <f aca="false" t="array" ref="O72:O72">INDEX(_Rge_Data_3rd_CY,$B72,O$1)</f>
        <v>0</v>
      </c>
      <c r="P72" s="385" t="n">
        <f aca="false" t="array" ref="P72:P72">INDEX(_Rge_Data_3rd_CY,$B72,P$1)</f>
        <v>0</v>
      </c>
      <c r="Q72" s="385" t="n">
        <f aca="false">INDEX(_Rge_Data_3rd_CY,$B72,Q$1)</f>
        <v>0</v>
      </c>
      <c r="R72" s="385" t="n">
        <f aca="false" t="array" ref="R72:R72">INDEX(_Rge_Data_3rd_CY,$B72,R$1)</f>
        <v>0</v>
      </c>
      <c r="S72" s="385" t="n">
        <f aca="false" t="array" ref="S72:S72">INDEX(_Rge_Data_3rd_CY,$B72,S$1)</f>
        <v>0</v>
      </c>
      <c r="T72" s="385" t="n">
        <f aca="false">H72-S72</f>
        <v>0</v>
      </c>
      <c r="U72" s="386" t="n">
        <f aca="false">IFERROR(T72/H72,0)</f>
        <v>0</v>
      </c>
      <c r="V72" s="387" t="n">
        <f aca="false" t="array" ref="V72:V72">INDEX(_Rge_Data_3rd_CY,$B72,V$1)</f>
        <v>24112</v>
      </c>
      <c r="W72" s="388" t="n">
        <f aca="false" t="array" ref="W72:W72">INDEX(_Rge_Data_3rd_CY,$B72,W$1)</f>
        <v>15053.76</v>
      </c>
      <c r="X72" s="388" t="n">
        <f aca="false">INDEX(_Rge_Data_3rd_CY,$B72,X$1)</f>
        <v>0</v>
      </c>
      <c r="Y72" s="388" t="n">
        <f aca="false">INDEX(_Rge_Data_3rd_CY,$B72,Y$1)</f>
        <v>0</v>
      </c>
      <c r="Z72" s="388" t="n">
        <f aca="false" t="array" ref="Z72:Z72">INDEX(_Rge_Data_3rd_CY,$B72,Z$1)</f>
        <v>15053.76</v>
      </c>
      <c r="AA72" s="388" t="n">
        <f aca="false" t="array" ref="AA72:AA72">INDEX(_Rge_Data_3rd_CY,$B72,AA$1)</f>
        <v>1230</v>
      </c>
      <c r="AB72" s="388" t="n">
        <f aca="false" t="array" ref="AB72:AB72">INDEX(_Rge_Data_3rd_CY,$B72,AB$1)</f>
        <v>0</v>
      </c>
      <c r="AC72" s="388" t="n">
        <f aca="false" t="array" ref="AC72:AC72">INDEX(_Rge_Data_3rd_CY,$B72,AC$1)</f>
        <v>0</v>
      </c>
      <c r="AD72" s="388" t="n">
        <f aca="false" t="array" ref="AD72:AD72">INDEX(_Rge_Data_3rd_CY,$B72,AD$1)</f>
        <v>0</v>
      </c>
      <c r="AE72" s="388" t="n">
        <f aca="false">INDEX(_Rge_Data_3rd_CY,$B72,AE$1)</f>
        <v>0</v>
      </c>
      <c r="AF72" s="388" t="n">
        <f aca="false" t="array" ref="AF72:AF72">INDEX(_Rge_Data_3rd_CY,$B72,AF$1)</f>
        <v>0</v>
      </c>
      <c r="AG72" s="388" t="n">
        <f aca="false" t="array" ref="AG72:AG72">INDEX(_Rge_Data_3rd_CY,$B72,AG$1)</f>
        <v>16283.76</v>
      </c>
      <c r="AH72" s="388" t="n">
        <f aca="false">V72-AG72</f>
        <v>7828.24</v>
      </c>
      <c r="AI72" s="389" t="n">
        <f aca="false">IFERROR(AH72/V72,)</f>
        <v>0.324661579296616</v>
      </c>
      <c r="AJ72" s="390" t="n">
        <f aca="false" t="array" ref="AJ72:AJ72">INDEX(_Rge_Data_3rd_CY,$B72,AJ$1)</f>
        <v>24112</v>
      </c>
      <c r="AK72" s="391" t="n">
        <f aca="false" t="array" ref="AK72:AK72">INDEX(_Rge_Data_3rd_CY,$B72,AK$1)</f>
        <v>15053.76</v>
      </c>
      <c r="AL72" s="391" t="n">
        <f aca="false">INDEX(_Rge_Data_3rd_CY,$B72,AL$1)</f>
        <v>0</v>
      </c>
      <c r="AM72" s="391" t="n">
        <f aca="false">INDEX(_Rge_Data_3rd_CY,$B72,AM$1)</f>
        <v>0</v>
      </c>
      <c r="AN72" s="391" t="n">
        <f aca="false" t="array" ref="AN72:AN72">INDEX(_Rge_Data_3rd_CY,$B72,AN$1)</f>
        <v>15053.76</v>
      </c>
      <c r="AO72" s="391" t="n">
        <f aca="false" t="array" ref="AO72:AO72">INDEX(_Rge_Data_3rd_CY,$B72,AO$1)</f>
        <v>1230</v>
      </c>
      <c r="AP72" s="391" t="n">
        <f aca="false" t="array" ref="AP72:AP72">INDEX(_Rge_Data_3rd_CY,$B72,AP$1)</f>
        <v>0</v>
      </c>
      <c r="AQ72" s="391" t="n">
        <f aca="false" t="array" ref="AQ72:AQ72">INDEX(_Rge_Data_3rd_CY,$B72,AQ$1)</f>
        <v>0</v>
      </c>
      <c r="AR72" s="391" t="n">
        <f aca="false" t="array" ref="AR72:AR72">INDEX(_Rge_Data_3rd_CY,$B72,AR$1)</f>
        <v>0</v>
      </c>
      <c r="AS72" s="391" t="n">
        <f aca="false">INDEX(_Rge_Data_3rd_CY,$B72,AS$1)</f>
        <v>0</v>
      </c>
      <c r="AT72" s="391" t="n">
        <f aca="false" t="array" ref="AT72:AT72">INDEX(_Rge_Data_3rd_CY,$B72,AT$1)</f>
        <v>0</v>
      </c>
      <c r="AU72" s="391" t="n">
        <f aca="false" t="array" ref="AU72:AU72">INDEX(_Rge_Data_3rd_CY,$B72,AU$1)</f>
        <v>16283.76</v>
      </c>
      <c r="AV72" s="262" t="n">
        <f aca="false">AU72+AX72+AY72</f>
        <v>24112</v>
      </c>
      <c r="AW72" s="392" t="n">
        <f aca="false">IFERROR(AU72/AG72,0)</f>
        <v>1</v>
      </c>
      <c r="AX72" s="268" t="n">
        <f aca="false">IFERROR(IF(AND($F72="OPEN",$AH72&gt;0),$AH72*_SoP*$AW72,IF(AND($F72="CLOSED",$AH72&gt;0),$AH72*_SoL*$AW72,0)),0)</f>
        <v>7828.24</v>
      </c>
      <c r="AY72" s="268" t="n">
        <f aca="false">IFERROR(IF($AH72&lt;0,$AH72*_SoL,0),0)</f>
        <v>0</v>
      </c>
      <c r="AZ72" s="393" t="n">
        <f aca="false">AU72+AX72</f>
        <v>24112</v>
      </c>
      <c r="BA72" s="393" t="n">
        <f aca="false">AJ72-AY72</f>
        <v>24112</v>
      </c>
      <c r="BB72" s="393" t="n">
        <f aca="false">AZ72-BA72</f>
        <v>0</v>
      </c>
      <c r="BC72" s="394" t="n">
        <f aca="false">IF($BB72&gt;=0,$BB72,0)</f>
        <v>0</v>
      </c>
      <c r="BD72" s="395" t="n">
        <f aca="false">IF($BB72&lt;=0,-$BB72,0)</f>
        <v>-0</v>
      </c>
      <c r="BE72" s="396" t="n">
        <f aca="false">IF((V72-AJ72)&lt;0,0,V72-AJ72)</f>
        <v>0</v>
      </c>
      <c r="BF72" s="397" t="n">
        <f aca="false">IF(AW72&gt;1,0,V72-AW72*V72)</f>
        <v>0</v>
      </c>
    </row>
    <row r="73" customFormat="false" ht="19.5" hidden="false" customHeight="true" outlineLevel="0" collapsed="false">
      <c r="A73" s="166"/>
      <c r="B73" s="208" t="n">
        <f aca="false">B72+1</f>
        <v>62</v>
      </c>
      <c r="C73" s="166"/>
      <c r="D73" s="369" t="str">
        <f aca="false" t="array" ref="D73:D73">INDEX(_Rge_Projectdata_3rd,$B73,MATCH("Project-ID",_Rge_Headline_Projectdata,0))</f>
        <v>P903664</v>
      </c>
      <c r="E73" s="370" t="str">
        <f aca="false" t="array" ref="E73:E73">IF(INDEX(_Rge_Data_3rd_CY,$B73,E$1)=0,"",TEXT(INDEX(_Rge_Data_3rd_CY,$B73,E$1),"JJJJMMTT"))</f>
        <v>JJJJ03TT</v>
      </c>
      <c r="F73" s="382" t="str">
        <f aca="false" t="array" ref="F73:F73">INDEX(_Rge_Data_3rd_CY,$B73,F$1)</f>
        <v>Closed</v>
      </c>
      <c r="G73" s="371" t="n">
        <f aca="false" t="array" ref="G73:G73">IFERROR(MATCH(INDEX(_Rge_Data_3rd_CY,$B73,G$1),_Rge_Projectstatus,0),"")</f>
        <v>2</v>
      </c>
      <c r="H73" s="383" t="n">
        <f aca="false">INDEX(_Rge_Data_3rd_CY,$B73,H$1)</f>
        <v>0</v>
      </c>
      <c r="I73" s="384" t="n">
        <f aca="false">INDEX(_Rge_Data_3rd_CY,$B73,I$1)</f>
        <v>0</v>
      </c>
      <c r="J73" s="384" t="n">
        <f aca="false">INDEX(_Rge_Data_3rd_CY,$B73,J$1)</f>
        <v>0</v>
      </c>
      <c r="K73" s="384" t="n">
        <f aca="false">INDEX(_Rge_Data_3rd_CY,$B73,K$1)</f>
        <v>0</v>
      </c>
      <c r="L73" s="385" t="n">
        <f aca="false" t="array" ref="L73:L73">INDEX(_Rge_Data_3rd_CY,$B73,L$1)</f>
        <v>0</v>
      </c>
      <c r="M73" s="385" t="n">
        <f aca="false" t="array" ref="M73:M73">INDEX(_Rge_Data_3rd_CY,$B73,M$1)</f>
        <v>0</v>
      </c>
      <c r="N73" s="385" t="n">
        <f aca="false" t="array" ref="N73:N73">INDEX(_Rge_Data_3rd_CY,$B73,N$1)</f>
        <v>0</v>
      </c>
      <c r="O73" s="385" t="n">
        <f aca="false" t="array" ref="O73:O73">INDEX(_Rge_Data_3rd_CY,$B73,O$1)</f>
        <v>0</v>
      </c>
      <c r="P73" s="385" t="n">
        <f aca="false" t="array" ref="P73:P73">INDEX(_Rge_Data_3rd_CY,$B73,P$1)</f>
        <v>0</v>
      </c>
      <c r="Q73" s="385" t="n">
        <f aca="false">INDEX(_Rge_Data_3rd_CY,$B73,Q$1)</f>
        <v>0</v>
      </c>
      <c r="R73" s="385" t="n">
        <f aca="false" t="array" ref="R73:R73">INDEX(_Rge_Data_3rd_CY,$B73,R$1)</f>
        <v>0</v>
      </c>
      <c r="S73" s="385" t="n">
        <f aca="false" t="array" ref="S73:S73">INDEX(_Rge_Data_3rd_CY,$B73,S$1)</f>
        <v>0</v>
      </c>
      <c r="T73" s="385" t="n">
        <f aca="false">H73-S73</f>
        <v>0</v>
      </c>
      <c r="U73" s="386" t="n">
        <f aca="false">IFERROR(T73/H73,0)</f>
        <v>0</v>
      </c>
      <c r="V73" s="387" t="n">
        <f aca="false" t="array" ref="V73:V73">INDEX(_Rge_Data_3rd_CY,$B73,V$1)</f>
        <v>234680.88</v>
      </c>
      <c r="W73" s="388" t="n">
        <f aca="false" t="array" ref="W73:W73">INDEX(_Rge_Data_3rd_CY,$B73,W$1)</f>
        <v>155504</v>
      </c>
      <c r="X73" s="388" t="n">
        <f aca="false">INDEX(_Rge_Data_3rd_CY,$B73,X$1)</f>
        <v>0</v>
      </c>
      <c r="Y73" s="388" t="n">
        <f aca="false">INDEX(_Rge_Data_3rd_CY,$B73,Y$1)</f>
        <v>0</v>
      </c>
      <c r="Z73" s="388" t="n">
        <f aca="false" t="array" ref="Z73:Z73">INDEX(_Rge_Data_3rd_CY,$B73,Z$1)</f>
        <v>155504</v>
      </c>
      <c r="AA73" s="388" t="n">
        <f aca="false" t="array" ref="AA73:AA73">INDEX(_Rge_Data_3rd_CY,$B73,AA$1)</f>
        <v>2700</v>
      </c>
      <c r="AB73" s="388" t="n">
        <f aca="false" t="array" ref="AB73:AB73">INDEX(_Rge_Data_3rd_CY,$B73,AB$1)</f>
        <v>4350</v>
      </c>
      <c r="AC73" s="388" t="n">
        <f aca="false" t="array" ref="AC73:AC73">INDEX(_Rge_Data_3rd_CY,$B73,AC$1)</f>
        <v>17659.14</v>
      </c>
      <c r="AD73" s="388" t="n">
        <f aca="false" t="array" ref="AD73:AD73">INDEX(_Rge_Data_3rd_CY,$B73,AD$1)</f>
        <v>0</v>
      </c>
      <c r="AE73" s="388" t="n">
        <f aca="false">INDEX(_Rge_Data_3rd_CY,$B73,AE$1)</f>
        <v>0</v>
      </c>
      <c r="AF73" s="388" t="n">
        <f aca="false" t="array" ref="AF73:AF73">INDEX(_Rge_Data_3rd_CY,$B73,AF$1)</f>
        <v>0</v>
      </c>
      <c r="AG73" s="388" t="n">
        <f aca="false" t="array" ref="AG73:AG73">INDEX(_Rge_Data_3rd_CY,$B73,AG$1)</f>
        <v>180213.14</v>
      </c>
      <c r="AH73" s="388" t="n">
        <f aca="false">V73-AG73</f>
        <v>54467.74</v>
      </c>
      <c r="AI73" s="389" t="n">
        <f aca="false">IFERROR(AH73/V73,)</f>
        <v>0.232092789152657</v>
      </c>
      <c r="AJ73" s="390" t="n">
        <f aca="false" t="array" ref="AJ73:AJ73">INDEX(_Rge_Data_3rd_CY,$B73,AJ$1)</f>
        <v>234680.88</v>
      </c>
      <c r="AK73" s="391" t="n">
        <f aca="false" t="array" ref="AK73:AK73">INDEX(_Rge_Data_3rd_CY,$B73,AK$1)</f>
        <v>155504</v>
      </c>
      <c r="AL73" s="391" t="n">
        <f aca="false">INDEX(_Rge_Data_3rd_CY,$B73,AL$1)</f>
        <v>0</v>
      </c>
      <c r="AM73" s="391" t="n">
        <f aca="false">INDEX(_Rge_Data_3rd_CY,$B73,AM$1)</f>
        <v>0</v>
      </c>
      <c r="AN73" s="391" t="n">
        <f aca="false" t="array" ref="AN73:AN73">INDEX(_Rge_Data_3rd_CY,$B73,AN$1)</f>
        <v>155504</v>
      </c>
      <c r="AO73" s="391" t="n">
        <f aca="false" t="array" ref="AO73:AO73">INDEX(_Rge_Data_3rd_CY,$B73,AO$1)</f>
        <v>2700</v>
      </c>
      <c r="AP73" s="391" t="n">
        <f aca="false" t="array" ref="AP73:AP73">INDEX(_Rge_Data_3rd_CY,$B73,AP$1)</f>
        <v>4350</v>
      </c>
      <c r="AQ73" s="391" t="n">
        <f aca="false" t="array" ref="AQ73:AQ73">INDEX(_Rge_Data_3rd_CY,$B73,AQ$1)</f>
        <v>17659.14</v>
      </c>
      <c r="AR73" s="391" t="n">
        <f aca="false" t="array" ref="AR73:AR73">INDEX(_Rge_Data_3rd_CY,$B73,AR$1)</f>
        <v>0</v>
      </c>
      <c r="AS73" s="391" t="n">
        <f aca="false">INDEX(_Rge_Data_3rd_CY,$B73,AS$1)</f>
        <v>0</v>
      </c>
      <c r="AT73" s="391" t="n">
        <f aca="false" t="array" ref="AT73:AT73">INDEX(_Rge_Data_3rd_CY,$B73,AT$1)</f>
        <v>0</v>
      </c>
      <c r="AU73" s="391" t="n">
        <f aca="false" t="array" ref="AU73:AU73">INDEX(_Rge_Data_3rd_CY,$B73,AU$1)</f>
        <v>180213.14</v>
      </c>
      <c r="AV73" s="262" t="n">
        <f aca="false">AU73+AX73+AY73</f>
        <v>234680.88</v>
      </c>
      <c r="AW73" s="392" t="n">
        <f aca="false">IFERROR(AU73/AG73,0)</f>
        <v>1</v>
      </c>
      <c r="AX73" s="268" t="n">
        <f aca="false">IFERROR(IF(AND($F73="OPEN",$AH73&gt;0),$AH73*_SoP*$AW73,IF(AND($F73="CLOSED",$AH73&gt;0),$AH73*_SoL*$AW73,0)),0)</f>
        <v>54467.74</v>
      </c>
      <c r="AY73" s="268" t="n">
        <f aca="false">IFERROR(IF($AH73&lt;0,$AH73*_SoL,0),0)</f>
        <v>0</v>
      </c>
      <c r="AZ73" s="393" t="n">
        <f aca="false">AU73+AX73</f>
        <v>234680.88</v>
      </c>
      <c r="BA73" s="393" t="n">
        <f aca="false">AJ73-AY73</f>
        <v>234680.88</v>
      </c>
      <c r="BB73" s="393" t="n">
        <f aca="false">AZ73-BA73</f>
        <v>0</v>
      </c>
      <c r="BC73" s="394" t="n">
        <f aca="false">IF($BB73&gt;=0,$BB73,0)</f>
        <v>0</v>
      </c>
      <c r="BD73" s="395" t="n">
        <f aca="false">IF($BB73&lt;=0,-$BB73,0)</f>
        <v>-0</v>
      </c>
      <c r="BE73" s="396" t="n">
        <f aca="false">IF((V73-AJ73)&lt;0,0,V73-AJ73)</f>
        <v>0</v>
      </c>
      <c r="BF73" s="397" t="n">
        <f aca="false">IF(AW73&gt;1,0,V73-AW73*V73)</f>
        <v>0</v>
      </c>
    </row>
    <row r="74" customFormat="false" ht="19.5" hidden="false" customHeight="true" outlineLevel="0" collapsed="false">
      <c r="A74" s="166"/>
      <c r="B74" s="208" t="n">
        <f aca="false">B73+1</f>
        <v>63</v>
      </c>
      <c r="C74" s="166"/>
      <c r="D74" s="369" t="str">
        <f aca="false" t="array" ref="D74:D74">INDEX(_Rge_Projectdata_3rd,$B74,MATCH("Project-ID",_Rge_Headline_Projectdata,0))</f>
        <v>P903667</v>
      </c>
      <c r="E74" s="370" t="str">
        <f aca="false" t="array" ref="E74:E74">IF(INDEX(_Rge_Data_3rd_CY,$B74,E$1)=0,"",TEXT(INDEX(_Rge_Data_3rd_CY,$B74,E$1),"JJJJMMTT"))</f>
        <v/>
      </c>
      <c r="F74" s="382" t="str">
        <f aca="false" t="array" ref="F74:F74">INDEX(_Rge_Data_3rd_CY,$B74,F$1)</f>
        <v>Open</v>
      </c>
      <c r="G74" s="371" t="n">
        <f aca="false" t="array" ref="G74:G74">IFERROR(MATCH(INDEX(_Rge_Data_3rd_CY,$B74,G$1),_Rge_Projectstatus,0),"")</f>
        <v>1</v>
      </c>
      <c r="H74" s="383" t="n">
        <f aca="false">INDEX(_Rge_Data_3rd_CY,$B74,H$1)</f>
        <v>0</v>
      </c>
      <c r="I74" s="384" t="n">
        <f aca="false">INDEX(_Rge_Data_3rd_CY,$B74,I$1)</f>
        <v>0</v>
      </c>
      <c r="J74" s="384" t="n">
        <f aca="false">INDEX(_Rge_Data_3rd_CY,$B74,J$1)</f>
        <v>0</v>
      </c>
      <c r="K74" s="384" t="n">
        <f aca="false">INDEX(_Rge_Data_3rd_CY,$B74,K$1)</f>
        <v>0</v>
      </c>
      <c r="L74" s="385" t="n">
        <f aca="false" t="array" ref="L74:L74">INDEX(_Rge_Data_3rd_CY,$B74,L$1)</f>
        <v>0</v>
      </c>
      <c r="M74" s="385" t="n">
        <f aca="false" t="array" ref="M74:M74">INDEX(_Rge_Data_3rd_CY,$B74,M$1)</f>
        <v>0</v>
      </c>
      <c r="N74" s="385" t="n">
        <f aca="false" t="array" ref="N74:N74">INDEX(_Rge_Data_3rd_CY,$B74,N$1)</f>
        <v>0</v>
      </c>
      <c r="O74" s="385" t="n">
        <f aca="false" t="array" ref="O74:O74">INDEX(_Rge_Data_3rd_CY,$B74,O$1)</f>
        <v>0</v>
      </c>
      <c r="P74" s="385" t="n">
        <f aca="false" t="array" ref="P74:P74">INDEX(_Rge_Data_3rd_CY,$B74,P$1)</f>
        <v>0</v>
      </c>
      <c r="Q74" s="385" t="n">
        <f aca="false">INDEX(_Rge_Data_3rd_CY,$B74,Q$1)</f>
        <v>0</v>
      </c>
      <c r="R74" s="385" t="n">
        <f aca="false" t="array" ref="R74:R74">INDEX(_Rge_Data_3rd_CY,$B74,R$1)</f>
        <v>0</v>
      </c>
      <c r="S74" s="385" t="n">
        <f aca="false" t="array" ref="S74:S74">INDEX(_Rge_Data_3rd_CY,$B74,S$1)</f>
        <v>0</v>
      </c>
      <c r="T74" s="385" t="n">
        <f aca="false">H74-S74</f>
        <v>0</v>
      </c>
      <c r="U74" s="386" t="n">
        <f aca="false">IFERROR(T74/H74,0)</f>
        <v>0</v>
      </c>
      <c r="V74" s="387" t="n">
        <f aca="false" t="array" ref="V74:V74">INDEX(_Rge_Data_3rd_CY,$B74,V$1)</f>
        <v>56808.57</v>
      </c>
      <c r="W74" s="388" t="n">
        <f aca="false" t="array" ref="W74:W74">INDEX(_Rge_Data_3rd_CY,$B74,W$1)</f>
        <v>36198.6</v>
      </c>
      <c r="X74" s="388" t="n">
        <f aca="false">INDEX(_Rge_Data_3rd_CY,$B74,X$1)</f>
        <v>0</v>
      </c>
      <c r="Y74" s="388" t="n">
        <f aca="false">INDEX(_Rge_Data_3rd_CY,$B74,Y$1)</f>
        <v>0</v>
      </c>
      <c r="Z74" s="388" t="n">
        <f aca="false" t="array" ref="Z74:Z74">INDEX(_Rge_Data_3rd_CY,$B74,Z$1)</f>
        <v>36198.6</v>
      </c>
      <c r="AA74" s="388" t="n">
        <f aca="false" t="array" ref="AA74:AA74">INDEX(_Rge_Data_3rd_CY,$B74,AA$1)</f>
        <v>975</v>
      </c>
      <c r="AB74" s="388" t="n">
        <f aca="false" t="array" ref="AB74:AB74">INDEX(_Rge_Data_3rd_CY,$B74,AB$1)</f>
        <v>2670</v>
      </c>
      <c r="AC74" s="388" t="n">
        <f aca="false" t="array" ref="AC74:AC74">INDEX(_Rge_Data_3rd_CY,$B74,AC$1)</f>
        <v>0</v>
      </c>
      <c r="AD74" s="388" t="n">
        <f aca="false" t="array" ref="AD74:AD74">INDEX(_Rge_Data_3rd_CY,$B74,AD$1)</f>
        <v>0</v>
      </c>
      <c r="AE74" s="388" t="n">
        <f aca="false">INDEX(_Rge_Data_3rd_CY,$B74,AE$1)</f>
        <v>0</v>
      </c>
      <c r="AF74" s="388" t="n">
        <f aca="false" t="array" ref="AF74:AF74">INDEX(_Rge_Data_3rd_CY,$B74,AF$1)</f>
        <v>0</v>
      </c>
      <c r="AG74" s="388" t="n">
        <f aca="false" t="array" ref="AG74:AG74">INDEX(_Rge_Data_3rd_CY,$B74,AG$1)</f>
        <v>39843.6</v>
      </c>
      <c r="AH74" s="388" t="n">
        <f aca="false">V74-AG74</f>
        <v>16964.97</v>
      </c>
      <c r="AI74" s="389" t="n">
        <f aca="false">IFERROR(AH74/V74,)</f>
        <v>0.298633991315043</v>
      </c>
      <c r="AJ74" s="390" t="n">
        <f aca="false" t="array" ref="AJ74:AJ74">INDEX(_Rge_Data_3rd_CY,$B74,AJ$1)</f>
        <v>19627.47</v>
      </c>
      <c r="AK74" s="391" t="n">
        <f aca="false" t="array" ref="AK74:AK74">INDEX(_Rge_Data_3rd_CY,$B74,AK$1)</f>
        <v>36198.6</v>
      </c>
      <c r="AL74" s="391" t="n">
        <f aca="false">INDEX(_Rge_Data_3rd_CY,$B74,AL$1)</f>
        <v>0</v>
      </c>
      <c r="AM74" s="391" t="n">
        <f aca="false">INDEX(_Rge_Data_3rd_CY,$B74,AM$1)</f>
        <v>0</v>
      </c>
      <c r="AN74" s="391" t="n">
        <f aca="false" t="array" ref="AN74:AN74">INDEX(_Rge_Data_3rd_CY,$B74,AN$1)</f>
        <v>36198.6</v>
      </c>
      <c r="AO74" s="391" t="n">
        <f aca="false" t="array" ref="AO74:AO74">INDEX(_Rge_Data_3rd_CY,$B74,AO$1)</f>
        <v>120</v>
      </c>
      <c r="AP74" s="391" t="n">
        <f aca="false" t="array" ref="AP74:AP74">INDEX(_Rge_Data_3rd_CY,$B74,AP$1)</f>
        <v>2670</v>
      </c>
      <c r="AQ74" s="391" t="n">
        <f aca="false" t="array" ref="AQ74:AQ74">INDEX(_Rge_Data_3rd_CY,$B74,AQ$1)</f>
        <v>0</v>
      </c>
      <c r="AR74" s="391" t="n">
        <f aca="false" t="array" ref="AR74:AR74">INDEX(_Rge_Data_3rd_CY,$B74,AR$1)</f>
        <v>0</v>
      </c>
      <c r="AS74" s="391" t="n">
        <f aca="false">INDEX(_Rge_Data_3rd_CY,$B74,AS$1)</f>
        <v>0</v>
      </c>
      <c r="AT74" s="391" t="n">
        <f aca="false" t="array" ref="AT74:AT74">INDEX(_Rge_Data_3rd_CY,$B74,AT$1)</f>
        <v>0</v>
      </c>
      <c r="AU74" s="391" t="n">
        <f aca="false" t="array" ref="AU74:AU74">INDEX(_Rge_Data_3rd_CY,$B74,AU$1)</f>
        <v>38988.6</v>
      </c>
      <c r="AV74" s="262" t="n">
        <f aca="false">AU74+AX74+AY74</f>
        <v>54759.47432</v>
      </c>
      <c r="AW74" s="392" t="n">
        <f aca="false">IFERROR(AU74/AG74,0)</f>
        <v>0.978541095684125</v>
      </c>
      <c r="AX74" s="268" t="n">
        <f aca="false">IFERROR(IF(AND($F74="OPEN",$AH74&gt;0),$AH74*_SoP*$AW74,IF(AND($F74="CLOSED",$AH74&gt;0),$AH74*_SoL*$AW74,0)),0)</f>
        <v>15770.87432</v>
      </c>
      <c r="AY74" s="268" t="n">
        <f aca="false">IFERROR(IF($AH74&lt;0,$AH74*_SoL,0),0)</f>
        <v>0</v>
      </c>
      <c r="AZ74" s="393" t="n">
        <f aca="false">AU74+AX74</f>
        <v>54759.47432</v>
      </c>
      <c r="BA74" s="393" t="n">
        <f aca="false">AJ74-AY74</f>
        <v>19627.47</v>
      </c>
      <c r="BB74" s="393" t="n">
        <f aca="false">AZ74-BA74</f>
        <v>35132.00432</v>
      </c>
      <c r="BC74" s="394" t="n">
        <f aca="false">IF($BB74&gt;=0,$BB74,0)</f>
        <v>35132.00432</v>
      </c>
      <c r="BD74" s="395" t="n">
        <f aca="false">IF($BB74&lt;=0,-$BB74,0)</f>
        <v>0</v>
      </c>
      <c r="BE74" s="396" t="n">
        <f aca="false">IF((V74-AJ74)&lt;0,0,V74-AJ74)</f>
        <v>37181.1</v>
      </c>
      <c r="BF74" s="397" t="n">
        <f aca="false">IF(AW74&gt;1,0,V74-AW74*V74)</f>
        <v>1219.04966795169</v>
      </c>
    </row>
    <row r="75" customFormat="false" ht="19.5" hidden="false" customHeight="true" outlineLevel="0" collapsed="false">
      <c r="A75" s="166"/>
      <c r="B75" s="208" t="n">
        <f aca="false">B74+1</f>
        <v>64</v>
      </c>
      <c r="C75" s="166"/>
      <c r="D75" s="369" t="str">
        <f aca="false" t="array" ref="D75:D75">INDEX(_Rge_Projectdata_3rd,$B75,MATCH("Project-ID",_Rge_Headline_Projectdata,0))</f>
        <v>P903646</v>
      </c>
      <c r="E75" s="370" t="str">
        <f aca="false" t="array" ref="E75:E75">IF(INDEX(_Rge_Data_3rd_CY,$B75,E$1)=0,"",TEXT(INDEX(_Rge_Data_3rd_CY,$B75,E$1),"JJJJMMTT"))</f>
        <v/>
      </c>
      <c r="F75" s="382" t="str">
        <f aca="false" t="array" ref="F75:F75">INDEX(_Rge_Data_3rd_CY,$B75,F$1)</f>
        <v>Open</v>
      </c>
      <c r="G75" s="371" t="n">
        <f aca="false" t="array" ref="G75:G75">IFERROR(MATCH(INDEX(_Rge_Data_3rd_CY,$B75,G$1),_Rge_Projectstatus,0),"")</f>
        <v>1</v>
      </c>
      <c r="H75" s="383" t="n">
        <f aca="false">INDEX(_Rge_Data_3rd_CY,$B75,H$1)</f>
        <v>0</v>
      </c>
      <c r="I75" s="384" t="n">
        <f aca="false">INDEX(_Rge_Data_3rd_CY,$B75,I$1)</f>
        <v>0</v>
      </c>
      <c r="J75" s="384" t="n">
        <f aca="false">INDEX(_Rge_Data_3rd_CY,$B75,J$1)</f>
        <v>0</v>
      </c>
      <c r="K75" s="384" t="n">
        <f aca="false">INDEX(_Rge_Data_3rd_CY,$B75,K$1)</f>
        <v>0</v>
      </c>
      <c r="L75" s="385" t="n">
        <f aca="false" t="array" ref="L75:L75">INDEX(_Rge_Data_3rd_CY,$B75,L$1)</f>
        <v>0</v>
      </c>
      <c r="M75" s="385" t="n">
        <f aca="false" t="array" ref="M75:M75">INDEX(_Rge_Data_3rd_CY,$B75,M$1)</f>
        <v>0</v>
      </c>
      <c r="N75" s="385" t="n">
        <f aca="false" t="array" ref="N75:N75">INDEX(_Rge_Data_3rd_CY,$B75,N$1)</f>
        <v>0</v>
      </c>
      <c r="O75" s="385" t="n">
        <f aca="false" t="array" ref="O75:O75">INDEX(_Rge_Data_3rd_CY,$B75,O$1)</f>
        <v>0</v>
      </c>
      <c r="P75" s="385" t="n">
        <f aca="false" t="array" ref="P75:P75">INDEX(_Rge_Data_3rd_CY,$B75,P$1)</f>
        <v>0</v>
      </c>
      <c r="Q75" s="385" t="n">
        <f aca="false">INDEX(_Rge_Data_3rd_CY,$B75,Q$1)</f>
        <v>0</v>
      </c>
      <c r="R75" s="385" t="n">
        <f aca="false" t="array" ref="R75:R75">INDEX(_Rge_Data_3rd_CY,$B75,R$1)</f>
        <v>0</v>
      </c>
      <c r="S75" s="385" t="n">
        <f aca="false" t="array" ref="S75:S75">INDEX(_Rge_Data_3rd_CY,$B75,S$1)</f>
        <v>0</v>
      </c>
      <c r="T75" s="385" t="n">
        <f aca="false">H75-S75</f>
        <v>0</v>
      </c>
      <c r="U75" s="386" t="n">
        <f aca="false">IFERROR(T75/H75,0)</f>
        <v>0</v>
      </c>
      <c r="V75" s="387" t="n">
        <f aca="false" t="array" ref="V75:V75">INDEX(_Rge_Data_3rd_CY,$B75,V$1)</f>
        <v>36024.8</v>
      </c>
      <c r="W75" s="388" t="n">
        <f aca="false" t="array" ref="W75:W75">INDEX(_Rge_Data_3rd_CY,$B75,W$1)</f>
        <v>33088.9</v>
      </c>
      <c r="X75" s="388" t="n">
        <f aca="false">INDEX(_Rge_Data_3rd_CY,$B75,X$1)</f>
        <v>0</v>
      </c>
      <c r="Y75" s="388" t="n">
        <f aca="false">INDEX(_Rge_Data_3rd_CY,$B75,Y$1)</f>
        <v>0</v>
      </c>
      <c r="Z75" s="388" t="n">
        <f aca="false" t="array" ref="Z75:Z75">INDEX(_Rge_Data_3rd_CY,$B75,Z$1)</f>
        <v>33088.9</v>
      </c>
      <c r="AA75" s="388" t="n">
        <f aca="false" t="array" ref="AA75:AA75">INDEX(_Rge_Data_3rd_CY,$B75,AA$1)</f>
        <v>1250</v>
      </c>
      <c r="AB75" s="388" t="n">
        <f aca="false" t="array" ref="AB75:AB75">INDEX(_Rge_Data_3rd_CY,$B75,AB$1)</f>
        <v>1450</v>
      </c>
      <c r="AC75" s="388" t="n">
        <f aca="false" t="array" ref="AC75:AC75">INDEX(_Rge_Data_3rd_CY,$B75,AC$1)</f>
        <v>6390.59</v>
      </c>
      <c r="AD75" s="388" t="n">
        <f aca="false" t="array" ref="AD75:AD75">INDEX(_Rge_Data_3rd_CY,$B75,AD$1)</f>
        <v>0</v>
      </c>
      <c r="AE75" s="388" t="n">
        <f aca="false">INDEX(_Rge_Data_3rd_CY,$B75,AE$1)</f>
        <v>0</v>
      </c>
      <c r="AF75" s="388" t="n">
        <f aca="false" t="array" ref="AF75:AF75">INDEX(_Rge_Data_3rd_CY,$B75,AF$1)</f>
        <v>0</v>
      </c>
      <c r="AG75" s="388" t="n">
        <f aca="false" t="array" ref="AG75:AG75">INDEX(_Rge_Data_3rd_CY,$B75,AG$1)</f>
        <v>42179.49</v>
      </c>
      <c r="AH75" s="388" t="n">
        <f aca="false">V75-AG75</f>
        <v>-6154.69</v>
      </c>
      <c r="AI75" s="389" t="n">
        <f aca="false">IFERROR(AH75/V75,)</f>
        <v>-0.170845917257001</v>
      </c>
      <c r="AJ75" s="390" t="n">
        <f aca="false" t="array" ref="AJ75:AJ75">INDEX(_Rge_Data_3rd_CY,$B75,AJ$1)</f>
        <v>36024.8</v>
      </c>
      <c r="AK75" s="391" t="n">
        <f aca="false" t="array" ref="AK75:AK75">INDEX(_Rge_Data_3rd_CY,$B75,AK$1)</f>
        <v>33088.9</v>
      </c>
      <c r="AL75" s="391" t="n">
        <f aca="false">INDEX(_Rge_Data_3rd_CY,$B75,AL$1)</f>
        <v>0</v>
      </c>
      <c r="AM75" s="391" t="n">
        <f aca="false">INDEX(_Rge_Data_3rd_CY,$B75,AM$1)</f>
        <v>0</v>
      </c>
      <c r="AN75" s="391" t="n">
        <f aca="false" t="array" ref="AN75:AN75">INDEX(_Rge_Data_3rd_CY,$B75,AN$1)</f>
        <v>33088.9</v>
      </c>
      <c r="AO75" s="391" t="n">
        <f aca="false" t="array" ref="AO75:AO75">INDEX(_Rge_Data_3rd_CY,$B75,AO$1)</f>
        <v>540</v>
      </c>
      <c r="AP75" s="391" t="n">
        <f aca="false" t="array" ref="AP75:AP75">INDEX(_Rge_Data_3rd_CY,$B75,AP$1)</f>
        <v>1450</v>
      </c>
      <c r="AQ75" s="391" t="n">
        <f aca="false" t="array" ref="AQ75:AQ75">INDEX(_Rge_Data_3rd_CY,$B75,AQ$1)</f>
        <v>6390.59</v>
      </c>
      <c r="AR75" s="391" t="n">
        <f aca="false" t="array" ref="AR75:AR75">INDEX(_Rge_Data_3rd_CY,$B75,AR$1)</f>
        <v>0</v>
      </c>
      <c r="AS75" s="391" t="n">
        <f aca="false">INDEX(_Rge_Data_3rd_CY,$B75,AS$1)</f>
        <v>0</v>
      </c>
      <c r="AT75" s="391" t="n">
        <f aca="false" t="array" ref="AT75:AT75">INDEX(_Rge_Data_3rd_CY,$B75,AT$1)</f>
        <v>0</v>
      </c>
      <c r="AU75" s="391" t="n">
        <f aca="false" t="array" ref="AU75:AU75">INDEX(_Rge_Data_3rd_CY,$B75,AU$1)</f>
        <v>41469.49</v>
      </c>
      <c r="AV75" s="262" t="n">
        <f aca="false">AU75+AX75+AY75</f>
        <v>35314.8</v>
      </c>
      <c r="AW75" s="392" t="n">
        <f aca="false">IFERROR(AU75/AG75,0)</f>
        <v>0.983167174377879</v>
      </c>
      <c r="AX75" s="268" t="n">
        <f aca="false">IFERROR(IF(AND($F75="OPEN",$AH75&gt;0),$AH75*_SoP*$AW75,IF(AND($F75="CLOSED",$AH75&gt;0),$AH75*_SoL*$AW75,0)),0)</f>
        <v>0</v>
      </c>
      <c r="AY75" s="268" t="n">
        <f aca="false">IFERROR(IF($AH75&lt;0,$AH75*_SoL,0),0)</f>
        <v>-6154.69</v>
      </c>
      <c r="AZ75" s="393" t="n">
        <f aca="false">AU75+AX75</f>
        <v>41469.49</v>
      </c>
      <c r="BA75" s="393" t="n">
        <f aca="false">AJ75-AY75</f>
        <v>42179.49</v>
      </c>
      <c r="BB75" s="393" t="n">
        <f aca="false">AZ75-BA75</f>
        <v>-710</v>
      </c>
      <c r="BC75" s="394" t="n">
        <f aca="false">IF($BB75&gt;=0,$BB75,0)</f>
        <v>0</v>
      </c>
      <c r="BD75" s="395" t="n">
        <f aca="false">IF($BB75&lt;=0,-$BB75,0)</f>
        <v>710</v>
      </c>
      <c r="BE75" s="396" t="n">
        <f aca="false">IF((V75-AJ75)&lt;0,0,V75-AJ75)</f>
        <v>0</v>
      </c>
      <c r="BF75" s="397" t="n">
        <f aca="false">IF(AW75&gt;1,0,V75-AW75*V75)</f>
        <v>606.399176471787</v>
      </c>
    </row>
    <row r="76" customFormat="false" ht="19.5" hidden="false" customHeight="true" outlineLevel="0" collapsed="false">
      <c r="A76" s="166"/>
      <c r="B76" s="208" t="n">
        <f aca="false">B75+1</f>
        <v>65</v>
      </c>
      <c r="C76" s="166"/>
      <c r="D76" s="369" t="str">
        <f aca="false" t="array" ref="D76:D76">INDEX(_Rge_Projectdata_3rd,$B76,MATCH("Project-ID",_Rge_Headline_Projectdata,0))</f>
        <v>P903668</v>
      </c>
      <c r="E76" s="370" t="str">
        <f aca="false" t="array" ref="E76:E76">IF(INDEX(_Rge_Data_3rd_CY,$B76,E$1)=0,"",TEXT(INDEX(_Rge_Data_3rd_CY,$B76,E$1),"JJJJMMTT"))</f>
        <v>JJJJ05TT</v>
      </c>
      <c r="F76" s="382" t="str">
        <f aca="false" t="array" ref="F76:F76">INDEX(_Rge_Data_3rd_CY,$B76,F$1)</f>
        <v>Closed</v>
      </c>
      <c r="G76" s="371" t="n">
        <f aca="false" t="array" ref="G76:G76">IFERROR(MATCH(INDEX(_Rge_Data_3rd_CY,$B76,G$1),_Rge_Projectstatus,0),"")</f>
        <v>2</v>
      </c>
      <c r="H76" s="383" t="n">
        <f aca="false">INDEX(_Rge_Data_3rd_CY,$B76,H$1)</f>
        <v>0</v>
      </c>
      <c r="I76" s="384" t="n">
        <f aca="false">INDEX(_Rge_Data_3rd_CY,$B76,I$1)</f>
        <v>0</v>
      </c>
      <c r="J76" s="384" t="n">
        <f aca="false">INDEX(_Rge_Data_3rd_CY,$B76,J$1)</f>
        <v>0</v>
      </c>
      <c r="K76" s="384" t="n">
        <f aca="false">INDEX(_Rge_Data_3rd_CY,$B76,K$1)</f>
        <v>0</v>
      </c>
      <c r="L76" s="385" t="n">
        <f aca="false" t="array" ref="L76:L76">INDEX(_Rge_Data_3rd_CY,$B76,L$1)</f>
        <v>0</v>
      </c>
      <c r="M76" s="385" t="n">
        <f aca="false" t="array" ref="M76:M76">INDEX(_Rge_Data_3rd_CY,$B76,M$1)</f>
        <v>0</v>
      </c>
      <c r="N76" s="385" t="n">
        <f aca="false" t="array" ref="N76:N76">INDEX(_Rge_Data_3rd_CY,$B76,N$1)</f>
        <v>0</v>
      </c>
      <c r="O76" s="385" t="n">
        <f aca="false" t="array" ref="O76:O76">INDEX(_Rge_Data_3rd_CY,$B76,O$1)</f>
        <v>0</v>
      </c>
      <c r="P76" s="385" t="n">
        <f aca="false" t="array" ref="P76:P76">INDEX(_Rge_Data_3rd_CY,$B76,P$1)</f>
        <v>0</v>
      </c>
      <c r="Q76" s="385" t="n">
        <f aca="false">INDEX(_Rge_Data_3rd_CY,$B76,Q$1)</f>
        <v>0</v>
      </c>
      <c r="R76" s="385" t="n">
        <f aca="false" t="array" ref="R76:R76">INDEX(_Rge_Data_3rd_CY,$B76,R$1)</f>
        <v>0</v>
      </c>
      <c r="S76" s="385" t="n">
        <f aca="false" t="array" ref="S76:S76">INDEX(_Rge_Data_3rd_CY,$B76,S$1)</f>
        <v>0</v>
      </c>
      <c r="T76" s="385" t="n">
        <f aca="false">H76-S76</f>
        <v>0</v>
      </c>
      <c r="U76" s="386" t="n">
        <f aca="false">IFERROR(T76/H76,0)</f>
        <v>0</v>
      </c>
      <c r="V76" s="387" t="n">
        <f aca="false" t="array" ref="V76:V76">INDEX(_Rge_Data_3rd_CY,$B76,V$1)</f>
        <v>166246</v>
      </c>
      <c r="W76" s="388" t="n">
        <f aca="false" t="array" ref="W76:W76">INDEX(_Rge_Data_3rd_CY,$B76,W$1)</f>
        <v>81159.65</v>
      </c>
      <c r="X76" s="388" t="n">
        <f aca="false">INDEX(_Rge_Data_3rd_CY,$B76,X$1)</f>
        <v>0</v>
      </c>
      <c r="Y76" s="388" t="n">
        <f aca="false">INDEX(_Rge_Data_3rd_CY,$B76,Y$1)</f>
        <v>0</v>
      </c>
      <c r="Z76" s="388" t="n">
        <f aca="false" t="array" ref="Z76:Z76">INDEX(_Rge_Data_3rd_CY,$B76,Z$1)</f>
        <v>81159.65</v>
      </c>
      <c r="AA76" s="388" t="n">
        <f aca="false" t="array" ref="AA76:AA76">INDEX(_Rge_Data_3rd_CY,$B76,AA$1)</f>
        <v>6510</v>
      </c>
      <c r="AB76" s="388" t="n">
        <f aca="false" t="array" ref="AB76:AB76">INDEX(_Rge_Data_3rd_CY,$B76,AB$1)</f>
        <v>0</v>
      </c>
      <c r="AC76" s="388" t="n">
        <f aca="false" t="array" ref="AC76:AC76">INDEX(_Rge_Data_3rd_CY,$B76,AC$1)</f>
        <v>0</v>
      </c>
      <c r="AD76" s="388" t="n">
        <f aca="false" t="array" ref="AD76:AD76">INDEX(_Rge_Data_3rd_CY,$B76,AD$1)</f>
        <v>0</v>
      </c>
      <c r="AE76" s="388" t="n">
        <f aca="false">INDEX(_Rge_Data_3rd_CY,$B76,AE$1)</f>
        <v>0</v>
      </c>
      <c r="AF76" s="388" t="n">
        <f aca="false" t="array" ref="AF76:AF76">INDEX(_Rge_Data_3rd_CY,$B76,AF$1)</f>
        <v>0</v>
      </c>
      <c r="AG76" s="388" t="n">
        <f aca="false" t="array" ref="AG76:AG76">INDEX(_Rge_Data_3rd_CY,$B76,AG$1)</f>
        <v>87669.65</v>
      </c>
      <c r="AH76" s="388" t="n">
        <f aca="false">V76-AG76</f>
        <v>78576.35</v>
      </c>
      <c r="AI76" s="389" t="n">
        <f aca="false">IFERROR(AH76/V76,)</f>
        <v>0.472651071303971</v>
      </c>
      <c r="AJ76" s="390" t="n">
        <f aca="false" t="array" ref="AJ76:AJ76">INDEX(_Rge_Data_3rd_CY,$B76,AJ$1)</f>
        <v>166246</v>
      </c>
      <c r="AK76" s="391" t="n">
        <f aca="false" t="array" ref="AK76:AK76">INDEX(_Rge_Data_3rd_CY,$B76,AK$1)</f>
        <v>81159.65</v>
      </c>
      <c r="AL76" s="391" t="n">
        <f aca="false">INDEX(_Rge_Data_3rd_CY,$B76,AL$1)</f>
        <v>0</v>
      </c>
      <c r="AM76" s="391" t="n">
        <f aca="false">INDEX(_Rge_Data_3rd_CY,$B76,AM$1)</f>
        <v>0</v>
      </c>
      <c r="AN76" s="391" t="n">
        <f aca="false" t="array" ref="AN76:AN76">INDEX(_Rge_Data_3rd_CY,$B76,AN$1)</f>
        <v>81159.65</v>
      </c>
      <c r="AO76" s="391" t="n">
        <f aca="false" t="array" ref="AO76:AO76">INDEX(_Rge_Data_3rd_CY,$B76,AO$1)</f>
        <v>6510</v>
      </c>
      <c r="AP76" s="391" t="n">
        <f aca="false" t="array" ref="AP76:AP76">INDEX(_Rge_Data_3rd_CY,$B76,AP$1)</f>
        <v>0</v>
      </c>
      <c r="AQ76" s="391" t="n">
        <f aca="false" t="array" ref="AQ76:AQ76">INDEX(_Rge_Data_3rd_CY,$B76,AQ$1)</f>
        <v>0</v>
      </c>
      <c r="AR76" s="391" t="n">
        <f aca="false" t="array" ref="AR76:AR76">INDEX(_Rge_Data_3rd_CY,$B76,AR$1)</f>
        <v>0</v>
      </c>
      <c r="AS76" s="391" t="n">
        <f aca="false">INDEX(_Rge_Data_3rd_CY,$B76,AS$1)</f>
        <v>0</v>
      </c>
      <c r="AT76" s="391" t="n">
        <f aca="false" t="array" ref="AT76:AT76">INDEX(_Rge_Data_3rd_CY,$B76,AT$1)</f>
        <v>0</v>
      </c>
      <c r="AU76" s="391" t="n">
        <f aca="false" t="array" ref="AU76:AU76">INDEX(_Rge_Data_3rd_CY,$B76,AU$1)</f>
        <v>87669.65</v>
      </c>
      <c r="AV76" s="262" t="n">
        <f aca="false">AU76+AX76+AY76</f>
        <v>166246</v>
      </c>
      <c r="AW76" s="392" t="n">
        <f aca="false">IFERROR(AU76/AG76,0)</f>
        <v>1</v>
      </c>
      <c r="AX76" s="268" t="n">
        <f aca="false">IFERROR(IF(AND($F76="OPEN",$AH76&gt;0),$AH76*_SoP*$AW76,IF(AND($F76="CLOSED",$AH76&gt;0),$AH76*_SoL*$AW76,0)),0)</f>
        <v>78576.35</v>
      </c>
      <c r="AY76" s="268" t="n">
        <f aca="false">IFERROR(IF($AH76&lt;0,$AH76*_SoL,0),0)</f>
        <v>0</v>
      </c>
      <c r="AZ76" s="393" t="n">
        <f aca="false">AU76+AX76</f>
        <v>166246</v>
      </c>
      <c r="BA76" s="393" t="n">
        <f aca="false">AJ76-AY76</f>
        <v>166246</v>
      </c>
      <c r="BB76" s="393" t="n">
        <f aca="false">AZ76-BA76</f>
        <v>0</v>
      </c>
      <c r="BC76" s="394" t="n">
        <f aca="false">IF($BB76&gt;=0,$BB76,0)</f>
        <v>0</v>
      </c>
      <c r="BD76" s="395" t="n">
        <f aca="false">IF($BB76&lt;=0,-$BB76,0)</f>
        <v>-0</v>
      </c>
      <c r="BE76" s="396" t="n">
        <f aca="false">IF((V76-AJ76)&lt;0,0,V76-AJ76)</f>
        <v>0</v>
      </c>
      <c r="BF76" s="397" t="n">
        <f aca="false">IF(AW76&gt;1,0,V76-AW76*V76)</f>
        <v>0</v>
      </c>
    </row>
    <row r="77" customFormat="false" ht="19.5" hidden="false" customHeight="true" outlineLevel="0" collapsed="false">
      <c r="A77" s="166"/>
      <c r="B77" s="208" t="n">
        <f aca="false">B76+1</f>
        <v>66</v>
      </c>
      <c r="C77" s="166"/>
      <c r="D77" s="369" t="str">
        <f aca="false" t="array" ref="D77:D77">INDEX(_Rge_Projectdata_3rd,$B77,MATCH("Project-ID",_Rge_Headline_Projectdata,0))</f>
        <v>P903669</v>
      </c>
      <c r="E77" s="370" t="str">
        <f aca="false" t="array" ref="E77:E77">IF(INDEX(_Rge_Data_3rd_CY,$B77,E$1)=0,"",TEXT(INDEX(_Rge_Data_3rd_CY,$B77,E$1),"JJJJMMTT"))</f>
        <v/>
      </c>
      <c r="F77" s="382" t="str">
        <f aca="false" t="array" ref="F77:F77">INDEX(_Rge_Data_3rd_CY,$B77,F$1)</f>
        <v>Open</v>
      </c>
      <c r="G77" s="371" t="n">
        <f aca="false" t="array" ref="G77:G77">IFERROR(MATCH(INDEX(_Rge_Data_3rd_CY,$B77,G$1),_Rge_Projectstatus,0),"")</f>
        <v>1</v>
      </c>
      <c r="H77" s="383" t="n">
        <f aca="false">INDEX(_Rge_Data_3rd_CY,$B77,H$1)</f>
        <v>0</v>
      </c>
      <c r="I77" s="384" t="n">
        <f aca="false">INDEX(_Rge_Data_3rd_CY,$B77,I$1)</f>
        <v>0</v>
      </c>
      <c r="J77" s="384" t="n">
        <f aca="false">INDEX(_Rge_Data_3rd_CY,$B77,J$1)</f>
        <v>0</v>
      </c>
      <c r="K77" s="384" t="n">
        <f aca="false">INDEX(_Rge_Data_3rd_CY,$B77,K$1)</f>
        <v>0</v>
      </c>
      <c r="L77" s="385" t="n">
        <f aca="false" t="array" ref="L77:L77">INDEX(_Rge_Data_3rd_CY,$B77,L$1)</f>
        <v>0</v>
      </c>
      <c r="M77" s="385" t="n">
        <f aca="false" t="array" ref="M77:M77">INDEX(_Rge_Data_3rd_CY,$B77,M$1)</f>
        <v>0</v>
      </c>
      <c r="N77" s="385" t="n">
        <f aca="false" t="array" ref="N77:N77">INDEX(_Rge_Data_3rd_CY,$B77,N$1)</f>
        <v>0</v>
      </c>
      <c r="O77" s="385" t="n">
        <f aca="false" t="array" ref="O77:O77">INDEX(_Rge_Data_3rd_CY,$B77,O$1)</f>
        <v>0</v>
      </c>
      <c r="P77" s="385" t="n">
        <f aca="false" t="array" ref="P77:P77">INDEX(_Rge_Data_3rd_CY,$B77,P$1)</f>
        <v>0</v>
      </c>
      <c r="Q77" s="385" t="n">
        <f aca="false">INDEX(_Rge_Data_3rd_CY,$B77,Q$1)</f>
        <v>0</v>
      </c>
      <c r="R77" s="385" t="n">
        <f aca="false" t="array" ref="R77:R77">INDEX(_Rge_Data_3rd_CY,$B77,R$1)</f>
        <v>0</v>
      </c>
      <c r="S77" s="385" t="n">
        <f aca="false" t="array" ref="S77:S77">INDEX(_Rge_Data_3rd_CY,$B77,S$1)</f>
        <v>0</v>
      </c>
      <c r="T77" s="385" t="n">
        <f aca="false">H77-S77</f>
        <v>0</v>
      </c>
      <c r="U77" s="386" t="n">
        <f aca="false">IFERROR(T77/H77,0)</f>
        <v>0</v>
      </c>
      <c r="V77" s="387" t="n">
        <f aca="false" t="array" ref="V77:V77">INDEX(_Rge_Data_3rd_CY,$B77,V$1)</f>
        <v>87804</v>
      </c>
      <c r="W77" s="388" t="n">
        <f aca="false" t="array" ref="W77:W77">INDEX(_Rge_Data_3rd_CY,$B77,W$1)</f>
        <v>51400</v>
      </c>
      <c r="X77" s="388" t="n">
        <f aca="false">INDEX(_Rge_Data_3rd_CY,$B77,X$1)</f>
        <v>0</v>
      </c>
      <c r="Y77" s="388" t="n">
        <f aca="false">INDEX(_Rge_Data_3rd_CY,$B77,Y$1)</f>
        <v>0</v>
      </c>
      <c r="Z77" s="388" t="n">
        <f aca="false" t="array" ref="Z77:Z77">INDEX(_Rge_Data_3rd_CY,$B77,Z$1)</f>
        <v>51400</v>
      </c>
      <c r="AA77" s="388" t="n">
        <f aca="false" t="array" ref="AA77:AA77">INDEX(_Rge_Data_3rd_CY,$B77,AA$1)</f>
        <v>8640</v>
      </c>
      <c r="AB77" s="388" t="n">
        <f aca="false" t="array" ref="AB77:AB77">INDEX(_Rge_Data_3rd_CY,$B77,AB$1)</f>
        <v>0</v>
      </c>
      <c r="AC77" s="388" t="n">
        <f aca="false" t="array" ref="AC77:AC77">INDEX(_Rge_Data_3rd_CY,$B77,AC$1)</f>
        <v>0</v>
      </c>
      <c r="AD77" s="388" t="n">
        <f aca="false" t="array" ref="AD77:AD77">INDEX(_Rge_Data_3rd_CY,$B77,AD$1)</f>
        <v>0</v>
      </c>
      <c r="AE77" s="388" t="n">
        <f aca="false">INDEX(_Rge_Data_3rd_CY,$B77,AE$1)</f>
        <v>0</v>
      </c>
      <c r="AF77" s="388" t="n">
        <f aca="false" t="array" ref="AF77:AF77">INDEX(_Rge_Data_3rd_CY,$B77,AF$1)</f>
        <v>0</v>
      </c>
      <c r="AG77" s="388" t="n">
        <f aca="false" t="array" ref="AG77:AG77">INDEX(_Rge_Data_3rd_CY,$B77,AG$1)</f>
        <v>60040</v>
      </c>
      <c r="AH77" s="388" t="n">
        <f aca="false">V77-AG77</f>
        <v>27764</v>
      </c>
      <c r="AI77" s="389" t="n">
        <f aca="false">IFERROR(AH77/V77,)</f>
        <v>0.316204273153843</v>
      </c>
      <c r="AJ77" s="390" t="n">
        <f aca="false" t="array" ref="AJ77:AJ77">INDEX(_Rge_Data_3rd_CY,$B77,AJ$1)</f>
        <v>38844</v>
      </c>
      <c r="AK77" s="391" t="n">
        <f aca="false" t="array" ref="AK77:AK77">INDEX(_Rge_Data_3rd_CY,$B77,AK$1)</f>
        <v>8453.44</v>
      </c>
      <c r="AL77" s="391" t="n">
        <f aca="false">INDEX(_Rge_Data_3rd_CY,$B77,AL$1)</f>
        <v>0</v>
      </c>
      <c r="AM77" s="391" t="n">
        <f aca="false">INDEX(_Rge_Data_3rd_CY,$B77,AM$1)</f>
        <v>0</v>
      </c>
      <c r="AN77" s="391" t="n">
        <f aca="false" t="array" ref="AN77:AN77">INDEX(_Rge_Data_3rd_CY,$B77,AN$1)</f>
        <v>8453.44</v>
      </c>
      <c r="AO77" s="391" t="n">
        <f aca="false" t="array" ref="AO77:AO77">INDEX(_Rge_Data_3rd_CY,$B77,AO$1)</f>
        <v>8640</v>
      </c>
      <c r="AP77" s="391" t="n">
        <f aca="false" t="array" ref="AP77:AP77">INDEX(_Rge_Data_3rd_CY,$B77,AP$1)</f>
        <v>0</v>
      </c>
      <c r="AQ77" s="391" t="n">
        <f aca="false" t="array" ref="AQ77:AQ77">INDEX(_Rge_Data_3rd_CY,$B77,AQ$1)</f>
        <v>0</v>
      </c>
      <c r="AR77" s="391" t="n">
        <f aca="false" t="array" ref="AR77:AR77">INDEX(_Rge_Data_3rd_CY,$B77,AR$1)</f>
        <v>0</v>
      </c>
      <c r="AS77" s="391" t="n">
        <f aca="false">INDEX(_Rge_Data_3rd_CY,$B77,AS$1)</f>
        <v>0</v>
      </c>
      <c r="AT77" s="391" t="n">
        <f aca="false" t="array" ref="AT77:AT77">INDEX(_Rge_Data_3rd_CY,$B77,AT$1)</f>
        <v>0</v>
      </c>
      <c r="AU77" s="391" t="n">
        <f aca="false" t="array" ref="AU77:AU77">INDEX(_Rge_Data_3rd_CY,$B77,AU$1)</f>
        <v>17093.44</v>
      </c>
      <c r="AV77" s="262" t="n">
        <f aca="false">AU77+AX77+AY77</f>
        <v>24602.653104</v>
      </c>
      <c r="AW77" s="392" t="n">
        <f aca="false">IFERROR(AU77/AG77,0)</f>
        <v>0.284700866089274</v>
      </c>
      <c r="AX77" s="268" t="n">
        <f aca="false">IFERROR(IF(AND($F77="OPEN",$AH77&gt;0),$AH77*_SoP*$AW77,IF(AND($F77="CLOSED",$AH77&gt;0),$AH77*_SoL*$AW77,0)),0)</f>
        <v>7509.213104</v>
      </c>
      <c r="AY77" s="268" t="n">
        <f aca="false">IFERROR(IF($AH77&lt;0,$AH77*_SoL,0),0)</f>
        <v>0</v>
      </c>
      <c r="AZ77" s="393" t="n">
        <f aca="false">AU77+AX77</f>
        <v>24602.653104</v>
      </c>
      <c r="BA77" s="393" t="n">
        <f aca="false">AJ77-AY77</f>
        <v>38844</v>
      </c>
      <c r="BB77" s="393" t="n">
        <f aca="false">AZ77-BA77</f>
        <v>-14241.346896</v>
      </c>
      <c r="BC77" s="394" t="n">
        <f aca="false">IF($BB77&gt;=0,$BB77,0)</f>
        <v>0</v>
      </c>
      <c r="BD77" s="395" t="n">
        <f aca="false">IF($BB77&lt;=0,-$BB77,0)</f>
        <v>14241.346896</v>
      </c>
      <c r="BE77" s="396" t="n">
        <f aca="false">IF((V77-AJ77)&lt;0,0,V77-AJ77)</f>
        <v>48960</v>
      </c>
      <c r="BF77" s="397" t="n">
        <f aca="false">IF(AW77&gt;1,0,V77-AW77*V77)</f>
        <v>62806.1251538974</v>
      </c>
    </row>
    <row r="78" customFormat="false" ht="19.5" hidden="false" customHeight="true" outlineLevel="0" collapsed="false">
      <c r="A78" s="166"/>
      <c r="B78" s="208" t="n">
        <f aca="false">B77+1</f>
        <v>67</v>
      </c>
      <c r="C78" s="166"/>
      <c r="D78" s="369" t="str">
        <f aca="false" t="array" ref="D78:D78">INDEX(_Rge_Projectdata_3rd,$B78,MATCH("Project-ID",_Rge_Headline_Projectdata,0))</f>
        <v>P903671</v>
      </c>
      <c r="E78" s="370" t="str">
        <f aca="false" t="array" ref="E78:E78">IF(INDEX(_Rge_Data_3rd_CY,$B78,E$1)=0,"",TEXT(INDEX(_Rge_Data_3rd_CY,$B78,E$1),"JJJJMMTT"))</f>
        <v>JJJJ04TT</v>
      </c>
      <c r="F78" s="382" t="str">
        <f aca="false" t="array" ref="F78:F78">INDEX(_Rge_Data_3rd_CY,$B78,F$1)</f>
        <v>Closed</v>
      </c>
      <c r="G78" s="371" t="n">
        <f aca="false" t="array" ref="G78:G78">IFERROR(MATCH(INDEX(_Rge_Data_3rd_CY,$B78,G$1),_Rge_Projectstatus,0),"")</f>
        <v>2</v>
      </c>
      <c r="H78" s="383" t="n">
        <f aca="false">INDEX(_Rge_Data_3rd_CY,$B78,H$1)</f>
        <v>0</v>
      </c>
      <c r="I78" s="384" t="n">
        <f aca="false">INDEX(_Rge_Data_3rd_CY,$B78,I$1)</f>
        <v>0</v>
      </c>
      <c r="J78" s="384" t="n">
        <f aca="false">INDEX(_Rge_Data_3rd_CY,$B78,J$1)</f>
        <v>0</v>
      </c>
      <c r="K78" s="384" t="n">
        <f aca="false">INDEX(_Rge_Data_3rd_CY,$B78,K$1)</f>
        <v>0</v>
      </c>
      <c r="L78" s="385" t="n">
        <f aca="false" t="array" ref="L78:L78">INDEX(_Rge_Data_3rd_CY,$B78,L$1)</f>
        <v>0</v>
      </c>
      <c r="M78" s="385" t="n">
        <f aca="false" t="array" ref="M78:M78">INDEX(_Rge_Data_3rd_CY,$B78,M$1)</f>
        <v>0</v>
      </c>
      <c r="N78" s="385" t="n">
        <f aca="false" t="array" ref="N78:N78">INDEX(_Rge_Data_3rd_CY,$B78,N$1)</f>
        <v>0</v>
      </c>
      <c r="O78" s="385" t="n">
        <f aca="false" t="array" ref="O78:O78">INDEX(_Rge_Data_3rd_CY,$B78,O$1)</f>
        <v>0</v>
      </c>
      <c r="P78" s="385" t="n">
        <f aca="false" t="array" ref="P78:P78">INDEX(_Rge_Data_3rd_CY,$B78,P$1)</f>
        <v>0</v>
      </c>
      <c r="Q78" s="385" t="n">
        <f aca="false">INDEX(_Rge_Data_3rd_CY,$B78,Q$1)</f>
        <v>0</v>
      </c>
      <c r="R78" s="385" t="n">
        <f aca="false" t="array" ref="R78:R78">INDEX(_Rge_Data_3rd_CY,$B78,R$1)</f>
        <v>0</v>
      </c>
      <c r="S78" s="385" t="n">
        <f aca="false" t="array" ref="S78:S78">INDEX(_Rge_Data_3rd_CY,$B78,S$1)</f>
        <v>0</v>
      </c>
      <c r="T78" s="385" t="n">
        <f aca="false">H78-S78</f>
        <v>0</v>
      </c>
      <c r="U78" s="386" t="n">
        <f aca="false">IFERROR(T78/H78,0)</f>
        <v>0</v>
      </c>
      <c r="V78" s="387" t="n">
        <f aca="false" t="array" ref="V78:V78">INDEX(_Rge_Data_3rd_CY,$B78,V$1)</f>
        <v>3753.39</v>
      </c>
      <c r="W78" s="388" t="n">
        <f aca="false" t="array" ref="W78:W78">INDEX(_Rge_Data_3rd_CY,$B78,W$1)</f>
        <v>0</v>
      </c>
      <c r="X78" s="388" t="n">
        <f aca="false">INDEX(_Rge_Data_3rd_CY,$B78,X$1)</f>
        <v>0</v>
      </c>
      <c r="Y78" s="388" t="n">
        <f aca="false">INDEX(_Rge_Data_3rd_CY,$B78,Y$1)</f>
        <v>0</v>
      </c>
      <c r="Z78" s="388" t="n">
        <f aca="false" t="array" ref="Z78:Z78">INDEX(_Rge_Data_3rd_CY,$B78,Z$1)</f>
        <v>0</v>
      </c>
      <c r="AA78" s="388" t="n">
        <f aca="false" t="array" ref="AA78:AA78">INDEX(_Rge_Data_3rd_CY,$B78,AA$1)</f>
        <v>0</v>
      </c>
      <c r="AB78" s="388" t="n">
        <f aca="false" t="array" ref="AB78:AB78">INDEX(_Rge_Data_3rd_CY,$B78,AB$1)</f>
        <v>0</v>
      </c>
      <c r="AC78" s="388" t="n">
        <f aca="false" t="array" ref="AC78:AC78">INDEX(_Rge_Data_3rd_CY,$B78,AC$1)</f>
        <v>2039.18</v>
      </c>
      <c r="AD78" s="388" t="n">
        <f aca="false" t="array" ref="AD78:AD78">INDEX(_Rge_Data_3rd_CY,$B78,AD$1)</f>
        <v>0</v>
      </c>
      <c r="AE78" s="388" t="n">
        <f aca="false">INDEX(_Rge_Data_3rd_CY,$B78,AE$1)</f>
        <v>0</v>
      </c>
      <c r="AF78" s="388" t="n">
        <f aca="false" t="array" ref="AF78:AF78">INDEX(_Rge_Data_3rd_CY,$B78,AF$1)</f>
        <v>0</v>
      </c>
      <c r="AG78" s="388" t="n">
        <f aca="false" t="array" ref="AG78:AG78">INDEX(_Rge_Data_3rd_CY,$B78,AG$1)</f>
        <v>2039.18</v>
      </c>
      <c r="AH78" s="388" t="n">
        <f aca="false">V78-AG78</f>
        <v>1714.21</v>
      </c>
      <c r="AI78" s="389" t="n">
        <f aca="false">IFERROR(AH78/V78,)</f>
        <v>0.456709801006557</v>
      </c>
      <c r="AJ78" s="390" t="n">
        <f aca="false" t="array" ref="AJ78:AJ78">INDEX(_Rge_Data_3rd_CY,$B78,AJ$1)</f>
        <v>3753.39</v>
      </c>
      <c r="AK78" s="391" t="n">
        <f aca="false" t="array" ref="AK78:AK78">INDEX(_Rge_Data_3rd_CY,$B78,AK$1)</f>
        <v>0</v>
      </c>
      <c r="AL78" s="391" t="n">
        <f aca="false">INDEX(_Rge_Data_3rd_CY,$B78,AL$1)</f>
        <v>0</v>
      </c>
      <c r="AM78" s="391" t="n">
        <f aca="false">INDEX(_Rge_Data_3rd_CY,$B78,AM$1)</f>
        <v>0</v>
      </c>
      <c r="AN78" s="391" t="n">
        <f aca="false" t="array" ref="AN78:AN78">INDEX(_Rge_Data_3rd_CY,$B78,AN$1)</f>
        <v>0</v>
      </c>
      <c r="AO78" s="391" t="n">
        <f aca="false" t="array" ref="AO78:AO78">INDEX(_Rge_Data_3rd_CY,$B78,AO$1)</f>
        <v>0</v>
      </c>
      <c r="AP78" s="391" t="n">
        <f aca="false" t="array" ref="AP78:AP78">INDEX(_Rge_Data_3rd_CY,$B78,AP$1)</f>
        <v>0</v>
      </c>
      <c r="AQ78" s="391" t="n">
        <f aca="false" t="array" ref="AQ78:AQ78">INDEX(_Rge_Data_3rd_CY,$B78,AQ$1)</f>
        <v>2039.18</v>
      </c>
      <c r="AR78" s="391" t="n">
        <f aca="false" t="array" ref="AR78:AR78">INDEX(_Rge_Data_3rd_CY,$B78,AR$1)</f>
        <v>0</v>
      </c>
      <c r="AS78" s="391" t="n">
        <f aca="false">INDEX(_Rge_Data_3rd_CY,$B78,AS$1)</f>
        <v>0</v>
      </c>
      <c r="AT78" s="391" t="n">
        <f aca="false" t="array" ref="AT78:AT78">INDEX(_Rge_Data_3rd_CY,$B78,AT$1)</f>
        <v>0</v>
      </c>
      <c r="AU78" s="391" t="n">
        <f aca="false" t="array" ref="AU78:AU78">INDEX(_Rge_Data_3rd_CY,$B78,AU$1)</f>
        <v>2039.18</v>
      </c>
      <c r="AV78" s="262" t="n">
        <f aca="false">AU78+AX78+AY78</f>
        <v>3753.39</v>
      </c>
      <c r="AW78" s="392" t="n">
        <f aca="false">IFERROR(AU78/AG78,0)</f>
        <v>1</v>
      </c>
      <c r="AX78" s="268" t="n">
        <f aca="false">IFERROR(IF(AND($F78="OPEN",$AH78&gt;0),$AH78*_SoP*$AW78,IF(AND($F78="CLOSED",$AH78&gt;0),$AH78*_SoL*$AW78,0)),0)</f>
        <v>1714.21</v>
      </c>
      <c r="AY78" s="268" t="n">
        <f aca="false">IFERROR(IF($AH78&lt;0,$AH78*_SoL,0),0)</f>
        <v>0</v>
      </c>
      <c r="AZ78" s="393" t="n">
        <f aca="false">AU78+AX78</f>
        <v>3753.39</v>
      </c>
      <c r="BA78" s="393" t="n">
        <f aca="false">AJ78-AY78</f>
        <v>3753.39</v>
      </c>
      <c r="BB78" s="393" t="n">
        <f aca="false">AZ78-BA78</f>
        <v>0</v>
      </c>
      <c r="BC78" s="394" t="n">
        <f aca="false">IF($BB78&gt;=0,$BB78,0)</f>
        <v>0</v>
      </c>
      <c r="BD78" s="395" t="n">
        <f aca="false">IF($BB78&lt;=0,-$BB78,0)</f>
        <v>-0</v>
      </c>
      <c r="BE78" s="396" t="n">
        <f aca="false">IF((V78-AJ78)&lt;0,0,V78-AJ78)</f>
        <v>0</v>
      </c>
      <c r="BF78" s="397" t="n">
        <f aca="false">IF(AW78&gt;1,0,V78-AW78*V78)</f>
        <v>0</v>
      </c>
    </row>
    <row r="79" customFormat="false" ht="19.5" hidden="false" customHeight="true" outlineLevel="0" collapsed="false">
      <c r="A79" s="166"/>
      <c r="B79" s="208" t="n">
        <f aca="false">B78+1</f>
        <v>68</v>
      </c>
      <c r="C79" s="166"/>
      <c r="D79" s="369" t="str">
        <f aca="false" t="array" ref="D79:D79">INDEX(_Rge_Projectdata_3rd,$B79,MATCH("Project-ID",_Rge_Headline_Projectdata,0))</f>
        <v>P903672</v>
      </c>
      <c r="E79" s="370" t="str">
        <f aca="false" t="array" ref="E79:E79">IF(INDEX(_Rge_Data_3rd_CY,$B79,E$1)=0,"",TEXT(INDEX(_Rge_Data_3rd_CY,$B79,E$1),"JJJJMMTT"))</f>
        <v>JJJJ03TT</v>
      </c>
      <c r="F79" s="382" t="str">
        <f aca="false" t="array" ref="F79:F79">INDEX(_Rge_Data_3rd_CY,$B79,F$1)</f>
        <v>Closed</v>
      </c>
      <c r="G79" s="371" t="n">
        <f aca="false" t="array" ref="G79:G79">IFERROR(MATCH(INDEX(_Rge_Data_3rd_CY,$B79,G$1),_Rge_Projectstatus,0),"")</f>
        <v>2</v>
      </c>
      <c r="H79" s="383" t="n">
        <f aca="false">INDEX(_Rge_Data_3rd_CY,$B79,H$1)</f>
        <v>0</v>
      </c>
      <c r="I79" s="384" t="n">
        <f aca="false">INDEX(_Rge_Data_3rd_CY,$B79,I$1)</f>
        <v>0</v>
      </c>
      <c r="J79" s="384" t="n">
        <f aca="false">INDEX(_Rge_Data_3rd_CY,$B79,J$1)</f>
        <v>0</v>
      </c>
      <c r="K79" s="384" t="n">
        <f aca="false">INDEX(_Rge_Data_3rd_CY,$B79,K$1)</f>
        <v>0</v>
      </c>
      <c r="L79" s="385" t="n">
        <f aca="false" t="array" ref="L79:L79">INDEX(_Rge_Data_3rd_CY,$B79,L$1)</f>
        <v>0</v>
      </c>
      <c r="M79" s="385" t="n">
        <f aca="false" t="array" ref="M79:M79">INDEX(_Rge_Data_3rd_CY,$B79,M$1)</f>
        <v>0</v>
      </c>
      <c r="N79" s="385" t="n">
        <f aca="false" t="array" ref="N79:N79">INDEX(_Rge_Data_3rd_CY,$B79,N$1)</f>
        <v>0</v>
      </c>
      <c r="O79" s="385" t="n">
        <f aca="false" t="array" ref="O79:O79">INDEX(_Rge_Data_3rd_CY,$B79,O$1)</f>
        <v>0</v>
      </c>
      <c r="P79" s="385" t="n">
        <f aca="false" t="array" ref="P79:P79">INDEX(_Rge_Data_3rd_CY,$B79,P$1)</f>
        <v>0</v>
      </c>
      <c r="Q79" s="385" t="n">
        <f aca="false">INDEX(_Rge_Data_3rd_CY,$B79,Q$1)</f>
        <v>0</v>
      </c>
      <c r="R79" s="385" t="n">
        <f aca="false" t="array" ref="R79:R79">INDEX(_Rge_Data_3rd_CY,$B79,R$1)</f>
        <v>0</v>
      </c>
      <c r="S79" s="385" t="n">
        <f aca="false" t="array" ref="S79:S79">INDEX(_Rge_Data_3rd_CY,$B79,S$1)</f>
        <v>0</v>
      </c>
      <c r="T79" s="385" t="n">
        <f aca="false">H79-S79</f>
        <v>0</v>
      </c>
      <c r="U79" s="386" t="n">
        <f aca="false">IFERROR(T79/H79,0)</f>
        <v>0</v>
      </c>
      <c r="V79" s="387" t="n">
        <f aca="false" t="array" ref="V79:V79">INDEX(_Rge_Data_3rd_CY,$B79,V$1)</f>
        <v>4388.26</v>
      </c>
      <c r="W79" s="388" t="n">
        <f aca="false" t="array" ref="W79:W79">INDEX(_Rge_Data_3rd_CY,$B79,W$1)</f>
        <v>0</v>
      </c>
      <c r="X79" s="388" t="n">
        <f aca="false">INDEX(_Rge_Data_3rd_CY,$B79,X$1)</f>
        <v>0</v>
      </c>
      <c r="Y79" s="388" t="n">
        <f aca="false">INDEX(_Rge_Data_3rd_CY,$B79,Y$1)</f>
        <v>0</v>
      </c>
      <c r="Z79" s="388" t="n">
        <f aca="false" t="array" ref="Z79:Z79">INDEX(_Rge_Data_3rd_CY,$B79,Z$1)</f>
        <v>0</v>
      </c>
      <c r="AA79" s="388" t="n">
        <f aca="false" t="array" ref="AA79:AA79">INDEX(_Rge_Data_3rd_CY,$B79,AA$1)</f>
        <v>0</v>
      </c>
      <c r="AB79" s="388" t="n">
        <f aca="false" t="array" ref="AB79:AB79">INDEX(_Rge_Data_3rd_CY,$B79,AB$1)</f>
        <v>0</v>
      </c>
      <c r="AC79" s="388" t="n">
        <f aca="false" t="array" ref="AC79:AC79">INDEX(_Rge_Data_3rd_CY,$B79,AC$1)</f>
        <v>2398.9</v>
      </c>
      <c r="AD79" s="388" t="n">
        <f aca="false" t="array" ref="AD79:AD79">INDEX(_Rge_Data_3rd_CY,$B79,AD$1)</f>
        <v>0</v>
      </c>
      <c r="AE79" s="388" t="n">
        <f aca="false">INDEX(_Rge_Data_3rd_CY,$B79,AE$1)</f>
        <v>0</v>
      </c>
      <c r="AF79" s="388" t="n">
        <f aca="false" t="array" ref="AF79:AF79">INDEX(_Rge_Data_3rd_CY,$B79,AF$1)</f>
        <v>0</v>
      </c>
      <c r="AG79" s="388" t="n">
        <f aca="false" t="array" ref="AG79:AG79">INDEX(_Rge_Data_3rd_CY,$B79,AG$1)</f>
        <v>2398.9</v>
      </c>
      <c r="AH79" s="388" t="n">
        <f aca="false">V79-AG79</f>
        <v>1989.36</v>
      </c>
      <c r="AI79" s="389" t="n">
        <f aca="false">IFERROR(AH79/V79,)</f>
        <v>0.453336857889004</v>
      </c>
      <c r="AJ79" s="390" t="n">
        <f aca="false" t="array" ref="AJ79:AJ79">INDEX(_Rge_Data_3rd_CY,$B79,AJ$1)</f>
        <v>4388.26</v>
      </c>
      <c r="AK79" s="391" t="n">
        <f aca="false" t="array" ref="AK79:AK79">INDEX(_Rge_Data_3rd_CY,$B79,AK$1)</f>
        <v>0</v>
      </c>
      <c r="AL79" s="391" t="n">
        <f aca="false">INDEX(_Rge_Data_3rd_CY,$B79,AL$1)</f>
        <v>0</v>
      </c>
      <c r="AM79" s="391" t="n">
        <f aca="false">INDEX(_Rge_Data_3rd_CY,$B79,AM$1)</f>
        <v>0</v>
      </c>
      <c r="AN79" s="391" t="n">
        <f aca="false" t="array" ref="AN79:AN79">INDEX(_Rge_Data_3rd_CY,$B79,AN$1)</f>
        <v>0</v>
      </c>
      <c r="AO79" s="391" t="n">
        <f aca="false" t="array" ref="AO79:AO79">INDEX(_Rge_Data_3rd_CY,$B79,AO$1)</f>
        <v>0</v>
      </c>
      <c r="AP79" s="391" t="n">
        <f aca="false" t="array" ref="AP79:AP79">INDEX(_Rge_Data_3rd_CY,$B79,AP$1)</f>
        <v>0</v>
      </c>
      <c r="AQ79" s="391" t="n">
        <f aca="false" t="array" ref="AQ79:AQ79">INDEX(_Rge_Data_3rd_CY,$B79,AQ$1)</f>
        <v>2398.9</v>
      </c>
      <c r="AR79" s="391" t="n">
        <f aca="false" t="array" ref="AR79:AR79">INDEX(_Rge_Data_3rd_CY,$B79,AR$1)</f>
        <v>0</v>
      </c>
      <c r="AS79" s="391" t="n">
        <f aca="false">INDEX(_Rge_Data_3rd_CY,$B79,AS$1)</f>
        <v>0</v>
      </c>
      <c r="AT79" s="391" t="n">
        <f aca="false" t="array" ref="AT79:AT79">INDEX(_Rge_Data_3rd_CY,$B79,AT$1)</f>
        <v>0</v>
      </c>
      <c r="AU79" s="391" t="n">
        <f aca="false" t="array" ref="AU79:AU79">INDEX(_Rge_Data_3rd_CY,$B79,AU$1)</f>
        <v>2398.9</v>
      </c>
      <c r="AV79" s="262" t="n">
        <f aca="false">AU79+AX79+AY79</f>
        <v>4388.26</v>
      </c>
      <c r="AW79" s="392" t="n">
        <f aca="false">IFERROR(AU79/AG79,0)</f>
        <v>1</v>
      </c>
      <c r="AX79" s="268" t="n">
        <f aca="false">IFERROR(IF(AND($F79="OPEN",$AH79&gt;0),$AH79*_SoP*$AW79,IF(AND($F79="CLOSED",$AH79&gt;0),$AH79*_SoL*$AW79,0)),0)</f>
        <v>1989.36</v>
      </c>
      <c r="AY79" s="268" t="n">
        <f aca="false">IFERROR(IF($AH79&lt;0,$AH79*_SoL,0),0)</f>
        <v>0</v>
      </c>
      <c r="AZ79" s="393" t="n">
        <f aca="false">AU79+AX79</f>
        <v>4388.26</v>
      </c>
      <c r="BA79" s="393" t="n">
        <f aca="false">AJ79-AY79</f>
        <v>4388.26</v>
      </c>
      <c r="BB79" s="393" t="n">
        <f aca="false">AZ79-BA79</f>
        <v>0</v>
      </c>
      <c r="BC79" s="394" t="n">
        <f aca="false">IF($BB79&gt;=0,$BB79,0)</f>
        <v>0</v>
      </c>
      <c r="BD79" s="395" t="n">
        <f aca="false">IF($BB79&lt;=0,-$BB79,0)</f>
        <v>-0</v>
      </c>
      <c r="BE79" s="396" t="n">
        <f aca="false">IF((V79-AJ79)&lt;0,0,V79-AJ79)</f>
        <v>0</v>
      </c>
      <c r="BF79" s="397" t="n">
        <f aca="false">IF(AW79&gt;1,0,V79-AW79*V79)</f>
        <v>0</v>
      </c>
    </row>
    <row r="80" customFormat="false" ht="19.5" hidden="false" customHeight="true" outlineLevel="0" collapsed="false">
      <c r="A80" s="166"/>
      <c r="B80" s="208" t="n">
        <f aca="false">B79+1</f>
        <v>69</v>
      </c>
      <c r="C80" s="166"/>
      <c r="D80" s="369" t="str">
        <f aca="false" t="array" ref="D80:D80">INDEX(_Rge_Projectdata_3rd,$B80,MATCH("Project-ID",_Rge_Headline_Projectdata,0))</f>
        <v>P903673</v>
      </c>
      <c r="E80" s="370" t="str">
        <f aca="false" t="array" ref="E80:E80">IF(INDEX(_Rge_Data_3rd_CY,$B80,E$1)=0,"",TEXT(INDEX(_Rge_Data_3rd_CY,$B80,E$1),"JJJJMMTT"))</f>
        <v>JJJJ02TT</v>
      </c>
      <c r="F80" s="382" t="str">
        <f aca="false" t="array" ref="F80:F80">INDEX(_Rge_Data_3rd_CY,$B80,F$1)</f>
        <v>Closed</v>
      </c>
      <c r="G80" s="371" t="n">
        <f aca="false" t="array" ref="G80:G80">IFERROR(MATCH(INDEX(_Rge_Data_3rd_CY,$B80,G$1),_Rge_Projectstatus,0),"")</f>
        <v>2</v>
      </c>
      <c r="H80" s="383" t="n">
        <f aca="false">INDEX(_Rge_Data_3rd_CY,$B80,H$1)</f>
        <v>0</v>
      </c>
      <c r="I80" s="384" t="n">
        <f aca="false">INDEX(_Rge_Data_3rd_CY,$B80,I$1)</f>
        <v>0</v>
      </c>
      <c r="J80" s="384" t="n">
        <f aca="false">INDEX(_Rge_Data_3rd_CY,$B80,J$1)</f>
        <v>0</v>
      </c>
      <c r="K80" s="384" t="n">
        <f aca="false">INDEX(_Rge_Data_3rd_CY,$B80,K$1)</f>
        <v>0</v>
      </c>
      <c r="L80" s="385" t="n">
        <f aca="false" t="array" ref="L80:L80">INDEX(_Rge_Data_3rd_CY,$B80,L$1)</f>
        <v>0</v>
      </c>
      <c r="M80" s="385" t="n">
        <f aca="false" t="array" ref="M80:M80">INDEX(_Rge_Data_3rd_CY,$B80,M$1)</f>
        <v>0</v>
      </c>
      <c r="N80" s="385" t="n">
        <f aca="false" t="array" ref="N80:N80">INDEX(_Rge_Data_3rd_CY,$B80,N$1)</f>
        <v>0</v>
      </c>
      <c r="O80" s="385" t="n">
        <f aca="false" t="array" ref="O80:O80">INDEX(_Rge_Data_3rd_CY,$B80,O$1)</f>
        <v>0</v>
      </c>
      <c r="P80" s="385" t="n">
        <f aca="false" t="array" ref="P80:P80">INDEX(_Rge_Data_3rd_CY,$B80,P$1)</f>
        <v>0</v>
      </c>
      <c r="Q80" s="385" t="n">
        <f aca="false">INDEX(_Rge_Data_3rd_CY,$B80,Q$1)</f>
        <v>0</v>
      </c>
      <c r="R80" s="385" t="n">
        <f aca="false" t="array" ref="R80:R80">INDEX(_Rge_Data_3rd_CY,$B80,R$1)</f>
        <v>0</v>
      </c>
      <c r="S80" s="385" t="n">
        <f aca="false" t="array" ref="S80:S80">INDEX(_Rge_Data_3rd_CY,$B80,S$1)</f>
        <v>0</v>
      </c>
      <c r="T80" s="385" t="n">
        <f aca="false">H80-S80</f>
        <v>0</v>
      </c>
      <c r="U80" s="386" t="n">
        <f aca="false">IFERROR(T80/H80,0)</f>
        <v>0</v>
      </c>
      <c r="V80" s="387" t="n">
        <f aca="false" t="array" ref="V80:V80">INDEX(_Rge_Data_3rd_CY,$B80,V$1)</f>
        <v>9352</v>
      </c>
      <c r="W80" s="388" t="n">
        <f aca="false" t="array" ref="W80:W80">INDEX(_Rge_Data_3rd_CY,$B80,W$1)</f>
        <v>0</v>
      </c>
      <c r="X80" s="388" t="n">
        <f aca="false">INDEX(_Rge_Data_3rd_CY,$B80,X$1)</f>
        <v>0</v>
      </c>
      <c r="Y80" s="388" t="n">
        <f aca="false">INDEX(_Rge_Data_3rd_CY,$B80,Y$1)</f>
        <v>0</v>
      </c>
      <c r="Z80" s="388" t="n">
        <f aca="false" t="array" ref="Z80:Z80">INDEX(_Rge_Data_3rd_CY,$B80,Z$1)</f>
        <v>0</v>
      </c>
      <c r="AA80" s="388" t="n">
        <f aca="false" t="array" ref="AA80:AA80">INDEX(_Rge_Data_3rd_CY,$B80,AA$1)</f>
        <v>0</v>
      </c>
      <c r="AB80" s="388" t="n">
        <f aca="false" t="array" ref="AB80:AB80">INDEX(_Rge_Data_3rd_CY,$B80,AB$1)</f>
        <v>0</v>
      </c>
      <c r="AC80" s="388" t="n">
        <f aca="false" t="array" ref="AC80:AC80">INDEX(_Rge_Data_3rd_CY,$B80,AC$1)</f>
        <v>4831.47</v>
      </c>
      <c r="AD80" s="388" t="n">
        <f aca="false" t="array" ref="AD80:AD80">INDEX(_Rge_Data_3rd_CY,$B80,AD$1)</f>
        <v>0</v>
      </c>
      <c r="AE80" s="388" t="n">
        <f aca="false">INDEX(_Rge_Data_3rd_CY,$B80,AE$1)</f>
        <v>0</v>
      </c>
      <c r="AF80" s="388" t="n">
        <f aca="false" t="array" ref="AF80:AF80">INDEX(_Rge_Data_3rd_CY,$B80,AF$1)</f>
        <v>0</v>
      </c>
      <c r="AG80" s="388" t="n">
        <f aca="false" t="array" ref="AG80:AG80">INDEX(_Rge_Data_3rd_CY,$B80,AG$1)</f>
        <v>4831.47</v>
      </c>
      <c r="AH80" s="388" t="n">
        <f aca="false">V80-AG80</f>
        <v>4520.53</v>
      </c>
      <c r="AI80" s="389" t="n">
        <f aca="false">IFERROR(AH80/V80,)</f>
        <v>0.483375748502994</v>
      </c>
      <c r="AJ80" s="390" t="n">
        <f aca="false" t="array" ref="AJ80:AJ80">INDEX(_Rge_Data_3rd_CY,$B80,AJ$1)</f>
        <v>9352</v>
      </c>
      <c r="AK80" s="391" t="n">
        <f aca="false" t="array" ref="AK80:AK80">INDEX(_Rge_Data_3rd_CY,$B80,AK$1)</f>
        <v>0</v>
      </c>
      <c r="AL80" s="391" t="n">
        <f aca="false">INDEX(_Rge_Data_3rd_CY,$B80,AL$1)</f>
        <v>0</v>
      </c>
      <c r="AM80" s="391" t="n">
        <f aca="false">INDEX(_Rge_Data_3rd_CY,$B80,AM$1)</f>
        <v>0</v>
      </c>
      <c r="AN80" s="391" t="n">
        <f aca="false" t="array" ref="AN80:AN80">INDEX(_Rge_Data_3rd_CY,$B80,AN$1)</f>
        <v>0</v>
      </c>
      <c r="AO80" s="391" t="n">
        <f aca="false" t="array" ref="AO80:AO80">INDEX(_Rge_Data_3rd_CY,$B80,AO$1)</f>
        <v>0</v>
      </c>
      <c r="AP80" s="391" t="n">
        <f aca="false" t="array" ref="AP80:AP80">INDEX(_Rge_Data_3rd_CY,$B80,AP$1)</f>
        <v>0</v>
      </c>
      <c r="AQ80" s="391" t="n">
        <f aca="false" t="array" ref="AQ80:AQ80">INDEX(_Rge_Data_3rd_CY,$B80,AQ$1)</f>
        <v>4831.47</v>
      </c>
      <c r="AR80" s="391" t="n">
        <f aca="false" t="array" ref="AR80:AR80">INDEX(_Rge_Data_3rd_CY,$B80,AR$1)</f>
        <v>0</v>
      </c>
      <c r="AS80" s="391" t="n">
        <f aca="false">INDEX(_Rge_Data_3rd_CY,$B80,AS$1)</f>
        <v>0</v>
      </c>
      <c r="AT80" s="391" t="n">
        <f aca="false" t="array" ref="AT80:AT80">INDEX(_Rge_Data_3rd_CY,$B80,AT$1)</f>
        <v>0</v>
      </c>
      <c r="AU80" s="391" t="n">
        <f aca="false" t="array" ref="AU80:AU80">INDEX(_Rge_Data_3rd_CY,$B80,AU$1)</f>
        <v>4831.47</v>
      </c>
      <c r="AV80" s="262" t="n">
        <f aca="false">AU80+AX80+AY80</f>
        <v>9352</v>
      </c>
      <c r="AW80" s="392" t="n">
        <f aca="false">IFERROR(AU80/AG80,0)</f>
        <v>1</v>
      </c>
      <c r="AX80" s="268" t="n">
        <f aca="false">IFERROR(IF(AND($F80="OPEN",$AH80&gt;0),$AH80*_SoP*$AW80,IF(AND($F80="CLOSED",$AH80&gt;0),$AH80*_SoL*$AW80,0)),0)</f>
        <v>4520.53</v>
      </c>
      <c r="AY80" s="268" t="n">
        <f aca="false">IFERROR(IF($AH80&lt;0,$AH80*_SoL,0),0)</f>
        <v>0</v>
      </c>
      <c r="AZ80" s="393" t="n">
        <f aca="false">AU80+AX80</f>
        <v>9352</v>
      </c>
      <c r="BA80" s="393" t="n">
        <f aca="false">AJ80-AY80</f>
        <v>9352</v>
      </c>
      <c r="BB80" s="393" t="n">
        <f aca="false">AZ80-BA80</f>
        <v>0</v>
      </c>
      <c r="BC80" s="394" t="n">
        <f aca="false">IF($BB80&gt;=0,$BB80,0)</f>
        <v>0</v>
      </c>
      <c r="BD80" s="395" t="n">
        <f aca="false">IF($BB80&lt;=0,-$BB80,0)</f>
        <v>-0</v>
      </c>
      <c r="BE80" s="396" t="n">
        <f aca="false">IF((V80-AJ80)&lt;0,0,V80-AJ80)</f>
        <v>0</v>
      </c>
      <c r="BF80" s="397" t="n">
        <f aca="false">IF(AW80&gt;1,0,V80-AW80*V80)</f>
        <v>0</v>
      </c>
    </row>
    <row r="81" customFormat="false" ht="19.5" hidden="false" customHeight="true" outlineLevel="0" collapsed="false">
      <c r="A81" s="166"/>
      <c r="B81" s="208" t="n">
        <f aca="false">B80+1</f>
        <v>70</v>
      </c>
      <c r="C81" s="166"/>
      <c r="D81" s="369" t="str">
        <f aca="false" t="array" ref="D81:D81">INDEX(_Rge_Projectdata_3rd,$B81,MATCH("Project-ID",_Rge_Headline_Projectdata,0))</f>
        <v>P903674</v>
      </c>
      <c r="E81" s="370" t="str">
        <f aca="false" t="array" ref="E81:E81">IF(INDEX(_Rge_Data_3rd_CY,$B81,E$1)=0,"",TEXT(INDEX(_Rge_Data_3rd_CY,$B81,E$1),"JJJJMMTT"))</f>
        <v>JJJJ02TT</v>
      </c>
      <c r="F81" s="382" t="str">
        <f aca="false" t="array" ref="F81:F81">INDEX(_Rge_Data_3rd_CY,$B81,F$1)</f>
        <v>Closed</v>
      </c>
      <c r="G81" s="371" t="n">
        <f aca="false" t="array" ref="G81:G81">IFERROR(MATCH(INDEX(_Rge_Data_3rd_CY,$B81,G$1),_Rge_Projectstatus,0),"")</f>
        <v>2</v>
      </c>
      <c r="H81" s="383" t="n">
        <f aca="false">INDEX(_Rge_Data_3rd_CY,$B81,H$1)</f>
        <v>0</v>
      </c>
      <c r="I81" s="384" t="n">
        <f aca="false">INDEX(_Rge_Data_3rd_CY,$B81,I$1)</f>
        <v>0</v>
      </c>
      <c r="J81" s="384" t="n">
        <f aca="false">INDEX(_Rge_Data_3rd_CY,$B81,J$1)</f>
        <v>0</v>
      </c>
      <c r="K81" s="384" t="n">
        <f aca="false">INDEX(_Rge_Data_3rd_CY,$B81,K$1)</f>
        <v>0</v>
      </c>
      <c r="L81" s="385" t="n">
        <f aca="false" t="array" ref="L81:L81">INDEX(_Rge_Data_3rd_CY,$B81,L$1)</f>
        <v>0</v>
      </c>
      <c r="M81" s="385" t="n">
        <f aca="false" t="array" ref="M81:M81">INDEX(_Rge_Data_3rd_CY,$B81,M$1)</f>
        <v>0</v>
      </c>
      <c r="N81" s="385" t="n">
        <f aca="false" t="array" ref="N81:N81">INDEX(_Rge_Data_3rd_CY,$B81,N$1)</f>
        <v>0</v>
      </c>
      <c r="O81" s="385" t="n">
        <f aca="false" t="array" ref="O81:O81">INDEX(_Rge_Data_3rd_CY,$B81,O$1)</f>
        <v>0</v>
      </c>
      <c r="P81" s="385" t="n">
        <f aca="false" t="array" ref="P81:P81">INDEX(_Rge_Data_3rd_CY,$B81,P$1)</f>
        <v>0</v>
      </c>
      <c r="Q81" s="385" t="n">
        <f aca="false">INDEX(_Rge_Data_3rd_CY,$B81,Q$1)</f>
        <v>0</v>
      </c>
      <c r="R81" s="385" t="n">
        <f aca="false" t="array" ref="R81:R81">INDEX(_Rge_Data_3rd_CY,$B81,R$1)</f>
        <v>0</v>
      </c>
      <c r="S81" s="385" t="n">
        <f aca="false" t="array" ref="S81:S81">INDEX(_Rge_Data_3rd_CY,$B81,S$1)</f>
        <v>0</v>
      </c>
      <c r="T81" s="385" t="n">
        <f aca="false">H81-S81</f>
        <v>0</v>
      </c>
      <c r="U81" s="386" t="n">
        <f aca="false">IFERROR(T81/H81,0)</f>
        <v>0</v>
      </c>
      <c r="V81" s="387" t="n">
        <f aca="false" t="array" ref="V81:V81">INDEX(_Rge_Data_3rd_CY,$B81,V$1)</f>
        <v>4812</v>
      </c>
      <c r="W81" s="388" t="n">
        <f aca="false" t="array" ref="W81:W81">INDEX(_Rge_Data_3rd_CY,$B81,W$1)</f>
        <v>0</v>
      </c>
      <c r="X81" s="388" t="n">
        <f aca="false">INDEX(_Rge_Data_3rd_CY,$B81,X$1)</f>
        <v>0</v>
      </c>
      <c r="Y81" s="388" t="n">
        <f aca="false">INDEX(_Rge_Data_3rd_CY,$B81,Y$1)</f>
        <v>0</v>
      </c>
      <c r="Z81" s="388" t="n">
        <f aca="false" t="array" ref="Z81:Z81">INDEX(_Rge_Data_3rd_CY,$B81,Z$1)</f>
        <v>0</v>
      </c>
      <c r="AA81" s="388" t="n">
        <f aca="false" t="array" ref="AA81:AA81">INDEX(_Rge_Data_3rd_CY,$B81,AA$1)</f>
        <v>0</v>
      </c>
      <c r="AB81" s="388" t="n">
        <f aca="false" t="array" ref="AB81:AB81">INDEX(_Rge_Data_3rd_CY,$B81,AB$1)</f>
        <v>0</v>
      </c>
      <c r="AC81" s="388" t="n">
        <f aca="false" t="array" ref="AC81:AC81">INDEX(_Rge_Data_3rd_CY,$B81,AC$1)</f>
        <v>3224</v>
      </c>
      <c r="AD81" s="388" t="n">
        <f aca="false" t="array" ref="AD81:AD81">INDEX(_Rge_Data_3rd_CY,$B81,AD$1)</f>
        <v>0</v>
      </c>
      <c r="AE81" s="388" t="n">
        <f aca="false">INDEX(_Rge_Data_3rd_CY,$B81,AE$1)</f>
        <v>0</v>
      </c>
      <c r="AF81" s="388" t="n">
        <f aca="false" t="array" ref="AF81:AF81">INDEX(_Rge_Data_3rd_CY,$B81,AF$1)</f>
        <v>0</v>
      </c>
      <c r="AG81" s="388" t="n">
        <f aca="false" t="array" ref="AG81:AG81">INDEX(_Rge_Data_3rd_CY,$B81,AG$1)</f>
        <v>3224</v>
      </c>
      <c r="AH81" s="388" t="n">
        <f aca="false">V81-AG81</f>
        <v>1588</v>
      </c>
      <c r="AI81" s="389" t="n">
        <f aca="false">IFERROR(AH81/V81,)</f>
        <v>0.330008312551953</v>
      </c>
      <c r="AJ81" s="390" t="n">
        <f aca="false" t="array" ref="AJ81:AJ81">INDEX(_Rge_Data_3rd_CY,$B81,AJ$1)</f>
        <v>4812</v>
      </c>
      <c r="AK81" s="391" t="n">
        <f aca="false" t="array" ref="AK81:AK81">INDEX(_Rge_Data_3rd_CY,$B81,AK$1)</f>
        <v>0</v>
      </c>
      <c r="AL81" s="391" t="n">
        <f aca="false">INDEX(_Rge_Data_3rd_CY,$B81,AL$1)</f>
        <v>0</v>
      </c>
      <c r="AM81" s="391" t="n">
        <f aca="false">INDEX(_Rge_Data_3rd_CY,$B81,AM$1)</f>
        <v>0</v>
      </c>
      <c r="AN81" s="391" t="n">
        <f aca="false" t="array" ref="AN81:AN81">INDEX(_Rge_Data_3rd_CY,$B81,AN$1)</f>
        <v>0</v>
      </c>
      <c r="AO81" s="391" t="n">
        <f aca="false" t="array" ref="AO81:AO81">INDEX(_Rge_Data_3rd_CY,$B81,AO$1)</f>
        <v>0</v>
      </c>
      <c r="AP81" s="391" t="n">
        <f aca="false" t="array" ref="AP81:AP81">INDEX(_Rge_Data_3rd_CY,$B81,AP$1)</f>
        <v>0</v>
      </c>
      <c r="AQ81" s="391" t="n">
        <f aca="false" t="array" ref="AQ81:AQ81">INDEX(_Rge_Data_3rd_CY,$B81,AQ$1)</f>
        <v>3224</v>
      </c>
      <c r="AR81" s="391" t="n">
        <f aca="false" t="array" ref="AR81:AR81">INDEX(_Rge_Data_3rd_CY,$B81,AR$1)</f>
        <v>0</v>
      </c>
      <c r="AS81" s="391" t="n">
        <f aca="false">INDEX(_Rge_Data_3rd_CY,$B81,AS$1)</f>
        <v>0</v>
      </c>
      <c r="AT81" s="391" t="n">
        <f aca="false" t="array" ref="AT81:AT81">INDEX(_Rge_Data_3rd_CY,$B81,AT$1)</f>
        <v>0</v>
      </c>
      <c r="AU81" s="391" t="n">
        <f aca="false" t="array" ref="AU81:AU81">INDEX(_Rge_Data_3rd_CY,$B81,AU$1)</f>
        <v>3224</v>
      </c>
      <c r="AV81" s="262" t="n">
        <f aca="false">AU81+AX81+AY81</f>
        <v>4812</v>
      </c>
      <c r="AW81" s="392" t="n">
        <f aca="false">IFERROR(AU81/AG81,0)</f>
        <v>1</v>
      </c>
      <c r="AX81" s="268" t="n">
        <f aca="false">IFERROR(IF(AND($F81="OPEN",$AH81&gt;0),$AH81*_SoP*$AW81,IF(AND($F81="CLOSED",$AH81&gt;0),$AH81*_SoL*$AW81,0)),0)</f>
        <v>1588</v>
      </c>
      <c r="AY81" s="268" t="n">
        <f aca="false">IFERROR(IF($AH81&lt;0,$AH81*_SoL,0),0)</f>
        <v>0</v>
      </c>
      <c r="AZ81" s="393" t="n">
        <f aca="false">AU81+AX81</f>
        <v>4812</v>
      </c>
      <c r="BA81" s="393" t="n">
        <f aca="false">AJ81-AY81</f>
        <v>4812</v>
      </c>
      <c r="BB81" s="393" t="n">
        <f aca="false">AZ81-BA81</f>
        <v>0</v>
      </c>
      <c r="BC81" s="394" t="n">
        <f aca="false">IF($BB81&gt;=0,$BB81,0)</f>
        <v>0</v>
      </c>
      <c r="BD81" s="395" t="n">
        <f aca="false">IF($BB81&lt;=0,-$BB81,0)</f>
        <v>-0</v>
      </c>
      <c r="BE81" s="396" t="n">
        <f aca="false">IF((V81-AJ81)&lt;0,0,V81-AJ81)</f>
        <v>0</v>
      </c>
      <c r="BF81" s="397" t="n">
        <f aca="false">IF(AW81&gt;1,0,V81-AW81*V81)</f>
        <v>0</v>
      </c>
    </row>
    <row r="82" customFormat="false" ht="19.5" hidden="false" customHeight="true" outlineLevel="0" collapsed="false">
      <c r="A82" s="166"/>
      <c r="B82" s="208" t="n">
        <f aca="false">B81+1</f>
        <v>71</v>
      </c>
      <c r="C82" s="166"/>
      <c r="D82" s="369" t="str">
        <f aca="false" t="array" ref="D82:D82">INDEX(_Rge_Projectdata_3rd,$B82,MATCH("Project-ID",_Rge_Headline_Projectdata,0))</f>
        <v>P903675</v>
      </c>
      <c r="E82" s="370" t="str">
        <f aca="false" t="array" ref="E82:E82">IF(INDEX(_Rge_Data_3rd_CY,$B82,E$1)=0,"",TEXT(INDEX(_Rge_Data_3rd_CY,$B82,E$1),"JJJJMMTT"))</f>
        <v>JJJJ05TT</v>
      </c>
      <c r="F82" s="382" t="str">
        <f aca="false" t="array" ref="F82:F82">INDEX(_Rge_Data_3rd_CY,$B82,F$1)</f>
        <v>Closed</v>
      </c>
      <c r="G82" s="371" t="n">
        <f aca="false" t="array" ref="G82:G82">IFERROR(MATCH(INDEX(_Rge_Data_3rd_CY,$B82,G$1),_Rge_Projectstatus,0),"")</f>
        <v>2</v>
      </c>
      <c r="H82" s="383" t="n">
        <f aca="false">INDEX(_Rge_Data_3rd_CY,$B82,H$1)</f>
        <v>0</v>
      </c>
      <c r="I82" s="384" t="n">
        <f aca="false">INDEX(_Rge_Data_3rd_CY,$B82,I$1)</f>
        <v>0</v>
      </c>
      <c r="J82" s="384" t="n">
        <f aca="false">INDEX(_Rge_Data_3rd_CY,$B82,J$1)</f>
        <v>0</v>
      </c>
      <c r="K82" s="384" t="n">
        <f aca="false">INDEX(_Rge_Data_3rd_CY,$B82,K$1)</f>
        <v>0</v>
      </c>
      <c r="L82" s="385" t="n">
        <f aca="false" t="array" ref="L82:L82">INDEX(_Rge_Data_3rd_CY,$B82,L$1)</f>
        <v>0</v>
      </c>
      <c r="M82" s="385" t="n">
        <f aca="false" t="array" ref="M82:M82">INDEX(_Rge_Data_3rd_CY,$B82,M$1)</f>
        <v>0</v>
      </c>
      <c r="N82" s="385" t="n">
        <f aca="false" t="array" ref="N82:N82">INDEX(_Rge_Data_3rd_CY,$B82,N$1)</f>
        <v>0</v>
      </c>
      <c r="O82" s="385" t="n">
        <f aca="false" t="array" ref="O82:O82">INDEX(_Rge_Data_3rd_CY,$B82,O$1)</f>
        <v>0</v>
      </c>
      <c r="P82" s="385" t="n">
        <f aca="false" t="array" ref="P82:P82">INDEX(_Rge_Data_3rd_CY,$B82,P$1)</f>
        <v>0</v>
      </c>
      <c r="Q82" s="385" t="n">
        <f aca="false">INDEX(_Rge_Data_3rd_CY,$B82,Q$1)</f>
        <v>0</v>
      </c>
      <c r="R82" s="385" t="n">
        <f aca="false" t="array" ref="R82:R82">INDEX(_Rge_Data_3rd_CY,$B82,R$1)</f>
        <v>0</v>
      </c>
      <c r="S82" s="385" t="n">
        <f aca="false" t="array" ref="S82:S82">INDEX(_Rge_Data_3rd_CY,$B82,S$1)</f>
        <v>0</v>
      </c>
      <c r="T82" s="385" t="n">
        <f aca="false">H82-S82</f>
        <v>0</v>
      </c>
      <c r="U82" s="386" t="n">
        <f aca="false">IFERROR(T82/H82,0)</f>
        <v>0</v>
      </c>
      <c r="V82" s="387" t="n">
        <f aca="false" t="array" ref="V82:V82">INDEX(_Rge_Data_3rd_CY,$B82,V$1)</f>
        <v>23759.34</v>
      </c>
      <c r="W82" s="388" t="n">
        <f aca="false" t="array" ref="W82:W82">INDEX(_Rge_Data_3rd_CY,$B82,W$1)</f>
        <v>10107.56</v>
      </c>
      <c r="X82" s="388" t="n">
        <f aca="false">INDEX(_Rge_Data_3rd_CY,$B82,X$1)</f>
        <v>0</v>
      </c>
      <c r="Y82" s="388" t="n">
        <f aca="false">INDEX(_Rge_Data_3rd_CY,$B82,Y$1)</f>
        <v>0</v>
      </c>
      <c r="Z82" s="388" t="n">
        <f aca="false" t="array" ref="Z82:Z82">INDEX(_Rge_Data_3rd_CY,$B82,Z$1)</f>
        <v>10107.56</v>
      </c>
      <c r="AA82" s="388" t="n">
        <f aca="false" t="array" ref="AA82:AA82">INDEX(_Rge_Data_3rd_CY,$B82,AA$1)</f>
        <v>720</v>
      </c>
      <c r="AB82" s="388" t="n">
        <f aca="false" t="array" ref="AB82:AB82">INDEX(_Rge_Data_3rd_CY,$B82,AB$1)</f>
        <v>1400</v>
      </c>
      <c r="AC82" s="388" t="n">
        <f aca="false" t="array" ref="AC82:AC82">INDEX(_Rge_Data_3rd_CY,$B82,AC$1)</f>
        <v>2557.94</v>
      </c>
      <c r="AD82" s="388" t="n">
        <f aca="false" t="array" ref="AD82:AD82">INDEX(_Rge_Data_3rd_CY,$B82,AD$1)</f>
        <v>0</v>
      </c>
      <c r="AE82" s="388" t="n">
        <f aca="false">INDEX(_Rge_Data_3rd_CY,$B82,AE$1)</f>
        <v>0</v>
      </c>
      <c r="AF82" s="388" t="n">
        <f aca="false" t="array" ref="AF82:AF82">INDEX(_Rge_Data_3rd_CY,$B82,AF$1)</f>
        <v>0</v>
      </c>
      <c r="AG82" s="388" t="n">
        <f aca="false" t="array" ref="AG82:AG82">INDEX(_Rge_Data_3rd_CY,$B82,AG$1)</f>
        <v>14785.5</v>
      </c>
      <c r="AH82" s="388" t="n">
        <f aca="false">V82-AG82</f>
        <v>8973.84</v>
      </c>
      <c r="AI82" s="389" t="n">
        <f aca="false">IFERROR(AH82/V82,)</f>
        <v>0.37769736028021</v>
      </c>
      <c r="AJ82" s="390" t="n">
        <f aca="false" t="array" ref="AJ82:AJ82">INDEX(_Rge_Data_3rd_CY,$B82,AJ$1)</f>
        <v>23759.34</v>
      </c>
      <c r="AK82" s="391" t="n">
        <f aca="false" t="array" ref="AK82:AK82">INDEX(_Rge_Data_3rd_CY,$B82,AK$1)</f>
        <v>10107.56</v>
      </c>
      <c r="AL82" s="391" t="n">
        <f aca="false">INDEX(_Rge_Data_3rd_CY,$B82,AL$1)</f>
        <v>0</v>
      </c>
      <c r="AM82" s="391" t="n">
        <f aca="false">INDEX(_Rge_Data_3rd_CY,$B82,AM$1)</f>
        <v>0</v>
      </c>
      <c r="AN82" s="391" t="n">
        <f aca="false" t="array" ref="AN82:AN82">INDEX(_Rge_Data_3rd_CY,$B82,AN$1)</f>
        <v>10107.56</v>
      </c>
      <c r="AO82" s="391" t="n">
        <f aca="false" t="array" ref="AO82:AO82">INDEX(_Rge_Data_3rd_CY,$B82,AO$1)</f>
        <v>720</v>
      </c>
      <c r="AP82" s="391" t="n">
        <f aca="false" t="array" ref="AP82:AP82">INDEX(_Rge_Data_3rd_CY,$B82,AP$1)</f>
        <v>1400</v>
      </c>
      <c r="AQ82" s="391" t="n">
        <f aca="false" t="array" ref="AQ82:AQ82">INDEX(_Rge_Data_3rd_CY,$B82,AQ$1)</f>
        <v>2557.94</v>
      </c>
      <c r="AR82" s="391" t="n">
        <f aca="false" t="array" ref="AR82:AR82">INDEX(_Rge_Data_3rd_CY,$B82,AR$1)</f>
        <v>0</v>
      </c>
      <c r="AS82" s="391" t="n">
        <f aca="false">INDEX(_Rge_Data_3rd_CY,$B82,AS$1)</f>
        <v>0</v>
      </c>
      <c r="AT82" s="391" t="n">
        <f aca="false" t="array" ref="AT82:AT82">INDEX(_Rge_Data_3rd_CY,$B82,AT$1)</f>
        <v>0</v>
      </c>
      <c r="AU82" s="391" t="n">
        <f aca="false" t="array" ref="AU82:AU82">INDEX(_Rge_Data_3rd_CY,$B82,AU$1)</f>
        <v>14785.5</v>
      </c>
      <c r="AV82" s="262" t="n">
        <f aca="false">AU82+AX82+AY82</f>
        <v>23759.34</v>
      </c>
      <c r="AW82" s="392" t="n">
        <f aca="false">IFERROR(AU82/AG82,0)</f>
        <v>1</v>
      </c>
      <c r="AX82" s="268" t="n">
        <f aca="false">IFERROR(IF(AND($F82="OPEN",$AH82&gt;0),$AH82*_SoP*$AW82,IF(AND($F82="CLOSED",$AH82&gt;0),$AH82*_SoL*$AW82,0)),0)</f>
        <v>8973.84</v>
      </c>
      <c r="AY82" s="268" t="n">
        <f aca="false">IFERROR(IF($AH82&lt;0,$AH82*_SoL,0),0)</f>
        <v>0</v>
      </c>
      <c r="AZ82" s="393" t="n">
        <f aca="false">AU82+AX82</f>
        <v>23759.34</v>
      </c>
      <c r="BA82" s="393" t="n">
        <f aca="false">AJ82-AY82</f>
        <v>23759.34</v>
      </c>
      <c r="BB82" s="393" t="n">
        <f aca="false">AZ82-BA82</f>
        <v>0</v>
      </c>
      <c r="BC82" s="394" t="n">
        <f aca="false">IF($BB82&gt;=0,$BB82,0)</f>
        <v>0</v>
      </c>
      <c r="BD82" s="395" t="n">
        <f aca="false">IF($BB82&lt;=0,-$BB82,0)</f>
        <v>-0</v>
      </c>
      <c r="BE82" s="396" t="n">
        <f aca="false">IF((V82-AJ82)&lt;0,0,V82-AJ82)</f>
        <v>0</v>
      </c>
      <c r="BF82" s="397" t="n">
        <f aca="false">IF(AW82&gt;1,0,V82-AW82*V82)</f>
        <v>0</v>
      </c>
    </row>
    <row r="83" customFormat="false" ht="19.5" hidden="false" customHeight="true" outlineLevel="0" collapsed="false">
      <c r="A83" s="166"/>
      <c r="B83" s="208" t="n">
        <f aca="false">B82+1</f>
        <v>72</v>
      </c>
      <c r="C83" s="166"/>
      <c r="D83" s="369" t="str">
        <f aca="false" t="array" ref="D83:D83">INDEX(_Rge_Projectdata_3rd,$B83,MATCH("Project-ID",_Rge_Headline_Projectdata,0))</f>
        <v>P903677</v>
      </c>
      <c r="E83" s="370" t="str">
        <f aca="false" t="array" ref="E83:E83">IF(INDEX(_Rge_Data_3rd_CY,$B83,E$1)=0,"",TEXT(INDEX(_Rge_Data_3rd_CY,$B83,E$1),"JJJJMMTT"))</f>
        <v>JJJJ03TT</v>
      </c>
      <c r="F83" s="382" t="str">
        <f aca="false" t="array" ref="F83:F83">INDEX(_Rge_Data_3rd_CY,$B83,F$1)</f>
        <v>Closed</v>
      </c>
      <c r="G83" s="371" t="n">
        <f aca="false" t="array" ref="G83:G83">IFERROR(MATCH(INDEX(_Rge_Data_3rd_CY,$B83,G$1),_Rge_Projectstatus,0),"")</f>
        <v>2</v>
      </c>
      <c r="H83" s="383" t="n">
        <f aca="false">INDEX(_Rge_Data_3rd_CY,$B83,H$1)</f>
        <v>0</v>
      </c>
      <c r="I83" s="384" t="n">
        <f aca="false">INDEX(_Rge_Data_3rd_CY,$B83,I$1)</f>
        <v>0</v>
      </c>
      <c r="J83" s="384" t="n">
        <f aca="false">INDEX(_Rge_Data_3rd_CY,$B83,J$1)</f>
        <v>0</v>
      </c>
      <c r="K83" s="384" t="n">
        <f aca="false">INDEX(_Rge_Data_3rd_CY,$B83,K$1)</f>
        <v>0</v>
      </c>
      <c r="L83" s="385" t="n">
        <f aca="false" t="array" ref="L83:L83">INDEX(_Rge_Data_3rd_CY,$B83,L$1)</f>
        <v>0</v>
      </c>
      <c r="M83" s="385" t="n">
        <f aca="false" t="array" ref="M83:M83">INDEX(_Rge_Data_3rd_CY,$B83,M$1)</f>
        <v>0</v>
      </c>
      <c r="N83" s="385" t="n">
        <f aca="false" t="array" ref="N83:N83">INDEX(_Rge_Data_3rd_CY,$B83,N$1)</f>
        <v>0</v>
      </c>
      <c r="O83" s="385" t="n">
        <f aca="false" t="array" ref="O83:O83">INDEX(_Rge_Data_3rd_CY,$B83,O$1)</f>
        <v>0</v>
      </c>
      <c r="P83" s="385" t="n">
        <f aca="false" t="array" ref="P83:P83">INDEX(_Rge_Data_3rd_CY,$B83,P$1)</f>
        <v>0</v>
      </c>
      <c r="Q83" s="385" t="n">
        <f aca="false">INDEX(_Rge_Data_3rd_CY,$B83,Q$1)</f>
        <v>0</v>
      </c>
      <c r="R83" s="385" t="n">
        <f aca="false" t="array" ref="R83:R83">INDEX(_Rge_Data_3rd_CY,$B83,R$1)</f>
        <v>0</v>
      </c>
      <c r="S83" s="385" t="n">
        <f aca="false" t="array" ref="S83:S83">INDEX(_Rge_Data_3rd_CY,$B83,S$1)</f>
        <v>0</v>
      </c>
      <c r="T83" s="385" t="n">
        <f aca="false">H83-S83</f>
        <v>0</v>
      </c>
      <c r="U83" s="386" t="n">
        <f aca="false">IFERROR(T83/H83,0)</f>
        <v>0</v>
      </c>
      <c r="V83" s="387" t="n">
        <f aca="false" t="array" ref="V83:V83">INDEX(_Rge_Data_3rd_CY,$B83,V$1)</f>
        <v>3015.89</v>
      </c>
      <c r="W83" s="388" t="n">
        <f aca="false">INDEX(_Rge_Data_3rd_CY,$B83,W$1)</f>
        <v>0</v>
      </c>
      <c r="X83" s="388" t="n">
        <f aca="false">INDEX(_Rge_Data_3rd_CY,$B83,X$1)</f>
        <v>0</v>
      </c>
      <c r="Y83" s="388" t="n">
        <f aca="false">INDEX(_Rge_Data_3rd_CY,$B83,Y$1)</f>
        <v>0</v>
      </c>
      <c r="Z83" s="388" t="n">
        <f aca="false" t="array" ref="Z83:Z83">INDEX(_Rge_Data_3rd_CY,$B83,Z$1)</f>
        <v>0</v>
      </c>
      <c r="AA83" s="388" t="n">
        <f aca="false" t="array" ref="AA83:AA83">INDEX(_Rge_Data_3rd_CY,$B83,AA$1)</f>
        <v>0</v>
      </c>
      <c r="AB83" s="388" t="n">
        <f aca="false" t="array" ref="AB83:AB83">INDEX(_Rge_Data_3rd_CY,$B83,AB$1)</f>
        <v>0</v>
      </c>
      <c r="AC83" s="388" t="n">
        <f aca="false" t="array" ref="AC83:AC83">INDEX(_Rge_Data_3rd_CY,$B83,AC$1)</f>
        <v>1799.21</v>
      </c>
      <c r="AD83" s="388" t="n">
        <f aca="false" t="array" ref="AD83:AD83">INDEX(_Rge_Data_3rd_CY,$B83,AD$1)</f>
        <v>0</v>
      </c>
      <c r="AE83" s="388" t="n">
        <f aca="false">INDEX(_Rge_Data_3rd_CY,$B83,AE$1)</f>
        <v>0</v>
      </c>
      <c r="AF83" s="388" t="n">
        <f aca="false" t="array" ref="AF83:AF83">INDEX(_Rge_Data_3rd_CY,$B83,AF$1)</f>
        <v>0</v>
      </c>
      <c r="AG83" s="388" t="n">
        <f aca="false" t="array" ref="AG83:AG83">INDEX(_Rge_Data_3rd_CY,$B83,AG$1)</f>
        <v>1799.21</v>
      </c>
      <c r="AH83" s="388" t="n">
        <f aca="false">V83-AG83</f>
        <v>1216.68</v>
      </c>
      <c r="AI83" s="389" t="n">
        <f aca="false">IFERROR(AH83/V83,)</f>
        <v>0.403423201774601</v>
      </c>
      <c r="AJ83" s="390" t="n">
        <f aca="false" t="array" ref="AJ83:AJ83">INDEX(_Rge_Data_3rd_CY,$B83,AJ$1)</f>
        <v>3015.89</v>
      </c>
      <c r="AK83" s="391" t="n">
        <f aca="false" t="array" ref="AK83:AK83">INDEX(_Rge_Data_3rd_CY,$B83,AK$1)</f>
        <v>0</v>
      </c>
      <c r="AL83" s="391" t="n">
        <f aca="false">INDEX(_Rge_Data_3rd_CY,$B83,AL$1)</f>
        <v>0</v>
      </c>
      <c r="AM83" s="391" t="n">
        <f aca="false">INDEX(_Rge_Data_3rd_CY,$B83,AM$1)</f>
        <v>0</v>
      </c>
      <c r="AN83" s="391" t="n">
        <f aca="false" t="array" ref="AN83:AN83">INDEX(_Rge_Data_3rd_CY,$B83,AN$1)</f>
        <v>0</v>
      </c>
      <c r="AO83" s="391" t="n">
        <f aca="false" t="array" ref="AO83:AO83">INDEX(_Rge_Data_3rd_CY,$B83,AO$1)</f>
        <v>0</v>
      </c>
      <c r="AP83" s="391" t="n">
        <f aca="false" t="array" ref="AP83:AP83">INDEX(_Rge_Data_3rd_CY,$B83,AP$1)</f>
        <v>0</v>
      </c>
      <c r="AQ83" s="391" t="n">
        <f aca="false" t="array" ref="AQ83:AQ83">INDEX(_Rge_Data_3rd_CY,$B83,AQ$1)</f>
        <v>1799.21</v>
      </c>
      <c r="AR83" s="391" t="n">
        <f aca="false" t="array" ref="AR83:AR83">INDEX(_Rge_Data_3rd_CY,$B83,AR$1)</f>
        <v>0</v>
      </c>
      <c r="AS83" s="391" t="n">
        <f aca="false">INDEX(_Rge_Data_3rd_CY,$B83,AS$1)</f>
        <v>0</v>
      </c>
      <c r="AT83" s="391" t="n">
        <f aca="false" t="array" ref="AT83:AT83">INDEX(_Rge_Data_3rd_CY,$B83,AT$1)</f>
        <v>0</v>
      </c>
      <c r="AU83" s="391" t="n">
        <f aca="false" t="array" ref="AU83:AU83">INDEX(_Rge_Data_3rd_CY,$B83,AU$1)</f>
        <v>1799.21</v>
      </c>
      <c r="AV83" s="262" t="n">
        <f aca="false">AU83+AX83+AY83</f>
        <v>3015.89</v>
      </c>
      <c r="AW83" s="392" t="n">
        <f aca="false">IFERROR(AU83/AG83,0)</f>
        <v>1</v>
      </c>
      <c r="AX83" s="268" t="n">
        <f aca="false">IFERROR(IF(AND($F83="OPEN",$AH83&gt;0),$AH83*_SoP*$AW83,IF(AND($F83="CLOSED",$AH83&gt;0),$AH83*_SoL*$AW83,0)),0)</f>
        <v>1216.68</v>
      </c>
      <c r="AY83" s="268" t="n">
        <f aca="false">IFERROR(IF($AH83&lt;0,$AH83*_SoL,0),0)</f>
        <v>0</v>
      </c>
      <c r="AZ83" s="393" t="n">
        <f aca="false">AU83+AX83</f>
        <v>3015.89</v>
      </c>
      <c r="BA83" s="393" t="n">
        <f aca="false">AJ83-AY83</f>
        <v>3015.89</v>
      </c>
      <c r="BB83" s="393" t="n">
        <f aca="false">AZ83-BA83</f>
        <v>0</v>
      </c>
      <c r="BC83" s="394" t="n">
        <f aca="false">IF($BB83&gt;=0,$BB83,0)</f>
        <v>0</v>
      </c>
      <c r="BD83" s="395" t="n">
        <f aca="false">IF($BB83&lt;=0,-$BB83,0)</f>
        <v>-0</v>
      </c>
      <c r="BE83" s="396" t="n">
        <f aca="false">IF((V83-AJ83)&lt;0,0,V83-AJ83)</f>
        <v>0</v>
      </c>
      <c r="BF83" s="397" t="n">
        <f aca="false">IF(AW83&gt;1,0,V83-AW83*V83)</f>
        <v>0</v>
      </c>
    </row>
    <row r="84" customFormat="false" ht="19.5" hidden="false" customHeight="true" outlineLevel="0" collapsed="false">
      <c r="A84" s="166"/>
      <c r="B84" s="208" t="n">
        <f aca="false">B83+1</f>
        <v>73</v>
      </c>
      <c r="C84" s="166"/>
      <c r="D84" s="369" t="str">
        <f aca="false" t="array" ref="D84:D84">INDEX(_Rge_Projectdata_3rd,$B84,MATCH("Project-ID",_Rge_Headline_Projectdata,0))</f>
        <v>P903678</v>
      </c>
      <c r="E84" s="370" t="str">
        <f aca="false" t="array" ref="E84:E84">IF(INDEX(_Rge_Data_3rd_CY,$B84,E$1)=0,"",TEXT(INDEX(_Rge_Data_3rd_CY,$B84,E$1),"JJJJMMTT"))</f>
        <v/>
      </c>
      <c r="F84" s="382" t="str">
        <f aca="false" t="array" ref="F84:F84">INDEX(_Rge_Data_3rd_CY,$B84,F$1)</f>
        <v>Open</v>
      </c>
      <c r="G84" s="371" t="n">
        <f aca="false" t="array" ref="G84:G84">IFERROR(MATCH(INDEX(_Rge_Data_3rd_CY,$B84,G$1),_Rge_Projectstatus,0),"")</f>
        <v>1</v>
      </c>
      <c r="H84" s="383" t="n">
        <f aca="false">INDEX(_Rge_Data_3rd_CY,$B84,H$1)</f>
        <v>0</v>
      </c>
      <c r="I84" s="384" t="n">
        <f aca="false">INDEX(_Rge_Data_3rd_CY,$B84,I$1)</f>
        <v>0</v>
      </c>
      <c r="J84" s="384" t="n">
        <f aca="false">INDEX(_Rge_Data_3rd_CY,$B84,J$1)</f>
        <v>0</v>
      </c>
      <c r="K84" s="384" t="n">
        <f aca="false">INDEX(_Rge_Data_3rd_CY,$B84,K$1)</f>
        <v>0</v>
      </c>
      <c r="L84" s="385" t="n">
        <f aca="false" t="array" ref="L84:L84">INDEX(_Rge_Data_3rd_CY,$B84,L$1)</f>
        <v>0</v>
      </c>
      <c r="M84" s="385" t="n">
        <f aca="false" t="array" ref="M84:M84">INDEX(_Rge_Data_3rd_CY,$B84,M$1)</f>
        <v>0</v>
      </c>
      <c r="N84" s="385" t="n">
        <f aca="false" t="array" ref="N84:N84">INDEX(_Rge_Data_3rd_CY,$B84,N$1)</f>
        <v>0</v>
      </c>
      <c r="O84" s="385" t="n">
        <f aca="false" t="array" ref="O84:O84">INDEX(_Rge_Data_3rd_CY,$B84,O$1)</f>
        <v>0</v>
      </c>
      <c r="P84" s="385" t="n">
        <f aca="false" t="array" ref="P84:P84">INDEX(_Rge_Data_3rd_CY,$B84,P$1)</f>
        <v>0</v>
      </c>
      <c r="Q84" s="385" t="n">
        <f aca="false">INDEX(_Rge_Data_3rd_CY,$B84,Q$1)</f>
        <v>0</v>
      </c>
      <c r="R84" s="385" t="n">
        <f aca="false" t="array" ref="R84:R84">INDEX(_Rge_Data_3rd_CY,$B84,R$1)</f>
        <v>0</v>
      </c>
      <c r="S84" s="385" t="n">
        <f aca="false" t="array" ref="S84:S84">INDEX(_Rge_Data_3rd_CY,$B84,S$1)</f>
        <v>0</v>
      </c>
      <c r="T84" s="385" t="n">
        <f aca="false">H84-S84</f>
        <v>0</v>
      </c>
      <c r="U84" s="386" t="n">
        <f aca="false">IFERROR(T84/H84,0)</f>
        <v>0</v>
      </c>
      <c r="V84" s="387" t="n">
        <f aca="false" t="array" ref="V84:V84">INDEX(_Rge_Data_3rd_CY,$B84,V$1)</f>
        <v>22829.3</v>
      </c>
      <c r="W84" s="388" t="n">
        <f aca="false" t="array" ref="W84:W84">INDEX(_Rge_Data_3rd_CY,$B84,W$1)</f>
        <v>5569.65</v>
      </c>
      <c r="X84" s="388" t="n">
        <f aca="false">INDEX(_Rge_Data_3rd_CY,$B84,X$1)</f>
        <v>0</v>
      </c>
      <c r="Y84" s="388" t="n">
        <f aca="false">INDEX(_Rge_Data_3rd_CY,$B84,Y$1)</f>
        <v>0</v>
      </c>
      <c r="Z84" s="388" t="n">
        <f aca="false" t="array" ref="Z84:Z84">INDEX(_Rge_Data_3rd_CY,$B84,Z$1)</f>
        <v>5569.65</v>
      </c>
      <c r="AA84" s="388" t="n">
        <f aca="false" t="array" ref="AA84:AA84">INDEX(_Rge_Data_3rd_CY,$B84,AA$1)</f>
        <v>30</v>
      </c>
      <c r="AB84" s="388" t="n">
        <f aca="false" t="array" ref="AB84:AB84">INDEX(_Rge_Data_3rd_CY,$B84,AB$1)</f>
        <v>93</v>
      </c>
      <c r="AC84" s="388" t="n">
        <f aca="false" t="array" ref="AC84:AC84">INDEX(_Rge_Data_3rd_CY,$B84,AC$1)</f>
        <v>7949.2</v>
      </c>
      <c r="AD84" s="388" t="n">
        <f aca="false" t="array" ref="AD84:AD84">INDEX(_Rge_Data_3rd_CY,$B84,AD$1)</f>
        <v>0</v>
      </c>
      <c r="AE84" s="388" t="n">
        <f aca="false">INDEX(_Rge_Data_3rd_CY,$B84,AE$1)</f>
        <v>0</v>
      </c>
      <c r="AF84" s="388" t="n">
        <f aca="false" t="array" ref="AF84:AF84">INDEX(_Rge_Data_3rd_CY,$B84,AF$1)</f>
        <v>0</v>
      </c>
      <c r="AG84" s="388" t="n">
        <f aca="false" t="array" ref="AG84:AG84">INDEX(_Rge_Data_3rd_CY,$B84,AG$1)</f>
        <v>13641.85</v>
      </c>
      <c r="AH84" s="388" t="n">
        <f aca="false">V84-AG84</f>
        <v>9187.45</v>
      </c>
      <c r="AI84" s="389" t="n">
        <f aca="false">IFERROR(AH84/V84,)</f>
        <v>0.402441161139413</v>
      </c>
      <c r="AJ84" s="390" t="n">
        <f aca="false" t="array" ref="AJ84:AJ84">INDEX(_Rge_Data_3rd_CY,$B84,AJ$1)</f>
        <v>0</v>
      </c>
      <c r="AK84" s="391" t="n">
        <f aca="false" t="array" ref="AK84:AK84">INDEX(_Rge_Data_3rd_CY,$B84,AK$1)</f>
        <v>2849.94</v>
      </c>
      <c r="AL84" s="391" t="n">
        <f aca="false">INDEX(_Rge_Data_3rd_CY,$B84,AL$1)</f>
        <v>0</v>
      </c>
      <c r="AM84" s="391" t="n">
        <f aca="false">INDEX(_Rge_Data_3rd_CY,$B84,AM$1)</f>
        <v>0</v>
      </c>
      <c r="AN84" s="391" t="n">
        <f aca="false" t="array" ref="AN84:AN84">INDEX(_Rge_Data_3rd_CY,$B84,AN$1)</f>
        <v>2849.94</v>
      </c>
      <c r="AO84" s="391" t="n">
        <f aca="false" t="array" ref="AO84:AO84">INDEX(_Rge_Data_3rd_CY,$B84,AO$1)</f>
        <v>30</v>
      </c>
      <c r="AP84" s="391" t="n">
        <f aca="false" t="array" ref="AP84:AP84">INDEX(_Rge_Data_3rd_CY,$B84,AP$1)</f>
        <v>93</v>
      </c>
      <c r="AQ84" s="391" t="n">
        <f aca="false" t="array" ref="AQ84:AQ84">INDEX(_Rge_Data_3rd_CY,$B84,AQ$1)</f>
        <v>0</v>
      </c>
      <c r="AR84" s="391" t="n">
        <f aca="false" t="array" ref="AR84:AR84">INDEX(_Rge_Data_3rd_CY,$B84,AR$1)</f>
        <v>0</v>
      </c>
      <c r="AS84" s="391" t="n">
        <f aca="false">INDEX(_Rge_Data_3rd_CY,$B84,AS$1)</f>
        <v>0</v>
      </c>
      <c r="AT84" s="391" t="n">
        <f aca="false" t="array" ref="AT84:AT84">INDEX(_Rge_Data_3rd_CY,$B84,AT$1)</f>
        <v>0</v>
      </c>
      <c r="AU84" s="391" t="n">
        <f aca="false" t="array" ref="AU84:AU84">INDEX(_Rge_Data_3rd_CY,$B84,AU$1)</f>
        <v>2972.94</v>
      </c>
      <c r="AV84" s="262" t="n">
        <f aca="false">AU84+AX84+AY84</f>
        <v>4875.031778</v>
      </c>
      <c r="AW84" s="392" t="n">
        <f aca="false">IFERROR(AU84/AG84,0)</f>
        <v>0.217927920333386</v>
      </c>
      <c r="AX84" s="268" t="n">
        <f aca="false">IFERROR(IF(AND($F84="OPEN",$AH84&gt;0),$AH84*_SoP*$AW84,IF(AND($F84="CLOSED",$AH84&gt;0),$AH84*_SoL*$AW84,0)),0)</f>
        <v>1902.091778</v>
      </c>
      <c r="AY84" s="268" t="n">
        <f aca="false">IFERROR(IF($AH84&lt;0,$AH84*_SoL,0),0)</f>
        <v>0</v>
      </c>
      <c r="AZ84" s="393" t="n">
        <f aca="false">AU84+AX84</f>
        <v>4875.031778</v>
      </c>
      <c r="BA84" s="393" t="n">
        <f aca="false">AJ84-AY84</f>
        <v>0</v>
      </c>
      <c r="BB84" s="393" t="n">
        <f aca="false">AZ84-BA84</f>
        <v>4875.031778</v>
      </c>
      <c r="BC84" s="394" t="n">
        <f aca="false">IF($BB84&gt;=0,$BB84,0)</f>
        <v>4875.031778</v>
      </c>
      <c r="BD84" s="395" t="n">
        <f aca="false">IF($BB84&lt;=0,-$BB84,0)</f>
        <v>0</v>
      </c>
      <c r="BE84" s="396" t="n">
        <f aca="false">IF((V84-AJ84)&lt;0,0,V84-AJ84)</f>
        <v>22829.3</v>
      </c>
      <c r="BF84" s="397" t="n">
        <f aca="false">IF(AW84&gt;1,0,V84-AW84*V84)</f>
        <v>17854.158128333</v>
      </c>
    </row>
    <row r="85" customFormat="false" ht="19.5" hidden="false" customHeight="true" outlineLevel="0" collapsed="false">
      <c r="A85" s="166"/>
      <c r="B85" s="208" t="n">
        <f aca="false">B84+1</f>
        <v>74</v>
      </c>
      <c r="C85" s="166"/>
      <c r="D85" s="369" t="str">
        <f aca="false" t="array" ref="D85:D85">INDEX(_Rge_Projectdata_3rd,$B85,MATCH("Project-ID",_Rge_Headline_Projectdata,0))</f>
        <v>P903679</v>
      </c>
      <c r="E85" s="370" t="str">
        <f aca="false" t="array" ref="E85:E85">IF(INDEX(_Rge_Data_3rd_CY,$B85,E$1)=0,"",TEXT(INDEX(_Rge_Data_3rd_CY,$B85,E$1),"JJJJMMTT"))</f>
        <v>JJJJ04TT</v>
      </c>
      <c r="F85" s="382" t="str">
        <f aca="false" t="array" ref="F85:F85">INDEX(_Rge_Data_3rd_CY,$B85,F$1)</f>
        <v>Closed</v>
      </c>
      <c r="G85" s="371" t="n">
        <f aca="false" t="array" ref="G85:G85">IFERROR(MATCH(INDEX(_Rge_Data_3rd_CY,$B85,G$1),_Rge_Projectstatus,0),"")</f>
        <v>2</v>
      </c>
      <c r="H85" s="383" t="n">
        <f aca="false">INDEX(_Rge_Data_3rd_CY,$B85,H$1)</f>
        <v>0</v>
      </c>
      <c r="I85" s="384" t="n">
        <f aca="false">INDEX(_Rge_Data_3rd_CY,$B85,I$1)</f>
        <v>0</v>
      </c>
      <c r="J85" s="384" t="n">
        <f aca="false">INDEX(_Rge_Data_3rd_CY,$B85,J$1)</f>
        <v>0</v>
      </c>
      <c r="K85" s="384" t="n">
        <f aca="false">INDEX(_Rge_Data_3rd_CY,$B85,K$1)</f>
        <v>0</v>
      </c>
      <c r="L85" s="385" t="n">
        <f aca="false" t="array" ref="L85:L85">INDEX(_Rge_Data_3rd_CY,$B85,L$1)</f>
        <v>0</v>
      </c>
      <c r="M85" s="385" t="n">
        <f aca="false" t="array" ref="M85:M85">INDEX(_Rge_Data_3rd_CY,$B85,M$1)</f>
        <v>0</v>
      </c>
      <c r="N85" s="385" t="n">
        <f aca="false" t="array" ref="N85:N85">INDEX(_Rge_Data_3rd_CY,$B85,N$1)</f>
        <v>0</v>
      </c>
      <c r="O85" s="385" t="n">
        <f aca="false" t="array" ref="O85:O85">INDEX(_Rge_Data_3rd_CY,$B85,O$1)</f>
        <v>0</v>
      </c>
      <c r="P85" s="385" t="n">
        <f aca="false" t="array" ref="P85:P85">INDEX(_Rge_Data_3rd_CY,$B85,P$1)</f>
        <v>0</v>
      </c>
      <c r="Q85" s="385" t="n">
        <f aca="false">INDEX(_Rge_Data_3rd_CY,$B85,Q$1)</f>
        <v>0</v>
      </c>
      <c r="R85" s="385" t="n">
        <f aca="false" t="array" ref="R85:R85">INDEX(_Rge_Data_3rd_CY,$B85,R$1)</f>
        <v>0</v>
      </c>
      <c r="S85" s="385" t="n">
        <f aca="false" t="array" ref="S85:S85">INDEX(_Rge_Data_3rd_CY,$B85,S$1)</f>
        <v>0</v>
      </c>
      <c r="T85" s="385" t="n">
        <f aca="false">H85-S85</f>
        <v>0</v>
      </c>
      <c r="U85" s="386" t="n">
        <f aca="false">IFERROR(T85/H85,0)</f>
        <v>0</v>
      </c>
      <c r="V85" s="387" t="n">
        <f aca="false" t="array" ref="V85:V85">INDEX(_Rge_Data_3rd_CY,$B85,V$1)</f>
        <v>7240</v>
      </c>
      <c r="W85" s="388" t="n">
        <f aca="false" t="array" ref="W85:W85">INDEX(_Rge_Data_3rd_CY,$B85,W$1)</f>
        <v>4827.34</v>
      </c>
      <c r="X85" s="388" t="n">
        <f aca="false">INDEX(_Rge_Data_3rd_CY,$B85,X$1)</f>
        <v>0</v>
      </c>
      <c r="Y85" s="388" t="n">
        <f aca="false">INDEX(_Rge_Data_3rd_CY,$B85,Y$1)</f>
        <v>0</v>
      </c>
      <c r="Z85" s="388" t="n">
        <f aca="false" t="array" ref="Z85:Z85">INDEX(_Rge_Data_3rd_CY,$B85,Z$1)</f>
        <v>4827.34</v>
      </c>
      <c r="AA85" s="388" t="n">
        <f aca="false" t="array" ref="AA85:AA85">INDEX(_Rge_Data_3rd_CY,$B85,AA$1)</f>
        <v>840</v>
      </c>
      <c r="AB85" s="388" t="n">
        <f aca="false" t="array" ref="AB85:AB85">INDEX(_Rge_Data_3rd_CY,$B85,AB$1)</f>
        <v>0</v>
      </c>
      <c r="AC85" s="388" t="n">
        <f aca="false" t="array" ref="AC85:AC85">INDEX(_Rge_Data_3rd_CY,$B85,AC$1)</f>
        <v>0</v>
      </c>
      <c r="AD85" s="388" t="n">
        <f aca="false" t="array" ref="AD85:AD85">INDEX(_Rge_Data_3rd_CY,$B85,AD$1)</f>
        <v>0</v>
      </c>
      <c r="AE85" s="388" t="n">
        <f aca="false">INDEX(_Rge_Data_3rd_CY,$B85,AE$1)</f>
        <v>0</v>
      </c>
      <c r="AF85" s="388" t="n">
        <f aca="false" t="array" ref="AF85:AF85">INDEX(_Rge_Data_3rd_CY,$B85,AF$1)</f>
        <v>0</v>
      </c>
      <c r="AG85" s="388" t="n">
        <f aca="false" t="array" ref="AG85:AG85">INDEX(_Rge_Data_3rd_CY,$B85,AG$1)</f>
        <v>5667.34</v>
      </c>
      <c r="AH85" s="388" t="n">
        <f aca="false">V85-AG85</f>
        <v>1572.66</v>
      </c>
      <c r="AI85" s="389" t="n">
        <f aca="false">IFERROR(AH85/V85,)</f>
        <v>0.217218232044199</v>
      </c>
      <c r="AJ85" s="390" t="n">
        <f aca="false" t="array" ref="AJ85:AJ85">INDEX(_Rge_Data_3rd_CY,$B85,AJ$1)</f>
        <v>7240</v>
      </c>
      <c r="AK85" s="391" t="n">
        <f aca="false" t="array" ref="AK85:AK85">INDEX(_Rge_Data_3rd_CY,$B85,AK$1)</f>
        <v>4827.34</v>
      </c>
      <c r="AL85" s="391" t="n">
        <f aca="false">INDEX(_Rge_Data_3rd_CY,$B85,AL$1)</f>
        <v>0</v>
      </c>
      <c r="AM85" s="391" t="n">
        <f aca="false">INDEX(_Rge_Data_3rd_CY,$B85,AM$1)</f>
        <v>0</v>
      </c>
      <c r="AN85" s="391" t="n">
        <f aca="false" t="array" ref="AN85:AN85">INDEX(_Rge_Data_3rd_CY,$B85,AN$1)</f>
        <v>4827.34</v>
      </c>
      <c r="AO85" s="391" t="n">
        <f aca="false" t="array" ref="AO85:AO85">INDEX(_Rge_Data_3rd_CY,$B85,AO$1)</f>
        <v>840</v>
      </c>
      <c r="AP85" s="391" t="n">
        <f aca="false" t="array" ref="AP85:AP85">INDEX(_Rge_Data_3rd_CY,$B85,AP$1)</f>
        <v>0</v>
      </c>
      <c r="AQ85" s="391" t="n">
        <f aca="false" t="array" ref="AQ85:AQ85">INDEX(_Rge_Data_3rd_CY,$B85,AQ$1)</f>
        <v>0</v>
      </c>
      <c r="AR85" s="391" t="n">
        <f aca="false" t="array" ref="AR85:AR85">INDEX(_Rge_Data_3rd_CY,$B85,AR$1)</f>
        <v>0</v>
      </c>
      <c r="AS85" s="391" t="n">
        <f aca="false">INDEX(_Rge_Data_3rd_CY,$B85,AS$1)</f>
        <v>0</v>
      </c>
      <c r="AT85" s="391" t="n">
        <f aca="false" t="array" ref="AT85:AT85">INDEX(_Rge_Data_3rd_CY,$B85,AT$1)</f>
        <v>0</v>
      </c>
      <c r="AU85" s="391" t="n">
        <f aca="false" t="array" ref="AU85:AU85">INDEX(_Rge_Data_3rd_CY,$B85,AU$1)</f>
        <v>5667.34</v>
      </c>
      <c r="AV85" s="262" t="n">
        <f aca="false">AU85+AX85+AY85</f>
        <v>7240</v>
      </c>
      <c r="AW85" s="392" t="n">
        <f aca="false">IFERROR(AU85/AG85,0)</f>
        <v>1</v>
      </c>
      <c r="AX85" s="268" t="n">
        <f aca="false">IFERROR(IF(AND($F85="OPEN",$AH85&gt;0),$AH85*_SoP*$AW85,IF(AND($F85="CLOSED",$AH85&gt;0),$AH85*_SoL*$AW85,0)),0)</f>
        <v>1572.66</v>
      </c>
      <c r="AY85" s="268" t="n">
        <f aca="false">IFERROR(IF($AH85&lt;0,$AH85*_SoL,0),0)</f>
        <v>0</v>
      </c>
      <c r="AZ85" s="393" t="n">
        <f aca="false">AU85+AX85</f>
        <v>7240</v>
      </c>
      <c r="BA85" s="393" t="n">
        <f aca="false">AJ85-AY85</f>
        <v>7240</v>
      </c>
      <c r="BB85" s="393" t="n">
        <f aca="false">AZ85-BA85</f>
        <v>0</v>
      </c>
      <c r="BC85" s="394" t="n">
        <f aca="false">IF($BB85&gt;=0,$BB85,0)</f>
        <v>0</v>
      </c>
      <c r="BD85" s="395" t="n">
        <f aca="false">IF($BB85&lt;=0,-$BB85,0)</f>
        <v>-0</v>
      </c>
      <c r="BE85" s="396" t="n">
        <f aca="false">IF((V85-AJ85)&lt;0,0,V85-AJ85)</f>
        <v>0</v>
      </c>
      <c r="BF85" s="397" t="n">
        <f aca="false">IF(AW85&gt;1,0,V85-AW85*V85)</f>
        <v>0</v>
      </c>
    </row>
    <row r="86" customFormat="false" ht="19.5" hidden="false" customHeight="true" outlineLevel="0" collapsed="false">
      <c r="A86" s="166"/>
      <c r="B86" s="208" t="n">
        <f aca="false">B85+1</f>
        <v>75</v>
      </c>
      <c r="C86" s="166"/>
      <c r="D86" s="369" t="str">
        <f aca="false" t="array" ref="D86:D86">INDEX(_Rge_Projectdata_3rd,$B86,MATCH("Project-ID",_Rge_Headline_Projectdata,0))</f>
        <v>P903680</v>
      </c>
      <c r="E86" s="370" t="str">
        <f aca="false" t="array" ref="E86:E86">IF(INDEX(_Rge_Data_3rd_CY,$B86,E$1)=0,"",TEXT(INDEX(_Rge_Data_3rd_CY,$B86,E$1),"JJJJMMTT"))</f>
        <v>JJJJ04TT</v>
      </c>
      <c r="F86" s="382" t="str">
        <f aca="false" t="array" ref="F86:F86">INDEX(_Rge_Data_3rd_CY,$B86,F$1)</f>
        <v>Closed</v>
      </c>
      <c r="G86" s="371" t="n">
        <f aca="false" t="array" ref="G86:G86">IFERROR(MATCH(INDEX(_Rge_Data_3rd_CY,$B86,G$1),_Rge_Projectstatus,0),"")</f>
        <v>2</v>
      </c>
      <c r="H86" s="383" t="n">
        <f aca="false">INDEX(_Rge_Data_3rd_CY,$B86,H$1)</f>
        <v>0</v>
      </c>
      <c r="I86" s="384" t="n">
        <f aca="false">INDEX(_Rge_Data_3rd_CY,$B86,I$1)</f>
        <v>0</v>
      </c>
      <c r="J86" s="384" t="n">
        <f aca="false">INDEX(_Rge_Data_3rd_CY,$B86,J$1)</f>
        <v>0</v>
      </c>
      <c r="K86" s="384" t="n">
        <f aca="false">INDEX(_Rge_Data_3rd_CY,$B86,K$1)</f>
        <v>0</v>
      </c>
      <c r="L86" s="385" t="n">
        <f aca="false" t="array" ref="L86:L86">INDEX(_Rge_Data_3rd_CY,$B86,L$1)</f>
        <v>0</v>
      </c>
      <c r="M86" s="385" t="n">
        <f aca="false" t="array" ref="M86:M86">INDEX(_Rge_Data_3rd_CY,$B86,M$1)</f>
        <v>0</v>
      </c>
      <c r="N86" s="385" t="n">
        <f aca="false" t="array" ref="N86:N86">INDEX(_Rge_Data_3rd_CY,$B86,N$1)</f>
        <v>0</v>
      </c>
      <c r="O86" s="385" t="n">
        <f aca="false" t="array" ref="O86:O86">INDEX(_Rge_Data_3rd_CY,$B86,O$1)</f>
        <v>0</v>
      </c>
      <c r="P86" s="385" t="n">
        <f aca="false" t="array" ref="P86:P86">INDEX(_Rge_Data_3rd_CY,$B86,P$1)</f>
        <v>0</v>
      </c>
      <c r="Q86" s="385" t="n">
        <f aca="false">INDEX(_Rge_Data_3rd_CY,$B86,Q$1)</f>
        <v>0</v>
      </c>
      <c r="R86" s="385" t="n">
        <f aca="false" t="array" ref="R86:R86">INDEX(_Rge_Data_3rd_CY,$B86,R$1)</f>
        <v>0</v>
      </c>
      <c r="S86" s="385" t="n">
        <f aca="false" t="array" ref="S86:S86">INDEX(_Rge_Data_3rd_CY,$B86,S$1)</f>
        <v>0</v>
      </c>
      <c r="T86" s="385" t="n">
        <f aca="false">H86-S86</f>
        <v>0</v>
      </c>
      <c r="U86" s="386" t="n">
        <f aca="false">IFERROR(T86/H86,0)</f>
        <v>0</v>
      </c>
      <c r="V86" s="387" t="n">
        <f aca="false" t="array" ref="V86:V86">INDEX(_Rge_Data_3rd_CY,$B86,V$1)</f>
        <v>21200</v>
      </c>
      <c r="W86" s="388" t="n">
        <f aca="false" t="array" ref="W86:W86">INDEX(_Rge_Data_3rd_CY,$B86,W$1)</f>
        <v>14756</v>
      </c>
      <c r="X86" s="388" t="n">
        <f aca="false">INDEX(_Rge_Data_3rd_CY,$B86,X$1)</f>
        <v>0</v>
      </c>
      <c r="Y86" s="388" t="n">
        <f aca="false">INDEX(_Rge_Data_3rd_CY,$B86,Y$1)</f>
        <v>0</v>
      </c>
      <c r="Z86" s="388" t="n">
        <f aca="false" t="array" ref="Z86:Z86">INDEX(_Rge_Data_3rd_CY,$B86,Z$1)</f>
        <v>14756</v>
      </c>
      <c r="AA86" s="388" t="n">
        <f aca="false" t="array" ref="AA86:AA86">INDEX(_Rge_Data_3rd_CY,$B86,AA$1)</f>
        <v>999</v>
      </c>
      <c r="AB86" s="388" t="n">
        <f aca="false" t="array" ref="AB86:AB86">INDEX(_Rge_Data_3rd_CY,$B86,AB$1)</f>
        <v>0</v>
      </c>
      <c r="AC86" s="388" t="n">
        <f aca="false" t="array" ref="AC86:AC86">INDEX(_Rge_Data_3rd_CY,$B86,AC$1)</f>
        <v>0</v>
      </c>
      <c r="AD86" s="388" t="n">
        <f aca="false" t="array" ref="AD86:AD86">INDEX(_Rge_Data_3rd_CY,$B86,AD$1)</f>
        <v>0</v>
      </c>
      <c r="AE86" s="388" t="n">
        <f aca="false">INDEX(_Rge_Data_3rd_CY,$B86,AE$1)</f>
        <v>0</v>
      </c>
      <c r="AF86" s="388" t="n">
        <f aca="false" t="array" ref="AF86:AF86">INDEX(_Rge_Data_3rd_CY,$B86,AF$1)</f>
        <v>0</v>
      </c>
      <c r="AG86" s="388" t="n">
        <f aca="false" t="array" ref="AG86:AG86">INDEX(_Rge_Data_3rd_CY,$B86,AG$1)</f>
        <v>15755</v>
      </c>
      <c r="AH86" s="388" t="n">
        <f aca="false">V86-AG86</f>
        <v>5445</v>
      </c>
      <c r="AI86" s="389" t="n">
        <f aca="false">IFERROR(AH86/V86,)</f>
        <v>0.256839622641509</v>
      </c>
      <c r="AJ86" s="390" t="n">
        <f aca="false" t="array" ref="AJ86:AJ86">INDEX(_Rge_Data_3rd_CY,$B86,AJ$1)</f>
        <v>21200</v>
      </c>
      <c r="AK86" s="391" t="n">
        <f aca="false" t="array" ref="AK86:AK86">INDEX(_Rge_Data_3rd_CY,$B86,AK$1)</f>
        <v>14756</v>
      </c>
      <c r="AL86" s="391" t="n">
        <f aca="false">INDEX(_Rge_Data_3rd_CY,$B86,AL$1)</f>
        <v>0</v>
      </c>
      <c r="AM86" s="391" t="n">
        <f aca="false">INDEX(_Rge_Data_3rd_CY,$B86,AM$1)</f>
        <v>0</v>
      </c>
      <c r="AN86" s="391" t="n">
        <f aca="false" t="array" ref="AN86:AN86">INDEX(_Rge_Data_3rd_CY,$B86,AN$1)</f>
        <v>14756</v>
      </c>
      <c r="AO86" s="391" t="n">
        <f aca="false" t="array" ref="AO86:AO86">INDEX(_Rge_Data_3rd_CY,$B86,AO$1)</f>
        <v>999</v>
      </c>
      <c r="AP86" s="391" t="n">
        <f aca="false" t="array" ref="AP86:AP86">INDEX(_Rge_Data_3rd_CY,$B86,AP$1)</f>
        <v>0</v>
      </c>
      <c r="AQ86" s="391" t="n">
        <f aca="false" t="array" ref="AQ86:AQ86">INDEX(_Rge_Data_3rd_CY,$B86,AQ$1)</f>
        <v>0</v>
      </c>
      <c r="AR86" s="391" t="n">
        <f aca="false" t="array" ref="AR86:AR86">INDEX(_Rge_Data_3rd_CY,$B86,AR$1)</f>
        <v>0</v>
      </c>
      <c r="AS86" s="391" t="n">
        <f aca="false">INDEX(_Rge_Data_3rd_CY,$B86,AS$1)</f>
        <v>0</v>
      </c>
      <c r="AT86" s="391" t="n">
        <f aca="false" t="array" ref="AT86:AT86">INDEX(_Rge_Data_3rd_CY,$B86,AT$1)</f>
        <v>0</v>
      </c>
      <c r="AU86" s="391" t="n">
        <f aca="false" t="array" ref="AU86:AU86">INDEX(_Rge_Data_3rd_CY,$B86,AU$1)</f>
        <v>15755</v>
      </c>
      <c r="AV86" s="262" t="n">
        <f aca="false">AU86+AX86+AY86</f>
        <v>21200</v>
      </c>
      <c r="AW86" s="392" t="n">
        <f aca="false">IFERROR(AU86/AG86,0)</f>
        <v>1</v>
      </c>
      <c r="AX86" s="268" t="n">
        <f aca="false">IFERROR(IF(AND($F86="OPEN",$AH86&gt;0),$AH86*_SoP*$AW86,IF(AND($F86="CLOSED",$AH86&gt;0),$AH86*_SoL*$AW86,0)),0)</f>
        <v>5445</v>
      </c>
      <c r="AY86" s="268" t="n">
        <f aca="false">IFERROR(IF($AH86&lt;0,$AH86*_SoL,0),0)</f>
        <v>0</v>
      </c>
      <c r="AZ86" s="393" t="n">
        <f aca="false">AU86+AX86</f>
        <v>21200</v>
      </c>
      <c r="BA86" s="393" t="n">
        <f aca="false">AJ86-AY86</f>
        <v>21200</v>
      </c>
      <c r="BB86" s="393" t="n">
        <f aca="false">AZ86-BA86</f>
        <v>0</v>
      </c>
      <c r="BC86" s="394" t="n">
        <f aca="false">IF($BB86&gt;=0,$BB86,0)</f>
        <v>0</v>
      </c>
      <c r="BD86" s="395" t="n">
        <f aca="false">IF($BB86&lt;=0,-$BB86,0)</f>
        <v>-0</v>
      </c>
      <c r="BE86" s="396" t="n">
        <f aca="false">IF((V86-AJ86)&lt;0,0,V86-AJ86)</f>
        <v>0</v>
      </c>
      <c r="BF86" s="397" t="n">
        <f aca="false">IF(AW86&gt;1,0,V86-AW86*V86)</f>
        <v>0</v>
      </c>
    </row>
    <row r="87" customFormat="false" ht="19.5" hidden="false" customHeight="true" outlineLevel="0" collapsed="false">
      <c r="A87" s="166"/>
      <c r="B87" s="208" t="n">
        <f aca="false">B86+1</f>
        <v>76</v>
      </c>
      <c r="C87" s="166"/>
      <c r="D87" s="369" t="str">
        <f aca="false" t="array" ref="D87:D87">INDEX(_Rge_Projectdata_3rd,$B87,MATCH("Project-ID",_Rge_Headline_Projectdata,0))</f>
        <v>P903681</v>
      </c>
      <c r="E87" s="370" t="str">
        <f aca="false" t="array" ref="E87:E87">IF(INDEX(_Rge_Data_3rd_CY,$B87,E$1)=0,"",TEXT(INDEX(_Rge_Data_3rd_CY,$B87,E$1),"JJJJMMTT"))</f>
        <v>JJJJ02TT</v>
      </c>
      <c r="F87" s="382" t="str">
        <f aca="false" t="array" ref="F87:F87">INDEX(_Rge_Data_3rd_CY,$B87,F$1)</f>
        <v>Closed</v>
      </c>
      <c r="G87" s="371" t="n">
        <f aca="false" t="array" ref="G87:G87">IFERROR(MATCH(INDEX(_Rge_Data_3rd_CY,$B87,G$1),_Rge_Projectstatus,0),"")</f>
        <v>2</v>
      </c>
      <c r="H87" s="383" t="n">
        <f aca="false">INDEX(_Rge_Data_3rd_CY,$B87,H$1)</f>
        <v>0</v>
      </c>
      <c r="I87" s="384" t="n">
        <f aca="false">INDEX(_Rge_Data_3rd_CY,$B87,I$1)</f>
        <v>0</v>
      </c>
      <c r="J87" s="384" t="n">
        <f aca="false">INDEX(_Rge_Data_3rd_CY,$B87,J$1)</f>
        <v>0</v>
      </c>
      <c r="K87" s="384" t="n">
        <f aca="false">INDEX(_Rge_Data_3rd_CY,$B87,K$1)</f>
        <v>0</v>
      </c>
      <c r="L87" s="385" t="n">
        <f aca="false" t="array" ref="L87:L87">INDEX(_Rge_Data_3rd_CY,$B87,L$1)</f>
        <v>0</v>
      </c>
      <c r="M87" s="385" t="n">
        <f aca="false" t="array" ref="M87:M87">INDEX(_Rge_Data_3rd_CY,$B87,M$1)</f>
        <v>0</v>
      </c>
      <c r="N87" s="385" t="n">
        <f aca="false" t="array" ref="N87:N87">INDEX(_Rge_Data_3rd_CY,$B87,N$1)</f>
        <v>0</v>
      </c>
      <c r="O87" s="385" t="n">
        <f aca="false" t="array" ref="O87:O87">INDEX(_Rge_Data_3rd_CY,$B87,O$1)</f>
        <v>0</v>
      </c>
      <c r="P87" s="385" t="n">
        <f aca="false" t="array" ref="P87:P87">INDEX(_Rge_Data_3rd_CY,$B87,P$1)</f>
        <v>0</v>
      </c>
      <c r="Q87" s="385" t="n">
        <f aca="false">INDEX(_Rge_Data_3rd_CY,$B87,Q$1)</f>
        <v>0</v>
      </c>
      <c r="R87" s="385" t="n">
        <f aca="false" t="array" ref="R87:R87">INDEX(_Rge_Data_3rd_CY,$B87,R$1)</f>
        <v>0</v>
      </c>
      <c r="S87" s="385" t="n">
        <f aca="false" t="array" ref="S87:S87">INDEX(_Rge_Data_3rd_CY,$B87,S$1)</f>
        <v>0</v>
      </c>
      <c r="T87" s="385" t="n">
        <f aca="false">H87-S87</f>
        <v>0</v>
      </c>
      <c r="U87" s="386" t="n">
        <f aca="false">IFERROR(T87/H87,0)</f>
        <v>0</v>
      </c>
      <c r="V87" s="387" t="n">
        <f aca="false" t="array" ref="V87:V87">INDEX(_Rge_Data_3rd_CY,$B87,V$1)</f>
        <v>5774.12</v>
      </c>
      <c r="W87" s="388" t="n">
        <f aca="false" t="array" ref="W87:W87">INDEX(_Rge_Data_3rd_CY,$B87,W$1)</f>
        <v>5774.12</v>
      </c>
      <c r="X87" s="388" t="n">
        <f aca="false">INDEX(_Rge_Data_3rd_CY,$B87,X$1)</f>
        <v>0</v>
      </c>
      <c r="Y87" s="388" t="n">
        <f aca="false">INDEX(_Rge_Data_3rd_CY,$B87,Y$1)</f>
        <v>0</v>
      </c>
      <c r="Z87" s="388" t="n">
        <f aca="false" t="array" ref="Z87:Z87">INDEX(_Rge_Data_3rd_CY,$B87,Z$1)</f>
        <v>5774.12</v>
      </c>
      <c r="AA87" s="388" t="n">
        <f aca="false" t="array" ref="AA87:AA87">INDEX(_Rge_Data_3rd_CY,$B87,AA$1)</f>
        <v>0</v>
      </c>
      <c r="AB87" s="388" t="n">
        <f aca="false" t="array" ref="AB87:AB87">INDEX(_Rge_Data_3rd_CY,$B87,AB$1)</f>
        <v>0</v>
      </c>
      <c r="AC87" s="388" t="n">
        <f aca="false" t="array" ref="AC87:AC87">INDEX(_Rge_Data_3rd_CY,$B87,AC$1)</f>
        <v>0</v>
      </c>
      <c r="AD87" s="388" t="n">
        <f aca="false" t="array" ref="AD87:AD87">INDEX(_Rge_Data_3rd_CY,$B87,AD$1)</f>
        <v>0</v>
      </c>
      <c r="AE87" s="388" t="n">
        <f aca="false">INDEX(_Rge_Data_3rd_CY,$B87,AE$1)</f>
        <v>0</v>
      </c>
      <c r="AF87" s="388" t="n">
        <f aca="false" t="array" ref="AF87:AF87">INDEX(_Rge_Data_3rd_CY,$B87,AF$1)</f>
        <v>0</v>
      </c>
      <c r="AG87" s="388" t="n">
        <f aca="false" t="array" ref="AG87:AG87">INDEX(_Rge_Data_3rd_CY,$B87,AG$1)</f>
        <v>5774.12</v>
      </c>
      <c r="AH87" s="388" t="n">
        <f aca="false">V87-AG87</f>
        <v>0</v>
      </c>
      <c r="AI87" s="389" t="n">
        <f aca="false">IFERROR(AH87/V87,)</f>
        <v>0</v>
      </c>
      <c r="AJ87" s="390" t="n">
        <f aca="false" t="array" ref="AJ87:AJ87">INDEX(_Rge_Data_3rd_CY,$B87,AJ$1)</f>
        <v>5774.12</v>
      </c>
      <c r="AK87" s="391" t="n">
        <f aca="false" t="array" ref="AK87:AK87">INDEX(_Rge_Data_3rd_CY,$B87,AK$1)</f>
        <v>5774.12</v>
      </c>
      <c r="AL87" s="391" t="n">
        <f aca="false">INDEX(_Rge_Data_3rd_CY,$B87,AL$1)</f>
        <v>0</v>
      </c>
      <c r="AM87" s="391" t="n">
        <f aca="false">INDEX(_Rge_Data_3rd_CY,$B87,AM$1)</f>
        <v>0</v>
      </c>
      <c r="AN87" s="391" t="n">
        <f aca="false" t="array" ref="AN87:AN87">INDEX(_Rge_Data_3rd_CY,$B87,AN$1)</f>
        <v>5774.12</v>
      </c>
      <c r="AO87" s="391" t="n">
        <f aca="false" t="array" ref="AO87:AO87">INDEX(_Rge_Data_3rd_CY,$B87,AO$1)</f>
        <v>0</v>
      </c>
      <c r="AP87" s="391" t="n">
        <f aca="false" t="array" ref="AP87:AP87">INDEX(_Rge_Data_3rd_CY,$B87,AP$1)</f>
        <v>0</v>
      </c>
      <c r="AQ87" s="391" t="n">
        <f aca="false" t="array" ref="AQ87:AQ87">INDEX(_Rge_Data_3rd_CY,$B87,AQ$1)</f>
        <v>0</v>
      </c>
      <c r="AR87" s="391" t="n">
        <f aca="false" t="array" ref="AR87:AR87">INDEX(_Rge_Data_3rd_CY,$B87,AR$1)</f>
        <v>0</v>
      </c>
      <c r="AS87" s="391" t="n">
        <f aca="false">INDEX(_Rge_Data_3rd_CY,$B87,AS$1)</f>
        <v>0</v>
      </c>
      <c r="AT87" s="391" t="n">
        <f aca="false" t="array" ref="AT87:AT87">INDEX(_Rge_Data_3rd_CY,$B87,AT$1)</f>
        <v>0</v>
      </c>
      <c r="AU87" s="391" t="n">
        <f aca="false" t="array" ref="AU87:AU87">INDEX(_Rge_Data_3rd_CY,$B87,AU$1)</f>
        <v>5774.12</v>
      </c>
      <c r="AV87" s="262" t="n">
        <f aca="false">AU87+AX87+AY87</f>
        <v>5774.12</v>
      </c>
      <c r="AW87" s="392" t="n">
        <f aca="false">IFERROR(AU87/AG87,0)</f>
        <v>1</v>
      </c>
      <c r="AX87" s="268" t="n">
        <f aca="false">IFERROR(IF(AND($F87="OPEN",$AH87&gt;0),$AH87*_SoP*$AW87,IF(AND($F87="CLOSED",$AH87&gt;0),$AH87*_SoL*$AW87,0)),0)</f>
        <v>0</v>
      </c>
      <c r="AY87" s="268" t="n">
        <f aca="false">IFERROR(IF($AH87&lt;0,$AH87*_SoL,0),0)</f>
        <v>0</v>
      </c>
      <c r="AZ87" s="393" t="n">
        <f aca="false">AU87+AX87</f>
        <v>5774.12</v>
      </c>
      <c r="BA87" s="393" t="n">
        <f aca="false">AJ87-AY87</f>
        <v>5774.12</v>
      </c>
      <c r="BB87" s="393" t="n">
        <f aca="false">AZ87-BA87</f>
        <v>0</v>
      </c>
      <c r="BC87" s="394" t="n">
        <f aca="false">IF($BB87&gt;=0,$BB87,0)</f>
        <v>0</v>
      </c>
      <c r="BD87" s="395" t="n">
        <f aca="false">IF($BB87&lt;=0,-$BB87,0)</f>
        <v>-0</v>
      </c>
      <c r="BE87" s="396" t="n">
        <f aca="false">IF((V87-AJ87)&lt;0,0,V87-AJ87)</f>
        <v>0</v>
      </c>
      <c r="BF87" s="397" t="n">
        <f aca="false">IF(AW87&gt;1,0,V87-AW87*V87)</f>
        <v>0</v>
      </c>
    </row>
    <row r="88" customFormat="false" ht="19.5" hidden="false" customHeight="true" outlineLevel="0" collapsed="false">
      <c r="A88" s="166"/>
      <c r="B88" s="208" t="n">
        <f aca="false">B87+1</f>
        <v>77</v>
      </c>
      <c r="C88" s="166"/>
      <c r="D88" s="369" t="str">
        <f aca="false" t="array" ref="D88:D88">INDEX(_Rge_Projectdata_3rd,$B88,MATCH("Project-ID",_Rge_Headline_Projectdata,0))</f>
        <v>P903682</v>
      </c>
      <c r="E88" s="370" t="str">
        <f aca="false" t="array" ref="E88:E88">IF(INDEX(_Rge_Data_3rd_CY,$B88,E$1)=0,"",TEXT(INDEX(_Rge_Data_3rd_CY,$B88,E$1),"JJJJMMTT"))</f>
        <v>JJJJ04TT</v>
      </c>
      <c r="F88" s="382" t="str">
        <f aca="false" t="array" ref="F88:F88">INDEX(_Rge_Data_3rd_CY,$B88,F$1)</f>
        <v>Closed</v>
      </c>
      <c r="G88" s="371" t="n">
        <f aca="false" t="array" ref="G88:G88">IFERROR(MATCH(INDEX(_Rge_Data_3rd_CY,$B88,G$1),_Rge_Projectstatus,0),"")</f>
        <v>2</v>
      </c>
      <c r="H88" s="383" t="n">
        <f aca="false">INDEX(_Rge_Data_3rd_CY,$B88,H$1)</f>
        <v>0</v>
      </c>
      <c r="I88" s="384" t="n">
        <f aca="false">INDEX(_Rge_Data_3rd_CY,$B88,I$1)</f>
        <v>0</v>
      </c>
      <c r="J88" s="384" t="n">
        <f aca="false">INDEX(_Rge_Data_3rd_CY,$B88,J$1)</f>
        <v>0</v>
      </c>
      <c r="K88" s="384" t="n">
        <f aca="false">INDEX(_Rge_Data_3rd_CY,$B88,K$1)</f>
        <v>0</v>
      </c>
      <c r="L88" s="385" t="n">
        <f aca="false" t="array" ref="L88:L88">INDEX(_Rge_Data_3rd_CY,$B88,L$1)</f>
        <v>0</v>
      </c>
      <c r="M88" s="385" t="n">
        <f aca="false" t="array" ref="M88:M88">INDEX(_Rge_Data_3rd_CY,$B88,M$1)</f>
        <v>0</v>
      </c>
      <c r="N88" s="385" t="n">
        <f aca="false" t="array" ref="N88:N88">INDEX(_Rge_Data_3rd_CY,$B88,N$1)</f>
        <v>0</v>
      </c>
      <c r="O88" s="385" t="n">
        <f aca="false" t="array" ref="O88:O88">INDEX(_Rge_Data_3rd_CY,$B88,O$1)</f>
        <v>0</v>
      </c>
      <c r="P88" s="385" t="n">
        <f aca="false" t="array" ref="P88:P88">INDEX(_Rge_Data_3rd_CY,$B88,P$1)</f>
        <v>0</v>
      </c>
      <c r="Q88" s="385" t="n">
        <f aca="false">INDEX(_Rge_Data_3rd_CY,$B88,Q$1)</f>
        <v>0</v>
      </c>
      <c r="R88" s="385" t="n">
        <f aca="false" t="array" ref="R88:R88">INDEX(_Rge_Data_3rd_CY,$B88,R$1)</f>
        <v>0</v>
      </c>
      <c r="S88" s="385" t="n">
        <f aca="false" t="array" ref="S88:S88">INDEX(_Rge_Data_3rd_CY,$B88,S$1)</f>
        <v>0</v>
      </c>
      <c r="T88" s="385" t="n">
        <f aca="false">H88-S88</f>
        <v>0</v>
      </c>
      <c r="U88" s="386" t="n">
        <f aca="false">IFERROR(T88/H88,0)</f>
        <v>0</v>
      </c>
      <c r="V88" s="387" t="n">
        <f aca="false" t="array" ref="V88:V88">INDEX(_Rge_Data_3rd_CY,$B88,V$1)</f>
        <v>23826</v>
      </c>
      <c r="W88" s="388" t="n">
        <f aca="false" t="array" ref="W88:W88">INDEX(_Rge_Data_3rd_CY,$B88,W$1)</f>
        <v>17432</v>
      </c>
      <c r="X88" s="388" t="n">
        <f aca="false">INDEX(_Rge_Data_3rd_CY,$B88,X$1)</f>
        <v>0</v>
      </c>
      <c r="Y88" s="388" t="n">
        <f aca="false">INDEX(_Rge_Data_3rd_CY,$B88,Y$1)</f>
        <v>0</v>
      </c>
      <c r="Z88" s="388" t="n">
        <f aca="false" t="array" ref="Z88:Z88">INDEX(_Rge_Data_3rd_CY,$B88,Z$1)</f>
        <v>17432</v>
      </c>
      <c r="AA88" s="388" t="n">
        <f aca="false" t="array" ref="AA88:AA88">INDEX(_Rge_Data_3rd_CY,$B88,AA$1)</f>
        <v>0</v>
      </c>
      <c r="AB88" s="388" t="n">
        <f aca="false" t="array" ref="AB88:AB88">INDEX(_Rge_Data_3rd_CY,$B88,AB$1)</f>
        <v>0</v>
      </c>
      <c r="AC88" s="388" t="n">
        <f aca="false" t="array" ref="AC88:AC88">INDEX(_Rge_Data_3rd_CY,$B88,AC$1)</f>
        <v>0</v>
      </c>
      <c r="AD88" s="388" t="n">
        <f aca="false" t="array" ref="AD88:AD88">INDEX(_Rge_Data_3rd_CY,$B88,AD$1)</f>
        <v>0</v>
      </c>
      <c r="AE88" s="388" t="n">
        <f aca="false">INDEX(_Rge_Data_3rd_CY,$B88,AE$1)</f>
        <v>0</v>
      </c>
      <c r="AF88" s="388" t="n">
        <f aca="false" t="array" ref="AF88:AF88">INDEX(_Rge_Data_3rd_CY,$B88,AF$1)</f>
        <v>0</v>
      </c>
      <c r="AG88" s="388" t="n">
        <f aca="false" t="array" ref="AG88:AG88">INDEX(_Rge_Data_3rd_CY,$B88,AG$1)</f>
        <v>17432</v>
      </c>
      <c r="AH88" s="388" t="n">
        <f aca="false">V88-AG88</f>
        <v>6394</v>
      </c>
      <c r="AI88" s="389" t="n">
        <f aca="false">IFERROR(AH88/V88,)</f>
        <v>0.268362293293041</v>
      </c>
      <c r="AJ88" s="390" t="n">
        <f aca="false" t="array" ref="AJ88:AJ88">INDEX(_Rge_Data_3rd_CY,$B88,AJ$1)</f>
        <v>23826</v>
      </c>
      <c r="AK88" s="391" t="n">
        <f aca="false" t="array" ref="AK88:AK88">INDEX(_Rge_Data_3rd_CY,$B88,AK$1)</f>
        <v>17432</v>
      </c>
      <c r="AL88" s="391" t="n">
        <f aca="false">INDEX(_Rge_Data_3rd_CY,$B88,AL$1)</f>
        <v>0</v>
      </c>
      <c r="AM88" s="391" t="n">
        <f aca="false">INDEX(_Rge_Data_3rd_CY,$B88,AM$1)</f>
        <v>0</v>
      </c>
      <c r="AN88" s="391" t="n">
        <f aca="false" t="array" ref="AN88:AN88">INDEX(_Rge_Data_3rd_CY,$B88,AN$1)</f>
        <v>17432</v>
      </c>
      <c r="AO88" s="391" t="n">
        <f aca="false" t="array" ref="AO88:AO88">INDEX(_Rge_Data_3rd_CY,$B88,AO$1)</f>
        <v>0</v>
      </c>
      <c r="AP88" s="391" t="n">
        <f aca="false" t="array" ref="AP88:AP88">INDEX(_Rge_Data_3rd_CY,$B88,AP$1)</f>
        <v>0</v>
      </c>
      <c r="AQ88" s="391" t="n">
        <f aca="false" t="array" ref="AQ88:AQ88">INDEX(_Rge_Data_3rd_CY,$B88,AQ$1)</f>
        <v>0</v>
      </c>
      <c r="AR88" s="391" t="n">
        <f aca="false" t="array" ref="AR88:AR88">INDEX(_Rge_Data_3rd_CY,$B88,AR$1)</f>
        <v>0</v>
      </c>
      <c r="AS88" s="391" t="n">
        <f aca="false">INDEX(_Rge_Data_3rd_CY,$B88,AS$1)</f>
        <v>0</v>
      </c>
      <c r="AT88" s="391" t="n">
        <f aca="false" t="array" ref="AT88:AT88">INDEX(_Rge_Data_3rd_CY,$B88,AT$1)</f>
        <v>0</v>
      </c>
      <c r="AU88" s="391" t="n">
        <f aca="false" t="array" ref="AU88:AU88">INDEX(_Rge_Data_3rd_CY,$B88,AU$1)</f>
        <v>17432</v>
      </c>
      <c r="AV88" s="262" t="n">
        <f aca="false">AU88+AX88+AY88</f>
        <v>23826</v>
      </c>
      <c r="AW88" s="392" t="n">
        <f aca="false">IFERROR(AU88/AG88,0)</f>
        <v>1</v>
      </c>
      <c r="AX88" s="268" t="n">
        <f aca="false">IFERROR(IF(AND($F88="OPEN",$AH88&gt;0),$AH88*_SoP*$AW88,IF(AND($F88="CLOSED",$AH88&gt;0),$AH88*_SoL*$AW88,0)),0)</f>
        <v>6394</v>
      </c>
      <c r="AY88" s="268" t="n">
        <f aca="false">IFERROR(IF($AH88&lt;0,$AH88*_SoL,0),0)</f>
        <v>0</v>
      </c>
      <c r="AZ88" s="393" t="n">
        <f aca="false">AU88+AX88</f>
        <v>23826</v>
      </c>
      <c r="BA88" s="393" t="n">
        <f aca="false">AJ88-AY88</f>
        <v>23826</v>
      </c>
      <c r="BB88" s="393" t="n">
        <f aca="false">AZ88-BA88</f>
        <v>0</v>
      </c>
      <c r="BC88" s="394" t="n">
        <f aca="false">IF($BB88&gt;=0,$BB88,0)</f>
        <v>0</v>
      </c>
      <c r="BD88" s="395" t="n">
        <f aca="false">IF($BB88&lt;=0,-$BB88,0)</f>
        <v>-0</v>
      </c>
      <c r="BE88" s="396" t="n">
        <f aca="false">IF((V88-AJ88)&lt;0,0,V88-AJ88)</f>
        <v>0</v>
      </c>
      <c r="BF88" s="397" t="n">
        <f aca="false">IF(AW88&gt;1,0,V88-AW88*V88)</f>
        <v>0</v>
      </c>
    </row>
    <row r="89" customFormat="false" ht="19.5" hidden="false" customHeight="true" outlineLevel="0" collapsed="false">
      <c r="A89" s="166"/>
      <c r="B89" s="208" t="n">
        <f aca="false">B88+1</f>
        <v>78</v>
      </c>
      <c r="C89" s="166"/>
      <c r="D89" s="369" t="str">
        <f aca="false" t="array" ref="D89:D89">INDEX(_Rge_Projectdata_3rd,$B89,MATCH("Project-ID",_Rge_Headline_Projectdata,0))</f>
        <v>P903683</v>
      </c>
      <c r="E89" s="370" t="str">
        <f aca="false" t="array" ref="E89:E89">IF(INDEX(_Rge_Data_3rd_CY,$B89,E$1)=0,"",TEXT(INDEX(_Rge_Data_3rd_CY,$B89,E$1),"JJJJMMTT"))</f>
        <v>JJJJ05TT</v>
      </c>
      <c r="F89" s="382" t="str">
        <f aca="false" t="array" ref="F89:F89">INDEX(_Rge_Data_3rd_CY,$B89,F$1)</f>
        <v>Closed</v>
      </c>
      <c r="G89" s="371" t="n">
        <f aca="false" t="array" ref="G89:G89">IFERROR(MATCH(INDEX(_Rge_Data_3rd_CY,$B89,G$1),_Rge_Projectstatus,0),"")</f>
        <v>2</v>
      </c>
      <c r="H89" s="383" t="n">
        <f aca="false">INDEX(_Rge_Data_3rd_CY,$B89,H$1)</f>
        <v>0</v>
      </c>
      <c r="I89" s="384" t="n">
        <f aca="false">INDEX(_Rge_Data_3rd_CY,$B89,I$1)</f>
        <v>0</v>
      </c>
      <c r="J89" s="384" t="n">
        <f aca="false">INDEX(_Rge_Data_3rd_CY,$B89,J$1)</f>
        <v>0</v>
      </c>
      <c r="K89" s="384" t="n">
        <f aca="false">INDEX(_Rge_Data_3rd_CY,$B89,K$1)</f>
        <v>0</v>
      </c>
      <c r="L89" s="385" t="n">
        <f aca="false" t="array" ref="L89:L89">INDEX(_Rge_Data_3rd_CY,$B89,L$1)</f>
        <v>0</v>
      </c>
      <c r="M89" s="385" t="n">
        <f aca="false" t="array" ref="M89:M89">INDEX(_Rge_Data_3rd_CY,$B89,M$1)</f>
        <v>0</v>
      </c>
      <c r="N89" s="385" t="n">
        <f aca="false" t="array" ref="N89:N89">INDEX(_Rge_Data_3rd_CY,$B89,N$1)</f>
        <v>0</v>
      </c>
      <c r="O89" s="385" t="n">
        <f aca="false" t="array" ref="O89:O89">INDEX(_Rge_Data_3rd_CY,$B89,O$1)</f>
        <v>0</v>
      </c>
      <c r="P89" s="385" t="n">
        <f aca="false" t="array" ref="P89:P89">INDEX(_Rge_Data_3rd_CY,$B89,P$1)</f>
        <v>0</v>
      </c>
      <c r="Q89" s="385" t="n">
        <f aca="false">INDEX(_Rge_Data_3rd_CY,$B89,Q$1)</f>
        <v>0</v>
      </c>
      <c r="R89" s="385" t="n">
        <f aca="false" t="array" ref="R89:R89">INDEX(_Rge_Data_3rd_CY,$B89,R$1)</f>
        <v>0</v>
      </c>
      <c r="S89" s="385" t="n">
        <f aca="false" t="array" ref="S89:S89">INDEX(_Rge_Data_3rd_CY,$B89,S$1)</f>
        <v>0</v>
      </c>
      <c r="T89" s="385" t="n">
        <f aca="false">H89-S89</f>
        <v>0</v>
      </c>
      <c r="U89" s="386" t="n">
        <f aca="false">IFERROR(T89/H89,0)</f>
        <v>0</v>
      </c>
      <c r="V89" s="387" t="n">
        <f aca="false" t="array" ref="V89:V89">INDEX(_Rge_Data_3rd_CY,$B89,V$1)</f>
        <v>6625.61</v>
      </c>
      <c r="W89" s="388" t="n">
        <f aca="false" t="array" ref="W89:W89">INDEX(_Rge_Data_3rd_CY,$B89,W$1)</f>
        <v>2947.7</v>
      </c>
      <c r="X89" s="388" t="n">
        <f aca="false">INDEX(_Rge_Data_3rd_CY,$B89,X$1)</f>
        <v>0</v>
      </c>
      <c r="Y89" s="388" t="n">
        <f aca="false">INDEX(_Rge_Data_3rd_CY,$B89,Y$1)</f>
        <v>0</v>
      </c>
      <c r="Z89" s="388" t="n">
        <f aca="false" t="array" ref="Z89:Z89">INDEX(_Rge_Data_3rd_CY,$B89,Z$1)</f>
        <v>2947.7</v>
      </c>
      <c r="AA89" s="388" t="n">
        <f aca="false" t="array" ref="AA89:AA89">INDEX(_Rge_Data_3rd_CY,$B89,AA$1)</f>
        <v>390</v>
      </c>
      <c r="AB89" s="388" t="n">
        <f aca="false" t="array" ref="AB89:AB89">INDEX(_Rge_Data_3rd_CY,$B89,AB$1)</f>
        <v>105.59</v>
      </c>
      <c r="AC89" s="388" t="n">
        <f aca="false" t="array" ref="AC89:AC89">INDEX(_Rge_Data_3rd_CY,$B89,AC$1)</f>
        <v>0</v>
      </c>
      <c r="AD89" s="388" t="n">
        <f aca="false" t="array" ref="AD89:AD89">INDEX(_Rge_Data_3rd_CY,$B89,AD$1)</f>
        <v>0</v>
      </c>
      <c r="AE89" s="388" t="n">
        <f aca="false">INDEX(_Rge_Data_3rd_CY,$B89,AE$1)</f>
        <v>0</v>
      </c>
      <c r="AF89" s="388" t="n">
        <f aca="false" t="array" ref="AF89:AF89">INDEX(_Rge_Data_3rd_CY,$B89,AF$1)</f>
        <v>0</v>
      </c>
      <c r="AG89" s="388" t="n">
        <f aca="false" t="array" ref="AG89:AG89">INDEX(_Rge_Data_3rd_CY,$B89,AG$1)</f>
        <v>3443.29</v>
      </c>
      <c r="AH89" s="388" t="n">
        <f aca="false">V89-AG89</f>
        <v>3182.32</v>
      </c>
      <c r="AI89" s="389" t="n">
        <f aca="false">IFERROR(AH89/V89,)</f>
        <v>0.480305964281025</v>
      </c>
      <c r="AJ89" s="390" t="n">
        <f aca="false" t="array" ref="AJ89:AJ89">INDEX(_Rge_Data_3rd_CY,$B89,AJ$1)</f>
        <v>6625.61</v>
      </c>
      <c r="AK89" s="391" t="n">
        <f aca="false" t="array" ref="AK89:AK89">INDEX(_Rge_Data_3rd_CY,$B89,AK$1)</f>
        <v>2947.7</v>
      </c>
      <c r="AL89" s="391" t="n">
        <f aca="false">INDEX(_Rge_Data_3rd_CY,$B89,AL$1)</f>
        <v>0</v>
      </c>
      <c r="AM89" s="391" t="n">
        <f aca="false">INDEX(_Rge_Data_3rd_CY,$B89,AM$1)</f>
        <v>0</v>
      </c>
      <c r="AN89" s="391" t="n">
        <f aca="false" t="array" ref="AN89:AN89">INDEX(_Rge_Data_3rd_CY,$B89,AN$1)</f>
        <v>2947.7</v>
      </c>
      <c r="AO89" s="391" t="n">
        <f aca="false" t="array" ref="AO89:AO89">INDEX(_Rge_Data_3rd_CY,$B89,AO$1)</f>
        <v>390</v>
      </c>
      <c r="AP89" s="391" t="n">
        <f aca="false" t="array" ref="AP89:AP89">INDEX(_Rge_Data_3rd_CY,$B89,AP$1)</f>
        <v>105.59</v>
      </c>
      <c r="AQ89" s="391" t="n">
        <f aca="false" t="array" ref="AQ89:AQ89">INDEX(_Rge_Data_3rd_CY,$B89,AQ$1)</f>
        <v>0</v>
      </c>
      <c r="AR89" s="391" t="n">
        <f aca="false" t="array" ref="AR89:AR89">INDEX(_Rge_Data_3rd_CY,$B89,AR$1)</f>
        <v>0</v>
      </c>
      <c r="AS89" s="391" t="n">
        <f aca="false">INDEX(_Rge_Data_3rd_CY,$B89,AS$1)</f>
        <v>0</v>
      </c>
      <c r="AT89" s="391" t="n">
        <f aca="false" t="array" ref="AT89:AT89">INDEX(_Rge_Data_3rd_CY,$B89,AT$1)</f>
        <v>0</v>
      </c>
      <c r="AU89" s="391" t="n">
        <f aca="false" t="array" ref="AU89:AU89">INDEX(_Rge_Data_3rd_CY,$B89,AU$1)</f>
        <v>3443.29</v>
      </c>
      <c r="AV89" s="262" t="n">
        <f aca="false">AU89+AX89+AY89</f>
        <v>6625.61</v>
      </c>
      <c r="AW89" s="392" t="n">
        <f aca="false">IFERROR(AU89/AG89,0)</f>
        <v>1</v>
      </c>
      <c r="AX89" s="268" t="n">
        <f aca="false">IFERROR(IF(AND($F89="OPEN",$AH89&gt;0),$AH89*_SoP*$AW89,IF(AND($F89="CLOSED",$AH89&gt;0),$AH89*_SoL*$AW89,0)),0)</f>
        <v>3182.32</v>
      </c>
      <c r="AY89" s="268" t="n">
        <f aca="false">IFERROR(IF($AH89&lt;0,$AH89*_SoL,0),0)</f>
        <v>0</v>
      </c>
      <c r="AZ89" s="393" t="n">
        <f aca="false">AU89+AX89</f>
        <v>6625.61</v>
      </c>
      <c r="BA89" s="393" t="n">
        <f aca="false">AJ89-AY89</f>
        <v>6625.61</v>
      </c>
      <c r="BB89" s="393" t="n">
        <f aca="false">AZ89-BA89</f>
        <v>0</v>
      </c>
      <c r="BC89" s="394" t="n">
        <f aca="false">IF($BB89&gt;=0,$BB89,0)</f>
        <v>0</v>
      </c>
      <c r="BD89" s="395" t="n">
        <f aca="false">IF($BB89&lt;=0,-$BB89,0)</f>
        <v>-0</v>
      </c>
      <c r="BE89" s="396" t="n">
        <f aca="false">IF((V89-AJ89)&lt;0,0,V89-AJ89)</f>
        <v>0</v>
      </c>
      <c r="BF89" s="397" t="n">
        <f aca="false">IF(AW89&gt;1,0,V89-AW89*V89)</f>
        <v>0</v>
      </c>
    </row>
    <row r="90" customFormat="false" ht="19.5" hidden="false" customHeight="true" outlineLevel="0" collapsed="false">
      <c r="A90" s="166"/>
      <c r="B90" s="208" t="n">
        <f aca="false">B89+1</f>
        <v>79</v>
      </c>
      <c r="C90" s="166"/>
      <c r="D90" s="369" t="str">
        <f aca="false" t="array" ref="D90:D90">INDEX(_Rge_Projectdata_3rd,$B90,MATCH("Project-ID",_Rge_Headline_Projectdata,0))</f>
        <v>P903684</v>
      </c>
      <c r="E90" s="370" t="str">
        <f aca="false" t="array" ref="E90:E90">IF(INDEX(_Rge_Data_3rd_CY,$B90,E$1)=0,"",TEXT(INDEX(_Rge_Data_3rd_CY,$B90,E$1),"JJJJMMTT"))</f>
        <v>JJJJ02TT</v>
      </c>
      <c r="F90" s="382" t="str">
        <f aca="false" t="array" ref="F90:F90">INDEX(_Rge_Data_3rd_CY,$B90,F$1)</f>
        <v>Closed</v>
      </c>
      <c r="G90" s="371" t="n">
        <f aca="false" t="array" ref="G90:G90">IFERROR(MATCH(INDEX(_Rge_Data_3rd_CY,$B90,G$1),_Rge_Projectstatus,0),"")</f>
        <v>2</v>
      </c>
      <c r="H90" s="383" t="n">
        <f aca="false">INDEX(_Rge_Data_3rd_CY,$B90,H$1)</f>
        <v>0</v>
      </c>
      <c r="I90" s="384" t="n">
        <f aca="false">INDEX(_Rge_Data_3rd_CY,$B90,I$1)</f>
        <v>0</v>
      </c>
      <c r="J90" s="384" t="n">
        <f aca="false">INDEX(_Rge_Data_3rd_CY,$B90,J$1)</f>
        <v>0</v>
      </c>
      <c r="K90" s="384" t="n">
        <f aca="false">INDEX(_Rge_Data_3rd_CY,$B90,K$1)</f>
        <v>0</v>
      </c>
      <c r="L90" s="385" t="n">
        <f aca="false" t="array" ref="L90:L90">INDEX(_Rge_Data_3rd_CY,$B90,L$1)</f>
        <v>0</v>
      </c>
      <c r="M90" s="385" t="n">
        <f aca="false" t="array" ref="M90:M90">INDEX(_Rge_Data_3rd_CY,$B90,M$1)</f>
        <v>0</v>
      </c>
      <c r="N90" s="385" t="n">
        <f aca="false" t="array" ref="N90:N90">INDEX(_Rge_Data_3rd_CY,$B90,N$1)</f>
        <v>0</v>
      </c>
      <c r="O90" s="385" t="n">
        <f aca="false" t="array" ref="O90:O90">INDEX(_Rge_Data_3rd_CY,$B90,O$1)</f>
        <v>0</v>
      </c>
      <c r="P90" s="385" t="n">
        <f aca="false" t="array" ref="P90:P90">INDEX(_Rge_Data_3rd_CY,$B90,P$1)</f>
        <v>0</v>
      </c>
      <c r="Q90" s="385" t="n">
        <f aca="false">INDEX(_Rge_Data_3rd_CY,$B90,Q$1)</f>
        <v>0</v>
      </c>
      <c r="R90" s="385" t="n">
        <f aca="false" t="array" ref="R90:R90">INDEX(_Rge_Data_3rd_CY,$B90,R$1)</f>
        <v>0</v>
      </c>
      <c r="S90" s="385" t="n">
        <f aca="false" t="array" ref="S90:S90">INDEX(_Rge_Data_3rd_CY,$B90,S$1)</f>
        <v>0</v>
      </c>
      <c r="T90" s="385" t="n">
        <f aca="false">H90-S90</f>
        <v>0</v>
      </c>
      <c r="U90" s="386" t="n">
        <f aca="false">IFERROR(T90/H90,0)</f>
        <v>0</v>
      </c>
      <c r="V90" s="387" t="n">
        <f aca="false" t="array" ref="V90:V90">INDEX(_Rge_Data_3rd_CY,$B90,V$1)</f>
        <v>17178.73</v>
      </c>
      <c r="W90" s="388" t="n">
        <f aca="false" t="array" ref="W90:W90">INDEX(_Rge_Data_3rd_CY,$B90,W$1)</f>
        <v>0</v>
      </c>
      <c r="X90" s="388" t="n">
        <f aca="false">INDEX(_Rge_Data_3rd_CY,$B90,X$1)</f>
        <v>0</v>
      </c>
      <c r="Y90" s="388" t="n">
        <f aca="false">INDEX(_Rge_Data_3rd_CY,$B90,Y$1)</f>
        <v>0</v>
      </c>
      <c r="Z90" s="388" t="n">
        <f aca="false" t="array" ref="Z90:Z90">INDEX(_Rge_Data_3rd_CY,$B90,Z$1)</f>
        <v>0</v>
      </c>
      <c r="AA90" s="388" t="n">
        <f aca="false" t="array" ref="AA90:AA90">INDEX(_Rge_Data_3rd_CY,$B90,AA$1)</f>
        <v>0</v>
      </c>
      <c r="AB90" s="388" t="n">
        <f aca="false" t="array" ref="AB90:AB90">INDEX(_Rge_Data_3rd_CY,$B90,AB$1)</f>
        <v>0</v>
      </c>
      <c r="AC90" s="388" t="n">
        <f aca="false" t="array" ref="AC90:AC90">INDEX(_Rge_Data_3rd_CY,$B90,AC$1)</f>
        <v>10917.91</v>
      </c>
      <c r="AD90" s="388" t="n">
        <f aca="false" t="array" ref="AD90:AD90">INDEX(_Rge_Data_3rd_CY,$B90,AD$1)</f>
        <v>0</v>
      </c>
      <c r="AE90" s="388" t="n">
        <f aca="false">INDEX(_Rge_Data_3rd_CY,$B90,AE$1)</f>
        <v>0</v>
      </c>
      <c r="AF90" s="388" t="n">
        <f aca="false" t="array" ref="AF90:AF90">INDEX(_Rge_Data_3rd_CY,$B90,AF$1)</f>
        <v>0</v>
      </c>
      <c r="AG90" s="388" t="n">
        <f aca="false" t="array" ref="AG90:AG90">INDEX(_Rge_Data_3rd_CY,$B90,AG$1)</f>
        <v>10917.91</v>
      </c>
      <c r="AH90" s="388" t="n">
        <f aca="false">V90-AG90</f>
        <v>6260.82</v>
      </c>
      <c r="AI90" s="389" t="n">
        <f aca="false">IFERROR(AH90/V90,)</f>
        <v>0.364451854124257</v>
      </c>
      <c r="AJ90" s="390" t="n">
        <f aca="false" t="array" ref="AJ90:AJ90">INDEX(_Rge_Data_3rd_CY,$B90,AJ$1)</f>
        <v>17178.73</v>
      </c>
      <c r="AK90" s="391" t="n">
        <f aca="false" t="array" ref="AK90:AK90">INDEX(_Rge_Data_3rd_CY,$B90,AK$1)</f>
        <v>0</v>
      </c>
      <c r="AL90" s="391" t="n">
        <f aca="false">INDEX(_Rge_Data_3rd_CY,$B90,AL$1)</f>
        <v>0</v>
      </c>
      <c r="AM90" s="391" t="n">
        <f aca="false">INDEX(_Rge_Data_3rd_CY,$B90,AM$1)</f>
        <v>0</v>
      </c>
      <c r="AN90" s="391" t="n">
        <f aca="false" t="array" ref="AN90:AN90">INDEX(_Rge_Data_3rd_CY,$B90,AN$1)</f>
        <v>0</v>
      </c>
      <c r="AO90" s="391" t="n">
        <f aca="false" t="array" ref="AO90:AO90">INDEX(_Rge_Data_3rd_CY,$B90,AO$1)</f>
        <v>0</v>
      </c>
      <c r="AP90" s="391" t="n">
        <f aca="false" t="array" ref="AP90:AP90">INDEX(_Rge_Data_3rd_CY,$B90,AP$1)</f>
        <v>0</v>
      </c>
      <c r="AQ90" s="391" t="n">
        <f aca="false" t="array" ref="AQ90:AQ90">INDEX(_Rge_Data_3rd_CY,$B90,AQ$1)</f>
        <v>10917.91</v>
      </c>
      <c r="AR90" s="391" t="n">
        <f aca="false" t="array" ref="AR90:AR90">INDEX(_Rge_Data_3rd_CY,$B90,AR$1)</f>
        <v>0</v>
      </c>
      <c r="AS90" s="391" t="n">
        <f aca="false">INDEX(_Rge_Data_3rd_CY,$B90,AS$1)</f>
        <v>0</v>
      </c>
      <c r="AT90" s="391" t="n">
        <f aca="false" t="array" ref="AT90:AT90">INDEX(_Rge_Data_3rd_CY,$B90,AT$1)</f>
        <v>0</v>
      </c>
      <c r="AU90" s="391" t="n">
        <f aca="false" t="array" ref="AU90:AU90">INDEX(_Rge_Data_3rd_CY,$B90,AU$1)</f>
        <v>10917.91</v>
      </c>
      <c r="AV90" s="262" t="n">
        <f aca="false">AU90+AX90+AY90</f>
        <v>17178.73</v>
      </c>
      <c r="AW90" s="392" t="n">
        <f aca="false">IFERROR(AU90/AG90,0)</f>
        <v>1</v>
      </c>
      <c r="AX90" s="268" t="n">
        <f aca="false">IFERROR(IF(AND($F90="OPEN",$AH90&gt;0),$AH90*_SoP*$AW90,IF(AND($F90="CLOSED",$AH90&gt;0),$AH90*_SoL*$AW90,0)),0)</f>
        <v>6260.82</v>
      </c>
      <c r="AY90" s="268" t="n">
        <f aca="false">IFERROR(IF($AH90&lt;0,$AH90*_SoL,0),0)</f>
        <v>0</v>
      </c>
      <c r="AZ90" s="393" t="n">
        <f aca="false">AU90+AX90</f>
        <v>17178.73</v>
      </c>
      <c r="BA90" s="393" t="n">
        <f aca="false">AJ90-AY90</f>
        <v>17178.73</v>
      </c>
      <c r="BB90" s="393" t="n">
        <f aca="false">AZ90-BA90</f>
        <v>0</v>
      </c>
      <c r="BC90" s="394" t="n">
        <f aca="false">IF($BB90&gt;=0,$BB90,0)</f>
        <v>0</v>
      </c>
      <c r="BD90" s="395" t="n">
        <f aca="false">IF($BB90&lt;=0,-$BB90,0)</f>
        <v>-0</v>
      </c>
      <c r="BE90" s="396" t="n">
        <f aca="false">IF((V90-AJ90)&lt;0,0,V90-AJ90)</f>
        <v>0</v>
      </c>
      <c r="BF90" s="397" t="n">
        <f aca="false">IF(AW90&gt;1,0,V90-AW90*V90)</f>
        <v>0</v>
      </c>
    </row>
    <row r="91" customFormat="false" ht="19.5" hidden="false" customHeight="true" outlineLevel="0" collapsed="false">
      <c r="A91" s="166"/>
      <c r="B91" s="208" t="n">
        <f aca="false">B90+1</f>
        <v>80</v>
      </c>
      <c r="C91" s="166"/>
      <c r="D91" s="369" t="str">
        <f aca="false" t="array" ref="D91:D91">INDEX(_Rge_Projectdata_3rd,$B91,MATCH("Project-ID",_Rge_Headline_Projectdata,0))</f>
        <v>P903685</v>
      </c>
      <c r="E91" s="370" t="str">
        <f aca="false" t="array" ref="E91:E91">IF(INDEX(_Rge_Data_3rd_CY,$B91,E$1)=0,"",TEXT(INDEX(_Rge_Data_3rd_CY,$B91,E$1),"JJJJMMTT"))</f>
        <v>JJJJ03TT</v>
      </c>
      <c r="F91" s="382" t="str">
        <f aca="false" t="array" ref="F91:F91">INDEX(_Rge_Data_3rd_CY,$B91,F$1)</f>
        <v>Closed</v>
      </c>
      <c r="G91" s="371" t="n">
        <f aca="false" t="array" ref="G91:G91">IFERROR(MATCH(INDEX(_Rge_Data_3rd_CY,$B91,G$1),_Rge_Projectstatus,0),"")</f>
        <v>2</v>
      </c>
      <c r="H91" s="383" t="n">
        <f aca="false">INDEX(_Rge_Data_3rd_CY,$B91,H$1)</f>
        <v>0</v>
      </c>
      <c r="I91" s="384" t="n">
        <f aca="false">INDEX(_Rge_Data_3rd_CY,$B91,I$1)</f>
        <v>0</v>
      </c>
      <c r="J91" s="384" t="n">
        <f aca="false">INDEX(_Rge_Data_3rd_CY,$B91,J$1)</f>
        <v>0</v>
      </c>
      <c r="K91" s="384" t="n">
        <f aca="false">INDEX(_Rge_Data_3rd_CY,$B91,K$1)</f>
        <v>0</v>
      </c>
      <c r="L91" s="385" t="n">
        <f aca="false" t="array" ref="L91:L91">INDEX(_Rge_Data_3rd_CY,$B91,L$1)</f>
        <v>0</v>
      </c>
      <c r="M91" s="385" t="n">
        <f aca="false" t="array" ref="M91:M91">INDEX(_Rge_Data_3rd_CY,$B91,M$1)</f>
        <v>0</v>
      </c>
      <c r="N91" s="385" t="n">
        <f aca="false" t="array" ref="N91:N91">INDEX(_Rge_Data_3rd_CY,$B91,N$1)</f>
        <v>0</v>
      </c>
      <c r="O91" s="385" t="n">
        <f aca="false" t="array" ref="O91:O91">INDEX(_Rge_Data_3rd_CY,$B91,O$1)</f>
        <v>0</v>
      </c>
      <c r="P91" s="385" t="n">
        <f aca="false" t="array" ref="P91:P91">INDEX(_Rge_Data_3rd_CY,$B91,P$1)</f>
        <v>0</v>
      </c>
      <c r="Q91" s="385" t="n">
        <f aca="false">INDEX(_Rge_Data_3rd_CY,$B91,Q$1)</f>
        <v>0</v>
      </c>
      <c r="R91" s="385" t="n">
        <f aca="false" t="array" ref="R91:R91">INDEX(_Rge_Data_3rd_CY,$B91,R$1)</f>
        <v>0</v>
      </c>
      <c r="S91" s="385" t="n">
        <f aca="false" t="array" ref="S91:S91">INDEX(_Rge_Data_3rd_CY,$B91,S$1)</f>
        <v>0</v>
      </c>
      <c r="T91" s="385" t="n">
        <f aca="false">H91-S91</f>
        <v>0</v>
      </c>
      <c r="U91" s="386" t="n">
        <f aca="false">IFERROR(T91/H91,0)</f>
        <v>0</v>
      </c>
      <c r="V91" s="387" t="n">
        <f aca="false" t="array" ref="V91:V91">INDEX(_Rge_Data_3rd_CY,$B91,V$1)</f>
        <v>411.7</v>
      </c>
      <c r="W91" s="388" t="n">
        <f aca="false" t="array" ref="W91:W91">INDEX(_Rge_Data_3rd_CY,$B91,W$1)</f>
        <v>246.2</v>
      </c>
      <c r="X91" s="388" t="n">
        <f aca="false">INDEX(_Rge_Data_3rd_CY,$B91,X$1)</f>
        <v>0</v>
      </c>
      <c r="Y91" s="388" t="n">
        <f aca="false">INDEX(_Rge_Data_3rd_CY,$B91,Y$1)</f>
        <v>0</v>
      </c>
      <c r="Z91" s="388" t="n">
        <f aca="false" t="array" ref="Z91:Z91">INDEX(_Rge_Data_3rd_CY,$B91,Z$1)</f>
        <v>246.2</v>
      </c>
      <c r="AA91" s="388" t="n">
        <f aca="false" t="array" ref="AA91:AA91">INDEX(_Rge_Data_3rd_CY,$B91,AA$1)</f>
        <v>0</v>
      </c>
      <c r="AB91" s="388" t="n">
        <f aca="false" t="array" ref="AB91:AB91">INDEX(_Rge_Data_3rd_CY,$B91,AB$1)</f>
        <v>0</v>
      </c>
      <c r="AC91" s="388" t="n">
        <f aca="false" t="array" ref="AC91:AC91">INDEX(_Rge_Data_3rd_CY,$B91,AC$1)</f>
        <v>0</v>
      </c>
      <c r="AD91" s="388" t="n">
        <f aca="false" t="array" ref="AD91:AD91">INDEX(_Rge_Data_3rd_CY,$B91,AD$1)</f>
        <v>0</v>
      </c>
      <c r="AE91" s="388" t="n">
        <f aca="false">INDEX(_Rge_Data_3rd_CY,$B91,AE$1)</f>
        <v>0</v>
      </c>
      <c r="AF91" s="388" t="n">
        <f aca="false" t="array" ref="AF91:AF91">INDEX(_Rge_Data_3rd_CY,$B91,AF$1)</f>
        <v>0</v>
      </c>
      <c r="AG91" s="388" t="n">
        <f aca="false" t="array" ref="AG91:AG91">INDEX(_Rge_Data_3rd_CY,$B91,AG$1)</f>
        <v>246.2</v>
      </c>
      <c r="AH91" s="388" t="n">
        <f aca="false">V91-AG91</f>
        <v>165.5</v>
      </c>
      <c r="AI91" s="389" t="n">
        <f aca="false">IFERROR(AH91/V91,)</f>
        <v>0.401991741559388</v>
      </c>
      <c r="AJ91" s="390" t="n">
        <f aca="false" t="array" ref="AJ91:AJ91">INDEX(_Rge_Data_3rd_CY,$B91,AJ$1)</f>
        <v>411.7</v>
      </c>
      <c r="AK91" s="391" t="n">
        <f aca="false" t="array" ref="AK91:AK91">INDEX(_Rge_Data_3rd_CY,$B91,AK$1)</f>
        <v>246.2</v>
      </c>
      <c r="AL91" s="391" t="n">
        <f aca="false">INDEX(_Rge_Data_3rd_CY,$B91,AL$1)</f>
        <v>0</v>
      </c>
      <c r="AM91" s="391" t="n">
        <f aca="false">INDEX(_Rge_Data_3rd_CY,$B91,AM$1)</f>
        <v>0</v>
      </c>
      <c r="AN91" s="391" t="n">
        <f aca="false" t="array" ref="AN91:AN91">INDEX(_Rge_Data_3rd_CY,$B91,AN$1)</f>
        <v>246.2</v>
      </c>
      <c r="AO91" s="391" t="n">
        <f aca="false" t="array" ref="AO91:AO91">INDEX(_Rge_Data_3rd_CY,$B91,AO$1)</f>
        <v>0</v>
      </c>
      <c r="AP91" s="391" t="n">
        <f aca="false" t="array" ref="AP91:AP91">INDEX(_Rge_Data_3rd_CY,$B91,AP$1)</f>
        <v>0</v>
      </c>
      <c r="AQ91" s="391" t="n">
        <f aca="false" t="array" ref="AQ91:AQ91">INDEX(_Rge_Data_3rd_CY,$B91,AQ$1)</f>
        <v>0</v>
      </c>
      <c r="AR91" s="391" t="n">
        <f aca="false" t="array" ref="AR91:AR91">INDEX(_Rge_Data_3rd_CY,$B91,AR$1)</f>
        <v>0</v>
      </c>
      <c r="AS91" s="391" t="n">
        <f aca="false">INDEX(_Rge_Data_3rd_CY,$B91,AS$1)</f>
        <v>0</v>
      </c>
      <c r="AT91" s="391" t="n">
        <f aca="false" t="array" ref="AT91:AT91">INDEX(_Rge_Data_3rd_CY,$B91,AT$1)</f>
        <v>0</v>
      </c>
      <c r="AU91" s="391" t="n">
        <f aca="false" t="array" ref="AU91:AU91">INDEX(_Rge_Data_3rd_CY,$B91,AU$1)</f>
        <v>246.2</v>
      </c>
      <c r="AV91" s="262" t="n">
        <f aca="false">AU91+AX91+AY91</f>
        <v>411.7</v>
      </c>
      <c r="AW91" s="392" t="n">
        <f aca="false">IFERROR(AU91/AG91,0)</f>
        <v>1</v>
      </c>
      <c r="AX91" s="268" t="n">
        <f aca="false">IFERROR(IF(AND($F91="OPEN",$AH91&gt;0),$AH91*_SoP*$AW91,IF(AND($F91="CLOSED",$AH91&gt;0),$AH91*_SoL*$AW91,0)),0)</f>
        <v>165.5</v>
      </c>
      <c r="AY91" s="268" t="n">
        <f aca="false">IFERROR(IF($AH91&lt;0,$AH91*_SoL,0),0)</f>
        <v>0</v>
      </c>
      <c r="AZ91" s="393" t="n">
        <f aca="false">AU91+AX91</f>
        <v>411.7</v>
      </c>
      <c r="BA91" s="393" t="n">
        <f aca="false">AJ91-AY91</f>
        <v>411.7</v>
      </c>
      <c r="BB91" s="393" t="n">
        <f aca="false">AZ91-BA91</f>
        <v>0</v>
      </c>
      <c r="BC91" s="394" t="n">
        <f aca="false">IF($BB91&gt;=0,$BB91,0)</f>
        <v>0</v>
      </c>
      <c r="BD91" s="395" t="n">
        <f aca="false">IF($BB91&lt;=0,-$BB91,0)</f>
        <v>-0</v>
      </c>
      <c r="BE91" s="396" t="n">
        <f aca="false">IF((V91-AJ91)&lt;0,0,V91-AJ91)</f>
        <v>0</v>
      </c>
      <c r="BF91" s="397" t="n">
        <f aca="false">IF(AW91&gt;1,0,V91-AW91*V91)</f>
        <v>0</v>
      </c>
    </row>
    <row r="92" customFormat="false" ht="19.5" hidden="false" customHeight="true" outlineLevel="0" collapsed="false">
      <c r="A92" s="166"/>
      <c r="B92" s="208" t="n">
        <f aca="false">B91+1</f>
        <v>81</v>
      </c>
      <c r="C92" s="166"/>
      <c r="D92" s="369" t="str">
        <f aca="false" t="array" ref="D92:D92">INDEX(_Rge_Projectdata_3rd,$B92,MATCH("Project-ID",_Rge_Headline_Projectdata,0))</f>
        <v>P903686</v>
      </c>
      <c r="E92" s="370" t="str">
        <f aca="false" t="array" ref="E92:E92">IF(INDEX(_Rge_Data_3rd_CY,$B92,E$1)=0,"",TEXT(INDEX(_Rge_Data_3rd_CY,$B92,E$1),"JJJJMMTT"))</f>
        <v/>
      </c>
      <c r="F92" s="382" t="str">
        <f aca="false" t="array" ref="F92:F92">INDEX(_Rge_Data_3rd_CY,$B92,F$1)</f>
        <v>Open</v>
      </c>
      <c r="G92" s="371" t="n">
        <f aca="false" t="array" ref="G92:G92">IFERROR(MATCH(INDEX(_Rge_Data_3rd_CY,$B92,G$1),_Rge_Projectstatus,0),"")</f>
        <v>1</v>
      </c>
      <c r="H92" s="383" t="n">
        <f aca="false">INDEX(_Rge_Data_3rd_CY,$B92,H$1)</f>
        <v>0</v>
      </c>
      <c r="I92" s="384" t="n">
        <f aca="false">INDEX(_Rge_Data_3rd_CY,$B92,I$1)</f>
        <v>0</v>
      </c>
      <c r="J92" s="384" t="n">
        <f aca="false">INDEX(_Rge_Data_3rd_CY,$B92,J$1)</f>
        <v>0</v>
      </c>
      <c r="K92" s="384" t="n">
        <f aca="false">INDEX(_Rge_Data_3rd_CY,$B92,K$1)</f>
        <v>0</v>
      </c>
      <c r="L92" s="385" t="n">
        <f aca="false" t="array" ref="L92:L92">INDEX(_Rge_Data_3rd_CY,$B92,L$1)</f>
        <v>0</v>
      </c>
      <c r="M92" s="385" t="n">
        <f aca="false" t="array" ref="M92:M92">INDEX(_Rge_Data_3rd_CY,$B92,M$1)</f>
        <v>0</v>
      </c>
      <c r="N92" s="385" t="n">
        <f aca="false" t="array" ref="N92:N92">INDEX(_Rge_Data_3rd_CY,$B92,N$1)</f>
        <v>0</v>
      </c>
      <c r="O92" s="385" t="n">
        <f aca="false" t="array" ref="O92:O92">INDEX(_Rge_Data_3rd_CY,$B92,O$1)</f>
        <v>0</v>
      </c>
      <c r="P92" s="385" t="n">
        <f aca="false" t="array" ref="P92:P92">INDEX(_Rge_Data_3rd_CY,$B92,P$1)</f>
        <v>0</v>
      </c>
      <c r="Q92" s="385" t="n">
        <f aca="false">INDEX(_Rge_Data_3rd_CY,$B92,Q$1)</f>
        <v>0</v>
      </c>
      <c r="R92" s="385" t="n">
        <f aca="false" t="array" ref="R92:R92">INDEX(_Rge_Data_3rd_CY,$B92,R$1)</f>
        <v>0</v>
      </c>
      <c r="S92" s="385" t="n">
        <f aca="false" t="array" ref="S92:S92">INDEX(_Rge_Data_3rd_CY,$B92,S$1)</f>
        <v>0</v>
      </c>
      <c r="T92" s="385" t="n">
        <f aca="false">H92-S92</f>
        <v>0</v>
      </c>
      <c r="U92" s="386" t="n">
        <f aca="false">IFERROR(T92/H92,0)</f>
        <v>0</v>
      </c>
      <c r="V92" s="387" t="n">
        <f aca="false" t="array" ref="V92:V92">INDEX(_Rge_Data_3rd_CY,$B92,V$1)</f>
        <v>9182.93</v>
      </c>
      <c r="W92" s="388" t="n">
        <f aca="false" t="array" ref="W92:W92">INDEX(_Rge_Data_3rd_CY,$B92,W$1)</f>
        <v>4772</v>
      </c>
      <c r="X92" s="388" t="n">
        <f aca="false">INDEX(_Rge_Data_3rd_CY,$B92,X$1)</f>
        <v>0</v>
      </c>
      <c r="Y92" s="388" t="n">
        <f aca="false">INDEX(_Rge_Data_3rd_CY,$B92,Y$1)</f>
        <v>0</v>
      </c>
      <c r="Z92" s="388" t="n">
        <f aca="false" t="array" ref="Z92:Z92">INDEX(_Rge_Data_3rd_CY,$B92,Z$1)</f>
        <v>4772</v>
      </c>
      <c r="AA92" s="388" t="n">
        <f aca="false" t="array" ref="AA92:AA92">INDEX(_Rge_Data_3rd_CY,$B92,AA$1)</f>
        <v>0</v>
      </c>
      <c r="AB92" s="388" t="n">
        <f aca="false" t="array" ref="AB92:AB92">INDEX(_Rge_Data_3rd_CY,$B92,AB$1)</f>
        <v>0</v>
      </c>
      <c r="AC92" s="388" t="n">
        <f aca="false" t="array" ref="AC92:AC92">INDEX(_Rge_Data_3rd_CY,$B92,AC$1)</f>
        <v>4894.4</v>
      </c>
      <c r="AD92" s="388" t="n">
        <f aca="false" t="array" ref="AD92:AD92">INDEX(_Rge_Data_3rd_CY,$B92,AD$1)</f>
        <v>0</v>
      </c>
      <c r="AE92" s="388" t="n">
        <f aca="false">INDEX(_Rge_Data_3rd_CY,$B92,AE$1)</f>
        <v>0</v>
      </c>
      <c r="AF92" s="388" t="n">
        <f aca="false" t="array" ref="AF92:AF92">INDEX(_Rge_Data_3rd_CY,$B92,AF$1)</f>
        <v>0</v>
      </c>
      <c r="AG92" s="388" t="n">
        <f aca="false" t="array" ref="AG92:AG92">INDEX(_Rge_Data_3rd_CY,$B92,AG$1)</f>
        <v>9666.4</v>
      </c>
      <c r="AH92" s="388" t="n">
        <f aca="false">V92-AG92</f>
        <v>-483.469999999999</v>
      </c>
      <c r="AI92" s="389" t="n">
        <f aca="false">IFERROR(AH92/V92,)</f>
        <v>-0.0526487733218046</v>
      </c>
      <c r="AJ92" s="390" t="n">
        <f aca="false" t="array" ref="AJ92:AJ92">INDEX(_Rge_Data_3rd_CY,$B92,AJ$1)</f>
        <v>9182.93</v>
      </c>
      <c r="AK92" s="391" t="n">
        <f aca="false" t="array" ref="AK92:AK92">INDEX(_Rge_Data_3rd_CY,$B92,AK$1)</f>
        <v>4772</v>
      </c>
      <c r="AL92" s="391" t="n">
        <f aca="false">INDEX(_Rge_Data_3rd_CY,$B92,AL$1)</f>
        <v>0</v>
      </c>
      <c r="AM92" s="391" t="n">
        <f aca="false">INDEX(_Rge_Data_3rd_CY,$B92,AM$1)</f>
        <v>0</v>
      </c>
      <c r="AN92" s="391" t="n">
        <f aca="false" t="array" ref="AN92:AN92">INDEX(_Rge_Data_3rd_CY,$B92,AN$1)</f>
        <v>4772</v>
      </c>
      <c r="AO92" s="391" t="n">
        <f aca="false" t="array" ref="AO92:AO92">INDEX(_Rge_Data_3rd_CY,$B92,AO$1)</f>
        <v>0</v>
      </c>
      <c r="AP92" s="391" t="n">
        <f aca="false" t="array" ref="AP92:AP92">INDEX(_Rge_Data_3rd_CY,$B92,AP$1)</f>
        <v>0</v>
      </c>
      <c r="AQ92" s="391" t="n">
        <f aca="false" t="array" ref="AQ92:AQ92">INDEX(_Rge_Data_3rd_CY,$B92,AQ$1)</f>
        <v>4894.4</v>
      </c>
      <c r="AR92" s="391" t="n">
        <f aca="false" t="array" ref="AR92:AR92">INDEX(_Rge_Data_3rd_CY,$B92,AR$1)</f>
        <v>0</v>
      </c>
      <c r="AS92" s="391" t="n">
        <f aca="false">INDEX(_Rge_Data_3rd_CY,$B92,AS$1)</f>
        <v>0</v>
      </c>
      <c r="AT92" s="391" t="n">
        <f aca="false" t="array" ref="AT92:AT92">INDEX(_Rge_Data_3rd_CY,$B92,AT$1)</f>
        <v>0</v>
      </c>
      <c r="AU92" s="391" t="n">
        <f aca="false" t="array" ref="AU92:AU92">INDEX(_Rge_Data_3rd_CY,$B92,AU$1)</f>
        <v>9666.4</v>
      </c>
      <c r="AV92" s="262" t="n">
        <f aca="false">AU92+AX92+AY92</f>
        <v>9182.93</v>
      </c>
      <c r="AW92" s="392" t="n">
        <f aca="false">IFERROR(AU92/AG92,0)</f>
        <v>1</v>
      </c>
      <c r="AX92" s="268" t="n">
        <f aca="false">IFERROR(IF(AND($F92="OPEN",$AH92&gt;0),$AH92*_SoP*$AW92,IF(AND($F92="CLOSED",$AH92&gt;0),$AH92*_SoL*$AW92,0)),0)</f>
        <v>0</v>
      </c>
      <c r="AY92" s="268" t="n">
        <f aca="false">IFERROR(IF($AH92&lt;0,$AH92*_SoL,0),0)</f>
        <v>-483.47</v>
      </c>
      <c r="AZ92" s="393" t="n">
        <f aca="false">AU92+AX92</f>
        <v>9666.4</v>
      </c>
      <c r="BA92" s="393" t="n">
        <f aca="false">AJ92-AY92</f>
        <v>9666.4</v>
      </c>
      <c r="BB92" s="393" t="n">
        <f aca="false">AZ92-BA92</f>
        <v>0</v>
      </c>
      <c r="BC92" s="394" t="n">
        <f aca="false">IF($BB92&gt;=0,$BB92,0)</f>
        <v>0</v>
      </c>
      <c r="BD92" s="395" t="n">
        <f aca="false">IF($BB92&lt;=0,-$BB92,0)</f>
        <v>-0</v>
      </c>
      <c r="BE92" s="396" t="n">
        <f aca="false">IF((V92-AJ92)&lt;0,0,V92-AJ92)</f>
        <v>0</v>
      </c>
      <c r="BF92" s="397" t="n">
        <f aca="false">IF(AW92&gt;1,0,V92-AW92*V92)</f>
        <v>0</v>
      </c>
    </row>
    <row r="93" customFormat="false" ht="19.5" hidden="false" customHeight="true" outlineLevel="0" collapsed="false">
      <c r="A93" s="166"/>
      <c r="B93" s="208" t="n">
        <f aca="false">B92+1</f>
        <v>82</v>
      </c>
      <c r="C93" s="166"/>
      <c r="D93" s="369" t="str">
        <f aca="false" t="array" ref="D93:D93">INDEX(_Rge_Projectdata_3rd,$B93,MATCH("Project-ID",_Rge_Headline_Projectdata,0))</f>
        <v>P903688</v>
      </c>
      <c r="E93" s="370" t="str">
        <f aca="false" t="array" ref="E93:E93">IF(INDEX(_Rge_Data_3rd_CY,$B93,E$1)=0,"",TEXT(INDEX(_Rge_Data_3rd_CY,$B93,E$1),"JJJJMMTT"))</f>
        <v>JJJJ02TT</v>
      </c>
      <c r="F93" s="382" t="str">
        <f aca="false" t="array" ref="F93:F93">INDEX(_Rge_Data_3rd_CY,$B93,F$1)</f>
        <v>Closed</v>
      </c>
      <c r="G93" s="371" t="n">
        <f aca="false" t="array" ref="G93:G93">IFERROR(MATCH(INDEX(_Rge_Data_3rd_CY,$B93,G$1),_Rge_Projectstatus,0),"")</f>
        <v>2</v>
      </c>
      <c r="H93" s="383" t="n">
        <f aca="false">INDEX(_Rge_Data_3rd_CY,$B93,H$1)</f>
        <v>0</v>
      </c>
      <c r="I93" s="384" t="n">
        <f aca="false">INDEX(_Rge_Data_3rd_CY,$B93,I$1)</f>
        <v>0</v>
      </c>
      <c r="J93" s="384" t="n">
        <f aca="false">INDEX(_Rge_Data_3rd_CY,$B93,J$1)</f>
        <v>0</v>
      </c>
      <c r="K93" s="384" t="n">
        <f aca="false">INDEX(_Rge_Data_3rd_CY,$B93,K$1)</f>
        <v>0</v>
      </c>
      <c r="L93" s="385" t="n">
        <f aca="false" t="array" ref="L93:L93">INDEX(_Rge_Data_3rd_CY,$B93,L$1)</f>
        <v>0</v>
      </c>
      <c r="M93" s="385" t="n">
        <f aca="false" t="array" ref="M93:M93">INDEX(_Rge_Data_3rd_CY,$B93,M$1)</f>
        <v>0</v>
      </c>
      <c r="N93" s="385" t="n">
        <f aca="false" t="array" ref="N93:N93">INDEX(_Rge_Data_3rd_CY,$B93,N$1)</f>
        <v>0</v>
      </c>
      <c r="O93" s="385" t="n">
        <f aca="false" t="array" ref="O93:O93">INDEX(_Rge_Data_3rd_CY,$B93,O$1)</f>
        <v>0</v>
      </c>
      <c r="P93" s="385" t="n">
        <f aca="false" t="array" ref="P93:P93">INDEX(_Rge_Data_3rd_CY,$B93,P$1)</f>
        <v>0</v>
      </c>
      <c r="Q93" s="385" t="n">
        <f aca="false">INDEX(_Rge_Data_3rd_CY,$B93,Q$1)</f>
        <v>0</v>
      </c>
      <c r="R93" s="385" t="n">
        <f aca="false" t="array" ref="R93:R93">INDEX(_Rge_Data_3rd_CY,$B93,R$1)</f>
        <v>0</v>
      </c>
      <c r="S93" s="385" t="n">
        <f aca="false" t="array" ref="S93:S93">INDEX(_Rge_Data_3rd_CY,$B93,S$1)</f>
        <v>0</v>
      </c>
      <c r="T93" s="385" t="n">
        <f aca="false">H93-S93</f>
        <v>0</v>
      </c>
      <c r="U93" s="386" t="n">
        <f aca="false">IFERROR(T93/H93,0)</f>
        <v>0</v>
      </c>
      <c r="V93" s="387" t="n">
        <f aca="false" t="array" ref="V93:V93">INDEX(_Rge_Data_3rd_CY,$B93,V$1)</f>
        <v>3349.78</v>
      </c>
      <c r="W93" s="388" t="n">
        <f aca="false" t="array" ref="W93:W93">INDEX(_Rge_Data_3rd_CY,$B93,W$1)</f>
        <v>0</v>
      </c>
      <c r="X93" s="388" t="n">
        <f aca="false">INDEX(_Rge_Data_3rd_CY,$B93,X$1)</f>
        <v>0</v>
      </c>
      <c r="Y93" s="388" t="n">
        <f aca="false">INDEX(_Rge_Data_3rd_CY,$B93,Y$1)</f>
        <v>0</v>
      </c>
      <c r="Z93" s="388" t="n">
        <f aca="false" t="array" ref="Z93:Z93">INDEX(_Rge_Data_3rd_CY,$B93,Z$1)</f>
        <v>0</v>
      </c>
      <c r="AA93" s="388" t="n">
        <f aca="false" t="array" ref="AA93:AA93">INDEX(_Rge_Data_3rd_CY,$B93,AA$1)</f>
        <v>0</v>
      </c>
      <c r="AB93" s="388" t="n">
        <f aca="false" t="array" ref="AB93:AB93">INDEX(_Rge_Data_3rd_CY,$B93,AB$1)</f>
        <v>0</v>
      </c>
      <c r="AC93" s="388" t="n">
        <f aca="false" t="array" ref="AC93:AC93">INDEX(_Rge_Data_3rd_CY,$B93,AC$1)</f>
        <v>2240.77</v>
      </c>
      <c r="AD93" s="388" t="n">
        <f aca="false" t="array" ref="AD93:AD93">INDEX(_Rge_Data_3rd_CY,$B93,AD$1)</f>
        <v>0</v>
      </c>
      <c r="AE93" s="388" t="n">
        <f aca="false">INDEX(_Rge_Data_3rd_CY,$B93,AE$1)</f>
        <v>0</v>
      </c>
      <c r="AF93" s="388" t="n">
        <f aca="false" t="array" ref="AF93:AF93">INDEX(_Rge_Data_3rd_CY,$B93,AF$1)</f>
        <v>0</v>
      </c>
      <c r="AG93" s="388" t="n">
        <f aca="false" t="array" ref="AG93:AG93">INDEX(_Rge_Data_3rd_CY,$B93,AG$1)</f>
        <v>2240.77</v>
      </c>
      <c r="AH93" s="388" t="n">
        <f aca="false">V93-AG93</f>
        <v>1109.01</v>
      </c>
      <c r="AI93" s="389" t="n">
        <f aca="false">IFERROR(AH93/V93,)</f>
        <v>0.331069503071844</v>
      </c>
      <c r="AJ93" s="390" t="n">
        <f aca="false" t="array" ref="AJ93:AJ93">INDEX(_Rge_Data_3rd_CY,$B93,AJ$1)</f>
        <v>3349.78</v>
      </c>
      <c r="AK93" s="391" t="n">
        <f aca="false" t="array" ref="AK93:AK93">INDEX(_Rge_Data_3rd_CY,$B93,AK$1)</f>
        <v>0</v>
      </c>
      <c r="AL93" s="391" t="n">
        <f aca="false">INDEX(_Rge_Data_3rd_CY,$B93,AL$1)</f>
        <v>0</v>
      </c>
      <c r="AM93" s="391" t="n">
        <f aca="false">INDEX(_Rge_Data_3rd_CY,$B93,AM$1)</f>
        <v>0</v>
      </c>
      <c r="AN93" s="391" t="n">
        <f aca="false" t="array" ref="AN93:AN93">INDEX(_Rge_Data_3rd_CY,$B93,AN$1)</f>
        <v>0</v>
      </c>
      <c r="AO93" s="391" t="n">
        <f aca="false" t="array" ref="AO93:AO93">INDEX(_Rge_Data_3rd_CY,$B93,AO$1)</f>
        <v>0</v>
      </c>
      <c r="AP93" s="391" t="n">
        <f aca="false" t="array" ref="AP93:AP93">INDEX(_Rge_Data_3rd_CY,$B93,AP$1)</f>
        <v>0</v>
      </c>
      <c r="AQ93" s="391" t="n">
        <f aca="false" t="array" ref="AQ93:AQ93">INDEX(_Rge_Data_3rd_CY,$B93,AQ$1)</f>
        <v>2240.77</v>
      </c>
      <c r="AR93" s="391" t="n">
        <f aca="false" t="array" ref="AR93:AR93">INDEX(_Rge_Data_3rd_CY,$B93,AR$1)</f>
        <v>0</v>
      </c>
      <c r="AS93" s="391" t="n">
        <f aca="false">INDEX(_Rge_Data_3rd_CY,$B93,AS$1)</f>
        <v>0</v>
      </c>
      <c r="AT93" s="391" t="n">
        <f aca="false" t="array" ref="AT93:AT93">INDEX(_Rge_Data_3rd_CY,$B93,AT$1)</f>
        <v>0</v>
      </c>
      <c r="AU93" s="391" t="n">
        <f aca="false" t="array" ref="AU93:AU93">INDEX(_Rge_Data_3rd_CY,$B93,AU$1)</f>
        <v>2240.77</v>
      </c>
      <c r="AV93" s="262" t="n">
        <f aca="false">AU93+AX93+AY93</f>
        <v>3349.78</v>
      </c>
      <c r="AW93" s="392" t="n">
        <f aca="false">IFERROR(AU93/AG93,0)</f>
        <v>1</v>
      </c>
      <c r="AX93" s="268" t="n">
        <f aca="false">IFERROR(IF(AND($F93="OPEN",$AH93&gt;0),$AH93*_SoP*$AW93,IF(AND($F93="CLOSED",$AH93&gt;0),$AH93*_SoL*$AW93,0)),0)</f>
        <v>1109.01</v>
      </c>
      <c r="AY93" s="268" t="n">
        <f aca="false">IFERROR(IF($AH93&lt;0,$AH93*_SoL,0),0)</f>
        <v>0</v>
      </c>
      <c r="AZ93" s="393" t="n">
        <f aca="false">AU93+AX93</f>
        <v>3349.78</v>
      </c>
      <c r="BA93" s="393" t="n">
        <f aca="false">AJ93-AY93</f>
        <v>3349.78</v>
      </c>
      <c r="BB93" s="393" t="n">
        <f aca="false">AZ93-BA93</f>
        <v>0</v>
      </c>
      <c r="BC93" s="394" t="n">
        <f aca="false">IF($BB93&gt;=0,$BB93,0)</f>
        <v>0</v>
      </c>
      <c r="BD93" s="395" t="n">
        <f aca="false">IF($BB93&lt;=0,-$BB93,0)</f>
        <v>-0</v>
      </c>
      <c r="BE93" s="396" t="n">
        <f aca="false">IF((V93-AJ93)&lt;0,0,V93-AJ93)</f>
        <v>0</v>
      </c>
      <c r="BF93" s="397" t="n">
        <f aca="false">IF(AW93&gt;1,0,V93-AW93*V93)</f>
        <v>0</v>
      </c>
    </row>
    <row r="94" customFormat="false" ht="19.5" hidden="false" customHeight="true" outlineLevel="0" collapsed="false">
      <c r="A94" s="166"/>
      <c r="B94" s="208" t="n">
        <f aca="false">B93+1</f>
        <v>83</v>
      </c>
      <c r="C94" s="166"/>
      <c r="D94" s="369" t="str">
        <f aca="false" t="array" ref="D94:D94">INDEX(_Rge_Projectdata_3rd,$B94,MATCH("Project-ID",_Rge_Headline_Projectdata,0))</f>
        <v>P903689</v>
      </c>
      <c r="E94" s="370" t="str">
        <f aca="false" t="array" ref="E94:E94">IF(INDEX(_Rge_Data_3rd_CY,$B94,E$1)=0,"",TEXT(INDEX(_Rge_Data_3rd_CY,$B94,E$1),"JJJJMMTT"))</f>
        <v>JJJJ05TT</v>
      </c>
      <c r="F94" s="382" t="str">
        <f aca="false" t="array" ref="F94:F94">INDEX(_Rge_Data_3rd_CY,$B94,F$1)</f>
        <v>Closed</v>
      </c>
      <c r="G94" s="371" t="n">
        <f aca="false" t="array" ref="G94:G94">IFERROR(MATCH(INDEX(_Rge_Data_3rd_CY,$B94,G$1),_Rge_Projectstatus,0),"")</f>
        <v>2</v>
      </c>
      <c r="H94" s="383" t="n">
        <f aca="false">INDEX(_Rge_Data_3rd_CY,$B94,H$1)</f>
        <v>0</v>
      </c>
      <c r="I94" s="384" t="n">
        <f aca="false">INDEX(_Rge_Data_3rd_CY,$B94,I$1)</f>
        <v>0</v>
      </c>
      <c r="J94" s="384" t="n">
        <f aca="false">INDEX(_Rge_Data_3rd_CY,$B94,J$1)</f>
        <v>0</v>
      </c>
      <c r="K94" s="384" t="n">
        <f aca="false">INDEX(_Rge_Data_3rd_CY,$B94,K$1)</f>
        <v>0</v>
      </c>
      <c r="L94" s="385" t="n">
        <f aca="false" t="array" ref="L94:L94">INDEX(_Rge_Data_3rd_CY,$B94,L$1)</f>
        <v>0</v>
      </c>
      <c r="M94" s="385" t="n">
        <f aca="false" t="array" ref="M94:M94">INDEX(_Rge_Data_3rd_CY,$B94,M$1)</f>
        <v>0</v>
      </c>
      <c r="N94" s="385" t="n">
        <f aca="false" t="array" ref="N94:N94">INDEX(_Rge_Data_3rd_CY,$B94,N$1)</f>
        <v>0</v>
      </c>
      <c r="O94" s="385" t="n">
        <f aca="false" t="array" ref="O94:O94">INDEX(_Rge_Data_3rd_CY,$B94,O$1)</f>
        <v>0</v>
      </c>
      <c r="P94" s="385" t="n">
        <f aca="false" t="array" ref="P94:P94">INDEX(_Rge_Data_3rd_CY,$B94,P$1)</f>
        <v>0</v>
      </c>
      <c r="Q94" s="385" t="n">
        <f aca="false">INDEX(_Rge_Data_3rd_CY,$B94,Q$1)</f>
        <v>0</v>
      </c>
      <c r="R94" s="385" t="n">
        <f aca="false" t="array" ref="R94:R94">INDEX(_Rge_Data_3rd_CY,$B94,R$1)</f>
        <v>0</v>
      </c>
      <c r="S94" s="385" t="n">
        <f aca="false" t="array" ref="S94:S94">INDEX(_Rge_Data_3rd_CY,$B94,S$1)</f>
        <v>0</v>
      </c>
      <c r="T94" s="385" t="n">
        <f aca="false">H94-S94</f>
        <v>0</v>
      </c>
      <c r="U94" s="386" t="n">
        <f aca="false">IFERROR(T94/H94,0)</f>
        <v>0</v>
      </c>
      <c r="V94" s="387" t="n">
        <f aca="false" t="array" ref="V94:V94">INDEX(_Rge_Data_3rd_CY,$B94,V$1)</f>
        <v>13104.63</v>
      </c>
      <c r="W94" s="388" t="n">
        <f aca="false" t="array" ref="W94:W94">INDEX(_Rge_Data_3rd_CY,$B94,W$1)</f>
        <v>7111.96</v>
      </c>
      <c r="X94" s="388" t="n">
        <f aca="false">INDEX(_Rge_Data_3rd_CY,$B94,X$1)</f>
        <v>0</v>
      </c>
      <c r="Y94" s="388" t="n">
        <f aca="false">INDEX(_Rge_Data_3rd_CY,$B94,Y$1)</f>
        <v>0</v>
      </c>
      <c r="Z94" s="388" t="n">
        <f aca="false" t="array" ref="Z94:Z94">INDEX(_Rge_Data_3rd_CY,$B94,Z$1)</f>
        <v>7111.96</v>
      </c>
      <c r="AA94" s="388" t="n">
        <f aca="false" t="array" ref="AA94:AA94">INDEX(_Rge_Data_3rd_CY,$B94,AA$1)</f>
        <v>960</v>
      </c>
      <c r="AB94" s="388" t="n">
        <f aca="false" t="array" ref="AB94:AB94">INDEX(_Rge_Data_3rd_CY,$B94,AB$1)</f>
        <v>300</v>
      </c>
      <c r="AC94" s="388" t="n">
        <f aca="false" t="array" ref="AC94:AC94">INDEX(_Rge_Data_3rd_CY,$B94,AC$1)</f>
        <v>0</v>
      </c>
      <c r="AD94" s="388" t="n">
        <f aca="false" t="array" ref="AD94:AD94">INDEX(_Rge_Data_3rd_CY,$B94,AD$1)</f>
        <v>0</v>
      </c>
      <c r="AE94" s="388" t="n">
        <f aca="false">INDEX(_Rge_Data_3rd_CY,$B94,AE$1)</f>
        <v>0</v>
      </c>
      <c r="AF94" s="388" t="n">
        <f aca="false" t="array" ref="AF94:AF94">INDEX(_Rge_Data_3rd_CY,$B94,AF$1)</f>
        <v>0</v>
      </c>
      <c r="AG94" s="388" t="n">
        <f aca="false" t="array" ref="AG94:AG94">INDEX(_Rge_Data_3rd_CY,$B94,AG$1)</f>
        <v>8371.96</v>
      </c>
      <c r="AH94" s="388" t="n">
        <f aca="false">V94-AG94</f>
        <v>4732.67</v>
      </c>
      <c r="AI94" s="389" t="n">
        <f aca="false">IFERROR(AH94/V94,)</f>
        <v>0.361144877802731</v>
      </c>
      <c r="AJ94" s="390" t="n">
        <f aca="false" t="array" ref="AJ94:AJ94">INDEX(_Rge_Data_3rd_CY,$B94,AJ$1)</f>
        <v>13104.63</v>
      </c>
      <c r="AK94" s="391" t="n">
        <f aca="false" t="array" ref="AK94:AK94">INDEX(_Rge_Data_3rd_CY,$B94,AK$1)</f>
        <v>7111.96</v>
      </c>
      <c r="AL94" s="391" t="n">
        <f aca="false">INDEX(_Rge_Data_3rd_CY,$B94,AL$1)</f>
        <v>0</v>
      </c>
      <c r="AM94" s="391" t="n">
        <f aca="false">INDEX(_Rge_Data_3rd_CY,$B94,AM$1)</f>
        <v>0</v>
      </c>
      <c r="AN94" s="391" t="n">
        <f aca="false" t="array" ref="AN94:AN94">INDEX(_Rge_Data_3rd_CY,$B94,AN$1)</f>
        <v>7111.96</v>
      </c>
      <c r="AO94" s="391" t="n">
        <f aca="false" t="array" ref="AO94:AO94">INDEX(_Rge_Data_3rd_CY,$B94,AO$1)</f>
        <v>960</v>
      </c>
      <c r="AP94" s="391" t="n">
        <f aca="false" t="array" ref="AP94:AP94">INDEX(_Rge_Data_3rd_CY,$B94,AP$1)</f>
        <v>300</v>
      </c>
      <c r="AQ94" s="391" t="n">
        <f aca="false" t="array" ref="AQ94:AQ94">INDEX(_Rge_Data_3rd_CY,$B94,AQ$1)</f>
        <v>0</v>
      </c>
      <c r="AR94" s="391" t="n">
        <f aca="false" t="array" ref="AR94:AR94">INDEX(_Rge_Data_3rd_CY,$B94,AR$1)</f>
        <v>0</v>
      </c>
      <c r="AS94" s="391" t="n">
        <f aca="false">INDEX(_Rge_Data_3rd_CY,$B94,AS$1)</f>
        <v>0</v>
      </c>
      <c r="AT94" s="391" t="n">
        <f aca="false" t="array" ref="AT94:AT94">INDEX(_Rge_Data_3rd_CY,$B94,AT$1)</f>
        <v>0</v>
      </c>
      <c r="AU94" s="391" t="n">
        <f aca="false" t="array" ref="AU94:AU94">INDEX(_Rge_Data_3rd_CY,$B94,AU$1)</f>
        <v>8371.96</v>
      </c>
      <c r="AV94" s="262" t="n">
        <f aca="false">AU94+AX94+AY94</f>
        <v>13104.63</v>
      </c>
      <c r="AW94" s="392" t="n">
        <f aca="false">IFERROR(AU94/AG94,0)</f>
        <v>1</v>
      </c>
      <c r="AX94" s="268" t="n">
        <f aca="false">IFERROR(IF(AND($F94="OPEN",$AH94&gt;0),$AH94*_SoP*$AW94,IF(AND($F94="CLOSED",$AH94&gt;0),$AH94*_SoL*$AW94,0)),0)</f>
        <v>4732.67</v>
      </c>
      <c r="AY94" s="268" t="n">
        <f aca="false">IFERROR(IF($AH94&lt;0,$AH94*_SoL,0),0)</f>
        <v>0</v>
      </c>
      <c r="AZ94" s="393" t="n">
        <f aca="false">AU94+AX94</f>
        <v>13104.63</v>
      </c>
      <c r="BA94" s="393" t="n">
        <f aca="false">AJ94-AY94</f>
        <v>13104.63</v>
      </c>
      <c r="BB94" s="393" t="n">
        <f aca="false">AZ94-BA94</f>
        <v>0</v>
      </c>
      <c r="BC94" s="394" t="n">
        <f aca="false">IF($BB94&gt;=0,$BB94,0)</f>
        <v>0</v>
      </c>
      <c r="BD94" s="395" t="n">
        <f aca="false">IF($BB94&lt;=0,-$BB94,0)</f>
        <v>-0</v>
      </c>
      <c r="BE94" s="396" t="n">
        <f aca="false">IF((V94-AJ94)&lt;0,0,V94-AJ94)</f>
        <v>0</v>
      </c>
      <c r="BF94" s="397" t="n">
        <f aca="false">IF(AW94&gt;1,0,V94-AW94*V94)</f>
        <v>0</v>
      </c>
    </row>
    <row r="95" customFormat="false" ht="19.5" hidden="false" customHeight="true" outlineLevel="0" collapsed="false">
      <c r="A95" s="166"/>
      <c r="B95" s="208" t="n">
        <f aca="false">B94+1</f>
        <v>84</v>
      </c>
      <c r="C95" s="166"/>
      <c r="D95" s="369" t="str">
        <f aca="false" t="array" ref="D95:D95">INDEX(_Rge_Projectdata_3rd,$B95,MATCH("Project-ID",_Rge_Headline_Projectdata,0))</f>
        <v>P903690</v>
      </c>
      <c r="E95" s="370" t="str">
        <f aca="false" t="array" ref="E95:E95">IF(INDEX(_Rge_Data_3rd_CY,$B95,E$1)=0,"",TEXT(INDEX(_Rge_Data_3rd_CY,$B95,E$1),"JJJJMMTT"))</f>
        <v/>
      </c>
      <c r="F95" s="382" t="str">
        <f aca="false" t="array" ref="F95:F95">INDEX(_Rge_Data_3rd_CY,$B95,F$1)</f>
        <v>Open</v>
      </c>
      <c r="G95" s="371" t="n">
        <f aca="false" t="array" ref="G95:G95">IFERROR(MATCH(INDEX(_Rge_Data_3rd_CY,$B95,G$1),_Rge_Projectstatus,0),"")</f>
        <v>1</v>
      </c>
      <c r="H95" s="383" t="n">
        <f aca="false">INDEX(_Rge_Data_3rd_CY,$B95,H$1)</f>
        <v>0</v>
      </c>
      <c r="I95" s="384" t="n">
        <f aca="false">INDEX(_Rge_Data_3rd_CY,$B95,I$1)</f>
        <v>0</v>
      </c>
      <c r="J95" s="384" t="n">
        <f aca="false">INDEX(_Rge_Data_3rd_CY,$B95,J$1)</f>
        <v>0</v>
      </c>
      <c r="K95" s="384" t="n">
        <f aca="false">INDEX(_Rge_Data_3rd_CY,$B95,K$1)</f>
        <v>0</v>
      </c>
      <c r="L95" s="385" t="n">
        <f aca="false" t="array" ref="L95:L95">INDEX(_Rge_Data_3rd_CY,$B95,L$1)</f>
        <v>0</v>
      </c>
      <c r="M95" s="385" t="n">
        <f aca="false" t="array" ref="M95:M95">INDEX(_Rge_Data_3rd_CY,$B95,M$1)</f>
        <v>0</v>
      </c>
      <c r="N95" s="385" t="n">
        <f aca="false" t="array" ref="N95:N95">INDEX(_Rge_Data_3rd_CY,$B95,N$1)</f>
        <v>0</v>
      </c>
      <c r="O95" s="385" t="n">
        <f aca="false" t="array" ref="O95:O95">INDEX(_Rge_Data_3rd_CY,$B95,O$1)</f>
        <v>0</v>
      </c>
      <c r="P95" s="385" t="n">
        <f aca="false" t="array" ref="P95:P95">INDEX(_Rge_Data_3rd_CY,$B95,P$1)</f>
        <v>0</v>
      </c>
      <c r="Q95" s="385" t="n">
        <f aca="false">INDEX(_Rge_Data_3rd_CY,$B95,Q$1)</f>
        <v>0</v>
      </c>
      <c r="R95" s="385" t="n">
        <f aca="false" t="array" ref="R95:R95">INDEX(_Rge_Data_3rd_CY,$B95,R$1)</f>
        <v>0</v>
      </c>
      <c r="S95" s="385" t="n">
        <f aca="false" t="array" ref="S95:S95">INDEX(_Rge_Data_3rd_CY,$B95,S$1)</f>
        <v>0</v>
      </c>
      <c r="T95" s="385" t="n">
        <f aca="false">H95-S95</f>
        <v>0</v>
      </c>
      <c r="U95" s="386" t="n">
        <f aca="false">IFERROR(T95/H95,0)</f>
        <v>0</v>
      </c>
      <c r="V95" s="387" t="n">
        <f aca="false" t="array" ref="V95:V95">INDEX(_Rge_Data_3rd_CY,$B95,V$1)</f>
        <v>82573.6</v>
      </c>
      <c r="W95" s="388" t="n">
        <f aca="false" t="array" ref="W95:W95">INDEX(_Rge_Data_3rd_CY,$B95,W$1)</f>
        <v>40390</v>
      </c>
      <c r="X95" s="388" t="n">
        <f aca="false">INDEX(_Rge_Data_3rd_CY,$B95,X$1)</f>
        <v>0</v>
      </c>
      <c r="Y95" s="388" t="n">
        <f aca="false">INDEX(_Rge_Data_3rd_CY,$B95,Y$1)</f>
        <v>0</v>
      </c>
      <c r="Z95" s="388" t="n">
        <f aca="false" t="array" ref="Z95:Z95">INDEX(_Rge_Data_3rd_CY,$B95,Z$1)</f>
        <v>40390</v>
      </c>
      <c r="AA95" s="388" t="n">
        <f aca="false" t="array" ref="AA95:AA95">INDEX(_Rge_Data_3rd_CY,$B95,AA$1)</f>
        <v>4830</v>
      </c>
      <c r="AB95" s="388" t="n">
        <f aca="false" t="array" ref="AB95:AB95">INDEX(_Rge_Data_3rd_CY,$B95,AB$1)</f>
        <v>0</v>
      </c>
      <c r="AC95" s="388" t="n">
        <f aca="false" t="array" ref="AC95:AC95">INDEX(_Rge_Data_3rd_CY,$B95,AC$1)</f>
        <v>8180</v>
      </c>
      <c r="AD95" s="388" t="n">
        <f aca="false" t="array" ref="AD95:AD95">INDEX(_Rge_Data_3rd_CY,$B95,AD$1)</f>
        <v>0</v>
      </c>
      <c r="AE95" s="388" t="n">
        <f aca="false">INDEX(_Rge_Data_3rd_CY,$B95,AE$1)</f>
        <v>0</v>
      </c>
      <c r="AF95" s="388" t="n">
        <f aca="false" t="array" ref="AF95:AF95">INDEX(_Rge_Data_3rd_CY,$B95,AF$1)</f>
        <v>0</v>
      </c>
      <c r="AG95" s="388" t="n">
        <f aca="false" t="array" ref="AG95:AG95">INDEX(_Rge_Data_3rd_CY,$B95,AG$1)</f>
        <v>53400</v>
      </c>
      <c r="AH95" s="388" t="n">
        <f aca="false">V95-AG95</f>
        <v>29173.6</v>
      </c>
      <c r="AI95" s="389" t="n">
        <f aca="false">IFERROR(AH95/V95,)</f>
        <v>0.353304203764884</v>
      </c>
      <c r="AJ95" s="390" t="n">
        <f aca="false" t="array" ref="AJ95:AJ95">INDEX(_Rge_Data_3rd_CY,$B95,AJ$1)</f>
        <v>0</v>
      </c>
      <c r="AK95" s="391" t="n">
        <f aca="false" t="array" ref="AK95:AK95">INDEX(_Rge_Data_3rd_CY,$B95,AK$1)</f>
        <v>0</v>
      </c>
      <c r="AL95" s="391" t="n">
        <f aca="false">INDEX(_Rge_Data_3rd_CY,$B95,AL$1)</f>
        <v>0</v>
      </c>
      <c r="AM95" s="391" t="n">
        <f aca="false">INDEX(_Rge_Data_3rd_CY,$B95,AM$1)</f>
        <v>0</v>
      </c>
      <c r="AN95" s="391" t="n">
        <f aca="false" t="array" ref="AN95:AN95">INDEX(_Rge_Data_3rd_CY,$B95,AN$1)</f>
        <v>0</v>
      </c>
      <c r="AO95" s="391" t="n">
        <f aca="false" t="array" ref="AO95:AO95">INDEX(_Rge_Data_3rd_CY,$B95,AO$1)</f>
        <v>4830</v>
      </c>
      <c r="AP95" s="391" t="n">
        <f aca="false" t="array" ref="AP95:AP95">INDEX(_Rge_Data_3rd_CY,$B95,AP$1)</f>
        <v>0</v>
      </c>
      <c r="AQ95" s="391" t="n">
        <f aca="false" t="array" ref="AQ95:AQ95">INDEX(_Rge_Data_3rd_CY,$B95,AQ$1)</f>
        <v>0</v>
      </c>
      <c r="AR95" s="391" t="n">
        <f aca="false" t="array" ref="AR95:AR95">INDEX(_Rge_Data_3rd_CY,$B95,AR$1)</f>
        <v>0</v>
      </c>
      <c r="AS95" s="391" t="n">
        <f aca="false">INDEX(_Rge_Data_3rd_CY,$B95,AS$1)</f>
        <v>0</v>
      </c>
      <c r="AT95" s="391" t="n">
        <f aca="false" t="array" ref="AT95:AT95">INDEX(_Rge_Data_3rd_CY,$B95,AT$1)</f>
        <v>0</v>
      </c>
      <c r="AU95" s="391" t="n">
        <f aca="false" t="array" ref="AU95:AU95">INDEX(_Rge_Data_3rd_CY,$B95,AU$1)</f>
        <v>4830</v>
      </c>
      <c r="AV95" s="262" t="n">
        <f aca="false">AU95+AX95+AY95</f>
        <v>7336.798944</v>
      </c>
      <c r="AW95" s="392" t="n">
        <f aca="false">IFERROR(AU95/AG95,0)</f>
        <v>0.0904494382022472</v>
      </c>
      <c r="AX95" s="268" t="n">
        <f aca="false">IFERROR(IF(AND($F95="OPEN",$AH95&gt;0),$AH95*_SoP*$AW95,IF(AND($F95="CLOSED",$AH95&gt;0),$AH95*_SoL*$AW95,0)),0)</f>
        <v>2506.798944</v>
      </c>
      <c r="AY95" s="268" t="n">
        <f aca="false">IFERROR(IF($AH95&lt;0,$AH95*_SoL,0),0)</f>
        <v>0</v>
      </c>
      <c r="AZ95" s="393" t="n">
        <f aca="false">AU95+AX95</f>
        <v>7336.798944</v>
      </c>
      <c r="BA95" s="393" t="n">
        <f aca="false">AJ95-AY95</f>
        <v>0</v>
      </c>
      <c r="BB95" s="393" t="n">
        <f aca="false">AZ95-BA95</f>
        <v>7336.798944</v>
      </c>
      <c r="BC95" s="394" t="n">
        <f aca="false">IF($BB95&gt;=0,$BB95,0)</f>
        <v>7336.798944</v>
      </c>
      <c r="BD95" s="395" t="n">
        <f aca="false">IF($BB95&lt;=0,-$BB95,0)</f>
        <v>0</v>
      </c>
      <c r="BE95" s="396" t="n">
        <f aca="false">IF((V95-AJ95)&lt;0,0,V95-AJ95)</f>
        <v>82573.6</v>
      </c>
      <c r="BF95" s="397" t="n">
        <f aca="false">IF(AW95&gt;1,0,V95-AW95*V95)</f>
        <v>75104.8642696629</v>
      </c>
    </row>
    <row r="96" customFormat="false" ht="19.5" hidden="false" customHeight="true" outlineLevel="0" collapsed="false">
      <c r="A96" s="166"/>
      <c r="B96" s="208" t="n">
        <f aca="false">B95+1</f>
        <v>85</v>
      </c>
      <c r="C96" s="166"/>
      <c r="D96" s="369" t="str">
        <f aca="false" t="array" ref="D96:D96">INDEX(_Rge_Projectdata_3rd,$B96,MATCH("Project-ID",_Rge_Headline_Projectdata,0))</f>
        <v>P903691</v>
      </c>
      <c r="E96" s="370" t="str">
        <f aca="false" t="array" ref="E96:E96">IF(INDEX(_Rge_Data_3rd_CY,$B96,E$1)=0,"",TEXT(INDEX(_Rge_Data_3rd_CY,$B96,E$1),"JJJJMMTT"))</f>
        <v>JJJJ05TT</v>
      </c>
      <c r="F96" s="382" t="str">
        <f aca="false" t="array" ref="F96:F96">INDEX(_Rge_Data_3rd_CY,$B96,F$1)</f>
        <v>Closed</v>
      </c>
      <c r="G96" s="371" t="n">
        <f aca="false" t="array" ref="G96:G96">IFERROR(MATCH(INDEX(_Rge_Data_3rd_CY,$B96,G$1),_Rge_Projectstatus,0),"")</f>
        <v>2</v>
      </c>
      <c r="H96" s="383" t="n">
        <f aca="false">INDEX(_Rge_Data_3rd_CY,$B96,H$1)</f>
        <v>0</v>
      </c>
      <c r="I96" s="384" t="n">
        <f aca="false">INDEX(_Rge_Data_3rd_CY,$B96,I$1)</f>
        <v>0</v>
      </c>
      <c r="J96" s="384" t="n">
        <f aca="false">INDEX(_Rge_Data_3rd_CY,$B96,J$1)</f>
        <v>0</v>
      </c>
      <c r="K96" s="384" t="n">
        <f aca="false">INDEX(_Rge_Data_3rd_CY,$B96,K$1)</f>
        <v>0</v>
      </c>
      <c r="L96" s="385" t="n">
        <f aca="false" t="array" ref="L96:L96">INDEX(_Rge_Data_3rd_CY,$B96,L$1)</f>
        <v>0</v>
      </c>
      <c r="M96" s="385" t="n">
        <f aca="false" t="array" ref="M96:M96">INDEX(_Rge_Data_3rd_CY,$B96,M$1)</f>
        <v>0</v>
      </c>
      <c r="N96" s="385" t="n">
        <f aca="false" t="array" ref="N96:N96">INDEX(_Rge_Data_3rd_CY,$B96,N$1)</f>
        <v>0</v>
      </c>
      <c r="O96" s="385" t="n">
        <f aca="false" t="array" ref="O96:O96">INDEX(_Rge_Data_3rd_CY,$B96,O$1)</f>
        <v>0</v>
      </c>
      <c r="P96" s="385" t="n">
        <f aca="false" t="array" ref="P96:P96">INDEX(_Rge_Data_3rd_CY,$B96,P$1)</f>
        <v>0</v>
      </c>
      <c r="Q96" s="385" t="n">
        <f aca="false">INDEX(_Rge_Data_3rd_CY,$B96,Q$1)</f>
        <v>0</v>
      </c>
      <c r="R96" s="385" t="n">
        <f aca="false" t="array" ref="R96:R96">INDEX(_Rge_Data_3rd_CY,$B96,R$1)</f>
        <v>0</v>
      </c>
      <c r="S96" s="385" t="n">
        <f aca="false" t="array" ref="S96:S96">INDEX(_Rge_Data_3rd_CY,$B96,S$1)</f>
        <v>0</v>
      </c>
      <c r="T96" s="385" t="n">
        <f aca="false">H96-S96</f>
        <v>0</v>
      </c>
      <c r="U96" s="386" t="n">
        <f aca="false">IFERROR(T96/H96,0)</f>
        <v>0</v>
      </c>
      <c r="V96" s="387" t="n">
        <f aca="false" t="array" ref="V96:V96">INDEX(_Rge_Data_3rd_CY,$B96,V$1)</f>
        <v>2959.6</v>
      </c>
      <c r="W96" s="388" t="n">
        <f aca="false" t="array" ref="W96:W96">INDEX(_Rge_Data_3rd_CY,$B96,W$1)</f>
        <v>1529.68</v>
      </c>
      <c r="X96" s="388" t="n">
        <f aca="false">INDEX(_Rge_Data_3rd_CY,$B96,X$1)</f>
        <v>0</v>
      </c>
      <c r="Y96" s="388" t="n">
        <f aca="false">INDEX(_Rge_Data_3rd_CY,$B96,Y$1)</f>
        <v>0</v>
      </c>
      <c r="Z96" s="388" t="n">
        <f aca="false" t="array" ref="Z96:Z96">INDEX(_Rge_Data_3rd_CY,$B96,Z$1)</f>
        <v>1529.68</v>
      </c>
      <c r="AA96" s="388" t="n">
        <f aca="false" t="array" ref="AA96:AA96">INDEX(_Rge_Data_3rd_CY,$B96,AA$1)</f>
        <v>330</v>
      </c>
      <c r="AB96" s="388" t="n">
        <f aca="false" t="array" ref="AB96:AB96">INDEX(_Rge_Data_3rd_CY,$B96,AB$1)</f>
        <v>300</v>
      </c>
      <c r="AC96" s="388" t="n">
        <f aca="false" t="array" ref="AC96:AC96">INDEX(_Rge_Data_3rd_CY,$B96,AC$1)</f>
        <v>0</v>
      </c>
      <c r="AD96" s="388" t="n">
        <f aca="false" t="array" ref="AD96:AD96">INDEX(_Rge_Data_3rd_CY,$B96,AD$1)</f>
        <v>0</v>
      </c>
      <c r="AE96" s="388" t="n">
        <f aca="false">INDEX(_Rge_Data_3rd_CY,$B96,AE$1)</f>
        <v>0</v>
      </c>
      <c r="AF96" s="388" t="n">
        <f aca="false" t="array" ref="AF96:AF96">INDEX(_Rge_Data_3rd_CY,$B96,AF$1)</f>
        <v>0</v>
      </c>
      <c r="AG96" s="388" t="n">
        <f aca="false" t="array" ref="AG96:AG96">INDEX(_Rge_Data_3rd_CY,$B96,AG$1)</f>
        <v>2159.68</v>
      </c>
      <c r="AH96" s="388" t="n">
        <f aca="false">V96-AG96</f>
        <v>799.92</v>
      </c>
      <c r="AI96" s="389" t="n">
        <f aca="false">IFERROR(AH96/V96,)</f>
        <v>0.270279767536153</v>
      </c>
      <c r="AJ96" s="390" t="n">
        <f aca="false" t="array" ref="AJ96:AJ96">INDEX(_Rge_Data_3rd_CY,$B96,AJ$1)</f>
        <v>2959.6</v>
      </c>
      <c r="AK96" s="391" t="n">
        <f aca="false" t="array" ref="AK96:AK96">INDEX(_Rge_Data_3rd_CY,$B96,AK$1)</f>
        <v>1529.68</v>
      </c>
      <c r="AL96" s="391" t="n">
        <f aca="false">INDEX(_Rge_Data_3rd_CY,$B96,AL$1)</f>
        <v>0</v>
      </c>
      <c r="AM96" s="391" t="n">
        <f aca="false">INDEX(_Rge_Data_3rd_CY,$B96,AM$1)</f>
        <v>0</v>
      </c>
      <c r="AN96" s="391" t="n">
        <f aca="false" t="array" ref="AN96:AN96">INDEX(_Rge_Data_3rd_CY,$B96,AN$1)</f>
        <v>1529.68</v>
      </c>
      <c r="AO96" s="391" t="n">
        <f aca="false" t="array" ref="AO96:AO96">INDEX(_Rge_Data_3rd_CY,$B96,AO$1)</f>
        <v>330</v>
      </c>
      <c r="AP96" s="391" t="n">
        <f aca="false" t="array" ref="AP96:AP96">INDEX(_Rge_Data_3rd_CY,$B96,AP$1)</f>
        <v>300</v>
      </c>
      <c r="AQ96" s="391" t="n">
        <f aca="false" t="array" ref="AQ96:AQ96">INDEX(_Rge_Data_3rd_CY,$B96,AQ$1)</f>
        <v>0</v>
      </c>
      <c r="AR96" s="391" t="n">
        <f aca="false" t="array" ref="AR96:AR96">INDEX(_Rge_Data_3rd_CY,$B96,AR$1)</f>
        <v>0</v>
      </c>
      <c r="AS96" s="391" t="n">
        <f aca="false">INDEX(_Rge_Data_3rd_CY,$B96,AS$1)</f>
        <v>0</v>
      </c>
      <c r="AT96" s="391" t="n">
        <f aca="false" t="array" ref="AT96:AT96">INDEX(_Rge_Data_3rd_CY,$B96,AT$1)</f>
        <v>0</v>
      </c>
      <c r="AU96" s="391" t="n">
        <f aca="false" t="array" ref="AU96:AU96">INDEX(_Rge_Data_3rd_CY,$B96,AU$1)</f>
        <v>2159.68</v>
      </c>
      <c r="AV96" s="262" t="n">
        <f aca="false">AU96+AX96+AY96</f>
        <v>2959.6</v>
      </c>
      <c r="AW96" s="392" t="n">
        <f aca="false">IFERROR(AU96/AG96,0)</f>
        <v>1</v>
      </c>
      <c r="AX96" s="268" t="n">
        <f aca="false">IFERROR(IF(AND($F96="OPEN",$AH96&gt;0),$AH96*_SoP*$AW96,IF(AND($F96="CLOSED",$AH96&gt;0),$AH96*_SoL*$AW96,0)),0)</f>
        <v>799.92</v>
      </c>
      <c r="AY96" s="268" t="n">
        <f aca="false">IFERROR(IF($AH96&lt;0,$AH96*_SoL,0),0)</f>
        <v>0</v>
      </c>
      <c r="AZ96" s="393" t="n">
        <f aca="false">AU96+AX96</f>
        <v>2959.6</v>
      </c>
      <c r="BA96" s="393" t="n">
        <f aca="false">AJ96-AY96</f>
        <v>2959.6</v>
      </c>
      <c r="BB96" s="393" t="n">
        <f aca="false">AZ96-BA96</f>
        <v>0</v>
      </c>
      <c r="BC96" s="394" t="n">
        <f aca="false">IF($BB96&gt;=0,$BB96,0)</f>
        <v>0</v>
      </c>
      <c r="BD96" s="395" t="n">
        <f aca="false">IF($BB96&lt;=0,-$BB96,0)</f>
        <v>-0</v>
      </c>
      <c r="BE96" s="396" t="n">
        <f aca="false">IF((V96-AJ96)&lt;0,0,V96-AJ96)</f>
        <v>0</v>
      </c>
      <c r="BF96" s="397" t="n">
        <f aca="false">IF(AW96&gt;1,0,V96-AW96*V96)</f>
        <v>0</v>
      </c>
    </row>
    <row r="97" customFormat="false" ht="19.5" hidden="false" customHeight="true" outlineLevel="0" collapsed="false">
      <c r="A97" s="166"/>
      <c r="B97" s="208" t="n">
        <f aca="false">B96+1</f>
        <v>86</v>
      </c>
      <c r="C97" s="166"/>
      <c r="D97" s="369" t="str">
        <f aca="false" t="array" ref="D97:D97">INDEX(_Rge_Projectdata_3rd,$B97,MATCH("Project-ID",_Rge_Headline_Projectdata,0))</f>
        <v>P903692</v>
      </c>
      <c r="E97" s="370" t="str">
        <f aca="false" t="array" ref="E97:E97">IF(INDEX(_Rge_Data_3rd_CY,$B97,E$1)=0,"",TEXT(INDEX(_Rge_Data_3rd_CY,$B97,E$1),"JJJJMMTT"))</f>
        <v>JJJJ03TT</v>
      </c>
      <c r="F97" s="382" t="str">
        <f aca="false" t="array" ref="F97:F97">INDEX(_Rge_Data_3rd_CY,$B97,F$1)</f>
        <v>Closed</v>
      </c>
      <c r="G97" s="371" t="n">
        <f aca="false" t="array" ref="G97:G97">IFERROR(MATCH(INDEX(_Rge_Data_3rd_CY,$B97,G$1),_Rge_Projectstatus,0),"")</f>
        <v>2</v>
      </c>
      <c r="H97" s="383" t="n">
        <f aca="false">INDEX(_Rge_Data_3rd_CY,$B97,H$1)</f>
        <v>0</v>
      </c>
      <c r="I97" s="384" t="n">
        <f aca="false">INDEX(_Rge_Data_3rd_CY,$B97,I$1)</f>
        <v>0</v>
      </c>
      <c r="J97" s="384" t="n">
        <f aca="false">INDEX(_Rge_Data_3rd_CY,$B97,J$1)</f>
        <v>0</v>
      </c>
      <c r="K97" s="384" t="n">
        <f aca="false">INDEX(_Rge_Data_3rd_CY,$B97,K$1)</f>
        <v>0</v>
      </c>
      <c r="L97" s="385" t="n">
        <f aca="false" t="array" ref="L97:L97">INDEX(_Rge_Data_3rd_CY,$B97,L$1)</f>
        <v>0</v>
      </c>
      <c r="M97" s="385" t="n">
        <f aca="false" t="array" ref="M97:M97">INDEX(_Rge_Data_3rd_CY,$B97,M$1)</f>
        <v>0</v>
      </c>
      <c r="N97" s="385" t="n">
        <f aca="false" t="array" ref="N97:N97">INDEX(_Rge_Data_3rd_CY,$B97,N$1)</f>
        <v>0</v>
      </c>
      <c r="O97" s="385" t="n">
        <f aca="false" t="array" ref="O97:O97">INDEX(_Rge_Data_3rd_CY,$B97,O$1)</f>
        <v>0</v>
      </c>
      <c r="P97" s="385" t="n">
        <f aca="false" t="array" ref="P97:P97">INDEX(_Rge_Data_3rd_CY,$B97,P$1)</f>
        <v>0</v>
      </c>
      <c r="Q97" s="385" t="n">
        <f aca="false">INDEX(_Rge_Data_3rd_CY,$B97,Q$1)</f>
        <v>0</v>
      </c>
      <c r="R97" s="385" t="n">
        <f aca="false" t="array" ref="R97:R97">INDEX(_Rge_Data_3rd_CY,$B97,R$1)</f>
        <v>0</v>
      </c>
      <c r="S97" s="385" t="n">
        <f aca="false" t="array" ref="S97:S97">INDEX(_Rge_Data_3rd_CY,$B97,S$1)</f>
        <v>0</v>
      </c>
      <c r="T97" s="385" t="n">
        <f aca="false">H97-S97</f>
        <v>0</v>
      </c>
      <c r="U97" s="386" t="n">
        <f aca="false">IFERROR(T97/H97,0)</f>
        <v>0</v>
      </c>
      <c r="V97" s="387" t="n">
        <f aca="false" t="array" ref="V97:V97">INDEX(_Rge_Data_3rd_CY,$B97,V$1)</f>
        <v>8819.25</v>
      </c>
      <c r="W97" s="388" t="n">
        <f aca="false" t="array" ref="W97:W97">INDEX(_Rge_Data_3rd_CY,$B97,W$1)</f>
        <v>1275</v>
      </c>
      <c r="X97" s="388" t="n">
        <f aca="false">INDEX(_Rge_Data_3rd_CY,$B97,X$1)</f>
        <v>0</v>
      </c>
      <c r="Y97" s="388" t="n">
        <f aca="false">INDEX(_Rge_Data_3rd_CY,$B97,Y$1)</f>
        <v>0</v>
      </c>
      <c r="Z97" s="388" t="n">
        <f aca="false" t="array" ref="Z97:Z97">INDEX(_Rge_Data_3rd_CY,$B97,Z$1)</f>
        <v>1275</v>
      </c>
      <c r="AA97" s="388" t="n">
        <f aca="false" t="array" ref="AA97:AA97">INDEX(_Rge_Data_3rd_CY,$B97,AA$1)</f>
        <v>0</v>
      </c>
      <c r="AB97" s="388" t="n">
        <f aca="false" t="array" ref="AB97:AB97">INDEX(_Rge_Data_3rd_CY,$B97,AB$1)</f>
        <v>490</v>
      </c>
      <c r="AC97" s="388" t="n">
        <f aca="false" t="array" ref="AC97:AC97">INDEX(_Rge_Data_3rd_CY,$B97,AC$1)</f>
        <v>2753</v>
      </c>
      <c r="AD97" s="388" t="n">
        <f aca="false" t="array" ref="AD97:AD97">INDEX(_Rge_Data_3rd_CY,$B97,AD$1)</f>
        <v>0</v>
      </c>
      <c r="AE97" s="388" t="n">
        <f aca="false">INDEX(_Rge_Data_3rd_CY,$B97,AE$1)</f>
        <v>0</v>
      </c>
      <c r="AF97" s="388" t="n">
        <f aca="false" t="array" ref="AF97:AF97">INDEX(_Rge_Data_3rd_CY,$B97,AF$1)</f>
        <v>0</v>
      </c>
      <c r="AG97" s="388" t="n">
        <f aca="false" t="array" ref="AG97:AG97">INDEX(_Rge_Data_3rd_CY,$B97,AG$1)</f>
        <v>4518</v>
      </c>
      <c r="AH97" s="388" t="n">
        <f aca="false">V97-AG97</f>
        <v>4301.25</v>
      </c>
      <c r="AI97" s="389" t="n">
        <f aca="false">IFERROR(AH97/V97,)</f>
        <v>0.487711540096947</v>
      </c>
      <c r="AJ97" s="390" t="n">
        <f aca="false" t="array" ref="AJ97:AJ97">INDEX(_Rge_Data_3rd_CY,$B97,AJ$1)</f>
        <v>8919.25</v>
      </c>
      <c r="AK97" s="391" t="n">
        <f aca="false" t="array" ref="AK97:AK97">INDEX(_Rge_Data_3rd_CY,$B97,AK$1)</f>
        <v>1275</v>
      </c>
      <c r="AL97" s="391" t="n">
        <f aca="false">INDEX(_Rge_Data_3rd_CY,$B97,AL$1)</f>
        <v>0</v>
      </c>
      <c r="AM97" s="391" t="n">
        <f aca="false">INDEX(_Rge_Data_3rd_CY,$B97,AM$1)</f>
        <v>0</v>
      </c>
      <c r="AN97" s="391" t="n">
        <f aca="false" t="array" ref="AN97:AN97">INDEX(_Rge_Data_3rd_CY,$B97,AN$1)</f>
        <v>1275</v>
      </c>
      <c r="AO97" s="391" t="n">
        <f aca="false" t="array" ref="AO97:AO97">INDEX(_Rge_Data_3rd_CY,$B97,AO$1)</f>
        <v>0</v>
      </c>
      <c r="AP97" s="391" t="n">
        <f aca="false" t="array" ref="AP97:AP97">INDEX(_Rge_Data_3rd_CY,$B97,AP$1)</f>
        <v>490</v>
      </c>
      <c r="AQ97" s="391" t="n">
        <f aca="false" t="array" ref="AQ97:AQ97">INDEX(_Rge_Data_3rd_CY,$B97,AQ$1)</f>
        <v>2753</v>
      </c>
      <c r="AR97" s="391" t="n">
        <f aca="false" t="array" ref="AR97:AR97">INDEX(_Rge_Data_3rd_CY,$B97,AR$1)</f>
        <v>0</v>
      </c>
      <c r="AS97" s="391" t="n">
        <f aca="false">INDEX(_Rge_Data_3rd_CY,$B97,AS$1)</f>
        <v>0</v>
      </c>
      <c r="AT97" s="391" t="n">
        <f aca="false" t="array" ref="AT97:AT97">INDEX(_Rge_Data_3rd_CY,$B97,AT$1)</f>
        <v>0</v>
      </c>
      <c r="AU97" s="391" t="n">
        <f aca="false" t="array" ref="AU97:AU97">INDEX(_Rge_Data_3rd_CY,$B97,AU$1)</f>
        <v>4518</v>
      </c>
      <c r="AV97" s="262" t="n">
        <f aca="false">AU97+AX97+AY97</f>
        <v>8819.25</v>
      </c>
      <c r="AW97" s="392" t="n">
        <f aca="false">IFERROR(AU97/AG97,0)</f>
        <v>1</v>
      </c>
      <c r="AX97" s="268" t="n">
        <f aca="false">IFERROR(IF(AND($F97="OPEN",$AH97&gt;0),$AH97*_SoP*$AW97,IF(AND($F97="CLOSED",$AH97&gt;0),$AH97*_SoL*$AW97,0)),0)</f>
        <v>4301.25</v>
      </c>
      <c r="AY97" s="268" t="n">
        <f aca="false">IFERROR(IF($AH97&lt;0,$AH97*_SoL,0),0)</f>
        <v>0</v>
      </c>
      <c r="AZ97" s="393" t="n">
        <f aca="false">AU97+AX97</f>
        <v>8819.25</v>
      </c>
      <c r="BA97" s="393" t="n">
        <f aca="false">AJ97-AY97</f>
        <v>8919.25</v>
      </c>
      <c r="BB97" s="393" t="n">
        <f aca="false">AZ97-BA97</f>
        <v>-100</v>
      </c>
      <c r="BC97" s="394" t="n">
        <f aca="false">IF($BB97&gt;=0,$BB97,0)</f>
        <v>0</v>
      </c>
      <c r="BD97" s="395" t="n">
        <f aca="false">IF($BB97&lt;=0,-$BB97,0)</f>
        <v>100</v>
      </c>
      <c r="BE97" s="396" t="n">
        <f aca="false">IF((V97-AJ97)&lt;0,0,V97-AJ97)</f>
        <v>0</v>
      </c>
      <c r="BF97" s="397" t="n">
        <f aca="false">IF(AW97&gt;1,0,V97-AW97*V97)</f>
        <v>0</v>
      </c>
    </row>
    <row r="98" customFormat="false" ht="19.5" hidden="false" customHeight="true" outlineLevel="0" collapsed="false">
      <c r="A98" s="166"/>
      <c r="B98" s="208" t="n">
        <f aca="false">B97+1</f>
        <v>87</v>
      </c>
      <c r="C98" s="166"/>
      <c r="D98" s="369" t="str">
        <f aca="false" t="array" ref="D98:D98">INDEX(_Rge_Projectdata_3rd,$B98,MATCH("Project-ID",_Rge_Headline_Projectdata,0))</f>
        <v>P903695</v>
      </c>
      <c r="E98" s="370" t="str">
        <f aca="false" t="array" ref="E98:E98">IF(INDEX(_Rge_Data_3rd_CY,$B98,E$1)=0,"",TEXT(INDEX(_Rge_Data_3rd_CY,$B98,E$1),"JJJJMMTT"))</f>
        <v>JJJJ03TT</v>
      </c>
      <c r="F98" s="382" t="str">
        <f aca="false" t="array" ref="F98:F98">INDEX(_Rge_Data_3rd_CY,$B98,F$1)</f>
        <v>Closed</v>
      </c>
      <c r="G98" s="371" t="n">
        <f aca="false" t="array" ref="G98:G98">IFERROR(MATCH(INDEX(_Rge_Data_3rd_CY,$B98,G$1),_Rge_Projectstatus,0),"")</f>
        <v>2</v>
      </c>
      <c r="H98" s="383" t="n">
        <f aca="false">INDEX(_Rge_Data_3rd_CY,$B98,H$1)</f>
        <v>0</v>
      </c>
      <c r="I98" s="384" t="n">
        <f aca="false">INDEX(_Rge_Data_3rd_CY,$B98,I$1)</f>
        <v>0</v>
      </c>
      <c r="J98" s="384" t="n">
        <f aca="false">INDEX(_Rge_Data_3rd_CY,$B98,J$1)</f>
        <v>0</v>
      </c>
      <c r="K98" s="384" t="n">
        <f aca="false">INDEX(_Rge_Data_3rd_CY,$B98,K$1)</f>
        <v>0</v>
      </c>
      <c r="L98" s="385" t="n">
        <f aca="false" t="array" ref="L98:L98">INDEX(_Rge_Data_3rd_CY,$B98,L$1)</f>
        <v>0</v>
      </c>
      <c r="M98" s="385" t="n">
        <f aca="false" t="array" ref="M98:M98">INDEX(_Rge_Data_3rd_CY,$B98,M$1)</f>
        <v>0</v>
      </c>
      <c r="N98" s="385" t="n">
        <f aca="false" t="array" ref="N98:N98">INDEX(_Rge_Data_3rd_CY,$B98,N$1)</f>
        <v>0</v>
      </c>
      <c r="O98" s="385" t="n">
        <f aca="false" t="array" ref="O98:O98">INDEX(_Rge_Data_3rd_CY,$B98,O$1)</f>
        <v>0</v>
      </c>
      <c r="P98" s="385" t="n">
        <f aca="false" t="array" ref="P98:P98">INDEX(_Rge_Data_3rd_CY,$B98,P$1)</f>
        <v>0</v>
      </c>
      <c r="Q98" s="385" t="n">
        <f aca="false">INDEX(_Rge_Data_3rd_CY,$B98,Q$1)</f>
        <v>0</v>
      </c>
      <c r="R98" s="385" t="n">
        <f aca="false" t="array" ref="R98:R98">INDEX(_Rge_Data_3rd_CY,$B98,R$1)</f>
        <v>0</v>
      </c>
      <c r="S98" s="385" t="n">
        <f aca="false" t="array" ref="S98:S98">INDEX(_Rge_Data_3rd_CY,$B98,S$1)</f>
        <v>0</v>
      </c>
      <c r="T98" s="385" t="n">
        <f aca="false">H98-S98</f>
        <v>0</v>
      </c>
      <c r="U98" s="386" t="n">
        <f aca="false">IFERROR(T98/H98,0)</f>
        <v>0</v>
      </c>
      <c r="V98" s="387" t="n">
        <f aca="false" t="array" ref="V98:V98">INDEX(_Rge_Data_3rd_CY,$B98,V$1)</f>
        <v>1722.1</v>
      </c>
      <c r="W98" s="388" t="n">
        <f aca="false" t="array" ref="W98:W98">INDEX(_Rge_Data_3rd_CY,$B98,W$1)</f>
        <v>0</v>
      </c>
      <c r="X98" s="388" t="n">
        <f aca="false">INDEX(_Rge_Data_3rd_CY,$B98,X$1)</f>
        <v>0</v>
      </c>
      <c r="Y98" s="388" t="n">
        <f aca="false">INDEX(_Rge_Data_3rd_CY,$B98,Y$1)</f>
        <v>0</v>
      </c>
      <c r="Z98" s="388" t="n">
        <f aca="false" t="array" ref="Z98:Z98">INDEX(_Rge_Data_3rd_CY,$B98,Z$1)</f>
        <v>0</v>
      </c>
      <c r="AA98" s="388" t="n">
        <f aca="false" t="array" ref="AA98:AA98">INDEX(_Rge_Data_3rd_CY,$B98,AA$1)</f>
        <v>0</v>
      </c>
      <c r="AB98" s="388" t="n">
        <f aca="false" t="array" ref="AB98:AB98">INDEX(_Rge_Data_3rd_CY,$B98,AB$1)</f>
        <v>0</v>
      </c>
      <c r="AC98" s="388" t="n">
        <f aca="false" t="array" ref="AC98:AC98">INDEX(_Rge_Data_3rd_CY,$B98,AC$1)</f>
        <v>1171.03</v>
      </c>
      <c r="AD98" s="388" t="n">
        <f aca="false" t="array" ref="AD98:AD98">INDEX(_Rge_Data_3rd_CY,$B98,AD$1)</f>
        <v>0</v>
      </c>
      <c r="AE98" s="388" t="n">
        <f aca="false">INDEX(_Rge_Data_3rd_CY,$B98,AE$1)</f>
        <v>0</v>
      </c>
      <c r="AF98" s="388" t="n">
        <f aca="false" t="array" ref="AF98:AF98">INDEX(_Rge_Data_3rd_CY,$B98,AF$1)</f>
        <v>0</v>
      </c>
      <c r="AG98" s="388" t="n">
        <f aca="false" t="array" ref="AG98:AG98">INDEX(_Rge_Data_3rd_CY,$B98,AG$1)</f>
        <v>1171.03</v>
      </c>
      <c r="AH98" s="388" t="n">
        <f aca="false">V98-AG98</f>
        <v>551.07</v>
      </c>
      <c r="AI98" s="389" t="n">
        <f aca="false">IFERROR(AH98/V98,)</f>
        <v>0.319998838627257</v>
      </c>
      <c r="AJ98" s="390" t="n">
        <f aca="false" t="array" ref="AJ98:AJ98">INDEX(_Rge_Data_3rd_CY,$B98,AJ$1)</f>
        <v>1722.1</v>
      </c>
      <c r="AK98" s="391" t="n">
        <f aca="false" t="array" ref="AK98:AK98">INDEX(_Rge_Data_3rd_CY,$B98,AK$1)</f>
        <v>0</v>
      </c>
      <c r="AL98" s="391" t="n">
        <f aca="false">INDEX(_Rge_Data_3rd_CY,$B98,AL$1)</f>
        <v>0</v>
      </c>
      <c r="AM98" s="391" t="n">
        <f aca="false">INDEX(_Rge_Data_3rd_CY,$B98,AM$1)</f>
        <v>0</v>
      </c>
      <c r="AN98" s="391" t="n">
        <f aca="false" t="array" ref="AN98:AN98">INDEX(_Rge_Data_3rd_CY,$B98,AN$1)</f>
        <v>0</v>
      </c>
      <c r="AO98" s="391" t="n">
        <f aca="false" t="array" ref="AO98:AO98">INDEX(_Rge_Data_3rd_CY,$B98,AO$1)</f>
        <v>0</v>
      </c>
      <c r="AP98" s="391" t="n">
        <f aca="false" t="array" ref="AP98:AP98">INDEX(_Rge_Data_3rd_CY,$B98,AP$1)</f>
        <v>0</v>
      </c>
      <c r="AQ98" s="391" t="n">
        <f aca="false" t="array" ref="AQ98:AQ98">INDEX(_Rge_Data_3rd_CY,$B98,AQ$1)</f>
        <v>1171.03</v>
      </c>
      <c r="AR98" s="391" t="n">
        <f aca="false" t="array" ref="AR98:AR98">INDEX(_Rge_Data_3rd_CY,$B98,AR$1)</f>
        <v>0</v>
      </c>
      <c r="AS98" s="391" t="n">
        <f aca="false">INDEX(_Rge_Data_3rd_CY,$B98,AS$1)</f>
        <v>0</v>
      </c>
      <c r="AT98" s="391" t="n">
        <f aca="false" t="array" ref="AT98:AT98">INDEX(_Rge_Data_3rd_CY,$B98,AT$1)</f>
        <v>0</v>
      </c>
      <c r="AU98" s="391" t="n">
        <f aca="false" t="array" ref="AU98:AU98">INDEX(_Rge_Data_3rd_CY,$B98,AU$1)</f>
        <v>1171.03</v>
      </c>
      <c r="AV98" s="262" t="n">
        <f aca="false">AU98+AX98+AY98</f>
        <v>1722.1</v>
      </c>
      <c r="AW98" s="392" t="n">
        <f aca="false">IFERROR(AU98/AG98,0)</f>
        <v>1</v>
      </c>
      <c r="AX98" s="268" t="n">
        <f aca="false">IFERROR(IF(AND($F98="OPEN",$AH98&gt;0),$AH98*_SoP*$AW98,IF(AND($F98="CLOSED",$AH98&gt;0),$AH98*_SoL*$AW98,0)),0)</f>
        <v>551.07</v>
      </c>
      <c r="AY98" s="268" t="n">
        <f aca="false">IFERROR(IF($AH98&lt;0,$AH98*_SoL,0),0)</f>
        <v>0</v>
      </c>
      <c r="AZ98" s="393" t="n">
        <f aca="false">AU98+AX98</f>
        <v>1722.1</v>
      </c>
      <c r="BA98" s="393" t="n">
        <f aca="false">AJ98-AY98</f>
        <v>1722.1</v>
      </c>
      <c r="BB98" s="393" t="n">
        <f aca="false">AZ98-BA98</f>
        <v>0</v>
      </c>
      <c r="BC98" s="394" t="n">
        <f aca="false">IF($BB98&gt;=0,$BB98,0)</f>
        <v>0</v>
      </c>
      <c r="BD98" s="395" t="n">
        <f aca="false">IF($BB98&lt;=0,-$BB98,0)</f>
        <v>-0</v>
      </c>
      <c r="BE98" s="396" t="n">
        <f aca="false">IF((V98-AJ98)&lt;0,0,V98-AJ98)</f>
        <v>0</v>
      </c>
      <c r="BF98" s="397" t="n">
        <f aca="false">IF(AW98&gt;1,0,V98-AW98*V98)</f>
        <v>0</v>
      </c>
    </row>
    <row r="99" customFormat="false" ht="19.5" hidden="false" customHeight="true" outlineLevel="0" collapsed="false">
      <c r="A99" s="166"/>
      <c r="B99" s="208" t="n">
        <f aca="false">B98+1</f>
        <v>88</v>
      </c>
      <c r="C99" s="166"/>
      <c r="D99" s="369" t="str">
        <f aca="false" t="array" ref="D99:D99">INDEX(_Rge_Projectdata_3rd,$B99,MATCH("Project-ID",_Rge_Headline_Projectdata,0))</f>
        <v>P903696</v>
      </c>
      <c r="E99" s="370" t="str">
        <f aca="false" t="array" ref="E99:E99">IF(INDEX(_Rge_Data_3rd_CY,$B99,E$1)=0,"",TEXT(INDEX(_Rge_Data_3rd_CY,$B99,E$1),"JJJJMMTT"))</f>
        <v>JJJJ03TT</v>
      </c>
      <c r="F99" s="382" t="str">
        <f aca="false" t="array" ref="F99:F99">INDEX(_Rge_Data_3rd_CY,$B99,F$1)</f>
        <v>Closed</v>
      </c>
      <c r="G99" s="371" t="n">
        <f aca="false" t="array" ref="G99:G99">IFERROR(MATCH(INDEX(_Rge_Data_3rd_CY,$B99,G$1),_Rge_Projectstatus,0),"")</f>
        <v>2</v>
      </c>
      <c r="H99" s="383" t="n">
        <f aca="false">INDEX(_Rge_Data_3rd_CY,$B99,H$1)</f>
        <v>0</v>
      </c>
      <c r="I99" s="384" t="n">
        <f aca="false">INDEX(_Rge_Data_3rd_CY,$B99,I$1)</f>
        <v>0</v>
      </c>
      <c r="J99" s="384" t="n">
        <f aca="false">INDEX(_Rge_Data_3rd_CY,$B99,J$1)</f>
        <v>0</v>
      </c>
      <c r="K99" s="384" t="n">
        <f aca="false">INDEX(_Rge_Data_3rd_CY,$B99,K$1)</f>
        <v>0</v>
      </c>
      <c r="L99" s="385" t="n">
        <f aca="false" t="array" ref="L99:L99">INDEX(_Rge_Data_3rd_CY,$B99,L$1)</f>
        <v>0</v>
      </c>
      <c r="M99" s="385" t="n">
        <f aca="false" t="array" ref="M99:M99">INDEX(_Rge_Data_3rd_CY,$B99,M$1)</f>
        <v>0</v>
      </c>
      <c r="N99" s="385" t="n">
        <f aca="false" t="array" ref="N99:N99">INDEX(_Rge_Data_3rd_CY,$B99,N$1)</f>
        <v>0</v>
      </c>
      <c r="O99" s="385" t="n">
        <f aca="false" t="array" ref="O99:O99">INDEX(_Rge_Data_3rd_CY,$B99,O$1)</f>
        <v>0</v>
      </c>
      <c r="P99" s="385" t="n">
        <f aca="false" t="array" ref="P99:P99">INDEX(_Rge_Data_3rd_CY,$B99,P$1)</f>
        <v>0</v>
      </c>
      <c r="Q99" s="385" t="n">
        <f aca="false">INDEX(_Rge_Data_3rd_CY,$B99,Q$1)</f>
        <v>0</v>
      </c>
      <c r="R99" s="385" t="n">
        <f aca="false" t="array" ref="R99:R99">INDEX(_Rge_Data_3rd_CY,$B99,R$1)</f>
        <v>0</v>
      </c>
      <c r="S99" s="385" t="n">
        <f aca="false" t="array" ref="S99:S99">INDEX(_Rge_Data_3rd_CY,$B99,S$1)</f>
        <v>0</v>
      </c>
      <c r="T99" s="385" t="n">
        <f aca="false">H99-S99</f>
        <v>0</v>
      </c>
      <c r="U99" s="386" t="n">
        <f aca="false">IFERROR(T99/H99,0)</f>
        <v>0</v>
      </c>
      <c r="V99" s="387" t="n">
        <f aca="false" t="array" ref="V99:V99">INDEX(_Rge_Data_3rd_CY,$B99,V$1)</f>
        <v>8554</v>
      </c>
      <c r="W99" s="388" t="n">
        <f aca="false" t="array" ref="W99:W99">INDEX(_Rge_Data_3rd_CY,$B99,W$1)</f>
        <v>5277.62</v>
      </c>
      <c r="X99" s="388" t="n">
        <f aca="false">INDEX(_Rge_Data_3rd_CY,$B99,X$1)</f>
        <v>0</v>
      </c>
      <c r="Y99" s="388" t="n">
        <f aca="false">INDEX(_Rge_Data_3rd_CY,$B99,Y$1)</f>
        <v>0</v>
      </c>
      <c r="Z99" s="388" t="n">
        <f aca="false" t="array" ref="Z99:Z99">INDEX(_Rge_Data_3rd_CY,$B99,Z$1)</f>
        <v>5277.62</v>
      </c>
      <c r="AA99" s="388" t="n">
        <f aca="false" t="array" ref="AA99:AA99">INDEX(_Rge_Data_3rd_CY,$B99,AA$1)</f>
        <v>0</v>
      </c>
      <c r="AB99" s="388" t="n">
        <f aca="false" t="array" ref="AB99:AB99">INDEX(_Rge_Data_3rd_CY,$B99,AB$1)</f>
        <v>167</v>
      </c>
      <c r="AC99" s="388" t="n">
        <f aca="false" t="array" ref="AC99:AC99">INDEX(_Rge_Data_3rd_CY,$B99,AC$1)</f>
        <v>0</v>
      </c>
      <c r="AD99" s="388" t="n">
        <f aca="false" t="array" ref="AD99:AD99">INDEX(_Rge_Data_3rd_CY,$B99,AD$1)</f>
        <v>0</v>
      </c>
      <c r="AE99" s="388" t="n">
        <f aca="false">INDEX(_Rge_Data_3rd_CY,$B99,AE$1)</f>
        <v>0</v>
      </c>
      <c r="AF99" s="388" t="n">
        <f aca="false" t="array" ref="AF99:AF99">INDEX(_Rge_Data_3rd_CY,$B99,AF$1)</f>
        <v>0</v>
      </c>
      <c r="AG99" s="388" t="n">
        <f aca="false" t="array" ref="AG99:AG99">INDEX(_Rge_Data_3rd_CY,$B99,AG$1)</f>
        <v>5444.62</v>
      </c>
      <c r="AH99" s="388" t="n">
        <f aca="false">V99-AG99</f>
        <v>3109.38</v>
      </c>
      <c r="AI99" s="389" t="n">
        <f aca="false">IFERROR(AH99/V99,)</f>
        <v>0.363500116904372</v>
      </c>
      <c r="AJ99" s="390" t="n">
        <f aca="false" t="array" ref="AJ99:AJ99">INDEX(_Rge_Data_3rd_CY,$B99,AJ$1)</f>
        <v>8554</v>
      </c>
      <c r="AK99" s="391" t="n">
        <f aca="false" t="array" ref="AK99:AK99">INDEX(_Rge_Data_3rd_CY,$B99,AK$1)</f>
        <v>5277.62</v>
      </c>
      <c r="AL99" s="391" t="n">
        <f aca="false">INDEX(_Rge_Data_3rd_CY,$B99,AL$1)</f>
        <v>0</v>
      </c>
      <c r="AM99" s="391" t="n">
        <f aca="false">INDEX(_Rge_Data_3rd_CY,$B99,AM$1)</f>
        <v>0</v>
      </c>
      <c r="AN99" s="391" t="n">
        <f aca="false" t="array" ref="AN99:AN99">INDEX(_Rge_Data_3rd_CY,$B99,AN$1)</f>
        <v>5277.62</v>
      </c>
      <c r="AO99" s="391" t="n">
        <f aca="false" t="array" ref="AO99:AO99">INDEX(_Rge_Data_3rd_CY,$B99,AO$1)</f>
        <v>0</v>
      </c>
      <c r="AP99" s="391" t="n">
        <f aca="false" t="array" ref="AP99:AP99">INDEX(_Rge_Data_3rd_CY,$B99,AP$1)</f>
        <v>167</v>
      </c>
      <c r="AQ99" s="391" t="n">
        <f aca="false" t="array" ref="AQ99:AQ99">INDEX(_Rge_Data_3rd_CY,$B99,AQ$1)</f>
        <v>0</v>
      </c>
      <c r="AR99" s="391" t="n">
        <f aca="false" t="array" ref="AR99:AR99">INDEX(_Rge_Data_3rd_CY,$B99,AR$1)</f>
        <v>0</v>
      </c>
      <c r="AS99" s="391" t="n">
        <f aca="false">INDEX(_Rge_Data_3rd_CY,$B99,AS$1)</f>
        <v>0</v>
      </c>
      <c r="AT99" s="391" t="n">
        <f aca="false" t="array" ref="AT99:AT99">INDEX(_Rge_Data_3rd_CY,$B99,AT$1)</f>
        <v>0</v>
      </c>
      <c r="AU99" s="391" t="n">
        <f aca="false" t="array" ref="AU99:AU99">INDEX(_Rge_Data_3rd_CY,$B99,AU$1)</f>
        <v>5444.62</v>
      </c>
      <c r="AV99" s="262" t="n">
        <f aca="false">AU99+AX99+AY99</f>
        <v>8554</v>
      </c>
      <c r="AW99" s="392" t="n">
        <f aca="false">IFERROR(AU99/AG99,0)</f>
        <v>1</v>
      </c>
      <c r="AX99" s="268" t="n">
        <f aca="false">IFERROR(IF(AND($F99="OPEN",$AH99&gt;0),$AH99*_SoP*$AW99,IF(AND($F99="CLOSED",$AH99&gt;0),$AH99*_SoL*$AW99,0)),0)</f>
        <v>3109.38</v>
      </c>
      <c r="AY99" s="268" t="n">
        <f aca="false">IFERROR(IF($AH99&lt;0,$AH99*_SoL,0),0)</f>
        <v>0</v>
      </c>
      <c r="AZ99" s="393" t="n">
        <f aca="false">AU99+AX99</f>
        <v>8554</v>
      </c>
      <c r="BA99" s="393" t="n">
        <f aca="false">AJ99-AY99</f>
        <v>8554</v>
      </c>
      <c r="BB99" s="393" t="n">
        <f aca="false">AZ99-BA99</f>
        <v>0</v>
      </c>
      <c r="BC99" s="394" t="n">
        <f aca="false">IF($BB99&gt;=0,$BB99,0)</f>
        <v>0</v>
      </c>
      <c r="BD99" s="395" t="n">
        <f aca="false">IF($BB99&lt;=0,-$BB99,0)</f>
        <v>-0</v>
      </c>
      <c r="BE99" s="396" t="n">
        <f aca="false">IF((V99-AJ99)&lt;0,0,V99-AJ99)</f>
        <v>0</v>
      </c>
      <c r="BF99" s="397" t="n">
        <f aca="false">IF(AW99&gt;1,0,V99-AW99*V99)</f>
        <v>0</v>
      </c>
    </row>
    <row r="100" customFormat="false" ht="19.5" hidden="false" customHeight="true" outlineLevel="0" collapsed="false">
      <c r="A100" s="166"/>
      <c r="B100" s="208" t="n">
        <f aca="false">B99+1</f>
        <v>89</v>
      </c>
      <c r="C100" s="166"/>
      <c r="D100" s="369" t="str">
        <f aca="false" t="array" ref="D100:D100">INDEX(_Rge_Projectdata_3rd,$B100,MATCH("Project-ID",_Rge_Headline_Projectdata,0))</f>
        <v>P903697</v>
      </c>
      <c r="E100" s="370" t="str">
        <f aca="false" t="array" ref="E100:E100">IF(INDEX(_Rge_Data_3rd_CY,$B100,E$1)=0,"",TEXT(INDEX(_Rge_Data_3rd_CY,$B100,E$1),"JJJJMMTT"))</f>
        <v/>
      </c>
      <c r="F100" s="382" t="str">
        <f aca="false" t="array" ref="F100:F100">INDEX(_Rge_Data_3rd_CY,$B100,F$1)</f>
        <v>Open</v>
      </c>
      <c r="G100" s="371" t="n">
        <f aca="false" t="array" ref="G100:G100">IFERROR(MATCH(INDEX(_Rge_Data_3rd_CY,$B100,G$1),_Rge_Projectstatus,0),"")</f>
        <v>1</v>
      </c>
      <c r="H100" s="383" t="n">
        <f aca="false">INDEX(_Rge_Data_3rd_CY,$B100,H$1)</f>
        <v>0</v>
      </c>
      <c r="I100" s="384" t="n">
        <f aca="false">INDEX(_Rge_Data_3rd_CY,$B100,I$1)</f>
        <v>0</v>
      </c>
      <c r="J100" s="384" t="n">
        <f aca="false">INDEX(_Rge_Data_3rd_CY,$B100,J$1)</f>
        <v>0</v>
      </c>
      <c r="K100" s="384" t="n">
        <f aca="false">INDEX(_Rge_Data_3rd_CY,$B100,K$1)</f>
        <v>0</v>
      </c>
      <c r="L100" s="385" t="n">
        <f aca="false" t="array" ref="L100:L100">INDEX(_Rge_Data_3rd_CY,$B100,L$1)</f>
        <v>0</v>
      </c>
      <c r="M100" s="385" t="n">
        <f aca="false" t="array" ref="M100:M100">INDEX(_Rge_Data_3rd_CY,$B100,M$1)</f>
        <v>0</v>
      </c>
      <c r="N100" s="385" t="n">
        <f aca="false" t="array" ref="N100:N100">INDEX(_Rge_Data_3rd_CY,$B100,N$1)</f>
        <v>0</v>
      </c>
      <c r="O100" s="385" t="n">
        <f aca="false" t="array" ref="O100:O100">INDEX(_Rge_Data_3rd_CY,$B100,O$1)</f>
        <v>0</v>
      </c>
      <c r="P100" s="385" t="n">
        <f aca="false" t="array" ref="P100:P100">INDEX(_Rge_Data_3rd_CY,$B100,P$1)</f>
        <v>0</v>
      </c>
      <c r="Q100" s="385" t="n">
        <f aca="false">INDEX(_Rge_Data_3rd_CY,$B100,Q$1)</f>
        <v>0</v>
      </c>
      <c r="R100" s="385" t="n">
        <f aca="false" t="array" ref="R100:R100">INDEX(_Rge_Data_3rd_CY,$B100,R$1)</f>
        <v>0</v>
      </c>
      <c r="S100" s="385" t="n">
        <f aca="false" t="array" ref="S100:S100">INDEX(_Rge_Data_3rd_CY,$B100,S$1)</f>
        <v>0</v>
      </c>
      <c r="T100" s="385" t="n">
        <f aca="false">H100-S100</f>
        <v>0</v>
      </c>
      <c r="U100" s="386" t="n">
        <f aca="false">IFERROR(T100/H100,0)</f>
        <v>0</v>
      </c>
      <c r="V100" s="387" t="n">
        <f aca="false" t="array" ref="V100:V100">INDEX(_Rge_Data_3rd_CY,$B100,V$1)</f>
        <v>6120</v>
      </c>
      <c r="W100" s="388" t="n">
        <f aca="false" t="array" ref="W100:W100">INDEX(_Rge_Data_3rd_CY,$B100,W$1)</f>
        <v>3168.68</v>
      </c>
      <c r="X100" s="388" t="n">
        <f aca="false">INDEX(_Rge_Data_3rd_CY,$B100,X$1)</f>
        <v>0</v>
      </c>
      <c r="Y100" s="388" t="n">
        <f aca="false">INDEX(_Rge_Data_3rd_CY,$B100,Y$1)</f>
        <v>0</v>
      </c>
      <c r="Z100" s="388" t="n">
        <f aca="false" t="array" ref="Z100:Z100">INDEX(_Rge_Data_3rd_CY,$B100,Z$1)</f>
        <v>3168.68</v>
      </c>
      <c r="AA100" s="388" t="n">
        <f aca="false" t="array" ref="AA100:AA100">INDEX(_Rge_Data_3rd_CY,$B100,AA$1)</f>
        <v>812.5</v>
      </c>
      <c r="AB100" s="388" t="n">
        <f aca="false" t="array" ref="AB100:AB100">INDEX(_Rge_Data_3rd_CY,$B100,AB$1)</f>
        <v>600</v>
      </c>
      <c r="AC100" s="388" t="n">
        <f aca="false" t="array" ref="AC100:AC100">INDEX(_Rge_Data_3rd_CY,$B100,AC$1)</f>
        <v>0</v>
      </c>
      <c r="AD100" s="388" t="n">
        <f aca="false" t="array" ref="AD100:AD100">INDEX(_Rge_Data_3rd_CY,$B100,AD$1)</f>
        <v>0</v>
      </c>
      <c r="AE100" s="388" t="n">
        <f aca="false">INDEX(_Rge_Data_3rd_CY,$B100,AE$1)</f>
        <v>0</v>
      </c>
      <c r="AF100" s="388" t="n">
        <f aca="false" t="array" ref="AF100:AF100">INDEX(_Rge_Data_3rd_CY,$B100,AF$1)</f>
        <v>0</v>
      </c>
      <c r="AG100" s="388" t="n">
        <f aca="false" t="array" ref="AG100:AG100">INDEX(_Rge_Data_3rd_CY,$B100,AG$1)</f>
        <v>4581.18</v>
      </c>
      <c r="AH100" s="388" t="n">
        <f aca="false">V100-AG100</f>
        <v>1538.82</v>
      </c>
      <c r="AI100" s="389" t="n">
        <f aca="false">IFERROR(AH100/V100,)</f>
        <v>0.251441176470588</v>
      </c>
      <c r="AJ100" s="390" t="n">
        <f aca="false" t="array" ref="AJ100:AJ100">INDEX(_Rge_Data_3rd_CY,$B100,AJ$1)</f>
        <v>0</v>
      </c>
      <c r="AK100" s="391" t="n">
        <f aca="false" t="array" ref="AK100:AK100">INDEX(_Rge_Data_3rd_CY,$B100,AK$1)</f>
        <v>700</v>
      </c>
      <c r="AL100" s="391" t="n">
        <f aca="false">INDEX(_Rge_Data_3rd_CY,$B100,AL$1)</f>
        <v>0</v>
      </c>
      <c r="AM100" s="391" t="n">
        <f aca="false">INDEX(_Rge_Data_3rd_CY,$B100,AM$1)</f>
        <v>0</v>
      </c>
      <c r="AN100" s="391" t="n">
        <f aca="false" t="array" ref="AN100:AN100">INDEX(_Rge_Data_3rd_CY,$B100,AN$1)</f>
        <v>700</v>
      </c>
      <c r="AO100" s="391" t="n">
        <f aca="false" t="array" ref="AO100:AO100">INDEX(_Rge_Data_3rd_CY,$B100,AO$1)</f>
        <v>750</v>
      </c>
      <c r="AP100" s="391" t="n">
        <f aca="false" t="array" ref="AP100:AP100">INDEX(_Rge_Data_3rd_CY,$B100,AP$1)</f>
        <v>0</v>
      </c>
      <c r="AQ100" s="391" t="n">
        <f aca="false" t="array" ref="AQ100:AQ100">INDEX(_Rge_Data_3rd_CY,$B100,AQ$1)</f>
        <v>0</v>
      </c>
      <c r="AR100" s="391" t="n">
        <f aca="false" t="array" ref="AR100:AR100">INDEX(_Rge_Data_3rd_CY,$B100,AR$1)</f>
        <v>0</v>
      </c>
      <c r="AS100" s="391" t="n">
        <f aca="false">INDEX(_Rge_Data_3rd_CY,$B100,AS$1)</f>
        <v>0</v>
      </c>
      <c r="AT100" s="391" t="n">
        <f aca="false" t="array" ref="AT100:AT100">INDEX(_Rge_Data_3rd_CY,$B100,AT$1)</f>
        <v>0</v>
      </c>
      <c r="AU100" s="391" t="n">
        <f aca="false" t="array" ref="AU100:AU100">INDEX(_Rge_Data_3rd_CY,$B100,AU$1)</f>
        <v>1450</v>
      </c>
      <c r="AV100" s="262" t="n">
        <f aca="false">AU100+AX100+AY100</f>
        <v>1912.7027425</v>
      </c>
      <c r="AW100" s="392" t="n">
        <f aca="false">IFERROR(AU100/AG100,0)</f>
        <v>0.316512339615557</v>
      </c>
      <c r="AX100" s="268" t="n">
        <f aca="false">IFERROR(IF(AND($F100="OPEN",$AH100&gt;0),$AH100*_SoP*$AW100,IF(AND($F100="CLOSED",$AH100&gt;0),$AH100*_SoL*$AW100,0)),0)</f>
        <v>462.7027425</v>
      </c>
      <c r="AY100" s="268" t="n">
        <f aca="false">IFERROR(IF($AH100&lt;0,$AH100*_SoL,0),0)</f>
        <v>0</v>
      </c>
      <c r="AZ100" s="393" t="n">
        <f aca="false">AU100+AX100</f>
        <v>1912.7027425</v>
      </c>
      <c r="BA100" s="393" t="n">
        <f aca="false">AJ100-AY100</f>
        <v>0</v>
      </c>
      <c r="BB100" s="393" t="n">
        <f aca="false">AZ100-BA100</f>
        <v>1912.7027425</v>
      </c>
      <c r="BC100" s="394" t="n">
        <f aca="false">IF($BB100&gt;=0,$BB100,0)</f>
        <v>1912.7027425</v>
      </c>
      <c r="BD100" s="395" t="n">
        <f aca="false">IF($BB100&lt;=0,-$BB100,0)</f>
        <v>0</v>
      </c>
      <c r="BE100" s="396" t="n">
        <f aca="false">IF((V100-AJ100)&lt;0,0,V100-AJ100)</f>
        <v>6120</v>
      </c>
      <c r="BF100" s="397" t="n">
        <f aca="false">IF(AW100&gt;1,0,V100-AW100*V100)</f>
        <v>4182.94448155279</v>
      </c>
    </row>
    <row r="101" customFormat="false" ht="19.5" hidden="false" customHeight="true" outlineLevel="0" collapsed="false">
      <c r="A101" s="166"/>
      <c r="B101" s="208" t="n">
        <f aca="false">B100+1</f>
        <v>90</v>
      </c>
      <c r="C101" s="166"/>
      <c r="D101" s="369" t="str">
        <f aca="false" t="array" ref="D101:D101">INDEX(_Rge_Projectdata_3rd,$B101,MATCH("Project-ID",_Rge_Headline_Projectdata,0))</f>
        <v>P903698</v>
      </c>
      <c r="E101" s="370" t="str">
        <f aca="false" t="array" ref="E101:E101">IF(INDEX(_Rge_Data_3rd_CY,$B101,E$1)=0,"",TEXT(INDEX(_Rge_Data_3rd_CY,$B101,E$1),"JJJJMMTT"))</f>
        <v/>
      </c>
      <c r="F101" s="382" t="str">
        <f aca="false" t="array" ref="F101:F101">INDEX(_Rge_Data_3rd_CY,$B101,F$1)</f>
        <v>Open</v>
      </c>
      <c r="G101" s="371" t="n">
        <f aca="false" t="array" ref="G101:G101">IFERROR(MATCH(INDEX(_Rge_Data_3rd_CY,$B101,G$1),_Rge_Projectstatus,0),"")</f>
        <v>1</v>
      </c>
      <c r="H101" s="383" t="n">
        <f aca="false">INDEX(_Rge_Data_3rd_CY,$B101,H$1)</f>
        <v>0</v>
      </c>
      <c r="I101" s="384" t="n">
        <f aca="false">INDEX(_Rge_Data_3rd_CY,$B101,I$1)</f>
        <v>0</v>
      </c>
      <c r="J101" s="384" t="n">
        <f aca="false">INDEX(_Rge_Data_3rd_CY,$B101,J$1)</f>
        <v>0</v>
      </c>
      <c r="K101" s="384" t="n">
        <f aca="false">INDEX(_Rge_Data_3rd_CY,$B101,K$1)</f>
        <v>0</v>
      </c>
      <c r="L101" s="385" t="n">
        <f aca="false" t="array" ref="L101:L101">INDEX(_Rge_Data_3rd_CY,$B101,L$1)</f>
        <v>0</v>
      </c>
      <c r="M101" s="385" t="n">
        <f aca="false" t="array" ref="M101:M101">INDEX(_Rge_Data_3rd_CY,$B101,M$1)</f>
        <v>0</v>
      </c>
      <c r="N101" s="385" t="n">
        <f aca="false" t="array" ref="N101:N101">INDEX(_Rge_Data_3rd_CY,$B101,N$1)</f>
        <v>0</v>
      </c>
      <c r="O101" s="385" t="n">
        <f aca="false" t="array" ref="O101:O101">INDEX(_Rge_Data_3rd_CY,$B101,O$1)</f>
        <v>0</v>
      </c>
      <c r="P101" s="385" t="n">
        <f aca="false" t="array" ref="P101:P101">INDEX(_Rge_Data_3rd_CY,$B101,P$1)</f>
        <v>0</v>
      </c>
      <c r="Q101" s="385" t="n">
        <f aca="false">INDEX(_Rge_Data_3rd_CY,$B101,Q$1)</f>
        <v>0</v>
      </c>
      <c r="R101" s="385" t="n">
        <f aca="false" t="array" ref="R101:R101">INDEX(_Rge_Data_3rd_CY,$B101,R$1)</f>
        <v>0</v>
      </c>
      <c r="S101" s="385" t="n">
        <f aca="false" t="array" ref="S101:S101">INDEX(_Rge_Data_3rd_CY,$B101,S$1)</f>
        <v>0</v>
      </c>
      <c r="T101" s="385" t="n">
        <f aca="false">H101-S101</f>
        <v>0</v>
      </c>
      <c r="U101" s="386" t="n">
        <f aca="false">IFERROR(T101/H101,0)</f>
        <v>0</v>
      </c>
      <c r="V101" s="387" t="n">
        <f aca="false" t="array" ref="V101:V101">INDEX(_Rge_Data_3rd_CY,$B101,V$1)</f>
        <v>49980</v>
      </c>
      <c r="W101" s="388" t="n">
        <f aca="false" t="array" ref="W101:W101">INDEX(_Rge_Data_3rd_CY,$B101,W$1)</f>
        <v>27567.57</v>
      </c>
      <c r="X101" s="388" t="n">
        <f aca="false">INDEX(_Rge_Data_3rd_CY,$B101,X$1)</f>
        <v>0</v>
      </c>
      <c r="Y101" s="388" t="n">
        <f aca="false">INDEX(_Rge_Data_3rd_CY,$B101,Y$1)</f>
        <v>0</v>
      </c>
      <c r="Z101" s="388" t="n">
        <f aca="false" t="array" ref="Z101:Z101">INDEX(_Rge_Data_3rd_CY,$B101,Z$1)</f>
        <v>27567.57</v>
      </c>
      <c r="AA101" s="388" t="n">
        <f aca="false" t="array" ref="AA101:AA101">INDEX(_Rge_Data_3rd_CY,$B101,AA$1)</f>
        <v>1300</v>
      </c>
      <c r="AB101" s="388" t="n">
        <f aca="false" t="array" ref="AB101:AB101">INDEX(_Rge_Data_3rd_CY,$B101,AB$1)</f>
        <v>0</v>
      </c>
      <c r="AC101" s="388" t="n">
        <f aca="false" t="array" ref="AC101:AC101">INDEX(_Rge_Data_3rd_CY,$B101,AC$1)</f>
        <v>0</v>
      </c>
      <c r="AD101" s="388" t="n">
        <f aca="false" t="array" ref="AD101:AD101">INDEX(_Rge_Data_3rd_CY,$B101,AD$1)</f>
        <v>0</v>
      </c>
      <c r="AE101" s="388" t="n">
        <f aca="false">INDEX(_Rge_Data_3rd_CY,$B101,AE$1)</f>
        <v>0</v>
      </c>
      <c r="AF101" s="388" t="n">
        <f aca="false" t="array" ref="AF101:AF101">INDEX(_Rge_Data_3rd_CY,$B101,AF$1)</f>
        <v>0</v>
      </c>
      <c r="AG101" s="388" t="n">
        <f aca="false" t="array" ref="AG101:AG101">INDEX(_Rge_Data_3rd_CY,$B101,AG$1)</f>
        <v>28867.57</v>
      </c>
      <c r="AH101" s="388" t="n">
        <f aca="false">V101-AG101</f>
        <v>21112.43</v>
      </c>
      <c r="AI101" s="389" t="n">
        <f aca="false">IFERROR(AH101/V101,)</f>
        <v>0.422417567026811</v>
      </c>
      <c r="AJ101" s="390" t="n">
        <f aca="false" t="array" ref="AJ101:AJ101">INDEX(_Rge_Data_3rd_CY,$B101,AJ$1)</f>
        <v>0</v>
      </c>
      <c r="AK101" s="391" t="n">
        <f aca="false" t="array" ref="AK101:AK101">INDEX(_Rge_Data_3rd_CY,$B101,AK$1)</f>
        <v>0</v>
      </c>
      <c r="AL101" s="391" t="n">
        <f aca="false">INDEX(_Rge_Data_3rd_CY,$B101,AL$1)</f>
        <v>0</v>
      </c>
      <c r="AM101" s="391" t="n">
        <f aca="false">INDEX(_Rge_Data_3rd_CY,$B101,AM$1)</f>
        <v>0</v>
      </c>
      <c r="AN101" s="391" t="n">
        <f aca="false" t="array" ref="AN101:AN101">INDEX(_Rge_Data_3rd_CY,$B101,AN$1)</f>
        <v>0</v>
      </c>
      <c r="AO101" s="391" t="n">
        <f aca="false" t="array" ref="AO101:AO101">INDEX(_Rge_Data_3rd_CY,$B101,AO$1)</f>
        <v>0</v>
      </c>
      <c r="AP101" s="391" t="n">
        <f aca="false" t="array" ref="AP101:AP101">INDEX(_Rge_Data_3rd_CY,$B101,AP$1)</f>
        <v>0</v>
      </c>
      <c r="AQ101" s="391" t="n">
        <f aca="false" t="array" ref="AQ101:AQ101">INDEX(_Rge_Data_3rd_CY,$B101,AQ$1)</f>
        <v>0</v>
      </c>
      <c r="AR101" s="391" t="n">
        <f aca="false" t="array" ref="AR101:AR101">INDEX(_Rge_Data_3rd_CY,$B101,AR$1)</f>
        <v>0</v>
      </c>
      <c r="AS101" s="391" t="n">
        <f aca="false">INDEX(_Rge_Data_3rd_CY,$B101,AS$1)</f>
        <v>0</v>
      </c>
      <c r="AT101" s="391" t="n">
        <f aca="false" t="array" ref="AT101:AT101">INDEX(_Rge_Data_3rd_CY,$B101,AT$1)</f>
        <v>0</v>
      </c>
      <c r="AU101" s="391" t="n">
        <f aca="false" t="array" ref="AU101:AU101">INDEX(_Rge_Data_3rd_CY,$B101,AU$1)</f>
        <v>0</v>
      </c>
      <c r="AV101" s="262" t="n">
        <f aca="false">AU101+AX101+AY101</f>
        <v>0</v>
      </c>
      <c r="AW101" s="392" t="n">
        <f aca="false">IFERROR(AU101/AG101,0)</f>
        <v>0</v>
      </c>
      <c r="AX101" s="268" t="n">
        <f aca="false">IFERROR(IF(AND($F101="OPEN",$AH101&gt;0),$AH101*_SoP*$AW101,IF(AND($F101="CLOSED",$AH101&gt;0),$AH101*_SoL*$AW101,0)),0)</f>
        <v>0</v>
      </c>
      <c r="AY101" s="268" t="n">
        <f aca="false">IFERROR(IF($AH101&lt;0,$AH101*_SoL,0),0)</f>
        <v>0</v>
      </c>
      <c r="AZ101" s="393" t="n">
        <f aca="false">AU101+AX101</f>
        <v>0</v>
      </c>
      <c r="BA101" s="393" t="n">
        <f aca="false">AJ101-AY101</f>
        <v>0</v>
      </c>
      <c r="BB101" s="393" t="n">
        <f aca="false">AZ101-BA101</f>
        <v>0</v>
      </c>
      <c r="BC101" s="394" t="n">
        <f aca="false">IF($BB101&gt;=0,$BB101,0)</f>
        <v>0</v>
      </c>
      <c r="BD101" s="395" t="n">
        <f aca="false">IF($BB101&lt;=0,-$BB101,0)</f>
        <v>-0</v>
      </c>
      <c r="BE101" s="396" t="n">
        <f aca="false">IF((V101-AJ101)&lt;0,0,V101-AJ101)</f>
        <v>49980</v>
      </c>
      <c r="BF101" s="397" t="n">
        <f aca="false">IF(AW101&gt;1,0,V101-AW101*V101)</f>
        <v>49980</v>
      </c>
    </row>
    <row r="102" customFormat="false" ht="19.5" hidden="false" customHeight="true" outlineLevel="0" collapsed="false">
      <c r="A102" s="166"/>
      <c r="B102" s="208" t="n">
        <f aca="false">B101+1</f>
        <v>91</v>
      </c>
      <c r="C102" s="166"/>
      <c r="D102" s="369" t="str">
        <f aca="false" t="array" ref="D102:D102">INDEX(_Rge_Projectdata_3rd,$B102,MATCH("Project-ID",_Rge_Headline_Projectdata,0))</f>
        <v>P903701</v>
      </c>
      <c r="E102" s="370" t="str">
        <f aca="false" t="array" ref="E102:E102">IF(INDEX(_Rge_Data_3rd_CY,$B102,E$1)=0,"",TEXT(INDEX(_Rge_Data_3rd_CY,$B102,E$1),"JJJJMMTT"))</f>
        <v>JJJJ03TT</v>
      </c>
      <c r="F102" s="382" t="str">
        <f aca="false" t="array" ref="F102:F102">INDEX(_Rge_Data_3rd_CY,$B102,F$1)</f>
        <v>Closed</v>
      </c>
      <c r="G102" s="371" t="n">
        <f aca="false" t="array" ref="G102:G102">IFERROR(MATCH(INDEX(_Rge_Data_3rd_CY,$B102,G$1),_Rge_Projectstatus,0),"")</f>
        <v>2</v>
      </c>
      <c r="H102" s="383" t="n">
        <f aca="false">INDEX(_Rge_Data_3rd_CY,$B102,H$1)</f>
        <v>0</v>
      </c>
      <c r="I102" s="384" t="n">
        <f aca="false">INDEX(_Rge_Data_3rd_CY,$B102,I$1)</f>
        <v>0</v>
      </c>
      <c r="J102" s="384" t="n">
        <f aca="false">INDEX(_Rge_Data_3rd_CY,$B102,J$1)</f>
        <v>0</v>
      </c>
      <c r="K102" s="384" t="n">
        <f aca="false">INDEX(_Rge_Data_3rd_CY,$B102,K$1)</f>
        <v>0</v>
      </c>
      <c r="L102" s="385" t="n">
        <f aca="false" t="array" ref="L102:L102">INDEX(_Rge_Data_3rd_CY,$B102,L$1)</f>
        <v>0</v>
      </c>
      <c r="M102" s="385" t="n">
        <f aca="false" t="array" ref="M102:M102">INDEX(_Rge_Data_3rd_CY,$B102,M$1)</f>
        <v>0</v>
      </c>
      <c r="N102" s="385" t="n">
        <f aca="false" t="array" ref="N102:N102">INDEX(_Rge_Data_3rd_CY,$B102,N$1)</f>
        <v>0</v>
      </c>
      <c r="O102" s="385" t="n">
        <f aca="false" t="array" ref="O102:O102">INDEX(_Rge_Data_3rd_CY,$B102,O$1)</f>
        <v>0</v>
      </c>
      <c r="P102" s="385" t="n">
        <f aca="false" t="array" ref="P102:P102">INDEX(_Rge_Data_3rd_CY,$B102,P$1)</f>
        <v>0</v>
      </c>
      <c r="Q102" s="385" t="n">
        <f aca="false">INDEX(_Rge_Data_3rd_CY,$B102,Q$1)</f>
        <v>0</v>
      </c>
      <c r="R102" s="385" t="n">
        <f aca="false" t="array" ref="R102:R102">INDEX(_Rge_Data_3rd_CY,$B102,R$1)</f>
        <v>0</v>
      </c>
      <c r="S102" s="385" t="n">
        <f aca="false" t="array" ref="S102:S102">INDEX(_Rge_Data_3rd_CY,$B102,S$1)</f>
        <v>0</v>
      </c>
      <c r="T102" s="385" t="n">
        <f aca="false">H102-S102</f>
        <v>0</v>
      </c>
      <c r="U102" s="386" t="n">
        <f aca="false">IFERROR(T102/H102,0)</f>
        <v>0</v>
      </c>
      <c r="V102" s="387" t="n">
        <f aca="false" t="array" ref="V102:V102">INDEX(_Rge_Data_3rd_CY,$B102,V$1)</f>
        <v>5387.41</v>
      </c>
      <c r="W102" s="388" t="n">
        <f aca="false" t="array" ref="W102:W102">INDEX(_Rge_Data_3rd_CY,$B102,W$1)</f>
        <v>0</v>
      </c>
      <c r="X102" s="388" t="n">
        <f aca="false">INDEX(_Rge_Data_3rd_CY,$B102,X$1)</f>
        <v>0</v>
      </c>
      <c r="Y102" s="388" t="n">
        <f aca="false">INDEX(_Rge_Data_3rd_CY,$B102,Y$1)</f>
        <v>0</v>
      </c>
      <c r="Z102" s="388" t="n">
        <f aca="false" t="array" ref="Z102:Z102">INDEX(_Rge_Data_3rd_CY,$B102,Z$1)</f>
        <v>0</v>
      </c>
      <c r="AA102" s="388" t="n">
        <f aca="false" t="array" ref="AA102:AA102">INDEX(_Rge_Data_3rd_CY,$B102,AA$1)</f>
        <v>0</v>
      </c>
      <c r="AB102" s="388" t="n">
        <f aca="false" t="array" ref="AB102:AB102">INDEX(_Rge_Data_3rd_CY,$B102,AB$1)</f>
        <v>0</v>
      </c>
      <c r="AC102" s="388" t="n">
        <f aca="false" t="array" ref="AC102:AC102">INDEX(_Rge_Data_3rd_CY,$B102,AC$1)</f>
        <v>3695.74</v>
      </c>
      <c r="AD102" s="388" t="n">
        <f aca="false" t="array" ref="AD102:AD102">INDEX(_Rge_Data_3rd_CY,$B102,AD$1)</f>
        <v>0</v>
      </c>
      <c r="AE102" s="388" t="n">
        <f aca="false">INDEX(_Rge_Data_3rd_CY,$B102,AE$1)</f>
        <v>0</v>
      </c>
      <c r="AF102" s="388" t="n">
        <f aca="false" t="array" ref="AF102:AF102">INDEX(_Rge_Data_3rd_CY,$B102,AF$1)</f>
        <v>0</v>
      </c>
      <c r="AG102" s="388" t="n">
        <f aca="false" t="array" ref="AG102:AG102">INDEX(_Rge_Data_3rd_CY,$B102,AG$1)</f>
        <v>3695.74</v>
      </c>
      <c r="AH102" s="388" t="n">
        <f aca="false">V102-AG102</f>
        <v>1691.67</v>
      </c>
      <c r="AI102" s="389" t="n">
        <f aca="false">IFERROR(AH102/V102,)</f>
        <v>0.314004317473517</v>
      </c>
      <c r="AJ102" s="390" t="n">
        <f aca="false" t="array" ref="AJ102:AJ102">INDEX(_Rge_Data_3rd_CY,$B102,AJ$1)</f>
        <v>5387.41</v>
      </c>
      <c r="AK102" s="391" t="n">
        <f aca="false" t="array" ref="AK102:AK102">INDEX(_Rge_Data_3rd_CY,$B102,AK$1)</f>
        <v>0</v>
      </c>
      <c r="AL102" s="391" t="n">
        <f aca="false">INDEX(_Rge_Data_3rd_CY,$B102,AL$1)</f>
        <v>0</v>
      </c>
      <c r="AM102" s="391" t="n">
        <f aca="false">INDEX(_Rge_Data_3rd_CY,$B102,AM$1)</f>
        <v>0</v>
      </c>
      <c r="AN102" s="391" t="n">
        <f aca="false" t="array" ref="AN102:AN102">INDEX(_Rge_Data_3rd_CY,$B102,AN$1)</f>
        <v>0</v>
      </c>
      <c r="AO102" s="391" t="n">
        <f aca="false" t="array" ref="AO102:AO102">INDEX(_Rge_Data_3rd_CY,$B102,AO$1)</f>
        <v>0</v>
      </c>
      <c r="AP102" s="391" t="n">
        <f aca="false" t="array" ref="AP102:AP102">INDEX(_Rge_Data_3rd_CY,$B102,AP$1)</f>
        <v>0</v>
      </c>
      <c r="AQ102" s="391" t="n">
        <f aca="false" t="array" ref="AQ102:AQ102">INDEX(_Rge_Data_3rd_CY,$B102,AQ$1)</f>
        <v>3695.74</v>
      </c>
      <c r="AR102" s="391" t="n">
        <f aca="false" t="array" ref="AR102:AR102">INDEX(_Rge_Data_3rd_CY,$B102,AR$1)</f>
        <v>0</v>
      </c>
      <c r="AS102" s="391" t="n">
        <f aca="false">INDEX(_Rge_Data_3rd_CY,$B102,AS$1)</f>
        <v>0</v>
      </c>
      <c r="AT102" s="391" t="n">
        <f aca="false" t="array" ref="AT102:AT102">INDEX(_Rge_Data_3rd_CY,$B102,AT$1)</f>
        <v>0</v>
      </c>
      <c r="AU102" s="391" t="n">
        <f aca="false" t="array" ref="AU102:AU102">INDEX(_Rge_Data_3rd_CY,$B102,AU$1)</f>
        <v>3695.74</v>
      </c>
      <c r="AV102" s="262" t="n">
        <f aca="false">AU102+AX102+AY102</f>
        <v>5387.41</v>
      </c>
      <c r="AW102" s="392" t="n">
        <f aca="false">IFERROR(AU102/AG102,0)</f>
        <v>1</v>
      </c>
      <c r="AX102" s="268" t="n">
        <f aca="false">IFERROR(IF(AND($F102="OPEN",$AH102&gt;0),$AH102*_SoP*$AW102,IF(AND($F102="CLOSED",$AH102&gt;0),$AH102*_SoL*$AW102,0)),0)</f>
        <v>1691.67</v>
      </c>
      <c r="AY102" s="268" t="n">
        <f aca="false">IFERROR(IF($AH102&lt;0,$AH102*_SoL,0),0)</f>
        <v>0</v>
      </c>
      <c r="AZ102" s="393" t="n">
        <f aca="false">AU102+AX102</f>
        <v>5387.41</v>
      </c>
      <c r="BA102" s="393" t="n">
        <f aca="false">AJ102-AY102</f>
        <v>5387.41</v>
      </c>
      <c r="BB102" s="393" t="n">
        <f aca="false">AZ102-BA102</f>
        <v>0</v>
      </c>
      <c r="BC102" s="394" t="n">
        <f aca="false">IF($BB102&gt;=0,$BB102,0)</f>
        <v>0</v>
      </c>
      <c r="BD102" s="395" t="n">
        <f aca="false">IF($BB102&lt;=0,-$BB102,0)</f>
        <v>-0</v>
      </c>
      <c r="BE102" s="396" t="n">
        <f aca="false">IF((V102-AJ102)&lt;0,0,V102-AJ102)</f>
        <v>0</v>
      </c>
      <c r="BF102" s="397" t="n">
        <f aca="false">IF(AW102&gt;1,0,V102-AW102*V102)</f>
        <v>0</v>
      </c>
    </row>
    <row r="103" customFormat="false" ht="19.5" hidden="false" customHeight="true" outlineLevel="0" collapsed="false">
      <c r="A103" s="166"/>
      <c r="B103" s="208" t="n">
        <f aca="false">B102+1</f>
        <v>92</v>
      </c>
      <c r="C103" s="166"/>
      <c r="D103" s="369" t="str">
        <f aca="false" t="array" ref="D103:D103">INDEX(_Rge_Projectdata_3rd,$B103,MATCH("Project-ID",_Rge_Headline_Projectdata,0))</f>
        <v>P903702</v>
      </c>
      <c r="E103" s="370" t="str">
        <f aca="false" t="array" ref="E103:E103">IF(INDEX(_Rge_Data_3rd_CY,$B103,E$1)=0,"",TEXT(INDEX(_Rge_Data_3rd_CY,$B103,E$1),"JJJJMMTT"))</f>
        <v>JJJJ03TT</v>
      </c>
      <c r="F103" s="382" t="str">
        <f aca="false" t="array" ref="F103:F103">INDEX(_Rge_Data_3rd_CY,$B103,F$1)</f>
        <v>Closed</v>
      </c>
      <c r="G103" s="371" t="n">
        <f aca="false" t="array" ref="G103:G103">IFERROR(MATCH(INDEX(_Rge_Data_3rd_CY,$B103,G$1),_Rge_Projectstatus,0),"")</f>
        <v>2</v>
      </c>
      <c r="H103" s="383" t="n">
        <f aca="false">INDEX(_Rge_Data_3rd_CY,$B103,H$1)</f>
        <v>0</v>
      </c>
      <c r="I103" s="384" t="n">
        <f aca="false">INDEX(_Rge_Data_3rd_CY,$B103,I$1)</f>
        <v>0</v>
      </c>
      <c r="J103" s="384" t="n">
        <f aca="false">INDEX(_Rge_Data_3rd_CY,$B103,J$1)</f>
        <v>0</v>
      </c>
      <c r="K103" s="384" t="n">
        <f aca="false">INDEX(_Rge_Data_3rd_CY,$B103,K$1)</f>
        <v>0</v>
      </c>
      <c r="L103" s="385" t="n">
        <f aca="false" t="array" ref="L103:L103">INDEX(_Rge_Data_3rd_CY,$B103,L$1)</f>
        <v>0</v>
      </c>
      <c r="M103" s="385" t="n">
        <f aca="false" t="array" ref="M103:M103">INDEX(_Rge_Data_3rd_CY,$B103,M$1)</f>
        <v>0</v>
      </c>
      <c r="N103" s="385" t="n">
        <f aca="false" t="array" ref="N103:N103">INDEX(_Rge_Data_3rd_CY,$B103,N$1)</f>
        <v>0</v>
      </c>
      <c r="O103" s="385" t="n">
        <f aca="false" t="array" ref="O103:O103">INDEX(_Rge_Data_3rd_CY,$B103,O$1)</f>
        <v>0</v>
      </c>
      <c r="P103" s="385" t="n">
        <f aca="false" t="array" ref="P103:P103">INDEX(_Rge_Data_3rd_CY,$B103,P$1)</f>
        <v>0</v>
      </c>
      <c r="Q103" s="385" t="n">
        <f aca="false">INDEX(_Rge_Data_3rd_CY,$B103,Q$1)</f>
        <v>0</v>
      </c>
      <c r="R103" s="385" t="n">
        <f aca="false" t="array" ref="R103:R103">INDEX(_Rge_Data_3rd_CY,$B103,R$1)</f>
        <v>0</v>
      </c>
      <c r="S103" s="385" t="n">
        <f aca="false" t="array" ref="S103:S103">INDEX(_Rge_Data_3rd_CY,$B103,S$1)</f>
        <v>0</v>
      </c>
      <c r="T103" s="385" t="n">
        <f aca="false">H103-S103</f>
        <v>0</v>
      </c>
      <c r="U103" s="386" t="n">
        <f aca="false">IFERROR(T103/H103,0)</f>
        <v>0</v>
      </c>
      <c r="V103" s="387" t="n">
        <f aca="false" t="array" ref="V103:V103">INDEX(_Rge_Data_3rd_CY,$B103,V$1)</f>
        <v>2668.1</v>
      </c>
      <c r="W103" s="388" t="n">
        <f aca="false" t="array" ref="W103:W103">INDEX(_Rge_Data_3rd_CY,$B103,W$1)</f>
        <v>0</v>
      </c>
      <c r="X103" s="388" t="n">
        <f aca="false">INDEX(_Rge_Data_3rd_CY,$B103,X$1)</f>
        <v>0</v>
      </c>
      <c r="Y103" s="388" t="n">
        <f aca="false">INDEX(_Rge_Data_3rd_CY,$B103,Y$1)</f>
        <v>0</v>
      </c>
      <c r="Z103" s="388" t="n">
        <f aca="false" t="array" ref="Z103:Z103">INDEX(_Rge_Data_3rd_CY,$B103,Z$1)</f>
        <v>0</v>
      </c>
      <c r="AA103" s="388" t="n">
        <f aca="false" t="array" ref="AA103:AA103">INDEX(_Rge_Data_3rd_CY,$B103,AA$1)</f>
        <v>0</v>
      </c>
      <c r="AB103" s="388" t="n">
        <f aca="false" t="array" ref="AB103:AB103">INDEX(_Rge_Data_3rd_CY,$B103,AB$1)</f>
        <v>0</v>
      </c>
      <c r="AC103" s="388" t="n">
        <f aca="false" t="array" ref="AC103:AC103">INDEX(_Rge_Data_3rd_CY,$B103,AC$1)</f>
        <v>2577.24</v>
      </c>
      <c r="AD103" s="388" t="n">
        <f aca="false" t="array" ref="AD103:AD103">INDEX(_Rge_Data_3rd_CY,$B103,AD$1)</f>
        <v>0</v>
      </c>
      <c r="AE103" s="388" t="n">
        <f aca="false">INDEX(_Rge_Data_3rd_CY,$B103,AE$1)</f>
        <v>0</v>
      </c>
      <c r="AF103" s="388" t="n">
        <f aca="false" t="array" ref="AF103:AF103">INDEX(_Rge_Data_3rd_CY,$B103,AF$1)</f>
        <v>0</v>
      </c>
      <c r="AG103" s="388" t="n">
        <f aca="false" t="array" ref="AG103:AG103">INDEX(_Rge_Data_3rd_CY,$B103,AG$1)</f>
        <v>2577.24</v>
      </c>
      <c r="AH103" s="388" t="n">
        <f aca="false">V103-AG103</f>
        <v>90.8600000000001</v>
      </c>
      <c r="AI103" s="389" t="n">
        <f aca="false">IFERROR(AH103/V103,)</f>
        <v>0.0340541958697201</v>
      </c>
      <c r="AJ103" s="390" t="n">
        <f aca="false" t="array" ref="AJ103:AJ103">INDEX(_Rge_Data_3rd_CY,$B103,AJ$1)</f>
        <v>2668.1</v>
      </c>
      <c r="AK103" s="391" t="n">
        <f aca="false" t="array" ref="AK103:AK103">INDEX(_Rge_Data_3rd_CY,$B103,AK$1)</f>
        <v>0</v>
      </c>
      <c r="AL103" s="391" t="n">
        <f aca="false">INDEX(_Rge_Data_3rd_CY,$B103,AL$1)</f>
        <v>0</v>
      </c>
      <c r="AM103" s="391" t="n">
        <f aca="false">INDEX(_Rge_Data_3rd_CY,$B103,AM$1)</f>
        <v>0</v>
      </c>
      <c r="AN103" s="391" t="n">
        <f aca="false" t="array" ref="AN103:AN103">INDEX(_Rge_Data_3rd_CY,$B103,AN$1)</f>
        <v>0</v>
      </c>
      <c r="AO103" s="391" t="n">
        <f aca="false" t="array" ref="AO103:AO103">INDEX(_Rge_Data_3rd_CY,$B103,AO$1)</f>
        <v>0</v>
      </c>
      <c r="AP103" s="391" t="n">
        <f aca="false" t="array" ref="AP103:AP103">INDEX(_Rge_Data_3rd_CY,$B103,AP$1)</f>
        <v>0</v>
      </c>
      <c r="AQ103" s="391" t="n">
        <f aca="false" t="array" ref="AQ103:AQ103">INDEX(_Rge_Data_3rd_CY,$B103,AQ$1)</f>
        <v>2577.24</v>
      </c>
      <c r="AR103" s="391" t="n">
        <f aca="false" t="array" ref="AR103:AR103">INDEX(_Rge_Data_3rd_CY,$B103,AR$1)</f>
        <v>0</v>
      </c>
      <c r="AS103" s="391" t="n">
        <f aca="false">INDEX(_Rge_Data_3rd_CY,$B103,AS$1)</f>
        <v>0</v>
      </c>
      <c r="AT103" s="391" t="n">
        <f aca="false" t="array" ref="AT103:AT103">INDEX(_Rge_Data_3rd_CY,$B103,AT$1)</f>
        <v>0</v>
      </c>
      <c r="AU103" s="391" t="n">
        <f aca="false" t="array" ref="AU103:AU103">INDEX(_Rge_Data_3rd_CY,$B103,AU$1)</f>
        <v>2577.24</v>
      </c>
      <c r="AV103" s="262" t="n">
        <f aca="false">AU103+AX103+AY103</f>
        <v>2668.1</v>
      </c>
      <c r="AW103" s="392" t="n">
        <f aca="false">IFERROR(AU103/AG103,0)</f>
        <v>1</v>
      </c>
      <c r="AX103" s="268" t="n">
        <f aca="false">IFERROR(IF(AND($F103="OPEN",$AH103&gt;0),$AH103*_SoP*$AW103,IF(AND($F103="CLOSED",$AH103&gt;0),$AH103*_SoL*$AW103,0)),0)</f>
        <v>90.86</v>
      </c>
      <c r="AY103" s="268" t="n">
        <f aca="false">IFERROR(IF($AH103&lt;0,$AH103*_SoL,0),0)</f>
        <v>0</v>
      </c>
      <c r="AZ103" s="393" t="n">
        <f aca="false">AU103+AX103</f>
        <v>2668.1</v>
      </c>
      <c r="BA103" s="393" t="n">
        <f aca="false">AJ103-AY103</f>
        <v>2668.1</v>
      </c>
      <c r="BB103" s="393" t="n">
        <f aca="false">AZ103-BA103</f>
        <v>0</v>
      </c>
      <c r="BC103" s="394" t="n">
        <f aca="false">IF($BB103&gt;=0,$BB103,0)</f>
        <v>0</v>
      </c>
      <c r="BD103" s="395" t="n">
        <f aca="false">IF($BB103&lt;=0,-$BB103,0)</f>
        <v>-0</v>
      </c>
      <c r="BE103" s="396" t="n">
        <f aca="false">IF((V103-AJ103)&lt;0,0,V103-AJ103)</f>
        <v>0</v>
      </c>
      <c r="BF103" s="397" t="n">
        <f aca="false">IF(AW103&gt;1,0,V103-AW103*V103)</f>
        <v>0</v>
      </c>
    </row>
    <row r="104" customFormat="false" ht="19.5" hidden="false" customHeight="true" outlineLevel="0" collapsed="false">
      <c r="A104" s="166"/>
      <c r="B104" s="208" t="n">
        <f aca="false">B103+1</f>
        <v>93</v>
      </c>
      <c r="C104" s="166"/>
      <c r="D104" s="369" t="str">
        <f aca="false" t="array" ref="D104:D104">INDEX(_Rge_Projectdata_3rd,$B104,MATCH("Project-ID",_Rge_Headline_Projectdata,0))</f>
        <v>P903703</v>
      </c>
      <c r="E104" s="370" t="str">
        <f aca="false" t="array" ref="E104:E104">IF(INDEX(_Rge_Data_3rd_CY,$B104,E$1)=0,"",TEXT(INDEX(_Rge_Data_3rd_CY,$B104,E$1),"JJJJMMTT"))</f>
        <v>JJJJ05TT</v>
      </c>
      <c r="F104" s="382" t="str">
        <f aca="false" t="array" ref="F104:F104">INDEX(_Rge_Data_3rd_CY,$B104,F$1)</f>
        <v>Closed</v>
      </c>
      <c r="G104" s="371" t="n">
        <f aca="false" t="array" ref="G104:G104">IFERROR(MATCH(INDEX(_Rge_Data_3rd_CY,$B104,G$1),_Rge_Projectstatus,0),"")</f>
        <v>2</v>
      </c>
      <c r="H104" s="383" t="n">
        <f aca="false">INDEX(_Rge_Data_3rd_CY,$B104,H$1)</f>
        <v>0</v>
      </c>
      <c r="I104" s="384" t="n">
        <f aca="false">INDEX(_Rge_Data_3rd_CY,$B104,I$1)</f>
        <v>0</v>
      </c>
      <c r="J104" s="384" t="n">
        <f aca="false">INDEX(_Rge_Data_3rd_CY,$B104,J$1)</f>
        <v>0</v>
      </c>
      <c r="K104" s="384" t="n">
        <f aca="false">INDEX(_Rge_Data_3rd_CY,$B104,K$1)</f>
        <v>0</v>
      </c>
      <c r="L104" s="385" t="n">
        <f aca="false" t="array" ref="L104:L104">INDEX(_Rge_Data_3rd_CY,$B104,L$1)</f>
        <v>0</v>
      </c>
      <c r="M104" s="385" t="n">
        <f aca="false" t="array" ref="M104:M104">INDEX(_Rge_Data_3rd_CY,$B104,M$1)</f>
        <v>0</v>
      </c>
      <c r="N104" s="385" t="n">
        <f aca="false" t="array" ref="N104:N104">INDEX(_Rge_Data_3rd_CY,$B104,N$1)</f>
        <v>0</v>
      </c>
      <c r="O104" s="385" t="n">
        <f aca="false" t="array" ref="O104:O104">INDEX(_Rge_Data_3rd_CY,$B104,O$1)</f>
        <v>0</v>
      </c>
      <c r="P104" s="385" t="n">
        <f aca="false" t="array" ref="P104:P104">INDEX(_Rge_Data_3rd_CY,$B104,P$1)</f>
        <v>0</v>
      </c>
      <c r="Q104" s="385" t="n">
        <f aca="false">INDEX(_Rge_Data_3rd_CY,$B104,Q$1)</f>
        <v>0</v>
      </c>
      <c r="R104" s="385" t="n">
        <f aca="false" t="array" ref="R104:R104">INDEX(_Rge_Data_3rd_CY,$B104,R$1)</f>
        <v>0</v>
      </c>
      <c r="S104" s="385" t="n">
        <f aca="false" t="array" ref="S104:S104">INDEX(_Rge_Data_3rd_CY,$B104,S$1)</f>
        <v>0</v>
      </c>
      <c r="T104" s="385" t="n">
        <f aca="false">H104-S104</f>
        <v>0</v>
      </c>
      <c r="U104" s="386" t="n">
        <f aca="false">IFERROR(T104/H104,0)</f>
        <v>0</v>
      </c>
      <c r="V104" s="387" t="n">
        <f aca="false" t="array" ref="V104:V104">INDEX(_Rge_Data_3rd_CY,$B104,V$1)</f>
        <v>8100</v>
      </c>
      <c r="W104" s="388" t="n">
        <f aca="false" t="array" ref="W104:W104">INDEX(_Rge_Data_3rd_CY,$B104,W$1)</f>
        <v>2551</v>
      </c>
      <c r="X104" s="388" t="n">
        <f aca="false">INDEX(_Rge_Data_3rd_CY,$B104,X$1)</f>
        <v>0</v>
      </c>
      <c r="Y104" s="388" t="n">
        <f aca="false">INDEX(_Rge_Data_3rd_CY,$B104,Y$1)</f>
        <v>0</v>
      </c>
      <c r="Z104" s="388" t="n">
        <f aca="false" t="array" ref="Z104:Z104">INDEX(_Rge_Data_3rd_CY,$B104,Z$1)</f>
        <v>2551</v>
      </c>
      <c r="AA104" s="388" t="n">
        <f aca="false" t="array" ref="AA104:AA104">INDEX(_Rge_Data_3rd_CY,$B104,AA$1)</f>
        <v>1410</v>
      </c>
      <c r="AB104" s="388" t="n">
        <f aca="false" t="array" ref="AB104:AB104">INDEX(_Rge_Data_3rd_CY,$B104,AB$1)</f>
        <v>0</v>
      </c>
      <c r="AC104" s="388" t="n">
        <f aca="false" t="array" ref="AC104:AC104">INDEX(_Rge_Data_3rd_CY,$B104,AC$1)</f>
        <v>0</v>
      </c>
      <c r="AD104" s="388" t="n">
        <f aca="false" t="array" ref="AD104:AD104">INDEX(_Rge_Data_3rd_CY,$B104,AD$1)</f>
        <v>0</v>
      </c>
      <c r="AE104" s="388" t="n">
        <f aca="false">INDEX(_Rge_Data_3rd_CY,$B104,AE$1)</f>
        <v>0</v>
      </c>
      <c r="AF104" s="388" t="n">
        <f aca="false" t="array" ref="AF104:AF104">INDEX(_Rge_Data_3rd_CY,$B104,AF$1)</f>
        <v>0</v>
      </c>
      <c r="AG104" s="388" t="n">
        <f aca="false" t="array" ref="AG104:AG104">INDEX(_Rge_Data_3rd_CY,$B104,AG$1)</f>
        <v>3961</v>
      </c>
      <c r="AH104" s="388" t="n">
        <f aca="false">V104-AG104</f>
        <v>4139</v>
      </c>
      <c r="AI104" s="389" t="n">
        <f aca="false">IFERROR(AH104/V104,)</f>
        <v>0.510987654320988</v>
      </c>
      <c r="AJ104" s="390" t="n">
        <f aca="false" t="array" ref="AJ104:AJ104">INDEX(_Rge_Data_3rd_CY,$B104,AJ$1)</f>
        <v>8100</v>
      </c>
      <c r="AK104" s="391" t="n">
        <f aca="false" t="array" ref="AK104:AK104">INDEX(_Rge_Data_3rd_CY,$B104,AK$1)</f>
        <v>2551</v>
      </c>
      <c r="AL104" s="391" t="n">
        <f aca="false">INDEX(_Rge_Data_3rd_CY,$B104,AL$1)</f>
        <v>0</v>
      </c>
      <c r="AM104" s="391" t="n">
        <f aca="false">INDEX(_Rge_Data_3rd_CY,$B104,AM$1)</f>
        <v>0</v>
      </c>
      <c r="AN104" s="391" t="n">
        <f aca="false" t="array" ref="AN104:AN104">INDEX(_Rge_Data_3rd_CY,$B104,AN$1)</f>
        <v>2551</v>
      </c>
      <c r="AO104" s="391" t="n">
        <f aca="false" t="array" ref="AO104:AO104">INDEX(_Rge_Data_3rd_CY,$B104,AO$1)</f>
        <v>1410</v>
      </c>
      <c r="AP104" s="391" t="n">
        <f aca="false" t="array" ref="AP104:AP104">INDEX(_Rge_Data_3rd_CY,$B104,AP$1)</f>
        <v>0</v>
      </c>
      <c r="AQ104" s="391" t="n">
        <f aca="false" t="array" ref="AQ104:AQ104">INDEX(_Rge_Data_3rd_CY,$B104,AQ$1)</f>
        <v>0</v>
      </c>
      <c r="AR104" s="391" t="n">
        <f aca="false" t="array" ref="AR104:AR104">INDEX(_Rge_Data_3rd_CY,$B104,AR$1)</f>
        <v>0</v>
      </c>
      <c r="AS104" s="391" t="n">
        <f aca="false">INDEX(_Rge_Data_3rd_CY,$B104,AS$1)</f>
        <v>0</v>
      </c>
      <c r="AT104" s="391" t="n">
        <f aca="false" t="array" ref="AT104:AT104">INDEX(_Rge_Data_3rd_CY,$B104,AT$1)</f>
        <v>0</v>
      </c>
      <c r="AU104" s="391" t="n">
        <f aca="false" t="array" ref="AU104:AU104">INDEX(_Rge_Data_3rd_CY,$B104,AU$1)</f>
        <v>3961</v>
      </c>
      <c r="AV104" s="262" t="n">
        <f aca="false">AU104+AX104+AY104</f>
        <v>8100</v>
      </c>
      <c r="AW104" s="392" t="n">
        <f aca="false">IFERROR(AU104/AG104,0)</f>
        <v>1</v>
      </c>
      <c r="AX104" s="268" t="n">
        <f aca="false">IFERROR(IF(AND($F104="OPEN",$AH104&gt;0),$AH104*_SoP*$AW104,IF(AND($F104="CLOSED",$AH104&gt;0),$AH104*_SoL*$AW104,0)),0)</f>
        <v>4139</v>
      </c>
      <c r="AY104" s="268" t="n">
        <f aca="false">IFERROR(IF($AH104&lt;0,$AH104*_SoL,0),0)</f>
        <v>0</v>
      </c>
      <c r="AZ104" s="393" t="n">
        <f aca="false">AU104+AX104</f>
        <v>8100</v>
      </c>
      <c r="BA104" s="393" t="n">
        <f aca="false">AJ104-AY104</f>
        <v>8100</v>
      </c>
      <c r="BB104" s="393" t="n">
        <f aca="false">AZ104-BA104</f>
        <v>0</v>
      </c>
      <c r="BC104" s="394" t="n">
        <f aca="false">IF($BB104&gt;=0,$BB104,0)</f>
        <v>0</v>
      </c>
      <c r="BD104" s="395" t="n">
        <f aca="false">IF($BB104&lt;=0,-$BB104,0)</f>
        <v>-0</v>
      </c>
      <c r="BE104" s="396" t="n">
        <f aca="false">IF((V104-AJ104)&lt;0,0,V104-AJ104)</f>
        <v>0</v>
      </c>
      <c r="BF104" s="397" t="n">
        <f aca="false">IF(AW104&gt;1,0,V104-AW104*V104)</f>
        <v>0</v>
      </c>
    </row>
    <row r="105" customFormat="false" ht="19.5" hidden="false" customHeight="true" outlineLevel="0" collapsed="false">
      <c r="A105" s="166"/>
      <c r="B105" s="208" t="n">
        <f aca="false">B104+1</f>
        <v>94</v>
      </c>
      <c r="C105" s="166"/>
      <c r="D105" s="369" t="str">
        <f aca="false" t="array" ref="D105:D105">INDEX(_Rge_Projectdata_3rd,$B105,MATCH("Project-ID",_Rge_Headline_Projectdata,0))</f>
        <v>P903704</v>
      </c>
      <c r="E105" s="370" t="str">
        <f aca="false" t="array" ref="E105:E105">IF(INDEX(_Rge_Data_3rd_CY,$B105,E$1)=0,"",TEXT(INDEX(_Rge_Data_3rd_CY,$B105,E$1),"JJJJMMTT"))</f>
        <v/>
      </c>
      <c r="F105" s="382" t="str">
        <f aca="false" t="array" ref="F105:F105">INDEX(_Rge_Data_3rd_CY,$B105,F$1)</f>
        <v>Open</v>
      </c>
      <c r="G105" s="371" t="n">
        <f aca="false" t="array" ref="G105:G105">IFERROR(MATCH(INDEX(_Rge_Data_3rd_CY,$B105,G$1),_Rge_Projectstatus,0),"")</f>
        <v>1</v>
      </c>
      <c r="H105" s="383" t="n">
        <f aca="false">INDEX(_Rge_Data_3rd_CY,$B105,H$1)</f>
        <v>0</v>
      </c>
      <c r="I105" s="384" t="n">
        <f aca="false">INDEX(_Rge_Data_3rd_CY,$B105,I$1)</f>
        <v>0</v>
      </c>
      <c r="J105" s="384" t="n">
        <f aca="false">INDEX(_Rge_Data_3rd_CY,$B105,J$1)</f>
        <v>0</v>
      </c>
      <c r="K105" s="384" t="n">
        <f aca="false">INDEX(_Rge_Data_3rd_CY,$B105,K$1)</f>
        <v>0</v>
      </c>
      <c r="L105" s="385" t="n">
        <f aca="false" t="array" ref="L105:L105">INDEX(_Rge_Data_3rd_CY,$B105,L$1)</f>
        <v>0</v>
      </c>
      <c r="M105" s="385" t="n">
        <f aca="false" t="array" ref="M105:M105">INDEX(_Rge_Data_3rd_CY,$B105,M$1)</f>
        <v>0</v>
      </c>
      <c r="N105" s="385" t="n">
        <f aca="false" t="array" ref="N105:N105">INDEX(_Rge_Data_3rd_CY,$B105,N$1)</f>
        <v>0</v>
      </c>
      <c r="O105" s="385" t="n">
        <f aca="false" t="array" ref="O105:O105">INDEX(_Rge_Data_3rd_CY,$B105,O$1)</f>
        <v>0</v>
      </c>
      <c r="P105" s="385" t="n">
        <f aca="false" t="array" ref="P105:P105">INDEX(_Rge_Data_3rd_CY,$B105,P$1)</f>
        <v>0</v>
      </c>
      <c r="Q105" s="385" t="n">
        <f aca="false">INDEX(_Rge_Data_3rd_CY,$B105,Q$1)</f>
        <v>0</v>
      </c>
      <c r="R105" s="385" t="n">
        <f aca="false" t="array" ref="R105:R105">INDEX(_Rge_Data_3rd_CY,$B105,R$1)</f>
        <v>0</v>
      </c>
      <c r="S105" s="385" t="n">
        <f aca="false" t="array" ref="S105:S105">INDEX(_Rge_Data_3rd_CY,$B105,S$1)</f>
        <v>0</v>
      </c>
      <c r="T105" s="385" t="n">
        <f aca="false">H105-S105</f>
        <v>0</v>
      </c>
      <c r="U105" s="386" t="n">
        <f aca="false">IFERROR(T105/H105,0)</f>
        <v>0</v>
      </c>
      <c r="V105" s="387" t="n">
        <f aca="false" t="array" ref="V105:V105">INDEX(_Rge_Data_3rd_CY,$B105,V$1)</f>
        <v>17000</v>
      </c>
      <c r="W105" s="388" t="n">
        <f aca="false" t="array" ref="W105:W105">INDEX(_Rge_Data_3rd_CY,$B105,W$1)</f>
        <v>10640</v>
      </c>
      <c r="X105" s="388" t="n">
        <f aca="false">INDEX(_Rge_Data_3rd_CY,$B105,X$1)</f>
        <v>0</v>
      </c>
      <c r="Y105" s="388" t="n">
        <f aca="false">INDEX(_Rge_Data_3rd_CY,$B105,Y$1)</f>
        <v>0</v>
      </c>
      <c r="Z105" s="388" t="n">
        <f aca="false" t="array" ref="Z105:Z105">INDEX(_Rge_Data_3rd_CY,$B105,Z$1)</f>
        <v>10640</v>
      </c>
      <c r="AA105" s="388" t="n">
        <f aca="false" t="array" ref="AA105:AA105">INDEX(_Rge_Data_3rd_CY,$B105,AA$1)</f>
        <v>585</v>
      </c>
      <c r="AB105" s="388" t="n">
        <f aca="false" t="array" ref="AB105:AB105">INDEX(_Rge_Data_3rd_CY,$B105,AB$1)</f>
        <v>0</v>
      </c>
      <c r="AC105" s="388" t="n">
        <f aca="false" t="array" ref="AC105:AC105">INDEX(_Rge_Data_3rd_CY,$B105,AC$1)</f>
        <v>0</v>
      </c>
      <c r="AD105" s="388" t="n">
        <f aca="false" t="array" ref="AD105:AD105">INDEX(_Rge_Data_3rd_CY,$B105,AD$1)</f>
        <v>0</v>
      </c>
      <c r="AE105" s="388" t="n">
        <f aca="false">INDEX(_Rge_Data_3rd_CY,$B105,AE$1)</f>
        <v>0</v>
      </c>
      <c r="AF105" s="388" t="n">
        <f aca="false" t="array" ref="AF105:AF105">INDEX(_Rge_Data_3rd_CY,$B105,AF$1)</f>
        <v>0</v>
      </c>
      <c r="AG105" s="388" t="n">
        <f aca="false" t="array" ref="AG105:AG105">INDEX(_Rge_Data_3rd_CY,$B105,AG$1)</f>
        <v>11225</v>
      </c>
      <c r="AH105" s="388" t="n">
        <f aca="false">V105-AG105</f>
        <v>5775</v>
      </c>
      <c r="AI105" s="389" t="n">
        <f aca="false">IFERROR(AH105/V105,)</f>
        <v>0.339705882352941</v>
      </c>
      <c r="AJ105" s="390" t="n">
        <f aca="false" t="array" ref="AJ105:AJ105">INDEX(_Rge_Data_3rd_CY,$B105,AJ$1)</f>
        <v>0</v>
      </c>
      <c r="AK105" s="391" t="n">
        <f aca="false" t="array" ref="AK105:AK105">INDEX(_Rge_Data_3rd_CY,$B105,AK$1)</f>
        <v>638</v>
      </c>
      <c r="AL105" s="391" t="n">
        <f aca="false">INDEX(_Rge_Data_3rd_CY,$B105,AL$1)</f>
        <v>0</v>
      </c>
      <c r="AM105" s="391" t="n">
        <f aca="false">INDEX(_Rge_Data_3rd_CY,$B105,AM$1)</f>
        <v>0</v>
      </c>
      <c r="AN105" s="391" t="n">
        <f aca="false" t="array" ref="AN105:AN105">INDEX(_Rge_Data_3rd_CY,$B105,AN$1)</f>
        <v>638</v>
      </c>
      <c r="AO105" s="391" t="n">
        <f aca="false" t="array" ref="AO105:AO105">INDEX(_Rge_Data_3rd_CY,$B105,AO$1)</f>
        <v>540</v>
      </c>
      <c r="AP105" s="391" t="n">
        <f aca="false" t="array" ref="AP105:AP105">INDEX(_Rge_Data_3rd_CY,$B105,AP$1)</f>
        <v>0</v>
      </c>
      <c r="AQ105" s="391" t="n">
        <f aca="false" t="array" ref="AQ105:AQ105">INDEX(_Rge_Data_3rd_CY,$B105,AQ$1)</f>
        <v>0</v>
      </c>
      <c r="AR105" s="391" t="n">
        <f aca="false" t="array" ref="AR105:AR105">INDEX(_Rge_Data_3rd_CY,$B105,AR$1)</f>
        <v>0</v>
      </c>
      <c r="AS105" s="391" t="n">
        <f aca="false">INDEX(_Rge_Data_3rd_CY,$B105,AS$1)</f>
        <v>0</v>
      </c>
      <c r="AT105" s="391" t="n">
        <f aca="false" t="array" ref="AT105:AT105">INDEX(_Rge_Data_3rd_CY,$B105,AT$1)</f>
        <v>0</v>
      </c>
      <c r="AU105" s="391" t="n">
        <f aca="false" t="array" ref="AU105:AU105">INDEX(_Rge_Data_3rd_CY,$B105,AU$1)</f>
        <v>1178</v>
      </c>
      <c r="AV105" s="262" t="n">
        <f aca="false">AU105+AX105+AY105</f>
        <v>1753.7507795</v>
      </c>
      <c r="AW105" s="392" t="n">
        <f aca="false">IFERROR(AU105/AG105,0)</f>
        <v>0.104944320712695</v>
      </c>
      <c r="AX105" s="268" t="n">
        <f aca="false">IFERROR(IF(AND($F105="OPEN",$AH105&gt;0),$AH105*_SoP*$AW105,IF(AND($F105="CLOSED",$AH105&gt;0),$AH105*_SoL*$AW105,0)),0)</f>
        <v>575.7507795</v>
      </c>
      <c r="AY105" s="268" t="n">
        <f aca="false">IFERROR(IF($AH105&lt;0,$AH105*_SoL,0),0)</f>
        <v>0</v>
      </c>
      <c r="AZ105" s="393" t="n">
        <f aca="false">AU105+AX105</f>
        <v>1753.7507795</v>
      </c>
      <c r="BA105" s="393" t="n">
        <f aca="false">AJ105-AY105</f>
        <v>0</v>
      </c>
      <c r="BB105" s="393" t="n">
        <f aca="false">AZ105-BA105</f>
        <v>1753.7507795</v>
      </c>
      <c r="BC105" s="394" t="n">
        <f aca="false">IF($BB105&gt;=0,$BB105,0)</f>
        <v>1753.7507795</v>
      </c>
      <c r="BD105" s="395" t="n">
        <f aca="false">IF($BB105&lt;=0,-$BB105,0)</f>
        <v>0</v>
      </c>
      <c r="BE105" s="396" t="n">
        <f aca="false">IF((V105-AJ105)&lt;0,0,V105-AJ105)</f>
        <v>17000</v>
      </c>
      <c r="BF105" s="397" t="n">
        <f aca="false">IF(AW105&gt;1,0,V105-AW105*V105)</f>
        <v>15215.9465478842</v>
      </c>
    </row>
    <row r="106" customFormat="false" ht="19.5" hidden="false" customHeight="true" outlineLevel="0" collapsed="false">
      <c r="A106" s="166"/>
      <c r="B106" s="208" t="n">
        <f aca="false">B105+1</f>
        <v>95</v>
      </c>
      <c r="C106" s="166"/>
      <c r="D106" s="369" t="str">
        <f aca="false" t="array" ref="D106:D106">INDEX(_Rge_Projectdata_3rd,$B106,MATCH("Project-ID",_Rge_Headline_Projectdata,0))</f>
        <v>P903705</v>
      </c>
      <c r="E106" s="370" t="str">
        <f aca="false" t="array" ref="E106:E106">IF(INDEX(_Rge_Data_3rd_CY,$B106,E$1)=0,"",TEXT(INDEX(_Rge_Data_3rd_CY,$B106,E$1),"JJJJMMTT"))</f>
        <v>JJJJ04TT</v>
      </c>
      <c r="F106" s="382" t="str">
        <f aca="false" t="array" ref="F106:F106">INDEX(_Rge_Data_3rd_CY,$B106,F$1)</f>
        <v>Closed</v>
      </c>
      <c r="G106" s="371" t="n">
        <f aca="false" t="array" ref="G106:G106">IFERROR(MATCH(INDEX(_Rge_Data_3rd_CY,$B106,G$1),_Rge_Projectstatus,0),"")</f>
        <v>2</v>
      </c>
      <c r="H106" s="383" t="n">
        <f aca="false">INDEX(_Rge_Data_3rd_CY,$B106,H$1)</f>
        <v>0</v>
      </c>
      <c r="I106" s="384" t="n">
        <f aca="false">INDEX(_Rge_Data_3rd_CY,$B106,I$1)</f>
        <v>0</v>
      </c>
      <c r="J106" s="384" t="n">
        <f aca="false">INDEX(_Rge_Data_3rd_CY,$B106,J$1)</f>
        <v>0</v>
      </c>
      <c r="K106" s="384" t="n">
        <f aca="false">INDEX(_Rge_Data_3rd_CY,$B106,K$1)</f>
        <v>0</v>
      </c>
      <c r="L106" s="385" t="n">
        <f aca="false" t="array" ref="L106:L106">INDEX(_Rge_Data_3rd_CY,$B106,L$1)</f>
        <v>0</v>
      </c>
      <c r="M106" s="385" t="n">
        <f aca="false" t="array" ref="M106:M106">INDEX(_Rge_Data_3rd_CY,$B106,M$1)</f>
        <v>0</v>
      </c>
      <c r="N106" s="385" t="n">
        <f aca="false" t="array" ref="N106:N106">INDEX(_Rge_Data_3rd_CY,$B106,N$1)</f>
        <v>0</v>
      </c>
      <c r="O106" s="385" t="n">
        <f aca="false" t="array" ref="O106:O106">INDEX(_Rge_Data_3rd_CY,$B106,O$1)</f>
        <v>0</v>
      </c>
      <c r="P106" s="385" t="n">
        <f aca="false" t="array" ref="P106:P106">INDEX(_Rge_Data_3rd_CY,$B106,P$1)</f>
        <v>0</v>
      </c>
      <c r="Q106" s="385" t="n">
        <f aca="false">INDEX(_Rge_Data_3rd_CY,$B106,Q$1)</f>
        <v>0</v>
      </c>
      <c r="R106" s="385" t="n">
        <f aca="false" t="array" ref="R106:R106">INDEX(_Rge_Data_3rd_CY,$B106,R$1)</f>
        <v>0</v>
      </c>
      <c r="S106" s="385" t="n">
        <f aca="false" t="array" ref="S106:S106">INDEX(_Rge_Data_3rd_CY,$B106,S$1)</f>
        <v>0</v>
      </c>
      <c r="T106" s="385" t="n">
        <f aca="false">H106-S106</f>
        <v>0</v>
      </c>
      <c r="U106" s="386" t="n">
        <f aca="false">IFERROR(T106/H106,0)</f>
        <v>0</v>
      </c>
      <c r="V106" s="387" t="n">
        <f aca="false" t="array" ref="V106:V106">INDEX(_Rge_Data_3rd_CY,$B106,V$1)</f>
        <v>9469.4</v>
      </c>
      <c r="W106" s="388" t="n">
        <f aca="false" t="array" ref="W106:W106">INDEX(_Rge_Data_3rd_CY,$B106,W$1)</f>
        <v>0</v>
      </c>
      <c r="X106" s="388" t="n">
        <f aca="false">INDEX(_Rge_Data_3rd_CY,$B106,X$1)</f>
        <v>0</v>
      </c>
      <c r="Y106" s="388" t="n">
        <f aca="false">INDEX(_Rge_Data_3rd_CY,$B106,Y$1)</f>
        <v>0</v>
      </c>
      <c r="Z106" s="388" t="n">
        <f aca="false" t="array" ref="Z106:Z106">INDEX(_Rge_Data_3rd_CY,$B106,Z$1)</f>
        <v>0</v>
      </c>
      <c r="AA106" s="388" t="n">
        <f aca="false" t="array" ref="AA106:AA106">INDEX(_Rge_Data_3rd_CY,$B106,AA$1)</f>
        <v>0</v>
      </c>
      <c r="AB106" s="388" t="n">
        <f aca="false" t="array" ref="AB106:AB106">INDEX(_Rge_Data_3rd_CY,$B106,AB$1)</f>
        <v>0</v>
      </c>
      <c r="AC106" s="388" t="n">
        <f aca="false" t="array" ref="AC106:AC106">INDEX(_Rge_Data_3rd_CY,$B106,AC$1)</f>
        <v>6415.12</v>
      </c>
      <c r="AD106" s="388" t="n">
        <f aca="false" t="array" ref="AD106:AD106">INDEX(_Rge_Data_3rd_CY,$B106,AD$1)</f>
        <v>0</v>
      </c>
      <c r="AE106" s="388" t="n">
        <f aca="false">INDEX(_Rge_Data_3rd_CY,$B106,AE$1)</f>
        <v>0</v>
      </c>
      <c r="AF106" s="388" t="n">
        <f aca="false" t="array" ref="AF106:AF106">INDEX(_Rge_Data_3rd_CY,$B106,AF$1)</f>
        <v>0</v>
      </c>
      <c r="AG106" s="388" t="n">
        <f aca="false" t="array" ref="AG106:AG106">INDEX(_Rge_Data_3rd_CY,$B106,AG$1)</f>
        <v>6415.12</v>
      </c>
      <c r="AH106" s="388" t="n">
        <f aca="false">V106-AG106</f>
        <v>3054.28</v>
      </c>
      <c r="AI106" s="389" t="n">
        <f aca="false">IFERROR(AH106/V106,)</f>
        <v>0.32254208291972</v>
      </c>
      <c r="AJ106" s="390" t="n">
        <f aca="false" t="array" ref="AJ106:AJ106">INDEX(_Rge_Data_3rd_CY,$B106,AJ$1)</f>
        <v>9469.4</v>
      </c>
      <c r="AK106" s="391" t="n">
        <f aca="false" t="array" ref="AK106:AK106">INDEX(_Rge_Data_3rd_CY,$B106,AK$1)</f>
        <v>0</v>
      </c>
      <c r="AL106" s="391" t="n">
        <f aca="false">INDEX(_Rge_Data_3rd_CY,$B106,AL$1)</f>
        <v>0</v>
      </c>
      <c r="AM106" s="391" t="n">
        <f aca="false">INDEX(_Rge_Data_3rd_CY,$B106,AM$1)</f>
        <v>0</v>
      </c>
      <c r="AN106" s="391" t="n">
        <f aca="false" t="array" ref="AN106:AN106">INDEX(_Rge_Data_3rd_CY,$B106,AN$1)</f>
        <v>0</v>
      </c>
      <c r="AO106" s="391" t="n">
        <f aca="false" t="array" ref="AO106:AO106">INDEX(_Rge_Data_3rd_CY,$B106,AO$1)</f>
        <v>0</v>
      </c>
      <c r="AP106" s="391" t="n">
        <f aca="false" t="array" ref="AP106:AP106">INDEX(_Rge_Data_3rd_CY,$B106,AP$1)</f>
        <v>0</v>
      </c>
      <c r="AQ106" s="391" t="n">
        <f aca="false" t="array" ref="AQ106:AQ106">INDEX(_Rge_Data_3rd_CY,$B106,AQ$1)</f>
        <v>6415.12</v>
      </c>
      <c r="AR106" s="391" t="n">
        <f aca="false" t="array" ref="AR106:AR106">INDEX(_Rge_Data_3rd_CY,$B106,AR$1)</f>
        <v>0</v>
      </c>
      <c r="AS106" s="391" t="n">
        <f aca="false">INDEX(_Rge_Data_3rd_CY,$B106,AS$1)</f>
        <v>0</v>
      </c>
      <c r="AT106" s="391" t="n">
        <f aca="false" t="array" ref="AT106:AT106">INDEX(_Rge_Data_3rd_CY,$B106,AT$1)</f>
        <v>0</v>
      </c>
      <c r="AU106" s="391" t="n">
        <f aca="false" t="array" ref="AU106:AU106">INDEX(_Rge_Data_3rd_CY,$B106,AU$1)</f>
        <v>6415.12</v>
      </c>
      <c r="AV106" s="262" t="n">
        <f aca="false">AU106+AX106+AY106</f>
        <v>9469.4</v>
      </c>
      <c r="AW106" s="392" t="n">
        <f aca="false">IFERROR(AU106/AG106,0)</f>
        <v>1</v>
      </c>
      <c r="AX106" s="268" t="n">
        <f aca="false">IFERROR(IF(AND($F106="OPEN",$AH106&gt;0),$AH106*_SoP*$AW106,IF(AND($F106="CLOSED",$AH106&gt;0),$AH106*_SoL*$AW106,0)),0)</f>
        <v>3054.28</v>
      </c>
      <c r="AY106" s="268" t="n">
        <f aca="false">IFERROR(IF($AH106&lt;0,$AH106*_SoL,0),0)</f>
        <v>0</v>
      </c>
      <c r="AZ106" s="393" t="n">
        <f aca="false">AU106+AX106</f>
        <v>9469.4</v>
      </c>
      <c r="BA106" s="393" t="n">
        <f aca="false">AJ106-AY106</f>
        <v>9469.4</v>
      </c>
      <c r="BB106" s="393" t="n">
        <f aca="false">AZ106-BA106</f>
        <v>0</v>
      </c>
      <c r="BC106" s="394" t="n">
        <f aca="false">IF($BB106&gt;=0,$BB106,0)</f>
        <v>0</v>
      </c>
      <c r="BD106" s="395" t="n">
        <f aca="false">IF($BB106&lt;=0,-$BB106,0)</f>
        <v>-0</v>
      </c>
      <c r="BE106" s="396" t="n">
        <f aca="false">IF((V106-AJ106)&lt;0,0,V106-AJ106)</f>
        <v>0</v>
      </c>
      <c r="BF106" s="397" t="n">
        <f aca="false">IF(AW106&gt;1,0,V106-AW106*V106)</f>
        <v>0</v>
      </c>
    </row>
    <row r="107" customFormat="false" ht="19.5" hidden="false" customHeight="true" outlineLevel="0" collapsed="false">
      <c r="A107" s="166"/>
      <c r="B107" s="208" t="n">
        <f aca="false">B106+1</f>
        <v>96</v>
      </c>
      <c r="C107" s="166"/>
      <c r="D107" s="369" t="str">
        <f aca="false" t="array" ref="D107:D107">INDEX(_Rge_Projectdata_3rd,$B107,MATCH("Project-ID",_Rge_Headline_Projectdata,0))</f>
        <v>P903706</v>
      </c>
      <c r="E107" s="370" t="str">
        <f aca="false" t="array" ref="E107:E107">IF(INDEX(_Rge_Data_3rd_CY,$B107,E$1)=0,"",TEXT(INDEX(_Rge_Data_3rd_CY,$B107,E$1),"JJJJMMTT"))</f>
        <v>JJJJ05TT</v>
      </c>
      <c r="F107" s="382" t="str">
        <f aca="false" t="array" ref="F107:F107">INDEX(_Rge_Data_3rd_CY,$B107,F$1)</f>
        <v>Closed</v>
      </c>
      <c r="G107" s="371" t="n">
        <f aca="false" t="array" ref="G107:G107">IFERROR(MATCH(INDEX(_Rge_Data_3rd_CY,$B107,G$1),_Rge_Projectstatus,0),"")</f>
        <v>2</v>
      </c>
      <c r="H107" s="383" t="n">
        <f aca="false">INDEX(_Rge_Data_3rd_CY,$B107,H$1)</f>
        <v>0</v>
      </c>
      <c r="I107" s="384" t="n">
        <f aca="false">INDEX(_Rge_Data_3rd_CY,$B107,I$1)</f>
        <v>0</v>
      </c>
      <c r="J107" s="384" t="n">
        <f aca="false">INDEX(_Rge_Data_3rd_CY,$B107,J$1)</f>
        <v>0</v>
      </c>
      <c r="K107" s="384" t="n">
        <f aca="false">INDEX(_Rge_Data_3rd_CY,$B107,K$1)</f>
        <v>0</v>
      </c>
      <c r="L107" s="385" t="n">
        <f aca="false" t="array" ref="L107:L107">INDEX(_Rge_Data_3rd_CY,$B107,L$1)</f>
        <v>0</v>
      </c>
      <c r="M107" s="385" t="n">
        <f aca="false" t="array" ref="M107:M107">INDEX(_Rge_Data_3rd_CY,$B107,M$1)</f>
        <v>0</v>
      </c>
      <c r="N107" s="385" t="n">
        <f aca="false" t="array" ref="N107:N107">INDEX(_Rge_Data_3rd_CY,$B107,N$1)</f>
        <v>0</v>
      </c>
      <c r="O107" s="385" t="n">
        <f aca="false" t="array" ref="O107:O107">INDEX(_Rge_Data_3rd_CY,$B107,O$1)</f>
        <v>0</v>
      </c>
      <c r="P107" s="385" t="n">
        <f aca="false" t="array" ref="P107:P107">INDEX(_Rge_Data_3rd_CY,$B107,P$1)</f>
        <v>0</v>
      </c>
      <c r="Q107" s="385" t="n">
        <f aca="false">INDEX(_Rge_Data_3rd_CY,$B107,Q$1)</f>
        <v>0</v>
      </c>
      <c r="R107" s="385" t="n">
        <f aca="false" t="array" ref="R107:R107">INDEX(_Rge_Data_3rd_CY,$B107,R$1)</f>
        <v>0</v>
      </c>
      <c r="S107" s="385" t="n">
        <f aca="false" t="array" ref="S107:S107">INDEX(_Rge_Data_3rd_CY,$B107,S$1)</f>
        <v>0</v>
      </c>
      <c r="T107" s="385" t="n">
        <f aca="false">H107-S107</f>
        <v>0</v>
      </c>
      <c r="U107" s="386" t="n">
        <f aca="false">IFERROR(T107/H107,0)</f>
        <v>0</v>
      </c>
      <c r="V107" s="387" t="n">
        <f aca="false" t="array" ref="V107:V107">INDEX(_Rge_Data_3rd_CY,$B107,V$1)</f>
        <v>29759.45</v>
      </c>
      <c r="W107" s="388" t="n">
        <f aca="false">INDEX(_Rge_Data_3rd_CY,$B107,W$1)</f>
        <v>0</v>
      </c>
      <c r="X107" s="388" t="n">
        <f aca="false">INDEX(_Rge_Data_3rd_CY,$B107,X$1)</f>
        <v>0</v>
      </c>
      <c r="Y107" s="388" t="n">
        <f aca="false">INDEX(_Rge_Data_3rd_CY,$B107,Y$1)</f>
        <v>0</v>
      </c>
      <c r="Z107" s="388" t="n">
        <f aca="false" t="array" ref="Z107:Z107">INDEX(_Rge_Data_3rd_CY,$B107,Z$1)</f>
        <v>0</v>
      </c>
      <c r="AA107" s="388" t="n">
        <f aca="false" t="array" ref="AA107:AA107">INDEX(_Rge_Data_3rd_CY,$B107,AA$1)</f>
        <v>0</v>
      </c>
      <c r="AB107" s="388" t="n">
        <f aca="false" t="array" ref="AB107:AB107">INDEX(_Rge_Data_3rd_CY,$B107,AB$1)</f>
        <v>0</v>
      </c>
      <c r="AC107" s="388" t="n">
        <f aca="false" t="array" ref="AC107:AC107">INDEX(_Rge_Data_3rd_CY,$B107,AC$1)</f>
        <v>20464.42</v>
      </c>
      <c r="AD107" s="388" t="n">
        <f aca="false" t="array" ref="AD107:AD107">INDEX(_Rge_Data_3rd_CY,$B107,AD$1)</f>
        <v>0</v>
      </c>
      <c r="AE107" s="388" t="n">
        <f aca="false">INDEX(_Rge_Data_3rd_CY,$B107,AE$1)</f>
        <v>0</v>
      </c>
      <c r="AF107" s="388" t="n">
        <f aca="false" t="array" ref="AF107:AF107">INDEX(_Rge_Data_3rd_CY,$B107,AF$1)</f>
        <v>0</v>
      </c>
      <c r="AG107" s="388" t="n">
        <f aca="false" t="array" ref="AG107:AG107">INDEX(_Rge_Data_3rd_CY,$B107,AG$1)</f>
        <v>20464.42</v>
      </c>
      <c r="AH107" s="388" t="n">
        <f aca="false">V107-AG107</f>
        <v>9295.03</v>
      </c>
      <c r="AI107" s="389" t="n">
        <f aca="false">IFERROR(AH107/V107,)</f>
        <v>0.312338769701725</v>
      </c>
      <c r="AJ107" s="390" t="n">
        <f aca="false" t="array" ref="AJ107:AJ107">INDEX(_Rge_Data_3rd_CY,$B107,AJ$1)</f>
        <v>29759.45</v>
      </c>
      <c r="AK107" s="391" t="n">
        <f aca="false" t="array" ref="AK107:AK107">INDEX(_Rge_Data_3rd_CY,$B107,AK$1)</f>
        <v>0</v>
      </c>
      <c r="AL107" s="391" t="n">
        <f aca="false">INDEX(_Rge_Data_3rd_CY,$B107,AL$1)</f>
        <v>0</v>
      </c>
      <c r="AM107" s="391" t="n">
        <f aca="false">INDEX(_Rge_Data_3rd_CY,$B107,AM$1)</f>
        <v>0</v>
      </c>
      <c r="AN107" s="391" t="n">
        <f aca="false" t="array" ref="AN107:AN107">INDEX(_Rge_Data_3rd_CY,$B107,AN$1)</f>
        <v>0</v>
      </c>
      <c r="AO107" s="391" t="n">
        <f aca="false" t="array" ref="AO107:AO107">INDEX(_Rge_Data_3rd_CY,$B107,AO$1)</f>
        <v>0</v>
      </c>
      <c r="AP107" s="391" t="n">
        <f aca="false" t="array" ref="AP107:AP107">INDEX(_Rge_Data_3rd_CY,$B107,AP$1)</f>
        <v>0</v>
      </c>
      <c r="AQ107" s="391" t="n">
        <f aca="false" t="array" ref="AQ107:AQ107">INDEX(_Rge_Data_3rd_CY,$B107,AQ$1)</f>
        <v>20464.42</v>
      </c>
      <c r="AR107" s="391" t="n">
        <f aca="false" t="array" ref="AR107:AR107">INDEX(_Rge_Data_3rd_CY,$B107,AR$1)</f>
        <v>0</v>
      </c>
      <c r="AS107" s="391" t="n">
        <f aca="false">INDEX(_Rge_Data_3rd_CY,$B107,AS$1)</f>
        <v>0</v>
      </c>
      <c r="AT107" s="391" t="n">
        <f aca="false" t="array" ref="AT107:AT107">INDEX(_Rge_Data_3rd_CY,$B107,AT$1)</f>
        <v>0</v>
      </c>
      <c r="AU107" s="391" t="n">
        <f aca="false" t="array" ref="AU107:AU107">INDEX(_Rge_Data_3rd_CY,$B107,AU$1)</f>
        <v>20464.42</v>
      </c>
      <c r="AV107" s="262" t="n">
        <f aca="false">AU107+AX107+AY107</f>
        <v>29759.45</v>
      </c>
      <c r="AW107" s="392" t="n">
        <f aca="false">IFERROR(AU107/AG107,0)</f>
        <v>1</v>
      </c>
      <c r="AX107" s="268" t="n">
        <f aca="false">IFERROR(IF(AND($F107="OPEN",$AH107&gt;0),$AH107*_SoP*$AW107,IF(AND($F107="CLOSED",$AH107&gt;0),$AH107*_SoL*$AW107,0)),0)</f>
        <v>9295.03</v>
      </c>
      <c r="AY107" s="268" t="n">
        <f aca="false">IFERROR(IF($AH107&lt;0,$AH107*_SoL,0),0)</f>
        <v>0</v>
      </c>
      <c r="AZ107" s="393" t="n">
        <f aca="false">AU107+AX107</f>
        <v>29759.45</v>
      </c>
      <c r="BA107" s="393" t="n">
        <f aca="false">AJ107-AY107</f>
        <v>29759.45</v>
      </c>
      <c r="BB107" s="393" t="n">
        <f aca="false">AZ107-BA107</f>
        <v>0</v>
      </c>
      <c r="BC107" s="394" t="n">
        <f aca="false">IF($BB107&gt;=0,$BB107,0)</f>
        <v>0</v>
      </c>
      <c r="BD107" s="395" t="n">
        <f aca="false">IF($BB107&lt;=0,-$BB107,0)</f>
        <v>-0</v>
      </c>
      <c r="BE107" s="396" t="n">
        <f aca="false">IF((V107-AJ107)&lt;0,0,V107-AJ107)</f>
        <v>0</v>
      </c>
      <c r="BF107" s="397" t="n">
        <f aca="false">IF(AW107&gt;1,0,V107-AW107*V107)</f>
        <v>0</v>
      </c>
    </row>
    <row r="108" customFormat="false" ht="19.5" hidden="false" customHeight="true" outlineLevel="0" collapsed="false">
      <c r="A108" s="166"/>
      <c r="B108" s="208" t="n">
        <f aca="false">B107+1</f>
        <v>97</v>
      </c>
      <c r="C108" s="166"/>
      <c r="D108" s="369" t="str">
        <f aca="false" t="array" ref="D108:D108">INDEX(_Rge_Projectdata_3rd,$B108,MATCH("Project-ID",_Rge_Headline_Projectdata,0))</f>
        <v>P903707</v>
      </c>
      <c r="E108" s="370" t="str">
        <f aca="false" t="array" ref="E108:E108">IF(INDEX(_Rge_Data_3rd_CY,$B108,E$1)=0,"",TEXT(INDEX(_Rge_Data_3rd_CY,$B108,E$1),"JJJJMMTT"))</f>
        <v>JJJJ04TT</v>
      </c>
      <c r="F108" s="382" t="str">
        <f aca="false" t="array" ref="F108:F108">INDEX(_Rge_Data_3rd_CY,$B108,F$1)</f>
        <v>Closed</v>
      </c>
      <c r="G108" s="371" t="n">
        <f aca="false" t="array" ref="G108:G108">IFERROR(MATCH(INDEX(_Rge_Data_3rd_CY,$B108,G$1),_Rge_Projectstatus,0),"")</f>
        <v>2</v>
      </c>
      <c r="H108" s="383" t="n">
        <f aca="false">INDEX(_Rge_Data_3rd_CY,$B108,H$1)</f>
        <v>0</v>
      </c>
      <c r="I108" s="384" t="n">
        <f aca="false">INDEX(_Rge_Data_3rd_CY,$B108,I$1)</f>
        <v>0</v>
      </c>
      <c r="J108" s="384" t="n">
        <f aca="false">INDEX(_Rge_Data_3rd_CY,$B108,J$1)</f>
        <v>0</v>
      </c>
      <c r="K108" s="384" t="n">
        <f aca="false">INDEX(_Rge_Data_3rd_CY,$B108,K$1)</f>
        <v>0</v>
      </c>
      <c r="L108" s="385" t="n">
        <f aca="false" t="array" ref="L108:L108">INDEX(_Rge_Data_3rd_CY,$B108,L$1)</f>
        <v>0</v>
      </c>
      <c r="M108" s="385" t="n">
        <f aca="false" t="array" ref="M108:M108">INDEX(_Rge_Data_3rd_CY,$B108,M$1)</f>
        <v>0</v>
      </c>
      <c r="N108" s="385" t="n">
        <f aca="false" t="array" ref="N108:N108">INDEX(_Rge_Data_3rd_CY,$B108,N$1)</f>
        <v>0</v>
      </c>
      <c r="O108" s="385" t="n">
        <f aca="false" t="array" ref="O108:O108">INDEX(_Rge_Data_3rd_CY,$B108,O$1)</f>
        <v>0</v>
      </c>
      <c r="P108" s="385" t="n">
        <f aca="false" t="array" ref="P108:P108">INDEX(_Rge_Data_3rd_CY,$B108,P$1)</f>
        <v>0</v>
      </c>
      <c r="Q108" s="385" t="n">
        <f aca="false">INDEX(_Rge_Data_3rd_CY,$B108,Q$1)</f>
        <v>0</v>
      </c>
      <c r="R108" s="385" t="n">
        <f aca="false" t="array" ref="R108:R108">INDEX(_Rge_Data_3rd_CY,$B108,R$1)</f>
        <v>0</v>
      </c>
      <c r="S108" s="385" t="n">
        <f aca="false" t="array" ref="S108:S108">INDEX(_Rge_Data_3rd_CY,$B108,S$1)</f>
        <v>0</v>
      </c>
      <c r="T108" s="385" t="n">
        <f aca="false">H108-S108</f>
        <v>0</v>
      </c>
      <c r="U108" s="386" t="n">
        <f aca="false">IFERROR(T108/H108,0)</f>
        <v>0</v>
      </c>
      <c r="V108" s="387" t="n">
        <f aca="false" t="array" ref="V108:V108">INDEX(_Rge_Data_3rd_CY,$B108,V$1)</f>
        <v>74000</v>
      </c>
      <c r="W108" s="388" t="n">
        <f aca="false" t="array" ref="W108:W108">INDEX(_Rge_Data_3rd_CY,$B108,W$1)</f>
        <v>51740</v>
      </c>
      <c r="X108" s="388" t="n">
        <f aca="false">INDEX(_Rge_Data_3rd_CY,$B108,X$1)</f>
        <v>0</v>
      </c>
      <c r="Y108" s="388" t="n">
        <f aca="false">INDEX(_Rge_Data_3rd_CY,$B108,Y$1)</f>
        <v>0</v>
      </c>
      <c r="Z108" s="388" t="n">
        <f aca="false" t="array" ref="Z108:Z108">INDEX(_Rge_Data_3rd_CY,$B108,Z$1)</f>
        <v>51740</v>
      </c>
      <c r="AA108" s="388" t="n">
        <f aca="false" t="array" ref="AA108:AA108">INDEX(_Rge_Data_3rd_CY,$B108,AA$1)</f>
        <v>780</v>
      </c>
      <c r="AB108" s="388" t="n">
        <f aca="false" t="array" ref="AB108:AB108">INDEX(_Rge_Data_3rd_CY,$B108,AB$1)</f>
        <v>5640.91</v>
      </c>
      <c r="AC108" s="388" t="n">
        <f aca="false" t="array" ref="AC108:AC108">INDEX(_Rge_Data_3rd_CY,$B108,AC$1)</f>
        <v>0</v>
      </c>
      <c r="AD108" s="388" t="n">
        <f aca="false" t="array" ref="AD108:AD108">INDEX(_Rge_Data_3rd_CY,$B108,AD$1)</f>
        <v>0</v>
      </c>
      <c r="AE108" s="388" t="n">
        <f aca="false">INDEX(_Rge_Data_3rd_CY,$B108,AE$1)</f>
        <v>0</v>
      </c>
      <c r="AF108" s="388" t="n">
        <f aca="false" t="array" ref="AF108:AF108">INDEX(_Rge_Data_3rd_CY,$B108,AF$1)</f>
        <v>0</v>
      </c>
      <c r="AG108" s="388" t="n">
        <f aca="false" t="array" ref="AG108:AG108">INDEX(_Rge_Data_3rd_CY,$B108,AG$1)</f>
        <v>58160.91</v>
      </c>
      <c r="AH108" s="388" t="n">
        <f aca="false">V108-AG108</f>
        <v>15839.09</v>
      </c>
      <c r="AI108" s="389" t="n">
        <f aca="false">IFERROR(AH108/V108,)</f>
        <v>0.214041756756757</v>
      </c>
      <c r="AJ108" s="390" t="n">
        <f aca="false" t="array" ref="AJ108:AJ108">INDEX(_Rge_Data_3rd_CY,$B108,AJ$1)</f>
        <v>74000</v>
      </c>
      <c r="AK108" s="391" t="n">
        <f aca="false" t="array" ref="AK108:AK108">INDEX(_Rge_Data_3rd_CY,$B108,AK$1)</f>
        <v>51740</v>
      </c>
      <c r="AL108" s="391" t="n">
        <f aca="false">INDEX(_Rge_Data_3rd_CY,$B108,AL$1)</f>
        <v>0</v>
      </c>
      <c r="AM108" s="391" t="n">
        <f aca="false">INDEX(_Rge_Data_3rd_CY,$B108,AM$1)</f>
        <v>0</v>
      </c>
      <c r="AN108" s="391" t="n">
        <f aca="false" t="array" ref="AN108:AN108">INDEX(_Rge_Data_3rd_CY,$B108,AN$1)</f>
        <v>51740</v>
      </c>
      <c r="AO108" s="391" t="n">
        <f aca="false" t="array" ref="AO108:AO108">INDEX(_Rge_Data_3rd_CY,$B108,AO$1)</f>
        <v>780</v>
      </c>
      <c r="AP108" s="391" t="n">
        <f aca="false" t="array" ref="AP108:AP108">INDEX(_Rge_Data_3rd_CY,$B108,AP$1)</f>
        <v>5640.91</v>
      </c>
      <c r="AQ108" s="391" t="n">
        <f aca="false" t="array" ref="AQ108:AQ108">INDEX(_Rge_Data_3rd_CY,$B108,AQ$1)</f>
        <v>0</v>
      </c>
      <c r="AR108" s="391" t="n">
        <f aca="false" t="array" ref="AR108:AR108">INDEX(_Rge_Data_3rd_CY,$B108,AR$1)</f>
        <v>0</v>
      </c>
      <c r="AS108" s="391" t="n">
        <f aca="false">INDEX(_Rge_Data_3rd_CY,$B108,AS$1)</f>
        <v>0</v>
      </c>
      <c r="AT108" s="391" t="n">
        <f aca="false" t="array" ref="AT108:AT108">INDEX(_Rge_Data_3rd_CY,$B108,AT$1)</f>
        <v>0</v>
      </c>
      <c r="AU108" s="391" t="n">
        <f aca="false" t="array" ref="AU108:AU108">INDEX(_Rge_Data_3rd_CY,$B108,AU$1)</f>
        <v>58160.91</v>
      </c>
      <c r="AV108" s="262" t="n">
        <f aca="false">AU108+AX108+AY108</f>
        <v>74000</v>
      </c>
      <c r="AW108" s="392" t="n">
        <f aca="false">IFERROR(AU108/AG108,0)</f>
        <v>1</v>
      </c>
      <c r="AX108" s="268" t="n">
        <f aca="false">IFERROR(IF(AND($F108="OPEN",$AH108&gt;0),$AH108*_SoP*$AW108,IF(AND($F108="CLOSED",$AH108&gt;0),$AH108*_SoL*$AW108,0)),0)</f>
        <v>15839.09</v>
      </c>
      <c r="AY108" s="268" t="n">
        <f aca="false">IFERROR(IF($AH108&lt;0,$AH108*_SoL,0),0)</f>
        <v>0</v>
      </c>
      <c r="AZ108" s="393" t="n">
        <f aca="false">AU108+AX108</f>
        <v>74000</v>
      </c>
      <c r="BA108" s="393" t="n">
        <f aca="false">AJ108-AY108</f>
        <v>74000</v>
      </c>
      <c r="BB108" s="393" t="n">
        <f aca="false">AZ108-BA108</f>
        <v>0</v>
      </c>
      <c r="BC108" s="394" t="n">
        <f aca="false">IF($BB108&gt;=0,$BB108,0)</f>
        <v>0</v>
      </c>
      <c r="BD108" s="395" t="n">
        <f aca="false">IF($BB108&lt;=0,-$BB108,0)</f>
        <v>-0</v>
      </c>
      <c r="BE108" s="396" t="n">
        <f aca="false">IF((V108-AJ108)&lt;0,0,V108-AJ108)</f>
        <v>0</v>
      </c>
      <c r="BF108" s="397" t="n">
        <f aca="false">IF(AW108&gt;1,0,V108-AW108*V108)</f>
        <v>0</v>
      </c>
    </row>
    <row r="109" customFormat="false" ht="19.5" hidden="false" customHeight="true" outlineLevel="0" collapsed="false">
      <c r="A109" s="166"/>
      <c r="B109" s="208" t="n">
        <f aca="false">B108+1</f>
        <v>98</v>
      </c>
      <c r="C109" s="166"/>
      <c r="D109" s="369" t="str">
        <f aca="false" t="array" ref="D109:D109">INDEX(_Rge_Projectdata_3rd,$B109,MATCH("Project-ID",_Rge_Headline_Projectdata,0))</f>
        <v>P903709</v>
      </c>
      <c r="E109" s="370" t="str">
        <f aca="false" t="array" ref="E109:E109">IF(INDEX(_Rge_Data_3rd_CY,$B109,E$1)=0,"",TEXT(INDEX(_Rge_Data_3rd_CY,$B109,E$1),"JJJJMMTT"))</f>
        <v/>
      </c>
      <c r="F109" s="382" t="str">
        <f aca="false" t="array" ref="F109:F109">INDEX(_Rge_Data_3rd_CY,$B109,F$1)</f>
        <v>Open</v>
      </c>
      <c r="G109" s="371" t="n">
        <f aca="false" t="array" ref="G109:G109">IFERROR(MATCH(INDEX(_Rge_Data_3rd_CY,$B109,G$1),_Rge_Projectstatus,0),"")</f>
        <v>1</v>
      </c>
      <c r="H109" s="383" t="n">
        <f aca="false">INDEX(_Rge_Data_3rd_CY,$B109,H$1)</f>
        <v>0</v>
      </c>
      <c r="I109" s="384" t="n">
        <f aca="false">INDEX(_Rge_Data_3rd_CY,$B109,I$1)</f>
        <v>0</v>
      </c>
      <c r="J109" s="384" t="n">
        <f aca="false">INDEX(_Rge_Data_3rd_CY,$B109,J$1)</f>
        <v>0</v>
      </c>
      <c r="K109" s="384" t="n">
        <f aca="false">INDEX(_Rge_Data_3rd_CY,$B109,K$1)</f>
        <v>0</v>
      </c>
      <c r="L109" s="385" t="n">
        <f aca="false" t="array" ref="L109:L109">INDEX(_Rge_Data_3rd_CY,$B109,L$1)</f>
        <v>0</v>
      </c>
      <c r="M109" s="385" t="n">
        <f aca="false" t="array" ref="M109:M109">INDEX(_Rge_Data_3rd_CY,$B109,M$1)</f>
        <v>0</v>
      </c>
      <c r="N109" s="385" t="n">
        <f aca="false" t="array" ref="N109:N109">INDEX(_Rge_Data_3rd_CY,$B109,N$1)</f>
        <v>0</v>
      </c>
      <c r="O109" s="385" t="n">
        <f aca="false" t="array" ref="O109:O109">INDEX(_Rge_Data_3rd_CY,$B109,O$1)</f>
        <v>0</v>
      </c>
      <c r="P109" s="385" t="n">
        <f aca="false" t="array" ref="P109:P109">INDEX(_Rge_Data_3rd_CY,$B109,P$1)</f>
        <v>0</v>
      </c>
      <c r="Q109" s="385" t="n">
        <f aca="false">INDEX(_Rge_Data_3rd_CY,$B109,Q$1)</f>
        <v>0</v>
      </c>
      <c r="R109" s="385" t="n">
        <f aca="false" t="array" ref="R109:R109">INDEX(_Rge_Data_3rd_CY,$B109,R$1)</f>
        <v>0</v>
      </c>
      <c r="S109" s="385" t="n">
        <f aca="false" t="array" ref="S109:S109">INDEX(_Rge_Data_3rd_CY,$B109,S$1)</f>
        <v>0</v>
      </c>
      <c r="T109" s="385" t="n">
        <f aca="false">H109-S109</f>
        <v>0</v>
      </c>
      <c r="U109" s="386" t="n">
        <f aca="false">IFERROR(T109/H109,0)</f>
        <v>0</v>
      </c>
      <c r="V109" s="387" t="n">
        <f aca="false" t="array" ref="V109:V109">INDEX(_Rge_Data_3rd_CY,$B109,V$1)</f>
        <v>25997.61</v>
      </c>
      <c r="W109" s="388" t="n">
        <f aca="false" t="array" ref="W109:W109">INDEX(_Rge_Data_3rd_CY,$B109,W$1)</f>
        <v>11154.17</v>
      </c>
      <c r="X109" s="388" t="n">
        <f aca="false">INDEX(_Rge_Data_3rd_CY,$B109,X$1)</f>
        <v>0</v>
      </c>
      <c r="Y109" s="388" t="n">
        <f aca="false">INDEX(_Rge_Data_3rd_CY,$B109,Y$1)</f>
        <v>0</v>
      </c>
      <c r="Z109" s="388" t="n">
        <f aca="false" t="array" ref="Z109:Z109">INDEX(_Rge_Data_3rd_CY,$B109,Z$1)</f>
        <v>11154.17</v>
      </c>
      <c r="AA109" s="388" t="n">
        <f aca="false" t="array" ref="AA109:AA109">INDEX(_Rge_Data_3rd_CY,$B109,AA$1)</f>
        <v>0</v>
      </c>
      <c r="AB109" s="388" t="n">
        <f aca="false" t="array" ref="AB109:AB109">INDEX(_Rge_Data_3rd_CY,$B109,AB$1)</f>
        <v>1600</v>
      </c>
      <c r="AC109" s="388" t="n">
        <f aca="false" t="array" ref="AC109:AC109">INDEX(_Rge_Data_3rd_CY,$B109,AC$1)</f>
        <v>0</v>
      </c>
      <c r="AD109" s="388" t="n">
        <f aca="false" t="array" ref="AD109:AD109">INDEX(_Rge_Data_3rd_CY,$B109,AD$1)</f>
        <v>0</v>
      </c>
      <c r="AE109" s="388" t="n">
        <f aca="false">INDEX(_Rge_Data_3rd_CY,$B109,AE$1)</f>
        <v>0</v>
      </c>
      <c r="AF109" s="388" t="n">
        <f aca="false" t="array" ref="AF109:AF109">INDEX(_Rge_Data_3rd_CY,$B109,AF$1)</f>
        <v>0</v>
      </c>
      <c r="AG109" s="388" t="n">
        <f aca="false" t="array" ref="AG109:AG109">INDEX(_Rge_Data_3rd_CY,$B109,AG$1)</f>
        <v>12754.17</v>
      </c>
      <c r="AH109" s="388" t="n">
        <f aca="false">V109-AG109</f>
        <v>13243.44</v>
      </c>
      <c r="AI109" s="389" t="n">
        <f aca="false">IFERROR(AH109/V109,)</f>
        <v>0.509409903448817</v>
      </c>
      <c r="AJ109" s="390" t="n">
        <f aca="false" t="array" ref="AJ109:AJ109">INDEX(_Rge_Data_3rd_CY,$B109,AJ$1)</f>
        <v>25997.61</v>
      </c>
      <c r="AK109" s="391" t="n">
        <f aca="false" t="array" ref="AK109:AK109">INDEX(_Rge_Data_3rd_CY,$B109,AK$1)</f>
        <v>3880.25</v>
      </c>
      <c r="AL109" s="391" t="n">
        <f aca="false">INDEX(_Rge_Data_3rd_CY,$B109,AL$1)</f>
        <v>0</v>
      </c>
      <c r="AM109" s="391" t="n">
        <f aca="false">INDEX(_Rge_Data_3rd_CY,$B109,AM$1)</f>
        <v>0</v>
      </c>
      <c r="AN109" s="391" t="n">
        <f aca="false" t="array" ref="AN109:AN109">INDEX(_Rge_Data_3rd_CY,$B109,AN$1)</f>
        <v>3880.25</v>
      </c>
      <c r="AO109" s="391" t="n">
        <f aca="false" t="array" ref="AO109:AO109">INDEX(_Rge_Data_3rd_CY,$B109,AO$1)</f>
        <v>0</v>
      </c>
      <c r="AP109" s="391" t="n">
        <f aca="false" t="array" ref="AP109:AP109">INDEX(_Rge_Data_3rd_CY,$B109,AP$1)</f>
        <v>1050</v>
      </c>
      <c r="AQ109" s="391" t="n">
        <f aca="false" t="array" ref="AQ109:AQ109">INDEX(_Rge_Data_3rd_CY,$B109,AQ$1)</f>
        <v>0</v>
      </c>
      <c r="AR109" s="391" t="n">
        <f aca="false" t="array" ref="AR109:AR109">INDEX(_Rge_Data_3rd_CY,$B109,AR$1)</f>
        <v>0</v>
      </c>
      <c r="AS109" s="391" t="n">
        <f aca="false">INDEX(_Rge_Data_3rd_CY,$B109,AS$1)</f>
        <v>0</v>
      </c>
      <c r="AT109" s="391" t="n">
        <f aca="false" t="array" ref="AT109:AT109">INDEX(_Rge_Data_3rd_CY,$B109,AT$1)</f>
        <v>0</v>
      </c>
      <c r="AU109" s="391" t="n">
        <f aca="false" t="array" ref="AU109:AU109">INDEX(_Rge_Data_3rd_CY,$B109,AU$1)</f>
        <v>4930.25</v>
      </c>
      <c r="AV109" s="262" t="n">
        <f aca="false">AU109+AX109+AY109</f>
        <v>9793.663029</v>
      </c>
      <c r="AW109" s="392" t="n">
        <f aca="false">IFERROR(AU109/AG109,0)</f>
        <v>0.386559846701118</v>
      </c>
      <c r="AX109" s="268" t="n">
        <f aca="false">IFERROR(IF(AND($F109="OPEN",$AH109&gt;0),$AH109*_SoP*$AW109,IF(AND($F109="CLOSED",$AH109&gt;0),$AH109*_SoL*$AW109,0)),0)</f>
        <v>4863.413029</v>
      </c>
      <c r="AY109" s="268" t="n">
        <f aca="false">IFERROR(IF($AH109&lt;0,$AH109*_SoL,0),0)</f>
        <v>0</v>
      </c>
      <c r="AZ109" s="393" t="n">
        <f aca="false">AU109+AX109</f>
        <v>9793.663029</v>
      </c>
      <c r="BA109" s="393" t="n">
        <f aca="false">AJ109-AY109</f>
        <v>25997.61</v>
      </c>
      <c r="BB109" s="393" t="n">
        <f aca="false">AZ109-BA109</f>
        <v>-16203.946971</v>
      </c>
      <c r="BC109" s="394" t="n">
        <f aca="false">IF($BB109&gt;=0,$BB109,0)</f>
        <v>0</v>
      </c>
      <c r="BD109" s="395" t="n">
        <f aca="false">IF($BB109&lt;=0,-$BB109,0)</f>
        <v>16203.946971</v>
      </c>
      <c r="BE109" s="396" t="n">
        <f aca="false">IF((V109-AJ109)&lt;0,0,V109-AJ109)</f>
        <v>0</v>
      </c>
      <c r="BF109" s="397" t="n">
        <f aca="false">IF(AW109&gt;1,0,V109-AW109*V109)</f>
        <v>15947.9778638045</v>
      </c>
    </row>
    <row r="110" customFormat="false" ht="19.5" hidden="false" customHeight="true" outlineLevel="0" collapsed="false">
      <c r="A110" s="166"/>
      <c r="B110" s="208" t="n">
        <f aca="false">B109+1</f>
        <v>99</v>
      </c>
      <c r="C110" s="166"/>
      <c r="D110" s="369" t="str">
        <f aca="false" t="array" ref="D110:D110">INDEX(_Rge_Projectdata_3rd,$B110,MATCH("Project-ID",_Rge_Headline_Projectdata,0))</f>
        <v>P903710</v>
      </c>
      <c r="E110" s="370" t="str">
        <f aca="false" t="array" ref="E110:E110">IF(INDEX(_Rge_Data_3rd_CY,$B110,E$1)=0,"",TEXT(INDEX(_Rge_Data_3rd_CY,$B110,E$1),"JJJJMMTT"))</f>
        <v>JJJJ05TT</v>
      </c>
      <c r="F110" s="382" t="str">
        <f aca="false" t="array" ref="F110:F110">INDEX(_Rge_Data_3rd_CY,$B110,F$1)</f>
        <v>Closed</v>
      </c>
      <c r="G110" s="371" t="n">
        <f aca="false" t="array" ref="G110:G110">IFERROR(MATCH(INDEX(_Rge_Data_3rd_CY,$B110,G$1),_Rge_Projectstatus,0),"")</f>
        <v>2</v>
      </c>
      <c r="H110" s="383" t="n">
        <f aca="false">INDEX(_Rge_Data_3rd_CY,$B110,H$1)</f>
        <v>0</v>
      </c>
      <c r="I110" s="384" t="n">
        <f aca="false">INDEX(_Rge_Data_3rd_CY,$B110,I$1)</f>
        <v>0</v>
      </c>
      <c r="J110" s="384" t="n">
        <f aca="false">INDEX(_Rge_Data_3rd_CY,$B110,J$1)</f>
        <v>0</v>
      </c>
      <c r="K110" s="384" t="n">
        <f aca="false">INDEX(_Rge_Data_3rd_CY,$B110,K$1)</f>
        <v>0</v>
      </c>
      <c r="L110" s="385" t="n">
        <f aca="false" t="array" ref="L110:L110">INDEX(_Rge_Data_3rd_CY,$B110,L$1)</f>
        <v>0</v>
      </c>
      <c r="M110" s="385" t="n">
        <f aca="false" t="array" ref="M110:M110">INDEX(_Rge_Data_3rd_CY,$B110,M$1)</f>
        <v>0</v>
      </c>
      <c r="N110" s="385" t="n">
        <f aca="false" t="array" ref="N110:N110">INDEX(_Rge_Data_3rd_CY,$B110,N$1)</f>
        <v>0</v>
      </c>
      <c r="O110" s="385" t="n">
        <f aca="false" t="array" ref="O110:O110">INDEX(_Rge_Data_3rd_CY,$B110,O$1)</f>
        <v>0</v>
      </c>
      <c r="P110" s="385" t="n">
        <f aca="false" t="array" ref="P110:P110">INDEX(_Rge_Data_3rd_CY,$B110,P$1)</f>
        <v>0</v>
      </c>
      <c r="Q110" s="385" t="n">
        <f aca="false">INDEX(_Rge_Data_3rd_CY,$B110,Q$1)</f>
        <v>0</v>
      </c>
      <c r="R110" s="385" t="n">
        <f aca="false" t="array" ref="R110:R110">INDEX(_Rge_Data_3rd_CY,$B110,R$1)</f>
        <v>0</v>
      </c>
      <c r="S110" s="385" t="n">
        <f aca="false" t="array" ref="S110:S110">INDEX(_Rge_Data_3rd_CY,$B110,S$1)</f>
        <v>0</v>
      </c>
      <c r="T110" s="385" t="n">
        <f aca="false">H110-S110</f>
        <v>0</v>
      </c>
      <c r="U110" s="386" t="n">
        <f aca="false">IFERROR(T110/H110,0)</f>
        <v>0</v>
      </c>
      <c r="V110" s="387" t="n">
        <f aca="false" t="array" ref="V110:V110">INDEX(_Rge_Data_3rd_CY,$B110,V$1)</f>
        <v>3336.8</v>
      </c>
      <c r="W110" s="388" t="n">
        <f aca="false" t="array" ref="W110:W110">INDEX(_Rge_Data_3rd_CY,$B110,W$1)</f>
        <v>1716</v>
      </c>
      <c r="X110" s="388" t="n">
        <f aca="false">INDEX(_Rge_Data_3rd_CY,$B110,X$1)</f>
        <v>0</v>
      </c>
      <c r="Y110" s="388" t="n">
        <f aca="false">INDEX(_Rge_Data_3rd_CY,$B110,Y$1)</f>
        <v>0</v>
      </c>
      <c r="Z110" s="388" t="n">
        <f aca="false" t="array" ref="Z110:Z110">INDEX(_Rge_Data_3rd_CY,$B110,Z$1)</f>
        <v>1716</v>
      </c>
      <c r="AA110" s="388" t="n">
        <f aca="false" t="array" ref="AA110:AA110">INDEX(_Rge_Data_3rd_CY,$B110,AA$1)</f>
        <v>360</v>
      </c>
      <c r="AB110" s="388" t="n">
        <f aca="false" t="array" ref="AB110:AB110">INDEX(_Rge_Data_3rd_CY,$B110,AB$1)</f>
        <v>450</v>
      </c>
      <c r="AC110" s="388" t="n">
        <f aca="false" t="array" ref="AC110:AC110">INDEX(_Rge_Data_3rd_CY,$B110,AC$1)</f>
        <v>0</v>
      </c>
      <c r="AD110" s="388" t="n">
        <f aca="false" t="array" ref="AD110:AD110">INDEX(_Rge_Data_3rd_CY,$B110,AD$1)</f>
        <v>0</v>
      </c>
      <c r="AE110" s="388" t="n">
        <f aca="false">INDEX(_Rge_Data_3rd_CY,$B110,AE$1)</f>
        <v>0</v>
      </c>
      <c r="AF110" s="388" t="n">
        <f aca="false" t="array" ref="AF110:AF110">INDEX(_Rge_Data_3rd_CY,$B110,AF$1)</f>
        <v>0</v>
      </c>
      <c r="AG110" s="388" t="n">
        <f aca="false" t="array" ref="AG110:AG110">INDEX(_Rge_Data_3rd_CY,$B110,AG$1)</f>
        <v>2526</v>
      </c>
      <c r="AH110" s="388" t="n">
        <f aca="false">V110-AG110</f>
        <v>810.8</v>
      </c>
      <c r="AI110" s="389" t="n">
        <f aca="false">IFERROR(AH110/V110,)</f>
        <v>0.242987293215056</v>
      </c>
      <c r="AJ110" s="390" t="n">
        <f aca="false" t="array" ref="AJ110:AJ110">INDEX(_Rge_Data_3rd_CY,$B110,AJ$1)</f>
        <v>3336.8</v>
      </c>
      <c r="AK110" s="391" t="n">
        <f aca="false" t="array" ref="AK110:AK110">INDEX(_Rge_Data_3rd_CY,$B110,AK$1)</f>
        <v>1716</v>
      </c>
      <c r="AL110" s="391" t="n">
        <f aca="false">INDEX(_Rge_Data_3rd_CY,$B110,AL$1)</f>
        <v>0</v>
      </c>
      <c r="AM110" s="391" t="n">
        <f aca="false">INDEX(_Rge_Data_3rd_CY,$B110,AM$1)</f>
        <v>0</v>
      </c>
      <c r="AN110" s="391" t="n">
        <f aca="false" t="array" ref="AN110:AN110">INDEX(_Rge_Data_3rd_CY,$B110,AN$1)</f>
        <v>1716</v>
      </c>
      <c r="AO110" s="391" t="n">
        <f aca="false" t="array" ref="AO110:AO110">INDEX(_Rge_Data_3rd_CY,$B110,AO$1)</f>
        <v>360</v>
      </c>
      <c r="AP110" s="391" t="n">
        <f aca="false" t="array" ref="AP110:AP110">INDEX(_Rge_Data_3rd_CY,$B110,AP$1)</f>
        <v>450</v>
      </c>
      <c r="AQ110" s="391" t="n">
        <f aca="false" t="array" ref="AQ110:AQ110">INDEX(_Rge_Data_3rd_CY,$B110,AQ$1)</f>
        <v>0</v>
      </c>
      <c r="AR110" s="391" t="n">
        <f aca="false" t="array" ref="AR110:AR110">INDEX(_Rge_Data_3rd_CY,$B110,AR$1)</f>
        <v>0</v>
      </c>
      <c r="AS110" s="391" t="n">
        <f aca="false">INDEX(_Rge_Data_3rd_CY,$B110,AS$1)</f>
        <v>0</v>
      </c>
      <c r="AT110" s="391" t="n">
        <f aca="false" t="array" ref="AT110:AT110">INDEX(_Rge_Data_3rd_CY,$B110,AT$1)</f>
        <v>0</v>
      </c>
      <c r="AU110" s="391" t="n">
        <f aca="false" t="array" ref="AU110:AU110">INDEX(_Rge_Data_3rd_CY,$B110,AU$1)</f>
        <v>2526</v>
      </c>
      <c r="AV110" s="262" t="n">
        <f aca="false">AU110+AX110+AY110</f>
        <v>3336.8</v>
      </c>
      <c r="AW110" s="392" t="n">
        <f aca="false">IFERROR(AU110/AG110,0)</f>
        <v>1</v>
      </c>
      <c r="AX110" s="268" t="n">
        <f aca="false">IFERROR(IF(AND($F110="OPEN",$AH110&gt;0),$AH110*_SoP*$AW110,IF(AND($F110="CLOSED",$AH110&gt;0),$AH110*_SoL*$AW110,0)),0)</f>
        <v>810.8</v>
      </c>
      <c r="AY110" s="268" t="n">
        <f aca="false">IFERROR(IF($AH110&lt;0,$AH110*_SoL,0),0)</f>
        <v>0</v>
      </c>
      <c r="AZ110" s="393" t="n">
        <f aca="false">AU110+AX110</f>
        <v>3336.8</v>
      </c>
      <c r="BA110" s="393" t="n">
        <f aca="false">AJ110-AY110</f>
        <v>3336.8</v>
      </c>
      <c r="BB110" s="393" t="n">
        <f aca="false">AZ110-BA110</f>
        <v>0</v>
      </c>
      <c r="BC110" s="394" t="n">
        <f aca="false">IF($BB110&gt;=0,$BB110,0)</f>
        <v>0</v>
      </c>
      <c r="BD110" s="395" t="n">
        <f aca="false">IF($BB110&lt;=0,-$BB110,0)</f>
        <v>-0</v>
      </c>
      <c r="BE110" s="396" t="n">
        <f aca="false">IF((V110-AJ110)&lt;0,0,V110-AJ110)</f>
        <v>0</v>
      </c>
      <c r="BF110" s="397" t="n">
        <f aca="false">IF(AW110&gt;1,0,V110-AW110*V110)</f>
        <v>0</v>
      </c>
    </row>
    <row r="111" customFormat="false" ht="19.5" hidden="false" customHeight="true" outlineLevel="0" collapsed="false">
      <c r="A111" s="166"/>
      <c r="B111" s="208" t="n">
        <f aca="false">B110+1</f>
        <v>100</v>
      </c>
      <c r="C111" s="166"/>
      <c r="D111" s="369" t="str">
        <f aca="false" t="array" ref="D111:D111">INDEX(_Rge_Projectdata_3rd,$B111,MATCH("Project-ID",_Rge_Headline_Projectdata,0))</f>
        <v>P903711</v>
      </c>
      <c r="E111" s="370" t="str">
        <f aca="false" t="array" ref="E111:E111">IF(INDEX(_Rge_Data_3rd_CY,$B111,E$1)=0,"",TEXT(INDEX(_Rge_Data_3rd_CY,$B111,E$1),"JJJJMMTT"))</f>
        <v>JJJJ05TT</v>
      </c>
      <c r="F111" s="382" t="str">
        <f aca="false" t="array" ref="F111:F111">INDEX(_Rge_Data_3rd_CY,$B111,F$1)</f>
        <v>Closed</v>
      </c>
      <c r="G111" s="371" t="n">
        <f aca="false" t="array" ref="G111:G111">IFERROR(MATCH(INDEX(_Rge_Data_3rd_CY,$B111,G$1),_Rge_Projectstatus,0),"")</f>
        <v>2</v>
      </c>
      <c r="H111" s="383" t="n">
        <f aca="false">INDEX(_Rge_Data_3rd_CY,$B111,H$1)</f>
        <v>0</v>
      </c>
      <c r="I111" s="384" t="n">
        <f aca="false">INDEX(_Rge_Data_3rd_CY,$B111,I$1)</f>
        <v>0</v>
      </c>
      <c r="J111" s="384" t="n">
        <f aca="false">INDEX(_Rge_Data_3rd_CY,$B111,J$1)</f>
        <v>0</v>
      </c>
      <c r="K111" s="384" t="n">
        <f aca="false">INDEX(_Rge_Data_3rd_CY,$B111,K$1)</f>
        <v>0</v>
      </c>
      <c r="L111" s="385" t="n">
        <f aca="false" t="array" ref="L111:L111">INDEX(_Rge_Data_3rd_CY,$B111,L$1)</f>
        <v>0</v>
      </c>
      <c r="M111" s="385" t="n">
        <f aca="false" t="array" ref="M111:M111">INDEX(_Rge_Data_3rd_CY,$B111,M$1)</f>
        <v>0</v>
      </c>
      <c r="N111" s="385" t="n">
        <f aca="false" t="array" ref="N111:N111">INDEX(_Rge_Data_3rd_CY,$B111,N$1)</f>
        <v>0</v>
      </c>
      <c r="O111" s="385" t="n">
        <f aca="false" t="array" ref="O111:O111">INDEX(_Rge_Data_3rd_CY,$B111,O$1)</f>
        <v>0</v>
      </c>
      <c r="P111" s="385" t="n">
        <f aca="false" t="array" ref="P111:P111">INDEX(_Rge_Data_3rd_CY,$B111,P$1)</f>
        <v>0</v>
      </c>
      <c r="Q111" s="385" t="n">
        <f aca="false">INDEX(_Rge_Data_3rd_CY,$B111,Q$1)</f>
        <v>0</v>
      </c>
      <c r="R111" s="385" t="n">
        <f aca="false" t="array" ref="R111:R111">INDEX(_Rge_Data_3rd_CY,$B111,R$1)</f>
        <v>0</v>
      </c>
      <c r="S111" s="385" t="n">
        <f aca="false" t="array" ref="S111:S111">INDEX(_Rge_Data_3rd_CY,$B111,S$1)</f>
        <v>0</v>
      </c>
      <c r="T111" s="385" t="n">
        <f aca="false">H111-S111</f>
        <v>0</v>
      </c>
      <c r="U111" s="386" t="n">
        <f aca="false">IFERROR(T111/H111,0)</f>
        <v>0</v>
      </c>
      <c r="V111" s="387" t="n">
        <f aca="false" t="array" ref="V111:V111">INDEX(_Rge_Data_3rd_CY,$B111,V$1)</f>
        <v>16029.27</v>
      </c>
      <c r="W111" s="388" t="n">
        <f aca="false" t="array" ref="W111:W111">INDEX(_Rge_Data_3rd_CY,$B111,W$1)</f>
        <v>9884</v>
      </c>
      <c r="X111" s="388" t="n">
        <f aca="false">INDEX(_Rge_Data_3rd_CY,$B111,X$1)</f>
        <v>0</v>
      </c>
      <c r="Y111" s="388" t="n">
        <f aca="false">INDEX(_Rge_Data_3rd_CY,$B111,Y$1)</f>
        <v>0</v>
      </c>
      <c r="Z111" s="388" t="n">
        <f aca="false" t="array" ref="Z111:Z111">INDEX(_Rge_Data_3rd_CY,$B111,Z$1)</f>
        <v>9884</v>
      </c>
      <c r="AA111" s="388" t="n">
        <f aca="false" t="array" ref="AA111:AA111">INDEX(_Rge_Data_3rd_CY,$B111,AA$1)</f>
        <v>240</v>
      </c>
      <c r="AB111" s="388" t="n">
        <f aca="false" t="array" ref="AB111:AB111">INDEX(_Rge_Data_3rd_CY,$B111,AB$1)</f>
        <v>345</v>
      </c>
      <c r="AC111" s="388" t="n">
        <f aca="false" t="array" ref="AC111:AC111">INDEX(_Rge_Data_3rd_CY,$B111,AC$1)</f>
        <v>0</v>
      </c>
      <c r="AD111" s="388" t="n">
        <f aca="false" t="array" ref="AD111:AD111">INDEX(_Rge_Data_3rd_CY,$B111,AD$1)</f>
        <v>0</v>
      </c>
      <c r="AE111" s="388" t="n">
        <f aca="false">INDEX(_Rge_Data_3rd_CY,$B111,AE$1)</f>
        <v>0</v>
      </c>
      <c r="AF111" s="388" t="n">
        <f aca="false" t="array" ref="AF111:AF111">INDEX(_Rge_Data_3rd_CY,$B111,AF$1)</f>
        <v>0</v>
      </c>
      <c r="AG111" s="388" t="n">
        <f aca="false" t="array" ref="AG111:AG111">INDEX(_Rge_Data_3rd_CY,$B111,AG$1)</f>
        <v>10469</v>
      </c>
      <c r="AH111" s="388" t="n">
        <f aca="false">V111-AG111</f>
        <v>5560.27</v>
      </c>
      <c r="AI111" s="389" t="n">
        <f aca="false">IFERROR(AH111/V111,)</f>
        <v>0.346882297197564</v>
      </c>
      <c r="AJ111" s="390" t="n">
        <f aca="false" t="array" ref="AJ111:AJ111">INDEX(_Rge_Data_3rd_CY,$B111,AJ$1)</f>
        <v>16029.27</v>
      </c>
      <c r="AK111" s="391" t="n">
        <f aca="false" t="array" ref="AK111:AK111">INDEX(_Rge_Data_3rd_CY,$B111,AK$1)</f>
        <v>9884</v>
      </c>
      <c r="AL111" s="391" t="n">
        <f aca="false">INDEX(_Rge_Data_3rd_CY,$B111,AL$1)</f>
        <v>0</v>
      </c>
      <c r="AM111" s="391" t="n">
        <f aca="false">INDEX(_Rge_Data_3rd_CY,$B111,AM$1)</f>
        <v>0</v>
      </c>
      <c r="AN111" s="391" t="n">
        <f aca="false" t="array" ref="AN111:AN111">INDEX(_Rge_Data_3rd_CY,$B111,AN$1)</f>
        <v>9884</v>
      </c>
      <c r="AO111" s="391" t="n">
        <f aca="false" t="array" ref="AO111:AO111">INDEX(_Rge_Data_3rd_CY,$B111,AO$1)</f>
        <v>240</v>
      </c>
      <c r="AP111" s="391" t="n">
        <f aca="false" t="array" ref="AP111:AP111">INDEX(_Rge_Data_3rd_CY,$B111,AP$1)</f>
        <v>345</v>
      </c>
      <c r="AQ111" s="391" t="n">
        <f aca="false" t="array" ref="AQ111:AQ111">INDEX(_Rge_Data_3rd_CY,$B111,AQ$1)</f>
        <v>0</v>
      </c>
      <c r="AR111" s="391" t="n">
        <f aca="false" t="array" ref="AR111:AR111">INDEX(_Rge_Data_3rd_CY,$B111,AR$1)</f>
        <v>0</v>
      </c>
      <c r="AS111" s="391" t="n">
        <f aca="false">INDEX(_Rge_Data_3rd_CY,$B111,AS$1)</f>
        <v>0</v>
      </c>
      <c r="AT111" s="391" t="n">
        <f aca="false" t="array" ref="AT111:AT111">INDEX(_Rge_Data_3rd_CY,$B111,AT$1)</f>
        <v>0</v>
      </c>
      <c r="AU111" s="391" t="n">
        <f aca="false" t="array" ref="AU111:AU111">INDEX(_Rge_Data_3rd_CY,$B111,AU$1)</f>
        <v>10469</v>
      </c>
      <c r="AV111" s="262" t="n">
        <f aca="false">AU111+AX111+AY111</f>
        <v>16029.27</v>
      </c>
      <c r="AW111" s="392" t="n">
        <f aca="false">IFERROR(AU111/AG111,0)</f>
        <v>1</v>
      </c>
      <c r="AX111" s="268" t="n">
        <f aca="false">IFERROR(IF(AND($F111="OPEN",$AH111&gt;0),$AH111*_SoP*$AW111,IF(AND($F111="CLOSED",$AH111&gt;0),$AH111*_SoL*$AW111,0)),0)</f>
        <v>5560.27</v>
      </c>
      <c r="AY111" s="268" t="n">
        <f aca="false">IFERROR(IF($AH111&lt;0,$AH111*_SoL,0),0)</f>
        <v>0</v>
      </c>
      <c r="AZ111" s="393" t="n">
        <f aca="false">AU111+AX111</f>
        <v>16029.27</v>
      </c>
      <c r="BA111" s="393" t="n">
        <f aca="false">AJ111-AY111</f>
        <v>16029.27</v>
      </c>
      <c r="BB111" s="393" t="n">
        <f aca="false">AZ111-BA111</f>
        <v>0</v>
      </c>
      <c r="BC111" s="394" t="n">
        <f aca="false">IF($BB111&gt;=0,$BB111,0)</f>
        <v>0</v>
      </c>
      <c r="BD111" s="395" t="n">
        <f aca="false">IF($BB111&lt;=0,-$BB111,0)</f>
        <v>-0</v>
      </c>
      <c r="BE111" s="396" t="n">
        <f aca="false">IF((V111-AJ111)&lt;0,0,V111-AJ111)</f>
        <v>0</v>
      </c>
      <c r="BF111" s="397" t="n">
        <f aca="false">IF(AW111&gt;1,0,V111-AW111*V111)</f>
        <v>0</v>
      </c>
    </row>
    <row r="112" customFormat="false" ht="19.5" hidden="false" customHeight="true" outlineLevel="0" collapsed="false">
      <c r="A112" s="166"/>
      <c r="B112" s="208" t="n">
        <f aca="false">B111+1</f>
        <v>101</v>
      </c>
      <c r="C112" s="166"/>
      <c r="D112" s="369" t="str">
        <f aca="false" t="array" ref="D112:D112">INDEX(_Rge_Projectdata_3rd,$B112,MATCH("Project-ID",_Rge_Headline_Projectdata,0))</f>
        <v>P903605A</v>
      </c>
      <c r="E112" s="370" t="str">
        <f aca="false" t="array" ref="E112:E112">IF(INDEX(_Rge_Data_3rd_CY,$B112,E$1)=0,"",TEXT(INDEX(_Rge_Data_3rd_CY,$B112,E$1),"JJJJMMTT"))</f>
        <v>JJJJ03TT</v>
      </c>
      <c r="F112" s="382" t="str">
        <f aca="false" t="array" ref="F112:F112">INDEX(_Rge_Data_3rd_CY,$B112,F$1)</f>
        <v>Closed</v>
      </c>
      <c r="G112" s="371" t="n">
        <f aca="false" t="array" ref="G112:G112">IFERROR(MATCH(INDEX(_Rge_Data_3rd_CY,$B112,G$1),_Rge_Projectstatus,0),"")</f>
        <v>2</v>
      </c>
      <c r="H112" s="383" t="n">
        <f aca="false">INDEX(_Rge_Data_3rd_CY,$B112,H$1)</f>
        <v>0</v>
      </c>
      <c r="I112" s="384" t="n">
        <f aca="false">INDEX(_Rge_Data_3rd_CY,$B112,I$1)</f>
        <v>0</v>
      </c>
      <c r="J112" s="384" t="n">
        <f aca="false">INDEX(_Rge_Data_3rd_CY,$B112,J$1)</f>
        <v>0</v>
      </c>
      <c r="K112" s="384" t="n">
        <f aca="false">INDEX(_Rge_Data_3rd_CY,$B112,K$1)</f>
        <v>0</v>
      </c>
      <c r="L112" s="385" t="n">
        <f aca="false" t="array" ref="L112:L112">INDEX(_Rge_Data_3rd_CY,$B112,L$1)</f>
        <v>0</v>
      </c>
      <c r="M112" s="385" t="n">
        <f aca="false" t="array" ref="M112:M112">INDEX(_Rge_Data_3rd_CY,$B112,M$1)</f>
        <v>0</v>
      </c>
      <c r="N112" s="385" t="n">
        <f aca="false" t="array" ref="N112:N112">INDEX(_Rge_Data_3rd_CY,$B112,N$1)</f>
        <v>0</v>
      </c>
      <c r="O112" s="385" t="n">
        <f aca="false" t="array" ref="O112:O112">INDEX(_Rge_Data_3rd_CY,$B112,O$1)</f>
        <v>0</v>
      </c>
      <c r="P112" s="385" t="n">
        <f aca="false" t="array" ref="P112:P112">INDEX(_Rge_Data_3rd_CY,$B112,P$1)</f>
        <v>0</v>
      </c>
      <c r="Q112" s="385" t="n">
        <f aca="false">INDEX(_Rge_Data_3rd_CY,$B112,Q$1)</f>
        <v>0</v>
      </c>
      <c r="R112" s="385" t="n">
        <f aca="false" t="array" ref="R112:R112">INDEX(_Rge_Data_3rd_CY,$B112,R$1)</f>
        <v>0</v>
      </c>
      <c r="S112" s="385" t="n">
        <f aca="false" t="array" ref="S112:S112">INDEX(_Rge_Data_3rd_CY,$B112,S$1)</f>
        <v>0</v>
      </c>
      <c r="T112" s="385" t="n">
        <f aca="false">H112-S112</f>
        <v>0</v>
      </c>
      <c r="U112" s="386" t="n">
        <f aca="false">IFERROR(T112/H112,0)</f>
        <v>0</v>
      </c>
      <c r="V112" s="387" t="n">
        <f aca="false" t="array" ref="V112:V112">INDEX(_Rge_Data_3rd_CY,$B112,V$1)</f>
        <v>2111.65</v>
      </c>
      <c r="W112" s="388" t="n">
        <f aca="false" t="array" ref="W112:W112">INDEX(_Rge_Data_3rd_CY,$B112,W$1)</f>
        <v>0</v>
      </c>
      <c r="X112" s="388" t="n">
        <f aca="false">INDEX(_Rge_Data_3rd_CY,$B112,X$1)</f>
        <v>0</v>
      </c>
      <c r="Y112" s="388" t="n">
        <f aca="false">INDEX(_Rge_Data_3rd_CY,$B112,Y$1)</f>
        <v>0</v>
      </c>
      <c r="Z112" s="388" t="n">
        <f aca="false" t="array" ref="Z112:Z112">INDEX(_Rge_Data_3rd_CY,$B112,Z$1)</f>
        <v>0</v>
      </c>
      <c r="AA112" s="388" t="n">
        <f aca="false" t="array" ref="AA112:AA112">INDEX(_Rge_Data_3rd_CY,$B112,AA$1)</f>
        <v>0</v>
      </c>
      <c r="AB112" s="388" t="n">
        <f aca="false" t="array" ref="AB112:AB112">INDEX(_Rge_Data_3rd_CY,$B112,AB$1)</f>
        <v>0</v>
      </c>
      <c r="AC112" s="388" t="n">
        <f aca="false" t="array" ref="AC112:AC112">INDEX(_Rge_Data_3rd_CY,$B112,AC$1)</f>
        <v>1160.25</v>
      </c>
      <c r="AD112" s="388" t="n">
        <f aca="false" t="array" ref="AD112:AD112">INDEX(_Rge_Data_3rd_CY,$B112,AD$1)</f>
        <v>0</v>
      </c>
      <c r="AE112" s="388" t="n">
        <f aca="false">INDEX(_Rge_Data_3rd_CY,$B112,AE$1)</f>
        <v>0</v>
      </c>
      <c r="AF112" s="388" t="n">
        <f aca="false" t="array" ref="AF112:AF112">INDEX(_Rge_Data_3rd_CY,$B112,AF$1)</f>
        <v>0</v>
      </c>
      <c r="AG112" s="388" t="n">
        <f aca="false" t="array" ref="AG112:AG112">INDEX(_Rge_Data_3rd_CY,$B112,AG$1)</f>
        <v>1160.25</v>
      </c>
      <c r="AH112" s="388" t="n">
        <f aca="false">V112-AG112</f>
        <v>951.4</v>
      </c>
      <c r="AI112" s="389" t="n">
        <f aca="false">IFERROR(AH112/V112,)</f>
        <v>0.450548149551299</v>
      </c>
      <c r="AJ112" s="390" t="n">
        <f aca="false" t="array" ref="AJ112:AJ112">INDEX(_Rge_Data_3rd_CY,$B112,AJ$1)</f>
        <v>2111.65</v>
      </c>
      <c r="AK112" s="391" t="n">
        <f aca="false" t="array" ref="AK112:AK112">INDEX(_Rge_Data_3rd_CY,$B112,AK$1)</f>
        <v>0</v>
      </c>
      <c r="AL112" s="391" t="n">
        <f aca="false">INDEX(_Rge_Data_3rd_CY,$B112,AL$1)</f>
        <v>0</v>
      </c>
      <c r="AM112" s="391" t="n">
        <f aca="false">INDEX(_Rge_Data_3rd_CY,$B112,AM$1)</f>
        <v>0</v>
      </c>
      <c r="AN112" s="391" t="n">
        <f aca="false" t="array" ref="AN112:AN112">INDEX(_Rge_Data_3rd_CY,$B112,AN$1)</f>
        <v>0</v>
      </c>
      <c r="AO112" s="391" t="n">
        <f aca="false" t="array" ref="AO112:AO112">INDEX(_Rge_Data_3rd_CY,$B112,AO$1)</f>
        <v>0</v>
      </c>
      <c r="AP112" s="391" t="n">
        <f aca="false" t="array" ref="AP112:AP112">INDEX(_Rge_Data_3rd_CY,$B112,AP$1)</f>
        <v>0</v>
      </c>
      <c r="AQ112" s="391" t="n">
        <f aca="false" t="array" ref="AQ112:AQ112">INDEX(_Rge_Data_3rd_CY,$B112,AQ$1)</f>
        <v>1160.25</v>
      </c>
      <c r="AR112" s="391" t="n">
        <f aca="false" t="array" ref="AR112:AR112">INDEX(_Rge_Data_3rd_CY,$B112,AR$1)</f>
        <v>0</v>
      </c>
      <c r="AS112" s="391" t="n">
        <f aca="false">INDEX(_Rge_Data_3rd_CY,$B112,AS$1)</f>
        <v>0</v>
      </c>
      <c r="AT112" s="391" t="n">
        <f aca="false" t="array" ref="AT112:AT112">INDEX(_Rge_Data_3rd_CY,$B112,AT$1)</f>
        <v>0</v>
      </c>
      <c r="AU112" s="391" t="n">
        <f aca="false" t="array" ref="AU112:AU112">INDEX(_Rge_Data_3rd_CY,$B112,AU$1)</f>
        <v>1160.25</v>
      </c>
      <c r="AV112" s="262" t="n">
        <f aca="false">AU112+AX112+AY112</f>
        <v>2111.65</v>
      </c>
      <c r="AW112" s="392" t="n">
        <f aca="false">IFERROR(AU112/AG112,0)</f>
        <v>1</v>
      </c>
      <c r="AX112" s="268" t="n">
        <f aca="false">IFERROR(IF(AND($F112="OPEN",$AH112&gt;0),$AH112*_SoP*$AW112,IF(AND($F112="CLOSED",$AH112&gt;0),$AH112*_SoL*$AW112,0)),0)</f>
        <v>951.4</v>
      </c>
      <c r="AY112" s="268" t="n">
        <f aca="false">IFERROR(IF($AH112&lt;0,$AH112*_SoL,0),0)</f>
        <v>0</v>
      </c>
      <c r="AZ112" s="393" t="n">
        <f aca="false">AU112+AX112</f>
        <v>2111.65</v>
      </c>
      <c r="BA112" s="393" t="n">
        <f aca="false">AJ112-AY112</f>
        <v>2111.65</v>
      </c>
      <c r="BB112" s="393" t="n">
        <f aca="false">AZ112-BA112</f>
        <v>0</v>
      </c>
      <c r="BC112" s="394" t="n">
        <f aca="false">IF($BB112&gt;=0,$BB112,0)</f>
        <v>0</v>
      </c>
      <c r="BD112" s="395" t="n">
        <f aca="false">IF($BB112&lt;=0,-$BB112,0)</f>
        <v>-0</v>
      </c>
      <c r="BE112" s="396" t="n">
        <f aca="false">IF((V112-AJ112)&lt;0,0,V112-AJ112)</f>
        <v>0</v>
      </c>
      <c r="BF112" s="397" t="n">
        <f aca="false">IF(AW112&gt;1,0,V112-AW112*V112)</f>
        <v>0</v>
      </c>
    </row>
    <row r="113" customFormat="false" ht="19.5" hidden="false" customHeight="true" outlineLevel="0" collapsed="false">
      <c r="A113" s="166"/>
      <c r="B113" s="208" t="n">
        <f aca="false">B112+1</f>
        <v>102</v>
      </c>
      <c r="C113" s="166"/>
      <c r="D113" s="369" t="str">
        <f aca="false" t="array" ref="D113:D113">INDEX(_Rge_Projectdata_3rd,$B113,MATCH("Project-ID",_Rge_Headline_Projectdata,0))</f>
        <v>P903708</v>
      </c>
      <c r="E113" s="370" t="str">
        <f aca="false" t="array" ref="E113:E113">IF(INDEX(_Rge_Data_3rd_CY,$B113,E$1)=0,"",TEXT(INDEX(_Rge_Data_3rd_CY,$B113,E$1),"JJJJMMTT"))</f>
        <v/>
      </c>
      <c r="F113" s="382" t="str">
        <f aca="false" t="array" ref="F113:F113">INDEX(_Rge_Data_3rd_CY,$B113,F$1)</f>
        <v>Open</v>
      </c>
      <c r="G113" s="371" t="n">
        <f aca="false" t="array" ref="G113:G113">IFERROR(MATCH(INDEX(_Rge_Data_3rd_CY,$B113,G$1),_Rge_Projectstatus,0),"")</f>
        <v>1</v>
      </c>
      <c r="H113" s="383" t="n">
        <f aca="false">INDEX(_Rge_Data_3rd_CY,$B113,H$1)</f>
        <v>0</v>
      </c>
      <c r="I113" s="384" t="n">
        <f aca="false">INDEX(_Rge_Data_3rd_CY,$B113,I$1)</f>
        <v>0</v>
      </c>
      <c r="J113" s="384" t="n">
        <f aca="false">INDEX(_Rge_Data_3rd_CY,$B113,J$1)</f>
        <v>0</v>
      </c>
      <c r="K113" s="384" t="n">
        <f aca="false">INDEX(_Rge_Data_3rd_CY,$B113,K$1)</f>
        <v>0</v>
      </c>
      <c r="L113" s="385" t="n">
        <f aca="false" t="array" ref="L113:L113">INDEX(_Rge_Data_3rd_CY,$B113,L$1)</f>
        <v>0</v>
      </c>
      <c r="M113" s="385" t="n">
        <f aca="false" t="array" ref="M113:M113">INDEX(_Rge_Data_3rd_CY,$B113,M$1)</f>
        <v>0</v>
      </c>
      <c r="N113" s="385" t="n">
        <f aca="false" t="array" ref="N113:N113">INDEX(_Rge_Data_3rd_CY,$B113,N$1)</f>
        <v>0</v>
      </c>
      <c r="O113" s="385" t="n">
        <f aca="false" t="array" ref="O113:O113">INDEX(_Rge_Data_3rd_CY,$B113,O$1)</f>
        <v>0</v>
      </c>
      <c r="P113" s="385" t="n">
        <f aca="false" t="array" ref="P113:P113">INDEX(_Rge_Data_3rd_CY,$B113,P$1)</f>
        <v>0</v>
      </c>
      <c r="Q113" s="385" t="n">
        <f aca="false">INDEX(_Rge_Data_3rd_CY,$B113,Q$1)</f>
        <v>0</v>
      </c>
      <c r="R113" s="385" t="n">
        <f aca="false" t="array" ref="R113:R113">INDEX(_Rge_Data_3rd_CY,$B113,R$1)</f>
        <v>0</v>
      </c>
      <c r="S113" s="385" t="n">
        <f aca="false" t="array" ref="S113:S113">INDEX(_Rge_Data_3rd_CY,$B113,S$1)</f>
        <v>0</v>
      </c>
      <c r="T113" s="385" t="n">
        <f aca="false">H113-S113</f>
        <v>0</v>
      </c>
      <c r="U113" s="386" t="n">
        <f aca="false">IFERROR(T113/H113,0)</f>
        <v>0</v>
      </c>
      <c r="V113" s="387" t="n">
        <f aca="false" t="array" ref="V113:V113">INDEX(_Rge_Data_3rd_CY,$B113,V$1)</f>
        <v>159374.02</v>
      </c>
      <c r="W113" s="388" t="n">
        <f aca="false" t="array" ref="W113:W113">INDEX(_Rge_Data_3rd_CY,$B113,W$1)</f>
        <v>77340</v>
      </c>
      <c r="X113" s="388" t="n">
        <f aca="false">INDEX(_Rge_Data_3rd_CY,$B113,X$1)</f>
        <v>0</v>
      </c>
      <c r="Y113" s="388" t="n">
        <f aca="false">INDEX(_Rge_Data_3rd_CY,$B113,Y$1)</f>
        <v>0</v>
      </c>
      <c r="Z113" s="388" t="n">
        <f aca="false" t="array" ref="Z113:Z113">INDEX(_Rge_Data_3rd_CY,$B113,Z$1)</f>
        <v>77340</v>
      </c>
      <c r="AA113" s="388" t="n">
        <f aca="false" t="array" ref="AA113:AA113">INDEX(_Rge_Data_3rd_CY,$B113,AA$1)</f>
        <v>2500</v>
      </c>
      <c r="AB113" s="388" t="n">
        <f aca="false" t="array" ref="AB113:AB113">INDEX(_Rge_Data_3rd_CY,$B113,AB$1)</f>
        <v>1690</v>
      </c>
      <c r="AC113" s="388" t="n">
        <f aca="false" t="array" ref="AC113:AC113">INDEX(_Rge_Data_3rd_CY,$B113,AC$1)</f>
        <v>12000</v>
      </c>
      <c r="AD113" s="388" t="n">
        <f aca="false" t="array" ref="AD113:AD113">INDEX(_Rge_Data_3rd_CY,$B113,AD$1)</f>
        <v>0</v>
      </c>
      <c r="AE113" s="388" t="n">
        <f aca="false">INDEX(_Rge_Data_3rd_CY,$B113,AE$1)</f>
        <v>0</v>
      </c>
      <c r="AF113" s="388" t="n">
        <f aca="false" t="array" ref="AF113:AF113">INDEX(_Rge_Data_3rd_CY,$B113,AF$1)</f>
        <v>0</v>
      </c>
      <c r="AG113" s="388" t="n">
        <f aca="false" t="array" ref="AG113:AG113">INDEX(_Rge_Data_3rd_CY,$B113,AG$1)</f>
        <v>93530</v>
      </c>
      <c r="AH113" s="388" t="n">
        <f aca="false">V113-AG113</f>
        <v>65844.02</v>
      </c>
      <c r="AI113" s="389" t="n">
        <f aca="false">IFERROR(AH113/V113,)</f>
        <v>0.413141489434727</v>
      </c>
      <c r="AJ113" s="390" t="n">
        <f aca="false" t="array" ref="AJ113:AJ113">INDEX(_Rge_Data_3rd_CY,$B113,AJ$1)</f>
        <v>0</v>
      </c>
      <c r="AK113" s="391" t="n">
        <f aca="false" t="array" ref="AK113:AK113">INDEX(_Rge_Data_3rd_CY,$B113,AK$1)</f>
        <v>0</v>
      </c>
      <c r="AL113" s="391" t="n">
        <f aca="false">INDEX(_Rge_Data_3rd_CY,$B113,AL$1)</f>
        <v>0</v>
      </c>
      <c r="AM113" s="391" t="n">
        <f aca="false">INDEX(_Rge_Data_3rd_CY,$B113,AM$1)</f>
        <v>0</v>
      </c>
      <c r="AN113" s="391" t="n">
        <f aca="false" t="array" ref="AN113:AN113">INDEX(_Rge_Data_3rd_CY,$B113,AN$1)</f>
        <v>0</v>
      </c>
      <c r="AO113" s="391" t="n">
        <f aca="false" t="array" ref="AO113:AO113">INDEX(_Rge_Data_3rd_CY,$B113,AO$1)</f>
        <v>1680</v>
      </c>
      <c r="AP113" s="391" t="n">
        <f aca="false" t="array" ref="AP113:AP113">INDEX(_Rge_Data_3rd_CY,$B113,AP$1)</f>
        <v>0</v>
      </c>
      <c r="AQ113" s="391" t="n">
        <f aca="false" t="array" ref="AQ113:AQ113">INDEX(_Rge_Data_3rd_CY,$B113,AQ$1)</f>
        <v>0</v>
      </c>
      <c r="AR113" s="391" t="n">
        <f aca="false" t="array" ref="AR113:AR113">INDEX(_Rge_Data_3rd_CY,$B113,AR$1)</f>
        <v>0</v>
      </c>
      <c r="AS113" s="391" t="n">
        <f aca="false">INDEX(_Rge_Data_3rd_CY,$B113,AS$1)</f>
        <v>0</v>
      </c>
      <c r="AT113" s="391" t="n">
        <f aca="false" t="array" ref="AT113:AT113">INDEX(_Rge_Data_3rd_CY,$B113,AT$1)</f>
        <v>0</v>
      </c>
      <c r="AU113" s="391" t="n">
        <f aca="false" t="array" ref="AU113:AU113">INDEX(_Rge_Data_3rd_CY,$B113,AU$1)</f>
        <v>1680</v>
      </c>
      <c r="AV113" s="262" t="n">
        <f aca="false">AU113+AX113+AY113</f>
        <v>2803.56523</v>
      </c>
      <c r="AW113" s="392" t="n">
        <f aca="false">IFERROR(AU113/AG113,0)</f>
        <v>0.0179621511814391</v>
      </c>
      <c r="AX113" s="268" t="n">
        <f aca="false">IFERROR(IF(AND($F113="OPEN",$AH113&gt;0),$AH113*_SoP*$AW113,IF(AND($F113="CLOSED",$AH113&gt;0),$AH113*_SoL*$AW113,0)),0)</f>
        <v>1123.56523</v>
      </c>
      <c r="AY113" s="268" t="n">
        <f aca="false">IFERROR(IF($AH113&lt;0,$AH113*_SoL,0),0)</f>
        <v>0</v>
      </c>
      <c r="AZ113" s="393" t="n">
        <f aca="false">AU113+AX113</f>
        <v>2803.56523</v>
      </c>
      <c r="BA113" s="393" t="n">
        <f aca="false">AJ113-AY113</f>
        <v>0</v>
      </c>
      <c r="BB113" s="393" t="n">
        <f aca="false">AZ113-BA113</f>
        <v>2803.56523</v>
      </c>
      <c r="BC113" s="394" t="n">
        <f aca="false">IF($BB113&gt;=0,$BB113,0)</f>
        <v>2803.56523</v>
      </c>
      <c r="BD113" s="395" t="n">
        <f aca="false">IF($BB113&lt;=0,-$BB113,0)</f>
        <v>0</v>
      </c>
      <c r="BE113" s="396" t="n">
        <f aca="false">IF((V113-AJ113)&lt;0,0,V113-AJ113)</f>
        <v>159374.02</v>
      </c>
      <c r="BF113" s="397" t="n">
        <f aca="false">IF(AW113&gt;1,0,V113-AW113*V113)</f>
        <v>156511.319758366</v>
      </c>
    </row>
    <row r="114" customFormat="false" ht="19.5" hidden="false" customHeight="true" outlineLevel="0" collapsed="false">
      <c r="A114" s="166"/>
      <c r="B114" s="208" t="n">
        <f aca="false">B113+1</f>
        <v>103</v>
      </c>
      <c r="C114" s="166"/>
      <c r="D114" s="369" t="str">
        <f aca="false" t="array" ref="D114:D114">INDEX(_Rge_Projectdata_3rd,$B114,MATCH("Project-ID",_Rge_Headline_Projectdata,0))</f>
        <v>P903713</v>
      </c>
      <c r="E114" s="370" t="str">
        <f aca="false" t="array" ref="E114:E114">IF(INDEX(_Rge_Data_3rd_CY,$B114,E$1)=0,"",TEXT(INDEX(_Rge_Data_3rd_CY,$B114,E$1),"JJJJMMTT"))</f>
        <v>JJJJ04TT</v>
      </c>
      <c r="F114" s="382" t="str">
        <f aca="false" t="array" ref="F114:F114">INDEX(_Rge_Data_3rd_CY,$B114,F$1)</f>
        <v>Closed</v>
      </c>
      <c r="G114" s="371" t="n">
        <f aca="false" t="array" ref="G114:G114">IFERROR(MATCH(INDEX(_Rge_Data_3rd_CY,$B114,G$1),_Rge_Projectstatus,0),"")</f>
        <v>2</v>
      </c>
      <c r="H114" s="383" t="n">
        <f aca="false">INDEX(_Rge_Data_3rd_CY,$B114,H$1)</f>
        <v>0</v>
      </c>
      <c r="I114" s="384" t="n">
        <f aca="false">INDEX(_Rge_Data_3rd_CY,$B114,I$1)</f>
        <v>0</v>
      </c>
      <c r="J114" s="384" t="n">
        <f aca="false">INDEX(_Rge_Data_3rd_CY,$B114,J$1)</f>
        <v>0</v>
      </c>
      <c r="K114" s="384" t="n">
        <f aca="false">INDEX(_Rge_Data_3rd_CY,$B114,K$1)</f>
        <v>0</v>
      </c>
      <c r="L114" s="385" t="n">
        <f aca="false" t="array" ref="L114:L114">INDEX(_Rge_Data_3rd_CY,$B114,L$1)</f>
        <v>0</v>
      </c>
      <c r="M114" s="385" t="n">
        <f aca="false" t="array" ref="M114:M114">INDEX(_Rge_Data_3rd_CY,$B114,M$1)</f>
        <v>0</v>
      </c>
      <c r="N114" s="385" t="n">
        <f aca="false" t="array" ref="N114:N114">INDEX(_Rge_Data_3rd_CY,$B114,N$1)</f>
        <v>0</v>
      </c>
      <c r="O114" s="385" t="n">
        <f aca="false" t="array" ref="O114:O114">INDEX(_Rge_Data_3rd_CY,$B114,O$1)</f>
        <v>0</v>
      </c>
      <c r="P114" s="385" t="n">
        <f aca="false" t="array" ref="P114:P114">INDEX(_Rge_Data_3rd_CY,$B114,P$1)</f>
        <v>0</v>
      </c>
      <c r="Q114" s="385" t="n">
        <f aca="false">INDEX(_Rge_Data_3rd_CY,$B114,Q$1)</f>
        <v>0</v>
      </c>
      <c r="R114" s="385" t="n">
        <f aca="false" t="array" ref="R114:R114">INDEX(_Rge_Data_3rd_CY,$B114,R$1)</f>
        <v>0</v>
      </c>
      <c r="S114" s="385" t="n">
        <f aca="false" t="array" ref="S114:S114">INDEX(_Rge_Data_3rd_CY,$B114,S$1)</f>
        <v>0</v>
      </c>
      <c r="T114" s="385" t="n">
        <f aca="false">H114-S114</f>
        <v>0</v>
      </c>
      <c r="U114" s="386" t="n">
        <f aca="false">IFERROR(T114/H114,0)</f>
        <v>0</v>
      </c>
      <c r="V114" s="387" t="n">
        <f aca="false" t="array" ref="V114:V114">INDEX(_Rge_Data_3rd_CY,$B114,V$1)</f>
        <v>3855.31</v>
      </c>
      <c r="W114" s="388" t="n">
        <f aca="false" t="array" ref="W114:W114">INDEX(_Rge_Data_3rd_CY,$B114,W$1)</f>
        <v>0</v>
      </c>
      <c r="X114" s="388" t="n">
        <f aca="false">INDEX(_Rge_Data_3rd_CY,$B114,X$1)</f>
        <v>0</v>
      </c>
      <c r="Y114" s="388" t="n">
        <f aca="false">INDEX(_Rge_Data_3rd_CY,$B114,Y$1)</f>
        <v>0</v>
      </c>
      <c r="Z114" s="388" t="n">
        <f aca="false" t="array" ref="Z114:Z114">INDEX(_Rge_Data_3rd_CY,$B114,Z$1)</f>
        <v>0</v>
      </c>
      <c r="AA114" s="388" t="n">
        <f aca="false" t="array" ref="AA114:AA114">INDEX(_Rge_Data_3rd_CY,$B114,AA$1)</f>
        <v>0</v>
      </c>
      <c r="AB114" s="388" t="n">
        <f aca="false" t="array" ref="AB114:AB114">INDEX(_Rge_Data_3rd_CY,$B114,AB$1)</f>
        <v>0</v>
      </c>
      <c r="AC114" s="388" t="n">
        <f aca="false" t="array" ref="AC114:AC114">INDEX(_Rge_Data_3rd_CY,$B114,AC$1)</f>
        <v>2227.48</v>
      </c>
      <c r="AD114" s="388" t="n">
        <f aca="false" t="array" ref="AD114:AD114">INDEX(_Rge_Data_3rd_CY,$B114,AD$1)</f>
        <v>0</v>
      </c>
      <c r="AE114" s="388" t="n">
        <f aca="false">INDEX(_Rge_Data_3rd_CY,$B114,AE$1)</f>
        <v>0</v>
      </c>
      <c r="AF114" s="388" t="n">
        <f aca="false" t="array" ref="AF114:AF114">INDEX(_Rge_Data_3rd_CY,$B114,AF$1)</f>
        <v>0</v>
      </c>
      <c r="AG114" s="388" t="n">
        <f aca="false" t="array" ref="AG114:AG114">INDEX(_Rge_Data_3rd_CY,$B114,AG$1)</f>
        <v>2227.48</v>
      </c>
      <c r="AH114" s="388" t="n">
        <f aca="false">V114-AG114</f>
        <v>1627.83</v>
      </c>
      <c r="AI114" s="389" t="n">
        <f aca="false">IFERROR(AH114/V114,)</f>
        <v>0.422230637743787</v>
      </c>
      <c r="AJ114" s="390" t="n">
        <f aca="false" t="array" ref="AJ114:AJ114">INDEX(_Rge_Data_3rd_CY,$B114,AJ$1)</f>
        <v>3855.31</v>
      </c>
      <c r="AK114" s="391" t="n">
        <f aca="false" t="array" ref="AK114:AK114">INDEX(_Rge_Data_3rd_CY,$B114,AK$1)</f>
        <v>0</v>
      </c>
      <c r="AL114" s="391" t="n">
        <f aca="false">INDEX(_Rge_Data_3rd_CY,$B114,AL$1)</f>
        <v>0</v>
      </c>
      <c r="AM114" s="391" t="n">
        <f aca="false">INDEX(_Rge_Data_3rd_CY,$B114,AM$1)</f>
        <v>0</v>
      </c>
      <c r="AN114" s="391" t="n">
        <f aca="false" t="array" ref="AN114:AN114">INDEX(_Rge_Data_3rd_CY,$B114,AN$1)</f>
        <v>0</v>
      </c>
      <c r="AO114" s="391" t="n">
        <f aca="false" t="array" ref="AO114:AO114">INDEX(_Rge_Data_3rd_CY,$B114,AO$1)</f>
        <v>0</v>
      </c>
      <c r="AP114" s="391" t="n">
        <f aca="false" t="array" ref="AP114:AP114">INDEX(_Rge_Data_3rd_CY,$B114,AP$1)</f>
        <v>0</v>
      </c>
      <c r="AQ114" s="391" t="n">
        <f aca="false" t="array" ref="AQ114:AQ114">INDEX(_Rge_Data_3rd_CY,$B114,AQ$1)</f>
        <v>2227.48</v>
      </c>
      <c r="AR114" s="391" t="n">
        <f aca="false" t="array" ref="AR114:AR114">INDEX(_Rge_Data_3rd_CY,$B114,AR$1)</f>
        <v>0</v>
      </c>
      <c r="AS114" s="391" t="n">
        <f aca="false">INDEX(_Rge_Data_3rd_CY,$B114,AS$1)</f>
        <v>0</v>
      </c>
      <c r="AT114" s="391" t="n">
        <f aca="false" t="array" ref="AT114:AT114">INDEX(_Rge_Data_3rd_CY,$B114,AT$1)</f>
        <v>0</v>
      </c>
      <c r="AU114" s="391" t="n">
        <f aca="false" t="array" ref="AU114:AU114">INDEX(_Rge_Data_3rd_CY,$B114,AU$1)</f>
        <v>2227.48</v>
      </c>
      <c r="AV114" s="262" t="n">
        <f aca="false">AU114+AX114+AY114</f>
        <v>3855.31</v>
      </c>
      <c r="AW114" s="392" t="n">
        <f aca="false">IFERROR(AU114/AG114,0)</f>
        <v>1</v>
      </c>
      <c r="AX114" s="268" t="n">
        <f aca="false">IFERROR(IF(AND($F114="OPEN",$AH114&gt;0),$AH114*_SoP*$AW114,IF(AND($F114="CLOSED",$AH114&gt;0),$AH114*_SoL*$AW114,0)),0)</f>
        <v>1627.83</v>
      </c>
      <c r="AY114" s="268" t="n">
        <f aca="false">IFERROR(IF($AH114&lt;0,$AH114*_SoL,0),0)</f>
        <v>0</v>
      </c>
      <c r="AZ114" s="393" t="n">
        <f aca="false">AU114+AX114</f>
        <v>3855.31</v>
      </c>
      <c r="BA114" s="393" t="n">
        <f aca="false">AJ114-AY114</f>
        <v>3855.31</v>
      </c>
      <c r="BB114" s="393" t="n">
        <f aca="false">AZ114-BA114</f>
        <v>0</v>
      </c>
      <c r="BC114" s="394" t="n">
        <f aca="false">IF($BB114&gt;=0,$BB114,0)</f>
        <v>0</v>
      </c>
      <c r="BD114" s="395" t="n">
        <f aca="false">IF($BB114&lt;=0,-$BB114,0)</f>
        <v>-0</v>
      </c>
      <c r="BE114" s="396" t="n">
        <f aca="false">IF((V114-AJ114)&lt;0,0,V114-AJ114)</f>
        <v>0</v>
      </c>
      <c r="BF114" s="397" t="n">
        <f aca="false">IF(AW114&gt;1,0,V114-AW114*V114)</f>
        <v>0</v>
      </c>
    </row>
    <row r="115" customFormat="false" ht="19.5" hidden="false" customHeight="true" outlineLevel="0" collapsed="false">
      <c r="A115" s="166"/>
      <c r="B115" s="208" t="n">
        <f aca="false">B114+1</f>
        <v>104</v>
      </c>
      <c r="C115" s="166"/>
      <c r="D115" s="369" t="str">
        <f aca="false" t="array" ref="D115:D115">INDEX(_Rge_Projectdata_3rd,$B115,MATCH("Project-ID",_Rge_Headline_Projectdata,0))</f>
        <v>P903714</v>
      </c>
      <c r="E115" s="370" t="str">
        <f aca="false" t="array" ref="E115:E115">IF(INDEX(_Rge_Data_3rd_CY,$B115,E$1)=0,"",TEXT(INDEX(_Rge_Data_3rd_CY,$B115,E$1),"JJJJMMTT"))</f>
        <v/>
      </c>
      <c r="F115" s="382" t="str">
        <f aca="false" t="array" ref="F115:F115">INDEX(_Rge_Data_3rd_CY,$B115,F$1)</f>
        <v>Open</v>
      </c>
      <c r="G115" s="371" t="n">
        <f aca="false" t="array" ref="G115:G115">IFERROR(MATCH(INDEX(_Rge_Data_3rd_CY,$B115,G$1),_Rge_Projectstatus,0),"")</f>
        <v>1</v>
      </c>
      <c r="H115" s="383" t="n">
        <f aca="false">INDEX(_Rge_Data_3rd_CY,$B115,H$1)</f>
        <v>0</v>
      </c>
      <c r="I115" s="384" t="n">
        <f aca="false">INDEX(_Rge_Data_3rd_CY,$B115,I$1)</f>
        <v>0</v>
      </c>
      <c r="J115" s="384" t="n">
        <f aca="false">INDEX(_Rge_Data_3rd_CY,$B115,J$1)</f>
        <v>0</v>
      </c>
      <c r="K115" s="384" t="n">
        <f aca="false">INDEX(_Rge_Data_3rd_CY,$B115,K$1)</f>
        <v>0</v>
      </c>
      <c r="L115" s="385" t="n">
        <f aca="false" t="array" ref="L115:L115">INDEX(_Rge_Data_3rd_CY,$B115,L$1)</f>
        <v>0</v>
      </c>
      <c r="M115" s="385" t="n">
        <f aca="false" t="array" ref="M115:M115">INDEX(_Rge_Data_3rd_CY,$B115,M$1)</f>
        <v>0</v>
      </c>
      <c r="N115" s="385" t="n">
        <f aca="false" t="array" ref="N115:N115">INDEX(_Rge_Data_3rd_CY,$B115,N$1)</f>
        <v>0</v>
      </c>
      <c r="O115" s="385" t="n">
        <f aca="false" t="array" ref="O115:O115">INDEX(_Rge_Data_3rd_CY,$B115,O$1)</f>
        <v>0</v>
      </c>
      <c r="P115" s="385" t="n">
        <f aca="false" t="array" ref="P115:P115">INDEX(_Rge_Data_3rd_CY,$B115,P$1)</f>
        <v>0</v>
      </c>
      <c r="Q115" s="385" t="n">
        <f aca="false">INDEX(_Rge_Data_3rd_CY,$B115,Q$1)</f>
        <v>0</v>
      </c>
      <c r="R115" s="385" t="n">
        <f aca="false" t="array" ref="R115:R115">INDEX(_Rge_Data_3rd_CY,$B115,R$1)</f>
        <v>0</v>
      </c>
      <c r="S115" s="385" t="n">
        <f aca="false" t="array" ref="S115:S115">INDEX(_Rge_Data_3rd_CY,$B115,S$1)</f>
        <v>0</v>
      </c>
      <c r="T115" s="385" t="n">
        <f aca="false">H115-S115</f>
        <v>0</v>
      </c>
      <c r="U115" s="386" t="n">
        <f aca="false">IFERROR(T115/H115,0)</f>
        <v>0</v>
      </c>
      <c r="V115" s="387" t="n">
        <f aca="false" t="array" ref="V115:V115">INDEX(_Rge_Data_3rd_CY,$B115,V$1)</f>
        <v>24360</v>
      </c>
      <c r="W115" s="388" t="n">
        <f aca="false" t="array" ref="W115:W115">INDEX(_Rge_Data_3rd_CY,$B115,W$1)</f>
        <v>8374.06</v>
      </c>
      <c r="X115" s="388" t="n">
        <f aca="false">INDEX(_Rge_Data_3rd_CY,$B115,X$1)</f>
        <v>0</v>
      </c>
      <c r="Y115" s="388" t="n">
        <f aca="false">INDEX(_Rge_Data_3rd_CY,$B115,Y$1)</f>
        <v>0</v>
      </c>
      <c r="Z115" s="388" t="n">
        <f aca="false" t="array" ref="Z115:Z115">INDEX(_Rge_Data_3rd_CY,$B115,Z$1)</f>
        <v>8374.06</v>
      </c>
      <c r="AA115" s="388" t="n">
        <f aca="false" t="array" ref="AA115:AA115">INDEX(_Rge_Data_3rd_CY,$B115,AA$1)</f>
        <v>2730</v>
      </c>
      <c r="AB115" s="388" t="n">
        <f aca="false" t="array" ref="AB115:AB115">INDEX(_Rge_Data_3rd_CY,$B115,AB$1)</f>
        <v>0</v>
      </c>
      <c r="AC115" s="388" t="n">
        <f aca="false" t="array" ref="AC115:AC115">INDEX(_Rge_Data_3rd_CY,$B115,AC$1)</f>
        <v>0</v>
      </c>
      <c r="AD115" s="388" t="n">
        <f aca="false" t="array" ref="AD115:AD115">INDEX(_Rge_Data_3rd_CY,$B115,AD$1)</f>
        <v>0</v>
      </c>
      <c r="AE115" s="388" t="n">
        <f aca="false">INDEX(_Rge_Data_3rd_CY,$B115,AE$1)</f>
        <v>0</v>
      </c>
      <c r="AF115" s="388" t="n">
        <f aca="false" t="array" ref="AF115:AF115">INDEX(_Rge_Data_3rd_CY,$B115,AF$1)</f>
        <v>0</v>
      </c>
      <c r="AG115" s="388" t="n">
        <f aca="false" t="array" ref="AG115:AG115">INDEX(_Rge_Data_3rd_CY,$B115,AG$1)</f>
        <v>11104.06</v>
      </c>
      <c r="AH115" s="388" t="n">
        <f aca="false">V115-AG115</f>
        <v>13255.94</v>
      </c>
      <c r="AI115" s="389" t="n">
        <f aca="false">IFERROR(AH115/V115,)</f>
        <v>0.544168308702792</v>
      </c>
      <c r="AJ115" s="390" t="n">
        <f aca="false" t="array" ref="AJ115:AJ115">INDEX(_Rge_Data_3rd_CY,$B115,AJ$1)</f>
        <v>0</v>
      </c>
      <c r="AK115" s="391" t="n">
        <f aca="false" t="array" ref="AK115:AK115">INDEX(_Rge_Data_3rd_CY,$B115,AK$1)</f>
        <v>0</v>
      </c>
      <c r="AL115" s="391" t="n">
        <f aca="false">INDEX(_Rge_Data_3rd_CY,$B115,AL$1)</f>
        <v>0</v>
      </c>
      <c r="AM115" s="391" t="n">
        <f aca="false">INDEX(_Rge_Data_3rd_CY,$B115,AM$1)</f>
        <v>0</v>
      </c>
      <c r="AN115" s="391" t="n">
        <f aca="false" t="array" ref="AN115:AN115">INDEX(_Rge_Data_3rd_CY,$B115,AN$1)</f>
        <v>0</v>
      </c>
      <c r="AO115" s="391" t="n">
        <f aca="false" t="array" ref="AO115:AO115">INDEX(_Rge_Data_3rd_CY,$B115,AO$1)</f>
        <v>2520</v>
      </c>
      <c r="AP115" s="391" t="n">
        <f aca="false" t="array" ref="AP115:AP115">INDEX(_Rge_Data_3rd_CY,$B115,AP$1)</f>
        <v>0</v>
      </c>
      <c r="AQ115" s="391" t="n">
        <f aca="false" t="array" ref="AQ115:AQ115">INDEX(_Rge_Data_3rd_CY,$B115,AQ$1)</f>
        <v>0</v>
      </c>
      <c r="AR115" s="391" t="n">
        <f aca="false" t="array" ref="AR115:AR115">INDEX(_Rge_Data_3rd_CY,$B115,AR$1)</f>
        <v>0</v>
      </c>
      <c r="AS115" s="391" t="n">
        <f aca="false">INDEX(_Rge_Data_3rd_CY,$B115,AS$1)</f>
        <v>0</v>
      </c>
      <c r="AT115" s="391" t="n">
        <f aca="false" t="array" ref="AT115:AT115">INDEX(_Rge_Data_3rd_CY,$B115,AT$1)</f>
        <v>0</v>
      </c>
      <c r="AU115" s="391" t="n">
        <f aca="false" t="array" ref="AU115:AU115">INDEX(_Rge_Data_3rd_CY,$B115,AU$1)</f>
        <v>2520</v>
      </c>
      <c r="AV115" s="262" t="n">
        <f aca="false">AU115+AX115+AY115</f>
        <v>5377.93848</v>
      </c>
      <c r="AW115" s="392" t="n">
        <f aca="false">IFERROR(AU115/AG115,0)</f>
        <v>0.226944018674251</v>
      </c>
      <c r="AX115" s="268" t="n">
        <f aca="false">IFERROR(IF(AND($F115="OPEN",$AH115&gt;0),$AH115*_SoP*$AW115,IF(AND($F115="CLOSED",$AH115&gt;0),$AH115*_SoL*$AW115,0)),0)</f>
        <v>2857.93848</v>
      </c>
      <c r="AY115" s="268" t="n">
        <f aca="false">IFERROR(IF($AH115&lt;0,$AH115*_SoL,0),0)</f>
        <v>0</v>
      </c>
      <c r="AZ115" s="393" t="n">
        <f aca="false">AU115+AX115</f>
        <v>5377.93848</v>
      </c>
      <c r="BA115" s="393" t="n">
        <f aca="false">AJ115-AY115</f>
        <v>0</v>
      </c>
      <c r="BB115" s="393" t="n">
        <f aca="false">AZ115-BA115</f>
        <v>5377.93848</v>
      </c>
      <c r="BC115" s="394" t="n">
        <f aca="false">IF($BB115&gt;=0,$BB115,0)</f>
        <v>5377.93848</v>
      </c>
      <c r="BD115" s="395" t="n">
        <f aca="false">IF($BB115&lt;=0,-$BB115,0)</f>
        <v>0</v>
      </c>
      <c r="BE115" s="396" t="n">
        <f aca="false">IF((V115-AJ115)&lt;0,0,V115-AJ115)</f>
        <v>24360</v>
      </c>
      <c r="BF115" s="397" t="n">
        <f aca="false">IF(AW115&gt;1,0,V115-AW115*V115)</f>
        <v>18831.6437050953</v>
      </c>
    </row>
    <row r="116" customFormat="false" ht="19.5" hidden="false" customHeight="true" outlineLevel="0" collapsed="false">
      <c r="A116" s="166"/>
      <c r="B116" s="208" t="n">
        <f aca="false">B115+1</f>
        <v>105</v>
      </c>
      <c r="C116" s="166"/>
      <c r="D116" s="369" t="str">
        <f aca="false" t="array" ref="D116:D116">INDEX(_Rge_Projectdata_3rd,$B116,MATCH("Project-ID",_Rge_Headline_Projectdata,0))</f>
        <v>P903715</v>
      </c>
      <c r="E116" s="370" t="str">
        <f aca="false" t="array" ref="E116:E116">IF(INDEX(_Rge_Data_3rd_CY,$B116,E$1)=0,"",TEXT(INDEX(_Rge_Data_3rd_CY,$B116,E$1),"JJJJMMTT"))</f>
        <v>JJJJ03TT</v>
      </c>
      <c r="F116" s="382" t="str">
        <f aca="false" t="array" ref="F116:F116">INDEX(_Rge_Data_3rd_CY,$B116,F$1)</f>
        <v>Closed</v>
      </c>
      <c r="G116" s="371" t="n">
        <f aca="false" t="array" ref="G116:G116">IFERROR(MATCH(INDEX(_Rge_Data_3rd_CY,$B116,G$1),_Rge_Projectstatus,0),"")</f>
        <v>2</v>
      </c>
      <c r="H116" s="383" t="n">
        <f aca="false">INDEX(_Rge_Data_3rd_CY,$B116,H$1)</f>
        <v>0</v>
      </c>
      <c r="I116" s="384" t="n">
        <f aca="false">INDEX(_Rge_Data_3rd_CY,$B116,I$1)</f>
        <v>0</v>
      </c>
      <c r="J116" s="384" t="n">
        <f aca="false">INDEX(_Rge_Data_3rd_CY,$B116,J$1)</f>
        <v>0</v>
      </c>
      <c r="K116" s="384" t="n">
        <f aca="false">INDEX(_Rge_Data_3rd_CY,$B116,K$1)</f>
        <v>0</v>
      </c>
      <c r="L116" s="385" t="n">
        <f aca="false" t="array" ref="L116:L116">INDEX(_Rge_Data_3rd_CY,$B116,L$1)</f>
        <v>0</v>
      </c>
      <c r="M116" s="385" t="n">
        <f aca="false" t="array" ref="M116:M116">INDEX(_Rge_Data_3rd_CY,$B116,M$1)</f>
        <v>0</v>
      </c>
      <c r="N116" s="385" t="n">
        <f aca="false" t="array" ref="N116:N116">INDEX(_Rge_Data_3rd_CY,$B116,N$1)</f>
        <v>0</v>
      </c>
      <c r="O116" s="385" t="n">
        <f aca="false" t="array" ref="O116:O116">INDEX(_Rge_Data_3rd_CY,$B116,O$1)</f>
        <v>0</v>
      </c>
      <c r="P116" s="385" t="n">
        <f aca="false" t="array" ref="P116:P116">INDEX(_Rge_Data_3rd_CY,$B116,P$1)</f>
        <v>0</v>
      </c>
      <c r="Q116" s="385" t="n">
        <f aca="false">INDEX(_Rge_Data_3rd_CY,$B116,Q$1)</f>
        <v>0</v>
      </c>
      <c r="R116" s="385" t="n">
        <f aca="false" t="array" ref="R116:R116">INDEX(_Rge_Data_3rd_CY,$B116,R$1)</f>
        <v>0</v>
      </c>
      <c r="S116" s="385" t="n">
        <f aca="false" t="array" ref="S116:S116">INDEX(_Rge_Data_3rd_CY,$B116,S$1)</f>
        <v>0</v>
      </c>
      <c r="T116" s="385" t="n">
        <f aca="false">H116-S116</f>
        <v>0</v>
      </c>
      <c r="U116" s="386" t="n">
        <f aca="false">IFERROR(T116/H116,0)</f>
        <v>0</v>
      </c>
      <c r="V116" s="387" t="n">
        <f aca="false" t="array" ref="V116:V116">INDEX(_Rge_Data_3rd_CY,$B116,V$1)</f>
        <v>4805.54</v>
      </c>
      <c r="W116" s="388" t="n">
        <f aca="false">INDEX(_Rge_Data_3rd_CY,$B116,W$1)</f>
        <v>0</v>
      </c>
      <c r="X116" s="388" t="n">
        <f aca="false">INDEX(_Rge_Data_3rd_CY,$B116,X$1)</f>
        <v>0</v>
      </c>
      <c r="Y116" s="388" t="n">
        <f aca="false">INDEX(_Rge_Data_3rd_CY,$B116,Y$1)</f>
        <v>0</v>
      </c>
      <c r="Z116" s="388" t="n">
        <f aca="false" t="array" ref="Z116:Z116">INDEX(_Rge_Data_3rd_CY,$B116,Z$1)</f>
        <v>0</v>
      </c>
      <c r="AA116" s="388" t="n">
        <f aca="false" t="array" ref="AA116:AA116">INDEX(_Rge_Data_3rd_CY,$B116,AA$1)</f>
        <v>30</v>
      </c>
      <c r="AB116" s="388" t="n">
        <f aca="false" t="array" ref="AB116:AB116">INDEX(_Rge_Data_3rd_CY,$B116,AB$1)</f>
        <v>0</v>
      </c>
      <c r="AC116" s="388" t="n">
        <f aca="false" t="array" ref="AC116:AC116">INDEX(_Rge_Data_3rd_CY,$B116,AC$1)</f>
        <v>3083.73</v>
      </c>
      <c r="AD116" s="388" t="n">
        <f aca="false" t="array" ref="AD116:AD116">INDEX(_Rge_Data_3rd_CY,$B116,AD$1)</f>
        <v>0</v>
      </c>
      <c r="AE116" s="388" t="n">
        <f aca="false">INDEX(_Rge_Data_3rd_CY,$B116,AE$1)</f>
        <v>0</v>
      </c>
      <c r="AF116" s="388" t="n">
        <f aca="false" t="array" ref="AF116:AF116">INDEX(_Rge_Data_3rd_CY,$B116,AF$1)</f>
        <v>0</v>
      </c>
      <c r="AG116" s="388" t="n">
        <f aca="false" t="array" ref="AG116:AG116">INDEX(_Rge_Data_3rd_CY,$B116,AG$1)</f>
        <v>3113.73</v>
      </c>
      <c r="AH116" s="388" t="n">
        <f aca="false">V116-AG116</f>
        <v>1691.81</v>
      </c>
      <c r="AI116" s="389" t="n">
        <f aca="false">IFERROR(AH116/V116,)</f>
        <v>0.352054087573925</v>
      </c>
      <c r="AJ116" s="390" t="n">
        <f aca="false" t="array" ref="AJ116:AJ116">INDEX(_Rge_Data_3rd_CY,$B116,AJ$1)</f>
        <v>4805.54</v>
      </c>
      <c r="AK116" s="391" t="n">
        <f aca="false" t="array" ref="AK116:AK116">INDEX(_Rge_Data_3rd_CY,$B116,AK$1)</f>
        <v>0</v>
      </c>
      <c r="AL116" s="391" t="n">
        <f aca="false">INDEX(_Rge_Data_3rd_CY,$B116,AL$1)</f>
        <v>0</v>
      </c>
      <c r="AM116" s="391" t="n">
        <f aca="false">INDEX(_Rge_Data_3rd_CY,$B116,AM$1)</f>
        <v>0</v>
      </c>
      <c r="AN116" s="391" t="n">
        <f aca="false" t="array" ref="AN116:AN116">INDEX(_Rge_Data_3rd_CY,$B116,AN$1)</f>
        <v>0</v>
      </c>
      <c r="AO116" s="391" t="n">
        <f aca="false" t="array" ref="AO116:AO116">INDEX(_Rge_Data_3rd_CY,$B116,AO$1)</f>
        <v>30</v>
      </c>
      <c r="AP116" s="391" t="n">
        <f aca="false" t="array" ref="AP116:AP116">INDEX(_Rge_Data_3rd_CY,$B116,AP$1)</f>
        <v>0</v>
      </c>
      <c r="AQ116" s="391" t="n">
        <f aca="false" t="array" ref="AQ116:AQ116">INDEX(_Rge_Data_3rd_CY,$B116,AQ$1)</f>
        <v>3083.73</v>
      </c>
      <c r="AR116" s="391" t="n">
        <f aca="false" t="array" ref="AR116:AR116">INDEX(_Rge_Data_3rd_CY,$B116,AR$1)</f>
        <v>0</v>
      </c>
      <c r="AS116" s="391" t="n">
        <f aca="false">INDEX(_Rge_Data_3rd_CY,$B116,AS$1)</f>
        <v>0</v>
      </c>
      <c r="AT116" s="391" t="n">
        <f aca="false" t="array" ref="AT116:AT116">INDEX(_Rge_Data_3rd_CY,$B116,AT$1)</f>
        <v>0</v>
      </c>
      <c r="AU116" s="391" t="n">
        <f aca="false" t="array" ref="AU116:AU116">INDEX(_Rge_Data_3rd_CY,$B116,AU$1)</f>
        <v>3113.73</v>
      </c>
      <c r="AV116" s="262" t="n">
        <f aca="false">AU116+AX116+AY116</f>
        <v>4805.54</v>
      </c>
      <c r="AW116" s="392" t="n">
        <f aca="false">IFERROR(AU116/AG116,0)</f>
        <v>1</v>
      </c>
      <c r="AX116" s="268" t="n">
        <f aca="false">IFERROR(IF(AND($F116="OPEN",$AH116&gt;0),$AH116*_SoP*$AW116,IF(AND($F116="CLOSED",$AH116&gt;0),$AH116*_SoL*$AW116,0)),0)</f>
        <v>1691.81</v>
      </c>
      <c r="AY116" s="268" t="n">
        <f aca="false">IFERROR(IF($AH116&lt;0,$AH116*_SoL,0),0)</f>
        <v>0</v>
      </c>
      <c r="AZ116" s="393" t="n">
        <f aca="false">AU116+AX116</f>
        <v>4805.54</v>
      </c>
      <c r="BA116" s="393" t="n">
        <f aca="false">AJ116-AY116</f>
        <v>4805.54</v>
      </c>
      <c r="BB116" s="393" t="n">
        <f aca="false">AZ116-BA116</f>
        <v>0</v>
      </c>
      <c r="BC116" s="394" t="n">
        <f aca="false">IF($BB116&gt;=0,$BB116,0)</f>
        <v>0</v>
      </c>
      <c r="BD116" s="395" t="n">
        <f aca="false">IF($BB116&lt;=0,-$BB116,0)</f>
        <v>-0</v>
      </c>
      <c r="BE116" s="396" t="n">
        <f aca="false">IF((V116-AJ116)&lt;0,0,V116-AJ116)</f>
        <v>0</v>
      </c>
      <c r="BF116" s="397" t="n">
        <f aca="false">IF(AW116&gt;1,0,V116-AW116*V116)</f>
        <v>0</v>
      </c>
    </row>
    <row r="117" customFormat="false" ht="19.5" hidden="false" customHeight="true" outlineLevel="0" collapsed="false">
      <c r="A117" s="166"/>
      <c r="B117" s="208" t="n">
        <f aca="false">B116+1</f>
        <v>106</v>
      </c>
      <c r="C117" s="166"/>
      <c r="D117" s="369" t="str">
        <f aca="false" t="array" ref="D117:D117">INDEX(_Rge_Projectdata_3rd,$B117,MATCH("Project-ID",_Rge_Headline_Projectdata,0))</f>
        <v>P903716</v>
      </c>
      <c r="E117" s="370" t="str">
        <f aca="false" t="array" ref="E117:E117">IF(INDEX(_Rge_Data_3rd_CY,$B117,E$1)=0,"",TEXT(INDEX(_Rge_Data_3rd_CY,$B117,E$1),"JJJJMMTT"))</f>
        <v>JJJJ04TT</v>
      </c>
      <c r="F117" s="382" t="str">
        <f aca="false" t="array" ref="F117:F117">INDEX(_Rge_Data_3rd_CY,$B117,F$1)</f>
        <v>Closed</v>
      </c>
      <c r="G117" s="371" t="n">
        <f aca="false" t="array" ref="G117:G117">IFERROR(MATCH(INDEX(_Rge_Data_3rd_CY,$B117,G$1),_Rge_Projectstatus,0),"")</f>
        <v>2</v>
      </c>
      <c r="H117" s="383" t="n">
        <f aca="false">INDEX(_Rge_Data_3rd_CY,$B117,H$1)</f>
        <v>0</v>
      </c>
      <c r="I117" s="384" t="n">
        <f aca="false">INDEX(_Rge_Data_3rd_CY,$B117,I$1)</f>
        <v>0</v>
      </c>
      <c r="J117" s="384" t="n">
        <f aca="false">INDEX(_Rge_Data_3rd_CY,$B117,J$1)</f>
        <v>0</v>
      </c>
      <c r="K117" s="384" t="n">
        <f aca="false">INDEX(_Rge_Data_3rd_CY,$B117,K$1)</f>
        <v>0</v>
      </c>
      <c r="L117" s="385" t="n">
        <f aca="false" t="array" ref="L117:L117">INDEX(_Rge_Data_3rd_CY,$B117,L$1)</f>
        <v>0</v>
      </c>
      <c r="M117" s="385" t="n">
        <f aca="false" t="array" ref="M117:M117">INDEX(_Rge_Data_3rd_CY,$B117,M$1)</f>
        <v>0</v>
      </c>
      <c r="N117" s="385" t="n">
        <f aca="false" t="array" ref="N117:N117">INDEX(_Rge_Data_3rd_CY,$B117,N$1)</f>
        <v>0</v>
      </c>
      <c r="O117" s="385" t="n">
        <f aca="false" t="array" ref="O117:O117">INDEX(_Rge_Data_3rd_CY,$B117,O$1)</f>
        <v>0</v>
      </c>
      <c r="P117" s="385" t="n">
        <f aca="false" t="array" ref="P117:P117">INDEX(_Rge_Data_3rd_CY,$B117,P$1)</f>
        <v>0</v>
      </c>
      <c r="Q117" s="385" t="n">
        <f aca="false">INDEX(_Rge_Data_3rd_CY,$B117,Q$1)</f>
        <v>0</v>
      </c>
      <c r="R117" s="385" t="n">
        <f aca="false" t="array" ref="R117:R117">INDEX(_Rge_Data_3rd_CY,$B117,R$1)</f>
        <v>0</v>
      </c>
      <c r="S117" s="385" t="n">
        <f aca="false" t="array" ref="S117:S117">INDEX(_Rge_Data_3rd_CY,$B117,S$1)</f>
        <v>0</v>
      </c>
      <c r="T117" s="385" t="n">
        <f aca="false">H117-S117</f>
        <v>0</v>
      </c>
      <c r="U117" s="386" t="n">
        <f aca="false">IFERROR(T117/H117,0)</f>
        <v>0</v>
      </c>
      <c r="V117" s="387" t="n">
        <f aca="false" t="array" ref="V117:V117">INDEX(_Rge_Data_3rd_CY,$B117,V$1)</f>
        <v>9920</v>
      </c>
      <c r="W117" s="388" t="n">
        <f aca="false" t="array" ref="W117:W117">INDEX(_Rge_Data_3rd_CY,$B117,W$1)</f>
        <v>6821.76</v>
      </c>
      <c r="X117" s="388" t="n">
        <f aca="false">INDEX(_Rge_Data_3rd_CY,$B117,X$1)</f>
        <v>0</v>
      </c>
      <c r="Y117" s="388" t="n">
        <f aca="false">INDEX(_Rge_Data_3rd_CY,$B117,Y$1)</f>
        <v>0</v>
      </c>
      <c r="Z117" s="388" t="n">
        <f aca="false" t="array" ref="Z117:Z117">INDEX(_Rge_Data_3rd_CY,$B117,Z$1)</f>
        <v>6821.76</v>
      </c>
      <c r="AA117" s="388" t="n">
        <f aca="false" t="array" ref="AA117:AA117">INDEX(_Rge_Data_3rd_CY,$B117,AA$1)</f>
        <v>0</v>
      </c>
      <c r="AB117" s="388" t="n">
        <f aca="false" t="array" ref="AB117:AB117">INDEX(_Rge_Data_3rd_CY,$B117,AB$1)</f>
        <v>0</v>
      </c>
      <c r="AC117" s="388" t="n">
        <f aca="false" t="array" ref="AC117:AC117">INDEX(_Rge_Data_3rd_CY,$B117,AC$1)</f>
        <v>0</v>
      </c>
      <c r="AD117" s="388" t="n">
        <f aca="false" t="array" ref="AD117:AD117">INDEX(_Rge_Data_3rd_CY,$B117,AD$1)</f>
        <v>0</v>
      </c>
      <c r="AE117" s="388" t="n">
        <f aca="false">INDEX(_Rge_Data_3rd_CY,$B117,AE$1)</f>
        <v>0</v>
      </c>
      <c r="AF117" s="388" t="n">
        <f aca="false" t="array" ref="AF117:AF117">INDEX(_Rge_Data_3rd_CY,$B117,AF$1)</f>
        <v>0</v>
      </c>
      <c r="AG117" s="388" t="n">
        <f aca="false" t="array" ref="AG117:AG117">INDEX(_Rge_Data_3rd_CY,$B117,AG$1)</f>
        <v>6821.76</v>
      </c>
      <c r="AH117" s="388" t="n">
        <f aca="false">V117-AG117</f>
        <v>3098.24</v>
      </c>
      <c r="AI117" s="389" t="n">
        <f aca="false">IFERROR(AH117/V117,)</f>
        <v>0.312322580645161</v>
      </c>
      <c r="AJ117" s="390" t="n">
        <f aca="false" t="array" ref="AJ117:AJ117">INDEX(_Rge_Data_3rd_CY,$B117,AJ$1)</f>
        <v>9920</v>
      </c>
      <c r="AK117" s="391" t="n">
        <f aca="false" t="array" ref="AK117:AK117">INDEX(_Rge_Data_3rd_CY,$B117,AK$1)</f>
        <v>6821.76</v>
      </c>
      <c r="AL117" s="391" t="n">
        <f aca="false">INDEX(_Rge_Data_3rd_CY,$B117,AL$1)</f>
        <v>0</v>
      </c>
      <c r="AM117" s="391" t="n">
        <f aca="false">INDEX(_Rge_Data_3rd_CY,$B117,AM$1)</f>
        <v>0</v>
      </c>
      <c r="AN117" s="391" t="n">
        <f aca="false" t="array" ref="AN117:AN117">INDEX(_Rge_Data_3rd_CY,$B117,AN$1)</f>
        <v>6821.76</v>
      </c>
      <c r="AO117" s="391" t="n">
        <f aca="false" t="array" ref="AO117:AO117">INDEX(_Rge_Data_3rd_CY,$B117,AO$1)</f>
        <v>0</v>
      </c>
      <c r="AP117" s="391" t="n">
        <f aca="false" t="array" ref="AP117:AP117">INDEX(_Rge_Data_3rd_CY,$B117,AP$1)</f>
        <v>0</v>
      </c>
      <c r="AQ117" s="391" t="n">
        <f aca="false" t="array" ref="AQ117:AQ117">INDEX(_Rge_Data_3rd_CY,$B117,AQ$1)</f>
        <v>0</v>
      </c>
      <c r="AR117" s="391" t="n">
        <f aca="false" t="array" ref="AR117:AR117">INDEX(_Rge_Data_3rd_CY,$B117,AR$1)</f>
        <v>0</v>
      </c>
      <c r="AS117" s="391" t="n">
        <f aca="false">INDEX(_Rge_Data_3rd_CY,$B117,AS$1)</f>
        <v>0</v>
      </c>
      <c r="AT117" s="391" t="n">
        <f aca="false" t="array" ref="AT117:AT117">INDEX(_Rge_Data_3rd_CY,$B117,AT$1)</f>
        <v>0</v>
      </c>
      <c r="AU117" s="391" t="n">
        <f aca="false" t="array" ref="AU117:AU117">INDEX(_Rge_Data_3rd_CY,$B117,AU$1)</f>
        <v>6821.76</v>
      </c>
      <c r="AV117" s="262" t="n">
        <f aca="false">AU117+AX117+AY117</f>
        <v>9920</v>
      </c>
      <c r="AW117" s="392" t="n">
        <f aca="false">IFERROR(AU117/AG117,0)</f>
        <v>1</v>
      </c>
      <c r="AX117" s="268" t="n">
        <f aca="false">IFERROR(IF(AND($F117="OPEN",$AH117&gt;0),$AH117*_SoP*$AW117,IF(AND($F117="CLOSED",$AH117&gt;0),$AH117*_SoL*$AW117,0)),0)</f>
        <v>3098.24</v>
      </c>
      <c r="AY117" s="268" t="n">
        <f aca="false">IFERROR(IF($AH117&lt;0,$AH117*_SoL,0),0)</f>
        <v>0</v>
      </c>
      <c r="AZ117" s="393" t="n">
        <f aca="false">AU117+AX117</f>
        <v>9920</v>
      </c>
      <c r="BA117" s="393" t="n">
        <f aca="false">AJ117-AY117</f>
        <v>9920</v>
      </c>
      <c r="BB117" s="393" t="n">
        <f aca="false">AZ117-BA117</f>
        <v>0</v>
      </c>
      <c r="BC117" s="394" t="n">
        <f aca="false">IF($BB117&gt;=0,$BB117,0)</f>
        <v>0</v>
      </c>
      <c r="BD117" s="395" t="n">
        <f aca="false">IF($BB117&lt;=0,-$BB117,0)</f>
        <v>-0</v>
      </c>
      <c r="BE117" s="396" t="n">
        <f aca="false">IF((V117-AJ117)&lt;0,0,V117-AJ117)</f>
        <v>0</v>
      </c>
      <c r="BF117" s="397" t="n">
        <f aca="false">IF(AW117&gt;1,0,V117-AW117*V117)</f>
        <v>0</v>
      </c>
    </row>
    <row r="118" customFormat="false" ht="19.5" hidden="false" customHeight="true" outlineLevel="0" collapsed="false">
      <c r="A118" s="166"/>
      <c r="B118" s="208" t="n">
        <f aca="false">B117+1</f>
        <v>107</v>
      </c>
      <c r="C118" s="166"/>
      <c r="D118" s="369" t="str">
        <f aca="false" t="array" ref="D118:D118">INDEX(_Rge_Projectdata_3rd,$B118,MATCH("Project-ID",_Rge_Headline_Projectdata,0))</f>
        <v>P903719</v>
      </c>
      <c r="E118" s="370" t="str">
        <f aca="false" t="array" ref="E118:E118">IF(INDEX(_Rge_Data_3rd_CY,$B118,E$1)=0,"",TEXT(INDEX(_Rge_Data_3rd_CY,$B118,E$1),"JJJJMMTT"))</f>
        <v>JJJJ04TT</v>
      </c>
      <c r="F118" s="382" t="str">
        <f aca="false" t="array" ref="F118:F118">INDEX(_Rge_Data_3rd_CY,$B118,F$1)</f>
        <v>Closed</v>
      </c>
      <c r="G118" s="371" t="n">
        <f aca="false" t="array" ref="G118:G118">IFERROR(MATCH(INDEX(_Rge_Data_3rd_CY,$B118,G$1),_Rge_Projectstatus,0),"")</f>
        <v>2</v>
      </c>
      <c r="H118" s="383" t="n">
        <f aca="false">INDEX(_Rge_Data_3rd_CY,$B118,H$1)</f>
        <v>0</v>
      </c>
      <c r="I118" s="384" t="n">
        <f aca="false">INDEX(_Rge_Data_3rd_CY,$B118,I$1)</f>
        <v>0</v>
      </c>
      <c r="J118" s="384" t="n">
        <f aca="false">INDEX(_Rge_Data_3rd_CY,$B118,J$1)</f>
        <v>0</v>
      </c>
      <c r="K118" s="384" t="n">
        <f aca="false">INDEX(_Rge_Data_3rd_CY,$B118,K$1)</f>
        <v>0</v>
      </c>
      <c r="L118" s="385" t="n">
        <f aca="false" t="array" ref="L118:L118">INDEX(_Rge_Data_3rd_CY,$B118,L$1)</f>
        <v>0</v>
      </c>
      <c r="M118" s="385" t="n">
        <f aca="false" t="array" ref="M118:M118">INDEX(_Rge_Data_3rd_CY,$B118,M$1)</f>
        <v>0</v>
      </c>
      <c r="N118" s="385" t="n">
        <f aca="false" t="array" ref="N118:N118">INDEX(_Rge_Data_3rd_CY,$B118,N$1)</f>
        <v>0</v>
      </c>
      <c r="O118" s="385" t="n">
        <f aca="false" t="array" ref="O118:O118">INDEX(_Rge_Data_3rd_CY,$B118,O$1)</f>
        <v>0</v>
      </c>
      <c r="P118" s="385" t="n">
        <f aca="false" t="array" ref="P118:P118">INDEX(_Rge_Data_3rd_CY,$B118,P$1)</f>
        <v>0</v>
      </c>
      <c r="Q118" s="385" t="n">
        <f aca="false">INDEX(_Rge_Data_3rd_CY,$B118,Q$1)</f>
        <v>0</v>
      </c>
      <c r="R118" s="385" t="n">
        <f aca="false" t="array" ref="R118:R118">INDEX(_Rge_Data_3rd_CY,$B118,R$1)</f>
        <v>0</v>
      </c>
      <c r="S118" s="385" t="n">
        <f aca="false" t="array" ref="S118:S118">INDEX(_Rge_Data_3rd_CY,$B118,S$1)</f>
        <v>0</v>
      </c>
      <c r="T118" s="385" t="n">
        <f aca="false">H118-S118</f>
        <v>0</v>
      </c>
      <c r="U118" s="386" t="n">
        <f aca="false">IFERROR(T118/H118,0)</f>
        <v>0</v>
      </c>
      <c r="V118" s="387" t="n">
        <f aca="false" t="array" ref="V118:V118">INDEX(_Rge_Data_3rd_CY,$B118,V$1)</f>
        <v>15030</v>
      </c>
      <c r="W118" s="388" t="n">
        <f aca="false" t="array" ref="W118:W118">INDEX(_Rge_Data_3rd_CY,$B118,W$1)</f>
        <v>8273</v>
      </c>
      <c r="X118" s="388" t="n">
        <f aca="false">INDEX(_Rge_Data_3rd_CY,$B118,X$1)</f>
        <v>0</v>
      </c>
      <c r="Y118" s="388" t="n">
        <f aca="false">INDEX(_Rge_Data_3rd_CY,$B118,Y$1)</f>
        <v>0</v>
      </c>
      <c r="Z118" s="388" t="n">
        <f aca="false" t="array" ref="Z118:Z118">INDEX(_Rge_Data_3rd_CY,$B118,Z$1)</f>
        <v>8273</v>
      </c>
      <c r="AA118" s="388" t="n">
        <f aca="false" t="array" ref="AA118:AA118">INDEX(_Rge_Data_3rd_CY,$B118,AA$1)</f>
        <v>0</v>
      </c>
      <c r="AB118" s="388" t="n">
        <f aca="false" t="array" ref="AB118:AB118">INDEX(_Rge_Data_3rd_CY,$B118,AB$1)</f>
        <v>77.5</v>
      </c>
      <c r="AC118" s="388" t="n">
        <f aca="false" t="array" ref="AC118:AC118">INDEX(_Rge_Data_3rd_CY,$B118,AC$1)</f>
        <v>0</v>
      </c>
      <c r="AD118" s="388" t="n">
        <f aca="false" t="array" ref="AD118:AD118">INDEX(_Rge_Data_3rd_CY,$B118,AD$1)</f>
        <v>0</v>
      </c>
      <c r="AE118" s="388" t="n">
        <f aca="false">INDEX(_Rge_Data_3rd_CY,$B118,AE$1)</f>
        <v>0</v>
      </c>
      <c r="AF118" s="388" t="n">
        <f aca="false" t="array" ref="AF118:AF118">INDEX(_Rge_Data_3rd_CY,$B118,AF$1)</f>
        <v>0</v>
      </c>
      <c r="AG118" s="388" t="n">
        <f aca="false" t="array" ref="AG118:AG118">INDEX(_Rge_Data_3rd_CY,$B118,AG$1)</f>
        <v>8350.5</v>
      </c>
      <c r="AH118" s="388" t="n">
        <f aca="false">V118-AG118</f>
        <v>6679.5</v>
      </c>
      <c r="AI118" s="389" t="n">
        <f aca="false">IFERROR(AH118/V118,)</f>
        <v>0.444411177644711</v>
      </c>
      <c r="AJ118" s="390" t="n">
        <f aca="false" t="array" ref="AJ118:AJ118">INDEX(_Rge_Data_3rd_CY,$B118,AJ$1)</f>
        <v>15030</v>
      </c>
      <c r="AK118" s="391" t="n">
        <f aca="false" t="array" ref="AK118:AK118">INDEX(_Rge_Data_3rd_CY,$B118,AK$1)</f>
        <v>8273</v>
      </c>
      <c r="AL118" s="391" t="n">
        <f aca="false">INDEX(_Rge_Data_3rd_CY,$B118,AL$1)</f>
        <v>0</v>
      </c>
      <c r="AM118" s="391" t="n">
        <f aca="false">INDEX(_Rge_Data_3rd_CY,$B118,AM$1)</f>
        <v>0</v>
      </c>
      <c r="AN118" s="391" t="n">
        <f aca="false" t="array" ref="AN118:AN118">INDEX(_Rge_Data_3rd_CY,$B118,AN$1)</f>
        <v>8273</v>
      </c>
      <c r="AO118" s="391" t="n">
        <f aca="false" t="array" ref="AO118:AO118">INDEX(_Rge_Data_3rd_CY,$B118,AO$1)</f>
        <v>0</v>
      </c>
      <c r="AP118" s="391" t="n">
        <f aca="false" t="array" ref="AP118:AP118">INDEX(_Rge_Data_3rd_CY,$B118,AP$1)</f>
        <v>77.5</v>
      </c>
      <c r="AQ118" s="391" t="n">
        <f aca="false" t="array" ref="AQ118:AQ118">INDEX(_Rge_Data_3rd_CY,$B118,AQ$1)</f>
        <v>0</v>
      </c>
      <c r="AR118" s="391" t="n">
        <f aca="false" t="array" ref="AR118:AR118">INDEX(_Rge_Data_3rd_CY,$B118,AR$1)</f>
        <v>0</v>
      </c>
      <c r="AS118" s="391" t="n">
        <f aca="false">INDEX(_Rge_Data_3rd_CY,$B118,AS$1)</f>
        <v>0</v>
      </c>
      <c r="AT118" s="391" t="n">
        <f aca="false" t="array" ref="AT118:AT118">INDEX(_Rge_Data_3rd_CY,$B118,AT$1)</f>
        <v>0</v>
      </c>
      <c r="AU118" s="391" t="n">
        <f aca="false" t="array" ref="AU118:AU118">INDEX(_Rge_Data_3rd_CY,$B118,AU$1)</f>
        <v>8350.5</v>
      </c>
      <c r="AV118" s="262" t="n">
        <f aca="false">AU118+AX118+AY118</f>
        <v>15030</v>
      </c>
      <c r="AW118" s="392" t="n">
        <f aca="false">IFERROR(AU118/AG118,0)</f>
        <v>1</v>
      </c>
      <c r="AX118" s="268" t="n">
        <f aca="false">IFERROR(IF(AND($F118="OPEN",$AH118&gt;0),$AH118*_SoP*$AW118,IF(AND($F118="CLOSED",$AH118&gt;0),$AH118*_SoL*$AW118,0)),0)</f>
        <v>6679.5</v>
      </c>
      <c r="AY118" s="268" t="n">
        <f aca="false">IFERROR(IF($AH118&lt;0,$AH118*_SoL,0),0)</f>
        <v>0</v>
      </c>
      <c r="AZ118" s="393" t="n">
        <f aca="false">AU118+AX118</f>
        <v>15030</v>
      </c>
      <c r="BA118" s="393" t="n">
        <f aca="false">AJ118-AY118</f>
        <v>15030</v>
      </c>
      <c r="BB118" s="393" t="n">
        <f aca="false">AZ118-BA118</f>
        <v>0</v>
      </c>
      <c r="BC118" s="394" t="n">
        <f aca="false">IF($BB118&gt;=0,$BB118,0)</f>
        <v>0</v>
      </c>
      <c r="BD118" s="395" t="n">
        <f aca="false">IF($BB118&lt;=0,-$BB118,0)</f>
        <v>-0</v>
      </c>
      <c r="BE118" s="396" t="n">
        <f aca="false">IF((V118-AJ118)&lt;0,0,V118-AJ118)</f>
        <v>0</v>
      </c>
      <c r="BF118" s="397" t="n">
        <f aca="false">IF(AW118&gt;1,0,V118-AW118*V118)</f>
        <v>0</v>
      </c>
    </row>
    <row r="119" customFormat="false" ht="19.5" hidden="false" customHeight="true" outlineLevel="0" collapsed="false">
      <c r="A119" s="166"/>
      <c r="B119" s="208" t="n">
        <f aca="false">B118+1</f>
        <v>108</v>
      </c>
      <c r="C119" s="166"/>
      <c r="D119" s="369" t="str">
        <f aca="false" t="array" ref="D119:D119">INDEX(_Rge_Projectdata_3rd,$B119,MATCH("Project-ID",_Rge_Headline_Projectdata,0))</f>
        <v>P903720</v>
      </c>
      <c r="E119" s="370" t="str">
        <f aca="false" t="array" ref="E119:E119">IF(INDEX(_Rge_Data_3rd_CY,$B119,E$1)=0,"",TEXT(INDEX(_Rge_Data_3rd_CY,$B119,E$1),"JJJJMMTT"))</f>
        <v/>
      </c>
      <c r="F119" s="382" t="str">
        <f aca="false" t="array" ref="F119:F119">INDEX(_Rge_Data_3rd_CY,$B119,F$1)</f>
        <v>Open</v>
      </c>
      <c r="G119" s="371" t="n">
        <f aca="false" t="array" ref="G119:G119">IFERROR(MATCH(INDEX(_Rge_Data_3rd_CY,$B119,G$1),_Rge_Projectstatus,0),"")</f>
        <v>1</v>
      </c>
      <c r="H119" s="383" t="n">
        <f aca="false">INDEX(_Rge_Data_3rd_CY,$B119,H$1)</f>
        <v>0</v>
      </c>
      <c r="I119" s="384" t="n">
        <f aca="false">INDEX(_Rge_Data_3rd_CY,$B119,I$1)</f>
        <v>0</v>
      </c>
      <c r="J119" s="384" t="n">
        <f aca="false">INDEX(_Rge_Data_3rd_CY,$B119,J$1)</f>
        <v>0</v>
      </c>
      <c r="K119" s="384" t="n">
        <f aca="false">INDEX(_Rge_Data_3rd_CY,$B119,K$1)</f>
        <v>0</v>
      </c>
      <c r="L119" s="385" t="n">
        <f aca="false" t="array" ref="L119:L119">INDEX(_Rge_Data_3rd_CY,$B119,L$1)</f>
        <v>0</v>
      </c>
      <c r="M119" s="385" t="n">
        <f aca="false" t="array" ref="M119:M119">INDEX(_Rge_Data_3rd_CY,$B119,M$1)</f>
        <v>0</v>
      </c>
      <c r="N119" s="385" t="n">
        <f aca="false" t="array" ref="N119:N119">INDEX(_Rge_Data_3rd_CY,$B119,N$1)</f>
        <v>0</v>
      </c>
      <c r="O119" s="385" t="n">
        <f aca="false" t="array" ref="O119:O119">INDEX(_Rge_Data_3rd_CY,$B119,O$1)</f>
        <v>0</v>
      </c>
      <c r="P119" s="385" t="n">
        <f aca="false" t="array" ref="P119:P119">INDEX(_Rge_Data_3rd_CY,$B119,P$1)</f>
        <v>0</v>
      </c>
      <c r="Q119" s="385" t="n">
        <f aca="false">INDEX(_Rge_Data_3rd_CY,$B119,Q$1)</f>
        <v>0</v>
      </c>
      <c r="R119" s="385" t="n">
        <f aca="false" t="array" ref="R119:R119">INDEX(_Rge_Data_3rd_CY,$B119,R$1)</f>
        <v>0</v>
      </c>
      <c r="S119" s="385" t="n">
        <f aca="false" t="array" ref="S119:S119">INDEX(_Rge_Data_3rd_CY,$B119,S$1)</f>
        <v>0</v>
      </c>
      <c r="T119" s="385" t="n">
        <f aca="false">H119-S119</f>
        <v>0</v>
      </c>
      <c r="U119" s="386" t="n">
        <f aca="false">IFERROR(T119/H119,0)</f>
        <v>0</v>
      </c>
      <c r="V119" s="387" t="n">
        <f aca="false" t="array" ref="V119:V119">INDEX(_Rge_Data_3rd_CY,$B119,V$1)</f>
        <v>83096.56</v>
      </c>
      <c r="W119" s="388" t="n">
        <f aca="false" t="array" ref="W119:W119">INDEX(_Rge_Data_3rd_CY,$B119,W$1)</f>
        <v>41373.3</v>
      </c>
      <c r="X119" s="388" t="n">
        <f aca="false">INDEX(_Rge_Data_3rd_CY,$B119,X$1)</f>
        <v>0</v>
      </c>
      <c r="Y119" s="388" t="n">
        <f aca="false">INDEX(_Rge_Data_3rd_CY,$B119,Y$1)</f>
        <v>0</v>
      </c>
      <c r="Z119" s="388" t="n">
        <f aca="false" t="array" ref="Z119:Z119">INDEX(_Rge_Data_3rd_CY,$B119,Z$1)</f>
        <v>41373.3</v>
      </c>
      <c r="AA119" s="388" t="n">
        <f aca="false" t="array" ref="AA119:AA119">INDEX(_Rge_Data_3rd_CY,$B119,AA$1)</f>
        <v>4830</v>
      </c>
      <c r="AB119" s="388" t="n">
        <f aca="false" t="array" ref="AB119:AB119">INDEX(_Rge_Data_3rd_CY,$B119,AB$1)</f>
        <v>0</v>
      </c>
      <c r="AC119" s="388" t="n">
        <f aca="false" t="array" ref="AC119:AC119">INDEX(_Rge_Data_3rd_CY,$B119,AC$1)</f>
        <v>8070</v>
      </c>
      <c r="AD119" s="388" t="n">
        <f aca="false" t="array" ref="AD119:AD119">INDEX(_Rge_Data_3rd_CY,$B119,AD$1)</f>
        <v>0</v>
      </c>
      <c r="AE119" s="388" t="n">
        <f aca="false">INDEX(_Rge_Data_3rd_CY,$B119,AE$1)</f>
        <v>0</v>
      </c>
      <c r="AF119" s="388" t="n">
        <f aca="false" t="array" ref="AF119:AF119">INDEX(_Rge_Data_3rd_CY,$B119,AF$1)</f>
        <v>0</v>
      </c>
      <c r="AG119" s="388" t="n">
        <f aca="false" t="array" ref="AG119:AG119">INDEX(_Rge_Data_3rd_CY,$B119,AG$1)</f>
        <v>54273.3</v>
      </c>
      <c r="AH119" s="388" t="n">
        <f aca="false">V119-AG119</f>
        <v>28823.26</v>
      </c>
      <c r="AI119" s="389" t="n">
        <f aca="false">IFERROR(AH119/V119,)</f>
        <v>0.346864659620085</v>
      </c>
      <c r="AJ119" s="390" t="n">
        <f aca="false" t="array" ref="AJ119:AJ119">INDEX(_Rge_Data_3rd_CY,$B119,AJ$1)</f>
        <v>0</v>
      </c>
      <c r="AK119" s="391" t="n">
        <f aca="false" t="array" ref="AK119:AK119">INDEX(_Rge_Data_3rd_CY,$B119,AK$1)</f>
        <v>0</v>
      </c>
      <c r="AL119" s="391" t="n">
        <f aca="false">INDEX(_Rge_Data_3rd_CY,$B119,AL$1)</f>
        <v>0</v>
      </c>
      <c r="AM119" s="391" t="n">
        <f aca="false">INDEX(_Rge_Data_3rd_CY,$B119,AM$1)</f>
        <v>0</v>
      </c>
      <c r="AN119" s="391" t="n">
        <f aca="false" t="array" ref="AN119:AN119">INDEX(_Rge_Data_3rd_CY,$B119,AN$1)</f>
        <v>0</v>
      </c>
      <c r="AO119" s="391" t="n">
        <f aca="false" t="array" ref="AO119:AO119">INDEX(_Rge_Data_3rd_CY,$B119,AO$1)</f>
        <v>4830</v>
      </c>
      <c r="AP119" s="391" t="n">
        <f aca="false" t="array" ref="AP119:AP119">INDEX(_Rge_Data_3rd_CY,$B119,AP$1)</f>
        <v>0</v>
      </c>
      <c r="AQ119" s="391" t="n">
        <f aca="false" t="array" ref="AQ119:AQ119">INDEX(_Rge_Data_3rd_CY,$B119,AQ$1)</f>
        <v>0</v>
      </c>
      <c r="AR119" s="391" t="n">
        <f aca="false" t="array" ref="AR119:AR119">INDEX(_Rge_Data_3rd_CY,$B119,AR$1)</f>
        <v>0</v>
      </c>
      <c r="AS119" s="391" t="n">
        <f aca="false">INDEX(_Rge_Data_3rd_CY,$B119,AS$1)</f>
        <v>0</v>
      </c>
      <c r="AT119" s="391" t="n">
        <f aca="false" t="array" ref="AT119:AT119">INDEX(_Rge_Data_3rd_CY,$B119,AT$1)</f>
        <v>0</v>
      </c>
      <c r="AU119" s="391" t="n">
        <f aca="false" t="array" ref="AU119:AU119">INDEX(_Rge_Data_3rd_CY,$B119,AU$1)</f>
        <v>4830</v>
      </c>
      <c r="AV119" s="262" t="n">
        <f aca="false">AU119+AX119+AY119</f>
        <v>7266.843319</v>
      </c>
      <c r="AW119" s="392" t="n">
        <f aca="false">IFERROR(AU119/AG119,0)</f>
        <v>0.0889940357413314</v>
      </c>
      <c r="AX119" s="268" t="n">
        <f aca="false">IFERROR(IF(AND($F119="OPEN",$AH119&gt;0),$AH119*_SoP*$AW119,IF(AND($F119="CLOSED",$AH119&gt;0),$AH119*_SoL*$AW119,0)),0)</f>
        <v>2436.843319</v>
      </c>
      <c r="AY119" s="268" t="n">
        <f aca="false">IFERROR(IF($AH119&lt;0,$AH119*_SoL,0),0)</f>
        <v>0</v>
      </c>
      <c r="AZ119" s="393" t="n">
        <f aca="false">AU119+AX119</f>
        <v>7266.843319</v>
      </c>
      <c r="BA119" s="393" t="n">
        <f aca="false">AJ119-AY119</f>
        <v>0</v>
      </c>
      <c r="BB119" s="393" t="n">
        <f aca="false">AZ119-BA119</f>
        <v>7266.843319</v>
      </c>
      <c r="BC119" s="394" t="n">
        <f aca="false">IF($BB119&gt;=0,$BB119,0)</f>
        <v>7266.843319</v>
      </c>
      <c r="BD119" s="395" t="n">
        <f aca="false">IF($BB119&lt;=0,-$BB119,0)</f>
        <v>0</v>
      </c>
      <c r="BE119" s="396" t="n">
        <f aca="false">IF((V119-AJ119)&lt;0,0,V119-AJ119)</f>
        <v>83096.56</v>
      </c>
      <c r="BF119" s="397" t="n">
        <f aca="false">IF(AW119&gt;1,0,V119-AW119*V119)</f>
        <v>75701.4617693783</v>
      </c>
    </row>
    <row r="120" customFormat="false" ht="19.5" hidden="false" customHeight="true" outlineLevel="0" collapsed="false">
      <c r="A120" s="166"/>
      <c r="B120" s="208" t="n">
        <f aca="false">B119+1</f>
        <v>109</v>
      </c>
      <c r="C120" s="166"/>
      <c r="D120" s="369" t="str">
        <f aca="false" t="array" ref="D120:D120">INDEX(_Rge_Projectdata_3rd,$B120,MATCH("Project-ID",_Rge_Headline_Projectdata,0))</f>
        <v>P903721</v>
      </c>
      <c r="E120" s="370" t="str">
        <f aca="false" t="array" ref="E120:E120">IF(INDEX(_Rge_Data_3rd_CY,$B120,E$1)=0,"",TEXT(INDEX(_Rge_Data_3rd_CY,$B120,E$1),"JJJJMMTT"))</f>
        <v/>
      </c>
      <c r="F120" s="382" t="str">
        <f aca="false" t="array" ref="F120:F120">INDEX(_Rge_Data_3rd_CY,$B120,F$1)</f>
        <v>Open</v>
      </c>
      <c r="G120" s="371" t="n">
        <f aca="false" t="array" ref="G120:G120">IFERROR(MATCH(INDEX(_Rge_Data_3rd_CY,$B120,G$1),_Rge_Projectstatus,0),"")</f>
        <v>1</v>
      </c>
      <c r="H120" s="383" t="n">
        <f aca="false">INDEX(_Rge_Data_3rd_CY,$B120,H$1)</f>
        <v>0</v>
      </c>
      <c r="I120" s="384" t="n">
        <f aca="false">INDEX(_Rge_Data_3rd_CY,$B120,I$1)</f>
        <v>0</v>
      </c>
      <c r="J120" s="384" t="n">
        <f aca="false">INDEX(_Rge_Data_3rd_CY,$B120,J$1)</f>
        <v>0</v>
      </c>
      <c r="K120" s="384" t="n">
        <f aca="false">INDEX(_Rge_Data_3rd_CY,$B120,K$1)</f>
        <v>0</v>
      </c>
      <c r="L120" s="385" t="n">
        <f aca="false" t="array" ref="L120:L120">INDEX(_Rge_Data_3rd_CY,$B120,L$1)</f>
        <v>0</v>
      </c>
      <c r="M120" s="385" t="n">
        <f aca="false" t="array" ref="M120:M120">INDEX(_Rge_Data_3rd_CY,$B120,M$1)</f>
        <v>0</v>
      </c>
      <c r="N120" s="385" t="n">
        <f aca="false" t="array" ref="N120:N120">INDEX(_Rge_Data_3rd_CY,$B120,N$1)</f>
        <v>0</v>
      </c>
      <c r="O120" s="385" t="n">
        <f aca="false" t="array" ref="O120:O120">INDEX(_Rge_Data_3rd_CY,$B120,O$1)</f>
        <v>0</v>
      </c>
      <c r="P120" s="385" t="n">
        <f aca="false" t="array" ref="P120:P120">INDEX(_Rge_Data_3rd_CY,$B120,P$1)</f>
        <v>0</v>
      </c>
      <c r="Q120" s="385" t="n">
        <f aca="false">INDEX(_Rge_Data_3rd_CY,$B120,Q$1)</f>
        <v>0</v>
      </c>
      <c r="R120" s="385" t="n">
        <f aca="false" t="array" ref="R120:R120">INDEX(_Rge_Data_3rd_CY,$B120,R$1)</f>
        <v>0</v>
      </c>
      <c r="S120" s="385" t="n">
        <f aca="false" t="array" ref="S120:S120">INDEX(_Rge_Data_3rd_CY,$B120,S$1)</f>
        <v>0</v>
      </c>
      <c r="T120" s="385" t="n">
        <f aca="false">H120-S120</f>
        <v>0</v>
      </c>
      <c r="U120" s="386" t="n">
        <f aca="false">IFERROR(T120/H120,0)</f>
        <v>0</v>
      </c>
      <c r="V120" s="387" t="n">
        <f aca="false" t="array" ref="V120:V120">INDEX(_Rge_Data_3rd_CY,$B120,V$1)</f>
        <v>4400</v>
      </c>
      <c r="W120" s="388" t="n">
        <f aca="false" t="array" ref="W120:W120">INDEX(_Rge_Data_3rd_CY,$B120,W$1)</f>
        <v>3019.6</v>
      </c>
      <c r="X120" s="388" t="n">
        <f aca="false">INDEX(_Rge_Data_3rd_CY,$B120,X$1)</f>
        <v>0</v>
      </c>
      <c r="Y120" s="388" t="n">
        <f aca="false">INDEX(_Rge_Data_3rd_CY,$B120,Y$1)</f>
        <v>0</v>
      </c>
      <c r="Z120" s="388" t="n">
        <f aca="false" t="array" ref="Z120:Z120">INDEX(_Rge_Data_3rd_CY,$B120,Z$1)</f>
        <v>3019.6</v>
      </c>
      <c r="AA120" s="388" t="n">
        <f aca="false" t="array" ref="AA120:AA120">INDEX(_Rge_Data_3rd_CY,$B120,AA$1)</f>
        <v>650</v>
      </c>
      <c r="AB120" s="388" t="n">
        <f aca="false" t="array" ref="AB120:AB120">INDEX(_Rge_Data_3rd_CY,$B120,AB$1)</f>
        <v>0</v>
      </c>
      <c r="AC120" s="388" t="n">
        <f aca="false" t="array" ref="AC120:AC120">INDEX(_Rge_Data_3rd_CY,$B120,AC$1)</f>
        <v>0</v>
      </c>
      <c r="AD120" s="388" t="n">
        <f aca="false" t="array" ref="AD120:AD120">INDEX(_Rge_Data_3rd_CY,$B120,AD$1)</f>
        <v>0</v>
      </c>
      <c r="AE120" s="388" t="n">
        <f aca="false">INDEX(_Rge_Data_3rd_CY,$B120,AE$1)</f>
        <v>0</v>
      </c>
      <c r="AF120" s="388" t="n">
        <f aca="false" t="array" ref="AF120:AF120">INDEX(_Rge_Data_3rd_CY,$B120,AF$1)</f>
        <v>0</v>
      </c>
      <c r="AG120" s="388" t="n">
        <f aca="false" t="array" ref="AG120:AG120">INDEX(_Rge_Data_3rd_CY,$B120,AG$1)</f>
        <v>3669.6</v>
      </c>
      <c r="AH120" s="388" t="n">
        <f aca="false">V120-AG120</f>
        <v>730.4</v>
      </c>
      <c r="AI120" s="389" t="n">
        <f aca="false">IFERROR(AH120/V120,)</f>
        <v>0.166</v>
      </c>
      <c r="AJ120" s="390" t="n">
        <f aca="false" t="array" ref="AJ120:AJ120">INDEX(_Rge_Data_3rd_CY,$B120,AJ$1)</f>
        <v>0</v>
      </c>
      <c r="AK120" s="391" t="n">
        <f aca="false" t="array" ref="AK120:AK120">INDEX(_Rge_Data_3rd_CY,$B120,AK$1)</f>
        <v>3019.6</v>
      </c>
      <c r="AL120" s="391" t="n">
        <f aca="false">INDEX(_Rge_Data_3rd_CY,$B120,AL$1)</f>
        <v>0</v>
      </c>
      <c r="AM120" s="391" t="n">
        <f aca="false">INDEX(_Rge_Data_3rd_CY,$B120,AM$1)</f>
        <v>0</v>
      </c>
      <c r="AN120" s="391" t="n">
        <f aca="false" t="array" ref="AN120:AN120">INDEX(_Rge_Data_3rd_CY,$B120,AN$1)</f>
        <v>3019.6</v>
      </c>
      <c r="AO120" s="391" t="n">
        <f aca="false" t="array" ref="AO120:AO120">INDEX(_Rge_Data_3rd_CY,$B120,AO$1)</f>
        <v>60</v>
      </c>
      <c r="AP120" s="391" t="n">
        <f aca="false" t="array" ref="AP120:AP120">INDEX(_Rge_Data_3rd_CY,$B120,AP$1)</f>
        <v>0</v>
      </c>
      <c r="AQ120" s="391" t="n">
        <f aca="false" t="array" ref="AQ120:AQ120">INDEX(_Rge_Data_3rd_CY,$B120,AQ$1)</f>
        <v>0</v>
      </c>
      <c r="AR120" s="391" t="n">
        <f aca="false" t="array" ref="AR120:AR120">INDEX(_Rge_Data_3rd_CY,$B120,AR$1)</f>
        <v>0</v>
      </c>
      <c r="AS120" s="391" t="n">
        <f aca="false">INDEX(_Rge_Data_3rd_CY,$B120,AS$1)</f>
        <v>0</v>
      </c>
      <c r="AT120" s="391" t="n">
        <f aca="false" t="array" ref="AT120:AT120">INDEX(_Rge_Data_3rd_CY,$B120,AT$1)</f>
        <v>0</v>
      </c>
      <c r="AU120" s="391" t="n">
        <f aca="false" t="array" ref="AU120:AU120">INDEX(_Rge_Data_3rd_CY,$B120,AU$1)</f>
        <v>3079.6</v>
      </c>
      <c r="AV120" s="262" t="n">
        <f aca="false">AU120+AX120+AY120</f>
        <v>3661.9176499</v>
      </c>
      <c r="AW120" s="392" t="n">
        <f aca="false">IFERROR(AU120/AG120,0)</f>
        <v>0.839219533464138</v>
      </c>
      <c r="AX120" s="268" t="n">
        <f aca="false">IFERROR(IF(AND($F120="OPEN",$AH120&gt;0),$AH120*_SoP*$AW120,IF(AND($F120="CLOSED",$AH120&gt;0),$AH120*_SoL*$AW120,0)),0)</f>
        <v>582.3176499</v>
      </c>
      <c r="AY120" s="268" t="n">
        <f aca="false">IFERROR(IF($AH120&lt;0,$AH120*_SoL,0),0)</f>
        <v>0</v>
      </c>
      <c r="AZ120" s="393" t="n">
        <f aca="false">AU120+AX120</f>
        <v>3661.9176499</v>
      </c>
      <c r="BA120" s="393" t="n">
        <f aca="false">AJ120-AY120</f>
        <v>0</v>
      </c>
      <c r="BB120" s="393" t="n">
        <f aca="false">AZ120-BA120</f>
        <v>3661.9176499</v>
      </c>
      <c r="BC120" s="394" t="n">
        <f aca="false">IF($BB120&gt;=0,$BB120,0)</f>
        <v>3661.9176499</v>
      </c>
      <c r="BD120" s="395" t="n">
        <f aca="false">IF($BB120&lt;=0,-$BB120,0)</f>
        <v>0</v>
      </c>
      <c r="BE120" s="396" t="n">
        <f aca="false">IF((V120-AJ120)&lt;0,0,V120-AJ120)</f>
        <v>4400</v>
      </c>
      <c r="BF120" s="397" t="n">
        <f aca="false">IF(AW120&gt;1,0,V120-AW120*V120)</f>
        <v>707.434052757794</v>
      </c>
    </row>
    <row r="121" customFormat="false" ht="19.5" hidden="false" customHeight="true" outlineLevel="0" collapsed="false">
      <c r="A121" s="166"/>
      <c r="B121" s="208" t="n">
        <f aca="false">B120+1</f>
        <v>110</v>
      </c>
      <c r="C121" s="166"/>
      <c r="D121" s="369" t="str">
        <f aca="false" t="array" ref="D121:D121">INDEX(_Rge_Projectdata_3rd,$B121,MATCH("Project-ID",_Rge_Headline_Projectdata,0))</f>
        <v>P903723</v>
      </c>
      <c r="E121" s="370" t="str">
        <f aca="false" t="array" ref="E121:E121">IF(INDEX(_Rge_Data_3rd_CY,$B121,E$1)=0,"",TEXT(INDEX(_Rge_Data_3rd_CY,$B121,E$1),"JJJJMMTT"))</f>
        <v/>
      </c>
      <c r="F121" s="382" t="str">
        <f aca="false" t="array" ref="F121:F121">INDEX(_Rge_Data_3rd_CY,$B121,F$1)</f>
        <v>Open</v>
      </c>
      <c r="G121" s="371" t="n">
        <f aca="false" t="array" ref="G121:G121">IFERROR(MATCH(INDEX(_Rge_Data_3rd_CY,$B121,G$1),_Rge_Projectstatus,0),"")</f>
        <v>1</v>
      </c>
      <c r="H121" s="383" t="n">
        <f aca="false">INDEX(_Rge_Data_3rd_CY,$B121,H$1)</f>
        <v>0</v>
      </c>
      <c r="I121" s="384" t="n">
        <f aca="false">INDEX(_Rge_Data_3rd_CY,$B121,I$1)</f>
        <v>0</v>
      </c>
      <c r="J121" s="384" t="n">
        <f aca="false">INDEX(_Rge_Data_3rd_CY,$B121,J$1)</f>
        <v>0</v>
      </c>
      <c r="K121" s="384" t="n">
        <f aca="false">INDEX(_Rge_Data_3rd_CY,$B121,K$1)</f>
        <v>0</v>
      </c>
      <c r="L121" s="385" t="n">
        <f aca="false" t="array" ref="L121:L121">INDEX(_Rge_Data_3rd_CY,$B121,L$1)</f>
        <v>0</v>
      </c>
      <c r="M121" s="385" t="n">
        <f aca="false" t="array" ref="M121:M121">INDEX(_Rge_Data_3rd_CY,$B121,M$1)</f>
        <v>0</v>
      </c>
      <c r="N121" s="385" t="n">
        <f aca="false" t="array" ref="N121:N121">INDEX(_Rge_Data_3rd_CY,$B121,N$1)</f>
        <v>0</v>
      </c>
      <c r="O121" s="385" t="n">
        <f aca="false" t="array" ref="O121:O121">INDEX(_Rge_Data_3rd_CY,$B121,O$1)</f>
        <v>0</v>
      </c>
      <c r="P121" s="385" t="n">
        <f aca="false" t="array" ref="P121:P121">INDEX(_Rge_Data_3rd_CY,$B121,P$1)</f>
        <v>0</v>
      </c>
      <c r="Q121" s="385" t="n">
        <f aca="false">INDEX(_Rge_Data_3rd_CY,$B121,Q$1)</f>
        <v>0</v>
      </c>
      <c r="R121" s="385" t="n">
        <f aca="false" t="array" ref="R121:R121">INDEX(_Rge_Data_3rd_CY,$B121,R$1)</f>
        <v>0</v>
      </c>
      <c r="S121" s="385" t="n">
        <f aca="false" t="array" ref="S121:S121">INDEX(_Rge_Data_3rd_CY,$B121,S$1)</f>
        <v>0</v>
      </c>
      <c r="T121" s="385" t="n">
        <f aca="false">H121-S121</f>
        <v>0</v>
      </c>
      <c r="U121" s="386" t="n">
        <f aca="false">IFERROR(T121/H121,0)</f>
        <v>0</v>
      </c>
      <c r="V121" s="387" t="n">
        <f aca="false" t="array" ref="V121:V121">INDEX(_Rge_Data_3rd_CY,$B121,V$1)</f>
        <v>50000</v>
      </c>
      <c r="W121" s="388" t="n">
        <f aca="false" t="array" ref="W121:W121">INDEX(_Rge_Data_3rd_CY,$B121,W$1)</f>
        <v>32000</v>
      </c>
      <c r="X121" s="388" t="n">
        <f aca="false">INDEX(_Rge_Data_3rd_CY,$B121,X$1)</f>
        <v>0</v>
      </c>
      <c r="Y121" s="388" t="n">
        <f aca="false">INDEX(_Rge_Data_3rd_CY,$B121,Y$1)</f>
        <v>0</v>
      </c>
      <c r="Z121" s="388" t="n">
        <f aca="false" t="array" ref="Z121:Z121">INDEX(_Rge_Data_3rd_CY,$B121,Z$1)</f>
        <v>32000</v>
      </c>
      <c r="AA121" s="388" t="n">
        <f aca="false" t="array" ref="AA121:AA121">INDEX(_Rge_Data_3rd_CY,$B121,AA$1)</f>
        <v>1800</v>
      </c>
      <c r="AB121" s="388" t="n">
        <f aca="false" t="array" ref="AB121:AB121">INDEX(_Rge_Data_3rd_CY,$B121,AB$1)</f>
        <v>8000</v>
      </c>
      <c r="AC121" s="388" t="n">
        <f aca="false" t="array" ref="AC121:AC121">INDEX(_Rge_Data_3rd_CY,$B121,AC$1)</f>
        <v>0</v>
      </c>
      <c r="AD121" s="388" t="n">
        <f aca="false" t="array" ref="AD121:AD121">INDEX(_Rge_Data_3rd_CY,$B121,AD$1)</f>
        <v>0</v>
      </c>
      <c r="AE121" s="388" t="n">
        <f aca="false">INDEX(_Rge_Data_3rd_CY,$B121,AE$1)</f>
        <v>0</v>
      </c>
      <c r="AF121" s="388" t="n">
        <f aca="false" t="array" ref="AF121:AF121">INDEX(_Rge_Data_3rd_CY,$B121,AF$1)</f>
        <v>0</v>
      </c>
      <c r="AG121" s="388" t="n">
        <f aca="false" t="array" ref="AG121:AG121">INDEX(_Rge_Data_3rd_CY,$B121,AG$1)</f>
        <v>41800</v>
      </c>
      <c r="AH121" s="388" t="n">
        <f aca="false">V121-AG121</f>
        <v>8200</v>
      </c>
      <c r="AI121" s="389" t="n">
        <f aca="false">IFERROR(AH121/V121,)</f>
        <v>0.164</v>
      </c>
      <c r="AJ121" s="390" t="n">
        <f aca="false" t="array" ref="AJ121:AJ121">INDEX(_Rge_Data_3rd_CY,$B121,AJ$1)</f>
        <v>0</v>
      </c>
      <c r="AK121" s="391" t="n">
        <f aca="false" t="array" ref="AK121:AK121">INDEX(_Rge_Data_3rd_CY,$B121,AK$1)</f>
        <v>0</v>
      </c>
      <c r="AL121" s="391" t="n">
        <f aca="false">INDEX(_Rge_Data_3rd_CY,$B121,AL$1)</f>
        <v>0</v>
      </c>
      <c r="AM121" s="391" t="n">
        <f aca="false">INDEX(_Rge_Data_3rd_CY,$B121,AM$1)</f>
        <v>0</v>
      </c>
      <c r="AN121" s="391" t="n">
        <f aca="false" t="array" ref="AN121:AN121">INDEX(_Rge_Data_3rd_CY,$B121,AN$1)</f>
        <v>0</v>
      </c>
      <c r="AO121" s="391" t="n">
        <f aca="false" t="array" ref="AO121:AO121">INDEX(_Rge_Data_3rd_CY,$B121,AO$1)</f>
        <v>1800</v>
      </c>
      <c r="AP121" s="391" t="n">
        <f aca="false" t="array" ref="AP121:AP121">INDEX(_Rge_Data_3rd_CY,$B121,AP$1)</f>
        <v>0</v>
      </c>
      <c r="AQ121" s="391" t="n">
        <f aca="false" t="array" ref="AQ121:AQ121">INDEX(_Rge_Data_3rd_CY,$B121,AQ$1)</f>
        <v>0</v>
      </c>
      <c r="AR121" s="391" t="n">
        <f aca="false" t="array" ref="AR121:AR121">INDEX(_Rge_Data_3rd_CY,$B121,AR$1)</f>
        <v>0</v>
      </c>
      <c r="AS121" s="391" t="n">
        <f aca="false">INDEX(_Rge_Data_3rd_CY,$B121,AS$1)</f>
        <v>0</v>
      </c>
      <c r="AT121" s="391" t="n">
        <f aca="false" t="array" ref="AT121:AT121">INDEX(_Rge_Data_3rd_CY,$B121,AT$1)</f>
        <v>0</v>
      </c>
      <c r="AU121" s="391" t="n">
        <f aca="false" t="array" ref="AU121:AU121">INDEX(_Rge_Data_3rd_CY,$B121,AU$1)</f>
        <v>1800</v>
      </c>
      <c r="AV121" s="262" t="n">
        <f aca="false">AU121+AX121+AY121</f>
        <v>2135.4545455</v>
      </c>
      <c r="AW121" s="392" t="n">
        <f aca="false">IFERROR(AU121/AG121,0)</f>
        <v>0.0430622009569378</v>
      </c>
      <c r="AX121" s="268" t="n">
        <f aca="false">IFERROR(IF(AND($F121="OPEN",$AH121&gt;0),$AH121*_SoP*$AW121,IF(AND($F121="CLOSED",$AH121&gt;0),$AH121*_SoL*$AW121,0)),0)</f>
        <v>335.4545455</v>
      </c>
      <c r="AY121" s="268" t="n">
        <f aca="false">IFERROR(IF($AH121&lt;0,$AH121*_SoL,0),0)</f>
        <v>0</v>
      </c>
      <c r="AZ121" s="393" t="n">
        <f aca="false">AU121+AX121</f>
        <v>2135.4545455</v>
      </c>
      <c r="BA121" s="393" t="n">
        <f aca="false">AJ121-AY121</f>
        <v>0</v>
      </c>
      <c r="BB121" s="393" t="n">
        <f aca="false">AZ121-BA121</f>
        <v>2135.4545455</v>
      </c>
      <c r="BC121" s="394" t="n">
        <f aca="false">IF($BB121&gt;=0,$BB121,0)</f>
        <v>2135.4545455</v>
      </c>
      <c r="BD121" s="395" t="n">
        <f aca="false">IF($BB121&lt;=0,-$BB121,0)</f>
        <v>0</v>
      </c>
      <c r="BE121" s="396" t="n">
        <f aca="false">IF((V121-AJ121)&lt;0,0,V121-AJ121)</f>
        <v>50000</v>
      </c>
      <c r="BF121" s="397" t="n">
        <f aca="false">IF(AW121&gt;1,0,V121-AW121*V121)</f>
        <v>47846.8899521531</v>
      </c>
    </row>
    <row r="122" customFormat="false" ht="19.5" hidden="false" customHeight="true" outlineLevel="0" collapsed="false">
      <c r="A122" s="166"/>
      <c r="B122" s="208" t="n">
        <f aca="false">B121+1</f>
        <v>111</v>
      </c>
      <c r="C122" s="166"/>
      <c r="D122" s="369" t="str">
        <f aca="false" t="array" ref="D122:D122">INDEX(_Rge_Projectdata_3rd,$B122,MATCH("Project-ID",_Rge_Headline_Projectdata,0))</f>
        <v>P903727</v>
      </c>
      <c r="E122" s="370" t="str">
        <f aca="false" t="array" ref="E122:E122">IF(INDEX(_Rge_Data_3rd_CY,$B122,E$1)=0,"",TEXT(INDEX(_Rge_Data_3rd_CY,$B122,E$1),"JJJJMMTT"))</f>
        <v/>
      </c>
      <c r="F122" s="382" t="str">
        <f aca="false" t="array" ref="F122:F122">INDEX(_Rge_Data_3rd_CY,$B122,F$1)</f>
        <v>Open</v>
      </c>
      <c r="G122" s="371" t="n">
        <f aca="false" t="array" ref="G122:G122">IFERROR(MATCH(INDEX(_Rge_Data_3rd_CY,$B122,G$1),_Rge_Projectstatus,0),"")</f>
        <v>1</v>
      </c>
      <c r="H122" s="383" t="n">
        <f aca="false">INDEX(_Rge_Data_3rd_CY,$B122,H$1)</f>
        <v>0</v>
      </c>
      <c r="I122" s="384" t="n">
        <f aca="false">INDEX(_Rge_Data_3rd_CY,$B122,I$1)</f>
        <v>0</v>
      </c>
      <c r="J122" s="384" t="n">
        <f aca="false">INDEX(_Rge_Data_3rd_CY,$B122,J$1)</f>
        <v>0</v>
      </c>
      <c r="K122" s="384" t="n">
        <f aca="false">INDEX(_Rge_Data_3rd_CY,$B122,K$1)</f>
        <v>0</v>
      </c>
      <c r="L122" s="385" t="n">
        <f aca="false" t="array" ref="L122:L122">INDEX(_Rge_Data_3rd_CY,$B122,L$1)</f>
        <v>0</v>
      </c>
      <c r="M122" s="385" t="n">
        <f aca="false" t="array" ref="M122:M122">INDEX(_Rge_Data_3rd_CY,$B122,M$1)</f>
        <v>0</v>
      </c>
      <c r="N122" s="385" t="n">
        <f aca="false" t="array" ref="N122:N122">INDEX(_Rge_Data_3rd_CY,$B122,N$1)</f>
        <v>0</v>
      </c>
      <c r="O122" s="385" t="n">
        <f aca="false" t="array" ref="O122:O122">INDEX(_Rge_Data_3rd_CY,$B122,O$1)</f>
        <v>0</v>
      </c>
      <c r="P122" s="385" t="n">
        <f aca="false" t="array" ref="P122:P122">INDEX(_Rge_Data_3rd_CY,$B122,P$1)</f>
        <v>0</v>
      </c>
      <c r="Q122" s="385" t="n">
        <f aca="false">INDEX(_Rge_Data_3rd_CY,$B122,Q$1)</f>
        <v>0</v>
      </c>
      <c r="R122" s="385" t="n">
        <f aca="false" t="array" ref="R122:R122">INDEX(_Rge_Data_3rd_CY,$B122,R$1)</f>
        <v>0</v>
      </c>
      <c r="S122" s="385" t="n">
        <f aca="false" t="array" ref="S122:S122">INDEX(_Rge_Data_3rd_CY,$B122,S$1)</f>
        <v>0</v>
      </c>
      <c r="T122" s="385" t="n">
        <f aca="false">H122-S122</f>
        <v>0</v>
      </c>
      <c r="U122" s="386" t="n">
        <f aca="false">IFERROR(T122/H122,0)</f>
        <v>0</v>
      </c>
      <c r="V122" s="387" t="n">
        <f aca="false" t="array" ref="V122:V122">INDEX(_Rge_Data_3rd_CY,$B122,V$1)</f>
        <v>10300</v>
      </c>
      <c r="W122" s="388" t="n">
        <f aca="false" t="array" ref="W122:W122">INDEX(_Rge_Data_3rd_CY,$B122,W$1)</f>
        <v>4147.36</v>
      </c>
      <c r="X122" s="388" t="n">
        <f aca="false">INDEX(_Rge_Data_3rd_CY,$B122,X$1)</f>
        <v>0</v>
      </c>
      <c r="Y122" s="388" t="n">
        <f aca="false">INDEX(_Rge_Data_3rd_CY,$B122,Y$1)</f>
        <v>0</v>
      </c>
      <c r="Z122" s="388" t="n">
        <f aca="false" t="array" ref="Z122:Z122">INDEX(_Rge_Data_3rd_CY,$B122,Z$1)</f>
        <v>4147.36</v>
      </c>
      <c r="AA122" s="388" t="n">
        <f aca="false" t="array" ref="AA122:AA122">INDEX(_Rge_Data_3rd_CY,$B122,AA$1)</f>
        <v>422.5</v>
      </c>
      <c r="AB122" s="388" t="n">
        <f aca="false" t="array" ref="AB122:AB122">INDEX(_Rge_Data_3rd_CY,$B122,AB$1)</f>
        <v>0</v>
      </c>
      <c r="AC122" s="388" t="n">
        <f aca="false" t="array" ref="AC122:AC122">INDEX(_Rge_Data_3rd_CY,$B122,AC$1)</f>
        <v>0</v>
      </c>
      <c r="AD122" s="388" t="n">
        <f aca="false" t="array" ref="AD122:AD122">INDEX(_Rge_Data_3rd_CY,$B122,AD$1)</f>
        <v>0</v>
      </c>
      <c r="AE122" s="388" t="n">
        <f aca="false">INDEX(_Rge_Data_3rd_CY,$B122,AE$1)</f>
        <v>0</v>
      </c>
      <c r="AF122" s="388" t="n">
        <f aca="false" t="array" ref="AF122:AF122">INDEX(_Rge_Data_3rd_CY,$B122,AF$1)</f>
        <v>0</v>
      </c>
      <c r="AG122" s="388" t="n">
        <f aca="false" t="array" ref="AG122:AG122">INDEX(_Rge_Data_3rd_CY,$B122,AG$1)</f>
        <v>4569.86</v>
      </c>
      <c r="AH122" s="388" t="n">
        <f aca="false">V122-AG122</f>
        <v>5730.14</v>
      </c>
      <c r="AI122" s="389" t="n">
        <f aca="false">IFERROR(AH122/V122,)</f>
        <v>0.55632427184466</v>
      </c>
      <c r="AJ122" s="390" t="n">
        <f aca="false" t="array" ref="AJ122:AJ122">INDEX(_Rge_Data_3rd_CY,$B122,AJ$1)</f>
        <v>0</v>
      </c>
      <c r="AK122" s="391" t="n">
        <f aca="false" t="array" ref="AK122:AK122">INDEX(_Rge_Data_3rd_CY,$B122,AK$1)</f>
        <v>0</v>
      </c>
      <c r="AL122" s="391" t="n">
        <f aca="false">INDEX(_Rge_Data_3rd_CY,$B122,AL$1)</f>
        <v>0</v>
      </c>
      <c r="AM122" s="391" t="n">
        <f aca="false">INDEX(_Rge_Data_3rd_CY,$B122,AM$1)</f>
        <v>0</v>
      </c>
      <c r="AN122" s="391" t="n">
        <f aca="false" t="array" ref="AN122:AN122">INDEX(_Rge_Data_3rd_CY,$B122,AN$1)</f>
        <v>0</v>
      </c>
      <c r="AO122" s="391" t="n">
        <f aca="false" t="array" ref="AO122:AO122">INDEX(_Rge_Data_3rd_CY,$B122,AO$1)</f>
        <v>300</v>
      </c>
      <c r="AP122" s="391" t="n">
        <f aca="false" t="array" ref="AP122:AP122">INDEX(_Rge_Data_3rd_CY,$B122,AP$1)</f>
        <v>0</v>
      </c>
      <c r="AQ122" s="391" t="n">
        <f aca="false" t="array" ref="AQ122:AQ122">INDEX(_Rge_Data_3rd_CY,$B122,AQ$1)</f>
        <v>0</v>
      </c>
      <c r="AR122" s="391" t="n">
        <f aca="false" t="array" ref="AR122:AR122">INDEX(_Rge_Data_3rd_CY,$B122,AR$1)</f>
        <v>0</v>
      </c>
      <c r="AS122" s="391" t="n">
        <f aca="false">INDEX(_Rge_Data_3rd_CY,$B122,AS$1)</f>
        <v>0</v>
      </c>
      <c r="AT122" s="391" t="n">
        <f aca="false" t="array" ref="AT122:AT122">INDEX(_Rge_Data_3rd_CY,$B122,AT$1)</f>
        <v>0</v>
      </c>
      <c r="AU122" s="391" t="n">
        <f aca="false" t="array" ref="AU122:AU122">INDEX(_Rge_Data_3rd_CY,$B122,AU$1)</f>
        <v>300</v>
      </c>
      <c r="AV122" s="262" t="n">
        <f aca="false">AU122+AX122+AY122</f>
        <v>657.3610351</v>
      </c>
      <c r="AW122" s="392" t="n">
        <f aca="false">IFERROR(AU122/AG122,0)</f>
        <v>0.065647525307121</v>
      </c>
      <c r="AX122" s="268" t="n">
        <f aca="false">IFERROR(IF(AND($F122="OPEN",$AH122&gt;0),$AH122*_SoP*$AW122,IF(AND($F122="CLOSED",$AH122&gt;0),$AH122*_SoL*$AW122,0)),0)</f>
        <v>357.3610351</v>
      </c>
      <c r="AY122" s="268" t="n">
        <f aca="false">IFERROR(IF($AH122&lt;0,$AH122*_SoL,0),0)</f>
        <v>0</v>
      </c>
      <c r="AZ122" s="393" t="n">
        <f aca="false">AU122+AX122</f>
        <v>657.3610351</v>
      </c>
      <c r="BA122" s="393" t="n">
        <f aca="false">AJ122-AY122</f>
        <v>0</v>
      </c>
      <c r="BB122" s="393" t="n">
        <f aca="false">AZ122-BA122</f>
        <v>657.3610351</v>
      </c>
      <c r="BC122" s="394" t="n">
        <f aca="false">IF($BB122&gt;=0,$BB122,0)</f>
        <v>657.3610351</v>
      </c>
      <c r="BD122" s="395" t="n">
        <f aca="false">IF($BB122&lt;=0,-$BB122,0)</f>
        <v>0</v>
      </c>
      <c r="BE122" s="396" t="n">
        <f aca="false">IF((V122-AJ122)&lt;0,0,V122-AJ122)</f>
        <v>10300</v>
      </c>
      <c r="BF122" s="397" t="n">
        <f aca="false">IF(AW122&gt;1,0,V122-AW122*V122)</f>
        <v>9623.83048933665</v>
      </c>
    </row>
    <row r="123" customFormat="false" ht="19.5" hidden="false" customHeight="true" outlineLevel="0" collapsed="false">
      <c r="A123" s="166"/>
      <c r="B123" s="208" t="n">
        <f aca="false">B122+1</f>
        <v>112</v>
      </c>
      <c r="C123" s="166"/>
      <c r="D123" s="369" t="str">
        <f aca="false" t="array" ref="D123:D123">INDEX(_Rge_Projectdata_3rd,$B123,MATCH("Project-ID",_Rge_Headline_Projectdata,0))</f>
        <v>P903728</v>
      </c>
      <c r="E123" s="370" t="str">
        <f aca="false" t="array" ref="E123:E123">IF(INDEX(_Rge_Data_3rd_CY,$B123,E$1)=0,"",TEXT(INDEX(_Rge_Data_3rd_CY,$B123,E$1),"JJJJMMTT"))</f>
        <v>JJJJ04TT</v>
      </c>
      <c r="F123" s="382" t="str">
        <f aca="false" t="array" ref="F123:F123">INDEX(_Rge_Data_3rd_CY,$B123,F$1)</f>
        <v>Closed</v>
      </c>
      <c r="G123" s="371" t="n">
        <f aca="false" t="array" ref="G123:G123">IFERROR(MATCH(INDEX(_Rge_Data_3rd_CY,$B123,G$1),_Rge_Projectstatus,0),"")</f>
        <v>2</v>
      </c>
      <c r="H123" s="383" t="n">
        <f aca="false">INDEX(_Rge_Data_3rd_CY,$B123,H$1)</f>
        <v>0</v>
      </c>
      <c r="I123" s="384" t="n">
        <f aca="false">INDEX(_Rge_Data_3rd_CY,$B123,I$1)</f>
        <v>0</v>
      </c>
      <c r="J123" s="384" t="n">
        <f aca="false">INDEX(_Rge_Data_3rd_CY,$B123,J$1)</f>
        <v>0</v>
      </c>
      <c r="K123" s="384" t="n">
        <f aca="false">INDEX(_Rge_Data_3rd_CY,$B123,K$1)</f>
        <v>0</v>
      </c>
      <c r="L123" s="385" t="n">
        <f aca="false" t="array" ref="L123:L123">INDEX(_Rge_Data_3rd_CY,$B123,L$1)</f>
        <v>0</v>
      </c>
      <c r="M123" s="385" t="n">
        <f aca="false" t="array" ref="M123:M123">INDEX(_Rge_Data_3rd_CY,$B123,M$1)</f>
        <v>0</v>
      </c>
      <c r="N123" s="385" t="n">
        <f aca="false" t="array" ref="N123:N123">INDEX(_Rge_Data_3rd_CY,$B123,N$1)</f>
        <v>0</v>
      </c>
      <c r="O123" s="385" t="n">
        <f aca="false" t="array" ref="O123:O123">INDEX(_Rge_Data_3rd_CY,$B123,O$1)</f>
        <v>0</v>
      </c>
      <c r="P123" s="385" t="n">
        <f aca="false" t="array" ref="P123:P123">INDEX(_Rge_Data_3rd_CY,$B123,P$1)</f>
        <v>0</v>
      </c>
      <c r="Q123" s="385" t="n">
        <f aca="false">INDEX(_Rge_Data_3rd_CY,$B123,Q$1)</f>
        <v>0</v>
      </c>
      <c r="R123" s="385" t="n">
        <f aca="false" t="array" ref="R123:R123">INDEX(_Rge_Data_3rd_CY,$B123,R$1)</f>
        <v>0</v>
      </c>
      <c r="S123" s="385" t="n">
        <f aca="false" t="array" ref="S123:S123">INDEX(_Rge_Data_3rd_CY,$B123,S$1)</f>
        <v>0</v>
      </c>
      <c r="T123" s="385" t="n">
        <f aca="false">H123-S123</f>
        <v>0</v>
      </c>
      <c r="U123" s="386" t="n">
        <f aca="false">IFERROR(T123/H123,0)</f>
        <v>0</v>
      </c>
      <c r="V123" s="387" t="n">
        <f aca="false" t="array" ref="V123:V123">INDEX(_Rge_Data_3rd_CY,$B123,V$1)</f>
        <v>2160</v>
      </c>
      <c r="W123" s="388" t="n">
        <f aca="false" t="array" ref="W123:W123">INDEX(_Rge_Data_3rd_CY,$B123,W$1)</f>
        <v>688.5</v>
      </c>
      <c r="X123" s="388" t="n">
        <f aca="false">INDEX(_Rge_Data_3rd_CY,$B123,X$1)</f>
        <v>0</v>
      </c>
      <c r="Y123" s="388" t="n">
        <f aca="false">INDEX(_Rge_Data_3rd_CY,$B123,Y$1)</f>
        <v>0</v>
      </c>
      <c r="Z123" s="388" t="n">
        <f aca="false" t="array" ref="Z123:Z123">INDEX(_Rge_Data_3rd_CY,$B123,Z$1)</f>
        <v>688.5</v>
      </c>
      <c r="AA123" s="388" t="n">
        <f aca="false" t="array" ref="AA123:AA123">INDEX(_Rge_Data_3rd_CY,$B123,AA$1)</f>
        <v>0</v>
      </c>
      <c r="AB123" s="388" t="n">
        <f aca="false" t="array" ref="AB123:AB123">INDEX(_Rge_Data_3rd_CY,$B123,AB$1)</f>
        <v>0</v>
      </c>
      <c r="AC123" s="388" t="n">
        <f aca="false" t="array" ref="AC123:AC123">INDEX(_Rge_Data_3rd_CY,$B123,AC$1)</f>
        <v>0</v>
      </c>
      <c r="AD123" s="388" t="n">
        <f aca="false" t="array" ref="AD123:AD123">INDEX(_Rge_Data_3rd_CY,$B123,AD$1)</f>
        <v>0</v>
      </c>
      <c r="AE123" s="388" t="n">
        <f aca="false">INDEX(_Rge_Data_3rd_CY,$B123,AE$1)</f>
        <v>0</v>
      </c>
      <c r="AF123" s="388" t="n">
        <f aca="false" t="array" ref="AF123:AF123">INDEX(_Rge_Data_3rd_CY,$B123,AF$1)</f>
        <v>0</v>
      </c>
      <c r="AG123" s="388" t="n">
        <f aca="false" t="array" ref="AG123:AG123">INDEX(_Rge_Data_3rd_CY,$B123,AG$1)</f>
        <v>688.5</v>
      </c>
      <c r="AH123" s="388" t="n">
        <f aca="false">V123-AG123</f>
        <v>1471.5</v>
      </c>
      <c r="AI123" s="389" t="n">
        <f aca="false">IFERROR(AH123/V123,)</f>
        <v>0.68125</v>
      </c>
      <c r="AJ123" s="390" t="n">
        <f aca="false" t="array" ref="AJ123:AJ123">INDEX(_Rge_Data_3rd_CY,$B123,AJ$1)</f>
        <v>2160</v>
      </c>
      <c r="AK123" s="391" t="n">
        <f aca="false" t="array" ref="AK123:AK123">INDEX(_Rge_Data_3rd_CY,$B123,AK$1)</f>
        <v>688.5</v>
      </c>
      <c r="AL123" s="391" t="n">
        <f aca="false">INDEX(_Rge_Data_3rd_CY,$B123,AL$1)</f>
        <v>0</v>
      </c>
      <c r="AM123" s="391" t="n">
        <f aca="false">INDEX(_Rge_Data_3rd_CY,$B123,AM$1)</f>
        <v>0</v>
      </c>
      <c r="AN123" s="391" t="n">
        <f aca="false" t="array" ref="AN123:AN123">INDEX(_Rge_Data_3rd_CY,$B123,AN$1)</f>
        <v>688.5</v>
      </c>
      <c r="AO123" s="391" t="n">
        <f aca="false" t="array" ref="AO123:AO123">INDEX(_Rge_Data_3rd_CY,$B123,AO$1)</f>
        <v>0</v>
      </c>
      <c r="AP123" s="391" t="n">
        <f aca="false" t="array" ref="AP123:AP123">INDEX(_Rge_Data_3rd_CY,$B123,AP$1)</f>
        <v>0</v>
      </c>
      <c r="AQ123" s="391" t="n">
        <f aca="false" t="array" ref="AQ123:AQ123">INDEX(_Rge_Data_3rd_CY,$B123,AQ$1)</f>
        <v>0</v>
      </c>
      <c r="AR123" s="391" t="n">
        <f aca="false" t="array" ref="AR123:AR123">INDEX(_Rge_Data_3rd_CY,$B123,AR$1)</f>
        <v>0</v>
      </c>
      <c r="AS123" s="391" t="n">
        <f aca="false">INDEX(_Rge_Data_3rd_CY,$B123,AS$1)</f>
        <v>0</v>
      </c>
      <c r="AT123" s="391" t="n">
        <f aca="false" t="array" ref="AT123:AT123">INDEX(_Rge_Data_3rd_CY,$B123,AT$1)</f>
        <v>0</v>
      </c>
      <c r="AU123" s="391" t="n">
        <f aca="false" t="array" ref="AU123:AU123">INDEX(_Rge_Data_3rd_CY,$B123,AU$1)</f>
        <v>688.5</v>
      </c>
      <c r="AV123" s="262" t="n">
        <f aca="false">AU123+AX123+AY123</f>
        <v>2160</v>
      </c>
      <c r="AW123" s="392" t="n">
        <f aca="false">IFERROR(AU123/AG123,0)</f>
        <v>1</v>
      </c>
      <c r="AX123" s="268" t="n">
        <f aca="false">IFERROR(IF(AND($F123="OPEN",$AH123&gt;0),$AH123*_SoP*$AW123,IF(AND($F123="CLOSED",$AH123&gt;0),$AH123*_SoL*$AW123,0)),0)</f>
        <v>1471.5</v>
      </c>
      <c r="AY123" s="268" t="n">
        <f aca="false">IFERROR(IF($AH123&lt;0,$AH123*_SoL,0),0)</f>
        <v>0</v>
      </c>
      <c r="AZ123" s="393" t="n">
        <f aca="false">AU123+AX123</f>
        <v>2160</v>
      </c>
      <c r="BA123" s="393" t="n">
        <f aca="false">AJ123-AY123</f>
        <v>2160</v>
      </c>
      <c r="BB123" s="393" t="n">
        <f aca="false">AZ123-BA123</f>
        <v>0</v>
      </c>
      <c r="BC123" s="394" t="n">
        <f aca="false">IF($BB123&gt;=0,$BB123,0)</f>
        <v>0</v>
      </c>
      <c r="BD123" s="395" t="n">
        <f aca="false">IF($BB123&lt;=0,-$BB123,0)</f>
        <v>-0</v>
      </c>
      <c r="BE123" s="396" t="n">
        <f aca="false">IF((V123-AJ123)&lt;0,0,V123-AJ123)</f>
        <v>0</v>
      </c>
      <c r="BF123" s="397" t="n">
        <f aca="false">IF(AW123&gt;1,0,V123-AW123*V123)</f>
        <v>0</v>
      </c>
    </row>
    <row r="124" customFormat="false" ht="19.5" hidden="false" customHeight="true" outlineLevel="0" collapsed="false">
      <c r="A124" s="166"/>
      <c r="B124" s="208" t="n">
        <f aca="false">B123+1</f>
        <v>113</v>
      </c>
      <c r="C124" s="166"/>
      <c r="D124" s="369" t="str">
        <f aca="false" t="array" ref="D124:D124">INDEX(_Rge_Projectdata_3rd,$B124,MATCH("Project-ID",_Rge_Headline_Projectdata,0))</f>
        <v>P903729</v>
      </c>
      <c r="E124" s="370" t="str">
        <f aca="false" t="array" ref="E124:E124">IF(INDEX(_Rge_Data_3rd_CY,$B124,E$1)=0,"",TEXT(INDEX(_Rge_Data_3rd_CY,$B124,E$1),"JJJJMMTT"))</f>
        <v/>
      </c>
      <c r="F124" s="382" t="str">
        <f aca="false" t="array" ref="F124:F124">INDEX(_Rge_Data_3rd_CY,$B124,F$1)</f>
        <v>Open</v>
      </c>
      <c r="G124" s="371" t="n">
        <f aca="false" t="array" ref="G124:G124">IFERROR(MATCH(INDEX(_Rge_Data_3rd_CY,$B124,G$1),_Rge_Projectstatus,0),"")</f>
        <v>1</v>
      </c>
      <c r="H124" s="383" t="n">
        <f aca="false">INDEX(_Rge_Data_3rd_CY,$B124,H$1)</f>
        <v>0</v>
      </c>
      <c r="I124" s="384" t="n">
        <f aca="false">INDEX(_Rge_Data_3rd_CY,$B124,I$1)</f>
        <v>0</v>
      </c>
      <c r="J124" s="384" t="n">
        <f aca="false">INDEX(_Rge_Data_3rd_CY,$B124,J$1)</f>
        <v>0</v>
      </c>
      <c r="K124" s="384" t="n">
        <f aca="false">INDEX(_Rge_Data_3rd_CY,$B124,K$1)</f>
        <v>0</v>
      </c>
      <c r="L124" s="385" t="n">
        <f aca="false" t="array" ref="L124:L124">INDEX(_Rge_Data_3rd_CY,$B124,L$1)</f>
        <v>0</v>
      </c>
      <c r="M124" s="385" t="n">
        <f aca="false" t="array" ref="M124:M124">INDEX(_Rge_Data_3rd_CY,$B124,M$1)</f>
        <v>0</v>
      </c>
      <c r="N124" s="385" t="n">
        <f aca="false" t="array" ref="N124:N124">INDEX(_Rge_Data_3rd_CY,$B124,N$1)</f>
        <v>0</v>
      </c>
      <c r="O124" s="385" t="n">
        <f aca="false" t="array" ref="O124:O124">INDEX(_Rge_Data_3rd_CY,$B124,O$1)</f>
        <v>0</v>
      </c>
      <c r="P124" s="385" t="n">
        <f aca="false" t="array" ref="P124:P124">INDEX(_Rge_Data_3rd_CY,$B124,P$1)</f>
        <v>0</v>
      </c>
      <c r="Q124" s="385" t="n">
        <f aca="false">INDEX(_Rge_Data_3rd_CY,$B124,Q$1)</f>
        <v>0</v>
      </c>
      <c r="R124" s="385" t="n">
        <f aca="false" t="array" ref="R124:R124">INDEX(_Rge_Data_3rd_CY,$B124,R$1)</f>
        <v>0</v>
      </c>
      <c r="S124" s="385" t="n">
        <f aca="false" t="array" ref="S124:S124">INDEX(_Rge_Data_3rd_CY,$B124,S$1)</f>
        <v>0</v>
      </c>
      <c r="T124" s="385" t="n">
        <f aca="false">H124-S124</f>
        <v>0</v>
      </c>
      <c r="U124" s="386" t="n">
        <f aca="false">IFERROR(T124/H124,0)</f>
        <v>0</v>
      </c>
      <c r="V124" s="387" t="n">
        <f aca="false" t="array" ref="V124:V124">INDEX(_Rge_Data_3rd_CY,$B124,V$1)</f>
        <v>190000</v>
      </c>
      <c r="W124" s="388" t="n">
        <f aca="false" t="array" ref="W124:W124">INDEX(_Rge_Data_3rd_CY,$B124,W$1)</f>
        <v>141439.36</v>
      </c>
      <c r="X124" s="388" t="n">
        <f aca="false">INDEX(_Rge_Data_3rd_CY,$B124,X$1)</f>
        <v>0</v>
      </c>
      <c r="Y124" s="388" t="n">
        <f aca="false">INDEX(_Rge_Data_3rd_CY,$B124,Y$1)</f>
        <v>0</v>
      </c>
      <c r="Z124" s="388" t="n">
        <f aca="false" t="array" ref="Z124:Z124">INDEX(_Rge_Data_3rd_CY,$B124,Z$1)</f>
        <v>141439.36</v>
      </c>
      <c r="AA124" s="388" t="n">
        <f aca="false" t="array" ref="AA124:AA124">INDEX(_Rge_Data_3rd_CY,$B124,AA$1)</f>
        <v>90</v>
      </c>
      <c r="AB124" s="388" t="n">
        <f aca="false" t="array" ref="AB124:AB124">INDEX(_Rge_Data_3rd_CY,$B124,AB$1)</f>
        <v>0</v>
      </c>
      <c r="AC124" s="388" t="n">
        <f aca="false" t="array" ref="AC124:AC124">INDEX(_Rge_Data_3rd_CY,$B124,AC$1)</f>
        <v>0</v>
      </c>
      <c r="AD124" s="388" t="n">
        <f aca="false" t="array" ref="AD124:AD124">INDEX(_Rge_Data_3rd_CY,$B124,AD$1)</f>
        <v>0</v>
      </c>
      <c r="AE124" s="388" t="n">
        <f aca="false">INDEX(_Rge_Data_3rd_CY,$B124,AE$1)</f>
        <v>0</v>
      </c>
      <c r="AF124" s="388" t="n">
        <f aca="false" t="array" ref="AF124:AF124">INDEX(_Rge_Data_3rd_CY,$B124,AF$1)</f>
        <v>0</v>
      </c>
      <c r="AG124" s="388" t="n">
        <f aca="false" t="array" ref="AG124:AG124">INDEX(_Rge_Data_3rd_CY,$B124,AG$1)</f>
        <v>141529.36</v>
      </c>
      <c r="AH124" s="388" t="n">
        <f aca="false">V124-AG124</f>
        <v>48470.64</v>
      </c>
      <c r="AI124" s="389" t="n">
        <f aca="false">IFERROR(AH124/V124,)</f>
        <v>0.255108631578947</v>
      </c>
      <c r="AJ124" s="390" t="n">
        <f aca="false" t="array" ref="AJ124:AJ124">INDEX(_Rge_Data_3rd_CY,$B124,AJ$1)</f>
        <v>0</v>
      </c>
      <c r="AK124" s="391" t="n">
        <f aca="false" t="array" ref="AK124:AK124">INDEX(_Rge_Data_3rd_CY,$B124,AK$1)</f>
        <v>0</v>
      </c>
      <c r="AL124" s="391" t="n">
        <f aca="false">INDEX(_Rge_Data_3rd_CY,$B124,AL$1)</f>
        <v>0</v>
      </c>
      <c r="AM124" s="391" t="n">
        <f aca="false">INDEX(_Rge_Data_3rd_CY,$B124,AM$1)</f>
        <v>0</v>
      </c>
      <c r="AN124" s="391" t="n">
        <f aca="false" t="array" ref="AN124:AN124">INDEX(_Rge_Data_3rd_CY,$B124,AN$1)</f>
        <v>0</v>
      </c>
      <c r="AO124" s="391" t="n">
        <f aca="false" t="array" ref="AO124:AO124">INDEX(_Rge_Data_3rd_CY,$B124,AO$1)</f>
        <v>90</v>
      </c>
      <c r="AP124" s="391" t="n">
        <f aca="false" t="array" ref="AP124:AP124">INDEX(_Rge_Data_3rd_CY,$B124,AP$1)</f>
        <v>0</v>
      </c>
      <c r="AQ124" s="391" t="n">
        <f aca="false" t="array" ref="AQ124:AQ124">INDEX(_Rge_Data_3rd_CY,$B124,AQ$1)</f>
        <v>0</v>
      </c>
      <c r="AR124" s="391" t="n">
        <f aca="false" t="array" ref="AR124:AR124">INDEX(_Rge_Data_3rd_CY,$B124,AR$1)</f>
        <v>0</v>
      </c>
      <c r="AS124" s="391" t="n">
        <f aca="false">INDEX(_Rge_Data_3rd_CY,$B124,AS$1)</f>
        <v>0</v>
      </c>
      <c r="AT124" s="391" t="n">
        <f aca="false" t="array" ref="AT124:AT124">INDEX(_Rge_Data_3rd_CY,$B124,AT$1)</f>
        <v>0</v>
      </c>
      <c r="AU124" s="391" t="n">
        <f aca="false" t="array" ref="AU124:AU124">INDEX(_Rge_Data_3rd_CY,$B124,AU$1)</f>
        <v>90</v>
      </c>
      <c r="AV124" s="262" t="n">
        <f aca="false">AU124+AX124+AY124</f>
        <v>119.28183749</v>
      </c>
      <c r="AW124" s="392" t="n">
        <f aca="false">IFERROR(AU124/AG124,0)</f>
        <v>0.000635910457024606</v>
      </c>
      <c r="AX124" s="268" t="n">
        <f aca="false">IFERROR(IF(AND($F124="OPEN",$AH124&gt;0),$AH124*_SoP*$AW124,IF(AND($F124="CLOSED",$AH124&gt;0),$AH124*_SoL*$AW124,0)),0)</f>
        <v>29.28183749</v>
      </c>
      <c r="AY124" s="268" t="n">
        <f aca="false">IFERROR(IF($AH124&lt;0,$AH124*_SoL,0),0)</f>
        <v>0</v>
      </c>
      <c r="AZ124" s="393" t="n">
        <f aca="false">AU124+AX124</f>
        <v>119.28183749</v>
      </c>
      <c r="BA124" s="393" t="n">
        <f aca="false">AJ124-AY124</f>
        <v>0</v>
      </c>
      <c r="BB124" s="393" t="n">
        <f aca="false">AZ124-BA124</f>
        <v>119.28183749</v>
      </c>
      <c r="BC124" s="394" t="n">
        <f aca="false">IF($BB124&gt;=0,$BB124,0)</f>
        <v>119.28183749</v>
      </c>
      <c r="BD124" s="395" t="n">
        <f aca="false">IF($BB124&lt;=0,-$BB124,0)</f>
        <v>0</v>
      </c>
      <c r="BE124" s="396" t="n">
        <f aca="false">IF((V124-AJ124)&lt;0,0,V124-AJ124)</f>
        <v>190000</v>
      </c>
      <c r="BF124" s="397" t="n">
        <f aca="false">IF(AW124&gt;1,0,V124-AW124*V124)</f>
        <v>189879.177013165</v>
      </c>
    </row>
    <row r="125" customFormat="false" ht="19.5" hidden="false" customHeight="true" outlineLevel="0" collapsed="false">
      <c r="A125" s="166"/>
      <c r="B125" s="208" t="n">
        <f aca="false">B124+1</f>
        <v>114</v>
      </c>
      <c r="C125" s="166"/>
      <c r="D125" s="369" t="str">
        <f aca="false" t="array" ref="D125:D125">INDEX(_Rge_Projectdata_3rd,$B125,MATCH("Project-ID",_Rge_Headline_Projectdata,0))</f>
        <v>P903718</v>
      </c>
      <c r="E125" s="370" t="str">
        <f aca="false" t="array" ref="E125:E125">IF(INDEX(_Rge_Data_3rd_CY,$B125,E$1)=0,"",TEXT(INDEX(_Rge_Data_3rd_CY,$B125,E$1),"JJJJMMTT"))</f>
        <v/>
      </c>
      <c r="F125" s="382" t="str">
        <f aca="false" t="array" ref="F125:F125">INDEX(_Rge_Data_3rd_CY,$B125,F$1)</f>
        <v>Open</v>
      </c>
      <c r="G125" s="371" t="n">
        <f aca="false" t="array" ref="G125:G125">IFERROR(MATCH(INDEX(_Rge_Data_3rd_CY,$B125,G$1),_Rge_Projectstatus,0),"")</f>
        <v>1</v>
      </c>
      <c r="H125" s="383" t="n">
        <f aca="false">INDEX(_Rge_Data_3rd_CY,$B125,H$1)</f>
        <v>0</v>
      </c>
      <c r="I125" s="384" t="n">
        <f aca="false">INDEX(_Rge_Data_3rd_CY,$B125,I$1)</f>
        <v>0</v>
      </c>
      <c r="J125" s="384" t="n">
        <f aca="false">INDEX(_Rge_Data_3rd_CY,$B125,J$1)</f>
        <v>0</v>
      </c>
      <c r="K125" s="384" t="n">
        <f aca="false">INDEX(_Rge_Data_3rd_CY,$B125,K$1)</f>
        <v>0</v>
      </c>
      <c r="L125" s="385" t="n">
        <f aca="false" t="array" ref="L125:L125">INDEX(_Rge_Data_3rd_CY,$B125,L$1)</f>
        <v>0</v>
      </c>
      <c r="M125" s="385" t="n">
        <f aca="false" t="array" ref="M125:M125">INDEX(_Rge_Data_3rd_CY,$B125,M$1)</f>
        <v>0</v>
      </c>
      <c r="N125" s="385" t="n">
        <f aca="false" t="array" ref="N125:N125">INDEX(_Rge_Data_3rd_CY,$B125,N$1)</f>
        <v>0</v>
      </c>
      <c r="O125" s="385" t="n">
        <f aca="false" t="array" ref="O125:O125">INDEX(_Rge_Data_3rd_CY,$B125,O$1)</f>
        <v>0</v>
      </c>
      <c r="P125" s="385" t="n">
        <f aca="false" t="array" ref="P125:P125">INDEX(_Rge_Data_3rd_CY,$B125,P$1)</f>
        <v>0</v>
      </c>
      <c r="Q125" s="385" t="n">
        <f aca="false">INDEX(_Rge_Data_3rd_CY,$B125,Q$1)</f>
        <v>0</v>
      </c>
      <c r="R125" s="385" t="n">
        <f aca="false" t="array" ref="R125:R125">INDEX(_Rge_Data_3rd_CY,$B125,R$1)</f>
        <v>0</v>
      </c>
      <c r="S125" s="385" t="n">
        <f aca="false" t="array" ref="S125:S125">INDEX(_Rge_Data_3rd_CY,$B125,S$1)</f>
        <v>0</v>
      </c>
      <c r="T125" s="385" t="n">
        <f aca="false">H125-S125</f>
        <v>0</v>
      </c>
      <c r="U125" s="386" t="n">
        <f aca="false">IFERROR(T125/H125,0)</f>
        <v>0</v>
      </c>
      <c r="V125" s="387" t="n">
        <f aca="false" t="array" ref="V125:V125">INDEX(_Rge_Data_3rd_CY,$B125,V$1)</f>
        <v>47335.47</v>
      </c>
      <c r="W125" s="388" t="n">
        <f aca="false" t="array" ref="W125:W125">INDEX(_Rge_Data_3rd_CY,$B125,W$1)</f>
        <v>14521.6</v>
      </c>
      <c r="X125" s="388" t="n">
        <f aca="false">INDEX(_Rge_Data_3rd_CY,$B125,X$1)</f>
        <v>0</v>
      </c>
      <c r="Y125" s="388" t="n">
        <f aca="false">INDEX(_Rge_Data_3rd_CY,$B125,Y$1)</f>
        <v>0</v>
      </c>
      <c r="Z125" s="388" t="n">
        <f aca="false" t="array" ref="Z125:Z125">INDEX(_Rge_Data_3rd_CY,$B125,Z$1)</f>
        <v>14521.6</v>
      </c>
      <c r="AA125" s="388" t="n">
        <f aca="false" t="array" ref="AA125:AA125">INDEX(_Rge_Data_3rd_CY,$B125,AA$1)</f>
        <v>0</v>
      </c>
      <c r="AB125" s="388" t="n">
        <f aca="false" t="array" ref="AB125:AB125">INDEX(_Rge_Data_3rd_CY,$B125,AB$1)</f>
        <v>0</v>
      </c>
      <c r="AC125" s="388" t="n">
        <f aca="false" t="array" ref="AC125:AC125">INDEX(_Rge_Data_3rd_CY,$B125,AC$1)</f>
        <v>13226.28</v>
      </c>
      <c r="AD125" s="388" t="n">
        <f aca="false" t="array" ref="AD125:AD125">INDEX(_Rge_Data_3rd_CY,$B125,AD$1)</f>
        <v>0</v>
      </c>
      <c r="AE125" s="388" t="n">
        <f aca="false">INDEX(_Rge_Data_3rd_CY,$B125,AE$1)</f>
        <v>0</v>
      </c>
      <c r="AF125" s="388" t="n">
        <f aca="false" t="array" ref="AF125:AF125">INDEX(_Rge_Data_3rd_CY,$B125,AF$1)</f>
        <v>0</v>
      </c>
      <c r="AG125" s="388" t="n">
        <f aca="false" t="array" ref="AG125:AG125">INDEX(_Rge_Data_3rd_CY,$B125,AG$1)</f>
        <v>27747.88</v>
      </c>
      <c r="AH125" s="388" t="n">
        <f aca="false">V125-AG125</f>
        <v>19587.59</v>
      </c>
      <c r="AI125" s="389" t="n">
        <f aca="false">IFERROR(AH125/V125,)</f>
        <v>0.413803644497456</v>
      </c>
      <c r="AJ125" s="390" t="n">
        <f aca="false" t="array" ref="AJ125:AJ125">INDEX(_Rge_Data_3rd_CY,$B125,AJ$1)</f>
        <v>47335.47</v>
      </c>
      <c r="AK125" s="391" t="n">
        <f aca="false" t="array" ref="AK125:AK125">INDEX(_Rge_Data_3rd_CY,$B125,AK$1)</f>
        <v>14521.6</v>
      </c>
      <c r="AL125" s="391" t="n">
        <f aca="false">INDEX(_Rge_Data_3rd_CY,$B125,AL$1)</f>
        <v>0</v>
      </c>
      <c r="AM125" s="391" t="n">
        <f aca="false">INDEX(_Rge_Data_3rd_CY,$B125,AM$1)</f>
        <v>0</v>
      </c>
      <c r="AN125" s="391" t="n">
        <f aca="false" t="array" ref="AN125:AN125">INDEX(_Rge_Data_3rd_CY,$B125,AN$1)</f>
        <v>14521.6</v>
      </c>
      <c r="AO125" s="391" t="n">
        <f aca="false" t="array" ref="AO125:AO125">INDEX(_Rge_Data_3rd_CY,$B125,AO$1)</f>
        <v>0</v>
      </c>
      <c r="AP125" s="391" t="n">
        <f aca="false" t="array" ref="AP125:AP125">INDEX(_Rge_Data_3rd_CY,$B125,AP$1)</f>
        <v>0</v>
      </c>
      <c r="AQ125" s="391" t="n">
        <f aca="false" t="array" ref="AQ125:AQ125">INDEX(_Rge_Data_3rd_CY,$B125,AQ$1)</f>
        <v>13226.28</v>
      </c>
      <c r="AR125" s="391" t="n">
        <f aca="false" t="array" ref="AR125:AR125">INDEX(_Rge_Data_3rd_CY,$B125,AR$1)</f>
        <v>0</v>
      </c>
      <c r="AS125" s="391" t="n">
        <f aca="false">INDEX(_Rge_Data_3rd_CY,$B125,AS$1)</f>
        <v>0</v>
      </c>
      <c r="AT125" s="391" t="n">
        <f aca="false" t="array" ref="AT125:AT125">INDEX(_Rge_Data_3rd_CY,$B125,AT$1)</f>
        <v>0</v>
      </c>
      <c r="AU125" s="391" t="n">
        <f aca="false" t="array" ref="AU125:AU125">INDEX(_Rge_Data_3rd_CY,$B125,AU$1)</f>
        <v>27747.88</v>
      </c>
      <c r="AV125" s="262" t="n">
        <f aca="false">AU125+AX125+AY125</f>
        <v>46356.0905</v>
      </c>
      <c r="AW125" s="392" t="n">
        <f aca="false">IFERROR(AU125/AG125,0)</f>
        <v>1</v>
      </c>
      <c r="AX125" s="268" t="n">
        <f aca="false">IFERROR(IF(AND($F125="OPEN",$AH125&gt;0),$AH125*_SoP*$AW125,IF(AND($F125="CLOSED",$AH125&gt;0),$AH125*_SoL*$AW125,0)),0)</f>
        <v>18608.2105</v>
      </c>
      <c r="AY125" s="268" t="n">
        <f aca="false">IFERROR(IF($AH125&lt;0,$AH125*_SoL,0),0)</f>
        <v>0</v>
      </c>
      <c r="AZ125" s="393" t="n">
        <f aca="false">AU125+AX125</f>
        <v>46356.0905</v>
      </c>
      <c r="BA125" s="393" t="n">
        <f aca="false">AJ125-AY125</f>
        <v>47335.47</v>
      </c>
      <c r="BB125" s="393" t="n">
        <f aca="false">AZ125-BA125</f>
        <v>-979.379499999996</v>
      </c>
      <c r="BC125" s="394" t="n">
        <f aca="false">IF($BB125&gt;=0,$BB125,0)</f>
        <v>0</v>
      </c>
      <c r="BD125" s="395" t="n">
        <f aca="false">IF($BB125&lt;=0,-$BB125,0)</f>
        <v>979.379499999996</v>
      </c>
      <c r="BE125" s="396" t="n">
        <f aca="false">IF((V125-AJ125)&lt;0,0,V125-AJ125)</f>
        <v>0</v>
      </c>
      <c r="BF125" s="397" t="n">
        <f aca="false">IF(AW125&gt;1,0,V125-AW125*V125)</f>
        <v>0</v>
      </c>
    </row>
    <row r="126" customFormat="false" ht="19.5" hidden="false" customHeight="true" outlineLevel="0" collapsed="false">
      <c r="A126" s="166"/>
      <c r="B126" s="208" t="n">
        <f aca="false">B125+1</f>
        <v>115</v>
      </c>
      <c r="C126" s="166"/>
      <c r="D126" s="369" t="str">
        <f aca="false" t="array" ref="D126:D126">INDEX(_Rge_Projectdata_3rd,$B126,MATCH("Project-ID",_Rge_Headline_Projectdata,0))</f>
        <v>P903730</v>
      </c>
      <c r="E126" s="370" t="str">
        <f aca="false" t="array" ref="E126:E126">IF(INDEX(_Rge_Data_3rd_CY,$B126,E$1)=0,"",TEXT(INDEX(_Rge_Data_3rd_CY,$B126,E$1),"JJJJMMTT"))</f>
        <v/>
      </c>
      <c r="F126" s="382" t="str">
        <f aca="false" t="array" ref="F126:F126">INDEX(_Rge_Data_3rd_CY,$B126,F$1)</f>
        <v>Open</v>
      </c>
      <c r="G126" s="371" t="n">
        <f aca="false" t="array" ref="G126:G126">IFERROR(MATCH(INDEX(_Rge_Data_3rd_CY,$B126,G$1),_Rge_Projectstatus,0),"")</f>
        <v>1</v>
      </c>
      <c r="H126" s="383" t="n">
        <f aca="false">INDEX(_Rge_Data_3rd_CY,$B126,H$1)</f>
        <v>0</v>
      </c>
      <c r="I126" s="384" t="n">
        <f aca="false">INDEX(_Rge_Data_3rd_CY,$B126,I$1)</f>
        <v>0</v>
      </c>
      <c r="J126" s="384" t="n">
        <f aca="false">INDEX(_Rge_Data_3rd_CY,$B126,J$1)</f>
        <v>0</v>
      </c>
      <c r="K126" s="384" t="n">
        <f aca="false">INDEX(_Rge_Data_3rd_CY,$B126,K$1)</f>
        <v>0</v>
      </c>
      <c r="L126" s="385" t="n">
        <f aca="false" t="array" ref="L126:L126">INDEX(_Rge_Data_3rd_CY,$B126,L$1)</f>
        <v>0</v>
      </c>
      <c r="M126" s="385" t="n">
        <f aca="false" t="array" ref="M126:M126">INDEX(_Rge_Data_3rd_CY,$B126,M$1)</f>
        <v>0</v>
      </c>
      <c r="N126" s="385" t="n">
        <f aca="false" t="array" ref="N126:N126">INDEX(_Rge_Data_3rd_CY,$B126,N$1)</f>
        <v>0</v>
      </c>
      <c r="O126" s="385" t="n">
        <f aca="false" t="array" ref="O126:O126">INDEX(_Rge_Data_3rd_CY,$B126,O$1)</f>
        <v>0</v>
      </c>
      <c r="P126" s="385" t="n">
        <f aca="false" t="array" ref="P126:P126">INDEX(_Rge_Data_3rd_CY,$B126,P$1)</f>
        <v>0</v>
      </c>
      <c r="Q126" s="385" t="n">
        <f aca="false">INDEX(_Rge_Data_3rd_CY,$B126,Q$1)</f>
        <v>0</v>
      </c>
      <c r="R126" s="385" t="n">
        <f aca="false" t="array" ref="R126:R126">INDEX(_Rge_Data_3rd_CY,$B126,R$1)</f>
        <v>0</v>
      </c>
      <c r="S126" s="385" t="n">
        <f aca="false" t="array" ref="S126:S126">INDEX(_Rge_Data_3rd_CY,$B126,S$1)</f>
        <v>0</v>
      </c>
      <c r="T126" s="385" t="n">
        <f aca="false">H126-S126</f>
        <v>0</v>
      </c>
      <c r="U126" s="386" t="n">
        <f aca="false">IFERROR(T126/H126,0)</f>
        <v>0</v>
      </c>
      <c r="V126" s="387" t="n">
        <f aca="false" t="array" ref="V126:V126">INDEX(_Rge_Data_3rd_CY,$B126,V$1)</f>
        <v>7470</v>
      </c>
      <c r="W126" s="388" t="n">
        <f aca="false" t="array" ref="W126:W126">INDEX(_Rge_Data_3rd_CY,$B126,W$1)</f>
        <v>2834.27</v>
      </c>
      <c r="X126" s="388" t="n">
        <f aca="false">INDEX(_Rge_Data_3rd_CY,$B126,X$1)</f>
        <v>0</v>
      </c>
      <c r="Y126" s="388" t="n">
        <f aca="false">INDEX(_Rge_Data_3rd_CY,$B126,Y$1)</f>
        <v>0</v>
      </c>
      <c r="Z126" s="388" t="n">
        <f aca="false" t="array" ref="Z126:Z126">INDEX(_Rge_Data_3rd_CY,$B126,Z$1)</f>
        <v>2834.27</v>
      </c>
      <c r="AA126" s="388" t="n">
        <f aca="false" t="array" ref="AA126:AA126">INDEX(_Rge_Data_3rd_CY,$B126,AA$1)</f>
        <v>2112.5</v>
      </c>
      <c r="AB126" s="388" t="n">
        <f aca="false" t="array" ref="AB126:AB126">INDEX(_Rge_Data_3rd_CY,$B126,AB$1)</f>
        <v>0</v>
      </c>
      <c r="AC126" s="388" t="n">
        <f aca="false" t="array" ref="AC126:AC126">INDEX(_Rge_Data_3rd_CY,$B126,AC$1)</f>
        <v>0</v>
      </c>
      <c r="AD126" s="388" t="n">
        <f aca="false" t="array" ref="AD126:AD126">INDEX(_Rge_Data_3rd_CY,$B126,AD$1)</f>
        <v>0</v>
      </c>
      <c r="AE126" s="388" t="n">
        <f aca="false">INDEX(_Rge_Data_3rd_CY,$B126,AE$1)</f>
        <v>0</v>
      </c>
      <c r="AF126" s="388" t="n">
        <f aca="false" t="array" ref="AF126:AF126">INDEX(_Rge_Data_3rd_CY,$B126,AF$1)</f>
        <v>0</v>
      </c>
      <c r="AG126" s="388" t="n">
        <f aca="false" t="array" ref="AG126:AG126">INDEX(_Rge_Data_3rd_CY,$B126,AG$1)</f>
        <v>4946.77</v>
      </c>
      <c r="AH126" s="388" t="n">
        <f aca="false">V126-AG126</f>
        <v>2523.23</v>
      </c>
      <c r="AI126" s="389" t="n">
        <f aca="false">IFERROR(AH126/V126,)</f>
        <v>0.337781793842035</v>
      </c>
      <c r="AJ126" s="390" t="n">
        <f aca="false" t="array" ref="AJ126:AJ126">INDEX(_Rge_Data_3rd_CY,$B126,AJ$1)</f>
        <v>0</v>
      </c>
      <c r="AK126" s="391" t="n">
        <f aca="false" t="array" ref="AK126:AK126">INDEX(_Rge_Data_3rd_CY,$B126,AK$1)</f>
        <v>0</v>
      </c>
      <c r="AL126" s="391" t="n">
        <f aca="false">INDEX(_Rge_Data_3rd_CY,$B126,AL$1)</f>
        <v>0</v>
      </c>
      <c r="AM126" s="391" t="n">
        <f aca="false">INDEX(_Rge_Data_3rd_CY,$B126,AM$1)</f>
        <v>0</v>
      </c>
      <c r="AN126" s="391" t="n">
        <f aca="false" t="array" ref="AN126:AN126">INDEX(_Rge_Data_3rd_CY,$B126,AN$1)</f>
        <v>0</v>
      </c>
      <c r="AO126" s="391" t="n">
        <f aca="false" t="array" ref="AO126:AO126">INDEX(_Rge_Data_3rd_CY,$B126,AO$1)</f>
        <v>1950</v>
      </c>
      <c r="AP126" s="391" t="n">
        <f aca="false" t="array" ref="AP126:AP126">INDEX(_Rge_Data_3rd_CY,$B126,AP$1)</f>
        <v>0</v>
      </c>
      <c r="AQ126" s="391" t="n">
        <f aca="false" t="array" ref="AQ126:AQ126">INDEX(_Rge_Data_3rd_CY,$B126,AQ$1)</f>
        <v>0</v>
      </c>
      <c r="AR126" s="391" t="n">
        <f aca="false" t="array" ref="AR126:AR126">INDEX(_Rge_Data_3rd_CY,$B126,AR$1)</f>
        <v>0</v>
      </c>
      <c r="AS126" s="391" t="n">
        <f aca="false">INDEX(_Rge_Data_3rd_CY,$B126,AS$1)</f>
        <v>0</v>
      </c>
      <c r="AT126" s="391" t="n">
        <f aca="false" t="array" ref="AT126:AT126">INDEX(_Rge_Data_3rd_CY,$B126,AT$1)</f>
        <v>0</v>
      </c>
      <c r="AU126" s="391" t="n">
        <f aca="false" t="array" ref="AU126:AU126">INDEX(_Rge_Data_3rd_CY,$B126,AU$1)</f>
        <v>1950</v>
      </c>
      <c r="AV126" s="262" t="n">
        <f aca="false">AU126+AX126+AY126</f>
        <v>2894.9162939</v>
      </c>
      <c r="AW126" s="392" t="n">
        <f aca="false">IFERROR(AU126/AG126,0)</f>
        <v>0.394196617186568</v>
      </c>
      <c r="AX126" s="268" t="n">
        <f aca="false">IFERROR(IF(AND($F126="OPEN",$AH126&gt;0),$AH126*_SoP*$AW126,IF(AND($F126="CLOSED",$AH126&gt;0),$AH126*_SoL*$AW126,0)),0)</f>
        <v>944.9162939</v>
      </c>
      <c r="AY126" s="268" t="n">
        <f aca="false">IFERROR(IF($AH126&lt;0,$AH126*_SoL,0),0)</f>
        <v>0</v>
      </c>
      <c r="AZ126" s="393" t="n">
        <f aca="false">AU126+AX126</f>
        <v>2894.9162939</v>
      </c>
      <c r="BA126" s="393" t="n">
        <f aca="false">AJ126-AY126</f>
        <v>0</v>
      </c>
      <c r="BB126" s="393" t="n">
        <f aca="false">AZ126-BA126</f>
        <v>2894.9162939</v>
      </c>
      <c r="BC126" s="394" t="n">
        <f aca="false">IF($BB126&gt;=0,$BB126,0)</f>
        <v>2894.9162939</v>
      </c>
      <c r="BD126" s="395" t="n">
        <f aca="false">IF($BB126&lt;=0,-$BB126,0)</f>
        <v>0</v>
      </c>
      <c r="BE126" s="396" t="n">
        <f aca="false">IF((V126-AJ126)&lt;0,0,V126-AJ126)</f>
        <v>7470</v>
      </c>
      <c r="BF126" s="397" t="n">
        <f aca="false">IF(AW126&gt;1,0,V126-AW126*V126)</f>
        <v>4525.35126961634</v>
      </c>
    </row>
    <row r="127" customFormat="false" ht="19.5" hidden="false" customHeight="true" outlineLevel="0" collapsed="false">
      <c r="A127" s="166"/>
      <c r="B127" s="208" t="n">
        <f aca="false">B126+1</f>
        <v>116</v>
      </c>
      <c r="C127" s="166"/>
      <c r="D127" s="369" t="str">
        <f aca="false" t="array" ref="D127:D127">INDEX(_Rge_Projectdata_3rd,$B127,MATCH("Project-ID",_Rge_Headline_Projectdata,0))</f>
        <v>P903731</v>
      </c>
      <c r="E127" s="370" t="str">
        <f aca="false" t="array" ref="E127:E127">IF(INDEX(_Rge_Data_3rd_CY,$B127,E$1)=0,"",TEXT(INDEX(_Rge_Data_3rd_CY,$B127,E$1),"JJJJMMTT"))</f>
        <v/>
      </c>
      <c r="F127" s="382" t="str">
        <f aca="false" t="array" ref="F127:F127">INDEX(_Rge_Data_3rd_CY,$B127,F$1)</f>
        <v>Open</v>
      </c>
      <c r="G127" s="371" t="n">
        <f aca="false" t="array" ref="G127:G127">IFERROR(MATCH(INDEX(_Rge_Data_3rd_CY,$B127,G$1),_Rge_Projectstatus,0),"")</f>
        <v>1</v>
      </c>
      <c r="H127" s="383" t="n">
        <f aca="false">INDEX(_Rge_Data_3rd_CY,$B127,H$1)</f>
        <v>0</v>
      </c>
      <c r="I127" s="384" t="n">
        <f aca="false">INDEX(_Rge_Data_3rd_CY,$B127,I$1)</f>
        <v>0</v>
      </c>
      <c r="J127" s="384" t="n">
        <f aca="false">INDEX(_Rge_Data_3rd_CY,$B127,J$1)</f>
        <v>0</v>
      </c>
      <c r="K127" s="384" t="n">
        <f aca="false">INDEX(_Rge_Data_3rd_CY,$B127,K$1)</f>
        <v>0</v>
      </c>
      <c r="L127" s="385" t="n">
        <f aca="false" t="array" ref="L127:L127">INDEX(_Rge_Data_3rd_CY,$B127,L$1)</f>
        <v>0</v>
      </c>
      <c r="M127" s="385" t="n">
        <f aca="false" t="array" ref="M127:M127">INDEX(_Rge_Data_3rd_CY,$B127,M$1)</f>
        <v>0</v>
      </c>
      <c r="N127" s="385" t="n">
        <f aca="false" t="array" ref="N127:N127">INDEX(_Rge_Data_3rd_CY,$B127,N$1)</f>
        <v>0</v>
      </c>
      <c r="O127" s="385" t="n">
        <f aca="false" t="array" ref="O127:O127">INDEX(_Rge_Data_3rd_CY,$B127,O$1)</f>
        <v>0</v>
      </c>
      <c r="P127" s="385" t="n">
        <f aca="false" t="array" ref="P127:P127">INDEX(_Rge_Data_3rd_CY,$B127,P$1)</f>
        <v>0</v>
      </c>
      <c r="Q127" s="385" t="n">
        <f aca="false">INDEX(_Rge_Data_3rd_CY,$B127,Q$1)</f>
        <v>0</v>
      </c>
      <c r="R127" s="385" t="n">
        <f aca="false" t="array" ref="R127:R127">INDEX(_Rge_Data_3rd_CY,$B127,R$1)</f>
        <v>0</v>
      </c>
      <c r="S127" s="385" t="n">
        <f aca="false" t="array" ref="S127:S127">INDEX(_Rge_Data_3rd_CY,$B127,S$1)</f>
        <v>0</v>
      </c>
      <c r="T127" s="385" t="n">
        <f aca="false">H127-S127</f>
        <v>0</v>
      </c>
      <c r="U127" s="386" t="n">
        <f aca="false">IFERROR(T127/H127,0)</f>
        <v>0</v>
      </c>
      <c r="V127" s="387" t="n">
        <f aca="false" t="array" ref="V127:V127">INDEX(_Rge_Data_3rd_CY,$B127,V$1)</f>
        <v>19535.58</v>
      </c>
      <c r="W127" s="388" t="n">
        <f aca="false" t="array" ref="W127:W127">INDEX(_Rge_Data_3rd_CY,$B127,W$1)</f>
        <v>7800</v>
      </c>
      <c r="X127" s="388" t="n">
        <f aca="false">INDEX(_Rge_Data_3rd_CY,$B127,X$1)</f>
        <v>0</v>
      </c>
      <c r="Y127" s="388" t="n">
        <f aca="false">INDEX(_Rge_Data_3rd_CY,$B127,Y$1)</f>
        <v>0</v>
      </c>
      <c r="Z127" s="388" t="n">
        <f aca="false" t="array" ref="Z127:Z127">INDEX(_Rge_Data_3rd_CY,$B127,Z$1)</f>
        <v>7800</v>
      </c>
      <c r="AA127" s="388" t="n">
        <f aca="false" t="array" ref="AA127:AA127">INDEX(_Rge_Data_3rd_CY,$B127,AA$1)</f>
        <v>455</v>
      </c>
      <c r="AB127" s="388" t="n">
        <f aca="false" t="array" ref="AB127:AB127">INDEX(_Rge_Data_3rd_CY,$B127,AB$1)</f>
        <v>900</v>
      </c>
      <c r="AC127" s="388" t="n">
        <f aca="false" t="array" ref="AC127:AC127">INDEX(_Rge_Data_3rd_CY,$B127,AC$1)</f>
        <v>2330</v>
      </c>
      <c r="AD127" s="388" t="n">
        <f aca="false" t="array" ref="AD127:AD127">INDEX(_Rge_Data_3rd_CY,$B127,AD$1)</f>
        <v>0</v>
      </c>
      <c r="AE127" s="388" t="n">
        <f aca="false">INDEX(_Rge_Data_3rd_CY,$B127,AE$1)</f>
        <v>0</v>
      </c>
      <c r="AF127" s="388" t="n">
        <f aca="false" t="array" ref="AF127:AF127">INDEX(_Rge_Data_3rd_CY,$B127,AF$1)</f>
        <v>0</v>
      </c>
      <c r="AG127" s="388" t="n">
        <f aca="false" t="array" ref="AG127:AG127">INDEX(_Rge_Data_3rd_CY,$B127,AG$1)</f>
        <v>11485</v>
      </c>
      <c r="AH127" s="388" t="n">
        <f aca="false">V127-AG127</f>
        <v>8050.58</v>
      </c>
      <c r="AI127" s="389" t="n">
        <f aca="false">IFERROR(AH127/V127,)</f>
        <v>0.412098335447425</v>
      </c>
      <c r="AJ127" s="390" t="n">
        <f aca="false" t="array" ref="AJ127:AJ127">INDEX(_Rge_Data_3rd_CY,$B127,AJ$1)</f>
        <v>0</v>
      </c>
      <c r="AK127" s="391" t="n">
        <f aca="false" t="array" ref="AK127:AK127">INDEX(_Rge_Data_3rd_CY,$B127,AK$1)</f>
        <v>0</v>
      </c>
      <c r="AL127" s="391" t="n">
        <f aca="false">INDEX(_Rge_Data_3rd_CY,$B127,AL$1)</f>
        <v>0</v>
      </c>
      <c r="AM127" s="391" t="n">
        <f aca="false">INDEX(_Rge_Data_3rd_CY,$B127,AM$1)</f>
        <v>0</v>
      </c>
      <c r="AN127" s="391" t="n">
        <f aca="false" t="array" ref="AN127:AN127">INDEX(_Rge_Data_3rd_CY,$B127,AN$1)</f>
        <v>0</v>
      </c>
      <c r="AO127" s="391" t="n">
        <f aca="false" t="array" ref="AO127:AO127">INDEX(_Rge_Data_3rd_CY,$B127,AO$1)</f>
        <v>30</v>
      </c>
      <c r="AP127" s="391" t="n">
        <f aca="false" t="array" ref="AP127:AP127">INDEX(_Rge_Data_3rd_CY,$B127,AP$1)</f>
        <v>0</v>
      </c>
      <c r="AQ127" s="391" t="n">
        <f aca="false" t="array" ref="AQ127:AQ127">INDEX(_Rge_Data_3rd_CY,$B127,AQ$1)</f>
        <v>0</v>
      </c>
      <c r="AR127" s="391" t="n">
        <f aca="false" t="array" ref="AR127:AR127">INDEX(_Rge_Data_3rd_CY,$B127,AR$1)</f>
        <v>0</v>
      </c>
      <c r="AS127" s="391" t="n">
        <f aca="false">INDEX(_Rge_Data_3rd_CY,$B127,AS$1)</f>
        <v>0</v>
      </c>
      <c r="AT127" s="391" t="n">
        <f aca="false" t="array" ref="AT127:AT127">INDEX(_Rge_Data_3rd_CY,$B127,AT$1)</f>
        <v>0</v>
      </c>
      <c r="AU127" s="391" t="n">
        <f aca="false" t="array" ref="AU127:AU127">INDEX(_Rge_Data_3rd_CY,$B127,AU$1)</f>
        <v>30</v>
      </c>
      <c r="AV127" s="262" t="n">
        <f aca="false">AU127+AX127+AY127</f>
        <v>49.97749499</v>
      </c>
      <c r="AW127" s="392" t="n">
        <f aca="false">IFERROR(AU127/AG127,0)</f>
        <v>0.00261210274270788</v>
      </c>
      <c r="AX127" s="268" t="n">
        <f aca="false">IFERROR(IF(AND($F127="OPEN",$AH127&gt;0),$AH127*_SoP*$AW127,IF(AND($F127="CLOSED",$AH127&gt;0),$AH127*_SoL*$AW127,0)),0)</f>
        <v>19.97749499</v>
      </c>
      <c r="AY127" s="268" t="n">
        <f aca="false">IFERROR(IF($AH127&lt;0,$AH127*_SoL,0),0)</f>
        <v>0</v>
      </c>
      <c r="AZ127" s="393" t="n">
        <f aca="false">AU127+AX127</f>
        <v>49.97749499</v>
      </c>
      <c r="BA127" s="393" t="n">
        <f aca="false">AJ127-AY127</f>
        <v>0</v>
      </c>
      <c r="BB127" s="393" t="n">
        <f aca="false">AZ127-BA127</f>
        <v>49.97749499</v>
      </c>
      <c r="BC127" s="394" t="n">
        <f aca="false">IF($BB127&gt;=0,$BB127,0)</f>
        <v>49.97749499</v>
      </c>
      <c r="BD127" s="395" t="n">
        <f aca="false">IF($BB127&lt;=0,-$BB127,0)</f>
        <v>0</v>
      </c>
      <c r="BE127" s="396" t="n">
        <f aca="false">IF((V127-AJ127)&lt;0,0,V127-AJ127)</f>
        <v>19535.58</v>
      </c>
      <c r="BF127" s="397" t="n">
        <f aca="false">IF(AW127&gt;1,0,V127-AW127*V127)</f>
        <v>19484.5510579016</v>
      </c>
    </row>
    <row r="128" customFormat="false" ht="19.5" hidden="false" customHeight="true" outlineLevel="0" collapsed="false">
      <c r="A128" s="166"/>
      <c r="B128" s="208" t="n">
        <f aca="false">B127+1</f>
        <v>117</v>
      </c>
      <c r="C128" s="166"/>
      <c r="D128" s="369" t="str">
        <f aca="false" t="array" ref="D128:D128">INDEX(_Rge_Projectdata_3rd,$B128,MATCH("Project-ID",_Rge_Headline_Projectdata,0))</f>
        <v>P903732</v>
      </c>
      <c r="E128" s="370" t="str">
        <f aca="false" t="array" ref="E128:E128">IF(INDEX(_Rge_Data_3rd_CY,$B128,E$1)=0,"",TEXT(INDEX(_Rge_Data_3rd_CY,$B128,E$1),"JJJJMMTT"))</f>
        <v/>
      </c>
      <c r="F128" s="382" t="str">
        <f aca="false" t="array" ref="F128:F128">INDEX(_Rge_Data_3rd_CY,$B128,F$1)</f>
        <v>Open</v>
      </c>
      <c r="G128" s="371" t="n">
        <f aca="false" t="array" ref="G128:G128">IFERROR(MATCH(INDEX(_Rge_Data_3rd_CY,$B128,G$1),_Rge_Projectstatus,0),"")</f>
        <v>1</v>
      </c>
      <c r="H128" s="383" t="n">
        <f aca="false">INDEX(_Rge_Data_3rd_CY,$B128,H$1)</f>
        <v>0</v>
      </c>
      <c r="I128" s="384" t="n">
        <f aca="false">INDEX(_Rge_Data_3rd_CY,$B128,I$1)</f>
        <v>0</v>
      </c>
      <c r="J128" s="384" t="n">
        <f aca="false">INDEX(_Rge_Data_3rd_CY,$B128,J$1)</f>
        <v>0</v>
      </c>
      <c r="K128" s="384" t="n">
        <f aca="false">INDEX(_Rge_Data_3rd_CY,$B128,K$1)</f>
        <v>0</v>
      </c>
      <c r="L128" s="385" t="n">
        <f aca="false" t="array" ref="L128:L128">INDEX(_Rge_Data_3rd_CY,$B128,L$1)</f>
        <v>0</v>
      </c>
      <c r="M128" s="385" t="n">
        <f aca="false" t="array" ref="M128:M128">INDEX(_Rge_Data_3rd_CY,$B128,M$1)</f>
        <v>0</v>
      </c>
      <c r="N128" s="385" t="n">
        <f aca="false" t="array" ref="N128:N128">INDEX(_Rge_Data_3rd_CY,$B128,N$1)</f>
        <v>0</v>
      </c>
      <c r="O128" s="385" t="n">
        <f aca="false" t="array" ref="O128:O128">INDEX(_Rge_Data_3rd_CY,$B128,O$1)</f>
        <v>0</v>
      </c>
      <c r="P128" s="385" t="n">
        <f aca="false" t="array" ref="P128:P128">INDEX(_Rge_Data_3rd_CY,$B128,P$1)</f>
        <v>0</v>
      </c>
      <c r="Q128" s="385" t="n">
        <f aca="false">INDEX(_Rge_Data_3rd_CY,$B128,Q$1)</f>
        <v>0</v>
      </c>
      <c r="R128" s="385" t="n">
        <f aca="false" t="array" ref="R128:R128">INDEX(_Rge_Data_3rd_CY,$B128,R$1)</f>
        <v>0</v>
      </c>
      <c r="S128" s="385" t="n">
        <f aca="false" t="array" ref="S128:S128">INDEX(_Rge_Data_3rd_CY,$B128,S$1)</f>
        <v>0</v>
      </c>
      <c r="T128" s="385" t="n">
        <f aca="false">H128-S128</f>
        <v>0</v>
      </c>
      <c r="U128" s="386" t="n">
        <f aca="false">IFERROR(T128/H128,0)</f>
        <v>0</v>
      </c>
      <c r="V128" s="387" t="n">
        <f aca="false" t="array" ref="V128:V128">INDEX(_Rge_Data_3rd_CY,$B128,V$1)</f>
        <v>217832</v>
      </c>
      <c r="W128" s="388" t="n">
        <f aca="false" t="array" ref="W128:W128">INDEX(_Rge_Data_3rd_CY,$B128,W$1)</f>
        <v>162904.12</v>
      </c>
      <c r="X128" s="388" t="n">
        <f aca="false">INDEX(_Rge_Data_3rd_CY,$B128,X$1)</f>
        <v>0</v>
      </c>
      <c r="Y128" s="388" t="n">
        <f aca="false">INDEX(_Rge_Data_3rd_CY,$B128,Y$1)</f>
        <v>0</v>
      </c>
      <c r="Z128" s="388" t="n">
        <f aca="false" t="array" ref="Z128:Z128">INDEX(_Rge_Data_3rd_CY,$B128,Z$1)</f>
        <v>162904.12</v>
      </c>
      <c r="AA128" s="388" t="n">
        <f aca="false" t="array" ref="AA128:AA128">INDEX(_Rge_Data_3rd_CY,$B128,AA$1)</f>
        <v>6240</v>
      </c>
      <c r="AB128" s="388" t="n">
        <f aca="false" t="array" ref="AB128:AB128">INDEX(_Rge_Data_3rd_CY,$B128,AB$1)</f>
        <v>10000</v>
      </c>
      <c r="AC128" s="388" t="n">
        <f aca="false" t="array" ref="AC128:AC128">INDEX(_Rge_Data_3rd_CY,$B128,AC$1)</f>
        <v>0</v>
      </c>
      <c r="AD128" s="388" t="n">
        <f aca="false" t="array" ref="AD128:AD128">INDEX(_Rge_Data_3rd_CY,$B128,AD$1)</f>
        <v>0</v>
      </c>
      <c r="AE128" s="388" t="n">
        <f aca="false">INDEX(_Rge_Data_3rd_CY,$B128,AE$1)</f>
        <v>0</v>
      </c>
      <c r="AF128" s="388" t="n">
        <f aca="false" t="array" ref="AF128:AF128">INDEX(_Rge_Data_3rd_CY,$B128,AF$1)</f>
        <v>0</v>
      </c>
      <c r="AG128" s="388" t="n">
        <f aca="false" t="array" ref="AG128:AG128">INDEX(_Rge_Data_3rd_CY,$B128,AG$1)</f>
        <v>179144.12</v>
      </c>
      <c r="AH128" s="388" t="n">
        <f aca="false">V128-AG128</f>
        <v>38687.88</v>
      </c>
      <c r="AI128" s="389" t="n">
        <f aca="false">IFERROR(AH128/V128,)</f>
        <v>0.177604208748026</v>
      </c>
      <c r="AJ128" s="390" t="n">
        <f aca="false" t="array" ref="AJ128:AJ128">INDEX(_Rge_Data_3rd_CY,$B128,AJ$1)</f>
        <v>0</v>
      </c>
      <c r="AK128" s="391" t="n">
        <f aca="false" t="array" ref="AK128:AK128">INDEX(_Rge_Data_3rd_CY,$B128,AK$1)</f>
        <v>0</v>
      </c>
      <c r="AL128" s="391" t="n">
        <f aca="false">INDEX(_Rge_Data_3rd_CY,$B128,AL$1)</f>
        <v>0</v>
      </c>
      <c r="AM128" s="391" t="n">
        <f aca="false">INDEX(_Rge_Data_3rd_CY,$B128,AM$1)</f>
        <v>0</v>
      </c>
      <c r="AN128" s="391" t="n">
        <f aca="false" t="array" ref="AN128:AN128">INDEX(_Rge_Data_3rd_CY,$B128,AN$1)</f>
        <v>0</v>
      </c>
      <c r="AO128" s="391" t="n">
        <f aca="false" t="array" ref="AO128:AO128">INDEX(_Rge_Data_3rd_CY,$B128,AO$1)</f>
        <v>5940</v>
      </c>
      <c r="AP128" s="391" t="n">
        <f aca="false" t="array" ref="AP128:AP128">INDEX(_Rge_Data_3rd_CY,$B128,AP$1)</f>
        <v>0</v>
      </c>
      <c r="AQ128" s="391" t="n">
        <f aca="false" t="array" ref="AQ128:AQ128">INDEX(_Rge_Data_3rd_CY,$B128,AQ$1)</f>
        <v>0</v>
      </c>
      <c r="AR128" s="391" t="n">
        <f aca="false" t="array" ref="AR128:AR128">INDEX(_Rge_Data_3rd_CY,$B128,AR$1)</f>
        <v>0</v>
      </c>
      <c r="AS128" s="391" t="n">
        <f aca="false">INDEX(_Rge_Data_3rd_CY,$B128,AS$1)</f>
        <v>0</v>
      </c>
      <c r="AT128" s="391" t="n">
        <f aca="false" t="array" ref="AT128:AT128">INDEX(_Rge_Data_3rd_CY,$B128,AT$1)</f>
        <v>0</v>
      </c>
      <c r="AU128" s="391" t="n">
        <f aca="false" t="array" ref="AU128:AU128">INDEX(_Rge_Data_3rd_CY,$B128,AU$1)</f>
        <v>5940</v>
      </c>
      <c r="AV128" s="262" t="n">
        <f aca="false">AU128+AX128+AY128</f>
        <v>7158.659629</v>
      </c>
      <c r="AW128" s="392" t="n">
        <f aca="false">IFERROR(AU128/AG128,0)</f>
        <v>0.0331576609938412</v>
      </c>
      <c r="AX128" s="268" t="n">
        <f aca="false">IFERROR(IF(AND($F128="OPEN",$AH128&gt;0),$AH128*_SoP*$AW128,IF(AND($F128="CLOSED",$AH128&gt;0),$AH128*_SoL*$AW128,0)),0)</f>
        <v>1218.659629</v>
      </c>
      <c r="AY128" s="268" t="n">
        <f aca="false">IFERROR(IF($AH128&lt;0,$AH128*_SoL,0),0)</f>
        <v>0</v>
      </c>
      <c r="AZ128" s="393" t="n">
        <f aca="false">AU128+AX128</f>
        <v>7158.659629</v>
      </c>
      <c r="BA128" s="393" t="n">
        <f aca="false">AJ128-AY128</f>
        <v>0</v>
      </c>
      <c r="BB128" s="393" t="n">
        <f aca="false">AZ128-BA128</f>
        <v>7158.659629</v>
      </c>
      <c r="BC128" s="394" t="n">
        <f aca="false">IF($BB128&gt;=0,$BB128,0)</f>
        <v>7158.659629</v>
      </c>
      <c r="BD128" s="395" t="n">
        <f aca="false">IF($BB128&lt;=0,-$BB128,0)</f>
        <v>0</v>
      </c>
      <c r="BE128" s="396" t="n">
        <f aca="false">IF((V128-AJ128)&lt;0,0,V128-AJ128)</f>
        <v>217832</v>
      </c>
      <c r="BF128" s="397" t="n">
        <f aca="false">IF(AW128&gt;1,0,V128-AW128*V128)</f>
        <v>210609.20039039</v>
      </c>
    </row>
    <row r="129" customFormat="false" ht="19.5" hidden="false" customHeight="true" outlineLevel="0" collapsed="false">
      <c r="A129" s="166"/>
      <c r="B129" s="208" t="n">
        <f aca="false">B128+1</f>
        <v>118</v>
      </c>
      <c r="C129" s="166"/>
      <c r="D129" s="369" t="str">
        <f aca="false" t="array" ref="D129:D129">INDEX(_Rge_Projectdata_3rd,$B129,MATCH("Project-ID",_Rge_Headline_Projectdata,0))</f>
        <v>P903733</v>
      </c>
      <c r="E129" s="370" t="str">
        <f aca="false" t="array" ref="E129:E129">IF(INDEX(_Rge_Data_3rd_CY,$B129,E$1)=0,"",TEXT(INDEX(_Rge_Data_3rd_CY,$B129,E$1),"JJJJMMTT"))</f>
        <v/>
      </c>
      <c r="F129" s="382" t="str">
        <f aca="false" t="array" ref="F129:F129">INDEX(_Rge_Data_3rd_CY,$B129,F$1)</f>
        <v>Open</v>
      </c>
      <c r="G129" s="371" t="n">
        <f aca="false" t="array" ref="G129:G129">IFERROR(MATCH(INDEX(_Rge_Data_3rd_CY,$B129,G$1),_Rge_Projectstatus,0),"")</f>
        <v>1</v>
      </c>
      <c r="H129" s="383" t="n">
        <f aca="false">INDEX(_Rge_Data_3rd_CY,$B129,H$1)</f>
        <v>0</v>
      </c>
      <c r="I129" s="384" t="n">
        <f aca="false">INDEX(_Rge_Data_3rd_CY,$B129,I$1)</f>
        <v>0</v>
      </c>
      <c r="J129" s="384" t="n">
        <f aca="false">INDEX(_Rge_Data_3rd_CY,$B129,J$1)</f>
        <v>0</v>
      </c>
      <c r="K129" s="384" t="n">
        <f aca="false">INDEX(_Rge_Data_3rd_CY,$B129,K$1)</f>
        <v>0</v>
      </c>
      <c r="L129" s="385" t="n">
        <f aca="false" t="array" ref="L129:L129">INDEX(_Rge_Data_3rd_CY,$B129,L$1)</f>
        <v>0</v>
      </c>
      <c r="M129" s="385" t="n">
        <f aca="false" t="array" ref="M129:M129">INDEX(_Rge_Data_3rd_CY,$B129,M$1)</f>
        <v>0</v>
      </c>
      <c r="N129" s="385" t="n">
        <f aca="false" t="array" ref="N129:N129">INDEX(_Rge_Data_3rd_CY,$B129,N$1)</f>
        <v>0</v>
      </c>
      <c r="O129" s="385" t="n">
        <f aca="false" t="array" ref="O129:O129">INDEX(_Rge_Data_3rd_CY,$B129,O$1)</f>
        <v>0</v>
      </c>
      <c r="P129" s="385" t="n">
        <f aca="false" t="array" ref="P129:P129">INDEX(_Rge_Data_3rd_CY,$B129,P$1)</f>
        <v>0</v>
      </c>
      <c r="Q129" s="385" t="n">
        <f aca="false">INDEX(_Rge_Data_3rd_CY,$B129,Q$1)</f>
        <v>0</v>
      </c>
      <c r="R129" s="385" t="n">
        <f aca="false" t="array" ref="R129:R129">INDEX(_Rge_Data_3rd_CY,$B129,R$1)</f>
        <v>0</v>
      </c>
      <c r="S129" s="385" t="n">
        <f aca="false" t="array" ref="S129:S129">INDEX(_Rge_Data_3rd_CY,$B129,S$1)</f>
        <v>0</v>
      </c>
      <c r="T129" s="385" t="n">
        <f aca="false">H129-S129</f>
        <v>0</v>
      </c>
      <c r="U129" s="386" t="n">
        <f aca="false">IFERROR(T129/H129,0)</f>
        <v>0</v>
      </c>
      <c r="V129" s="387" t="n">
        <f aca="false" t="array" ref="V129:V129">INDEX(_Rge_Data_3rd_CY,$B129,V$1)</f>
        <v>662070</v>
      </c>
      <c r="W129" s="388" t="n">
        <f aca="false" t="array" ref="W129:W129">INDEX(_Rge_Data_3rd_CY,$B129,W$1)</f>
        <v>453900</v>
      </c>
      <c r="X129" s="388" t="n">
        <f aca="false">INDEX(_Rge_Data_3rd_CY,$B129,X$1)</f>
        <v>0</v>
      </c>
      <c r="Y129" s="388" t="n">
        <f aca="false">INDEX(_Rge_Data_3rd_CY,$B129,Y$1)</f>
        <v>0</v>
      </c>
      <c r="Z129" s="388" t="n">
        <f aca="false" t="array" ref="Z129:Z129">INDEX(_Rge_Data_3rd_CY,$B129,Z$1)</f>
        <v>453900</v>
      </c>
      <c r="AA129" s="388" t="n">
        <f aca="false" t="array" ref="AA129:AA129">INDEX(_Rge_Data_3rd_CY,$B129,AA$1)</f>
        <v>3420</v>
      </c>
      <c r="AB129" s="388" t="n">
        <f aca="false" t="array" ref="AB129:AB129">INDEX(_Rge_Data_3rd_CY,$B129,AB$1)</f>
        <v>72000</v>
      </c>
      <c r="AC129" s="388" t="n">
        <f aca="false" t="array" ref="AC129:AC129">INDEX(_Rge_Data_3rd_CY,$B129,AC$1)</f>
        <v>0</v>
      </c>
      <c r="AD129" s="388" t="n">
        <f aca="false" t="array" ref="AD129:AD129">INDEX(_Rge_Data_3rd_CY,$B129,AD$1)</f>
        <v>0</v>
      </c>
      <c r="AE129" s="388" t="n">
        <f aca="false">INDEX(_Rge_Data_3rd_CY,$B129,AE$1)</f>
        <v>0</v>
      </c>
      <c r="AF129" s="388" t="n">
        <f aca="false" t="array" ref="AF129:AF129">INDEX(_Rge_Data_3rd_CY,$B129,AF$1)</f>
        <v>0</v>
      </c>
      <c r="AG129" s="388" t="n">
        <f aca="false" t="array" ref="AG129:AG129">INDEX(_Rge_Data_3rd_CY,$B129,AG$1)</f>
        <v>529320</v>
      </c>
      <c r="AH129" s="388" t="n">
        <f aca="false">V129-AG129</f>
        <v>132750</v>
      </c>
      <c r="AI129" s="389" t="n">
        <f aca="false">IFERROR(AH129/V129,)</f>
        <v>0.200507499207032</v>
      </c>
      <c r="AJ129" s="390" t="n">
        <f aca="false" t="array" ref="AJ129:AJ129">INDEX(_Rge_Data_3rd_CY,$B129,AJ$1)</f>
        <v>0</v>
      </c>
      <c r="AK129" s="391" t="n">
        <f aca="false" t="array" ref="AK129:AK129">INDEX(_Rge_Data_3rd_CY,$B129,AK$1)</f>
        <v>0</v>
      </c>
      <c r="AL129" s="391" t="n">
        <f aca="false">INDEX(_Rge_Data_3rd_CY,$B129,AL$1)</f>
        <v>0</v>
      </c>
      <c r="AM129" s="391" t="n">
        <f aca="false">INDEX(_Rge_Data_3rd_CY,$B129,AM$1)</f>
        <v>0</v>
      </c>
      <c r="AN129" s="391" t="n">
        <f aca="false" t="array" ref="AN129:AN129">INDEX(_Rge_Data_3rd_CY,$B129,AN$1)</f>
        <v>0</v>
      </c>
      <c r="AO129" s="391" t="n">
        <f aca="false" t="array" ref="AO129:AO129">INDEX(_Rge_Data_3rd_CY,$B129,AO$1)</f>
        <v>3420</v>
      </c>
      <c r="AP129" s="391" t="n">
        <f aca="false" t="array" ref="AP129:AP129">INDEX(_Rge_Data_3rd_CY,$B129,AP$1)</f>
        <v>0</v>
      </c>
      <c r="AQ129" s="391" t="n">
        <f aca="false" t="array" ref="AQ129:AQ129">INDEX(_Rge_Data_3rd_CY,$B129,AQ$1)</f>
        <v>0</v>
      </c>
      <c r="AR129" s="391" t="n">
        <f aca="false" t="array" ref="AR129:AR129">INDEX(_Rge_Data_3rd_CY,$B129,AR$1)</f>
        <v>0</v>
      </c>
      <c r="AS129" s="391" t="n">
        <f aca="false">INDEX(_Rge_Data_3rd_CY,$B129,AS$1)</f>
        <v>0</v>
      </c>
      <c r="AT129" s="391" t="n">
        <f aca="false" t="array" ref="AT129:AT129">INDEX(_Rge_Data_3rd_CY,$B129,AT$1)</f>
        <v>0</v>
      </c>
      <c r="AU129" s="391" t="n">
        <f aca="false" t="array" ref="AU129:AU129">INDEX(_Rge_Data_3rd_CY,$B129,AU$1)</f>
        <v>3420</v>
      </c>
      <c r="AV129" s="262" t="n">
        <f aca="false">AU129+AX129+AY129</f>
        <v>4234.8279869</v>
      </c>
      <c r="AW129" s="392" t="n">
        <f aca="false">IFERROR(AU129/AG129,0)</f>
        <v>0.00646111992745409</v>
      </c>
      <c r="AX129" s="268" t="n">
        <f aca="false">IFERROR(IF(AND($F129="OPEN",$AH129&gt;0),$AH129*_SoP*$AW129,IF(AND($F129="CLOSED",$AH129&gt;0),$AH129*_SoL*$AW129,0)),0)</f>
        <v>814.8279869</v>
      </c>
      <c r="AY129" s="268" t="n">
        <f aca="false">IFERROR(IF($AH129&lt;0,$AH129*_SoL,0),0)</f>
        <v>0</v>
      </c>
      <c r="AZ129" s="393" t="n">
        <f aca="false">AU129+AX129</f>
        <v>4234.8279869</v>
      </c>
      <c r="BA129" s="393" t="n">
        <f aca="false">AJ129-AY129</f>
        <v>0</v>
      </c>
      <c r="BB129" s="393" t="n">
        <f aca="false">AZ129-BA129</f>
        <v>4234.8279869</v>
      </c>
      <c r="BC129" s="394" t="n">
        <f aca="false">IF($BB129&gt;=0,$BB129,0)</f>
        <v>4234.8279869</v>
      </c>
      <c r="BD129" s="395" t="n">
        <f aca="false">IF($BB129&lt;=0,-$BB129,0)</f>
        <v>0</v>
      </c>
      <c r="BE129" s="396" t="n">
        <f aca="false">IF((V129-AJ129)&lt;0,0,V129-AJ129)</f>
        <v>662070</v>
      </c>
      <c r="BF129" s="397" t="n">
        <f aca="false">IF(AW129&gt;1,0,V129-AW129*V129)</f>
        <v>657792.28632963</v>
      </c>
    </row>
    <row r="130" customFormat="false" ht="19.5" hidden="false" customHeight="true" outlineLevel="0" collapsed="false">
      <c r="A130" s="166"/>
      <c r="B130" s="208" t="n">
        <f aca="false">B129+1</f>
        <v>119</v>
      </c>
      <c r="C130" s="166"/>
      <c r="D130" s="369" t="str">
        <f aca="false" t="array" ref="D130:D130">INDEX(_Rge_Projectdata_3rd,$B130,MATCH("Project-ID",_Rge_Headline_Projectdata,0))</f>
        <v>P903734</v>
      </c>
      <c r="E130" s="370" t="str">
        <f aca="false" t="array" ref="E130:E130">IF(INDEX(_Rge_Data_3rd_CY,$B130,E$1)=0,"",TEXT(INDEX(_Rge_Data_3rd_CY,$B130,E$1),"JJJJMMTT"))</f>
        <v/>
      </c>
      <c r="F130" s="382" t="str">
        <f aca="false" t="array" ref="F130:F130">INDEX(_Rge_Data_3rd_CY,$B130,F$1)</f>
        <v>Open</v>
      </c>
      <c r="G130" s="371" t="n">
        <f aca="false" t="array" ref="G130:G130">IFERROR(MATCH(INDEX(_Rge_Data_3rd_CY,$B130,G$1),_Rge_Projectstatus,0),"")</f>
        <v>1</v>
      </c>
      <c r="H130" s="383" t="n">
        <f aca="false">INDEX(_Rge_Data_3rd_CY,$B130,H$1)</f>
        <v>0</v>
      </c>
      <c r="I130" s="384" t="n">
        <f aca="false">INDEX(_Rge_Data_3rd_CY,$B130,I$1)</f>
        <v>0</v>
      </c>
      <c r="J130" s="384" t="n">
        <f aca="false">INDEX(_Rge_Data_3rd_CY,$B130,J$1)</f>
        <v>0</v>
      </c>
      <c r="K130" s="384" t="n">
        <f aca="false">INDEX(_Rge_Data_3rd_CY,$B130,K$1)</f>
        <v>0</v>
      </c>
      <c r="L130" s="385" t="n">
        <f aca="false" t="array" ref="L130:L130">INDEX(_Rge_Data_3rd_CY,$B130,L$1)</f>
        <v>0</v>
      </c>
      <c r="M130" s="385" t="n">
        <f aca="false" t="array" ref="M130:M130">INDEX(_Rge_Data_3rd_CY,$B130,M$1)</f>
        <v>0</v>
      </c>
      <c r="N130" s="385" t="n">
        <f aca="false" t="array" ref="N130:N130">INDEX(_Rge_Data_3rd_CY,$B130,N$1)</f>
        <v>0</v>
      </c>
      <c r="O130" s="385" t="n">
        <f aca="false" t="array" ref="O130:O130">INDEX(_Rge_Data_3rd_CY,$B130,O$1)</f>
        <v>0</v>
      </c>
      <c r="P130" s="385" t="n">
        <f aca="false" t="array" ref="P130:P130">INDEX(_Rge_Data_3rd_CY,$B130,P$1)</f>
        <v>0</v>
      </c>
      <c r="Q130" s="385" t="n">
        <f aca="false">INDEX(_Rge_Data_3rd_CY,$B130,Q$1)</f>
        <v>0</v>
      </c>
      <c r="R130" s="385" t="n">
        <f aca="false" t="array" ref="R130:R130">INDEX(_Rge_Data_3rd_CY,$B130,R$1)</f>
        <v>0</v>
      </c>
      <c r="S130" s="385" t="n">
        <f aca="false" t="array" ref="S130:S130">INDEX(_Rge_Data_3rd_CY,$B130,S$1)</f>
        <v>0</v>
      </c>
      <c r="T130" s="385" t="n">
        <f aca="false">H130-S130</f>
        <v>0</v>
      </c>
      <c r="U130" s="386" t="n">
        <f aca="false">IFERROR(T130/H130,0)</f>
        <v>0</v>
      </c>
      <c r="V130" s="387" t="n">
        <f aca="false" t="array" ref="V130:V130">INDEX(_Rge_Data_3rd_CY,$B130,V$1)</f>
        <v>1600.84</v>
      </c>
      <c r="W130" s="388" t="n">
        <f aca="false" t="array" ref="W130:W130">INDEX(_Rge_Data_3rd_CY,$B130,W$1)</f>
        <v>153.5</v>
      </c>
      <c r="X130" s="388" t="n">
        <f aca="false">INDEX(_Rge_Data_3rd_CY,$B130,X$1)</f>
        <v>0</v>
      </c>
      <c r="Y130" s="388" t="n">
        <f aca="false">INDEX(_Rge_Data_3rd_CY,$B130,Y$1)</f>
        <v>0</v>
      </c>
      <c r="Z130" s="388" t="n">
        <f aca="false" t="array" ref="Z130:Z130">INDEX(_Rge_Data_3rd_CY,$B130,Z$1)</f>
        <v>153.5</v>
      </c>
      <c r="AA130" s="388" t="n">
        <f aca="false" t="array" ref="AA130:AA130">INDEX(_Rge_Data_3rd_CY,$B130,AA$1)</f>
        <v>0</v>
      </c>
      <c r="AB130" s="388" t="n">
        <f aca="false" t="array" ref="AB130:AB130">INDEX(_Rge_Data_3rd_CY,$B130,AB$1)</f>
        <v>0</v>
      </c>
      <c r="AC130" s="388" t="n">
        <f aca="false" t="array" ref="AC130:AC130">INDEX(_Rge_Data_3rd_CY,$B130,AC$1)</f>
        <v>646.93</v>
      </c>
      <c r="AD130" s="388" t="n">
        <f aca="false" t="array" ref="AD130:AD130">INDEX(_Rge_Data_3rd_CY,$B130,AD$1)</f>
        <v>0</v>
      </c>
      <c r="AE130" s="388" t="n">
        <f aca="false">INDEX(_Rge_Data_3rd_CY,$B130,AE$1)</f>
        <v>0</v>
      </c>
      <c r="AF130" s="388" t="n">
        <f aca="false" t="array" ref="AF130:AF130">INDEX(_Rge_Data_3rd_CY,$B130,AF$1)</f>
        <v>0</v>
      </c>
      <c r="AG130" s="388" t="n">
        <f aca="false" t="array" ref="AG130:AG130">INDEX(_Rge_Data_3rd_CY,$B130,AG$1)</f>
        <v>800.43</v>
      </c>
      <c r="AH130" s="388" t="n">
        <f aca="false">V130-AG130</f>
        <v>800.41</v>
      </c>
      <c r="AI130" s="389" t="n">
        <f aca="false">IFERROR(AH130/V130,)</f>
        <v>0.499993753279528</v>
      </c>
      <c r="AJ130" s="390" t="n">
        <f aca="false" t="array" ref="AJ130:AJ130">INDEX(_Rge_Data_3rd_CY,$B130,AJ$1)</f>
        <v>0</v>
      </c>
      <c r="AK130" s="391" t="n">
        <f aca="false" t="array" ref="AK130:AK130">INDEX(_Rge_Data_3rd_CY,$B130,AK$1)</f>
        <v>0</v>
      </c>
      <c r="AL130" s="391" t="n">
        <f aca="false">INDEX(_Rge_Data_3rd_CY,$B130,AL$1)</f>
        <v>0</v>
      </c>
      <c r="AM130" s="391" t="n">
        <f aca="false">INDEX(_Rge_Data_3rd_CY,$B130,AM$1)</f>
        <v>0</v>
      </c>
      <c r="AN130" s="391" t="n">
        <f aca="false" t="array" ref="AN130:AN130">INDEX(_Rge_Data_3rd_CY,$B130,AN$1)</f>
        <v>0</v>
      </c>
      <c r="AO130" s="391" t="n">
        <f aca="false" t="array" ref="AO130:AO130">INDEX(_Rge_Data_3rd_CY,$B130,AO$1)</f>
        <v>0</v>
      </c>
      <c r="AP130" s="391" t="n">
        <f aca="false" t="array" ref="AP130:AP130">INDEX(_Rge_Data_3rd_CY,$B130,AP$1)</f>
        <v>0</v>
      </c>
      <c r="AQ130" s="391" t="n">
        <f aca="false" t="array" ref="AQ130:AQ130">INDEX(_Rge_Data_3rd_CY,$B130,AQ$1)</f>
        <v>0</v>
      </c>
      <c r="AR130" s="391" t="n">
        <f aca="false" t="array" ref="AR130:AR130">INDEX(_Rge_Data_3rd_CY,$B130,AR$1)</f>
        <v>0</v>
      </c>
      <c r="AS130" s="391" t="n">
        <f aca="false">INDEX(_Rge_Data_3rd_CY,$B130,AS$1)</f>
        <v>0</v>
      </c>
      <c r="AT130" s="391" t="n">
        <f aca="false" t="array" ref="AT130:AT130">INDEX(_Rge_Data_3rd_CY,$B130,AT$1)</f>
        <v>0</v>
      </c>
      <c r="AU130" s="391" t="n">
        <f aca="false" t="array" ref="AU130:AU130">INDEX(_Rge_Data_3rd_CY,$B130,AU$1)</f>
        <v>0</v>
      </c>
      <c r="AV130" s="262" t="n">
        <f aca="false">AU130+AX130+AY130</f>
        <v>0</v>
      </c>
      <c r="AW130" s="392" t="n">
        <f aca="false">IFERROR(AU130/AG130,0)</f>
        <v>0</v>
      </c>
      <c r="AX130" s="268" t="n">
        <f aca="false">IFERROR(IF(AND($F130="OPEN",$AH130&gt;0),$AH130*_SoP*$AW130,IF(AND($F130="CLOSED",$AH130&gt;0),$AH130*_SoL*$AW130,0)),0)</f>
        <v>0</v>
      </c>
      <c r="AY130" s="268" t="n">
        <f aca="false">IFERROR(IF($AH130&lt;0,$AH130*_SoL,0),0)</f>
        <v>0</v>
      </c>
      <c r="AZ130" s="393" t="n">
        <f aca="false">AU130+AX130</f>
        <v>0</v>
      </c>
      <c r="BA130" s="393" t="n">
        <f aca="false">AJ130-AY130</f>
        <v>0</v>
      </c>
      <c r="BB130" s="393" t="n">
        <f aca="false">AZ130-BA130</f>
        <v>0</v>
      </c>
      <c r="BC130" s="394" t="n">
        <f aca="false">IF($BB130&gt;=0,$BB130,0)</f>
        <v>0</v>
      </c>
      <c r="BD130" s="395" t="n">
        <f aca="false">IF($BB130&lt;=0,-$BB130,0)</f>
        <v>-0</v>
      </c>
      <c r="BE130" s="396" t="n">
        <f aca="false">IF((V130-AJ130)&lt;0,0,V130-AJ130)</f>
        <v>1600.84</v>
      </c>
      <c r="BF130" s="397" t="n">
        <f aca="false">IF(AW130&gt;1,0,V130-AW130*V130)</f>
        <v>1600.84</v>
      </c>
    </row>
    <row r="131" customFormat="false" ht="19.5" hidden="false" customHeight="true" outlineLevel="0" collapsed="false">
      <c r="A131" s="166"/>
      <c r="B131" s="208" t="n">
        <f aca="false">B130+1</f>
        <v>120</v>
      </c>
      <c r="C131" s="166"/>
      <c r="D131" s="369" t="str">
        <f aca="false" t="array" ref="D131:D131">INDEX(_Rge_Projectdata_3rd,$B131,MATCH("Project-ID",_Rge_Headline_Projectdata,0))</f>
        <v>P903735</v>
      </c>
      <c r="E131" s="370" t="str">
        <f aca="false" t="array" ref="E131:E131">IF(INDEX(_Rge_Data_3rd_CY,$B131,E$1)=0,"",TEXT(INDEX(_Rge_Data_3rd_CY,$B131,E$1),"JJJJMMTT"))</f>
        <v/>
      </c>
      <c r="F131" s="382" t="str">
        <f aca="false" t="array" ref="F131:F131">INDEX(_Rge_Data_3rd_CY,$B131,F$1)</f>
        <v>Open</v>
      </c>
      <c r="G131" s="371" t="n">
        <f aca="false" t="array" ref="G131:G131">IFERROR(MATCH(INDEX(_Rge_Data_3rd_CY,$B131,G$1),_Rge_Projectstatus,0),"")</f>
        <v>1</v>
      </c>
      <c r="H131" s="383" t="n">
        <f aca="false">INDEX(_Rge_Data_3rd_CY,$B131,H$1)</f>
        <v>0</v>
      </c>
      <c r="I131" s="384" t="n">
        <f aca="false">INDEX(_Rge_Data_3rd_CY,$B131,I$1)</f>
        <v>0</v>
      </c>
      <c r="J131" s="384" t="n">
        <f aca="false">INDEX(_Rge_Data_3rd_CY,$B131,J$1)</f>
        <v>0</v>
      </c>
      <c r="K131" s="384" t="n">
        <f aca="false">INDEX(_Rge_Data_3rd_CY,$B131,K$1)</f>
        <v>0</v>
      </c>
      <c r="L131" s="385" t="n">
        <f aca="false" t="array" ref="L131:L131">INDEX(_Rge_Data_3rd_CY,$B131,L$1)</f>
        <v>0</v>
      </c>
      <c r="M131" s="385" t="n">
        <f aca="false" t="array" ref="M131:M131">INDEX(_Rge_Data_3rd_CY,$B131,M$1)</f>
        <v>0</v>
      </c>
      <c r="N131" s="385" t="n">
        <f aca="false" t="array" ref="N131:N131">INDEX(_Rge_Data_3rd_CY,$B131,N$1)</f>
        <v>0</v>
      </c>
      <c r="O131" s="385" t="n">
        <f aca="false" t="array" ref="O131:O131">INDEX(_Rge_Data_3rd_CY,$B131,O$1)</f>
        <v>0</v>
      </c>
      <c r="P131" s="385" t="n">
        <f aca="false" t="array" ref="P131:P131">INDEX(_Rge_Data_3rd_CY,$B131,P$1)</f>
        <v>0</v>
      </c>
      <c r="Q131" s="385" t="n">
        <f aca="false">INDEX(_Rge_Data_3rd_CY,$B131,Q$1)</f>
        <v>0</v>
      </c>
      <c r="R131" s="385" t="n">
        <f aca="false" t="array" ref="R131:R131">INDEX(_Rge_Data_3rd_CY,$B131,R$1)</f>
        <v>0</v>
      </c>
      <c r="S131" s="385" t="n">
        <f aca="false" t="array" ref="S131:S131">INDEX(_Rge_Data_3rd_CY,$B131,S$1)</f>
        <v>0</v>
      </c>
      <c r="T131" s="385" t="n">
        <f aca="false">H131-S131</f>
        <v>0</v>
      </c>
      <c r="U131" s="386" t="n">
        <f aca="false">IFERROR(T131/H131,0)</f>
        <v>0</v>
      </c>
      <c r="V131" s="387" t="n">
        <f aca="false" t="array" ref="V131:V131">INDEX(_Rge_Data_3rd_CY,$B131,V$1)</f>
        <v>109700</v>
      </c>
      <c r="W131" s="388" t="n">
        <f aca="false" t="array" ref="W131:W131">INDEX(_Rge_Data_3rd_CY,$B131,W$1)</f>
        <v>76752.46</v>
      </c>
      <c r="X131" s="388" t="n">
        <f aca="false">INDEX(_Rge_Data_3rd_CY,$B131,X$1)</f>
        <v>0</v>
      </c>
      <c r="Y131" s="388" t="n">
        <f aca="false">INDEX(_Rge_Data_3rd_CY,$B131,Y$1)</f>
        <v>0</v>
      </c>
      <c r="Z131" s="388" t="n">
        <f aca="false" t="array" ref="Z131:Z131">INDEX(_Rge_Data_3rd_CY,$B131,Z$1)</f>
        <v>76752.46</v>
      </c>
      <c r="AA131" s="388" t="n">
        <f aca="false" t="array" ref="AA131:AA131">INDEX(_Rge_Data_3rd_CY,$B131,AA$1)</f>
        <v>5558</v>
      </c>
      <c r="AB131" s="388" t="n">
        <f aca="false" t="array" ref="AB131:AB131">INDEX(_Rge_Data_3rd_CY,$B131,AB$1)</f>
        <v>0</v>
      </c>
      <c r="AC131" s="388" t="n">
        <f aca="false" t="array" ref="AC131:AC131">INDEX(_Rge_Data_3rd_CY,$B131,AC$1)</f>
        <v>0</v>
      </c>
      <c r="AD131" s="388" t="n">
        <f aca="false" t="array" ref="AD131:AD131">INDEX(_Rge_Data_3rd_CY,$B131,AD$1)</f>
        <v>0</v>
      </c>
      <c r="AE131" s="388" t="n">
        <f aca="false">INDEX(_Rge_Data_3rd_CY,$B131,AE$1)</f>
        <v>0</v>
      </c>
      <c r="AF131" s="388" t="n">
        <f aca="false" t="array" ref="AF131:AF131">INDEX(_Rge_Data_3rd_CY,$B131,AF$1)</f>
        <v>0</v>
      </c>
      <c r="AG131" s="388" t="n">
        <f aca="false" t="array" ref="AG131:AG131">INDEX(_Rge_Data_3rd_CY,$B131,AG$1)</f>
        <v>82310.46</v>
      </c>
      <c r="AH131" s="388" t="n">
        <f aca="false">V131-AG131</f>
        <v>27389.54</v>
      </c>
      <c r="AI131" s="389" t="n">
        <f aca="false">IFERROR(AH131/V131,)</f>
        <v>0.249676754785779</v>
      </c>
      <c r="AJ131" s="390" t="n">
        <f aca="false" t="array" ref="AJ131:AJ131">INDEX(_Rge_Data_3rd_CY,$B131,AJ$1)</f>
        <v>0</v>
      </c>
      <c r="AK131" s="391" t="n">
        <f aca="false" t="array" ref="AK131:AK131">INDEX(_Rge_Data_3rd_CY,$B131,AK$1)</f>
        <v>0</v>
      </c>
      <c r="AL131" s="391" t="n">
        <f aca="false">INDEX(_Rge_Data_3rd_CY,$B131,AL$1)</f>
        <v>0</v>
      </c>
      <c r="AM131" s="391" t="n">
        <f aca="false">INDEX(_Rge_Data_3rd_CY,$B131,AM$1)</f>
        <v>0</v>
      </c>
      <c r="AN131" s="391" t="n">
        <f aca="false" t="array" ref="AN131:AN131">INDEX(_Rge_Data_3rd_CY,$B131,AN$1)</f>
        <v>0</v>
      </c>
      <c r="AO131" s="391" t="n">
        <f aca="false" t="array" ref="AO131:AO131">INDEX(_Rge_Data_3rd_CY,$B131,AO$1)</f>
        <v>5130</v>
      </c>
      <c r="AP131" s="391" t="n">
        <f aca="false" t="array" ref="AP131:AP131">INDEX(_Rge_Data_3rd_CY,$B131,AP$1)</f>
        <v>0</v>
      </c>
      <c r="AQ131" s="391" t="n">
        <f aca="false" t="array" ref="AQ131:AQ131">INDEX(_Rge_Data_3rd_CY,$B131,AQ$1)</f>
        <v>0</v>
      </c>
      <c r="AR131" s="391" t="n">
        <f aca="false" t="array" ref="AR131:AR131">INDEX(_Rge_Data_3rd_CY,$B131,AR$1)</f>
        <v>0</v>
      </c>
      <c r="AS131" s="391" t="n">
        <f aca="false">INDEX(_Rge_Data_3rd_CY,$B131,AS$1)</f>
        <v>0</v>
      </c>
      <c r="AT131" s="391" t="n">
        <f aca="false" t="array" ref="AT131:AT131">INDEX(_Rge_Data_3rd_CY,$B131,AT$1)</f>
        <v>0</v>
      </c>
      <c r="AU131" s="391" t="n">
        <f aca="false" t="array" ref="AU131:AU131">INDEX(_Rge_Data_3rd_CY,$B131,AU$1)</f>
        <v>5130</v>
      </c>
      <c r="AV131" s="262" t="n">
        <f aca="false">AU131+AX131+AY131</f>
        <v>6751.70061</v>
      </c>
      <c r="AW131" s="392" t="n">
        <f aca="false">IFERROR(AU131/AG131,0)</f>
        <v>0.0623250070525666</v>
      </c>
      <c r="AX131" s="268" t="n">
        <f aca="false">IFERROR(IF(AND($F131="OPEN",$AH131&gt;0),$AH131*_SoP*$AW131,IF(AND($F131="CLOSED",$AH131&gt;0),$AH131*_SoL*$AW131,0)),0)</f>
        <v>1621.70061</v>
      </c>
      <c r="AY131" s="268" t="n">
        <f aca="false">IFERROR(IF($AH131&lt;0,$AH131*_SoL,0),0)</f>
        <v>0</v>
      </c>
      <c r="AZ131" s="393" t="n">
        <f aca="false">AU131+AX131</f>
        <v>6751.70061</v>
      </c>
      <c r="BA131" s="393" t="n">
        <f aca="false">AJ131-AY131</f>
        <v>0</v>
      </c>
      <c r="BB131" s="393" t="n">
        <f aca="false">AZ131-BA131</f>
        <v>6751.70061</v>
      </c>
      <c r="BC131" s="394" t="n">
        <f aca="false">IF($BB131&gt;=0,$BB131,0)</f>
        <v>6751.70061</v>
      </c>
      <c r="BD131" s="395" t="n">
        <f aca="false">IF($BB131&lt;=0,-$BB131,0)</f>
        <v>0</v>
      </c>
      <c r="BE131" s="396" t="n">
        <f aca="false">IF((V131-AJ131)&lt;0,0,V131-AJ131)</f>
        <v>109700</v>
      </c>
      <c r="BF131" s="397" t="n">
        <f aca="false">IF(AW131&gt;1,0,V131-AW131*V131)</f>
        <v>102862.946726333</v>
      </c>
    </row>
    <row r="132" customFormat="false" ht="19.5" hidden="false" customHeight="true" outlineLevel="0" collapsed="false">
      <c r="A132" s="166"/>
      <c r="B132" s="208" t="n">
        <f aca="false">B131+1</f>
        <v>121</v>
      </c>
      <c r="C132" s="166"/>
      <c r="D132" s="369" t="str">
        <f aca="false" t="array" ref="D132:D132">INDEX(_Rge_Projectdata_3rd,$B132,MATCH("Project-ID",_Rge_Headline_Projectdata,0))</f>
        <v>P903736</v>
      </c>
      <c r="E132" s="370" t="str">
        <f aca="false" t="array" ref="E132:E132">IF(INDEX(_Rge_Data_3rd_CY,$B132,E$1)=0,"",TEXT(INDEX(_Rge_Data_3rd_CY,$B132,E$1),"JJJJMMTT"))</f>
        <v>JJJJ04TT</v>
      </c>
      <c r="F132" s="382" t="str">
        <f aca="false" t="array" ref="F132:F132">INDEX(_Rge_Data_3rd_CY,$B132,F$1)</f>
        <v>Closed</v>
      </c>
      <c r="G132" s="371" t="n">
        <f aca="false" t="array" ref="G132:G132">IFERROR(MATCH(INDEX(_Rge_Data_3rd_CY,$B132,G$1),_Rge_Projectstatus,0),"")</f>
        <v>2</v>
      </c>
      <c r="H132" s="383" t="n">
        <f aca="false">INDEX(_Rge_Data_3rd_CY,$B132,H$1)</f>
        <v>0</v>
      </c>
      <c r="I132" s="384" t="n">
        <f aca="false">INDEX(_Rge_Data_3rd_CY,$B132,I$1)</f>
        <v>0</v>
      </c>
      <c r="J132" s="384" t="n">
        <f aca="false">INDEX(_Rge_Data_3rd_CY,$B132,J$1)</f>
        <v>0</v>
      </c>
      <c r="K132" s="384" t="n">
        <f aca="false">INDEX(_Rge_Data_3rd_CY,$B132,K$1)</f>
        <v>0</v>
      </c>
      <c r="L132" s="385" t="n">
        <f aca="false" t="array" ref="L132:L132">INDEX(_Rge_Data_3rd_CY,$B132,L$1)</f>
        <v>0</v>
      </c>
      <c r="M132" s="385" t="n">
        <f aca="false" t="array" ref="M132:M132">INDEX(_Rge_Data_3rd_CY,$B132,M$1)</f>
        <v>0</v>
      </c>
      <c r="N132" s="385" t="n">
        <f aca="false" t="array" ref="N132:N132">INDEX(_Rge_Data_3rd_CY,$B132,N$1)</f>
        <v>0</v>
      </c>
      <c r="O132" s="385" t="n">
        <f aca="false" t="array" ref="O132:O132">INDEX(_Rge_Data_3rd_CY,$B132,O$1)</f>
        <v>0</v>
      </c>
      <c r="P132" s="385" t="n">
        <f aca="false" t="array" ref="P132:P132">INDEX(_Rge_Data_3rd_CY,$B132,P$1)</f>
        <v>0</v>
      </c>
      <c r="Q132" s="385" t="n">
        <f aca="false">INDEX(_Rge_Data_3rd_CY,$B132,Q$1)</f>
        <v>0</v>
      </c>
      <c r="R132" s="385" t="n">
        <f aca="false" t="array" ref="R132:R132">INDEX(_Rge_Data_3rd_CY,$B132,R$1)</f>
        <v>0</v>
      </c>
      <c r="S132" s="385" t="n">
        <f aca="false" t="array" ref="S132:S132">INDEX(_Rge_Data_3rd_CY,$B132,S$1)</f>
        <v>0</v>
      </c>
      <c r="T132" s="385" t="n">
        <f aca="false">H132-S132</f>
        <v>0</v>
      </c>
      <c r="U132" s="386" t="n">
        <f aca="false">IFERROR(T132/H132,0)</f>
        <v>0</v>
      </c>
      <c r="V132" s="387" t="n">
        <f aca="false" t="array" ref="V132:V132">INDEX(_Rge_Data_3rd_CY,$B132,V$1)</f>
        <v>18017.14</v>
      </c>
      <c r="W132" s="388" t="n">
        <f aca="false" t="array" ref="W132:W132">INDEX(_Rge_Data_3rd_CY,$B132,W$1)</f>
        <v>0</v>
      </c>
      <c r="X132" s="388" t="n">
        <f aca="false">INDEX(_Rge_Data_3rd_CY,$B132,X$1)</f>
        <v>0</v>
      </c>
      <c r="Y132" s="388" t="n">
        <f aca="false">INDEX(_Rge_Data_3rd_CY,$B132,Y$1)</f>
        <v>0</v>
      </c>
      <c r="Z132" s="388" t="n">
        <f aca="false" t="array" ref="Z132:Z132">INDEX(_Rge_Data_3rd_CY,$B132,Z$1)</f>
        <v>0</v>
      </c>
      <c r="AA132" s="388" t="n">
        <f aca="false" t="array" ref="AA132:AA132">INDEX(_Rge_Data_3rd_CY,$B132,AA$1)</f>
        <v>0</v>
      </c>
      <c r="AB132" s="388" t="n">
        <f aca="false" t="array" ref="AB132:AB132">INDEX(_Rge_Data_3rd_CY,$B132,AB$1)</f>
        <v>0</v>
      </c>
      <c r="AC132" s="388" t="n">
        <f aca="false" t="array" ref="AC132:AC132">INDEX(_Rge_Data_3rd_CY,$B132,AC$1)</f>
        <v>8484.73</v>
      </c>
      <c r="AD132" s="388" t="n">
        <f aca="false" t="array" ref="AD132:AD132">INDEX(_Rge_Data_3rd_CY,$B132,AD$1)</f>
        <v>0</v>
      </c>
      <c r="AE132" s="388" t="n">
        <f aca="false">INDEX(_Rge_Data_3rd_CY,$B132,AE$1)</f>
        <v>0</v>
      </c>
      <c r="AF132" s="388" t="n">
        <f aca="false" t="array" ref="AF132:AF132">INDEX(_Rge_Data_3rd_CY,$B132,AF$1)</f>
        <v>0</v>
      </c>
      <c r="AG132" s="388" t="n">
        <f aca="false" t="array" ref="AG132:AG132">INDEX(_Rge_Data_3rd_CY,$B132,AG$1)</f>
        <v>8484.73</v>
      </c>
      <c r="AH132" s="388" t="n">
        <f aca="false">V132-AG132</f>
        <v>9532.41</v>
      </c>
      <c r="AI132" s="389" t="n">
        <f aca="false">IFERROR(AH132/V132,)</f>
        <v>0.529074536802178</v>
      </c>
      <c r="AJ132" s="390" t="n">
        <f aca="false" t="array" ref="AJ132:AJ132">INDEX(_Rge_Data_3rd_CY,$B132,AJ$1)</f>
        <v>18017.14</v>
      </c>
      <c r="AK132" s="391" t="n">
        <f aca="false" t="array" ref="AK132:AK132">INDEX(_Rge_Data_3rd_CY,$B132,AK$1)</f>
        <v>0</v>
      </c>
      <c r="AL132" s="391" t="n">
        <f aca="false">INDEX(_Rge_Data_3rd_CY,$B132,AL$1)</f>
        <v>0</v>
      </c>
      <c r="AM132" s="391" t="n">
        <f aca="false">INDEX(_Rge_Data_3rd_CY,$B132,AM$1)</f>
        <v>0</v>
      </c>
      <c r="AN132" s="391" t="n">
        <f aca="false" t="array" ref="AN132:AN132">INDEX(_Rge_Data_3rd_CY,$B132,AN$1)</f>
        <v>0</v>
      </c>
      <c r="AO132" s="391" t="n">
        <f aca="false" t="array" ref="AO132:AO132">INDEX(_Rge_Data_3rd_CY,$B132,AO$1)</f>
        <v>0</v>
      </c>
      <c r="AP132" s="391" t="n">
        <f aca="false" t="array" ref="AP132:AP132">INDEX(_Rge_Data_3rd_CY,$B132,AP$1)</f>
        <v>0</v>
      </c>
      <c r="AQ132" s="391" t="n">
        <f aca="false" t="array" ref="AQ132:AQ132">INDEX(_Rge_Data_3rd_CY,$B132,AQ$1)</f>
        <v>8484.73</v>
      </c>
      <c r="AR132" s="391" t="n">
        <f aca="false" t="array" ref="AR132:AR132">INDEX(_Rge_Data_3rd_CY,$B132,AR$1)</f>
        <v>0</v>
      </c>
      <c r="AS132" s="391" t="n">
        <f aca="false">INDEX(_Rge_Data_3rd_CY,$B132,AS$1)</f>
        <v>0</v>
      </c>
      <c r="AT132" s="391" t="n">
        <f aca="false" t="array" ref="AT132:AT132">INDEX(_Rge_Data_3rd_CY,$B132,AT$1)</f>
        <v>0</v>
      </c>
      <c r="AU132" s="391" t="n">
        <f aca="false" t="array" ref="AU132:AU132">INDEX(_Rge_Data_3rd_CY,$B132,AU$1)</f>
        <v>8484.73</v>
      </c>
      <c r="AV132" s="262" t="n">
        <f aca="false">AU132+AX132+AY132</f>
        <v>18017.14</v>
      </c>
      <c r="AW132" s="392" t="n">
        <f aca="false">IFERROR(AU132/AG132,0)</f>
        <v>1</v>
      </c>
      <c r="AX132" s="268" t="n">
        <f aca="false">IFERROR(IF(AND($F132="OPEN",$AH132&gt;0),$AH132*_SoP*$AW132,IF(AND($F132="CLOSED",$AH132&gt;0),$AH132*_SoL*$AW132,0)),0)</f>
        <v>9532.41</v>
      </c>
      <c r="AY132" s="268" t="n">
        <f aca="false">IFERROR(IF($AH132&lt;0,$AH132*_SoL,0),0)</f>
        <v>0</v>
      </c>
      <c r="AZ132" s="393" t="n">
        <f aca="false">AU132+AX132</f>
        <v>18017.14</v>
      </c>
      <c r="BA132" s="393" t="n">
        <f aca="false">AJ132-AY132</f>
        <v>18017.14</v>
      </c>
      <c r="BB132" s="393" t="n">
        <f aca="false">AZ132-BA132</f>
        <v>0</v>
      </c>
      <c r="BC132" s="394" t="n">
        <f aca="false">IF($BB132&gt;=0,$BB132,0)</f>
        <v>0</v>
      </c>
      <c r="BD132" s="395" t="n">
        <f aca="false">IF($BB132&lt;=0,-$BB132,0)</f>
        <v>-0</v>
      </c>
      <c r="BE132" s="396" t="n">
        <f aca="false">IF((V132-AJ132)&lt;0,0,V132-AJ132)</f>
        <v>0</v>
      </c>
      <c r="BF132" s="397" t="n">
        <f aca="false">IF(AW132&gt;1,0,V132-AW132*V132)</f>
        <v>0</v>
      </c>
    </row>
    <row r="133" customFormat="false" ht="19.5" hidden="false" customHeight="true" outlineLevel="0" collapsed="false">
      <c r="A133" s="166"/>
      <c r="B133" s="208" t="n">
        <f aca="false">B132+1</f>
        <v>122</v>
      </c>
      <c r="C133" s="166"/>
      <c r="D133" s="369" t="str">
        <f aca="false" t="array" ref="D133:D133">INDEX(_Rge_Projectdata_3rd,$B133,MATCH("Project-ID",_Rge_Headline_Projectdata,0))</f>
        <v>P903737</v>
      </c>
      <c r="E133" s="370" t="str">
        <f aca="false" t="array" ref="E133:E133">IF(INDEX(_Rge_Data_3rd_CY,$B133,E$1)=0,"",TEXT(INDEX(_Rge_Data_3rd_CY,$B133,E$1),"JJJJMMTT"))</f>
        <v/>
      </c>
      <c r="F133" s="382" t="str">
        <f aca="false" t="array" ref="F133:F133">INDEX(_Rge_Data_3rd_CY,$B133,F$1)</f>
        <v>Open</v>
      </c>
      <c r="G133" s="371" t="n">
        <f aca="false" t="array" ref="G133:G133">IFERROR(MATCH(INDEX(_Rge_Data_3rd_CY,$B133,G$1),_Rge_Projectstatus,0),"")</f>
        <v>1</v>
      </c>
      <c r="H133" s="383" t="n">
        <f aca="false">INDEX(_Rge_Data_3rd_CY,$B133,H$1)</f>
        <v>0</v>
      </c>
      <c r="I133" s="384" t="n">
        <f aca="false">INDEX(_Rge_Data_3rd_CY,$B133,I$1)</f>
        <v>0</v>
      </c>
      <c r="J133" s="384" t="n">
        <f aca="false">INDEX(_Rge_Data_3rd_CY,$B133,J$1)</f>
        <v>0</v>
      </c>
      <c r="K133" s="384" t="n">
        <f aca="false">INDEX(_Rge_Data_3rd_CY,$B133,K$1)</f>
        <v>0</v>
      </c>
      <c r="L133" s="385" t="n">
        <f aca="false" t="array" ref="L133:L133">INDEX(_Rge_Data_3rd_CY,$B133,L$1)</f>
        <v>0</v>
      </c>
      <c r="M133" s="385" t="n">
        <f aca="false" t="array" ref="M133:M133">INDEX(_Rge_Data_3rd_CY,$B133,M$1)</f>
        <v>0</v>
      </c>
      <c r="N133" s="385" t="n">
        <f aca="false" t="array" ref="N133:N133">INDEX(_Rge_Data_3rd_CY,$B133,N$1)</f>
        <v>0</v>
      </c>
      <c r="O133" s="385" t="n">
        <f aca="false" t="array" ref="O133:O133">INDEX(_Rge_Data_3rd_CY,$B133,O$1)</f>
        <v>0</v>
      </c>
      <c r="P133" s="385" t="n">
        <f aca="false" t="array" ref="P133:P133">INDEX(_Rge_Data_3rd_CY,$B133,P$1)</f>
        <v>0</v>
      </c>
      <c r="Q133" s="385" t="n">
        <f aca="false">INDEX(_Rge_Data_3rd_CY,$B133,Q$1)</f>
        <v>0</v>
      </c>
      <c r="R133" s="385" t="n">
        <f aca="false" t="array" ref="R133:R133">INDEX(_Rge_Data_3rd_CY,$B133,R$1)</f>
        <v>0</v>
      </c>
      <c r="S133" s="385" t="n">
        <f aca="false" t="array" ref="S133:S133">INDEX(_Rge_Data_3rd_CY,$B133,S$1)</f>
        <v>0</v>
      </c>
      <c r="T133" s="385" t="n">
        <f aca="false">H133-S133</f>
        <v>0</v>
      </c>
      <c r="U133" s="386" t="n">
        <f aca="false">IFERROR(T133/H133,0)</f>
        <v>0</v>
      </c>
      <c r="V133" s="387" t="n">
        <f aca="false">INDEX(_Rge_Data_3rd_CY,$B133,V$1)</f>
        <v>0</v>
      </c>
      <c r="W133" s="388" t="n">
        <f aca="false">INDEX(_Rge_Data_3rd_CY,$B133,W$1)</f>
        <v>0</v>
      </c>
      <c r="X133" s="388" t="n">
        <f aca="false">INDEX(_Rge_Data_3rd_CY,$B133,X$1)</f>
        <v>0</v>
      </c>
      <c r="Y133" s="388" t="n">
        <f aca="false">INDEX(_Rge_Data_3rd_CY,$B133,Y$1)</f>
        <v>0</v>
      </c>
      <c r="Z133" s="388" t="n">
        <f aca="false" t="array" ref="Z133:Z133">INDEX(_Rge_Data_3rd_CY,$B133,Z$1)</f>
        <v>0</v>
      </c>
      <c r="AA133" s="388" t="n">
        <f aca="false" t="array" ref="AA133:AA133">INDEX(_Rge_Data_3rd_CY,$B133,AA$1)</f>
        <v>0</v>
      </c>
      <c r="AB133" s="388" t="n">
        <f aca="false" t="array" ref="AB133:AB133">INDEX(_Rge_Data_3rd_CY,$B133,AB$1)</f>
        <v>0</v>
      </c>
      <c r="AC133" s="388" t="n">
        <f aca="false" t="array" ref="AC133:AC133">INDEX(_Rge_Data_3rd_CY,$B133,AC$1)</f>
        <v>0</v>
      </c>
      <c r="AD133" s="388" t="n">
        <f aca="false" t="array" ref="AD133:AD133">INDEX(_Rge_Data_3rd_CY,$B133,AD$1)</f>
        <v>0</v>
      </c>
      <c r="AE133" s="388" t="n">
        <f aca="false">INDEX(_Rge_Data_3rd_CY,$B133,AE$1)</f>
        <v>0</v>
      </c>
      <c r="AF133" s="388" t="n">
        <f aca="false" t="array" ref="AF133:AF133">INDEX(_Rge_Data_3rd_CY,$B133,AF$1)</f>
        <v>0</v>
      </c>
      <c r="AG133" s="388" t="n">
        <f aca="false" t="array" ref="AG133:AG133">INDEX(_Rge_Data_3rd_CY,$B133,AG$1)</f>
        <v>0</v>
      </c>
      <c r="AH133" s="388" t="n">
        <f aca="false">V133-AG133</f>
        <v>0</v>
      </c>
      <c r="AI133" s="389" t="n">
        <f aca="false">IFERROR(AH133/V133,)</f>
        <v>0</v>
      </c>
      <c r="AJ133" s="390" t="n">
        <f aca="false">INDEX(_Rge_Data_3rd_CY,$B133,AJ$1)</f>
        <v>0</v>
      </c>
      <c r="AK133" s="391" t="n">
        <f aca="false">INDEX(_Rge_Data_3rd_CY,$B133,AK$1)</f>
        <v>0</v>
      </c>
      <c r="AL133" s="391" t="n">
        <f aca="false">INDEX(_Rge_Data_3rd_CY,$B133,AL$1)</f>
        <v>0</v>
      </c>
      <c r="AM133" s="391" t="n">
        <f aca="false">INDEX(_Rge_Data_3rd_CY,$B133,AM$1)</f>
        <v>0</v>
      </c>
      <c r="AN133" s="391" t="n">
        <f aca="false" t="array" ref="AN133:AN133">INDEX(_Rge_Data_3rd_CY,$B133,AN$1)</f>
        <v>0</v>
      </c>
      <c r="AO133" s="391" t="n">
        <f aca="false" t="array" ref="AO133:AO133">INDEX(_Rge_Data_3rd_CY,$B133,AO$1)</f>
        <v>0</v>
      </c>
      <c r="AP133" s="391" t="n">
        <f aca="false" t="array" ref="AP133:AP133">INDEX(_Rge_Data_3rd_CY,$B133,AP$1)</f>
        <v>0</v>
      </c>
      <c r="AQ133" s="391" t="n">
        <f aca="false" t="array" ref="AQ133:AQ133">INDEX(_Rge_Data_3rd_CY,$B133,AQ$1)</f>
        <v>0</v>
      </c>
      <c r="AR133" s="391" t="n">
        <f aca="false" t="array" ref="AR133:AR133">INDEX(_Rge_Data_3rd_CY,$B133,AR$1)</f>
        <v>0</v>
      </c>
      <c r="AS133" s="391" t="n">
        <f aca="false">INDEX(_Rge_Data_3rd_CY,$B133,AS$1)</f>
        <v>0</v>
      </c>
      <c r="AT133" s="391" t="n">
        <f aca="false" t="array" ref="AT133:AT133">INDEX(_Rge_Data_3rd_CY,$B133,AT$1)</f>
        <v>0</v>
      </c>
      <c r="AU133" s="391" t="n">
        <f aca="false" t="array" ref="AU133:AU133">INDEX(_Rge_Data_3rd_CY,$B133,AU$1)</f>
        <v>0</v>
      </c>
      <c r="AV133" s="262" t="n">
        <f aca="false">AU133+AX133+AY133</f>
        <v>0</v>
      </c>
      <c r="AW133" s="392" t="n">
        <f aca="false">IFERROR(AU133/AG133,0)</f>
        <v>0</v>
      </c>
      <c r="AX133" s="268" t="n">
        <f aca="false">IFERROR(IF(AND($F133="OPEN",$AH133&gt;0),$AH133*_SoP*$AW133,IF(AND($F133="CLOSED",$AH133&gt;0),$AH133*_SoL*$AW133,0)),0)</f>
        <v>0</v>
      </c>
      <c r="AY133" s="268" t="n">
        <f aca="false">IFERROR(IF($AH133&lt;0,$AH133*_SoL,0),0)</f>
        <v>0</v>
      </c>
      <c r="AZ133" s="393" t="n">
        <f aca="false">AU133+AX133</f>
        <v>0</v>
      </c>
      <c r="BA133" s="393" t="n">
        <f aca="false">AJ133-AY133</f>
        <v>0</v>
      </c>
      <c r="BB133" s="393" t="n">
        <f aca="false">AZ133-BA133</f>
        <v>0</v>
      </c>
      <c r="BC133" s="394" t="n">
        <f aca="false">IF($BB133&gt;=0,$BB133,0)</f>
        <v>0</v>
      </c>
      <c r="BD133" s="395" t="n">
        <f aca="false">IF($BB133&lt;=0,-$BB133,0)</f>
        <v>-0</v>
      </c>
      <c r="BE133" s="396" t="n">
        <f aca="false">IF((V133-AJ133)&lt;0,0,V133-AJ133)</f>
        <v>0</v>
      </c>
      <c r="BF133" s="397" t="n">
        <f aca="false">IF(AW133&gt;1,0,V133-AW133*V133)</f>
        <v>0</v>
      </c>
    </row>
    <row r="134" customFormat="false" ht="19.5" hidden="false" customHeight="true" outlineLevel="0" collapsed="false">
      <c r="A134" s="166"/>
      <c r="B134" s="208" t="n">
        <f aca="false">B133+1</f>
        <v>123</v>
      </c>
      <c r="C134" s="166"/>
      <c r="D134" s="369" t="str">
        <f aca="false" t="array" ref="D134:D134">INDEX(_Rge_Projectdata_3rd,$B134,MATCH("Project-ID",_Rge_Headline_Projectdata,0))</f>
        <v>P903738</v>
      </c>
      <c r="E134" s="370" t="str">
        <f aca="false" t="array" ref="E134:E134">IF(INDEX(_Rge_Data_3rd_CY,$B134,E$1)=0,"",TEXT(INDEX(_Rge_Data_3rd_CY,$B134,E$1),"JJJJMMTT"))</f>
        <v/>
      </c>
      <c r="F134" s="382" t="str">
        <f aca="false" t="array" ref="F134:F134">INDEX(_Rge_Data_3rd_CY,$B134,F$1)</f>
        <v>Open</v>
      </c>
      <c r="G134" s="371" t="n">
        <f aca="false" t="array" ref="G134:G134">IFERROR(MATCH(INDEX(_Rge_Data_3rd_CY,$B134,G$1),_Rge_Projectstatus,0),"")</f>
        <v>1</v>
      </c>
      <c r="H134" s="383" t="n">
        <f aca="false">INDEX(_Rge_Data_3rd_CY,$B134,H$1)</f>
        <v>0</v>
      </c>
      <c r="I134" s="384" t="n">
        <f aca="false">INDEX(_Rge_Data_3rd_CY,$B134,I$1)</f>
        <v>0</v>
      </c>
      <c r="J134" s="384" t="n">
        <f aca="false">INDEX(_Rge_Data_3rd_CY,$B134,J$1)</f>
        <v>0</v>
      </c>
      <c r="K134" s="384" t="n">
        <f aca="false">INDEX(_Rge_Data_3rd_CY,$B134,K$1)</f>
        <v>0</v>
      </c>
      <c r="L134" s="385" t="n">
        <f aca="false" t="array" ref="L134:L134">INDEX(_Rge_Data_3rd_CY,$B134,L$1)</f>
        <v>0</v>
      </c>
      <c r="M134" s="385" t="n">
        <f aca="false" t="array" ref="M134:M134">INDEX(_Rge_Data_3rd_CY,$B134,M$1)</f>
        <v>0</v>
      </c>
      <c r="N134" s="385" t="n">
        <f aca="false" t="array" ref="N134:N134">INDEX(_Rge_Data_3rd_CY,$B134,N$1)</f>
        <v>0</v>
      </c>
      <c r="O134" s="385" t="n">
        <f aca="false" t="array" ref="O134:O134">INDEX(_Rge_Data_3rd_CY,$B134,O$1)</f>
        <v>0</v>
      </c>
      <c r="P134" s="385" t="n">
        <f aca="false" t="array" ref="P134:P134">INDEX(_Rge_Data_3rd_CY,$B134,P$1)</f>
        <v>0</v>
      </c>
      <c r="Q134" s="385" t="n">
        <f aca="false">INDEX(_Rge_Data_3rd_CY,$B134,Q$1)</f>
        <v>0</v>
      </c>
      <c r="R134" s="385" t="n">
        <f aca="false" t="array" ref="R134:R134">INDEX(_Rge_Data_3rd_CY,$B134,R$1)</f>
        <v>0</v>
      </c>
      <c r="S134" s="385" t="n">
        <f aca="false" t="array" ref="S134:S134">INDEX(_Rge_Data_3rd_CY,$B134,S$1)</f>
        <v>0</v>
      </c>
      <c r="T134" s="385" t="n">
        <f aca="false">H134-S134</f>
        <v>0</v>
      </c>
      <c r="U134" s="386" t="n">
        <f aca="false">IFERROR(T134/H134,0)</f>
        <v>0</v>
      </c>
      <c r="V134" s="387" t="n">
        <f aca="false" t="array" ref="V134:V134">INDEX(_Rge_Data_3rd_CY,$B134,V$1)</f>
        <v>29140.2</v>
      </c>
      <c r="W134" s="388" t="n">
        <f aca="false" t="array" ref="W134:W134">INDEX(_Rge_Data_3rd_CY,$B134,W$1)</f>
        <v>17501.62</v>
      </c>
      <c r="X134" s="388" t="n">
        <f aca="false">INDEX(_Rge_Data_3rd_CY,$B134,X$1)</f>
        <v>0</v>
      </c>
      <c r="Y134" s="388" t="n">
        <f aca="false">INDEX(_Rge_Data_3rd_CY,$B134,Y$1)</f>
        <v>0</v>
      </c>
      <c r="Z134" s="388" t="n">
        <f aca="false" t="array" ref="Z134:Z134">INDEX(_Rge_Data_3rd_CY,$B134,Z$1)</f>
        <v>17501.62</v>
      </c>
      <c r="AA134" s="388" t="n">
        <f aca="false" t="array" ref="AA134:AA134">INDEX(_Rge_Data_3rd_CY,$B134,AA$1)</f>
        <v>2280</v>
      </c>
      <c r="AB134" s="388" t="n">
        <f aca="false" t="array" ref="AB134:AB134">INDEX(_Rge_Data_3rd_CY,$B134,AB$1)</f>
        <v>0</v>
      </c>
      <c r="AC134" s="388" t="n">
        <f aca="false" t="array" ref="AC134:AC134">INDEX(_Rge_Data_3rd_CY,$B134,AC$1)</f>
        <v>0</v>
      </c>
      <c r="AD134" s="388" t="n">
        <f aca="false" t="array" ref="AD134:AD134">INDEX(_Rge_Data_3rd_CY,$B134,AD$1)</f>
        <v>0</v>
      </c>
      <c r="AE134" s="388" t="n">
        <f aca="false">INDEX(_Rge_Data_3rd_CY,$B134,AE$1)</f>
        <v>0</v>
      </c>
      <c r="AF134" s="388" t="n">
        <f aca="false" t="array" ref="AF134:AF134">INDEX(_Rge_Data_3rd_CY,$B134,AF$1)</f>
        <v>0</v>
      </c>
      <c r="AG134" s="388" t="n">
        <f aca="false" t="array" ref="AG134:AG134">INDEX(_Rge_Data_3rd_CY,$B134,AG$1)</f>
        <v>19781.62</v>
      </c>
      <c r="AH134" s="388" t="n">
        <f aca="false">V134-AG134</f>
        <v>9358.58</v>
      </c>
      <c r="AI134" s="389" t="n">
        <f aca="false">IFERROR(AH134/V134,)</f>
        <v>0.321157027062271</v>
      </c>
      <c r="AJ134" s="390" t="n">
        <f aca="false" t="array" ref="AJ134:AJ134">INDEX(_Rge_Data_3rd_CY,$B134,AJ$1)</f>
        <v>0</v>
      </c>
      <c r="AK134" s="391" t="n">
        <f aca="false" t="array" ref="AK134:AK134">INDEX(_Rge_Data_3rd_CY,$B134,AK$1)</f>
        <v>0</v>
      </c>
      <c r="AL134" s="391" t="n">
        <f aca="false">INDEX(_Rge_Data_3rd_CY,$B134,AL$1)</f>
        <v>0</v>
      </c>
      <c r="AM134" s="391" t="n">
        <f aca="false">INDEX(_Rge_Data_3rd_CY,$B134,AM$1)</f>
        <v>0</v>
      </c>
      <c r="AN134" s="391" t="n">
        <f aca="false" t="array" ref="AN134:AN134">INDEX(_Rge_Data_3rd_CY,$B134,AN$1)</f>
        <v>0</v>
      </c>
      <c r="AO134" s="391" t="n">
        <f aca="false" t="array" ref="AO134:AO134">INDEX(_Rge_Data_3rd_CY,$B134,AO$1)</f>
        <v>2280</v>
      </c>
      <c r="AP134" s="391" t="n">
        <f aca="false" t="array" ref="AP134:AP134">INDEX(_Rge_Data_3rd_CY,$B134,AP$1)</f>
        <v>0</v>
      </c>
      <c r="AQ134" s="391" t="n">
        <f aca="false" t="array" ref="AQ134:AQ134">INDEX(_Rge_Data_3rd_CY,$B134,AQ$1)</f>
        <v>0</v>
      </c>
      <c r="AR134" s="391" t="n">
        <f aca="false" t="array" ref="AR134:AR134">INDEX(_Rge_Data_3rd_CY,$B134,AR$1)</f>
        <v>0</v>
      </c>
      <c r="AS134" s="391" t="n">
        <f aca="false">INDEX(_Rge_Data_3rd_CY,$B134,AS$1)</f>
        <v>0</v>
      </c>
      <c r="AT134" s="391" t="n">
        <f aca="false" t="array" ref="AT134:AT134">INDEX(_Rge_Data_3rd_CY,$B134,AT$1)</f>
        <v>0</v>
      </c>
      <c r="AU134" s="391" t="n">
        <f aca="false" t="array" ref="AU134:AU134">INDEX(_Rge_Data_3rd_CY,$B134,AU$1)</f>
        <v>2280</v>
      </c>
      <c r="AV134" s="262" t="n">
        <f aca="false">AU134+AX134+AY134</f>
        <v>3304.723166</v>
      </c>
      <c r="AW134" s="392" t="n">
        <f aca="false">IFERROR(AU134/AG134,0)</f>
        <v>0.115258507644976</v>
      </c>
      <c r="AX134" s="268" t="n">
        <f aca="false">IFERROR(IF(AND($F134="OPEN",$AH134&gt;0),$AH134*_SoP*$AW134,IF(AND($F134="CLOSED",$AH134&gt;0),$AH134*_SoL*$AW134,0)),0)</f>
        <v>1024.723166</v>
      </c>
      <c r="AY134" s="268" t="n">
        <f aca="false">IFERROR(IF($AH134&lt;0,$AH134*_SoL,0),0)</f>
        <v>0</v>
      </c>
      <c r="AZ134" s="393" t="n">
        <f aca="false">AU134+AX134</f>
        <v>3304.723166</v>
      </c>
      <c r="BA134" s="393" t="n">
        <f aca="false">AJ134-AY134</f>
        <v>0</v>
      </c>
      <c r="BB134" s="393" t="n">
        <f aca="false">AZ134-BA134</f>
        <v>3304.723166</v>
      </c>
      <c r="BC134" s="394" t="n">
        <f aca="false">IF($BB134&gt;=0,$BB134,0)</f>
        <v>3304.723166</v>
      </c>
      <c r="BD134" s="395" t="n">
        <f aca="false">IF($BB134&lt;=0,-$BB134,0)</f>
        <v>0</v>
      </c>
      <c r="BE134" s="396" t="n">
        <f aca="false">IF((V134-AJ134)&lt;0,0,V134-AJ134)</f>
        <v>29140.2</v>
      </c>
      <c r="BF134" s="397" t="n">
        <f aca="false">IF(AW134&gt;1,0,V134-AW134*V134)</f>
        <v>25781.5440355239</v>
      </c>
    </row>
    <row r="135" customFormat="false" ht="19.5" hidden="false" customHeight="true" outlineLevel="0" collapsed="false">
      <c r="A135" s="166"/>
      <c r="B135" s="208" t="n">
        <f aca="false">B134+1</f>
        <v>124</v>
      </c>
      <c r="C135" s="166"/>
      <c r="D135" s="369" t="str">
        <f aca="false" t="array" ref="D135:D135">INDEX(_Rge_Projectdata_3rd,$B135,MATCH("Project-ID",_Rge_Headline_Projectdata,0))</f>
        <v>P903739</v>
      </c>
      <c r="E135" s="370" t="str">
        <f aca="false" t="array" ref="E135:E135">IF(INDEX(_Rge_Data_3rd_CY,$B135,E$1)=0,"",TEXT(INDEX(_Rge_Data_3rd_CY,$B135,E$1),"JJJJMMTT"))</f>
        <v/>
      </c>
      <c r="F135" s="382" t="str">
        <f aca="false" t="array" ref="F135:F135">INDEX(_Rge_Data_3rd_CY,$B135,F$1)</f>
        <v>Open</v>
      </c>
      <c r="G135" s="371" t="n">
        <f aca="false" t="array" ref="G135:G135">IFERROR(MATCH(INDEX(_Rge_Data_3rd_CY,$B135,G$1),_Rge_Projectstatus,0),"")</f>
        <v>1</v>
      </c>
      <c r="H135" s="383" t="n">
        <f aca="false">INDEX(_Rge_Data_3rd_CY,$B135,H$1)</f>
        <v>0</v>
      </c>
      <c r="I135" s="384" t="n">
        <f aca="false">INDEX(_Rge_Data_3rd_CY,$B135,I$1)</f>
        <v>0</v>
      </c>
      <c r="J135" s="384" t="n">
        <f aca="false">INDEX(_Rge_Data_3rd_CY,$B135,J$1)</f>
        <v>0</v>
      </c>
      <c r="K135" s="384" t="n">
        <f aca="false">INDEX(_Rge_Data_3rd_CY,$B135,K$1)</f>
        <v>0</v>
      </c>
      <c r="L135" s="385" t="n">
        <f aca="false" t="array" ref="L135:L135">INDEX(_Rge_Data_3rd_CY,$B135,L$1)</f>
        <v>0</v>
      </c>
      <c r="M135" s="385" t="n">
        <f aca="false" t="array" ref="M135:M135">INDEX(_Rge_Data_3rd_CY,$B135,M$1)</f>
        <v>0</v>
      </c>
      <c r="N135" s="385" t="n">
        <f aca="false" t="array" ref="N135:N135">INDEX(_Rge_Data_3rd_CY,$B135,N$1)</f>
        <v>0</v>
      </c>
      <c r="O135" s="385" t="n">
        <f aca="false" t="array" ref="O135:O135">INDEX(_Rge_Data_3rd_CY,$B135,O$1)</f>
        <v>0</v>
      </c>
      <c r="P135" s="385" t="n">
        <f aca="false" t="array" ref="P135:P135">INDEX(_Rge_Data_3rd_CY,$B135,P$1)</f>
        <v>0</v>
      </c>
      <c r="Q135" s="385" t="n">
        <f aca="false">INDEX(_Rge_Data_3rd_CY,$B135,Q$1)</f>
        <v>0</v>
      </c>
      <c r="R135" s="385" t="n">
        <f aca="false" t="array" ref="R135:R135">INDEX(_Rge_Data_3rd_CY,$B135,R$1)</f>
        <v>0</v>
      </c>
      <c r="S135" s="385" t="n">
        <f aca="false" t="array" ref="S135:S135">INDEX(_Rge_Data_3rd_CY,$B135,S$1)</f>
        <v>0</v>
      </c>
      <c r="T135" s="385" t="n">
        <f aca="false">H135-S135</f>
        <v>0</v>
      </c>
      <c r="U135" s="386" t="n">
        <f aca="false">IFERROR(T135/H135,0)</f>
        <v>0</v>
      </c>
      <c r="V135" s="387" t="n">
        <f aca="false" t="array" ref="V135:V135">INDEX(_Rge_Data_3rd_CY,$B135,V$1)</f>
        <v>58967.16</v>
      </c>
      <c r="W135" s="388" t="n">
        <f aca="false" t="array" ref="W135:W135">INDEX(_Rge_Data_3rd_CY,$B135,W$1)</f>
        <v>29213.93</v>
      </c>
      <c r="X135" s="388" t="n">
        <f aca="false">INDEX(_Rge_Data_3rd_CY,$B135,X$1)</f>
        <v>0</v>
      </c>
      <c r="Y135" s="388" t="n">
        <f aca="false">INDEX(_Rge_Data_3rd_CY,$B135,Y$1)</f>
        <v>0</v>
      </c>
      <c r="Z135" s="388" t="n">
        <f aca="false" t="array" ref="Z135:Z135">INDEX(_Rge_Data_3rd_CY,$B135,Z$1)</f>
        <v>29213.93</v>
      </c>
      <c r="AA135" s="388" t="n">
        <f aca="false" t="array" ref="AA135:AA135">INDEX(_Rge_Data_3rd_CY,$B135,AA$1)</f>
        <v>0</v>
      </c>
      <c r="AB135" s="388" t="n">
        <f aca="false" t="array" ref="AB135:AB135">INDEX(_Rge_Data_3rd_CY,$B135,AB$1)</f>
        <v>1920</v>
      </c>
      <c r="AC135" s="388" t="n">
        <f aca="false" t="array" ref="AC135:AC135">INDEX(_Rge_Data_3rd_CY,$B135,AC$1)</f>
        <v>0</v>
      </c>
      <c r="AD135" s="388" t="n">
        <f aca="false" t="array" ref="AD135:AD135">INDEX(_Rge_Data_3rd_CY,$B135,AD$1)</f>
        <v>0</v>
      </c>
      <c r="AE135" s="388" t="n">
        <f aca="false">INDEX(_Rge_Data_3rd_CY,$B135,AE$1)</f>
        <v>0</v>
      </c>
      <c r="AF135" s="388" t="n">
        <f aca="false" t="array" ref="AF135:AF135">INDEX(_Rge_Data_3rd_CY,$B135,AF$1)</f>
        <v>0</v>
      </c>
      <c r="AG135" s="388" t="n">
        <f aca="false" t="array" ref="AG135:AG135">INDEX(_Rge_Data_3rd_CY,$B135,AG$1)</f>
        <v>31133.93</v>
      </c>
      <c r="AH135" s="388" t="n">
        <f aca="false">V135-AG135</f>
        <v>27833.23</v>
      </c>
      <c r="AI135" s="389" t="n">
        <f aca="false">IFERROR(AH135/V135,)</f>
        <v>0.472012387912187</v>
      </c>
      <c r="AJ135" s="390" t="n">
        <f aca="false" t="array" ref="AJ135:AJ135">INDEX(_Rge_Data_3rd_CY,$B135,AJ$1)</f>
        <v>25186.66</v>
      </c>
      <c r="AK135" s="391" t="n">
        <f aca="false" t="array" ref="AK135:AK135">INDEX(_Rge_Data_3rd_CY,$B135,AK$1)</f>
        <v>8156.21</v>
      </c>
      <c r="AL135" s="391" t="n">
        <f aca="false">INDEX(_Rge_Data_3rd_CY,$B135,AL$1)</f>
        <v>0</v>
      </c>
      <c r="AM135" s="391" t="n">
        <f aca="false">INDEX(_Rge_Data_3rd_CY,$B135,AM$1)</f>
        <v>0</v>
      </c>
      <c r="AN135" s="391" t="n">
        <f aca="false" t="array" ref="AN135:AN135">INDEX(_Rge_Data_3rd_CY,$B135,AN$1)</f>
        <v>8156.21</v>
      </c>
      <c r="AO135" s="391" t="n">
        <f aca="false" t="array" ref="AO135:AO135">INDEX(_Rge_Data_3rd_CY,$B135,AO$1)</f>
        <v>0</v>
      </c>
      <c r="AP135" s="391" t="n">
        <f aca="false" t="array" ref="AP135:AP135">INDEX(_Rge_Data_3rd_CY,$B135,AP$1)</f>
        <v>1390</v>
      </c>
      <c r="AQ135" s="391" t="n">
        <f aca="false" t="array" ref="AQ135:AQ135">INDEX(_Rge_Data_3rd_CY,$B135,AQ$1)</f>
        <v>0</v>
      </c>
      <c r="AR135" s="391" t="n">
        <f aca="false" t="array" ref="AR135:AR135">INDEX(_Rge_Data_3rd_CY,$B135,AR$1)</f>
        <v>0</v>
      </c>
      <c r="AS135" s="391" t="n">
        <f aca="false">INDEX(_Rge_Data_3rd_CY,$B135,AS$1)</f>
        <v>0</v>
      </c>
      <c r="AT135" s="391" t="n">
        <f aca="false" t="array" ref="AT135:AT135">INDEX(_Rge_Data_3rd_CY,$B135,AT$1)</f>
        <v>0</v>
      </c>
      <c r="AU135" s="391" t="n">
        <f aca="false" t="array" ref="AU135:AU135">INDEX(_Rge_Data_3rd_CY,$B135,AU$1)</f>
        <v>9546.21</v>
      </c>
      <c r="AV135" s="262" t="n">
        <f aca="false">AU135+AX135+AY135</f>
        <v>17653.659513</v>
      </c>
      <c r="AW135" s="392" t="n">
        <f aca="false">IFERROR(AU135/AG135,0)</f>
        <v>0.306617571247831</v>
      </c>
      <c r="AX135" s="268" t="n">
        <f aca="false">IFERROR(IF(AND($F135="OPEN",$AH135&gt;0),$AH135*_SoP*$AW135,IF(AND($F135="CLOSED",$AH135&gt;0),$AH135*_SoL*$AW135,0)),0)</f>
        <v>8107.449513</v>
      </c>
      <c r="AY135" s="268" t="n">
        <f aca="false">IFERROR(IF($AH135&lt;0,$AH135*_SoL,0),0)</f>
        <v>0</v>
      </c>
      <c r="AZ135" s="393" t="n">
        <f aca="false">AU135+AX135</f>
        <v>17653.659513</v>
      </c>
      <c r="BA135" s="393" t="n">
        <f aca="false">AJ135-AY135</f>
        <v>25186.66</v>
      </c>
      <c r="BB135" s="393" t="n">
        <f aca="false">AZ135-BA135</f>
        <v>-7533.000487</v>
      </c>
      <c r="BC135" s="394" t="n">
        <f aca="false">IF($BB135&gt;=0,$BB135,0)</f>
        <v>0</v>
      </c>
      <c r="BD135" s="395" t="n">
        <f aca="false">IF($BB135&lt;=0,-$BB135,0)</f>
        <v>7533.000487</v>
      </c>
      <c r="BE135" s="396" t="n">
        <f aca="false">IF((V135-AJ135)&lt;0,0,V135-AJ135)</f>
        <v>33780.5</v>
      </c>
      <c r="BF135" s="397" t="n">
        <f aca="false">IF(AW135&gt;1,0,V135-AW135*V135)</f>
        <v>40886.7926174177</v>
      </c>
    </row>
    <row r="136" customFormat="false" ht="19.5" hidden="false" customHeight="true" outlineLevel="0" collapsed="false">
      <c r="A136" s="166"/>
      <c r="B136" s="208" t="n">
        <f aca="false">B135+1</f>
        <v>125</v>
      </c>
      <c r="C136" s="166"/>
      <c r="D136" s="369" t="str">
        <f aca="false" t="array" ref="D136:D136">INDEX(_Rge_Projectdata_3rd,$B136,MATCH("Project-ID",_Rge_Headline_Projectdata,0))</f>
        <v>P903740</v>
      </c>
      <c r="E136" s="370" t="str">
        <f aca="false" t="array" ref="E136:E136">IF(INDEX(_Rge_Data_3rd_CY,$B136,E$1)=0,"",TEXT(INDEX(_Rge_Data_3rd_CY,$B136,E$1),"JJJJMMTT"))</f>
        <v/>
      </c>
      <c r="F136" s="382" t="str">
        <f aca="false" t="array" ref="F136:F136">INDEX(_Rge_Data_3rd_CY,$B136,F$1)</f>
        <v>Open</v>
      </c>
      <c r="G136" s="371" t="n">
        <f aca="false" t="array" ref="G136:G136">IFERROR(MATCH(INDEX(_Rge_Data_3rd_CY,$B136,G$1),_Rge_Projectstatus,0),"")</f>
        <v>1</v>
      </c>
      <c r="H136" s="383" t="n">
        <f aca="false">INDEX(_Rge_Data_3rd_CY,$B136,H$1)</f>
        <v>0</v>
      </c>
      <c r="I136" s="384" t="n">
        <f aca="false">INDEX(_Rge_Data_3rd_CY,$B136,I$1)</f>
        <v>0</v>
      </c>
      <c r="J136" s="384" t="n">
        <f aca="false">INDEX(_Rge_Data_3rd_CY,$B136,J$1)</f>
        <v>0</v>
      </c>
      <c r="K136" s="384" t="n">
        <f aca="false">INDEX(_Rge_Data_3rd_CY,$B136,K$1)</f>
        <v>0</v>
      </c>
      <c r="L136" s="385" t="n">
        <f aca="false" t="array" ref="L136:L136">INDEX(_Rge_Data_3rd_CY,$B136,L$1)</f>
        <v>0</v>
      </c>
      <c r="M136" s="385" t="n">
        <f aca="false" t="array" ref="M136:M136">INDEX(_Rge_Data_3rd_CY,$B136,M$1)</f>
        <v>0</v>
      </c>
      <c r="N136" s="385" t="n">
        <f aca="false" t="array" ref="N136:N136">INDEX(_Rge_Data_3rd_CY,$B136,N$1)</f>
        <v>0</v>
      </c>
      <c r="O136" s="385" t="n">
        <f aca="false" t="array" ref="O136:O136">INDEX(_Rge_Data_3rd_CY,$B136,O$1)</f>
        <v>0</v>
      </c>
      <c r="P136" s="385" t="n">
        <f aca="false" t="array" ref="P136:P136">INDEX(_Rge_Data_3rd_CY,$B136,P$1)</f>
        <v>0</v>
      </c>
      <c r="Q136" s="385" t="n">
        <f aca="false">INDEX(_Rge_Data_3rd_CY,$B136,Q$1)</f>
        <v>0</v>
      </c>
      <c r="R136" s="385" t="n">
        <f aca="false" t="array" ref="R136:R136">INDEX(_Rge_Data_3rd_CY,$B136,R$1)</f>
        <v>0</v>
      </c>
      <c r="S136" s="385" t="n">
        <f aca="false" t="array" ref="S136:S136">INDEX(_Rge_Data_3rd_CY,$B136,S$1)</f>
        <v>0</v>
      </c>
      <c r="T136" s="385" t="n">
        <f aca="false">H136-S136</f>
        <v>0</v>
      </c>
      <c r="U136" s="386" t="n">
        <f aca="false">IFERROR(T136/H136,0)</f>
        <v>0</v>
      </c>
      <c r="V136" s="387" t="n">
        <f aca="false" t="array" ref="V136:V136">INDEX(_Rge_Data_3rd_CY,$B136,V$1)</f>
        <v>596</v>
      </c>
      <c r="W136" s="388" t="n">
        <f aca="false" t="array" ref="W136:W136">INDEX(_Rge_Data_3rd_CY,$B136,W$1)</f>
        <v>108</v>
      </c>
      <c r="X136" s="388" t="n">
        <f aca="false">INDEX(_Rge_Data_3rd_CY,$B136,X$1)</f>
        <v>0</v>
      </c>
      <c r="Y136" s="388" t="n">
        <f aca="false">INDEX(_Rge_Data_3rd_CY,$B136,Y$1)</f>
        <v>0</v>
      </c>
      <c r="Z136" s="388" t="n">
        <f aca="false" t="array" ref="Z136:Z136">INDEX(_Rge_Data_3rd_CY,$B136,Z$1)</f>
        <v>108</v>
      </c>
      <c r="AA136" s="388" t="n">
        <f aca="false" t="array" ref="AA136:AA136">INDEX(_Rge_Data_3rd_CY,$B136,AA$1)</f>
        <v>0</v>
      </c>
      <c r="AB136" s="388" t="n">
        <f aca="false" t="array" ref="AB136:AB136">INDEX(_Rge_Data_3rd_CY,$B136,AB$1)</f>
        <v>75</v>
      </c>
      <c r="AC136" s="388" t="n">
        <f aca="false" t="array" ref="AC136:AC136">INDEX(_Rge_Data_3rd_CY,$B136,AC$1)</f>
        <v>0</v>
      </c>
      <c r="AD136" s="388" t="n">
        <f aca="false" t="array" ref="AD136:AD136">INDEX(_Rge_Data_3rd_CY,$B136,AD$1)</f>
        <v>0</v>
      </c>
      <c r="AE136" s="388" t="n">
        <f aca="false">INDEX(_Rge_Data_3rd_CY,$B136,AE$1)</f>
        <v>0</v>
      </c>
      <c r="AF136" s="388" t="n">
        <f aca="false" t="array" ref="AF136:AF136">INDEX(_Rge_Data_3rd_CY,$B136,AF$1)</f>
        <v>0</v>
      </c>
      <c r="AG136" s="388" t="n">
        <f aca="false" t="array" ref="AG136:AG136">INDEX(_Rge_Data_3rd_CY,$B136,AG$1)</f>
        <v>183</v>
      </c>
      <c r="AH136" s="388" t="n">
        <f aca="false">V136-AG136</f>
        <v>413</v>
      </c>
      <c r="AI136" s="389" t="n">
        <f aca="false">IFERROR(AH136/V136,)</f>
        <v>0.692953020134228</v>
      </c>
      <c r="AJ136" s="390" t="n">
        <f aca="false" t="array" ref="AJ136:AJ136">INDEX(_Rge_Data_3rd_CY,$B136,AJ$1)</f>
        <v>0</v>
      </c>
      <c r="AK136" s="391" t="n">
        <f aca="false" t="array" ref="AK136:AK136">INDEX(_Rge_Data_3rd_CY,$B136,AK$1)</f>
        <v>0</v>
      </c>
      <c r="AL136" s="391" t="n">
        <f aca="false">INDEX(_Rge_Data_3rd_CY,$B136,AL$1)</f>
        <v>0</v>
      </c>
      <c r="AM136" s="391" t="n">
        <f aca="false">INDEX(_Rge_Data_3rd_CY,$B136,AM$1)</f>
        <v>0</v>
      </c>
      <c r="AN136" s="391" t="n">
        <f aca="false" t="array" ref="AN136:AN136">INDEX(_Rge_Data_3rd_CY,$B136,AN$1)</f>
        <v>0</v>
      </c>
      <c r="AO136" s="391" t="n">
        <f aca="false" t="array" ref="AO136:AO136">INDEX(_Rge_Data_3rd_CY,$B136,AO$1)</f>
        <v>0</v>
      </c>
      <c r="AP136" s="391" t="n">
        <f aca="false" t="array" ref="AP136:AP136">INDEX(_Rge_Data_3rd_CY,$B136,AP$1)</f>
        <v>0</v>
      </c>
      <c r="AQ136" s="391" t="n">
        <f aca="false" t="array" ref="AQ136:AQ136">INDEX(_Rge_Data_3rd_CY,$B136,AQ$1)</f>
        <v>0</v>
      </c>
      <c r="AR136" s="391" t="n">
        <f aca="false" t="array" ref="AR136:AR136">INDEX(_Rge_Data_3rd_CY,$B136,AR$1)</f>
        <v>0</v>
      </c>
      <c r="AS136" s="391" t="n">
        <f aca="false">INDEX(_Rge_Data_3rd_CY,$B136,AS$1)</f>
        <v>0</v>
      </c>
      <c r="AT136" s="391" t="n">
        <f aca="false" t="array" ref="AT136:AT136">INDEX(_Rge_Data_3rd_CY,$B136,AT$1)</f>
        <v>0</v>
      </c>
      <c r="AU136" s="391" t="n">
        <f aca="false" t="array" ref="AU136:AU136">INDEX(_Rge_Data_3rd_CY,$B136,AU$1)</f>
        <v>0</v>
      </c>
      <c r="AV136" s="262" t="n">
        <f aca="false">AU136+AX136+AY136</f>
        <v>0</v>
      </c>
      <c r="AW136" s="392" t="n">
        <f aca="false">IFERROR(AU136/AG136,0)</f>
        <v>0</v>
      </c>
      <c r="AX136" s="268" t="n">
        <f aca="false">IFERROR(IF(AND($F136="OPEN",$AH136&gt;0),$AH136*_SoP*$AW136,IF(AND($F136="CLOSED",$AH136&gt;0),$AH136*_SoL*$AW136,0)),0)</f>
        <v>0</v>
      </c>
      <c r="AY136" s="268" t="n">
        <f aca="false">IFERROR(IF($AH136&lt;0,$AH136*_SoL,0),0)</f>
        <v>0</v>
      </c>
      <c r="AZ136" s="393" t="n">
        <f aca="false">AU136+AX136</f>
        <v>0</v>
      </c>
      <c r="BA136" s="393" t="n">
        <f aca="false">AJ136-AY136</f>
        <v>0</v>
      </c>
      <c r="BB136" s="393" t="n">
        <f aca="false">AZ136-BA136</f>
        <v>0</v>
      </c>
      <c r="BC136" s="394" t="n">
        <f aca="false">IF($BB136&gt;=0,$BB136,0)</f>
        <v>0</v>
      </c>
      <c r="BD136" s="395" t="n">
        <f aca="false">IF($BB136&lt;=0,-$BB136,0)</f>
        <v>-0</v>
      </c>
      <c r="BE136" s="396" t="n">
        <f aca="false">IF((V136-AJ136)&lt;0,0,V136-AJ136)</f>
        <v>596</v>
      </c>
      <c r="BF136" s="397" t="n">
        <f aca="false">IF(AW136&gt;1,0,V136-AW136*V136)</f>
        <v>596</v>
      </c>
    </row>
    <row r="137" customFormat="false" ht="19.5" hidden="false" customHeight="true" outlineLevel="0" collapsed="false">
      <c r="A137" s="166"/>
      <c r="B137" s="208" t="n">
        <f aca="false">B136+1</f>
        <v>126</v>
      </c>
      <c r="C137" s="166"/>
      <c r="D137" s="369" t="str">
        <f aca="false" t="array" ref="D137:D137">INDEX(_Rge_Projectdata_3rd,$B137,MATCH("Project-ID",_Rge_Headline_Projectdata,0))</f>
        <v>P903741</v>
      </c>
      <c r="E137" s="370" t="str">
        <f aca="false" t="array" ref="E137:E137">IF(INDEX(_Rge_Data_3rd_CY,$B137,E$1)=0,"",TEXT(INDEX(_Rge_Data_3rd_CY,$B137,E$1),"JJJJMMTT"))</f>
        <v>JJJJ05TT</v>
      </c>
      <c r="F137" s="382" t="str">
        <f aca="false" t="array" ref="F137:F137">INDEX(_Rge_Data_3rd_CY,$B137,F$1)</f>
        <v>Closed</v>
      </c>
      <c r="G137" s="371" t="n">
        <f aca="false" t="array" ref="G137:G137">IFERROR(MATCH(INDEX(_Rge_Data_3rd_CY,$B137,G$1),_Rge_Projectstatus,0),"")</f>
        <v>2</v>
      </c>
      <c r="H137" s="383" t="n">
        <f aca="false">INDEX(_Rge_Data_3rd_CY,$B137,H$1)</f>
        <v>0</v>
      </c>
      <c r="I137" s="384" t="n">
        <f aca="false">INDEX(_Rge_Data_3rd_CY,$B137,I$1)</f>
        <v>0</v>
      </c>
      <c r="J137" s="384" t="n">
        <f aca="false">INDEX(_Rge_Data_3rd_CY,$B137,J$1)</f>
        <v>0</v>
      </c>
      <c r="K137" s="384" t="n">
        <f aca="false">INDEX(_Rge_Data_3rd_CY,$B137,K$1)</f>
        <v>0</v>
      </c>
      <c r="L137" s="385" t="n">
        <f aca="false" t="array" ref="L137:L137">INDEX(_Rge_Data_3rd_CY,$B137,L$1)</f>
        <v>0</v>
      </c>
      <c r="M137" s="385" t="n">
        <f aca="false" t="array" ref="M137:M137">INDEX(_Rge_Data_3rd_CY,$B137,M$1)</f>
        <v>0</v>
      </c>
      <c r="N137" s="385" t="n">
        <f aca="false" t="array" ref="N137:N137">INDEX(_Rge_Data_3rd_CY,$B137,N$1)</f>
        <v>0</v>
      </c>
      <c r="O137" s="385" t="n">
        <f aca="false" t="array" ref="O137:O137">INDEX(_Rge_Data_3rd_CY,$B137,O$1)</f>
        <v>0</v>
      </c>
      <c r="P137" s="385" t="n">
        <f aca="false" t="array" ref="P137:P137">INDEX(_Rge_Data_3rd_CY,$B137,P$1)</f>
        <v>0</v>
      </c>
      <c r="Q137" s="385" t="n">
        <f aca="false">INDEX(_Rge_Data_3rd_CY,$B137,Q$1)</f>
        <v>0</v>
      </c>
      <c r="R137" s="385" t="n">
        <f aca="false" t="array" ref="R137:R137">INDEX(_Rge_Data_3rd_CY,$B137,R$1)</f>
        <v>0</v>
      </c>
      <c r="S137" s="385" t="n">
        <f aca="false" t="array" ref="S137:S137">INDEX(_Rge_Data_3rd_CY,$B137,S$1)</f>
        <v>0</v>
      </c>
      <c r="T137" s="385" t="n">
        <f aca="false">H137-S137</f>
        <v>0</v>
      </c>
      <c r="U137" s="386" t="n">
        <f aca="false">IFERROR(T137/H137,0)</f>
        <v>0</v>
      </c>
      <c r="V137" s="387" t="n">
        <f aca="false" t="array" ref="V137:V137">INDEX(_Rge_Data_3rd_CY,$B137,V$1)</f>
        <v>1200</v>
      </c>
      <c r="W137" s="388" t="n">
        <f aca="false" t="array" ref="W137:W137">INDEX(_Rge_Data_3rd_CY,$B137,W$1)</f>
        <v>375</v>
      </c>
      <c r="X137" s="388" t="n">
        <f aca="false">INDEX(_Rge_Data_3rd_CY,$B137,X$1)</f>
        <v>0</v>
      </c>
      <c r="Y137" s="388" t="n">
        <f aca="false">INDEX(_Rge_Data_3rd_CY,$B137,Y$1)</f>
        <v>0</v>
      </c>
      <c r="Z137" s="388" t="n">
        <f aca="false" t="array" ref="Z137:Z137">INDEX(_Rge_Data_3rd_CY,$B137,Z$1)</f>
        <v>375</v>
      </c>
      <c r="AA137" s="388" t="n">
        <f aca="false" t="array" ref="AA137:AA137">INDEX(_Rge_Data_3rd_CY,$B137,AA$1)</f>
        <v>90</v>
      </c>
      <c r="AB137" s="388" t="n">
        <f aca="false" t="array" ref="AB137:AB137">INDEX(_Rge_Data_3rd_CY,$B137,AB$1)</f>
        <v>0</v>
      </c>
      <c r="AC137" s="388" t="n">
        <f aca="false" t="array" ref="AC137:AC137">INDEX(_Rge_Data_3rd_CY,$B137,AC$1)</f>
        <v>0</v>
      </c>
      <c r="AD137" s="388" t="n">
        <f aca="false" t="array" ref="AD137:AD137">INDEX(_Rge_Data_3rd_CY,$B137,AD$1)</f>
        <v>0</v>
      </c>
      <c r="AE137" s="388" t="n">
        <f aca="false">INDEX(_Rge_Data_3rd_CY,$B137,AE$1)</f>
        <v>0</v>
      </c>
      <c r="AF137" s="388" t="n">
        <f aca="false" t="array" ref="AF137:AF137">INDEX(_Rge_Data_3rd_CY,$B137,AF$1)</f>
        <v>0</v>
      </c>
      <c r="AG137" s="388" t="n">
        <f aca="false" t="array" ref="AG137:AG137">INDEX(_Rge_Data_3rd_CY,$B137,AG$1)</f>
        <v>465</v>
      </c>
      <c r="AH137" s="388" t="n">
        <f aca="false">V137-AG137</f>
        <v>735</v>
      </c>
      <c r="AI137" s="389" t="n">
        <f aca="false">IFERROR(AH137/V137,)</f>
        <v>0.6125</v>
      </c>
      <c r="AJ137" s="390" t="n">
        <f aca="false" t="array" ref="AJ137:AJ137">INDEX(_Rge_Data_3rd_CY,$B137,AJ$1)</f>
        <v>1200</v>
      </c>
      <c r="AK137" s="391" t="n">
        <f aca="false" t="array" ref="AK137:AK137">INDEX(_Rge_Data_3rd_CY,$B137,AK$1)</f>
        <v>375</v>
      </c>
      <c r="AL137" s="391" t="n">
        <f aca="false">INDEX(_Rge_Data_3rd_CY,$B137,AL$1)</f>
        <v>0</v>
      </c>
      <c r="AM137" s="391" t="n">
        <f aca="false">INDEX(_Rge_Data_3rd_CY,$B137,AM$1)</f>
        <v>0</v>
      </c>
      <c r="AN137" s="391" t="n">
        <f aca="false" t="array" ref="AN137:AN137">INDEX(_Rge_Data_3rd_CY,$B137,AN$1)</f>
        <v>375</v>
      </c>
      <c r="AO137" s="391" t="n">
        <f aca="false" t="array" ref="AO137:AO137">INDEX(_Rge_Data_3rd_CY,$B137,AO$1)</f>
        <v>90</v>
      </c>
      <c r="AP137" s="391" t="n">
        <f aca="false" t="array" ref="AP137:AP137">INDEX(_Rge_Data_3rd_CY,$B137,AP$1)</f>
        <v>0</v>
      </c>
      <c r="AQ137" s="391" t="n">
        <f aca="false" t="array" ref="AQ137:AQ137">INDEX(_Rge_Data_3rd_CY,$B137,AQ$1)</f>
        <v>0</v>
      </c>
      <c r="AR137" s="391" t="n">
        <f aca="false" t="array" ref="AR137:AR137">INDEX(_Rge_Data_3rd_CY,$B137,AR$1)</f>
        <v>0</v>
      </c>
      <c r="AS137" s="391" t="n">
        <f aca="false">INDEX(_Rge_Data_3rd_CY,$B137,AS$1)</f>
        <v>0</v>
      </c>
      <c r="AT137" s="391" t="n">
        <f aca="false" t="array" ref="AT137:AT137">INDEX(_Rge_Data_3rd_CY,$B137,AT$1)</f>
        <v>0</v>
      </c>
      <c r="AU137" s="391" t="n">
        <f aca="false" t="array" ref="AU137:AU137">INDEX(_Rge_Data_3rd_CY,$B137,AU$1)</f>
        <v>465</v>
      </c>
      <c r="AV137" s="262" t="n">
        <f aca="false">AU137+AX137+AY137</f>
        <v>1200</v>
      </c>
      <c r="AW137" s="392" t="n">
        <f aca="false">IFERROR(AU137/AG137,0)</f>
        <v>1</v>
      </c>
      <c r="AX137" s="268" t="n">
        <f aca="false">IFERROR(IF(AND($F137="OPEN",$AH137&gt;0),$AH137*_SoP*$AW137,IF(AND($F137="CLOSED",$AH137&gt;0),$AH137*_SoL*$AW137,0)),0)</f>
        <v>735</v>
      </c>
      <c r="AY137" s="268" t="n">
        <f aca="false">IFERROR(IF($AH137&lt;0,$AH137*_SoL,0),0)</f>
        <v>0</v>
      </c>
      <c r="AZ137" s="393" t="n">
        <f aca="false">AU137+AX137</f>
        <v>1200</v>
      </c>
      <c r="BA137" s="393" t="n">
        <f aca="false">AJ137-AY137</f>
        <v>1200</v>
      </c>
      <c r="BB137" s="393" t="n">
        <f aca="false">AZ137-BA137</f>
        <v>0</v>
      </c>
      <c r="BC137" s="394" t="n">
        <f aca="false">IF($BB137&gt;=0,$BB137,0)</f>
        <v>0</v>
      </c>
      <c r="BD137" s="395" t="n">
        <f aca="false">IF($BB137&lt;=0,-$BB137,0)</f>
        <v>-0</v>
      </c>
      <c r="BE137" s="396" t="n">
        <f aca="false">IF((V137-AJ137)&lt;0,0,V137-AJ137)</f>
        <v>0</v>
      </c>
      <c r="BF137" s="397" t="n">
        <f aca="false">IF(AW137&gt;1,0,V137-AW137*V137)</f>
        <v>0</v>
      </c>
    </row>
    <row r="138" customFormat="false" ht="19.5" hidden="false" customHeight="true" outlineLevel="0" collapsed="false">
      <c r="A138" s="166"/>
      <c r="B138" s="208" t="n">
        <f aca="false">B137+1</f>
        <v>127</v>
      </c>
      <c r="C138" s="166"/>
      <c r="D138" s="369" t="str">
        <f aca="false" t="array" ref="D138:D138">INDEX(_Rge_Projectdata_3rd,$B138,MATCH("Project-ID",_Rge_Headline_Projectdata,0))</f>
        <v>P903742</v>
      </c>
      <c r="E138" s="370" t="str">
        <f aca="false" t="array" ref="E138:E138">IF(INDEX(_Rge_Data_3rd_CY,$B138,E$1)=0,"",TEXT(INDEX(_Rge_Data_3rd_CY,$B138,E$1),"JJJJMMTT"))</f>
        <v/>
      </c>
      <c r="F138" s="382" t="str">
        <f aca="false" t="array" ref="F138:F138">INDEX(_Rge_Data_3rd_CY,$B138,F$1)</f>
        <v>Open</v>
      </c>
      <c r="G138" s="371" t="n">
        <f aca="false" t="array" ref="G138:G138">IFERROR(MATCH(INDEX(_Rge_Data_3rd_CY,$B138,G$1),_Rge_Projectstatus,0),"")</f>
        <v>1</v>
      </c>
      <c r="H138" s="383" t="n">
        <f aca="false">INDEX(_Rge_Data_3rd_CY,$B138,H$1)</f>
        <v>0</v>
      </c>
      <c r="I138" s="384" t="n">
        <f aca="false">INDEX(_Rge_Data_3rd_CY,$B138,I$1)</f>
        <v>0</v>
      </c>
      <c r="J138" s="384" t="n">
        <f aca="false">INDEX(_Rge_Data_3rd_CY,$B138,J$1)</f>
        <v>0</v>
      </c>
      <c r="K138" s="384" t="n">
        <f aca="false">INDEX(_Rge_Data_3rd_CY,$B138,K$1)</f>
        <v>0</v>
      </c>
      <c r="L138" s="385" t="n">
        <f aca="false" t="array" ref="L138:L138">INDEX(_Rge_Data_3rd_CY,$B138,L$1)</f>
        <v>0</v>
      </c>
      <c r="M138" s="385" t="n">
        <f aca="false" t="array" ref="M138:M138">INDEX(_Rge_Data_3rd_CY,$B138,M$1)</f>
        <v>0</v>
      </c>
      <c r="N138" s="385" t="n">
        <f aca="false" t="array" ref="N138:N138">INDEX(_Rge_Data_3rd_CY,$B138,N$1)</f>
        <v>0</v>
      </c>
      <c r="O138" s="385" t="n">
        <f aca="false" t="array" ref="O138:O138">INDEX(_Rge_Data_3rd_CY,$B138,O$1)</f>
        <v>0</v>
      </c>
      <c r="P138" s="385" t="n">
        <f aca="false" t="array" ref="P138:P138">INDEX(_Rge_Data_3rd_CY,$B138,P$1)</f>
        <v>0</v>
      </c>
      <c r="Q138" s="385" t="n">
        <f aca="false">INDEX(_Rge_Data_3rd_CY,$B138,Q$1)</f>
        <v>0</v>
      </c>
      <c r="R138" s="385" t="n">
        <f aca="false" t="array" ref="R138:R138">INDEX(_Rge_Data_3rd_CY,$B138,R$1)</f>
        <v>0</v>
      </c>
      <c r="S138" s="385" t="n">
        <f aca="false" t="array" ref="S138:S138">INDEX(_Rge_Data_3rd_CY,$B138,S$1)</f>
        <v>0</v>
      </c>
      <c r="T138" s="385" t="n">
        <f aca="false">H138-S138</f>
        <v>0</v>
      </c>
      <c r="U138" s="386" t="n">
        <f aca="false">IFERROR(T138/H138,0)</f>
        <v>0</v>
      </c>
      <c r="V138" s="387" t="n">
        <f aca="false" t="array" ref="V138:V138">INDEX(_Rge_Data_3rd_CY,$B138,V$1)</f>
        <v>132000</v>
      </c>
      <c r="W138" s="388" t="n">
        <f aca="false" t="array" ref="W138:W138">INDEX(_Rge_Data_3rd_CY,$B138,W$1)</f>
        <v>89941.8</v>
      </c>
      <c r="X138" s="388" t="n">
        <f aca="false">INDEX(_Rge_Data_3rd_CY,$B138,X$1)</f>
        <v>0</v>
      </c>
      <c r="Y138" s="388" t="n">
        <f aca="false">INDEX(_Rge_Data_3rd_CY,$B138,Y$1)</f>
        <v>0</v>
      </c>
      <c r="Z138" s="388" t="n">
        <f aca="false" t="array" ref="Z138:Z138">INDEX(_Rge_Data_3rd_CY,$B138,Z$1)</f>
        <v>89941.8</v>
      </c>
      <c r="AA138" s="388" t="n">
        <f aca="false" t="array" ref="AA138:AA138">INDEX(_Rge_Data_3rd_CY,$B138,AA$1)</f>
        <v>1411</v>
      </c>
      <c r="AB138" s="388" t="n">
        <f aca="false" t="array" ref="AB138:AB138">INDEX(_Rge_Data_3rd_CY,$B138,AB$1)</f>
        <v>14000</v>
      </c>
      <c r="AC138" s="388" t="n">
        <f aca="false" t="array" ref="AC138:AC138">INDEX(_Rge_Data_3rd_CY,$B138,AC$1)</f>
        <v>0</v>
      </c>
      <c r="AD138" s="388" t="n">
        <f aca="false" t="array" ref="AD138:AD138">INDEX(_Rge_Data_3rd_CY,$B138,AD$1)</f>
        <v>0</v>
      </c>
      <c r="AE138" s="388" t="n">
        <f aca="false">INDEX(_Rge_Data_3rd_CY,$B138,AE$1)</f>
        <v>0</v>
      </c>
      <c r="AF138" s="388" t="n">
        <f aca="false" t="array" ref="AF138:AF138">INDEX(_Rge_Data_3rd_CY,$B138,AF$1)</f>
        <v>0</v>
      </c>
      <c r="AG138" s="388" t="n">
        <f aca="false" t="array" ref="AG138:AG138">INDEX(_Rge_Data_3rd_CY,$B138,AG$1)</f>
        <v>105352.8</v>
      </c>
      <c r="AH138" s="388" t="n">
        <f aca="false">V138-AG138</f>
        <v>26647.2</v>
      </c>
      <c r="AI138" s="389" t="n">
        <f aca="false">IFERROR(AH138/V138,)</f>
        <v>0.201872727272727</v>
      </c>
      <c r="AJ138" s="390" t="n">
        <f aca="false" t="array" ref="AJ138:AJ138">INDEX(_Rge_Data_3rd_CY,$B138,AJ$1)</f>
        <v>0</v>
      </c>
      <c r="AK138" s="391" t="n">
        <f aca="false" t="array" ref="AK138:AK138">INDEX(_Rge_Data_3rd_CY,$B138,AK$1)</f>
        <v>0</v>
      </c>
      <c r="AL138" s="391" t="n">
        <f aca="false">INDEX(_Rge_Data_3rd_CY,$B138,AL$1)</f>
        <v>0</v>
      </c>
      <c r="AM138" s="391" t="n">
        <f aca="false">INDEX(_Rge_Data_3rd_CY,$B138,AM$1)</f>
        <v>0</v>
      </c>
      <c r="AN138" s="391" t="n">
        <f aca="false" t="array" ref="AN138:AN138">INDEX(_Rge_Data_3rd_CY,$B138,AN$1)</f>
        <v>0</v>
      </c>
      <c r="AO138" s="391" t="n">
        <f aca="false" t="array" ref="AO138:AO138">INDEX(_Rge_Data_3rd_CY,$B138,AO$1)</f>
        <v>1299</v>
      </c>
      <c r="AP138" s="391" t="n">
        <f aca="false" t="array" ref="AP138:AP138">INDEX(_Rge_Data_3rd_CY,$B138,AP$1)</f>
        <v>0</v>
      </c>
      <c r="AQ138" s="391" t="n">
        <f aca="false" t="array" ref="AQ138:AQ138">INDEX(_Rge_Data_3rd_CY,$B138,AQ$1)</f>
        <v>0</v>
      </c>
      <c r="AR138" s="391" t="n">
        <f aca="false" t="array" ref="AR138:AR138">INDEX(_Rge_Data_3rd_CY,$B138,AR$1)</f>
        <v>0</v>
      </c>
      <c r="AS138" s="391" t="n">
        <f aca="false">INDEX(_Rge_Data_3rd_CY,$B138,AS$1)</f>
        <v>0</v>
      </c>
      <c r="AT138" s="391" t="n">
        <f aca="false" t="array" ref="AT138:AT138">INDEX(_Rge_Data_3rd_CY,$B138,AT$1)</f>
        <v>0</v>
      </c>
      <c r="AU138" s="391" t="n">
        <f aca="false" t="array" ref="AU138:AU138">INDEX(_Rge_Data_3rd_CY,$B138,AU$1)</f>
        <v>1299</v>
      </c>
      <c r="AV138" s="262" t="n">
        <f aca="false">AU138+AX138+AY138</f>
        <v>1611.1319714</v>
      </c>
      <c r="AW138" s="392" t="n">
        <f aca="false">IFERROR(AU138/AG138,0)</f>
        <v>0.012329999772194</v>
      </c>
      <c r="AX138" s="268" t="n">
        <f aca="false">IFERROR(IF(AND($F138="OPEN",$AH138&gt;0),$AH138*_SoP*$AW138,IF(AND($F138="CLOSED",$AH138&gt;0),$AH138*_SoL*$AW138,0)),0)</f>
        <v>312.1319714</v>
      </c>
      <c r="AY138" s="268" t="n">
        <f aca="false">IFERROR(IF($AH138&lt;0,$AH138*_SoL,0),0)</f>
        <v>0</v>
      </c>
      <c r="AZ138" s="393" t="n">
        <f aca="false">AU138+AX138</f>
        <v>1611.1319714</v>
      </c>
      <c r="BA138" s="393" t="n">
        <f aca="false">AJ138-AY138</f>
        <v>0</v>
      </c>
      <c r="BB138" s="393" t="n">
        <f aca="false">AZ138-BA138</f>
        <v>1611.1319714</v>
      </c>
      <c r="BC138" s="394" t="n">
        <f aca="false">IF($BB138&gt;=0,$BB138,0)</f>
        <v>1611.1319714</v>
      </c>
      <c r="BD138" s="395" t="n">
        <f aca="false">IF($BB138&lt;=0,-$BB138,0)</f>
        <v>0</v>
      </c>
      <c r="BE138" s="396" t="n">
        <f aca="false">IF((V138-AJ138)&lt;0,0,V138-AJ138)</f>
        <v>132000</v>
      </c>
      <c r="BF138" s="397" t="n">
        <f aca="false">IF(AW138&gt;1,0,V138-AW138*V138)</f>
        <v>130372.44003007</v>
      </c>
    </row>
    <row r="139" customFormat="false" ht="19.5" hidden="false" customHeight="true" outlineLevel="0" collapsed="false">
      <c r="A139" s="166"/>
      <c r="B139" s="208" t="n">
        <f aca="false">B138+1</f>
        <v>128</v>
      </c>
      <c r="C139" s="166"/>
      <c r="D139" s="369" t="str">
        <f aca="false" t="array" ref="D139:D139">INDEX(_Rge_Projectdata_3rd,$B139,MATCH("Project-ID",_Rge_Headline_Projectdata,0))</f>
        <v>P903743</v>
      </c>
      <c r="E139" s="370" t="str">
        <f aca="false" t="array" ref="E139:E139">IF(INDEX(_Rge_Data_3rd_CY,$B139,E$1)=0,"",TEXT(INDEX(_Rge_Data_3rd_CY,$B139,E$1),"JJJJMMTT"))</f>
        <v>JJJJ04TT</v>
      </c>
      <c r="F139" s="382" t="str">
        <f aca="false" t="array" ref="F139:F139">INDEX(_Rge_Data_3rd_CY,$B139,F$1)</f>
        <v>Closed</v>
      </c>
      <c r="G139" s="371" t="n">
        <f aca="false" t="array" ref="G139:G139">IFERROR(MATCH(INDEX(_Rge_Data_3rd_CY,$B139,G$1),_Rge_Projectstatus,0),"")</f>
        <v>2</v>
      </c>
      <c r="H139" s="383" t="n">
        <f aca="false">INDEX(_Rge_Data_3rd_CY,$B139,H$1)</f>
        <v>0</v>
      </c>
      <c r="I139" s="384" t="n">
        <f aca="false">INDEX(_Rge_Data_3rd_CY,$B139,I$1)</f>
        <v>0</v>
      </c>
      <c r="J139" s="384" t="n">
        <f aca="false">INDEX(_Rge_Data_3rd_CY,$B139,J$1)</f>
        <v>0</v>
      </c>
      <c r="K139" s="384" t="n">
        <f aca="false">INDEX(_Rge_Data_3rd_CY,$B139,K$1)</f>
        <v>0</v>
      </c>
      <c r="L139" s="385" t="n">
        <f aca="false" t="array" ref="L139:L139">INDEX(_Rge_Data_3rd_CY,$B139,L$1)</f>
        <v>0</v>
      </c>
      <c r="M139" s="385" t="n">
        <f aca="false" t="array" ref="M139:M139">INDEX(_Rge_Data_3rd_CY,$B139,M$1)</f>
        <v>0</v>
      </c>
      <c r="N139" s="385" t="n">
        <f aca="false" t="array" ref="N139:N139">INDEX(_Rge_Data_3rd_CY,$B139,N$1)</f>
        <v>0</v>
      </c>
      <c r="O139" s="385" t="n">
        <f aca="false" t="array" ref="O139:O139">INDEX(_Rge_Data_3rd_CY,$B139,O$1)</f>
        <v>0</v>
      </c>
      <c r="P139" s="385" t="n">
        <f aca="false" t="array" ref="P139:P139">INDEX(_Rge_Data_3rd_CY,$B139,P$1)</f>
        <v>0</v>
      </c>
      <c r="Q139" s="385" t="n">
        <f aca="false">INDEX(_Rge_Data_3rd_CY,$B139,Q$1)</f>
        <v>0</v>
      </c>
      <c r="R139" s="385" t="n">
        <f aca="false" t="array" ref="R139:R139">INDEX(_Rge_Data_3rd_CY,$B139,R$1)</f>
        <v>0</v>
      </c>
      <c r="S139" s="385" t="n">
        <f aca="false" t="array" ref="S139:S139">INDEX(_Rge_Data_3rd_CY,$B139,S$1)</f>
        <v>0</v>
      </c>
      <c r="T139" s="385" t="n">
        <f aca="false">H139-S139</f>
        <v>0</v>
      </c>
      <c r="U139" s="386" t="n">
        <f aca="false">IFERROR(T139/H139,0)</f>
        <v>0</v>
      </c>
      <c r="V139" s="387" t="n">
        <f aca="false" t="array" ref="V139:V139">INDEX(_Rge_Data_3rd_CY,$B139,V$1)</f>
        <v>4720</v>
      </c>
      <c r="W139" s="388" t="n">
        <f aca="false" t="array" ref="W139:W139">INDEX(_Rge_Data_3rd_CY,$B139,W$1)</f>
        <v>2215.5</v>
      </c>
      <c r="X139" s="388" t="n">
        <f aca="false">INDEX(_Rge_Data_3rd_CY,$B139,X$1)</f>
        <v>0</v>
      </c>
      <c r="Y139" s="388" t="n">
        <f aca="false">INDEX(_Rge_Data_3rd_CY,$B139,Y$1)</f>
        <v>0</v>
      </c>
      <c r="Z139" s="388" t="n">
        <f aca="false" t="array" ref="Z139:Z139">INDEX(_Rge_Data_3rd_CY,$B139,Z$1)</f>
        <v>2215.5</v>
      </c>
      <c r="AA139" s="388" t="n">
        <f aca="false" t="array" ref="AA139:AA139">INDEX(_Rge_Data_3rd_CY,$B139,AA$1)</f>
        <v>0</v>
      </c>
      <c r="AB139" s="388" t="n">
        <f aca="false" t="array" ref="AB139:AB139">INDEX(_Rge_Data_3rd_CY,$B139,AB$1)</f>
        <v>0</v>
      </c>
      <c r="AC139" s="388" t="n">
        <f aca="false" t="array" ref="AC139:AC139">INDEX(_Rge_Data_3rd_CY,$B139,AC$1)</f>
        <v>0</v>
      </c>
      <c r="AD139" s="388" t="n">
        <f aca="false" t="array" ref="AD139:AD139">INDEX(_Rge_Data_3rd_CY,$B139,AD$1)</f>
        <v>0</v>
      </c>
      <c r="AE139" s="388" t="n">
        <f aca="false">INDEX(_Rge_Data_3rd_CY,$B139,AE$1)</f>
        <v>0</v>
      </c>
      <c r="AF139" s="388" t="n">
        <f aca="false" t="array" ref="AF139:AF139">INDEX(_Rge_Data_3rd_CY,$B139,AF$1)</f>
        <v>0</v>
      </c>
      <c r="AG139" s="388" t="n">
        <f aca="false" t="array" ref="AG139:AG139">INDEX(_Rge_Data_3rd_CY,$B139,AG$1)</f>
        <v>2215.5</v>
      </c>
      <c r="AH139" s="388" t="n">
        <f aca="false">V139-AG139</f>
        <v>2504.5</v>
      </c>
      <c r="AI139" s="389" t="n">
        <f aca="false">IFERROR(AH139/V139,)</f>
        <v>0.530614406779661</v>
      </c>
      <c r="AJ139" s="390" t="n">
        <f aca="false" t="array" ref="AJ139:AJ139">INDEX(_Rge_Data_3rd_CY,$B139,AJ$1)</f>
        <v>4720</v>
      </c>
      <c r="AK139" s="391" t="n">
        <f aca="false" t="array" ref="AK139:AK139">INDEX(_Rge_Data_3rd_CY,$B139,AK$1)</f>
        <v>2212.5</v>
      </c>
      <c r="AL139" s="391" t="n">
        <f aca="false">INDEX(_Rge_Data_3rd_CY,$B139,AL$1)</f>
        <v>0</v>
      </c>
      <c r="AM139" s="391" t="n">
        <f aca="false">INDEX(_Rge_Data_3rd_CY,$B139,AM$1)</f>
        <v>0</v>
      </c>
      <c r="AN139" s="391" t="n">
        <f aca="false" t="array" ref="AN139:AN139">INDEX(_Rge_Data_3rd_CY,$B139,AN$1)</f>
        <v>2212.5</v>
      </c>
      <c r="AO139" s="391" t="n">
        <f aca="false" t="array" ref="AO139:AO139">INDEX(_Rge_Data_3rd_CY,$B139,AO$1)</f>
        <v>0</v>
      </c>
      <c r="AP139" s="391" t="n">
        <f aca="false" t="array" ref="AP139:AP139">INDEX(_Rge_Data_3rd_CY,$B139,AP$1)</f>
        <v>0</v>
      </c>
      <c r="AQ139" s="391" t="n">
        <f aca="false" t="array" ref="AQ139:AQ139">INDEX(_Rge_Data_3rd_CY,$B139,AQ$1)</f>
        <v>0</v>
      </c>
      <c r="AR139" s="391" t="n">
        <f aca="false" t="array" ref="AR139:AR139">INDEX(_Rge_Data_3rd_CY,$B139,AR$1)</f>
        <v>0</v>
      </c>
      <c r="AS139" s="391" t="n">
        <f aca="false">INDEX(_Rge_Data_3rd_CY,$B139,AS$1)</f>
        <v>0</v>
      </c>
      <c r="AT139" s="391" t="n">
        <f aca="false" t="array" ref="AT139:AT139">INDEX(_Rge_Data_3rd_CY,$B139,AT$1)</f>
        <v>0</v>
      </c>
      <c r="AU139" s="391" t="n">
        <f aca="false" t="array" ref="AU139:AU139">INDEX(_Rge_Data_3rd_CY,$B139,AU$1)</f>
        <v>2212.5</v>
      </c>
      <c r="AV139" s="262" t="n">
        <f aca="false">AU139+AX139+AY139</f>
        <v>4713.608666</v>
      </c>
      <c r="AW139" s="392" t="n">
        <f aca="false">IFERROR(AU139/AG139,0)</f>
        <v>0.998645903859174</v>
      </c>
      <c r="AX139" s="268" t="n">
        <f aca="false">IFERROR(IF(AND($F139="OPEN",$AH139&gt;0),$AH139*_SoP*$AW139,IF(AND($F139="CLOSED",$AH139&gt;0),$AH139*_SoL*$AW139,0)),0)</f>
        <v>2501.108666</v>
      </c>
      <c r="AY139" s="268" t="n">
        <f aca="false">IFERROR(IF($AH139&lt;0,$AH139*_SoL,0),0)</f>
        <v>0</v>
      </c>
      <c r="AZ139" s="393" t="n">
        <f aca="false">AU139+AX139</f>
        <v>4713.608666</v>
      </c>
      <c r="BA139" s="393" t="n">
        <f aca="false">AJ139-AY139</f>
        <v>4720</v>
      </c>
      <c r="BB139" s="393" t="n">
        <f aca="false">AZ139-BA139</f>
        <v>-6.39133399999992</v>
      </c>
      <c r="BC139" s="394" t="n">
        <f aca="false">IF($BB139&gt;=0,$BB139,0)</f>
        <v>0</v>
      </c>
      <c r="BD139" s="395" t="n">
        <f aca="false">IF($BB139&lt;=0,-$BB139,0)</f>
        <v>6.39133399999992</v>
      </c>
      <c r="BE139" s="396" t="n">
        <f aca="false">IF((V139-AJ139)&lt;0,0,V139-AJ139)</f>
        <v>0</v>
      </c>
      <c r="BF139" s="397" t="n">
        <f aca="false">IF(AW139&gt;1,0,V139-AW139*V139)</f>
        <v>6.39133378469887</v>
      </c>
    </row>
    <row r="140" customFormat="false" ht="19.5" hidden="false" customHeight="true" outlineLevel="0" collapsed="false">
      <c r="A140" s="166"/>
      <c r="B140" s="208" t="n">
        <f aca="false">B139+1</f>
        <v>129</v>
      </c>
      <c r="C140" s="166"/>
      <c r="D140" s="369" t="str">
        <f aca="false" t="array" ref="D140:D140">INDEX(_Rge_Projectdata_3rd,$B140,MATCH("Project-ID",_Rge_Headline_Projectdata,0))</f>
        <v>P903746</v>
      </c>
      <c r="E140" s="370" t="str">
        <f aca="false" t="array" ref="E140:E140">IF(INDEX(_Rge_Data_3rd_CY,$B140,E$1)=0,"",TEXT(INDEX(_Rge_Data_3rd_CY,$B140,E$1),"JJJJMMTT"))</f>
        <v/>
      </c>
      <c r="F140" s="382" t="str">
        <f aca="false" t="array" ref="F140:F140">INDEX(_Rge_Data_3rd_CY,$B140,F$1)</f>
        <v>Open</v>
      </c>
      <c r="G140" s="371" t="n">
        <f aca="false" t="array" ref="G140:G140">IFERROR(MATCH(INDEX(_Rge_Data_3rd_CY,$B140,G$1),_Rge_Projectstatus,0),"")</f>
        <v>1</v>
      </c>
      <c r="H140" s="383" t="n">
        <f aca="false">INDEX(_Rge_Data_3rd_CY,$B140,H$1)</f>
        <v>0</v>
      </c>
      <c r="I140" s="384" t="n">
        <f aca="false">INDEX(_Rge_Data_3rd_CY,$B140,I$1)</f>
        <v>0</v>
      </c>
      <c r="J140" s="384" t="n">
        <f aca="false">INDEX(_Rge_Data_3rd_CY,$B140,J$1)</f>
        <v>0</v>
      </c>
      <c r="K140" s="384" t="n">
        <f aca="false">INDEX(_Rge_Data_3rd_CY,$B140,K$1)</f>
        <v>0</v>
      </c>
      <c r="L140" s="385" t="n">
        <f aca="false" t="array" ref="L140:L140">INDEX(_Rge_Data_3rd_CY,$B140,L$1)</f>
        <v>0</v>
      </c>
      <c r="M140" s="385" t="n">
        <f aca="false" t="array" ref="M140:M140">INDEX(_Rge_Data_3rd_CY,$B140,M$1)</f>
        <v>0</v>
      </c>
      <c r="N140" s="385" t="n">
        <f aca="false" t="array" ref="N140:N140">INDEX(_Rge_Data_3rd_CY,$B140,N$1)</f>
        <v>0</v>
      </c>
      <c r="O140" s="385" t="n">
        <f aca="false" t="array" ref="O140:O140">INDEX(_Rge_Data_3rd_CY,$B140,O$1)</f>
        <v>0</v>
      </c>
      <c r="P140" s="385" t="n">
        <f aca="false" t="array" ref="P140:P140">INDEX(_Rge_Data_3rd_CY,$B140,P$1)</f>
        <v>0</v>
      </c>
      <c r="Q140" s="385" t="n">
        <f aca="false">INDEX(_Rge_Data_3rd_CY,$B140,Q$1)</f>
        <v>0</v>
      </c>
      <c r="R140" s="385" t="n">
        <f aca="false" t="array" ref="R140:R140">INDEX(_Rge_Data_3rd_CY,$B140,R$1)</f>
        <v>0</v>
      </c>
      <c r="S140" s="385" t="n">
        <f aca="false" t="array" ref="S140:S140">INDEX(_Rge_Data_3rd_CY,$B140,S$1)</f>
        <v>0</v>
      </c>
      <c r="T140" s="385" t="n">
        <f aca="false">H140-S140</f>
        <v>0</v>
      </c>
      <c r="U140" s="386" t="n">
        <f aca="false">IFERROR(T140/H140,0)</f>
        <v>0</v>
      </c>
      <c r="V140" s="387" t="n">
        <f aca="false" t="array" ref="V140:V140">INDEX(_Rge_Data_3rd_CY,$B140,V$1)</f>
        <v>37340.8</v>
      </c>
      <c r="W140" s="388" t="n">
        <f aca="false" t="array" ref="W140:W140">INDEX(_Rge_Data_3rd_CY,$B140,W$1)</f>
        <v>16100</v>
      </c>
      <c r="X140" s="388" t="n">
        <f aca="false">INDEX(_Rge_Data_3rd_CY,$B140,X$1)</f>
        <v>0</v>
      </c>
      <c r="Y140" s="388" t="n">
        <f aca="false">INDEX(_Rge_Data_3rd_CY,$B140,Y$1)</f>
        <v>0</v>
      </c>
      <c r="Z140" s="388" t="n">
        <f aca="false" t="array" ref="Z140:Z140">INDEX(_Rge_Data_3rd_CY,$B140,Z$1)</f>
        <v>16100</v>
      </c>
      <c r="AA140" s="388" t="n">
        <f aca="false" t="array" ref="AA140:AA140">INDEX(_Rge_Data_3rd_CY,$B140,AA$1)</f>
        <v>1350</v>
      </c>
      <c r="AB140" s="388" t="n">
        <f aca="false" t="array" ref="AB140:AB140">INDEX(_Rge_Data_3rd_CY,$B140,AB$1)</f>
        <v>0</v>
      </c>
      <c r="AC140" s="388" t="n">
        <f aca="false" t="array" ref="AC140:AC140">INDEX(_Rge_Data_3rd_CY,$B140,AC$1)</f>
        <v>4500</v>
      </c>
      <c r="AD140" s="388" t="n">
        <f aca="false" t="array" ref="AD140:AD140">INDEX(_Rge_Data_3rd_CY,$B140,AD$1)</f>
        <v>0</v>
      </c>
      <c r="AE140" s="388" t="n">
        <f aca="false">INDEX(_Rge_Data_3rd_CY,$B140,AE$1)</f>
        <v>0</v>
      </c>
      <c r="AF140" s="388" t="n">
        <f aca="false" t="array" ref="AF140:AF140">INDEX(_Rge_Data_3rd_CY,$B140,AF$1)</f>
        <v>0</v>
      </c>
      <c r="AG140" s="388" t="n">
        <f aca="false" t="array" ref="AG140:AG140">INDEX(_Rge_Data_3rd_CY,$B140,AG$1)</f>
        <v>21950</v>
      </c>
      <c r="AH140" s="388" t="n">
        <f aca="false">V140-AG140</f>
        <v>15390.8</v>
      </c>
      <c r="AI140" s="389" t="n">
        <f aca="false">IFERROR(AH140/V140,)</f>
        <v>0.412171137201131</v>
      </c>
      <c r="AJ140" s="390" t="n">
        <f aca="false" t="array" ref="AJ140:AJ140">INDEX(_Rge_Data_3rd_CY,$B140,AJ$1)</f>
        <v>0</v>
      </c>
      <c r="AK140" s="391" t="n">
        <f aca="false" t="array" ref="AK140:AK140">INDEX(_Rge_Data_3rd_CY,$B140,AK$1)</f>
        <v>0</v>
      </c>
      <c r="AL140" s="391" t="n">
        <f aca="false">INDEX(_Rge_Data_3rd_CY,$B140,AL$1)</f>
        <v>0</v>
      </c>
      <c r="AM140" s="391" t="n">
        <f aca="false">INDEX(_Rge_Data_3rd_CY,$B140,AM$1)</f>
        <v>0</v>
      </c>
      <c r="AN140" s="391" t="n">
        <f aca="false" t="array" ref="AN140:AN140">INDEX(_Rge_Data_3rd_CY,$B140,AN$1)</f>
        <v>0</v>
      </c>
      <c r="AO140" s="391" t="n">
        <f aca="false" t="array" ref="AO140:AO140">INDEX(_Rge_Data_3rd_CY,$B140,AO$1)</f>
        <v>1350</v>
      </c>
      <c r="AP140" s="391" t="n">
        <f aca="false" t="array" ref="AP140:AP140">INDEX(_Rge_Data_3rd_CY,$B140,AP$1)</f>
        <v>0</v>
      </c>
      <c r="AQ140" s="391" t="n">
        <f aca="false" t="array" ref="AQ140:AQ140">INDEX(_Rge_Data_3rd_CY,$B140,AQ$1)</f>
        <v>0</v>
      </c>
      <c r="AR140" s="391" t="n">
        <f aca="false" t="array" ref="AR140:AR140">INDEX(_Rge_Data_3rd_CY,$B140,AR$1)</f>
        <v>0</v>
      </c>
      <c r="AS140" s="391" t="n">
        <f aca="false">INDEX(_Rge_Data_3rd_CY,$B140,AS$1)</f>
        <v>0</v>
      </c>
      <c r="AT140" s="391" t="n">
        <f aca="false" t="array" ref="AT140:AT140">INDEX(_Rge_Data_3rd_CY,$B140,AT$1)</f>
        <v>0</v>
      </c>
      <c r="AU140" s="391" t="n">
        <f aca="false" t="array" ref="AU140:AU140">INDEX(_Rge_Data_3rd_CY,$B140,AU$1)</f>
        <v>1350</v>
      </c>
      <c r="AV140" s="262" t="n">
        <f aca="false">AU140+AX140+AY140</f>
        <v>2249.2574487</v>
      </c>
      <c r="AW140" s="392" t="n">
        <f aca="false">IFERROR(AU140/AG140,0)</f>
        <v>0.061503416856492</v>
      </c>
      <c r="AX140" s="268" t="n">
        <f aca="false">IFERROR(IF(AND($F140="OPEN",$AH140&gt;0),$AH140*_SoP*$AW140,IF(AND($F140="CLOSED",$AH140&gt;0),$AH140*_SoL*$AW140,0)),0)</f>
        <v>899.2574487</v>
      </c>
      <c r="AY140" s="268" t="n">
        <f aca="false">IFERROR(IF($AH140&lt;0,$AH140*_SoL,0),0)</f>
        <v>0</v>
      </c>
      <c r="AZ140" s="393" t="n">
        <f aca="false">AU140+AX140</f>
        <v>2249.2574487</v>
      </c>
      <c r="BA140" s="393" t="n">
        <f aca="false">AJ140-AY140</f>
        <v>0</v>
      </c>
      <c r="BB140" s="393" t="n">
        <f aca="false">AZ140-BA140</f>
        <v>2249.2574487</v>
      </c>
      <c r="BC140" s="394" t="n">
        <f aca="false">IF($BB140&gt;=0,$BB140,0)</f>
        <v>2249.2574487</v>
      </c>
      <c r="BD140" s="395" t="n">
        <f aca="false">IF($BB140&lt;=0,-$BB140,0)</f>
        <v>0</v>
      </c>
      <c r="BE140" s="396" t="n">
        <f aca="false">IF((V140-AJ140)&lt;0,0,V140-AJ140)</f>
        <v>37340.8</v>
      </c>
      <c r="BF140" s="397" t="n">
        <f aca="false">IF(AW140&gt;1,0,V140-AW140*V140)</f>
        <v>35044.2132118451</v>
      </c>
    </row>
    <row r="141" customFormat="false" ht="19.5" hidden="false" customHeight="true" outlineLevel="0" collapsed="false">
      <c r="A141" s="166"/>
      <c r="B141" s="208" t="n">
        <f aca="false">B140+1</f>
        <v>130</v>
      </c>
      <c r="C141" s="166"/>
      <c r="D141" s="369" t="str">
        <f aca="false" t="array" ref="D141:D141">INDEX(_Rge_Projectdata_3rd,$B141,MATCH("Project-ID",_Rge_Headline_Projectdata,0))</f>
        <v>P903747</v>
      </c>
      <c r="E141" s="370" t="str">
        <f aca="false" t="array" ref="E141:E141">IF(INDEX(_Rge_Data_3rd_CY,$B141,E$1)=0,"",TEXT(INDEX(_Rge_Data_3rd_CY,$B141,E$1),"JJJJMMTT"))</f>
        <v/>
      </c>
      <c r="F141" s="382" t="str">
        <f aca="false" t="array" ref="F141:F141">INDEX(_Rge_Data_3rd_CY,$B141,F$1)</f>
        <v>Open</v>
      </c>
      <c r="G141" s="371" t="n">
        <f aca="false" t="array" ref="G141:G141">IFERROR(MATCH(INDEX(_Rge_Data_3rd_CY,$B141,G$1),_Rge_Projectstatus,0),"")</f>
        <v>1</v>
      </c>
      <c r="H141" s="383" t="n">
        <f aca="false">INDEX(_Rge_Data_3rd_CY,$B141,H$1)</f>
        <v>0</v>
      </c>
      <c r="I141" s="384" t="n">
        <f aca="false">INDEX(_Rge_Data_3rd_CY,$B141,I$1)</f>
        <v>0</v>
      </c>
      <c r="J141" s="384" t="n">
        <f aca="false">INDEX(_Rge_Data_3rd_CY,$B141,J$1)</f>
        <v>0</v>
      </c>
      <c r="K141" s="384" t="n">
        <f aca="false">INDEX(_Rge_Data_3rd_CY,$B141,K$1)</f>
        <v>0</v>
      </c>
      <c r="L141" s="385" t="n">
        <f aca="false" t="array" ref="L141:L141">INDEX(_Rge_Data_3rd_CY,$B141,L$1)</f>
        <v>0</v>
      </c>
      <c r="M141" s="385" t="n">
        <f aca="false" t="array" ref="M141:M141">INDEX(_Rge_Data_3rd_CY,$B141,M$1)</f>
        <v>0</v>
      </c>
      <c r="N141" s="385" t="n">
        <f aca="false" t="array" ref="N141:N141">INDEX(_Rge_Data_3rd_CY,$B141,N$1)</f>
        <v>0</v>
      </c>
      <c r="O141" s="385" t="n">
        <f aca="false" t="array" ref="O141:O141">INDEX(_Rge_Data_3rd_CY,$B141,O$1)</f>
        <v>0</v>
      </c>
      <c r="P141" s="385" t="n">
        <f aca="false" t="array" ref="P141:P141">INDEX(_Rge_Data_3rd_CY,$B141,P$1)</f>
        <v>0</v>
      </c>
      <c r="Q141" s="385" t="n">
        <f aca="false">INDEX(_Rge_Data_3rd_CY,$B141,Q$1)</f>
        <v>0</v>
      </c>
      <c r="R141" s="385" t="n">
        <f aca="false" t="array" ref="R141:R141">INDEX(_Rge_Data_3rd_CY,$B141,R$1)</f>
        <v>0</v>
      </c>
      <c r="S141" s="385" t="n">
        <f aca="false" t="array" ref="S141:S141">INDEX(_Rge_Data_3rd_CY,$B141,S$1)</f>
        <v>0</v>
      </c>
      <c r="T141" s="385" t="n">
        <f aca="false">H141-S141</f>
        <v>0</v>
      </c>
      <c r="U141" s="386" t="n">
        <f aca="false">IFERROR(T141/H141,0)</f>
        <v>0</v>
      </c>
      <c r="V141" s="387" t="n">
        <f aca="false" t="array" ref="V141:V141">INDEX(_Rge_Data_3rd_CY,$B141,V$1)</f>
        <v>54977.88</v>
      </c>
      <c r="W141" s="388" t="n">
        <f aca="false" t="array" ref="W141:W141">INDEX(_Rge_Data_3rd_CY,$B141,W$1)</f>
        <v>26900</v>
      </c>
      <c r="X141" s="388" t="n">
        <f aca="false">INDEX(_Rge_Data_3rd_CY,$B141,X$1)</f>
        <v>0</v>
      </c>
      <c r="Y141" s="388" t="n">
        <f aca="false">INDEX(_Rge_Data_3rd_CY,$B141,Y$1)</f>
        <v>0</v>
      </c>
      <c r="Z141" s="388" t="n">
        <f aca="false" t="array" ref="Z141:Z141">INDEX(_Rge_Data_3rd_CY,$B141,Z$1)</f>
        <v>26900</v>
      </c>
      <c r="AA141" s="388" t="n">
        <f aca="false" t="array" ref="AA141:AA141">INDEX(_Rge_Data_3rd_CY,$B141,AA$1)</f>
        <v>1260</v>
      </c>
      <c r="AB141" s="388" t="n">
        <f aca="false" t="array" ref="AB141:AB141">INDEX(_Rge_Data_3rd_CY,$B141,AB$1)</f>
        <v>0</v>
      </c>
      <c r="AC141" s="388" t="n">
        <f aca="false" t="array" ref="AC141:AC141">INDEX(_Rge_Data_3rd_CY,$B141,AC$1)</f>
        <v>5400</v>
      </c>
      <c r="AD141" s="388" t="n">
        <f aca="false" t="array" ref="AD141:AD141">INDEX(_Rge_Data_3rd_CY,$B141,AD$1)</f>
        <v>0</v>
      </c>
      <c r="AE141" s="388" t="n">
        <f aca="false">INDEX(_Rge_Data_3rd_CY,$B141,AE$1)</f>
        <v>0</v>
      </c>
      <c r="AF141" s="388" t="n">
        <f aca="false" t="array" ref="AF141:AF141">INDEX(_Rge_Data_3rd_CY,$B141,AF$1)</f>
        <v>0</v>
      </c>
      <c r="AG141" s="388" t="n">
        <f aca="false" t="array" ref="AG141:AG141">INDEX(_Rge_Data_3rd_CY,$B141,AG$1)</f>
        <v>33560</v>
      </c>
      <c r="AH141" s="388" t="n">
        <f aca="false">V141-AG141</f>
        <v>21417.88</v>
      </c>
      <c r="AI141" s="389" t="n">
        <f aca="false">IFERROR(AH141/V141,)</f>
        <v>0.389572679048374</v>
      </c>
      <c r="AJ141" s="390" t="n">
        <f aca="false" t="array" ref="AJ141:AJ141">INDEX(_Rge_Data_3rd_CY,$B141,AJ$1)</f>
        <v>0</v>
      </c>
      <c r="AK141" s="391" t="n">
        <f aca="false" t="array" ref="AK141:AK141">INDEX(_Rge_Data_3rd_CY,$B141,AK$1)</f>
        <v>0</v>
      </c>
      <c r="AL141" s="391" t="n">
        <f aca="false">INDEX(_Rge_Data_3rd_CY,$B141,AL$1)</f>
        <v>0</v>
      </c>
      <c r="AM141" s="391" t="n">
        <f aca="false">INDEX(_Rge_Data_3rd_CY,$B141,AM$1)</f>
        <v>0</v>
      </c>
      <c r="AN141" s="391" t="n">
        <f aca="false" t="array" ref="AN141:AN141">INDEX(_Rge_Data_3rd_CY,$B141,AN$1)</f>
        <v>0</v>
      </c>
      <c r="AO141" s="391" t="n">
        <f aca="false" t="array" ref="AO141:AO141">INDEX(_Rge_Data_3rd_CY,$B141,AO$1)</f>
        <v>1260</v>
      </c>
      <c r="AP141" s="391" t="n">
        <f aca="false" t="array" ref="AP141:AP141">INDEX(_Rge_Data_3rd_CY,$B141,AP$1)</f>
        <v>0</v>
      </c>
      <c r="AQ141" s="391" t="n">
        <f aca="false" t="array" ref="AQ141:AQ141">INDEX(_Rge_Data_3rd_CY,$B141,AQ$1)</f>
        <v>0</v>
      </c>
      <c r="AR141" s="391" t="n">
        <f aca="false" t="array" ref="AR141:AR141">INDEX(_Rge_Data_3rd_CY,$B141,AR$1)</f>
        <v>0</v>
      </c>
      <c r="AS141" s="391" t="n">
        <f aca="false">INDEX(_Rge_Data_3rd_CY,$B141,AS$1)</f>
        <v>0</v>
      </c>
      <c r="AT141" s="391" t="n">
        <f aca="false" t="array" ref="AT141:AT141">INDEX(_Rge_Data_3rd_CY,$B141,AT$1)</f>
        <v>0</v>
      </c>
      <c r="AU141" s="391" t="n">
        <f aca="false" t="array" ref="AU141:AU141">INDEX(_Rge_Data_3rd_CY,$B141,AU$1)</f>
        <v>1260</v>
      </c>
      <c r="AV141" s="262" t="n">
        <f aca="false">AU141+AX141+AY141</f>
        <v>2023.9214052</v>
      </c>
      <c r="AW141" s="392" t="n">
        <f aca="false">IFERROR(AU141/AG141,0)</f>
        <v>0.0375446960667461</v>
      </c>
      <c r="AX141" s="268" t="n">
        <f aca="false">IFERROR(IF(AND($F141="OPEN",$AH141&gt;0),$AH141*_SoP*$AW141,IF(AND($F141="CLOSED",$AH141&gt;0),$AH141*_SoL*$AW141,0)),0)</f>
        <v>763.9214052</v>
      </c>
      <c r="AY141" s="268" t="n">
        <f aca="false">IFERROR(IF($AH141&lt;0,$AH141*_SoL,0),0)</f>
        <v>0</v>
      </c>
      <c r="AZ141" s="393" t="n">
        <f aca="false">AU141+AX141</f>
        <v>2023.9214052</v>
      </c>
      <c r="BA141" s="393" t="n">
        <f aca="false">AJ141-AY141</f>
        <v>0</v>
      </c>
      <c r="BB141" s="393" t="n">
        <f aca="false">AZ141-BA141</f>
        <v>2023.9214052</v>
      </c>
      <c r="BC141" s="394" t="n">
        <f aca="false">IF($BB141&gt;=0,$BB141,0)</f>
        <v>2023.9214052</v>
      </c>
      <c r="BD141" s="395" t="n">
        <f aca="false">IF($BB141&lt;=0,-$BB141,0)</f>
        <v>0</v>
      </c>
      <c r="BE141" s="396" t="n">
        <f aca="false">IF((V141-AJ141)&lt;0,0,V141-AJ141)</f>
        <v>54977.88</v>
      </c>
      <c r="BF141" s="397" t="n">
        <f aca="false">IF(AW141&gt;1,0,V141-AW141*V141)</f>
        <v>52913.752205006</v>
      </c>
    </row>
    <row r="142" customFormat="false" ht="19.5" hidden="false" customHeight="true" outlineLevel="0" collapsed="false">
      <c r="A142" s="166"/>
      <c r="B142" s="208" t="n">
        <f aca="false">B141+1</f>
        <v>131</v>
      </c>
      <c r="C142" s="166"/>
      <c r="D142" s="369" t="str">
        <f aca="false" t="array" ref="D142:D142">INDEX(_Rge_Projectdata_3rd,$B142,MATCH("Project-ID",_Rge_Headline_Projectdata,0))</f>
        <v>P903749</v>
      </c>
      <c r="E142" s="370" t="str">
        <f aca="false" t="array" ref="E142:E142">IF(INDEX(_Rge_Data_3rd_CY,$B142,E$1)=0,"",TEXT(INDEX(_Rge_Data_3rd_CY,$B142,E$1),"JJJJMMTT"))</f>
        <v>JJJJ04TT</v>
      </c>
      <c r="F142" s="382" t="str">
        <f aca="false" t="array" ref="F142:F142">INDEX(_Rge_Data_3rd_CY,$B142,F$1)</f>
        <v>Closed</v>
      </c>
      <c r="G142" s="371" t="n">
        <f aca="false" t="array" ref="G142:G142">IFERROR(MATCH(INDEX(_Rge_Data_3rd_CY,$B142,G$1),_Rge_Projectstatus,0),"")</f>
        <v>2</v>
      </c>
      <c r="H142" s="383" t="n">
        <f aca="false">INDEX(_Rge_Data_3rd_CY,$B142,H$1)</f>
        <v>0</v>
      </c>
      <c r="I142" s="384" t="n">
        <f aca="false">INDEX(_Rge_Data_3rd_CY,$B142,I$1)</f>
        <v>0</v>
      </c>
      <c r="J142" s="384" t="n">
        <f aca="false">INDEX(_Rge_Data_3rd_CY,$B142,J$1)</f>
        <v>0</v>
      </c>
      <c r="K142" s="384" t="n">
        <f aca="false">INDEX(_Rge_Data_3rd_CY,$B142,K$1)</f>
        <v>0</v>
      </c>
      <c r="L142" s="385" t="n">
        <f aca="false" t="array" ref="L142:L142">INDEX(_Rge_Data_3rd_CY,$B142,L$1)</f>
        <v>0</v>
      </c>
      <c r="M142" s="385" t="n">
        <f aca="false" t="array" ref="M142:M142">INDEX(_Rge_Data_3rd_CY,$B142,M$1)</f>
        <v>0</v>
      </c>
      <c r="N142" s="385" t="n">
        <f aca="false" t="array" ref="N142:N142">INDEX(_Rge_Data_3rd_CY,$B142,N$1)</f>
        <v>0</v>
      </c>
      <c r="O142" s="385" t="n">
        <f aca="false" t="array" ref="O142:O142">INDEX(_Rge_Data_3rd_CY,$B142,O$1)</f>
        <v>0</v>
      </c>
      <c r="P142" s="385" t="n">
        <f aca="false" t="array" ref="P142:P142">INDEX(_Rge_Data_3rd_CY,$B142,P$1)</f>
        <v>0</v>
      </c>
      <c r="Q142" s="385" t="n">
        <f aca="false">INDEX(_Rge_Data_3rd_CY,$B142,Q$1)</f>
        <v>0</v>
      </c>
      <c r="R142" s="385" t="n">
        <f aca="false" t="array" ref="R142:R142">INDEX(_Rge_Data_3rd_CY,$B142,R$1)</f>
        <v>0</v>
      </c>
      <c r="S142" s="385" t="n">
        <f aca="false" t="array" ref="S142:S142">INDEX(_Rge_Data_3rd_CY,$B142,S$1)</f>
        <v>0</v>
      </c>
      <c r="T142" s="385" t="n">
        <f aca="false">H142-S142</f>
        <v>0</v>
      </c>
      <c r="U142" s="386" t="n">
        <f aca="false">IFERROR(T142/H142,0)</f>
        <v>0</v>
      </c>
      <c r="V142" s="387" t="n">
        <f aca="false" t="array" ref="V142:V142">INDEX(_Rge_Data_3rd_CY,$B142,V$1)</f>
        <v>6414.5</v>
      </c>
      <c r="W142" s="388" t="n">
        <f aca="false" t="array" ref="W142:W142">INDEX(_Rge_Data_3rd_CY,$B142,W$1)</f>
        <v>0</v>
      </c>
      <c r="X142" s="388" t="n">
        <f aca="false">INDEX(_Rge_Data_3rd_CY,$B142,X$1)</f>
        <v>0</v>
      </c>
      <c r="Y142" s="388" t="n">
        <f aca="false">INDEX(_Rge_Data_3rd_CY,$B142,Y$1)</f>
        <v>0</v>
      </c>
      <c r="Z142" s="388" t="n">
        <f aca="false" t="array" ref="Z142:Z142">INDEX(_Rge_Data_3rd_CY,$B142,Z$1)</f>
        <v>0</v>
      </c>
      <c r="AA142" s="388" t="n">
        <f aca="false" t="array" ref="AA142:AA142">INDEX(_Rge_Data_3rd_CY,$B142,AA$1)</f>
        <v>0</v>
      </c>
      <c r="AB142" s="388" t="n">
        <f aca="false" t="array" ref="AB142:AB142">INDEX(_Rge_Data_3rd_CY,$B142,AB$1)</f>
        <v>0</v>
      </c>
      <c r="AC142" s="388" t="n">
        <f aca="false" t="array" ref="AC142:AC142">INDEX(_Rge_Data_3rd_CY,$B142,AC$1)</f>
        <v>5291.79</v>
      </c>
      <c r="AD142" s="388" t="n">
        <f aca="false" t="array" ref="AD142:AD142">INDEX(_Rge_Data_3rd_CY,$B142,AD$1)</f>
        <v>0</v>
      </c>
      <c r="AE142" s="388" t="n">
        <f aca="false">INDEX(_Rge_Data_3rd_CY,$B142,AE$1)</f>
        <v>0</v>
      </c>
      <c r="AF142" s="388" t="n">
        <f aca="false" t="array" ref="AF142:AF142">INDEX(_Rge_Data_3rd_CY,$B142,AF$1)</f>
        <v>0</v>
      </c>
      <c r="AG142" s="388" t="n">
        <f aca="false" t="array" ref="AG142:AG142">INDEX(_Rge_Data_3rd_CY,$B142,AG$1)</f>
        <v>5291.79</v>
      </c>
      <c r="AH142" s="388" t="n">
        <f aca="false">V142-AG142</f>
        <v>1122.71</v>
      </c>
      <c r="AI142" s="389" t="n">
        <f aca="false">IFERROR(AH142/V142,)</f>
        <v>0.175026892197365</v>
      </c>
      <c r="AJ142" s="390" t="n">
        <f aca="false" t="array" ref="AJ142:AJ142">INDEX(_Rge_Data_3rd_CY,$B142,AJ$1)</f>
        <v>6414.5</v>
      </c>
      <c r="AK142" s="391" t="n">
        <f aca="false" t="array" ref="AK142:AK142">INDEX(_Rge_Data_3rd_CY,$B142,AK$1)</f>
        <v>0</v>
      </c>
      <c r="AL142" s="391" t="n">
        <f aca="false">INDEX(_Rge_Data_3rd_CY,$B142,AL$1)</f>
        <v>0</v>
      </c>
      <c r="AM142" s="391" t="n">
        <f aca="false">INDEX(_Rge_Data_3rd_CY,$B142,AM$1)</f>
        <v>0</v>
      </c>
      <c r="AN142" s="391" t="n">
        <f aca="false" t="array" ref="AN142:AN142">INDEX(_Rge_Data_3rd_CY,$B142,AN$1)</f>
        <v>0</v>
      </c>
      <c r="AO142" s="391" t="n">
        <f aca="false" t="array" ref="AO142:AO142">INDEX(_Rge_Data_3rd_CY,$B142,AO$1)</f>
        <v>0</v>
      </c>
      <c r="AP142" s="391" t="n">
        <f aca="false" t="array" ref="AP142:AP142">INDEX(_Rge_Data_3rd_CY,$B142,AP$1)</f>
        <v>0</v>
      </c>
      <c r="AQ142" s="391" t="n">
        <f aca="false" t="array" ref="AQ142:AQ142">INDEX(_Rge_Data_3rd_CY,$B142,AQ$1)</f>
        <v>5291.79</v>
      </c>
      <c r="AR142" s="391" t="n">
        <f aca="false" t="array" ref="AR142:AR142">INDEX(_Rge_Data_3rd_CY,$B142,AR$1)</f>
        <v>0</v>
      </c>
      <c r="AS142" s="391" t="n">
        <f aca="false">INDEX(_Rge_Data_3rd_CY,$B142,AS$1)</f>
        <v>0</v>
      </c>
      <c r="AT142" s="391" t="n">
        <f aca="false" t="array" ref="AT142:AT142">INDEX(_Rge_Data_3rd_CY,$B142,AT$1)</f>
        <v>0</v>
      </c>
      <c r="AU142" s="391" t="n">
        <f aca="false" t="array" ref="AU142:AU142">INDEX(_Rge_Data_3rd_CY,$B142,AU$1)</f>
        <v>5291.79</v>
      </c>
      <c r="AV142" s="262" t="n">
        <f aca="false">AU142+AX142+AY142</f>
        <v>6414.5</v>
      </c>
      <c r="AW142" s="392" t="n">
        <f aca="false">IFERROR(AU142/AG142,0)</f>
        <v>1</v>
      </c>
      <c r="AX142" s="268" t="n">
        <f aca="false">IFERROR(IF(AND($F142="OPEN",$AH142&gt;0),$AH142*_SoP*$AW142,IF(AND($F142="CLOSED",$AH142&gt;0),$AH142*_SoL*$AW142,0)),0)</f>
        <v>1122.71</v>
      </c>
      <c r="AY142" s="268" t="n">
        <f aca="false">IFERROR(IF($AH142&lt;0,$AH142*_SoL,0),0)</f>
        <v>0</v>
      </c>
      <c r="AZ142" s="393" t="n">
        <f aca="false">AU142+AX142</f>
        <v>6414.5</v>
      </c>
      <c r="BA142" s="393" t="n">
        <f aca="false">AJ142-AY142</f>
        <v>6414.5</v>
      </c>
      <c r="BB142" s="393" t="n">
        <f aca="false">AZ142-BA142</f>
        <v>0</v>
      </c>
      <c r="BC142" s="394" t="n">
        <f aca="false">IF($BB142&gt;=0,$BB142,0)</f>
        <v>0</v>
      </c>
      <c r="BD142" s="395" t="n">
        <f aca="false">IF($BB142&lt;=0,-$BB142,0)</f>
        <v>-0</v>
      </c>
      <c r="BE142" s="396" t="n">
        <f aca="false">IF((V142-AJ142)&lt;0,0,V142-AJ142)</f>
        <v>0</v>
      </c>
      <c r="BF142" s="397" t="n">
        <f aca="false">IF(AW142&gt;1,0,V142-AW142*V142)</f>
        <v>0</v>
      </c>
    </row>
    <row r="143" customFormat="false" ht="19.5" hidden="false" customHeight="true" outlineLevel="0" collapsed="false">
      <c r="A143" s="166"/>
      <c r="B143" s="208" t="n">
        <f aca="false">B142+1</f>
        <v>132</v>
      </c>
      <c r="C143" s="166"/>
      <c r="D143" s="369" t="n">
        <f aca="false">INDEX(_Rge_Projectdata_3rd,$B143,MATCH("Project-ID",_Rge_Headline_Projectdata,0))</f>
        <v>0</v>
      </c>
      <c r="E143" s="370" t="str">
        <f aca="false" t="array" ref="E143:E143">IF(INDEX(_Rge_Data_3rd_CY,$B143,E$1)=0,"",TEXT(INDEX(_Rge_Data_3rd_CY,$B143,E$1),"JJJJMMTT"))</f>
        <v/>
      </c>
      <c r="F143" s="382" t="str">
        <f aca="false" t="array" ref="F143:F143">INDEX(_Rge_Data_3rd_CY,$B143,F$1)</f>
        <v>Open</v>
      </c>
      <c r="G143" s="371" t="n">
        <f aca="false" t="array" ref="G143:G143">IFERROR(MATCH(INDEX(_Rge_Data_3rd_CY,$B143,G$1),_Rge_Projectstatus,0),"")</f>
        <v>1</v>
      </c>
      <c r="H143" s="383" t="n">
        <f aca="false">INDEX(_Rge_Data_3rd_CY,$B143,H$1)</f>
        <v>0</v>
      </c>
      <c r="I143" s="384" t="n">
        <f aca="false">INDEX(_Rge_Data_3rd_CY,$B143,I$1)</f>
        <v>0</v>
      </c>
      <c r="J143" s="384" t="n">
        <f aca="false">INDEX(_Rge_Data_3rd_CY,$B143,J$1)</f>
        <v>0</v>
      </c>
      <c r="K143" s="384" t="n">
        <f aca="false">INDEX(_Rge_Data_3rd_CY,$B143,K$1)</f>
        <v>0</v>
      </c>
      <c r="L143" s="385" t="n">
        <f aca="false" t="array" ref="L143:L143">INDEX(_Rge_Data_3rd_CY,$B143,L$1)</f>
        <v>0</v>
      </c>
      <c r="M143" s="385" t="n">
        <f aca="false" t="array" ref="M143:M143">INDEX(_Rge_Data_3rd_CY,$B143,M$1)</f>
        <v>0</v>
      </c>
      <c r="N143" s="385" t="n">
        <f aca="false" t="array" ref="N143:N143">INDEX(_Rge_Data_3rd_CY,$B143,N$1)</f>
        <v>0</v>
      </c>
      <c r="O143" s="385" t="n">
        <f aca="false" t="array" ref="O143:O143">INDEX(_Rge_Data_3rd_CY,$B143,O$1)</f>
        <v>0</v>
      </c>
      <c r="P143" s="385" t="n">
        <f aca="false" t="array" ref="P143:P143">INDEX(_Rge_Data_3rd_CY,$B143,P$1)</f>
        <v>0</v>
      </c>
      <c r="Q143" s="385" t="n">
        <f aca="false">INDEX(_Rge_Data_3rd_CY,$B143,Q$1)</f>
        <v>0</v>
      </c>
      <c r="R143" s="385" t="n">
        <f aca="false" t="array" ref="R143:R143">INDEX(_Rge_Data_3rd_CY,$B143,R$1)</f>
        <v>0</v>
      </c>
      <c r="S143" s="385" t="n">
        <f aca="false" t="array" ref="S143:S143">INDEX(_Rge_Data_3rd_CY,$B143,S$1)</f>
        <v>0</v>
      </c>
      <c r="T143" s="385" t="n">
        <f aca="false">H143-S143</f>
        <v>0</v>
      </c>
      <c r="U143" s="386" t="n">
        <f aca="false">IFERROR(T143/H143,0)</f>
        <v>0</v>
      </c>
      <c r="V143" s="387" t="n">
        <f aca="false">INDEX(_Rge_Data_3rd_CY,$B143,V$1)</f>
        <v>0</v>
      </c>
      <c r="W143" s="388" t="n">
        <f aca="false">INDEX(_Rge_Data_3rd_CY,$B143,W$1)</f>
        <v>0</v>
      </c>
      <c r="X143" s="388" t="n">
        <f aca="false">INDEX(_Rge_Data_3rd_CY,$B143,X$1)</f>
        <v>0</v>
      </c>
      <c r="Y143" s="388" t="n">
        <f aca="false">INDEX(_Rge_Data_3rd_CY,$B143,Y$1)</f>
        <v>0</v>
      </c>
      <c r="Z143" s="388" t="n">
        <f aca="false" t="array" ref="Z143:Z143">INDEX(_Rge_Data_3rd_CY,$B143,Z$1)</f>
        <v>0</v>
      </c>
      <c r="AA143" s="388" t="n">
        <f aca="false" t="array" ref="AA143:AA143">INDEX(_Rge_Data_3rd_CY,$B143,AA$1)</f>
        <v>0</v>
      </c>
      <c r="AB143" s="388" t="n">
        <f aca="false" t="array" ref="AB143:AB143">INDEX(_Rge_Data_3rd_CY,$B143,AB$1)</f>
        <v>0</v>
      </c>
      <c r="AC143" s="388" t="n">
        <f aca="false" t="array" ref="AC143:AC143">INDEX(_Rge_Data_3rd_CY,$B143,AC$1)</f>
        <v>0</v>
      </c>
      <c r="AD143" s="388" t="n">
        <f aca="false" t="array" ref="AD143:AD143">INDEX(_Rge_Data_3rd_CY,$B143,AD$1)</f>
        <v>0</v>
      </c>
      <c r="AE143" s="388" t="n">
        <f aca="false">INDEX(_Rge_Data_3rd_CY,$B143,AE$1)</f>
        <v>0</v>
      </c>
      <c r="AF143" s="388" t="n">
        <f aca="false" t="array" ref="AF143:AF143">INDEX(_Rge_Data_3rd_CY,$B143,AF$1)</f>
        <v>0</v>
      </c>
      <c r="AG143" s="388" t="n">
        <f aca="false" t="array" ref="AG143:AG143">INDEX(_Rge_Data_3rd_CY,$B143,AG$1)</f>
        <v>0</v>
      </c>
      <c r="AH143" s="388" t="n">
        <f aca="false">V143-AG143</f>
        <v>0</v>
      </c>
      <c r="AI143" s="389" t="n">
        <f aca="false">IFERROR(AH143/V143,)</f>
        <v>0</v>
      </c>
      <c r="AJ143" s="390" t="n">
        <f aca="false">INDEX(_Rge_Data_3rd_CY,$B143,AJ$1)</f>
        <v>0</v>
      </c>
      <c r="AK143" s="391" t="n">
        <f aca="false">INDEX(_Rge_Data_3rd_CY,$B143,AK$1)</f>
        <v>0</v>
      </c>
      <c r="AL143" s="391" t="n">
        <f aca="false">INDEX(_Rge_Data_3rd_CY,$B143,AL$1)</f>
        <v>0</v>
      </c>
      <c r="AM143" s="391" t="n">
        <f aca="false">INDEX(_Rge_Data_3rd_CY,$B143,AM$1)</f>
        <v>0</v>
      </c>
      <c r="AN143" s="391" t="n">
        <f aca="false" t="array" ref="AN143:AN143">INDEX(_Rge_Data_3rd_CY,$B143,AN$1)</f>
        <v>0</v>
      </c>
      <c r="AO143" s="391" t="n">
        <f aca="false" t="array" ref="AO143:AO143">INDEX(_Rge_Data_3rd_CY,$B143,AO$1)</f>
        <v>0</v>
      </c>
      <c r="AP143" s="391" t="n">
        <f aca="false" t="array" ref="AP143:AP143">INDEX(_Rge_Data_3rd_CY,$B143,AP$1)</f>
        <v>0</v>
      </c>
      <c r="AQ143" s="391" t="n">
        <f aca="false" t="array" ref="AQ143:AQ143">INDEX(_Rge_Data_3rd_CY,$B143,AQ$1)</f>
        <v>0</v>
      </c>
      <c r="AR143" s="391" t="n">
        <f aca="false" t="array" ref="AR143:AR143">INDEX(_Rge_Data_3rd_CY,$B143,AR$1)</f>
        <v>0</v>
      </c>
      <c r="AS143" s="391" t="n">
        <f aca="false">INDEX(_Rge_Data_3rd_CY,$B143,AS$1)</f>
        <v>0</v>
      </c>
      <c r="AT143" s="391" t="n">
        <f aca="false" t="array" ref="AT143:AT143">INDEX(_Rge_Data_3rd_CY,$B143,AT$1)</f>
        <v>0</v>
      </c>
      <c r="AU143" s="391" t="n">
        <f aca="false" t="array" ref="AU143:AU143">INDEX(_Rge_Data_3rd_CY,$B143,AU$1)</f>
        <v>0</v>
      </c>
      <c r="AV143" s="262" t="n">
        <f aca="false">AU143+AX143+AY143</f>
        <v>0</v>
      </c>
      <c r="AW143" s="392" t="n">
        <f aca="false">IFERROR(AU143/AG143,0)</f>
        <v>0</v>
      </c>
      <c r="AX143" s="268" t="n">
        <f aca="false">IFERROR(IF(AND($F143="OPEN",$AH143&gt;0),$AH143*_SoP*$AW143,IF(AND($F143="CLOSED",$AH143&gt;0),$AH143*_SoL*$AW143,0)),0)</f>
        <v>0</v>
      </c>
      <c r="AY143" s="268" t="n">
        <f aca="false">IFERROR(IF($AH143&lt;0,$AH143*_SoL,0),0)</f>
        <v>0</v>
      </c>
      <c r="AZ143" s="393" t="n">
        <f aca="false">AU143+AX143</f>
        <v>0</v>
      </c>
      <c r="BA143" s="393" t="n">
        <f aca="false">AJ143-AY143</f>
        <v>0</v>
      </c>
      <c r="BB143" s="393" t="n">
        <f aca="false">AZ143-BA143</f>
        <v>0</v>
      </c>
      <c r="BC143" s="394" t="n">
        <f aca="false">IF($BB143&gt;=0,$BB143,0)</f>
        <v>0</v>
      </c>
      <c r="BD143" s="395" t="n">
        <f aca="false">IF($BB143&lt;=0,-$BB143,0)</f>
        <v>-0</v>
      </c>
      <c r="BE143" s="396" t="n">
        <f aca="false">IF((V143-AJ143)&lt;0,0,V143-AJ143)</f>
        <v>0</v>
      </c>
      <c r="BF143" s="397" t="n">
        <f aca="false">IF(AW143&gt;1,0,V143-AW143*V143)</f>
        <v>0</v>
      </c>
    </row>
    <row r="144" customFormat="false" ht="19.5" hidden="false" customHeight="true" outlineLevel="0" collapsed="false">
      <c r="A144" s="166"/>
      <c r="B144" s="208" t="n">
        <f aca="false">B143+1</f>
        <v>133</v>
      </c>
      <c r="C144" s="166"/>
      <c r="D144" s="369" t="str">
        <f aca="false" t="array" ref="D144:D144">INDEX(_Rge_Projectdata_3rd,$B144,MATCH("Project-ID",_Rge_Headline_Projectdata,0))</f>
        <v>P903754</v>
      </c>
      <c r="E144" s="370" t="str">
        <f aca="false" t="array" ref="E144:E144">IF(INDEX(_Rge_Data_3rd_CY,$B144,E$1)=0,"",TEXT(INDEX(_Rge_Data_3rd_CY,$B144,E$1),"JJJJMMTT"))</f>
        <v>JJJJ05TT</v>
      </c>
      <c r="F144" s="382" t="str">
        <f aca="false" t="array" ref="F144:F144">INDEX(_Rge_Data_3rd_CY,$B144,F$1)</f>
        <v>Closed</v>
      </c>
      <c r="G144" s="371" t="n">
        <f aca="false" t="array" ref="G144:G144">IFERROR(MATCH(INDEX(_Rge_Data_3rd_CY,$B144,G$1),_Rge_Projectstatus,0),"")</f>
        <v>2</v>
      </c>
      <c r="H144" s="383" t="n">
        <f aca="false">INDEX(_Rge_Data_3rd_CY,$B144,H$1)</f>
        <v>0</v>
      </c>
      <c r="I144" s="384" t="n">
        <f aca="false">INDEX(_Rge_Data_3rd_CY,$B144,I$1)</f>
        <v>0</v>
      </c>
      <c r="J144" s="384" t="n">
        <f aca="false">INDEX(_Rge_Data_3rd_CY,$B144,J$1)</f>
        <v>0</v>
      </c>
      <c r="K144" s="384" t="n">
        <f aca="false">INDEX(_Rge_Data_3rd_CY,$B144,K$1)</f>
        <v>0</v>
      </c>
      <c r="L144" s="385" t="n">
        <f aca="false" t="array" ref="L144:L144">INDEX(_Rge_Data_3rd_CY,$B144,L$1)</f>
        <v>0</v>
      </c>
      <c r="M144" s="385" t="n">
        <f aca="false" t="array" ref="M144:M144">INDEX(_Rge_Data_3rd_CY,$B144,M$1)</f>
        <v>0</v>
      </c>
      <c r="N144" s="385" t="n">
        <f aca="false" t="array" ref="N144:N144">INDEX(_Rge_Data_3rd_CY,$B144,N$1)</f>
        <v>0</v>
      </c>
      <c r="O144" s="385" t="n">
        <f aca="false" t="array" ref="O144:O144">INDEX(_Rge_Data_3rd_CY,$B144,O$1)</f>
        <v>0</v>
      </c>
      <c r="P144" s="385" t="n">
        <f aca="false" t="array" ref="P144:P144">INDEX(_Rge_Data_3rd_CY,$B144,P$1)</f>
        <v>0</v>
      </c>
      <c r="Q144" s="385" t="n">
        <f aca="false">INDEX(_Rge_Data_3rd_CY,$B144,Q$1)</f>
        <v>0</v>
      </c>
      <c r="R144" s="385" t="n">
        <f aca="false" t="array" ref="R144:R144">INDEX(_Rge_Data_3rd_CY,$B144,R$1)</f>
        <v>0</v>
      </c>
      <c r="S144" s="385" t="n">
        <f aca="false" t="array" ref="S144:S144">INDEX(_Rge_Data_3rd_CY,$B144,S$1)</f>
        <v>0</v>
      </c>
      <c r="T144" s="385" t="n">
        <f aca="false">H144-S144</f>
        <v>0</v>
      </c>
      <c r="U144" s="386" t="n">
        <f aca="false">IFERROR(T144/H144,0)</f>
        <v>0</v>
      </c>
      <c r="V144" s="387" t="n">
        <f aca="false">INDEX(_Rge_Data_3rd_CY,$B144,V$1)</f>
        <v>0</v>
      </c>
      <c r="W144" s="388" t="n">
        <f aca="false">INDEX(_Rge_Data_3rd_CY,$B144,W$1)</f>
        <v>0</v>
      </c>
      <c r="X144" s="388" t="n">
        <f aca="false">INDEX(_Rge_Data_3rd_CY,$B144,X$1)</f>
        <v>0</v>
      </c>
      <c r="Y144" s="388" t="n">
        <f aca="false">INDEX(_Rge_Data_3rd_CY,$B144,Y$1)</f>
        <v>0</v>
      </c>
      <c r="Z144" s="388" t="n">
        <f aca="false" t="array" ref="Z144:Z144">INDEX(_Rge_Data_3rd_CY,$B144,Z$1)</f>
        <v>0</v>
      </c>
      <c r="AA144" s="388" t="n">
        <f aca="false" t="array" ref="AA144:AA144">INDEX(_Rge_Data_3rd_CY,$B144,AA$1)</f>
        <v>0</v>
      </c>
      <c r="AB144" s="388" t="n">
        <f aca="false" t="array" ref="AB144:AB144">INDEX(_Rge_Data_3rd_CY,$B144,AB$1)</f>
        <v>0</v>
      </c>
      <c r="AC144" s="388" t="n">
        <f aca="false" t="array" ref="AC144:AC144">INDEX(_Rge_Data_3rd_CY,$B144,AC$1)</f>
        <v>0</v>
      </c>
      <c r="AD144" s="388" t="n">
        <f aca="false" t="array" ref="AD144:AD144">INDEX(_Rge_Data_3rd_CY,$B144,AD$1)</f>
        <v>0</v>
      </c>
      <c r="AE144" s="388" t="n">
        <f aca="false">INDEX(_Rge_Data_3rd_CY,$B144,AE$1)</f>
        <v>0</v>
      </c>
      <c r="AF144" s="388" t="n">
        <f aca="false" t="array" ref="AF144:AF144">INDEX(_Rge_Data_3rd_CY,$B144,AF$1)</f>
        <v>0</v>
      </c>
      <c r="AG144" s="388" t="n">
        <f aca="false" t="array" ref="AG144:AG144">INDEX(_Rge_Data_3rd_CY,$B144,AG$1)</f>
        <v>0</v>
      </c>
      <c r="AH144" s="388" t="n">
        <f aca="false">V144-AG144</f>
        <v>0</v>
      </c>
      <c r="AI144" s="389" t="n">
        <f aca="false">IFERROR(AH144/V144,)</f>
        <v>0</v>
      </c>
      <c r="AJ144" s="390" t="n">
        <f aca="false">INDEX(_Rge_Data_3rd_CY,$B144,AJ$1)</f>
        <v>0</v>
      </c>
      <c r="AK144" s="391" t="n">
        <f aca="false">INDEX(_Rge_Data_3rd_CY,$B144,AK$1)</f>
        <v>0</v>
      </c>
      <c r="AL144" s="391" t="n">
        <f aca="false">INDEX(_Rge_Data_3rd_CY,$B144,AL$1)</f>
        <v>0</v>
      </c>
      <c r="AM144" s="391" t="n">
        <f aca="false">INDEX(_Rge_Data_3rd_CY,$B144,AM$1)</f>
        <v>0</v>
      </c>
      <c r="AN144" s="391" t="n">
        <f aca="false" t="array" ref="AN144:AN144">INDEX(_Rge_Data_3rd_CY,$B144,AN$1)</f>
        <v>0</v>
      </c>
      <c r="AO144" s="391" t="n">
        <f aca="false" t="array" ref="AO144:AO144">INDEX(_Rge_Data_3rd_CY,$B144,AO$1)</f>
        <v>0</v>
      </c>
      <c r="AP144" s="391" t="n">
        <f aca="false" t="array" ref="AP144:AP144">INDEX(_Rge_Data_3rd_CY,$B144,AP$1)</f>
        <v>0</v>
      </c>
      <c r="AQ144" s="391" t="n">
        <f aca="false" t="array" ref="AQ144:AQ144">INDEX(_Rge_Data_3rd_CY,$B144,AQ$1)</f>
        <v>0</v>
      </c>
      <c r="AR144" s="391" t="n">
        <f aca="false" t="array" ref="AR144:AR144">INDEX(_Rge_Data_3rd_CY,$B144,AR$1)</f>
        <v>0</v>
      </c>
      <c r="AS144" s="391" t="n">
        <f aca="false">INDEX(_Rge_Data_3rd_CY,$B144,AS$1)</f>
        <v>0</v>
      </c>
      <c r="AT144" s="391" t="n">
        <f aca="false" t="array" ref="AT144:AT144">INDEX(_Rge_Data_3rd_CY,$B144,AT$1)</f>
        <v>0</v>
      </c>
      <c r="AU144" s="391" t="n">
        <f aca="false" t="array" ref="AU144:AU144">INDEX(_Rge_Data_3rd_CY,$B144,AU$1)</f>
        <v>0</v>
      </c>
      <c r="AV144" s="262" t="n">
        <f aca="false">AU144+AX144+AY144</f>
        <v>0</v>
      </c>
      <c r="AW144" s="392" t="n">
        <f aca="false">IFERROR(AU144/AG144,0)</f>
        <v>0</v>
      </c>
      <c r="AX144" s="268" t="n">
        <f aca="false">IFERROR(IF(AND($F144="OPEN",$AH144&gt;0),$AH144*_SoP*$AW144,IF(AND($F144="CLOSED",$AH144&gt;0),$AH144*_SoL*$AW144,0)),0)</f>
        <v>0</v>
      </c>
      <c r="AY144" s="268" t="n">
        <f aca="false">IFERROR(IF($AH144&lt;0,$AH144*_SoL,0),0)</f>
        <v>0</v>
      </c>
      <c r="AZ144" s="393" t="n">
        <f aca="false">AU144+AX144</f>
        <v>0</v>
      </c>
      <c r="BA144" s="393" t="n">
        <f aca="false">AJ144-AY144</f>
        <v>0</v>
      </c>
      <c r="BB144" s="393" t="n">
        <f aca="false">AZ144-BA144</f>
        <v>0</v>
      </c>
      <c r="BC144" s="394" t="n">
        <f aca="false">IF($BB144&gt;=0,$BB144,0)</f>
        <v>0</v>
      </c>
      <c r="BD144" s="395" t="n">
        <f aca="false">IF($BB144&lt;=0,-$BB144,0)</f>
        <v>-0</v>
      </c>
      <c r="BE144" s="396" t="n">
        <f aca="false">IF((V144-AJ144)&lt;0,0,V144-AJ144)</f>
        <v>0</v>
      </c>
      <c r="BF144" s="397" t="n">
        <f aca="false">IF(AW144&gt;1,0,V144-AW144*V144)</f>
        <v>0</v>
      </c>
    </row>
    <row r="145" customFormat="false" ht="19.5" hidden="false" customHeight="true" outlineLevel="0" collapsed="false">
      <c r="A145" s="166"/>
      <c r="B145" s="208" t="n">
        <f aca="false">B144+1</f>
        <v>134</v>
      </c>
      <c r="C145" s="166"/>
      <c r="D145" s="369" t="str">
        <f aca="false" t="array" ref="D145:D145">INDEX(_Rge_Projectdata_3rd,$B145,MATCH("Project-ID",_Rge_Headline_Projectdata,0))</f>
        <v>P903757</v>
      </c>
      <c r="E145" s="370" t="str">
        <f aca="false" t="array" ref="E145:E145">IF(INDEX(_Rge_Data_3rd_CY,$B145,E$1)=0,"",TEXT(INDEX(_Rge_Data_3rd_CY,$B145,E$1),"JJJJMMTT"))</f>
        <v/>
      </c>
      <c r="F145" s="382" t="str">
        <f aca="false" t="array" ref="F145:F145">INDEX(_Rge_Data_3rd_CY,$B145,F$1)</f>
        <v>Open</v>
      </c>
      <c r="G145" s="371" t="n">
        <f aca="false" t="array" ref="G145:G145">IFERROR(MATCH(INDEX(_Rge_Data_3rd_CY,$B145,G$1),_Rge_Projectstatus,0),"")</f>
        <v>1</v>
      </c>
      <c r="H145" s="383" t="n">
        <f aca="false">INDEX(_Rge_Data_3rd_CY,$B145,H$1)</f>
        <v>0</v>
      </c>
      <c r="I145" s="384" t="n">
        <f aca="false">INDEX(_Rge_Data_3rd_CY,$B145,I$1)</f>
        <v>0</v>
      </c>
      <c r="J145" s="384" t="n">
        <f aca="false">INDEX(_Rge_Data_3rd_CY,$B145,J$1)</f>
        <v>0</v>
      </c>
      <c r="K145" s="384" t="n">
        <f aca="false">INDEX(_Rge_Data_3rd_CY,$B145,K$1)</f>
        <v>0</v>
      </c>
      <c r="L145" s="385" t="n">
        <f aca="false" t="array" ref="L145:L145">INDEX(_Rge_Data_3rd_CY,$B145,L$1)</f>
        <v>0</v>
      </c>
      <c r="M145" s="385" t="n">
        <f aca="false" t="array" ref="M145:M145">INDEX(_Rge_Data_3rd_CY,$B145,M$1)</f>
        <v>0</v>
      </c>
      <c r="N145" s="385" t="n">
        <f aca="false" t="array" ref="N145:N145">INDEX(_Rge_Data_3rd_CY,$B145,N$1)</f>
        <v>0</v>
      </c>
      <c r="O145" s="385" t="n">
        <f aca="false" t="array" ref="O145:O145">INDEX(_Rge_Data_3rd_CY,$B145,O$1)</f>
        <v>0</v>
      </c>
      <c r="P145" s="385" t="n">
        <f aca="false" t="array" ref="P145:P145">INDEX(_Rge_Data_3rd_CY,$B145,P$1)</f>
        <v>0</v>
      </c>
      <c r="Q145" s="385" t="n">
        <f aca="false">INDEX(_Rge_Data_3rd_CY,$B145,Q$1)</f>
        <v>0</v>
      </c>
      <c r="R145" s="385" t="n">
        <f aca="false" t="array" ref="R145:R145">INDEX(_Rge_Data_3rd_CY,$B145,R$1)</f>
        <v>0</v>
      </c>
      <c r="S145" s="385" t="n">
        <f aca="false" t="array" ref="S145:S145">INDEX(_Rge_Data_3rd_CY,$B145,S$1)</f>
        <v>0</v>
      </c>
      <c r="T145" s="385" t="n">
        <f aca="false">H145-S145</f>
        <v>0</v>
      </c>
      <c r="U145" s="386" t="n">
        <f aca="false">IFERROR(T145/H145,0)</f>
        <v>0</v>
      </c>
      <c r="V145" s="387" t="n">
        <f aca="false" t="array" ref="V145:V145">INDEX(_Rge_Data_3rd_CY,$B145,V$1)</f>
        <v>9000</v>
      </c>
      <c r="W145" s="388" t="n">
        <f aca="false" t="array" ref="W145:W145">INDEX(_Rge_Data_3rd_CY,$B145,W$1)</f>
        <v>4500</v>
      </c>
      <c r="X145" s="388" t="n">
        <f aca="false">INDEX(_Rge_Data_3rd_CY,$B145,X$1)</f>
        <v>0</v>
      </c>
      <c r="Y145" s="388" t="n">
        <f aca="false">INDEX(_Rge_Data_3rd_CY,$B145,Y$1)</f>
        <v>0</v>
      </c>
      <c r="Z145" s="388" t="n">
        <f aca="false" t="array" ref="Z145:Z145">INDEX(_Rge_Data_3rd_CY,$B145,Z$1)</f>
        <v>4500</v>
      </c>
      <c r="AA145" s="388" t="n">
        <f aca="false" t="array" ref="AA145:AA145">INDEX(_Rge_Data_3rd_CY,$B145,AA$1)</f>
        <v>650</v>
      </c>
      <c r="AB145" s="388" t="n">
        <f aca="false" t="array" ref="AB145:AB145">INDEX(_Rge_Data_3rd_CY,$B145,AB$1)</f>
        <v>0</v>
      </c>
      <c r="AC145" s="388" t="n">
        <f aca="false" t="array" ref="AC145:AC145">INDEX(_Rge_Data_3rd_CY,$B145,AC$1)</f>
        <v>0</v>
      </c>
      <c r="AD145" s="388" t="n">
        <f aca="false" t="array" ref="AD145:AD145">INDEX(_Rge_Data_3rd_CY,$B145,AD$1)</f>
        <v>0</v>
      </c>
      <c r="AE145" s="388" t="n">
        <f aca="false">INDEX(_Rge_Data_3rd_CY,$B145,AE$1)</f>
        <v>0</v>
      </c>
      <c r="AF145" s="388" t="n">
        <f aca="false" t="array" ref="AF145:AF145">INDEX(_Rge_Data_3rd_CY,$B145,AF$1)</f>
        <v>0</v>
      </c>
      <c r="AG145" s="388" t="n">
        <f aca="false" t="array" ref="AG145:AG145">INDEX(_Rge_Data_3rd_CY,$B145,AG$1)</f>
        <v>5150</v>
      </c>
      <c r="AH145" s="388" t="n">
        <f aca="false">V145-AG145</f>
        <v>3850</v>
      </c>
      <c r="AI145" s="389" t="n">
        <f aca="false">IFERROR(AH145/V145,)</f>
        <v>0.427777777777778</v>
      </c>
      <c r="AJ145" s="390" t="n">
        <f aca="false" t="array" ref="AJ145:AJ145">INDEX(_Rge_Data_3rd_CY,$B145,AJ$1)</f>
        <v>0</v>
      </c>
      <c r="AK145" s="391" t="n">
        <f aca="false" t="array" ref="AK145:AK145">INDEX(_Rge_Data_3rd_CY,$B145,AK$1)</f>
        <v>0</v>
      </c>
      <c r="AL145" s="391" t="n">
        <f aca="false">INDEX(_Rge_Data_3rd_CY,$B145,AL$1)</f>
        <v>0</v>
      </c>
      <c r="AM145" s="391" t="n">
        <f aca="false">INDEX(_Rge_Data_3rd_CY,$B145,AM$1)</f>
        <v>0</v>
      </c>
      <c r="AN145" s="391" t="n">
        <f aca="false" t="array" ref="AN145:AN145">INDEX(_Rge_Data_3rd_CY,$B145,AN$1)</f>
        <v>0</v>
      </c>
      <c r="AO145" s="391" t="n">
        <f aca="false" t="array" ref="AO145:AO145">INDEX(_Rge_Data_3rd_CY,$B145,AO$1)</f>
        <v>420</v>
      </c>
      <c r="AP145" s="391" t="n">
        <f aca="false" t="array" ref="AP145:AP145">INDEX(_Rge_Data_3rd_CY,$B145,AP$1)</f>
        <v>0</v>
      </c>
      <c r="AQ145" s="391" t="n">
        <f aca="false" t="array" ref="AQ145:AQ145">INDEX(_Rge_Data_3rd_CY,$B145,AQ$1)</f>
        <v>0</v>
      </c>
      <c r="AR145" s="391" t="n">
        <f aca="false" t="array" ref="AR145:AR145">INDEX(_Rge_Data_3rd_CY,$B145,AR$1)</f>
        <v>0</v>
      </c>
      <c r="AS145" s="391" t="n">
        <f aca="false">INDEX(_Rge_Data_3rd_CY,$B145,AS$1)</f>
        <v>0</v>
      </c>
      <c r="AT145" s="391" t="n">
        <f aca="false" t="array" ref="AT145:AT145">INDEX(_Rge_Data_3rd_CY,$B145,AT$1)</f>
        <v>0</v>
      </c>
      <c r="AU145" s="391" t="n">
        <f aca="false" t="array" ref="AU145:AU145">INDEX(_Rge_Data_3rd_CY,$B145,AU$1)</f>
        <v>420</v>
      </c>
      <c r="AV145" s="262" t="n">
        <f aca="false">AU145+AX145+AY145</f>
        <v>718.2815534</v>
      </c>
      <c r="AW145" s="392" t="n">
        <f aca="false">IFERROR(AU145/AG145,0)</f>
        <v>0.0815533980582524</v>
      </c>
      <c r="AX145" s="268" t="n">
        <f aca="false">IFERROR(IF(AND($F145="OPEN",$AH145&gt;0),$AH145*_SoP*$AW145,IF(AND($F145="CLOSED",$AH145&gt;0),$AH145*_SoL*$AW145,0)),0)</f>
        <v>298.2815534</v>
      </c>
      <c r="AY145" s="268" t="n">
        <f aca="false">IFERROR(IF($AH145&lt;0,$AH145*_SoL,0),0)</f>
        <v>0</v>
      </c>
      <c r="AZ145" s="393" t="n">
        <f aca="false">AU145+AX145</f>
        <v>718.2815534</v>
      </c>
      <c r="BA145" s="393" t="n">
        <f aca="false">AJ145-AY145</f>
        <v>0</v>
      </c>
      <c r="BB145" s="393" t="n">
        <f aca="false">AZ145-BA145</f>
        <v>718.2815534</v>
      </c>
      <c r="BC145" s="394" t="n">
        <f aca="false">IF($BB145&gt;=0,$BB145,0)</f>
        <v>718.2815534</v>
      </c>
      <c r="BD145" s="395" t="n">
        <f aca="false">IF($BB145&lt;=0,-$BB145,0)</f>
        <v>0</v>
      </c>
      <c r="BE145" s="396" t="n">
        <f aca="false">IF((V145-AJ145)&lt;0,0,V145-AJ145)</f>
        <v>9000</v>
      </c>
      <c r="BF145" s="397" t="n">
        <f aca="false">IF(AW145&gt;1,0,V145-AW145*V145)</f>
        <v>8266.01941747573</v>
      </c>
    </row>
    <row r="146" customFormat="false" ht="19.5" hidden="false" customHeight="true" outlineLevel="0" collapsed="false">
      <c r="A146" s="166"/>
      <c r="B146" s="208" t="n">
        <f aca="false">B145+1</f>
        <v>135</v>
      </c>
      <c r="C146" s="166"/>
      <c r="D146" s="369" t="str">
        <f aca="false" t="array" ref="D146:D146">INDEX(_Rge_Projectdata_3rd,$B146,MATCH("Project-ID",_Rge_Headline_Projectdata,0))</f>
        <v>P903758</v>
      </c>
      <c r="E146" s="370" t="str">
        <f aca="false" t="array" ref="E146:E146">IF(INDEX(_Rge_Data_3rd_CY,$B146,E$1)=0,"",TEXT(INDEX(_Rge_Data_3rd_CY,$B146,E$1),"JJJJMMTT"))</f>
        <v/>
      </c>
      <c r="F146" s="382" t="str">
        <f aca="false" t="array" ref="F146:F146">INDEX(_Rge_Data_3rd_CY,$B146,F$1)</f>
        <v>Open</v>
      </c>
      <c r="G146" s="371" t="n">
        <f aca="false" t="array" ref="G146:G146">IFERROR(MATCH(INDEX(_Rge_Data_3rd_CY,$B146,G$1),_Rge_Projectstatus,0),"")</f>
        <v>1</v>
      </c>
      <c r="H146" s="383" t="n">
        <f aca="false">INDEX(_Rge_Data_3rd_CY,$B146,H$1)</f>
        <v>0</v>
      </c>
      <c r="I146" s="384" t="n">
        <f aca="false">INDEX(_Rge_Data_3rd_CY,$B146,I$1)</f>
        <v>0</v>
      </c>
      <c r="J146" s="384" t="n">
        <f aca="false">INDEX(_Rge_Data_3rd_CY,$B146,J$1)</f>
        <v>0</v>
      </c>
      <c r="K146" s="384" t="n">
        <f aca="false">INDEX(_Rge_Data_3rd_CY,$B146,K$1)</f>
        <v>0</v>
      </c>
      <c r="L146" s="385" t="n">
        <f aca="false" t="array" ref="L146:L146">INDEX(_Rge_Data_3rd_CY,$B146,L$1)</f>
        <v>0</v>
      </c>
      <c r="M146" s="385" t="n">
        <f aca="false" t="array" ref="M146:M146">INDEX(_Rge_Data_3rd_CY,$B146,M$1)</f>
        <v>0</v>
      </c>
      <c r="N146" s="385" t="n">
        <f aca="false" t="array" ref="N146:N146">INDEX(_Rge_Data_3rd_CY,$B146,N$1)</f>
        <v>0</v>
      </c>
      <c r="O146" s="385" t="n">
        <f aca="false" t="array" ref="O146:O146">INDEX(_Rge_Data_3rd_CY,$B146,O$1)</f>
        <v>0</v>
      </c>
      <c r="P146" s="385" t="n">
        <f aca="false" t="array" ref="P146:P146">INDEX(_Rge_Data_3rd_CY,$B146,P$1)</f>
        <v>0</v>
      </c>
      <c r="Q146" s="385" t="n">
        <f aca="false">INDEX(_Rge_Data_3rd_CY,$B146,Q$1)</f>
        <v>0</v>
      </c>
      <c r="R146" s="385" t="n">
        <f aca="false" t="array" ref="R146:R146">INDEX(_Rge_Data_3rd_CY,$B146,R$1)</f>
        <v>0</v>
      </c>
      <c r="S146" s="385" t="n">
        <f aca="false" t="array" ref="S146:S146">INDEX(_Rge_Data_3rd_CY,$B146,S$1)</f>
        <v>0</v>
      </c>
      <c r="T146" s="385" t="n">
        <f aca="false">H146-S146</f>
        <v>0</v>
      </c>
      <c r="U146" s="386" t="n">
        <f aca="false">IFERROR(T146/H146,0)</f>
        <v>0</v>
      </c>
      <c r="V146" s="387" t="n">
        <f aca="false" t="array" ref="V146:V146">INDEX(_Rge_Data_3rd_CY,$B146,V$1)</f>
        <v>1981.75</v>
      </c>
      <c r="W146" s="388" t="n">
        <f aca="false" t="array" ref="W146:W146">INDEX(_Rge_Data_3rd_CY,$B146,W$1)</f>
        <v>599.25</v>
      </c>
      <c r="X146" s="388" t="n">
        <f aca="false">INDEX(_Rge_Data_3rd_CY,$B146,X$1)</f>
        <v>0</v>
      </c>
      <c r="Y146" s="388" t="n">
        <f aca="false">INDEX(_Rge_Data_3rd_CY,$B146,Y$1)</f>
        <v>0</v>
      </c>
      <c r="Z146" s="388" t="n">
        <f aca="false" t="array" ref="Z146:Z146">INDEX(_Rge_Data_3rd_CY,$B146,Z$1)</f>
        <v>599.25</v>
      </c>
      <c r="AA146" s="388" t="n">
        <f aca="false" t="array" ref="AA146:AA146">INDEX(_Rge_Data_3rd_CY,$B146,AA$1)</f>
        <v>130</v>
      </c>
      <c r="AB146" s="388" t="n">
        <f aca="false" t="array" ref="AB146:AB146">INDEX(_Rge_Data_3rd_CY,$B146,AB$1)</f>
        <v>400</v>
      </c>
      <c r="AC146" s="388" t="n">
        <f aca="false" t="array" ref="AC146:AC146">INDEX(_Rge_Data_3rd_CY,$B146,AC$1)</f>
        <v>0</v>
      </c>
      <c r="AD146" s="388" t="n">
        <f aca="false" t="array" ref="AD146:AD146">INDEX(_Rge_Data_3rd_CY,$B146,AD$1)</f>
        <v>0</v>
      </c>
      <c r="AE146" s="388" t="n">
        <f aca="false">INDEX(_Rge_Data_3rd_CY,$B146,AE$1)</f>
        <v>0</v>
      </c>
      <c r="AF146" s="388" t="n">
        <f aca="false" t="array" ref="AF146:AF146">INDEX(_Rge_Data_3rd_CY,$B146,AF$1)</f>
        <v>0</v>
      </c>
      <c r="AG146" s="388" t="n">
        <f aca="false" t="array" ref="AG146:AG146">INDEX(_Rge_Data_3rd_CY,$B146,AG$1)</f>
        <v>1129.25</v>
      </c>
      <c r="AH146" s="388" t="n">
        <f aca="false">V146-AG146</f>
        <v>852.5</v>
      </c>
      <c r="AI146" s="389" t="n">
        <f aca="false">IFERROR(AH146/V146,)</f>
        <v>0.430175350069383</v>
      </c>
      <c r="AJ146" s="390" t="n">
        <f aca="false" t="array" ref="AJ146:AJ146">INDEX(_Rge_Data_3rd_CY,$B146,AJ$1)</f>
        <v>0</v>
      </c>
      <c r="AK146" s="391" t="n">
        <f aca="false" t="array" ref="AK146:AK146">INDEX(_Rge_Data_3rd_CY,$B146,AK$1)</f>
        <v>0</v>
      </c>
      <c r="AL146" s="391" t="n">
        <f aca="false">INDEX(_Rge_Data_3rd_CY,$B146,AL$1)</f>
        <v>0</v>
      </c>
      <c r="AM146" s="391" t="n">
        <f aca="false">INDEX(_Rge_Data_3rd_CY,$B146,AM$1)</f>
        <v>0</v>
      </c>
      <c r="AN146" s="391" t="n">
        <f aca="false" t="array" ref="AN146:AN146">INDEX(_Rge_Data_3rd_CY,$B146,AN$1)</f>
        <v>0</v>
      </c>
      <c r="AO146" s="391" t="n">
        <f aca="false" t="array" ref="AO146:AO146">INDEX(_Rge_Data_3rd_CY,$B146,AO$1)</f>
        <v>30</v>
      </c>
      <c r="AP146" s="391" t="n">
        <f aca="false" t="array" ref="AP146:AP146">INDEX(_Rge_Data_3rd_CY,$B146,AP$1)</f>
        <v>0</v>
      </c>
      <c r="AQ146" s="391" t="n">
        <f aca="false" t="array" ref="AQ146:AQ146">INDEX(_Rge_Data_3rd_CY,$B146,AQ$1)</f>
        <v>0</v>
      </c>
      <c r="AR146" s="391" t="n">
        <f aca="false" t="array" ref="AR146:AR146">INDEX(_Rge_Data_3rd_CY,$B146,AR$1)</f>
        <v>0</v>
      </c>
      <c r="AS146" s="391" t="n">
        <f aca="false">INDEX(_Rge_Data_3rd_CY,$B146,AS$1)</f>
        <v>0</v>
      </c>
      <c r="AT146" s="391" t="n">
        <f aca="false" t="array" ref="AT146:AT146">INDEX(_Rge_Data_3rd_CY,$B146,AT$1)</f>
        <v>0</v>
      </c>
      <c r="AU146" s="391" t="n">
        <f aca="false" t="array" ref="AU146:AU146">INDEX(_Rge_Data_3rd_CY,$B146,AU$1)</f>
        <v>30</v>
      </c>
      <c r="AV146" s="262" t="n">
        <f aca="false">AU146+AX146+AY146</f>
        <v>51.51538632</v>
      </c>
      <c r="AW146" s="392" t="n">
        <f aca="false">IFERROR(AU146/AG146,0)</f>
        <v>0.0265663050697366</v>
      </c>
      <c r="AX146" s="268" t="n">
        <f aca="false">IFERROR(IF(AND($F146="OPEN",$AH146&gt;0),$AH146*_SoP*$AW146,IF(AND($F146="CLOSED",$AH146&gt;0),$AH146*_SoL*$AW146,0)),0)</f>
        <v>21.51538632</v>
      </c>
      <c r="AY146" s="268" t="n">
        <f aca="false">IFERROR(IF($AH146&lt;0,$AH146*_SoL,0),0)</f>
        <v>0</v>
      </c>
      <c r="AZ146" s="393" t="n">
        <f aca="false">AU146+AX146</f>
        <v>51.51538632</v>
      </c>
      <c r="BA146" s="393" t="n">
        <f aca="false">AJ146-AY146</f>
        <v>0</v>
      </c>
      <c r="BB146" s="393" t="n">
        <f aca="false">AZ146-BA146</f>
        <v>51.51538632</v>
      </c>
      <c r="BC146" s="394" t="n">
        <f aca="false">IF($BB146&gt;=0,$BB146,0)</f>
        <v>51.51538632</v>
      </c>
      <c r="BD146" s="395" t="n">
        <f aca="false">IF($BB146&lt;=0,-$BB146,0)</f>
        <v>0</v>
      </c>
      <c r="BE146" s="396" t="n">
        <f aca="false">IF((V146-AJ146)&lt;0,0,V146-AJ146)</f>
        <v>1981.75</v>
      </c>
      <c r="BF146" s="397" t="n">
        <f aca="false">IF(AW146&gt;1,0,V146-AW146*V146)</f>
        <v>1929.10222492805</v>
      </c>
    </row>
    <row r="147" customFormat="false" ht="19.5" hidden="false" customHeight="true" outlineLevel="0" collapsed="false">
      <c r="A147" s="166"/>
      <c r="B147" s="208" t="n">
        <f aca="false">B146+1</f>
        <v>136</v>
      </c>
      <c r="C147" s="166"/>
      <c r="D147" s="369" t="str">
        <f aca="false" t="array" ref="D147:D147">INDEX(_Rge_Projectdata_3rd,$B147,MATCH("Project-ID",_Rge_Headline_Projectdata,0))</f>
        <v>P903759</v>
      </c>
      <c r="E147" s="370" t="str">
        <f aca="false" t="array" ref="E147:E147">IF(INDEX(_Rge_Data_3rd_CY,$B147,E$1)=0,"",TEXT(INDEX(_Rge_Data_3rd_CY,$B147,E$1),"JJJJMMTT"))</f>
        <v/>
      </c>
      <c r="F147" s="382" t="str">
        <f aca="false" t="array" ref="F147:F147">INDEX(_Rge_Data_3rd_CY,$B147,F$1)</f>
        <v>Open</v>
      </c>
      <c r="G147" s="371" t="n">
        <f aca="false" t="array" ref="G147:G147">IFERROR(MATCH(INDEX(_Rge_Data_3rd_CY,$B147,G$1),_Rge_Projectstatus,0),"")</f>
        <v>1</v>
      </c>
      <c r="H147" s="383" t="n">
        <f aca="false">INDEX(_Rge_Data_3rd_CY,$B147,H$1)</f>
        <v>0</v>
      </c>
      <c r="I147" s="384" t="n">
        <f aca="false">INDEX(_Rge_Data_3rd_CY,$B147,I$1)</f>
        <v>0</v>
      </c>
      <c r="J147" s="384" t="n">
        <f aca="false">INDEX(_Rge_Data_3rd_CY,$B147,J$1)</f>
        <v>0</v>
      </c>
      <c r="K147" s="384" t="n">
        <f aca="false">INDEX(_Rge_Data_3rd_CY,$B147,K$1)</f>
        <v>0</v>
      </c>
      <c r="L147" s="385" t="n">
        <f aca="false" t="array" ref="L147:L147">INDEX(_Rge_Data_3rd_CY,$B147,L$1)</f>
        <v>0</v>
      </c>
      <c r="M147" s="385" t="n">
        <f aca="false" t="array" ref="M147:M147">INDEX(_Rge_Data_3rd_CY,$B147,M$1)</f>
        <v>0</v>
      </c>
      <c r="N147" s="385" t="n">
        <f aca="false" t="array" ref="N147:N147">INDEX(_Rge_Data_3rd_CY,$B147,N$1)</f>
        <v>0</v>
      </c>
      <c r="O147" s="385" t="n">
        <f aca="false" t="array" ref="O147:O147">INDEX(_Rge_Data_3rd_CY,$B147,O$1)</f>
        <v>0</v>
      </c>
      <c r="P147" s="385" t="n">
        <f aca="false" t="array" ref="P147:P147">INDEX(_Rge_Data_3rd_CY,$B147,P$1)</f>
        <v>0</v>
      </c>
      <c r="Q147" s="385" t="n">
        <f aca="false">INDEX(_Rge_Data_3rd_CY,$B147,Q$1)</f>
        <v>0</v>
      </c>
      <c r="R147" s="385" t="n">
        <f aca="false" t="array" ref="R147:R147">INDEX(_Rge_Data_3rd_CY,$B147,R$1)</f>
        <v>0</v>
      </c>
      <c r="S147" s="385" t="n">
        <f aca="false" t="array" ref="S147:S147">INDEX(_Rge_Data_3rd_CY,$B147,S$1)</f>
        <v>0</v>
      </c>
      <c r="T147" s="385" t="n">
        <f aca="false">H147-S147</f>
        <v>0</v>
      </c>
      <c r="U147" s="386" t="n">
        <f aca="false">IFERROR(T147/H147,0)</f>
        <v>0</v>
      </c>
      <c r="V147" s="387" t="n">
        <f aca="false" t="array" ref="V147:V147">INDEX(_Rge_Data_3rd_CY,$B147,V$1)</f>
        <v>33839.21</v>
      </c>
      <c r="W147" s="388" t="n">
        <f aca="false" t="array" ref="W147:W147">INDEX(_Rge_Data_3rd_CY,$B147,W$1)</f>
        <v>5506.5</v>
      </c>
      <c r="X147" s="388" t="n">
        <f aca="false">INDEX(_Rge_Data_3rd_CY,$B147,X$1)</f>
        <v>0</v>
      </c>
      <c r="Y147" s="388" t="n">
        <f aca="false">INDEX(_Rge_Data_3rd_CY,$B147,Y$1)</f>
        <v>0</v>
      </c>
      <c r="Z147" s="388" t="n">
        <f aca="false" t="array" ref="Z147:Z147">INDEX(_Rge_Data_3rd_CY,$B147,Z$1)</f>
        <v>5506.5</v>
      </c>
      <c r="AA147" s="388" t="n">
        <f aca="false" t="array" ref="AA147:AA147">INDEX(_Rge_Data_3rd_CY,$B147,AA$1)</f>
        <v>0</v>
      </c>
      <c r="AB147" s="388" t="n">
        <f aca="false" t="array" ref="AB147:AB147">INDEX(_Rge_Data_3rd_CY,$B147,AB$1)</f>
        <v>0</v>
      </c>
      <c r="AC147" s="388" t="n">
        <f aca="false" t="array" ref="AC147:AC147">INDEX(_Rge_Data_3rd_CY,$B147,AC$1)</f>
        <v>15994.58</v>
      </c>
      <c r="AD147" s="388" t="n">
        <f aca="false" t="array" ref="AD147:AD147">INDEX(_Rge_Data_3rd_CY,$B147,AD$1)</f>
        <v>0</v>
      </c>
      <c r="AE147" s="388" t="n">
        <f aca="false">INDEX(_Rge_Data_3rd_CY,$B147,AE$1)</f>
        <v>0</v>
      </c>
      <c r="AF147" s="388" t="n">
        <f aca="false" t="array" ref="AF147:AF147">INDEX(_Rge_Data_3rd_CY,$B147,AF$1)</f>
        <v>0</v>
      </c>
      <c r="AG147" s="388" t="n">
        <f aca="false" t="array" ref="AG147:AG147">INDEX(_Rge_Data_3rd_CY,$B147,AG$1)</f>
        <v>21501.08</v>
      </c>
      <c r="AH147" s="388" t="n">
        <f aca="false">V147-AG147</f>
        <v>12338.13</v>
      </c>
      <c r="AI147" s="389" t="n">
        <f aca="false">IFERROR(AH147/V147,)</f>
        <v>0.364610462241878</v>
      </c>
      <c r="AJ147" s="390" t="n">
        <f aca="false" t="array" ref="AJ147:AJ147">INDEX(_Rge_Data_3rd_CY,$B147,AJ$1)</f>
        <v>0</v>
      </c>
      <c r="AK147" s="391" t="n">
        <f aca="false" t="array" ref="AK147:AK147">INDEX(_Rge_Data_3rd_CY,$B147,AK$1)</f>
        <v>70.68</v>
      </c>
      <c r="AL147" s="391" t="n">
        <f aca="false">INDEX(_Rge_Data_3rd_CY,$B147,AL$1)</f>
        <v>0</v>
      </c>
      <c r="AM147" s="391" t="n">
        <f aca="false">INDEX(_Rge_Data_3rd_CY,$B147,AM$1)</f>
        <v>0</v>
      </c>
      <c r="AN147" s="391" t="n">
        <f aca="false" t="array" ref="AN147:AN147">INDEX(_Rge_Data_3rd_CY,$B147,AN$1)</f>
        <v>70.68</v>
      </c>
      <c r="AO147" s="391" t="n">
        <f aca="false" t="array" ref="AO147:AO147">INDEX(_Rge_Data_3rd_CY,$B147,AO$1)</f>
        <v>0</v>
      </c>
      <c r="AP147" s="391" t="n">
        <f aca="false" t="array" ref="AP147:AP147">INDEX(_Rge_Data_3rd_CY,$B147,AP$1)</f>
        <v>0</v>
      </c>
      <c r="AQ147" s="391" t="n">
        <f aca="false" t="array" ref="AQ147:AQ147">INDEX(_Rge_Data_3rd_CY,$B147,AQ$1)</f>
        <v>0</v>
      </c>
      <c r="AR147" s="391" t="n">
        <f aca="false" t="array" ref="AR147:AR147">INDEX(_Rge_Data_3rd_CY,$B147,AR$1)</f>
        <v>0</v>
      </c>
      <c r="AS147" s="391" t="n">
        <f aca="false">INDEX(_Rge_Data_3rd_CY,$B147,AS$1)</f>
        <v>0</v>
      </c>
      <c r="AT147" s="391" t="n">
        <f aca="false" t="array" ref="AT147:AT147">INDEX(_Rge_Data_3rd_CY,$B147,AT$1)</f>
        <v>0</v>
      </c>
      <c r="AU147" s="391" t="n">
        <f aca="false" t="array" ref="AU147:AU147">INDEX(_Rge_Data_3rd_CY,$B147,AU$1)</f>
        <v>70.68</v>
      </c>
      <c r="AV147" s="262" t="n">
        <f aca="false">AU147+AX147+AY147</f>
        <v>109.21090528</v>
      </c>
      <c r="AW147" s="392" t="n">
        <f aca="false">IFERROR(AU147/AG147,0)</f>
        <v>0.00328727673214555</v>
      </c>
      <c r="AX147" s="268" t="n">
        <f aca="false">IFERROR(IF(AND($F147="OPEN",$AH147&gt;0),$AH147*_SoP*$AW147,IF(AND($F147="CLOSED",$AH147&gt;0),$AH147*_SoL*$AW147,0)),0)</f>
        <v>38.53090528</v>
      </c>
      <c r="AY147" s="268" t="n">
        <f aca="false">IFERROR(IF($AH147&lt;0,$AH147*_SoL,0),0)</f>
        <v>0</v>
      </c>
      <c r="AZ147" s="393" t="n">
        <f aca="false">AU147+AX147</f>
        <v>109.21090528</v>
      </c>
      <c r="BA147" s="393" t="n">
        <f aca="false">AJ147-AY147</f>
        <v>0</v>
      </c>
      <c r="BB147" s="393" t="n">
        <f aca="false">AZ147-BA147</f>
        <v>109.21090528</v>
      </c>
      <c r="BC147" s="394" t="n">
        <f aca="false">IF($BB147&gt;=0,$BB147,0)</f>
        <v>109.21090528</v>
      </c>
      <c r="BD147" s="395" t="n">
        <f aca="false">IF($BB147&lt;=0,-$BB147,0)</f>
        <v>0</v>
      </c>
      <c r="BE147" s="396" t="n">
        <f aca="false">IF((V147-AJ147)&lt;0,0,V147-AJ147)</f>
        <v>33839.21</v>
      </c>
      <c r="BF147" s="397" t="n">
        <f aca="false">IF(AW147&gt;1,0,V147-AW147*V147)</f>
        <v>33727.9711523328</v>
      </c>
    </row>
    <row r="148" customFormat="false" ht="19.5" hidden="false" customHeight="true" outlineLevel="0" collapsed="false">
      <c r="A148" s="166"/>
      <c r="B148" s="208" t="n">
        <f aca="false">B147+1</f>
        <v>137</v>
      </c>
      <c r="C148" s="166"/>
      <c r="D148" s="369" t="str">
        <f aca="false" t="array" ref="D148:D148">INDEX(_Rge_Projectdata_3rd,$B148,MATCH("Project-ID",_Rge_Headline_Projectdata,0))</f>
        <v>P903761</v>
      </c>
      <c r="E148" s="370" t="str">
        <f aca="false" t="array" ref="E148:E148">IF(INDEX(_Rge_Data_3rd_CY,$B148,E$1)=0,"",TEXT(INDEX(_Rge_Data_3rd_CY,$B148,E$1),"JJJJMMTT"))</f>
        <v>JJJJ05TT</v>
      </c>
      <c r="F148" s="382" t="str">
        <f aca="false" t="array" ref="F148:F148">INDEX(_Rge_Data_3rd_CY,$B148,F$1)</f>
        <v>Closed</v>
      </c>
      <c r="G148" s="371" t="n">
        <f aca="false" t="array" ref="G148:G148">IFERROR(MATCH(INDEX(_Rge_Data_3rd_CY,$B148,G$1),_Rge_Projectstatus,0),"")</f>
        <v>2</v>
      </c>
      <c r="H148" s="383" t="n">
        <f aca="false">INDEX(_Rge_Data_3rd_CY,$B148,H$1)</f>
        <v>0</v>
      </c>
      <c r="I148" s="384" t="n">
        <f aca="false">INDEX(_Rge_Data_3rd_CY,$B148,I$1)</f>
        <v>0</v>
      </c>
      <c r="J148" s="384" t="n">
        <f aca="false">INDEX(_Rge_Data_3rd_CY,$B148,J$1)</f>
        <v>0</v>
      </c>
      <c r="K148" s="384" t="n">
        <f aca="false">INDEX(_Rge_Data_3rd_CY,$B148,K$1)</f>
        <v>0</v>
      </c>
      <c r="L148" s="385" t="n">
        <f aca="false" t="array" ref="L148:L148">INDEX(_Rge_Data_3rd_CY,$B148,L$1)</f>
        <v>0</v>
      </c>
      <c r="M148" s="385" t="n">
        <f aca="false" t="array" ref="M148:M148">INDEX(_Rge_Data_3rd_CY,$B148,M$1)</f>
        <v>0</v>
      </c>
      <c r="N148" s="385" t="n">
        <f aca="false" t="array" ref="N148:N148">INDEX(_Rge_Data_3rd_CY,$B148,N$1)</f>
        <v>0</v>
      </c>
      <c r="O148" s="385" t="n">
        <f aca="false" t="array" ref="O148:O148">INDEX(_Rge_Data_3rd_CY,$B148,O$1)</f>
        <v>0</v>
      </c>
      <c r="P148" s="385" t="n">
        <f aca="false" t="array" ref="P148:P148">INDEX(_Rge_Data_3rd_CY,$B148,P$1)</f>
        <v>0</v>
      </c>
      <c r="Q148" s="385" t="n">
        <f aca="false">INDEX(_Rge_Data_3rd_CY,$B148,Q$1)</f>
        <v>0</v>
      </c>
      <c r="R148" s="385" t="n">
        <f aca="false" t="array" ref="R148:R148">INDEX(_Rge_Data_3rd_CY,$B148,R$1)</f>
        <v>0</v>
      </c>
      <c r="S148" s="385" t="n">
        <f aca="false" t="array" ref="S148:S148">INDEX(_Rge_Data_3rd_CY,$B148,S$1)</f>
        <v>0</v>
      </c>
      <c r="T148" s="385" t="n">
        <f aca="false">H148-S148</f>
        <v>0</v>
      </c>
      <c r="U148" s="386" t="n">
        <f aca="false">IFERROR(T148/H148,0)</f>
        <v>0</v>
      </c>
      <c r="V148" s="387" t="n">
        <f aca="false" t="array" ref="V148:V148">INDEX(_Rge_Data_3rd_CY,$B148,V$1)</f>
        <v>1680</v>
      </c>
      <c r="W148" s="388" t="n">
        <f aca="false">INDEX(_Rge_Data_3rd_CY,$B148,W$1)</f>
        <v>0</v>
      </c>
      <c r="X148" s="388" t="n">
        <f aca="false">INDEX(_Rge_Data_3rd_CY,$B148,X$1)</f>
        <v>0</v>
      </c>
      <c r="Y148" s="388" t="n">
        <f aca="false">INDEX(_Rge_Data_3rd_CY,$B148,Y$1)</f>
        <v>0</v>
      </c>
      <c r="Z148" s="388" t="n">
        <f aca="false" t="array" ref="Z148:Z148">INDEX(_Rge_Data_3rd_CY,$B148,Z$1)</f>
        <v>0</v>
      </c>
      <c r="AA148" s="388" t="n">
        <f aca="false" t="array" ref="AA148:AA148">INDEX(_Rge_Data_3rd_CY,$B148,AA$1)</f>
        <v>0</v>
      </c>
      <c r="AB148" s="388" t="n">
        <f aca="false" t="array" ref="AB148:AB148">INDEX(_Rge_Data_3rd_CY,$B148,AB$1)</f>
        <v>0</v>
      </c>
      <c r="AC148" s="388" t="n">
        <f aca="false" t="array" ref="AC148:AC148">INDEX(_Rge_Data_3rd_CY,$B148,AC$1)</f>
        <v>0</v>
      </c>
      <c r="AD148" s="388" t="n">
        <f aca="false" t="array" ref="AD148:AD148">INDEX(_Rge_Data_3rd_CY,$B148,AD$1)</f>
        <v>0</v>
      </c>
      <c r="AE148" s="388" t="n">
        <f aca="false">INDEX(_Rge_Data_3rd_CY,$B148,AE$1)</f>
        <v>0</v>
      </c>
      <c r="AF148" s="388" t="n">
        <f aca="false" t="array" ref="AF148:AF148">INDEX(_Rge_Data_3rd_CY,$B148,AF$1)</f>
        <v>0</v>
      </c>
      <c r="AG148" s="388" t="n">
        <f aca="false" t="array" ref="AG148:AG148">INDEX(_Rge_Data_3rd_CY,$B148,AG$1)</f>
        <v>0</v>
      </c>
      <c r="AH148" s="388" t="n">
        <f aca="false">V148-AG148</f>
        <v>1680</v>
      </c>
      <c r="AI148" s="389" t="n">
        <f aca="false">IFERROR(AH148/V148,)</f>
        <v>1</v>
      </c>
      <c r="AJ148" s="390" t="n">
        <f aca="false" t="array" ref="AJ148:AJ148">INDEX(_Rge_Data_3rd_CY,$B148,AJ$1)</f>
        <v>1680</v>
      </c>
      <c r="AK148" s="391" t="n">
        <f aca="false" t="array" ref="AK148:AK148">INDEX(_Rge_Data_3rd_CY,$B148,AK$1)</f>
        <v>0</v>
      </c>
      <c r="AL148" s="391" t="n">
        <f aca="false">INDEX(_Rge_Data_3rd_CY,$B148,AL$1)</f>
        <v>0</v>
      </c>
      <c r="AM148" s="391" t="n">
        <f aca="false">INDEX(_Rge_Data_3rd_CY,$B148,AM$1)</f>
        <v>0</v>
      </c>
      <c r="AN148" s="391" t="n">
        <f aca="false" t="array" ref="AN148:AN148">INDEX(_Rge_Data_3rd_CY,$B148,AN$1)</f>
        <v>0</v>
      </c>
      <c r="AO148" s="391" t="n">
        <f aca="false" t="array" ref="AO148:AO148">INDEX(_Rge_Data_3rd_CY,$B148,AO$1)</f>
        <v>0</v>
      </c>
      <c r="AP148" s="391" t="n">
        <f aca="false" t="array" ref="AP148:AP148">INDEX(_Rge_Data_3rd_CY,$B148,AP$1)</f>
        <v>0</v>
      </c>
      <c r="AQ148" s="391" t="n">
        <f aca="false" t="array" ref="AQ148:AQ148">INDEX(_Rge_Data_3rd_CY,$B148,AQ$1)</f>
        <v>0</v>
      </c>
      <c r="AR148" s="391" t="n">
        <f aca="false" t="array" ref="AR148:AR148">INDEX(_Rge_Data_3rd_CY,$B148,AR$1)</f>
        <v>0</v>
      </c>
      <c r="AS148" s="391" t="n">
        <f aca="false">INDEX(_Rge_Data_3rd_CY,$B148,AS$1)</f>
        <v>0</v>
      </c>
      <c r="AT148" s="391" t="n">
        <f aca="false" t="array" ref="AT148:AT148">INDEX(_Rge_Data_3rd_CY,$B148,AT$1)</f>
        <v>0</v>
      </c>
      <c r="AU148" s="391" t="n">
        <f aca="false" t="array" ref="AU148:AU148">INDEX(_Rge_Data_3rd_CY,$B148,AU$1)</f>
        <v>0</v>
      </c>
      <c r="AV148" s="262" t="n">
        <f aca="false">AU148+AX148+AY148</f>
        <v>0</v>
      </c>
      <c r="AW148" s="392" t="n">
        <f aca="false">IFERROR(AU148/AG148,0)</f>
        <v>0</v>
      </c>
      <c r="AX148" s="268" t="n">
        <f aca="false">IFERROR(IF(AND($F148="OPEN",$AH148&gt;0),$AH148*_SoP*$AW148,IF(AND($F148="CLOSED",$AH148&gt;0),$AH148*_SoL*$AW148,0)),0)</f>
        <v>0</v>
      </c>
      <c r="AY148" s="268" t="n">
        <f aca="false">IFERROR(IF($AH148&lt;0,$AH148*_SoL,0),0)</f>
        <v>0</v>
      </c>
      <c r="AZ148" s="393" t="n">
        <f aca="false">AU148+AX148</f>
        <v>0</v>
      </c>
      <c r="BA148" s="393" t="n">
        <f aca="false">AJ148-AY148</f>
        <v>1680</v>
      </c>
      <c r="BB148" s="393" t="n">
        <f aca="false">AZ148-BA148</f>
        <v>-1680</v>
      </c>
      <c r="BC148" s="394" t="n">
        <f aca="false">IF($BB148&gt;=0,$BB148,0)</f>
        <v>0</v>
      </c>
      <c r="BD148" s="395" t="n">
        <f aca="false">IF($BB148&lt;=0,-$BB148,0)</f>
        <v>1680</v>
      </c>
      <c r="BE148" s="396" t="n">
        <f aca="false">IF((V148-AJ148)&lt;0,0,V148-AJ148)</f>
        <v>0</v>
      </c>
      <c r="BF148" s="397" t="n">
        <f aca="false">IF(AW148&gt;1,0,V148-AW148*V148)</f>
        <v>1680</v>
      </c>
    </row>
    <row r="149" customFormat="false" ht="19.5" hidden="false" customHeight="true" outlineLevel="0" collapsed="false">
      <c r="A149" s="166"/>
      <c r="B149" s="208" t="n">
        <f aca="false">B148+1</f>
        <v>138</v>
      </c>
      <c r="C149" s="166"/>
      <c r="D149" s="369" t="str">
        <f aca="false" t="array" ref="D149:D149">INDEX(_Rge_Projectdata_3rd,$B149,MATCH("Project-ID",_Rge_Headline_Projectdata,0))</f>
        <v>P903762</v>
      </c>
      <c r="E149" s="370" t="str">
        <f aca="false" t="array" ref="E149:E149">IF(INDEX(_Rge_Data_3rd_CY,$B149,E$1)=0,"",TEXT(INDEX(_Rge_Data_3rd_CY,$B149,E$1),"JJJJMMTT"))</f>
        <v/>
      </c>
      <c r="F149" s="382" t="str">
        <f aca="false" t="array" ref="F149:F149">INDEX(_Rge_Data_3rd_CY,$B149,F$1)</f>
        <v>Open</v>
      </c>
      <c r="G149" s="371" t="n">
        <f aca="false" t="array" ref="G149:G149">IFERROR(MATCH(INDEX(_Rge_Data_3rd_CY,$B149,G$1),_Rge_Projectstatus,0),"")</f>
        <v>1</v>
      </c>
      <c r="H149" s="383" t="n">
        <f aca="false">INDEX(_Rge_Data_3rd_CY,$B149,H$1)</f>
        <v>0</v>
      </c>
      <c r="I149" s="384" t="n">
        <f aca="false">INDEX(_Rge_Data_3rd_CY,$B149,I$1)</f>
        <v>0</v>
      </c>
      <c r="J149" s="384" t="n">
        <f aca="false">INDEX(_Rge_Data_3rd_CY,$B149,J$1)</f>
        <v>0</v>
      </c>
      <c r="K149" s="384" t="n">
        <f aca="false">INDEX(_Rge_Data_3rd_CY,$B149,K$1)</f>
        <v>0</v>
      </c>
      <c r="L149" s="385" t="n">
        <f aca="false" t="array" ref="L149:L149">INDEX(_Rge_Data_3rd_CY,$B149,L$1)</f>
        <v>0</v>
      </c>
      <c r="M149" s="385" t="n">
        <f aca="false" t="array" ref="M149:M149">INDEX(_Rge_Data_3rd_CY,$B149,M$1)</f>
        <v>0</v>
      </c>
      <c r="N149" s="385" t="n">
        <f aca="false" t="array" ref="N149:N149">INDEX(_Rge_Data_3rd_CY,$B149,N$1)</f>
        <v>0</v>
      </c>
      <c r="O149" s="385" t="n">
        <f aca="false" t="array" ref="O149:O149">INDEX(_Rge_Data_3rd_CY,$B149,O$1)</f>
        <v>0</v>
      </c>
      <c r="P149" s="385" t="n">
        <f aca="false" t="array" ref="P149:P149">INDEX(_Rge_Data_3rd_CY,$B149,P$1)</f>
        <v>0</v>
      </c>
      <c r="Q149" s="385" t="n">
        <f aca="false">INDEX(_Rge_Data_3rd_CY,$B149,Q$1)</f>
        <v>0</v>
      </c>
      <c r="R149" s="385" t="n">
        <f aca="false" t="array" ref="R149:R149">INDEX(_Rge_Data_3rd_CY,$B149,R$1)</f>
        <v>0</v>
      </c>
      <c r="S149" s="385" t="n">
        <f aca="false" t="array" ref="S149:S149">INDEX(_Rge_Data_3rd_CY,$B149,S$1)</f>
        <v>0</v>
      </c>
      <c r="T149" s="385" t="n">
        <f aca="false">H149-S149</f>
        <v>0</v>
      </c>
      <c r="U149" s="386" t="n">
        <f aca="false">IFERROR(T149/H149,0)</f>
        <v>0</v>
      </c>
      <c r="V149" s="387" t="n">
        <f aca="false" t="array" ref="V149:V149">INDEX(_Rge_Data_3rd_CY,$B149,V$1)</f>
        <v>18023.5</v>
      </c>
      <c r="W149" s="388" t="n">
        <f aca="false" t="array" ref="W149:W149">INDEX(_Rge_Data_3rd_CY,$B149,W$1)</f>
        <v>9486.05</v>
      </c>
      <c r="X149" s="388" t="n">
        <f aca="false">INDEX(_Rge_Data_3rd_CY,$B149,X$1)</f>
        <v>0</v>
      </c>
      <c r="Y149" s="388" t="n">
        <f aca="false">INDEX(_Rge_Data_3rd_CY,$B149,Y$1)</f>
        <v>0</v>
      </c>
      <c r="Z149" s="388" t="n">
        <f aca="false" t="array" ref="Z149:Z149">INDEX(_Rge_Data_3rd_CY,$B149,Z$1)</f>
        <v>9486.05</v>
      </c>
      <c r="AA149" s="388" t="n">
        <f aca="false" t="array" ref="AA149:AA149">INDEX(_Rge_Data_3rd_CY,$B149,AA$1)</f>
        <v>1200</v>
      </c>
      <c r="AB149" s="388" t="n">
        <f aca="false" t="array" ref="AB149:AB149">INDEX(_Rge_Data_3rd_CY,$B149,AB$1)</f>
        <v>0</v>
      </c>
      <c r="AC149" s="388" t="n">
        <f aca="false" t="array" ref="AC149:AC149">INDEX(_Rge_Data_3rd_CY,$B149,AC$1)</f>
        <v>0</v>
      </c>
      <c r="AD149" s="388" t="n">
        <f aca="false" t="array" ref="AD149:AD149">INDEX(_Rge_Data_3rd_CY,$B149,AD$1)</f>
        <v>0</v>
      </c>
      <c r="AE149" s="388" t="n">
        <f aca="false">INDEX(_Rge_Data_3rd_CY,$B149,AE$1)</f>
        <v>0</v>
      </c>
      <c r="AF149" s="388" t="n">
        <f aca="false" t="array" ref="AF149:AF149">INDEX(_Rge_Data_3rd_CY,$B149,AF$1)</f>
        <v>0</v>
      </c>
      <c r="AG149" s="388" t="n">
        <f aca="false" t="array" ref="AG149:AG149">INDEX(_Rge_Data_3rd_CY,$B149,AG$1)</f>
        <v>10686.05</v>
      </c>
      <c r="AH149" s="388" t="n">
        <f aca="false">V149-AG149</f>
        <v>7337.45</v>
      </c>
      <c r="AI149" s="389" t="n">
        <f aca="false">IFERROR(AH149/V149,)</f>
        <v>0.407104613421367</v>
      </c>
      <c r="AJ149" s="390" t="n">
        <f aca="false" t="array" ref="AJ149:AJ149">INDEX(_Rge_Data_3rd_CY,$B149,AJ$1)</f>
        <v>0</v>
      </c>
      <c r="AK149" s="391" t="n">
        <f aca="false" t="array" ref="AK149:AK149">INDEX(_Rge_Data_3rd_CY,$B149,AK$1)</f>
        <v>0</v>
      </c>
      <c r="AL149" s="391" t="n">
        <f aca="false">INDEX(_Rge_Data_3rd_CY,$B149,AL$1)</f>
        <v>0</v>
      </c>
      <c r="AM149" s="391" t="n">
        <f aca="false">INDEX(_Rge_Data_3rd_CY,$B149,AM$1)</f>
        <v>0</v>
      </c>
      <c r="AN149" s="391" t="n">
        <f aca="false" t="array" ref="AN149:AN149">INDEX(_Rge_Data_3rd_CY,$B149,AN$1)</f>
        <v>0</v>
      </c>
      <c r="AO149" s="391" t="n">
        <f aca="false" t="array" ref="AO149:AO149">INDEX(_Rge_Data_3rd_CY,$B149,AO$1)</f>
        <v>0</v>
      </c>
      <c r="AP149" s="391" t="n">
        <f aca="false" t="array" ref="AP149:AP149">INDEX(_Rge_Data_3rd_CY,$B149,AP$1)</f>
        <v>0</v>
      </c>
      <c r="AQ149" s="391" t="n">
        <f aca="false" t="array" ref="AQ149:AQ149">INDEX(_Rge_Data_3rd_CY,$B149,AQ$1)</f>
        <v>0</v>
      </c>
      <c r="AR149" s="391" t="n">
        <f aca="false" t="array" ref="AR149:AR149">INDEX(_Rge_Data_3rd_CY,$B149,AR$1)</f>
        <v>0</v>
      </c>
      <c r="AS149" s="391" t="n">
        <f aca="false">INDEX(_Rge_Data_3rd_CY,$B149,AS$1)</f>
        <v>0</v>
      </c>
      <c r="AT149" s="391" t="n">
        <f aca="false" t="array" ref="AT149:AT149">INDEX(_Rge_Data_3rd_CY,$B149,AT$1)</f>
        <v>0</v>
      </c>
      <c r="AU149" s="391" t="n">
        <f aca="false" t="array" ref="AU149:AU149">INDEX(_Rge_Data_3rd_CY,$B149,AU$1)</f>
        <v>0</v>
      </c>
      <c r="AV149" s="262" t="n">
        <f aca="false">AU149+AX149+AY149</f>
        <v>0</v>
      </c>
      <c r="AW149" s="392" t="n">
        <f aca="false">IFERROR(AU149/AG149,0)</f>
        <v>0</v>
      </c>
      <c r="AX149" s="268" t="n">
        <f aca="false">IFERROR(IF(AND($F149="OPEN",$AH149&gt;0),$AH149*_SoP*$AW149,IF(AND($F149="CLOSED",$AH149&gt;0),$AH149*_SoL*$AW149,0)),0)</f>
        <v>0</v>
      </c>
      <c r="AY149" s="268" t="n">
        <f aca="false">IFERROR(IF($AH149&lt;0,$AH149*_SoL,0),0)</f>
        <v>0</v>
      </c>
      <c r="AZ149" s="393" t="n">
        <f aca="false">AU149+AX149</f>
        <v>0</v>
      </c>
      <c r="BA149" s="393" t="n">
        <f aca="false">AJ149-AY149</f>
        <v>0</v>
      </c>
      <c r="BB149" s="393" t="n">
        <f aca="false">AZ149-BA149</f>
        <v>0</v>
      </c>
      <c r="BC149" s="394" t="n">
        <f aca="false">IF($BB149&gt;=0,$BB149,0)</f>
        <v>0</v>
      </c>
      <c r="BD149" s="395" t="n">
        <f aca="false">IF($BB149&lt;=0,-$BB149,0)</f>
        <v>-0</v>
      </c>
      <c r="BE149" s="396" t="n">
        <f aca="false">IF((V149-AJ149)&lt;0,0,V149-AJ149)</f>
        <v>18023.5</v>
      </c>
      <c r="BF149" s="397" t="n">
        <f aca="false">IF(AW149&gt;1,0,V149-AW149*V149)</f>
        <v>18023.5</v>
      </c>
    </row>
    <row r="150" customFormat="false" ht="19.5" hidden="false" customHeight="true" outlineLevel="0" collapsed="false">
      <c r="A150" s="166"/>
      <c r="B150" s="208" t="n">
        <f aca="false">B149+1</f>
        <v>139</v>
      </c>
      <c r="C150" s="166"/>
      <c r="D150" s="369" t="str">
        <f aca="false" t="array" ref="D150:D150">INDEX(_Rge_Projectdata_3rd,$B150,MATCH("Project-ID",_Rge_Headline_Projectdata,0))</f>
        <v>P903763</v>
      </c>
      <c r="E150" s="370" t="str">
        <f aca="false" t="array" ref="E150:E150">IF(INDEX(_Rge_Data_3rd_CY,$B150,E$1)=0,"",TEXT(INDEX(_Rge_Data_3rd_CY,$B150,E$1),"JJJJMMTT"))</f>
        <v>JJJJ05TT</v>
      </c>
      <c r="F150" s="382" t="str">
        <f aca="false" t="array" ref="F150:F150">INDEX(_Rge_Data_3rd_CY,$B150,F$1)</f>
        <v>Closed</v>
      </c>
      <c r="G150" s="371" t="n">
        <f aca="false" t="array" ref="G150:G150">IFERROR(MATCH(INDEX(_Rge_Data_3rd_CY,$B150,G$1),_Rge_Projectstatus,0),"")</f>
        <v>2</v>
      </c>
      <c r="H150" s="383" t="n">
        <f aca="false">INDEX(_Rge_Data_3rd_CY,$B150,H$1)</f>
        <v>0</v>
      </c>
      <c r="I150" s="384" t="n">
        <f aca="false">INDEX(_Rge_Data_3rd_CY,$B150,I$1)</f>
        <v>0</v>
      </c>
      <c r="J150" s="384" t="n">
        <f aca="false">INDEX(_Rge_Data_3rd_CY,$B150,J$1)</f>
        <v>0</v>
      </c>
      <c r="K150" s="384" t="n">
        <f aca="false">INDEX(_Rge_Data_3rd_CY,$B150,K$1)</f>
        <v>0</v>
      </c>
      <c r="L150" s="385" t="n">
        <f aca="false" t="array" ref="L150:L150">INDEX(_Rge_Data_3rd_CY,$B150,L$1)</f>
        <v>0</v>
      </c>
      <c r="M150" s="385" t="n">
        <f aca="false" t="array" ref="M150:M150">INDEX(_Rge_Data_3rd_CY,$B150,M$1)</f>
        <v>0</v>
      </c>
      <c r="N150" s="385" t="n">
        <f aca="false" t="array" ref="N150:N150">INDEX(_Rge_Data_3rd_CY,$B150,N$1)</f>
        <v>0</v>
      </c>
      <c r="O150" s="385" t="n">
        <f aca="false" t="array" ref="O150:O150">INDEX(_Rge_Data_3rd_CY,$B150,O$1)</f>
        <v>0</v>
      </c>
      <c r="P150" s="385" t="n">
        <f aca="false" t="array" ref="P150:P150">INDEX(_Rge_Data_3rd_CY,$B150,P$1)</f>
        <v>0</v>
      </c>
      <c r="Q150" s="385" t="n">
        <f aca="false">INDEX(_Rge_Data_3rd_CY,$B150,Q$1)</f>
        <v>0</v>
      </c>
      <c r="R150" s="385" t="n">
        <f aca="false" t="array" ref="R150:R150">INDEX(_Rge_Data_3rd_CY,$B150,R$1)</f>
        <v>0</v>
      </c>
      <c r="S150" s="385" t="n">
        <f aca="false" t="array" ref="S150:S150">INDEX(_Rge_Data_3rd_CY,$B150,S$1)</f>
        <v>0</v>
      </c>
      <c r="T150" s="385" t="n">
        <f aca="false">H150-S150</f>
        <v>0</v>
      </c>
      <c r="U150" s="386" t="n">
        <f aca="false">IFERROR(T150/H150,0)</f>
        <v>0</v>
      </c>
      <c r="V150" s="387" t="n">
        <f aca="false" t="array" ref="V150:V150">INDEX(_Rge_Data_3rd_CY,$B150,V$1)</f>
        <v>8667.75</v>
      </c>
      <c r="W150" s="388" t="n">
        <f aca="false" t="array" ref="W150:W150">INDEX(_Rge_Data_3rd_CY,$B150,W$1)</f>
        <v>4921.13</v>
      </c>
      <c r="X150" s="388" t="n">
        <f aca="false">INDEX(_Rge_Data_3rd_CY,$B150,X$1)</f>
        <v>0</v>
      </c>
      <c r="Y150" s="388" t="n">
        <f aca="false">INDEX(_Rge_Data_3rd_CY,$B150,Y$1)</f>
        <v>0</v>
      </c>
      <c r="Z150" s="388" t="n">
        <f aca="false" t="array" ref="Z150:Z150">INDEX(_Rge_Data_3rd_CY,$B150,Z$1)</f>
        <v>4921.13</v>
      </c>
      <c r="AA150" s="388" t="n">
        <f aca="false" t="array" ref="AA150:AA150">INDEX(_Rge_Data_3rd_CY,$B150,AA$1)</f>
        <v>0</v>
      </c>
      <c r="AB150" s="388" t="n">
        <f aca="false" t="array" ref="AB150:AB150">INDEX(_Rge_Data_3rd_CY,$B150,AB$1)</f>
        <v>0</v>
      </c>
      <c r="AC150" s="388" t="n">
        <f aca="false" t="array" ref="AC150:AC150">INDEX(_Rge_Data_3rd_CY,$B150,AC$1)</f>
        <v>0</v>
      </c>
      <c r="AD150" s="388" t="n">
        <f aca="false" t="array" ref="AD150:AD150">INDEX(_Rge_Data_3rd_CY,$B150,AD$1)</f>
        <v>0</v>
      </c>
      <c r="AE150" s="388" t="n">
        <f aca="false">INDEX(_Rge_Data_3rd_CY,$B150,AE$1)</f>
        <v>0</v>
      </c>
      <c r="AF150" s="388" t="n">
        <f aca="false" t="array" ref="AF150:AF150">INDEX(_Rge_Data_3rd_CY,$B150,AF$1)</f>
        <v>0</v>
      </c>
      <c r="AG150" s="388" t="n">
        <f aca="false" t="array" ref="AG150:AG150">INDEX(_Rge_Data_3rd_CY,$B150,AG$1)</f>
        <v>4921.13</v>
      </c>
      <c r="AH150" s="388" t="n">
        <f aca="false">V150-AG150</f>
        <v>3746.62</v>
      </c>
      <c r="AI150" s="389" t="n">
        <f aca="false">IFERROR(AH150/V150,)</f>
        <v>0.432248276657725</v>
      </c>
      <c r="AJ150" s="390" t="n">
        <f aca="false" t="array" ref="AJ150:AJ150">INDEX(_Rge_Data_3rd_CY,$B150,AJ$1)</f>
        <v>8667.75</v>
      </c>
      <c r="AK150" s="391" t="n">
        <f aca="false" t="array" ref="AK150:AK150">INDEX(_Rge_Data_3rd_CY,$B150,AK$1)</f>
        <v>4921.13</v>
      </c>
      <c r="AL150" s="391" t="n">
        <f aca="false">INDEX(_Rge_Data_3rd_CY,$B150,AL$1)</f>
        <v>0</v>
      </c>
      <c r="AM150" s="391" t="n">
        <f aca="false">INDEX(_Rge_Data_3rd_CY,$B150,AM$1)</f>
        <v>0</v>
      </c>
      <c r="AN150" s="391" t="n">
        <f aca="false" t="array" ref="AN150:AN150">INDEX(_Rge_Data_3rd_CY,$B150,AN$1)</f>
        <v>4921.13</v>
      </c>
      <c r="AO150" s="391" t="n">
        <f aca="false" t="array" ref="AO150:AO150">INDEX(_Rge_Data_3rd_CY,$B150,AO$1)</f>
        <v>0</v>
      </c>
      <c r="AP150" s="391" t="n">
        <f aca="false" t="array" ref="AP150:AP150">INDEX(_Rge_Data_3rd_CY,$B150,AP$1)</f>
        <v>0</v>
      </c>
      <c r="AQ150" s="391" t="n">
        <f aca="false" t="array" ref="AQ150:AQ150">INDEX(_Rge_Data_3rd_CY,$B150,AQ$1)</f>
        <v>0</v>
      </c>
      <c r="AR150" s="391" t="n">
        <f aca="false" t="array" ref="AR150:AR150">INDEX(_Rge_Data_3rd_CY,$B150,AR$1)</f>
        <v>0</v>
      </c>
      <c r="AS150" s="391" t="n">
        <f aca="false">INDEX(_Rge_Data_3rd_CY,$B150,AS$1)</f>
        <v>0</v>
      </c>
      <c r="AT150" s="391" t="n">
        <f aca="false" t="array" ref="AT150:AT150">INDEX(_Rge_Data_3rd_CY,$B150,AT$1)</f>
        <v>0</v>
      </c>
      <c r="AU150" s="391" t="n">
        <f aca="false" t="array" ref="AU150:AU150">INDEX(_Rge_Data_3rd_CY,$B150,AU$1)</f>
        <v>4921.13</v>
      </c>
      <c r="AV150" s="262" t="n">
        <f aca="false">AU150+AX150+AY150</f>
        <v>8667.75</v>
      </c>
      <c r="AW150" s="392" t="n">
        <f aca="false">IFERROR(AU150/AG150,0)</f>
        <v>1</v>
      </c>
      <c r="AX150" s="268" t="n">
        <f aca="false">IFERROR(IF(AND($F150="OPEN",$AH150&gt;0),$AH150*_SoP*$AW150,IF(AND($F150="CLOSED",$AH150&gt;0),$AH150*_SoL*$AW150,0)),0)</f>
        <v>3746.62</v>
      </c>
      <c r="AY150" s="268" t="n">
        <f aca="false">IFERROR(IF($AH150&lt;0,$AH150*_SoL,0),0)</f>
        <v>0</v>
      </c>
      <c r="AZ150" s="393" t="n">
        <f aca="false">AU150+AX150</f>
        <v>8667.75</v>
      </c>
      <c r="BA150" s="393" t="n">
        <f aca="false">AJ150-AY150</f>
        <v>8667.75</v>
      </c>
      <c r="BB150" s="393" t="n">
        <f aca="false">AZ150-BA150</f>
        <v>0</v>
      </c>
      <c r="BC150" s="394" t="n">
        <f aca="false">IF($BB150&gt;=0,$BB150,0)</f>
        <v>0</v>
      </c>
      <c r="BD150" s="395" t="n">
        <f aca="false">IF($BB150&lt;=0,-$BB150,0)</f>
        <v>-0</v>
      </c>
      <c r="BE150" s="396" t="n">
        <f aca="false">IF((V150-AJ150)&lt;0,0,V150-AJ150)</f>
        <v>0</v>
      </c>
      <c r="BF150" s="397" t="n">
        <f aca="false">IF(AW150&gt;1,0,V150-AW150*V150)</f>
        <v>0</v>
      </c>
    </row>
    <row r="151" customFormat="false" ht="19.5" hidden="false" customHeight="true" outlineLevel="0" collapsed="false">
      <c r="A151" s="166"/>
      <c r="B151" s="208" t="n">
        <f aca="false">B150+1</f>
        <v>140</v>
      </c>
      <c r="C151" s="166"/>
      <c r="D151" s="369" t="str">
        <f aca="false" t="array" ref="D151:D151">INDEX(_Rge_Projectdata_3rd,$B151,MATCH("Project-ID",_Rge_Headline_Projectdata,0))</f>
        <v>P903764</v>
      </c>
      <c r="E151" s="370" t="str">
        <f aca="false" t="array" ref="E151:E151">IF(INDEX(_Rge_Data_3rd_CY,$B151,E$1)=0,"",TEXT(INDEX(_Rge_Data_3rd_CY,$B151,E$1),"JJJJMMTT"))</f>
        <v/>
      </c>
      <c r="F151" s="382" t="str">
        <f aca="false" t="array" ref="F151:F151">INDEX(_Rge_Data_3rd_CY,$B151,F$1)</f>
        <v>Open</v>
      </c>
      <c r="G151" s="371" t="n">
        <f aca="false" t="array" ref="G151:G151">IFERROR(MATCH(INDEX(_Rge_Data_3rd_CY,$B151,G$1),_Rge_Projectstatus,0),"")</f>
        <v>1</v>
      </c>
      <c r="H151" s="383" t="n">
        <f aca="false">INDEX(_Rge_Data_3rd_CY,$B151,H$1)</f>
        <v>0</v>
      </c>
      <c r="I151" s="384" t="n">
        <f aca="false">INDEX(_Rge_Data_3rd_CY,$B151,I$1)</f>
        <v>0</v>
      </c>
      <c r="J151" s="384" t="n">
        <f aca="false">INDEX(_Rge_Data_3rd_CY,$B151,J$1)</f>
        <v>0</v>
      </c>
      <c r="K151" s="384" t="n">
        <f aca="false">INDEX(_Rge_Data_3rd_CY,$B151,K$1)</f>
        <v>0</v>
      </c>
      <c r="L151" s="385" t="n">
        <f aca="false" t="array" ref="L151:L151">INDEX(_Rge_Data_3rd_CY,$B151,L$1)</f>
        <v>0</v>
      </c>
      <c r="M151" s="385" t="n">
        <f aca="false" t="array" ref="M151:M151">INDEX(_Rge_Data_3rd_CY,$B151,M$1)</f>
        <v>0</v>
      </c>
      <c r="N151" s="385" t="n">
        <f aca="false" t="array" ref="N151:N151">INDEX(_Rge_Data_3rd_CY,$B151,N$1)</f>
        <v>0</v>
      </c>
      <c r="O151" s="385" t="n">
        <f aca="false" t="array" ref="O151:O151">INDEX(_Rge_Data_3rd_CY,$B151,O$1)</f>
        <v>0</v>
      </c>
      <c r="P151" s="385" t="n">
        <f aca="false" t="array" ref="P151:P151">INDEX(_Rge_Data_3rd_CY,$B151,P$1)</f>
        <v>0</v>
      </c>
      <c r="Q151" s="385" t="n">
        <f aca="false">INDEX(_Rge_Data_3rd_CY,$B151,Q$1)</f>
        <v>0</v>
      </c>
      <c r="R151" s="385" t="n">
        <f aca="false" t="array" ref="R151:R151">INDEX(_Rge_Data_3rd_CY,$B151,R$1)</f>
        <v>0</v>
      </c>
      <c r="S151" s="385" t="n">
        <f aca="false" t="array" ref="S151:S151">INDEX(_Rge_Data_3rd_CY,$B151,S$1)</f>
        <v>0</v>
      </c>
      <c r="T151" s="385" t="n">
        <f aca="false">H151-S151</f>
        <v>0</v>
      </c>
      <c r="U151" s="386" t="n">
        <f aca="false">IFERROR(T151/H151,0)</f>
        <v>0</v>
      </c>
      <c r="V151" s="387" t="n">
        <f aca="false" t="array" ref="V151:V151">INDEX(_Rge_Data_3rd_CY,$B151,V$1)</f>
        <v>4939</v>
      </c>
      <c r="W151" s="388" t="n">
        <f aca="false" t="array" ref="W151:W151">INDEX(_Rge_Data_3rd_CY,$B151,W$1)</f>
        <v>2669.73</v>
      </c>
      <c r="X151" s="388" t="n">
        <f aca="false">INDEX(_Rge_Data_3rd_CY,$B151,X$1)</f>
        <v>0</v>
      </c>
      <c r="Y151" s="388" t="n">
        <f aca="false">INDEX(_Rge_Data_3rd_CY,$B151,Y$1)</f>
        <v>0</v>
      </c>
      <c r="Z151" s="388" t="n">
        <f aca="false" t="array" ref="Z151:Z151">INDEX(_Rge_Data_3rd_CY,$B151,Z$1)</f>
        <v>2669.73</v>
      </c>
      <c r="AA151" s="388" t="n">
        <f aca="false" t="array" ref="AA151:AA151">INDEX(_Rge_Data_3rd_CY,$B151,AA$1)</f>
        <v>780</v>
      </c>
      <c r="AB151" s="388" t="n">
        <f aca="false" t="array" ref="AB151:AB151">INDEX(_Rge_Data_3rd_CY,$B151,AB$1)</f>
        <v>0</v>
      </c>
      <c r="AC151" s="388" t="n">
        <f aca="false" t="array" ref="AC151:AC151">INDEX(_Rge_Data_3rd_CY,$B151,AC$1)</f>
        <v>0</v>
      </c>
      <c r="AD151" s="388" t="n">
        <f aca="false" t="array" ref="AD151:AD151">INDEX(_Rge_Data_3rd_CY,$B151,AD$1)</f>
        <v>0</v>
      </c>
      <c r="AE151" s="388" t="n">
        <f aca="false">INDEX(_Rge_Data_3rd_CY,$B151,AE$1)</f>
        <v>0</v>
      </c>
      <c r="AF151" s="388" t="n">
        <f aca="false" t="array" ref="AF151:AF151">INDEX(_Rge_Data_3rd_CY,$B151,AF$1)</f>
        <v>0</v>
      </c>
      <c r="AG151" s="388" t="n">
        <f aca="false" t="array" ref="AG151:AG151">INDEX(_Rge_Data_3rd_CY,$B151,AG$1)</f>
        <v>3449.73</v>
      </c>
      <c r="AH151" s="388" t="n">
        <f aca="false">V151-AG151</f>
        <v>1489.27</v>
      </c>
      <c r="AI151" s="389" t="n">
        <f aca="false">IFERROR(AH151/V151,)</f>
        <v>0.301532698926908</v>
      </c>
      <c r="AJ151" s="390" t="n">
        <f aca="false" t="array" ref="AJ151:AJ151">INDEX(_Rge_Data_3rd_CY,$B151,AJ$1)</f>
        <v>0</v>
      </c>
      <c r="AK151" s="391" t="n">
        <f aca="false" t="array" ref="AK151:AK151">INDEX(_Rge_Data_3rd_CY,$B151,AK$1)</f>
        <v>0</v>
      </c>
      <c r="AL151" s="391" t="n">
        <f aca="false">INDEX(_Rge_Data_3rd_CY,$B151,AL$1)</f>
        <v>0</v>
      </c>
      <c r="AM151" s="391" t="n">
        <f aca="false">INDEX(_Rge_Data_3rd_CY,$B151,AM$1)</f>
        <v>0</v>
      </c>
      <c r="AN151" s="391" t="n">
        <f aca="false" t="array" ref="AN151:AN151">INDEX(_Rge_Data_3rd_CY,$B151,AN$1)</f>
        <v>0</v>
      </c>
      <c r="AO151" s="391" t="n">
        <f aca="false" t="array" ref="AO151:AO151">INDEX(_Rge_Data_3rd_CY,$B151,AO$1)</f>
        <v>780</v>
      </c>
      <c r="AP151" s="391" t="n">
        <f aca="false" t="array" ref="AP151:AP151">INDEX(_Rge_Data_3rd_CY,$B151,AP$1)</f>
        <v>0</v>
      </c>
      <c r="AQ151" s="391" t="n">
        <f aca="false" t="array" ref="AQ151:AQ151">INDEX(_Rge_Data_3rd_CY,$B151,AQ$1)</f>
        <v>0</v>
      </c>
      <c r="AR151" s="391" t="n">
        <f aca="false" t="array" ref="AR151:AR151">INDEX(_Rge_Data_3rd_CY,$B151,AR$1)</f>
        <v>0</v>
      </c>
      <c r="AS151" s="391" t="n">
        <f aca="false">INDEX(_Rge_Data_3rd_CY,$B151,AS$1)</f>
        <v>0</v>
      </c>
      <c r="AT151" s="391" t="n">
        <f aca="false" t="array" ref="AT151:AT151">INDEX(_Rge_Data_3rd_CY,$B151,AT$1)</f>
        <v>0</v>
      </c>
      <c r="AU151" s="391" t="n">
        <f aca="false" t="array" ref="AU151:AU151">INDEX(_Rge_Data_3rd_CY,$B151,AU$1)</f>
        <v>780</v>
      </c>
      <c r="AV151" s="262" t="n">
        <f aca="false">AU151+AX151+AY151</f>
        <v>1099.8943309</v>
      </c>
      <c r="AW151" s="392" t="n">
        <f aca="false">IFERROR(AU151/AG151,0)</f>
        <v>0.226104651668391</v>
      </c>
      <c r="AX151" s="268" t="n">
        <f aca="false">IFERROR(IF(AND($F151="OPEN",$AH151&gt;0),$AH151*_SoP*$AW151,IF(AND($F151="CLOSED",$AH151&gt;0),$AH151*_SoL*$AW151,0)),0)</f>
        <v>319.8943309</v>
      </c>
      <c r="AY151" s="268" t="n">
        <f aca="false">IFERROR(IF($AH151&lt;0,$AH151*_SoL,0),0)</f>
        <v>0</v>
      </c>
      <c r="AZ151" s="393" t="n">
        <f aca="false">AU151+AX151</f>
        <v>1099.8943309</v>
      </c>
      <c r="BA151" s="393" t="n">
        <f aca="false">AJ151-AY151</f>
        <v>0</v>
      </c>
      <c r="BB151" s="393" t="n">
        <f aca="false">AZ151-BA151</f>
        <v>1099.8943309</v>
      </c>
      <c r="BC151" s="394" t="n">
        <f aca="false">IF($BB151&gt;=0,$BB151,0)</f>
        <v>1099.8943309</v>
      </c>
      <c r="BD151" s="395" t="n">
        <f aca="false">IF($BB151&lt;=0,-$BB151,0)</f>
        <v>0</v>
      </c>
      <c r="BE151" s="396" t="n">
        <f aca="false">IF((V151-AJ151)&lt;0,0,V151-AJ151)</f>
        <v>4939</v>
      </c>
      <c r="BF151" s="397" t="n">
        <f aca="false">IF(AW151&gt;1,0,V151-AW151*V151)</f>
        <v>3822.26912540981</v>
      </c>
    </row>
    <row r="152" customFormat="false" ht="19.5" hidden="false" customHeight="true" outlineLevel="0" collapsed="false">
      <c r="A152" s="166"/>
      <c r="B152" s="208" t="n">
        <f aca="false">B151+1</f>
        <v>141</v>
      </c>
      <c r="C152" s="166"/>
      <c r="D152" s="369" t="str">
        <f aca="false" t="array" ref="D152:D152">INDEX(_Rge_Projectdata_3rd,$B152,MATCH("Project-ID",_Rge_Headline_Projectdata,0))</f>
        <v>P903765</v>
      </c>
      <c r="E152" s="370" t="str">
        <f aca="false" t="array" ref="E152:E152">IF(INDEX(_Rge_Data_3rd_CY,$B152,E$1)=0,"",TEXT(INDEX(_Rge_Data_3rd_CY,$B152,E$1),"JJJJMMTT"))</f>
        <v/>
      </c>
      <c r="F152" s="382" t="str">
        <f aca="false" t="array" ref="F152:F152">INDEX(_Rge_Data_3rd_CY,$B152,F$1)</f>
        <v>Open</v>
      </c>
      <c r="G152" s="371" t="n">
        <f aca="false" t="array" ref="G152:G152">IFERROR(MATCH(INDEX(_Rge_Data_3rd_CY,$B152,G$1),_Rge_Projectstatus,0),"")</f>
        <v>1</v>
      </c>
      <c r="H152" s="383" t="n">
        <f aca="false">INDEX(_Rge_Data_3rd_CY,$B152,H$1)</f>
        <v>0</v>
      </c>
      <c r="I152" s="384" t="n">
        <f aca="false">INDEX(_Rge_Data_3rd_CY,$B152,I$1)</f>
        <v>0</v>
      </c>
      <c r="J152" s="384" t="n">
        <f aca="false">INDEX(_Rge_Data_3rd_CY,$B152,J$1)</f>
        <v>0</v>
      </c>
      <c r="K152" s="384" t="n">
        <f aca="false">INDEX(_Rge_Data_3rd_CY,$B152,K$1)</f>
        <v>0</v>
      </c>
      <c r="L152" s="385" t="n">
        <f aca="false" t="array" ref="L152:L152">INDEX(_Rge_Data_3rd_CY,$B152,L$1)</f>
        <v>0</v>
      </c>
      <c r="M152" s="385" t="n">
        <f aca="false" t="array" ref="M152:M152">INDEX(_Rge_Data_3rd_CY,$B152,M$1)</f>
        <v>0</v>
      </c>
      <c r="N152" s="385" t="n">
        <f aca="false" t="array" ref="N152:N152">INDEX(_Rge_Data_3rd_CY,$B152,N$1)</f>
        <v>0</v>
      </c>
      <c r="O152" s="385" t="n">
        <f aca="false" t="array" ref="O152:O152">INDEX(_Rge_Data_3rd_CY,$B152,O$1)</f>
        <v>0</v>
      </c>
      <c r="P152" s="385" t="n">
        <f aca="false" t="array" ref="P152:P152">INDEX(_Rge_Data_3rd_CY,$B152,P$1)</f>
        <v>0</v>
      </c>
      <c r="Q152" s="385" t="n">
        <f aca="false">INDEX(_Rge_Data_3rd_CY,$B152,Q$1)</f>
        <v>0</v>
      </c>
      <c r="R152" s="385" t="n">
        <f aca="false" t="array" ref="R152:R152">INDEX(_Rge_Data_3rd_CY,$B152,R$1)</f>
        <v>0</v>
      </c>
      <c r="S152" s="385" t="n">
        <f aca="false" t="array" ref="S152:S152">INDEX(_Rge_Data_3rd_CY,$B152,S$1)</f>
        <v>0</v>
      </c>
      <c r="T152" s="385" t="n">
        <f aca="false">H152-S152</f>
        <v>0</v>
      </c>
      <c r="U152" s="386" t="n">
        <f aca="false">IFERROR(T152/H152,0)</f>
        <v>0</v>
      </c>
      <c r="V152" s="387" t="n">
        <f aca="false" t="array" ref="V152:V152">INDEX(_Rge_Data_3rd_CY,$B152,V$1)</f>
        <v>151606.2</v>
      </c>
      <c r="W152" s="388" t="n">
        <f aca="false" t="array" ref="W152:W152">INDEX(_Rge_Data_3rd_CY,$B152,W$1)</f>
        <v>78890</v>
      </c>
      <c r="X152" s="388" t="n">
        <f aca="false">INDEX(_Rge_Data_3rd_CY,$B152,X$1)</f>
        <v>0</v>
      </c>
      <c r="Y152" s="388" t="n">
        <f aca="false">INDEX(_Rge_Data_3rd_CY,$B152,Y$1)</f>
        <v>0</v>
      </c>
      <c r="Z152" s="388" t="n">
        <f aca="false" t="array" ref="Z152:Z152">INDEX(_Rge_Data_3rd_CY,$B152,Z$1)</f>
        <v>78890</v>
      </c>
      <c r="AA152" s="388" t="n">
        <f aca="false" t="array" ref="AA152:AA152">INDEX(_Rge_Data_3rd_CY,$B152,AA$1)</f>
        <v>1820</v>
      </c>
      <c r="AB152" s="388" t="n">
        <f aca="false" t="array" ref="AB152:AB152">INDEX(_Rge_Data_3rd_CY,$B152,AB$1)</f>
        <v>0</v>
      </c>
      <c r="AC152" s="388" t="n">
        <f aca="false" t="array" ref="AC152:AC152">INDEX(_Rge_Data_3rd_CY,$B152,AC$1)</f>
        <v>10130</v>
      </c>
      <c r="AD152" s="388" t="n">
        <f aca="false" t="array" ref="AD152:AD152">INDEX(_Rge_Data_3rd_CY,$B152,AD$1)</f>
        <v>0</v>
      </c>
      <c r="AE152" s="388" t="n">
        <f aca="false">INDEX(_Rge_Data_3rd_CY,$B152,AE$1)</f>
        <v>0</v>
      </c>
      <c r="AF152" s="388" t="n">
        <f aca="false" t="array" ref="AF152:AF152">INDEX(_Rge_Data_3rd_CY,$B152,AF$1)</f>
        <v>0</v>
      </c>
      <c r="AG152" s="388" t="n">
        <f aca="false" t="array" ref="AG152:AG152">INDEX(_Rge_Data_3rd_CY,$B152,AG$1)</f>
        <v>90840</v>
      </c>
      <c r="AH152" s="388" t="n">
        <f aca="false">V152-AG152</f>
        <v>60766.2</v>
      </c>
      <c r="AI152" s="389" t="n">
        <f aca="false">IFERROR(AH152/V152,)</f>
        <v>0.400816061612256</v>
      </c>
      <c r="AJ152" s="390" t="n">
        <f aca="false" t="array" ref="AJ152:AJ152">INDEX(_Rge_Data_3rd_CY,$B152,AJ$1)</f>
        <v>0</v>
      </c>
      <c r="AK152" s="391" t="n">
        <f aca="false" t="array" ref="AK152:AK152">INDEX(_Rge_Data_3rd_CY,$B152,AK$1)</f>
        <v>0</v>
      </c>
      <c r="AL152" s="391" t="n">
        <f aca="false">INDEX(_Rge_Data_3rd_CY,$B152,AL$1)</f>
        <v>0</v>
      </c>
      <c r="AM152" s="391" t="n">
        <f aca="false">INDEX(_Rge_Data_3rd_CY,$B152,AM$1)</f>
        <v>0</v>
      </c>
      <c r="AN152" s="391" t="n">
        <f aca="false" t="array" ref="AN152:AN152">INDEX(_Rge_Data_3rd_CY,$B152,AN$1)</f>
        <v>0</v>
      </c>
      <c r="AO152" s="391" t="n">
        <f aca="false" t="array" ref="AO152:AO152">INDEX(_Rge_Data_3rd_CY,$B152,AO$1)</f>
        <v>0</v>
      </c>
      <c r="AP152" s="391" t="n">
        <f aca="false" t="array" ref="AP152:AP152">INDEX(_Rge_Data_3rd_CY,$B152,AP$1)</f>
        <v>0</v>
      </c>
      <c r="AQ152" s="391" t="n">
        <f aca="false" t="array" ref="AQ152:AQ152">INDEX(_Rge_Data_3rd_CY,$B152,AQ$1)</f>
        <v>0</v>
      </c>
      <c r="AR152" s="391" t="n">
        <f aca="false" t="array" ref="AR152:AR152">INDEX(_Rge_Data_3rd_CY,$B152,AR$1)</f>
        <v>0</v>
      </c>
      <c r="AS152" s="391" t="n">
        <f aca="false">INDEX(_Rge_Data_3rd_CY,$B152,AS$1)</f>
        <v>0</v>
      </c>
      <c r="AT152" s="391" t="n">
        <f aca="false" t="array" ref="AT152:AT152">INDEX(_Rge_Data_3rd_CY,$B152,AT$1)</f>
        <v>0</v>
      </c>
      <c r="AU152" s="391" t="n">
        <f aca="false" t="array" ref="AU152:AU152">INDEX(_Rge_Data_3rd_CY,$B152,AU$1)</f>
        <v>0</v>
      </c>
      <c r="AV152" s="262" t="n">
        <f aca="false">AU152+AX152+AY152</f>
        <v>0</v>
      </c>
      <c r="AW152" s="392" t="n">
        <f aca="false">IFERROR(AU152/AG152,0)</f>
        <v>0</v>
      </c>
      <c r="AX152" s="268" t="n">
        <f aca="false">IFERROR(IF(AND($F152="OPEN",$AH152&gt;0),$AH152*_SoP*$AW152,IF(AND($F152="CLOSED",$AH152&gt;0),$AH152*_SoL*$AW152,0)),0)</f>
        <v>0</v>
      </c>
      <c r="AY152" s="268" t="n">
        <f aca="false">IFERROR(IF($AH152&lt;0,$AH152*_SoL,0),0)</f>
        <v>0</v>
      </c>
      <c r="AZ152" s="393" t="n">
        <f aca="false">AU152+AX152</f>
        <v>0</v>
      </c>
      <c r="BA152" s="393" t="n">
        <f aca="false">AJ152-AY152</f>
        <v>0</v>
      </c>
      <c r="BB152" s="393" t="n">
        <f aca="false">AZ152-BA152</f>
        <v>0</v>
      </c>
      <c r="BC152" s="394" t="n">
        <f aca="false">IF($BB152&gt;=0,$BB152,0)</f>
        <v>0</v>
      </c>
      <c r="BD152" s="395" t="n">
        <f aca="false">IF($BB152&lt;=0,-$BB152,0)</f>
        <v>-0</v>
      </c>
      <c r="BE152" s="396" t="n">
        <f aca="false">IF((V152-AJ152)&lt;0,0,V152-AJ152)</f>
        <v>151606.2</v>
      </c>
      <c r="BF152" s="397" t="n">
        <f aca="false">IF(AW152&gt;1,0,V152-AW152*V152)</f>
        <v>151606.2</v>
      </c>
    </row>
    <row r="153" customFormat="false" ht="19.5" hidden="false" customHeight="true" outlineLevel="0" collapsed="false">
      <c r="A153" s="166"/>
      <c r="B153" s="208" t="n">
        <f aca="false">B152+1</f>
        <v>142</v>
      </c>
      <c r="C153" s="166"/>
      <c r="D153" s="369" t="str">
        <f aca="false" t="array" ref="D153:D153">INDEX(_Rge_Projectdata_3rd,$B153,MATCH("Project-ID",_Rge_Headline_Projectdata,0))</f>
        <v>P903766</v>
      </c>
      <c r="E153" s="370" t="str">
        <f aca="false" t="array" ref="E153:E153">IF(INDEX(_Rge_Data_3rd_CY,$B153,E$1)=0,"",TEXT(INDEX(_Rge_Data_3rd_CY,$B153,E$1),"JJJJMMTT"))</f>
        <v/>
      </c>
      <c r="F153" s="382" t="str">
        <f aca="false" t="array" ref="F153:F153">INDEX(_Rge_Data_3rd_CY,$B153,F$1)</f>
        <v>Open</v>
      </c>
      <c r="G153" s="371" t="n">
        <f aca="false" t="array" ref="G153:G153">IFERROR(MATCH(INDEX(_Rge_Data_3rd_CY,$B153,G$1),_Rge_Projectstatus,0),"")</f>
        <v>1</v>
      </c>
      <c r="H153" s="383" t="n">
        <f aca="false">INDEX(_Rge_Data_3rd_CY,$B153,H$1)</f>
        <v>0</v>
      </c>
      <c r="I153" s="384" t="n">
        <f aca="false">INDEX(_Rge_Data_3rd_CY,$B153,I$1)</f>
        <v>0</v>
      </c>
      <c r="J153" s="384" t="n">
        <f aca="false">INDEX(_Rge_Data_3rd_CY,$B153,J$1)</f>
        <v>0</v>
      </c>
      <c r="K153" s="384" t="n">
        <f aca="false">INDEX(_Rge_Data_3rd_CY,$B153,K$1)</f>
        <v>0</v>
      </c>
      <c r="L153" s="385" t="n">
        <f aca="false" t="array" ref="L153:L153">INDEX(_Rge_Data_3rd_CY,$B153,L$1)</f>
        <v>0</v>
      </c>
      <c r="M153" s="385" t="n">
        <f aca="false" t="array" ref="M153:M153">INDEX(_Rge_Data_3rd_CY,$B153,M$1)</f>
        <v>0</v>
      </c>
      <c r="N153" s="385" t="n">
        <f aca="false" t="array" ref="N153:N153">INDEX(_Rge_Data_3rd_CY,$B153,N$1)</f>
        <v>0</v>
      </c>
      <c r="O153" s="385" t="n">
        <f aca="false" t="array" ref="O153:O153">INDEX(_Rge_Data_3rd_CY,$B153,O$1)</f>
        <v>0</v>
      </c>
      <c r="P153" s="385" t="n">
        <f aca="false" t="array" ref="P153:P153">INDEX(_Rge_Data_3rd_CY,$B153,P$1)</f>
        <v>0</v>
      </c>
      <c r="Q153" s="385" t="n">
        <f aca="false">INDEX(_Rge_Data_3rd_CY,$B153,Q$1)</f>
        <v>0</v>
      </c>
      <c r="R153" s="385" t="n">
        <f aca="false" t="array" ref="R153:R153">INDEX(_Rge_Data_3rd_CY,$B153,R$1)</f>
        <v>0</v>
      </c>
      <c r="S153" s="385" t="n">
        <f aca="false" t="array" ref="S153:S153">INDEX(_Rge_Data_3rd_CY,$B153,S$1)</f>
        <v>0</v>
      </c>
      <c r="T153" s="385" t="n">
        <f aca="false">H153-S153</f>
        <v>0</v>
      </c>
      <c r="U153" s="386" t="n">
        <f aca="false">IFERROR(T153/H153,0)</f>
        <v>0</v>
      </c>
      <c r="V153" s="387" t="n">
        <f aca="false" t="array" ref="V153:V153">INDEX(_Rge_Data_3rd_CY,$B153,V$1)</f>
        <v>162082.6</v>
      </c>
      <c r="W153" s="388" t="n">
        <f aca="false" t="array" ref="W153:W153">INDEX(_Rge_Data_3rd_CY,$B153,W$1)</f>
        <v>107280</v>
      </c>
      <c r="X153" s="388" t="n">
        <f aca="false">INDEX(_Rge_Data_3rd_CY,$B153,X$1)</f>
        <v>0</v>
      </c>
      <c r="Y153" s="388" t="n">
        <f aca="false">INDEX(_Rge_Data_3rd_CY,$B153,Y$1)</f>
        <v>0</v>
      </c>
      <c r="Z153" s="388" t="n">
        <f aca="false" t="array" ref="Z153:Z153">INDEX(_Rge_Data_3rd_CY,$B153,Z$1)</f>
        <v>107280</v>
      </c>
      <c r="AA153" s="388" t="n">
        <f aca="false" t="array" ref="AA153:AA153">INDEX(_Rge_Data_3rd_CY,$B153,AA$1)</f>
        <v>1110</v>
      </c>
      <c r="AB153" s="388" t="n">
        <f aca="false" t="array" ref="AB153:AB153">INDEX(_Rge_Data_3rd_CY,$B153,AB$1)</f>
        <v>10000</v>
      </c>
      <c r="AC153" s="388" t="n">
        <f aca="false" t="array" ref="AC153:AC153">INDEX(_Rge_Data_3rd_CY,$B153,AC$1)</f>
        <v>0</v>
      </c>
      <c r="AD153" s="388" t="n">
        <f aca="false" t="array" ref="AD153:AD153">INDEX(_Rge_Data_3rd_CY,$B153,AD$1)</f>
        <v>0</v>
      </c>
      <c r="AE153" s="388" t="n">
        <f aca="false">INDEX(_Rge_Data_3rd_CY,$B153,AE$1)</f>
        <v>0</v>
      </c>
      <c r="AF153" s="388" t="n">
        <f aca="false" t="array" ref="AF153:AF153">INDEX(_Rge_Data_3rd_CY,$B153,AF$1)</f>
        <v>0</v>
      </c>
      <c r="AG153" s="388" t="n">
        <f aca="false" t="array" ref="AG153:AG153">INDEX(_Rge_Data_3rd_CY,$B153,AG$1)</f>
        <v>118390</v>
      </c>
      <c r="AH153" s="388" t="n">
        <f aca="false">V153-AG153</f>
        <v>43692.6</v>
      </c>
      <c r="AI153" s="389" t="n">
        <f aca="false">IFERROR(AH153/V153,)</f>
        <v>0.269569960008045</v>
      </c>
      <c r="AJ153" s="390" t="n">
        <f aca="false" t="array" ref="AJ153:AJ153">INDEX(_Rge_Data_3rd_CY,$B153,AJ$1)</f>
        <v>0</v>
      </c>
      <c r="AK153" s="391" t="n">
        <f aca="false" t="array" ref="AK153:AK153">INDEX(_Rge_Data_3rd_CY,$B153,AK$1)</f>
        <v>0</v>
      </c>
      <c r="AL153" s="391" t="n">
        <f aca="false">INDEX(_Rge_Data_3rd_CY,$B153,AL$1)</f>
        <v>0</v>
      </c>
      <c r="AM153" s="391" t="n">
        <f aca="false">INDEX(_Rge_Data_3rd_CY,$B153,AM$1)</f>
        <v>0</v>
      </c>
      <c r="AN153" s="391" t="n">
        <f aca="false" t="array" ref="AN153:AN153">INDEX(_Rge_Data_3rd_CY,$B153,AN$1)</f>
        <v>0</v>
      </c>
      <c r="AO153" s="391" t="n">
        <f aca="false" t="array" ref="AO153:AO153">INDEX(_Rge_Data_3rd_CY,$B153,AO$1)</f>
        <v>1110</v>
      </c>
      <c r="AP153" s="391" t="n">
        <f aca="false" t="array" ref="AP153:AP153">INDEX(_Rge_Data_3rd_CY,$B153,AP$1)</f>
        <v>0</v>
      </c>
      <c r="AQ153" s="391" t="n">
        <f aca="false" t="array" ref="AQ153:AQ153">INDEX(_Rge_Data_3rd_CY,$B153,AQ$1)</f>
        <v>0</v>
      </c>
      <c r="AR153" s="391" t="n">
        <f aca="false" t="array" ref="AR153:AR153">INDEX(_Rge_Data_3rd_CY,$B153,AR$1)</f>
        <v>0</v>
      </c>
      <c r="AS153" s="391" t="n">
        <f aca="false">INDEX(_Rge_Data_3rd_CY,$B153,AS$1)</f>
        <v>0</v>
      </c>
      <c r="AT153" s="391" t="n">
        <f aca="false" t="array" ref="AT153:AT153">INDEX(_Rge_Data_3rd_CY,$B153,AT$1)</f>
        <v>0</v>
      </c>
      <c r="AU153" s="391" t="n">
        <f aca="false" t="array" ref="AU153:AU153">INDEX(_Rge_Data_3rd_CY,$B153,AU$1)</f>
        <v>1110</v>
      </c>
      <c r="AV153" s="262" t="n">
        <f aca="false">AU153+AX153+AY153</f>
        <v>1499.1700878</v>
      </c>
      <c r="AW153" s="392" t="n">
        <f aca="false">IFERROR(AU153/AG153,0)</f>
        <v>0.00937579187431371</v>
      </c>
      <c r="AX153" s="268" t="n">
        <f aca="false">IFERROR(IF(AND($F153="OPEN",$AH153&gt;0),$AH153*_SoP*$AW153,IF(AND($F153="CLOSED",$AH153&gt;0),$AH153*_SoL*$AW153,0)),0)</f>
        <v>389.1700878</v>
      </c>
      <c r="AY153" s="268" t="n">
        <f aca="false">IFERROR(IF($AH153&lt;0,$AH153*_SoL,0),0)</f>
        <v>0</v>
      </c>
      <c r="AZ153" s="393" t="n">
        <f aca="false">AU153+AX153</f>
        <v>1499.1700878</v>
      </c>
      <c r="BA153" s="393" t="n">
        <f aca="false">AJ153-AY153</f>
        <v>0</v>
      </c>
      <c r="BB153" s="393" t="n">
        <f aca="false">AZ153-BA153</f>
        <v>1499.1700878</v>
      </c>
      <c r="BC153" s="394" t="n">
        <f aca="false">IF($BB153&gt;=0,$BB153,0)</f>
        <v>1499.1700878</v>
      </c>
      <c r="BD153" s="395" t="n">
        <f aca="false">IF($BB153&lt;=0,-$BB153,0)</f>
        <v>0</v>
      </c>
      <c r="BE153" s="396" t="n">
        <f aca="false">IF((V153-AJ153)&lt;0,0,V153-AJ153)</f>
        <v>162082.6</v>
      </c>
      <c r="BF153" s="397" t="n">
        <f aca="false">IF(AW153&gt;1,0,V153-AW153*V153)</f>
        <v>160562.947275952</v>
      </c>
    </row>
    <row r="154" customFormat="false" ht="19.5" hidden="false" customHeight="true" outlineLevel="0" collapsed="false">
      <c r="A154" s="166"/>
      <c r="B154" s="208" t="n">
        <f aca="false">B153+1</f>
        <v>143</v>
      </c>
      <c r="C154" s="166"/>
      <c r="D154" s="369" t="str">
        <f aca="false" t="array" ref="D154:D154">INDEX(_Rge_Projectdata_3rd,$B154,MATCH("Project-ID",_Rge_Headline_Projectdata,0))</f>
        <v>P903767</v>
      </c>
      <c r="E154" s="370" t="str">
        <f aca="false" t="array" ref="E154:E154">IF(INDEX(_Rge_Data_3rd_CY,$B154,E$1)=0,"",TEXT(INDEX(_Rge_Data_3rd_CY,$B154,E$1),"JJJJMMTT"))</f>
        <v/>
      </c>
      <c r="F154" s="382" t="str">
        <f aca="false" t="array" ref="F154:F154">INDEX(_Rge_Data_3rd_CY,$B154,F$1)</f>
        <v>Open</v>
      </c>
      <c r="G154" s="371" t="n">
        <f aca="false" t="array" ref="G154:G154">IFERROR(MATCH(INDEX(_Rge_Data_3rd_CY,$B154,G$1),_Rge_Projectstatus,0),"")</f>
        <v>1</v>
      </c>
      <c r="H154" s="383" t="n">
        <f aca="false">INDEX(_Rge_Data_3rd_CY,$B154,H$1)</f>
        <v>0</v>
      </c>
      <c r="I154" s="384" t="n">
        <f aca="false">INDEX(_Rge_Data_3rd_CY,$B154,I$1)</f>
        <v>0</v>
      </c>
      <c r="J154" s="384" t="n">
        <f aca="false">INDEX(_Rge_Data_3rd_CY,$B154,J$1)</f>
        <v>0</v>
      </c>
      <c r="K154" s="384" t="n">
        <f aca="false">INDEX(_Rge_Data_3rd_CY,$B154,K$1)</f>
        <v>0</v>
      </c>
      <c r="L154" s="385" t="n">
        <f aca="false" t="array" ref="L154:L154">INDEX(_Rge_Data_3rd_CY,$B154,L$1)</f>
        <v>0</v>
      </c>
      <c r="M154" s="385" t="n">
        <f aca="false" t="array" ref="M154:M154">INDEX(_Rge_Data_3rd_CY,$B154,M$1)</f>
        <v>0</v>
      </c>
      <c r="N154" s="385" t="n">
        <f aca="false" t="array" ref="N154:N154">INDEX(_Rge_Data_3rd_CY,$B154,N$1)</f>
        <v>0</v>
      </c>
      <c r="O154" s="385" t="n">
        <f aca="false" t="array" ref="O154:O154">INDEX(_Rge_Data_3rd_CY,$B154,O$1)</f>
        <v>0</v>
      </c>
      <c r="P154" s="385" t="n">
        <f aca="false" t="array" ref="P154:P154">INDEX(_Rge_Data_3rd_CY,$B154,P$1)</f>
        <v>0</v>
      </c>
      <c r="Q154" s="385" t="n">
        <f aca="false">INDEX(_Rge_Data_3rd_CY,$B154,Q$1)</f>
        <v>0</v>
      </c>
      <c r="R154" s="385" t="n">
        <f aca="false" t="array" ref="R154:R154">INDEX(_Rge_Data_3rd_CY,$B154,R$1)</f>
        <v>0</v>
      </c>
      <c r="S154" s="385" t="n">
        <f aca="false" t="array" ref="S154:S154">INDEX(_Rge_Data_3rd_CY,$B154,S$1)</f>
        <v>0</v>
      </c>
      <c r="T154" s="385" t="n">
        <f aca="false">H154-S154</f>
        <v>0</v>
      </c>
      <c r="U154" s="386" t="n">
        <f aca="false">IFERROR(T154/H154,0)</f>
        <v>0</v>
      </c>
      <c r="V154" s="387" t="n">
        <f aca="false" t="array" ref="V154:V154">INDEX(_Rge_Data_3rd_CY,$B154,V$1)</f>
        <v>184315</v>
      </c>
      <c r="W154" s="388" t="n">
        <f aca="false" t="array" ref="W154:W154">INDEX(_Rge_Data_3rd_CY,$B154,W$1)</f>
        <v>119000</v>
      </c>
      <c r="X154" s="388" t="n">
        <f aca="false">INDEX(_Rge_Data_3rd_CY,$B154,X$1)</f>
        <v>0</v>
      </c>
      <c r="Y154" s="388" t="n">
        <f aca="false">INDEX(_Rge_Data_3rd_CY,$B154,Y$1)</f>
        <v>0</v>
      </c>
      <c r="Z154" s="388" t="n">
        <f aca="false" t="array" ref="Z154:Z154">INDEX(_Rge_Data_3rd_CY,$B154,Z$1)</f>
        <v>119000</v>
      </c>
      <c r="AA154" s="388" t="n">
        <f aca="false" t="array" ref="AA154:AA154">INDEX(_Rge_Data_3rd_CY,$B154,AA$1)</f>
        <v>1860</v>
      </c>
      <c r="AB154" s="388" t="n">
        <f aca="false" t="array" ref="AB154:AB154">INDEX(_Rge_Data_3rd_CY,$B154,AB$1)</f>
        <v>15000</v>
      </c>
      <c r="AC154" s="388" t="n">
        <f aca="false" t="array" ref="AC154:AC154">INDEX(_Rge_Data_3rd_CY,$B154,AC$1)</f>
        <v>0</v>
      </c>
      <c r="AD154" s="388" t="n">
        <f aca="false" t="array" ref="AD154:AD154">INDEX(_Rge_Data_3rd_CY,$B154,AD$1)</f>
        <v>0</v>
      </c>
      <c r="AE154" s="388" t="n">
        <f aca="false">INDEX(_Rge_Data_3rd_CY,$B154,AE$1)</f>
        <v>0</v>
      </c>
      <c r="AF154" s="388" t="n">
        <f aca="false" t="array" ref="AF154:AF154">INDEX(_Rge_Data_3rd_CY,$B154,AF$1)</f>
        <v>0</v>
      </c>
      <c r="AG154" s="388" t="n">
        <f aca="false" t="array" ref="AG154:AG154">INDEX(_Rge_Data_3rd_CY,$B154,AG$1)</f>
        <v>135860</v>
      </c>
      <c r="AH154" s="388" t="n">
        <f aca="false">V154-AG154</f>
        <v>48455</v>
      </c>
      <c r="AI154" s="389" t="n">
        <f aca="false">IFERROR(AH154/V154,)</f>
        <v>0.262892331063668</v>
      </c>
      <c r="AJ154" s="390" t="n">
        <f aca="false" t="array" ref="AJ154:AJ154">INDEX(_Rge_Data_3rd_CY,$B154,AJ$1)</f>
        <v>0</v>
      </c>
      <c r="AK154" s="391" t="n">
        <f aca="false" t="array" ref="AK154:AK154">INDEX(_Rge_Data_3rd_CY,$B154,AK$1)</f>
        <v>0</v>
      </c>
      <c r="AL154" s="391" t="n">
        <f aca="false">INDEX(_Rge_Data_3rd_CY,$B154,AL$1)</f>
        <v>0</v>
      </c>
      <c r="AM154" s="391" t="n">
        <f aca="false">INDEX(_Rge_Data_3rd_CY,$B154,AM$1)</f>
        <v>0</v>
      </c>
      <c r="AN154" s="391" t="n">
        <f aca="false" t="array" ref="AN154:AN154">INDEX(_Rge_Data_3rd_CY,$B154,AN$1)</f>
        <v>0</v>
      </c>
      <c r="AO154" s="391" t="n">
        <f aca="false" t="array" ref="AO154:AO154">INDEX(_Rge_Data_3rd_CY,$B154,AO$1)</f>
        <v>1860</v>
      </c>
      <c r="AP154" s="391" t="n">
        <f aca="false" t="array" ref="AP154:AP154">INDEX(_Rge_Data_3rd_CY,$B154,AP$1)</f>
        <v>0</v>
      </c>
      <c r="AQ154" s="391" t="n">
        <f aca="false" t="array" ref="AQ154:AQ154">INDEX(_Rge_Data_3rd_CY,$B154,AQ$1)</f>
        <v>0</v>
      </c>
      <c r="AR154" s="391" t="n">
        <f aca="false" t="array" ref="AR154:AR154">INDEX(_Rge_Data_3rd_CY,$B154,AR$1)</f>
        <v>0</v>
      </c>
      <c r="AS154" s="391" t="n">
        <f aca="false">INDEX(_Rge_Data_3rd_CY,$B154,AS$1)</f>
        <v>0</v>
      </c>
      <c r="AT154" s="391" t="n">
        <f aca="false" t="array" ref="AT154:AT154">INDEX(_Rge_Data_3rd_CY,$B154,AT$1)</f>
        <v>0</v>
      </c>
      <c r="AU154" s="391" t="n">
        <f aca="false" t="array" ref="AU154:AU154">INDEX(_Rge_Data_3rd_CY,$B154,AU$1)</f>
        <v>1860</v>
      </c>
      <c r="AV154" s="262" t="n">
        <f aca="false">AU154+AX154+AY154</f>
        <v>2490.2074562</v>
      </c>
      <c r="AW154" s="392" t="n">
        <f aca="false">IFERROR(AU154/AG154,0)</f>
        <v>0.0136905638156926</v>
      </c>
      <c r="AX154" s="268" t="n">
        <f aca="false">IFERROR(IF(AND($F154="OPEN",$AH154&gt;0),$AH154*_SoP*$AW154,IF(AND($F154="CLOSED",$AH154&gt;0),$AH154*_SoL*$AW154,0)),0)</f>
        <v>630.2074562</v>
      </c>
      <c r="AY154" s="268" t="n">
        <f aca="false">IFERROR(IF($AH154&lt;0,$AH154*_SoL,0),0)</f>
        <v>0</v>
      </c>
      <c r="AZ154" s="393" t="n">
        <f aca="false">AU154+AX154</f>
        <v>2490.2074562</v>
      </c>
      <c r="BA154" s="393" t="n">
        <f aca="false">AJ154-AY154</f>
        <v>0</v>
      </c>
      <c r="BB154" s="393" t="n">
        <f aca="false">AZ154-BA154</f>
        <v>2490.2074562</v>
      </c>
      <c r="BC154" s="394" t="n">
        <f aca="false">IF($BB154&gt;=0,$BB154,0)</f>
        <v>2490.2074562</v>
      </c>
      <c r="BD154" s="395" t="n">
        <f aca="false">IF($BB154&lt;=0,-$BB154,0)</f>
        <v>0</v>
      </c>
      <c r="BE154" s="396" t="n">
        <f aca="false">IF((V154-AJ154)&lt;0,0,V154-AJ154)</f>
        <v>184315</v>
      </c>
      <c r="BF154" s="397" t="n">
        <f aca="false">IF(AW154&gt;1,0,V154-AW154*V154)</f>
        <v>181791.623730311</v>
      </c>
    </row>
    <row r="155" customFormat="false" ht="19.5" hidden="false" customHeight="true" outlineLevel="0" collapsed="false">
      <c r="A155" s="166"/>
      <c r="B155" s="208" t="n">
        <f aca="false">B154+1</f>
        <v>144</v>
      </c>
      <c r="C155" s="166"/>
      <c r="D155" s="369" t="str">
        <f aca="false" t="array" ref="D155:D155">INDEX(_Rge_Projectdata_3rd,$B155,MATCH("Project-ID",_Rge_Headline_Projectdata,0))</f>
        <v>P903768</v>
      </c>
      <c r="E155" s="370" t="str">
        <f aca="false" t="array" ref="E155:E155">IF(INDEX(_Rge_Data_3rd_CY,$B155,E$1)=0,"",TEXT(INDEX(_Rge_Data_3rd_CY,$B155,E$1),"JJJJMMTT"))</f>
        <v/>
      </c>
      <c r="F155" s="382" t="str">
        <f aca="false" t="array" ref="F155:F155">INDEX(_Rge_Data_3rd_CY,$B155,F$1)</f>
        <v>Open</v>
      </c>
      <c r="G155" s="371" t="n">
        <f aca="false" t="array" ref="G155:G155">IFERROR(MATCH(INDEX(_Rge_Data_3rd_CY,$B155,G$1),_Rge_Projectstatus,0),"")</f>
        <v>1</v>
      </c>
      <c r="H155" s="383" t="n">
        <f aca="false">INDEX(_Rge_Data_3rd_CY,$B155,H$1)</f>
        <v>0</v>
      </c>
      <c r="I155" s="384" t="n">
        <f aca="false">INDEX(_Rge_Data_3rd_CY,$B155,I$1)</f>
        <v>0</v>
      </c>
      <c r="J155" s="384" t="n">
        <f aca="false">INDEX(_Rge_Data_3rd_CY,$B155,J$1)</f>
        <v>0</v>
      </c>
      <c r="K155" s="384" t="n">
        <f aca="false">INDEX(_Rge_Data_3rd_CY,$B155,K$1)</f>
        <v>0</v>
      </c>
      <c r="L155" s="385" t="n">
        <f aca="false" t="array" ref="L155:L155">INDEX(_Rge_Data_3rd_CY,$B155,L$1)</f>
        <v>0</v>
      </c>
      <c r="M155" s="385" t="n">
        <f aca="false" t="array" ref="M155:M155">INDEX(_Rge_Data_3rd_CY,$B155,M$1)</f>
        <v>0</v>
      </c>
      <c r="N155" s="385" t="n">
        <f aca="false" t="array" ref="N155:N155">INDEX(_Rge_Data_3rd_CY,$B155,N$1)</f>
        <v>0</v>
      </c>
      <c r="O155" s="385" t="n">
        <f aca="false" t="array" ref="O155:O155">INDEX(_Rge_Data_3rd_CY,$B155,O$1)</f>
        <v>0</v>
      </c>
      <c r="P155" s="385" t="n">
        <f aca="false" t="array" ref="P155:P155">INDEX(_Rge_Data_3rd_CY,$B155,P$1)</f>
        <v>0</v>
      </c>
      <c r="Q155" s="385" t="n">
        <f aca="false">INDEX(_Rge_Data_3rd_CY,$B155,Q$1)</f>
        <v>0</v>
      </c>
      <c r="R155" s="385" t="n">
        <f aca="false" t="array" ref="R155:R155">INDEX(_Rge_Data_3rd_CY,$B155,R$1)</f>
        <v>0</v>
      </c>
      <c r="S155" s="385" t="n">
        <f aca="false" t="array" ref="S155:S155">INDEX(_Rge_Data_3rd_CY,$B155,S$1)</f>
        <v>0</v>
      </c>
      <c r="T155" s="385" t="n">
        <f aca="false">H155-S155</f>
        <v>0</v>
      </c>
      <c r="U155" s="386" t="n">
        <f aca="false">IFERROR(T155/H155,0)</f>
        <v>0</v>
      </c>
      <c r="V155" s="387" t="n">
        <f aca="false" t="array" ref="V155:V155">INDEX(_Rge_Data_3rd_CY,$B155,V$1)</f>
        <v>109634</v>
      </c>
      <c r="W155" s="388" t="n">
        <f aca="false" t="array" ref="W155:W155">INDEX(_Rge_Data_3rd_CY,$B155,W$1)</f>
        <v>82000</v>
      </c>
      <c r="X155" s="388" t="n">
        <f aca="false">INDEX(_Rge_Data_3rd_CY,$B155,X$1)</f>
        <v>0</v>
      </c>
      <c r="Y155" s="388" t="n">
        <f aca="false">INDEX(_Rge_Data_3rd_CY,$B155,Y$1)</f>
        <v>0</v>
      </c>
      <c r="Z155" s="388" t="n">
        <f aca="false" t="array" ref="Z155:Z155">INDEX(_Rge_Data_3rd_CY,$B155,Z$1)</f>
        <v>82000</v>
      </c>
      <c r="AA155" s="388" t="n">
        <f aca="false" t="array" ref="AA155:AA155">INDEX(_Rge_Data_3rd_CY,$B155,AA$1)</f>
        <v>0</v>
      </c>
      <c r="AB155" s="388" t="n">
        <f aca="false" t="array" ref="AB155:AB155">INDEX(_Rge_Data_3rd_CY,$B155,AB$1)</f>
        <v>1500</v>
      </c>
      <c r="AC155" s="388" t="n">
        <f aca="false" t="array" ref="AC155:AC155">INDEX(_Rge_Data_3rd_CY,$B155,AC$1)</f>
        <v>0</v>
      </c>
      <c r="AD155" s="388" t="n">
        <f aca="false" t="array" ref="AD155:AD155">INDEX(_Rge_Data_3rd_CY,$B155,AD$1)</f>
        <v>0</v>
      </c>
      <c r="AE155" s="388" t="n">
        <f aca="false">INDEX(_Rge_Data_3rd_CY,$B155,AE$1)</f>
        <v>0</v>
      </c>
      <c r="AF155" s="388" t="n">
        <f aca="false" t="array" ref="AF155:AF155">INDEX(_Rge_Data_3rd_CY,$B155,AF$1)</f>
        <v>0</v>
      </c>
      <c r="AG155" s="388" t="n">
        <f aca="false" t="array" ref="AG155:AG155">INDEX(_Rge_Data_3rd_CY,$B155,AG$1)</f>
        <v>83500</v>
      </c>
      <c r="AH155" s="388" t="n">
        <f aca="false">V155-AG155</f>
        <v>26134</v>
      </c>
      <c r="AI155" s="389" t="n">
        <f aca="false">IFERROR(AH155/V155,)</f>
        <v>0.238374956674024</v>
      </c>
      <c r="AJ155" s="390" t="n">
        <f aca="false" t="array" ref="AJ155:AJ155">INDEX(_Rge_Data_3rd_CY,$B155,AJ$1)</f>
        <v>0</v>
      </c>
      <c r="AK155" s="391" t="n">
        <f aca="false" t="array" ref="AK155:AK155">INDEX(_Rge_Data_3rd_CY,$B155,AK$1)</f>
        <v>0</v>
      </c>
      <c r="AL155" s="391" t="n">
        <f aca="false">INDEX(_Rge_Data_3rd_CY,$B155,AL$1)</f>
        <v>0</v>
      </c>
      <c r="AM155" s="391" t="n">
        <f aca="false">INDEX(_Rge_Data_3rd_CY,$B155,AM$1)</f>
        <v>0</v>
      </c>
      <c r="AN155" s="391" t="n">
        <f aca="false" t="array" ref="AN155:AN155">INDEX(_Rge_Data_3rd_CY,$B155,AN$1)</f>
        <v>0</v>
      </c>
      <c r="AO155" s="391" t="n">
        <f aca="false" t="array" ref="AO155:AO155">INDEX(_Rge_Data_3rd_CY,$B155,AO$1)</f>
        <v>0</v>
      </c>
      <c r="AP155" s="391" t="n">
        <f aca="false" t="array" ref="AP155:AP155">INDEX(_Rge_Data_3rd_CY,$B155,AP$1)</f>
        <v>0</v>
      </c>
      <c r="AQ155" s="391" t="n">
        <f aca="false" t="array" ref="AQ155:AQ155">INDEX(_Rge_Data_3rd_CY,$B155,AQ$1)</f>
        <v>0</v>
      </c>
      <c r="AR155" s="391" t="n">
        <f aca="false" t="array" ref="AR155:AR155">INDEX(_Rge_Data_3rd_CY,$B155,AR$1)</f>
        <v>0</v>
      </c>
      <c r="AS155" s="391" t="n">
        <f aca="false">INDEX(_Rge_Data_3rd_CY,$B155,AS$1)</f>
        <v>0</v>
      </c>
      <c r="AT155" s="391" t="n">
        <f aca="false" t="array" ref="AT155:AT155">INDEX(_Rge_Data_3rd_CY,$B155,AT$1)</f>
        <v>0</v>
      </c>
      <c r="AU155" s="391" t="n">
        <f aca="false" t="array" ref="AU155:AU155">INDEX(_Rge_Data_3rd_CY,$B155,AU$1)</f>
        <v>0</v>
      </c>
      <c r="AV155" s="262" t="n">
        <f aca="false">AU155+AX155+AY155</f>
        <v>0</v>
      </c>
      <c r="AW155" s="392" t="n">
        <f aca="false">IFERROR(AU155/AG155,0)</f>
        <v>0</v>
      </c>
      <c r="AX155" s="268" t="n">
        <f aca="false">IFERROR(IF(AND($F155="OPEN",$AH155&gt;0),$AH155*_SoP*$AW155,IF(AND($F155="CLOSED",$AH155&gt;0),$AH155*_SoL*$AW155,0)),0)</f>
        <v>0</v>
      </c>
      <c r="AY155" s="268" t="n">
        <f aca="false">IFERROR(IF($AH155&lt;0,$AH155*_SoL,0),0)</f>
        <v>0</v>
      </c>
      <c r="AZ155" s="393" t="n">
        <f aca="false">AU155+AX155</f>
        <v>0</v>
      </c>
      <c r="BA155" s="393" t="n">
        <f aca="false">AJ155-AY155</f>
        <v>0</v>
      </c>
      <c r="BB155" s="393" t="n">
        <f aca="false">AZ155-BA155</f>
        <v>0</v>
      </c>
      <c r="BC155" s="394" t="n">
        <f aca="false">IF($BB155&gt;=0,$BB155,0)</f>
        <v>0</v>
      </c>
      <c r="BD155" s="395" t="n">
        <f aca="false">IF($BB155&lt;=0,-$BB155,0)</f>
        <v>-0</v>
      </c>
      <c r="BE155" s="396" t="n">
        <f aca="false">IF((V155-AJ155)&lt;0,0,V155-AJ155)</f>
        <v>109634</v>
      </c>
      <c r="BF155" s="397" t="n">
        <f aca="false">IF(AW155&gt;1,0,V155-AW155*V155)</f>
        <v>109634</v>
      </c>
    </row>
    <row r="156" customFormat="false" ht="19.5" hidden="false" customHeight="true" outlineLevel="0" collapsed="false">
      <c r="A156" s="166"/>
      <c r="B156" s="208" t="n">
        <f aca="false">B155+1</f>
        <v>145</v>
      </c>
      <c r="C156" s="166"/>
      <c r="D156" s="369" t="str">
        <f aca="false" t="array" ref="D156:D156">INDEX(_Rge_Projectdata_3rd,$B156,MATCH("Project-ID",_Rge_Headline_Projectdata,0))</f>
        <v>P903769</v>
      </c>
      <c r="E156" s="370" t="str">
        <f aca="false" t="array" ref="E156:E156">IF(INDEX(_Rge_Data_3rd_CY,$B156,E$1)=0,"",TEXT(INDEX(_Rge_Data_3rd_CY,$B156,E$1),"JJJJMMTT"))</f>
        <v/>
      </c>
      <c r="F156" s="382" t="str">
        <f aca="false" t="array" ref="F156:F156">INDEX(_Rge_Data_3rd_CY,$B156,F$1)</f>
        <v>Open</v>
      </c>
      <c r="G156" s="371" t="n">
        <f aca="false" t="array" ref="G156:G156">IFERROR(MATCH(INDEX(_Rge_Data_3rd_CY,$B156,G$1),_Rge_Projectstatus,0),"")</f>
        <v>1</v>
      </c>
      <c r="H156" s="383" t="n">
        <f aca="false">INDEX(_Rge_Data_3rd_CY,$B156,H$1)</f>
        <v>0</v>
      </c>
      <c r="I156" s="384" t="n">
        <f aca="false">INDEX(_Rge_Data_3rd_CY,$B156,I$1)</f>
        <v>0</v>
      </c>
      <c r="J156" s="384" t="n">
        <f aca="false">INDEX(_Rge_Data_3rd_CY,$B156,J$1)</f>
        <v>0</v>
      </c>
      <c r="K156" s="384" t="n">
        <f aca="false">INDEX(_Rge_Data_3rd_CY,$B156,K$1)</f>
        <v>0</v>
      </c>
      <c r="L156" s="385" t="n">
        <f aca="false" t="array" ref="L156:L156">INDEX(_Rge_Data_3rd_CY,$B156,L$1)</f>
        <v>0</v>
      </c>
      <c r="M156" s="385" t="n">
        <f aca="false" t="array" ref="M156:M156">INDEX(_Rge_Data_3rd_CY,$B156,M$1)</f>
        <v>0</v>
      </c>
      <c r="N156" s="385" t="n">
        <f aca="false" t="array" ref="N156:N156">INDEX(_Rge_Data_3rd_CY,$B156,N$1)</f>
        <v>0</v>
      </c>
      <c r="O156" s="385" t="n">
        <f aca="false" t="array" ref="O156:O156">INDEX(_Rge_Data_3rd_CY,$B156,O$1)</f>
        <v>0</v>
      </c>
      <c r="P156" s="385" t="n">
        <f aca="false" t="array" ref="P156:P156">INDEX(_Rge_Data_3rd_CY,$B156,P$1)</f>
        <v>0</v>
      </c>
      <c r="Q156" s="385" t="n">
        <f aca="false">INDEX(_Rge_Data_3rd_CY,$B156,Q$1)</f>
        <v>0</v>
      </c>
      <c r="R156" s="385" t="n">
        <f aca="false" t="array" ref="R156:R156">INDEX(_Rge_Data_3rd_CY,$B156,R$1)</f>
        <v>0</v>
      </c>
      <c r="S156" s="385" t="n">
        <f aca="false" t="array" ref="S156:S156">INDEX(_Rge_Data_3rd_CY,$B156,S$1)</f>
        <v>0</v>
      </c>
      <c r="T156" s="385" t="n">
        <f aca="false">H156-S156</f>
        <v>0</v>
      </c>
      <c r="U156" s="386" t="n">
        <f aca="false">IFERROR(T156/H156,0)</f>
        <v>0</v>
      </c>
      <c r="V156" s="387" t="n">
        <f aca="false" t="array" ref="V156:V156">INDEX(_Rge_Data_3rd_CY,$B156,V$1)</f>
        <v>33441.44</v>
      </c>
      <c r="W156" s="388" t="n">
        <f aca="false" t="array" ref="W156:W156">INDEX(_Rge_Data_3rd_CY,$B156,W$1)</f>
        <v>17600.76</v>
      </c>
      <c r="X156" s="388" t="n">
        <f aca="false">INDEX(_Rge_Data_3rd_CY,$B156,X$1)</f>
        <v>0</v>
      </c>
      <c r="Y156" s="388" t="n">
        <f aca="false">INDEX(_Rge_Data_3rd_CY,$B156,Y$1)</f>
        <v>0</v>
      </c>
      <c r="Z156" s="388" t="n">
        <f aca="false" t="array" ref="Z156:Z156">INDEX(_Rge_Data_3rd_CY,$B156,Z$1)</f>
        <v>17600.76</v>
      </c>
      <c r="AA156" s="388" t="n">
        <f aca="false" t="array" ref="AA156:AA156">INDEX(_Rge_Data_3rd_CY,$B156,AA$1)</f>
        <v>0</v>
      </c>
      <c r="AB156" s="388" t="n">
        <f aca="false" t="array" ref="AB156:AB156">INDEX(_Rge_Data_3rd_CY,$B156,AB$1)</f>
        <v>0</v>
      </c>
      <c r="AC156" s="388" t="n">
        <f aca="false" t="array" ref="AC156:AC156">INDEX(_Rge_Data_3rd_CY,$B156,AC$1)</f>
        <v>0</v>
      </c>
      <c r="AD156" s="388" t="n">
        <f aca="false" t="array" ref="AD156:AD156">INDEX(_Rge_Data_3rd_CY,$B156,AD$1)</f>
        <v>0</v>
      </c>
      <c r="AE156" s="388" t="n">
        <f aca="false">INDEX(_Rge_Data_3rd_CY,$B156,AE$1)</f>
        <v>0</v>
      </c>
      <c r="AF156" s="388" t="n">
        <f aca="false" t="array" ref="AF156:AF156">INDEX(_Rge_Data_3rd_CY,$B156,AF$1)</f>
        <v>0</v>
      </c>
      <c r="AG156" s="388" t="n">
        <f aca="false" t="array" ref="AG156:AG156">INDEX(_Rge_Data_3rd_CY,$B156,AG$1)</f>
        <v>17600.76</v>
      </c>
      <c r="AH156" s="388" t="n">
        <f aca="false">V156-AG156</f>
        <v>15840.68</v>
      </c>
      <c r="AI156" s="389" t="n">
        <f aca="false">IFERROR(AH156/V156,)</f>
        <v>0.473684147572593</v>
      </c>
      <c r="AJ156" s="390" t="n">
        <f aca="false" t="array" ref="AJ156:AJ156">INDEX(_Rge_Data_3rd_CY,$B156,AJ$1)</f>
        <v>0</v>
      </c>
      <c r="AK156" s="391" t="n">
        <f aca="false" t="array" ref="AK156:AK156">INDEX(_Rge_Data_3rd_CY,$B156,AK$1)</f>
        <v>11765.03</v>
      </c>
      <c r="AL156" s="391" t="n">
        <f aca="false">INDEX(_Rge_Data_3rd_CY,$B156,AL$1)</f>
        <v>0</v>
      </c>
      <c r="AM156" s="391" t="n">
        <f aca="false">INDEX(_Rge_Data_3rd_CY,$B156,AM$1)</f>
        <v>0</v>
      </c>
      <c r="AN156" s="391" t="n">
        <f aca="false" t="array" ref="AN156:AN156">INDEX(_Rge_Data_3rd_CY,$B156,AN$1)</f>
        <v>11765.03</v>
      </c>
      <c r="AO156" s="391" t="n">
        <f aca="false" t="array" ref="AO156:AO156">INDEX(_Rge_Data_3rd_CY,$B156,AO$1)</f>
        <v>0</v>
      </c>
      <c r="AP156" s="391" t="n">
        <f aca="false" t="array" ref="AP156:AP156">INDEX(_Rge_Data_3rd_CY,$B156,AP$1)</f>
        <v>0</v>
      </c>
      <c r="AQ156" s="391" t="n">
        <f aca="false" t="array" ref="AQ156:AQ156">INDEX(_Rge_Data_3rd_CY,$B156,AQ$1)</f>
        <v>0</v>
      </c>
      <c r="AR156" s="391" t="n">
        <f aca="false" t="array" ref="AR156:AR156">INDEX(_Rge_Data_3rd_CY,$B156,AR$1)</f>
        <v>0</v>
      </c>
      <c r="AS156" s="391" t="n">
        <f aca="false">INDEX(_Rge_Data_3rd_CY,$B156,AS$1)</f>
        <v>0</v>
      </c>
      <c r="AT156" s="391" t="n">
        <f aca="false" t="array" ref="AT156:AT156">INDEX(_Rge_Data_3rd_CY,$B156,AT$1)</f>
        <v>0</v>
      </c>
      <c r="AU156" s="391" t="n">
        <f aca="false" t="array" ref="AU156:AU156">INDEX(_Rge_Data_3rd_CY,$B156,AU$1)</f>
        <v>11765.03</v>
      </c>
      <c r="AV156" s="262" t="n">
        <f aca="false">AU156+AX156+AY156</f>
        <v>21824.12811</v>
      </c>
      <c r="AW156" s="392" t="n">
        <f aca="false">IFERROR(AU156/AG156,0)</f>
        <v>0.668438749235829</v>
      </c>
      <c r="AX156" s="268" t="n">
        <f aca="false">IFERROR(IF(AND($F156="OPEN",$AH156&gt;0),$AH156*_SoP*$AW156,IF(AND($F156="CLOSED",$AH156&gt;0),$AH156*_SoL*$AW156,0)),0)</f>
        <v>10059.09811</v>
      </c>
      <c r="AY156" s="268" t="n">
        <f aca="false">IFERROR(IF($AH156&lt;0,$AH156*_SoL,0),0)</f>
        <v>0</v>
      </c>
      <c r="AZ156" s="393" t="n">
        <f aca="false">AU156+AX156</f>
        <v>21824.12811</v>
      </c>
      <c r="BA156" s="393" t="n">
        <f aca="false">AJ156-AY156</f>
        <v>0</v>
      </c>
      <c r="BB156" s="393" t="n">
        <f aca="false">AZ156-BA156</f>
        <v>21824.12811</v>
      </c>
      <c r="BC156" s="394" t="n">
        <f aca="false">IF($BB156&gt;=0,$BB156,0)</f>
        <v>21824.12811</v>
      </c>
      <c r="BD156" s="395" t="n">
        <f aca="false">IF($BB156&lt;=0,-$BB156,0)</f>
        <v>0</v>
      </c>
      <c r="BE156" s="396" t="n">
        <f aca="false">IF((V156-AJ156)&lt;0,0,V156-AJ156)</f>
        <v>33441.44</v>
      </c>
      <c r="BF156" s="397" t="n">
        <f aca="false">IF(AW156&gt;1,0,V156-AW156*V156)</f>
        <v>11087.885673755</v>
      </c>
    </row>
    <row r="157" customFormat="false" ht="19.5" hidden="false" customHeight="true" outlineLevel="0" collapsed="false">
      <c r="A157" s="166"/>
      <c r="B157" s="208" t="n">
        <f aca="false">B156+1</f>
        <v>146</v>
      </c>
      <c r="C157" s="166"/>
      <c r="D157" s="369" t="str">
        <f aca="false" t="array" ref="D157:D157">INDEX(_Rge_Projectdata_3rd,$B157,MATCH("Project-ID",_Rge_Headline_Projectdata,0))</f>
        <v>P903770</v>
      </c>
      <c r="E157" s="370" t="str">
        <f aca="false" t="array" ref="E157:E157">IF(INDEX(_Rge_Data_3rd_CY,$B157,E$1)=0,"",TEXT(INDEX(_Rge_Data_3rd_CY,$B157,E$1),"JJJJMMTT"))</f>
        <v/>
      </c>
      <c r="F157" s="382" t="str">
        <f aca="false" t="array" ref="F157:F157">INDEX(_Rge_Data_3rd_CY,$B157,F$1)</f>
        <v>Open</v>
      </c>
      <c r="G157" s="371" t="n">
        <f aca="false" t="array" ref="G157:G157">IFERROR(MATCH(INDEX(_Rge_Data_3rd_CY,$B157,G$1),_Rge_Projectstatus,0),"")</f>
        <v>1</v>
      </c>
      <c r="H157" s="383" t="n">
        <f aca="false">INDEX(_Rge_Data_3rd_CY,$B157,H$1)</f>
        <v>0</v>
      </c>
      <c r="I157" s="384" t="n">
        <f aca="false">INDEX(_Rge_Data_3rd_CY,$B157,I$1)</f>
        <v>0</v>
      </c>
      <c r="J157" s="384" t="n">
        <f aca="false">INDEX(_Rge_Data_3rd_CY,$B157,J$1)</f>
        <v>0</v>
      </c>
      <c r="K157" s="384" t="n">
        <f aca="false">INDEX(_Rge_Data_3rd_CY,$B157,K$1)</f>
        <v>0</v>
      </c>
      <c r="L157" s="385" t="n">
        <f aca="false" t="array" ref="L157:L157">INDEX(_Rge_Data_3rd_CY,$B157,L$1)</f>
        <v>0</v>
      </c>
      <c r="M157" s="385" t="n">
        <f aca="false" t="array" ref="M157:M157">INDEX(_Rge_Data_3rd_CY,$B157,M$1)</f>
        <v>0</v>
      </c>
      <c r="N157" s="385" t="n">
        <f aca="false" t="array" ref="N157:N157">INDEX(_Rge_Data_3rd_CY,$B157,N$1)</f>
        <v>0</v>
      </c>
      <c r="O157" s="385" t="n">
        <f aca="false" t="array" ref="O157:O157">INDEX(_Rge_Data_3rd_CY,$B157,O$1)</f>
        <v>0</v>
      </c>
      <c r="P157" s="385" t="n">
        <f aca="false" t="array" ref="P157:P157">INDEX(_Rge_Data_3rd_CY,$B157,P$1)</f>
        <v>0</v>
      </c>
      <c r="Q157" s="385" t="n">
        <f aca="false">INDEX(_Rge_Data_3rd_CY,$B157,Q$1)</f>
        <v>0</v>
      </c>
      <c r="R157" s="385" t="n">
        <f aca="false" t="array" ref="R157:R157">INDEX(_Rge_Data_3rd_CY,$B157,R$1)</f>
        <v>0</v>
      </c>
      <c r="S157" s="385" t="n">
        <f aca="false" t="array" ref="S157:S157">INDEX(_Rge_Data_3rd_CY,$B157,S$1)</f>
        <v>0</v>
      </c>
      <c r="T157" s="385" t="n">
        <f aca="false">H157-S157</f>
        <v>0</v>
      </c>
      <c r="U157" s="386" t="n">
        <f aca="false">IFERROR(T157/H157,0)</f>
        <v>0</v>
      </c>
      <c r="V157" s="387" t="n">
        <f aca="false" t="array" ref="V157:V157">INDEX(_Rge_Data_3rd_CY,$B157,V$1)</f>
        <v>19908.68</v>
      </c>
      <c r="W157" s="388" t="n">
        <f aca="false" t="array" ref="W157:W157">INDEX(_Rge_Data_3rd_CY,$B157,W$1)</f>
        <v>10199.51</v>
      </c>
      <c r="X157" s="388" t="n">
        <f aca="false">INDEX(_Rge_Data_3rd_CY,$B157,X$1)</f>
        <v>0</v>
      </c>
      <c r="Y157" s="388" t="n">
        <f aca="false">INDEX(_Rge_Data_3rd_CY,$B157,Y$1)</f>
        <v>0</v>
      </c>
      <c r="Z157" s="388" t="n">
        <f aca="false" t="array" ref="Z157:Z157">INDEX(_Rge_Data_3rd_CY,$B157,Z$1)</f>
        <v>10199.51</v>
      </c>
      <c r="AA157" s="388" t="n">
        <f aca="false" t="array" ref="AA157:AA157">INDEX(_Rge_Data_3rd_CY,$B157,AA$1)</f>
        <v>0</v>
      </c>
      <c r="AB157" s="388" t="n">
        <f aca="false" t="array" ref="AB157:AB157">INDEX(_Rge_Data_3rd_CY,$B157,AB$1)</f>
        <v>625</v>
      </c>
      <c r="AC157" s="388" t="n">
        <f aca="false" t="array" ref="AC157:AC157">INDEX(_Rge_Data_3rd_CY,$B157,AC$1)</f>
        <v>0</v>
      </c>
      <c r="AD157" s="388" t="n">
        <f aca="false" t="array" ref="AD157:AD157">INDEX(_Rge_Data_3rd_CY,$B157,AD$1)</f>
        <v>0</v>
      </c>
      <c r="AE157" s="388" t="n">
        <f aca="false">INDEX(_Rge_Data_3rd_CY,$B157,AE$1)</f>
        <v>0</v>
      </c>
      <c r="AF157" s="388" t="n">
        <f aca="false" t="array" ref="AF157:AF157">INDEX(_Rge_Data_3rd_CY,$B157,AF$1)</f>
        <v>0</v>
      </c>
      <c r="AG157" s="388" t="n">
        <f aca="false" t="array" ref="AG157:AG157">INDEX(_Rge_Data_3rd_CY,$B157,AG$1)</f>
        <v>10824.51</v>
      </c>
      <c r="AH157" s="388" t="n">
        <f aca="false">V157-AG157</f>
        <v>9084.17</v>
      </c>
      <c r="AI157" s="389" t="n">
        <f aca="false">IFERROR(AH157/V157,)</f>
        <v>0.456291928947575</v>
      </c>
      <c r="AJ157" s="390" t="n">
        <f aca="false" t="array" ref="AJ157:AJ157">INDEX(_Rge_Data_3rd_CY,$B157,AJ$1)</f>
        <v>19908.68</v>
      </c>
      <c r="AK157" s="391" t="n">
        <f aca="false" t="array" ref="AK157:AK157">INDEX(_Rge_Data_3rd_CY,$B157,AK$1)</f>
        <v>6342.68</v>
      </c>
      <c r="AL157" s="391" t="n">
        <f aca="false">INDEX(_Rge_Data_3rd_CY,$B157,AL$1)</f>
        <v>0</v>
      </c>
      <c r="AM157" s="391" t="n">
        <f aca="false">INDEX(_Rge_Data_3rd_CY,$B157,AM$1)</f>
        <v>0</v>
      </c>
      <c r="AN157" s="391" t="n">
        <f aca="false" t="array" ref="AN157:AN157">INDEX(_Rge_Data_3rd_CY,$B157,AN$1)</f>
        <v>6342.68</v>
      </c>
      <c r="AO157" s="391" t="n">
        <f aca="false" t="array" ref="AO157:AO157">INDEX(_Rge_Data_3rd_CY,$B157,AO$1)</f>
        <v>0</v>
      </c>
      <c r="AP157" s="391" t="n">
        <f aca="false" t="array" ref="AP157:AP157">INDEX(_Rge_Data_3rd_CY,$B157,AP$1)</f>
        <v>0</v>
      </c>
      <c r="AQ157" s="391" t="n">
        <f aca="false" t="array" ref="AQ157:AQ157">INDEX(_Rge_Data_3rd_CY,$B157,AQ$1)</f>
        <v>0</v>
      </c>
      <c r="AR157" s="391" t="n">
        <f aca="false" t="array" ref="AR157:AR157">INDEX(_Rge_Data_3rd_CY,$B157,AR$1)</f>
        <v>0</v>
      </c>
      <c r="AS157" s="391" t="n">
        <f aca="false">INDEX(_Rge_Data_3rd_CY,$B157,AS$1)</f>
        <v>0</v>
      </c>
      <c r="AT157" s="391" t="n">
        <f aca="false" t="array" ref="AT157:AT157">INDEX(_Rge_Data_3rd_CY,$B157,AT$1)</f>
        <v>0</v>
      </c>
      <c r="AU157" s="391" t="n">
        <f aca="false" t="array" ref="AU157:AU157">INDEX(_Rge_Data_3rd_CY,$B157,AU$1)</f>
        <v>6342.68</v>
      </c>
      <c r="AV157" s="262" t="n">
        <f aca="false">AU157+AX157+AY157</f>
        <v>11399.452473</v>
      </c>
      <c r="AW157" s="392" t="n">
        <f aca="false">IFERROR(AU157/AG157,0)</f>
        <v>0.585955391976173</v>
      </c>
      <c r="AX157" s="268" t="n">
        <f aca="false">IFERROR(IF(AND($F157="OPEN",$AH157&gt;0),$AH157*_SoP*$AW157,IF(AND($F157="CLOSED",$AH157&gt;0),$AH157*_SoL*$AW157,0)),0)</f>
        <v>5056.772473</v>
      </c>
      <c r="AY157" s="268" t="n">
        <f aca="false">IFERROR(IF($AH157&lt;0,$AH157*_SoL,0),0)</f>
        <v>0</v>
      </c>
      <c r="AZ157" s="393" t="n">
        <f aca="false">AU157+AX157</f>
        <v>11399.452473</v>
      </c>
      <c r="BA157" s="393" t="n">
        <f aca="false">AJ157-AY157</f>
        <v>19908.68</v>
      </c>
      <c r="BB157" s="393" t="n">
        <f aca="false">AZ157-BA157</f>
        <v>-8509.227527</v>
      </c>
      <c r="BC157" s="394" t="n">
        <f aca="false">IF($BB157&gt;=0,$BB157,0)</f>
        <v>0</v>
      </c>
      <c r="BD157" s="395" t="n">
        <f aca="false">IF($BB157&lt;=0,-$BB157,0)</f>
        <v>8509.227527</v>
      </c>
      <c r="BE157" s="396" t="n">
        <f aca="false">IF((V157-AJ157)&lt;0,0,V157-AJ157)</f>
        <v>0</v>
      </c>
      <c r="BF157" s="397" t="n">
        <f aca="false">IF(AW157&gt;1,0,V157-AW157*V157)</f>
        <v>8243.08160687181</v>
      </c>
    </row>
    <row r="158" customFormat="false" ht="19.5" hidden="false" customHeight="true" outlineLevel="0" collapsed="false">
      <c r="A158" s="166"/>
      <c r="B158" s="208" t="n">
        <f aca="false">B157+1</f>
        <v>147</v>
      </c>
      <c r="C158" s="166"/>
      <c r="D158" s="369" t="str">
        <f aca="false" t="array" ref="D158:D158">INDEX(_Rge_Projectdata_3rd,$B158,MATCH("Project-ID",_Rge_Headline_Projectdata,0))</f>
        <v>P903771</v>
      </c>
      <c r="E158" s="370" t="str">
        <f aca="false" t="array" ref="E158:E158">IF(INDEX(_Rge_Data_3rd_CY,$B158,E$1)=0,"",TEXT(INDEX(_Rge_Data_3rd_CY,$B158,E$1),"JJJJMMTT"))</f>
        <v/>
      </c>
      <c r="F158" s="382" t="str">
        <f aca="false" t="array" ref="F158:F158">INDEX(_Rge_Data_3rd_CY,$B158,F$1)</f>
        <v>Open</v>
      </c>
      <c r="G158" s="371" t="n">
        <f aca="false" t="array" ref="G158:G158">IFERROR(MATCH(INDEX(_Rge_Data_3rd_CY,$B158,G$1),_Rge_Projectstatus,0),"")</f>
        <v>1</v>
      </c>
      <c r="H158" s="383" t="n">
        <f aca="false">INDEX(_Rge_Data_3rd_CY,$B158,H$1)</f>
        <v>0</v>
      </c>
      <c r="I158" s="384" t="n">
        <f aca="false">INDEX(_Rge_Data_3rd_CY,$B158,I$1)</f>
        <v>0</v>
      </c>
      <c r="J158" s="384" t="n">
        <f aca="false">INDEX(_Rge_Data_3rd_CY,$B158,J$1)</f>
        <v>0</v>
      </c>
      <c r="K158" s="384" t="n">
        <f aca="false">INDEX(_Rge_Data_3rd_CY,$B158,K$1)</f>
        <v>0</v>
      </c>
      <c r="L158" s="385" t="n">
        <f aca="false" t="array" ref="L158:L158">INDEX(_Rge_Data_3rd_CY,$B158,L$1)</f>
        <v>0</v>
      </c>
      <c r="M158" s="385" t="n">
        <f aca="false" t="array" ref="M158:M158">INDEX(_Rge_Data_3rd_CY,$B158,M$1)</f>
        <v>0</v>
      </c>
      <c r="N158" s="385" t="n">
        <f aca="false" t="array" ref="N158:N158">INDEX(_Rge_Data_3rd_CY,$B158,N$1)</f>
        <v>0</v>
      </c>
      <c r="O158" s="385" t="n">
        <f aca="false" t="array" ref="O158:O158">INDEX(_Rge_Data_3rd_CY,$B158,O$1)</f>
        <v>0</v>
      </c>
      <c r="P158" s="385" t="n">
        <f aca="false" t="array" ref="P158:P158">INDEX(_Rge_Data_3rd_CY,$B158,P$1)</f>
        <v>0</v>
      </c>
      <c r="Q158" s="385" t="n">
        <f aca="false">INDEX(_Rge_Data_3rd_CY,$B158,Q$1)</f>
        <v>0</v>
      </c>
      <c r="R158" s="385" t="n">
        <f aca="false" t="array" ref="R158:R158">INDEX(_Rge_Data_3rd_CY,$B158,R$1)</f>
        <v>0</v>
      </c>
      <c r="S158" s="385" t="n">
        <f aca="false" t="array" ref="S158:S158">INDEX(_Rge_Data_3rd_CY,$B158,S$1)</f>
        <v>0</v>
      </c>
      <c r="T158" s="385" t="n">
        <f aca="false">H158-S158</f>
        <v>0</v>
      </c>
      <c r="U158" s="386" t="n">
        <f aca="false">IFERROR(T158/H158,0)</f>
        <v>0</v>
      </c>
      <c r="V158" s="387" t="n">
        <f aca="false" t="array" ref="V158:V158">INDEX(_Rge_Data_3rd_CY,$B158,V$1)</f>
        <v>23798.99</v>
      </c>
      <c r="W158" s="388" t="n">
        <f aca="false" t="array" ref="W158:W158">INDEX(_Rge_Data_3rd_CY,$B158,W$1)</f>
        <v>11999.47</v>
      </c>
      <c r="X158" s="388" t="n">
        <f aca="false">INDEX(_Rge_Data_3rd_CY,$B158,X$1)</f>
        <v>0</v>
      </c>
      <c r="Y158" s="388" t="n">
        <f aca="false">INDEX(_Rge_Data_3rd_CY,$B158,Y$1)</f>
        <v>0</v>
      </c>
      <c r="Z158" s="388" t="n">
        <f aca="false" t="array" ref="Z158:Z158">INDEX(_Rge_Data_3rd_CY,$B158,Z$1)</f>
        <v>11999.47</v>
      </c>
      <c r="AA158" s="388" t="n">
        <f aca="false" t="array" ref="AA158:AA158">INDEX(_Rge_Data_3rd_CY,$B158,AA$1)</f>
        <v>0</v>
      </c>
      <c r="AB158" s="388" t="n">
        <f aca="false" t="array" ref="AB158:AB158">INDEX(_Rge_Data_3rd_CY,$B158,AB$1)</f>
        <v>625</v>
      </c>
      <c r="AC158" s="388" t="n">
        <f aca="false" t="array" ref="AC158:AC158">INDEX(_Rge_Data_3rd_CY,$B158,AC$1)</f>
        <v>0</v>
      </c>
      <c r="AD158" s="388" t="n">
        <f aca="false" t="array" ref="AD158:AD158">INDEX(_Rge_Data_3rd_CY,$B158,AD$1)</f>
        <v>0</v>
      </c>
      <c r="AE158" s="388" t="n">
        <f aca="false">INDEX(_Rge_Data_3rd_CY,$B158,AE$1)</f>
        <v>0</v>
      </c>
      <c r="AF158" s="388" t="n">
        <f aca="false" t="array" ref="AF158:AF158">INDEX(_Rge_Data_3rd_CY,$B158,AF$1)</f>
        <v>0</v>
      </c>
      <c r="AG158" s="388" t="n">
        <f aca="false" t="array" ref="AG158:AG158">INDEX(_Rge_Data_3rd_CY,$B158,AG$1)</f>
        <v>12624.47</v>
      </c>
      <c r="AH158" s="388" t="n">
        <f aca="false">V158-AG158</f>
        <v>11174.52</v>
      </c>
      <c r="AI158" s="389" t="n">
        <f aca="false">IFERROR(AH158/V158,)</f>
        <v>0.469537572812964</v>
      </c>
      <c r="AJ158" s="390" t="n">
        <f aca="false" t="array" ref="AJ158:AJ158">INDEX(_Rge_Data_3rd_CY,$B158,AJ$1)</f>
        <v>23548.99</v>
      </c>
      <c r="AK158" s="391" t="n">
        <f aca="false" t="array" ref="AK158:AK158">INDEX(_Rge_Data_3rd_CY,$B158,AK$1)</f>
        <v>7545.73</v>
      </c>
      <c r="AL158" s="391" t="n">
        <f aca="false">INDEX(_Rge_Data_3rd_CY,$B158,AL$1)</f>
        <v>0</v>
      </c>
      <c r="AM158" s="391" t="n">
        <f aca="false">INDEX(_Rge_Data_3rd_CY,$B158,AM$1)</f>
        <v>0</v>
      </c>
      <c r="AN158" s="391" t="n">
        <f aca="false" t="array" ref="AN158:AN158">INDEX(_Rge_Data_3rd_CY,$B158,AN$1)</f>
        <v>7545.73</v>
      </c>
      <c r="AO158" s="391" t="n">
        <f aca="false" t="array" ref="AO158:AO158">INDEX(_Rge_Data_3rd_CY,$B158,AO$1)</f>
        <v>0</v>
      </c>
      <c r="AP158" s="391" t="n">
        <f aca="false" t="array" ref="AP158:AP158">INDEX(_Rge_Data_3rd_CY,$B158,AP$1)</f>
        <v>0</v>
      </c>
      <c r="AQ158" s="391" t="n">
        <f aca="false" t="array" ref="AQ158:AQ158">INDEX(_Rge_Data_3rd_CY,$B158,AQ$1)</f>
        <v>0</v>
      </c>
      <c r="AR158" s="391" t="n">
        <f aca="false" t="array" ref="AR158:AR158">INDEX(_Rge_Data_3rd_CY,$B158,AR$1)</f>
        <v>0</v>
      </c>
      <c r="AS158" s="391" t="n">
        <f aca="false">INDEX(_Rge_Data_3rd_CY,$B158,AS$1)</f>
        <v>0</v>
      </c>
      <c r="AT158" s="391" t="n">
        <f aca="false" t="array" ref="AT158:AT158">INDEX(_Rge_Data_3rd_CY,$B158,AT$1)</f>
        <v>0</v>
      </c>
      <c r="AU158" s="391" t="n">
        <f aca="false" t="array" ref="AU158:AU158">INDEX(_Rge_Data_3rd_CY,$B158,AU$1)</f>
        <v>7545.73</v>
      </c>
      <c r="AV158" s="262" t="n">
        <f aca="false">AU158+AX158+AY158</f>
        <v>13890.860945</v>
      </c>
      <c r="AW158" s="392" t="n">
        <f aca="false">IFERROR(AU158/AG158,0)</f>
        <v>0.597706676003032</v>
      </c>
      <c r="AX158" s="268" t="n">
        <f aca="false">IFERROR(IF(AND($F158="OPEN",$AH158&gt;0),$AH158*_SoP*$AW158,IF(AND($F158="CLOSED",$AH158&gt;0),$AH158*_SoL*$AW158,0)),0)</f>
        <v>6345.130945</v>
      </c>
      <c r="AY158" s="268" t="n">
        <f aca="false">IFERROR(IF($AH158&lt;0,$AH158*_SoL,0),0)</f>
        <v>0</v>
      </c>
      <c r="AZ158" s="393" t="n">
        <f aca="false">AU158+AX158</f>
        <v>13890.860945</v>
      </c>
      <c r="BA158" s="393" t="n">
        <f aca="false">AJ158-AY158</f>
        <v>23548.99</v>
      </c>
      <c r="BB158" s="393" t="n">
        <f aca="false">AZ158-BA158</f>
        <v>-9658.129055</v>
      </c>
      <c r="BC158" s="394" t="n">
        <f aca="false">IF($BB158&gt;=0,$BB158,0)</f>
        <v>0</v>
      </c>
      <c r="BD158" s="395" t="n">
        <f aca="false">IF($BB158&lt;=0,-$BB158,0)</f>
        <v>9658.129055</v>
      </c>
      <c r="BE158" s="396" t="n">
        <f aca="false">IF((V158-AJ158)&lt;0,0,V158-AJ158)</f>
        <v>250</v>
      </c>
      <c r="BF158" s="397" t="n">
        <f aca="false">IF(AW158&gt;1,0,V158-AW158*V158)</f>
        <v>9574.1747948706</v>
      </c>
    </row>
    <row r="159" customFormat="false" ht="19.5" hidden="false" customHeight="true" outlineLevel="0" collapsed="false">
      <c r="A159" s="166"/>
      <c r="B159" s="208" t="n">
        <f aca="false">B158+1</f>
        <v>148</v>
      </c>
      <c r="C159" s="166"/>
      <c r="D159" s="369" t="str">
        <f aca="false" t="array" ref="D159:D159">INDEX(_Rge_Projectdata_3rd,$B159,MATCH("Project-ID",_Rge_Headline_Projectdata,0))</f>
        <v>P903772</v>
      </c>
      <c r="E159" s="370" t="str">
        <f aca="false" t="array" ref="E159:E159">IF(INDEX(_Rge_Data_3rd_CY,$B159,E$1)=0,"",TEXT(INDEX(_Rge_Data_3rd_CY,$B159,E$1),"JJJJMMTT"))</f>
        <v/>
      </c>
      <c r="F159" s="382" t="str">
        <f aca="false" t="array" ref="F159:F159">INDEX(_Rge_Data_3rd_CY,$B159,F$1)</f>
        <v>Open</v>
      </c>
      <c r="G159" s="371" t="n">
        <f aca="false" t="array" ref="G159:G159">IFERROR(MATCH(INDEX(_Rge_Data_3rd_CY,$B159,G$1),_Rge_Projectstatus,0),"")</f>
        <v>1</v>
      </c>
      <c r="H159" s="383" t="n">
        <f aca="false">INDEX(_Rge_Data_3rd_CY,$B159,H$1)</f>
        <v>0</v>
      </c>
      <c r="I159" s="384" t="n">
        <f aca="false">INDEX(_Rge_Data_3rd_CY,$B159,I$1)</f>
        <v>0</v>
      </c>
      <c r="J159" s="384" t="n">
        <f aca="false">INDEX(_Rge_Data_3rd_CY,$B159,J$1)</f>
        <v>0</v>
      </c>
      <c r="K159" s="384" t="n">
        <f aca="false">INDEX(_Rge_Data_3rd_CY,$B159,K$1)</f>
        <v>0</v>
      </c>
      <c r="L159" s="385" t="n">
        <f aca="false" t="array" ref="L159:L159">INDEX(_Rge_Data_3rd_CY,$B159,L$1)</f>
        <v>0</v>
      </c>
      <c r="M159" s="385" t="n">
        <f aca="false" t="array" ref="M159:M159">INDEX(_Rge_Data_3rd_CY,$B159,M$1)</f>
        <v>0</v>
      </c>
      <c r="N159" s="385" t="n">
        <f aca="false" t="array" ref="N159:N159">INDEX(_Rge_Data_3rd_CY,$B159,N$1)</f>
        <v>0</v>
      </c>
      <c r="O159" s="385" t="n">
        <f aca="false" t="array" ref="O159:O159">INDEX(_Rge_Data_3rd_CY,$B159,O$1)</f>
        <v>0</v>
      </c>
      <c r="P159" s="385" t="n">
        <f aca="false" t="array" ref="P159:P159">INDEX(_Rge_Data_3rd_CY,$B159,P$1)</f>
        <v>0</v>
      </c>
      <c r="Q159" s="385" t="n">
        <f aca="false">INDEX(_Rge_Data_3rd_CY,$B159,Q$1)</f>
        <v>0</v>
      </c>
      <c r="R159" s="385" t="n">
        <f aca="false" t="array" ref="R159:R159">INDEX(_Rge_Data_3rd_CY,$B159,R$1)</f>
        <v>0</v>
      </c>
      <c r="S159" s="385" t="n">
        <f aca="false" t="array" ref="S159:S159">INDEX(_Rge_Data_3rd_CY,$B159,S$1)</f>
        <v>0</v>
      </c>
      <c r="T159" s="385" t="n">
        <f aca="false">H159-S159</f>
        <v>0</v>
      </c>
      <c r="U159" s="386" t="n">
        <f aca="false">IFERROR(T159/H159,0)</f>
        <v>0</v>
      </c>
      <c r="V159" s="387" t="n">
        <f aca="false" t="array" ref="V159:V159">INDEX(_Rge_Data_3rd_CY,$B159,V$1)</f>
        <v>0</v>
      </c>
      <c r="W159" s="388" t="n">
        <f aca="false" t="array" ref="W159:W159">INDEX(_Rge_Data_3rd_CY,$B159,W$1)</f>
        <v>0</v>
      </c>
      <c r="X159" s="388" t="n">
        <f aca="false">INDEX(_Rge_Data_3rd_CY,$B159,X$1)</f>
        <v>0</v>
      </c>
      <c r="Y159" s="388" t="n">
        <f aca="false">INDEX(_Rge_Data_3rd_CY,$B159,Y$1)</f>
        <v>0</v>
      </c>
      <c r="Z159" s="388" t="n">
        <f aca="false" t="array" ref="Z159:Z159">INDEX(_Rge_Data_3rd_CY,$B159,Z$1)</f>
        <v>0</v>
      </c>
      <c r="AA159" s="388" t="n">
        <f aca="false" t="array" ref="AA159:AA159">INDEX(_Rge_Data_3rd_CY,$B159,AA$1)</f>
        <v>0</v>
      </c>
      <c r="AB159" s="388" t="n">
        <f aca="false" t="array" ref="AB159:AB159">INDEX(_Rge_Data_3rd_CY,$B159,AB$1)</f>
        <v>0</v>
      </c>
      <c r="AC159" s="388" t="n">
        <f aca="false" t="array" ref="AC159:AC159">INDEX(_Rge_Data_3rd_CY,$B159,AC$1)</f>
        <v>0</v>
      </c>
      <c r="AD159" s="388" t="n">
        <f aca="false" t="array" ref="AD159:AD159">INDEX(_Rge_Data_3rd_CY,$B159,AD$1)</f>
        <v>0</v>
      </c>
      <c r="AE159" s="388" t="n">
        <f aca="false">INDEX(_Rge_Data_3rd_CY,$B159,AE$1)</f>
        <v>0</v>
      </c>
      <c r="AF159" s="388" t="n">
        <f aca="false" t="array" ref="AF159:AF159">INDEX(_Rge_Data_3rd_CY,$B159,AF$1)</f>
        <v>0</v>
      </c>
      <c r="AG159" s="388" t="n">
        <f aca="false" t="array" ref="AG159:AG159">INDEX(_Rge_Data_3rd_CY,$B159,AG$1)</f>
        <v>0</v>
      </c>
      <c r="AH159" s="388" t="n">
        <f aca="false">V159-AG159</f>
        <v>0</v>
      </c>
      <c r="AI159" s="389" t="n">
        <f aca="false">IFERROR(AH159/V159,)</f>
        <v>0</v>
      </c>
      <c r="AJ159" s="390" t="n">
        <f aca="false" t="array" ref="AJ159:AJ159">INDEX(_Rge_Data_3rd_CY,$B159,AJ$1)</f>
        <v>0</v>
      </c>
      <c r="AK159" s="391" t="n">
        <f aca="false" t="array" ref="AK159:AK159">INDEX(_Rge_Data_3rd_CY,$B159,AK$1)</f>
        <v>0</v>
      </c>
      <c r="AL159" s="391" t="n">
        <f aca="false">INDEX(_Rge_Data_3rd_CY,$B159,AL$1)</f>
        <v>0</v>
      </c>
      <c r="AM159" s="391" t="n">
        <f aca="false">INDEX(_Rge_Data_3rd_CY,$B159,AM$1)</f>
        <v>0</v>
      </c>
      <c r="AN159" s="391" t="n">
        <f aca="false" t="array" ref="AN159:AN159">INDEX(_Rge_Data_3rd_CY,$B159,AN$1)</f>
        <v>0</v>
      </c>
      <c r="AO159" s="391" t="n">
        <f aca="false" t="array" ref="AO159:AO159">INDEX(_Rge_Data_3rd_CY,$B159,AO$1)</f>
        <v>0</v>
      </c>
      <c r="AP159" s="391" t="n">
        <f aca="false" t="array" ref="AP159:AP159">INDEX(_Rge_Data_3rd_CY,$B159,AP$1)</f>
        <v>0</v>
      </c>
      <c r="AQ159" s="391" t="n">
        <f aca="false" t="array" ref="AQ159:AQ159">INDEX(_Rge_Data_3rd_CY,$B159,AQ$1)</f>
        <v>0</v>
      </c>
      <c r="AR159" s="391" t="n">
        <f aca="false" t="array" ref="AR159:AR159">INDEX(_Rge_Data_3rd_CY,$B159,AR$1)</f>
        <v>0</v>
      </c>
      <c r="AS159" s="391" t="n">
        <f aca="false">INDEX(_Rge_Data_3rd_CY,$B159,AS$1)</f>
        <v>0</v>
      </c>
      <c r="AT159" s="391" t="n">
        <f aca="false" t="array" ref="AT159:AT159">INDEX(_Rge_Data_3rd_CY,$B159,AT$1)</f>
        <v>0</v>
      </c>
      <c r="AU159" s="391" t="n">
        <f aca="false" t="array" ref="AU159:AU159">INDEX(_Rge_Data_3rd_CY,$B159,AU$1)</f>
        <v>0</v>
      </c>
      <c r="AV159" s="262" t="n">
        <f aca="false">AU159+AX159+AY159</f>
        <v>0</v>
      </c>
      <c r="AW159" s="392" t="n">
        <f aca="false">IFERROR(AU159/AG159,0)</f>
        <v>0</v>
      </c>
      <c r="AX159" s="268" t="n">
        <f aca="false">IFERROR(IF(AND($F159="OPEN",$AH159&gt;0),$AH159*_SoP*$AW159,IF(AND($F159="CLOSED",$AH159&gt;0),$AH159*_SoL*$AW159,0)),0)</f>
        <v>0</v>
      </c>
      <c r="AY159" s="268" t="n">
        <f aca="false">IFERROR(IF($AH159&lt;0,$AH159*_SoL,0),0)</f>
        <v>0</v>
      </c>
      <c r="AZ159" s="393" t="n">
        <f aca="false">AU159+AX159</f>
        <v>0</v>
      </c>
      <c r="BA159" s="393" t="n">
        <f aca="false">AJ159-AY159</f>
        <v>0</v>
      </c>
      <c r="BB159" s="393" t="n">
        <f aca="false">AZ159-BA159</f>
        <v>0</v>
      </c>
      <c r="BC159" s="394" t="n">
        <f aca="false">IF($BB159&gt;=0,$BB159,0)</f>
        <v>0</v>
      </c>
      <c r="BD159" s="395" t="n">
        <f aca="false">IF($BB159&lt;=0,-$BB159,0)</f>
        <v>-0</v>
      </c>
      <c r="BE159" s="396" t="n">
        <f aca="false">IF((V159-AJ159)&lt;0,0,V159-AJ159)</f>
        <v>0</v>
      </c>
      <c r="BF159" s="397" t="n">
        <f aca="false">IF(AW159&gt;1,0,V159-AW159*V159)</f>
        <v>0</v>
      </c>
    </row>
    <row r="160" customFormat="false" ht="19.5" hidden="false" customHeight="true" outlineLevel="0" collapsed="false">
      <c r="A160" s="166"/>
      <c r="B160" s="208" t="n">
        <f aca="false">B159+1</f>
        <v>149</v>
      </c>
      <c r="C160" s="166"/>
      <c r="D160" s="369" t="str">
        <f aca="false" t="array" ref="D160:D160">INDEX(_Rge_Projectdata_3rd,$B160,MATCH("Project-ID",_Rge_Headline_Projectdata,0))</f>
        <v>P903774</v>
      </c>
      <c r="E160" s="370" t="str">
        <f aca="false" t="array" ref="E160:E160">IF(INDEX(_Rge_Data_3rd_CY,$B160,E$1)=0,"",TEXT(INDEX(_Rge_Data_3rd_CY,$B160,E$1),"JJJJMMTT"))</f>
        <v/>
      </c>
      <c r="F160" s="382" t="str">
        <f aca="false" t="array" ref="F160:F160">INDEX(_Rge_Data_3rd_CY,$B160,F$1)</f>
        <v>Open</v>
      </c>
      <c r="G160" s="371" t="n">
        <f aca="false" t="array" ref="G160:G160">IFERROR(MATCH(INDEX(_Rge_Data_3rd_CY,$B160,G$1),_Rge_Projectstatus,0),"")</f>
        <v>1</v>
      </c>
      <c r="H160" s="383" t="n">
        <f aca="false">INDEX(_Rge_Data_3rd_CY,$B160,H$1)</f>
        <v>0</v>
      </c>
      <c r="I160" s="384" t="n">
        <f aca="false">INDEX(_Rge_Data_3rd_CY,$B160,I$1)</f>
        <v>0</v>
      </c>
      <c r="J160" s="384" t="n">
        <f aca="false">INDEX(_Rge_Data_3rd_CY,$B160,J$1)</f>
        <v>0</v>
      </c>
      <c r="K160" s="384" t="n">
        <f aca="false">INDEX(_Rge_Data_3rd_CY,$B160,K$1)</f>
        <v>0</v>
      </c>
      <c r="L160" s="385" t="n">
        <f aca="false" t="array" ref="L160:L160">INDEX(_Rge_Data_3rd_CY,$B160,L$1)</f>
        <v>0</v>
      </c>
      <c r="M160" s="385" t="n">
        <f aca="false" t="array" ref="M160:M160">INDEX(_Rge_Data_3rd_CY,$B160,M$1)</f>
        <v>0</v>
      </c>
      <c r="N160" s="385" t="n">
        <f aca="false" t="array" ref="N160:N160">INDEX(_Rge_Data_3rd_CY,$B160,N$1)</f>
        <v>0</v>
      </c>
      <c r="O160" s="385" t="n">
        <f aca="false" t="array" ref="O160:O160">INDEX(_Rge_Data_3rd_CY,$B160,O$1)</f>
        <v>0</v>
      </c>
      <c r="P160" s="385" t="n">
        <f aca="false" t="array" ref="P160:P160">INDEX(_Rge_Data_3rd_CY,$B160,P$1)</f>
        <v>0</v>
      </c>
      <c r="Q160" s="385" t="n">
        <f aca="false">INDEX(_Rge_Data_3rd_CY,$B160,Q$1)</f>
        <v>0</v>
      </c>
      <c r="R160" s="385" t="n">
        <f aca="false" t="array" ref="R160:R160">INDEX(_Rge_Data_3rd_CY,$B160,R$1)</f>
        <v>0</v>
      </c>
      <c r="S160" s="385" t="n">
        <f aca="false" t="array" ref="S160:S160">INDEX(_Rge_Data_3rd_CY,$B160,S$1)</f>
        <v>0</v>
      </c>
      <c r="T160" s="385" t="n">
        <f aca="false">H160-S160</f>
        <v>0</v>
      </c>
      <c r="U160" s="386" t="n">
        <f aca="false">IFERROR(T160/H160,0)</f>
        <v>0</v>
      </c>
      <c r="V160" s="387" t="n">
        <f aca="false" t="array" ref="V160:V160">INDEX(_Rge_Data_3rd_CY,$B160,V$1)</f>
        <v>9050</v>
      </c>
      <c r="W160" s="388" t="n">
        <f aca="false" t="array" ref="W160:W160">INDEX(_Rge_Data_3rd_CY,$B160,W$1)</f>
        <v>5220</v>
      </c>
      <c r="X160" s="388" t="n">
        <f aca="false">INDEX(_Rge_Data_3rd_CY,$B160,X$1)</f>
        <v>0</v>
      </c>
      <c r="Y160" s="388" t="n">
        <f aca="false">INDEX(_Rge_Data_3rd_CY,$B160,Y$1)</f>
        <v>0</v>
      </c>
      <c r="Z160" s="388" t="n">
        <f aca="false" t="array" ref="Z160:Z160">INDEX(_Rge_Data_3rd_CY,$B160,Z$1)</f>
        <v>5220</v>
      </c>
      <c r="AA160" s="388" t="n">
        <f aca="false" t="array" ref="AA160:AA160">INDEX(_Rge_Data_3rd_CY,$B160,AA$1)</f>
        <v>0</v>
      </c>
      <c r="AB160" s="388" t="n">
        <f aca="false" t="array" ref="AB160:AB160">INDEX(_Rge_Data_3rd_CY,$B160,AB$1)</f>
        <v>220</v>
      </c>
      <c r="AC160" s="388" t="n">
        <f aca="false" t="array" ref="AC160:AC160">INDEX(_Rge_Data_3rd_CY,$B160,AC$1)</f>
        <v>0</v>
      </c>
      <c r="AD160" s="388" t="n">
        <f aca="false" t="array" ref="AD160:AD160">INDEX(_Rge_Data_3rd_CY,$B160,AD$1)</f>
        <v>0</v>
      </c>
      <c r="AE160" s="388" t="n">
        <f aca="false">INDEX(_Rge_Data_3rd_CY,$B160,AE$1)</f>
        <v>0</v>
      </c>
      <c r="AF160" s="388" t="n">
        <f aca="false" t="array" ref="AF160:AF160">INDEX(_Rge_Data_3rd_CY,$B160,AF$1)</f>
        <v>0</v>
      </c>
      <c r="AG160" s="388" t="n">
        <f aca="false" t="array" ref="AG160:AG160">INDEX(_Rge_Data_3rd_CY,$B160,AG$1)</f>
        <v>5440</v>
      </c>
      <c r="AH160" s="388" t="n">
        <f aca="false">V160-AG160</f>
        <v>3610</v>
      </c>
      <c r="AI160" s="389" t="n">
        <f aca="false">IFERROR(AH160/V160,)</f>
        <v>0.398895027624309</v>
      </c>
      <c r="AJ160" s="390" t="n">
        <f aca="false" t="array" ref="AJ160:AJ160">INDEX(_Rge_Data_3rd_CY,$B160,AJ$1)</f>
        <v>0</v>
      </c>
      <c r="AK160" s="391" t="n">
        <f aca="false" t="array" ref="AK160:AK160">INDEX(_Rge_Data_3rd_CY,$B160,AK$1)</f>
        <v>0</v>
      </c>
      <c r="AL160" s="391" t="n">
        <f aca="false">INDEX(_Rge_Data_3rd_CY,$B160,AL$1)</f>
        <v>0</v>
      </c>
      <c r="AM160" s="391" t="n">
        <f aca="false">INDEX(_Rge_Data_3rd_CY,$B160,AM$1)</f>
        <v>0</v>
      </c>
      <c r="AN160" s="391" t="n">
        <f aca="false" t="array" ref="AN160:AN160">INDEX(_Rge_Data_3rd_CY,$B160,AN$1)</f>
        <v>0</v>
      </c>
      <c r="AO160" s="391" t="n">
        <f aca="false" t="array" ref="AO160:AO160">INDEX(_Rge_Data_3rd_CY,$B160,AO$1)</f>
        <v>0</v>
      </c>
      <c r="AP160" s="391" t="n">
        <f aca="false" t="array" ref="AP160:AP160">INDEX(_Rge_Data_3rd_CY,$B160,AP$1)</f>
        <v>0</v>
      </c>
      <c r="AQ160" s="391" t="n">
        <f aca="false" t="array" ref="AQ160:AQ160">INDEX(_Rge_Data_3rd_CY,$B160,AQ$1)</f>
        <v>0</v>
      </c>
      <c r="AR160" s="391" t="n">
        <f aca="false" t="array" ref="AR160:AR160">INDEX(_Rge_Data_3rd_CY,$B160,AR$1)</f>
        <v>0</v>
      </c>
      <c r="AS160" s="391" t="n">
        <f aca="false">INDEX(_Rge_Data_3rd_CY,$B160,AS$1)</f>
        <v>0</v>
      </c>
      <c r="AT160" s="391" t="n">
        <f aca="false" t="array" ref="AT160:AT160">INDEX(_Rge_Data_3rd_CY,$B160,AT$1)</f>
        <v>0</v>
      </c>
      <c r="AU160" s="391" t="n">
        <f aca="false" t="array" ref="AU160:AU160">INDEX(_Rge_Data_3rd_CY,$B160,AU$1)</f>
        <v>0</v>
      </c>
      <c r="AV160" s="262" t="n">
        <f aca="false">AU160+AX160+AY160</f>
        <v>0</v>
      </c>
      <c r="AW160" s="392" t="n">
        <f aca="false">IFERROR(AU160/AG160,0)</f>
        <v>0</v>
      </c>
      <c r="AX160" s="268" t="n">
        <f aca="false">IFERROR(IF(AND($F160="OPEN",$AH160&gt;0),$AH160*_SoP*$AW160,IF(AND($F160="CLOSED",$AH160&gt;0),$AH160*_SoL*$AW160,0)),0)</f>
        <v>0</v>
      </c>
      <c r="AY160" s="268" t="n">
        <f aca="false">IFERROR(IF($AH160&lt;0,$AH160*_SoL,0),0)</f>
        <v>0</v>
      </c>
      <c r="AZ160" s="393" t="n">
        <f aca="false">AU160+AX160</f>
        <v>0</v>
      </c>
      <c r="BA160" s="393" t="n">
        <f aca="false">AJ160-AY160</f>
        <v>0</v>
      </c>
      <c r="BB160" s="393" t="n">
        <f aca="false">AZ160-BA160</f>
        <v>0</v>
      </c>
      <c r="BC160" s="394" t="n">
        <f aca="false">IF($BB160&gt;=0,$BB160,0)</f>
        <v>0</v>
      </c>
      <c r="BD160" s="395" t="n">
        <f aca="false">IF($BB160&lt;=0,-$BB160,0)</f>
        <v>-0</v>
      </c>
      <c r="BE160" s="396" t="n">
        <f aca="false">IF((V160-AJ160)&lt;0,0,V160-AJ160)</f>
        <v>9050</v>
      </c>
      <c r="BF160" s="397" t="n">
        <f aca="false">IF(AW160&gt;1,0,V160-AW160*V160)</f>
        <v>9050</v>
      </c>
    </row>
    <row r="161" customFormat="false" ht="19.5" hidden="false" customHeight="true" outlineLevel="0" collapsed="false">
      <c r="A161" s="166"/>
      <c r="B161" s="208" t="n">
        <f aca="false">B160+1</f>
        <v>150</v>
      </c>
      <c r="C161" s="166"/>
      <c r="D161" s="369" t="str">
        <f aca="false" t="array" ref="D161:D161">INDEX(_Rge_Projectdata_3rd,$B161,MATCH("Project-ID",_Rge_Headline_Projectdata,0))</f>
        <v>P903775</v>
      </c>
      <c r="E161" s="370" t="str">
        <f aca="false" t="array" ref="E161:E161">IF(INDEX(_Rge_Data_3rd_CY,$B161,E$1)=0,"",TEXT(INDEX(_Rge_Data_3rd_CY,$B161,E$1),"JJJJMMTT"))</f>
        <v/>
      </c>
      <c r="F161" s="382" t="str">
        <f aca="false" t="array" ref="F161:F161">INDEX(_Rge_Data_3rd_CY,$B161,F$1)</f>
        <v>Open</v>
      </c>
      <c r="G161" s="371" t="n">
        <f aca="false" t="array" ref="G161:G161">IFERROR(MATCH(INDEX(_Rge_Data_3rd_CY,$B161,G$1),_Rge_Projectstatus,0),"")</f>
        <v>1</v>
      </c>
      <c r="H161" s="383" t="n">
        <f aca="false">INDEX(_Rge_Data_3rd_CY,$B161,H$1)</f>
        <v>0</v>
      </c>
      <c r="I161" s="384" t="n">
        <f aca="false">INDEX(_Rge_Data_3rd_CY,$B161,I$1)</f>
        <v>0</v>
      </c>
      <c r="J161" s="384" t="n">
        <f aca="false">INDEX(_Rge_Data_3rd_CY,$B161,J$1)</f>
        <v>0</v>
      </c>
      <c r="K161" s="384" t="n">
        <f aca="false">INDEX(_Rge_Data_3rd_CY,$B161,K$1)</f>
        <v>0</v>
      </c>
      <c r="L161" s="385" t="n">
        <f aca="false" t="array" ref="L161:L161">INDEX(_Rge_Data_3rd_CY,$B161,L$1)</f>
        <v>0</v>
      </c>
      <c r="M161" s="385" t="n">
        <f aca="false" t="array" ref="M161:M161">INDEX(_Rge_Data_3rd_CY,$B161,M$1)</f>
        <v>0</v>
      </c>
      <c r="N161" s="385" t="n">
        <f aca="false" t="array" ref="N161:N161">INDEX(_Rge_Data_3rd_CY,$B161,N$1)</f>
        <v>0</v>
      </c>
      <c r="O161" s="385" t="n">
        <f aca="false" t="array" ref="O161:O161">INDEX(_Rge_Data_3rd_CY,$B161,O$1)</f>
        <v>0</v>
      </c>
      <c r="P161" s="385" t="n">
        <f aca="false" t="array" ref="P161:P161">INDEX(_Rge_Data_3rd_CY,$B161,P$1)</f>
        <v>0</v>
      </c>
      <c r="Q161" s="385" t="n">
        <f aca="false">INDEX(_Rge_Data_3rd_CY,$B161,Q$1)</f>
        <v>0</v>
      </c>
      <c r="R161" s="385" t="n">
        <f aca="false" t="array" ref="R161:R161">INDEX(_Rge_Data_3rd_CY,$B161,R$1)</f>
        <v>0</v>
      </c>
      <c r="S161" s="385" t="n">
        <f aca="false" t="array" ref="S161:S161">INDEX(_Rge_Data_3rd_CY,$B161,S$1)</f>
        <v>0</v>
      </c>
      <c r="T161" s="385" t="n">
        <f aca="false">H161-S161</f>
        <v>0</v>
      </c>
      <c r="U161" s="386" t="n">
        <f aca="false">IFERROR(T161/H161,0)</f>
        <v>0</v>
      </c>
      <c r="V161" s="387" t="n">
        <f aca="false" t="array" ref="V161:V161">INDEX(_Rge_Data_3rd_CY,$B161,V$1)</f>
        <v>9800</v>
      </c>
      <c r="W161" s="388" t="n">
        <f aca="false" t="array" ref="W161:W161">INDEX(_Rge_Data_3rd_CY,$B161,W$1)</f>
        <v>4000</v>
      </c>
      <c r="X161" s="388" t="n">
        <f aca="false">INDEX(_Rge_Data_3rd_CY,$B161,X$1)</f>
        <v>0</v>
      </c>
      <c r="Y161" s="388" t="n">
        <f aca="false">INDEX(_Rge_Data_3rd_CY,$B161,Y$1)</f>
        <v>0</v>
      </c>
      <c r="Z161" s="388" t="n">
        <f aca="false" t="array" ref="Z161:Z161">INDEX(_Rge_Data_3rd_CY,$B161,Z$1)</f>
        <v>4000</v>
      </c>
      <c r="AA161" s="388" t="n">
        <f aca="false" t="array" ref="AA161:AA161">INDEX(_Rge_Data_3rd_CY,$B161,AA$1)</f>
        <v>1300</v>
      </c>
      <c r="AB161" s="388" t="n">
        <f aca="false" t="array" ref="AB161:AB161">INDEX(_Rge_Data_3rd_CY,$B161,AB$1)</f>
        <v>0</v>
      </c>
      <c r="AC161" s="388" t="n">
        <f aca="false" t="array" ref="AC161:AC161">INDEX(_Rge_Data_3rd_CY,$B161,AC$1)</f>
        <v>0</v>
      </c>
      <c r="AD161" s="388" t="n">
        <f aca="false" t="array" ref="AD161:AD161">INDEX(_Rge_Data_3rd_CY,$B161,AD$1)</f>
        <v>0</v>
      </c>
      <c r="AE161" s="388" t="n">
        <f aca="false">INDEX(_Rge_Data_3rd_CY,$B161,AE$1)</f>
        <v>0</v>
      </c>
      <c r="AF161" s="388" t="n">
        <f aca="false" t="array" ref="AF161:AF161">INDEX(_Rge_Data_3rd_CY,$B161,AF$1)</f>
        <v>0</v>
      </c>
      <c r="AG161" s="388" t="n">
        <f aca="false" t="array" ref="AG161:AG161">INDEX(_Rge_Data_3rd_CY,$B161,AG$1)</f>
        <v>5300</v>
      </c>
      <c r="AH161" s="388" t="n">
        <f aca="false">V161-AG161</f>
        <v>4500</v>
      </c>
      <c r="AI161" s="389" t="n">
        <f aca="false">IFERROR(AH161/V161,)</f>
        <v>0.459183673469388</v>
      </c>
      <c r="AJ161" s="390" t="n">
        <f aca="false" t="array" ref="AJ161:AJ161">INDEX(_Rge_Data_3rd_CY,$B161,AJ$1)</f>
        <v>0</v>
      </c>
      <c r="AK161" s="391" t="n">
        <f aca="false" t="array" ref="AK161:AK161">INDEX(_Rge_Data_3rd_CY,$B161,AK$1)</f>
        <v>0</v>
      </c>
      <c r="AL161" s="391" t="n">
        <f aca="false">INDEX(_Rge_Data_3rd_CY,$B161,AL$1)</f>
        <v>0</v>
      </c>
      <c r="AM161" s="391" t="n">
        <f aca="false">INDEX(_Rge_Data_3rd_CY,$B161,AM$1)</f>
        <v>0</v>
      </c>
      <c r="AN161" s="391" t="n">
        <f aca="false" t="array" ref="AN161:AN161">INDEX(_Rge_Data_3rd_CY,$B161,AN$1)</f>
        <v>0</v>
      </c>
      <c r="AO161" s="391" t="n">
        <f aca="false" t="array" ref="AO161:AO161">INDEX(_Rge_Data_3rd_CY,$B161,AO$1)</f>
        <v>0</v>
      </c>
      <c r="AP161" s="391" t="n">
        <f aca="false" t="array" ref="AP161:AP161">INDEX(_Rge_Data_3rd_CY,$B161,AP$1)</f>
        <v>0</v>
      </c>
      <c r="AQ161" s="391" t="n">
        <f aca="false" t="array" ref="AQ161:AQ161">INDEX(_Rge_Data_3rd_CY,$B161,AQ$1)</f>
        <v>0</v>
      </c>
      <c r="AR161" s="391" t="n">
        <f aca="false" t="array" ref="AR161:AR161">INDEX(_Rge_Data_3rd_CY,$B161,AR$1)</f>
        <v>0</v>
      </c>
      <c r="AS161" s="391" t="n">
        <f aca="false">INDEX(_Rge_Data_3rd_CY,$B161,AS$1)</f>
        <v>0</v>
      </c>
      <c r="AT161" s="391" t="n">
        <f aca="false" t="array" ref="AT161:AT161">INDEX(_Rge_Data_3rd_CY,$B161,AT$1)</f>
        <v>0</v>
      </c>
      <c r="AU161" s="391" t="n">
        <f aca="false" t="array" ref="AU161:AU161">INDEX(_Rge_Data_3rd_CY,$B161,AU$1)</f>
        <v>0</v>
      </c>
      <c r="AV161" s="262" t="n">
        <f aca="false">AU161+AX161+AY161</f>
        <v>0</v>
      </c>
      <c r="AW161" s="392" t="n">
        <f aca="false">IFERROR(AU161/AG161,0)</f>
        <v>0</v>
      </c>
      <c r="AX161" s="268" t="n">
        <f aca="false">IFERROR(IF(AND($F161="OPEN",$AH161&gt;0),$AH161*_SoP*$AW161,IF(AND($F161="CLOSED",$AH161&gt;0),$AH161*_SoL*$AW161,0)),0)</f>
        <v>0</v>
      </c>
      <c r="AY161" s="268" t="n">
        <f aca="false">IFERROR(IF($AH161&lt;0,$AH161*_SoL,0),0)</f>
        <v>0</v>
      </c>
      <c r="AZ161" s="393" t="n">
        <f aca="false">AU161+AX161</f>
        <v>0</v>
      </c>
      <c r="BA161" s="393" t="n">
        <f aca="false">AJ161-AY161</f>
        <v>0</v>
      </c>
      <c r="BB161" s="393" t="n">
        <f aca="false">AZ161-BA161</f>
        <v>0</v>
      </c>
      <c r="BC161" s="394" t="n">
        <f aca="false">IF($BB161&gt;=0,$BB161,0)</f>
        <v>0</v>
      </c>
      <c r="BD161" s="395" t="n">
        <f aca="false">IF($BB161&lt;=0,-$BB161,0)</f>
        <v>-0</v>
      </c>
      <c r="BE161" s="396" t="n">
        <f aca="false">IF((V161-AJ161)&lt;0,0,V161-AJ161)</f>
        <v>9800</v>
      </c>
      <c r="BF161" s="397" t="n">
        <f aca="false">IF(AW161&gt;1,0,V161-AW161*V161)</f>
        <v>9800</v>
      </c>
    </row>
    <row r="162" customFormat="false" ht="19.5" hidden="false" customHeight="true" outlineLevel="0" collapsed="false">
      <c r="A162" s="166"/>
      <c r="B162" s="208" t="n">
        <f aca="false">B161+1</f>
        <v>151</v>
      </c>
      <c r="C162" s="166"/>
      <c r="D162" s="369" t="str">
        <f aca="false" t="array" ref="D162:D162">INDEX(_Rge_Projectdata_3rd,$B162,MATCH("Project-ID",_Rge_Headline_Projectdata,0))</f>
        <v>P903776</v>
      </c>
      <c r="E162" s="370" t="str">
        <f aca="false" t="array" ref="E162:E162">IF(INDEX(_Rge_Data_3rd_CY,$B162,E$1)=0,"",TEXT(INDEX(_Rge_Data_3rd_CY,$B162,E$1),"JJJJMMTT"))</f>
        <v/>
      </c>
      <c r="F162" s="382" t="str">
        <f aca="false" t="array" ref="F162:F162">INDEX(_Rge_Data_3rd_CY,$B162,F$1)</f>
        <v>Open</v>
      </c>
      <c r="G162" s="371" t="n">
        <f aca="false" t="array" ref="G162:G162">IFERROR(MATCH(INDEX(_Rge_Data_3rd_CY,$B162,G$1),_Rge_Projectstatus,0),"")</f>
        <v>1</v>
      </c>
      <c r="H162" s="383" t="n">
        <f aca="false">INDEX(_Rge_Data_3rd_CY,$B162,H$1)</f>
        <v>0</v>
      </c>
      <c r="I162" s="384" t="n">
        <f aca="false">INDEX(_Rge_Data_3rd_CY,$B162,I$1)</f>
        <v>0</v>
      </c>
      <c r="J162" s="384" t="n">
        <f aca="false">INDEX(_Rge_Data_3rd_CY,$B162,J$1)</f>
        <v>0</v>
      </c>
      <c r="K162" s="384" t="n">
        <f aca="false">INDEX(_Rge_Data_3rd_CY,$B162,K$1)</f>
        <v>0</v>
      </c>
      <c r="L162" s="385" t="n">
        <f aca="false" t="array" ref="L162:L162">INDEX(_Rge_Data_3rd_CY,$B162,L$1)</f>
        <v>0</v>
      </c>
      <c r="M162" s="385" t="n">
        <f aca="false" t="array" ref="M162:M162">INDEX(_Rge_Data_3rd_CY,$B162,M$1)</f>
        <v>0</v>
      </c>
      <c r="N162" s="385" t="n">
        <f aca="false" t="array" ref="N162:N162">INDEX(_Rge_Data_3rd_CY,$B162,N$1)</f>
        <v>0</v>
      </c>
      <c r="O162" s="385" t="n">
        <f aca="false" t="array" ref="O162:O162">INDEX(_Rge_Data_3rd_CY,$B162,O$1)</f>
        <v>0</v>
      </c>
      <c r="P162" s="385" t="n">
        <f aca="false" t="array" ref="P162:P162">INDEX(_Rge_Data_3rd_CY,$B162,P$1)</f>
        <v>0</v>
      </c>
      <c r="Q162" s="385" t="n">
        <f aca="false">INDEX(_Rge_Data_3rd_CY,$B162,Q$1)</f>
        <v>0</v>
      </c>
      <c r="R162" s="385" t="n">
        <f aca="false" t="array" ref="R162:R162">INDEX(_Rge_Data_3rd_CY,$B162,R$1)</f>
        <v>0</v>
      </c>
      <c r="S162" s="385" t="n">
        <f aca="false" t="array" ref="S162:S162">INDEX(_Rge_Data_3rd_CY,$B162,S$1)</f>
        <v>0</v>
      </c>
      <c r="T162" s="385" t="n">
        <f aca="false">H162-S162</f>
        <v>0</v>
      </c>
      <c r="U162" s="386" t="n">
        <f aca="false">IFERROR(T162/H162,0)</f>
        <v>0</v>
      </c>
      <c r="V162" s="387" t="n">
        <f aca="false" t="array" ref="V162:V162">INDEX(_Rge_Data_3rd_CY,$B162,V$1)</f>
        <v>5737.75</v>
      </c>
      <c r="W162" s="388" t="n">
        <f aca="false" t="array" ref="W162:W162">INDEX(_Rge_Data_3rd_CY,$B162,W$1)</f>
        <v>3278.71</v>
      </c>
      <c r="X162" s="388" t="n">
        <f aca="false">INDEX(_Rge_Data_3rd_CY,$B162,X$1)</f>
        <v>0</v>
      </c>
      <c r="Y162" s="388" t="n">
        <f aca="false">INDEX(_Rge_Data_3rd_CY,$B162,Y$1)</f>
        <v>0</v>
      </c>
      <c r="Z162" s="388" t="n">
        <f aca="false" t="array" ref="Z162:Z162">INDEX(_Rge_Data_3rd_CY,$B162,Z$1)</f>
        <v>3278.71</v>
      </c>
      <c r="AA162" s="388" t="n">
        <f aca="false" t="array" ref="AA162:AA162">INDEX(_Rge_Data_3rd_CY,$B162,AA$1)</f>
        <v>800</v>
      </c>
      <c r="AB162" s="388" t="n">
        <f aca="false" t="array" ref="AB162:AB162">INDEX(_Rge_Data_3rd_CY,$B162,AB$1)</f>
        <v>0</v>
      </c>
      <c r="AC162" s="388" t="n">
        <f aca="false" t="array" ref="AC162:AC162">INDEX(_Rge_Data_3rd_CY,$B162,AC$1)</f>
        <v>0</v>
      </c>
      <c r="AD162" s="388" t="n">
        <f aca="false" t="array" ref="AD162:AD162">INDEX(_Rge_Data_3rd_CY,$B162,AD$1)</f>
        <v>0</v>
      </c>
      <c r="AE162" s="388" t="n">
        <f aca="false">INDEX(_Rge_Data_3rd_CY,$B162,AE$1)</f>
        <v>0</v>
      </c>
      <c r="AF162" s="388" t="n">
        <f aca="false" t="array" ref="AF162:AF162">INDEX(_Rge_Data_3rd_CY,$B162,AF$1)</f>
        <v>0</v>
      </c>
      <c r="AG162" s="388" t="n">
        <f aca="false" t="array" ref="AG162:AG162">INDEX(_Rge_Data_3rd_CY,$B162,AG$1)</f>
        <v>4078.71</v>
      </c>
      <c r="AH162" s="388" t="n">
        <f aca="false">V162-AG162</f>
        <v>1659.04</v>
      </c>
      <c r="AI162" s="389" t="n">
        <f aca="false">IFERROR(AH162/V162,)</f>
        <v>0.28914469957736</v>
      </c>
      <c r="AJ162" s="390" t="n">
        <f aca="false" t="array" ref="AJ162:AJ162">INDEX(_Rge_Data_3rd_CY,$B162,AJ$1)</f>
        <v>0</v>
      </c>
      <c r="AK162" s="391" t="n">
        <f aca="false" t="array" ref="AK162:AK162">INDEX(_Rge_Data_3rd_CY,$B162,AK$1)</f>
        <v>0</v>
      </c>
      <c r="AL162" s="391" t="n">
        <f aca="false">INDEX(_Rge_Data_3rd_CY,$B162,AL$1)</f>
        <v>0</v>
      </c>
      <c r="AM162" s="391" t="n">
        <f aca="false">INDEX(_Rge_Data_3rd_CY,$B162,AM$1)</f>
        <v>0</v>
      </c>
      <c r="AN162" s="391" t="n">
        <f aca="false" t="array" ref="AN162:AN162">INDEX(_Rge_Data_3rd_CY,$B162,AN$1)</f>
        <v>0</v>
      </c>
      <c r="AO162" s="391" t="n">
        <f aca="false" t="array" ref="AO162:AO162">INDEX(_Rge_Data_3rd_CY,$B162,AO$1)</f>
        <v>0</v>
      </c>
      <c r="AP162" s="391" t="n">
        <f aca="false" t="array" ref="AP162:AP162">INDEX(_Rge_Data_3rd_CY,$B162,AP$1)</f>
        <v>0</v>
      </c>
      <c r="AQ162" s="391" t="n">
        <f aca="false" t="array" ref="AQ162:AQ162">INDEX(_Rge_Data_3rd_CY,$B162,AQ$1)</f>
        <v>0</v>
      </c>
      <c r="AR162" s="391" t="n">
        <f aca="false" t="array" ref="AR162:AR162">INDEX(_Rge_Data_3rd_CY,$B162,AR$1)</f>
        <v>0</v>
      </c>
      <c r="AS162" s="391" t="n">
        <f aca="false">INDEX(_Rge_Data_3rd_CY,$B162,AS$1)</f>
        <v>0</v>
      </c>
      <c r="AT162" s="391" t="n">
        <f aca="false" t="array" ref="AT162:AT162">INDEX(_Rge_Data_3rd_CY,$B162,AT$1)</f>
        <v>0</v>
      </c>
      <c r="AU162" s="391" t="n">
        <f aca="false" t="array" ref="AU162:AU162">INDEX(_Rge_Data_3rd_CY,$B162,AU$1)</f>
        <v>0</v>
      </c>
      <c r="AV162" s="262" t="n">
        <f aca="false">AU162+AX162+AY162</f>
        <v>0</v>
      </c>
      <c r="AW162" s="392" t="n">
        <f aca="false">IFERROR(AU162/AG162,0)</f>
        <v>0</v>
      </c>
      <c r="AX162" s="268" t="n">
        <f aca="false">IFERROR(IF(AND($F162="OPEN",$AH162&gt;0),$AH162*_SoP*$AW162,IF(AND($F162="CLOSED",$AH162&gt;0),$AH162*_SoL*$AW162,0)),0)</f>
        <v>0</v>
      </c>
      <c r="AY162" s="268" t="n">
        <f aca="false">IFERROR(IF($AH162&lt;0,$AH162*_SoL,0),0)</f>
        <v>0</v>
      </c>
      <c r="AZ162" s="393" t="n">
        <f aca="false">AU162+AX162</f>
        <v>0</v>
      </c>
      <c r="BA162" s="393" t="n">
        <f aca="false">AJ162-AY162</f>
        <v>0</v>
      </c>
      <c r="BB162" s="393" t="n">
        <f aca="false">AZ162-BA162</f>
        <v>0</v>
      </c>
      <c r="BC162" s="394" t="n">
        <f aca="false">IF($BB162&gt;=0,$BB162,0)</f>
        <v>0</v>
      </c>
      <c r="BD162" s="395" t="n">
        <f aca="false">IF($BB162&lt;=0,-$BB162,0)</f>
        <v>-0</v>
      </c>
      <c r="BE162" s="396" t="n">
        <f aca="false">IF((V162-AJ162)&lt;0,0,V162-AJ162)</f>
        <v>5737.75</v>
      </c>
      <c r="BF162" s="397" t="n">
        <f aca="false">IF(AW162&gt;1,0,V162-AW162*V162)</f>
        <v>5737.75</v>
      </c>
    </row>
    <row r="163" customFormat="false" ht="19.5" hidden="false" customHeight="true" outlineLevel="0" collapsed="false">
      <c r="A163" s="166"/>
      <c r="B163" s="208" t="n">
        <f aca="false">B162+1</f>
        <v>152</v>
      </c>
      <c r="C163" s="166"/>
      <c r="D163" s="369" t="str">
        <f aca="false" t="array" ref="D163:D163">INDEX(_Rge_Projectdata_3rd,$B163,MATCH("Project-ID",_Rge_Headline_Projectdata,0))</f>
        <v>P903777</v>
      </c>
      <c r="E163" s="370" t="str">
        <f aca="false" t="array" ref="E163:E163">IF(INDEX(_Rge_Data_3rd_CY,$B163,E$1)=0,"",TEXT(INDEX(_Rge_Data_3rd_CY,$B163,E$1),"JJJJMMTT"))</f>
        <v/>
      </c>
      <c r="F163" s="382" t="str">
        <f aca="false" t="array" ref="F163:F163">INDEX(_Rge_Data_3rd_CY,$B163,F$1)</f>
        <v>Open</v>
      </c>
      <c r="G163" s="371" t="n">
        <f aca="false" t="array" ref="G163:G163">IFERROR(MATCH(INDEX(_Rge_Data_3rd_CY,$B163,G$1),_Rge_Projectstatus,0),"")</f>
        <v>1</v>
      </c>
      <c r="H163" s="383" t="n">
        <f aca="false">INDEX(_Rge_Data_3rd_CY,$B163,H$1)</f>
        <v>0</v>
      </c>
      <c r="I163" s="384" t="n">
        <f aca="false">INDEX(_Rge_Data_3rd_CY,$B163,I$1)</f>
        <v>0</v>
      </c>
      <c r="J163" s="384" t="n">
        <f aca="false">INDEX(_Rge_Data_3rd_CY,$B163,J$1)</f>
        <v>0</v>
      </c>
      <c r="K163" s="384" t="n">
        <f aca="false">INDEX(_Rge_Data_3rd_CY,$B163,K$1)</f>
        <v>0</v>
      </c>
      <c r="L163" s="385" t="n">
        <f aca="false" t="array" ref="L163:L163">INDEX(_Rge_Data_3rd_CY,$B163,L$1)</f>
        <v>0</v>
      </c>
      <c r="M163" s="385" t="n">
        <f aca="false" t="array" ref="M163:M163">INDEX(_Rge_Data_3rd_CY,$B163,M$1)</f>
        <v>0</v>
      </c>
      <c r="N163" s="385" t="n">
        <f aca="false" t="array" ref="N163:N163">INDEX(_Rge_Data_3rd_CY,$B163,N$1)</f>
        <v>0</v>
      </c>
      <c r="O163" s="385" t="n">
        <f aca="false" t="array" ref="O163:O163">INDEX(_Rge_Data_3rd_CY,$B163,O$1)</f>
        <v>0</v>
      </c>
      <c r="P163" s="385" t="n">
        <f aca="false" t="array" ref="P163:P163">INDEX(_Rge_Data_3rd_CY,$B163,P$1)</f>
        <v>0</v>
      </c>
      <c r="Q163" s="385" t="n">
        <f aca="false">INDEX(_Rge_Data_3rd_CY,$B163,Q$1)</f>
        <v>0</v>
      </c>
      <c r="R163" s="385" t="n">
        <f aca="false" t="array" ref="R163:R163">INDEX(_Rge_Data_3rd_CY,$B163,R$1)</f>
        <v>0</v>
      </c>
      <c r="S163" s="385" t="n">
        <f aca="false" t="array" ref="S163:S163">INDEX(_Rge_Data_3rd_CY,$B163,S$1)</f>
        <v>0</v>
      </c>
      <c r="T163" s="385" t="n">
        <f aca="false">H163-S163</f>
        <v>0</v>
      </c>
      <c r="U163" s="386" t="n">
        <f aca="false">IFERROR(T163/H163,0)</f>
        <v>0</v>
      </c>
      <c r="V163" s="387" t="n">
        <f aca="false" t="array" ref="V163:V163">INDEX(_Rge_Data_3rd_CY,$B163,V$1)</f>
        <v>4059</v>
      </c>
      <c r="W163" s="388" t="n">
        <f aca="false" t="array" ref="W163:W163">INDEX(_Rge_Data_3rd_CY,$B163,W$1)</f>
        <v>1980.65</v>
      </c>
      <c r="X163" s="388" t="n">
        <f aca="false">INDEX(_Rge_Data_3rd_CY,$B163,X$1)</f>
        <v>0</v>
      </c>
      <c r="Y163" s="388" t="n">
        <f aca="false">INDEX(_Rge_Data_3rd_CY,$B163,Y$1)</f>
        <v>0</v>
      </c>
      <c r="Z163" s="388" t="n">
        <f aca="false" t="array" ref="Z163:Z163">INDEX(_Rge_Data_3rd_CY,$B163,Z$1)</f>
        <v>1980.65</v>
      </c>
      <c r="AA163" s="388" t="n">
        <f aca="false" t="array" ref="AA163:AA163">INDEX(_Rge_Data_3rd_CY,$B163,AA$1)</f>
        <v>0</v>
      </c>
      <c r="AB163" s="388" t="n">
        <f aca="false" t="array" ref="AB163:AB163">INDEX(_Rge_Data_3rd_CY,$B163,AB$1)</f>
        <v>0</v>
      </c>
      <c r="AC163" s="388" t="n">
        <f aca="false" t="array" ref="AC163:AC163">INDEX(_Rge_Data_3rd_CY,$B163,AC$1)</f>
        <v>0</v>
      </c>
      <c r="AD163" s="388" t="n">
        <f aca="false" t="array" ref="AD163:AD163">INDEX(_Rge_Data_3rd_CY,$B163,AD$1)</f>
        <v>0</v>
      </c>
      <c r="AE163" s="388" t="n">
        <f aca="false">INDEX(_Rge_Data_3rd_CY,$B163,AE$1)</f>
        <v>0</v>
      </c>
      <c r="AF163" s="388" t="n">
        <f aca="false" t="array" ref="AF163:AF163">INDEX(_Rge_Data_3rd_CY,$B163,AF$1)</f>
        <v>0</v>
      </c>
      <c r="AG163" s="388" t="n">
        <f aca="false" t="array" ref="AG163:AG163">INDEX(_Rge_Data_3rd_CY,$B163,AG$1)</f>
        <v>1980.65</v>
      </c>
      <c r="AH163" s="388" t="n">
        <f aca="false">V163-AG163</f>
        <v>2078.35</v>
      </c>
      <c r="AI163" s="389" t="n">
        <f aca="false">IFERROR(AH163/V163,)</f>
        <v>0.512034983986204</v>
      </c>
      <c r="AJ163" s="390" t="n">
        <f aca="false" t="array" ref="AJ163:AJ163">INDEX(_Rge_Data_3rd_CY,$B163,AJ$1)</f>
        <v>0</v>
      </c>
      <c r="AK163" s="391" t="n">
        <f aca="false" t="array" ref="AK163:AK163">INDEX(_Rge_Data_3rd_CY,$B163,AK$1)</f>
        <v>0</v>
      </c>
      <c r="AL163" s="391" t="n">
        <f aca="false">INDEX(_Rge_Data_3rd_CY,$B163,AL$1)</f>
        <v>0</v>
      </c>
      <c r="AM163" s="391" t="n">
        <f aca="false">INDEX(_Rge_Data_3rd_CY,$B163,AM$1)</f>
        <v>0</v>
      </c>
      <c r="AN163" s="391" t="n">
        <f aca="false" t="array" ref="AN163:AN163">INDEX(_Rge_Data_3rd_CY,$B163,AN$1)</f>
        <v>0</v>
      </c>
      <c r="AO163" s="391" t="n">
        <f aca="false" t="array" ref="AO163:AO163">INDEX(_Rge_Data_3rd_CY,$B163,AO$1)</f>
        <v>0</v>
      </c>
      <c r="AP163" s="391" t="n">
        <f aca="false" t="array" ref="AP163:AP163">INDEX(_Rge_Data_3rd_CY,$B163,AP$1)</f>
        <v>0</v>
      </c>
      <c r="AQ163" s="391" t="n">
        <f aca="false" t="array" ref="AQ163:AQ163">INDEX(_Rge_Data_3rd_CY,$B163,AQ$1)</f>
        <v>0</v>
      </c>
      <c r="AR163" s="391" t="n">
        <f aca="false" t="array" ref="AR163:AR163">INDEX(_Rge_Data_3rd_CY,$B163,AR$1)</f>
        <v>0</v>
      </c>
      <c r="AS163" s="391" t="n">
        <f aca="false">INDEX(_Rge_Data_3rd_CY,$B163,AS$1)</f>
        <v>0</v>
      </c>
      <c r="AT163" s="391" t="n">
        <f aca="false" t="array" ref="AT163:AT163">INDEX(_Rge_Data_3rd_CY,$B163,AT$1)</f>
        <v>0</v>
      </c>
      <c r="AU163" s="391" t="n">
        <f aca="false" t="array" ref="AU163:AU163">INDEX(_Rge_Data_3rd_CY,$B163,AU$1)</f>
        <v>0</v>
      </c>
      <c r="AV163" s="262" t="n">
        <f aca="false">AU163+AX163+AY163</f>
        <v>0</v>
      </c>
      <c r="AW163" s="392" t="n">
        <f aca="false">IFERROR(AU163/AG163,0)</f>
        <v>0</v>
      </c>
      <c r="AX163" s="268" t="n">
        <f aca="false">IFERROR(IF(AND($F163="OPEN",$AH163&gt;0),$AH163*_SoP*$AW163,IF(AND($F163="CLOSED",$AH163&gt;0),$AH163*_SoL*$AW163,0)),0)</f>
        <v>0</v>
      </c>
      <c r="AY163" s="268" t="n">
        <f aca="false">IFERROR(IF($AH163&lt;0,$AH163*_SoL,0),0)</f>
        <v>0</v>
      </c>
      <c r="AZ163" s="393" t="n">
        <f aca="false">AU163+AX163</f>
        <v>0</v>
      </c>
      <c r="BA163" s="393" t="n">
        <f aca="false">AJ163-AY163</f>
        <v>0</v>
      </c>
      <c r="BB163" s="393" t="n">
        <f aca="false">AZ163-BA163</f>
        <v>0</v>
      </c>
      <c r="BC163" s="394" t="n">
        <f aca="false">IF($BB163&gt;=0,$BB163,0)</f>
        <v>0</v>
      </c>
      <c r="BD163" s="395" t="n">
        <f aca="false">IF($BB163&lt;=0,-$BB163,0)</f>
        <v>-0</v>
      </c>
      <c r="BE163" s="396" t="n">
        <f aca="false">IF((V163-AJ163)&lt;0,0,V163-AJ163)</f>
        <v>4059</v>
      </c>
      <c r="BF163" s="397" t="n">
        <f aca="false">IF(AW163&gt;1,0,V163-AW163*V163)</f>
        <v>4059</v>
      </c>
    </row>
    <row r="164" customFormat="false" ht="19.5" hidden="false" customHeight="true" outlineLevel="0" collapsed="false">
      <c r="A164" s="166"/>
      <c r="B164" s="208" t="n">
        <f aca="false">B163+1</f>
        <v>153</v>
      </c>
      <c r="C164" s="166"/>
      <c r="D164" s="369" t="str">
        <f aca="false" t="array" ref="D164:D164">INDEX(_Rge_Projectdata_3rd,$B164,MATCH("Project-ID",_Rge_Headline_Projectdata,0))</f>
        <v>P903778</v>
      </c>
      <c r="E164" s="370" t="str">
        <f aca="false" t="array" ref="E164:E164">IF(INDEX(_Rge_Data_3rd_CY,$B164,E$1)=0,"",TEXT(INDEX(_Rge_Data_3rd_CY,$B164,E$1),"JJJJMMTT"))</f>
        <v/>
      </c>
      <c r="F164" s="382" t="str">
        <f aca="false" t="array" ref="F164:F164">INDEX(_Rge_Data_3rd_CY,$B164,F$1)</f>
        <v>Open</v>
      </c>
      <c r="G164" s="371" t="n">
        <f aca="false" t="array" ref="G164:G164">IFERROR(MATCH(INDEX(_Rge_Data_3rd_CY,$B164,G$1),_Rge_Projectstatus,0),"")</f>
        <v>1</v>
      </c>
      <c r="H164" s="383" t="n">
        <f aca="false">INDEX(_Rge_Data_3rd_CY,$B164,H$1)</f>
        <v>0</v>
      </c>
      <c r="I164" s="384" t="n">
        <f aca="false">INDEX(_Rge_Data_3rd_CY,$B164,I$1)</f>
        <v>0</v>
      </c>
      <c r="J164" s="384" t="n">
        <f aca="false">INDEX(_Rge_Data_3rd_CY,$B164,J$1)</f>
        <v>0</v>
      </c>
      <c r="K164" s="384" t="n">
        <f aca="false">INDEX(_Rge_Data_3rd_CY,$B164,K$1)</f>
        <v>0</v>
      </c>
      <c r="L164" s="385" t="n">
        <f aca="false" t="array" ref="L164:L164">INDEX(_Rge_Data_3rd_CY,$B164,L$1)</f>
        <v>0</v>
      </c>
      <c r="M164" s="385" t="n">
        <f aca="false" t="array" ref="M164:M164">INDEX(_Rge_Data_3rd_CY,$B164,M$1)</f>
        <v>0</v>
      </c>
      <c r="N164" s="385" t="n">
        <f aca="false" t="array" ref="N164:N164">INDEX(_Rge_Data_3rd_CY,$B164,N$1)</f>
        <v>0</v>
      </c>
      <c r="O164" s="385" t="n">
        <f aca="false" t="array" ref="O164:O164">INDEX(_Rge_Data_3rd_CY,$B164,O$1)</f>
        <v>0</v>
      </c>
      <c r="P164" s="385" t="n">
        <f aca="false" t="array" ref="P164:P164">INDEX(_Rge_Data_3rd_CY,$B164,P$1)</f>
        <v>0</v>
      </c>
      <c r="Q164" s="385" t="n">
        <f aca="false">INDEX(_Rge_Data_3rd_CY,$B164,Q$1)</f>
        <v>0</v>
      </c>
      <c r="R164" s="385" t="n">
        <f aca="false" t="array" ref="R164:R164">INDEX(_Rge_Data_3rd_CY,$B164,R$1)</f>
        <v>0</v>
      </c>
      <c r="S164" s="385" t="n">
        <f aca="false" t="array" ref="S164:S164">INDEX(_Rge_Data_3rd_CY,$B164,S$1)</f>
        <v>0</v>
      </c>
      <c r="T164" s="385" t="n">
        <f aca="false">H164-S164</f>
        <v>0</v>
      </c>
      <c r="U164" s="386" t="n">
        <f aca="false">IFERROR(T164/H164,0)</f>
        <v>0</v>
      </c>
      <c r="V164" s="387" t="n">
        <f aca="false" t="array" ref="V164:V164">INDEX(_Rge_Data_3rd_CY,$B164,V$1)</f>
        <v>9200</v>
      </c>
      <c r="W164" s="388" t="n">
        <f aca="false" t="array" ref="W164:W164">INDEX(_Rge_Data_3rd_CY,$B164,W$1)</f>
        <v>3200</v>
      </c>
      <c r="X164" s="388" t="n">
        <f aca="false">INDEX(_Rge_Data_3rd_CY,$B164,X$1)</f>
        <v>0</v>
      </c>
      <c r="Y164" s="388" t="n">
        <f aca="false">INDEX(_Rge_Data_3rd_CY,$B164,Y$1)</f>
        <v>0</v>
      </c>
      <c r="Z164" s="388" t="n">
        <f aca="false" t="array" ref="Z164:Z164">INDEX(_Rge_Data_3rd_CY,$B164,Z$1)</f>
        <v>3200</v>
      </c>
      <c r="AA164" s="388" t="n">
        <f aca="false" t="array" ref="AA164:AA164">INDEX(_Rge_Data_3rd_CY,$B164,AA$1)</f>
        <v>325</v>
      </c>
      <c r="AB164" s="388" t="n">
        <f aca="false" t="array" ref="AB164:AB164">INDEX(_Rge_Data_3rd_CY,$B164,AB$1)</f>
        <v>0</v>
      </c>
      <c r="AC164" s="388" t="n">
        <f aca="false" t="array" ref="AC164:AC164">INDEX(_Rge_Data_3rd_CY,$B164,AC$1)</f>
        <v>0</v>
      </c>
      <c r="AD164" s="388" t="n">
        <f aca="false" t="array" ref="AD164:AD164">INDEX(_Rge_Data_3rd_CY,$B164,AD$1)</f>
        <v>0</v>
      </c>
      <c r="AE164" s="388" t="n">
        <f aca="false">INDEX(_Rge_Data_3rd_CY,$B164,AE$1)</f>
        <v>0</v>
      </c>
      <c r="AF164" s="388" t="n">
        <f aca="false" t="array" ref="AF164:AF164">INDEX(_Rge_Data_3rd_CY,$B164,AF$1)</f>
        <v>0</v>
      </c>
      <c r="AG164" s="388" t="n">
        <f aca="false" t="array" ref="AG164:AG164">INDEX(_Rge_Data_3rd_CY,$B164,AG$1)</f>
        <v>3525</v>
      </c>
      <c r="AH164" s="388" t="n">
        <f aca="false">V164-AG164</f>
        <v>5675</v>
      </c>
      <c r="AI164" s="389" t="n">
        <f aca="false">IFERROR(AH164/V164,)</f>
        <v>0.616847826086957</v>
      </c>
      <c r="AJ164" s="390" t="n">
        <f aca="false" t="array" ref="AJ164:AJ164">INDEX(_Rge_Data_3rd_CY,$B164,AJ$1)</f>
        <v>0</v>
      </c>
      <c r="AK164" s="391" t="n">
        <f aca="false" t="array" ref="AK164:AK164">INDEX(_Rge_Data_3rd_CY,$B164,AK$1)</f>
        <v>0</v>
      </c>
      <c r="AL164" s="391" t="n">
        <f aca="false">INDEX(_Rge_Data_3rd_CY,$B164,AL$1)</f>
        <v>0</v>
      </c>
      <c r="AM164" s="391" t="n">
        <f aca="false">INDEX(_Rge_Data_3rd_CY,$B164,AM$1)</f>
        <v>0</v>
      </c>
      <c r="AN164" s="391" t="n">
        <f aca="false" t="array" ref="AN164:AN164">INDEX(_Rge_Data_3rd_CY,$B164,AN$1)</f>
        <v>0</v>
      </c>
      <c r="AO164" s="391" t="n">
        <f aca="false" t="array" ref="AO164:AO164">INDEX(_Rge_Data_3rd_CY,$B164,AO$1)</f>
        <v>0</v>
      </c>
      <c r="AP164" s="391" t="n">
        <f aca="false" t="array" ref="AP164:AP164">INDEX(_Rge_Data_3rd_CY,$B164,AP$1)</f>
        <v>0</v>
      </c>
      <c r="AQ164" s="391" t="n">
        <f aca="false" t="array" ref="AQ164:AQ164">INDEX(_Rge_Data_3rd_CY,$B164,AQ$1)</f>
        <v>0</v>
      </c>
      <c r="AR164" s="391" t="n">
        <f aca="false" t="array" ref="AR164:AR164">INDEX(_Rge_Data_3rd_CY,$B164,AR$1)</f>
        <v>0</v>
      </c>
      <c r="AS164" s="391" t="n">
        <f aca="false">INDEX(_Rge_Data_3rd_CY,$B164,AS$1)</f>
        <v>0</v>
      </c>
      <c r="AT164" s="391" t="n">
        <f aca="false" t="array" ref="AT164:AT164">INDEX(_Rge_Data_3rd_CY,$B164,AT$1)</f>
        <v>0</v>
      </c>
      <c r="AU164" s="391" t="n">
        <f aca="false" t="array" ref="AU164:AU164">INDEX(_Rge_Data_3rd_CY,$B164,AU$1)</f>
        <v>0</v>
      </c>
      <c r="AV164" s="262" t="n">
        <f aca="false">AU164+AX164+AY164</f>
        <v>0</v>
      </c>
      <c r="AW164" s="392" t="n">
        <f aca="false">IFERROR(AU164/AG164,0)</f>
        <v>0</v>
      </c>
      <c r="AX164" s="268" t="n">
        <f aca="false">IFERROR(IF(AND($F164="OPEN",$AH164&gt;0),$AH164*_SoP*$AW164,IF(AND($F164="CLOSED",$AH164&gt;0),$AH164*_SoL*$AW164,0)),0)</f>
        <v>0</v>
      </c>
      <c r="AY164" s="268" t="n">
        <f aca="false">IFERROR(IF($AH164&lt;0,$AH164*_SoL,0),0)</f>
        <v>0</v>
      </c>
      <c r="AZ164" s="393" t="n">
        <f aca="false">AU164+AX164</f>
        <v>0</v>
      </c>
      <c r="BA164" s="393" t="n">
        <f aca="false">AJ164-AY164</f>
        <v>0</v>
      </c>
      <c r="BB164" s="393" t="n">
        <f aca="false">AZ164-BA164</f>
        <v>0</v>
      </c>
      <c r="BC164" s="394" t="n">
        <f aca="false">IF($BB164&gt;=0,$BB164,0)</f>
        <v>0</v>
      </c>
      <c r="BD164" s="395" t="n">
        <f aca="false">IF($BB164&lt;=0,-$BB164,0)</f>
        <v>-0</v>
      </c>
      <c r="BE164" s="396" t="n">
        <f aca="false">IF((V164-AJ164)&lt;0,0,V164-AJ164)</f>
        <v>9200</v>
      </c>
      <c r="BF164" s="397" t="n">
        <f aca="false">IF(AW164&gt;1,0,V164-AW164*V164)</f>
        <v>9200</v>
      </c>
    </row>
    <row r="165" customFormat="false" ht="19.5" hidden="false" customHeight="true" outlineLevel="0" collapsed="false">
      <c r="A165" s="166"/>
      <c r="B165" s="208" t="n">
        <f aca="false">B164+1</f>
        <v>154</v>
      </c>
      <c r="C165" s="166"/>
      <c r="D165" s="369" t="str">
        <f aca="false" t="array" ref="D165:D165">INDEX(_Rge_Projectdata_3rd,$B165,MATCH("Project-ID",_Rge_Headline_Projectdata,0))</f>
        <v>P903779</v>
      </c>
      <c r="E165" s="370" t="str">
        <f aca="false" t="array" ref="E165:E165">IF(INDEX(_Rge_Data_3rd_CY,$B165,E$1)=0,"",TEXT(INDEX(_Rge_Data_3rd_CY,$B165,E$1),"JJJJMMTT"))</f>
        <v/>
      </c>
      <c r="F165" s="382" t="str">
        <f aca="false" t="array" ref="F165:F165">INDEX(_Rge_Data_3rd_CY,$B165,F$1)</f>
        <v>Open</v>
      </c>
      <c r="G165" s="371" t="n">
        <f aca="false" t="array" ref="G165:G165">IFERROR(MATCH(INDEX(_Rge_Data_3rd_CY,$B165,G$1),_Rge_Projectstatus,0),"")</f>
        <v>1</v>
      </c>
      <c r="H165" s="383" t="n">
        <f aca="false">INDEX(_Rge_Data_3rd_CY,$B165,H$1)</f>
        <v>0</v>
      </c>
      <c r="I165" s="384" t="n">
        <f aca="false">INDEX(_Rge_Data_3rd_CY,$B165,I$1)</f>
        <v>0</v>
      </c>
      <c r="J165" s="384" t="n">
        <f aca="false">INDEX(_Rge_Data_3rd_CY,$B165,J$1)</f>
        <v>0</v>
      </c>
      <c r="K165" s="384" t="n">
        <f aca="false">INDEX(_Rge_Data_3rd_CY,$B165,K$1)</f>
        <v>0</v>
      </c>
      <c r="L165" s="385" t="n">
        <f aca="false" t="array" ref="L165:L165">INDEX(_Rge_Data_3rd_CY,$B165,L$1)</f>
        <v>0</v>
      </c>
      <c r="M165" s="385" t="n">
        <f aca="false" t="array" ref="M165:M165">INDEX(_Rge_Data_3rd_CY,$B165,M$1)</f>
        <v>0</v>
      </c>
      <c r="N165" s="385" t="n">
        <f aca="false" t="array" ref="N165:N165">INDEX(_Rge_Data_3rd_CY,$B165,N$1)</f>
        <v>0</v>
      </c>
      <c r="O165" s="385" t="n">
        <f aca="false" t="array" ref="O165:O165">INDEX(_Rge_Data_3rd_CY,$B165,O$1)</f>
        <v>0</v>
      </c>
      <c r="P165" s="385" t="n">
        <f aca="false" t="array" ref="P165:P165">INDEX(_Rge_Data_3rd_CY,$B165,P$1)</f>
        <v>0</v>
      </c>
      <c r="Q165" s="385" t="n">
        <f aca="false">INDEX(_Rge_Data_3rd_CY,$B165,Q$1)</f>
        <v>0</v>
      </c>
      <c r="R165" s="385" t="n">
        <f aca="false" t="array" ref="R165:R165">INDEX(_Rge_Data_3rd_CY,$B165,R$1)</f>
        <v>0</v>
      </c>
      <c r="S165" s="385" t="n">
        <f aca="false" t="array" ref="S165:S165">INDEX(_Rge_Data_3rd_CY,$B165,S$1)</f>
        <v>0</v>
      </c>
      <c r="T165" s="385" t="n">
        <f aca="false">H165-S165</f>
        <v>0</v>
      </c>
      <c r="U165" s="386" t="n">
        <f aca="false">IFERROR(T165/H165,0)</f>
        <v>0</v>
      </c>
      <c r="V165" s="387" t="n">
        <f aca="false" t="array" ref="V165:V165">INDEX(_Rge_Data_3rd_CY,$B165,V$1)</f>
        <v>9740</v>
      </c>
      <c r="W165" s="388" t="n">
        <f aca="false" t="array" ref="W165:W165">INDEX(_Rge_Data_3rd_CY,$B165,W$1)</f>
        <v>6840</v>
      </c>
      <c r="X165" s="388" t="n">
        <f aca="false">INDEX(_Rge_Data_3rd_CY,$B165,X$1)</f>
        <v>0</v>
      </c>
      <c r="Y165" s="388" t="n">
        <f aca="false">INDEX(_Rge_Data_3rd_CY,$B165,Y$1)</f>
        <v>0</v>
      </c>
      <c r="Z165" s="388" t="n">
        <f aca="false" t="array" ref="Z165:Z165">INDEX(_Rge_Data_3rd_CY,$B165,Z$1)</f>
        <v>6840</v>
      </c>
      <c r="AA165" s="388" t="n">
        <f aca="false" t="array" ref="AA165:AA165">INDEX(_Rge_Data_3rd_CY,$B165,AA$1)</f>
        <v>650</v>
      </c>
      <c r="AB165" s="388" t="n">
        <f aca="false" t="array" ref="AB165:AB165">INDEX(_Rge_Data_3rd_CY,$B165,AB$1)</f>
        <v>0</v>
      </c>
      <c r="AC165" s="388" t="n">
        <f aca="false" t="array" ref="AC165:AC165">INDEX(_Rge_Data_3rd_CY,$B165,AC$1)</f>
        <v>0</v>
      </c>
      <c r="AD165" s="388" t="n">
        <f aca="false" t="array" ref="AD165:AD165">INDEX(_Rge_Data_3rd_CY,$B165,AD$1)</f>
        <v>0</v>
      </c>
      <c r="AE165" s="388" t="n">
        <f aca="false">INDEX(_Rge_Data_3rd_CY,$B165,AE$1)</f>
        <v>0</v>
      </c>
      <c r="AF165" s="388" t="n">
        <f aca="false" t="array" ref="AF165:AF165">INDEX(_Rge_Data_3rd_CY,$B165,AF$1)</f>
        <v>0</v>
      </c>
      <c r="AG165" s="388" t="n">
        <f aca="false" t="array" ref="AG165:AG165">INDEX(_Rge_Data_3rd_CY,$B165,AG$1)</f>
        <v>7490</v>
      </c>
      <c r="AH165" s="388" t="n">
        <f aca="false">V165-AG165</f>
        <v>2250</v>
      </c>
      <c r="AI165" s="389" t="n">
        <f aca="false">IFERROR(AH165/V165,)</f>
        <v>0.231006160164271</v>
      </c>
      <c r="AJ165" s="390" t="n">
        <f aca="false" t="array" ref="AJ165:AJ165">INDEX(_Rge_Data_3rd_CY,$B165,AJ$1)</f>
        <v>0</v>
      </c>
      <c r="AK165" s="391" t="n">
        <f aca="false" t="array" ref="AK165:AK165">INDEX(_Rge_Data_3rd_CY,$B165,AK$1)</f>
        <v>0</v>
      </c>
      <c r="AL165" s="391" t="n">
        <f aca="false">INDEX(_Rge_Data_3rd_CY,$B165,AL$1)</f>
        <v>0</v>
      </c>
      <c r="AM165" s="391" t="n">
        <f aca="false">INDEX(_Rge_Data_3rd_CY,$B165,AM$1)</f>
        <v>0</v>
      </c>
      <c r="AN165" s="391" t="n">
        <f aca="false" t="array" ref="AN165:AN165">INDEX(_Rge_Data_3rd_CY,$B165,AN$1)</f>
        <v>0</v>
      </c>
      <c r="AO165" s="391" t="n">
        <f aca="false" t="array" ref="AO165:AO165">INDEX(_Rge_Data_3rd_CY,$B165,AO$1)</f>
        <v>270</v>
      </c>
      <c r="AP165" s="391" t="n">
        <f aca="false" t="array" ref="AP165:AP165">INDEX(_Rge_Data_3rd_CY,$B165,AP$1)</f>
        <v>0</v>
      </c>
      <c r="AQ165" s="391" t="n">
        <f aca="false" t="array" ref="AQ165:AQ165">INDEX(_Rge_Data_3rd_CY,$B165,AQ$1)</f>
        <v>0</v>
      </c>
      <c r="AR165" s="391" t="n">
        <f aca="false" t="array" ref="AR165:AR165">INDEX(_Rge_Data_3rd_CY,$B165,AR$1)</f>
        <v>0</v>
      </c>
      <c r="AS165" s="391" t="n">
        <f aca="false">INDEX(_Rge_Data_3rd_CY,$B165,AS$1)</f>
        <v>0</v>
      </c>
      <c r="AT165" s="391" t="n">
        <f aca="false" t="array" ref="AT165:AT165">INDEX(_Rge_Data_3rd_CY,$B165,AT$1)</f>
        <v>0</v>
      </c>
      <c r="AU165" s="391" t="n">
        <f aca="false" t="array" ref="AU165:AU165">INDEX(_Rge_Data_3rd_CY,$B165,AU$1)</f>
        <v>270</v>
      </c>
      <c r="AV165" s="262" t="n">
        <f aca="false">AU165+AX165+AY165</f>
        <v>347.05273698</v>
      </c>
      <c r="AW165" s="392" t="n">
        <f aca="false">IFERROR(AU165/AG165,0)</f>
        <v>0.0360480640854473</v>
      </c>
      <c r="AX165" s="268" t="n">
        <f aca="false">IFERROR(IF(AND($F165="OPEN",$AH165&gt;0),$AH165*_SoP*$AW165,IF(AND($F165="CLOSED",$AH165&gt;0),$AH165*_SoL*$AW165,0)),0)</f>
        <v>77.05273698</v>
      </c>
      <c r="AY165" s="268" t="n">
        <f aca="false">IFERROR(IF($AH165&lt;0,$AH165*_SoL,0),0)</f>
        <v>0</v>
      </c>
      <c r="AZ165" s="393" t="n">
        <f aca="false">AU165+AX165</f>
        <v>347.05273698</v>
      </c>
      <c r="BA165" s="393" t="n">
        <f aca="false">AJ165-AY165</f>
        <v>0</v>
      </c>
      <c r="BB165" s="393" t="n">
        <f aca="false">AZ165-BA165</f>
        <v>347.05273698</v>
      </c>
      <c r="BC165" s="394" t="n">
        <f aca="false">IF($BB165&gt;=0,$BB165,0)</f>
        <v>347.05273698</v>
      </c>
      <c r="BD165" s="395" t="n">
        <f aca="false">IF($BB165&lt;=0,-$BB165,0)</f>
        <v>0</v>
      </c>
      <c r="BE165" s="396" t="n">
        <f aca="false">IF((V165-AJ165)&lt;0,0,V165-AJ165)</f>
        <v>9740</v>
      </c>
      <c r="BF165" s="397" t="n">
        <f aca="false">IF(AW165&gt;1,0,V165-AW165*V165)</f>
        <v>9388.89185580774</v>
      </c>
    </row>
    <row r="166" customFormat="false" ht="19.5" hidden="false" customHeight="true" outlineLevel="0" collapsed="false">
      <c r="A166" s="166"/>
      <c r="B166" s="208" t="n">
        <f aca="false">B165+1</f>
        <v>155</v>
      </c>
      <c r="C166" s="166"/>
      <c r="D166" s="369" t="str">
        <f aca="false" t="array" ref="D166:D166">INDEX(_Rge_Projectdata_3rd,$B166,MATCH("Project-ID",_Rge_Headline_Projectdata,0))</f>
        <v>P903782</v>
      </c>
      <c r="E166" s="370" t="str">
        <f aca="false" t="array" ref="E166:E166">IF(INDEX(_Rge_Data_3rd_CY,$B166,E$1)=0,"",TEXT(INDEX(_Rge_Data_3rd_CY,$B166,E$1),"JJJJMMTT"))</f>
        <v/>
      </c>
      <c r="F166" s="382" t="str">
        <f aca="false" t="array" ref="F166:F166">INDEX(_Rge_Data_3rd_CY,$B166,F$1)</f>
        <v>Open</v>
      </c>
      <c r="G166" s="371" t="n">
        <f aca="false" t="array" ref="G166:G166">IFERROR(MATCH(INDEX(_Rge_Data_3rd_CY,$B166,G$1),_Rge_Projectstatus,0),"")</f>
        <v>1</v>
      </c>
      <c r="H166" s="383" t="n">
        <f aca="false">INDEX(_Rge_Data_3rd_CY,$B166,H$1)</f>
        <v>0</v>
      </c>
      <c r="I166" s="384" t="n">
        <f aca="false">INDEX(_Rge_Data_3rd_CY,$B166,I$1)</f>
        <v>0</v>
      </c>
      <c r="J166" s="384" t="n">
        <f aca="false">INDEX(_Rge_Data_3rd_CY,$B166,J$1)</f>
        <v>0</v>
      </c>
      <c r="K166" s="384" t="n">
        <f aca="false">INDEX(_Rge_Data_3rd_CY,$B166,K$1)</f>
        <v>0</v>
      </c>
      <c r="L166" s="385" t="n">
        <f aca="false" t="array" ref="L166:L166">INDEX(_Rge_Data_3rd_CY,$B166,L$1)</f>
        <v>0</v>
      </c>
      <c r="M166" s="385" t="n">
        <f aca="false" t="array" ref="M166:M166">INDEX(_Rge_Data_3rd_CY,$B166,M$1)</f>
        <v>0</v>
      </c>
      <c r="N166" s="385" t="n">
        <f aca="false" t="array" ref="N166:N166">INDEX(_Rge_Data_3rd_CY,$B166,N$1)</f>
        <v>0</v>
      </c>
      <c r="O166" s="385" t="n">
        <f aca="false" t="array" ref="O166:O166">INDEX(_Rge_Data_3rd_CY,$B166,O$1)</f>
        <v>0</v>
      </c>
      <c r="P166" s="385" t="n">
        <f aca="false" t="array" ref="P166:P166">INDEX(_Rge_Data_3rd_CY,$B166,P$1)</f>
        <v>0</v>
      </c>
      <c r="Q166" s="385" t="n">
        <f aca="false">INDEX(_Rge_Data_3rd_CY,$B166,Q$1)</f>
        <v>0</v>
      </c>
      <c r="R166" s="385" t="n">
        <f aca="false" t="array" ref="R166:R166">INDEX(_Rge_Data_3rd_CY,$B166,R$1)</f>
        <v>0</v>
      </c>
      <c r="S166" s="385" t="n">
        <f aca="false" t="array" ref="S166:S166">INDEX(_Rge_Data_3rd_CY,$B166,S$1)</f>
        <v>0</v>
      </c>
      <c r="T166" s="385" t="n">
        <f aca="false">H166-S166</f>
        <v>0</v>
      </c>
      <c r="U166" s="386" t="n">
        <f aca="false">IFERROR(T166/H166,0)</f>
        <v>0</v>
      </c>
      <c r="V166" s="387" t="n">
        <f aca="false" t="array" ref="V166:V166">INDEX(_Rge_Data_3rd_CY,$B166,V$1)</f>
        <v>86400</v>
      </c>
      <c r="W166" s="388" t="n">
        <f aca="false" t="array" ref="W166:W166">INDEX(_Rge_Data_3rd_CY,$B166,W$1)</f>
        <v>64800</v>
      </c>
      <c r="X166" s="388" t="n">
        <f aca="false">INDEX(_Rge_Data_3rd_CY,$B166,X$1)</f>
        <v>0</v>
      </c>
      <c r="Y166" s="388" t="n">
        <f aca="false">INDEX(_Rge_Data_3rd_CY,$B166,Y$1)</f>
        <v>0</v>
      </c>
      <c r="Z166" s="388" t="n">
        <f aca="false" t="array" ref="Z166:Z166">INDEX(_Rge_Data_3rd_CY,$B166,Z$1)</f>
        <v>64800</v>
      </c>
      <c r="AA166" s="388" t="n">
        <f aca="false" t="array" ref="AA166:AA166">INDEX(_Rge_Data_3rd_CY,$B166,AA$1)</f>
        <v>0</v>
      </c>
      <c r="AB166" s="388" t="n">
        <f aca="false" t="array" ref="AB166:AB166">INDEX(_Rge_Data_3rd_CY,$B166,AB$1)</f>
        <v>0</v>
      </c>
      <c r="AC166" s="388" t="n">
        <f aca="false" t="array" ref="AC166:AC166">INDEX(_Rge_Data_3rd_CY,$B166,AC$1)</f>
        <v>0</v>
      </c>
      <c r="AD166" s="388" t="n">
        <f aca="false" t="array" ref="AD166:AD166">INDEX(_Rge_Data_3rd_CY,$B166,AD$1)</f>
        <v>0</v>
      </c>
      <c r="AE166" s="388" t="n">
        <f aca="false">INDEX(_Rge_Data_3rd_CY,$B166,AE$1)</f>
        <v>0</v>
      </c>
      <c r="AF166" s="388" t="n">
        <f aca="false" t="array" ref="AF166:AF166">INDEX(_Rge_Data_3rd_CY,$B166,AF$1)</f>
        <v>0</v>
      </c>
      <c r="AG166" s="388" t="n">
        <f aca="false" t="array" ref="AG166:AG166">INDEX(_Rge_Data_3rd_CY,$B166,AG$1)</f>
        <v>64800</v>
      </c>
      <c r="AH166" s="388" t="n">
        <f aca="false">V166-AG166</f>
        <v>21600</v>
      </c>
      <c r="AI166" s="389" t="n">
        <f aca="false">IFERROR(AH166/V166,)</f>
        <v>0.25</v>
      </c>
      <c r="AJ166" s="390" t="n">
        <f aca="false" t="array" ref="AJ166:AJ166">INDEX(_Rge_Data_3rd_CY,$B166,AJ$1)</f>
        <v>0</v>
      </c>
      <c r="AK166" s="391" t="n">
        <f aca="false" t="array" ref="AK166:AK166">INDEX(_Rge_Data_3rd_CY,$B166,AK$1)</f>
        <v>0</v>
      </c>
      <c r="AL166" s="391" t="n">
        <f aca="false">INDEX(_Rge_Data_3rd_CY,$B166,AL$1)</f>
        <v>0</v>
      </c>
      <c r="AM166" s="391" t="n">
        <f aca="false">INDEX(_Rge_Data_3rd_CY,$B166,AM$1)</f>
        <v>0</v>
      </c>
      <c r="AN166" s="391" t="n">
        <f aca="false" t="array" ref="AN166:AN166">INDEX(_Rge_Data_3rd_CY,$B166,AN$1)</f>
        <v>0</v>
      </c>
      <c r="AO166" s="391" t="n">
        <f aca="false" t="array" ref="AO166:AO166">INDEX(_Rge_Data_3rd_CY,$B166,AO$1)</f>
        <v>0</v>
      </c>
      <c r="AP166" s="391" t="n">
        <f aca="false" t="array" ref="AP166:AP166">INDEX(_Rge_Data_3rd_CY,$B166,AP$1)</f>
        <v>0</v>
      </c>
      <c r="AQ166" s="391" t="n">
        <f aca="false" t="array" ref="AQ166:AQ166">INDEX(_Rge_Data_3rd_CY,$B166,AQ$1)</f>
        <v>0</v>
      </c>
      <c r="AR166" s="391" t="n">
        <f aca="false" t="array" ref="AR166:AR166">INDEX(_Rge_Data_3rd_CY,$B166,AR$1)</f>
        <v>0</v>
      </c>
      <c r="AS166" s="391" t="n">
        <f aca="false">INDEX(_Rge_Data_3rd_CY,$B166,AS$1)</f>
        <v>0</v>
      </c>
      <c r="AT166" s="391" t="n">
        <f aca="false" t="array" ref="AT166:AT166">INDEX(_Rge_Data_3rd_CY,$B166,AT$1)</f>
        <v>0</v>
      </c>
      <c r="AU166" s="391" t="n">
        <f aca="false" t="array" ref="AU166:AU166">INDEX(_Rge_Data_3rd_CY,$B166,AU$1)</f>
        <v>0</v>
      </c>
      <c r="AV166" s="262" t="n">
        <f aca="false">AU166+AX166+AY166</f>
        <v>0</v>
      </c>
      <c r="AW166" s="392" t="n">
        <f aca="false">IFERROR(AU166/AG166,0)</f>
        <v>0</v>
      </c>
      <c r="AX166" s="268" t="n">
        <f aca="false">IFERROR(IF(AND($F166="OPEN",$AH166&gt;0),$AH166*_SoP*$AW166,IF(AND($F166="CLOSED",$AH166&gt;0),$AH166*_SoL*$AW166,0)),0)</f>
        <v>0</v>
      </c>
      <c r="AY166" s="268" t="n">
        <f aca="false">IFERROR(IF($AH166&lt;0,$AH166*_SoL,0),0)</f>
        <v>0</v>
      </c>
      <c r="AZ166" s="393" t="n">
        <f aca="false">AU166+AX166</f>
        <v>0</v>
      </c>
      <c r="BA166" s="393" t="n">
        <f aca="false">AJ166-AY166</f>
        <v>0</v>
      </c>
      <c r="BB166" s="393" t="n">
        <f aca="false">AZ166-BA166</f>
        <v>0</v>
      </c>
      <c r="BC166" s="394" t="n">
        <f aca="false">IF($BB166&gt;=0,$BB166,0)</f>
        <v>0</v>
      </c>
      <c r="BD166" s="395" t="n">
        <f aca="false">IF($BB166&lt;=0,-$BB166,0)</f>
        <v>-0</v>
      </c>
      <c r="BE166" s="396" t="n">
        <f aca="false">IF((V166-AJ166)&lt;0,0,V166-AJ166)</f>
        <v>86400</v>
      </c>
      <c r="BF166" s="397" t="n">
        <f aca="false">IF(AW166&gt;1,0,V166-AW166*V166)</f>
        <v>86400</v>
      </c>
    </row>
    <row r="167" customFormat="false" ht="19.5" hidden="false" customHeight="true" outlineLevel="0" collapsed="false">
      <c r="A167" s="166"/>
      <c r="B167" s="208" t="n">
        <f aca="false">B166+1</f>
        <v>156</v>
      </c>
      <c r="C167" s="166"/>
      <c r="D167" s="369" t="str">
        <f aca="false" t="array" ref="D167:D167">INDEX(_Rge_Projectdata_3rd,$B167,MATCH("Project-ID",_Rge_Headline_Projectdata,0))</f>
        <v>P903783</v>
      </c>
      <c r="E167" s="370" t="str">
        <f aca="false" t="array" ref="E167:E167">IF(INDEX(_Rge_Data_3rd_CY,$B167,E$1)=0,"",TEXT(INDEX(_Rge_Data_3rd_CY,$B167,E$1),"JJJJMMTT"))</f>
        <v/>
      </c>
      <c r="F167" s="382" t="str">
        <f aca="false" t="array" ref="F167:F167">INDEX(_Rge_Data_3rd_CY,$B167,F$1)</f>
        <v>Open</v>
      </c>
      <c r="G167" s="371" t="n">
        <f aca="false" t="array" ref="G167:G167">IFERROR(MATCH(INDEX(_Rge_Data_3rd_CY,$B167,G$1),_Rge_Projectstatus,0),"")</f>
        <v>1</v>
      </c>
      <c r="H167" s="383" t="n">
        <f aca="false">INDEX(_Rge_Data_3rd_CY,$B167,H$1)</f>
        <v>0</v>
      </c>
      <c r="I167" s="384" t="n">
        <f aca="false">INDEX(_Rge_Data_3rd_CY,$B167,I$1)</f>
        <v>0</v>
      </c>
      <c r="J167" s="384" t="n">
        <f aca="false">INDEX(_Rge_Data_3rd_CY,$B167,J$1)</f>
        <v>0</v>
      </c>
      <c r="K167" s="384" t="n">
        <f aca="false">INDEX(_Rge_Data_3rd_CY,$B167,K$1)</f>
        <v>0</v>
      </c>
      <c r="L167" s="385" t="n">
        <f aca="false" t="array" ref="L167:L167">INDEX(_Rge_Data_3rd_CY,$B167,L$1)</f>
        <v>0</v>
      </c>
      <c r="M167" s="385" t="n">
        <f aca="false" t="array" ref="M167:M167">INDEX(_Rge_Data_3rd_CY,$B167,M$1)</f>
        <v>0</v>
      </c>
      <c r="N167" s="385" t="n">
        <f aca="false" t="array" ref="N167:N167">INDEX(_Rge_Data_3rd_CY,$B167,N$1)</f>
        <v>0</v>
      </c>
      <c r="O167" s="385" t="n">
        <f aca="false" t="array" ref="O167:O167">INDEX(_Rge_Data_3rd_CY,$B167,O$1)</f>
        <v>0</v>
      </c>
      <c r="P167" s="385" t="n">
        <f aca="false" t="array" ref="P167:P167">INDEX(_Rge_Data_3rd_CY,$B167,P$1)</f>
        <v>0</v>
      </c>
      <c r="Q167" s="385" t="n">
        <f aca="false">INDEX(_Rge_Data_3rd_CY,$B167,Q$1)</f>
        <v>0</v>
      </c>
      <c r="R167" s="385" t="n">
        <f aca="false" t="array" ref="R167:R167">INDEX(_Rge_Data_3rd_CY,$B167,R$1)</f>
        <v>0</v>
      </c>
      <c r="S167" s="385" t="n">
        <f aca="false" t="array" ref="S167:S167">INDEX(_Rge_Data_3rd_CY,$B167,S$1)</f>
        <v>0</v>
      </c>
      <c r="T167" s="385" t="n">
        <f aca="false">H167-S167</f>
        <v>0</v>
      </c>
      <c r="U167" s="386" t="n">
        <f aca="false">IFERROR(T167/H167,0)</f>
        <v>0</v>
      </c>
      <c r="V167" s="387" t="n">
        <f aca="false" t="array" ref="V167:V167">INDEX(_Rge_Data_3rd_CY,$B167,V$1)</f>
        <v>24400</v>
      </c>
      <c r="W167" s="388" t="n">
        <f aca="false" t="array" ref="W167:W167">INDEX(_Rge_Data_3rd_CY,$B167,W$1)</f>
        <v>17429</v>
      </c>
      <c r="X167" s="388" t="n">
        <f aca="false">INDEX(_Rge_Data_3rd_CY,$B167,X$1)</f>
        <v>0</v>
      </c>
      <c r="Y167" s="388" t="n">
        <f aca="false">INDEX(_Rge_Data_3rd_CY,$B167,Y$1)</f>
        <v>0</v>
      </c>
      <c r="Z167" s="388" t="n">
        <f aca="false" t="array" ref="Z167:Z167">INDEX(_Rge_Data_3rd_CY,$B167,Z$1)</f>
        <v>17429</v>
      </c>
      <c r="AA167" s="388" t="n">
        <f aca="false" t="array" ref="AA167:AA167">INDEX(_Rge_Data_3rd_CY,$B167,AA$1)</f>
        <v>1300</v>
      </c>
      <c r="AB167" s="388" t="n">
        <f aca="false" t="array" ref="AB167:AB167">INDEX(_Rge_Data_3rd_CY,$B167,AB$1)</f>
        <v>0</v>
      </c>
      <c r="AC167" s="388" t="n">
        <f aca="false" t="array" ref="AC167:AC167">INDEX(_Rge_Data_3rd_CY,$B167,AC$1)</f>
        <v>0</v>
      </c>
      <c r="AD167" s="388" t="n">
        <f aca="false" t="array" ref="AD167:AD167">INDEX(_Rge_Data_3rd_CY,$B167,AD$1)</f>
        <v>0</v>
      </c>
      <c r="AE167" s="388" t="n">
        <f aca="false">INDEX(_Rge_Data_3rd_CY,$B167,AE$1)</f>
        <v>0</v>
      </c>
      <c r="AF167" s="388" t="n">
        <f aca="false" t="array" ref="AF167:AF167">INDEX(_Rge_Data_3rd_CY,$B167,AF$1)</f>
        <v>0</v>
      </c>
      <c r="AG167" s="388" t="n">
        <f aca="false" t="array" ref="AG167:AG167">INDEX(_Rge_Data_3rd_CY,$B167,AG$1)</f>
        <v>18729</v>
      </c>
      <c r="AH167" s="388" t="n">
        <f aca="false">V167-AG167</f>
        <v>5671</v>
      </c>
      <c r="AI167" s="389" t="n">
        <f aca="false">IFERROR(AH167/V167,)</f>
        <v>0.232418032786885</v>
      </c>
      <c r="AJ167" s="390" t="n">
        <f aca="false" t="array" ref="AJ167:AJ167">INDEX(_Rge_Data_3rd_CY,$B167,AJ$1)</f>
        <v>0</v>
      </c>
      <c r="AK167" s="391" t="n">
        <f aca="false" t="array" ref="AK167:AK167">INDEX(_Rge_Data_3rd_CY,$B167,AK$1)</f>
        <v>0</v>
      </c>
      <c r="AL167" s="391" t="n">
        <f aca="false">INDEX(_Rge_Data_3rd_CY,$B167,AL$1)</f>
        <v>0</v>
      </c>
      <c r="AM167" s="391" t="n">
        <f aca="false">INDEX(_Rge_Data_3rd_CY,$B167,AM$1)</f>
        <v>0</v>
      </c>
      <c r="AN167" s="391" t="n">
        <f aca="false" t="array" ref="AN167:AN167">INDEX(_Rge_Data_3rd_CY,$B167,AN$1)</f>
        <v>0</v>
      </c>
      <c r="AO167" s="391" t="n">
        <f aca="false" t="array" ref="AO167:AO167">INDEX(_Rge_Data_3rd_CY,$B167,AO$1)</f>
        <v>0</v>
      </c>
      <c r="AP167" s="391" t="n">
        <f aca="false" t="array" ref="AP167:AP167">INDEX(_Rge_Data_3rd_CY,$B167,AP$1)</f>
        <v>0</v>
      </c>
      <c r="AQ167" s="391" t="n">
        <f aca="false" t="array" ref="AQ167:AQ167">INDEX(_Rge_Data_3rd_CY,$B167,AQ$1)</f>
        <v>0</v>
      </c>
      <c r="AR167" s="391" t="n">
        <f aca="false" t="array" ref="AR167:AR167">INDEX(_Rge_Data_3rd_CY,$B167,AR$1)</f>
        <v>0</v>
      </c>
      <c r="AS167" s="391" t="n">
        <f aca="false">INDEX(_Rge_Data_3rd_CY,$B167,AS$1)</f>
        <v>0</v>
      </c>
      <c r="AT167" s="391" t="n">
        <f aca="false" t="array" ref="AT167:AT167">INDEX(_Rge_Data_3rd_CY,$B167,AT$1)</f>
        <v>0</v>
      </c>
      <c r="AU167" s="391" t="n">
        <f aca="false" t="array" ref="AU167:AU167">INDEX(_Rge_Data_3rd_CY,$B167,AU$1)</f>
        <v>0</v>
      </c>
      <c r="AV167" s="262" t="n">
        <f aca="false">AU167+AX167+AY167</f>
        <v>0</v>
      </c>
      <c r="AW167" s="392" t="n">
        <f aca="false">IFERROR(AU167/AG167,0)</f>
        <v>0</v>
      </c>
      <c r="AX167" s="268" t="n">
        <f aca="false">IFERROR(IF(AND($F167="OPEN",$AH167&gt;0),$AH167*_SoP*$AW167,IF(AND($F167="CLOSED",$AH167&gt;0),$AH167*_SoL*$AW167,0)),0)</f>
        <v>0</v>
      </c>
      <c r="AY167" s="268" t="n">
        <f aca="false">IFERROR(IF($AH167&lt;0,$AH167*_SoL,0),0)</f>
        <v>0</v>
      </c>
      <c r="AZ167" s="393" t="n">
        <f aca="false">AU167+AX167</f>
        <v>0</v>
      </c>
      <c r="BA167" s="393" t="n">
        <f aca="false">AJ167-AY167</f>
        <v>0</v>
      </c>
      <c r="BB167" s="393" t="n">
        <f aca="false">AZ167-BA167</f>
        <v>0</v>
      </c>
      <c r="BC167" s="394" t="n">
        <f aca="false">IF($BB167&gt;=0,$BB167,0)</f>
        <v>0</v>
      </c>
      <c r="BD167" s="395" t="n">
        <f aca="false">IF($BB167&lt;=0,-$BB167,0)</f>
        <v>-0</v>
      </c>
      <c r="BE167" s="396" t="n">
        <f aca="false">IF((V167-AJ167)&lt;0,0,V167-AJ167)</f>
        <v>24400</v>
      </c>
      <c r="BF167" s="397" t="n">
        <f aca="false">IF(AW167&gt;1,0,V167-AW167*V167)</f>
        <v>24400</v>
      </c>
    </row>
    <row r="168" customFormat="false" ht="19.5" hidden="false" customHeight="true" outlineLevel="0" collapsed="false">
      <c r="A168" s="166"/>
      <c r="B168" s="208" t="n">
        <f aca="false">B167+1</f>
        <v>157</v>
      </c>
      <c r="C168" s="166"/>
      <c r="D168" s="369" t="str">
        <f aca="false" t="array" ref="D168:D168">INDEX(_Rge_Projectdata_3rd,$B168,MATCH("Project-ID",_Rge_Headline_Projectdata,0))</f>
        <v>P903722</v>
      </c>
      <c r="E168" s="370" t="str">
        <f aca="false" t="array" ref="E168:E168">IF(INDEX(_Rge_Data_3rd_CY,$B168,E$1)=0,"",TEXT(INDEX(_Rge_Data_3rd_CY,$B168,E$1),"JJJJMMTT"))</f>
        <v>JJJJ05TT</v>
      </c>
      <c r="F168" s="382" t="str">
        <f aca="false" t="array" ref="F168:F168">INDEX(_Rge_Data_3rd_CY,$B168,F$1)</f>
        <v>Closed</v>
      </c>
      <c r="G168" s="371" t="n">
        <f aca="false" t="array" ref="G168:G168">IFERROR(MATCH(INDEX(_Rge_Data_3rd_CY,$B168,G$1),_Rge_Projectstatus,0),"")</f>
        <v>2</v>
      </c>
      <c r="H168" s="383" t="n">
        <f aca="false">INDEX(_Rge_Data_3rd_CY,$B168,H$1)</f>
        <v>0</v>
      </c>
      <c r="I168" s="384" t="n">
        <f aca="false">INDEX(_Rge_Data_3rd_CY,$B168,I$1)</f>
        <v>0</v>
      </c>
      <c r="J168" s="384" t="n">
        <f aca="false">INDEX(_Rge_Data_3rd_CY,$B168,J$1)</f>
        <v>0</v>
      </c>
      <c r="K168" s="384" t="n">
        <f aca="false">INDEX(_Rge_Data_3rd_CY,$B168,K$1)</f>
        <v>0</v>
      </c>
      <c r="L168" s="385" t="n">
        <f aca="false" t="array" ref="L168:L168">INDEX(_Rge_Data_3rd_CY,$B168,L$1)</f>
        <v>0</v>
      </c>
      <c r="M168" s="385" t="n">
        <f aca="false" t="array" ref="M168:M168">INDEX(_Rge_Data_3rd_CY,$B168,M$1)</f>
        <v>0</v>
      </c>
      <c r="N168" s="385" t="n">
        <f aca="false" t="array" ref="N168:N168">INDEX(_Rge_Data_3rd_CY,$B168,N$1)</f>
        <v>0</v>
      </c>
      <c r="O168" s="385" t="n">
        <f aca="false" t="array" ref="O168:O168">INDEX(_Rge_Data_3rd_CY,$B168,O$1)</f>
        <v>0</v>
      </c>
      <c r="P168" s="385" t="n">
        <f aca="false" t="array" ref="P168:P168">INDEX(_Rge_Data_3rd_CY,$B168,P$1)</f>
        <v>0</v>
      </c>
      <c r="Q168" s="385" t="n">
        <f aca="false">INDEX(_Rge_Data_3rd_CY,$B168,Q$1)</f>
        <v>0</v>
      </c>
      <c r="R168" s="385" t="n">
        <f aca="false" t="array" ref="R168:R168">INDEX(_Rge_Data_3rd_CY,$B168,R$1)</f>
        <v>0</v>
      </c>
      <c r="S168" s="385" t="n">
        <f aca="false" t="array" ref="S168:S168">INDEX(_Rge_Data_3rd_CY,$B168,S$1)</f>
        <v>0</v>
      </c>
      <c r="T168" s="385" t="n">
        <f aca="false">H168-S168</f>
        <v>0</v>
      </c>
      <c r="U168" s="386" t="n">
        <f aca="false">IFERROR(T168/H168,0)</f>
        <v>0</v>
      </c>
      <c r="V168" s="387" t="n">
        <f aca="false" t="array" ref="V168:V168">INDEX(_Rge_Data_3rd_CY,$B168,V$1)</f>
        <v>14060</v>
      </c>
      <c r="W168" s="388" t="n">
        <f aca="false" t="array" ref="W168:W168">INDEX(_Rge_Data_3rd_CY,$B168,W$1)</f>
        <v>7706.94</v>
      </c>
      <c r="X168" s="388" t="n">
        <f aca="false">INDEX(_Rge_Data_3rd_CY,$B168,X$1)</f>
        <v>0</v>
      </c>
      <c r="Y168" s="388" t="n">
        <f aca="false">INDEX(_Rge_Data_3rd_CY,$B168,Y$1)</f>
        <v>0</v>
      </c>
      <c r="Z168" s="388" t="n">
        <f aca="false" t="array" ref="Z168:Z168">INDEX(_Rge_Data_3rd_CY,$B168,Z$1)</f>
        <v>7706.94</v>
      </c>
      <c r="AA168" s="388" t="n">
        <f aca="false" t="array" ref="AA168:AA168">INDEX(_Rge_Data_3rd_CY,$B168,AA$1)</f>
        <v>0</v>
      </c>
      <c r="AB168" s="388" t="n">
        <f aca="false" t="array" ref="AB168:AB168">INDEX(_Rge_Data_3rd_CY,$B168,AB$1)</f>
        <v>850</v>
      </c>
      <c r="AC168" s="388" t="n">
        <f aca="false" t="array" ref="AC168:AC168">INDEX(_Rge_Data_3rd_CY,$B168,AC$1)</f>
        <v>0</v>
      </c>
      <c r="AD168" s="388" t="n">
        <f aca="false" t="array" ref="AD168:AD168">INDEX(_Rge_Data_3rd_CY,$B168,AD$1)</f>
        <v>0</v>
      </c>
      <c r="AE168" s="388" t="n">
        <f aca="false">INDEX(_Rge_Data_3rd_CY,$B168,AE$1)</f>
        <v>0</v>
      </c>
      <c r="AF168" s="388" t="n">
        <f aca="false" t="array" ref="AF168:AF168">INDEX(_Rge_Data_3rd_CY,$B168,AF$1)</f>
        <v>0</v>
      </c>
      <c r="AG168" s="388" t="n">
        <f aca="false" t="array" ref="AG168:AG168">INDEX(_Rge_Data_3rd_CY,$B168,AG$1)</f>
        <v>8556.94</v>
      </c>
      <c r="AH168" s="388" t="n">
        <f aca="false">V168-AG168</f>
        <v>5503.06</v>
      </c>
      <c r="AI168" s="389" t="n">
        <f aca="false">IFERROR(AH168/V168,)</f>
        <v>0.391398293029872</v>
      </c>
      <c r="AJ168" s="390" t="n">
        <f aca="false" t="array" ref="AJ168:AJ168">INDEX(_Rge_Data_3rd_CY,$B168,AJ$1)</f>
        <v>14060</v>
      </c>
      <c r="AK168" s="391" t="n">
        <f aca="false" t="array" ref="AK168:AK168">INDEX(_Rge_Data_3rd_CY,$B168,AK$1)</f>
        <v>7706.94</v>
      </c>
      <c r="AL168" s="391" t="n">
        <f aca="false">INDEX(_Rge_Data_3rd_CY,$B168,AL$1)</f>
        <v>0</v>
      </c>
      <c r="AM168" s="391" t="n">
        <f aca="false">INDEX(_Rge_Data_3rd_CY,$B168,AM$1)</f>
        <v>0</v>
      </c>
      <c r="AN168" s="391" t="n">
        <f aca="false" t="array" ref="AN168:AN168">INDEX(_Rge_Data_3rd_CY,$B168,AN$1)</f>
        <v>7706.94</v>
      </c>
      <c r="AO168" s="391" t="n">
        <f aca="false" t="array" ref="AO168:AO168">INDEX(_Rge_Data_3rd_CY,$B168,AO$1)</f>
        <v>0</v>
      </c>
      <c r="AP168" s="391" t="n">
        <f aca="false" t="array" ref="AP168:AP168">INDEX(_Rge_Data_3rd_CY,$B168,AP$1)</f>
        <v>850</v>
      </c>
      <c r="AQ168" s="391" t="n">
        <f aca="false" t="array" ref="AQ168:AQ168">INDEX(_Rge_Data_3rd_CY,$B168,AQ$1)</f>
        <v>0</v>
      </c>
      <c r="AR168" s="391" t="n">
        <f aca="false" t="array" ref="AR168:AR168">INDEX(_Rge_Data_3rd_CY,$B168,AR$1)</f>
        <v>0</v>
      </c>
      <c r="AS168" s="391" t="n">
        <f aca="false">INDEX(_Rge_Data_3rd_CY,$B168,AS$1)</f>
        <v>0</v>
      </c>
      <c r="AT168" s="391" t="n">
        <f aca="false" t="array" ref="AT168:AT168">INDEX(_Rge_Data_3rd_CY,$B168,AT$1)</f>
        <v>0</v>
      </c>
      <c r="AU168" s="391" t="n">
        <f aca="false" t="array" ref="AU168:AU168">INDEX(_Rge_Data_3rd_CY,$B168,AU$1)</f>
        <v>8556.94</v>
      </c>
      <c r="AV168" s="262" t="n">
        <f aca="false">AU168+AX168+AY168</f>
        <v>14060</v>
      </c>
      <c r="AW168" s="392" t="n">
        <f aca="false">IFERROR(AU168/AG168,0)</f>
        <v>1</v>
      </c>
      <c r="AX168" s="268" t="n">
        <f aca="false">IFERROR(IF(AND($F168="OPEN",$AH168&gt;0),$AH168*_SoP*$AW168,IF(AND($F168="CLOSED",$AH168&gt;0),$AH168*_SoL*$AW168,0)),0)</f>
        <v>5503.06</v>
      </c>
      <c r="AY168" s="268" t="n">
        <f aca="false">IFERROR(IF($AH168&lt;0,$AH168*_SoL,0),0)</f>
        <v>0</v>
      </c>
      <c r="AZ168" s="393" t="n">
        <f aca="false">AU168+AX168</f>
        <v>14060</v>
      </c>
      <c r="BA168" s="393" t="n">
        <f aca="false">AJ168-AY168</f>
        <v>14060</v>
      </c>
      <c r="BB168" s="393" t="n">
        <f aca="false">AZ168-BA168</f>
        <v>0</v>
      </c>
      <c r="BC168" s="394" t="n">
        <f aca="false">IF($BB168&gt;=0,$BB168,0)</f>
        <v>0</v>
      </c>
      <c r="BD168" s="395" t="n">
        <f aca="false">IF($BB168&lt;=0,-$BB168,0)</f>
        <v>-0</v>
      </c>
      <c r="BE168" s="396" t="n">
        <f aca="false">IF((V168-AJ168)&lt;0,0,V168-AJ168)</f>
        <v>0</v>
      </c>
      <c r="BF168" s="397" t="n">
        <f aca="false">IF(AW168&gt;1,0,V168-AW168*V168)</f>
        <v>0</v>
      </c>
    </row>
    <row r="169" customFormat="false" ht="19.5" hidden="false" customHeight="true" outlineLevel="0" collapsed="false">
      <c r="A169" s="166"/>
      <c r="B169" s="208" t="n">
        <f aca="false">B168+1</f>
        <v>158</v>
      </c>
      <c r="C169" s="166"/>
      <c r="D169" s="369" t="str">
        <f aca="false" t="array" ref="D169:D169">INDEX(_Rge_Projectdata_3rd,$B169,MATCH("Project-ID",_Rge_Headline_Projectdata,0))</f>
        <v>P903531</v>
      </c>
      <c r="E169" s="370" t="str">
        <f aca="false" t="array" ref="E169:E169">IF(INDEX(_Rge_Data_3rd_CY,$B169,E$1)=0,"",TEXT(INDEX(_Rge_Data_3rd_CY,$B169,E$1),"JJJJMMTT"))</f>
        <v>JJJJ05TT</v>
      </c>
      <c r="F169" s="382" t="str">
        <f aca="false" t="array" ref="F169:F169">INDEX(_Rge_Data_3rd_CY,$B169,F$1)</f>
        <v>Closed</v>
      </c>
      <c r="G169" s="371" t="n">
        <f aca="false" t="array" ref="G169:G169">IFERROR(MATCH(INDEX(_Rge_Data_3rd_CY,$B169,G$1),_Rge_Projectstatus,0),"")</f>
        <v>2</v>
      </c>
      <c r="H169" s="383" t="n">
        <f aca="false">INDEX(_Rge_Data_3rd_CY,$B169,H$1)</f>
        <v>0</v>
      </c>
      <c r="I169" s="384" t="n">
        <f aca="false">INDEX(_Rge_Data_3rd_CY,$B169,I$1)</f>
        <v>0</v>
      </c>
      <c r="J169" s="384" t="n">
        <f aca="false">INDEX(_Rge_Data_3rd_CY,$B169,J$1)</f>
        <v>0</v>
      </c>
      <c r="K169" s="384" t="n">
        <f aca="false">INDEX(_Rge_Data_3rd_CY,$B169,K$1)</f>
        <v>0</v>
      </c>
      <c r="L169" s="385" t="n">
        <f aca="false" t="array" ref="L169:L169">INDEX(_Rge_Data_3rd_CY,$B169,L$1)</f>
        <v>0</v>
      </c>
      <c r="M169" s="385" t="n">
        <f aca="false" t="array" ref="M169:M169">INDEX(_Rge_Data_3rd_CY,$B169,M$1)</f>
        <v>0</v>
      </c>
      <c r="N169" s="385" t="n">
        <f aca="false" t="array" ref="N169:N169">INDEX(_Rge_Data_3rd_CY,$B169,N$1)</f>
        <v>0</v>
      </c>
      <c r="O169" s="385" t="n">
        <f aca="false" t="array" ref="O169:O169">INDEX(_Rge_Data_3rd_CY,$B169,O$1)</f>
        <v>0</v>
      </c>
      <c r="P169" s="385" t="n">
        <f aca="false" t="array" ref="P169:P169">INDEX(_Rge_Data_3rd_CY,$B169,P$1)</f>
        <v>0</v>
      </c>
      <c r="Q169" s="385" t="n">
        <f aca="false">INDEX(_Rge_Data_3rd_CY,$B169,Q$1)</f>
        <v>0</v>
      </c>
      <c r="R169" s="385" t="n">
        <f aca="false" t="array" ref="R169:R169">INDEX(_Rge_Data_3rd_CY,$B169,R$1)</f>
        <v>0</v>
      </c>
      <c r="S169" s="385" t="n">
        <f aca="false" t="array" ref="S169:S169">INDEX(_Rge_Data_3rd_CY,$B169,S$1)</f>
        <v>0</v>
      </c>
      <c r="T169" s="385" t="n">
        <f aca="false">H169-S169</f>
        <v>0</v>
      </c>
      <c r="U169" s="386" t="n">
        <f aca="false">IFERROR(T169/H169,0)</f>
        <v>0</v>
      </c>
      <c r="V169" s="387" t="n">
        <f aca="false" t="array" ref="V169:V169">INDEX(_Rge_Data_3rd_CY,$B169,V$1)</f>
        <v>71811.52</v>
      </c>
      <c r="W169" s="388" t="n">
        <f aca="false" t="array" ref="W169:W169">INDEX(_Rge_Data_3rd_CY,$B169,W$1)</f>
        <v>71483.52</v>
      </c>
      <c r="X169" s="388" t="n">
        <f aca="false">INDEX(_Rge_Data_3rd_CY,$B169,X$1)</f>
        <v>0</v>
      </c>
      <c r="Y169" s="388" t="n">
        <f aca="false">INDEX(_Rge_Data_3rd_CY,$B169,Y$1)</f>
        <v>0</v>
      </c>
      <c r="Z169" s="388" t="n">
        <f aca="false" t="array" ref="Z169:Z169">INDEX(_Rge_Data_3rd_CY,$B169,Z$1)</f>
        <v>71483.52</v>
      </c>
      <c r="AA169" s="388" t="n">
        <f aca="false" t="array" ref="AA169:AA169">INDEX(_Rge_Data_3rd_CY,$B169,AA$1)</f>
        <v>0</v>
      </c>
      <c r="AB169" s="388" t="n">
        <f aca="false" t="array" ref="AB169:AB169">INDEX(_Rge_Data_3rd_CY,$B169,AB$1)</f>
        <v>429.5</v>
      </c>
      <c r="AC169" s="388" t="n">
        <f aca="false" t="array" ref="AC169:AC169">INDEX(_Rge_Data_3rd_CY,$B169,AC$1)</f>
        <v>0</v>
      </c>
      <c r="AD169" s="388" t="n">
        <f aca="false" t="array" ref="AD169:AD169">INDEX(_Rge_Data_3rd_CY,$B169,AD$1)</f>
        <v>0</v>
      </c>
      <c r="AE169" s="388" t="n">
        <f aca="false">INDEX(_Rge_Data_3rd_CY,$B169,AE$1)</f>
        <v>0</v>
      </c>
      <c r="AF169" s="388" t="n">
        <f aca="false" t="array" ref="AF169:AF169">INDEX(_Rge_Data_3rd_CY,$B169,AF$1)</f>
        <v>0</v>
      </c>
      <c r="AG169" s="388" t="n">
        <f aca="false" t="array" ref="AG169:AG169">INDEX(_Rge_Data_3rd_CY,$B169,AG$1)</f>
        <v>71913.02</v>
      </c>
      <c r="AH169" s="388" t="n">
        <f aca="false">V169-AG169</f>
        <v>-101.5</v>
      </c>
      <c r="AI169" s="389" t="n">
        <f aca="false">IFERROR(AH169/V169,)</f>
        <v>-0.00141342224757253</v>
      </c>
      <c r="AJ169" s="390" t="n">
        <f aca="false" t="array" ref="AJ169:AJ169">INDEX(_Rge_Data_3rd_CY,$B169,AJ$1)</f>
        <v>71811.52</v>
      </c>
      <c r="AK169" s="391" t="n">
        <f aca="false" t="array" ref="AK169:AK169">INDEX(_Rge_Data_3rd_CY,$B169,AK$1)</f>
        <v>71483.52</v>
      </c>
      <c r="AL169" s="391" t="n">
        <f aca="false">INDEX(_Rge_Data_3rd_CY,$B169,AL$1)</f>
        <v>0</v>
      </c>
      <c r="AM169" s="391" t="n">
        <f aca="false">INDEX(_Rge_Data_3rd_CY,$B169,AM$1)</f>
        <v>0</v>
      </c>
      <c r="AN169" s="391" t="n">
        <f aca="false" t="array" ref="AN169:AN169">INDEX(_Rge_Data_3rd_CY,$B169,AN$1)</f>
        <v>71483.52</v>
      </c>
      <c r="AO169" s="391" t="n">
        <f aca="false" t="array" ref="AO169:AO169">INDEX(_Rge_Data_3rd_CY,$B169,AO$1)</f>
        <v>0</v>
      </c>
      <c r="AP169" s="391" t="n">
        <f aca="false" t="array" ref="AP169:AP169">INDEX(_Rge_Data_3rd_CY,$B169,AP$1)</f>
        <v>429.5</v>
      </c>
      <c r="AQ169" s="391" t="n">
        <f aca="false" t="array" ref="AQ169:AQ169">INDEX(_Rge_Data_3rd_CY,$B169,AQ$1)</f>
        <v>0</v>
      </c>
      <c r="AR169" s="391" t="n">
        <f aca="false" t="array" ref="AR169:AR169">INDEX(_Rge_Data_3rd_CY,$B169,AR$1)</f>
        <v>0</v>
      </c>
      <c r="AS169" s="391" t="n">
        <f aca="false">INDEX(_Rge_Data_3rd_CY,$B169,AS$1)</f>
        <v>0</v>
      </c>
      <c r="AT169" s="391" t="n">
        <f aca="false" t="array" ref="AT169:AT169">INDEX(_Rge_Data_3rd_CY,$B169,AT$1)</f>
        <v>0</v>
      </c>
      <c r="AU169" s="391" t="n">
        <f aca="false" t="array" ref="AU169:AU169">INDEX(_Rge_Data_3rd_CY,$B169,AU$1)</f>
        <v>71913.02</v>
      </c>
      <c r="AV169" s="262" t="n">
        <f aca="false">AU169+AX169+AY169</f>
        <v>71811.52</v>
      </c>
      <c r="AW169" s="392" t="n">
        <f aca="false">IFERROR(AU169/AG169,0)</f>
        <v>1</v>
      </c>
      <c r="AX169" s="268" t="n">
        <f aca="false">IFERROR(IF(AND($F169="OPEN",$AH169&gt;0),$AH169*_SoP*$AW169,IF(AND($F169="CLOSED",$AH169&gt;0),$AH169*_SoL*$AW169,0)),0)</f>
        <v>0</v>
      </c>
      <c r="AY169" s="268" t="n">
        <f aca="false">IFERROR(IF($AH169&lt;0,$AH169*_SoL,0),0)</f>
        <v>-101.5</v>
      </c>
      <c r="AZ169" s="393" t="n">
        <f aca="false">AU169+AX169</f>
        <v>71913.02</v>
      </c>
      <c r="BA169" s="393" t="n">
        <f aca="false">AJ169-AY169</f>
        <v>71913.02</v>
      </c>
      <c r="BB169" s="393" t="n">
        <f aca="false">AZ169-BA169</f>
        <v>0</v>
      </c>
      <c r="BC169" s="394" t="n">
        <f aca="false">IF($BB169&gt;=0,$BB169,0)</f>
        <v>0</v>
      </c>
      <c r="BD169" s="395" t="n">
        <f aca="false">IF($BB169&lt;=0,-$BB169,0)</f>
        <v>-0</v>
      </c>
      <c r="BE169" s="396" t="n">
        <f aca="false">IF((V169-AJ169)&lt;0,0,V169-AJ169)</f>
        <v>0</v>
      </c>
      <c r="BF169" s="397" t="n">
        <f aca="false">IF(AW169&gt;1,0,V169-AW169*V169)</f>
        <v>0</v>
      </c>
    </row>
    <row r="170" customFormat="false" ht="19.5" hidden="false" customHeight="true" outlineLevel="0" collapsed="false">
      <c r="A170" s="166"/>
      <c r="B170" s="208" t="n">
        <f aca="false">B169+1</f>
        <v>159</v>
      </c>
      <c r="C170" s="166"/>
      <c r="D170" s="369" t="str">
        <f aca="false" t="array" ref="D170:D170">INDEX(_Rge_Projectdata_3rd,$B170,MATCH("Project-ID",_Rge_Headline_Projectdata,0))</f>
        <v>P903115</v>
      </c>
      <c r="E170" s="370" t="str">
        <f aca="false" t="array" ref="E170:E170">IF(INDEX(_Rge_Data_3rd_CY,$B170,E$1)=0,"",TEXT(INDEX(_Rge_Data_3rd_CY,$B170,E$1),"JJJJMMTT"))</f>
        <v/>
      </c>
      <c r="F170" s="382" t="str">
        <f aca="false" t="array" ref="F170:F170">INDEX(_Rge_Data_3rd_CY,$B170,F$1)</f>
        <v>Open</v>
      </c>
      <c r="G170" s="371" t="n">
        <f aca="false" t="array" ref="G170:G170">IFERROR(MATCH(INDEX(_Rge_Data_3rd_CY,$B170,G$1),_Rge_Projectstatus,0),"")</f>
        <v>1</v>
      </c>
      <c r="H170" s="383" t="n">
        <f aca="false">INDEX(_Rge_Data_3rd_CY,$B170,H$1)</f>
        <v>0</v>
      </c>
      <c r="I170" s="384" t="n">
        <f aca="false">INDEX(_Rge_Data_3rd_CY,$B170,I$1)</f>
        <v>0</v>
      </c>
      <c r="J170" s="384" t="n">
        <f aca="false">INDEX(_Rge_Data_3rd_CY,$B170,J$1)</f>
        <v>0</v>
      </c>
      <c r="K170" s="384" t="n">
        <f aca="false">INDEX(_Rge_Data_3rd_CY,$B170,K$1)</f>
        <v>0</v>
      </c>
      <c r="L170" s="385" t="n">
        <f aca="false" t="array" ref="L170:L170">INDEX(_Rge_Data_3rd_CY,$B170,L$1)</f>
        <v>0</v>
      </c>
      <c r="M170" s="385" t="n">
        <f aca="false" t="array" ref="M170:M170">INDEX(_Rge_Data_3rd_CY,$B170,M$1)</f>
        <v>0</v>
      </c>
      <c r="N170" s="385" t="n">
        <f aca="false" t="array" ref="N170:N170">INDEX(_Rge_Data_3rd_CY,$B170,N$1)</f>
        <v>0</v>
      </c>
      <c r="O170" s="385" t="n">
        <f aca="false" t="array" ref="O170:O170">INDEX(_Rge_Data_3rd_CY,$B170,O$1)</f>
        <v>0</v>
      </c>
      <c r="P170" s="385" t="n">
        <f aca="false" t="array" ref="P170:P170">INDEX(_Rge_Data_3rd_CY,$B170,P$1)</f>
        <v>0</v>
      </c>
      <c r="Q170" s="385" t="n">
        <f aca="false">INDEX(_Rge_Data_3rd_CY,$B170,Q$1)</f>
        <v>0</v>
      </c>
      <c r="R170" s="385" t="n">
        <f aca="false" t="array" ref="R170:R170">INDEX(_Rge_Data_3rd_CY,$B170,R$1)</f>
        <v>0</v>
      </c>
      <c r="S170" s="385" t="n">
        <f aca="false" t="array" ref="S170:S170">INDEX(_Rge_Data_3rd_CY,$B170,S$1)</f>
        <v>0</v>
      </c>
      <c r="T170" s="385" t="n">
        <f aca="false">H170-S170</f>
        <v>0</v>
      </c>
      <c r="U170" s="386" t="n">
        <f aca="false">IFERROR(T170/H170,0)</f>
        <v>0</v>
      </c>
      <c r="V170" s="387" t="n">
        <f aca="false" t="array" ref="V170:V170">INDEX(_Rge_Data_3rd_CY,$B170,V$1)</f>
        <v>170000</v>
      </c>
      <c r="W170" s="388" t="n">
        <f aca="false" t="array" ref="W170:W170">INDEX(_Rge_Data_3rd_CY,$B170,W$1)</f>
        <v>200000</v>
      </c>
      <c r="X170" s="388" t="n">
        <f aca="false">INDEX(_Rge_Data_3rd_CY,$B170,X$1)</f>
        <v>0</v>
      </c>
      <c r="Y170" s="388" t="n">
        <f aca="false">INDEX(_Rge_Data_3rd_CY,$B170,Y$1)</f>
        <v>0</v>
      </c>
      <c r="Z170" s="388" t="n">
        <f aca="false" t="array" ref="Z170:Z170">INDEX(_Rge_Data_3rd_CY,$B170,Z$1)</f>
        <v>200000</v>
      </c>
      <c r="AA170" s="388" t="n">
        <f aca="false" t="array" ref="AA170:AA170">INDEX(_Rge_Data_3rd_CY,$B170,AA$1)</f>
        <v>4110</v>
      </c>
      <c r="AB170" s="388" t="n">
        <f aca="false" t="array" ref="AB170:AB170">INDEX(_Rge_Data_3rd_CY,$B170,AB$1)</f>
        <v>2050</v>
      </c>
      <c r="AC170" s="388" t="n">
        <f aca="false" t="array" ref="AC170:AC170">INDEX(_Rge_Data_3rd_CY,$B170,AC$1)</f>
        <v>106.14</v>
      </c>
      <c r="AD170" s="388" t="n">
        <f aca="false" t="array" ref="AD170:AD170">INDEX(_Rge_Data_3rd_CY,$B170,AD$1)</f>
        <v>0</v>
      </c>
      <c r="AE170" s="388" t="n">
        <f aca="false">INDEX(_Rge_Data_3rd_CY,$B170,AE$1)</f>
        <v>0</v>
      </c>
      <c r="AF170" s="388" t="n">
        <f aca="false" t="array" ref="AF170:AF170">INDEX(_Rge_Data_3rd_CY,$B170,AF$1)</f>
        <v>0</v>
      </c>
      <c r="AG170" s="388" t="n">
        <f aca="false" t="array" ref="AG170:AG170">INDEX(_Rge_Data_3rd_CY,$B170,AG$1)</f>
        <v>206266.14</v>
      </c>
      <c r="AH170" s="388" t="n">
        <f aca="false">V170-AG170</f>
        <v>-36266.14</v>
      </c>
      <c r="AI170" s="389" t="n">
        <f aca="false">IFERROR(AH170/V170,)</f>
        <v>-0.213330235294118</v>
      </c>
      <c r="AJ170" s="390" t="n">
        <f aca="false" t="array" ref="AJ170:AJ170">INDEX(_Rge_Data_3rd_CY,$B170,AJ$1)</f>
        <v>136955.3</v>
      </c>
      <c r="AK170" s="391" t="n">
        <f aca="false" t="array" ref="AK170:AK170">INDEX(_Rge_Data_3rd_CY,$B170,AK$1)</f>
        <v>188239.54</v>
      </c>
      <c r="AL170" s="391" t="n">
        <f aca="false">INDEX(_Rge_Data_3rd_CY,$B170,AL$1)</f>
        <v>0</v>
      </c>
      <c r="AM170" s="391" t="n">
        <f aca="false">INDEX(_Rge_Data_3rd_CY,$B170,AM$1)</f>
        <v>0</v>
      </c>
      <c r="AN170" s="391" t="n">
        <f aca="false" t="array" ref="AN170:AN170">INDEX(_Rge_Data_3rd_CY,$B170,AN$1)</f>
        <v>188239.54</v>
      </c>
      <c r="AO170" s="391" t="n">
        <f aca="false" t="array" ref="AO170:AO170">INDEX(_Rge_Data_3rd_CY,$B170,AO$1)</f>
        <v>4110</v>
      </c>
      <c r="AP170" s="391" t="n">
        <f aca="false" t="array" ref="AP170:AP170">INDEX(_Rge_Data_3rd_CY,$B170,AP$1)</f>
        <v>2050</v>
      </c>
      <c r="AQ170" s="391" t="n">
        <f aca="false" t="array" ref="AQ170:AQ170">INDEX(_Rge_Data_3rd_CY,$B170,AQ$1)</f>
        <v>106.14</v>
      </c>
      <c r="AR170" s="391" t="n">
        <f aca="false" t="array" ref="AR170:AR170">INDEX(_Rge_Data_3rd_CY,$B170,AR$1)</f>
        <v>0</v>
      </c>
      <c r="AS170" s="391" t="n">
        <f aca="false">INDEX(_Rge_Data_3rd_CY,$B170,AS$1)</f>
        <v>0</v>
      </c>
      <c r="AT170" s="391" t="n">
        <f aca="false" t="array" ref="AT170:AT170">INDEX(_Rge_Data_3rd_CY,$B170,AT$1)</f>
        <v>0</v>
      </c>
      <c r="AU170" s="391" t="n">
        <f aca="false" t="array" ref="AU170:AU170">INDEX(_Rge_Data_3rd_CY,$B170,AU$1)</f>
        <v>194505.68</v>
      </c>
      <c r="AV170" s="262" t="n">
        <f aca="false">AU170+AX170+AY170</f>
        <v>158239.54</v>
      </c>
      <c r="AW170" s="392" t="n">
        <f aca="false">IFERROR(AU170/AG170,0)</f>
        <v>0.942984049636067</v>
      </c>
      <c r="AX170" s="268" t="n">
        <f aca="false">IFERROR(IF(AND($F170="OPEN",$AH170&gt;0),$AH170*_SoP*$AW170,IF(AND($F170="CLOSED",$AH170&gt;0),$AH170*_SoL*$AW170,0)),0)</f>
        <v>0</v>
      </c>
      <c r="AY170" s="268" t="n">
        <f aca="false">IFERROR(IF($AH170&lt;0,$AH170*_SoL,0),0)</f>
        <v>-36266.14</v>
      </c>
      <c r="AZ170" s="393" t="n">
        <f aca="false">AU170+AX170</f>
        <v>194505.68</v>
      </c>
      <c r="BA170" s="393" t="n">
        <f aca="false">AJ170-AY170</f>
        <v>173221.44</v>
      </c>
      <c r="BB170" s="393" t="n">
        <f aca="false">AZ170-BA170</f>
        <v>21284.24</v>
      </c>
      <c r="BC170" s="394" t="n">
        <f aca="false">IF($BB170&gt;=0,$BB170,0)</f>
        <v>21284.24</v>
      </c>
      <c r="BD170" s="395" t="n">
        <f aca="false">IF($BB170&lt;=0,-$BB170,0)</f>
        <v>0</v>
      </c>
      <c r="BE170" s="396" t="n">
        <f aca="false">IF((V170-AJ170)&lt;0,0,V170-AJ170)</f>
        <v>33044.7</v>
      </c>
      <c r="BF170" s="397" t="n">
        <f aca="false">IF(AW170&gt;1,0,V170-AW170*V170)</f>
        <v>9692.71156186855</v>
      </c>
    </row>
    <row r="171" customFormat="false" ht="19.5" hidden="false" customHeight="true" outlineLevel="0" collapsed="false">
      <c r="A171" s="166"/>
      <c r="B171" s="208" t="n">
        <f aca="false">B170+1</f>
        <v>160</v>
      </c>
      <c r="C171" s="166"/>
      <c r="D171" s="369" t="str">
        <f aca="false" t="array" ref="D171:D171">INDEX(_Rge_Projectdata_3rd,$B171,MATCH("Project-ID",_Rge_Headline_Projectdata,0))</f>
        <v>P903513</v>
      </c>
      <c r="E171" s="370" t="str">
        <f aca="false" t="array" ref="E171:E171">IF(INDEX(_Rge_Data_3rd_CY,$B171,E$1)=0,"",TEXT(INDEX(_Rge_Data_3rd_CY,$B171,E$1),"JJJJMMTT"))</f>
        <v>JJJJ05TT</v>
      </c>
      <c r="F171" s="382" t="str">
        <f aca="false" t="array" ref="F171:F171">INDEX(_Rge_Data_3rd_CY,$B171,F$1)</f>
        <v>Closed</v>
      </c>
      <c r="G171" s="371" t="n">
        <f aca="false" t="array" ref="G171:G171">IFERROR(MATCH(INDEX(_Rge_Data_3rd_CY,$B171,G$1),_Rge_Projectstatus,0),"")</f>
        <v>2</v>
      </c>
      <c r="H171" s="383" t="n">
        <f aca="false">INDEX(_Rge_Data_3rd_CY,$B171,H$1)</f>
        <v>0</v>
      </c>
      <c r="I171" s="384" t="n">
        <f aca="false">INDEX(_Rge_Data_3rd_CY,$B171,I$1)</f>
        <v>0</v>
      </c>
      <c r="J171" s="384" t="n">
        <f aca="false">INDEX(_Rge_Data_3rd_CY,$B171,J$1)</f>
        <v>0</v>
      </c>
      <c r="K171" s="384" t="n">
        <f aca="false">INDEX(_Rge_Data_3rd_CY,$B171,K$1)</f>
        <v>0</v>
      </c>
      <c r="L171" s="385" t="n">
        <f aca="false" t="array" ref="L171:L171">INDEX(_Rge_Data_3rd_CY,$B171,L$1)</f>
        <v>0</v>
      </c>
      <c r="M171" s="385" t="n">
        <f aca="false" t="array" ref="M171:M171">INDEX(_Rge_Data_3rd_CY,$B171,M$1)</f>
        <v>0</v>
      </c>
      <c r="N171" s="385" t="n">
        <f aca="false" t="array" ref="N171:N171">INDEX(_Rge_Data_3rd_CY,$B171,N$1)</f>
        <v>0</v>
      </c>
      <c r="O171" s="385" t="n">
        <f aca="false" t="array" ref="O171:O171">INDEX(_Rge_Data_3rd_CY,$B171,O$1)</f>
        <v>0</v>
      </c>
      <c r="P171" s="385" t="n">
        <f aca="false" t="array" ref="P171:P171">INDEX(_Rge_Data_3rd_CY,$B171,P$1)</f>
        <v>0</v>
      </c>
      <c r="Q171" s="385" t="n">
        <f aca="false">INDEX(_Rge_Data_3rd_CY,$B171,Q$1)</f>
        <v>0</v>
      </c>
      <c r="R171" s="385" t="n">
        <f aca="false" t="array" ref="R171:R171">INDEX(_Rge_Data_3rd_CY,$B171,R$1)</f>
        <v>0</v>
      </c>
      <c r="S171" s="385" t="n">
        <f aca="false" t="array" ref="S171:S171">INDEX(_Rge_Data_3rd_CY,$B171,S$1)</f>
        <v>0</v>
      </c>
      <c r="T171" s="385" t="n">
        <f aca="false">H171-S171</f>
        <v>0</v>
      </c>
      <c r="U171" s="386" t="n">
        <f aca="false">IFERROR(T171/H171,0)</f>
        <v>0</v>
      </c>
      <c r="V171" s="387" t="n">
        <f aca="false" t="array" ref="V171:V171">INDEX(_Rge_Data_3rd_CY,$B171,V$1)</f>
        <v>95456.11</v>
      </c>
      <c r="W171" s="388" t="n">
        <f aca="false" t="array" ref="W171:W171">INDEX(_Rge_Data_3rd_CY,$B171,W$1)</f>
        <v>55999.43</v>
      </c>
      <c r="X171" s="388" t="n">
        <f aca="false">INDEX(_Rge_Data_3rd_CY,$B171,X$1)</f>
        <v>0</v>
      </c>
      <c r="Y171" s="388" t="n">
        <f aca="false">INDEX(_Rge_Data_3rd_CY,$B171,Y$1)</f>
        <v>0</v>
      </c>
      <c r="Z171" s="388" t="n">
        <f aca="false" t="array" ref="Z171:Z171">INDEX(_Rge_Data_3rd_CY,$B171,Z$1)</f>
        <v>55999.43</v>
      </c>
      <c r="AA171" s="388" t="n">
        <f aca="false" t="array" ref="AA171:AA171">INDEX(_Rge_Data_3rd_CY,$B171,AA$1)</f>
        <v>4466.39</v>
      </c>
      <c r="AB171" s="388" t="n">
        <f aca="false" t="array" ref="AB171:AB171">INDEX(_Rge_Data_3rd_CY,$B171,AB$1)</f>
        <v>0</v>
      </c>
      <c r="AC171" s="388" t="n">
        <f aca="false" t="array" ref="AC171:AC171">INDEX(_Rge_Data_3rd_CY,$B171,AC$1)</f>
        <v>0</v>
      </c>
      <c r="AD171" s="388" t="n">
        <f aca="false" t="array" ref="AD171:AD171">INDEX(_Rge_Data_3rd_CY,$B171,AD$1)</f>
        <v>0</v>
      </c>
      <c r="AE171" s="388" t="n">
        <f aca="false">INDEX(_Rge_Data_3rd_CY,$B171,AE$1)</f>
        <v>0</v>
      </c>
      <c r="AF171" s="388" t="n">
        <f aca="false" t="array" ref="AF171:AF171">INDEX(_Rge_Data_3rd_CY,$B171,AF$1)</f>
        <v>0</v>
      </c>
      <c r="AG171" s="388" t="n">
        <f aca="false" t="array" ref="AG171:AG171">INDEX(_Rge_Data_3rd_CY,$B171,AG$1)</f>
        <v>60465.82</v>
      </c>
      <c r="AH171" s="388" t="n">
        <f aca="false">V171-AG171</f>
        <v>34990.29</v>
      </c>
      <c r="AI171" s="389" t="n">
        <f aca="false">IFERROR(AH171/V171,)</f>
        <v>0.36655893478165</v>
      </c>
      <c r="AJ171" s="390" t="n">
        <f aca="false" t="array" ref="AJ171:AJ171">INDEX(_Rge_Data_3rd_CY,$B171,AJ$1)</f>
        <v>95456.11</v>
      </c>
      <c r="AK171" s="391" t="n">
        <f aca="false" t="array" ref="AK171:AK171">INDEX(_Rge_Data_3rd_CY,$B171,AK$1)</f>
        <v>55999.43</v>
      </c>
      <c r="AL171" s="391" t="n">
        <f aca="false">INDEX(_Rge_Data_3rd_CY,$B171,AL$1)</f>
        <v>0</v>
      </c>
      <c r="AM171" s="391" t="n">
        <f aca="false">INDEX(_Rge_Data_3rd_CY,$B171,AM$1)</f>
        <v>0</v>
      </c>
      <c r="AN171" s="391" t="n">
        <f aca="false" t="array" ref="AN171:AN171">INDEX(_Rge_Data_3rd_CY,$B171,AN$1)</f>
        <v>55999.43</v>
      </c>
      <c r="AO171" s="391" t="n">
        <f aca="false" t="array" ref="AO171:AO171">INDEX(_Rge_Data_3rd_CY,$B171,AO$1)</f>
        <v>4466.39</v>
      </c>
      <c r="AP171" s="391" t="n">
        <f aca="false" t="array" ref="AP171:AP171">INDEX(_Rge_Data_3rd_CY,$B171,AP$1)</f>
        <v>0</v>
      </c>
      <c r="AQ171" s="391" t="n">
        <f aca="false" t="array" ref="AQ171:AQ171">INDEX(_Rge_Data_3rd_CY,$B171,AQ$1)</f>
        <v>0</v>
      </c>
      <c r="AR171" s="391" t="n">
        <f aca="false" t="array" ref="AR171:AR171">INDEX(_Rge_Data_3rd_CY,$B171,AR$1)</f>
        <v>0</v>
      </c>
      <c r="AS171" s="391" t="n">
        <f aca="false">INDEX(_Rge_Data_3rd_CY,$B171,AS$1)</f>
        <v>0</v>
      </c>
      <c r="AT171" s="391" t="n">
        <f aca="false" t="array" ref="AT171:AT171">INDEX(_Rge_Data_3rd_CY,$B171,AT$1)</f>
        <v>0</v>
      </c>
      <c r="AU171" s="391" t="n">
        <f aca="false" t="array" ref="AU171:AU171">INDEX(_Rge_Data_3rd_CY,$B171,AU$1)</f>
        <v>60465.82</v>
      </c>
      <c r="AV171" s="262" t="n">
        <f aca="false">AU171+AX171+AY171</f>
        <v>95456.11</v>
      </c>
      <c r="AW171" s="392" t="n">
        <f aca="false">IFERROR(AU171/AG171,0)</f>
        <v>1</v>
      </c>
      <c r="AX171" s="268" t="n">
        <f aca="false">IFERROR(IF(AND($F171="OPEN",$AH171&gt;0),$AH171*_SoP*$AW171,IF(AND($F171="CLOSED",$AH171&gt;0),$AH171*_SoL*$AW171,0)),0)</f>
        <v>34990.29</v>
      </c>
      <c r="AY171" s="268" t="n">
        <f aca="false">IFERROR(IF($AH171&lt;0,$AH171*_SoL,0),0)</f>
        <v>0</v>
      </c>
      <c r="AZ171" s="393" t="n">
        <f aca="false">AU171+AX171</f>
        <v>95456.11</v>
      </c>
      <c r="BA171" s="393" t="n">
        <f aca="false">AJ171-AY171</f>
        <v>95456.11</v>
      </c>
      <c r="BB171" s="393" t="n">
        <f aca="false">AZ171-BA171</f>
        <v>0</v>
      </c>
      <c r="BC171" s="394" t="n">
        <f aca="false">IF($BB171&gt;=0,$BB171,0)</f>
        <v>0</v>
      </c>
      <c r="BD171" s="395" t="n">
        <f aca="false">IF($BB171&lt;=0,-$BB171,0)</f>
        <v>-0</v>
      </c>
      <c r="BE171" s="396" t="n">
        <f aca="false">IF((V171-AJ171)&lt;0,0,V171-AJ171)</f>
        <v>0</v>
      </c>
      <c r="BF171" s="397" t="n">
        <f aca="false">IF(AW171&gt;1,0,V171-AW171*V171)</f>
        <v>0</v>
      </c>
    </row>
    <row r="172" customFormat="false" ht="19.5" hidden="false" customHeight="true" outlineLevel="0" collapsed="false">
      <c r="A172" s="166"/>
      <c r="B172" s="208" t="n">
        <f aca="false">B171+1</f>
        <v>161</v>
      </c>
      <c r="C172" s="166"/>
      <c r="D172" s="369" t="str">
        <f aca="false" t="array" ref="D172:D172">INDEX(_Rge_Projectdata_3rd,$B172,MATCH("Project-ID",_Rge_Headline_Projectdata,0))</f>
        <v>P903312</v>
      </c>
      <c r="E172" s="370" t="str">
        <f aca="false" t="array" ref="E172:E172">IF(INDEX(_Rge_Data_3rd_CY,$B172,E$1)=0,"",TEXT(INDEX(_Rge_Data_3rd_CY,$B172,E$1),"JJJJMMTT"))</f>
        <v/>
      </c>
      <c r="F172" s="382" t="str">
        <f aca="false" t="array" ref="F172:F172">INDEX(_Rge_Data_3rd_CY,$B172,F$1)</f>
        <v>Open</v>
      </c>
      <c r="G172" s="371" t="n">
        <f aca="false" t="array" ref="G172:G172">IFERROR(MATCH(INDEX(_Rge_Data_3rd_CY,$B172,G$1),_Rge_Projectstatus,0),"")</f>
        <v>1</v>
      </c>
      <c r="H172" s="383" t="n">
        <f aca="false">INDEX(_Rge_Data_3rd_CY,$B172,H$1)</f>
        <v>0</v>
      </c>
      <c r="I172" s="384" t="n">
        <f aca="false">INDEX(_Rge_Data_3rd_CY,$B172,I$1)</f>
        <v>0</v>
      </c>
      <c r="J172" s="384" t="n">
        <f aca="false">INDEX(_Rge_Data_3rd_CY,$B172,J$1)</f>
        <v>0</v>
      </c>
      <c r="K172" s="384" t="n">
        <f aca="false">INDEX(_Rge_Data_3rd_CY,$B172,K$1)</f>
        <v>0</v>
      </c>
      <c r="L172" s="385" t="n">
        <f aca="false" t="array" ref="L172:L172">INDEX(_Rge_Data_3rd_CY,$B172,L$1)</f>
        <v>0</v>
      </c>
      <c r="M172" s="385" t="n">
        <f aca="false" t="array" ref="M172:M172">INDEX(_Rge_Data_3rd_CY,$B172,M$1)</f>
        <v>0</v>
      </c>
      <c r="N172" s="385" t="n">
        <f aca="false" t="array" ref="N172:N172">INDEX(_Rge_Data_3rd_CY,$B172,N$1)</f>
        <v>0</v>
      </c>
      <c r="O172" s="385" t="n">
        <f aca="false" t="array" ref="O172:O172">INDEX(_Rge_Data_3rd_CY,$B172,O$1)</f>
        <v>0</v>
      </c>
      <c r="P172" s="385" t="n">
        <f aca="false" t="array" ref="P172:P172">INDEX(_Rge_Data_3rd_CY,$B172,P$1)</f>
        <v>0</v>
      </c>
      <c r="Q172" s="385" t="n">
        <f aca="false">INDEX(_Rge_Data_3rd_CY,$B172,Q$1)</f>
        <v>0</v>
      </c>
      <c r="R172" s="385" t="n">
        <f aca="false" t="array" ref="R172:R172">INDEX(_Rge_Data_3rd_CY,$B172,R$1)</f>
        <v>0</v>
      </c>
      <c r="S172" s="385" t="n">
        <f aca="false" t="array" ref="S172:S172">INDEX(_Rge_Data_3rd_CY,$B172,S$1)</f>
        <v>0</v>
      </c>
      <c r="T172" s="385" t="n">
        <f aca="false">H172-S172</f>
        <v>0</v>
      </c>
      <c r="U172" s="386" t="n">
        <f aca="false">IFERROR(T172/H172,0)</f>
        <v>0</v>
      </c>
      <c r="V172" s="387" t="n">
        <f aca="false" t="array" ref="V172:V172">INDEX(_Rge_Data_3rd_CY,$B172,V$1)</f>
        <v>157290.93</v>
      </c>
      <c r="W172" s="388" t="n">
        <f aca="false" t="array" ref="W172:W172">INDEX(_Rge_Data_3rd_CY,$B172,W$1)</f>
        <v>93657.53</v>
      </c>
      <c r="X172" s="388" t="n">
        <f aca="false">INDEX(_Rge_Data_3rd_CY,$B172,X$1)</f>
        <v>0</v>
      </c>
      <c r="Y172" s="388" t="n">
        <f aca="false">INDEX(_Rge_Data_3rd_CY,$B172,Y$1)</f>
        <v>0</v>
      </c>
      <c r="Z172" s="388" t="n">
        <f aca="false" t="array" ref="Z172:Z172">INDEX(_Rge_Data_3rd_CY,$B172,Z$1)</f>
        <v>93657.53</v>
      </c>
      <c r="AA172" s="388" t="n">
        <f aca="false" t="array" ref="AA172:AA172">INDEX(_Rge_Data_3rd_CY,$B172,AA$1)</f>
        <v>4170</v>
      </c>
      <c r="AB172" s="388" t="n">
        <f aca="false" t="array" ref="AB172:AB172">INDEX(_Rge_Data_3rd_CY,$B172,AB$1)</f>
        <v>9291.69</v>
      </c>
      <c r="AC172" s="388" t="n">
        <f aca="false" t="array" ref="AC172:AC172">INDEX(_Rge_Data_3rd_CY,$B172,AC$1)</f>
        <v>12488.71</v>
      </c>
      <c r="AD172" s="388" t="n">
        <f aca="false" t="array" ref="AD172:AD172">INDEX(_Rge_Data_3rd_CY,$B172,AD$1)</f>
        <v>0</v>
      </c>
      <c r="AE172" s="388" t="n">
        <f aca="false">INDEX(_Rge_Data_3rd_CY,$B172,AE$1)</f>
        <v>0</v>
      </c>
      <c r="AF172" s="388" t="n">
        <f aca="false" t="array" ref="AF172:AF172">INDEX(_Rge_Data_3rd_CY,$B172,AF$1)</f>
        <v>0</v>
      </c>
      <c r="AG172" s="388" t="n">
        <f aca="false" t="array" ref="AG172:AG172">INDEX(_Rge_Data_3rd_CY,$B172,AG$1)</f>
        <v>119607.93</v>
      </c>
      <c r="AH172" s="388" t="n">
        <f aca="false">V172-AG172</f>
        <v>37683</v>
      </c>
      <c r="AI172" s="389" t="n">
        <f aca="false">IFERROR(AH172/V172,)</f>
        <v>0.239575161771883</v>
      </c>
      <c r="AJ172" s="390" t="n">
        <f aca="false" t="array" ref="AJ172:AJ172">INDEX(_Rge_Data_3rd_CY,$B172,AJ$1)</f>
        <v>157290.93</v>
      </c>
      <c r="AK172" s="391" t="n">
        <f aca="false" t="array" ref="AK172:AK172">INDEX(_Rge_Data_3rd_CY,$B172,AK$1)</f>
        <v>93657.53</v>
      </c>
      <c r="AL172" s="391" t="n">
        <f aca="false">INDEX(_Rge_Data_3rd_CY,$B172,AL$1)</f>
        <v>0</v>
      </c>
      <c r="AM172" s="391" t="n">
        <f aca="false">INDEX(_Rge_Data_3rd_CY,$B172,AM$1)</f>
        <v>0</v>
      </c>
      <c r="AN172" s="391" t="n">
        <f aca="false" t="array" ref="AN172:AN172">INDEX(_Rge_Data_3rd_CY,$B172,AN$1)</f>
        <v>93657.53</v>
      </c>
      <c r="AO172" s="391" t="n">
        <f aca="false" t="array" ref="AO172:AO172">INDEX(_Rge_Data_3rd_CY,$B172,AO$1)</f>
        <v>4170</v>
      </c>
      <c r="AP172" s="391" t="n">
        <f aca="false" t="array" ref="AP172:AP172">INDEX(_Rge_Data_3rd_CY,$B172,AP$1)</f>
        <v>9291.69</v>
      </c>
      <c r="AQ172" s="391" t="n">
        <f aca="false" t="array" ref="AQ172:AQ172">INDEX(_Rge_Data_3rd_CY,$B172,AQ$1)</f>
        <v>12488.1</v>
      </c>
      <c r="AR172" s="391" t="n">
        <f aca="false" t="array" ref="AR172:AR172">INDEX(_Rge_Data_3rd_CY,$B172,AR$1)</f>
        <v>0</v>
      </c>
      <c r="AS172" s="391" t="n">
        <f aca="false">INDEX(_Rge_Data_3rd_CY,$B172,AS$1)</f>
        <v>0</v>
      </c>
      <c r="AT172" s="391" t="n">
        <f aca="false" t="array" ref="AT172:AT172">INDEX(_Rge_Data_3rd_CY,$B172,AT$1)</f>
        <v>0</v>
      </c>
      <c r="AU172" s="391" t="n">
        <f aca="false" t="array" ref="AU172:AU172">INDEX(_Rge_Data_3rd_CY,$B172,AU$1)</f>
        <v>119607.32</v>
      </c>
      <c r="AV172" s="262" t="n">
        <f aca="false">AU172+AX172+AY172</f>
        <v>155405.98743</v>
      </c>
      <c r="AW172" s="392" t="n">
        <f aca="false">IFERROR(AU172/AG172,0)</f>
        <v>0.999994900003704</v>
      </c>
      <c r="AX172" s="268" t="n">
        <f aca="false">IFERROR(IF(AND($F172="OPEN",$AH172&gt;0),$AH172*_SoP*$AW172,IF(AND($F172="CLOSED",$AH172&gt;0),$AH172*_SoL*$AW172,0)),0)</f>
        <v>35798.66743</v>
      </c>
      <c r="AY172" s="268" t="n">
        <f aca="false">IFERROR(IF($AH172&lt;0,$AH172*_SoL,0),0)</f>
        <v>0</v>
      </c>
      <c r="AZ172" s="393" t="n">
        <f aca="false">AU172+AX172</f>
        <v>155405.98743</v>
      </c>
      <c r="BA172" s="393" t="n">
        <f aca="false">AJ172-AY172</f>
        <v>157290.93</v>
      </c>
      <c r="BB172" s="393" t="n">
        <f aca="false">AZ172-BA172</f>
        <v>-1884.94256999998</v>
      </c>
      <c r="BC172" s="394" t="n">
        <f aca="false">IF($BB172&gt;=0,$BB172,0)</f>
        <v>0</v>
      </c>
      <c r="BD172" s="395" t="n">
        <f aca="false">IF($BB172&lt;=0,-$BB172,0)</f>
        <v>1884.94256999998</v>
      </c>
      <c r="BE172" s="396" t="n">
        <f aca="false">IF((V172-AJ172)&lt;0,0,V172-AJ172)</f>
        <v>0</v>
      </c>
      <c r="BF172" s="397" t="n">
        <f aca="false">IF(AW172&gt;1,0,V172-AW172*V172)</f>
        <v>0.802183160412824</v>
      </c>
    </row>
    <row r="173" customFormat="false" ht="19.5" hidden="false" customHeight="true" outlineLevel="0" collapsed="false">
      <c r="A173" s="166"/>
      <c r="B173" s="208" t="n">
        <f aca="false">B172+1</f>
        <v>162</v>
      </c>
      <c r="C173" s="166"/>
      <c r="D173" s="369" t="n">
        <f aca="false">INDEX(_Rge_Projectdata_3rd,$B173,MATCH("Project-ID",_Rge_Headline_Projectdata,0))</f>
        <v>0</v>
      </c>
      <c r="E173" s="370" t="str">
        <f aca="false" t="array" ref="E173:E173">IF(INDEX(_Rge_Data_3rd_CY,$B173,E$1)=0,"",TEXT(INDEX(_Rge_Data_3rd_CY,$B173,E$1),"JJJJMMTT"))</f>
        <v/>
      </c>
      <c r="F173" s="382" t="str">
        <f aca="false" t="array" ref="F173:F173">INDEX(_Rge_Data_3rd_CY,$B173,F$1)</f>
        <v>Open</v>
      </c>
      <c r="G173" s="371" t="n">
        <f aca="false" t="array" ref="G173:G173">IFERROR(MATCH(INDEX(_Rge_Data_3rd_CY,$B173,G$1),_Rge_Projectstatus,0),"")</f>
        <v>1</v>
      </c>
      <c r="H173" s="383" t="n">
        <f aca="false">INDEX(_Rge_Data_3rd_CY,$B173,H$1)</f>
        <v>0</v>
      </c>
      <c r="I173" s="384" t="n">
        <f aca="false">INDEX(_Rge_Data_3rd_CY,$B173,I$1)</f>
        <v>0</v>
      </c>
      <c r="J173" s="384" t="n">
        <f aca="false">INDEX(_Rge_Data_3rd_CY,$B173,J$1)</f>
        <v>0</v>
      </c>
      <c r="K173" s="384" t="n">
        <f aca="false">INDEX(_Rge_Data_3rd_CY,$B173,K$1)</f>
        <v>0</v>
      </c>
      <c r="L173" s="385" t="n">
        <f aca="false" t="array" ref="L173:L173">INDEX(_Rge_Data_3rd_CY,$B173,L$1)</f>
        <v>0</v>
      </c>
      <c r="M173" s="385" t="n">
        <f aca="false" t="array" ref="M173:M173">INDEX(_Rge_Data_3rd_CY,$B173,M$1)</f>
        <v>0</v>
      </c>
      <c r="N173" s="385" t="n">
        <f aca="false" t="array" ref="N173:N173">INDEX(_Rge_Data_3rd_CY,$B173,N$1)</f>
        <v>0</v>
      </c>
      <c r="O173" s="385" t="n">
        <f aca="false" t="array" ref="O173:O173">INDEX(_Rge_Data_3rd_CY,$B173,O$1)</f>
        <v>0</v>
      </c>
      <c r="P173" s="385" t="n">
        <f aca="false" t="array" ref="P173:P173">INDEX(_Rge_Data_3rd_CY,$B173,P$1)</f>
        <v>0</v>
      </c>
      <c r="Q173" s="385" t="n">
        <f aca="false">INDEX(_Rge_Data_3rd_CY,$B173,Q$1)</f>
        <v>0</v>
      </c>
      <c r="R173" s="385" t="n">
        <f aca="false" t="array" ref="R173:R173">INDEX(_Rge_Data_3rd_CY,$B173,R$1)</f>
        <v>0</v>
      </c>
      <c r="S173" s="385" t="n">
        <f aca="false" t="array" ref="S173:S173">INDEX(_Rge_Data_3rd_CY,$B173,S$1)</f>
        <v>0</v>
      </c>
      <c r="T173" s="385" t="n">
        <f aca="false">H173-S173</f>
        <v>0</v>
      </c>
      <c r="U173" s="386" t="n">
        <f aca="false">IFERROR(T173/H173,0)</f>
        <v>0</v>
      </c>
      <c r="V173" s="387" t="n">
        <f aca="false">INDEX(_Rge_Data_3rd_CY,$B173,V$1)</f>
        <v>0</v>
      </c>
      <c r="W173" s="388" t="n">
        <f aca="false">INDEX(_Rge_Data_3rd_CY,$B173,W$1)</f>
        <v>0</v>
      </c>
      <c r="X173" s="388" t="n">
        <f aca="false">INDEX(_Rge_Data_3rd_CY,$B173,X$1)</f>
        <v>0</v>
      </c>
      <c r="Y173" s="388" t="n">
        <f aca="false">INDEX(_Rge_Data_3rd_CY,$B173,Y$1)</f>
        <v>0</v>
      </c>
      <c r="Z173" s="388" t="n">
        <f aca="false" t="array" ref="Z173:Z173">INDEX(_Rge_Data_3rd_CY,$B173,Z$1)</f>
        <v>0</v>
      </c>
      <c r="AA173" s="388" t="n">
        <f aca="false" t="array" ref="AA173:AA173">INDEX(_Rge_Data_3rd_CY,$B173,AA$1)</f>
        <v>0</v>
      </c>
      <c r="AB173" s="388" t="n">
        <f aca="false" t="array" ref="AB173:AB173">INDEX(_Rge_Data_3rd_CY,$B173,AB$1)</f>
        <v>0</v>
      </c>
      <c r="AC173" s="388" t="n">
        <f aca="false" t="array" ref="AC173:AC173">INDEX(_Rge_Data_3rd_CY,$B173,AC$1)</f>
        <v>0</v>
      </c>
      <c r="AD173" s="388" t="n">
        <f aca="false" t="array" ref="AD173:AD173">INDEX(_Rge_Data_3rd_CY,$B173,AD$1)</f>
        <v>0</v>
      </c>
      <c r="AE173" s="388" t="n">
        <f aca="false">INDEX(_Rge_Data_3rd_CY,$B173,AE$1)</f>
        <v>0</v>
      </c>
      <c r="AF173" s="388" t="n">
        <f aca="false" t="array" ref="AF173:AF173">INDEX(_Rge_Data_3rd_CY,$B173,AF$1)</f>
        <v>0</v>
      </c>
      <c r="AG173" s="388" t="n">
        <f aca="false" t="array" ref="AG173:AG173">INDEX(_Rge_Data_3rd_CY,$B173,AG$1)</f>
        <v>0</v>
      </c>
      <c r="AH173" s="388" t="n">
        <f aca="false">V173-AG173</f>
        <v>0</v>
      </c>
      <c r="AI173" s="389" t="n">
        <f aca="false">IFERROR(AH173/V173,)</f>
        <v>0</v>
      </c>
      <c r="AJ173" s="390" t="n">
        <f aca="false">INDEX(_Rge_Data_3rd_CY,$B173,AJ$1)</f>
        <v>0</v>
      </c>
      <c r="AK173" s="391" t="n">
        <f aca="false">INDEX(_Rge_Data_3rd_CY,$B173,AK$1)</f>
        <v>0</v>
      </c>
      <c r="AL173" s="391" t="n">
        <f aca="false">INDEX(_Rge_Data_3rd_CY,$B173,AL$1)</f>
        <v>0</v>
      </c>
      <c r="AM173" s="391" t="n">
        <f aca="false">INDEX(_Rge_Data_3rd_CY,$B173,AM$1)</f>
        <v>0</v>
      </c>
      <c r="AN173" s="391" t="n">
        <f aca="false" t="array" ref="AN173:AN173">INDEX(_Rge_Data_3rd_CY,$B173,AN$1)</f>
        <v>0</v>
      </c>
      <c r="AO173" s="391" t="n">
        <f aca="false" t="array" ref="AO173:AO173">INDEX(_Rge_Data_3rd_CY,$B173,AO$1)</f>
        <v>0</v>
      </c>
      <c r="AP173" s="391" t="n">
        <f aca="false" t="array" ref="AP173:AP173">INDEX(_Rge_Data_3rd_CY,$B173,AP$1)</f>
        <v>0</v>
      </c>
      <c r="AQ173" s="391" t="n">
        <f aca="false" t="array" ref="AQ173:AQ173">INDEX(_Rge_Data_3rd_CY,$B173,AQ$1)</f>
        <v>0</v>
      </c>
      <c r="AR173" s="391" t="n">
        <f aca="false" t="array" ref="AR173:AR173">INDEX(_Rge_Data_3rd_CY,$B173,AR$1)</f>
        <v>0</v>
      </c>
      <c r="AS173" s="391" t="n">
        <f aca="false">INDEX(_Rge_Data_3rd_CY,$B173,AS$1)</f>
        <v>0</v>
      </c>
      <c r="AT173" s="391" t="n">
        <f aca="false" t="array" ref="AT173:AT173">INDEX(_Rge_Data_3rd_CY,$B173,AT$1)</f>
        <v>0</v>
      </c>
      <c r="AU173" s="391" t="n">
        <f aca="false" t="array" ref="AU173:AU173">INDEX(_Rge_Data_3rd_CY,$B173,AU$1)</f>
        <v>0</v>
      </c>
      <c r="AV173" s="262" t="n">
        <f aca="false">AU173+AX173+AY173</f>
        <v>0</v>
      </c>
      <c r="AW173" s="392" t="n">
        <f aca="false">IFERROR(AU173/AG173,0)</f>
        <v>0</v>
      </c>
      <c r="AX173" s="268" t="n">
        <f aca="false">IFERROR(IF(AND($F173="OPEN",$AH173&gt;0),$AH173*_SoP*$AW173,IF(AND($F173="CLOSED",$AH173&gt;0),$AH173*_SoL*$AW173,0)),0)</f>
        <v>0</v>
      </c>
      <c r="AY173" s="268" t="n">
        <f aca="false">IFERROR(IF($AH173&lt;0,$AH173*_SoL,0),0)</f>
        <v>0</v>
      </c>
      <c r="AZ173" s="393" t="n">
        <f aca="false">AU173+AX173</f>
        <v>0</v>
      </c>
      <c r="BA173" s="393" t="n">
        <f aca="false">AJ173-AY173</f>
        <v>0</v>
      </c>
      <c r="BB173" s="393" t="n">
        <f aca="false">AZ173-BA173</f>
        <v>0</v>
      </c>
      <c r="BC173" s="394" t="n">
        <f aca="false">IF($BB173&gt;=0,$BB173,0)</f>
        <v>0</v>
      </c>
      <c r="BD173" s="395" t="n">
        <f aca="false">IF($BB173&lt;=0,-$BB173,0)</f>
        <v>-0</v>
      </c>
      <c r="BE173" s="396" t="n">
        <f aca="false">IF((V173-AJ173)&lt;0,0,V173-AJ173)</f>
        <v>0</v>
      </c>
      <c r="BF173" s="397" t="n">
        <f aca="false">IF(AW173&gt;1,0,V173-AW173*V173)</f>
        <v>0</v>
      </c>
    </row>
    <row r="174" customFormat="false" ht="19.5" hidden="false" customHeight="true" outlineLevel="0" collapsed="false">
      <c r="A174" s="166"/>
      <c r="B174" s="208" t="n">
        <f aca="false">B173+1</f>
        <v>163</v>
      </c>
      <c r="C174" s="166"/>
      <c r="D174" s="369" t="n">
        <f aca="false">INDEX(_Rge_Projectdata_3rd,$B174,MATCH("Project-ID",_Rge_Headline_Projectdata,0))</f>
        <v>0</v>
      </c>
      <c r="E174" s="370" t="str">
        <f aca="false" t="array" ref="E174:E174">IF(INDEX(_Rge_Data_3rd_CY,$B174,E$1)=0,"",TEXT(INDEX(_Rge_Data_3rd_CY,$B174,E$1),"JJJJMMTT"))</f>
        <v/>
      </c>
      <c r="F174" s="382" t="str">
        <f aca="false" t="array" ref="F174:F174">INDEX(_Rge_Data_3rd_CY,$B174,F$1)</f>
        <v>Open</v>
      </c>
      <c r="G174" s="371" t="n">
        <f aca="false" t="array" ref="G174:G174">IFERROR(MATCH(INDEX(_Rge_Data_3rd_CY,$B174,G$1),_Rge_Projectstatus,0),"")</f>
        <v>1</v>
      </c>
      <c r="H174" s="383" t="n">
        <f aca="false">INDEX(_Rge_Data_3rd_CY,$B174,H$1)</f>
        <v>0</v>
      </c>
      <c r="I174" s="384" t="n">
        <f aca="false">INDEX(_Rge_Data_3rd_CY,$B174,I$1)</f>
        <v>0</v>
      </c>
      <c r="J174" s="384" t="n">
        <f aca="false">INDEX(_Rge_Data_3rd_CY,$B174,J$1)</f>
        <v>0</v>
      </c>
      <c r="K174" s="384" t="n">
        <f aca="false">INDEX(_Rge_Data_3rd_CY,$B174,K$1)</f>
        <v>0</v>
      </c>
      <c r="L174" s="385" t="n">
        <f aca="false" t="array" ref="L174:L174">INDEX(_Rge_Data_3rd_CY,$B174,L$1)</f>
        <v>0</v>
      </c>
      <c r="M174" s="385" t="n">
        <f aca="false" t="array" ref="M174:M174">INDEX(_Rge_Data_3rd_CY,$B174,M$1)</f>
        <v>0</v>
      </c>
      <c r="N174" s="385" t="n">
        <f aca="false" t="array" ref="N174:N174">INDEX(_Rge_Data_3rd_CY,$B174,N$1)</f>
        <v>0</v>
      </c>
      <c r="O174" s="385" t="n">
        <f aca="false" t="array" ref="O174:O174">INDEX(_Rge_Data_3rd_CY,$B174,O$1)</f>
        <v>0</v>
      </c>
      <c r="P174" s="385" t="n">
        <f aca="false" t="array" ref="P174:P174">INDEX(_Rge_Data_3rd_CY,$B174,P$1)</f>
        <v>0</v>
      </c>
      <c r="Q174" s="385" t="n">
        <f aca="false">INDEX(_Rge_Data_3rd_CY,$B174,Q$1)</f>
        <v>0</v>
      </c>
      <c r="R174" s="385" t="n">
        <f aca="false" t="array" ref="R174:R174">INDEX(_Rge_Data_3rd_CY,$B174,R$1)</f>
        <v>0</v>
      </c>
      <c r="S174" s="385" t="n">
        <f aca="false" t="array" ref="S174:S174">INDEX(_Rge_Data_3rd_CY,$B174,S$1)</f>
        <v>0</v>
      </c>
      <c r="T174" s="385" t="n">
        <f aca="false">H174-S174</f>
        <v>0</v>
      </c>
      <c r="U174" s="386" t="n">
        <f aca="false">IFERROR(T174/H174,0)</f>
        <v>0</v>
      </c>
      <c r="V174" s="387" t="n">
        <f aca="false">INDEX(_Rge_Data_3rd_CY,$B174,V$1)</f>
        <v>0</v>
      </c>
      <c r="W174" s="388" t="n">
        <f aca="false">INDEX(_Rge_Data_3rd_CY,$B174,W$1)</f>
        <v>0</v>
      </c>
      <c r="X174" s="388" t="n">
        <f aca="false">INDEX(_Rge_Data_3rd_CY,$B174,X$1)</f>
        <v>0</v>
      </c>
      <c r="Y174" s="388" t="n">
        <f aca="false">INDEX(_Rge_Data_3rd_CY,$B174,Y$1)</f>
        <v>0</v>
      </c>
      <c r="Z174" s="388" t="n">
        <f aca="false" t="array" ref="Z174:Z174">INDEX(_Rge_Data_3rd_CY,$B174,Z$1)</f>
        <v>0</v>
      </c>
      <c r="AA174" s="388" t="n">
        <f aca="false" t="array" ref="AA174:AA174">INDEX(_Rge_Data_3rd_CY,$B174,AA$1)</f>
        <v>0</v>
      </c>
      <c r="AB174" s="388" t="n">
        <f aca="false" t="array" ref="AB174:AB174">INDEX(_Rge_Data_3rd_CY,$B174,AB$1)</f>
        <v>0</v>
      </c>
      <c r="AC174" s="388" t="n">
        <f aca="false" t="array" ref="AC174:AC174">INDEX(_Rge_Data_3rd_CY,$B174,AC$1)</f>
        <v>0</v>
      </c>
      <c r="AD174" s="388" t="n">
        <f aca="false" t="array" ref="AD174:AD174">INDEX(_Rge_Data_3rd_CY,$B174,AD$1)</f>
        <v>0</v>
      </c>
      <c r="AE174" s="388" t="n">
        <f aca="false">INDEX(_Rge_Data_3rd_CY,$B174,AE$1)</f>
        <v>0</v>
      </c>
      <c r="AF174" s="388" t="n">
        <f aca="false" t="array" ref="AF174:AF174">INDEX(_Rge_Data_3rd_CY,$B174,AF$1)</f>
        <v>0</v>
      </c>
      <c r="AG174" s="388" t="n">
        <f aca="false" t="array" ref="AG174:AG174">INDEX(_Rge_Data_3rd_CY,$B174,AG$1)</f>
        <v>0</v>
      </c>
      <c r="AH174" s="388" t="n">
        <f aca="false">V174-AG174</f>
        <v>0</v>
      </c>
      <c r="AI174" s="389" t="n">
        <f aca="false">IFERROR(AH174/V174,)</f>
        <v>0</v>
      </c>
      <c r="AJ174" s="390" t="n">
        <f aca="false">INDEX(_Rge_Data_3rd_CY,$B174,AJ$1)</f>
        <v>0</v>
      </c>
      <c r="AK174" s="391" t="n">
        <f aca="false">INDEX(_Rge_Data_3rd_CY,$B174,AK$1)</f>
        <v>0</v>
      </c>
      <c r="AL174" s="391" t="n">
        <f aca="false">INDEX(_Rge_Data_3rd_CY,$B174,AL$1)</f>
        <v>0</v>
      </c>
      <c r="AM174" s="391" t="n">
        <f aca="false">INDEX(_Rge_Data_3rd_CY,$B174,AM$1)</f>
        <v>0</v>
      </c>
      <c r="AN174" s="391" t="n">
        <f aca="false" t="array" ref="AN174:AN174">INDEX(_Rge_Data_3rd_CY,$B174,AN$1)</f>
        <v>0</v>
      </c>
      <c r="AO174" s="391" t="n">
        <f aca="false" t="array" ref="AO174:AO174">INDEX(_Rge_Data_3rd_CY,$B174,AO$1)</f>
        <v>0</v>
      </c>
      <c r="AP174" s="391" t="n">
        <f aca="false" t="array" ref="AP174:AP174">INDEX(_Rge_Data_3rd_CY,$B174,AP$1)</f>
        <v>0</v>
      </c>
      <c r="AQ174" s="391" t="n">
        <f aca="false" t="array" ref="AQ174:AQ174">INDEX(_Rge_Data_3rd_CY,$B174,AQ$1)</f>
        <v>0</v>
      </c>
      <c r="AR174" s="391" t="n">
        <f aca="false" t="array" ref="AR174:AR174">INDEX(_Rge_Data_3rd_CY,$B174,AR$1)</f>
        <v>0</v>
      </c>
      <c r="AS174" s="391" t="n">
        <f aca="false">INDEX(_Rge_Data_3rd_CY,$B174,AS$1)</f>
        <v>0</v>
      </c>
      <c r="AT174" s="391" t="n">
        <f aca="false" t="array" ref="AT174:AT174">INDEX(_Rge_Data_3rd_CY,$B174,AT$1)</f>
        <v>0</v>
      </c>
      <c r="AU174" s="391" t="n">
        <f aca="false" t="array" ref="AU174:AU174">INDEX(_Rge_Data_3rd_CY,$B174,AU$1)</f>
        <v>0</v>
      </c>
      <c r="AV174" s="262" t="n">
        <f aca="false">AU174+AX174+AY174</f>
        <v>0</v>
      </c>
      <c r="AW174" s="392" t="n">
        <f aca="false">IFERROR(AU174/AG174,0)</f>
        <v>0</v>
      </c>
      <c r="AX174" s="268" t="n">
        <f aca="false">IFERROR(IF(AND($F174="OPEN",$AH174&gt;0),$AH174*_SoP*$AW174,IF(AND($F174="CLOSED",$AH174&gt;0),$AH174*_SoL*$AW174,0)),0)</f>
        <v>0</v>
      </c>
      <c r="AY174" s="268" t="n">
        <f aca="false">IFERROR(IF($AH174&lt;0,$AH174*_SoL,0),0)</f>
        <v>0</v>
      </c>
      <c r="AZ174" s="393" t="n">
        <f aca="false">AU174+AX174</f>
        <v>0</v>
      </c>
      <c r="BA174" s="393" t="n">
        <f aca="false">AJ174-AY174</f>
        <v>0</v>
      </c>
      <c r="BB174" s="393" t="n">
        <f aca="false">AZ174-BA174</f>
        <v>0</v>
      </c>
      <c r="BC174" s="394" t="n">
        <f aca="false">IF($BB174&gt;=0,$BB174,0)</f>
        <v>0</v>
      </c>
      <c r="BD174" s="395" t="n">
        <f aca="false">IF($BB174&lt;=0,-$BB174,0)</f>
        <v>-0</v>
      </c>
      <c r="BE174" s="396" t="n">
        <f aca="false">IF((V174-AJ174)&lt;0,0,V174-AJ174)</f>
        <v>0</v>
      </c>
      <c r="BF174" s="397" t="n">
        <f aca="false">IF(AW174&gt;1,0,V174-AW174*V174)</f>
        <v>0</v>
      </c>
    </row>
    <row r="175" customFormat="false" ht="19.5" hidden="false" customHeight="true" outlineLevel="0" collapsed="false">
      <c r="A175" s="166"/>
      <c r="B175" s="208" t="n">
        <f aca="false">B174+1</f>
        <v>164</v>
      </c>
      <c r="C175" s="166"/>
      <c r="D175" s="369" t="n">
        <f aca="false">INDEX(_Rge_Projectdata_3rd,$B175,MATCH("Project-ID",_Rge_Headline_Projectdata,0))</f>
        <v>0</v>
      </c>
      <c r="E175" s="370" t="str">
        <f aca="false" t="array" ref="E175:E175">IF(INDEX(_Rge_Data_3rd_CY,$B175,E$1)=0,"",TEXT(INDEX(_Rge_Data_3rd_CY,$B175,E$1),"JJJJMMTT"))</f>
        <v/>
      </c>
      <c r="F175" s="382" t="str">
        <f aca="false" t="array" ref="F175:F175">INDEX(_Rge_Data_3rd_CY,$B175,F$1)</f>
        <v>Open</v>
      </c>
      <c r="G175" s="371" t="n">
        <f aca="false" t="array" ref="G175:G175">IFERROR(MATCH(INDEX(_Rge_Data_3rd_CY,$B175,G$1),_Rge_Projectstatus,0),"")</f>
        <v>1</v>
      </c>
      <c r="H175" s="383" t="n">
        <f aca="false">INDEX(_Rge_Data_3rd_CY,$B175,H$1)</f>
        <v>0</v>
      </c>
      <c r="I175" s="384" t="n">
        <f aca="false">INDEX(_Rge_Data_3rd_CY,$B175,I$1)</f>
        <v>0</v>
      </c>
      <c r="J175" s="384" t="n">
        <f aca="false">INDEX(_Rge_Data_3rd_CY,$B175,J$1)</f>
        <v>0</v>
      </c>
      <c r="K175" s="384" t="n">
        <f aca="false">INDEX(_Rge_Data_3rd_CY,$B175,K$1)</f>
        <v>0</v>
      </c>
      <c r="L175" s="385" t="n">
        <f aca="false" t="array" ref="L175:L175">INDEX(_Rge_Data_3rd_CY,$B175,L$1)</f>
        <v>0</v>
      </c>
      <c r="M175" s="385" t="n">
        <f aca="false" t="array" ref="M175:M175">INDEX(_Rge_Data_3rd_CY,$B175,M$1)</f>
        <v>0</v>
      </c>
      <c r="N175" s="385" t="n">
        <f aca="false" t="array" ref="N175:N175">INDEX(_Rge_Data_3rd_CY,$B175,N$1)</f>
        <v>0</v>
      </c>
      <c r="O175" s="385" t="n">
        <f aca="false" t="array" ref="O175:O175">INDEX(_Rge_Data_3rd_CY,$B175,O$1)</f>
        <v>0</v>
      </c>
      <c r="P175" s="385" t="n">
        <f aca="false" t="array" ref="P175:P175">INDEX(_Rge_Data_3rd_CY,$B175,P$1)</f>
        <v>0</v>
      </c>
      <c r="Q175" s="385" t="n">
        <f aca="false">INDEX(_Rge_Data_3rd_CY,$B175,Q$1)</f>
        <v>0</v>
      </c>
      <c r="R175" s="385" t="n">
        <f aca="false" t="array" ref="R175:R175">INDEX(_Rge_Data_3rd_CY,$B175,R$1)</f>
        <v>0</v>
      </c>
      <c r="S175" s="385" t="n">
        <f aca="false" t="array" ref="S175:S175">INDEX(_Rge_Data_3rd_CY,$B175,S$1)</f>
        <v>0</v>
      </c>
      <c r="T175" s="385" t="n">
        <f aca="false">H175-S175</f>
        <v>0</v>
      </c>
      <c r="U175" s="386" t="n">
        <f aca="false">IFERROR(T175/H175,0)</f>
        <v>0</v>
      </c>
      <c r="V175" s="387" t="n">
        <f aca="false">INDEX(_Rge_Data_3rd_CY,$B175,V$1)</f>
        <v>0</v>
      </c>
      <c r="W175" s="388" t="n">
        <f aca="false">INDEX(_Rge_Data_3rd_CY,$B175,W$1)</f>
        <v>0</v>
      </c>
      <c r="X175" s="388" t="n">
        <f aca="false">INDEX(_Rge_Data_3rd_CY,$B175,X$1)</f>
        <v>0</v>
      </c>
      <c r="Y175" s="388" t="n">
        <f aca="false">INDEX(_Rge_Data_3rd_CY,$B175,Y$1)</f>
        <v>0</v>
      </c>
      <c r="Z175" s="388" t="n">
        <f aca="false" t="array" ref="Z175:Z175">INDEX(_Rge_Data_3rd_CY,$B175,Z$1)</f>
        <v>0</v>
      </c>
      <c r="AA175" s="388" t="n">
        <f aca="false" t="array" ref="AA175:AA175">INDEX(_Rge_Data_3rd_CY,$B175,AA$1)</f>
        <v>0</v>
      </c>
      <c r="AB175" s="388" t="n">
        <f aca="false" t="array" ref="AB175:AB175">INDEX(_Rge_Data_3rd_CY,$B175,AB$1)</f>
        <v>0</v>
      </c>
      <c r="AC175" s="388" t="n">
        <f aca="false" t="array" ref="AC175:AC175">INDEX(_Rge_Data_3rd_CY,$B175,AC$1)</f>
        <v>0</v>
      </c>
      <c r="AD175" s="388" t="n">
        <f aca="false" t="array" ref="AD175:AD175">INDEX(_Rge_Data_3rd_CY,$B175,AD$1)</f>
        <v>0</v>
      </c>
      <c r="AE175" s="388" t="n">
        <f aca="false">INDEX(_Rge_Data_3rd_CY,$B175,AE$1)</f>
        <v>0</v>
      </c>
      <c r="AF175" s="388" t="n">
        <f aca="false" t="array" ref="AF175:AF175">INDEX(_Rge_Data_3rd_CY,$B175,AF$1)</f>
        <v>0</v>
      </c>
      <c r="AG175" s="388" t="n">
        <f aca="false" t="array" ref="AG175:AG175">INDEX(_Rge_Data_3rd_CY,$B175,AG$1)</f>
        <v>0</v>
      </c>
      <c r="AH175" s="388" t="n">
        <f aca="false">V175-AG175</f>
        <v>0</v>
      </c>
      <c r="AI175" s="389" t="n">
        <f aca="false">IFERROR(AH175/V175,)</f>
        <v>0</v>
      </c>
      <c r="AJ175" s="390" t="n">
        <f aca="false">INDEX(_Rge_Data_3rd_CY,$B175,AJ$1)</f>
        <v>0</v>
      </c>
      <c r="AK175" s="391" t="n">
        <f aca="false">INDEX(_Rge_Data_3rd_CY,$B175,AK$1)</f>
        <v>0</v>
      </c>
      <c r="AL175" s="391" t="n">
        <f aca="false">INDEX(_Rge_Data_3rd_CY,$B175,AL$1)</f>
        <v>0</v>
      </c>
      <c r="AM175" s="391" t="n">
        <f aca="false">INDEX(_Rge_Data_3rd_CY,$B175,AM$1)</f>
        <v>0</v>
      </c>
      <c r="AN175" s="391" t="n">
        <f aca="false" t="array" ref="AN175:AN175">INDEX(_Rge_Data_3rd_CY,$B175,AN$1)</f>
        <v>0</v>
      </c>
      <c r="AO175" s="391" t="n">
        <f aca="false" t="array" ref="AO175:AO175">INDEX(_Rge_Data_3rd_CY,$B175,AO$1)</f>
        <v>0</v>
      </c>
      <c r="AP175" s="391" t="n">
        <f aca="false" t="array" ref="AP175:AP175">INDEX(_Rge_Data_3rd_CY,$B175,AP$1)</f>
        <v>0</v>
      </c>
      <c r="AQ175" s="391" t="n">
        <f aca="false" t="array" ref="AQ175:AQ175">INDEX(_Rge_Data_3rd_CY,$B175,AQ$1)</f>
        <v>0</v>
      </c>
      <c r="AR175" s="391" t="n">
        <f aca="false" t="array" ref="AR175:AR175">INDEX(_Rge_Data_3rd_CY,$B175,AR$1)</f>
        <v>0</v>
      </c>
      <c r="AS175" s="391" t="n">
        <f aca="false">INDEX(_Rge_Data_3rd_CY,$B175,AS$1)</f>
        <v>0</v>
      </c>
      <c r="AT175" s="391" t="n">
        <f aca="false" t="array" ref="AT175:AT175">INDEX(_Rge_Data_3rd_CY,$B175,AT$1)</f>
        <v>0</v>
      </c>
      <c r="AU175" s="391" t="n">
        <f aca="false" t="array" ref="AU175:AU175">INDEX(_Rge_Data_3rd_CY,$B175,AU$1)</f>
        <v>0</v>
      </c>
      <c r="AV175" s="262" t="n">
        <f aca="false">AU175+AX175+AY175</f>
        <v>0</v>
      </c>
      <c r="AW175" s="392" t="n">
        <f aca="false">IFERROR(AU175/AG175,0)</f>
        <v>0</v>
      </c>
      <c r="AX175" s="268" t="n">
        <f aca="false">IFERROR(IF(AND($F175="OPEN",$AH175&gt;0),$AH175*_SoP*$AW175,IF(AND($F175="CLOSED",$AH175&gt;0),$AH175*_SoL*$AW175,0)),0)</f>
        <v>0</v>
      </c>
      <c r="AY175" s="268" t="n">
        <f aca="false">IFERROR(IF($AH175&lt;0,$AH175*_SoL,0),0)</f>
        <v>0</v>
      </c>
      <c r="AZ175" s="393" t="n">
        <f aca="false">AU175+AX175</f>
        <v>0</v>
      </c>
      <c r="BA175" s="393" t="n">
        <f aca="false">AJ175-AY175</f>
        <v>0</v>
      </c>
      <c r="BB175" s="393" t="n">
        <f aca="false">AZ175-BA175</f>
        <v>0</v>
      </c>
      <c r="BC175" s="394" t="n">
        <f aca="false">IF($BB175&gt;=0,$BB175,0)</f>
        <v>0</v>
      </c>
      <c r="BD175" s="395" t="n">
        <f aca="false">IF($BB175&lt;=0,-$BB175,0)</f>
        <v>-0</v>
      </c>
      <c r="BE175" s="396" t="n">
        <f aca="false">IF((V175-AJ175)&lt;0,0,V175-AJ175)</f>
        <v>0</v>
      </c>
      <c r="BF175" s="397" t="n">
        <f aca="false">IF(AW175&gt;1,0,V175-AW175*V175)</f>
        <v>0</v>
      </c>
    </row>
    <row r="176" customFormat="false" ht="19.5" hidden="false" customHeight="true" outlineLevel="0" collapsed="false">
      <c r="A176" s="166"/>
      <c r="B176" s="208" t="n">
        <f aca="false">B175+1</f>
        <v>165</v>
      </c>
      <c r="C176" s="166"/>
      <c r="D176" s="369" t="n">
        <f aca="false">INDEX(_Rge_Projectdata_3rd,$B176,MATCH("Project-ID",_Rge_Headline_Projectdata,0))</f>
        <v>0</v>
      </c>
      <c r="E176" s="370" t="str">
        <f aca="false" t="array" ref="E176:E176">IF(INDEX(_Rge_Data_3rd_CY,$B176,E$1)=0,"",TEXT(INDEX(_Rge_Data_3rd_CY,$B176,E$1),"JJJJMMTT"))</f>
        <v/>
      </c>
      <c r="F176" s="382" t="str">
        <f aca="false" t="array" ref="F176:F176">INDEX(_Rge_Data_3rd_CY,$B176,F$1)</f>
        <v>Open</v>
      </c>
      <c r="G176" s="371" t="n">
        <f aca="false" t="array" ref="G176:G176">IFERROR(MATCH(INDEX(_Rge_Data_3rd_CY,$B176,G$1),_Rge_Projectstatus,0),"")</f>
        <v>1</v>
      </c>
      <c r="H176" s="383" t="n">
        <f aca="false">INDEX(_Rge_Data_3rd_CY,$B176,H$1)</f>
        <v>0</v>
      </c>
      <c r="I176" s="384" t="n">
        <f aca="false">INDEX(_Rge_Data_3rd_CY,$B176,I$1)</f>
        <v>0</v>
      </c>
      <c r="J176" s="384" t="n">
        <f aca="false">INDEX(_Rge_Data_3rd_CY,$B176,J$1)</f>
        <v>0</v>
      </c>
      <c r="K176" s="384" t="n">
        <f aca="false">INDEX(_Rge_Data_3rd_CY,$B176,K$1)</f>
        <v>0</v>
      </c>
      <c r="L176" s="385" t="n">
        <f aca="false" t="array" ref="L176:L176">INDEX(_Rge_Data_3rd_CY,$B176,L$1)</f>
        <v>0</v>
      </c>
      <c r="M176" s="385" t="n">
        <f aca="false" t="array" ref="M176:M176">INDEX(_Rge_Data_3rd_CY,$B176,M$1)</f>
        <v>0</v>
      </c>
      <c r="N176" s="385" t="n">
        <f aca="false" t="array" ref="N176:N176">INDEX(_Rge_Data_3rd_CY,$B176,N$1)</f>
        <v>0</v>
      </c>
      <c r="O176" s="385" t="n">
        <f aca="false" t="array" ref="O176:O176">INDEX(_Rge_Data_3rd_CY,$B176,O$1)</f>
        <v>0</v>
      </c>
      <c r="P176" s="385" t="n">
        <f aca="false" t="array" ref="P176:P176">INDEX(_Rge_Data_3rd_CY,$B176,P$1)</f>
        <v>0</v>
      </c>
      <c r="Q176" s="385" t="n">
        <f aca="false">INDEX(_Rge_Data_3rd_CY,$B176,Q$1)</f>
        <v>0</v>
      </c>
      <c r="R176" s="385" t="n">
        <f aca="false" t="array" ref="R176:R176">INDEX(_Rge_Data_3rd_CY,$B176,R$1)</f>
        <v>0</v>
      </c>
      <c r="S176" s="385" t="n">
        <f aca="false" t="array" ref="S176:S176">INDEX(_Rge_Data_3rd_CY,$B176,S$1)</f>
        <v>0</v>
      </c>
      <c r="T176" s="385" t="n">
        <f aca="false">H176-S176</f>
        <v>0</v>
      </c>
      <c r="U176" s="386" t="n">
        <f aca="false">IFERROR(T176/H176,0)</f>
        <v>0</v>
      </c>
      <c r="V176" s="387" t="n">
        <f aca="false">INDEX(_Rge_Data_3rd_CY,$B176,V$1)</f>
        <v>0</v>
      </c>
      <c r="W176" s="388" t="n">
        <f aca="false">INDEX(_Rge_Data_3rd_CY,$B176,W$1)</f>
        <v>0</v>
      </c>
      <c r="X176" s="388" t="n">
        <f aca="false">INDEX(_Rge_Data_3rd_CY,$B176,X$1)</f>
        <v>0</v>
      </c>
      <c r="Y176" s="388" t="n">
        <f aca="false">INDEX(_Rge_Data_3rd_CY,$B176,Y$1)</f>
        <v>0</v>
      </c>
      <c r="Z176" s="388" t="n">
        <f aca="false" t="array" ref="Z176:Z176">INDEX(_Rge_Data_3rd_CY,$B176,Z$1)</f>
        <v>0</v>
      </c>
      <c r="AA176" s="388" t="n">
        <f aca="false" t="array" ref="AA176:AA176">INDEX(_Rge_Data_3rd_CY,$B176,AA$1)</f>
        <v>0</v>
      </c>
      <c r="AB176" s="388" t="n">
        <f aca="false" t="array" ref="AB176:AB176">INDEX(_Rge_Data_3rd_CY,$B176,AB$1)</f>
        <v>0</v>
      </c>
      <c r="AC176" s="388" t="n">
        <f aca="false" t="array" ref="AC176:AC176">INDEX(_Rge_Data_3rd_CY,$B176,AC$1)</f>
        <v>0</v>
      </c>
      <c r="AD176" s="388" t="n">
        <f aca="false" t="array" ref="AD176:AD176">INDEX(_Rge_Data_3rd_CY,$B176,AD$1)</f>
        <v>0</v>
      </c>
      <c r="AE176" s="388" t="n">
        <f aca="false">INDEX(_Rge_Data_3rd_CY,$B176,AE$1)</f>
        <v>0</v>
      </c>
      <c r="AF176" s="388" t="n">
        <f aca="false" t="array" ref="AF176:AF176">INDEX(_Rge_Data_3rd_CY,$B176,AF$1)</f>
        <v>0</v>
      </c>
      <c r="AG176" s="388" t="n">
        <f aca="false" t="array" ref="AG176:AG176">INDEX(_Rge_Data_3rd_CY,$B176,AG$1)</f>
        <v>0</v>
      </c>
      <c r="AH176" s="388" t="n">
        <f aca="false">V176-AG176</f>
        <v>0</v>
      </c>
      <c r="AI176" s="389" t="n">
        <f aca="false">IFERROR(AH176/V176,)</f>
        <v>0</v>
      </c>
      <c r="AJ176" s="390" t="n">
        <f aca="false">INDEX(_Rge_Data_3rd_CY,$B176,AJ$1)</f>
        <v>0</v>
      </c>
      <c r="AK176" s="391" t="n">
        <f aca="false">INDEX(_Rge_Data_3rd_CY,$B176,AK$1)</f>
        <v>0</v>
      </c>
      <c r="AL176" s="391" t="n">
        <f aca="false">INDEX(_Rge_Data_3rd_CY,$B176,AL$1)</f>
        <v>0</v>
      </c>
      <c r="AM176" s="391" t="n">
        <f aca="false">INDEX(_Rge_Data_3rd_CY,$B176,AM$1)</f>
        <v>0</v>
      </c>
      <c r="AN176" s="391" t="n">
        <f aca="false" t="array" ref="AN176:AN176">INDEX(_Rge_Data_3rd_CY,$B176,AN$1)</f>
        <v>0</v>
      </c>
      <c r="AO176" s="391" t="n">
        <f aca="false" t="array" ref="AO176:AO176">INDEX(_Rge_Data_3rd_CY,$B176,AO$1)</f>
        <v>0</v>
      </c>
      <c r="AP176" s="391" t="n">
        <f aca="false" t="array" ref="AP176:AP176">INDEX(_Rge_Data_3rd_CY,$B176,AP$1)</f>
        <v>0</v>
      </c>
      <c r="AQ176" s="391" t="n">
        <f aca="false" t="array" ref="AQ176:AQ176">INDEX(_Rge_Data_3rd_CY,$B176,AQ$1)</f>
        <v>0</v>
      </c>
      <c r="AR176" s="391" t="n">
        <f aca="false" t="array" ref="AR176:AR176">INDEX(_Rge_Data_3rd_CY,$B176,AR$1)</f>
        <v>0</v>
      </c>
      <c r="AS176" s="391" t="n">
        <f aca="false">INDEX(_Rge_Data_3rd_CY,$B176,AS$1)</f>
        <v>0</v>
      </c>
      <c r="AT176" s="391" t="n">
        <f aca="false" t="array" ref="AT176:AT176">INDEX(_Rge_Data_3rd_CY,$B176,AT$1)</f>
        <v>0</v>
      </c>
      <c r="AU176" s="391" t="n">
        <f aca="false" t="array" ref="AU176:AU176">INDEX(_Rge_Data_3rd_CY,$B176,AU$1)</f>
        <v>0</v>
      </c>
      <c r="AV176" s="262" t="n">
        <f aca="false">AU176+AX176+AY176</f>
        <v>0</v>
      </c>
      <c r="AW176" s="392" t="n">
        <f aca="false">IFERROR(AU176/AG176,0)</f>
        <v>0</v>
      </c>
      <c r="AX176" s="268" t="n">
        <f aca="false">IFERROR(IF(AND($F176="OPEN",$AH176&gt;0),$AH176*_SoP*$AW176,IF(AND($F176="CLOSED",$AH176&gt;0),$AH176*_SoL*$AW176,0)),0)</f>
        <v>0</v>
      </c>
      <c r="AY176" s="268" t="n">
        <f aca="false">IFERROR(IF($AH176&lt;0,$AH176*_SoL,0),0)</f>
        <v>0</v>
      </c>
      <c r="AZ176" s="393" t="n">
        <f aca="false">AU176+AX176</f>
        <v>0</v>
      </c>
      <c r="BA176" s="393" t="n">
        <f aca="false">AJ176-AY176</f>
        <v>0</v>
      </c>
      <c r="BB176" s="393" t="n">
        <f aca="false">AZ176-BA176</f>
        <v>0</v>
      </c>
      <c r="BC176" s="394" t="n">
        <f aca="false">IF($BB176&gt;=0,$BB176,0)</f>
        <v>0</v>
      </c>
      <c r="BD176" s="395" t="n">
        <f aca="false">IF($BB176&lt;=0,-$BB176,0)</f>
        <v>-0</v>
      </c>
      <c r="BE176" s="396" t="n">
        <f aca="false">IF((V176-AJ176)&lt;0,0,V176-AJ176)</f>
        <v>0</v>
      </c>
      <c r="BF176" s="397" t="n">
        <f aca="false">IF(AW176&gt;1,0,V176-AW176*V176)</f>
        <v>0</v>
      </c>
    </row>
    <row r="177" customFormat="false" ht="19.5" hidden="false" customHeight="true" outlineLevel="0" collapsed="false">
      <c r="A177" s="166"/>
      <c r="B177" s="208" t="n">
        <f aca="false">B176+1</f>
        <v>166</v>
      </c>
      <c r="C177" s="166"/>
      <c r="D177" s="369" t="n">
        <f aca="false">INDEX(_Rge_Projectdata_3rd,$B177,MATCH("Project-ID",_Rge_Headline_Projectdata,0))</f>
        <v>0</v>
      </c>
      <c r="E177" s="370" t="str">
        <f aca="false" t="array" ref="E177:E177">IF(INDEX(_Rge_Data_3rd_CY,$B177,E$1)=0,"",TEXT(INDEX(_Rge_Data_3rd_CY,$B177,E$1),"JJJJMMTT"))</f>
        <v/>
      </c>
      <c r="F177" s="382" t="str">
        <f aca="false" t="array" ref="F177:F177">INDEX(_Rge_Data_3rd_CY,$B177,F$1)</f>
        <v>Open</v>
      </c>
      <c r="G177" s="371" t="n">
        <f aca="false" t="array" ref="G177:G177">IFERROR(MATCH(INDEX(_Rge_Data_3rd_CY,$B177,G$1),_Rge_Projectstatus,0),"")</f>
        <v>1</v>
      </c>
      <c r="H177" s="383" t="n">
        <f aca="false">INDEX(_Rge_Data_3rd_CY,$B177,H$1)</f>
        <v>0</v>
      </c>
      <c r="I177" s="384" t="n">
        <f aca="false">INDEX(_Rge_Data_3rd_CY,$B177,I$1)</f>
        <v>0</v>
      </c>
      <c r="J177" s="384" t="n">
        <f aca="false">INDEX(_Rge_Data_3rd_CY,$B177,J$1)</f>
        <v>0</v>
      </c>
      <c r="K177" s="384" t="n">
        <f aca="false">INDEX(_Rge_Data_3rd_CY,$B177,K$1)</f>
        <v>0</v>
      </c>
      <c r="L177" s="385" t="n">
        <f aca="false" t="array" ref="L177:L177">INDEX(_Rge_Data_3rd_CY,$B177,L$1)</f>
        <v>0</v>
      </c>
      <c r="M177" s="385" t="n">
        <f aca="false" t="array" ref="M177:M177">INDEX(_Rge_Data_3rd_CY,$B177,M$1)</f>
        <v>0</v>
      </c>
      <c r="N177" s="385" t="n">
        <f aca="false" t="array" ref="N177:N177">INDEX(_Rge_Data_3rd_CY,$B177,N$1)</f>
        <v>0</v>
      </c>
      <c r="O177" s="385" t="n">
        <f aca="false" t="array" ref="O177:O177">INDEX(_Rge_Data_3rd_CY,$B177,O$1)</f>
        <v>0</v>
      </c>
      <c r="P177" s="385" t="n">
        <f aca="false" t="array" ref="P177:P177">INDEX(_Rge_Data_3rd_CY,$B177,P$1)</f>
        <v>0</v>
      </c>
      <c r="Q177" s="385" t="n">
        <f aca="false">INDEX(_Rge_Data_3rd_CY,$B177,Q$1)</f>
        <v>0</v>
      </c>
      <c r="R177" s="385" t="n">
        <f aca="false" t="array" ref="R177:R177">INDEX(_Rge_Data_3rd_CY,$B177,R$1)</f>
        <v>0</v>
      </c>
      <c r="S177" s="385" t="n">
        <f aca="false" t="array" ref="S177:S177">INDEX(_Rge_Data_3rd_CY,$B177,S$1)</f>
        <v>0</v>
      </c>
      <c r="T177" s="385" t="n">
        <f aca="false">H177-S177</f>
        <v>0</v>
      </c>
      <c r="U177" s="386" t="n">
        <f aca="false">IFERROR(T177/H177,0)</f>
        <v>0</v>
      </c>
      <c r="V177" s="387" t="n">
        <f aca="false">INDEX(_Rge_Data_3rd_CY,$B177,V$1)</f>
        <v>0</v>
      </c>
      <c r="W177" s="388" t="n">
        <f aca="false">INDEX(_Rge_Data_3rd_CY,$B177,W$1)</f>
        <v>0</v>
      </c>
      <c r="X177" s="388" t="n">
        <f aca="false">INDEX(_Rge_Data_3rd_CY,$B177,X$1)</f>
        <v>0</v>
      </c>
      <c r="Y177" s="388" t="n">
        <f aca="false">INDEX(_Rge_Data_3rd_CY,$B177,Y$1)</f>
        <v>0</v>
      </c>
      <c r="Z177" s="388" t="n">
        <f aca="false" t="array" ref="Z177:Z177">INDEX(_Rge_Data_3rd_CY,$B177,Z$1)</f>
        <v>0</v>
      </c>
      <c r="AA177" s="388" t="n">
        <f aca="false" t="array" ref="AA177:AA177">INDEX(_Rge_Data_3rd_CY,$B177,AA$1)</f>
        <v>0</v>
      </c>
      <c r="AB177" s="388" t="n">
        <f aca="false" t="array" ref="AB177:AB177">INDEX(_Rge_Data_3rd_CY,$B177,AB$1)</f>
        <v>0</v>
      </c>
      <c r="AC177" s="388" t="n">
        <f aca="false" t="array" ref="AC177:AC177">INDEX(_Rge_Data_3rd_CY,$B177,AC$1)</f>
        <v>0</v>
      </c>
      <c r="AD177" s="388" t="n">
        <f aca="false" t="array" ref="AD177:AD177">INDEX(_Rge_Data_3rd_CY,$B177,AD$1)</f>
        <v>0</v>
      </c>
      <c r="AE177" s="388" t="n">
        <f aca="false">INDEX(_Rge_Data_3rd_CY,$B177,AE$1)</f>
        <v>0</v>
      </c>
      <c r="AF177" s="388" t="n">
        <f aca="false" t="array" ref="AF177:AF177">INDEX(_Rge_Data_3rd_CY,$B177,AF$1)</f>
        <v>0</v>
      </c>
      <c r="AG177" s="388" t="n">
        <f aca="false" t="array" ref="AG177:AG177">INDEX(_Rge_Data_3rd_CY,$B177,AG$1)</f>
        <v>0</v>
      </c>
      <c r="AH177" s="388" t="n">
        <f aca="false">V177-AG177</f>
        <v>0</v>
      </c>
      <c r="AI177" s="389" t="n">
        <f aca="false">IFERROR(AH177/V177,)</f>
        <v>0</v>
      </c>
      <c r="AJ177" s="390" t="n">
        <f aca="false">INDEX(_Rge_Data_3rd_CY,$B177,AJ$1)</f>
        <v>0</v>
      </c>
      <c r="AK177" s="391" t="n">
        <f aca="false">INDEX(_Rge_Data_3rd_CY,$B177,AK$1)</f>
        <v>0</v>
      </c>
      <c r="AL177" s="391" t="n">
        <f aca="false">INDEX(_Rge_Data_3rd_CY,$B177,AL$1)</f>
        <v>0</v>
      </c>
      <c r="AM177" s="391" t="n">
        <f aca="false">INDEX(_Rge_Data_3rd_CY,$B177,AM$1)</f>
        <v>0</v>
      </c>
      <c r="AN177" s="391" t="n">
        <f aca="false" t="array" ref="AN177:AN177">INDEX(_Rge_Data_3rd_CY,$B177,AN$1)</f>
        <v>0</v>
      </c>
      <c r="AO177" s="391" t="n">
        <f aca="false" t="array" ref="AO177:AO177">INDEX(_Rge_Data_3rd_CY,$B177,AO$1)</f>
        <v>0</v>
      </c>
      <c r="AP177" s="391" t="n">
        <f aca="false" t="array" ref="AP177:AP177">INDEX(_Rge_Data_3rd_CY,$B177,AP$1)</f>
        <v>0</v>
      </c>
      <c r="AQ177" s="391" t="n">
        <f aca="false" t="array" ref="AQ177:AQ177">INDEX(_Rge_Data_3rd_CY,$B177,AQ$1)</f>
        <v>0</v>
      </c>
      <c r="AR177" s="391" t="n">
        <f aca="false" t="array" ref="AR177:AR177">INDEX(_Rge_Data_3rd_CY,$B177,AR$1)</f>
        <v>0</v>
      </c>
      <c r="AS177" s="391" t="n">
        <f aca="false">INDEX(_Rge_Data_3rd_CY,$B177,AS$1)</f>
        <v>0</v>
      </c>
      <c r="AT177" s="391" t="n">
        <f aca="false" t="array" ref="AT177:AT177">INDEX(_Rge_Data_3rd_CY,$B177,AT$1)</f>
        <v>0</v>
      </c>
      <c r="AU177" s="391" t="n">
        <f aca="false" t="array" ref="AU177:AU177">INDEX(_Rge_Data_3rd_CY,$B177,AU$1)</f>
        <v>0</v>
      </c>
      <c r="AV177" s="262" t="n">
        <f aca="false">AU177+AX177+AY177</f>
        <v>0</v>
      </c>
      <c r="AW177" s="392" t="n">
        <f aca="false">IFERROR(AU177/AG177,0)</f>
        <v>0</v>
      </c>
      <c r="AX177" s="268" t="n">
        <f aca="false">IFERROR(IF(AND($F177="OPEN",$AH177&gt;0),$AH177*_SoP*$AW177,IF(AND($F177="CLOSED",$AH177&gt;0),$AH177*_SoL*$AW177,0)),0)</f>
        <v>0</v>
      </c>
      <c r="AY177" s="268" t="n">
        <f aca="false">IFERROR(IF($AH177&lt;0,$AH177*_SoL,0),0)</f>
        <v>0</v>
      </c>
      <c r="AZ177" s="393" t="n">
        <f aca="false">AU177+AX177</f>
        <v>0</v>
      </c>
      <c r="BA177" s="393" t="n">
        <f aca="false">AJ177-AY177</f>
        <v>0</v>
      </c>
      <c r="BB177" s="393" t="n">
        <f aca="false">AZ177-BA177</f>
        <v>0</v>
      </c>
      <c r="BC177" s="394" t="n">
        <f aca="false">IF($BB177&gt;=0,$BB177,0)</f>
        <v>0</v>
      </c>
      <c r="BD177" s="395" t="n">
        <f aca="false">IF($BB177&lt;=0,-$BB177,0)</f>
        <v>-0</v>
      </c>
      <c r="BE177" s="396" t="n">
        <f aca="false">IF((V177-AJ177)&lt;0,0,V177-AJ177)</f>
        <v>0</v>
      </c>
      <c r="BF177" s="397" t="n">
        <f aca="false">IF(AW177&gt;1,0,V177-AW177*V177)</f>
        <v>0</v>
      </c>
    </row>
    <row r="178" customFormat="false" ht="19.5" hidden="false" customHeight="true" outlineLevel="0" collapsed="false">
      <c r="A178" s="166"/>
      <c r="B178" s="208" t="n">
        <f aca="false">B177+1</f>
        <v>167</v>
      </c>
      <c r="C178" s="166"/>
      <c r="D178" s="369" t="n">
        <f aca="false">INDEX(_Rge_Projectdata_3rd,$B178,MATCH("Project-ID",_Rge_Headline_Projectdata,0))</f>
        <v>0</v>
      </c>
      <c r="E178" s="370" t="str">
        <f aca="false" t="array" ref="E178:E178">IF(INDEX(_Rge_Data_3rd_CY,$B178,E$1)=0,"",TEXT(INDEX(_Rge_Data_3rd_CY,$B178,E$1),"JJJJMMTT"))</f>
        <v/>
      </c>
      <c r="F178" s="382" t="str">
        <f aca="false" t="array" ref="F178:F178">INDEX(_Rge_Data_3rd_CY,$B178,F$1)</f>
        <v>Open</v>
      </c>
      <c r="G178" s="371" t="n">
        <f aca="false" t="array" ref="G178:G178">IFERROR(MATCH(INDEX(_Rge_Data_3rd_CY,$B178,G$1),_Rge_Projectstatus,0),"")</f>
        <v>1</v>
      </c>
      <c r="H178" s="383" t="n">
        <f aca="false">INDEX(_Rge_Data_3rd_CY,$B178,H$1)</f>
        <v>0</v>
      </c>
      <c r="I178" s="384" t="n">
        <f aca="false">INDEX(_Rge_Data_3rd_CY,$B178,I$1)</f>
        <v>0</v>
      </c>
      <c r="J178" s="384" t="n">
        <f aca="false">INDEX(_Rge_Data_3rd_CY,$B178,J$1)</f>
        <v>0</v>
      </c>
      <c r="K178" s="384" t="n">
        <f aca="false">INDEX(_Rge_Data_3rd_CY,$B178,K$1)</f>
        <v>0</v>
      </c>
      <c r="L178" s="385" t="n">
        <f aca="false" t="array" ref="L178:L178">INDEX(_Rge_Data_3rd_CY,$B178,L$1)</f>
        <v>0</v>
      </c>
      <c r="M178" s="385" t="n">
        <f aca="false" t="array" ref="M178:M178">INDEX(_Rge_Data_3rd_CY,$B178,M$1)</f>
        <v>0</v>
      </c>
      <c r="N178" s="385" t="n">
        <f aca="false" t="array" ref="N178:N178">INDEX(_Rge_Data_3rd_CY,$B178,N$1)</f>
        <v>0</v>
      </c>
      <c r="O178" s="385" t="n">
        <f aca="false" t="array" ref="O178:O178">INDEX(_Rge_Data_3rd_CY,$B178,O$1)</f>
        <v>0</v>
      </c>
      <c r="P178" s="385" t="n">
        <f aca="false" t="array" ref="P178:P178">INDEX(_Rge_Data_3rd_CY,$B178,P$1)</f>
        <v>0</v>
      </c>
      <c r="Q178" s="385" t="n">
        <f aca="false">INDEX(_Rge_Data_3rd_CY,$B178,Q$1)</f>
        <v>0</v>
      </c>
      <c r="R178" s="385" t="n">
        <f aca="false" t="array" ref="R178:R178">INDEX(_Rge_Data_3rd_CY,$B178,R$1)</f>
        <v>0</v>
      </c>
      <c r="S178" s="385" t="n">
        <f aca="false" t="array" ref="S178:S178">INDEX(_Rge_Data_3rd_CY,$B178,S$1)</f>
        <v>0</v>
      </c>
      <c r="T178" s="385" t="n">
        <f aca="false">H178-S178</f>
        <v>0</v>
      </c>
      <c r="U178" s="386" t="n">
        <f aca="false">IFERROR(T178/H178,0)</f>
        <v>0</v>
      </c>
      <c r="V178" s="387" t="n">
        <f aca="false">INDEX(_Rge_Data_3rd_CY,$B178,V$1)</f>
        <v>0</v>
      </c>
      <c r="W178" s="388" t="n">
        <f aca="false">INDEX(_Rge_Data_3rd_CY,$B178,W$1)</f>
        <v>0</v>
      </c>
      <c r="X178" s="388" t="n">
        <f aca="false">INDEX(_Rge_Data_3rd_CY,$B178,X$1)</f>
        <v>0</v>
      </c>
      <c r="Y178" s="388" t="n">
        <f aca="false">INDEX(_Rge_Data_3rd_CY,$B178,Y$1)</f>
        <v>0</v>
      </c>
      <c r="Z178" s="388" t="n">
        <f aca="false" t="array" ref="Z178:Z178">INDEX(_Rge_Data_3rd_CY,$B178,Z$1)</f>
        <v>0</v>
      </c>
      <c r="AA178" s="388" t="n">
        <f aca="false" t="array" ref="AA178:AA178">INDEX(_Rge_Data_3rd_CY,$B178,AA$1)</f>
        <v>0</v>
      </c>
      <c r="AB178" s="388" t="n">
        <f aca="false" t="array" ref="AB178:AB178">INDEX(_Rge_Data_3rd_CY,$B178,AB$1)</f>
        <v>0</v>
      </c>
      <c r="AC178" s="388" t="n">
        <f aca="false" t="array" ref="AC178:AC178">INDEX(_Rge_Data_3rd_CY,$B178,AC$1)</f>
        <v>0</v>
      </c>
      <c r="AD178" s="388" t="n">
        <f aca="false" t="array" ref="AD178:AD178">INDEX(_Rge_Data_3rd_CY,$B178,AD$1)</f>
        <v>0</v>
      </c>
      <c r="AE178" s="388" t="n">
        <f aca="false">INDEX(_Rge_Data_3rd_CY,$B178,AE$1)</f>
        <v>0</v>
      </c>
      <c r="AF178" s="388" t="n">
        <f aca="false" t="array" ref="AF178:AF178">INDEX(_Rge_Data_3rd_CY,$B178,AF$1)</f>
        <v>0</v>
      </c>
      <c r="AG178" s="388" t="n">
        <f aca="false" t="array" ref="AG178:AG178">INDEX(_Rge_Data_3rd_CY,$B178,AG$1)</f>
        <v>0</v>
      </c>
      <c r="AH178" s="388" t="n">
        <f aca="false">V178-AG178</f>
        <v>0</v>
      </c>
      <c r="AI178" s="389" t="n">
        <f aca="false">IFERROR(AH178/V178,)</f>
        <v>0</v>
      </c>
      <c r="AJ178" s="390" t="n">
        <f aca="false">INDEX(_Rge_Data_3rd_CY,$B178,AJ$1)</f>
        <v>0</v>
      </c>
      <c r="AK178" s="391" t="n">
        <f aca="false">INDEX(_Rge_Data_3rd_CY,$B178,AK$1)</f>
        <v>0</v>
      </c>
      <c r="AL178" s="391" t="n">
        <f aca="false">INDEX(_Rge_Data_3rd_CY,$B178,AL$1)</f>
        <v>0</v>
      </c>
      <c r="AM178" s="391" t="n">
        <f aca="false">INDEX(_Rge_Data_3rd_CY,$B178,AM$1)</f>
        <v>0</v>
      </c>
      <c r="AN178" s="391" t="n">
        <f aca="false" t="array" ref="AN178:AN178">INDEX(_Rge_Data_3rd_CY,$B178,AN$1)</f>
        <v>0</v>
      </c>
      <c r="AO178" s="391" t="n">
        <f aca="false" t="array" ref="AO178:AO178">INDEX(_Rge_Data_3rd_CY,$B178,AO$1)</f>
        <v>0</v>
      </c>
      <c r="AP178" s="391" t="n">
        <f aca="false" t="array" ref="AP178:AP178">INDEX(_Rge_Data_3rd_CY,$B178,AP$1)</f>
        <v>0</v>
      </c>
      <c r="AQ178" s="391" t="n">
        <f aca="false" t="array" ref="AQ178:AQ178">INDEX(_Rge_Data_3rd_CY,$B178,AQ$1)</f>
        <v>0</v>
      </c>
      <c r="AR178" s="391" t="n">
        <f aca="false" t="array" ref="AR178:AR178">INDEX(_Rge_Data_3rd_CY,$B178,AR$1)</f>
        <v>0</v>
      </c>
      <c r="AS178" s="391" t="n">
        <f aca="false">INDEX(_Rge_Data_3rd_CY,$B178,AS$1)</f>
        <v>0</v>
      </c>
      <c r="AT178" s="391" t="n">
        <f aca="false" t="array" ref="AT178:AT178">INDEX(_Rge_Data_3rd_CY,$B178,AT$1)</f>
        <v>0</v>
      </c>
      <c r="AU178" s="391" t="n">
        <f aca="false" t="array" ref="AU178:AU178">INDEX(_Rge_Data_3rd_CY,$B178,AU$1)</f>
        <v>0</v>
      </c>
      <c r="AV178" s="262" t="n">
        <f aca="false">AU178+AX178+AY178</f>
        <v>0</v>
      </c>
      <c r="AW178" s="392" t="n">
        <f aca="false">IFERROR(AU178/AG178,0)</f>
        <v>0</v>
      </c>
      <c r="AX178" s="268" t="n">
        <f aca="false">IFERROR(IF(AND($F178="OPEN",$AH178&gt;0),$AH178*_SoP*$AW178,IF(AND($F178="CLOSED",$AH178&gt;0),$AH178*_SoL*$AW178,0)),0)</f>
        <v>0</v>
      </c>
      <c r="AY178" s="268" t="n">
        <f aca="false">IFERROR(IF($AH178&lt;0,$AH178*_SoL,0),0)</f>
        <v>0</v>
      </c>
      <c r="AZ178" s="393" t="n">
        <f aca="false">AU178+AX178</f>
        <v>0</v>
      </c>
      <c r="BA178" s="393" t="n">
        <f aca="false">AJ178-AY178</f>
        <v>0</v>
      </c>
      <c r="BB178" s="393" t="n">
        <f aca="false">AZ178-BA178</f>
        <v>0</v>
      </c>
      <c r="BC178" s="394" t="n">
        <f aca="false">IF($BB178&gt;=0,$BB178,0)</f>
        <v>0</v>
      </c>
      <c r="BD178" s="395" t="n">
        <f aca="false">IF($BB178&lt;=0,-$BB178,0)</f>
        <v>-0</v>
      </c>
      <c r="BE178" s="396" t="n">
        <f aca="false">IF((V178-AJ178)&lt;0,0,V178-AJ178)</f>
        <v>0</v>
      </c>
      <c r="BF178" s="397" t="n">
        <f aca="false">IF(AW178&gt;1,0,V178-AW178*V178)</f>
        <v>0</v>
      </c>
    </row>
    <row r="179" customFormat="false" ht="19.5" hidden="false" customHeight="true" outlineLevel="0" collapsed="false">
      <c r="A179" s="166"/>
      <c r="B179" s="208" t="n">
        <f aca="false">B178+1</f>
        <v>168</v>
      </c>
      <c r="C179" s="166"/>
      <c r="D179" s="369" t="n">
        <f aca="false">INDEX(_Rge_Projectdata_3rd,$B179,MATCH("Project-ID",_Rge_Headline_Projectdata,0))</f>
        <v>0</v>
      </c>
      <c r="E179" s="370" t="str">
        <f aca="false" t="array" ref="E179:E179">IF(INDEX(_Rge_Data_3rd_CY,$B179,E$1)=0,"",TEXT(INDEX(_Rge_Data_3rd_CY,$B179,E$1),"JJJJMMTT"))</f>
        <v/>
      </c>
      <c r="F179" s="382" t="str">
        <f aca="false" t="array" ref="F179:F179">INDEX(_Rge_Data_3rd_CY,$B179,F$1)</f>
        <v>Open</v>
      </c>
      <c r="G179" s="371" t="n">
        <f aca="false" t="array" ref="G179:G179">IFERROR(MATCH(INDEX(_Rge_Data_3rd_CY,$B179,G$1),_Rge_Projectstatus,0),"")</f>
        <v>1</v>
      </c>
      <c r="H179" s="383" t="n">
        <f aca="false">INDEX(_Rge_Data_3rd_CY,$B179,H$1)</f>
        <v>0</v>
      </c>
      <c r="I179" s="384" t="n">
        <f aca="false">INDEX(_Rge_Data_3rd_CY,$B179,I$1)</f>
        <v>0</v>
      </c>
      <c r="J179" s="384" t="n">
        <f aca="false">INDEX(_Rge_Data_3rd_CY,$B179,J$1)</f>
        <v>0</v>
      </c>
      <c r="K179" s="384" t="n">
        <f aca="false">INDEX(_Rge_Data_3rd_CY,$B179,K$1)</f>
        <v>0</v>
      </c>
      <c r="L179" s="385" t="n">
        <f aca="false" t="array" ref="L179:L179">INDEX(_Rge_Data_3rd_CY,$B179,L$1)</f>
        <v>0</v>
      </c>
      <c r="M179" s="385" t="n">
        <f aca="false" t="array" ref="M179:M179">INDEX(_Rge_Data_3rd_CY,$B179,M$1)</f>
        <v>0</v>
      </c>
      <c r="N179" s="385" t="n">
        <f aca="false" t="array" ref="N179:N179">INDEX(_Rge_Data_3rd_CY,$B179,N$1)</f>
        <v>0</v>
      </c>
      <c r="O179" s="385" t="n">
        <f aca="false" t="array" ref="O179:O179">INDEX(_Rge_Data_3rd_CY,$B179,O$1)</f>
        <v>0</v>
      </c>
      <c r="P179" s="385" t="n">
        <f aca="false" t="array" ref="P179:P179">INDEX(_Rge_Data_3rd_CY,$B179,P$1)</f>
        <v>0</v>
      </c>
      <c r="Q179" s="385" t="n">
        <f aca="false">INDEX(_Rge_Data_3rd_CY,$B179,Q$1)</f>
        <v>0</v>
      </c>
      <c r="R179" s="385" t="n">
        <f aca="false" t="array" ref="R179:R179">INDEX(_Rge_Data_3rd_CY,$B179,R$1)</f>
        <v>0</v>
      </c>
      <c r="S179" s="385" t="n">
        <f aca="false" t="array" ref="S179:S179">INDEX(_Rge_Data_3rd_CY,$B179,S$1)</f>
        <v>0</v>
      </c>
      <c r="T179" s="385" t="n">
        <f aca="false">H179-S179</f>
        <v>0</v>
      </c>
      <c r="U179" s="386" t="n">
        <f aca="false">IFERROR(T179/H179,0)</f>
        <v>0</v>
      </c>
      <c r="V179" s="387" t="n">
        <f aca="false">INDEX(_Rge_Data_3rd_CY,$B179,V$1)</f>
        <v>0</v>
      </c>
      <c r="W179" s="388" t="n">
        <f aca="false">INDEX(_Rge_Data_3rd_CY,$B179,W$1)</f>
        <v>0</v>
      </c>
      <c r="X179" s="388" t="n">
        <f aca="false">INDEX(_Rge_Data_3rd_CY,$B179,X$1)</f>
        <v>0</v>
      </c>
      <c r="Y179" s="388" t="n">
        <f aca="false">INDEX(_Rge_Data_3rd_CY,$B179,Y$1)</f>
        <v>0</v>
      </c>
      <c r="Z179" s="388" t="n">
        <f aca="false" t="array" ref="Z179:Z179">INDEX(_Rge_Data_3rd_CY,$B179,Z$1)</f>
        <v>0</v>
      </c>
      <c r="AA179" s="388" t="n">
        <f aca="false" t="array" ref="AA179:AA179">INDEX(_Rge_Data_3rd_CY,$B179,AA$1)</f>
        <v>0</v>
      </c>
      <c r="AB179" s="388" t="n">
        <f aca="false" t="array" ref="AB179:AB179">INDEX(_Rge_Data_3rd_CY,$B179,AB$1)</f>
        <v>0</v>
      </c>
      <c r="AC179" s="388" t="n">
        <f aca="false" t="array" ref="AC179:AC179">INDEX(_Rge_Data_3rd_CY,$B179,AC$1)</f>
        <v>0</v>
      </c>
      <c r="AD179" s="388" t="n">
        <f aca="false" t="array" ref="AD179:AD179">INDEX(_Rge_Data_3rd_CY,$B179,AD$1)</f>
        <v>0</v>
      </c>
      <c r="AE179" s="388" t="n">
        <f aca="false">INDEX(_Rge_Data_3rd_CY,$B179,AE$1)</f>
        <v>0</v>
      </c>
      <c r="AF179" s="388" t="n">
        <f aca="false" t="array" ref="AF179:AF179">INDEX(_Rge_Data_3rd_CY,$B179,AF$1)</f>
        <v>0</v>
      </c>
      <c r="AG179" s="388" t="n">
        <f aca="false" t="array" ref="AG179:AG179">INDEX(_Rge_Data_3rd_CY,$B179,AG$1)</f>
        <v>0</v>
      </c>
      <c r="AH179" s="388" t="n">
        <f aca="false">V179-AG179</f>
        <v>0</v>
      </c>
      <c r="AI179" s="389" t="n">
        <f aca="false">IFERROR(AH179/V179,)</f>
        <v>0</v>
      </c>
      <c r="AJ179" s="390" t="n">
        <f aca="false">INDEX(_Rge_Data_3rd_CY,$B179,AJ$1)</f>
        <v>0</v>
      </c>
      <c r="AK179" s="391" t="n">
        <f aca="false">INDEX(_Rge_Data_3rd_CY,$B179,AK$1)</f>
        <v>0</v>
      </c>
      <c r="AL179" s="391" t="n">
        <f aca="false">INDEX(_Rge_Data_3rd_CY,$B179,AL$1)</f>
        <v>0</v>
      </c>
      <c r="AM179" s="391" t="n">
        <f aca="false">INDEX(_Rge_Data_3rd_CY,$B179,AM$1)</f>
        <v>0</v>
      </c>
      <c r="AN179" s="391" t="n">
        <f aca="false" t="array" ref="AN179:AN179">INDEX(_Rge_Data_3rd_CY,$B179,AN$1)</f>
        <v>0</v>
      </c>
      <c r="AO179" s="391" t="n">
        <f aca="false" t="array" ref="AO179:AO179">INDEX(_Rge_Data_3rd_CY,$B179,AO$1)</f>
        <v>0</v>
      </c>
      <c r="AP179" s="391" t="n">
        <f aca="false" t="array" ref="AP179:AP179">INDEX(_Rge_Data_3rd_CY,$B179,AP$1)</f>
        <v>0</v>
      </c>
      <c r="AQ179" s="391" t="n">
        <f aca="false" t="array" ref="AQ179:AQ179">INDEX(_Rge_Data_3rd_CY,$B179,AQ$1)</f>
        <v>0</v>
      </c>
      <c r="AR179" s="391" t="n">
        <f aca="false" t="array" ref="AR179:AR179">INDEX(_Rge_Data_3rd_CY,$B179,AR$1)</f>
        <v>0</v>
      </c>
      <c r="AS179" s="391" t="n">
        <f aca="false">INDEX(_Rge_Data_3rd_CY,$B179,AS$1)</f>
        <v>0</v>
      </c>
      <c r="AT179" s="391" t="n">
        <f aca="false" t="array" ref="AT179:AT179">INDEX(_Rge_Data_3rd_CY,$B179,AT$1)</f>
        <v>0</v>
      </c>
      <c r="AU179" s="391" t="n">
        <f aca="false" t="array" ref="AU179:AU179">INDEX(_Rge_Data_3rd_CY,$B179,AU$1)</f>
        <v>0</v>
      </c>
      <c r="AV179" s="262" t="n">
        <f aca="false">AU179+AX179+AY179</f>
        <v>0</v>
      </c>
      <c r="AW179" s="392" t="n">
        <f aca="false">IFERROR(AU179/AG179,0)</f>
        <v>0</v>
      </c>
      <c r="AX179" s="268" t="n">
        <f aca="false">IFERROR(IF(AND($F179="OPEN",$AH179&gt;0),$AH179*_SoP*$AW179,IF(AND($F179="CLOSED",$AH179&gt;0),$AH179*_SoL*$AW179,0)),0)</f>
        <v>0</v>
      </c>
      <c r="AY179" s="268" t="n">
        <f aca="false">IFERROR(IF($AH179&lt;0,$AH179*_SoL,0),0)</f>
        <v>0</v>
      </c>
      <c r="AZ179" s="393" t="n">
        <f aca="false">AU179+AX179</f>
        <v>0</v>
      </c>
      <c r="BA179" s="393" t="n">
        <f aca="false">AJ179-AY179</f>
        <v>0</v>
      </c>
      <c r="BB179" s="393" t="n">
        <f aca="false">AZ179-BA179</f>
        <v>0</v>
      </c>
      <c r="BC179" s="394" t="n">
        <f aca="false">IF($BB179&gt;=0,$BB179,0)</f>
        <v>0</v>
      </c>
      <c r="BD179" s="395" t="n">
        <f aca="false">IF($BB179&lt;=0,-$BB179,0)</f>
        <v>-0</v>
      </c>
      <c r="BE179" s="396" t="n">
        <f aca="false">IF((V179-AJ179)&lt;0,0,V179-AJ179)</f>
        <v>0</v>
      </c>
      <c r="BF179" s="397" t="n">
        <f aca="false">IF(AW179&gt;1,0,V179-AW179*V179)</f>
        <v>0</v>
      </c>
    </row>
    <row r="180" customFormat="false" ht="19.5" hidden="false" customHeight="true" outlineLevel="0" collapsed="false">
      <c r="A180" s="166"/>
      <c r="B180" s="208" t="n">
        <f aca="false">B179+1</f>
        <v>169</v>
      </c>
      <c r="C180" s="166"/>
      <c r="D180" s="369" t="n">
        <f aca="false">INDEX(_Rge_Projectdata_3rd,$B180,MATCH("Project-ID",_Rge_Headline_Projectdata,0))</f>
        <v>0</v>
      </c>
      <c r="E180" s="370" t="str">
        <f aca="false" t="array" ref="E180:E180">IF(INDEX(_Rge_Data_3rd_CY,$B180,E$1)=0,"",TEXT(INDEX(_Rge_Data_3rd_CY,$B180,E$1),"JJJJMMTT"))</f>
        <v/>
      </c>
      <c r="F180" s="382" t="str">
        <f aca="false" t="array" ref="F180:F180">INDEX(_Rge_Data_3rd_CY,$B180,F$1)</f>
        <v>Open</v>
      </c>
      <c r="G180" s="371" t="n">
        <f aca="false" t="array" ref="G180:G180">IFERROR(MATCH(INDEX(_Rge_Data_3rd_CY,$B180,G$1),_Rge_Projectstatus,0),"")</f>
        <v>1</v>
      </c>
      <c r="H180" s="383" t="n">
        <f aca="false">INDEX(_Rge_Data_3rd_CY,$B180,H$1)</f>
        <v>0</v>
      </c>
      <c r="I180" s="384" t="n">
        <f aca="false">INDEX(_Rge_Data_3rd_CY,$B180,I$1)</f>
        <v>0</v>
      </c>
      <c r="J180" s="384" t="n">
        <f aca="false">INDEX(_Rge_Data_3rd_CY,$B180,J$1)</f>
        <v>0</v>
      </c>
      <c r="K180" s="384" t="n">
        <f aca="false">INDEX(_Rge_Data_3rd_CY,$B180,K$1)</f>
        <v>0</v>
      </c>
      <c r="L180" s="385" t="n">
        <f aca="false" t="array" ref="L180:L180">INDEX(_Rge_Data_3rd_CY,$B180,L$1)</f>
        <v>0</v>
      </c>
      <c r="M180" s="385" t="n">
        <f aca="false" t="array" ref="M180:M180">INDEX(_Rge_Data_3rd_CY,$B180,M$1)</f>
        <v>0</v>
      </c>
      <c r="N180" s="385" t="n">
        <f aca="false" t="array" ref="N180:N180">INDEX(_Rge_Data_3rd_CY,$B180,N$1)</f>
        <v>0</v>
      </c>
      <c r="O180" s="385" t="n">
        <f aca="false" t="array" ref="O180:O180">INDEX(_Rge_Data_3rd_CY,$B180,O$1)</f>
        <v>0</v>
      </c>
      <c r="P180" s="385" t="n">
        <f aca="false" t="array" ref="P180:P180">INDEX(_Rge_Data_3rd_CY,$B180,P$1)</f>
        <v>0</v>
      </c>
      <c r="Q180" s="385" t="n">
        <f aca="false">INDEX(_Rge_Data_3rd_CY,$B180,Q$1)</f>
        <v>0</v>
      </c>
      <c r="R180" s="385" t="n">
        <f aca="false" t="array" ref="R180:R180">INDEX(_Rge_Data_3rd_CY,$B180,R$1)</f>
        <v>0</v>
      </c>
      <c r="S180" s="385" t="n">
        <f aca="false" t="array" ref="S180:S180">INDEX(_Rge_Data_3rd_CY,$B180,S$1)</f>
        <v>0</v>
      </c>
      <c r="T180" s="385" t="n">
        <f aca="false">H180-S180</f>
        <v>0</v>
      </c>
      <c r="U180" s="386" t="n">
        <f aca="false">IFERROR(T180/H180,0)</f>
        <v>0</v>
      </c>
      <c r="V180" s="387" t="n">
        <f aca="false">INDEX(_Rge_Data_3rd_CY,$B180,V$1)</f>
        <v>0</v>
      </c>
      <c r="W180" s="388" t="n">
        <f aca="false">INDEX(_Rge_Data_3rd_CY,$B180,W$1)</f>
        <v>0</v>
      </c>
      <c r="X180" s="388" t="n">
        <f aca="false">INDEX(_Rge_Data_3rd_CY,$B180,X$1)</f>
        <v>0</v>
      </c>
      <c r="Y180" s="388" t="n">
        <f aca="false">INDEX(_Rge_Data_3rd_CY,$B180,Y$1)</f>
        <v>0</v>
      </c>
      <c r="Z180" s="388" t="n">
        <f aca="false" t="array" ref="Z180:Z180">INDEX(_Rge_Data_3rd_CY,$B180,Z$1)</f>
        <v>0</v>
      </c>
      <c r="AA180" s="388" t="n">
        <f aca="false" t="array" ref="AA180:AA180">INDEX(_Rge_Data_3rd_CY,$B180,AA$1)</f>
        <v>0</v>
      </c>
      <c r="AB180" s="388" t="n">
        <f aca="false" t="array" ref="AB180:AB180">INDEX(_Rge_Data_3rd_CY,$B180,AB$1)</f>
        <v>0</v>
      </c>
      <c r="AC180" s="388" t="n">
        <f aca="false" t="array" ref="AC180:AC180">INDEX(_Rge_Data_3rd_CY,$B180,AC$1)</f>
        <v>0</v>
      </c>
      <c r="AD180" s="388" t="n">
        <f aca="false" t="array" ref="AD180:AD180">INDEX(_Rge_Data_3rd_CY,$B180,AD$1)</f>
        <v>0</v>
      </c>
      <c r="AE180" s="388" t="n">
        <f aca="false">INDEX(_Rge_Data_3rd_CY,$B180,AE$1)</f>
        <v>0</v>
      </c>
      <c r="AF180" s="388" t="n">
        <f aca="false" t="array" ref="AF180:AF180">INDEX(_Rge_Data_3rd_CY,$B180,AF$1)</f>
        <v>0</v>
      </c>
      <c r="AG180" s="388" t="n">
        <f aca="false" t="array" ref="AG180:AG180">INDEX(_Rge_Data_3rd_CY,$B180,AG$1)</f>
        <v>0</v>
      </c>
      <c r="AH180" s="388" t="n">
        <f aca="false">V180-AG180</f>
        <v>0</v>
      </c>
      <c r="AI180" s="389" t="n">
        <f aca="false">IFERROR(AH180/V180,)</f>
        <v>0</v>
      </c>
      <c r="AJ180" s="390" t="n">
        <f aca="false">INDEX(_Rge_Data_3rd_CY,$B180,AJ$1)</f>
        <v>0</v>
      </c>
      <c r="AK180" s="391" t="n">
        <f aca="false">INDEX(_Rge_Data_3rd_CY,$B180,AK$1)</f>
        <v>0</v>
      </c>
      <c r="AL180" s="391" t="n">
        <f aca="false">INDEX(_Rge_Data_3rd_CY,$B180,AL$1)</f>
        <v>0</v>
      </c>
      <c r="AM180" s="391" t="n">
        <f aca="false">INDEX(_Rge_Data_3rd_CY,$B180,AM$1)</f>
        <v>0</v>
      </c>
      <c r="AN180" s="391" t="n">
        <f aca="false" t="array" ref="AN180:AN180">INDEX(_Rge_Data_3rd_CY,$B180,AN$1)</f>
        <v>0</v>
      </c>
      <c r="AO180" s="391" t="n">
        <f aca="false" t="array" ref="AO180:AO180">INDEX(_Rge_Data_3rd_CY,$B180,AO$1)</f>
        <v>0</v>
      </c>
      <c r="AP180" s="391" t="n">
        <f aca="false" t="array" ref="AP180:AP180">INDEX(_Rge_Data_3rd_CY,$B180,AP$1)</f>
        <v>0</v>
      </c>
      <c r="AQ180" s="391" t="n">
        <f aca="false" t="array" ref="AQ180:AQ180">INDEX(_Rge_Data_3rd_CY,$B180,AQ$1)</f>
        <v>0</v>
      </c>
      <c r="AR180" s="391" t="n">
        <f aca="false" t="array" ref="AR180:AR180">INDEX(_Rge_Data_3rd_CY,$B180,AR$1)</f>
        <v>0</v>
      </c>
      <c r="AS180" s="391" t="n">
        <f aca="false">INDEX(_Rge_Data_3rd_CY,$B180,AS$1)</f>
        <v>0</v>
      </c>
      <c r="AT180" s="391" t="n">
        <f aca="false" t="array" ref="AT180:AT180">INDEX(_Rge_Data_3rd_CY,$B180,AT$1)</f>
        <v>0</v>
      </c>
      <c r="AU180" s="391" t="n">
        <f aca="false" t="array" ref="AU180:AU180">INDEX(_Rge_Data_3rd_CY,$B180,AU$1)</f>
        <v>0</v>
      </c>
      <c r="AV180" s="262" t="n">
        <f aca="false">AU180+AX180+AY180</f>
        <v>0</v>
      </c>
      <c r="AW180" s="392" t="n">
        <f aca="false">IFERROR(AU180/AG180,0)</f>
        <v>0</v>
      </c>
      <c r="AX180" s="268" t="n">
        <f aca="false">IFERROR(IF(AND($F180="OPEN",$AH180&gt;0),$AH180*_SoP*$AW180,IF(AND($F180="CLOSED",$AH180&gt;0),$AH180*_SoL*$AW180,0)),0)</f>
        <v>0</v>
      </c>
      <c r="AY180" s="268" t="n">
        <f aca="false">IFERROR(IF($AH180&lt;0,$AH180*_SoL,0),0)</f>
        <v>0</v>
      </c>
      <c r="AZ180" s="393" t="n">
        <f aca="false">AU180+AX180</f>
        <v>0</v>
      </c>
      <c r="BA180" s="393" t="n">
        <f aca="false">AJ180-AY180</f>
        <v>0</v>
      </c>
      <c r="BB180" s="393" t="n">
        <f aca="false">AZ180-BA180</f>
        <v>0</v>
      </c>
      <c r="BC180" s="394" t="n">
        <f aca="false">IF($BB180&gt;=0,$BB180,0)</f>
        <v>0</v>
      </c>
      <c r="BD180" s="395" t="n">
        <f aca="false">IF($BB180&lt;=0,-$BB180,0)</f>
        <v>-0</v>
      </c>
      <c r="BE180" s="396" t="n">
        <f aca="false">IF((V180-AJ180)&lt;0,0,V180-AJ180)</f>
        <v>0</v>
      </c>
      <c r="BF180" s="397" t="n">
        <f aca="false">IF(AW180&gt;1,0,V180-AW180*V180)</f>
        <v>0</v>
      </c>
    </row>
    <row r="181" customFormat="false" ht="19.5" hidden="false" customHeight="true" outlineLevel="0" collapsed="false">
      <c r="A181" s="166"/>
      <c r="B181" s="208" t="n">
        <f aca="false">B180+1</f>
        <v>170</v>
      </c>
      <c r="C181" s="166"/>
      <c r="D181" s="369" t="n">
        <f aca="false">INDEX(_Rge_Projectdata_3rd,$B181,MATCH("Project-ID",_Rge_Headline_Projectdata,0))</f>
        <v>0</v>
      </c>
      <c r="E181" s="370" t="str">
        <f aca="false" t="array" ref="E181:E181">IF(INDEX(_Rge_Data_3rd_CY,$B181,E$1)=0,"",TEXT(INDEX(_Rge_Data_3rd_CY,$B181,E$1),"JJJJMMTT"))</f>
        <v/>
      </c>
      <c r="F181" s="382" t="str">
        <f aca="false" t="array" ref="F181:F181">INDEX(_Rge_Data_3rd_CY,$B181,F$1)</f>
        <v>Open</v>
      </c>
      <c r="G181" s="371" t="n">
        <f aca="false" t="array" ref="G181:G181">IFERROR(MATCH(INDEX(_Rge_Data_3rd_CY,$B181,G$1),_Rge_Projectstatus,0),"")</f>
        <v>1</v>
      </c>
      <c r="H181" s="383" t="n">
        <f aca="false">INDEX(_Rge_Data_3rd_CY,$B181,H$1)</f>
        <v>0</v>
      </c>
      <c r="I181" s="384" t="n">
        <f aca="false">INDEX(_Rge_Data_3rd_CY,$B181,I$1)</f>
        <v>0</v>
      </c>
      <c r="J181" s="384" t="n">
        <f aca="false">INDEX(_Rge_Data_3rd_CY,$B181,J$1)</f>
        <v>0</v>
      </c>
      <c r="K181" s="384" t="n">
        <f aca="false">INDEX(_Rge_Data_3rd_CY,$B181,K$1)</f>
        <v>0</v>
      </c>
      <c r="L181" s="385" t="n">
        <f aca="false" t="array" ref="L181:L181">INDEX(_Rge_Data_3rd_CY,$B181,L$1)</f>
        <v>0</v>
      </c>
      <c r="M181" s="385" t="n">
        <f aca="false" t="array" ref="M181:M181">INDEX(_Rge_Data_3rd_CY,$B181,M$1)</f>
        <v>0</v>
      </c>
      <c r="N181" s="385" t="n">
        <f aca="false" t="array" ref="N181:N181">INDEX(_Rge_Data_3rd_CY,$B181,N$1)</f>
        <v>0</v>
      </c>
      <c r="O181" s="385" t="n">
        <f aca="false" t="array" ref="O181:O181">INDEX(_Rge_Data_3rd_CY,$B181,O$1)</f>
        <v>0</v>
      </c>
      <c r="P181" s="385" t="n">
        <f aca="false" t="array" ref="P181:P181">INDEX(_Rge_Data_3rd_CY,$B181,P$1)</f>
        <v>0</v>
      </c>
      <c r="Q181" s="385" t="n">
        <f aca="false">INDEX(_Rge_Data_3rd_CY,$B181,Q$1)</f>
        <v>0</v>
      </c>
      <c r="R181" s="385" t="n">
        <f aca="false" t="array" ref="R181:R181">INDEX(_Rge_Data_3rd_CY,$B181,R$1)</f>
        <v>0</v>
      </c>
      <c r="S181" s="385" t="n">
        <f aca="false" t="array" ref="S181:S181">INDEX(_Rge_Data_3rd_CY,$B181,S$1)</f>
        <v>0</v>
      </c>
      <c r="T181" s="385" t="n">
        <f aca="false">H181-S181</f>
        <v>0</v>
      </c>
      <c r="U181" s="386" t="n">
        <f aca="false">IFERROR(T181/H181,0)</f>
        <v>0</v>
      </c>
      <c r="V181" s="387" t="n">
        <f aca="false">INDEX(_Rge_Data_3rd_CY,$B181,V$1)</f>
        <v>0</v>
      </c>
      <c r="W181" s="388" t="n">
        <f aca="false">INDEX(_Rge_Data_3rd_CY,$B181,W$1)</f>
        <v>0</v>
      </c>
      <c r="X181" s="388" t="n">
        <f aca="false">INDEX(_Rge_Data_3rd_CY,$B181,X$1)</f>
        <v>0</v>
      </c>
      <c r="Y181" s="388" t="n">
        <f aca="false">INDEX(_Rge_Data_3rd_CY,$B181,Y$1)</f>
        <v>0</v>
      </c>
      <c r="Z181" s="388" t="n">
        <f aca="false" t="array" ref="Z181:Z181">INDEX(_Rge_Data_3rd_CY,$B181,Z$1)</f>
        <v>0</v>
      </c>
      <c r="AA181" s="388" t="n">
        <f aca="false" t="array" ref="AA181:AA181">INDEX(_Rge_Data_3rd_CY,$B181,AA$1)</f>
        <v>0</v>
      </c>
      <c r="AB181" s="388" t="n">
        <f aca="false" t="array" ref="AB181:AB181">INDEX(_Rge_Data_3rd_CY,$B181,AB$1)</f>
        <v>0</v>
      </c>
      <c r="AC181" s="388" t="n">
        <f aca="false" t="array" ref="AC181:AC181">INDEX(_Rge_Data_3rd_CY,$B181,AC$1)</f>
        <v>0</v>
      </c>
      <c r="AD181" s="388" t="n">
        <f aca="false" t="array" ref="AD181:AD181">INDEX(_Rge_Data_3rd_CY,$B181,AD$1)</f>
        <v>0</v>
      </c>
      <c r="AE181" s="388" t="n">
        <f aca="false">INDEX(_Rge_Data_3rd_CY,$B181,AE$1)</f>
        <v>0</v>
      </c>
      <c r="AF181" s="388" t="n">
        <f aca="false" t="array" ref="AF181:AF181">INDEX(_Rge_Data_3rd_CY,$B181,AF$1)</f>
        <v>0</v>
      </c>
      <c r="AG181" s="388" t="n">
        <f aca="false" t="array" ref="AG181:AG181">INDEX(_Rge_Data_3rd_CY,$B181,AG$1)</f>
        <v>0</v>
      </c>
      <c r="AH181" s="388" t="n">
        <f aca="false">V181-AG181</f>
        <v>0</v>
      </c>
      <c r="AI181" s="389" t="n">
        <f aca="false">IFERROR(AH181/V181,)</f>
        <v>0</v>
      </c>
      <c r="AJ181" s="390" t="n">
        <f aca="false">INDEX(_Rge_Data_3rd_CY,$B181,AJ$1)</f>
        <v>0</v>
      </c>
      <c r="AK181" s="391" t="n">
        <f aca="false">INDEX(_Rge_Data_3rd_CY,$B181,AK$1)</f>
        <v>0</v>
      </c>
      <c r="AL181" s="391" t="n">
        <f aca="false">INDEX(_Rge_Data_3rd_CY,$B181,AL$1)</f>
        <v>0</v>
      </c>
      <c r="AM181" s="391" t="n">
        <f aca="false">INDEX(_Rge_Data_3rd_CY,$B181,AM$1)</f>
        <v>0</v>
      </c>
      <c r="AN181" s="391" t="n">
        <f aca="false" t="array" ref="AN181:AN181">INDEX(_Rge_Data_3rd_CY,$B181,AN$1)</f>
        <v>0</v>
      </c>
      <c r="AO181" s="391" t="n">
        <f aca="false" t="array" ref="AO181:AO181">INDEX(_Rge_Data_3rd_CY,$B181,AO$1)</f>
        <v>0</v>
      </c>
      <c r="AP181" s="391" t="n">
        <f aca="false" t="array" ref="AP181:AP181">INDEX(_Rge_Data_3rd_CY,$B181,AP$1)</f>
        <v>0</v>
      </c>
      <c r="AQ181" s="391" t="n">
        <f aca="false" t="array" ref="AQ181:AQ181">INDEX(_Rge_Data_3rd_CY,$B181,AQ$1)</f>
        <v>0</v>
      </c>
      <c r="AR181" s="391" t="n">
        <f aca="false" t="array" ref="AR181:AR181">INDEX(_Rge_Data_3rd_CY,$B181,AR$1)</f>
        <v>0</v>
      </c>
      <c r="AS181" s="391" t="n">
        <f aca="false">INDEX(_Rge_Data_3rd_CY,$B181,AS$1)</f>
        <v>0</v>
      </c>
      <c r="AT181" s="391" t="n">
        <f aca="false" t="array" ref="AT181:AT181">INDEX(_Rge_Data_3rd_CY,$B181,AT$1)</f>
        <v>0</v>
      </c>
      <c r="AU181" s="391" t="n">
        <f aca="false" t="array" ref="AU181:AU181">INDEX(_Rge_Data_3rd_CY,$B181,AU$1)</f>
        <v>0</v>
      </c>
      <c r="AV181" s="262" t="n">
        <f aca="false">AU181+AX181+AY181</f>
        <v>0</v>
      </c>
      <c r="AW181" s="392" t="n">
        <f aca="false">IFERROR(AU181/AG181,0)</f>
        <v>0</v>
      </c>
      <c r="AX181" s="268" t="n">
        <f aca="false">IFERROR(IF(AND($F181="OPEN",$AH181&gt;0),$AH181*_SoP*$AW181,IF(AND($F181="CLOSED",$AH181&gt;0),$AH181*_SoL*$AW181,0)),0)</f>
        <v>0</v>
      </c>
      <c r="AY181" s="268" t="n">
        <f aca="false">IFERROR(IF($AH181&lt;0,$AH181*_SoL,0),0)</f>
        <v>0</v>
      </c>
      <c r="AZ181" s="393" t="n">
        <f aca="false">AU181+AX181</f>
        <v>0</v>
      </c>
      <c r="BA181" s="393" t="n">
        <f aca="false">AJ181-AY181</f>
        <v>0</v>
      </c>
      <c r="BB181" s="393" t="n">
        <f aca="false">AZ181-BA181</f>
        <v>0</v>
      </c>
      <c r="BC181" s="394" t="n">
        <f aca="false">IF($BB181&gt;=0,$BB181,0)</f>
        <v>0</v>
      </c>
      <c r="BD181" s="395" t="n">
        <f aca="false">IF($BB181&lt;=0,-$BB181,0)</f>
        <v>-0</v>
      </c>
      <c r="BE181" s="396" t="n">
        <f aca="false">IF((V181-AJ181)&lt;0,0,V181-AJ181)</f>
        <v>0</v>
      </c>
      <c r="BF181" s="397" t="n">
        <f aca="false">IF(AW181&gt;1,0,V181-AW181*V181)</f>
        <v>0</v>
      </c>
    </row>
    <row r="182" customFormat="false" ht="19.5" hidden="false" customHeight="true" outlineLevel="0" collapsed="false">
      <c r="A182" s="166"/>
      <c r="B182" s="208" t="n">
        <f aca="false">B181+1</f>
        <v>171</v>
      </c>
      <c r="C182" s="166"/>
      <c r="D182" s="369" t="n">
        <f aca="false">INDEX(_Rge_Projectdata_3rd,$B182,MATCH("Project-ID",_Rge_Headline_Projectdata,0))</f>
        <v>0</v>
      </c>
      <c r="E182" s="370" t="str">
        <f aca="false" t="array" ref="E182:E182">IF(INDEX(_Rge_Data_3rd_CY,$B182,E$1)=0,"",TEXT(INDEX(_Rge_Data_3rd_CY,$B182,E$1),"JJJJMMTT"))</f>
        <v/>
      </c>
      <c r="F182" s="382" t="str">
        <f aca="false" t="array" ref="F182:F182">INDEX(_Rge_Data_3rd_CY,$B182,F$1)</f>
        <v>Open</v>
      </c>
      <c r="G182" s="371" t="n">
        <f aca="false" t="array" ref="G182:G182">IFERROR(MATCH(INDEX(_Rge_Data_3rd_CY,$B182,G$1),_Rge_Projectstatus,0),"")</f>
        <v>1</v>
      </c>
      <c r="H182" s="383" t="n">
        <f aca="false">INDEX(_Rge_Data_3rd_CY,$B182,H$1)</f>
        <v>0</v>
      </c>
      <c r="I182" s="384" t="n">
        <f aca="false">INDEX(_Rge_Data_3rd_CY,$B182,I$1)</f>
        <v>0</v>
      </c>
      <c r="J182" s="384" t="n">
        <f aca="false">INDEX(_Rge_Data_3rd_CY,$B182,J$1)</f>
        <v>0</v>
      </c>
      <c r="K182" s="384" t="n">
        <f aca="false">INDEX(_Rge_Data_3rd_CY,$B182,K$1)</f>
        <v>0</v>
      </c>
      <c r="L182" s="385" t="n">
        <f aca="false" t="array" ref="L182:L182">INDEX(_Rge_Data_3rd_CY,$B182,L$1)</f>
        <v>0</v>
      </c>
      <c r="M182" s="385" t="n">
        <f aca="false" t="array" ref="M182:M182">INDEX(_Rge_Data_3rd_CY,$B182,M$1)</f>
        <v>0</v>
      </c>
      <c r="N182" s="385" t="n">
        <f aca="false" t="array" ref="N182:N182">INDEX(_Rge_Data_3rd_CY,$B182,N$1)</f>
        <v>0</v>
      </c>
      <c r="O182" s="385" t="n">
        <f aca="false" t="array" ref="O182:O182">INDEX(_Rge_Data_3rd_CY,$B182,O$1)</f>
        <v>0</v>
      </c>
      <c r="P182" s="385" t="n">
        <f aca="false" t="array" ref="P182:P182">INDEX(_Rge_Data_3rd_CY,$B182,P$1)</f>
        <v>0</v>
      </c>
      <c r="Q182" s="385" t="n">
        <f aca="false">INDEX(_Rge_Data_3rd_CY,$B182,Q$1)</f>
        <v>0</v>
      </c>
      <c r="R182" s="385" t="n">
        <f aca="false" t="array" ref="R182:R182">INDEX(_Rge_Data_3rd_CY,$B182,R$1)</f>
        <v>0</v>
      </c>
      <c r="S182" s="385" t="n">
        <f aca="false" t="array" ref="S182:S182">INDEX(_Rge_Data_3rd_CY,$B182,S$1)</f>
        <v>0</v>
      </c>
      <c r="T182" s="385" t="n">
        <f aca="false">H182-S182</f>
        <v>0</v>
      </c>
      <c r="U182" s="386" t="n">
        <f aca="false">IFERROR(T182/H182,0)</f>
        <v>0</v>
      </c>
      <c r="V182" s="387" t="n">
        <f aca="false">INDEX(_Rge_Data_3rd_CY,$B182,V$1)</f>
        <v>0</v>
      </c>
      <c r="W182" s="388" t="n">
        <f aca="false">INDEX(_Rge_Data_3rd_CY,$B182,W$1)</f>
        <v>0</v>
      </c>
      <c r="X182" s="388" t="n">
        <f aca="false">INDEX(_Rge_Data_3rd_CY,$B182,X$1)</f>
        <v>0</v>
      </c>
      <c r="Y182" s="388" t="n">
        <f aca="false">INDEX(_Rge_Data_3rd_CY,$B182,Y$1)</f>
        <v>0</v>
      </c>
      <c r="Z182" s="388" t="n">
        <f aca="false" t="array" ref="Z182:Z182">INDEX(_Rge_Data_3rd_CY,$B182,Z$1)</f>
        <v>0</v>
      </c>
      <c r="AA182" s="388" t="n">
        <f aca="false" t="array" ref="AA182:AA182">INDEX(_Rge_Data_3rd_CY,$B182,AA$1)</f>
        <v>0</v>
      </c>
      <c r="AB182" s="388" t="n">
        <f aca="false" t="array" ref="AB182:AB182">INDEX(_Rge_Data_3rd_CY,$B182,AB$1)</f>
        <v>0</v>
      </c>
      <c r="AC182" s="388" t="n">
        <f aca="false" t="array" ref="AC182:AC182">INDEX(_Rge_Data_3rd_CY,$B182,AC$1)</f>
        <v>0</v>
      </c>
      <c r="AD182" s="388" t="n">
        <f aca="false" t="array" ref="AD182:AD182">INDEX(_Rge_Data_3rd_CY,$B182,AD$1)</f>
        <v>0</v>
      </c>
      <c r="AE182" s="388" t="n">
        <f aca="false">INDEX(_Rge_Data_3rd_CY,$B182,AE$1)</f>
        <v>0</v>
      </c>
      <c r="AF182" s="388" t="n">
        <f aca="false" t="array" ref="AF182:AF182">INDEX(_Rge_Data_3rd_CY,$B182,AF$1)</f>
        <v>0</v>
      </c>
      <c r="AG182" s="388" t="n">
        <f aca="false" t="array" ref="AG182:AG182">INDEX(_Rge_Data_3rd_CY,$B182,AG$1)</f>
        <v>0</v>
      </c>
      <c r="AH182" s="388" t="n">
        <f aca="false">V182-AG182</f>
        <v>0</v>
      </c>
      <c r="AI182" s="389" t="n">
        <f aca="false">IFERROR(AH182/V182,)</f>
        <v>0</v>
      </c>
      <c r="AJ182" s="390" t="n">
        <f aca="false">INDEX(_Rge_Data_3rd_CY,$B182,AJ$1)</f>
        <v>0</v>
      </c>
      <c r="AK182" s="391" t="n">
        <f aca="false">INDEX(_Rge_Data_3rd_CY,$B182,AK$1)</f>
        <v>0</v>
      </c>
      <c r="AL182" s="391" t="n">
        <f aca="false">INDEX(_Rge_Data_3rd_CY,$B182,AL$1)</f>
        <v>0</v>
      </c>
      <c r="AM182" s="391" t="n">
        <f aca="false">INDEX(_Rge_Data_3rd_CY,$B182,AM$1)</f>
        <v>0</v>
      </c>
      <c r="AN182" s="391" t="n">
        <f aca="false" t="array" ref="AN182:AN182">INDEX(_Rge_Data_3rd_CY,$B182,AN$1)</f>
        <v>0</v>
      </c>
      <c r="AO182" s="391" t="n">
        <f aca="false" t="array" ref="AO182:AO182">INDEX(_Rge_Data_3rd_CY,$B182,AO$1)</f>
        <v>0</v>
      </c>
      <c r="AP182" s="391" t="n">
        <f aca="false" t="array" ref="AP182:AP182">INDEX(_Rge_Data_3rd_CY,$B182,AP$1)</f>
        <v>0</v>
      </c>
      <c r="AQ182" s="391" t="n">
        <f aca="false" t="array" ref="AQ182:AQ182">INDEX(_Rge_Data_3rd_CY,$B182,AQ$1)</f>
        <v>0</v>
      </c>
      <c r="AR182" s="391" t="n">
        <f aca="false" t="array" ref="AR182:AR182">INDEX(_Rge_Data_3rd_CY,$B182,AR$1)</f>
        <v>0</v>
      </c>
      <c r="AS182" s="391" t="n">
        <f aca="false">INDEX(_Rge_Data_3rd_CY,$B182,AS$1)</f>
        <v>0</v>
      </c>
      <c r="AT182" s="391" t="n">
        <f aca="false" t="array" ref="AT182:AT182">INDEX(_Rge_Data_3rd_CY,$B182,AT$1)</f>
        <v>0</v>
      </c>
      <c r="AU182" s="391" t="n">
        <f aca="false" t="array" ref="AU182:AU182">INDEX(_Rge_Data_3rd_CY,$B182,AU$1)</f>
        <v>0</v>
      </c>
      <c r="AV182" s="262" t="n">
        <f aca="false">AU182+AX182+AY182</f>
        <v>0</v>
      </c>
      <c r="AW182" s="392" t="n">
        <f aca="false">IFERROR(AU182/AG182,0)</f>
        <v>0</v>
      </c>
      <c r="AX182" s="268" t="n">
        <f aca="false">IFERROR(IF(AND($F182="OPEN",$AH182&gt;0),$AH182*_SoP*$AW182,IF(AND($F182="CLOSED",$AH182&gt;0),$AH182*_SoL*$AW182,0)),0)</f>
        <v>0</v>
      </c>
      <c r="AY182" s="268" t="n">
        <f aca="false">IFERROR(IF($AH182&lt;0,$AH182*_SoL,0),0)</f>
        <v>0</v>
      </c>
      <c r="AZ182" s="393" t="n">
        <f aca="false">AU182+AX182</f>
        <v>0</v>
      </c>
      <c r="BA182" s="393" t="n">
        <f aca="false">AJ182-AY182</f>
        <v>0</v>
      </c>
      <c r="BB182" s="393" t="n">
        <f aca="false">AZ182-BA182</f>
        <v>0</v>
      </c>
      <c r="BC182" s="394" t="n">
        <f aca="false">IF($BB182&gt;=0,$BB182,0)</f>
        <v>0</v>
      </c>
      <c r="BD182" s="395" t="n">
        <f aca="false">IF($BB182&lt;=0,-$BB182,0)</f>
        <v>-0</v>
      </c>
      <c r="BE182" s="396" t="n">
        <f aca="false">IF((V182-AJ182)&lt;0,0,V182-AJ182)</f>
        <v>0</v>
      </c>
      <c r="BF182" s="397" t="n">
        <f aca="false">IF(AW182&gt;1,0,V182-AW182*V182)</f>
        <v>0</v>
      </c>
    </row>
    <row r="183" customFormat="false" ht="19.5" hidden="false" customHeight="true" outlineLevel="0" collapsed="false">
      <c r="A183" s="166"/>
      <c r="B183" s="208" t="n">
        <f aca="false">B182+1</f>
        <v>172</v>
      </c>
      <c r="C183" s="166"/>
      <c r="D183" s="369" t="n">
        <f aca="false">INDEX(_Rge_Projectdata_3rd,$B183,MATCH("Project-ID",_Rge_Headline_Projectdata,0))</f>
        <v>0</v>
      </c>
      <c r="E183" s="370" t="str">
        <f aca="false" t="array" ref="E183:E183">IF(INDEX(_Rge_Data_3rd_CY,$B183,E$1)=0,"",TEXT(INDEX(_Rge_Data_3rd_CY,$B183,E$1),"JJJJMMTT"))</f>
        <v/>
      </c>
      <c r="F183" s="382" t="str">
        <f aca="false" t="array" ref="F183:F183">INDEX(_Rge_Data_3rd_CY,$B183,F$1)</f>
        <v>Open</v>
      </c>
      <c r="G183" s="371" t="n">
        <f aca="false" t="array" ref="G183:G183">IFERROR(MATCH(INDEX(_Rge_Data_3rd_CY,$B183,G$1),_Rge_Projectstatus,0),"")</f>
        <v>1</v>
      </c>
      <c r="H183" s="383" t="n">
        <f aca="false">INDEX(_Rge_Data_3rd_CY,$B183,H$1)</f>
        <v>0</v>
      </c>
      <c r="I183" s="384" t="n">
        <f aca="false">INDEX(_Rge_Data_3rd_CY,$B183,I$1)</f>
        <v>0</v>
      </c>
      <c r="J183" s="384" t="n">
        <f aca="false">INDEX(_Rge_Data_3rd_CY,$B183,J$1)</f>
        <v>0</v>
      </c>
      <c r="K183" s="384" t="n">
        <f aca="false">INDEX(_Rge_Data_3rd_CY,$B183,K$1)</f>
        <v>0</v>
      </c>
      <c r="L183" s="385" t="n">
        <f aca="false" t="array" ref="L183:L183">INDEX(_Rge_Data_3rd_CY,$B183,L$1)</f>
        <v>0</v>
      </c>
      <c r="M183" s="385" t="n">
        <f aca="false" t="array" ref="M183:M183">INDEX(_Rge_Data_3rd_CY,$B183,M$1)</f>
        <v>0</v>
      </c>
      <c r="N183" s="385" t="n">
        <f aca="false" t="array" ref="N183:N183">INDEX(_Rge_Data_3rd_CY,$B183,N$1)</f>
        <v>0</v>
      </c>
      <c r="O183" s="385" t="n">
        <f aca="false" t="array" ref="O183:O183">INDEX(_Rge_Data_3rd_CY,$B183,O$1)</f>
        <v>0</v>
      </c>
      <c r="P183" s="385" t="n">
        <f aca="false" t="array" ref="P183:P183">INDEX(_Rge_Data_3rd_CY,$B183,P$1)</f>
        <v>0</v>
      </c>
      <c r="Q183" s="385" t="n">
        <f aca="false">INDEX(_Rge_Data_3rd_CY,$B183,Q$1)</f>
        <v>0</v>
      </c>
      <c r="R183" s="385" t="n">
        <f aca="false" t="array" ref="R183:R183">INDEX(_Rge_Data_3rd_CY,$B183,R$1)</f>
        <v>0</v>
      </c>
      <c r="S183" s="385" t="n">
        <f aca="false" t="array" ref="S183:S183">INDEX(_Rge_Data_3rd_CY,$B183,S$1)</f>
        <v>0</v>
      </c>
      <c r="T183" s="385" t="n">
        <f aca="false">H183-S183</f>
        <v>0</v>
      </c>
      <c r="U183" s="386" t="n">
        <f aca="false">IFERROR(T183/H183,0)</f>
        <v>0</v>
      </c>
      <c r="V183" s="387" t="n">
        <f aca="false">INDEX(_Rge_Data_3rd_CY,$B183,V$1)</f>
        <v>0</v>
      </c>
      <c r="W183" s="388" t="n">
        <f aca="false">INDEX(_Rge_Data_3rd_CY,$B183,W$1)</f>
        <v>0</v>
      </c>
      <c r="X183" s="388" t="n">
        <f aca="false">INDEX(_Rge_Data_3rd_CY,$B183,X$1)</f>
        <v>0</v>
      </c>
      <c r="Y183" s="388" t="n">
        <f aca="false">INDEX(_Rge_Data_3rd_CY,$B183,Y$1)</f>
        <v>0</v>
      </c>
      <c r="Z183" s="388" t="n">
        <f aca="false" t="array" ref="Z183:Z183">INDEX(_Rge_Data_3rd_CY,$B183,Z$1)</f>
        <v>0</v>
      </c>
      <c r="AA183" s="388" t="n">
        <f aca="false" t="array" ref="AA183:AA183">INDEX(_Rge_Data_3rd_CY,$B183,AA$1)</f>
        <v>0</v>
      </c>
      <c r="AB183" s="388" t="n">
        <f aca="false" t="array" ref="AB183:AB183">INDEX(_Rge_Data_3rd_CY,$B183,AB$1)</f>
        <v>0</v>
      </c>
      <c r="AC183" s="388" t="n">
        <f aca="false" t="array" ref="AC183:AC183">INDEX(_Rge_Data_3rd_CY,$B183,AC$1)</f>
        <v>0</v>
      </c>
      <c r="AD183" s="388" t="n">
        <f aca="false" t="array" ref="AD183:AD183">INDEX(_Rge_Data_3rd_CY,$B183,AD$1)</f>
        <v>0</v>
      </c>
      <c r="AE183" s="388" t="n">
        <f aca="false">INDEX(_Rge_Data_3rd_CY,$B183,AE$1)</f>
        <v>0</v>
      </c>
      <c r="AF183" s="388" t="n">
        <f aca="false" t="array" ref="AF183:AF183">INDEX(_Rge_Data_3rd_CY,$B183,AF$1)</f>
        <v>0</v>
      </c>
      <c r="AG183" s="388" t="n">
        <f aca="false" t="array" ref="AG183:AG183">INDEX(_Rge_Data_3rd_CY,$B183,AG$1)</f>
        <v>0</v>
      </c>
      <c r="AH183" s="388" t="n">
        <f aca="false">V183-AG183</f>
        <v>0</v>
      </c>
      <c r="AI183" s="389" t="n">
        <f aca="false">IFERROR(AH183/V183,)</f>
        <v>0</v>
      </c>
      <c r="AJ183" s="390" t="n">
        <f aca="false">INDEX(_Rge_Data_3rd_CY,$B183,AJ$1)</f>
        <v>0</v>
      </c>
      <c r="AK183" s="391" t="n">
        <f aca="false">INDEX(_Rge_Data_3rd_CY,$B183,AK$1)</f>
        <v>0</v>
      </c>
      <c r="AL183" s="391" t="n">
        <f aca="false">INDEX(_Rge_Data_3rd_CY,$B183,AL$1)</f>
        <v>0</v>
      </c>
      <c r="AM183" s="391" t="n">
        <f aca="false">INDEX(_Rge_Data_3rd_CY,$B183,AM$1)</f>
        <v>0</v>
      </c>
      <c r="AN183" s="391" t="n">
        <f aca="false" t="array" ref="AN183:AN183">INDEX(_Rge_Data_3rd_CY,$B183,AN$1)</f>
        <v>0</v>
      </c>
      <c r="AO183" s="391" t="n">
        <f aca="false" t="array" ref="AO183:AO183">INDEX(_Rge_Data_3rd_CY,$B183,AO$1)</f>
        <v>0</v>
      </c>
      <c r="AP183" s="391" t="n">
        <f aca="false" t="array" ref="AP183:AP183">INDEX(_Rge_Data_3rd_CY,$B183,AP$1)</f>
        <v>0</v>
      </c>
      <c r="AQ183" s="391" t="n">
        <f aca="false" t="array" ref="AQ183:AQ183">INDEX(_Rge_Data_3rd_CY,$B183,AQ$1)</f>
        <v>0</v>
      </c>
      <c r="AR183" s="391" t="n">
        <f aca="false" t="array" ref="AR183:AR183">INDEX(_Rge_Data_3rd_CY,$B183,AR$1)</f>
        <v>0</v>
      </c>
      <c r="AS183" s="391" t="n">
        <f aca="false">INDEX(_Rge_Data_3rd_CY,$B183,AS$1)</f>
        <v>0</v>
      </c>
      <c r="AT183" s="391" t="n">
        <f aca="false" t="array" ref="AT183:AT183">INDEX(_Rge_Data_3rd_CY,$B183,AT$1)</f>
        <v>0</v>
      </c>
      <c r="AU183" s="391" t="n">
        <f aca="false" t="array" ref="AU183:AU183">INDEX(_Rge_Data_3rd_CY,$B183,AU$1)</f>
        <v>0</v>
      </c>
      <c r="AV183" s="262" t="n">
        <f aca="false">AU183+AX183+AY183</f>
        <v>0</v>
      </c>
      <c r="AW183" s="392" t="n">
        <f aca="false">IFERROR(AU183/AG183,0)</f>
        <v>0</v>
      </c>
      <c r="AX183" s="268" t="n">
        <f aca="false">IFERROR(IF(AND($F183="OPEN",$AH183&gt;0),$AH183*_SoP*$AW183,IF(AND($F183="CLOSED",$AH183&gt;0),$AH183*_SoL*$AW183,0)),0)</f>
        <v>0</v>
      </c>
      <c r="AY183" s="268" t="n">
        <f aca="false">IFERROR(IF($AH183&lt;0,$AH183*_SoL,0),0)</f>
        <v>0</v>
      </c>
      <c r="AZ183" s="393" t="n">
        <f aca="false">AU183+AX183</f>
        <v>0</v>
      </c>
      <c r="BA183" s="393" t="n">
        <f aca="false">AJ183-AY183</f>
        <v>0</v>
      </c>
      <c r="BB183" s="393" t="n">
        <f aca="false">AZ183-BA183</f>
        <v>0</v>
      </c>
      <c r="BC183" s="394" t="n">
        <f aca="false">IF($BB183&gt;=0,$BB183,0)</f>
        <v>0</v>
      </c>
      <c r="BD183" s="395" t="n">
        <f aca="false">IF($BB183&lt;=0,-$BB183,0)</f>
        <v>-0</v>
      </c>
      <c r="BE183" s="396" t="n">
        <f aca="false">IF((V183-AJ183)&lt;0,0,V183-AJ183)</f>
        <v>0</v>
      </c>
      <c r="BF183" s="397" t="n">
        <f aca="false">IF(AW183&gt;1,0,V183-AW183*V183)</f>
        <v>0</v>
      </c>
    </row>
    <row r="184" customFormat="false" ht="19.5" hidden="false" customHeight="true" outlineLevel="0" collapsed="false">
      <c r="A184" s="166"/>
      <c r="B184" s="208" t="n">
        <f aca="false">B183+1</f>
        <v>173</v>
      </c>
      <c r="C184" s="166"/>
      <c r="D184" s="369" t="n">
        <f aca="false">INDEX(_Rge_Projectdata_3rd,$B184,MATCH("Project-ID",_Rge_Headline_Projectdata,0))</f>
        <v>0</v>
      </c>
      <c r="E184" s="370" t="str">
        <f aca="false" t="array" ref="E184:E184">IF(INDEX(_Rge_Data_3rd_CY,$B184,E$1)=0,"",TEXT(INDEX(_Rge_Data_3rd_CY,$B184,E$1),"JJJJMMTT"))</f>
        <v/>
      </c>
      <c r="F184" s="382" t="str">
        <f aca="false" t="array" ref="F184:F184">INDEX(_Rge_Data_3rd_CY,$B184,F$1)</f>
        <v>Open</v>
      </c>
      <c r="G184" s="371" t="n">
        <f aca="false" t="array" ref="G184:G184">IFERROR(MATCH(INDEX(_Rge_Data_3rd_CY,$B184,G$1),_Rge_Projectstatus,0),"")</f>
        <v>1</v>
      </c>
      <c r="H184" s="383" t="n">
        <f aca="false">INDEX(_Rge_Data_3rd_CY,$B184,H$1)</f>
        <v>0</v>
      </c>
      <c r="I184" s="384" t="n">
        <f aca="false">INDEX(_Rge_Data_3rd_CY,$B184,I$1)</f>
        <v>0</v>
      </c>
      <c r="J184" s="384" t="n">
        <f aca="false">INDEX(_Rge_Data_3rd_CY,$B184,J$1)</f>
        <v>0</v>
      </c>
      <c r="K184" s="384" t="n">
        <f aca="false">INDEX(_Rge_Data_3rd_CY,$B184,K$1)</f>
        <v>0</v>
      </c>
      <c r="L184" s="385" t="n">
        <f aca="false" t="array" ref="L184:L184">INDEX(_Rge_Data_3rd_CY,$B184,L$1)</f>
        <v>0</v>
      </c>
      <c r="M184" s="385" t="n">
        <f aca="false" t="array" ref="M184:M184">INDEX(_Rge_Data_3rd_CY,$B184,M$1)</f>
        <v>0</v>
      </c>
      <c r="N184" s="385" t="n">
        <f aca="false" t="array" ref="N184:N184">INDEX(_Rge_Data_3rd_CY,$B184,N$1)</f>
        <v>0</v>
      </c>
      <c r="O184" s="385" t="n">
        <f aca="false" t="array" ref="O184:O184">INDEX(_Rge_Data_3rd_CY,$B184,O$1)</f>
        <v>0</v>
      </c>
      <c r="P184" s="385" t="n">
        <f aca="false" t="array" ref="P184:P184">INDEX(_Rge_Data_3rd_CY,$B184,P$1)</f>
        <v>0</v>
      </c>
      <c r="Q184" s="385" t="n">
        <f aca="false">INDEX(_Rge_Data_3rd_CY,$B184,Q$1)</f>
        <v>0</v>
      </c>
      <c r="R184" s="385" t="n">
        <f aca="false" t="array" ref="R184:R184">INDEX(_Rge_Data_3rd_CY,$B184,R$1)</f>
        <v>0</v>
      </c>
      <c r="S184" s="385" t="n">
        <f aca="false" t="array" ref="S184:S184">INDEX(_Rge_Data_3rd_CY,$B184,S$1)</f>
        <v>0</v>
      </c>
      <c r="T184" s="385" t="n">
        <f aca="false">H184-S184</f>
        <v>0</v>
      </c>
      <c r="U184" s="386" t="n">
        <f aca="false">IFERROR(T184/H184,0)</f>
        <v>0</v>
      </c>
      <c r="V184" s="387" t="n">
        <f aca="false">INDEX(_Rge_Data_3rd_CY,$B184,V$1)</f>
        <v>0</v>
      </c>
      <c r="W184" s="388" t="n">
        <f aca="false">INDEX(_Rge_Data_3rd_CY,$B184,W$1)</f>
        <v>0</v>
      </c>
      <c r="X184" s="388" t="n">
        <f aca="false">INDEX(_Rge_Data_3rd_CY,$B184,X$1)</f>
        <v>0</v>
      </c>
      <c r="Y184" s="388" t="n">
        <f aca="false">INDEX(_Rge_Data_3rd_CY,$B184,Y$1)</f>
        <v>0</v>
      </c>
      <c r="Z184" s="388" t="n">
        <f aca="false" t="array" ref="Z184:Z184">INDEX(_Rge_Data_3rd_CY,$B184,Z$1)</f>
        <v>0</v>
      </c>
      <c r="AA184" s="388" t="n">
        <f aca="false" t="array" ref="AA184:AA184">INDEX(_Rge_Data_3rd_CY,$B184,AA$1)</f>
        <v>0</v>
      </c>
      <c r="AB184" s="388" t="n">
        <f aca="false" t="array" ref="AB184:AB184">INDEX(_Rge_Data_3rd_CY,$B184,AB$1)</f>
        <v>0</v>
      </c>
      <c r="AC184" s="388" t="n">
        <f aca="false" t="array" ref="AC184:AC184">INDEX(_Rge_Data_3rd_CY,$B184,AC$1)</f>
        <v>0</v>
      </c>
      <c r="AD184" s="388" t="n">
        <f aca="false" t="array" ref="AD184:AD184">INDEX(_Rge_Data_3rd_CY,$B184,AD$1)</f>
        <v>0</v>
      </c>
      <c r="AE184" s="388" t="n">
        <f aca="false">INDEX(_Rge_Data_3rd_CY,$B184,AE$1)</f>
        <v>0</v>
      </c>
      <c r="AF184" s="388" t="n">
        <f aca="false" t="array" ref="AF184:AF184">INDEX(_Rge_Data_3rd_CY,$B184,AF$1)</f>
        <v>0</v>
      </c>
      <c r="AG184" s="388" t="n">
        <f aca="false" t="array" ref="AG184:AG184">INDEX(_Rge_Data_3rd_CY,$B184,AG$1)</f>
        <v>0</v>
      </c>
      <c r="AH184" s="388" t="n">
        <f aca="false">V184-AG184</f>
        <v>0</v>
      </c>
      <c r="AI184" s="389" t="n">
        <f aca="false">IFERROR(AH184/V184,)</f>
        <v>0</v>
      </c>
      <c r="AJ184" s="390" t="n">
        <f aca="false">INDEX(_Rge_Data_3rd_CY,$B184,AJ$1)</f>
        <v>0</v>
      </c>
      <c r="AK184" s="391" t="n">
        <f aca="false">INDEX(_Rge_Data_3rd_CY,$B184,AK$1)</f>
        <v>0</v>
      </c>
      <c r="AL184" s="391" t="n">
        <f aca="false">INDEX(_Rge_Data_3rd_CY,$B184,AL$1)</f>
        <v>0</v>
      </c>
      <c r="AM184" s="391" t="n">
        <f aca="false">INDEX(_Rge_Data_3rd_CY,$B184,AM$1)</f>
        <v>0</v>
      </c>
      <c r="AN184" s="391" t="n">
        <f aca="false" t="array" ref="AN184:AN184">INDEX(_Rge_Data_3rd_CY,$B184,AN$1)</f>
        <v>0</v>
      </c>
      <c r="AO184" s="391" t="n">
        <f aca="false" t="array" ref="AO184:AO184">INDEX(_Rge_Data_3rd_CY,$B184,AO$1)</f>
        <v>0</v>
      </c>
      <c r="AP184" s="391" t="n">
        <f aca="false" t="array" ref="AP184:AP184">INDEX(_Rge_Data_3rd_CY,$B184,AP$1)</f>
        <v>0</v>
      </c>
      <c r="AQ184" s="391" t="n">
        <f aca="false" t="array" ref="AQ184:AQ184">INDEX(_Rge_Data_3rd_CY,$B184,AQ$1)</f>
        <v>0</v>
      </c>
      <c r="AR184" s="391" t="n">
        <f aca="false" t="array" ref="AR184:AR184">INDEX(_Rge_Data_3rd_CY,$B184,AR$1)</f>
        <v>0</v>
      </c>
      <c r="AS184" s="391" t="n">
        <f aca="false">INDEX(_Rge_Data_3rd_CY,$B184,AS$1)</f>
        <v>0</v>
      </c>
      <c r="AT184" s="391" t="n">
        <f aca="false" t="array" ref="AT184:AT184">INDEX(_Rge_Data_3rd_CY,$B184,AT$1)</f>
        <v>0</v>
      </c>
      <c r="AU184" s="391" t="n">
        <f aca="false" t="array" ref="AU184:AU184">INDEX(_Rge_Data_3rd_CY,$B184,AU$1)</f>
        <v>0</v>
      </c>
      <c r="AV184" s="262" t="n">
        <f aca="false">AU184+AX184+AY184</f>
        <v>0</v>
      </c>
      <c r="AW184" s="392" t="n">
        <f aca="false">IFERROR(AU184/AG184,0)</f>
        <v>0</v>
      </c>
      <c r="AX184" s="268" t="n">
        <f aca="false">IFERROR(IF(AND($F184="OPEN",$AH184&gt;0),$AH184*_SoP*$AW184,IF(AND($F184="CLOSED",$AH184&gt;0),$AH184*_SoL*$AW184,0)),0)</f>
        <v>0</v>
      </c>
      <c r="AY184" s="268" t="n">
        <f aca="false">IFERROR(IF($AH184&lt;0,$AH184*_SoL,0),0)</f>
        <v>0</v>
      </c>
      <c r="AZ184" s="393" t="n">
        <f aca="false">AU184+AX184</f>
        <v>0</v>
      </c>
      <c r="BA184" s="393" t="n">
        <f aca="false">AJ184-AY184</f>
        <v>0</v>
      </c>
      <c r="BB184" s="393" t="n">
        <f aca="false">AZ184-BA184</f>
        <v>0</v>
      </c>
      <c r="BC184" s="394" t="n">
        <f aca="false">IF($BB184&gt;=0,$BB184,0)</f>
        <v>0</v>
      </c>
      <c r="BD184" s="395" t="n">
        <f aca="false">IF($BB184&lt;=0,-$BB184,0)</f>
        <v>-0</v>
      </c>
      <c r="BE184" s="396" t="n">
        <f aca="false">IF((V184-AJ184)&lt;0,0,V184-AJ184)</f>
        <v>0</v>
      </c>
      <c r="BF184" s="397" t="n">
        <f aca="false">IF(AW184&gt;1,0,V184-AW184*V184)</f>
        <v>0</v>
      </c>
    </row>
    <row r="185" customFormat="false" ht="19.5" hidden="false" customHeight="true" outlineLevel="0" collapsed="false">
      <c r="A185" s="166"/>
      <c r="B185" s="208" t="n">
        <f aca="false">B184+1</f>
        <v>174</v>
      </c>
      <c r="C185" s="166"/>
      <c r="D185" s="369" t="n">
        <f aca="false">INDEX(_Rge_Projectdata_3rd,$B185,MATCH("Project-ID",_Rge_Headline_Projectdata,0))</f>
        <v>0</v>
      </c>
      <c r="E185" s="370" t="str">
        <f aca="false" t="array" ref="E185:E185">IF(INDEX(_Rge_Data_3rd_CY,$B185,E$1)=0,"",TEXT(INDEX(_Rge_Data_3rd_CY,$B185,E$1),"JJJJMMTT"))</f>
        <v/>
      </c>
      <c r="F185" s="382" t="str">
        <f aca="false" t="array" ref="F185:F185">INDEX(_Rge_Data_3rd_CY,$B185,F$1)</f>
        <v>Open</v>
      </c>
      <c r="G185" s="371" t="n">
        <f aca="false" t="array" ref="G185:G185">IFERROR(MATCH(INDEX(_Rge_Data_3rd_CY,$B185,G$1),_Rge_Projectstatus,0),"")</f>
        <v>1</v>
      </c>
      <c r="H185" s="383" t="n">
        <f aca="false">INDEX(_Rge_Data_3rd_CY,$B185,H$1)</f>
        <v>0</v>
      </c>
      <c r="I185" s="384" t="n">
        <f aca="false">INDEX(_Rge_Data_3rd_CY,$B185,I$1)</f>
        <v>0</v>
      </c>
      <c r="J185" s="384" t="n">
        <f aca="false">INDEX(_Rge_Data_3rd_CY,$B185,J$1)</f>
        <v>0</v>
      </c>
      <c r="K185" s="384" t="n">
        <f aca="false">INDEX(_Rge_Data_3rd_CY,$B185,K$1)</f>
        <v>0</v>
      </c>
      <c r="L185" s="385" t="n">
        <f aca="false" t="array" ref="L185:L185">INDEX(_Rge_Data_3rd_CY,$B185,L$1)</f>
        <v>0</v>
      </c>
      <c r="M185" s="385" t="n">
        <f aca="false" t="array" ref="M185:M185">INDEX(_Rge_Data_3rd_CY,$B185,M$1)</f>
        <v>0</v>
      </c>
      <c r="N185" s="385" t="n">
        <f aca="false" t="array" ref="N185:N185">INDEX(_Rge_Data_3rd_CY,$B185,N$1)</f>
        <v>0</v>
      </c>
      <c r="O185" s="385" t="n">
        <f aca="false" t="array" ref="O185:O185">INDEX(_Rge_Data_3rd_CY,$B185,O$1)</f>
        <v>0</v>
      </c>
      <c r="P185" s="385" t="n">
        <f aca="false" t="array" ref="P185:P185">INDEX(_Rge_Data_3rd_CY,$B185,P$1)</f>
        <v>0</v>
      </c>
      <c r="Q185" s="385" t="n">
        <f aca="false">INDEX(_Rge_Data_3rd_CY,$B185,Q$1)</f>
        <v>0</v>
      </c>
      <c r="R185" s="385" t="n">
        <f aca="false" t="array" ref="R185:R185">INDEX(_Rge_Data_3rd_CY,$B185,R$1)</f>
        <v>0</v>
      </c>
      <c r="S185" s="385" t="n">
        <f aca="false" t="array" ref="S185:S185">INDEX(_Rge_Data_3rd_CY,$B185,S$1)</f>
        <v>0</v>
      </c>
      <c r="T185" s="385" t="n">
        <f aca="false">H185-S185</f>
        <v>0</v>
      </c>
      <c r="U185" s="386" t="n">
        <f aca="false">IFERROR(T185/H185,0)</f>
        <v>0</v>
      </c>
      <c r="V185" s="387" t="n">
        <f aca="false">INDEX(_Rge_Data_3rd_CY,$B185,V$1)</f>
        <v>0</v>
      </c>
      <c r="W185" s="388" t="n">
        <f aca="false">INDEX(_Rge_Data_3rd_CY,$B185,W$1)</f>
        <v>0</v>
      </c>
      <c r="X185" s="388" t="n">
        <f aca="false">INDEX(_Rge_Data_3rd_CY,$B185,X$1)</f>
        <v>0</v>
      </c>
      <c r="Y185" s="388" t="n">
        <f aca="false">INDEX(_Rge_Data_3rd_CY,$B185,Y$1)</f>
        <v>0</v>
      </c>
      <c r="Z185" s="388" t="n">
        <f aca="false" t="array" ref="Z185:Z185">INDEX(_Rge_Data_3rd_CY,$B185,Z$1)</f>
        <v>0</v>
      </c>
      <c r="AA185" s="388" t="n">
        <f aca="false" t="array" ref="AA185:AA185">INDEX(_Rge_Data_3rd_CY,$B185,AA$1)</f>
        <v>0</v>
      </c>
      <c r="AB185" s="388" t="n">
        <f aca="false" t="array" ref="AB185:AB185">INDEX(_Rge_Data_3rd_CY,$B185,AB$1)</f>
        <v>0</v>
      </c>
      <c r="AC185" s="388" t="n">
        <f aca="false" t="array" ref="AC185:AC185">INDEX(_Rge_Data_3rd_CY,$B185,AC$1)</f>
        <v>0</v>
      </c>
      <c r="AD185" s="388" t="n">
        <f aca="false" t="array" ref="AD185:AD185">INDEX(_Rge_Data_3rd_CY,$B185,AD$1)</f>
        <v>0</v>
      </c>
      <c r="AE185" s="388" t="n">
        <f aca="false">INDEX(_Rge_Data_3rd_CY,$B185,AE$1)</f>
        <v>0</v>
      </c>
      <c r="AF185" s="388" t="n">
        <f aca="false" t="array" ref="AF185:AF185">INDEX(_Rge_Data_3rd_CY,$B185,AF$1)</f>
        <v>0</v>
      </c>
      <c r="AG185" s="388" t="n">
        <f aca="false" t="array" ref="AG185:AG185">INDEX(_Rge_Data_3rd_CY,$B185,AG$1)</f>
        <v>0</v>
      </c>
      <c r="AH185" s="388" t="n">
        <f aca="false">V185-AG185</f>
        <v>0</v>
      </c>
      <c r="AI185" s="389" t="n">
        <f aca="false">IFERROR(AH185/V185,)</f>
        <v>0</v>
      </c>
      <c r="AJ185" s="390" t="n">
        <f aca="false">INDEX(_Rge_Data_3rd_CY,$B185,AJ$1)</f>
        <v>0</v>
      </c>
      <c r="AK185" s="391" t="n">
        <f aca="false">INDEX(_Rge_Data_3rd_CY,$B185,AK$1)</f>
        <v>0</v>
      </c>
      <c r="AL185" s="391" t="n">
        <f aca="false">INDEX(_Rge_Data_3rd_CY,$B185,AL$1)</f>
        <v>0</v>
      </c>
      <c r="AM185" s="391" t="n">
        <f aca="false">INDEX(_Rge_Data_3rd_CY,$B185,AM$1)</f>
        <v>0</v>
      </c>
      <c r="AN185" s="391" t="n">
        <f aca="false" t="array" ref="AN185:AN185">INDEX(_Rge_Data_3rd_CY,$B185,AN$1)</f>
        <v>0</v>
      </c>
      <c r="AO185" s="391" t="n">
        <f aca="false" t="array" ref="AO185:AO185">INDEX(_Rge_Data_3rd_CY,$B185,AO$1)</f>
        <v>0</v>
      </c>
      <c r="AP185" s="391" t="n">
        <f aca="false" t="array" ref="AP185:AP185">INDEX(_Rge_Data_3rd_CY,$B185,AP$1)</f>
        <v>0</v>
      </c>
      <c r="AQ185" s="391" t="n">
        <f aca="false" t="array" ref="AQ185:AQ185">INDEX(_Rge_Data_3rd_CY,$B185,AQ$1)</f>
        <v>0</v>
      </c>
      <c r="AR185" s="391" t="n">
        <f aca="false" t="array" ref="AR185:AR185">INDEX(_Rge_Data_3rd_CY,$B185,AR$1)</f>
        <v>0</v>
      </c>
      <c r="AS185" s="391" t="n">
        <f aca="false">INDEX(_Rge_Data_3rd_CY,$B185,AS$1)</f>
        <v>0</v>
      </c>
      <c r="AT185" s="391" t="n">
        <f aca="false" t="array" ref="AT185:AT185">INDEX(_Rge_Data_3rd_CY,$B185,AT$1)</f>
        <v>0</v>
      </c>
      <c r="AU185" s="391" t="n">
        <f aca="false" t="array" ref="AU185:AU185">INDEX(_Rge_Data_3rd_CY,$B185,AU$1)</f>
        <v>0</v>
      </c>
      <c r="AV185" s="262" t="n">
        <f aca="false">AU185+AX185+AY185</f>
        <v>0</v>
      </c>
      <c r="AW185" s="392" t="n">
        <f aca="false">IFERROR(AU185/AG185,0)</f>
        <v>0</v>
      </c>
      <c r="AX185" s="268" t="n">
        <f aca="false">IFERROR(IF(AND($F185="OPEN",$AH185&gt;0),$AH185*_SoP*$AW185,IF(AND($F185="CLOSED",$AH185&gt;0),$AH185*_SoL*$AW185,0)),0)</f>
        <v>0</v>
      </c>
      <c r="AY185" s="268" t="n">
        <f aca="false">IFERROR(IF($AH185&lt;0,$AH185*_SoL,0),0)</f>
        <v>0</v>
      </c>
      <c r="AZ185" s="393" t="n">
        <f aca="false">AU185+AX185</f>
        <v>0</v>
      </c>
      <c r="BA185" s="393" t="n">
        <f aca="false">AJ185-AY185</f>
        <v>0</v>
      </c>
      <c r="BB185" s="393" t="n">
        <f aca="false">AZ185-BA185</f>
        <v>0</v>
      </c>
      <c r="BC185" s="394" t="n">
        <f aca="false">IF($BB185&gt;=0,$BB185,0)</f>
        <v>0</v>
      </c>
      <c r="BD185" s="395" t="n">
        <f aca="false">IF($BB185&lt;=0,-$BB185,0)</f>
        <v>-0</v>
      </c>
      <c r="BE185" s="396" t="n">
        <f aca="false">IF((V185-AJ185)&lt;0,0,V185-AJ185)</f>
        <v>0</v>
      </c>
      <c r="BF185" s="397" t="n">
        <f aca="false">IF(AW185&gt;1,0,V185-AW185*V185)</f>
        <v>0</v>
      </c>
    </row>
    <row r="186" customFormat="false" ht="19.5" hidden="false" customHeight="true" outlineLevel="0" collapsed="false">
      <c r="A186" s="166"/>
      <c r="B186" s="208" t="n">
        <f aca="false">B185+1</f>
        <v>175</v>
      </c>
      <c r="C186" s="166"/>
      <c r="D186" s="369" t="n">
        <f aca="false">INDEX(_Rge_Projectdata_3rd,$B186,MATCH("Project-ID",_Rge_Headline_Projectdata,0))</f>
        <v>0</v>
      </c>
      <c r="E186" s="370" t="str">
        <f aca="false" t="array" ref="E186:E186">IF(INDEX(_Rge_Data_3rd_CY,$B186,E$1)=0,"",TEXT(INDEX(_Rge_Data_3rd_CY,$B186,E$1),"JJJJMMTT"))</f>
        <v/>
      </c>
      <c r="F186" s="382" t="str">
        <f aca="false" t="array" ref="F186:F186">INDEX(_Rge_Data_3rd_CY,$B186,F$1)</f>
        <v>Open</v>
      </c>
      <c r="G186" s="371" t="n">
        <f aca="false" t="array" ref="G186:G186">IFERROR(MATCH(INDEX(_Rge_Data_3rd_CY,$B186,G$1),_Rge_Projectstatus,0),"")</f>
        <v>1</v>
      </c>
      <c r="H186" s="383" t="n">
        <f aca="false">INDEX(_Rge_Data_3rd_CY,$B186,H$1)</f>
        <v>0</v>
      </c>
      <c r="I186" s="384" t="n">
        <f aca="false">INDEX(_Rge_Data_3rd_CY,$B186,I$1)</f>
        <v>0</v>
      </c>
      <c r="J186" s="384" t="n">
        <f aca="false">INDEX(_Rge_Data_3rd_CY,$B186,J$1)</f>
        <v>0</v>
      </c>
      <c r="K186" s="384" t="n">
        <f aca="false">INDEX(_Rge_Data_3rd_CY,$B186,K$1)</f>
        <v>0</v>
      </c>
      <c r="L186" s="385" t="n">
        <f aca="false" t="array" ref="L186:L186">INDEX(_Rge_Data_3rd_CY,$B186,L$1)</f>
        <v>0</v>
      </c>
      <c r="M186" s="385" t="n">
        <f aca="false" t="array" ref="M186:M186">INDEX(_Rge_Data_3rd_CY,$B186,M$1)</f>
        <v>0</v>
      </c>
      <c r="N186" s="385" t="n">
        <f aca="false" t="array" ref="N186:N186">INDEX(_Rge_Data_3rd_CY,$B186,N$1)</f>
        <v>0</v>
      </c>
      <c r="O186" s="385" t="n">
        <f aca="false" t="array" ref="O186:O186">INDEX(_Rge_Data_3rd_CY,$B186,O$1)</f>
        <v>0</v>
      </c>
      <c r="P186" s="385" t="n">
        <f aca="false" t="array" ref="P186:P186">INDEX(_Rge_Data_3rd_CY,$B186,P$1)</f>
        <v>0</v>
      </c>
      <c r="Q186" s="385" t="n">
        <f aca="false">INDEX(_Rge_Data_3rd_CY,$B186,Q$1)</f>
        <v>0</v>
      </c>
      <c r="R186" s="385" t="n">
        <f aca="false" t="array" ref="R186:R186">INDEX(_Rge_Data_3rd_CY,$B186,R$1)</f>
        <v>0</v>
      </c>
      <c r="S186" s="385" t="n">
        <f aca="false" t="array" ref="S186:S186">INDEX(_Rge_Data_3rd_CY,$B186,S$1)</f>
        <v>0</v>
      </c>
      <c r="T186" s="385" t="n">
        <f aca="false">H186-S186</f>
        <v>0</v>
      </c>
      <c r="U186" s="386" t="n">
        <f aca="false">IFERROR(T186/H186,0)</f>
        <v>0</v>
      </c>
      <c r="V186" s="387" t="n">
        <f aca="false">INDEX(_Rge_Data_3rd_CY,$B186,V$1)</f>
        <v>0</v>
      </c>
      <c r="W186" s="388" t="n">
        <f aca="false">INDEX(_Rge_Data_3rd_CY,$B186,W$1)</f>
        <v>0</v>
      </c>
      <c r="X186" s="388" t="n">
        <f aca="false">INDEX(_Rge_Data_3rd_CY,$B186,X$1)</f>
        <v>0</v>
      </c>
      <c r="Y186" s="388" t="n">
        <f aca="false">INDEX(_Rge_Data_3rd_CY,$B186,Y$1)</f>
        <v>0</v>
      </c>
      <c r="Z186" s="388" t="n">
        <f aca="false" t="array" ref="Z186:Z186">INDEX(_Rge_Data_3rd_CY,$B186,Z$1)</f>
        <v>0</v>
      </c>
      <c r="AA186" s="388" t="n">
        <f aca="false" t="array" ref="AA186:AA186">INDEX(_Rge_Data_3rd_CY,$B186,AA$1)</f>
        <v>0</v>
      </c>
      <c r="AB186" s="388" t="n">
        <f aca="false" t="array" ref="AB186:AB186">INDEX(_Rge_Data_3rd_CY,$B186,AB$1)</f>
        <v>0</v>
      </c>
      <c r="AC186" s="388" t="n">
        <f aca="false" t="array" ref="AC186:AC186">INDEX(_Rge_Data_3rd_CY,$B186,AC$1)</f>
        <v>0</v>
      </c>
      <c r="AD186" s="388" t="n">
        <f aca="false" t="array" ref="AD186:AD186">INDEX(_Rge_Data_3rd_CY,$B186,AD$1)</f>
        <v>0</v>
      </c>
      <c r="AE186" s="388" t="n">
        <f aca="false">INDEX(_Rge_Data_3rd_CY,$B186,AE$1)</f>
        <v>0</v>
      </c>
      <c r="AF186" s="388" t="n">
        <f aca="false" t="array" ref="AF186:AF186">INDEX(_Rge_Data_3rd_CY,$B186,AF$1)</f>
        <v>0</v>
      </c>
      <c r="AG186" s="388" t="n">
        <f aca="false" t="array" ref="AG186:AG186">INDEX(_Rge_Data_3rd_CY,$B186,AG$1)</f>
        <v>0</v>
      </c>
      <c r="AH186" s="388" t="n">
        <f aca="false">V186-AG186</f>
        <v>0</v>
      </c>
      <c r="AI186" s="389" t="n">
        <f aca="false">IFERROR(AH186/V186,)</f>
        <v>0</v>
      </c>
      <c r="AJ186" s="390" t="n">
        <f aca="false">INDEX(_Rge_Data_3rd_CY,$B186,AJ$1)</f>
        <v>0</v>
      </c>
      <c r="AK186" s="391" t="n">
        <f aca="false">INDEX(_Rge_Data_3rd_CY,$B186,AK$1)</f>
        <v>0</v>
      </c>
      <c r="AL186" s="391" t="n">
        <f aca="false">INDEX(_Rge_Data_3rd_CY,$B186,AL$1)</f>
        <v>0</v>
      </c>
      <c r="AM186" s="391" t="n">
        <f aca="false">INDEX(_Rge_Data_3rd_CY,$B186,AM$1)</f>
        <v>0</v>
      </c>
      <c r="AN186" s="391" t="n">
        <f aca="false" t="array" ref="AN186:AN186">INDEX(_Rge_Data_3rd_CY,$B186,AN$1)</f>
        <v>0</v>
      </c>
      <c r="AO186" s="391" t="n">
        <f aca="false" t="array" ref="AO186:AO186">INDEX(_Rge_Data_3rd_CY,$B186,AO$1)</f>
        <v>0</v>
      </c>
      <c r="AP186" s="391" t="n">
        <f aca="false" t="array" ref="AP186:AP186">INDEX(_Rge_Data_3rd_CY,$B186,AP$1)</f>
        <v>0</v>
      </c>
      <c r="AQ186" s="391" t="n">
        <f aca="false" t="array" ref="AQ186:AQ186">INDEX(_Rge_Data_3rd_CY,$B186,AQ$1)</f>
        <v>0</v>
      </c>
      <c r="AR186" s="391" t="n">
        <f aca="false" t="array" ref="AR186:AR186">INDEX(_Rge_Data_3rd_CY,$B186,AR$1)</f>
        <v>0</v>
      </c>
      <c r="AS186" s="391" t="n">
        <f aca="false">INDEX(_Rge_Data_3rd_CY,$B186,AS$1)</f>
        <v>0</v>
      </c>
      <c r="AT186" s="391" t="n">
        <f aca="false" t="array" ref="AT186:AT186">INDEX(_Rge_Data_3rd_CY,$B186,AT$1)</f>
        <v>0</v>
      </c>
      <c r="AU186" s="391" t="n">
        <f aca="false" t="array" ref="AU186:AU186">INDEX(_Rge_Data_3rd_CY,$B186,AU$1)</f>
        <v>0</v>
      </c>
      <c r="AV186" s="262" t="n">
        <f aca="false">AU186+AX186+AY186</f>
        <v>0</v>
      </c>
      <c r="AW186" s="392" t="n">
        <f aca="false">IFERROR(AU186/AG186,0)</f>
        <v>0</v>
      </c>
      <c r="AX186" s="268" t="n">
        <f aca="false">IFERROR(IF(AND($F186="OPEN",$AH186&gt;0),$AH186*_SoP*$AW186,IF(AND($F186="CLOSED",$AH186&gt;0),$AH186*_SoL*$AW186,0)),0)</f>
        <v>0</v>
      </c>
      <c r="AY186" s="268" t="n">
        <f aca="false">IFERROR(IF($AH186&lt;0,$AH186*_SoL,0),0)</f>
        <v>0</v>
      </c>
      <c r="AZ186" s="393" t="n">
        <f aca="false">AU186+AX186</f>
        <v>0</v>
      </c>
      <c r="BA186" s="393" t="n">
        <f aca="false">AJ186-AY186</f>
        <v>0</v>
      </c>
      <c r="BB186" s="393" t="n">
        <f aca="false">AZ186-BA186</f>
        <v>0</v>
      </c>
      <c r="BC186" s="394" t="n">
        <f aca="false">IF($BB186&gt;=0,$BB186,0)</f>
        <v>0</v>
      </c>
      <c r="BD186" s="395" t="n">
        <f aca="false">IF($BB186&lt;=0,-$BB186,0)</f>
        <v>-0</v>
      </c>
      <c r="BE186" s="396" t="n">
        <f aca="false">IF((V186-AJ186)&lt;0,0,V186-AJ186)</f>
        <v>0</v>
      </c>
      <c r="BF186" s="397" t="n">
        <f aca="false">IF(AW186&gt;1,0,V186-AW186*V186)</f>
        <v>0</v>
      </c>
    </row>
    <row r="187" customFormat="false" ht="19.5" hidden="false" customHeight="true" outlineLevel="0" collapsed="false">
      <c r="A187" s="166"/>
      <c r="B187" s="208" t="n">
        <f aca="false">B186+1</f>
        <v>176</v>
      </c>
      <c r="C187" s="166"/>
      <c r="D187" s="369" t="n">
        <f aca="false">INDEX(_Rge_Projectdata_3rd,$B187,MATCH("Project-ID",_Rge_Headline_Projectdata,0))</f>
        <v>0</v>
      </c>
      <c r="E187" s="370" t="str">
        <f aca="false" t="array" ref="E187:E187">IF(INDEX(_Rge_Data_3rd_CY,$B187,E$1)=0,"",TEXT(INDEX(_Rge_Data_3rd_CY,$B187,E$1),"JJJJMMTT"))</f>
        <v/>
      </c>
      <c r="F187" s="382" t="str">
        <f aca="false" t="array" ref="F187:F187">INDEX(_Rge_Data_3rd_CY,$B187,F$1)</f>
        <v>Open</v>
      </c>
      <c r="G187" s="371" t="n">
        <f aca="false" t="array" ref="G187:G187">IFERROR(MATCH(INDEX(_Rge_Data_3rd_CY,$B187,G$1),_Rge_Projectstatus,0),"")</f>
        <v>1</v>
      </c>
      <c r="H187" s="383" t="n">
        <f aca="false">INDEX(_Rge_Data_3rd_CY,$B187,H$1)</f>
        <v>0</v>
      </c>
      <c r="I187" s="384" t="n">
        <f aca="false">INDEX(_Rge_Data_3rd_CY,$B187,I$1)</f>
        <v>0</v>
      </c>
      <c r="J187" s="384" t="n">
        <f aca="false">INDEX(_Rge_Data_3rd_CY,$B187,J$1)</f>
        <v>0</v>
      </c>
      <c r="K187" s="384" t="n">
        <f aca="false">INDEX(_Rge_Data_3rd_CY,$B187,K$1)</f>
        <v>0</v>
      </c>
      <c r="L187" s="385" t="n">
        <f aca="false" t="array" ref="L187:L187">INDEX(_Rge_Data_3rd_CY,$B187,L$1)</f>
        <v>0</v>
      </c>
      <c r="M187" s="385" t="n">
        <f aca="false" t="array" ref="M187:M187">INDEX(_Rge_Data_3rd_CY,$B187,M$1)</f>
        <v>0</v>
      </c>
      <c r="N187" s="385" t="n">
        <f aca="false" t="array" ref="N187:N187">INDEX(_Rge_Data_3rd_CY,$B187,N$1)</f>
        <v>0</v>
      </c>
      <c r="O187" s="385" t="n">
        <f aca="false" t="array" ref="O187:O187">INDEX(_Rge_Data_3rd_CY,$B187,O$1)</f>
        <v>0</v>
      </c>
      <c r="P187" s="385" t="n">
        <f aca="false" t="array" ref="P187:P187">INDEX(_Rge_Data_3rd_CY,$B187,P$1)</f>
        <v>0</v>
      </c>
      <c r="Q187" s="385" t="n">
        <f aca="false">INDEX(_Rge_Data_3rd_CY,$B187,Q$1)</f>
        <v>0</v>
      </c>
      <c r="R187" s="385" t="n">
        <f aca="false" t="array" ref="R187:R187">INDEX(_Rge_Data_3rd_CY,$B187,R$1)</f>
        <v>0</v>
      </c>
      <c r="S187" s="385" t="n">
        <f aca="false" t="array" ref="S187:S187">INDEX(_Rge_Data_3rd_CY,$B187,S$1)</f>
        <v>0</v>
      </c>
      <c r="T187" s="385" t="n">
        <f aca="false">H187-S187</f>
        <v>0</v>
      </c>
      <c r="U187" s="386" t="n">
        <f aca="false">IFERROR(T187/H187,0)</f>
        <v>0</v>
      </c>
      <c r="V187" s="387" t="n">
        <f aca="false">INDEX(_Rge_Data_3rd_CY,$B187,V$1)</f>
        <v>0</v>
      </c>
      <c r="W187" s="388" t="n">
        <f aca="false">INDEX(_Rge_Data_3rd_CY,$B187,W$1)</f>
        <v>0</v>
      </c>
      <c r="X187" s="388" t="n">
        <f aca="false">INDEX(_Rge_Data_3rd_CY,$B187,X$1)</f>
        <v>0</v>
      </c>
      <c r="Y187" s="388" t="n">
        <f aca="false">INDEX(_Rge_Data_3rd_CY,$B187,Y$1)</f>
        <v>0</v>
      </c>
      <c r="Z187" s="388" t="n">
        <f aca="false" t="array" ref="Z187:Z187">INDEX(_Rge_Data_3rd_CY,$B187,Z$1)</f>
        <v>0</v>
      </c>
      <c r="AA187" s="388" t="n">
        <f aca="false" t="array" ref="AA187:AA187">INDEX(_Rge_Data_3rd_CY,$B187,AA$1)</f>
        <v>0</v>
      </c>
      <c r="AB187" s="388" t="n">
        <f aca="false" t="array" ref="AB187:AB187">INDEX(_Rge_Data_3rd_CY,$B187,AB$1)</f>
        <v>0</v>
      </c>
      <c r="AC187" s="388" t="n">
        <f aca="false" t="array" ref="AC187:AC187">INDEX(_Rge_Data_3rd_CY,$B187,AC$1)</f>
        <v>0</v>
      </c>
      <c r="AD187" s="388" t="n">
        <f aca="false" t="array" ref="AD187:AD187">INDEX(_Rge_Data_3rd_CY,$B187,AD$1)</f>
        <v>0</v>
      </c>
      <c r="AE187" s="388" t="n">
        <f aca="false">INDEX(_Rge_Data_3rd_CY,$B187,AE$1)</f>
        <v>0</v>
      </c>
      <c r="AF187" s="388" t="n">
        <f aca="false" t="array" ref="AF187:AF187">INDEX(_Rge_Data_3rd_CY,$B187,AF$1)</f>
        <v>0</v>
      </c>
      <c r="AG187" s="388" t="n">
        <f aca="false" t="array" ref="AG187:AG187">INDEX(_Rge_Data_3rd_CY,$B187,AG$1)</f>
        <v>0</v>
      </c>
      <c r="AH187" s="388" t="n">
        <f aca="false">V187-AG187</f>
        <v>0</v>
      </c>
      <c r="AI187" s="389" t="n">
        <f aca="false">IFERROR(AH187/V187,)</f>
        <v>0</v>
      </c>
      <c r="AJ187" s="390" t="n">
        <f aca="false">INDEX(_Rge_Data_3rd_CY,$B187,AJ$1)</f>
        <v>0</v>
      </c>
      <c r="AK187" s="391" t="n">
        <f aca="false">INDEX(_Rge_Data_3rd_CY,$B187,AK$1)</f>
        <v>0</v>
      </c>
      <c r="AL187" s="391" t="n">
        <f aca="false">INDEX(_Rge_Data_3rd_CY,$B187,AL$1)</f>
        <v>0</v>
      </c>
      <c r="AM187" s="391" t="n">
        <f aca="false">INDEX(_Rge_Data_3rd_CY,$B187,AM$1)</f>
        <v>0</v>
      </c>
      <c r="AN187" s="391" t="n">
        <f aca="false" t="array" ref="AN187:AN187">INDEX(_Rge_Data_3rd_CY,$B187,AN$1)</f>
        <v>0</v>
      </c>
      <c r="AO187" s="391" t="n">
        <f aca="false" t="array" ref="AO187:AO187">INDEX(_Rge_Data_3rd_CY,$B187,AO$1)</f>
        <v>0</v>
      </c>
      <c r="AP187" s="391" t="n">
        <f aca="false" t="array" ref="AP187:AP187">INDEX(_Rge_Data_3rd_CY,$B187,AP$1)</f>
        <v>0</v>
      </c>
      <c r="AQ187" s="391" t="n">
        <f aca="false" t="array" ref="AQ187:AQ187">INDEX(_Rge_Data_3rd_CY,$B187,AQ$1)</f>
        <v>0</v>
      </c>
      <c r="AR187" s="391" t="n">
        <f aca="false" t="array" ref="AR187:AR187">INDEX(_Rge_Data_3rd_CY,$B187,AR$1)</f>
        <v>0</v>
      </c>
      <c r="AS187" s="391" t="n">
        <f aca="false">INDEX(_Rge_Data_3rd_CY,$B187,AS$1)</f>
        <v>0</v>
      </c>
      <c r="AT187" s="391" t="n">
        <f aca="false" t="array" ref="AT187:AT187">INDEX(_Rge_Data_3rd_CY,$B187,AT$1)</f>
        <v>0</v>
      </c>
      <c r="AU187" s="391" t="n">
        <f aca="false" t="array" ref="AU187:AU187">INDEX(_Rge_Data_3rd_CY,$B187,AU$1)</f>
        <v>0</v>
      </c>
      <c r="AV187" s="262" t="n">
        <f aca="false">AU187+AX187+AY187</f>
        <v>0</v>
      </c>
      <c r="AW187" s="392" t="n">
        <f aca="false">IFERROR(AU187/AG187,0)</f>
        <v>0</v>
      </c>
      <c r="AX187" s="268" t="n">
        <f aca="false">IFERROR(IF(AND($F187="OPEN",$AH187&gt;0),$AH187*_SoP*$AW187,IF(AND($F187="CLOSED",$AH187&gt;0),$AH187*_SoL*$AW187,0)),0)</f>
        <v>0</v>
      </c>
      <c r="AY187" s="268" t="n">
        <f aca="false">IFERROR(IF($AH187&lt;0,$AH187*_SoL,0),0)</f>
        <v>0</v>
      </c>
      <c r="AZ187" s="393" t="n">
        <f aca="false">AU187+AX187</f>
        <v>0</v>
      </c>
      <c r="BA187" s="393" t="n">
        <f aca="false">AJ187-AY187</f>
        <v>0</v>
      </c>
      <c r="BB187" s="393" t="n">
        <f aca="false">AZ187-BA187</f>
        <v>0</v>
      </c>
      <c r="BC187" s="394" t="n">
        <f aca="false">IF($BB187&gt;=0,$BB187,0)</f>
        <v>0</v>
      </c>
      <c r="BD187" s="395" t="n">
        <f aca="false">IF($BB187&lt;=0,-$BB187,0)</f>
        <v>-0</v>
      </c>
      <c r="BE187" s="396" t="n">
        <f aca="false">IF((V187-AJ187)&lt;0,0,V187-AJ187)</f>
        <v>0</v>
      </c>
      <c r="BF187" s="397" t="n">
        <f aca="false">IF(AW187&gt;1,0,V187-AW187*V187)</f>
        <v>0</v>
      </c>
    </row>
    <row r="188" customFormat="false" ht="19.5" hidden="false" customHeight="true" outlineLevel="0" collapsed="false">
      <c r="A188" s="166"/>
      <c r="B188" s="208" t="n">
        <f aca="false">B187+1</f>
        <v>177</v>
      </c>
      <c r="C188" s="166"/>
      <c r="D188" s="369" t="n">
        <f aca="false">INDEX(_Rge_Projectdata_3rd,$B188,MATCH("Project-ID",_Rge_Headline_Projectdata,0))</f>
        <v>0</v>
      </c>
      <c r="E188" s="370" t="str">
        <f aca="false" t="array" ref="E188:E188">IF(INDEX(_Rge_Data_3rd_CY,$B188,E$1)=0,"",TEXT(INDEX(_Rge_Data_3rd_CY,$B188,E$1),"JJJJMMTT"))</f>
        <v/>
      </c>
      <c r="F188" s="382" t="str">
        <f aca="false" t="array" ref="F188:F188">INDEX(_Rge_Data_3rd_CY,$B188,F$1)</f>
        <v>Open</v>
      </c>
      <c r="G188" s="371" t="n">
        <f aca="false" t="array" ref="G188:G188">IFERROR(MATCH(INDEX(_Rge_Data_3rd_CY,$B188,G$1),_Rge_Projectstatus,0),"")</f>
        <v>1</v>
      </c>
      <c r="H188" s="383" t="n">
        <f aca="false">INDEX(_Rge_Data_3rd_CY,$B188,H$1)</f>
        <v>0</v>
      </c>
      <c r="I188" s="384" t="n">
        <f aca="false">INDEX(_Rge_Data_3rd_CY,$B188,I$1)</f>
        <v>0</v>
      </c>
      <c r="J188" s="384" t="n">
        <f aca="false">INDEX(_Rge_Data_3rd_CY,$B188,J$1)</f>
        <v>0</v>
      </c>
      <c r="K188" s="384" t="n">
        <f aca="false">INDEX(_Rge_Data_3rd_CY,$B188,K$1)</f>
        <v>0</v>
      </c>
      <c r="L188" s="385" t="n">
        <f aca="false" t="array" ref="L188:L188">INDEX(_Rge_Data_3rd_CY,$B188,L$1)</f>
        <v>0</v>
      </c>
      <c r="M188" s="385" t="n">
        <f aca="false" t="array" ref="M188:M188">INDEX(_Rge_Data_3rd_CY,$B188,M$1)</f>
        <v>0</v>
      </c>
      <c r="N188" s="385" t="n">
        <f aca="false" t="array" ref="N188:N188">INDEX(_Rge_Data_3rd_CY,$B188,N$1)</f>
        <v>0</v>
      </c>
      <c r="O188" s="385" t="n">
        <f aca="false" t="array" ref="O188:O188">INDEX(_Rge_Data_3rd_CY,$B188,O$1)</f>
        <v>0</v>
      </c>
      <c r="P188" s="385" t="n">
        <f aca="false" t="array" ref="P188:P188">INDEX(_Rge_Data_3rd_CY,$B188,P$1)</f>
        <v>0</v>
      </c>
      <c r="Q188" s="385" t="n">
        <f aca="false">INDEX(_Rge_Data_3rd_CY,$B188,Q$1)</f>
        <v>0</v>
      </c>
      <c r="R188" s="385" t="n">
        <f aca="false" t="array" ref="R188:R188">INDEX(_Rge_Data_3rd_CY,$B188,R$1)</f>
        <v>0</v>
      </c>
      <c r="S188" s="385" t="n">
        <f aca="false" t="array" ref="S188:S188">INDEX(_Rge_Data_3rd_CY,$B188,S$1)</f>
        <v>0</v>
      </c>
      <c r="T188" s="385" t="n">
        <f aca="false">H188-S188</f>
        <v>0</v>
      </c>
      <c r="U188" s="386" t="n">
        <f aca="false">IFERROR(T188/H188,0)</f>
        <v>0</v>
      </c>
      <c r="V188" s="387" t="n">
        <f aca="false">INDEX(_Rge_Data_3rd_CY,$B188,V$1)</f>
        <v>0</v>
      </c>
      <c r="W188" s="388" t="n">
        <f aca="false">INDEX(_Rge_Data_3rd_CY,$B188,W$1)</f>
        <v>0</v>
      </c>
      <c r="X188" s="388" t="n">
        <f aca="false">INDEX(_Rge_Data_3rd_CY,$B188,X$1)</f>
        <v>0</v>
      </c>
      <c r="Y188" s="388" t="n">
        <f aca="false">INDEX(_Rge_Data_3rd_CY,$B188,Y$1)</f>
        <v>0</v>
      </c>
      <c r="Z188" s="388" t="n">
        <f aca="false" t="array" ref="Z188:Z188">INDEX(_Rge_Data_3rd_CY,$B188,Z$1)</f>
        <v>0</v>
      </c>
      <c r="AA188" s="388" t="n">
        <f aca="false" t="array" ref="AA188:AA188">INDEX(_Rge_Data_3rd_CY,$B188,AA$1)</f>
        <v>0</v>
      </c>
      <c r="AB188" s="388" t="n">
        <f aca="false" t="array" ref="AB188:AB188">INDEX(_Rge_Data_3rd_CY,$B188,AB$1)</f>
        <v>0</v>
      </c>
      <c r="AC188" s="388" t="n">
        <f aca="false" t="array" ref="AC188:AC188">INDEX(_Rge_Data_3rd_CY,$B188,AC$1)</f>
        <v>0</v>
      </c>
      <c r="AD188" s="388" t="n">
        <f aca="false" t="array" ref="AD188:AD188">INDEX(_Rge_Data_3rd_CY,$B188,AD$1)</f>
        <v>0</v>
      </c>
      <c r="AE188" s="388" t="n">
        <f aca="false">INDEX(_Rge_Data_3rd_CY,$B188,AE$1)</f>
        <v>0</v>
      </c>
      <c r="AF188" s="388" t="n">
        <f aca="false" t="array" ref="AF188:AF188">INDEX(_Rge_Data_3rd_CY,$B188,AF$1)</f>
        <v>0</v>
      </c>
      <c r="AG188" s="388" t="n">
        <f aca="false" t="array" ref="AG188:AG188">INDEX(_Rge_Data_3rd_CY,$B188,AG$1)</f>
        <v>0</v>
      </c>
      <c r="AH188" s="388" t="n">
        <f aca="false">V188-AG188</f>
        <v>0</v>
      </c>
      <c r="AI188" s="389" t="n">
        <f aca="false">IFERROR(AH188/V188,)</f>
        <v>0</v>
      </c>
      <c r="AJ188" s="390" t="n">
        <f aca="false">INDEX(_Rge_Data_3rd_CY,$B188,AJ$1)</f>
        <v>0</v>
      </c>
      <c r="AK188" s="391" t="n">
        <f aca="false">INDEX(_Rge_Data_3rd_CY,$B188,AK$1)</f>
        <v>0</v>
      </c>
      <c r="AL188" s="391" t="n">
        <f aca="false">INDEX(_Rge_Data_3rd_CY,$B188,AL$1)</f>
        <v>0</v>
      </c>
      <c r="AM188" s="391" t="n">
        <f aca="false">INDEX(_Rge_Data_3rd_CY,$B188,AM$1)</f>
        <v>0</v>
      </c>
      <c r="AN188" s="391" t="n">
        <f aca="false" t="array" ref="AN188:AN188">INDEX(_Rge_Data_3rd_CY,$B188,AN$1)</f>
        <v>0</v>
      </c>
      <c r="AO188" s="391" t="n">
        <f aca="false" t="array" ref="AO188:AO188">INDEX(_Rge_Data_3rd_CY,$B188,AO$1)</f>
        <v>0</v>
      </c>
      <c r="AP188" s="391" t="n">
        <f aca="false" t="array" ref="AP188:AP188">INDEX(_Rge_Data_3rd_CY,$B188,AP$1)</f>
        <v>0</v>
      </c>
      <c r="AQ188" s="391" t="n">
        <f aca="false" t="array" ref="AQ188:AQ188">INDEX(_Rge_Data_3rd_CY,$B188,AQ$1)</f>
        <v>0</v>
      </c>
      <c r="AR188" s="391" t="n">
        <f aca="false" t="array" ref="AR188:AR188">INDEX(_Rge_Data_3rd_CY,$B188,AR$1)</f>
        <v>0</v>
      </c>
      <c r="AS188" s="391" t="n">
        <f aca="false">INDEX(_Rge_Data_3rd_CY,$B188,AS$1)</f>
        <v>0</v>
      </c>
      <c r="AT188" s="391" t="n">
        <f aca="false" t="array" ref="AT188:AT188">INDEX(_Rge_Data_3rd_CY,$B188,AT$1)</f>
        <v>0</v>
      </c>
      <c r="AU188" s="391" t="n">
        <f aca="false" t="array" ref="AU188:AU188">INDEX(_Rge_Data_3rd_CY,$B188,AU$1)</f>
        <v>0</v>
      </c>
      <c r="AV188" s="262" t="n">
        <f aca="false">AU188+AX188+AY188</f>
        <v>0</v>
      </c>
      <c r="AW188" s="392" t="n">
        <f aca="false">IFERROR(AU188/AG188,0)</f>
        <v>0</v>
      </c>
      <c r="AX188" s="268" t="n">
        <f aca="false">IFERROR(IF(AND($F188="OPEN",$AH188&gt;0),$AH188*_SoP*$AW188,IF(AND($F188="CLOSED",$AH188&gt;0),$AH188*_SoL*$AW188,0)),0)</f>
        <v>0</v>
      </c>
      <c r="AY188" s="268" t="n">
        <f aca="false">IFERROR(IF($AH188&lt;0,$AH188*_SoL,0),0)</f>
        <v>0</v>
      </c>
      <c r="AZ188" s="393" t="n">
        <f aca="false">AU188+AX188</f>
        <v>0</v>
      </c>
      <c r="BA188" s="393" t="n">
        <f aca="false">AJ188-AY188</f>
        <v>0</v>
      </c>
      <c r="BB188" s="393" t="n">
        <f aca="false">AZ188-BA188</f>
        <v>0</v>
      </c>
      <c r="BC188" s="394" t="n">
        <f aca="false">IF($BB188&gt;=0,$BB188,0)</f>
        <v>0</v>
      </c>
      <c r="BD188" s="395" t="n">
        <f aca="false">IF($BB188&lt;=0,-$BB188,0)</f>
        <v>-0</v>
      </c>
      <c r="BE188" s="396" t="n">
        <f aca="false">IF((V188-AJ188)&lt;0,0,V188-AJ188)</f>
        <v>0</v>
      </c>
      <c r="BF188" s="397" t="n">
        <f aca="false">IF(AW188&gt;1,0,V188-AW188*V188)</f>
        <v>0</v>
      </c>
    </row>
    <row r="189" customFormat="false" ht="19.5" hidden="false" customHeight="true" outlineLevel="0" collapsed="false">
      <c r="A189" s="166"/>
      <c r="B189" s="208" t="n">
        <f aca="false">B188+1</f>
        <v>178</v>
      </c>
      <c r="C189" s="166"/>
      <c r="D189" s="369" t="n">
        <f aca="false">INDEX(_Rge_Projectdata_3rd,$B189,MATCH("Project-ID",_Rge_Headline_Projectdata,0))</f>
        <v>0</v>
      </c>
      <c r="E189" s="370" t="str">
        <f aca="false" t="array" ref="E189:E189">IF(INDEX(_Rge_Data_3rd_CY,$B189,E$1)=0,"",TEXT(INDEX(_Rge_Data_3rd_CY,$B189,E$1),"JJJJMMTT"))</f>
        <v/>
      </c>
      <c r="F189" s="382" t="str">
        <f aca="false" t="array" ref="F189:F189">INDEX(_Rge_Data_3rd_CY,$B189,F$1)</f>
        <v>Open</v>
      </c>
      <c r="G189" s="371" t="n">
        <f aca="false" t="array" ref="G189:G189">IFERROR(MATCH(INDEX(_Rge_Data_3rd_CY,$B189,G$1),_Rge_Projectstatus,0),"")</f>
        <v>1</v>
      </c>
      <c r="H189" s="383" t="n">
        <f aca="false">INDEX(_Rge_Data_3rd_CY,$B189,H$1)</f>
        <v>0</v>
      </c>
      <c r="I189" s="384" t="n">
        <f aca="false">INDEX(_Rge_Data_3rd_CY,$B189,I$1)</f>
        <v>0</v>
      </c>
      <c r="J189" s="384" t="n">
        <f aca="false">INDEX(_Rge_Data_3rd_CY,$B189,J$1)</f>
        <v>0</v>
      </c>
      <c r="K189" s="384" t="n">
        <f aca="false">INDEX(_Rge_Data_3rd_CY,$B189,K$1)</f>
        <v>0</v>
      </c>
      <c r="L189" s="385" t="n">
        <f aca="false" t="array" ref="L189:L189">INDEX(_Rge_Data_3rd_CY,$B189,L$1)</f>
        <v>0</v>
      </c>
      <c r="M189" s="385" t="n">
        <f aca="false" t="array" ref="M189:M189">INDEX(_Rge_Data_3rd_CY,$B189,M$1)</f>
        <v>0</v>
      </c>
      <c r="N189" s="385" t="n">
        <f aca="false" t="array" ref="N189:N189">INDEX(_Rge_Data_3rd_CY,$B189,N$1)</f>
        <v>0</v>
      </c>
      <c r="O189" s="385" t="n">
        <f aca="false" t="array" ref="O189:O189">INDEX(_Rge_Data_3rd_CY,$B189,O$1)</f>
        <v>0</v>
      </c>
      <c r="P189" s="385" t="n">
        <f aca="false" t="array" ref="P189:P189">INDEX(_Rge_Data_3rd_CY,$B189,P$1)</f>
        <v>0</v>
      </c>
      <c r="Q189" s="385" t="n">
        <f aca="false">INDEX(_Rge_Data_3rd_CY,$B189,Q$1)</f>
        <v>0</v>
      </c>
      <c r="R189" s="385" t="n">
        <f aca="false" t="array" ref="R189:R189">INDEX(_Rge_Data_3rd_CY,$B189,R$1)</f>
        <v>0</v>
      </c>
      <c r="S189" s="385" t="n">
        <f aca="false" t="array" ref="S189:S189">INDEX(_Rge_Data_3rd_CY,$B189,S$1)</f>
        <v>0</v>
      </c>
      <c r="T189" s="385" t="n">
        <f aca="false">H189-S189</f>
        <v>0</v>
      </c>
      <c r="U189" s="386" t="n">
        <f aca="false">IFERROR(T189/H189,0)</f>
        <v>0</v>
      </c>
      <c r="V189" s="387" t="n">
        <f aca="false">INDEX(_Rge_Data_3rd_CY,$B189,V$1)</f>
        <v>0</v>
      </c>
      <c r="W189" s="388" t="n">
        <f aca="false">INDEX(_Rge_Data_3rd_CY,$B189,W$1)</f>
        <v>0</v>
      </c>
      <c r="X189" s="388" t="n">
        <f aca="false">INDEX(_Rge_Data_3rd_CY,$B189,X$1)</f>
        <v>0</v>
      </c>
      <c r="Y189" s="388" t="n">
        <f aca="false">INDEX(_Rge_Data_3rd_CY,$B189,Y$1)</f>
        <v>0</v>
      </c>
      <c r="Z189" s="388" t="n">
        <f aca="false" t="array" ref="Z189:Z189">INDEX(_Rge_Data_3rd_CY,$B189,Z$1)</f>
        <v>0</v>
      </c>
      <c r="AA189" s="388" t="n">
        <f aca="false" t="array" ref="AA189:AA189">INDEX(_Rge_Data_3rd_CY,$B189,AA$1)</f>
        <v>0</v>
      </c>
      <c r="AB189" s="388" t="n">
        <f aca="false" t="array" ref="AB189:AB189">INDEX(_Rge_Data_3rd_CY,$B189,AB$1)</f>
        <v>0</v>
      </c>
      <c r="AC189" s="388" t="n">
        <f aca="false" t="array" ref="AC189:AC189">INDEX(_Rge_Data_3rd_CY,$B189,AC$1)</f>
        <v>0</v>
      </c>
      <c r="AD189" s="388" t="n">
        <f aca="false" t="array" ref="AD189:AD189">INDEX(_Rge_Data_3rd_CY,$B189,AD$1)</f>
        <v>0</v>
      </c>
      <c r="AE189" s="388" t="n">
        <f aca="false">INDEX(_Rge_Data_3rd_CY,$B189,AE$1)</f>
        <v>0</v>
      </c>
      <c r="AF189" s="388" t="n">
        <f aca="false" t="array" ref="AF189:AF189">INDEX(_Rge_Data_3rd_CY,$B189,AF$1)</f>
        <v>0</v>
      </c>
      <c r="AG189" s="388" t="n">
        <f aca="false" t="array" ref="AG189:AG189">INDEX(_Rge_Data_3rd_CY,$B189,AG$1)</f>
        <v>0</v>
      </c>
      <c r="AH189" s="388" t="n">
        <f aca="false">V189-AG189</f>
        <v>0</v>
      </c>
      <c r="AI189" s="389" t="n">
        <f aca="false">IFERROR(AH189/V189,)</f>
        <v>0</v>
      </c>
      <c r="AJ189" s="390" t="n">
        <f aca="false">INDEX(_Rge_Data_3rd_CY,$B189,AJ$1)</f>
        <v>0</v>
      </c>
      <c r="AK189" s="391" t="n">
        <f aca="false">INDEX(_Rge_Data_3rd_CY,$B189,AK$1)</f>
        <v>0</v>
      </c>
      <c r="AL189" s="391" t="n">
        <f aca="false">INDEX(_Rge_Data_3rd_CY,$B189,AL$1)</f>
        <v>0</v>
      </c>
      <c r="AM189" s="391" t="n">
        <f aca="false">INDEX(_Rge_Data_3rd_CY,$B189,AM$1)</f>
        <v>0</v>
      </c>
      <c r="AN189" s="391" t="n">
        <f aca="false" t="array" ref="AN189:AN189">INDEX(_Rge_Data_3rd_CY,$B189,AN$1)</f>
        <v>0</v>
      </c>
      <c r="AO189" s="391" t="n">
        <f aca="false" t="array" ref="AO189:AO189">INDEX(_Rge_Data_3rd_CY,$B189,AO$1)</f>
        <v>0</v>
      </c>
      <c r="AP189" s="391" t="n">
        <f aca="false" t="array" ref="AP189:AP189">INDEX(_Rge_Data_3rd_CY,$B189,AP$1)</f>
        <v>0</v>
      </c>
      <c r="AQ189" s="391" t="n">
        <f aca="false" t="array" ref="AQ189:AQ189">INDEX(_Rge_Data_3rd_CY,$B189,AQ$1)</f>
        <v>0</v>
      </c>
      <c r="AR189" s="391" t="n">
        <f aca="false" t="array" ref="AR189:AR189">INDEX(_Rge_Data_3rd_CY,$B189,AR$1)</f>
        <v>0</v>
      </c>
      <c r="AS189" s="391" t="n">
        <f aca="false">INDEX(_Rge_Data_3rd_CY,$B189,AS$1)</f>
        <v>0</v>
      </c>
      <c r="AT189" s="391" t="n">
        <f aca="false" t="array" ref="AT189:AT189">INDEX(_Rge_Data_3rd_CY,$B189,AT$1)</f>
        <v>0</v>
      </c>
      <c r="AU189" s="391" t="n">
        <f aca="false" t="array" ref="AU189:AU189">INDEX(_Rge_Data_3rd_CY,$B189,AU$1)</f>
        <v>0</v>
      </c>
      <c r="AV189" s="262" t="n">
        <f aca="false">AU189+AX189+AY189</f>
        <v>0</v>
      </c>
      <c r="AW189" s="392" t="n">
        <f aca="false">IFERROR(AU189/AG189,0)</f>
        <v>0</v>
      </c>
      <c r="AX189" s="268" t="n">
        <f aca="false">IFERROR(IF(AND($F189="OPEN",$AH189&gt;0),$AH189*_SoP*$AW189,IF(AND($F189="CLOSED",$AH189&gt;0),$AH189*_SoL*$AW189,0)),0)</f>
        <v>0</v>
      </c>
      <c r="AY189" s="268" t="n">
        <f aca="false">IFERROR(IF($AH189&lt;0,$AH189*_SoL,0),0)</f>
        <v>0</v>
      </c>
      <c r="AZ189" s="393" t="n">
        <f aca="false">AU189+AX189</f>
        <v>0</v>
      </c>
      <c r="BA189" s="393" t="n">
        <f aca="false">AJ189-AY189</f>
        <v>0</v>
      </c>
      <c r="BB189" s="393" t="n">
        <f aca="false">AZ189-BA189</f>
        <v>0</v>
      </c>
      <c r="BC189" s="394" t="n">
        <f aca="false">IF($BB189&gt;=0,$BB189,0)</f>
        <v>0</v>
      </c>
      <c r="BD189" s="395" t="n">
        <f aca="false">IF($BB189&lt;=0,-$BB189,0)</f>
        <v>-0</v>
      </c>
      <c r="BE189" s="396" t="n">
        <f aca="false">IF((V189-AJ189)&lt;0,0,V189-AJ189)</f>
        <v>0</v>
      </c>
      <c r="BF189" s="397" t="n">
        <f aca="false">IF(AW189&gt;1,0,V189-AW189*V189)</f>
        <v>0</v>
      </c>
    </row>
    <row r="190" customFormat="false" ht="19.5" hidden="false" customHeight="true" outlineLevel="0" collapsed="false">
      <c r="A190" s="166"/>
      <c r="B190" s="208" t="n">
        <f aca="false">B189+1</f>
        <v>179</v>
      </c>
      <c r="C190" s="166"/>
      <c r="D190" s="369" t="n">
        <f aca="false">INDEX(_Rge_Projectdata_3rd,$B190,MATCH("Project-ID",_Rge_Headline_Projectdata,0))</f>
        <v>0</v>
      </c>
      <c r="E190" s="370" t="str">
        <f aca="false" t="array" ref="E190:E190">IF(INDEX(_Rge_Data_3rd_CY,$B190,E$1)=0,"",TEXT(INDEX(_Rge_Data_3rd_CY,$B190,E$1),"JJJJMMTT"))</f>
        <v/>
      </c>
      <c r="F190" s="382" t="str">
        <f aca="false" t="array" ref="F190:F190">INDEX(_Rge_Data_3rd_CY,$B190,F$1)</f>
        <v>Open</v>
      </c>
      <c r="G190" s="371" t="n">
        <f aca="false" t="array" ref="G190:G190">IFERROR(MATCH(INDEX(_Rge_Data_3rd_CY,$B190,G$1),_Rge_Projectstatus,0),"")</f>
        <v>1</v>
      </c>
      <c r="H190" s="383" t="n">
        <f aca="false">INDEX(_Rge_Data_3rd_CY,$B190,H$1)</f>
        <v>0</v>
      </c>
      <c r="I190" s="384" t="n">
        <f aca="false">INDEX(_Rge_Data_3rd_CY,$B190,I$1)</f>
        <v>0</v>
      </c>
      <c r="J190" s="384" t="n">
        <f aca="false">INDEX(_Rge_Data_3rd_CY,$B190,J$1)</f>
        <v>0</v>
      </c>
      <c r="K190" s="384" t="n">
        <f aca="false">INDEX(_Rge_Data_3rd_CY,$B190,K$1)</f>
        <v>0</v>
      </c>
      <c r="L190" s="385" t="n">
        <f aca="false" t="array" ref="L190:L190">INDEX(_Rge_Data_3rd_CY,$B190,L$1)</f>
        <v>0</v>
      </c>
      <c r="M190" s="385" t="n">
        <f aca="false" t="array" ref="M190:M190">INDEX(_Rge_Data_3rd_CY,$B190,M$1)</f>
        <v>0</v>
      </c>
      <c r="N190" s="385" t="n">
        <f aca="false" t="array" ref="N190:N190">INDEX(_Rge_Data_3rd_CY,$B190,N$1)</f>
        <v>0</v>
      </c>
      <c r="O190" s="385" t="n">
        <f aca="false" t="array" ref="O190:O190">INDEX(_Rge_Data_3rd_CY,$B190,O$1)</f>
        <v>0</v>
      </c>
      <c r="P190" s="385" t="n">
        <f aca="false" t="array" ref="P190:P190">INDEX(_Rge_Data_3rd_CY,$B190,P$1)</f>
        <v>0</v>
      </c>
      <c r="Q190" s="385" t="n">
        <f aca="false">INDEX(_Rge_Data_3rd_CY,$B190,Q$1)</f>
        <v>0</v>
      </c>
      <c r="R190" s="385" t="n">
        <f aca="false" t="array" ref="R190:R190">INDEX(_Rge_Data_3rd_CY,$B190,R$1)</f>
        <v>0</v>
      </c>
      <c r="S190" s="385" t="n">
        <f aca="false" t="array" ref="S190:S190">INDEX(_Rge_Data_3rd_CY,$B190,S$1)</f>
        <v>0</v>
      </c>
      <c r="T190" s="385" t="n">
        <f aca="false">H190-S190</f>
        <v>0</v>
      </c>
      <c r="U190" s="386" t="n">
        <f aca="false">IFERROR(T190/H190,0)</f>
        <v>0</v>
      </c>
      <c r="V190" s="387" t="n">
        <f aca="false">INDEX(_Rge_Data_3rd_CY,$B190,V$1)</f>
        <v>0</v>
      </c>
      <c r="W190" s="388" t="n">
        <f aca="false">INDEX(_Rge_Data_3rd_CY,$B190,W$1)</f>
        <v>0</v>
      </c>
      <c r="X190" s="388" t="n">
        <f aca="false">INDEX(_Rge_Data_3rd_CY,$B190,X$1)</f>
        <v>0</v>
      </c>
      <c r="Y190" s="388" t="n">
        <f aca="false">INDEX(_Rge_Data_3rd_CY,$B190,Y$1)</f>
        <v>0</v>
      </c>
      <c r="Z190" s="388" t="n">
        <f aca="false" t="array" ref="Z190:Z190">INDEX(_Rge_Data_3rd_CY,$B190,Z$1)</f>
        <v>0</v>
      </c>
      <c r="AA190" s="388" t="n">
        <f aca="false" t="array" ref="AA190:AA190">INDEX(_Rge_Data_3rd_CY,$B190,AA$1)</f>
        <v>0</v>
      </c>
      <c r="AB190" s="388" t="n">
        <f aca="false" t="array" ref="AB190:AB190">INDEX(_Rge_Data_3rd_CY,$B190,AB$1)</f>
        <v>0</v>
      </c>
      <c r="AC190" s="388" t="n">
        <f aca="false" t="array" ref="AC190:AC190">INDEX(_Rge_Data_3rd_CY,$B190,AC$1)</f>
        <v>0</v>
      </c>
      <c r="AD190" s="388" t="n">
        <f aca="false" t="array" ref="AD190:AD190">INDEX(_Rge_Data_3rd_CY,$B190,AD$1)</f>
        <v>0</v>
      </c>
      <c r="AE190" s="388" t="n">
        <f aca="false">INDEX(_Rge_Data_3rd_CY,$B190,AE$1)</f>
        <v>0</v>
      </c>
      <c r="AF190" s="388" t="n">
        <f aca="false" t="array" ref="AF190:AF190">INDEX(_Rge_Data_3rd_CY,$B190,AF$1)</f>
        <v>0</v>
      </c>
      <c r="AG190" s="388" t="n">
        <f aca="false" t="array" ref="AG190:AG190">INDEX(_Rge_Data_3rd_CY,$B190,AG$1)</f>
        <v>0</v>
      </c>
      <c r="AH190" s="388" t="n">
        <f aca="false">V190-AG190</f>
        <v>0</v>
      </c>
      <c r="AI190" s="389" t="n">
        <f aca="false">IFERROR(AH190/V190,)</f>
        <v>0</v>
      </c>
      <c r="AJ190" s="390" t="n">
        <f aca="false">INDEX(_Rge_Data_3rd_CY,$B190,AJ$1)</f>
        <v>0</v>
      </c>
      <c r="AK190" s="391" t="n">
        <f aca="false">INDEX(_Rge_Data_3rd_CY,$B190,AK$1)</f>
        <v>0</v>
      </c>
      <c r="AL190" s="391" t="n">
        <f aca="false">INDEX(_Rge_Data_3rd_CY,$B190,AL$1)</f>
        <v>0</v>
      </c>
      <c r="AM190" s="391" t="n">
        <f aca="false">INDEX(_Rge_Data_3rd_CY,$B190,AM$1)</f>
        <v>0</v>
      </c>
      <c r="AN190" s="391" t="n">
        <f aca="false" t="array" ref="AN190:AN190">INDEX(_Rge_Data_3rd_CY,$B190,AN$1)</f>
        <v>0</v>
      </c>
      <c r="AO190" s="391" t="n">
        <f aca="false" t="array" ref="AO190:AO190">INDEX(_Rge_Data_3rd_CY,$B190,AO$1)</f>
        <v>0</v>
      </c>
      <c r="AP190" s="391" t="n">
        <f aca="false" t="array" ref="AP190:AP190">INDEX(_Rge_Data_3rd_CY,$B190,AP$1)</f>
        <v>0</v>
      </c>
      <c r="AQ190" s="391" t="n">
        <f aca="false" t="array" ref="AQ190:AQ190">INDEX(_Rge_Data_3rd_CY,$B190,AQ$1)</f>
        <v>0</v>
      </c>
      <c r="AR190" s="391" t="n">
        <f aca="false" t="array" ref="AR190:AR190">INDEX(_Rge_Data_3rd_CY,$B190,AR$1)</f>
        <v>0</v>
      </c>
      <c r="AS190" s="391" t="n">
        <f aca="false">INDEX(_Rge_Data_3rd_CY,$B190,AS$1)</f>
        <v>0</v>
      </c>
      <c r="AT190" s="391" t="n">
        <f aca="false" t="array" ref="AT190:AT190">INDEX(_Rge_Data_3rd_CY,$B190,AT$1)</f>
        <v>0</v>
      </c>
      <c r="AU190" s="391" t="n">
        <f aca="false" t="array" ref="AU190:AU190">INDEX(_Rge_Data_3rd_CY,$B190,AU$1)</f>
        <v>0</v>
      </c>
      <c r="AV190" s="262" t="n">
        <f aca="false">AU190+AX190+AY190</f>
        <v>0</v>
      </c>
      <c r="AW190" s="392" t="n">
        <f aca="false">IFERROR(AU190/AG190,0)</f>
        <v>0</v>
      </c>
      <c r="AX190" s="268" t="n">
        <f aca="false">IFERROR(IF(AND($F190="OPEN",$AH190&gt;0),$AH190*_SoP*$AW190,IF(AND($F190="CLOSED",$AH190&gt;0),$AH190*_SoL*$AW190,0)),0)</f>
        <v>0</v>
      </c>
      <c r="AY190" s="268" t="n">
        <f aca="false">IFERROR(IF($AH190&lt;0,$AH190*_SoL,0),0)</f>
        <v>0</v>
      </c>
      <c r="AZ190" s="393" t="n">
        <f aca="false">AU190+AX190</f>
        <v>0</v>
      </c>
      <c r="BA190" s="393" t="n">
        <f aca="false">AJ190-AY190</f>
        <v>0</v>
      </c>
      <c r="BB190" s="393" t="n">
        <f aca="false">AZ190-BA190</f>
        <v>0</v>
      </c>
      <c r="BC190" s="394" t="n">
        <f aca="false">IF($BB190&gt;=0,$BB190,0)</f>
        <v>0</v>
      </c>
      <c r="BD190" s="395" t="n">
        <f aca="false">IF($BB190&lt;=0,-$BB190,0)</f>
        <v>-0</v>
      </c>
      <c r="BE190" s="396" t="n">
        <f aca="false">IF((V190-AJ190)&lt;0,0,V190-AJ190)</f>
        <v>0</v>
      </c>
      <c r="BF190" s="397" t="n">
        <f aca="false">IF(AW190&gt;1,0,V190-AW190*V190)</f>
        <v>0</v>
      </c>
    </row>
    <row r="191" customFormat="false" ht="19.5" hidden="false" customHeight="true" outlineLevel="0" collapsed="false">
      <c r="A191" s="166"/>
      <c r="B191" s="208" t="n">
        <f aca="false">B190+1</f>
        <v>180</v>
      </c>
      <c r="C191" s="166"/>
      <c r="D191" s="369" t="n">
        <f aca="false">INDEX(_Rge_Projectdata_3rd,$B191,MATCH("Project-ID",_Rge_Headline_Projectdata,0))</f>
        <v>0</v>
      </c>
      <c r="E191" s="370" t="str">
        <f aca="false" t="array" ref="E191:E191">IF(INDEX(_Rge_Data_3rd_CY,$B191,E$1)=0,"",TEXT(INDEX(_Rge_Data_3rd_CY,$B191,E$1),"JJJJMMTT"))</f>
        <v/>
      </c>
      <c r="F191" s="382" t="str">
        <f aca="false" t="array" ref="F191:F191">INDEX(_Rge_Data_3rd_CY,$B191,F$1)</f>
        <v>Open</v>
      </c>
      <c r="G191" s="371" t="n">
        <f aca="false" t="array" ref="G191:G191">IFERROR(MATCH(INDEX(_Rge_Data_3rd_CY,$B191,G$1),_Rge_Projectstatus,0),"")</f>
        <v>1</v>
      </c>
      <c r="H191" s="383" t="n">
        <f aca="false">INDEX(_Rge_Data_3rd_CY,$B191,H$1)</f>
        <v>0</v>
      </c>
      <c r="I191" s="384" t="n">
        <f aca="false">INDEX(_Rge_Data_3rd_CY,$B191,I$1)</f>
        <v>0</v>
      </c>
      <c r="J191" s="384" t="n">
        <f aca="false">INDEX(_Rge_Data_3rd_CY,$B191,J$1)</f>
        <v>0</v>
      </c>
      <c r="K191" s="384" t="n">
        <f aca="false">INDEX(_Rge_Data_3rd_CY,$B191,K$1)</f>
        <v>0</v>
      </c>
      <c r="L191" s="385" t="n">
        <f aca="false" t="array" ref="L191:L191">INDEX(_Rge_Data_3rd_CY,$B191,L$1)</f>
        <v>0</v>
      </c>
      <c r="M191" s="385" t="n">
        <f aca="false" t="array" ref="M191:M191">INDEX(_Rge_Data_3rd_CY,$B191,M$1)</f>
        <v>0</v>
      </c>
      <c r="N191" s="385" t="n">
        <f aca="false" t="array" ref="N191:N191">INDEX(_Rge_Data_3rd_CY,$B191,N$1)</f>
        <v>0</v>
      </c>
      <c r="O191" s="385" t="n">
        <f aca="false" t="array" ref="O191:O191">INDEX(_Rge_Data_3rd_CY,$B191,O$1)</f>
        <v>0</v>
      </c>
      <c r="P191" s="385" t="n">
        <f aca="false" t="array" ref="P191:P191">INDEX(_Rge_Data_3rd_CY,$B191,P$1)</f>
        <v>0</v>
      </c>
      <c r="Q191" s="385" t="n">
        <f aca="false">INDEX(_Rge_Data_3rd_CY,$B191,Q$1)</f>
        <v>0</v>
      </c>
      <c r="R191" s="385" t="n">
        <f aca="false" t="array" ref="R191:R191">INDEX(_Rge_Data_3rd_CY,$B191,R$1)</f>
        <v>0</v>
      </c>
      <c r="S191" s="385" t="n">
        <f aca="false" t="array" ref="S191:S191">INDEX(_Rge_Data_3rd_CY,$B191,S$1)</f>
        <v>0</v>
      </c>
      <c r="T191" s="385" t="n">
        <f aca="false">H191-S191</f>
        <v>0</v>
      </c>
      <c r="U191" s="386" t="n">
        <f aca="false">IFERROR(T191/H191,0)</f>
        <v>0</v>
      </c>
      <c r="V191" s="387" t="n">
        <f aca="false">INDEX(_Rge_Data_3rd_CY,$B191,V$1)</f>
        <v>0</v>
      </c>
      <c r="W191" s="388" t="n">
        <f aca="false">INDEX(_Rge_Data_3rd_CY,$B191,W$1)</f>
        <v>0</v>
      </c>
      <c r="X191" s="388" t="n">
        <f aca="false">INDEX(_Rge_Data_3rd_CY,$B191,X$1)</f>
        <v>0</v>
      </c>
      <c r="Y191" s="388" t="n">
        <f aca="false">INDEX(_Rge_Data_3rd_CY,$B191,Y$1)</f>
        <v>0</v>
      </c>
      <c r="Z191" s="388" t="n">
        <f aca="false" t="array" ref="Z191:Z191">INDEX(_Rge_Data_3rd_CY,$B191,Z$1)</f>
        <v>0</v>
      </c>
      <c r="AA191" s="388" t="n">
        <f aca="false" t="array" ref="AA191:AA191">INDEX(_Rge_Data_3rd_CY,$B191,AA$1)</f>
        <v>0</v>
      </c>
      <c r="AB191" s="388" t="n">
        <f aca="false" t="array" ref="AB191:AB191">INDEX(_Rge_Data_3rd_CY,$B191,AB$1)</f>
        <v>0</v>
      </c>
      <c r="AC191" s="388" t="n">
        <f aca="false" t="array" ref="AC191:AC191">INDEX(_Rge_Data_3rd_CY,$B191,AC$1)</f>
        <v>0</v>
      </c>
      <c r="AD191" s="388" t="n">
        <f aca="false" t="array" ref="AD191:AD191">INDEX(_Rge_Data_3rd_CY,$B191,AD$1)</f>
        <v>0</v>
      </c>
      <c r="AE191" s="388" t="n">
        <f aca="false">INDEX(_Rge_Data_3rd_CY,$B191,AE$1)</f>
        <v>0</v>
      </c>
      <c r="AF191" s="388" t="n">
        <f aca="false" t="array" ref="AF191:AF191">INDEX(_Rge_Data_3rd_CY,$B191,AF$1)</f>
        <v>0</v>
      </c>
      <c r="AG191" s="388" t="n">
        <f aca="false" t="array" ref="AG191:AG191">INDEX(_Rge_Data_3rd_CY,$B191,AG$1)</f>
        <v>0</v>
      </c>
      <c r="AH191" s="388" t="n">
        <f aca="false">V191-AG191</f>
        <v>0</v>
      </c>
      <c r="AI191" s="389" t="n">
        <f aca="false">IFERROR(AH191/V191,)</f>
        <v>0</v>
      </c>
      <c r="AJ191" s="390" t="n">
        <f aca="false">INDEX(_Rge_Data_3rd_CY,$B191,AJ$1)</f>
        <v>0</v>
      </c>
      <c r="AK191" s="391" t="n">
        <f aca="false">INDEX(_Rge_Data_3rd_CY,$B191,AK$1)</f>
        <v>0</v>
      </c>
      <c r="AL191" s="391" t="n">
        <f aca="false">INDEX(_Rge_Data_3rd_CY,$B191,AL$1)</f>
        <v>0</v>
      </c>
      <c r="AM191" s="391" t="n">
        <f aca="false">INDEX(_Rge_Data_3rd_CY,$B191,AM$1)</f>
        <v>0</v>
      </c>
      <c r="AN191" s="391" t="n">
        <f aca="false" t="array" ref="AN191:AN191">INDEX(_Rge_Data_3rd_CY,$B191,AN$1)</f>
        <v>0</v>
      </c>
      <c r="AO191" s="391" t="n">
        <f aca="false" t="array" ref="AO191:AO191">INDEX(_Rge_Data_3rd_CY,$B191,AO$1)</f>
        <v>0</v>
      </c>
      <c r="AP191" s="391" t="n">
        <f aca="false" t="array" ref="AP191:AP191">INDEX(_Rge_Data_3rd_CY,$B191,AP$1)</f>
        <v>0</v>
      </c>
      <c r="AQ191" s="391" t="n">
        <f aca="false" t="array" ref="AQ191:AQ191">INDEX(_Rge_Data_3rd_CY,$B191,AQ$1)</f>
        <v>0</v>
      </c>
      <c r="AR191" s="391" t="n">
        <f aca="false" t="array" ref="AR191:AR191">INDEX(_Rge_Data_3rd_CY,$B191,AR$1)</f>
        <v>0</v>
      </c>
      <c r="AS191" s="391" t="n">
        <f aca="false">INDEX(_Rge_Data_3rd_CY,$B191,AS$1)</f>
        <v>0</v>
      </c>
      <c r="AT191" s="391" t="n">
        <f aca="false" t="array" ref="AT191:AT191">INDEX(_Rge_Data_3rd_CY,$B191,AT$1)</f>
        <v>0</v>
      </c>
      <c r="AU191" s="391" t="n">
        <f aca="false" t="array" ref="AU191:AU191">INDEX(_Rge_Data_3rd_CY,$B191,AU$1)</f>
        <v>0</v>
      </c>
      <c r="AV191" s="262" t="n">
        <f aca="false">AU191+AX191+AY191</f>
        <v>0</v>
      </c>
      <c r="AW191" s="392" t="n">
        <f aca="false">IFERROR(AU191/AG191,0)</f>
        <v>0</v>
      </c>
      <c r="AX191" s="268" t="n">
        <f aca="false">IFERROR(IF(AND($F191="OPEN",$AH191&gt;0),$AH191*_SoP*$AW191,IF(AND($F191="CLOSED",$AH191&gt;0),$AH191*_SoL*$AW191,0)),0)</f>
        <v>0</v>
      </c>
      <c r="AY191" s="268" t="n">
        <f aca="false">IFERROR(IF($AH191&lt;0,$AH191*_SoL,0),0)</f>
        <v>0</v>
      </c>
      <c r="AZ191" s="393" t="n">
        <f aca="false">AU191+AX191</f>
        <v>0</v>
      </c>
      <c r="BA191" s="393" t="n">
        <f aca="false">AJ191-AY191</f>
        <v>0</v>
      </c>
      <c r="BB191" s="393" t="n">
        <f aca="false">AZ191-BA191</f>
        <v>0</v>
      </c>
      <c r="BC191" s="394" t="n">
        <f aca="false">IF($BB191&gt;=0,$BB191,0)</f>
        <v>0</v>
      </c>
      <c r="BD191" s="395" t="n">
        <f aca="false">IF($BB191&lt;=0,-$BB191,0)</f>
        <v>-0</v>
      </c>
      <c r="BE191" s="396" t="n">
        <f aca="false">IF((V191-AJ191)&lt;0,0,V191-AJ191)</f>
        <v>0</v>
      </c>
      <c r="BF191" s="397" t="n">
        <f aca="false">IF(AW191&gt;1,0,V191-AW191*V191)</f>
        <v>0</v>
      </c>
    </row>
    <row r="192" customFormat="false" ht="19.5" hidden="false" customHeight="true" outlineLevel="0" collapsed="false">
      <c r="A192" s="166"/>
      <c r="B192" s="208" t="n">
        <f aca="false">B191+1</f>
        <v>181</v>
      </c>
      <c r="C192" s="166"/>
      <c r="D192" s="369" t="n">
        <f aca="false">INDEX(_Rge_Projectdata_3rd,$B192,MATCH("Project-ID",_Rge_Headline_Projectdata,0))</f>
        <v>0</v>
      </c>
      <c r="E192" s="370" t="str">
        <f aca="false" t="array" ref="E192:E192">IF(INDEX(_Rge_Data_3rd_CY,$B192,E$1)=0,"",TEXT(INDEX(_Rge_Data_3rd_CY,$B192,E$1),"JJJJMMTT"))</f>
        <v/>
      </c>
      <c r="F192" s="382" t="str">
        <f aca="false" t="array" ref="F192:F192">INDEX(_Rge_Data_3rd_CY,$B192,F$1)</f>
        <v>Open</v>
      </c>
      <c r="G192" s="371" t="n">
        <f aca="false" t="array" ref="G192:G192">IFERROR(MATCH(INDEX(_Rge_Data_3rd_CY,$B192,G$1),_Rge_Projectstatus,0),"")</f>
        <v>1</v>
      </c>
      <c r="H192" s="383" t="n">
        <f aca="false">INDEX(_Rge_Data_3rd_CY,$B192,H$1)</f>
        <v>0</v>
      </c>
      <c r="I192" s="384" t="n">
        <f aca="false">INDEX(_Rge_Data_3rd_CY,$B192,I$1)</f>
        <v>0</v>
      </c>
      <c r="J192" s="384" t="n">
        <f aca="false">INDEX(_Rge_Data_3rd_CY,$B192,J$1)</f>
        <v>0</v>
      </c>
      <c r="K192" s="384" t="n">
        <f aca="false">INDEX(_Rge_Data_3rd_CY,$B192,K$1)</f>
        <v>0</v>
      </c>
      <c r="L192" s="385" t="n">
        <f aca="false" t="array" ref="L192:L192">INDEX(_Rge_Data_3rd_CY,$B192,L$1)</f>
        <v>0</v>
      </c>
      <c r="M192" s="385" t="n">
        <f aca="false" t="array" ref="M192:M192">INDEX(_Rge_Data_3rd_CY,$B192,M$1)</f>
        <v>0</v>
      </c>
      <c r="N192" s="385" t="n">
        <f aca="false" t="array" ref="N192:N192">INDEX(_Rge_Data_3rd_CY,$B192,N$1)</f>
        <v>0</v>
      </c>
      <c r="O192" s="385" t="n">
        <f aca="false" t="array" ref="O192:O192">INDEX(_Rge_Data_3rd_CY,$B192,O$1)</f>
        <v>0</v>
      </c>
      <c r="P192" s="385" t="n">
        <f aca="false" t="array" ref="P192:P192">INDEX(_Rge_Data_3rd_CY,$B192,P$1)</f>
        <v>0</v>
      </c>
      <c r="Q192" s="385" t="n">
        <f aca="false">INDEX(_Rge_Data_3rd_CY,$B192,Q$1)</f>
        <v>0</v>
      </c>
      <c r="R192" s="385" t="n">
        <f aca="false" t="array" ref="R192:R192">INDEX(_Rge_Data_3rd_CY,$B192,R$1)</f>
        <v>0</v>
      </c>
      <c r="S192" s="385" t="n">
        <f aca="false" t="array" ref="S192:S192">INDEX(_Rge_Data_3rd_CY,$B192,S$1)</f>
        <v>0</v>
      </c>
      <c r="T192" s="385" t="n">
        <f aca="false">H192-S192</f>
        <v>0</v>
      </c>
      <c r="U192" s="386" t="n">
        <f aca="false">IFERROR(T192/H192,0)</f>
        <v>0</v>
      </c>
      <c r="V192" s="387" t="n">
        <f aca="false">INDEX(_Rge_Data_3rd_CY,$B192,V$1)</f>
        <v>0</v>
      </c>
      <c r="W192" s="388" t="n">
        <f aca="false">INDEX(_Rge_Data_3rd_CY,$B192,W$1)</f>
        <v>0</v>
      </c>
      <c r="X192" s="388" t="n">
        <f aca="false">INDEX(_Rge_Data_3rd_CY,$B192,X$1)</f>
        <v>0</v>
      </c>
      <c r="Y192" s="388" t="n">
        <f aca="false">INDEX(_Rge_Data_3rd_CY,$B192,Y$1)</f>
        <v>0</v>
      </c>
      <c r="Z192" s="388" t="n">
        <f aca="false" t="array" ref="Z192:Z192">INDEX(_Rge_Data_3rd_CY,$B192,Z$1)</f>
        <v>0</v>
      </c>
      <c r="AA192" s="388" t="n">
        <f aca="false" t="array" ref="AA192:AA192">INDEX(_Rge_Data_3rd_CY,$B192,AA$1)</f>
        <v>0</v>
      </c>
      <c r="AB192" s="388" t="n">
        <f aca="false" t="array" ref="AB192:AB192">INDEX(_Rge_Data_3rd_CY,$B192,AB$1)</f>
        <v>0</v>
      </c>
      <c r="AC192" s="388" t="n">
        <f aca="false" t="array" ref="AC192:AC192">INDEX(_Rge_Data_3rd_CY,$B192,AC$1)</f>
        <v>0</v>
      </c>
      <c r="AD192" s="388" t="n">
        <f aca="false" t="array" ref="AD192:AD192">INDEX(_Rge_Data_3rd_CY,$B192,AD$1)</f>
        <v>0</v>
      </c>
      <c r="AE192" s="388" t="n">
        <f aca="false">INDEX(_Rge_Data_3rd_CY,$B192,AE$1)</f>
        <v>0</v>
      </c>
      <c r="AF192" s="388" t="n">
        <f aca="false" t="array" ref="AF192:AF192">INDEX(_Rge_Data_3rd_CY,$B192,AF$1)</f>
        <v>0</v>
      </c>
      <c r="AG192" s="388" t="n">
        <f aca="false" t="array" ref="AG192:AG192">INDEX(_Rge_Data_3rd_CY,$B192,AG$1)</f>
        <v>0</v>
      </c>
      <c r="AH192" s="388" t="n">
        <f aca="false">V192-AG192</f>
        <v>0</v>
      </c>
      <c r="AI192" s="389" t="n">
        <f aca="false">IFERROR(AH192/V192,)</f>
        <v>0</v>
      </c>
      <c r="AJ192" s="390" t="n">
        <f aca="false">INDEX(_Rge_Data_3rd_CY,$B192,AJ$1)</f>
        <v>0</v>
      </c>
      <c r="AK192" s="391" t="n">
        <f aca="false">INDEX(_Rge_Data_3rd_CY,$B192,AK$1)</f>
        <v>0</v>
      </c>
      <c r="AL192" s="391" t="n">
        <f aca="false">INDEX(_Rge_Data_3rd_CY,$B192,AL$1)</f>
        <v>0</v>
      </c>
      <c r="AM192" s="391" t="n">
        <f aca="false">INDEX(_Rge_Data_3rd_CY,$B192,AM$1)</f>
        <v>0</v>
      </c>
      <c r="AN192" s="391" t="n">
        <f aca="false" t="array" ref="AN192:AN192">INDEX(_Rge_Data_3rd_CY,$B192,AN$1)</f>
        <v>0</v>
      </c>
      <c r="AO192" s="391" t="n">
        <f aca="false" t="array" ref="AO192:AO192">INDEX(_Rge_Data_3rd_CY,$B192,AO$1)</f>
        <v>0</v>
      </c>
      <c r="AP192" s="391" t="n">
        <f aca="false" t="array" ref="AP192:AP192">INDEX(_Rge_Data_3rd_CY,$B192,AP$1)</f>
        <v>0</v>
      </c>
      <c r="AQ192" s="391" t="n">
        <f aca="false" t="array" ref="AQ192:AQ192">INDEX(_Rge_Data_3rd_CY,$B192,AQ$1)</f>
        <v>0</v>
      </c>
      <c r="AR192" s="391" t="n">
        <f aca="false" t="array" ref="AR192:AR192">INDEX(_Rge_Data_3rd_CY,$B192,AR$1)</f>
        <v>0</v>
      </c>
      <c r="AS192" s="391" t="n">
        <f aca="false">INDEX(_Rge_Data_3rd_CY,$B192,AS$1)</f>
        <v>0</v>
      </c>
      <c r="AT192" s="391" t="n">
        <f aca="false" t="array" ref="AT192:AT192">INDEX(_Rge_Data_3rd_CY,$B192,AT$1)</f>
        <v>0</v>
      </c>
      <c r="AU192" s="391" t="n">
        <f aca="false" t="array" ref="AU192:AU192">INDEX(_Rge_Data_3rd_CY,$B192,AU$1)</f>
        <v>0</v>
      </c>
      <c r="AV192" s="262" t="n">
        <f aca="false">AU192+AX192+AY192</f>
        <v>0</v>
      </c>
      <c r="AW192" s="392" t="n">
        <f aca="false">IFERROR(AU192/AG192,0)</f>
        <v>0</v>
      </c>
      <c r="AX192" s="268" t="n">
        <f aca="false">IFERROR(IF(AND($F192="OPEN",$AH192&gt;0),$AH192*_SoP*$AW192,IF(AND($F192="CLOSED",$AH192&gt;0),$AH192*_SoL*$AW192,0)),0)</f>
        <v>0</v>
      </c>
      <c r="AY192" s="268" t="n">
        <f aca="false">IFERROR(IF($AH192&lt;0,$AH192*_SoL,0),0)</f>
        <v>0</v>
      </c>
      <c r="AZ192" s="393" t="n">
        <f aca="false">AU192+AX192</f>
        <v>0</v>
      </c>
      <c r="BA192" s="393" t="n">
        <f aca="false">AJ192-AY192</f>
        <v>0</v>
      </c>
      <c r="BB192" s="393" t="n">
        <f aca="false">AZ192-BA192</f>
        <v>0</v>
      </c>
      <c r="BC192" s="394" t="n">
        <f aca="false">IF($BB192&gt;=0,$BB192,0)</f>
        <v>0</v>
      </c>
      <c r="BD192" s="395" t="n">
        <f aca="false">IF($BB192&lt;=0,-$BB192,0)</f>
        <v>-0</v>
      </c>
      <c r="BE192" s="396" t="n">
        <f aca="false">IF((V192-AJ192)&lt;0,0,V192-AJ192)</f>
        <v>0</v>
      </c>
      <c r="BF192" s="397" t="n">
        <f aca="false">IF(AW192&gt;1,0,V192-AW192*V192)</f>
        <v>0</v>
      </c>
    </row>
    <row r="193" customFormat="false" ht="19.5" hidden="false" customHeight="true" outlineLevel="0" collapsed="false">
      <c r="A193" s="166"/>
      <c r="B193" s="208" t="n">
        <f aca="false">B192+1</f>
        <v>182</v>
      </c>
      <c r="C193" s="166"/>
      <c r="D193" s="369" t="n">
        <f aca="false">INDEX(_Rge_Projectdata_3rd,$B193,MATCH("Project-ID",_Rge_Headline_Projectdata,0))</f>
        <v>0</v>
      </c>
      <c r="E193" s="370" t="str">
        <f aca="false" t="array" ref="E193:E193">IF(INDEX(_Rge_Data_3rd_CY,$B193,E$1)=0,"",TEXT(INDEX(_Rge_Data_3rd_CY,$B193,E$1),"JJJJMMTT"))</f>
        <v/>
      </c>
      <c r="F193" s="382" t="str">
        <f aca="false" t="array" ref="F193:F193">INDEX(_Rge_Data_3rd_CY,$B193,F$1)</f>
        <v>Open</v>
      </c>
      <c r="G193" s="371" t="n">
        <f aca="false" t="array" ref="G193:G193">IFERROR(MATCH(INDEX(_Rge_Data_3rd_CY,$B193,G$1),_Rge_Projectstatus,0),"")</f>
        <v>1</v>
      </c>
      <c r="H193" s="383" t="n">
        <f aca="false">INDEX(_Rge_Data_3rd_CY,$B193,H$1)</f>
        <v>0</v>
      </c>
      <c r="I193" s="384" t="n">
        <f aca="false">INDEX(_Rge_Data_3rd_CY,$B193,I$1)</f>
        <v>0</v>
      </c>
      <c r="J193" s="384" t="n">
        <f aca="false">INDEX(_Rge_Data_3rd_CY,$B193,J$1)</f>
        <v>0</v>
      </c>
      <c r="K193" s="384" t="n">
        <f aca="false">INDEX(_Rge_Data_3rd_CY,$B193,K$1)</f>
        <v>0</v>
      </c>
      <c r="L193" s="385" t="n">
        <f aca="false" t="array" ref="L193:L193">INDEX(_Rge_Data_3rd_CY,$B193,L$1)</f>
        <v>0</v>
      </c>
      <c r="M193" s="385" t="n">
        <f aca="false" t="array" ref="M193:M193">INDEX(_Rge_Data_3rd_CY,$B193,M$1)</f>
        <v>0</v>
      </c>
      <c r="N193" s="385" t="n">
        <f aca="false" t="array" ref="N193:N193">INDEX(_Rge_Data_3rd_CY,$B193,N$1)</f>
        <v>0</v>
      </c>
      <c r="O193" s="385" t="n">
        <f aca="false" t="array" ref="O193:O193">INDEX(_Rge_Data_3rd_CY,$B193,O$1)</f>
        <v>0</v>
      </c>
      <c r="P193" s="385" t="n">
        <f aca="false" t="array" ref="P193:P193">INDEX(_Rge_Data_3rd_CY,$B193,P$1)</f>
        <v>0</v>
      </c>
      <c r="Q193" s="385" t="n">
        <f aca="false">INDEX(_Rge_Data_3rd_CY,$B193,Q$1)</f>
        <v>0</v>
      </c>
      <c r="R193" s="385" t="n">
        <f aca="false" t="array" ref="R193:R193">INDEX(_Rge_Data_3rd_CY,$B193,R$1)</f>
        <v>0</v>
      </c>
      <c r="S193" s="385" t="n">
        <f aca="false" t="array" ref="S193:S193">INDEX(_Rge_Data_3rd_CY,$B193,S$1)</f>
        <v>0</v>
      </c>
      <c r="T193" s="385" t="n">
        <f aca="false">H193-S193</f>
        <v>0</v>
      </c>
      <c r="U193" s="386" t="n">
        <f aca="false">IFERROR(T193/H193,0)</f>
        <v>0</v>
      </c>
      <c r="V193" s="387" t="n">
        <f aca="false">INDEX(_Rge_Data_3rd_CY,$B193,V$1)</f>
        <v>0</v>
      </c>
      <c r="W193" s="388" t="n">
        <f aca="false">INDEX(_Rge_Data_3rd_CY,$B193,W$1)</f>
        <v>0</v>
      </c>
      <c r="X193" s="388" t="n">
        <f aca="false">INDEX(_Rge_Data_3rd_CY,$B193,X$1)</f>
        <v>0</v>
      </c>
      <c r="Y193" s="388" t="n">
        <f aca="false">INDEX(_Rge_Data_3rd_CY,$B193,Y$1)</f>
        <v>0</v>
      </c>
      <c r="Z193" s="388" t="n">
        <f aca="false" t="array" ref="Z193:Z193">INDEX(_Rge_Data_3rd_CY,$B193,Z$1)</f>
        <v>0</v>
      </c>
      <c r="AA193" s="388" t="n">
        <f aca="false" t="array" ref="AA193:AA193">INDEX(_Rge_Data_3rd_CY,$B193,AA$1)</f>
        <v>0</v>
      </c>
      <c r="AB193" s="388" t="n">
        <f aca="false" t="array" ref="AB193:AB193">INDEX(_Rge_Data_3rd_CY,$B193,AB$1)</f>
        <v>0</v>
      </c>
      <c r="AC193" s="388" t="n">
        <f aca="false" t="array" ref="AC193:AC193">INDEX(_Rge_Data_3rd_CY,$B193,AC$1)</f>
        <v>0</v>
      </c>
      <c r="AD193" s="388" t="n">
        <f aca="false" t="array" ref="AD193:AD193">INDEX(_Rge_Data_3rd_CY,$B193,AD$1)</f>
        <v>0</v>
      </c>
      <c r="AE193" s="388" t="n">
        <f aca="false">INDEX(_Rge_Data_3rd_CY,$B193,AE$1)</f>
        <v>0</v>
      </c>
      <c r="AF193" s="388" t="n">
        <f aca="false" t="array" ref="AF193:AF193">INDEX(_Rge_Data_3rd_CY,$B193,AF$1)</f>
        <v>0</v>
      </c>
      <c r="AG193" s="388" t="n">
        <f aca="false" t="array" ref="AG193:AG193">INDEX(_Rge_Data_3rd_CY,$B193,AG$1)</f>
        <v>0</v>
      </c>
      <c r="AH193" s="388" t="n">
        <f aca="false">V193-AG193</f>
        <v>0</v>
      </c>
      <c r="AI193" s="389" t="n">
        <f aca="false">IFERROR(AH193/V193,)</f>
        <v>0</v>
      </c>
      <c r="AJ193" s="390" t="n">
        <f aca="false">INDEX(_Rge_Data_3rd_CY,$B193,AJ$1)</f>
        <v>0</v>
      </c>
      <c r="AK193" s="391" t="n">
        <f aca="false">INDEX(_Rge_Data_3rd_CY,$B193,AK$1)</f>
        <v>0</v>
      </c>
      <c r="AL193" s="391" t="n">
        <f aca="false">INDEX(_Rge_Data_3rd_CY,$B193,AL$1)</f>
        <v>0</v>
      </c>
      <c r="AM193" s="391" t="n">
        <f aca="false">INDEX(_Rge_Data_3rd_CY,$B193,AM$1)</f>
        <v>0</v>
      </c>
      <c r="AN193" s="391" t="n">
        <f aca="false" t="array" ref="AN193:AN193">INDEX(_Rge_Data_3rd_CY,$B193,AN$1)</f>
        <v>0</v>
      </c>
      <c r="AO193" s="391" t="n">
        <f aca="false" t="array" ref="AO193:AO193">INDEX(_Rge_Data_3rd_CY,$B193,AO$1)</f>
        <v>0</v>
      </c>
      <c r="AP193" s="391" t="n">
        <f aca="false" t="array" ref="AP193:AP193">INDEX(_Rge_Data_3rd_CY,$B193,AP$1)</f>
        <v>0</v>
      </c>
      <c r="AQ193" s="391" t="n">
        <f aca="false" t="array" ref="AQ193:AQ193">INDEX(_Rge_Data_3rd_CY,$B193,AQ$1)</f>
        <v>0</v>
      </c>
      <c r="AR193" s="391" t="n">
        <f aca="false" t="array" ref="AR193:AR193">INDEX(_Rge_Data_3rd_CY,$B193,AR$1)</f>
        <v>0</v>
      </c>
      <c r="AS193" s="391" t="n">
        <f aca="false">INDEX(_Rge_Data_3rd_CY,$B193,AS$1)</f>
        <v>0</v>
      </c>
      <c r="AT193" s="391" t="n">
        <f aca="false" t="array" ref="AT193:AT193">INDEX(_Rge_Data_3rd_CY,$B193,AT$1)</f>
        <v>0</v>
      </c>
      <c r="AU193" s="391" t="n">
        <f aca="false" t="array" ref="AU193:AU193">INDEX(_Rge_Data_3rd_CY,$B193,AU$1)</f>
        <v>0</v>
      </c>
      <c r="AV193" s="262" t="n">
        <f aca="false">AU193+AX193+AY193</f>
        <v>0</v>
      </c>
      <c r="AW193" s="392" t="n">
        <f aca="false">IFERROR(AU193/AG193,0)</f>
        <v>0</v>
      </c>
      <c r="AX193" s="268" t="n">
        <f aca="false">IFERROR(IF(AND($F193="OPEN",$AH193&gt;0),$AH193*_SoP*$AW193,IF(AND($F193="CLOSED",$AH193&gt;0),$AH193*_SoL*$AW193,0)),0)</f>
        <v>0</v>
      </c>
      <c r="AY193" s="268" t="n">
        <f aca="false">IFERROR(IF($AH193&lt;0,$AH193*_SoL,0),0)</f>
        <v>0</v>
      </c>
      <c r="AZ193" s="393" t="n">
        <f aca="false">AU193+AX193</f>
        <v>0</v>
      </c>
      <c r="BA193" s="393" t="n">
        <f aca="false">AJ193-AY193</f>
        <v>0</v>
      </c>
      <c r="BB193" s="393" t="n">
        <f aca="false">AZ193-BA193</f>
        <v>0</v>
      </c>
      <c r="BC193" s="394" t="n">
        <f aca="false">IF($BB193&gt;=0,$BB193,0)</f>
        <v>0</v>
      </c>
      <c r="BD193" s="395" t="n">
        <f aca="false">IF($BB193&lt;=0,-$BB193,0)</f>
        <v>-0</v>
      </c>
      <c r="BE193" s="396" t="n">
        <f aca="false">IF((V193-AJ193)&lt;0,0,V193-AJ193)</f>
        <v>0</v>
      </c>
      <c r="BF193" s="397" t="n">
        <f aca="false">IF(AW193&gt;1,0,V193-AW193*V193)</f>
        <v>0</v>
      </c>
    </row>
    <row r="194" customFormat="false" ht="19.5" hidden="false" customHeight="true" outlineLevel="0" collapsed="false">
      <c r="A194" s="166"/>
      <c r="B194" s="208" t="n">
        <f aca="false">B193+1</f>
        <v>183</v>
      </c>
      <c r="C194" s="166"/>
      <c r="D194" s="369" t="n">
        <f aca="false">INDEX(_Rge_Projectdata_3rd,$B194,MATCH("Project-ID",_Rge_Headline_Projectdata,0))</f>
        <v>0</v>
      </c>
      <c r="E194" s="370" t="str">
        <f aca="false" t="array" ref="E194:E194">IF(INDEX(_Rge_Data_3rd_CY,$B194,E$1)=0,"",TEXT(INDEX(_Rge_Data_3rd_CY,$B194,E$1),"JJJJMMTT"))</f>
        <v/>
      </c>
      <c r="F194" s="382" t="str">
        <f aca="false" t="array" ref="F194:F194">INDEX(_Rge_Data_3rd_CY,$B194,F$1)</f>
        <v>Open</v>
      </c>
      <c r="G194" s="371" t="n">
        <f aca="false" t="array" ref="G194:G194">IFERROR(MATCH(INDEX(_Rge_Data_3rd_CY,$B194,G$1),_Rge_Projectstatus,0),"")</f>
        <v>1</v>
      </c>
      <c r="H194" s="383" t="n">
        <f aca="false">INDEX(_Rge_Data_3rd_CY,$B194,H$1)</f>
        <v>0</v>
      </c>
      <c r="I194" s="384" t="n">
        <f aca="false">INDEX(_Rge_Data_3rd_CY,$B194,I$1)</f>
        <v>0</v>
      </c>
      <c r="J194" s="384" t="n">
        <f aca="false">INDEX(_Rge_Data_3rd_CY,$B194,J$1)</f>
        <v>0</v>
      </c>
      <c r="K194" s="384" t="n">
        <f aca="false">INDEX(_Rge_Data_3rd_CY,$B194,K$1)</f>
        <v>0</v>
      </c>
      <c r="L194" s="385" t="n">
        <f aca="false" t="array" ref="L194:L194">INDEX(_Rge_Data_3rd_CY,$B194,L$1)</f>
        <v>0</v>
      </c>
      <c r="M194" s="385" t="n">
        <f aca="false" t="array" ref="M194:M194">INDEX(_Rge_Data_3rd_CY,$B194,M$1)</f>
        <v>0</v>
      </c>
      <c r="N194" s="385" t="n">
        <f aca="false" t="array" ref="N194:N194">INDEX(_Rge_Data_3rd_CY,$B194,N$1)</f>
        <v>0</v>
      </c>
      <c r="O194" s="385" t="n">
        <f aca="false" t="array" ref="O194:O194">INDEX(_Rge_Data_3rd_CY,$B194,O$1)</f>
        <v>0</v>
      </c>
      <c r="P194" s="385" t="n">
        <f aca="false" t="array" ref="P194:P194">INDEX(_Rge_Data_3rd_CY,$B194,P$1)</f>
        <v>0</v>
      </c>
      <c r="Q194" s="385" t="n">
        <f aca="false">INDEX(_Rge_Data_3rd_CY,$B194,Q$1)</f>
        <v>0</v>
      </c>
      <c r="R194" s="385" t="n">
        <f aca="false" t="array" ref="R194:R194">INDEX(_Rge_Data_3rd_CY,$B194,R$1)</f>
        <v>0</v>
      </c>
      <c r="S194" s="385" t="n">
        <f aca="false" t="array" ref="S194:S194">INDEX(_Rge_Data_3rd_CY,$B194,S$1)</f>
        <v>0</v>
      </c>
      <c r="T194" s="385" t="n">
        <f aca="false">H194-S194</f>
        <v>0</v>
      </c>
      <c r="U194" s="386" t="n">
        <f aca="false">IFERROR(T194/H194,0)</f>
        <v>0</v>
      </c>
      <c r="V194" s="387" t="n">
        <f aca="false">INDEX(_Rge_Data_3rd_CY,$B194,V$1)</f>
        <v>0</v>
      </c>
      <c r="W194" s="388" t="n">
        <f aca="false">INDEX(_Rge_Data_3rd_CY,$B194,W$1)</f>
        <v>0</v>
      </c>
      <c r="X194" s="388" t="n">
        <f aca="false">INDEX(_Rge_Data_3rd_CY,$B194,X$1)</f>
        <v>0</v>
      </c>
      <c r="Y194" s="388" t="n">
        <f aca="false">INDEX(_Rge_Data_3rd_CY,$B194,Y$1)</f>
        <v>0</v>
      </c>
      <c r="Z194" s="388" t="n">
        <f aca="false" t="array" ref="Z194:Z194">INDEX(_Rge_Data_3rd_CY,$B194,Z$1)</f>
        <v>0</v>
      </c>
      <c r="AA194" s="388" t="n">
        <f aca="false" t="array" ref="AA194:AA194">INDEX(_Rge_Data_3rd_CY,$B194,AA$1)</f>
        <v>0</v>
      </c>
      <c r="AB194" s="388" t="n">
        <f aca="false" t="array" ref="AB194:AB194">INDEX(_Rge_Data_3rd_CY,$B194,AB$1)</f>
        <v>0</v>
      </c>
      <c r="AC194" s="388" t="n">
        <f aca="false" t="array" ref="AC194:AC194">INDEX(_Rge_Data_3rd_CY,$B194,AC$1)</f>
        <v>0</v>
      </c>
      <c r="AD194" s="388" t="n">
        <f aca="false" t="array" ref="AD194:AD194">INDEX(_Rge_Data_3rd_CY,$B194,AD$1)</f>
        <v>0</v>
      </c>
      <c r="AE194" s="388" t="n">
        <f aca="false">INDEX(_Rge_Data_3rd_CY,$B194,AE$1)</f>
        <v>0</v>
      </c>
      <c r="AF194" s="388" t="n">
        <f aca="false" t="array" ref="AF194:AF194">INDEX(_Rge_Data_3rd_CY,$B194,AF$1)</f>
        <v>0</v>
      </c>
      <c r="AG194" s="388" t="n">
        <f aca="false" t="array" ref="AG194:AG194">INDEX(_Rge_Data_3rd_CY,$B194,AG$1)</f>
        <v>0</v>
      </c>
      <c r="AH194" s="388" t="n">
        <f aca="false">V194-AG194</f>
        <v>0</v>
      </c>
      <c r="AI194" s="389" t="n">
        <f aca="false">IFERROR(AH194/V194,)</f>
        <v>0</v>
      </c>
      <c r="AJ194" s="390" t="n">
        <f aca="false">INDEX(_Rge_Data_3rd_CY,$B194,AJ$1)</f>
        <v>0</v>
      </c>
      <c r="AK194" s="391" t="n">
        <f aca="false">INDEX(_Rge_Data_3rd_CY,$B194,AK$1)</f>
        <v>0</v>
      </c>
      <c r="AL194" s="391" t="n">
        <f aca="false">INDEX(_Rge_Data_3rd_CY,$B194,AL$1)</f>
        <v>0</v>
      </c>
      <c r="AM194" s="391" t="n">
        <f aca="false">INDEX(_Rge_Data_3rd_CY,$B194,AM$1)</f>
        <v>0</v>
      </c>
      <c r="AN194" s="391" t="n">
        <f aca="false" t="array" ref="AN194:AN194">INDEX(_Rge_Data_3rd_CY,$B194,AN$1)</f>
        <v>0</v>
      </c>
      <c r="AO194" s="391" t="n">
        <f aca="false" t="array" ref="AO194:AO194">INDEX(_Rge_Data_3rd_CY,$B194,AO$1)</f>
        <v>0</v>
      </c>
      <c r="AP194" s="391" t="n">
        <f aca="false" t="array" ref="AP194:AP194">INDEX(_Rge_Data_3rd_CY,$B194,AP$1)</f>
        <v>0</v>
      </c>
      <c r="AQ194" s="391" t="n">
        <f aca="false" t="array" ref="AQ194:AQ194">INDEX(_Rge_Data_3rd_CY,$B194,AQ$1)</f>
        <v>0</v>
      </c>
      <c r="AR194" s="391" t="n">
        <f aca="false" t="array" ref="AR194:AR194">INDEX(_Rge_Data_3rd_CY,$B194,AR$1)</f>
        <v>0</v>
      </c>
      <c r="AS194" s="391" t="n">
        <f aca="false">INDEX(_Rge_Data_3rd_CY,$B194,AS$1)</f>
        <v>0</v>
      </c>
      <c r="AT194" s="391" t="n">
        <f aca="false" t="array" ref="AT194:AT194">INDEX(_Rge_Data_3rd_CY,$B194,AT$1)</f>
        <v>0</v>
      </c>
      <c r="AU194" s="391" t="n">
        <f aca="false" t="array" ref="AU194:AU194">INDEX(_Rge_Data_3rd_CY,$B194,AU$1)</f>
        <v>0</v>
      </c>
      <c r="AV194" s="262" t="n">
        <f aca="false">AU194+AX194+AY194</f>
        <v>0</v>
      </c>
      <c r="AW194" s="392" t="n">
        <f aca="false">IFERROR(AU194/AG194,0)</f>
        <v>0</v>
      </c>
      <c r="AX194" s="268" t="n">
        <f aca="false">IFERROR(IF(AND($F194="OPEN",$AH194&gt;0),$AH194*_SoP*$AW194,IF(AND($F194="CLOSED",$AH194&gt;0),$AH194*_SoL*$AW194,0)),0)</f>
        <v>0</v>
      </c>
      <c r="AY194" s="268" t="n">
        <f aca="false">IFERROR(IF($AH194&lt;0,$AH194*_SoL,0),0)</f>
        <v>0</v>
      </c>
      <c r="AZ194" s="393" t="n">
        <f aca="false">AU194+AX194</f>
        <v>0</v>
      </c>
      <c r="BA194" s="393" t="n">
        <f aca="false">AJ194-AY194</f>
        <v>0</v>
      </c>
      <c r="BB194" s="393" t="n">
        <f aca="false">AZ194-BA194</f>
        <v>0</v>
      </c>
      <c r="BC194" s="394" t="n">
        <f aca="false">IF($BB194&gt;=0,$BB194,0)</f>
        <v>0</v>
      </c>
      <c r="BD194" s="395" t="n">
        <f aca="false">IF($BB194&lt;=0,-$BB194,0)</f>
        <v>-0</v>
      </c>
      <c r="BE194" s="396" t="n">
        <f aca="false">IF((V194-AJ194)&lt;0,0,V194-AJ194)</f>
        <v>0</v>
      </c>
      <c r="BF194" s="397" t="n">
        <f aca="false">IF(AW194&gt;1,0,V194-AW194*V194)</f>
        <v>0</v>
      </c>
    </row>
    <row r="195" customFormat="false" ht="19.5" hidden="false" customHeight="true" outlineLevel="0" collapsed="false">
      <c r="A195" s="166"/>
      <c r="B195" s="208" t="n">
        <f aca="false">B194+1</f>
        <v>184</v>
      </c>
      <c r="C195" s="166"/>
      <c r="D195" s="369" t="n">
        <f aca="false">INDEX(_Rge_Projectdata_3rd,$B195,MATCH("Project-ID",_Rge_Headline_Projectdata,0))</f>
        <v>0</v>
      </c>
      <c r="E195" s="370" t="str">
        <f aca="false" t="array" ref="E195:E195">IF(INDEX(_Rge_Data_3rd_CY,$B195,E$1)=0,"",TEXT(INDEX(_Rge_Data_3rd_CY,$B195,E$1),"JJJJMMTT"))</f>
        <v/>
      </c>
      <c r="F195" s="382" t="str">
        <f aca="false" t="array" ref="F195:F195">INDEX(_Rge_Data_3rd_CY,$B195,F$1)</f>
        <v>Open</v>
      </c>
      <c r="G195" s="371" t="n">
        <f aca="false" t="array" ref="G195:G195">IFERROR(MATCH(INDEX(_Rge_Data_3rd_CY,$B195,G$1),_Rge_Projectstatus,0),"")</f>
        <v>1</v>
      </c>
      <c r="H195" s="383" t="n">
        <f aca="false">INDEX(_Rge_Data_3rd_CY,$B195,H$1)</f>
        <v>0</v>
      </c>
      <c r="I195" s="384" t="n">
        <f aca="false">INDEX(_Rge_Data_3rd_CY,$B195,I$1)</f>
        <v>0</v>
      </c>
      <c r="J195" s="384" t="n">
        <f aca="false">INDEX(_Rge_Data_3rd_CY,$B195,J$1)</f>
        <v>0</v>
      </c>
      <c r="K195" s="384" t="n">
        <f aca="false">INDEX(_Rge_Data_3rd_CY,$B195,K$1)</f>
        <v>0</v>
      </c>
      <c r="L195" s="385" t="n">
        <f aca="false" t="array" ref="L195:L195">INDEX(_Rge_Data_3rd_CY,$B195,L$1)</f>
        <v>0</v>
      </c>
      <c r="M195" s="385" t="n">
        <f aca="false" t="array" ref="M195:M195">INDEX(_Rge_Data_3rd_CY,$B195,M$1)</f>
        <v>0</v>
      </c>
      <c r="N195" s="385" t="n">
        <f aca="false" t="array" ref="N195:N195">INDEX(_Rge_Data_3rd_CY,$B195,N$1)</f>
        <v>0</v>
      </c>
      <c r="O195" s="385" t="n">
        <f aca="false" t="array" ref="O195:O195">INDEX(_Rge_Data_3rd_CY,$B195,O$1)</f>
        <v>0</v>
      </c>
      <c r="P195" s="385" t="n">
        <f aca="false" t="array" ref="P195:P195">INDEX(_Rge_Data_3rd_CY,$B195,P$1)</f>
        <v>0</v>
      </c>
      <c r="Q195" s="385" t="n">
        <f aca="false">INDEX(_Rge_Data_3rd_CY,$B195,Q$1)</f>
        <v>0</v>
      </c>
      <c r="R195" s="385" t="n">
        <f aca="false" t="array" ref="R195:R195">INDEX(_Rge_Data_3rd_CY,$B195,R$1)</f>
        <v>0</v>
      </c>
      <c r="S195" s="385" t="n">
        <f aca="false" t="array" ref="S195:S195">INDEX(_Rge_Data_3rd_CY,$B195,S$1)</f>
        <v>0</v>
      </c>
      <c r="T195" s="385" t="n">
        <f aca="false">H195-S195</f>
        <v>0</v>
      </c>
      <c r="U195" s="386" t="n">
        <f aca="false">IFERROR(T195/H195,0)</f>
        <v>0</v>
      </c>
      <c r="V195" s="387" t="n">
        <f aca="false">INDEX(_Rge_Data_3rd_CY,$B195,V$1)</f>
        <v>0</v>
      </c>
      <c r="W195" s="388" t="n">
        <f aca="false">INDEX(_Rge_Data_3rd_CY,$B195,W$1)</f>
        <v>0</v>
      </c>
      <c r="X195" s="388" t="n">
        <f aca="false">INDEX(_Rge_Data_3rd_CY,$B195,X$1)</f>
        <v>0</v>
      </c>
      <c r="Y195" s="388" t="n">
        <f aca="false">INDEX(_Rge_Data_3rd_CY,$B195,Y$1)</f>
        <v>0</v>
      </c>
      <c r="Z195" s="388" t="n">
        <f aca="false" t="array" ref="Z195:Z195">INDEX(_Rge_Data_3rd_CY,$B195,Z$1)</f>
        <v>0</v>
      </c>
      <c r="AA195" s="388" t="n">
        <f aca="false" t="array" ref="AA195:AA195">INDEX(_Rge_Data_3rd_CY,$B195,AA$1)</f>
        <v>0</v>
      </c>
      <c r="AB195" s="388" t="n">
        <f aca="false" t="array" ref="AB195:AB195">INDEX(_Rge_Data_3rd_CY,$B195,AB$1)</f>
        <v>0</v>
      </c>
      <c r="AC195" s="388" t="n">
        <f aca="false" t="array" ref="AC195:AC195">INDEX(_Rge_Data_3rd_CY,$B195,AC$1)</f>
        <v>0</v>
      </c>
      <c r="AD195" s="388" t="n">
        <f aca="false" t="array" ref="AD195:AD195">INDEX(_Rge_Data_3rd_CY,$B195,AD$1)</f>
        <v>0</v>
      </c>
      <c r="AE195" s="388" t="n">
        <f aca="false">INDEX(_Rge_Data_3rd_CY,$B195,AE$1)</f>
        <v>0</v>
      </c>
      <c r="AF195" s="388" t="n">
        <f aca="false" t="array" ref="AF195:AF195">INDEX(_Rge_Data_3rd_CY,$B195,AF$1)</f>
        <v>0</v>
      </c>
      <c r="AG195" s="388" t="n">
        <f aca="false" t="array" ref="AG195:AG195">INDEX(_Rge_Data_3rd_CY,$B195,AG$1)</f>
        <v>0</v>
      </c>
      <c r="AH195" s="388" t="n">
        <f aca="false">V195-AG195</f>
        <v>0</v>
      </c>
      <c r="AI195" s="389" t="n">
        <f aca="false">IFERROR(AH195/V195,)</f>
        <v>0</v>
      </c>
      <c r="AJ195" s="390" t="n">
        <f aca="false">INDEX(_Rge_Data_3rd_CY,$B195,AJ$1)</f>
        <v>0</v>
      </c>
      <c r="AK195" s="391" t="n">
        <f aca="false">INDEX(_Rge_Data_3rd_CY,$B195,AK$1)</f>
        <v>0</v>
      </c>
      <c r="AL195" s="391" t="n">
        <f aca="false">INDEX(_Rge_Data_3rd_CY,$B195,AL$1)</f>
        <v>0</v>
      </c>
      <c r="AM195" s="391" t="n">
        <f aca="false">INDEX(_Rge_Data_3rd_CY,$B195,AM$1)</f>
        <v>0</v>
      </c>
      <c r="AN195" s="391" t="n">
        <f aca="false" t="array" ref="AN195:AN195">INDEX(_Rge_Data_3rd_CY,$B195,AN$1)</f>
        <v>0</v>
      </c>
      <c r="AO195" s="391" t="n">
        <f aca="false" t="array" ref="AO195:AO195">INDEX(_Rge_Data_3rd_CY,$B195,AO$1)</f>
        <v>0</v>
      </c>
      <c r="AP195" s="391" t="n">
        <f aca="false" t="array" ref="AP195:AP195">INDEX(_Rge_Data_3rd_CY,$B195,AP$1)</f>
        <v>0</v>
      </c>
      <c r="AQ195" s="391" t="n">
        <f aca="false" t="array" ref="AQ195:AQ195">INDEX(_Rge_Data_3rd_CY,$B195,AQ$1)</f>
        <v>0</v>
      </c>
      <c r="AR195" s="391" t="n">
        <f aca="false" t="array" ref="AR195:AR195">INDEX(_Rge_Data_3rd_CY,$B195,AR$1)</f>
        <v>0</v>
      </c>
      <c r="AS195" s="391" t="n">
        <f aca="false">INDEX(_Rge_Data_3rd_CY,$B195,AS$1)</f>
        <v>0</v>
      </c>
      <c r="AT195" s="391" t="n">
        <f aca="false" t="array" ref="AT195:AT195">INDEX(_Rge_Data_3rd_CY,$B195,AT$1)</f>
        <v>0</v>
      </c>
      <c r="AU195" s="391" t="n">
        <f aca="false" t="array" ref="AU195:AU195">INDEX(_Rge_Data_3rd_CY,$B195,AU$1)</f>
        <v>0</v>
      </c>
      <c r="AV195" s="262" t="n">
        <f aca="false">AU195+AX195+AY195</f>
        <v>0</v>
      </c>
      <c r="AW195" s="392" t="n">
        <f aca="false">IFERROR(AU195/AG195,0)</f>
        <v>0</v>
      </c>
      <c r="AX195" s="268" t="n">
        <f aca="false">IFERROR(IF(AND($F195="OPEN",$AH195&gt;0),$AH195*_SoP*$AW195,IF(AND($F195="CLOSED",$AH195&gt;0),$AH195*_SoL*$AW195,0)),0)</f>
        <v>0</v>
      </c>
      <c r="AY195" s="268" t="n">
        <f aca="false">IFERROR(IF($AH195&lt;0,$AH195*_SoL,0),0)</f>
        <v>0</v>
      </c>
      <c r="AZ195" s="393" t="n">
        <f aca="false">AU195+AX195</f>
        <v>0</v>
      </c>
      <c r="BA195" s="393" t="n">
        <f aca="false">AJ195-AY195</f>
        <v>0</v>
      </c>
      <c r="BB195" s="393" t="n">
        <f aca="false">AZ195-BA195</f>
        <v>0</v>
      </c>
      <c r="BC195" s="394" t="n">
        <f aca="false">IF($BB195&gt;=0,$BB195,0)</f>
        <v>0</v>
      </c>
      <c r="BD195" s="395" t="n">
        <f aca="false">IF($BB195&lt;=0,-$BB195,0)</f>
        <v>-0</v>
      </c>
      <c r="BE195" s="396" t="n">
        <f aca="false">IF((V195-AJ195)&lt;0,0,V195-AJ195)</f>
        <v>0</v>
      </c>
      <c r="BF195" s="397" t="n">
        <f aca="false">IF(AW195&gt;1,0,V195-AW195*V195)</f>
        <v>0</v>
      </c>
    </row>
    <row r="196" customFormat="false" ht="19.5" hidden="false" customHeight="true" outlineLevel="0" collapsed="false">
      <c r="A196" s="166"/>
      <c r="B196" s="208" t="n">
        <f aca="false">B195+1</f>
        <v>185</v>
      </c>
      <c r="C196" s="166"/>
      <c r="D196" s="369" t="n">
        <f aca="false">INDEX(_Rge_Projectdata_3rd,$B196,MATCH("Project-ID",_Rge_Headline_Projectdata,0))</f>
        <v>0</v>
      </c>
      <c r="E196" s="370" t="str">
        <f aca="false" t="array" ref="E196:E196">IF(INDEX(_Rge_Data_3rd_CY,$B196,E$1)=0,"",TEXT(INDEX(_Rge_Data_3rd_CY,$B196,E$1),"JJJJMMTT"))</f>
        <v/>
      </c>
      <c r="F196" s="382" t="str">
        <f aca="false" t="array" ref="F196:F196">INDEX(_Rge_Data_3rd_CY,$B196,F$1)</f>
        <v>Open</v>
      </c>
      <c r="G196" s="371" t="n">
        <f aca="false" t="array" ref="G196:G196">IFERROR(MATCH(INDEX(_Rge_Data_3rd_CY,$B196,G$1),_Rge_Projectstatus,0),"")</f>
        <v>1</v>
      </c>
      <c r="H196" s="383" t="n">
        <f aca="false">INDEX(_Rge_Data_3rd_CY,$B196,H$1)</f>
        <v>0</v>
      </c>
      <c r="I196" s="384" t="n">
        <f aca="false">INDEX(_Rge_Data_3rd_CY,$B196,I$1)</f>
        <v>0</v>
      </c>
      <c r="J196" s="384" t="n">
        <f aca="false">INDEX(_Rge_Data_3rd_CY,$B196,J$1)</f>
        <v>0</v>
      </c>
      <c r="K196" s="384" t="n">
        <f aca="false">INDEX(_Rge_Data_3rd_CY,$B196,K$1)</f>
        <v>0</v>
      </c>
      <c r="L196" s="385" t="n">
        <f aca="false" t="array" ref="L196:L196">INDEX(_Rge_Data_3rd_CY,$B196,L$1)</f>
        <v>0</v>
      </c>
      <c r="M196" s="385" t="n">
        <f aca="false" t="array" ref="M196:M196">INDEX(_Rge_Data_3rd_CY,$B196,M$1)</f>
        <v>0</v>
      </c>
      <c r="N196" s="385" t="n">
        <f aca="false" t="array" ref="N196:N196">INDEX(_Rge_Data_3rd_CY,$B196,N$1)</f>
        <v>0</v>
      </c>
      <c r="O196" s="385" t="n">
        <f aca="false" t="array" ref="O196:O196">INDEX(_Rge_Data_3rd_CY,$B196,O$1)</f>
        <v>0</v>
      </c>
      <c r="P196" s="385" t="n">
        <f aca="false" t="array" ref="P196:P196">INDEX(_Rge_Data_3rd_CY,$B196,P$1)</f>
        <v>0</v>
      </c>
      <c r="Q196" s="385" t="n">
        <f aca="false">INDEX(_Rge_Data_3rd_CY,$B196,Q$1)</f>
        <v>0</v>
      </c>
      <c r="R196" s="385" t="n">
        <f aca="false" t="array" ref="R196:R196">INDEX(_Rge_Data_3rd_CY,$B196,R$1)</f>
        <v>0</v>
      </c>
      <c r="S196" s="385" t="n">
        <f aca="false" t="array" ref="S196:S196">INDEX(_Rge_Data_3rd_CY,$B196,S$1)</f>
        <v>0</v>
      </c>
      <c r="T196" s="385" t="n">
        <f aca="false">H196-S196</f>
        <v>0</v>
      </c>
      <c r="U196" s="386" t="n">
        <f aca="false">IFERROR(T196/H196,0)</f>
        <v>0</v>
      </c>
      <c r="V196" s="387" t="n">
        <f aca="false">INDEX(_Rge_Data_3rd_CY,$B196,V$1)</f>
        <v>0</v>
      </c>
      <c r="W196" s="388" t="n">
        <f aca="false">INDEX(_Rge_Data_3rd_CY,$B196,W$1)</f>
        <v>0</v>
      </c>
      <c r="X196" s="388" t="n">
        <f aca="false">INDEX(_Rge_Data_3rd_CY,$B196,X$1)</f>
        <v>0</v>
      </c>
      <c r="Y196" s="388" t="n">
        <f aca="false">INDEX(_Rge_Data_3rd_CY,$B196,Y$1)</f>
        <v>0</v>
      </c>
      <c r="Z196" s="388" t="n">
        <f aca="false" t="array" ref="Z196:Z196">INDEX(_Rge_Data_3rd_CY,$B196,Z$1)</f>
        <v>0</v>
      </c>
      <c r="AA196" s="388" t="n">
        <f aca="false" t="array" ref="AA196:AA196">INDEX(_Rge_Data_3rd_CY,$B196,AA$1)</f>
        <v>0</v>
      </c>
      <c r="AB196" s="388" t="n">
        <f aca="false" t="array" ref="AB196:AB196">INDEX(_Rge_Data_3rd_CY,$B196,AB$1)</f>
        <v>0</v>
      </c>
      <c r="AC196" s="388" t="n">
        <f aca="false" t="array" ref="AC196:AC196">INDEX(_Rge_Data_3rd_CY,$B196,AC$1)</f>
        <v>0</v>
      </c>
      <c r="AD196" s="388" t="n">
        <f aca="false" t="array" ref="AD196:AD196">INDEX(_Rge_Data_3rd_CY,$B196,AD$1)</f>
        <v>0</v>
      </c>
      <c r="AE196" s="388" t="n">
        <f aca="false">INDEX(_Rge_Data_3rd_CY,$B196,AE$1)</f>
        <v>0</v>
      </c>
      <c r="AF196" s="388" t="n">
        <f aca="false" t="array" ref="AF196:AF196">INDEX(_Rge_Data_3rd_CY,$B196,AF$1)</f>
        <v>0</v>
      </c>
      <c r="AG196" s="388" t="n">
        <f aca="false" t="array" ref="AG196:AG196">INDEX(_Rge_Data_3rd_CY,$B196,AG$1)</f>
        <v>0</v>
      </c>
      <c r="AH196" s="388" t="n">
        <f aca="false">V196-AG196</f>
        <v>0</v>
      </c>
      <c r="AI196" s="389" t="n">
        <f aca="false">IFERROR(AH196/V196,)</f>
        <v>0</v>
      </c>
      <c r="AJ196" s="390" t="n">
        <f aca="false">INDEX(_Rge_Data_3rd_CY,$B196,AJ$1)</f>
        <v>0</v>
      </c>
      <c r="AK196" s="391" t="n">
        <f aca="false">INDEX(_Rge_Data_3rd_CY,$B196,AK$1)</f>
        <v>0</v>
      </c>
      <c r="AL196" s="391" t="n">
        <f aca="false">INDEX(_Rge_Data_3rd_CY,$B196,AL$1)</f>
        <v>0</v>
      </c>
      <c r="AM196" s="391" t="n">
        <f aca="false">INDEX(_Rge_Data_3rd_CY,$B196,AM$1)</f>
        <v>0</v>
      </c>
      <c r="AN196" s="391" t="n">
        <f aca="false" t="array" ref="AN196:AN196">INDEX(_Rge_Data_3rd_CY,$B196,AN$1)</f>
        <v>0</v>
      </c>
      <c r="AO196" s="391" t="n">
        <f aca="false" t="array" ref="AO196:AO196">INDEX(_Rge_Data_3rd_CY,$B196,AO$1)</f>
        <v>0</v>
      </c>
      <c r="AP196" s="391" t="n">
        <f aca="false" t="array" ref="AP196:AP196">INDEX(_Rge_Data_3rd_CY,$B196,AP$1)</f>
        <v>0</v>
      </c>
      <c r="AQ196" s="391" t="n">
        <f aca="false" t="array" ref="AQ196:AQ196">INDEX(_Rge_Data_3rd_CY,$B196,AQ$1)</f>
        <v>0</v>
      </c>
      <c r="AR196" s="391" t="n">
        <f aca="false" t="array" ref="AR196:AR196">INDEX(_Rge_Data_3rd_CY,$B196,AR$1)</f>
        <v>0</v>
      </c>
      <c r="AS196" s="391" t="n">
        <f aca="false">INDEX(_Rge_Data_3rd_CY,$B196,AS$1)</f>
        <v>0</v>
      </c>
      <c r="AT196" s="391" t="n">
        <f aca="false" t="array" ref="AT196:AT196">INDEX(_Rge_Data_3rd_CY,$B196,AT$1)</f>
        <v>0</v>
      </c>
      <c r="AU196" s="391" t="n">
        <f aca="false" t="array" ref="AU196:AU196">INDEX(_Rge_Data_3rd_CY,$B196,AU$1)</f>
        <v>0</v>
      </c>
      <c r="AV196" s="262" t="n">
        <f aca="false">AU196+AX196+AY196</f>
        <v>0</v>
      </c>
      <c r="AW196" s="392" t="n">
        <f aca="false">IFERROR(AU196/AG196,0)</f>
        <v>0</v>
      </c>
      <c r="AX196" s="268" t="n">
        <f aca="false">IFERROR(IF(AND($F196="OPEN",$AH196&gt;0),$AH196*_SoP*$AW196,IF(AND($F196="CLOSED",$AH196&gt;0),$AH196*_SoL*$AW196,0)),0)</f>
        <v>0</v>
      </c>
      <c r="AY196" s="268" t="n">
        <f aca="false">IFERROR(IF($AH196&lt;0,$AH196*_SoL,0),0)</f>
        <v>0</v>
      </c>
      <c r="AZ196" s="393" t="n">
        <f aca="false">AU196+AX196</f>
        <v>0</v>
      </c>
      <c r="BA196" s="393" t="n">
        <f aca="false">AJ196-AY196</f>
        <v>0</v>
      </c>
      <c r="BB196" s="393" t="n">
        <f aca="false">AZ196-BA196</f>
        <v>0</v>
      </c>
      <c r="BC196" s="394" t="n">
        <f aca="false">IF($BB196&gt;=0,$BB196,0)</f>
        <v>0</v>
      </c>
      <c r="BD196" s="395" t="n">
        <f aca="false">IF($BB196&lt;=0,-$BB196,0)</f>
        <v>-0</v>
      </c>
      <c r="BE196" s="396" t="n">
        <f aca="false">IF((V196-AJ196)&lt;0,0,V196-AJ196)</f>
        <v>0</v>
      </c>
      <c r="BF196" s="397" t="n">
        <f aca="false">IF(AW196&gt;1,0,V196-AW196*V196)</f>
        <v>0</v>
      </c>
    </row>
    <row r="197" customFormat="false" ht="19.5" hidden="false" customHeight="true" outlineLevel="0" collapsed="false">
      <c r="A197" s="166"/>
      <c r="B197" s="208" t="n">
        <f aca="false">B196+1</f>
        <v>186</v>
      </c>
      <c r="C197" s="166"/>
      <c r="D197" s="369" t="n">
        <f aca="false">INDEX(_Rge_Projectdata_3rd,$B197,MATCH("Project-ID",_Rge_Headline_Projectdata,0))</f>
        <v>0</v>
      </c>
      <c r="E197" s="370" t="str">
        <f aca="false" t="array" ref="E197:E197">IF(INDEX(_Rge_Data_3rd_CY,$B197,E$1)=0,"",TEXT(INDEX(_Rge_Data_3rd_CY,$B197,E$1),"JJJJMMTT"))</f>
        <v/>
      </c>
      <c r="F197" s="382" t="str">
        <f aca="false" t="array" ref="F197:F197">INDEX(_Rge_Data_3rd_CY,$B197,F$1)</f>
        <v>Open</v>
      </c>
      <c r="G197" s="371" t="n">
        <f aca="false" t="array" ref="G197:G197">IFERROR(MATCH(INDEX(_Rge_Data_3rd_CY,$B197,G$1),_Rge_Projectstatus,0),"")</f>
        <v>1</v>
      </c>
      <c r="H197" s="383" t="n">
        <f aca="false">INDEX(_Rge_Data_3rd_CY,$B197,H$1)</f>
        <v>0</v>
      </c>
      <c r="I197" s="384" t="n">
        <f aca="false">INDEX(_Rge_Data_3rd_CY,$B197,I$1)</f>
        <v>0</v>
      </c>
      <c r="J197" s="384" t="n">
        <f aca="false">INDEX(_Rge_Data_3rd_CY,$B197,J$1)</f>
        <v>0</v>
      </c>
      <c r="K197" s="384" t="n">
        <f aca="false">INDEX(_Rge_Data_3rd_CY,$B197,K$1)</f>
        <v>0</v>
      </c>
      <c r="L197" s="385" t="n">
        <f aca="false" t="array" ref="L197:L197">INDEX(_Rge_Data_3rd_CY,$B197,L$1)</f>
        <v>0</v>
      </c>
      <c r="M197" s="385" t="n">
        <f aca="false" t="array" ref="M197:M197">INDEX(_Rge_Data_3rd_CY,$B197,M$1)</f>
        <v>0</v>
      </c>
      <c r="N197" s="385" t="n">
        <f aca="false" t="array" ref="N197:N197">INDEX(_Rge_Data_3rd_CY,$B197,N$1)</f>
        <v>0</v>
      </c>
      <c r="O197" s="385" t="n">
        <f aca="false" t="array" ref="O197:O197">INDEX(_Rge_Data_3rd_CY,$B197,O$1)</f>
        <v>0</v>
      </c>
      <c r="P197" s="385" t="n">
        <f aca="false" t="array" ref="P197:P197">INDEX(_Rge_Data_3rd_CY,$B197,P$1)</f>
        <v>0</v>
      </c>
      <c r="Q197" s="385" t="n">
        <f aca="false">INDEX(_Rge_Data_3rd_CY,$B197,Q$1)</f>
        <v>0</v>
      </c>
      <c r="R197" s="385" t="n">
        <f aca="false" t="array" ref="R197:R197">INDEX(_Rge_Data_3rd_CY,$B197,R$1)</f>
        <v>0</v>
      </c>
      <c r="S197" s="385" t="n">
        <f aca="false" t="array" ref="S197:S197">INDEX(_Rge_Data_3rd_CY,$B197,S$1)</f>
        <v>0</v>
      </c>
      <c r="T197" s="385" t="n">
        <f aca="false">H197-S197</f>
        <v>0</v>
      </c>
      <c r="U197" s="386" t="n">
        <f aca="false">IFERROR(T197/H197,0)</f>
        <v>0</v>
      </c>
      <c r="V197" s="387" t="n">
        <f aca="false">INDEX(_Rge_Data_3rd_CY,$B197,V$1)</f>
        <v>0</v>
      </c>
      <c r="W197" s="388" t="n">
        <f aca="false">INDEX(_Rge_Data_3rd_CY,$B197,W$1)</f>
        <v>0</v>
      </c>
      <c r="X197" s="388" t="n">
        <f aca="false">INDEX(_Rge_Data_3rd_CY,$B197,X$1)</f>
        <v>0</v>
      </c>
      <c r="Y197" s="388" t="n">
        <f aca="false">INDEX(_Rge_Data_3rd_CY,$B197,Y$1)</f>
        <v>0</v>
      </c>
      <c r="Z197" s="388" t="n">
        <f aca="false" t="array" ref="Z197:Z197">INDEX(_Rge_Data_3rd_CY,$B197,Z$1)</f>
        <v>0</v>
      </c>
      <c r="AA197" s="388" t="n">
        <f aca="false" t="array" ref="AA197:AA197">INDEX(_Rge_Data_3rd_CY,$B197,AA$1)</f>
        <v>0</v>
      </c>
      <c r="AB197" s="388" t="n">
        <f aca="false" t="array" ref="AB197:AB197">INDEX(_Rge_Data_3rd_CY,$B197,AB$1)</f>
        <v>0</v>
      </c>
      <c r="AC197" s="388" t="n">
        <f aca="false" t="array" ref="AC197:AC197">INDEX(_Rge_Data_3rd_CY,$B197,AC$1)</f>
        <v>0</v>
      </c>
      <c r="AD197" s="388" t="n">
        <f aca="false" t="array" ref="AD197:AD197">INDEX(_Rge_Data_3rd_CY,$B197,AD$1)</f>
        <v>0</v>
      </c>
      <c r="AE197" s="388" t="n">
        <f aca="false">INDEX(_Rge_Data_3rd_CY,$B197,AE$1)</f>
        <v>0</v>
      </c>
      <c r="AF197" s="388" t="n">
        <f aca="false" t="array" ref="AF197:AF197">INDEX(_Rge_Data_3rd_CY,$B197,AF$1)</f>
        <v>0</v>
      </c>
      <c r="AG197" s="388" t="n">
        <f aca="false" t="array" ref="AG197:AG197">INDEX(_Rge_Data_3rd_CY,$B197,AG$1)</f>
        <v>0</v>
      </c>
      <c r="AH197" s="388" t="n">
        <f aca="false">V197-AG197</f>
        <v>0</v>
      </c>
      <c r="AI197" s="389" t="n">
        <f aca="false">IFERROR(AH197/V197,)</f>
        <v>0</v>
      </c>
      <c r="AJ197" s="390" t="n">
        <f aca="false">INDEX(_Rge_Data_3rd_CY,$B197,AJ$1)</f>
        <v>0</v>
      </c>
      <c r="AK197" s="391" t="n">
        <f aca="false">INDEX(_Rge_Data_3rd_CY,$B197,AK$1)</f>
        <v>0</v>
      </c>
      <c r="AL197" s="391" t="n">
        <f aca="false">INDEX(_Rge_Data_3rd_CY,$B197,AL$1)</f>
        <v>0</v>
      </c>
      <c r="AM197" s="391" t="n">
        <f aca="false">INDEX(_Rge_Data_3rd_CY,$B197,AM$1)</f>
        <v>0</v>
      </c>
      <c r="AN197" s="391" t="n">
        <f aca="false" t="array" ref="AN197:AN197">INDEX(_Rge_Data_3rd_CY,$B197,AN$1)</f>
        <v>0</v>
      </c>
      <c r="AO197" s="391" t="n">
        <f aca="false" t="array" ref="AO197:AO197">INDEX(_Rge_Data_3rd_CY,$B197,AO$1)</f>
        <v>0</v>
      </c>
      <c r="AP197" s="391" t="n">
        <f aca="false" t="array" ref="AP197:AP197">INDEX(_Rge_Data_3rd_CY,$B197,AP$1)</f>
        <v>0</v>
      </c>
      <c r="AQ197" s="391" t="n">
        <f aca="false" t="array" ref="AQ197:AQ197">INDEX(_Rge_Data_3rd_CY,$B197,AQ$1)</f>
        <v>0</v>
      </c>
      <c r="AR197" s="391" t="n">
        <f aca="false" t="array" ref="AR197:AR197">INDEX(_Rge_Data_3rd_CY,$B197,AR$1)</f>
        <v>0</v>
      </c>
      <c r="AS197" s="391" t="n">
        <f aca="false">INDEX(_Rge_Data_3rd_CY,$B197,AS$1)</f>
        <v>0</v>
      </c>
      <c r="AT197" s="391" t="n">
        <f aca="false" t="array" ref="AT197:AT197">INDEX(_Rge_Data_3rd_CY,$B197,AT$1)</f>
        <v>0</v>
      </c>
      <c r="AU197" s="391" t="n">
        <f aca="false" t="array" ref="AU197:AU197">INDEX(_Rge_Data_3rd_CY,$B197,AU$1)</f>
        <v>0</v>
      </c>
      <c r="AV197" s="262" t="n">
        <f aca="false">AU197+AX197+AY197</f>
        <v>0</v>
      </c>
      <c r="AW197" s="392" t="n">
        <f aca="false">IFERROR(AU197/AG197,0)</f>
        <v>0</v>
      </c>
      <c r="AX197" s="268" t="n">
        <f aca="false">IFERROR(IF(AND($F197="OPEN",$AH197&gt;0),$AH197*_SoP*$AW197,IF(AND($F197="CLOSED",$AH197&gt;0),$AH197*_SoL*$AW197,0)),0)</f>
        <v>0</v>
      </c>
      <c r="AY197" s="268" t="n">
        <f aca="false">IFERROR(IF($AH197&lt;0,$AH197*_SoL,0),0)</f>
        <v>0</v>
      </c>
      <c r="AZ197" s="393" t="n">
        <f aca="false">AU197+AX197</f>
        <v>0</v>
      </c>
      <c r="BA197" s="393" t="n">
        <f aca="false">AJ197-AY197</f>
        <v>0</v>
      </c>
      <c r="BB197" s="393" t="n">
        <f aca="false">AZ197-BA197</f>
        <v>0</v>
      </c>
      <c r="BC197" s="394" t="n">
        <f aca="false">IF($BB197&gt;=0,$BB197,0)</f>
        <v>0</v>
      </c>
      <c r="BD197" s="395" t="n">
        <f aca="false">IF($BB197&lt;=0,-$BB197,0)</f>
        <v>-0</v>
      </c>
      <c r="BE197" s="396" t="n">
        <f aca="false">IF((V197-AJ197)&lt;0,0,V197-AJ197)</f>
        <v>0</v>
      </c>
      <c r="BF197" s="397" t="n">
        <f aca="false">IF(AW197&gt;1,0,V197-AW197*V197)</f>
        <v>0</v>
      </c>
    </row>
    <row r="198" customFormat="false" ht="19.5" hidden="false" customHeight="true" outlineLevel="0" collapsed="false">
      <c r="A198" s="166"/>
      <c r="B198" s="208" t="n">
        <f aca="false">B197+1</f>
        <v>187</v>
      </c>
      <c r="C198" s="166"/>
      <c r="D198" s="369" t="n">
        <f aca="false">INDEX(_Rge_Projectdata_3rd,$B198,MATCH("Project-ID",_Rge_Headline_Projectdata,0))</f>
        <v>0</v>
      </c>
      <c r="E198" s="370" t="str">
        <f aca="false" t="array" ref="E198:E198">IF(INDEX(_Rge_Data_3rd_CY,$B198,E$1)=0,"",TEXT(INDEX(_Rge_Data_3rd_CY,$B198,E$1),"JJJJMMTT"))</f>
        <v/>
      </c>
      <c r="F198" s="382" t="str">
        <f aca="false" t="array" ref="F198:F198">INDEX(_Rge_Data_3rd_CY,$B198,F$1)</f>
        <v>Open</v>
      </c>
      <c r="G198" s="371" t="n">
        <f aca="false" t="array" ref="G198:G198">IFERROR(MATCH(INDEX(_Rge_Data_3rd_CY,$B198,G$1),_Rge_Projectstatus,0),"")</f>
        <v>1</v>
      </c>
      <c r="H198" s="383" t="n">
        <f aca="false">INDEX(_Rge_Data_3rd_CY,$B198,H$1)</f>
        <v>0</v>
      </c>
      <c r="I198" s="384" t="n">
        <f aca="false">INDEX(_Rge_Data_3rd_CY,$B198,I$1)</f>
        <v>0</v>
      </c>
      <c r="J198" s="384" t="n">
        <f aca="false">INDEX(_Rge_Data_3rd_CY,$B198,J$1)</f>
        <v>0</v>
      </c>
      <c r="K198" s="384" t="n">
        <f aca="false">INDEX(_Rge_Data_3rd_CY,$B198,K$1)</f>
        <v>0</v>
      </c>
      <c r="L198" s="385" t="n">
        <f aca="false" t="array" ref="L198:L198">INDEX(_Rge_Data_3rd_CY,$B198,L$1)</f>
        <v>0</v>
      </c>
      <c r="M198" s="385" t="n">
        <f aca="false" t="array" ref="M198:M198">INDEX(_Rge_Data_3rd_CY,$B198,M$1)</f>
        <v>0</v>
      </c>
      <c r="N198" s="385" t="n">
        <f aca="false" t="array" ref="N198:N198">INDEX(_Rge_Data_3rd_CY,$B198,N$1)</f>
        <v>0</v>
      </c>
      <c r="O198" s="385" t="n">
        <f aca="false" t="array" ref="O198:O198">INDEX(_Rge_Data_3rd_CY,$B198,O$1)</f>
        <v>0</v>
      </c>
      <c r="P198" s="385" t="n">
        <f aca="false" t="array" ref="P198:P198">INDEX(_Rge_Data_3rd_CY,$B198,P$1)</f>
        <v>0</v>
      </c>
      <c r="Q198" s="385" t="n">
        <f aca="false">INDEX(_Rge_Data_3rd_CY,$B198,Q$1)</f>
        <v>0</v>
      </c>
      <c r="R198" s="385" t="n">
        <f aca="false" t="array" ref="R198:R198">INDEX(_Rge_Data_3rd_CY,$B198,R$1)</f>
        <v>0</v>
      </c>
      <c r="S198" s="385" t="n">
        <f aca="false" t="array" ref="S198:S198">INDEX(_Rge_Data_3rd_CY,$B198,S$1)</f>
        <v>0</v>
      </c>
      <c r="T198" s="385" t="n">
        <f aca="false">H198-S198</f>
        <v>0</v>
      </c>
      <c r="U198" s="386" t="n">
        <f aca="false">IFERROR(T198/H198,0)</f>
        <v>0</v>
      </c>
      <c r="V198" s="387" t="n">
        <f aca="false">INDEX(_Rge_Data_3rd_CY,$B198,V$1)</f>
        <v>0</v>
      </c>
      <c r="W198" s="388" t="n">
        <f aca="false">INDEX(_Rge_Data_3rd_CY,$B198,W$1)</f>
        <v>0</v>
      </c>
      <c r="X198" s="388" t="n">
        <f aca="false">INDEX(_Rge_Data_3rd_CY,$B198,X$1)</f>
        <v>0</v>
      </c>
      <c r="Y198" s="388" t="n">
        <f aca="false">INDEX(_Rge_Data_3rd_CY,$B198,Y$1)</f>
        <v>0</v>
      </c>
      <c r="Z198" s="388" t="n">
        <f aca="false" t="array" ref="Z198:Z198">INDEX(_Rge_Data_3rd_CY,$B198,Z$1)</f>
        <v>0</v>
      </c>
      <c r="AA198" s="388" t="n">
        <f aca="false" t="array" ref="AA198:AA198">INDEX(_Rge_Data_3rd_CY,$B198,AA$1)</f>
        <v>0</v>
      </c>
      <c r="AB198" s="388" t="n">
        <f aca="false" t="array" ref="AB198:AB198">INDEX(_Rge_Data_3rd_CY,$B198,AB$1)</f>
        <v>0</v>
      </c>
      <c r="AC198" s="388" t="n">
        <f aca="false" t="array" ref="AC198:AC198">INDEX(_Rge_Data_3rd_CY,$B198,AC$1)</f>
        <v>0</v>
      </c>
      <c r="AD198" s="388" t="n">
        <f aca="false" t="array" ref="AD198:AD198">INDEX(_Rge_Data_3rd_CY,$B198,AD$1)</f>
        <v>0</v>
      </c>
      <c r="AE198" s="388" t="n">
        <f aca="false">INDEX(_Rge_Data_3rd_CY,$B198,AE$1)</f>
        <v>0</v>
      </c>
      <c r="AF198" s="388" t="n">
        <f aca="false" t="array" ref="AF198:AF198">INDEX(_Rge_Data_3rd_CY,$B198,AF$1)</f>
        <v>0</v>
      </c>
      <c r="AG198" s="388" t="n">
        <f aca="false" t="array" ref="AG198:AG198">INDEX(_Rge_Data_3rd_CY,$B198,AG$1)</f>
        <v>0</v>
      </c>
      <c r="AH198" s="388" t="n">
        <f aca="false">V198-AG198</f>
        <v>0</v>
      </c>
      <c r="AI198" s="389" t="n">
        <f aca="false">IFERROR(AH198/V198,)</f>
        <v>0</v>
      </c>
      <c r="AJ198" s="390" t="n">
        <f aca="false">INDEX(_Rge_Data_3rd_CY,$B198,AJ$1)</f>
        <v>0</v>
      </c>
      <c r="AK198" s="391" t="n">
        <f aca="false">INDEX(_Rge_Data_3rd_CY,$B198,AK$1)</f>
        <v>0</v>
      </c>
      <c r="AL198" s="391" t="n">
        <f aca="false">INDEX(_Rge_Data_3rd_CY,$B198,AL$1)</f>
        <v>0</v>
      </c>
      <c r="AM198" s="391" t="n">
        <f aca="false">INDEX(_Rge_Data_3rd_CY,$B198,AM$1)</f>
        <v>0</v>
      </c>
      <c r="AN198" s="391" t="n">
        <f aca="false" t="array" ref="AN198:AN198">INDEX(_Rge_Data_3rd_CY,$B198,AN$1)</f>
        <v>0</v>
      </c>
      <c r="AO198" s="391" t="n">
        <f aca="false" t="array" ref="AO198:AO198">INDEX(_Rge_Data_3rd_CY,$B198,AO$1)</f>
        <v>0</v>
      </c>
      <c r="AP198" s="391" t="n">
        <f aca="false" t="array" ref="AP198:AP198">INDEX(_Rge_Data_3rd_CY,$B198,AP$1)</f>
        <v>0</v>
      </c>
      <c r="AQ198" s="391" t="n">
        <f aca="false" t="array" ref="AQ198:AQ198">INDEX(_Rge_Data_3rd_CY,$B198,AQ$1)</f>
        <v>0</v>
      </c>
      <c r="AR198" s="391" t="n">
        <f aca="false" t="array" ref="AR198:AR198">INDEX(_Rge_Data_3rd_CY,$B198,AR$1)</f>
        <v>0</v>
      </c>
      <c r="AS198" s="391" t="n">
        <f aca="false">INDEX(_Rge_Data_3rd_CY,$B198,AS$1)</f>
        <v>0</v>
      </c>
      <c r="AT198" s="391" t="n">
        <f aca="false" t="array" ref="AT198:AT198">INDEX(_Rge_Data_3rd_CY,$B198,AT$1)</f>
        <v>0</v>
      </c>
      <c r="AU198" s="391" t="n">
        <f aca="false" t="array" ref="AU198:AU198">INDEX(_Rge_Data_3rd_CY,$B198,AU$1)</f>
        <v>0</v>
      </c>
      <c r="AV198" s="262" t="n">
        <f aca="false">AU198+AX198+AY198</f>
        <v>0</v>
      </c>
      <c r="AW198" s="392" t="n">
        <f aca="false">IFERROR(AU198/AG198,0)</f>
        <v>0</v>
      </c>
      <c r="AX198" s="268" t="n">
        <f aca="false">IFERROR(IF(AND($F198="OPEN",$AH198&gt;0),$AH198*_SoP*$AW198,IF(AND($F198="CLOSED",$AH198&gt;0),$AH198*_SoL*$AW198,0)),0)</f>
        <v>0</v>
      </c>
      <c r="AY198" s="268" t="n">
        <f aca="false">IFERROR(IF($AH198&lt;0,$AH198*_SoL,0),0)</f>
        <v>0</v>
      </c>
      <c r="AZ198" s="393" t="n">
        <f aca="false">AU198+AX198</f>
        <v>0</v>
      </c>
      <c r="BA198" s="393" t="n">
        <f aca="false">AJ198-AY198</f>
        <v>0</v>
      </c>
      <c r="BB198" s="393" t="n">
        <f aca="false">AZ198-BA198</f>
        <v>0</v>
      </c>
      <c r="BC198" s="394" t="n">
        <f aca="false">IF($BB198&gt;=0,$BB198,0)</f>
        <v>0</v>
      </c>
      <c r="BD198" s="395" t="n">
        <f aca="false">IF($BB198&lt;=0,-$BB198,0)</f>
        <v>-0</v>
      </c>
      <c r="BE198" s="396" t="n">
        <f aca="false">IF((V198-AJ198)&lt;0,0,V198-AJ198)</f>
        <v>0</v>
      </c>
      <c r="BF198" s="397" t="n">
        <f aca="false">IF(AW198&gt;1,0,V198-AW198*V198)</f>
        <v>0</v>
      </c>
    </row>
    <row r="199" customFormat="false" ht="19.5" hidden="false" customHeight="true" outlineLevel="0" collapsed="false">
      <c r="A199" s="166"/>
      <c r="B199" s="208" t="n">
        <f aca="false">B198+1</f>
        <v>188</v>
      </c>
      <c r="C199" s="166"/>
      <c r="D199" s="369" t="n">
        <f aca="false">INDEX(_Rge_Projectdata_3rd,$B199,MATCH("Project-ID",_Rge_Headline_Projectdata,0))</f>
        <v>0</v>
      </c>
      <c r="E199" s="370" t="str">
        <f aca="false" t="array" ref="E199:E199">IF(INDEX(_Rge_Data_3rd_CY,$B199,E$1)=0,"",TEXT(INDEX(_Rge_Data_3rd_CY,$B199,E$1),"JJJJMMTT"))</f>
        <v/>
      </c>
      <c r="F199" s="382" t="str">
        <f aca="false" t="array" ref="F199:F199">INDEX(_Rge_Data_3rd_CY,$B199,F$1)</f>
        <v>Open</v>
      </c>
      <c r="G199" s="371" t="n">
        <f aca="false" t="array" ref="G199:G199">IFERROR(MATCH(INDEX(_Rge_Data_3rd_CY,$B199,G$1),_Rge_Projectstatus,0),"")</f>
        <v>1</v>
      </c>
      <c r="H199" s="383" t="n">
        <f aca="false">INDEX(_Rge_Data_3rd_CY,$B199,H$1)</f>
        <v>0</v>
      </c>
      <c r="I199" s="384" t="n">
        <f aca="false">INDEX(_Rge_Data_3rd_CY,$B199,I$1)</f>
        <v>0</v>
      </c>
      <c r="J199" s="384" t="n">
        <f aca="false">INDEX(_Rge_Data_3rd_CY,$B199,J$1)</f>
        <v>0</v>
      </c>
      <c r="K199" s="384" t="n">
        <f aca="false">INDEX(_Rge_Data_3rd_CY,$B199,K$1)</f>
        <v>0</v>
      </c>
      <c r="L199" s="385" t="n">
        <f aca="false" t="array" ref="L199:L199">INDEX(_Rge_Data_3rd_CY,$B199,L$1)</f>
        <v>0</v>
      </c>
      <c r="M199" s="385" t="n">
        <f aca="false" t="array" ref="M199:M199">INDEX(_Rge_Data_3rd_CY,$B199,M$1)</f>
        <v>0</v>
      </c>
      <c r="N199" s="385" t="n">
        <f aca="false" t="array" ref="N199:N199">INDEX(_Rge_Data_3rd_CY,$B199,N$1)</f>
        <v>0</v>
      </c>
      <c r="O199" s="385" t="n">
        <f aca="false" t="array" ref="O199:O199">INDEX(_Rge_Data_3rd_CY,$B199,O$1)</f>
        <v>0</v>
      </c>
      <c r="P199" s="385" t="n">
        <f aca="false" t="array" ref="P199:P199">INDEX(_Rge_Data_3rd_CY,$B199,P$1)</f>
        <v>0</v>
      </c>
      <c r="Q199" s="385" t="n">
        <f aca="false">INDEX(_Rge_Data_3rd_CY,$B199,Q$1)</f>
        <v>0</v>
      </c>
      <c r="R199" s="385" t="n">
        <f aca="false" t="array" ref="R199:R199">INDEX(_Rge_Data_3rd_CY,$B199,R$1)</f>
        <v>0</v>
      </c>
      <c r="S199" s="385" t="n">
        <f aca="false" t="array" ref="S199:S199">INDEX(_Rge_Data_3rd_CY,$B199,S$1)</f>
        <v>0</v>
      </c>
      <c r="T199" s="385" t="n">
        <f aca="false">H199-S199</f>
        <v>0</v>
      </c>
      <c r="U199" s="386" t="n">
        <f aca="false">IFERROR(T199/H199,0)</f>
        <v>0</v>
      </c>
      <c r="V199" s="387" t="n">
        <f aca="false">INDEX(_Rge_Data_3rd_CY,$B199,V$1)</f>
        <v>0</v>
      </c>
      <c r="W199" s="388" t="n">
        <f aca="false">INDEX(_Rge_Data_3rd_CY,$B199,W$1)</f>
        <v>0</v>
      </c>
      <c r="X199" s="388" t="n">
        <f aca="false">INDEX(_Rge_Data_3rd_CY,$B199,X$1)</f>
        <v>0</v>
      </c>
      <c r="Y199" s="388" t="n">
        <f aca="false">INDEX(_Rge_Data_3rd_CY,$B199,Y$1)</f>
        <v>0</v>
      </c>
      <c r="Z199" s="388" t="n">
        <f aca="false" t="array" ref="Z199:Z199">INDEX(_Rge_Data_3rd_CY,$B199,Z$1)</f>
        <v>0</v>
      </c>
      <c r="AA199" s="388" t="n">
        <f aca="false" t="array" ref="AA199:AA199">INDEX(_Rge_Data_3rd_CY,$B199,AA$1)</f>
        <v>0</v>
      </c>
      <c r="AB199" s="388" t="n">
        <f aca="false" t="array" ref="AB199:AB199">INDEX(_Rge_Data_3rd_CY,$B199,AB$1)</f>
        <v>0</v>
      </c>
      <c r="AC199" s="388" t="n">
        <f aca="false" t="array" ref="AC199:AC199">INDEX(_Rge_Data_3rd_CY,$B199,AC$1)</f>
        <v>0</v>
      </c>
      <c r="AD199" s="388" t="n">
        <f aca="false" t="array" ref="AD199:AD199">INDEX(_Rge_Data_3rd_CY,$B199,AD$1)</f>
        <v>0</v>
      </c>
      <c r="AE199" s="388" t="n">
        <f aca="false">INDEX(_Rge_Data_3rd_CY,$B199,AE$1)</f>
        <v>0</v>
      </c>
      <c r="AF199" s="388" t="n">
        <f aca="false" t="array" ref="AF199:AF199">INDEX(_Rge_Data_3rd_CY,$B199,AF$1)</f>
        <v>0</v>
      </c>
      <c r="AG199" s="388" t="n">
        <f aca="false" t="array" ref="AG199:AG199">INDEX(_Rge_Data_3rd_CY,$B199,AG$1)</f>
        <v>0</v>
      </c>
      <c r="AH199" s="388" t="n">
        <f aca="false">V199-AG199</f>
        <v>0</v>
      </c>
      <c r="AI199" s="389" t="n">
        <f aca="false">IFERROR(AH199/V199,)</f>
        <v>0</v>
      </c>
      <c r="AJ199" s="390" t="n">
        <f aca="false">INDEX(_Rge_Data_3rd_CY,$B199,AJ$1)</f>
        <v>0</v>
      </c>
      <c r="AK199" s="391" t="n">
        <f aca="false">INDEX(_Rge_Data_3rd_CY,$B199,AK$1)</f>
        <v>0</v>
      </c>
      <c r="AL199" s="391" t="n">
        <f aca="false">INDEX(_Rge_Data_3rd_CY,$B199,AL$1)</f>
        <v>0</v>
      </c>
      <c r="AM199" s="391" t="n">
        <f aca="false">INDEX(_Rge_Data_3rd_CY,$B199,AM$1)</f>
        <v>0</v>
      </c>
      <c r="AN199" s="391" t="n">
        <f aca="false" t="array" ref="AN199:AN199">INDEX(_Rge_Data_3rd_CY,$B199,AN$1)</f>
        <v>0</v>
      </c>
      <c r="AO199" s="391" t="n">
        <f aca="false" t="array" ref="AO199:AO199">INDEX(_Rge_Data_3rd_CY,$B199,AO$1)</f>
        <v>0</v>
      </c>
      <c r="AP199" s="391" t="n">
        <f aca="false" t="array" ref="AP199:AP199">INDEX(_Rge_Data_3rd_CY,$B199,AP$1)</f>
        <v>0</v>
      </c>
      <c r="AQ199" s="391" t="n">
        <f aca="false" t="array" ref="AQ199:AQ199">INDEX(_Rge_Data_3rd_CY,$B199,AQ$1)</f>
        <v>0</v>
      </c>
      <c r="AR199" s="391" t="n">
        <f aca="false" t="array" ref="AR199:AR199">INDEX(_Rge_Data_3rd_CY,$B199,AR$1)</f>
        <v>0</v>
      </c>
      <c r="AS199" s="391" t="n">
        <f aca="false">INDEX(_Rge_Data_3rd_CY,$B199,AS$1)</f>
        <v>0</v>
      </c>
      <c r="AT199" s="391" t="n">
        <f aca="false" t="array" ref="AT199:AT199">INDEX(_Rge_Data_3rd_CY,$B199,AT$1)</f>
        <v>0</v>
      </c>
      <c r="AU199" s="391" t="n">
        <f aca="false" t="array" ref="AU199:AU199">INDEX(_Rge_Data_3rd_CY,$B199,AU$1)</f>
        <v>0</v>
      </c>
      <c r="AV199" s="262" t="n">
        <f aca="false">AU199+AX199+AY199</f>
        <v>0</v>
      </c>
      <c r="AW199" s="392" t="n">
        <f aca="false">IFERROR(AU199/AG199,0)</f>
        <v>0</v>
      </c>
      <c r="AX199" s="268" t="n">
        <f aca="false">IFERROR(IF(AND($F199="OPEN",$AH199&gt;0),$AH199*_SoP*$AW199,IF(AND($F199="CLOSED",$AH199&gt;0),$AH199*_SoL*$AW199,0)),0)</f>
        <v>0</v>
      </c>
      <c r="AY199" s="268" t="n">
        <f aca="false">IFERROR(IF($AH199&lt;0,$AH199*_SoL,0),0)</f>
        <v>0</v>
      </c>
      <c r="AZ199" s="393" t="n">
        <f aca="false">AU199+AX199</f>
        <v>0</v>
      </c>
      <c r="BA199" s="393" t="n">
        <f aca="false">AJ199-AY199</f>
        <v>0</v>
      </c>
      <c r="BB199" s="393" t="n">
        <f aca="false">AZ199-BA199</f>
        <v>0</v>
      </c>
      <c r="BC199" s="394" t="n">
        <f aca="false">IF($BB199&gt;=0,$BB199,0)</f>
        <v>0</v>
      </c>
      <c r="BD199" s="395" t="n">
        <f aca="false">IF($BB199&lt;=0,-$BB199,0)</f>
        <v>-0</v>
      </c>
      <c r="BE199" s="396" t="n">
        <f aca="false">IF((V199-AJ199)&lt;0,0,V199-AJ199)</f>
        <v>0</v>
      </c>
      <c r="BF199" s="397" t="n">
        <f aca="false">IF(AW199&gt;1,0,V199-AW199*V199)</f>
        <v>0</v>
      </c>
    </row>
    <row r="200" customFormat="false" ht="19.5" hidden="false" customHeight="true" outlineLevel="0" collapsed="false">
      <c r="A200" s="166"/>
      <c r="B200" s="208" t="n">
        <f aca="false">B199+1</f>
        <v>189</v>
      </c>
      <c r="C200" s="166"/>
      <c r="D200" s="369" t="n">
        <f aca="false">INDEX(_Rge_Projectdata_3rd,$B200,MATCH("Project-ID",_Rge_Headline_Projectdata,0))</f>
        <v>0</v>
      </c>
      <c r="E200" s="370" t="str">
        <f aca="false" t="array" ref="E200:E200">IF(INDEX(_Rge_Data_3rd_CY,$B200,E$1)=0,"",TEXT(INDEX(_Rge_Data_3rd_CY,$B200,E$1),"JJJJMMTT"))</f>
        <v/>
      </c>
      <c r="F200" s="382" t="str">
        <f aca="false" t="array" ref="F200:F200">INDEX(_Rge_Data_3rd_CY,$B200,F$1)</f>
        <v>Open</v>
      </c>
      <c r="G200" s="371" t="n">
        <f aca="false" t="array" ref="G200:G200">IFERROR(MATCH(INDEX(_Rge_Data_3rd_CY,$B200,G$1),_Rge_Projectstatus,0),"")</f>
        <v>1</v>
      </c>
      <c r="H200" s="383" t="n">
        <f aca="false">INDEX(_Rge_Data_3rd_CY,$B200,H$1)</f>
        <v>0</v>
      </c>
      <c r="I200" s="384" t="n">
        <f aca="false">INDEX(_Rge_Data_3rd_CY,$B200,I$1)</f>
        <v>0</v>
      </c>
      <c r="J200" s="384" t="n">
        <f aca="false">INDEX(_Rge_Data_3rd_CY,$B200,J$1)</f>
        <v>0</v>
      </c>
      <c r="K200" s="384" t="n">
        <f aca="false">INDEX(_Rge_Data_3rd_CY,$B200,K$1)</f>
        <v>0</v>
      </c>
      <c r="L200" s="385" t="n">
        <f aca="false" t="array" ref="L200:L200">INDEX(_Rge_Data_3rd_CY,$B200,L$1)</f>
        <v>0</v>
      </c>
      <c r="M200" s="385" t="n">
        <f aca="false" t="array" ref="M200:M200">INDEX(_Rge_Data_3rd_CY,$B200,M$1)</f>
        <v>0</v>
      </c>
      <c r="N200" s="385" t="n">
        <f aca="false" t="array" ref="N200:N200">INDEX(_Rge_Data_3rd_CY,$B200,N$1)</f>
        <v>0</v>
      </c>
      <c r="O200" s="385" t="n">
        <f aca="false" t="array" ref="O200:O200">INDEX(_Rge_Data_3rd_CY,$B200,O$1)</f>
        <v>0</v>
      </c>
      <c r="P200" s="385" t="n">
        <f aca="false" t="array" ref="P200:P200">INDEX(_Rge_Data_3rd_CY,$B200,P$1)</f>
        <v>0</v>
      </c>
      <c r="Q200" s="385" t="n">
        <f aca="false">INDEX(_Rge_Data_3rd_CY,$B200,Q$1)</f>
        <v>0</v>
      </c>
      <c r="R200" s="385" t="n">
        <f aca="false" t="array" ref="R200:R200">INDEX(_Rge_Data_3rd_CY,$B200,R$1)</f>
        <v>0</v>
      </c>
      <c r="S200" s="385" t="n">
        <f aca="false" t="array" ref="S200:S200">INDEX(_Rge_Data_3rd_CY,$B200,S$1)</f>
        <v>0</v>
      </c>
      <c r="T200" s="385" t="n">
        <f aca="false">H200-S200</f>
        <v>0</v>
      </c>
      <c r="U200" s="386" t="n">
        <f aca="false">IFERROR(T200/H200,0)</f>
        <v>0</v>
      </c>
      <c r="V200" s="387" t="n">
        <f aca="false">INDEX(_Rge_Data_3rd_CY,$B200,V$1)</f>
        <v>0</v>
      </c>
      <c r="W200" s="388" t="n">
        <f aca="false">INDEX(_Rge_Data_3rd_CY,$B200,W$1)</f>
        <v>0</v>
      </c>
      <c r="X200" s="388" t="n">
        <f aca="false">INDEX(_Rge_Data_3rd_CY,$B200,X$1)</f>
        <v>0</v>
      </c>
      <c r="Y200" s="388" t="n">
        <f aca="false">INDEX(_Rge_Data_3rd_CY,$B200,Y$1)</f>
        <v>0</v>
      </c>
      <c r="Z200" s="388" t="n">
        <f aca="false" t="array" ref="Z200:Z200">INDEX(_Rge_Data_3rd_CY,$B200,Z$1)</f>
        <v>0</v>
      </c>
      <c r="AA200" s="388" t="n">
        <f aca="false" t="array" ref="AA200:AA200">INDEX(_Rge_Data_3rd_CY,$B200,AA$1)</f>
        <v>0</v>
      </c>
      <c r="AB200" s="388" t="n">
        <f aca="false" t="array" ref="AB200:AB200">INDEX(_Rge_Data_3rd_CY,$B200,AB$1)</f>
        <v>0</v>
      </c>
      <c r="AC200" s="388" t="n">
        <f aca="false" t="array" ref="AC200:AC200">INDEX(_Rge_Data_3rd_CY,$B200,AC$1)</f>
        <v>0</v>
      </c>
      <c r="AD200" s="388" t="n">
        <f aca="false" t="array" ref="AD200:AD200">INDEX(_Rge_Data_3rd_CY,$B200,AD$1)</f>
        <v>0</v>
      </c>
      <c r="AE200" s="388" t="n">
        <f aca="false">INDEX(_Rge_Data_3rd_CY,$B200,AE$1)</f>
        <v>0</v>
      </c>
      <c r="AF200" s="388" t="n">
        <f aca="false" t="array" ref="AF200:AF200">INDEX(_Rge_Data_3rd_CY,$B200,AF$1)</f>
        <v>0</v>
      </c>
      <c r="AG200" s="388" t="n">
        <f aca="false" t="array" ref="AG200:AG200">INDEX(_Rge_Data_3rd_CY,$B200,AG$1)</f>
        <v>0</v>
      </c>
      <c r="AH200" s="388" t="n">
        <f aca="false">V200-AG200</f>
        <v>0</v>
      </c>
      <c r="AI200" s="389" t="n">
        <f aca="false">IFERROR(AH200/V200,)</f>
        <v>0</v>
      </c>
      <c r="AJ200" s="390" t="n">
        <f aca="false">INDEX(_Rge_Data_3rd_CY,$B200,AJ$1)</f>
        <v>0</v>
      </c>
      <c r="AK200" s="391" t="n">
        <f aca="false">INDEX(_Rge_Data_3rd_CY,$B200,AK$1)</f>
        <v>0</v>
      </c>
      <c r="AL200" s="391" t="n">
        <f aca="false">INDEX(_Rge_Data_3rd_CY,$B200,AL$1)</f>
        <v>0</v>
      </c>
      <c r="AM200" s="391" t="n">
        <f aca="false">INDEX(_Rge_Data_3rd_CY,$B200,AM$1)</f>
        <v>0</v>
      </c>
      <c r="AN200" s="391" t="n">
        <f aca="false" t="array" ref="AN200:AN200">INDEX(_Rge_Data_3rd_CY,$B200,AN$1)</f>
        <v>0</v>
      </c>
      <c r="AO200" s="391" t="n">
        <f aca="false" t="array" ref="AO200:AO200">INDEX(_Rge_Data_3rd_CY,$B200,AO$1)</f>
        <v>0</v>
      </c>
      <c r="AP200" s="391" t="n">
        <f aca="false" t="array" ref="AP200:AP200">INDEX(_Rge_Data_3rd_CY,$B200,AP$1)</f>
        <v>0</v>
      </c>
      <c r="AQ200" s="391" t="n">
        <f aca="false" t="array" ref="AQ200:AQ200">INDEX(_Rge_Data_3rd_CY,$B200,AQ$1)</f>
        <v>0</v>
      </c>
      <c r="AR200" s="391" t="n">
        <f aca="false" t="array" ref="AR200:AR200">INDEX(_Rge_Data_3rd_CY,$B200,AR$1)</f>
        <v>0</v>
      </c>
      <c r="AS200" s="391" t="n">
        <f aca="false">INDEX(_Rge_Data_3rd_CY,$B200,AS$1)</f>
        <v>0</v>
      </c>
      <c r="AT200" s="391" t="n">
        <f aca="false" t="array" ref="AT200:AT200">INDEX(_Rge_Data_3rd_CY,$B200,AT$1)</f>
        <v>0</v>
      </c>
      <c r="AU200" s="391" t="n">
        <f aca="false" t="array" ref="AU200:AU200">INDEX(_Rge_Data_3rd_CY,$B200,AU$1)</f>
        <v>0</v>
      </c>
      <c r="AV200" s="262" t="n">
        <f aca="false">AU200+AX200+AY200</f>
        <v>0</v>
      </c>
      <c r="AW200" s="392" t="n">
        <f aca="false">IFERROR(AU200/AG200,0)</f>
        <v>0</v>
      </c>
      <c r="AX200" s="268" t="n">
        <f aca="false">IFERROR(IF(AND($F200="OPEN",$AH200&gt;0),$AH200*_SoP*$AW200,IF(AND($F200="CLOSED",$AH200&gt;0),$AH200*_SoL*$AW200,0)),0)</f>
        <v>0</v>
      </c>
      <c r="AY200" s="268" t="n">
        <f aca="false">IFERROR(IF($AH200&lt;0,$AH200*_SoL,0),0)</f>
        <v>0</v>
      </c>
      <c r="AZ200" s="393" t="n">
        <f aca="false">AU200+AX200</f>
        <v>0</v>
      </c>
      <c r="BA200" s="393" t="n">
        <f aca="false">AJ200-AY200</f>
        <v>0</v>
      </c>
      <c r="BB200" s="393" t="n">
        <f aca="false">AZ200-BA200</f>
        <v>0</v>
      </c>
      <c r="BC200" s="394" t="n">
        <f aca="false">IF($BB200&gt;=0,$BB200,0)</f>
        <v>0</v>
      </c>
      <c r="BD200" s="395" t="n">
        <f aca="false">IF($BB200&lt;=0,-$BB200,0)</f>
        <v>-0</v>
      </c>
      <c r="BE200" s="396" t="n">
        <f aca="false">IF((V200-AJ200)&lt;0,0,V200-AJ200)</f>
        <v>0</v>
      </c>
      <c r="BF200" s="397" t="n">
        <f aca="false">IF(AW200&gt;1,0,V200-AW200*V200)</f>
        <v>0</v>
      </c>
    </row>
    <row r="201" customFormat="false" ht="19.5" hidden="false" customHeight="true" outlineLevel="0" collapsed="false">
      <c r="A201" s="166"/>
      <c r="B201" s="208" t="n">
        <f aca="false">B200+1</f>
        <v>190</v>
      </c>
      <c r="C201" s="166"/>
      <c r="D201" s="369" t="n">
        <f aca="false">INDEX(_Rge_Projectdata_3rd,$B201,MATCH("Project-ID",_Rge_Headline_Projectdata,0))</f>
        <v>0</v>
      </c>
      <c r="E201" s="370" t="str">
        <f aca="false" t="array" ref="E201:E201">IF(INDEX(_Rge_Data_3rd_CY,$B201,E$1)=0,"",TEXT(INDEX(_Rge_Data_3rd_CY,$B201,E$1),"JJJJMMTT"))</f>
        <v/>
      </c>
      <c r="F201" s="382" t="str">
        <f aca="false" t="array" ref="F201:F201">INDEX(_Rge_Data_3rd_CY,$B201,F$1)</f>
        <v>Open</v>
      </c>
      <c r="G201" s="371" t="n">
        <f aca="false" t="array" ref="G201:G201">IFERROR(MATCH(INDEX(_Rge_Data_3rd_CY,$B201,G$1),_Rge_Projectstatus,0),"")</f>
        <v>1</v>
      </c>
      <c r="H201" s="383" t="n">
        <f aca="false">INDEX(_Rge_Data_3rd_CY,$B201,H$1)</f>
        <v>0</v>
      </c>
      <c r="I201" s="384" t="n">
        <f aca="false">INDEX(_Rge_Data_3rd_CY,$B201,I$1)</f>
        <v>0</v>
      </c>
      <c r="J201" s="384" t="n">
        <f aca="false">INDEX(_Rge_Data_3rd_CY,$B201,J$1)</f>
        <v>0</v>
      </c>
      <c r="K201" s="384" t="n">
        <f aca="false">INDEX(_Rge_Data_3rd_CY,$B201,K$1)</f>
        <v>0</v>
      </c>
      <c r="L201" s="385" t="n">
        <f aca="false" t="array" ref="L201:L201">INDEX(_Rge_Data_3rd_CY,$B201,L$1)</f>
        <v>0</v>
      </c>
      <c r="M201" s="385" t="n">
        <f aca="false" t="array" ref="M201:M201">INDEX(_Rge_Data_3rd_CY,$B201,M$1)</f>
        <v>0</v>
      </c>
      <c r="N201" s="385" t="n">
        <f aca="false" t="array" ref="N201:N201">INDEX(_Rge_Data_3rd_CY,$B201,N$1)</f>
        <v>0</v>
      </c>
      <c r="O201" s="385" t="n">
        <f aca="false" t="array" ref="O201:O201">INDEX(_Rge_Data_3rd_CY,$B201,O$1)</f>
        <v>0</v>
      </c>
      <c r="P201" s="385" t="n">
        <f aca="false" t="array" ref="P201:P201">INDEX(_Rge_Data_3rd_CY,$B201,P$1)</f>
        <v>0</v>
      </c>
      <c r="Q201" s="385" t="n">
        <f aca="false">INDEX(_Rge_Data_3rd_CY,$B201,Q$1)</f>
        <v>0</v>
      </c>
      <c r="R201" s="385" t="n">
        <f aca="false" t="array" ref="R201:R201">INDEX(_Rge_Data_3rd_CY,$B201,R$1)</f>
        <v>0</v>
      </c>
      <c r="S201" s="385" t="n">
        <f aca="false" t="array" ref="S201:S201">INDEX(_Rge_Data_3rd_CY,$B201,S$1)</f>
        <v>0</v>
      </c>
      <c r="T201" s="385" t="n">
        <f aca="false">H201-S201</f>
        <v>0</v>
      </c>
      <c r="U201" s="386" t="n">
        <f aca="false">IFERROR(T201/H201,0)</f>
        <v>0</v>
      </c>
      <c r="V201" s="387" t="n">
        <f aca="false">INDEX(_Rge_Data_3rd_CY,$B201,V$1)</f>
        <v>0</v>
      </c>
      <c r="W201" s="388" t="n">
        <f aca="false">INDEX(_Rge_Data_3rd_CY,$B201,W$1)</f>
        <v>0</v>
      </c>
      <c r="X201" s="388" t="n">
        <f aca="false">INDEX(_Rge_Data_3rd_CY,$B201,X$1)</f>
        <v>0</v>
      </c>
      <c r="Y201" s="388" t="n">
        <f aca="false">INDEX(_Rge_Data_3rd_CY,$B201,Y$1)</f>
        <v>0</v>
      </c>
      <c r="Z201" s="388" t="n">
        <f aca="false" t="array" ref="Z201:Z201">INDEX(_Rge_Data_3rd_CY,$B201,Z$1)</f>
        <v>0</v>
      </c>
      <c r="AA201" s="388" t="n">
        <f aca="false" t="array" ref="AA201:AA201">INDEX(_Rge_Data_3rd_CY,$B201,AA$1)</f>
        <v>0</v>
      </c>
      <c r="AB201" s="388" t="n">
        <f aca="false" t="array" ref="AB201:AB201">INDEX(_Rge_Data_3rd_CY,$B201,AB$1)</f>
        <v>0</v>
      </c>
      <c r="AC201" s="388" t="n">
        <f aca="false" t="array" ref="AC201:AC201">INDEX(_Rge_Data_3rd_CY,$B201,AC$1)</f>
        <v>0</v>
      </c>
      <c r="AD201" s="388" t="n">
        <f aca="false" t="array" ref="AD201:AD201">INDEX(_Rge_Data_3rd_CY,$B201,AD$1)</f>
        <v>0</v>
      </c>
      <c r="AE201" s="388" t="n">
        <f aca="false">INDEX(_Rge_Data_3rd_CY,$B201,AE$1)</f>
        <v>0</v>
      </c>
      <c r="AF201" s="388" t="n">
        <f aca="false" t="array" ref="AF201:AF201">INDEX(_Rge_Data_3rd_CY,$B201,AF$1)</f>
        <v>0</v>
      </c>
      <c r="AG201" s="388" t="n">
        <f aca="false" t="array" ref="AG201:AG201">INDEX(_Rge_Data_3rd_CY,$B201,AG$1)</f>
        <v>0</v>
      </c>
      <c r="AH201" s="388" t="n">
        <f aca="false">V201-AG201</f>
        <v>0</v>
      </c>
      <c r="AI201" s="389" t="n">
        <f aca="false">IFERROR(AH201/V201,)</f>
        <v>0</v>
      </c>
      <c r="AJ201" s="390" t="n">
        <f aca="false">INDEX(_Rge_Data_3rd_CY,$B201,AJ$1)</f>
        <v>0</v>
      </c>
      <c r="AK201" s="391" t="n">
        <f aca="false">INDEX(_Rge_Data_3rd_CY,$B201,AK$1)</f>
        <v>0</v>
      </c>
      <c r="AL201" s="391" t="n">
        <f aca="false">INDEX(_Rge_Data_3rd_CY,$B201,AL$1)</f>
        <v>0</v>
      </c>
      <c r="AM201" s="391" t="n">
        <f aca="false">INDEX(_Rge_Data_3rd_CY,$B201,AM$1)</f>
        <v>0</v>
      </c>
      <c r="AN201" s="391" t="n">
        <f aca="false" t="array" ref="AN201:AN201">INDEX(_Rge_Data_3rd_CY,$B201,AN$1)</f>
        <v>0</v>
      </c>
      <c r="AO201" s="391" t="n">
        <f aca="false" t="array" ref="AO201:AO201">INDEX(_Rge_Data_3rd_CY,$B201,AO$1)</f>
        <v>0</v>
      </c>
      <c r="AP201" s="391" t="n">
        <f aca="false" t="array" ref="AP201:AP201">INDEX(_Rge_Data_3rd_CY,$B201,AP$1)</f>
        <v>0</v>
      </c>
      <c r="AQ201" s="391" t="n">
        <f aca="false" t="array" ref="AQ201:AQ201">INDEX(_Rge_Data_3rd_CY,$B201,AQ$1)</f>
        <v>0</v>
      </c>
      <c r="AR201" s="391" t="n">
        <f aca="false" t="array" ref="AR201:AR201">INDEX(_Rge_Data_3rd_CY,$B201,AR$1)</f>
        <v>0</v>
      </c>
      <c r="AS201" s="391" t="n">
        <f aca="false">INDEX(_Rge_Data_3rd_CY,$B201,AS$1)</f>
        <v>0</v>
      </c>
      <c r="AT201" s="391" t="n">
        <f aca="false" t="array" ref="AT201:AT201">INDEX(_Rge_Data_3rd_CY,$B201,AT$1)</f>
        <v>0</v>
      </c>
      <c r="AU201" s="391" t="n">
        <f aca="false" t="array" ref="AU201:AU201">INDEX(_Rge_Data_3rd_CY,$B201,AU$1)</f>
        <v>0</v>
      </c>
      <c r="AV201" s="262" t="n">
        <f aca="false">AU201+AX201+AY201</f>
        <v>0</v>
      </c>
      <c r="AW201" s="392" t="n">
        <f aca="false">IFERROR(AU201/AG201,0)</f>
        <v>0</v>
      </c>
      <c r="AX201" s="268" t="n">
        <f aca="false">IFERROR(IF(AND($F201="OPEN",$AH201&gt;0),$AH201*_SoP*$AW201,IF(AND($F201="CLOSED",$AH201&gt;0),$AH201*_SoL*$AW201,0)),0)</f>
        <v>0</v>
      </c>
      <c r="AY201" s="268" t="n">
        <f aca="false">IFERROR(IF($AH201&lt;0,$AH201*_SoL,0),0)</f>
        <v>0</v>
      </c>
      <c r="AZ201" s="393" t="n">
        <f aca="false">AU201+AX201</f>
        <v>0</v>
      </c>
      <c r="BA201" s="393" t="n">
        <f aca="false">AJ201-AY201</f>
        <v>0</v>
      </c>
      <c r="BB201" s="393" t="n">
        <f aca="false">AZ201-BA201</f>
        <v>0</v>
      </c>
      <c r="BC201" s="394" t="n">
        <f aca="false">IF($BB201&gt;=0,$BB201,0)</f>
        <v>0</v>
      </c>
      <c r="BD201" s="395" t="n">
        <f aca="false">IF($BB201&lt;=0,-$BB201,0)</f>
        <v>-0</v>
      </c>
      <c r="BE201" s="396" t="n">
        <f aca="false">IF((V201-AJ201)&lt;0,0,V201-AJ201)</f>
        <v>0</v>
      </c>
      <c r="BF201" s="397" t="n">
        <f aca="false">IF(AW201&gt;1,0,V201-AW201*V201)</f>
        <v>0</v>
      </c>
    </row>
    <row r="202" customFormat="false" ht="19.5" hidden="false" customHeight="true" outlineLevel="0" collapsed="false">
      <c r="A202" s="166"/>
      <c r="B202" s="208" t="n">
        <f aca="false">B201+1</f>
        <v>191</v>
      </c>
      <c r="C202" s="166"/>
      <c r="D202" s="369" t="n">
        <f aca="false">INDEX(_Rge_Projectdata_3rd,$B202,MATCH("Project-ID",_Rge_Headline_Projectdata,0))</f>
        <v>0</v>
      </c>
      <c r="E202" s="370" t="str">
        <f aca="false" t="array" ref="E202:E202">IF(INDEX(_Rge_Data_3rd_CY,$B202,E$1)=0,"",TEXT(INDEX(_Rge_Data_3rd_CY,$B202,E$1),"JJJJMMTT"))</f>
        <v/>
      </c>
      <c r="F202" s="382" t="str">
        <f aca="false" t="array" ref="F202:F202">INDEX(_Rge_Data_3rd_CY,$B202,F$1)</f>
        <v>Open</v>
      </c>
      <c r="G202" s="371" t="n">
        <f aca="false" t="array" ref="G202:G202">IFERROR(MATCH(INDEX(_Rge_Data_3rd_CY,$B202,G$1),_Rge_Projectstatus,0),"")</f>
        <v>1</v>
      </c>
      <c r="H202" s="383" t="n">
        <f aca="false">INDEX(_Rge_Data_3rd_CY,$B202,H$1)</f>
        <v>0</v>
      </c>
      <c r="I202" s="384" t="n">
        <f aca="false">INDEX(_Rge_Data_3rd_CY,$B202,I$1)</f>
        <v>0</v>
      </c>
      <c r="J202" s="384" t="n">
        <f aca="false">INDEX(_Rge_Data_3rd_CY,$B202,J$1)</f>
        <v>0</v>
      </c>
      <c r="K202" s="384" t="n">
        <f aca="false">INDEX(_Rge_Data_3rd_CY,$B202,K$1)</f>
        <v>0</v>
      </c>
      <c r="L202" s="385" t="n">
        <f aca="false" t="array" ref="L202:L202">INDEX(_Rge_Data_3rd_CY,$B202,L$1)</f>
        <v>0</v>
      </c>
      <c r="M202" s="385" t="n">
        <f aca="false" t="array" ref="M202:M202">INDEX(_Rge_Data_3rd_CY,$B202,M$1)</f>
        <v>0</v>
      </c>
      <c r="N202" s="385" t="n">
        <f aca="false" t="array" ref="N202:N202">INDEX(_Rge_Data_3rd_CY,$B202,N$1)</f>
        <v>0</v>
      </c>
      <c r="O202" s="385" t="n">
        <f aca="false" t="array" ref="O202:O202">INDEX(_Rge_Data_3rd_CY,$B202,O$1)</f>
        <v>0</v>
      </c>
      <c r="P202" s="385" t="n">
        <f aca="false" t="array" ref="P202:P202">INDEX(_Rge_Data_3rd_CY,$B202,P$1)</f>
        <v>0</v>
      </c>
      <c r="Q202" s="385" t="n">
        <f aca="false">INDEX(_Rge_Data_3rd_CY,$B202,Q$1)</f>
        <v>0</v>
      </c>
      <c r="R202" s="385" t="n">
        <f aca="false" t="array" ref="R202:R202">INDEX(_Rge_Data_3rd_CY,$B202,R$1)</f>
        <v>0</v>
      </c>
      <c r="S202" s="385" t="n">
        <f aca="false" t="array" ref="S202:S202">INDEX(_Rge_Data_3rd_CY,$B202,S$1)</f>
        <v>0</v>
      </c>
      <c r="T202" s="385" t="n">
        <f aca="false">H202-S202</f>
        <v>0</v>
      </c>
      <c r="U202" s="386" t="n">
        <f aca="false">IFERROR(T202/H202,0)</f>
        <v>0</v>
      </c>
      <c r="V202" s="387" t="n">
        <f aca="false">INDEX(_Rge_Data_3rd_CY,$B202,V$1)</f>
        <v>0</v>
      </c>
      <c r="W202" s="388" t="n">
        <f aca="false">INDEX(_Rge_Data_3rd_CY,$B202,W$1)</f>
        <v>0</v>
      </c>
      <c r="X202" s="388" t="n">
        <f aca="false">INDEX(_Rge_Data_3rd_CY,$B202,X$1)</f>
        <v>0</v>
      </c>
      <c r="Y202" s="388" t="n">
        <f aca="false">INDEX(_Rge_Data_3rd_CY,$B202,Y$1)</f>
        <v>0</v>
      </c>
      <c r="Z202" s="388" t="n">
        <f aca="false" t="array" ref="Z202:Z202">INDEX(_Rge_Data_3rd_CY,$B202,Z$1)</f>
        <v>0</v>
      </c>
      <c r="AA202" s="388" t="n">
        <f aca="false" t="array" ref="AA202:AA202">INDEX(_Rge_Data_3rd_CY,$B202,AA$1)</f>
        <v>0</v>
      </c>
      <c r="AB202" s="388" t="n">
        <f aca="false" t="array" ref="AB202:AB202">INDEX(_Rge_Data_3rd_CY,$B202,AB$1)</f>
        <v>0</v>
      </c>
      <c r="AC202" s="388" t="n">
        <f aca="false" t="array" ref="AC202:AC202">INDEX(_Rge_Data_3rd_CY,$B202,AC$1)</f>
        <v>0</v>
      </c>
      <c r="AD202" s="388" t="n">
        <f aca="false" t="array" ref="AD202:AD202">INDEX(_Rge_Data_3rd_CY,$B202,AD$1)</f>
        <v>0</v>
      </c>
      <c r="AE202" s="388" t="n">
        <f aca="false">INDEX(_Rge_Data_3rd_CY,$B202,AE$1)</f>
        <v>0</v>
      </c>
      <c r="AF202" s="388" t="n">
        <f aca="false" t="array" ref="AF202:AF202">INDEX(_Rge_Data_3rd_CY,$B202,AF$1)</f>
        <v>0</v>
      </c>
      <c r="AG202" s="388" t="n">
        <f aca="false" t="array" ref="AG202:AG202">INDEX(_Rge_Data_3rd_CY,$B202,AG$1)</f>
        <v>0</v>
      </c>
      <c r="AH202" s="388" t="n">
        <f aca="false">V202-AG202</f>
        <v>0</v>
      </c>
      <c r="AI202" s="389" t="n">
        <f aca="false">IFERROR(AH202/V202,)</f>
        <v>0</v>
      </c>
      <c r="AJ202" s="390" t="n">
        <f aca="false">INDEX(_Rge_Data_3rd_CY,$B202,AJ$1)</f>
        <v>0</v>
      </c>
      <c r="AK202" s="391" t="n">
        <f aca="false">INDEX(_Rge_Data_3rd_CY,$B202,AK$1)</f>
        <v>0</v>
      </c>
      <c r="AL202" s="391" t="n">
        <f aca="false">INDEX(_Rge_Data_3rd_CY,$B202,AL$1)</f>
        <v>0</v>
      </c>
      <c r="AM202" s="391" t="n">
        <f aca="false">INDEX(_Rge_Data_3rd_CY,$B202,AM$1)</f>
        <v>0</v>
      </c>
      <c r="AN202" s="391" t="n">
        <f aca="false" t="array" ref="AN202:AN202">INDEX(_Rge_Data_3rd_CY,$B202,AN$1)</f>
        <v>0</v>
      </c>
      <c r="AO202" s="391" t="n">
        <f aca="false" t="array" ref="AO202:AO202">INDEX(_Rge_Data_3rd_CY,$B202,AO$1)</f>
        <v>0</v>
      </c>
      <c r="AP202" s="391" t="n">
        <f aca="false" t="array" ref="AP202:AP202">INDEX(_Rge_Data_3rd_CY,$B202,AP$1)</f>
        <v>0</v>
      </c>
      <c r="AQ202" s="391" t="n">
        <f aca="false" t="array" ref="AQ202:AQ202">INDEX(_Rge_Data_3rd_CY,$B202,AQ$1)</f>
        <v>0</v>
      </c>
      <c r="AR202" s="391" t="n">
        <f aca="false" t="array" ref="AR202:AR202">INDEX(_Rge_Data_3rd_CY,$B202,AR$1)</f>
        <v>0</v>
      </c>
      <c r="AS202" s="391" t="n">
        <f aca="false">INDEX(_Rge_Data_3rd_CY,$B202,AS$1)</f>
        <v>0</v>
      </c>
      <c r="AT202" s="391" t="n">
        <f aca="false" t="array" ref="AT202:AT202">INDEX(_Rge_Data_3rd_CY,$B202,AT$1)</f>
        <v>0</v>
      </c>
      <c r="AU202" s="391" t="n">
        <f aca="false" t="array" ref="AU202:AU202">INDEX(_Rge_Data_3rd_CY,$B202,AU$1)</f>
        <v>0</v>
      </c>
      <c r="AV202" s="262" t="n">
        <f aca="false">AU202+AX202+AY202</f>
        <v>0</v>
      </c>
      <c r="AW202" s="392" t="n">
        <f aca="false">IFERROR(AU202/AG202,0)</f>
        <v>0</v>
      </c>
      <c r="AX202" s="268" t="n">
        <f aca="false">IFERROR(IF(AND($F202="OPEN",$AH202&gt;0),$AH202*_SoP*$AW202,IF(AND($F202="CLOSED",$AH202&gt;0),$AH202*_SoL*$AW202,0)),0)</f>
        <v>0</v>
      </c>
      <c r="AY202" s="268" t="n">
        <f aca="false">IFERROR(IF($AH202&lt;0,$AH202*_SoL,0),0)</f>
        <v>0</v>
      </c>
      <c r="AZ202" s="393" t="n">
        <f aca="false">AU202+AX202</f>
        <v>0</v>
      </c>
      <c r="BA202" s="393" t="n">
        <f aca="false">AJ202-AY202</f>
        <v>0</v>
      </c>
      <c r="BB202" s="393" t="n">
        <f aca="false">AZ202-BA202</f>
        <v>0</v>
      </c>
      <c r="BC202" s="394" t="n">
        <f aca="false">IF($BB202&gt;=0,$BB202,0)</f>
        <v>0</v>
      </c>
      <c r="BD202" s="395" t="n">
        <f aca="false">IF($BB202&lt;=0,-$BB202,0)</f>
        <v>-0</v>
      </c>
      <c r="BE202" s="396" t="n">
        <f aca="false">IF((V202-AJ202)&lt;0,0,V202-AJ202)</f>
        <v>0</v>
      </c>
      <c r="BF202" s="397" t="n">
        <f aca="false">IF(AW202&gt;1,0,V202-AW202*V202)</f>
        <v>0</v>
      </c>
    </row>
    <row r="203" customFormat="false" ht="19.5" hidden="false" customHeight="true" outlineLevel="0" collapsed="false">
      <c r="A203" s="166"/>
      <c r="B203" s="208" t="n">
        <f aca="false">B202+1</f>
        <v>192</v>
      </c>
      <c r="C203" s="166"/>
      <c r="D203" s="369" t="n">
        <f aca="false">INDEX(_Rge_Projectdata_3rd,$B203,MATCH("Project-ID",_Rge_Headline_Projectdata,0))</f>
        <v>0</v>
      </c>
      <c r="E203" s="370" t="str">
        <f aca="false" t="array" ref="E203:E203">IF(INDEX(_Rge_Data_3rd_CY,$B203,E$1)=0,"",TEXT(INDEX(_Rge_Data_3rd_CY,$B203,E$1),"JJJJMMTT"))</f>
        <v/>
      </c>
      <c r="F203" s="382" t="str">
        <f aca="false" t="array" ref="F203:F203">INDEX(_Rge_Data_3rd_CY,$B203,F$1)</f>
        <v>Open</v>
      </c>
      <c r="G203" s="371" t="n">
        <f aca="false" t="array" ref="G203:G203">IFERROR(MATCH(INDEX(_Rge_Data_3rd_CY,$B203,G$1),_Rge_Projectstatus,0),"")</f>
        <v>1</v>
      </c>
      <c r="H203" s="383" t="n">
        <f aca="false">INDEX(_Rge_Data_3rd_CY,$B203,H$1)</f>
        <v>0</v>
      </c>
      <c r="I203" s="384" t="n">
        <f aca="false">INDEX(_Rge_Data_3rd_CY,$B203,I$1)</f>
        <v>0</v>
      </c>
      <c r="J203" s="384" t="n">
        <f aca="false">INDEX(_Rge_Data_3rd_CY,$B203,J$1)</f>
        <v>0</v>
      </c>
      <c r="K203" s="384" t="n">
        <f aca="false">INDEX(_Rge_Data_3rd_CY,$B203,K$1)</f>
        <v>0</v>
      </c>
      <c r="L203" s="385" t="n">
        <f aca="false" t="array" ref="L203:L203">INDEX(_Rge_Data_3rd_CY,$B203,L$1)</f>
        <v>0</v>
      </c>
      <c r="M203" s="385" t="n">
        <f aca="false" t="array" ref="M203:M203">INDEX(_Rge_Data_3rd_CY,$B203,M$1)</f>
        <v>0</v>
      </c>
      <c r="N203" s="385" t="n">
        <f aca="false" t="array" ref="N203:N203">INDEX(_Rge_Data_3rd_CY,$B203,N$1)</f>
        <v>0</v>
      </c>
      <c r="O203" s="385" t="n">
        <f aca="false" t="array" ref="O203:O203">INDEX(_Rge_Data_3rd_CY,$B203,O$1)</f>
        <v>0</v>
      </c>
      <c r="P203" s="385" t="n">
        <f aca="false" t="array" ref="P203:P203">INDEX(_Rge_Data_3rd_CY,$B203,P$1)</f>
        <v>0</v>
      </c>
      <c r="Q203" s="385" t="n">
        <f aca="false">INDEX(_Rge_Data_3rd_CY,$B203,Q$1)</f>
        <v>0</v>
      </c>
      <c r="R203" s="385" t="n">
        <f aca="false" t="array" ref="R203:R203">INDEX(_Rge_Data_3rd_CY,$B203,R$1)</f>
        <v>0</v>
      </c>
      <c r="S203" s="385" t="n">
        <f aca="false" t="array" ref="S203:S203">INDEX(_Rge_Data_3rd_CY,$B203,S$1)</f>
        <v>0</v>
      </c>
      <c r="T203" s="385" t="n">
        <f aca="false">H203-S203</f>
        <v>0</v>
      </c>
      <c r="U203" s="386" t="n">
        <f aca="false">IFERROR(T203/H203,0)</f>
        <v>0</v>
      </c>
      <c r="V203" s="387" t="n">
        <f aca="false">INDEX(_Rge_Data_3rd_CY,$B203,V$1)</f>
        <v>0</v>
      </c>
      <c r="W203" s="388" t="n">
        <f aca="false">INDEX(_Rge_Data_3rd_CY,$B203,W$1)</f>
        <v>0</v>
      </c>
      <c r="X203" s="388" t="n">
        <f aca="false">INDEX(_Rge_Data_3rd_CY,$B203,X$1)</f>
        <v>0</v>
      </c>
      <c r="Y203" s="388" t="n">
        <f aca="false">INDEX(_Rge_Data_3rd_CY,$B203,Y$1)</f>
        <v>0</v>
      </c>
      <c r="Z203" s="388" t="n">
        <f aca="false" t="array" ref="Z203:Z203">INDEX(_Rge_Data_3rd_CY,$B203,Z$1)</f>
        <v>0</v>
      </c>
      <c r="AA203" s="388" t="n">
        <f aca="false" t="array" ref="AA203:AA203">INDEX(_Rge_Data_3rd_CY,$B203,AA$1)</f>
        <v>0</v>
      </c>
      <c r="AB203" s="388" t="n">
        <f aca="false" t="array" ref="AB203:AB203">INDEX(_Rge_Data_3rd_CY,$B203,AB$1)</f>
        <v>0</v>
      </c>
      <c r="AC203" s="388" t="n">
        <f aca="false" t="array" ref="AC203:AC203">INDEX(_Rge_Data_3rd_CY,$B203,AC$1)</f>
        <v>0</v>
      </c>
      <c r="AD203" s="388" t="n">
        <f aca="false" t="array" ref="AD203:AD203">INDEX(_Rge_Data_3rd_CY,$B203,AD$1)</f>
        <v>0</v>
      </c>
      <c r="AE203" s="388" t="n">
        <f aca="false">INDEX(_Rge_Data_3rd_CY,$B203,AE$1)</f>
        <v>0</v>
      </c>
      <c r="AF203" s="388" t="n">
        <f aca="false" t="array" ref="AF203:AF203">INDEX(_Rge_Data_3rd_CY,$B203,AF$1)</f>
        <v>0</v>
      </c>
      <c r="AG203" s="388" t="n">
        <f aca="false" t="array" ref="AG203:AG203">INDEX(_Rge_Data_3rd_CY,$B203,AG$1)</f>
        <v>0</v>
      </c>
      <c r="AH203" s="388" t="n">
        <f aca="false">V203-AG203</f>
        <v>0</v>
      </c>
      <c r="AI203" s="389" t="n">
        <f aca="false">IFERROR(AH203/V203,)</f>
        <v>0</v>
      </c>
      <c r="AJ203" s="390" t="n">
        <f aca="false">INDEX(_Rge_Data_3rd_CY,$B203,AJ$1)</f>
        <v>0</v>
      </c>
      <c r="AK203" s="391" t="n">
        <f aca="false">INDEX(_Rge_Data_3rd_CY,$B203,AK$1)</f>
        <v>0</v>
      </c>
      <c r="AL203" s="391" t="n">
        <f aca="false">INDEX(_Rge_Data_3rd_CY,$B203,AL$1)</f>
        <v>0</v>
      </c>
      <c r="AM203" s="391" t="n">
        <f aca="false">INDEX(_Rge_Data_3rd_CY,$B203,AM$1)</f>
        <v>0</v>
      </c>
      <c r="AN203" s="391" t="n">
        <f aca="false" t="array" ref="AN203:AN203">INDEX(_Rge_Data_3rd_CY,$B203,AN$1)</f>
        <v>0</v>
      </c>
      <c r="AO203" s="391" t="n">
        <f aca="false" t="array" ref="AO203:AO203">INDEX(_Rge_Data_3rd_CY,$B203,AO$1)</f>
        <v>0</v>
      </c>
      <c r="AP203" s="391" t="n">
        <f aca="false" t="array" ref="AP203:AP203">INDEX(_Rge_Data_3rd_CY,$B203,AP$1)</f>
        <v>0</v>
      </c>
      <c r="AQ203" s="391" t="n">
        <f aca="false" t="array" ref="AQ203:AQ203">INDEX(_Rge_Data_3rd_CY,$B203,AQ$1)</f>
        <v>0</v>
      </c>
      <c r="AR203" s="391" t="n">
        <f aca="false" t="array" ref="AR203:AR203">INDEX(_Rge_Data_3rd_CY,$B203,AR$1)</f>
        <v>0</v>
      </c>
      <c r="AS203" s="391" t="n">
        <f aca="false">INDEX(_Rge_Data_3rd_CY,$B203,AS$1)</f>
        <v>0</v>
      </c>
      <c r="AT203" s="391" t="n">
        <f aca="false" t="array" ref="AT203:AT203">INDEX(_Rge_Data_3rd_CY,$B203,AT$1)</f>
        <v>0</v>
      </c>
      <c r="AU203" s="391" t="n">
        <f aca="false" t="array" ref="AU203:AU203">INDEX(_Rge_Data_3rd_CY,$B203,AU$1)</f>
        <v>0</v>
      </c>
      <c r="AV203" s="262" t="n">
        <f aca="false">AU203+AX203+AY203</f>
        <v>0</v>
      </c>
      <c r="AW203" s="392" t="n">
        <f aca="false">IFERROR(AU203/AG203,0)</f>
        <v>0</v>
      </c>
      <c r="AX203" s="268" t="n">
        <f aca="false">IFERROR(IF(AND($F203="OPEN",$AH203&gt;0),$AH203*_SoP*$AW203,IF(AND($F203="CLOSED",$AH203&gt;0),$AH203*_SoL*$AW203,0)),0)</f>
        <v>0</v>
      </c>
      <c r="AY203" s="268" t="n">
        <f aca="false">IFERROR(IF($AH203&lt;0,$AH203*_SoL,0),0)</f>
        <v>0</v>
      </c>
      <c r="AZ203" s="393" t="n">
        <f aca="false">AU203+AX203</f>
        <v>0</v>
      </c>
      <c r="BA203" s="393" t="n">
        <f aca="false">AJ203-AY203</f>
        <v>0</v>
      </c>
      <c r="BB203" s="393" t="n">
        <f aca="false">AZ203-BA203</f>
        <v>0</v>
      </c>
      <c r="BC203" s="394" t="n">
        <f aca="false">IF($BB203&gt;=0,$BB203,0)</f>
        <v>0</v>
      </c>
      <c r="BD203" s="395" t="n">
        <f aca="false">IF($BB203&lt;=0,-$BB203,0)</f>
        <v>-0</v>
      </c>
      <c r="BE203" s="396" t="n">
        <f aca="false">IF((V203-AJ203)&lt;0,0,V203-AJ203)</f>
        <v>0</v>
      </c>
      <c r="BF203" s="397" t="n">
        <f aca="false">IF(AW203&gt;1,0,V203-AW203*V203)</f>
        <v>0</v>
      </c>
    </row>
    <row r="204" customFormat="false" ht="19.5" hidden="false" customHeight="true" outlineLevel="0" collapsed="false">
      <c r="A204" s="166"/>
      <c r="B204" s="208" t="n">
        <f aca="false">B203+1</f>
        <v>193</v>
      </c>
      <c r="C204" s="166"/>
      <c r="D204" s="369" t="n">
        <f aca="false">INDEX(_Rge_Projectdata_3rd,$B204,MATCH("Project-ID",_Rge_Headline_Projectdata,0))</f>
        <v>0</v>
      </c>
      <c r="E204" s="370" t="str">
        <f aca="false" t="array" ref="E204:E204">IF(INDEX(_Rge_Data_3rd_CY,$B204,E$1)=0,"",TEXT(INDEX(_Rge_Data_3rd_CY,$B204,E$1),"JJJJMMTT"))</f>
        <v/>
      </c>
      <c r="F204" s="382" t="str">
        <f aca="false" t="array" ref="F204:F204">INDEX(_Rge_Data_3rd_CY,$B204,F$1)</f>
        <v>Open</v>
      </c>
      <c r="G204" s="371" t="n">
        <f aca="false" t="array" ref="G204:G204">IFERROR(MATCH(INDEX(_Rge_Data_3rd_CY,$B204,G$1),_Rge_Projectstatus,0),"")</f>
        <v>1</v>
      </c>
      <c r="H204" s="383" t="n">
        <f aca="false">INDEX(_Rge_Data_3rd_CY,$B204,H$1)</f>
        <v>0</v>
      </c>
      <c r="I204" s="384" t="n">
        <f aca="false">INDEX(_Rge_Data_3rd_CY,$B204,I$1)</f>
        <v>0</v>
      </c>
      <c r="J204" s="384" t="n">
        <f aca="false">INDEX(_Rge_Data_3rd_CY,$B204,J$1)</f>
        <v>0</v>
      </c>
      <c r="K204" s="384" t="n">
        <f aca="false">INDEX(_Rge_Data_3rd_CY,$B204,K$1)</f>
        <v>0</v>
      </c>
      <c r="L204" s="385" t="n">
        <f aca="false" t="array" ref="L204:L204">INDEX(_Rge_Data_3rd_CY,$B204,L$1)</f>
        <v>0</v>
      </c>
      <c r="M204" s="385" t="n">
        <f aca="false" t="array" ref="M204:M204">INDEX(_Rge_Data_3rd_CY,$B204,M$1)</f>
        <v>0</v>
      </c>
      <c r="N204" s="385" t="n">
        <f aca="false" t="array" ref="N204:N204">INDEX(_Rge_Data_3rd_CY,$B204,N$1)</f>
        <v>0</v>
      </c>
      <c r="O204" s="385" t="n">
        <f aca="false" t="array" ref="O204:O204">INDEX(_Rge_Data_3rd_CY,$B204,O$1)</f>
        <v>0</v>
      </c>
      <c r="P204" s="385" t="n">
        <f aca="false" t="array" ref="P204:P204">INDEX(_Rge_Data_3rd_CY,$B204,P$1)</f>
        <v>0</v>
      </c>
      <c r="Q204" s="385" t="n">
        <f aca="false">INDEX(_Rge_Data_3rd_CY,$B204,Q$1)</f>
        <v>0</v>
      </c>
      <c r="R204" s="385" t="n">
        <f aca="false" t="array" ref="R204:R204">INDEX(_Rge_Data_3rd_CY,$B204,R$1)</f>
        <v>0</v>
      </c>
      <c r="S204" s="385" t="n">
        <f aca="false" t="array" ref="S204:S204">INDEX(_Rge_Data_3rd_CY,$B204,S$1)</f>
        <v>0</v>
      </c>
      <c r="T204" s="385" t="n">
        <f aca="false">H204-S204</f>
        <v>0</v>
      </c>
      <c r="U204" s="386" t="n">
        <f aca="false">IFERROR(T204/H204,0)</f>
        <v>0</v>
      </c>
      <c r="V204" s="387" t="n">
        <f aca="false">INDEX(_Rge_Data_3rd_CY,$B204,V$1)</f>
        <v>0</v>
      </c>
      <c r="W204" s="388" t="n">
        <f aca="false">INDEX(_Rge_Data_3rd_CY,$B204,W$1)</f>
        <v>0</v>
      </c>
      <c r="X204" s="388" t="n">
        <f aca="false">INDEX(_Rge_Data_3rd_CY,$B204,X$1)</f>
        <v>0</v>
      </c>
      <c r="Y204" s="388" t="n">
        <f aca="false">INDEX(_Rge_Data_3rd_CY,$B204,Y$1)</f>
        <v>0</v>
      </c>
      <c r="Z204" s="388" t="n">
        <f aca="false" t="array" ref="Z204:Z204">INDEX(_Rge_Data_3rd_CY,$B204,Z$1)</f>
        <v>0</v>
      </c>
      <c r="AA204" s="388" t="n">
        <f aca="false" t="array" ref="AA204:AA204">INDEX(_Rge_Data_3rd_CY,$B204,AA$1)</f>
        <v>0</v>
      </c>
      <c r="AB204" s="388" t="n">
        <f aca="false" t="array" ref="AB204:AB204">INDEX(_Rge_Data_3rd_CY,$B204,AB$1)</f>
        <v>0</v>
      </c>
      <c r="AC204" s="388" t="n">
        <f aca="false" t="array" ref="AC204:AC204">INDEX(_Rge_Data_3rd_CY,$B204,AC$1)</f>
        <v>0</v>
      </c>
      <c r="AD204" s="388" t="n">
        <f aca="false" t="array" ref="AD204:AD204">INDEX(_Rge_Data_3rd_CY,$B204,AD$1)</f>
        <v>0</v>
      </c>
      <c r="AE204" s="388" t="n">
        <f aca="false">INDEX(_Rge_Data_3rd_CY,$B204,AE$1)</f>
        <v>0</v>
      </c>
      <c r="AF204" s="388" t="n">
        <f aca="false" t="array" ref="AF204:AF204">INDEX(_Rge_Data_3rd_CY,$B204,AF$1)</f>
        <v>0</v>
      </c>
      <c r="AG204" s="388" t="n">
        <f aca="false" t="array" ref="AG204:AG204">INDEX(_Rge_Data_3rd_CY,$B204,AG$1)</f>
        <v>0</v>
      </c>
      <c r="AH204" s="388" t="n">
        <f aca="false">V204-AG204</f>
        <v>0</v>
      </c>
      <c r="AI204" s="389" t="n">
        <f aca="false">IFERROR(AH204/V204,)</f>
        <v>0</v>
      </c>
      <c r="AJ204" s="390" t="n">
        <f aca="false">INDEX(_Rge_Data_3rd_CY,$B204,AJ$1)</f>
        <v>0</v>
      </c>
      <c r="AK204" s="391" t="n">
        <f aca="false">INDEX(_Rge_Data_3rd_CY,$B204,AK$1)</f>
        <v>0</v>
      </c>
      <c r="AL204" s="391" t="n">
        <f aca="false">INDEX(_Rge_Data_3rd_CY,$B204,AL$1)</f>
        <v>0</v>
      </c>
      <c r="AM204" s="391" t="n">
        <f aca="false">INDEX(_Rge_Data_3rd_CY,$B204,AM$1)</f>
        <v>0</v>
      </c>
      <c r="AN204" s="391" t="n">
        <f aca="false" t="array" ref="AN204:AN204">INDEX(_Rge_Data_3rd_CY,$B204,AN$1)</f>
        <v>0</v>
      </c>
      <c r="AO204" s="391" t="n">
        <f aca="false" t="array" ref="AO204:AO204">INDEX(_Rge_Data_3rd_CY,$B204,AO$1)</f>
        <v>0</v>
      </c>
      <c r="AP204" s="391" t="n">
        <f aca="false" t="array" ref="AP204:AP204">INDEX(_Rge_Data_3rd_CY,$B204,AP$1)</f>
        <v>0</v>
      </c>
      <c r="AQ204" s="391" t="n">
        <f aca="false" t="array" ref="AQ204:AQ204">INDEX(_Rge_Data_3rd_CY,$B204,AQ$1)</f>
        <v>0</v>
      </c>
      <c r="AR204" s="391" t="n">
        <f aca="false" t="array" ref="AR204:AR204">INDEX(_Rge_Data_3rd_CY,$B204,AR$1)</f>
        <v>0</v>
      </c>
      <c r="AS204" s="391" t="n">
        <f aca="false">INDEX(_Rge_Data_3rd_CY,$B204,AS$1)</f>
        <v>0</v>
      </c>
      <c r="AT204" s="391" t="n">
        <f aca="false" t="array" ref="AT204:AT204">INDEX(_Rge_Data_3rd_CY,$B204,AT$1)</f>
        <v>0</v>
      </c>
      <c r="AU204" s="391" t="n">
        <f aca="false" t="array" ref="AU204:AU204">INDEX(_Rge_Data_3rd_CY,$B204,AU$1)</f>
        <v>0</v>
      </c>
      <c r="AV204" s="262" t="n">
        <f aca="false">AU204+AX204+AY204</f>
        <v>0</v>
      </c>
      <c r="AW204" s="392" t="n">
        <f aca="false">IFERROR(AU204/AG204,0)</f>
        <v>0</v>
      </c>
      <c r="AX204" s="268" t="n">
        <f aca="false">IFERROR(IF(AND($F204="OPEN",$AH204&gt;0),$AH204*_SoP*$AW204,IF(AND($F204="CLOSED",$AH204&gt;0),$AH204*_SoL*$AW204,0)),0)</f>
        <v>0</v>
      </c>
      <c r="AY204" s="268" t="n">
        <f aca="false">IFERROR(IF($AH204&lt;0,$AH204*_SoL,0),0)</f>
        <v>0</v>
      </c>
      <c r="AZ204" s="393" t="n">
        <f aca="false">AU204+AX204</f>
        <v>0</v>
      </c>
      <c r="BA204" s="393" t="n">
        <f aca="false">AJ204-AY204</f>
        <v>0</v>
      </c>
      <c r="BB204" s="393" t="n">
        <f aca="false">AZ204-BA204</f>
        <v>0</v>
      </c>
      <c r="BC204" s="394" t="n">
        <f aca="false">IF($BB204&gt;=0,$BB204,0)</f>
        <v>0</v>
      </c>
      <c r="BD204" s="395" t="n">
        <f aca="false">IF($BB204&lt;=0,-$BB204,0)</f>
        <v>-0</v>
      </c>
      <c r="BE204" s="396" t="n">
        <f aca="false">IF((V204-AJ204)&lt;0,0,V204-AJ204)</f>
        <v>0</v>
      </c>
      <c r="BF204" s="397" t="n">
        <f aca="false">IF(AW204&gt;1,0,V204-AW204*V204)</f>
        <v>0</v>
      </c>
    </row>
    <row r="205" customFormat="false" ht="19.5" hidden="false" customHeight="true" outlineLevel="0" collapsed="false">
      <c r="A205" s="166"/>
      <c r="B205" s="208" t="n">
        <f aca="false">B204+1</f>
        <v>194</v>
      </c>
      <c r="C205" s="166"/>
      <c r="D205" s="369" t="n">
        <f aca="false">INDEX(_Rge_Projectdata_3rd,$B205,MATCH("Project-ID",_Rge_Headline_Projectdata,0))</f>
        <v>0</v>
      </c>
      <c r="E205" s="370" t="str">
        <f aca="false" t="array" ref="E205:E205">IF(INDEX(_Rge_Data_3rd_CY,$B205,E$1)=0,"",TEXT(INDEX(_Rge_Data_3rd_CY,$B205,E$1),"JJJJMMTT"))</f>
        <v/>
      </c>
      <c r="F205" s="382" t="str">
        <f aca="false" t="array" ref="F205:F205">INDEX(_Rge_Data_3rd_CY,$B205,F$1)</f>
        <v>Open</v>
      </c>
      <c r="G205" s="371" t="n">
        <f aca="false" t="array" ref="G205:G205">IFERROR(MATCH(INDEX(_Rge_Data_3rd_CY,$B205,G$1),_Rge_Projectstatus,0),"")</f>
        <v>1</v>
      </c>
      <c r="H205" s="383" t="n">
        <f aca="false">INDEX(_Rge_Data_3rd_CY,$B205,H$1)</f>
        <v>0</v>
      </c>
      <c r="I205" s="384" t="n">
        <f aca="false">INDEX(_Rge_Data_3rd_CY,$B205,I$1)</f>
        <v>0</v>
      </c>
      <c r="J205" s="384" t="n">
        <f aca="false">INDEX(_Rge_Data_3rd_CY,$B205,J$1)</f>
        <v>0</v>
      </c>
      <c r="K205" s="384" t="n">
        <f aca="false">INDEX(_Rge_Data_3rd_CY,$B205,K$1)</f>
        <v>0</v>
      </c>
      <c r="L205" s="385" t="n">
        <f aca="false" t="array" ref="L205:L205">INDEX(_Rge_Data_3rd_CY,$B205,L$1)</f>
        <v>0</v>
      </c>
      <c r="M205" s="385" t="n">
        <f aca="false" t="array" ref="M205:M205">INDEX(_Rge_Data_3rd_CY,$B205,M$1)</f>
        <v>0</v>
      </c>
      <c r="N205" s="385" t="n">
        <f aca="false" t="array" ref="N205:N205">INDEX(_Rge_Data_3rd_CY,$B205,N$1)</f>
        <v>0</v>
      </c>
      <c r="O205" s="385" t="n">
        <f aca="false" t="array" ref="O205:O205">INDEX(_Rge_Data_3rd_CY,$B205,O$1)</f>
        <v>0</v>
      </c>
      <c r="P205" s="385" t="n">
        <f aca="false" t="array" ref="P205:P205">INDEX(_Rge_Data_3rd_CY,$B205,P$1)</f>
        <v>0</v>
      </c>
      <c r="Q205" s="385" t="n">
        <f aca="false">INDEX(_Rge_Data_3rd_CY,$B205,Q$1)</f>
        <v>0</v>
      </c>
      <c r="R205" s="385" t="n">
        <f aca="false" t="array" ref="R205:R205">INDEX(_Rge_Data_3rd_CY,$B205,R$1)</f>
        <v>0</v>
      </c>
      <c r="S205" s="385" t="n">
        <f aca="false" t="array" ref="S205:S205">INDEX(_Rge_Data_3rd_CY,$B205,S$1)</f>
        <v>0</v>
      </c>
      <c r="T205" s="385" t="n">
        <f aca="false">H205-S205</f>
        <v>0</v>
      </c>
      <c r="U205" s="386" t="n">
        <f aca="false">IFERROR(T205/H205,0)</f>
        <v>0</v>
      </c>
      <c r="V205" s="387" t="n">
        <f aca="false">INDEX(_Rge_Data_3rd_CY,$B205,V$1)</f>
        <v>0</v>
      </c>
      <c r="W205" s="388" t="n">
        <f aca="false">INDEX(_Rge_Data_3rd_CY,$B205,W$1)</f>
        <v>0</v>
      </c>
      <c r="X205" s="388" t="n">
        <f aca="false">INDEX(_Rge_Data_3rd_CY,$B205,X$1)</f>
        <v>0</v>
      </c>
      <c r="Y205" s="388" t="n">
        <f aca="false">INDEX(_Rge_Data_3rd_CY,$B205,Y$1)</f>
        <v>0</v>
      </c>
      <c r="Z205" s="388" t="n">
        <f aca="false" t="array" ref="Z205:Z205">INDEX(_Rge_Data_3rd_CY,$B205,Z$1)</f>
        <v>0</v>
      </c>
      <c r="AA205" s="388" t="n">
        <f aca="false" t="array" ref="AA205:AA205">INDEX(_Rge_Data_3rd_CY,$B205,AA$1)</f>
        <v>0</v>
      </c>
      <c r="AB205" s="388" t="n">
        <f aca="false" t="array" ref="AB205:AB205">INDEX(_Rge_Data_3rd_CY,$B205,AB$1)</f>
        <v>0</v>
      </c>
      <c r="AC205" s="388" t="n">
        <f aca="false" t="array" ref="AC205:AC205">INDEX(_Rge_Data_3rd_CY,$B205,AC$1)</f>
        <v>0</v>
      </c>
      <c r="AD205" s="388" t="n">
        <f aca="false" t="array" ref="AD205:AD205">INDEX(_Rge_Data_3rd_CY,$B205,AD$1)</f>
        <v>0</v>
      </c>
      <c r="AE205" s="388" t="n">
        <f aca="false">INDEX(_Rge_Data_3rd_CY,$B205,AE$1)</f>
        <v>0</v>
      </c>
      <c r="AF205" s="388" t="n">
        <f aca="false" t="array" ref="AF205:AF205">INDEX(_Rge_Data_3rd_CY,$B205,AF$1)</f>
        <v>0</v>
      </c>
      <c r="AG205" s="388" t="n">
        <f aca="false" t="array" ref="AG205:AG205">INDEX(_Rge_Data_3rd_CY,$B205,AG$1)</f>
        <v>0</v>
      </c>
      <c r="AH205" s="388" t="n">
        <f aca="false">V205-AG205</f>
        <v>0</v>
      </c>
      <c r="AI205" s="389" t="n">
        <f aca="false">IFERROR(AH205/V205,)</f>
        <v>0</v>
      </c>
      <c r="AJ205" s="390" t="n">
        <f aca="false">INDEX(_Rge_Data_3rd_CY,$B205,AJ$1)</f>
        <v>0</v>
      </c>
      <c r="AK205" s="391" t="n">
        <f aca="false">INDEX(_Rge_Data_3rd_CY,$B205,AK$1)</f>
        <v>0</v>
      </c>
      <c r="AL205" s="391" t="n">
        <f aca="false">INDEX(_Rge_Data_3rd_CY,$B205,AL$1)</f>
        <v>0</v>
      </c>
      <c r="AM205" s="391" t="n">
        <f aca="false">INDEX(_Rge_Data_3rd_CY,$B205,AM$1)</f>
        <v>0</v>
      </c>
      <c r="AN205" s="391" t="n">
        <f aca="false" t="array" ref="AN205:AN205">INDEX(_Rge_Data_3rd_CY,$B205,AN$1)</f>
        <v>0</v>
      </c>
      <c r="AO205" s="391" t="n">
        <f aca="false" t="array" ref="AO205:AO205">INDEX(_Rge_Data_3rd_CY,$B205,AO$1)</f>
        <v>0</v>
      </c>
      <c r="AP205" s="391" t="n">
        <f aca="false" t="array" ref="AP205:AP205">INDEX(_Rge_Data_3rd_CY,$B205,AP$1)</f>
        <v>0</v>
      </c>
      <c r="AQ205" s="391" t="n">
        <f aca="false" t="array" ref="AQ205:AQ205">INDEX(_Rge_Data_3rd_CY,$B205,AQ$1)</f>
        <v>0</v>
      </c>
      <c r="AR205" s="391" t="n">
        <f aca="false" t="array" ref="AR205:AR205">INDEX(_Rge_Data_3rd_CY,$B205,AR$1)</f>
        <v>0</v>
      </c>
      <c r="AS205" s="391" t="n">
        <f aca="false">INDEX(_Rge_Data_3rd_CY,$B205,AS$1)</f>
        <v>0</v>
      </c>
      <c r="AT205" s="391" t="n">
        <f aca="false" t="array" ref="AT205:AT205">INDEX(_Rge_Data_3rd_CY,$B205,AT$1)</f>
        <v>0</v>
      </c>
      <c r="AU205" s="391" t="n">
        <f aca="false" t="array" ref="AU205:AU205">INDEX(_Rge_Data_3rd_CY,$B205,AU$1)</f>
        <v>0</v>
      </c>
      <c r="AV205" s="262" t="n">
        <f aca="false">AU205+AX205+AY205</f>
        <v>0</v>
      </c>
      <c r="AW205" s="392" t="n">
        <f aca="false">IFERROR(AU205/AG205,0)</f>
        <v>0</v>
      </c>
      <c r="AX205" s="268" t="n">
        <f aca="false">IFERROR(IF(AND($F205="OPEN",$AH205&gt;0),$AH205*_SoP*$AW205,IF(AND($F205="CLOSED",$AH205&gt;0),$AH205*_SoL*$AW205,0)),0)</f>
        <v>0</v>
      </c>
      <c r="AY205" s="268" t="n">
        <f aca="false">IFERROR(IF($AH205&lt;0,$AH205*_SoL,0),0)</f>
        <v>0</v>
      </c>
      <c r="AZ205" s="393" t="n">
        <f aca="false">AU205+AX205</f>
        <v>0</v>
      </c>
      <c r="BA205" s="393" t="n">
        <f aca="false">AJ205-AY205</f>
        <v>0</v>
      </c>
      <c r="BB205" s="393" t="n">
        <f aca="false">AZ205-BA205</f>
        <v>0</v>
      </c>
      <c r="BC205" s="394" t="n">
        <f aca="false">IF($BB205&gt;=0,$BB205,0)</f>
        <v>0</v>
      </c>
      <c r="BD205" s="395" t="n">
        <f aca="false">IF($BB205&lt;=0,-$BB205,0)</f>
        <v>-0</v>
      </c>
      <c r="BE205" s="396" t="n">
        <f aca="false">IF((V205-AJ205)&lt;0,0,V205-AJ205)</f>
        <v>0</v>
      </c>
      <c r="BF205" s="397" t="n">
        <f aca="false">IF(AW205&gt;1,0,V205-AW205*V205)</f>
        <v>0</v>
      </c>
    </row>
    <row r="206" customFormat="false" ht="19.5" hidden="false" customHeight="true" outlineLevel="0" collapsed="false">
      <c r="A206" s="166"/>
      <c r="B206" s="208" t="n">
        <f aca="false">B205+1</f>
        <v>195</v>
      </c>
      <c r="C206" s="166"/>
      <c r="D206" s="369" t="n">
        <f aca="false">INDEX(_Rge_Projectdata_3rd,$B206,MATCH("Project-ID",_Rge_Headline_Projectdata,0))</f>
        <v>0</v>
      </c>
      <c r="E206" s="370" t="str">
        <f aca="false" t="array" ref="E206:E206">IF(INDEX(_Rge_Data_3rd_CY,$B206,E$1)=0,"",TEXT(INDEX(_Rge_Data_3rd_CY,$B206,E$1),"JJJJMMTT"))</f>
        <v/>
      </c>
      <c r="F206" s="382" t="str">
        <f aca="false" t="array" ref="F206:F206">INDEX(_Rge_Data_3rd_CY,$B206,F$1)</f>
        <v>Open</v>
      </c>
      <c r="G206" s="371" t="n">
        <f aca="false" t="array" ref="G206:G206">IFERROR(MATCH(INDEX(_Rge_Data_3rd_CY,$B206,G$1),_Rge_Projectstatus,0),"")</f>
        <v>1</v>
      </c>
      <c r="H206" s="383" t="n">
        <f aca="false">INDEX(_Rge_Data_3rd_CY,$B206,H$1)</f>
        <v>0</v>
      </c>
      <c r="I206" s="384" t="n">
        <f aca="false">INDEX(_Rge_Data_3rd_CY,$B206,I$1)</f>
        <v>0</v>
      </c>
      <c r="J206" s="384" t="n">
        <f aca="false">INDEX(_Rge_Data_3rd_CY,$B206,J$1)</f>
        <v>0</v>
      </c>
      <c r="K206" s="384" t="n">
        <f aca="false">INDEX(_Rge_Data_3rd_CY,$B206,K$1)</f>
        <v>0</v>
      </c>
      <c r="L206" s="385" t="n">
        <f aca="false" t="array" ref="L206:L206">INDEX(_Rge_Data_3rd_CY,$B206,L$1)</f>
        <v>0</v>
      </c>
      <c r="M206" s="385" t="n">
        <f aca="false" t="array" ref="M206:M206">INDEX(_Rge_Data_3rd_CY,$B206,M$1)</f>
        <v>0</v>
      </c>
      <c r="N206" s="385" t="n">
        <f aca="false" t="array" ref="N206:N206">INDEX(_Rge_Data_3rd_CY,$B206,N$1)</f>
        <v>0</v>
      </c>
      <c r="O206" s="385" t="n">
        <f aca="false" t="array" ref="O206:O206">INDEX(_Rge_Data_3rd_CY,$B206,O$1)</f>
        <v>0</v>
      </c>
      <c r="P206" s="385" t="n">
        <f aca="false" t="array" ref="P206:P206">INDEX(_Rge_Data_3rd_CY,$B206,P$1)</f>
        <v>0</v>
      </c>
      <c r="Q206" s="385" t="n">
        <f aca="false">INDEX(_Rge_Data_3rd_CY,$B206,Q$1)</f>
        <v>0</v>
      </c>
      <c r="R206" s="385" t="n">
        <f aca="false" t="array" ref="R206:R206">INDEX(_Rge_Data_3rd_CY,$B206,R$1)</f>
        <v>0</v>
      </c>
      <c r="S206" s="385" t="n">
        <f aca="false" t="array" ref="S206:S206">INDEX(_Rge_Data_3rd_CY,$B206,S$1)</f>
        <v>0</v>
      </c>
      <c r="T206" s="385" t="n">
        <f aca="false">H206-S206</f>
        <v>0</v>
      </c>
      <c r="U206" s="386" t="n">
        <f aca="false">IFERROR(T206/H206,0)</f>
        <v>0</v>
      </c>
      <c r="V206" s="387" t="n">
        <f aca="false">INDEX(_Rge_Data_3rd_CY,$B206,V$1)</f>
        <v>0</v>
      </c>
      <c r="W206" s="388" t="n">
        <f aca="false">INDEX(_Rge_Data_3rd_CY,$B206,W$1)</f>
        <v>0</v>
      </c>
      <c r="X206" s="388" t="n">
        <f aca="false">INDEX(_Rge_Data_3rd_CY,$B206,X$1)</f>
        <v>0</v>
      </c>
      <c r="Y206" s="388" t="n">
        <f aca="false">INDEX(_Rge_Data_3rd_CY,$B206,Y$1)</f>
        <v>0</v>
      </c>
      <c r="Z206" s="388" t="n">
        <f aca="false" t="array" ref="Z206:Z206">INDEX(_Rge_Data_3rd_CY,$B206,Z$1)</f>
        <v>0</v>
      </c>
      <c r="AA206" s="388" t="n">
        <f aca="false" t="array" ref="AA206:AA206">INDEX(_Rge_Data_3rd_CY,$B206,AA$1)</f>
        <v>0</v>
      </c>
      <c r="AB206" s="388" t="n">
        <f aca="false" t="array" ref="AB206:AB206">INDEX(_Rge_Data_3rd_CY,$B206,AB$1)</f>
        <v>0</v>
      </c>
      <c r="AC206" s="388" t="n">
        <f aca="false" t="array" ref="AC206:AC206">INDEX(_Rge_Data_3rd_CY,$B206,AC$1)</f>
        <v>0</v>
      </c>
      <c r="AD206" s="388" t="n">
        <f aca="false" t="array" ref="AD206:AD206">INDEX(_Rge_Data_3rd_CY,$B206,AD$1)</f>
        <v>0</v>
      </c>
      <c r="AE206" s="388" t="n">
        <f aca="false">INDEX(_Rge_Data_3rd_CY,$B206,AE$1)</f>
        <v>0</v>
      </c>
      <c r="AF206" s="388" t="n">
        <f aca="false" t="array" ref="AF206:AF206">INDEX(_Rge_Data_3rd_CY,$B206,AF$1)</f>
        <v>0</v>
      </c>
      <c r="AG206" s="388" t="n">
        <f aca="false" t="array" ref="AG206:AG206">INDEX(_Rge_Data_3rd_CY,$B206,AG$1)</f>
        <v>0</v>
      </c>
      <c r="AH206" s="388" t="n">
        <f aca="false">V206-AG206</f>
        <v>0</v>
      </c>
      <c r="AI206" s="389" t="n">
        <f aca="false">IFERROR(AH206/V206,)</f>
        <v>0</v>
      </c>
      <c r="AJ206" s="390" t="n">
        <f aca="false">INDEX(_Rge_Data_3rd_CY,$B206,AJ$1)</f>
        <v>0</v>
      </c>
      <c r="AK206" s="391" t="n">
        <f aca="false">INDEX(_Rge_Data_3rd_CY,$B206,AK$1)</f>
        <v>0</v>
      </c>
      <c r="AL206" s="391" t="n">
        <f aca="false">INDEX(_Rge_Data_3rd_CY,$B206,AL$1)</f>
        <v>0</v>
      </c>
      <c r="AM206" s="391" t="n">
        <f aca="false">INDEX(_Rge_Data_3rd_CY,$B206,AM$1)</f>
        <v>0</v>
      </c>
      <c r="AN206" s="391" t="n">
        <f aca="false" t="array" ref="AN206:AN206">INDEX(_Rge_Data_3rd_CY,$B206,AN$1)</f>
        <v>0</v>
      </c>
      <c r="AO206" s="391" t="n">
        <f aca="false" t="array" ref="AO206:AO206">INDEX(_Rge_Data_3rd_CY,$B206,AO$1)</f>
        <v>0</v>
      </c>
      <c r="AP206" s="391" t="n">
        <f aca="false" t="array" ref="AP206:AP206">INDEX(_Rge_Data_3rd_CY,$B206,AP$1)</f>
        <v>0</v>
      </c>
      <c r="AQ206" s="391" t="n">
        <f aca="false" t="array" ref="AQ206:AQ206">INDEX(_Rge_Data_3rd_CY,$B206,AQ$1)</f>
        <v>0</v>
      </c>
      <c r="AR206" s="391" t="n">
        <f aca="false" t="array" ref="AR206:AR206">INDEX(_Rge_Data_3rd_CY,$B206,AR$1)</f>
        <v>0</v>
      </c>
      <c r="AS206" s="391" t="n">
        <f aca="false">INDEX(_Rge_Data_3rd_CY,$B206,AS$1)</f>
        <v>0</v>
      </c>
      <c r="AT206" s="391" t="n">
        <f aca="false" t="array" ref="AT206:AT206">INDEX(_Rge_Data_3rd_CY,$B206,AT$1)</f>
        <v>0</v>
      </c>
      <c r="AU206" s="391" t="n">
        <f aca="false" t="array" ref="AU206:AU206">INDEX(_Rge_Data_3rd_CY,$B206,AU$1)</f>
        <v>0</v>
      </c>
      <c r="AV206" s="262" t="n">
        <f aca="false">AU206+AX206+AY206</f>
        <v>0</v>
      </c>
      <c r="AW206" s="392" t="n">
        <f aca="false">IFERROR(AU206/AG206,0)</f>
        <v>0</v>
      </c>
      <c r="AX206" s="268" t="n">
        <f aca="false">IFERROR(IF(AND($F206="OPEN",$AH206&gt;0),$AH206*_SoP*$AW206,IF(AND($F206="CLOSED",$AH206&gt;0),$AH206*_SoL*$AW206,0)),0)</f>
        <v>0</v>
      </c>
      <c r="AY206" s="268" t="n">
        <f aca="false">IFERROR(IF($AH206&lt;0,$AH206*_SoL,0),0)</f>
        <v>0</v>
      </c>
      <c r="AZ206" s="393" t="n">
        <f aca="false">AU206+AX206</f>
        <v>0</v>
      </c>
      <c r="BA206" s="393" t="n">
        <f aca="false">AJ206-AY206</f>
        <v>0</v>
      </c>
      <c r="BB206" s="393" t="n">
        <f aca="false">AZ206-BA206</f>
        <v>0</v>
      </c>
      <c r="BC206" s="394" t="n">
        <f aca="false">IF($BB206&gt;=0,$BB206,0)</f>
        <v>0</v>
      </c>
      <c r="BD206" s="395" t="n">
        <f aca="false">IF($BB206&lt;=0,-$BB206,0)</f>
        <v>-0</v>
      </c>
      <c r="BE206" s="396" t="n">
        <f aca="false">IF((V206-AJ206)&lt;0,0,V206-AJ206)</f>
        <v>0</v>
      </c>
      <c r="BF206" s="397" t="n">
        <f aca="false">IF(AW206&gt;1,0,V206-AW206*V206)</f>
        <v>0</v>
      </c>
    </row>
    <row r="207" customFormat="false" ht="19.5" hidden="false" customHeight="true" outlineLevel="0" collapsed="false">
      <c r="A207" s="166"/>
      <c r="B207" s="208" t="n">
        <f aca="false">B206+1</f>
        <v>196</v>
      </c>
      <c r="C207" s="166"/>
      <c r="D207" s="369" t="n">
        <f aca="false">INDEX(_Rge_Projectdata_3rd,$B207,MATCH("Project-ID",_Rge_Headline_Projectdata,0))</f>
        <v>0</v>
      </c>
      <c r="E207" s="370" t="str">
        <f aca="false" t="array" ref="E207:E207">IF(INDEX(_Rge_Data_3rd_CY,$B207,E$1)=0,"",TEXT(INDEX(_Rge_Data_3rd_CY,$B207,E$1),"JJJJMMTT"))</f>
        <v/>
      </c>
      <c r="F207" s="382" t="str">
        <f aca="false" t="array" ref="F207:F207">INDEX(_Rge_Data_3rd_CY,$B207,F$1)</f>
        <v>Open</v>
      </c>
      <c r="G207" s="371" t="n">
        <f aca="false" t="array" ref="G207:G207">IFERROR(MATCH(INDEX(_Rge_Data_3rd_CY,$B207,G$1),_Rge_Projectstatus,0),"")</f>
        <v>1</v>
      </c>
      <c r="H207" s="383" t="n">
        <f aca="false">INDEX(_Rge_Data_3rd_CY,$B207,H$1)</f>
        <v>0</v>
      </c>
      <c r="I207" s="384" t="n">
        <f aca="false">INDEX(_Rge_Data_3rd_CY,$B207,I$1)</f>
        <v>0</v>
      </c>
      <c r="J207" s="384" t="n">
        <f aca="false">INDEX(_Rge_Data_3rd_CY,$B207,J$1)</f>
        <v>0</v>
      </c>
      <c r="K207" s="384" t="n">
        <f aca="false">INDEX(_Rge_Data_3rd_CY,$B207,K$1)</f>
        <v>0</v>
      </c>
      <c r="L207" s="385" t="n">
        <f aca="false" t="array" ref="L207:L207">INDEX(_Rge_Data_3rd_CY,$B207,L$1)</f>
        <v>0</v>
      </c>
      <c r="M207" s="385" t="n">
        <f aca="false" t="array" ref="M207:M207">INDEX(_Rge_Data_3rd_CY,$B207,M$1)</f>
        <v>0</v>
      </c>
      <c r="N207" s="385" t="n">
        <f aca="false" t="array" ref="N207:N207">INDEX(_Rge_Data_3rd_CY,$B207,N$1)</f>
        <v>0</v>
      </c>
      <c r="O207" s="385" t="n">
        <f aca="false" t="array" ref="O207:O207">INDEX(_Rge_Data_3rd_CY,$B207,O$1)</f>
        <v>0</v>
      </c>
      <c r="P207" s="385" t="n">
        <f aca="false" t="array" ref="P207:P207">INDEX(_Rge_Data_3rd_CY,$B207,P$1)</f>
        <v>0</v>
      </c>
      <c r="Q207" s="385" t="n">
        <f aca="false">INDEX(_Rge_Data_3rd_CY,$B207,Q$1)</f>
        <v>0</v>
      </c>
      <c r="R207" s="385" t="n">
        <f aca="false" t="array" ref="R207:R207">INDEX(_Rge_Data_3rd_CY,$B207,R$1)</f>
        <v>0</v>
      </c>
      <c r="S207" s="385" t="n">
        <f aca="false" t="array" ref="S207:S207">INDEX(_Rge_Data_3rd_CY,$B207,S$1)</f>
        <v>0</v>
      </c>
      <c r="T207" s="385" t="n">
        <f aca="false">H207-S207</f>
        <v>0</v>
      </c>
      <c r="U207" s="386" t="n">
        <f aca="false">IFERROR(T207/H207,0)</f>
        <v>0</v>
      </c>
      <c r="V207" s="387" t="n">
        <f aca="false">INDEX(_Rge_Data_3rd_CY,$B207,V$1)</f>
        <v>0</v>
      </c>
      <c r="W207" s="388" t="n">
        <f aca="false">INDEX(_Rge_Data_3rd_CY,$B207,W$1)</f>
        <v>0</v>
      </c>
      <c r="X207" s="388" t="n">
        <f aca="false">INDEX(_Rge_Data_3rd_CY,$B207,X$1)</f>
        <v>0</v>
      </c>
      <c r="Y207" s="388" t="n">
        <f aca="false">INDEX(_Rge_Data_3rd_CY,$B207,Y$1)</f>
        <v>0</v>
      </c>
      <c r="Z207" s="388" t="n">
        <f aca="false" t="array" ref="Z207:Z207">INDEX(_Rge_Data_3rd_CY,$B207,Z$1)</f>
        <v>0</v>
      </c>
      <c r="AA207" s="388" t="n">
        <f aca="false" t="array" ref="AA207:AA207">INDEX(_Rge_Data_3rd_CY,$B207,AA$1)</f>
        <v>0</v>
      </c>
      <c r="AB207" s="388" t="n">
        <f aca="false" t="array" ref="AB207:AB207">INDEX(_Rge_Data_3rd_CY,$B207,AB$1)</f>
        <v>0</v>
      </c>
      <c r="AC207" s="388" t="n">
        <f aca="false" t="array" ref="AC207:AC207">INDEX(_Rge_Data_3rd_CY,$B207,AC$1)</f>
        <v>0</v>
      </c>
      <c r="AD207" s="388" t="n">
        <f aca="false" t="array" ref="AD207:AD207">INDEX(_Rge_Data_3rd_CY,$B207,AD$1)</f>
        <v>0</v>
      </c>
      <c r="AE207" s="388" t="n">
        <f aca="false">INDEX(_Rge_Data_3rd_CY,$B207,AE$1)</f>
        <v>0</v>
      </c>
      <c r="AF207" s="388" t="n">
        <f aca="false" t="array" ref="AF207:AF207">INDEX(_Rge_Data_3rd_CY,$B207,AF$1)</f>
        <v>0</v>
      </c>
      <c r="AG207" s="388" t="n">
        <f aca="false" t="array" ref="AG207:AG207">INDEX(_Rge_Data_3rd_CY,$B207,AG$1)</f>
        <v>0</v>
      </c>
      <c r="AH207" s="388" t="n">
        <f aca="false">V207-AG207</f>
        <v>0</v>
      </c>
      <c r="AI207" s="389" t="n">
        <f aca="false">IFERROR(AH207/V207,)</f>
        <v>0</v>
      </c>
      <c r="AJ207" s="390" t="n">
        <f aca="false">INDEX(_Rge_Data_3rd_CY,$B207,AJ$1)</f>
        <v>0</v>
      </c>
      <c r="AK207" s="391" t="n">
        <f aca="false">INDEX(_Rge_Data_3rd_CY,$B207,AK$1)</f>
        <v>0</v>
      </c>
      <c r="AL207" s="391" t="n">
        <f aca="false">INDEX(_Rge_Data_3rd_CY,$B207,AL$1)</f>
        <v>0</v>
      </c>
      <c r="AM207" s="391" t="n">
        <f aca="false">INDEX(_Rge_Data_3rd_CY,$B207,AM$1)</f>
        <v>0</v>
      </c>
      <c r="AN207" s="391" t="n">
        <f aca="false" t="array" ref="AN207:AN207">INDEX(_Rge_Data_3rd_CY,$B207,AN$1)</f>
        <v>0</v>
      </c>
      <c r="AO207" s="391" t="n">
        <f aca="false" t="array" ref="AO207:AO207">INDEX(_Rge_Data_3rd_CY,$B207,AO$1)</f>
        <v>0</v>
      </c>
      <c r="AP207" s="391" t="n">
        <f aca="false" t="array" ref="AP207:AP207">INDEX(_Rge_Data_3rd_CY,$B207,AP$1)</f>
        <v>0</v>
      </c>
      <c r="AQ207" s="391" t="n">
        <f aca="false" t="array" ref="AQ207:AQ207">INDEX(_Rge_Data_3rd_CY,$B207,AQ$1)</f>
        <v>0</v>
      </c>
      <c r="AR207" s="391" t="n">
        <f aca="false" t="array" ref="AR207:AR207">INDEX(_Rge_Data_3rd_CY,$B207,AR$1)</f>
        <v>0</v>
      </c>
      <c r="AS207" s="391" t="n">
        <f aca="false">INDEX(_Rge_Data_3rd_CY,$B207,AS$1)</f>
        <v>0</v>
      </c>
      <c r="AT207" s="391" t="n">
        <f aca="false" t="array" ref="AT207:AT207">INDEX(_Rge_Data_3rd_CY,$B207,AT$1)</f>
        <v>0</v>
      </c>
      <c r="AU207" s="391" t="n">
        <f aca="false" t="array" ref="AU207:AU207">INDEX(_Rge_Data_3rd_CY,$B207,AU$1)</f>
        <v>0</v>
      </c>
      <c r="AV207" s="262" t="n">
        <f aca="false">AU207+AX207+AY207</f>
        <v>0</v>
      </c>
      <c r="AW207" s="392" t="n">
        <f aca="false">IFERROR(AU207/AG207,0)</f>
        <v>0</v>
      </c>
      <c r="AX207" s="268" t="n">
        <f aca="false">IFERROR(IF(AND($F207="OPEN",$AH207&gt;0),$AH207*_SoP*$AW207,IF(AND($F207="CLOSED",$AH207&gt;0),$AH207*_SoL*$AW207,0)),0)</f>
        <v>0</v>
      </c>
      <c r="AY207" s="268" t="n">
        <f aca="false">IFERROR(IF($AH207&lt;0,$AH207*_SoL,0),0)</f>
        <v>0</v>
      </c>
      <c r="AZ207" s="393" t="n">
        <f aca="false">AU207+AX207</f>
        <v>0</v>
      </c>
      <c r="BA207" s="393" t="n">
        <f aca="false">AJ207-AY207</f>
        <v>0</v>
      </c>
      <c r="BB207" s="393" t="n">
        <f aca="false">AZ207-BA207</f>
        <v>0</v>
      </c>
      <c r="BC207" s="394" t="n">
        <f aca="false">IF($BB207&gt;=0,$BB207,0)</f>
        <v>0</v>
      </c>
      <c r="BD207" s="395" t="n">
        <f aca="false">IF($BB207&lt;=0,-$BB207,0)</f>
        <v>-0</v>
      </c>
      <c r="BE207" s="396" t="n">
        <f aca="false">IF((V207-AJ207)&lt;0,0,V207-AJ207)</f>
        <v>0</v>
      </c>
      <c r="BF207" s="397" t="n">
        <f aca="false">IF(AW207&gt;1,0,V207-AW207*V207)</f>
        <v>0</v>
      </c>
    </row>
    <row r="208" customFormat="false" ht="19.5" hidden="false" customHeight="true" outlineLevel="0" collapsed="false">
      <c r="A208" s="166"/>
      <c r="B208" s="208" t="n">
        <f aca="false">B207+1</f>
        <v>197</v>
      </c>
      <c r="C208" s="166"/>
      <c r="D208" s="369" t="n">
        <f aca="false">INDEX(_Rge_Projectdata_3rd,$B208,MATCH("Project-ID",_Rge_Headline_Projectdata,0))</f>
        <v>0</v>
      </c>
      <c r="E208" s="370" t="str">
        <f aca="false" t="array" ref="E208:E208">IF(INDEX(_Rge_Data_3rd_CY,$B208,E$1)=0,"",TEXT(INDEX(_Rge_Data_3rd_CY,$B208,E$1),"JJJJMMTT"))</f>
        <v/>
      </c>
      <c r="F208" s="382" t="str">
        <f aca="false" t="array" ref="F208:F208">INDEX(_Rge_Data_3rd_CY,$B208,F$1)</f>
        <v>Open</v>
      </c>
      <c r="G208" s="371" t="n">
        <f aca="false" t="array" ref="G208:G208">IFERROR(MATCH(INDEX(_Rge_Data_3rd_CY,$B208,G$1),_Rge_Projectstatus,0),"")</f>
        <v>1</v>
      </c>
      <c r="H208" s="383" t="n">
        <f aca="false">INDEX(_Rge_Data_3rd_CY,$B208,H$1)</f>
        <v>0</v>
      </c>
      <c r="I208" s="384" t="n">
        <f aca="false">INDEX(_Rge_Data_3rd_CY,$B208,I$1)</f>
        <v>0</v>
      </c>
      <c r="J208" s="384" t="n">
        <f aca="false">INDEX(_Rge_Data_3rd_CY,$B208,J$1)</f>
        <v>0</v>
      </c>
      <c r="K208" s="384" t="n">
        <f aca="false">INDEX(_Rge_Data_3rd_CY,$B208,K$1)</f>
        <v>0</v>
      </c>
      <c r="L208" s="385" t="n">
        <f aca="false" t="array" ref="L208:L208">INDEX(_Rge_Data_3rd_CY,$B208,L$1)</f>
        <v>0</v>
      </c>
      <c r="M208" s="385" t="n">
        <f aca="false" t="array" ref="M208:M208">INDEX(_Rge_Data_3rd_CY,$B208,M$1)</f>
        <v>0</v>
      </c>
      <c r="N208" s="385" t="n">
        <f aca="false" t="array" ref="N208:N208">INDEX(_Rge_Data_3rd_CY,$B208,N$1)</f>
        <v>0</v>
      </c>
      <c r="O208" s="385" t="n">
        <f aca="false" t="array" ref="O208:O208">INDEX(_Rge_Data_3rd_CY,$B208,O$1)</f>
        <v>0</v>
      </c>
      <c r="P208" s="385" t="n">
        <f aca="false" t="array" ref="P208:P208">INDEX(_Rge_Data_3rd_CY,$B208,P$1)</f>
        <v>0</v>
      </c>
      <c r="Q208" s="385" t="n">
        <f aca="false">INDEX(_Rge_Data_3rd_CY,$B208,Q$1)</f>
        <v>0</v>
      </c>
      <c r="R208" s="385" t="n">
        <f aca="false" t="array" ref="R208:R208">INDEX(_Rge_Data_3rd_CY,$B208,R$1)</f>
        <v>0</v>
      </c>
      <c r="S208" s="385" t="n">
        <f aca="false" t="array" ref="S208:S208">INDEX(_Rge_Data_3rd_CY,$B208,S$1)</f>
        <v>0</v>
      </c>
      <c r="T208" s="385" t="n">
        <f aca="false">H208-S208</f>
        <v>0</v>
      </c>
      <c r="U208" s="386" t="n">
        <f aca="false">IFERROR(T208/H208,0)</f>
        <v>0</v>
      </c>
      <c r="V208" s="387" t="n">
        <f aca="false">INDEX(_Rge_Data_3rd_CY,$B208,V$1)</f>
        <v>0</v>
      </c>
      <c r="W208" s="388" t="n">
        <f aca="false">INDEX(_Rge_Data_3rd_CY,$B208,W$1)</f>
        <v>0</v>
      </c>
      <c r="X208" s="388" t="n">
        <f aca="false">INDEX(_Rge_Data_3rd_CY,$B208,X$1)</f>
        <v>0</v>
      </c>
      <c r="Y208" s="388" t="n">
        <f aca="false">INDEX(_Rge_Data_3rd_CY,$B208,Y$1)</f>
        <v>0</v>
      </c>
      <c r="Z208" s="388" t="n">
        <f aca="false" t="array" ref="Z208:Z208">INDEX(_Rge_Data_3rd_CY,$B208,Z$1)</f>
        <v>0</v>
      </c>
      <c r="AA208" s="388" t="n">
        <f aca="false" t="array" ref="AA208:AA208">INDEX(_Rge_Data_3rd_CY,$B208,AA$1)</f>
        <v>0</v>
      </c>
      <c r="AB208" s="388" t="n">
        <f aca="false" t="array" ref="AB208:AB208">INDEX(_Rge_Data_3rd_CY,$B208,AB$1)</f>
        <v>0</v>
      </c>
      <c r="AC208" s="388" t="n">
        <f aca="false" t="array" ref="AC208:AC208">INDEX(_Rge_Data_3rd_CY,$B208,AC$1)</f>
        <v>0</v>
      </c>
      <c r="AD208" s="388" t="n">
        <f aca="false" t="array" ref="AD208:AD208">INDEX(_Rge_Data_3rd_CY,$B208,AD$1)</f>
        <v>0</v>
      </c>
      <c r="AE208" s="388" t="n">
        <f aca="false">INDEX(_Rge_Data_3rd_CY,$B208,AE$1)</f>
        <v>0</v>
      </c>
      <c r="AF208" s="388" t="n">
        <f aca="false" t="array" ref="AF208:AF208">INDEX(_Rge_Data_3rd_CY,$B208,AF$1)</f>
        <v>0</v>
      </c>
      <c r="AG208" s="388" t="n">
        <f aca="false" t="array" ref="AG208:AG208">INDEX(_Rge_Data_3rd_CY,$B208,AG$1)</f>
        <v>0</v>
      </c>
      <c r="AH208" s="388" t="n">
        <f aca="false">V208-AG208</f>
        <v>0</v>
      </c>
      <c r="AI208" s="389" t="n">
        <f aca="false">IFERROR(AH208/V208,)</f>
        <v>0</v>
      </c>
      <c r="AJ208" s="390" t="n">
        <f aca="false">INDEX(_Rge_Data_3rd_CY,$B208,AJ$1)</f>
        <v>0</v>
      </c>
      <c r="AK208" s="391" t="n">
        <f aca="false">INDEX(_Rge_Data_3rd_CY,$B208,AK$1)</f>
        <v>0</v>
      </c>
      <c r="AL208" s="391" t="n">
        <f aca="false">INDEX(_Rge_Data_3rd_CY,$B208,AL$1)</f>
        <v>0</v>
      </c>
      <c r="AM208" s="391" t="n">
        <f aca="false">INDEX(_Rge_Data_3rd_CY,$B208,AM$1)</f>
        <v>0</v>
      </c>
      <c r="AN208" s="391" t="n">
        <f aca="false" t="array" ref="AN208:AN208">INDEX(_Rge_Data_3rd_CY,$B208,AN$1)</f>
        <v>0</v>
      </c>
      <c r="AO208" s="391" t="n">
        <f aca="false" t="array" ref="AO208:AO208">INDEX(_Rge_Data_3rd_CY,$B208,AO$1)</f>
        <v>0</v>
      </c>
      <c r="AP208" s="391" t="n">
        <f aca="false" t="array" ref="AP208:AP208">INDEX(_Rge_Data_3rd_CY,$B208,AP$1)</f>
        <v>0</v>
      </c>
      <c r="AQ208" s="391" t="n">
        <f aca="false" t="array" ref="AQ208:AQ208">INDEX(_Rge_Data_3rd_CY,$B208,AQ$1)</f>
        <v>0</v>
      </c>
      <c r="AR208" s="391" t="n">
        <f aca="false" t="array" ref="AR208:AR208">INDEX(_Rge_Data_3rd_CY,$B208,AR$1)</f>
        <v>0</v>
      </c>
      <c r="AS208" s="391" t="n">
        <f aca="false">INDEX(_Rge_Data_3rd_CY,$B208,AS$1)</f>
        <v>0</v>
      </c>
      <c r="AT208" s="391" t="n">
        <f aca="false" t="array" ref="AT208:AT208">INDEX(_Rge_Data_3rd_CY,$B208,AT$1)</f>
        <v>0</v>
      </c>
      <c r="AU208" s="391" t="n">
        <f aca="false" t="array" ref="AU208:AU208">INDEX(_Rge_Data_3rd_CY,$B208,AU$1)</f>
        <v>0</v>
      </c>
      <c r="AV208" s="262" t="n">
        <f aca="false">AU208+AX208+AY208</f>
        <v>0</v>
      </c>
      <c r="AW208" s="392" t="n">
        <f aca="false">IFERROR(AU208/AG208,0)</f>
        <v>0</v>
      </c>
      <c r="AX208" s="268" t="n">
        <f aca="false">IFERROR(IF(AND($F208="OPEN",$AH208&gt;0),$AH208*_SoP*$AW208,IF(AND($F208="CLOSED",$AH208&gt;0),$AH208*_SoL*$AW208,0)),0)</f>
        <v>0</v>
      </c>
      <c r="AY208" s="268" t="n">
        <f aca="false">IFERROR(IF($AH208&lt;0,$AH208*_SoL,0),0)</f>
        <v>0</v>
      </c>
      <c r="AZ208" s="393" t="n">
        <f aca="false">AU208+AX208</f>
        <v>0</v>
      </c>
      <c r="BA208" s="393" t="n">
        <f aca="false">AJ208-AY208</f>
        <v>0</v>
      </c>
      <c r="BB208" s="393" t="n">
        <f aca="false">AZ208-BA208</f>
        <v>0</v>
      </c>
      <c r="BC208" s="394" t="n">
        <f aca="false">IF($BB208&gt;=0,$BB208,0)</f>
        <v>0</v>
      </c>
      <c r="BD208" s="395" t="n">
        <f aca="false">IF($BB208&lt;=0,-$BB208,0)</f>
        <v>-0</v>
      </c>
      <c r="BE208" s="396" t="n">
        <f aca="false">IF((V208-AJ208)&lt;0,0,V208-AJ208)</f>
        <v>0</v>
      </c>
      <c r="BF208" s="397" t="n">
        <f aca="false">IF(AW208&gt;1,0,V208-AW208*V208)</f>
        <v>0</v>
      </c>
    </row>
    <row r="209" customFormat="false" ht="19.5" hidden="false" customHeight="true" outlineLevel="0" collapsed="false">
      <c r="A209" s="166"/>
      <c r="B209" s="208" t="n">
        <f aca="false">B208+1</f>
        <v>198</v>
      </c>
      <c r="C209" s="166"/>
      <c r="D209" s="369" t="n">
        <f aca="false">INDEX(_Rge_Projectdata_3rd,$B209,MATCH("Project-ID",_Rge_Headline_Projectdata,0))</f>
        <v>0</v>
      </c>
      <c r="E209" s="370" t="str">
        <f aca="false" t="array" ref="E209:E209">IF(INDEX(_Rge_Data_3rd_CY,$B209,E$1)=0,"",TEXT(INDEX(_Rge_Data_3rd_CY,$B209,E$1),"JJJJMMTT"))</f>
        <v/>
      </c>
      <c r="F209" s="382" t="str">
        <f aca="false" t="array" ref="F209:F209">INDEX(_Rge_Data_3rd_CY,$B209,F$1)</f>
        <v>Open</v>
      </c>
      <c r="G209" s="371" t="n">
        <f aca="false" t="array" ref="G209:G209">IFERROR(MATCH(INDEX(_Rge_Data_3rd_CY,$B209,G$1),_Rge_Projectstatus,0),"")</f>
        <v>1</v>
      </c>
      <c r="H209" s="383" t="n">
        <f aca="false">INDEX(_Rge_Data_3rd_CY,$B209,H$1)</f>
        <v>0</v>
      </c>
      <c r="I209" s="384" t="n">
        <f aca="false">INDEX(_Rge_Data_3rd_CY,$B209,I$1)</f>
        <v>0</v>
      </c>
      <c r="J209" s="384" t="n">
        <f aca="false">INDEX(_Rge_Data_3rd_CY,$B209,J$1)</f>
        <v>0</v>
      </c>
      <c r="K209" s="384" t="n">
        <f aca="false">INDEX(_Rge_Data_3rd_CY,$B209,K$1)</f>
        <v>0</v>
      </c>
      <c r="L209" s="385" t="n">
        <f aca="false" t="array" ref="L209:L209">INDEX(_Rge_Data_3rd_CY,$B209,L$1)</f>
        <v>0</v>
      </c>
      <c r="M209" s="385" t="n">
        <f aca="false" t="array" ref="M209:M209">INDEX(_Rge_Data_3rd_CY,$B209,M$1)</f>
        <v>0</v>
      </c>
      <c r="N209" s="385" t="n">
        <f aca="false" t="array" ref="N209:N209">INDEX(_Rge_Data_3rd_CY,$B209,N$1)</f>
        <v>0</v>
      </c>
      <c r="O209" s="385" t="n">
        <f aca="false" t="array" ref="O209:O209">INDEX(_Rge_Data_3rd_CY,$B209,O$1)</f>
        <v>0</v>
      </c>
      <c r="P209" s="385" t="n">
        <f aca="false" t="array" ref="P209:P209">INDEX(_Rge_Data_3rd_CY,$B209,P$1)</f>
        <v>0</v>
      </c>
      <c r="Q209" s="385" t="n">
        <f aca="false">INDEX(_Rge_Data_3rd_CY,$B209,Q$1)</f>
        <v>0</v>
      </c>
      <c r="R209" s="385" t="n">
        <f aca="false" t="array" ref="R209:R209">INDEX(_Rge_Data_3rd_CY,$B209,R$1)</f>
        <v>0</v>
      </c>
      <c r="S209" s="385" t="n">
        <f aca="false" t="array" ref="S209:S209">INDEX(_Rge_Data_3rd_CY,$B209,S$1)</f>
        <v>0</v>
      </c>
      <c r="T209" s="385" t="n">
        <f aca="false">H209-S209</f>
        <v>0</v>
      </c>
      <c r="U209" s="386" t="n">
        <f aca="false">IFERROR(T209/H209,0)</f>
        <v>0</v>
      </c>
      <c r="V209" s="387" t="n">
        <f aca="false">INDEX(_Rge_Data_3rd_CY,$B209,V$1)</f>
        <v>0</v>
      </c>
      <c r="W209" s="388" t="n">
        <f aca="false">INDEX(_Rge_Data_3rd_CY,$B209,W$1)</f>
        <v>0</v>
      </c>
      <c r="X209" s="388" t="n">
        <f aca="false">INDEX(_Rge_Data_3rd_CY,$B209,X$1)</f>
        <v>0</v>
      </c>
      <c r="Y209" s="388" t="n">
        <f aca="false">INDEX(_Rge_Data_3rd_CY,$B209,Y$1)</f>
        <v>0</v>
      </c>
      <c r="Z209" s="388" t="n">
        <f aca="false" t="array" ref="Z209:Z209">INDEX(_Rge_Data_3rd_CY,$B209,Z$1)</f>
        <v>0</v>
      </c>
      <c r="AA209" s="388" t="n">
        <f aca="false" t="array" ref="AA209:AA209">INDEX(_Rge_Data_3rd_CY,$B209,AA$1)</f>
        <v>0</v>
      </c>
      <c r="AB209" s="388" t="n">
        <f aca="false" t="array" ref="AB209:AB209">INDEX(_Rge_Data_3rd_CY,$B209,AB$1)</f>
        <v>0</v>
      </c>
      <c r="AC209" s="388" t="n">
        <f aca="false" t="array" ref="AC209:AC209">INDEX(_Rge_Data_3rd_CY,$B209,AC$1)</f>
        <v>0</v>
      </c>
      <c r="AD209" s="388" t="n">
        <f aca="false" t="array" ref="AD209:AD209">INDEX(_Rge_Data_3rd_CY,$B209,AD$1)</f>
        <v>0</v>
      </c>
      <c r="AE209" s="388" t="n">
        <f aca="false">INDEX(_Rge_Data_3rd_CY,$B209,AE$1)</f>
        <v>0</v>
      </c>
      <c r="AF209" s="388" t="n">
        <f aca="false" t="array" ref="AF209:AF209">INDEX(_Rge_Data_3rd_CY,$B209,AF$1)</f>
        <v>0</v>
      </c>
      <c r="AG209" s="388" t="n">
        <f aca="false" t="array" ref="AG209:AG209">INDEX(_Rge_Data_3rd_CY,$B209,AG$1)</f>
        <v>0</v>
      </c>
      <c r="AH209" s="388" t="n">
        <f aca="false">V209-AG209</f>
        <v>0</v>
      </c>
      <c r="AI209" s="389" t="n">
        <f aca="false">IFERROR(AH209/V209,)</f>
        <v>0</v>
      </c>
      <c r="AJ209" s="390" t="n">
        <f aca="false">INDEX(_Rge_Data_3rd_CY,$B209,AJ$1)</f>
        <v>0</v>
      </c>
      <c r="AK209" s="391" t="n">
        <f aca="false">INDEX(_Rge_Data_3rd_CY,$B209,AK$1)</f>
        <v>0</v>
      </c>
      <c r="AL209" s="391" t="n">
        <f aca="false">INDEX(_Rge_Data_3rd_CY,$B209,AL$1)</f>
        <v>0</v>
      </c>
      <c r="AM209" s="391" t="n">
        <f aca="false">INDEX(_Rge_Data_3rd_CY,$B209,AM$1)</f>
        <v>0</v>
      </c>
      <c r="AN209" s="391" t="n">
        <f aca="false" t="array" ref="AN209:AN209">INDEX(_Rge_Data_3rd_CY,$B209,AN$1)</f>
        <v>0</v>
      </c>
      <c r="AO209" s="391" t="n">
        <f aca="false" t="array" ref="AO209:AO209">INDEX(_Rge_Data_3rd_CY,$B209,AO$1)</f>
        <v>0</v>
      </c>
      <c r="AP209" s="391" t="n">
        <f aca="false" t="array" ref="AP209:AP209">INDEX(_Rge_Data_3rd_CY,$B209,AP$1)</f>
        <v>0</v>
      </c>
      <c r="AQ209" s="391" t="n">
        <f aca="false" t="array" ref="AQ209:AQ209">INDEX(_Rge_Data_3rd_CY,$B209,AQ$1)</f>
        <v>0</v>
      </c>
      <c r="AR209" s="391" t="n">
        <f aca="false" t="array" ref="AR209:AR209">INDEX(_Rge_Data_3rd_CY,$B209,AR$1)</f>
        <v>0</v>
      </c>
      <c r="AS209" s="391" t="n">
        <f aca="false">INDEX(_Rge_Data_3rd_CY,$B209,AS$1)</f>
        <v>0</v>
      </c>
      <c r="AT209" s="391" t="n">
        <f aca="false" t="array" ref="AT209:AT209">INDEX(_Rge_Data_3rd_CY,$B209,AT$1)</f>
        <v>0</v>
      </c>
      <c r="AU209" s="391" t="n">
        <f aca="false" t="array" ref="AU209:AU209">INDEX(_Rge_Data_3rd_CY,$B209,AU$1)</f>
        <v>0</v>
      </c>
      <c r="AV209" s="262" t="n">
        <f aca="false">AU209+AX209+AY209</f>
        <v>0</v>
      </c>
      <c r="AW209" s="392" t="n">
        <f aca="false">IFERROR(AU209/AG209,0)</f>
        <v>0</v>
      </c>
      <c r="AX209" s="268" t="n">
        <f aca="false">IFERROR(IF(AND($F209="OPEN",$AH209&gt;0),$AH209*_SoP*$AW209,IF(AND($F209="CLOSED",$AH209&gt;0),$AH209*_SoL*$AW209,0)),0)</f>
        <v>0</v>
      </c>
      <c r="AY209" s="268" t="n">
        <f aca="false">IFERROR(IF($AH209&lt;0,$AH209*_SoL,0),0)</f>
        <v>0</v>
      </c>
      <c r="AZ209" s="393" t="n">
        <f aca="false">AU209+AX209</f>
        <v>0</v>
      </c>
      <c r="BA209" s="393" t="n">
        <f aca="false">AJ209-AY209</f>
        <v>0</v>
      </c>
      <c r="BB209" s="393" t="n">
        <f aca="false">AZ209-BA209</f>
        <v>0</v>
      </c>
      <c r="BC209" s="394" t="n">
        <f aca="false">IF($BB209&gt;=0,$BB209,0)</f>
        <v>0</v>
      </c>
      <c r="BD209" s="395" t="n">
        <f aca="false">IF($BB209&lt;=0,-$BB209,0)</f>
        <v>-0</v>
      </c>
      <c r="BE209" s="396" t="n">
        <f aca="false">IF((V209-AJ209)&lt;0,0,V209-AJ209)</f>
        <v>0</v>
      </c>
      <c r="BF209" s="397" t="n">
        <f aca="false">IF(AW209&gt;1,0,V209-AW209*V209)</f>
        <v>0</v>
      </c>
    </row>
    <row r="210" customFormat="false" ht="19.5" hidden="false" customHeight="true" outlineLevel="0" collapsed="false">
      <c r="A210" s="166"/>
      <c r="B210" s="208" t="n">
        <f aca="false">B209+1</f>
        <v>199</v>
      </c>
      <c r="C210" s="166"/>
      <c r="D210" s="369" t="n">
        <f aca="false">INDEX(_Rge_Projectdata_3rd,$B210,MATCH("Project-ID",_Rge_Headline_Projectdata,0))</f>
        <v>0</v>
      </c>
      <c r="E210" s="370" t="str">
        <f aca="false" t="array" ref="E210:E210">IF(INDEX(_Rge_Data_3rd_CY,$B210,E$1)=0,"",TEXT(INDEX(_Rge_Data_3rd_CY,$B210,E$1),"JJJJMMTT"))</f>
        <v/>
      </c>
      <c r="F210" s="382" t="str">
        <f aca="false" t="array" ref="F210:F210">INDEX(_Rge_Data_3rd_CY,$B210,F$1)</f>
        <v>Open</v>
      </c>
      <c r="G210" s="371" t="n">
        <f aca="false" t="array" ref="G210:G210">IFERROR(MATCH(INDEX(_Rge_Data_3rd_CY,$B210,G$1),_Rge_Projectstatus,0),"")</f>
        <v>1</v>
      </c>
      <c r="H210" s="383" t="n">
        <f aca="false">INDEX(_Rge_Data_3rd_CY,$B210,H$1)</f>
        <v>0</v>
      </c>
      <c r="I210" s="384" t="n">
        <f aca="false">INDEX(_Rge_Data_3rd_CY,$B210,I$1)</f>
        <v>0</v>
      </c>
      <c r="J210" s="384" t="n">
        <f aca="false">INDEX(_Rge_Data_3rd_CY,$B210,J$1)</f>
        <v>0</v>
      </c>
      <c r="K210" s="384" t="n">
        <f aca="false">INDEX(_Rge_Data_3rd_CY,$B210,K$1)</f>
        <v>0</v>
      </c>
      <c r="L210" s="385" t="n">
        <f aca="false" t="array" ref="L210:L210">INDEX(_Rge_Data_3rd_CY,$B210,L$1)</f>
        <v>0</v>
      </c>
      <c r="M210" s="385" t="n">
        <f aca="false" t="array" ref="M210:M210">INDEX(_Rge_Data_3rd_CY,$B210,M$1)</f>
        <v>0</v>
      </c>
      <c r="N210" s="385" t="n">
        <f aca="false" t="array" ref="N210:N210">INDEX(_Rge_Data_3rd_CY,$B210,N$1)</f>
        <v>0</v>
      </c>
      <c r="O210" s="385" t="n">
        <f aca="false" t="array" ref="O210:O210">INDEX(_Rge_Data_3rd_CY,$B210,O$1)</f>
        <v>0</v>
      </c>
      <c r="P210" s="385" t="n">
        <f aca="false" t="array" ref="P210:P210">INDEX(_Rge_Data_3rd_CY,$B210,P$1)</f>
        <v>0</v>
      </c>
      <c r="Q210" s="385" t="n">
        <f aca="false">INDEX(_Rge_Data_3rd_CY,$B210,Q$1)</f>
        <v>0</v>
      </c>
      <c r="R210" s="385" t="n">
        <f aca="false" t="array" ref="R210:R210">INDEX(_Rge_Data_3rd_CY,$B210,R$1)</f>
        <v>0</v>
      </c>
      <c r="S210" s="385" t="n">
        <f aca="false" t="array" ref="S210:S210">INDEX(_Rge_Data_3rd_CY,$B210,S$1)</f>
        <v>0</v>
      </c>
      <c r="T210" s="385" t="n">
        <f aca="false">H210-S210</f>
        <v>0</v>
      </c>
      <c r="U210" s="386" t="n">
        <f aca="false">IFERROR(T210/H210,0)</f>
        <v>0</v>
      </c>
      <c r="V210" s="387" t="n">
        <f aca="false">INDEX(_Rge_Data_3rd_CY,$B210,V$1)</f>
        <v>0</v>
      </c>
      <c r="W210" s="388" t="n">
        <f aca="false">INDEX(_Rge_Data_3rd_CY,$B210,W$1)</f>
        <v>0</v>
      </c>
      <c r="X210" s="388" t="n">
        <f aca="false">INDEX(_Rge_Data_3rd_CY,$B210,X$1)</f>
        <v>0</v>
      </c>
      <c r="Y210" s="388" t="n">
        <f aca="false">INDEX(_Rge_Data_3rd_CY,$B210,Y$1)</f>
        <v>0</v>
      </c>
      <c r="Z210" s="388" t="n">
        <f aca="false" t="array" ref="Z210:Z210">INDEX(_Rge_Data_3rd_CY,$B210,Z$1)</f>
        <v>0</v>
      </c>
      <c r="AA210" s="388" t="n">
        <f aca="false" t="array" ref="AA210:AA210">INDEX(_Rge_Data_3rd_CY,$B210,AA$1)</f>
        <v>0</v>
      </c>
      <c r="AB210" s="388" t="n">
        <f aca="false" t="array" ref="AB210:AB210">INDEX(_Rge_Data_3rd_CY,$B210,AB$1)</f>
        <v>0</v>
      </c>
      <c r="AC210" s="388" t="n">
        <f aca="false" t="array" ref="AC210:AC210">INDEX(_Rge_Data_3rd_CY,$B210,AC$1)</f>
        <v>0</v>
      </c>
      <c r="AD210" s="388" t="n">
        <f aca="false" t="array" ref="AD210:AD210">INDEX(_Rge_Data_3rd_CY,$B210,AD$1)</f>
        <v>0</v>
      </c>
      <c r="AE210" s="388" t="n">
        <f aca="false">INDEX(_Rge_Data_3rd_CY,$B210,AE$1)</f>
        <v>0</v>
      </c>
      <c r="AF210" s="388" t="n">
        <f aca="false" t="array" ref="AF210:AF210">INDEX(_Rge_Data_3rd_CY,$B210,AF$1)</f>
        <v>0</v>
      </c>
      <c r="AG210" s="388" t="n">
        <f aca="false" t="array" ref="AG210:AG210">INDEX(_Rge_Data_3rd_CY,$B210,AG$1)</f>
        <v>0</v>
      </c>
      <c r="AH210" s="388" t="n">
        <f aca="false">V210-AG210</f>
        <v>0</v>
      </c>
      <c r="AI210" s="389" t="n">
        <f aca="false">IFERROR(AH210/V210,)</f>
        <v>0</v>
      </c>
      <c r="AJ210" s="390" t="n">
        <f aca="false">INDEX(_Rge_Data_3rd_CY,$B210,AJ$1)</f>
        <v>0</v>
      </c>
      <c r="AK210" s="391" t="n">
        <f aca="false">INDEX(_Rge_Data_3rd_CY,$B210,AK$1)</f>
        <v>0</v>
      </c>
      <c r="AL210" s="391" t="n">
        <f aca="false">INDEX(_Rge_Data_3rd_CY,$B210,AL$1)</f>
        <v>0</v>
      </c>
      <c r="AM210" s="391" t="n">
        <f aca="false">INDEX(_Rge_Data_3rd_CY,$B210,AM$1)</f>
        <v>0</v>
      </c>
      <c r="AN210" s="391" t="n">
        <f aca="false" t="array" ref="AN210:AN210">INDEX(_Rge_Data_3rd_CY,$B210,AN$1)</f>
        <v>0</v>
      </c>
      <c r="AO210" s="391" t="n">
        <f aca="false" t="array" ref="AO210:AO210">INDEX(_Rge_Data_3rd_CY,$B210,AO$1)</f>
        <v>0</v>
      </c>
      <c r="AP210" s="391" t="n">
        <f aca="false" t="array" ref="AP210:AP210">INDEX(_Rge_Data_3rd_CY,$B210,AP$1)</f>
        <v>0</v>
      </c>
      <c r="AQ210" s="391" t="n">
        <f aca="false" t="array" ref="AQ210:AQ210">INDEX(_Rge_Data_3rd_CY,$B210,AQ$1)</f>
        <v>0</v>
      </c>
      <c r="AR210" s="391" t="n">
        <f aca="false" t="array" ref="AR210:AR210">INDEX(_Rge_Data_3rd_CY,$B210,AR$1)</f>
        <v>0</v>
      </c>
      <c r="AS210" s="391" t="n">
        <f aca="false">INDEX(_Rge_Data_3rd_CY,$B210,AS$1)</f>
        <v>0</v>
      </c>
      <c r="AT210" s="391" t="n">
        <f aca="false" t="array" ref="AT210:AT210">INDEX(_Rge_Data_3rd_CY,$B210,AT$1)</f>
        <v>0</v>
      </c>
      <c r="AU210" s="391" t="n">
        <f aca="false" t="array" ref="AU210:AU210">INDEX(_Rge_Data_3rd_CY,$B210,AU$1)</f>
        <v>0</v>
      </c>
      <c r="AV210" s="262" t="n">
        <f aca="false">AU210+AX210+AY210</f>
        <v>0</v>
      </c>
      <c r="AW210" s="392" t="n">
        <f aca="false">IFERROR(AU210/AG210,0)</f>
        <v>0</v>
      </c>
      <c r="AX210" s="268" t="n">
        <f aca="false">IFERROR(IF(AND($F210="OPEN",$AH210&gt;0),$AH210*_SoP*$AW210,IF(AND($F210="CLOSED",$AH210&gt;0),$AH210*_SoL*$AW210,0)),0)</f>
        <v>0</v>
      </c>
      <c r="AY210" s="268" t="n">
        <f aca="false">IFERROR(IF($AH210&lt;0,$AH210*_SoL,0),0)</f>
        <v>0</v>
      </c>
      <c r="AZ210" s="393" t="n">
        <f aca="false">AU210+AX210</f>
        <v>0</v>
      </c>
      <c r="BA210" s="393" t="n">
        <f aca="false">AJ210-AY210</f>
        <v>0</v>
      </c>
      <c r="BB210" s="393" t="n">
        <f aca="false">AZ210-BA210</f>
        <v>0</v>
      </c>
      <c r="BC210" s="394" t="n">
        <f aca="false">IF($BB210&gt;=0,$BB210,0)</f>
        <v>0</v>
      </c>
      <c r="BD210" s="395" t="n">
        <f aca="false">IF($BB210&lt;=0,-$BB210,0)</f>
        <v>-0</v>
      </c>
      <c r="BE210" s="396" t="n">
        <f aca="false">IF((V210-AJ210)&lt;0,0,V210-AJ210)</f>
        <v>0</v>
      </c>
      <c r="BF210" s="397" t="n">
        <f aca="false">IF(AW210&gt;1,0,V210-AW210*V210)</f>
        <v>0</v>
      </c>
    </row>
    <row r="211" customFormat="false" ht="19.5" hidden="false" customHeight="true" outlineLevel="0" collapsed="false">
      <c r="A211" s="166"/>
      <c r="B211" s="208" t="n">
        <f aca="false">B210+1</f>
        <v>200</v>
      </c>
      <c r="C211" s="166"/>
      <c r="D211" s="369" t="n">
        <f aca="false">INDEX(_Rge_Projectdata_3rd,$B211,MATCH("Project-ID",_Rge_Headline_Projectdata,0))</f>
        <v>0</v>
      </c>
      <c r="E211" s="370" t="str">
        <f aca="false" t="array" ref="E211:E211">IF(INDEX(_Rge_Data_3rd_CY,$B211,E$1)=0,"",TEXT(INDEX(_Rge_Data_3rd_CY,$B211,E$1),"JJJJMMTT"))</f>
        <v/>
      </c>
      <c r="F211" s="382" t="str">
        <f aca="false" t="array" ref="F211:F211">INDEX(_Rge_Data_3rd_CY,$B211,F$1)</f>
        <v>Open</v>
      </c>
      <c r="G211" s="371" t="n">
        <f aca="false" t="array" ref="G211:G211">IFERROR(MATCH(INDEX(_Rge_Data_3rd_CY,$B211,G$1),_Rge_Projectstatus,0),"")</f>
        <v>1</v>
      </c>
      <c r="H211" s="383" t="n">
        <f aca="false">INDEX(_Rge_Data_3rd_CY,$B211,H$1)</f>
        <v>0</v>
      </c>
      <c r="I211" s="384" t="n">
        <f aca="false">INDEX(_Rge_Data_3rd_CY,$B211,I$1)</f>
        <v>0</v>
      </c>
      <c r="J211" s="384" t="n">
        <f aca="false">INDEX(_Rge_Data_3rd_CY,$B211,J$1)</f>
        <v>0</v>
      </c>
      <c r="K211" s="384" t="n">
        <f aca="false">INDEX(_Rge_Data_3rd_CY,$B211,K$1)</f>
        <v>0</v>
      </c>
      <c r="L211" s="385" t="n">
        <f aca="false" t="array" ref="L211:L211">INDEX(_Rge_Data_3rd_CY,$B211,L$1)</f>
        <v>0</v>
      </c>
      <c r="M211" s="385" t="n">
        <f aca="false" t="array" ref="M211:M211">INDEX(_Rge_Data_3rd_CY,$B211,M$1)</f>
        <v>0</v>
      </c>
      <c r="N211" s="385" t="n">
        <f aca="false" t="array" ref="N211:N211">INDEX(_Rge_Data_3rd_CY,$B211,N$1)</f>
        <v>0</v>
      </c>
      <c r="O211" s="385" t="n">
        <f aca="false" t="array" ref="O211:O211">INDEX(_Rge_Data_3rd_CY,$B211,O$1)</f>
        <v>0</v>
      </c>
      <c r="P211" s="385" t="n">
        <f aca="false" t="array" ref="P211:P211">INDEX(_Rge_Data_3rd_CY,$B211,P$1)</f>
        <v>0</v>
      </c>
      <c r="Q211" s="385" t="n">
        <f aca="false">INDEX(_Rge_Data_3rd_CY,$B211,Q$1)</f>
        <v>0</v>
      </c>
      <c r="R211" s="385" t="n">
        <f aca="false" t="array" ref="R211:R211">INDEX(_Rge_Data_3rd_CY,$B211,R$1)</f>
        <v>0</v>
      </c>
      <c r="S211" s="385" t="n">
        <f aca="false" t="array" ref="S211:S211">INDEX(_Rge_Data_3rd_CY,$B211,S$1)</f>
        <v>0</v>
      </c>
      <c r="T211" s="385" t="n">
        <f aca="false">H211-S211</f>
        <v>0</v>
      </c>
      <c r="U211" s="386" t="n">
        <f aca="false">IFERROR(T211/H211,0)</f>
        <v>0</v>
      </c>
      <c r="V211" s="387" t="n">
        <f aca="false">INDEX(_Rge_Data_3rd_CY,$B211,V$1)</f>
        <v>0</v>
      </c>
      <c r="W211" s="388" t="n">
        <f aca="false">INDEX(_Rge_Data_3rd_CY,$B211,W$1)</f>
        <v>0</v>
      </c>
      <c r="X211" s="388" t="n">
        <f aca="false">INDEX(_Rge_Data_3rd_CY,$B211,X$1)</f>
        <v>0</v>
      </c>
      <c r="Y211" s="388" t="n">
        <f aca="false">INDEX(_Rge_Data_3rd_CY,$B211,Y$1)</f>
        <v>0</v>
      </c>
      <c r="Z211" s="388" t="n">
        <f aca="false" t="array" ref="Z211:Z211">INDEX(_Rge_Data_3rd_CY,$B211,Z$1)</f>
        <v>0</v>
      </c>
      <c r="AA211" s="388" t="n">
        <f aca="false" t="array" ref="AA211:AA211">INDEX(_Rge_Data_3rd_CY,$B211,AA$1)</f>
        <v>0</v>
      </c>
      <c r="AB211" s="388" t="n">
        <f aca="false" t="array" ref="AB211:AB211">INDEX(_Rge_Data_3rd_CY,$B211,AB$1)</f>
        <v>0</v>
      </c>
      <c r="AC211" s="388" t="n">
        <f aca="false" t="array" ref="AC211:AC211">INDEX(_Rge_Data_3rd_CY,$B211,AC$1)</f>
        <v>0</v>
      </c>
      <c r="AD211" s="388" t="n">
        <f aca="false" t="array" ref="AD211:AD211">INDEX(_Rge_Data_3rd_CY,$B211,AD$1)</f>
        <v>0</v>
      </c>
      <c r="AE211" s="388" t="n">
        <f aca="false">INDEX(_Rge_Data_3rd_CY,$B211,AE$1)</f>
        <v>0</v>
      </c>
      <c r="AF211" s="388" t="n">
        <f aca="false" t="array" ref="AF211:AF211">INDEX(_Rge_Data_3rd_CY,$B211,AF$1)</f>
        <v>0</v>
      </c>
      <c r="AG211" s="388" t="n">
        <f aca="false" t="array" ref="AG211:AG211">INDEX(_Rge_Data_3rd_CY,$B211,AG$1)</f>
        <v>0</v>
      </c>
      <c r="AH211" s="388" t="n">
        <f aca="false">V211-AG211</f>
        <v>0</v>
      </c>
      <c r="AI211" s="389" t="n">
        <f aca="false">IFERROR(AH211/V211,)</f>
        <v>0</v>
      </c>
      <c r="AJ211" s="390" t="n">
        <f aca="false">INDEX(_Rge_Data_3rd_CY,$B211,AJ$1)</f>
        <v>0</v>
      </c>
      <c r="AK211" s="391" t="n">
        <f aca="false">INDEX(_Rge_Data_3rd_CY,$B211,AK$1)</f>
        <v>0</v>
      </c>
      <c r="AL211" s="391" t="n">
        <f aca="false">INDEX(_Rge_Data_3rd_CY,$B211,AL$1)</f>
        <v>0</v>
      </c>
      <c r="AM211" s="391" t="n">
        <f aca="false">INDEX(_Rge_Data_3rd_CY,$B211,AM$1)</f>
        <v>0</v>
      </c>
      <c r="AN211" s="391" t="n">
        <f aca="false" t="array" ref="AN211:AN211">INDEX(_Rge_Data_3rd_CY,$B211,AN$1)</f>
        <v>0</v>
      </c>
      <c r="AO211" s="391" t="n">
        <f aca="false" t="array" ref="AO211:AO211">INDEX(_Rge_Data_3rd_CY,$B211,AO$1)</f>
        <v>0</v>
      </c>
      <c r="AP211" s="391" t="n">
        <f aca="false" t="array" ref="AP211:AP211">INDEX(_Rge_Data_3rd_CY,$B211,AP$1)</f>
        <v>0</v>
      </c>
      <c r="AQ211" s="391" t="n">
        <f aca="false" t="array" ref="AQ211:AQ211">INDEX(_Rge_Data_3rd_CY,$B211,AQ$1)</f>
        <v>0</v>
      </c>
      <c r="AR211" s="391" t="n">
        <f aca="false" t="array" ref="AR211:AR211">INDEX(_Rge_Data_3rd_CY,$B211,AR$1)</f>
        <v>0</v>
      </c>
      <c r="AS211" s="391" t="n">
        <f aca="false">INDEX(_Rge_Data_3rd_CY,$B211,AS$1)</f>
        <v>0</v>
      </c>
      <c r="AT211" s="391" t="n">
        <f aca="false" t="array" ref="AT211:AT211">INDEX(_Rge_Data_3rd_CY,$B211,AT$1)</f>
        <v>0</v>
      </c>
      <c r="AU211" s="391" t="n">
        <f aca="false" t="array" ref="AU211:AU211">INDEX(_Rge_Data_3rd_CY,$B211,AU$1)</f>
        <v>0</v>
      </c>
      <c r="AV211" s="262" t="n">
        <f aca="false">AU211+AX211+AY211</f>
        <v>0</v>
      </c>
      <c r="AW211" s="392" t="n">
        <f aca="false">IFERROR(AU211/AG211,0)</f>
        <v>0</v>
      </c>
      <c r="AX211" s="268" t="n">
        <f aca="false">IFERROR(IF(AND($F211="OPEN",$AH211&gt;0),$AH211*_SoP*$AW211,IF(AND($F211="CLOSED",$AH211&gt;0),$AH211*_SoL*$AW211,0)),0)</f>
        <v>0</v>
      </c>
      <c r="AY211" s="268" t="n">
        <f aca="false">IFERROR(IF($AH211&lt;0,$AH211*_SoL,0),0)</f>
        <v>0</v>
      </c>
      <c r="AZ211" s="393" t="n">
        <f aca="false">AU211+AX211</f>
        <v>0</v>
      </c>
      <c r="BA211" s="393" t="n">
        <f aca="false">AJ211-AY211</f>
        <v>0</v>
      </c>
      <c r="BB211" s="393" t="n">
        <f aca="false">AZ211-BA211</f>
        <v>0</v>
      </c>
      <c r="BC211" s="394" t="n">
        <f aca="false">IF($BB211&gt;=0,$BB211,0)</f>
        <v>0</v>
      </c>
      <c r="BD211" s="395" t="n">
        <f aca="false">IF($BB211&lt;=0,-$BB211,0)</f>
        <v>-0</v>
      </c>
      <c r="BE211" s="396" t="n">
        <f aca="false">IF((V211-AJ211)&lt;0,0,V211-AJ211)</f>
        <v>0</v>
      </c>
      <c r="BF211" s="397" t="n">
        <f aca="false">IF(AW211&gt;1,0,V211-AW211*V211)</f>
        <v>0</v>
      </c>
    </row>
    <row r="212" customFormat="false" ht="19.5" hidden="false" customHeight="true" outlineLevel="0" collapsed="false">
      <c r="A212" s="166"/>
      <c r="B212" s="208" t="n">
        <f aca="false">B211+1</f>
        <v>201</v>
      </c>
      <c r="C212" s="166"/>
      <c r="D212" s="369" t="n">
        <f aca="false">INDEX(_Rge_Projectdata_3rd,$B212,MATCH("Project-ID",_Rge_Headline_Projectdata,0))</f>
        <v>0</v>
      </c>
      <c r="E212" s="370" t="str">
        <f aca="false" t="array" ref="E212:E212">IF(INDEX(_Rge_Data_3rd_CY,$B212,E$1)=0,"",TEXT(INDEX(_Rge_Data_3rd_CY,$B212,E$1),"JJJJMMTT"))</f>
        <v/>
      </c>
      <c r="F212" s="382" t="str">
        <f aca="false" t="array" ref="F212:F212">INDEX(_Rge_Data_3rd_CY,$B212,F$1)</f>
        <v>Open</v>
      </c>
      <c r="G212" s="371" t="n">
        <f aca="false" t="array" ref="G212:G212">IFERROR(MATCH(INDEX(_Rge_Data_3rd_CY,$B212,G$1),_Rge_Projectstatus,0),"")</f>
        <v>1</v>
      </c>
      <c r="H212" s="383" t="n">
        <f aca="false">INDEX(_Rge_Data_3rd_CY,$B212,H$1)</f>
        <v>0</v>
      </c>
      <c r="I212" s="384" t="n">
        <f aca="false">INDEX(_Rge_Data_3rd_CY,$B212,I$1)</f>
        <v>0</v>
      </c>
      <c r="J212" s="384" t="n">
        <f aca="false">INDEX(_Rge_Data_3rd_CY,$B212,J$1)</f>
        <v>0</v>
      </c>
      <c r="K212" s="384" t="n">
        <f aca="false">INDEX(_Rge_Data_3rd_CY,$B212,K$1)</f>
        <v>0</v>
      </c>
      <c r="L212" s="385" t="n">
        <f aca="false" t="array" ref="L212:L212">INDEX(_Rge_Data_3rd_CY,$B212,L$1)</f>
        <v>0</v>
      </c>
      <c r="M212" s="385" t="n">
        <f aca="false" t="array" ref="M212:M212">INDEX(_Rge_Data_3rd_CY,$B212,M$1)</f>
        <v>0</v>
      </c>
      <c r="N212" s="385" t="n">
        <f aca="false" t="array" ref="N212:N212">INDEX(_Rge_Data_3rd_CY,$B212,N$1)</f>
        <v>0</v>
      </c>
      <c r="O212" s="385" t="n">
        <f aca="false" t="array" ref="O212:O212">INDEX(_Rge_Data_3rd_CY,$B212,O$1)</f>
        <v>0</v>
      </c>
      <c r="P212" s="385" t="n">
        <f aca="false" t="array" ref="P212:P212">INDEX(_Rge_Data_3rd_CY,$B212,P$1)</f>
        <v>0</v>
      </c>
      <c r="Q212" s="385" t="n">
        <f aca="false">INDEX(_Rge_Data_3rd_CY,$B212,Q$1)</f>
        <v>0</v>
      </c>
      <c r="R212" s="385" t="n">
        <f aca="false" t="array" ref="R212:R212">INDEX(_Rge_Data_3rd_CY,$B212,R$1)</f>
        <v>0</v>
      </c>
      <c r="S212" s="385" t="n">
        <f aca="false" t="array" ref="S212:S212">INDEX(_Rge_Data_3rd_CY,$B212,S$1)</f>
        <v>0</v>
      </c>
      <c r="T212" s="385" t="n">
        <f aca="false">H212-S212</f>
        <v>0</v>
      </c>
      <c r="U212" s="386" t="n">
        <f aca="false">IFERROR(T212/H212,0)</f>
        <v>0</v>
      </c>
      <c r="V212" s="387" t="n">
        <f aca="false">INDEX(_Rge_Data_3rd_CY,$B212,V$1)</f>
        <v>0</v>
      </c>
      <c r="W212" s="388" t="n">
        <f aca="false">INDEX(_Rge_Data_3rd_CY,$B212,W$1)</f>
        <v>0</v>
      </c>
      <c r="X212" s="388" t="n">
        <f aca="false">INDEX(_Rge_Data_3rd_CY,$B212,X$1)</f>
        <v>0</v>
      </c>
      <c r="Y212" s="388" t="n">
        <f aca="false">INDEX(_Rge_Data_3rd_CY,$B212,Y$1)</f>
        <v>0</v>
      </c>
      <c r="Z212" s="388" t="n">
        <f aca="false" t="array" ref="Z212:Z212">INDEX(_Rge_Data_3rd_CY,$B212,Z$1)</f>
        <v>0</v>
      </c>
      <c r="AA212" s="388" t="n">
        <f aca="false" t="array" ref="AA212:AA212">INDEX(_Rge_Data_3rd_CY,$B212,AA$1)</f>
        <v>0</v>
      </c>
      <c r="AB212" s="388" t="n">
        <f aca="false" t="array" ref="AB212:AB212">INDEX(_Rge_Data_3rd_CY,$B212,AB$1)</f>
        <v>0</v>
      </c>
      <c r="AC212" s="388" t="n">
        <f aca="false" t="array" ref="AC212:AC212">INDEX(_Rge_Data_3rd_CY,$B212,AC$1)</f>
        <v>0</v>
      </c>
      <c r="AD212" s="388" t="n">
        <f aca="false" t="array" ref="AD212:AD212">INDEX(_Rge_Data_3rd_CY,$B212,AD$1)</f>
        <v>0</v>
      </c>
      <c r="AE212" s="388" t="n">
        <f aca="false">INDEX(_Rge_Data_3rd_CY,$B212,AE$1)</f>
        <v>0</v>
      </c>
      <c r="AF212" s="388" t="n">
        <f aca="false" t="array" ref="AF212:AF212">INDEX(_Rge_Data_3rd_CY,$B212,AF$1)</f>
        <v>0</v>
      </c>
      <c r="AG212" s="388" t="n">
        <f aca="false" t="array" ref="AG212:AG212">INDEX(_Rge_Data_3rd_CY,$B212,AG$1)</f>
        <v>0</v>
      </c>
      <c r="AH212" s="388" t="n">
        <f aca="false">V212-AG212</f>
        <v>0</v>
      </c>
      <c r="AI212" s="389" t="n">
        <f aca="false">IFERROR(AH212/V212,)</f>
        <v>0</v>
      </c>
      <c r="AJ212" s="390" t="n">
        <f aca="false">INDEX(_Rge_Data_3rd_CY,$B212,AJ$1)</f>
        <v>0</v>
      </c>
      <c r="AK212" s="391" t="n">
        <f aca="false">INDEX(_Rge_Data_3rd_CY,$B212,AK$1)</f>
        <v>0</v>
      </c>
      <c r="AL212" s="391" t="n">
        <f aca="false">INDEX(_Rge_Data_3rd_CY,$B212,AL$1)</f>
        <v>0</v>
      </c>
      <c r="AM212" s="391" t="n">
        <f aca="false">INDEX(_Rge_Data_3rd_CY,$B212,AM$1)</f>
        <v>0</v>
      </c>
      <c r="AN212" s="391" t="n">
        <f aca="false" t="array" ref="AN212:AN212">INDEX(_Rge_Data_3rd_CY,$B212,AN$1)</f>
        <v>0</v>
      </c>
      <c r="AO212" s="391" t="n">
        <f aca="false" t="array" ref="AO212:AO212">INDEX(_Rge_Data_3rd_CY,$B212,AO$1)</f>
        <v>0</v>
      </c>
      <c r="AP212" s="391" t="n">
        <f aca="false" t="array" ref="AP212:AP212">INDEX(_Rge_Data_3rd_CY,$B212,AP$1)</f>
        <v>0</v>
      </c>
      <c r="AQ212" s="391" t="n">
        <f aca="false" t="array" ref="AQ212:AQ212">INDEX(_Rge_Data_3rd_CY,$B212,AQ$1)</f>
        <v>0</v>
      </c>
      <c r="AR212" s="391" t="n">
        <f aca="false" t="array" ref="AR212:AR212">INDEX(_Rge_Data_3rd_CY,$B212,AR$1)</f>
        <v>0</v>
      </c>
      <c r="AS212" s="391" t="n">
        <f aca="false">INDEX(_Rge_Data_3rd_CY,$B212,AS$1)</f>
        <v>0</v>
      </c>
      <c r="AT212" s="391" t="n">
        <f aca="false" t="array" ref="AT212:AT212">INDEX(_Rge_Data_3rd_CY,$B212,AT$1)</f>
        <v>0</v>
      </c>
      <c r="AU212" s="391" t="n">
        <f aca="false" t="array" ref="AU212:AU212">INDEX(_Rge_Data_3rd_CY,$B212,AU$1)</f>
        <v>0</v>
      </c>
      <c r="AV212" s="262" t="n">
        <f aca="false">AU212+AX212+AY212</f>
        <v>0</v>
      </c>
      <c r="AW212" s="392" t="n">
        <f aca="false">IFERROR(AU212/AG212,0)</f>
        <v>0</v>
      </c>
      <c r="AX212" s="268" t="n">
        <f aca="false">IFERROR(IF(AND($F212="OPEN",$AH212&gt;0),$AH212*_SoP*$AW212,IF(AND($F212="CLOSED",$AH212&gt;0),$AH212*_SoL*$AW212,0)),0)</f>
        <v>0</v>
      </c>
      <c r="AY212" s="268" t="n">
        <f aca="false">IFERROR(IF($AH212&lt;0,$AH212*_SoL,0),0)</f>
        <v>0</v>
      </c>
      <c r="AZ212" s="393" t="n">
        <f aca="false">AU212+AX212</f>
        <v>0</v>
      </c>
      <c r="BA212" s="393" t="n">
        <f aca="false">AJ212-AY212</f>
        <v>0</v>
      </c>
      <c r="BB212" s="393" t="n">
        <f aca="false">AZ212-BA212</f>
        <v>0</v>
      </c>
      <c r="BC212" s="394" t="n">
        <f aca="false">IF($BB212&gt;=0,$BB212,0)</f>
        <v>0</v>
      </c>
      <c r="BD212" s="395" t="n">
        <f aca="false">IF($BB212&lt;=0,-$BB212,0)</f>
        <v>-0</v>
      </c>
      <c r="BE212" s="396" t="n">
        <f aca="false">IF((V212-AJ212)&lt;0,0,V212-AJ212)</f>
        <v>0</v>
      </c>
      <c r="BF212" s="397" t="n">
        <f aca="false">IF(AW212&gt;1,0,V212-AW212*V212)</f>
        <v>0</v>
      </c>
    </row>
    <row r="213" customFormat="false" ht="19.5" hidden="false" customHeight="true" outlineLevel="0" collapsed="false">
      <c r="A213" s="166"/>
      <c r="B213" s="208" t="n">
        <f aca="false">B212+1</f>
        <v>202</v>
      </c>
      <c r="C213" s="166"/>
      <c r="D213" s="369" t="n">
        <f aca="false">INDEX(_Rge_Projectdata_3rd,$B213,MATCH("Project-ID",_Rge_Headline_Projectdata,0))</f>
        <v>0</v>
      </c>
      <c r="E213" s="370" t="str">
        <f aca="false" t="array" ref="E213:E213">IF(INDEX(_Rge_Data_3rd_CY,$B213,E$1)=0,"",TEXT(INDEX(_Rge_Data_3rd_CY,$B213,E$1),"JJJJMMTT"))</f>
        <v/>
      </c>
      <c r="F213" s="382" t="str">
        <f aca="false" t="array" ref="F213:F213">INDEX(_Rge_Data_3rd_CY,$B213,F$1)</f>
        <v>Open</v>
      </c>
      <c r="G213" s="371" t="n">
        <f aca="false" t="array" ref="G213:G213">IFERROR(MATCH(INDEX(_Rge_Data_3rd_CY,$B213,G$1),_Rge_Projectstatus,0),"")</f>
        <v>1</v>
      </c>
      <c r="H213" s="383" t="n">
        <f aca="false">INDEX(_Rge_Data_3rd_CY,$B213,H$1)</f>
        <v>0</v>
      </c>
      <c r="I213" s="384" t="n">
        <f aca="false">INDEX(_Rge_Data_3rd_CY,$B213,I$1)</f>
        <v>0</v>
      </c>
      <c r="J213" s="384" t="n">
        <f aca="false">INDEX(_Rge_Data_3rd_CY,$B213,J$1)</f>
        <v>0</v>
      </c>
      <c r="K213" s="384" t="n">
        <f aca="false">INDEX(_Rge_Data_3rd_CY,$B213,K$1)</f>
        <v>0</v>
      </c>
      <c r="L213" s="385" t="n">
        <f aca="false" t="array" ref="L213:L213">INDEX(_Rge_Data_3rd_CY,$B213,L$1)</f>
        <v>0</v>
      </c>
      <c r="M213" s="385" t="n">
        <f aca="false" t="array" ref="M213:M213">INDEX(_Rge_Data_3rd_CY,$B213,M$1)</f>
        <v>0</v>
      </c>
      <c r="N213" s="385" t="n">
        <f aca="false" t="array" ref="N213:N213">INDEX(_Rge_Data_3rd_CY,$B213,N$1)</f>
        <v>0</v>
      </c>
      <c r="O213" s="385" t="n">
        <f aca="false" t="array" ref="O213:O213">INDEX(_Rge_Data_3rd_CY,$B213,O$1)</f>
        <v>0</v>
      </c>
      <c r="P213" s="385" t="n">
        <f aca="false" t="array" ref="P213:P213">INDEX(_Rge_Data_3rd_CY,$B213,P$1)</f>
        <v>0</v>
      </c>
      <c r="Q213" s="385" t="n">
        <f aca="false">INDEX(_Rge_Data_3rd_CY,$B213,Q$1)</f>
        <v>0</v>
      </c>
      <c r="R213" s="385" t="n">
        <f aca="false" t="array" ref="R213:R213">INDEX(_Rge_Data_3rd_CY,$B213,R$1)</f>
        <v>0</v>
      </c>
      <c r="S213" s="385" t="n">
        <f aca="false" t="array" ref="S213:S213">INDEX(_Rge_Data_3rd_CY,$B213,S$1)</f>
        <v>0</v>
      </c>
      <c r="T213" s="385" t="n">
        <f aca="false">H213-S213</f>
        <v>0</v>
      </c>
      <c r="U213" s="386" t="n">
        <f aca="false">IFERROR(T213/H213,0)</f>
        <v>0</v>
      </c>
      <c r="V213" s="387" t="n">
        <f aca="false">INDEX(_Rge_Data_3rd_CY,$B213,V$1)</f>
        <v>0</v>
      </c>
      <c r="W213" s="388" t="n">
        <f aca="false">INDEX(_Rge_Data_3rd_CY,$B213,W$1)</f>
        <v>0</v>
      </c>
      <c r="X213" s="388" t="n">
        <f aca="false">INDEX(_Rge_Data_3rd_CY,$B213,X$1)</f>
        <v>0</v>
      </c>
      <c r="Y213" s="388" t="n">
        <f aca="false">INDEX(_Rge_Data_3rd_CY,$B213,Y$1)</f>
        <v>0</v>
      </c>
      <c r="Z213" s="388" t="n">
        <f aca="false" t="array" ref="Z213:Z213">INDEX(_Rge_Data_3rd_CY,$B213,Z$1)</f>
        <v>0</v>
      </c>
      <c r="AA213" s="388" t="n">
        <f aca="false" t="array" ref="AA213:AA213">INDEX(_Rge_Data_3rd_CY,$B213,AA$1)</f>
        <v>0</v>
      </c>
      <c r="AB213" s="388" t="n">
        <f aca="false" t="array" ref="AB213:AB213">INDEX(_Rge_Data_3rd_CY,$B213,AB$1)</f>
        <v>0</v>
      </c>
      <c r="AC213" s="388" t="n">
        <f aca="false" t="array" ref="AC213:AC213">INDEX(_Rge_Data_3rd_CY,$B213,AC$1)</f>
        <v>0</v>
      </c>
      <c r="AD213" s="388" t="n">
        <f aca="false" t="array" ref="AD213:AD213">INDEX(_Rge_Data_3rd_CY,$B213,AD$1)</f>
        <v>0</v>
      </c>
      <c r="AE213" s="388" t="n">
        <f aca="false">INDEX(_Rge_Data_3rd_CY,$B213,AE$1)</f>
        <v>0</v>
      </c>
      <c r="AF213" s="388" t="n">
        <f aca="false" t="array" ref="AF213:AF213">INDEX(_Rge_Data_3rd_CY,$B213,AF$1)</f>
        <v>0</v>
      </c>
      <c r="AG213" s="388" t="n">
        <f aca="false" t="array" ref="AG213:AG213">INDEX(_Rge_Data_3rd_CY,$B213,AG$1)</f>
        <v>0</v>
      </c>
      <c r="AH213" s="388" t="n">
        <f aca="false">V213-AG213</f>
        <v>0</v>
      </c>
      <c r="AI213" s="389" t="n">
        <f aca="false">IFERROR(AH213/V213,)</f>
        <v>0</v>
      </c>
      <c r="AJ213" s="390" t="n">
        <f aca="false">INDEX(_Rge_Data_3rd_CY,$B213,AJ$1)</f>
        <v>0</v>
      </c>
      <c r="AK213" s="391" t="n">
        <f aca="false">INDEX(_Rge_Data_3rd_CY,$B213,AK$1)</f>
        <v>0</v>
      </c>
      <c r="AL213" s="391" t="n">
        <f aca="false">INDEX(_Rge_Data_3rd_CY,$B213,AL$1)</f>
        <v>0</v>
      </c>
      <c r="AM213" s="391" t="n">
        <f aca="false">INDEX(_Rge_Data_3rd_CY,$B213,AM$1)</f>
        <v>0</v>
      </c>
      <c r="AN213" s="391" t="n">
        <f aca="false" t="array" ref="AN213:AN213">INDEX(_Rge_Data_3rd_CY,$B213,AN$1)</f>
        <v>0</v>
      </c>
      <c r="AO213" s="391" t="n">
        <f aca="false" t="array" ref="AO213:AO213">INDEX(_Rge_Data_3rd_CY,$B213,AO$1)</f>
        <v>0</v>
      </c>
      <c r="AP213" s="391" t="n">
        <f aca="false" t="array" ref="AP213:AP213">INDEX(_Rge_Data_3rd_CY,$B213,AP$1)</f>
        <v>0</v>
      </c>
      <c r="AQ213" s="391" t="n">
        <f aca="false" t="array" ref="AQ213:AQ213">INDEX(_Rge_Data_3rd_CY,$B213,AQ$1)</f>
        <v>0</v>
      </c>
      <c r="AR213" s="391" t="n">
        <f aca="false" t="array" ref="AR213:AR213">INDEX(_Rge_Data_3rd_CY,$B213,AR$1)</f>
        <v>0</v>
      </c>
      <c r="AS213" s="391" t="n">
        <f aca="false">INDEX(_Rge_Data_3rd_CY,$B213,AS$1)</f>
        <v>0</v>
      </c>
      <c r="AT213" s="391" t="n">
        <f aca="false" t="array" ref="AT213:AT213">INDEX(_Rge_Data_3rd_CY,$B213,AT$1)</f>
        <v>0</v>
      </c>
      <c r="AU213" s="391" t="n">
        <f aca="false" t="array" ref="AU213:AU213">INDEX(_Rge_Data_3rd_CY,$B213,AU$1)</f>
        <v>0</v>
      </c>
      <c r="AV213" s="262" t="n">
        <f aca="false">AU213+AX213+AY213</f>
        <v>0</v>
      </c>
      <c r="AW213" s="392" t="n">
        <f aca="false">IFERROR(AU213/AG213,0)</f>
        <v>0</v>
      </c>
      <c r="AX213" s="268" t="n">
        <f aca="false">IFERROR(IF(AND($F213="OPEN",$AH213&gt;0),$AH213*_SoP*$AW213,IF(AND($F213="CLOSED",$AH213&gt;0),$AH213*_SoL*$AW213,0)),0)</f>
        <v>0</v>
      </c>
      <c r="AY213" s="268" t="n">
        <f aca="false">IFERROR(IF($AH213&lt;0,$AH213*_SoL,0),0)</f>
        <v>0</v>
      </c>
      <c r="AZ213" s="393" t="n">
        <f aca="false">AU213+AX213</f>
        <v>0</v>
      </c>
      <c r="BA213" s="393" t="n">
        <f aca="false">AJ213-AY213</f>
        <v>0</v>
      </c>
      <c r="BB213" s="393" t="n">
        <f aca="false">AZ213-BA213</f>
        <v>0</v>
      </c>
      <c r="BC213" s="394" t="n">
        <f aca="false">IF($BB213&gt;=0,$BB213,0)</f>
        <v>0</v>
      </c>
      <c r="BD213" s="395" t="n">
        <f aca="false">IF($BB213&lt;=0,-$BB213,0)</f>
        <v>-0</v>
      </c>
      <c r="BE213" s="396" t="n">
        <f aca="false">IF((V213-AJ213)&lt;0,0,V213-AJ213)</f>
        <v>0</v>
      </c>
      <c r="BF213" s="397" t="n">
        <f aca="false">IF(AW213&gt;1,0,V213-AW213*V213)</f>
        <v>0</v>
      </c>
    </row>
    <row r="214" customFormat="false" ht="19.5" hidden="false" customHeight="true" outlineLevel="0" collapsed="false">
      <c r="A214" s="166"/>
      <c r="B214" s="208" t="n">
        <f aca="false">B213+1</f>
        <v>203</v>
      </c>
      <c r="C214" s="166"/>
      <c r="D214" s="369" t="n">
        <f aca="false">INDEX(_Rge_Projectdata_3rd,$B214,MATCH("Project-ID",_Rge_Headline_Projectdata,0))</f>
        <v>0</v>
      </c>
      <c r="E214" s="370" t="str">
        <f aca="false" t="array" ref="E214:E214">IF(INDEX(_Rge_Data_3rd_CY,$B214,E$1)=0,"",TEXT(INDEX(_Rge_Data_3rd_CY,$B214,E$1),"JJJJMMTT"))</f>
        <v/>
      </c>
      <c r="F214" s="382" t="str">
        <f aca="false" t="array" ref="F214:F214">INDEX(_Rge_Data_3rd_CY,$B214,F$1)</f>
        <v>Open</v>
      </c>
      <c r="G214" s="371" t="n">
        <f aca="false" t="array" ref="G214:G214">IFERROR(MATCH(INDEX(_Rge_Data_3rd_CY,$B214,G$1),_Rge_Projectstatus,0),"")</f>
        <v>1</v>
      </c>
      <c r="H214" s="383" t="n">
        <f aca="false">INDEX(_Rge_Data_3rd_CY,$B214,H$1)</f>
        <v>0</v>
      </c>
      <c r="I214" s="384" t="n">
        <f aca="false">INDEX(_Rge_Data_3rd_CY,$B214,I$1)</f>
        <v>0</v>
      </c>
      <c r="J214" s="384" t="n">
        <f aca="false">INDEX(_Rge_Data_3rd_CY,$B214,J$1)</f>
        <v>0</v>
      </c>
      <c r="K214" s="384" t="n">
        <f aca="false">INDEX(_Rge_Data_3rd_CY,$B214,K$1)</f>
        <v>0</v>
      </c>
      <c r="L214" s="385" t="n">
        <f aca="false" t="array" ref="L214:L214">INDEX(_Rge_Data_3rd_CY,$B214,L$1)</f>
        <v>0</v>
      </c>
      <c r="M214" s="385" t="n">
        <f aca="false" t="array" ref="M214:M214">INDEX(_Rge_Data_3rd_CY,$B214,M$1)</f>
        <v>0</v>
      </c>
      <c r="N214" s="385" t="n">
        <f aca="false" t="array" ref="N214:N214">INDEX(_Rge_Data_3rd_CY,$B214,N$1)</f>
        <v>0</v>
      </c>
      <c r="O214" s="385" t="n">
        <f aca="false" t="array" ref="O214:O214">INDEX(_Rge_Data_3rd_CY,$B214,O$1)</f>
        <v>0</v>
      </c>
      <c r="P214" s="385" t="n">
        <f aca="false" t="array" ref="P214:P214">INDEX(_Rge_Data_3rd_CY,$B214,P$1)</f>
        <v>0</v>
      </c>
      <c r="Q214" s="385" t="n">
        <f aca="false">INDEX(_Rge_Data_3rd_CY,$B214,Q$1)</f>
        <v>0</v>
      </c>
      <c r="R214" s="385" t="n">
        <f aca="false" t="array" ref="R214:R214">INDEX(_Rge_Data_3rd_CY,$B214,R$1)</f>
        <v>0</v>
      </c>
      <c r="S214" s="385" t="n">
        <f aca="false" t="array" ref="S214:S214">INDEX(_Rge_Data_3rd_CY,$B214,S$1)</f>
        <v>0</v>
      </c>
      <c r="T214" s="385" t="n">
        <f aca="false">H214-S214</f>
        <v>0</v>
      </c>
      <c r="U214" s="386" t="n">
        <f aca="false">IFERROR(T214/H214,0)</f>
        <v>0</v>
      </c>
      <c r="V214" s="387" t="n">
        <f aca="false">INDEX(_Rge_Data_3rd_CY,$B214,V$1)</f>
        <v>0</v>
      </c>
      <c r="W214" s="388" t="n">
        <f aca="false">INDEX(_Rge_Data_3rd_CY,$B214,W$1)</f>
        <v>0</v>
      </c>
      <c r="X214" s="388" t="n">
        <f aca="false">INDEX(_Rge_Data_3rd_CY,$B214,X$1)</f>
        <v>0</v>
      </c>
      <c r="Y214" s="388" t="n">
        <f aca="false">INDEX(_Rge_Data_3rd_CY,$B214,Y$1)</f>
        <v>0</v>
      </c>
      <c r="Z214" s="388" t="n">
        <f aca="false" t="array" ref="Z214:Z214">INDEX(_Rge_Data_3rd_CY,$B214,Z$1)</f>
        <v>0</v>
      </c>
      <c r="AA214" s="388" t="n">
        <f aca="false" t="array" ref="AA214:AA214">INDEX(_Rge_Data_3rd_CY,$B214,AA$1)</f>
        <v>0</v>
      </c>
      <c r="AB214" s="388" t="n">
        <f aca="false" t="array" ref="AB214:AB214">INDEX(_Rge_Data_3rd_CY,$B214,AB$1)</f>
        <v>0</v>
      </c>
      <c r="AC214" s="388" t="n">
        <f aca="false" t="array" ref="AC214:AC214">INDEX(_Rge_Data_3rd_CY,$B214,AC$1)</f>
        <v>0</v>
      </c>
      <c r="AD214" s="388" t="n">
        <f aca="false" t="array" ref="AD214:AD214">INDEX(_Rge_Data_3rd_CY,$B214,AD$1)</f>
        <v>0</v>
      </c>
      <c r="AE214" s="388" t="n">
        <f aca="false">INDEX(_Rge_Data_3rd_CY,$B214,AE$1)</f>
        <v>0</v>
      </c>
      <c r="AF214" s="388" t="n">
        <f aca="false" t="array" ref="AF214:AF214">INDEX(_Rge_Data_3rd_CY,$B214,AF$1)</f>
        <v>0</v>
      </c>
      <c r="AG214" s="388" t="n">
        <f aca="false" t="array" ref="AG214:AG214">INDEX(_Rge_Data_3rd_CY,$B214,AG$1)</f>
        <v>0</v>
      </c>
      <c r="AH214" s="388" t="n">
        <f aca="false">V214-AG214</f>
        <v>0</v>
      </c>
      <c r="AI214" s="389" t="n">
        <f aca="false">IFERROR(AH214/V214,)</f>
        <v>0</v>
      </c>
      <c r="AJ214" s="390" t="n">
        <f aca="false">INDEX(_Rge_Data_3rd_CY,$B214,AJ$1)</f>
        <v>0</v>
      </c>
      <c r="AK214" s="391" t="n">
        <f aca="false">INDEX(_Rge_Data_3rd_CY,$B214,AK$1)</f>
        <v>0</v>
      </c>
      <c r="AL214" s="391" t="n">
        <f aca="false">INDEX(_Rge_Data_3rd_CY,$B214,AL$1)</f>
        <v>0</v>
      </c>
      <c r="AM214" s="391" t="n">
        <f aca="false">INDEX(_Rge_Data_3rd_CY,$B214,AM$1)</f>
        <v>0</v>
      </c>
      <c r="AN214" s="391" t="n">
        <f aca="false" t="array" ref="AN214:AN214">INDEX(_Rge_Data_3rd_CY,$B214,AN$1)</f>
        <v>0</v>
      </c>
      <c r="AO214" s="391" t="n">
        <f aca="false" t="array" ref="AO214:AO214">INDEX(_Rge_Data_3rd_CY,$B214,AO$1)</f>
        <v>0</v>
      </c>
      <c r="AP214" s="391" t="n">
        <f aca="false" t="array" ref="AP214:AP214">INDEX(_Rge_Data_3rd_CY,$B214,AP$1)</f>
        <v>0</v>
      </c>
      <c r="AQ214" s="391" t="n">
        <f aca="false" t="array" ref="AQ214:AQ214">INDEX(_Rge_Data_3rd_CY,$B214,AQ$1)</f>
        <v>0</v>
      </c>
      <c r="AR214" s="391" t="n">
        <f aca="false" t="array" ref="AR214:AR214">INDEX(_Rge_Data_3rd_CY,$B214,AR$1)</f>
        <v>0</v>
      </c>
      <c r="AS214" s="391" t="n">
        <f aca="false">INDEX(_Rge_Data_3rd_CY,$B214,AS$1)</f>
        <v>0</v>
      </c>
      <c r="AT214" s="391" t="n">
        <f aca="false" t="array" ref="AT214:AT214">INDEX(_Rge_Data_3rd_CY,$B214,AT$1)</f>
        <v>0</v>
      </c>
      <c r="AU214" s="391" t="n">
        <f aca="false" t="array" ref="AU214:AU214">INDEX(_Rge_Data_3rd_CY,$B214,AU$1)</f>
        <v>0</v>
      </c>
      <c r="AV214" s="262" t="n">
        <f aca="false">AU214+AX214+AY214</f>
        <v>0</v>
      </c>
      <c r="AW214" s="392" t="n">
        <f aca="false">IFERROR(AU214/AG214,0)</f>
        <v>0</v>
      </c>
      <c r="AX214" s="268" t="n">
        <f aca="false">IFERROR(IF(AND($F214="OPEN",$AH214&gt;0),$AH214*_SoP*$AW214,IF(AND($F214="CLOSED",$AH214&gt;0),$AH214*_SoL*$AW214,0)),0)</f>
        <v>0</v>
      </c>
      <c r="AY214" s="268" t="n">
        <f aca="false">IFERROR(IF($AH214&lt;0,$AH214*_SoL,0),0)</f>
        <v>0</v>
      </c>
      <c r="AZ214" s="393" t="n">
        <f aca="false">AU214+AX214</f>
        <v>0</v>
      </c>
      <c r="BA214" s="393" t="n">
        <f aca="false">AJ214-AY214</f>
        <v>0</v>
      </c>
      <c r="BB214" s="393" t="n">
        <f aca="false">AZ214-BA214</f>
        <v>0</v>
      </c>
      <c r="BC214" s="394" t="n">
        <f aca="false">IF($BB214&gt;=0,$BB214,0)</f>
        <v>0</v>
      </c>
      <c r="BD214" s="395" t="n">
        <f aca="false">IF($BB214&lt;=0,-$BB214,0)</f>
        <v>-0</v>
      </c>
      <c r="BE214" s="396" t="n">
        <f aca="false">IF((V214-AJ214)&lt;0,0,V214-AJ214)</f>
        <v>0</v>
      </c>
      <c r="BF214" s="397" t="n">
        <f aca="false">IF(AW214&gt;1,0,V214-AW214*V214)</f>
        <v>0</v>
      </c>
    </row>
    <row r="215" customFormat="false" ht="19.5" hidden="false" customHeight="true" outlineLevel="0" collapsed="false">
      <c r="A215" s="166"/>
      <c r="B215" s="208" t="n">
        <f aca="false">B214+1</f>
        <v>204</v>
      </c>
      <c r="C215" s="166"/>
      <c r="D215" s="369" t="n">
        <f aca="false">INDEX(_Rge_Projectdata_3rd,$B215,MATCH("Project-ID",_Rge_Headline_Projectdata,0))</f>
        <v>0</v>
      </c>
      <c r="E215" s="370" t="str">
        <f aca="false" t="array" ref="E215:E215">IF(INDEX(_Rge_Data_3rd_CY,$B215,E$1)=0,"",TEXT(INDEX(_Rge_Data_3rd_CY,$B215,E$1),"JJJJMMTT"))</f>
        <v/>
      </c>
      <c r="F215" s="382" t="str">
        <f aca="false" t="array" ref="F215:F215">INDEX(_Rge_Data_3rd_CY,$B215,F$1)</f>
        <v>Open</v>
      </c>
      <c r="G215" s="371" t="n">
        <f aca="false" t="array" ref="G215:G215">IFERROR(MATCH(INDEX(_Rge_Data_3rd_CY,$B215,G$1),_Rge_Projectstatus,0),"")</f>
        <v>1</v>
      </c>
      <c r="H215" s="383" t="n">
        <f aca="false">INDEX(_Rge_Data_3rd_CY,$B215,H$1)</f>
        <v>0</v>
      </c>
      <c r="I215" s="384" t="n">
        <f aca="false">INDEX(_Rge_Data_3rd_CY,$B215,I$1)</f>
        <v>0</v>
      </c>
      <c r="J215" s="384" t="n">
        <f aca="false">INDEX(_Rge_Data_3rd_CY,$B215,J$1)</f>
        <v>0</v>
      </c>
      <c r="K215" s="384" t="n">
        <f aca="false">INDEX(_Rge_Data_3rd_CY,$B215,K$1)</f>
        <v>0</v>
      </c>
      <c r="L215" s="385" t="n">
        <f aca="false" t="array" ref="L215:L215">INDEX(_Rge_Data_3rd_CY,$B215,L$1)</f>
        <v>0</v>
      </c>
      <c r="M215" s="385" t="n">
        <f aca="false" t="array" ref="M215:M215">INDEX(_Rge_Data_3rd_CY,$B215,M$1)</f>
        <v>0</v>
      </c>
      <c r="N215" s="385" t="n">
        <f aca="false" t="array" ref="N215:N215">INDEX(_Rge_Data_3rd_CY,$B215,N$1)</f>
        <v>0</v>
      </c>
      <c r="O215" s="385" t="n">
        <f aca="false" t="array" ref="O215:O215">INDEX(_Rge_Data_3rd_CY,$B215,O$1)</f>
        <v>0</v>
      </c>
      <c r="P215" s="385" t="n">
        <f aca="false" t="array" ref="P215:P215">INDEX(_Rge_Data_3rd_CY,$B215,P$1)</f>
        <v>0</v>
      </c>
      <c r="Q215" s="385" t="n">
        <f aca="false">INDEX(_Rge_Data_3rd_CY,$B215,Q$1)</f>
        <v>0</v>
      </c>
      <c r="R215" s="385" t="n">
        <f aca="false" t="array" ref="R215:R215">INDEX(_Rge_Data_3rd_CY,$B215,R$1)</f>
        <v>0</v>
      </c>
      <c r="S215" s="385" t="n">
        <f aca="false" t="array" ref="S215:S215">INDEX(_Rge_Data_3rd_CY,$B215,S$1)</f>
        <v>0</v>
      </c>
      <c r="T215" s="385" t="n">
        <f aca="false">H215-S215</f>
        <v>0</v>
      </c>
      <c r="U215" s="386" t="n">
        <f aca="false">IFERROR(T215/H215,0)</f>
        <v>0</v>
      </c>
      <c r="V215" s="387" t="n">
        <f aca="false">INDEX(_Rge_Data_3rd_CY,$B215,V$1)</f>
        <v>0</v>
      </c>
      <c r="W215" s="388" t="n">
        <f aca="false">INDEX(_Rge_Data_3rd_CY,$B215,W$1)</f>
        <v>0</v>
      </c>
      <c r="X215" s="388" t="n">
        <f aca="false">INDEX(_Rge_Data_3rd_CY,$B215,X$1)</f>
        <v>0</v>
      </c>
      <c r="Y215" s="388" t="n">
        <f aca="false">INDEX(_Rge_Data_3rd_CY,$B215,Y$1)</f>
        <v>0</v>
      </c>
      <c r="Z215" s="388" t="n">
        <f aca="false" t="array" ref="Z215:Z215">INDEX(_Rge_Data_3rd_CY,$B215,Z$1)</f>
        <v>0</v>
      </c>
      <c r="AA215" s="388" t="n">
        <f aca="false" t="array" ref="AA215:AA215">INDEX(_Rge_Data_3rd_CY,$B215,AA$1)</f>
        <v>0</v>
      </c>
      <c r="AB215" s="388" t="n">
        <f aca="false" t="array" ref="AB215:AB215">INDEX(_Rge_Data_3rd_CY,$B215,AB$1)</f>
        <v>0</v>
      </c>
      <c r="AC215" s="388" t="n">
        <f aca="false" t="array" ref="AC215:AC215">INDEX(_Rge_Data_3rd_CY,$B215,AC$1)</f>
        <v>0</v>
      </c>
      <c r="AD215" s="388" t="n">
        <f aca="false" t="array" ref="AD215:AD215">INDEX(_Rge_Data_3rd_CY,$B215,AD$1)</f>
        <v>0</v>
      </c>
      <c r="AE215" s="388" t="n">
        <f aca="false">INDEX(_Rge_Data_3rd_CY,$B215,AE$1)</f>
        <v>0</v>
      </c>
      <c r="AF215" s="388" t="n">
        <f aca="false" t="array" ref="AF215:AF215">INDEX(_Rge_Data_3rd_CY,$B215,AF$1)</f>
        <v>0</v>
      </c>
      <c r="AG215" s="388" t="n">
        <f aca="false" t="array" ref="AG215:AG215">INDEX(_Rge_Data_3rd_CY,$B215,AG$1)</f>
        <v>0</v>
      </c>
      <c r="AH215" s="388" t="n">
        <f aca="false">V215-AG215</f>
        <v>0</v>
      </c>
      <c r="AI215" s="389" t="n">
        <f aca="false">IFERROR(AH215/V215,)</f>
        <v>0</v>
      </c>
      <c r="AJ215" s="390" t="n">
        <f aca="false">INDEX(_Rge_Data_3rd_CY,$B215,AJ$1)</f>
        <v>0</v>
      </c>
      <c r="AK215" s="391" t="n">
        <f aca="false">INDEX(_Rge_Data_3rd_CY,$B215,AK$1)</f>
        <v>0</v>
      </c>
      <c r="AL215" s="391" t="n">
        <f aca="false">INDEX(_Rge_Data_3rd_CY,$B215,AL$1)</f>
        <v>0</v>
      </c>
      <c r="AM215" s="391" t="n">
        <f aca="false">INDEX(_Rge_Data_3rd_CY,$B215,AM$1)</f>
        <v>0</v>
      </c>
      <c r="AN215" s="391" t="n">
        <f aca="false" t="array" ref="AN215:AN215">INDEX(_Rge_Data_3rd_CY,$B215,AN$1)</f>
        <v>0</v>
      </c>
      <c r="AO215" s="391" t="n">
        <f aca="false" t="array" ref="AO215:AO215">INDEX(_Rge_Data_3rd_CY,$B215,AO$1)</f>
        <v>0</v>
      </c>
      <c r="AP215" s="391" t="n">
        <f aca="false" t="array" ref="AP215:AP215">INDEX(_Rge_Data_3rd_CY,$B215,AP$1)</f>
        <v>0</v>
      </c>
      <c r="AQ215" s="391" t="n">
        <f aca="false" t="array" ref="AQ215:AQ215">INDEX(_Rge_Data_3rd_CY,$B215,AQ$1)</f>
        <v>0</v>
      </c>
      <c r="AR215" s="391" t="n">
        <f aca="false" t="array" ref="AR215:AR215">INDEX(_Rge_Data_3rd_CY,$B215,AR$1)</f>
        <v>0</v>
      </c>
      <c r="AS215" s="391" t="n">
        <f aca="false">INDEX(_Rge_Data_3rd_CY,$B215,AS$1)</f>
        <v>0</v>
      </c>
      <c r="AT215" s="391" t="n">
        <f aca="false" t="array" ref="AT215:AT215">INDEX(_Rge_Data_3rd_CY,$B215,AT$1)</f>
        <v>0</v>
      </c>
      <c r="AU215" s="391" t="n">
        <f aca="false" t="array" ref="AU215:AU215">INDEX(_Rge_Data_3rd_CY,$B215,AU$1)</f>
        <v>0</v>
      </c>
      <c r="AV215" s="262" t="n">
        <f aca="false">AU215+AX215+AY215</f>
        <v>0</v>
      </c>
      <c r="AW215" s="392" t="n">
        <f aca="false">IFERROR(AU215/AG215,0)</f>
        <v>0</v>
      </c>
      <c r="AX215" s="268" t="n">
        <f aca="false">IFERROR(IF(AND($F215="OPEN",$AH215&gt;0),$AH215*_SoP*$AW215,IF(AND($F215="CLOSED",$AH215&gt;0),$AH215*_SoL*$AW215,0)),0)</f>
        <v>0</v>
      </c>
      <c r="AY215" s="268" t="n">
        <f aca="false">IFERROR(IF($AH215&lt;0,$AH215*_SoL,0),0)</f>
        <v>0</v>
      </c>
      <c r="AZ215" s="393" t="n">
        <f aca="false">AU215+AX215</f>
        <v>0</v>
      </c>
      <c r="BA215" s="393" t="n">
        <f aca="false">AJ215-AY215</f>
        <v>0</v>
      </c>
      <c r="BB215" s="393" t="n">
        <f aca="false">AZ215-BA215</f>
        <v>0</v>
      </c>
      <c r="BC215" s="394" t="n">
        <f aca="false">IF($BB215&gt;=0,$BB215,0)</f>
        <v>0</v>
      </c>
      <c r="BD215" s="395" t="n">
        <f aca="false">IF($BB215&lt;=0,-$BB215,0)</f>
        <v>-0</v>
      </c>
      <c r="BE215" s="396" t="n">
        <f aca="false">IF((V215-AJ215)&lt;0,0,V215-AJ215)</f>
        <v>0</v>
      </c>
      <c r="BF215" s="397" t="n">
        <f aca="false">IF(AW215&gt;1,0,V215-AW215*V215)</f>
        <v>0</v>
      </c>
    </row>
    <row r="216" customFormat="false" ht="19.5" hidden="false" customHeight="true" outlineLevel="0" collapsed="false">
      <c r="A216" s="166"/>
      <c r="B216" s="208" t="n">
        <f aca="false">B215+1</f>
        <v>205</v>
      </c>
      <c r="C216" s="166"/>
      <c r="D216" s="369" t="n">
        <f aca="false">INDEX(_Rge_Projectdata_3rd,$B216,MATCH("Project-ID",_Rge_Headline_Projectdata,0))</f>
        <v>0</v>
      </c>
      <c r="E216" s="370" t="str">
        <f aca="false" t="array" ref="E216:E216">IF(INDEX(_Rge_Data_3rd_CY,$B216,E$1)=0,"",TEXT(INDEX(_Rge_Data_3rd_CY,$B216,E$1),"JJJJMMTT"))</f>
        <v/>
      </c>
      <c r="F216" s="382" t="str">
        <f aca="false" t="array" ref="F216:F216">INDEX(_Rge_Data_3rd_CY,$B216,F$1)</f>
        <v>Open</v>
      </c>
      <c r="G216" s="371" t="n">
        <f aca="false" t="array" ref="G216:G216">IFERROR(MATCH(INDEX(_Rge_Data_3rd_CY,$B216,G$1),_Rge_Projectstatus,0),"")</f>
        <v>1</v>
      </c>
      <c r="H216" s="383" t="n">
        <f aca="false">INDEX(_Rge_Data_3rd_CY,$B216,H$1)</f>
        <v>0</v>
      </c>
      <c r="I216" s="384" t="n">
        <f aca="false">INDEX(_Rge_Data_3rd_CY,$B216,I$1)</f>
        <v>0</v>
      </c>
      <c r="J216" s="384" t="n">
        <f aca="false">INDEX(_Rge_Data_3rd_CY,$B216,J$1)</f>
        <v>0</v>
      </c>
      <c r="K216" s="384" t="n">
        <f aca="false">INDEX(_Rge_Data_3rd_CY,$B216,K$1)</f>
        <v>0</v>
      </c>
      <c r="L216" s="385" t="n">
        <f aca="false" t="array" ref="L216:L216">INDEX(_Rge_Data_3rd_CY,$B216,L$1)</f>
        <v>0</v>
      </c>
      <c r="M216" s="385" t="n">
        <f aca="false" t="array" ref="M216:M216">INDEX(_Rge_Data_3rd_CY,$B216,M$1)</f>
        <v>0</v>
      </c>
      <c r="N216" s="385" t="n">
        <f aca="false" t="array" ref="N216:N216">INDEX(_Rge_Data_3rd_CY,$B216,N$1)</f>
        <v>0</v>
      </c>
      <c r="O216" s="385" t="n">
        <f aca="false" t="array" ref="O216:O216">INDEX(_Rge_Data_3rd_CY,$B216,O$1)</f>
        <v>0</v>
      </c>
      <c r="P216" s="385" t="n">
        <f aca="false" t="array" ref="P216:P216">INDEX(_Rge_Data_3rd_CY,$B216,P$1)</f>
        <v>0</v>
      </c>
      <c r="Q216" s="385" t="n">
        <f aca="false">INDEX(_Rge_Data_3rd_CY,$B216,Q$1)</f>
        <v>0</v>
      </c>
      <c r="R216" s="385" t="n">
        <f aca="false" t="array" ref="R216:R216">INDEX(_Rge_Data_3rd_CY,$B216,R$1)</f>
        <v>0</v>
      </c>
      <c r="S216" s="385" t="n">
        <f aca="false" t="array" ref="S216:S216">INDEX(_Rge_Data_3rd_CY,$B216,S$1)</f>
        <v>0</v>
      </c>
      <c r="T216" s="385" t="n">
        <f aca="false">H216-S216</f>
        <v>0</v>
      </c>
      <c r="U216" s="386" t="n">
        <f aca="false">IFERROR(T216/H216,0)</f>
        <v>0</v>
      </c>
      <c r="V216" s="387" t="n">
        <f aca="false">INDEX(_Rge_Data_3rd_CY,$B216,V$1)</f>
        <v>0</v>
      </c>
      <c r="W216" s="388" t="n">
        <f aca="false">INDEX(_Rge_Data_3rd_CY,$B216,W$1)</f>
        <v>0</v>
      </c>
      <c r="X216" s="388" t="n">
        <f aca="false">INDEX(_Rge_Data_3rd_CY,$B216,X$1)</f>
        <v>0</v>
      </c>
      <c r="Y216" s="388" t="n">
        <f aca="false">INDEX(_Rge_Data_3rd_CY,$B216,Y$1)</f>
        <v>0</v>
      </c>
      <c r="Z216" s="388" t="n">
        <f aca="false" t="array" ref="Z216:Z216">INDEX(_Rge_Data_3rd_CY,$B216,Z$1)</f>
        <v>0</v>
      </c>
      <c r="AA216" s="388" t="n">
        <f aca="false" t="array" ref="AA216:AA216">INDEX(_Rge_Data_3rd_CY,$B216,AA$1)</f>
        <v>0</v>
      </c>
      <c r="AB216" s="388" t="n">
        <f aca="false" t="array" ref="AB216:AB216">INDEX(_Rge_Data_3rd_CY,$B216,AB$1)</f>
        <v>0</v>
      </c>
      <c r="AC216" s="388" t="n">
        <f aca="false" t="array" ref="AC216:AC216">INDEX(_Rge_Data_3rd_CY,$B216,AC$1)</f>
        <v>0</v>
      </c>
      <c r="AD216" s="388" t="n">
        <f aca="false" t="array" ref="AD216:AD216">INDEX(_Rge_Data_3rd_CY,$B216,AD$1)</f>
        <v>0</v>
      </c>
      <c r="AE216" s="388" t="n">
        <f aca="false">INDEX(_Rge_Data_3rd_CY,$B216,AE$1)</f>
        <v>0</v>
      </c>
      <c r="AF216" s="388" t="n">
        <f aca="false" t="array" ref="AF216:AF216">INDEX(_Rge_Data_3rd_CY,$B216,AF$1)</f>
        <v>0</v>
      </c>
      <c r="AG216" s="388" t="n">
        <f aca="false" t="array" ref="AG216:AG216">INDEX(_Rge_Data_3rd_CY,$B216,AG$1)</f>
        <v>0</v>
      </c>
      <c r="AH216" s="388" t="n">
        <f aca="false">V216-AG216</f>
        <v>0</v>
      </c>
      <c r="AI216" s="389" t="n">
        <f aca="false">IFERROR(AH216/V216,)</f>
        <v>0</v>
      </c>
      <c r="AJ216" s="390" t="n">
        <f aca="false">INDEX(_Rge_Data_3rd_CY,$B216,AJ$1)</f>
        <v>0</v>
      </c>
      <c r="AK216" s="391" t="n">
        <f aca="false">INDEX(_Rge_Data_3rd_CY,$B216,AK$1)</f>
        <v>0</v>
      </c>
      <c r="AL216" s="391" t="n">
        <f aca="false">INDEX(_Rge_Data_3rd_CY,$B216,AL$1)</f>
        <v>0</v>
      </c>
      <c r="AM216" s="391" t="n">
        <f aca="false">INDEX(_Rge_Data_3rd_CY,$B216,AM$1)</f>
        <v>0</v>
      </c>
      <c r="AN216" s="391" t="n">
        <f aca="false" t="array" ref="AN216:AN216">INDEX(_Rge_Data_3rd_CY,$B216,AN$1)</f>
        <v>0</v>
      </c>
      <c r="AO216" s="391" t="n">
        <f aca="false" t="array" ref="AO216:AO216">INDEX(_Rge_Data_3rd_CY,$B216,AO$1)</f>
        <v>0</v>
      </c>
      <c r="AP216" s="391" t="n">
        <f aca="false" t="array" ref="AP216:AP216">INDEX(_Rge_Data_3rd_CY,$B216,AP$1)</f>
        <v>0</v>
      </c>
      <c r="AQ216" s="391" t="n">
        <f aca="false" t="array" ref="AQ216:AQ216">INDEX(_Rge_Data_3rd_CY,$B216,AQ$1)</f>
        <v>0</v>
      </c>
      <c r="AR216" s="391" t="n">
        <f aca="false" t="array" ref="AR216:AR216">INDEX(_Rge_Data_3rd_CY,$B216,AR$1)</f>
        <v>0</v>
      </c>
      <c r="AS216" s="391" t="n">
        <f aca="false">INDEX(_Rge_Data_3rd_CY,$B216,AS$1)</f>
        <v>0</v>
      </c>
      <c r="AT216" s="391" t="n">
        <f aca="false" t="array" ref="AT216:AT216">INDEX(_Rge_Data_3rd_CY,$B216,AT$1)</f>
        <v>0</v>
      </c>
      <c r="AU216" s="391" t="n">
        <f aca="false" t="array" ref="AU216:AU216">INDEX(_Rge_Data_3rd_CY,$B216,AU$1)</f>
        <v>0</v>
      </c>
      <c r="AV216" s="262" t="n">
        <f aca="false">AU216+AX216+AY216</f>
        <v>0</v>
      </c>
      <c r="AW216" s="392" t="n">
        <f aca="false">IFERROR(AU216/AG216,0)</f>
        <v>0</v>
      </c>
      <c r="AX216" s="268" t="n">
        <f aca="false">IFERROR(IF(AND($F216="OPEN",$AH216&gt;0),$AH216*_SoP*$AW216,IF(AND($F216="CLOSED",$AH216&gt;0),$AH216*_SoL*$AW216,0)),0)</f>
        <v>0</v>
      </c>
      <c r="AY216" s="268" t="n">
        <f aca="false">IFERROR(IF($AH216&lt;0,$AH216*_SoL,0),0)</f>
        <v>0</v>
      </c>
      <c r="AZ216" s="393" t="n">
        <f aca="false">AU216+AX216</f>
        <v>0</v>
      </c>
      <c r="BA216" s="393" t="n">
        <f aca="false">AJ216-AY216</f>
        <v>0</v>
      </c>
      <c r="BB216" s="393" t="n">
        <f aca="false">AZ216-BA216</f>
        <v>0</v>
      </c>
      <c r="BC216" s="394" t="n">
        <f aca="false">IF($BB216&gt;=0,$BB216,0)</f>
        <v>0</v>
      </c>
      <c r="BD216" s="395" t="n">
        <f aca="false">IF($BB216&lt;=0,-$BB216,0)</f>
        <v>-0</v>
      </c>
      <c r="BE216" s="396" t="n">
        <f aca="false">IF((V216-AJ216)&lt;0,0,V216-AJ216)</f>
        <v>0</v>
      </c>
      <c r="BF216" s="397" t="n">
        <f aca="false">IF(AW216&gt;1,0,V216-AW216*V216)</f>
        <v>0</v>
      </c>
    </row>
    <row r="217" customFormat="false" ht="19.5" hidden="false" customHeight="true" outlineLevel="0" collapsed="false">
      <c r="A217" s="166"/>
      <c r="B217" s="208" t="n">
        <f aca="false">B216+1</f>
        <v>206</v>
      </c>
      <c r="C217" s="166"/>
      <c r="D217" s="369" t="n">
        <f aca="false">INDEX(_Rge_Projectdata_3rd,$B217,MATCH("Project-ID",_Rge_Headline_Projectdata,0))</f>
        <v>0</v>
      </c>
      <c r="E217" s="370" t="str">
        <f aca="false" t="array" ref="E217:E217">IF(INDEX(_Rge_Data_3rd_CY,$B217,E$1)=0,"",TEXT(INDEX(_Rge_Data_3rd_CY,$B217,E$1),"JJJJMMTT"))</f>
        <v/>
      </c>
      <c r="F217" s="382" t="str">
        <f aca="false" t="array" ref="F217:F217">INDEX(_Rge_Data_3rd_CY,$B217,F$1)</f>
        <v>Open</v>
      </c>
      <c r="G217" s="371" t="n">
        <f aca="false" t="array" ref="G217:G217">IFERROR(MATCH(INDEX(_Rge_Data_3rd_CY,$B217,G$1),_Rge_Projectstatus,0),"")</f>
        <v>1</v>
      </c>
      <c r="H217" s="383" t="n">
        <f aca="false">INDEX(_Rge_Data_3rd_CY,$B217,H$1)</f>
        <v>0</v>
      </c>
      <c r="I217" s="384" t="n">
        <f aca="false">INDEX(_Rge_Data_3rd_CY,$B217,I$1)</f>
        <v>0</v>
      </c>
      <c r="J217" s="384" t="n">
        <f aca="false">INDEX(_Rge_Data_3rd_CY,$B217,J$1)</f>
        <v>0</v>
      </c>
      <c r="K217" s="384" t="n">
        <f aca="false">INDEX(_Rge_Data_3rd_CY,$B217,K$1)</f>
        <v>0</v>
      </c>
      <c r="L217" s="385" t="n">
        <f aca="false" t="array" ref="L217:L217">INDEX(_Rge_Data_3rd_CY,$B217,L$1)</f>
        <v>0</v>
      </c>
      <c r="M217" s="385" t="n">
        <f aca="false" t="array" ref="M217:M217">INDEX(_Rge_Data_3rd_CY,$B217,M$1)</f>
        <v>0</v>
      </c>
      <c r="N217" s="385" t="n">
        <f aca="false" t="array" ref="N217:N217">INDEX(_Rge_Data_3rd_CY,$B217,N$1)</f>
        <v>0</v>
      </c>
      <c r="O217" s="385" t="n">
        <f aca="false" t="array" ref="O217:O217">INDEX(_Rge_Data_3rd_CY,$B217,O$1)</f>
        <v>0</v>
      </c>
      <c r="P217" s="385" t="n">
        <f aca="false" t="array" ref="P217:P217">INDEX(_Rge_Data_3rd_CY,$B217,P$1)</f>
        <v>0</v>
      </c>
      <c r="Q217" s="385" t="n">
        <f aca="false">INDEX(_Rge_Data_3rd_CY,$B217,Q$1)</f>
        <v>0</v>
      </c>
      <c r="R217" s="385" t="n">
        <f aca="false" t="array" ref="R217:R217">INDEX(_Rge_Data_3rd_CY,$B217,R$1)</f>
        <v>0</v>
      </c>
      <c r="S217" s="385" t="n">
        <f aca="false" t="array" ref="S217:S217">INDEX(_Rge_Data_3rd_CY,$B217,S$1)</f>
        <v>0</v>
      </c>
      <c r="T217" s="385" t="n">
        <f aca="false">H217-S217</f>
        <v>0</v>
      </c>
      <c r="U217" s="386" t="n">
        <f aca="false">IFERROR(T217/H217,0)</f>
        <v>0</v>
      </c>
      <c r="V217" s="387" t="n">
        <f aca="false">INDEX(_Rge_Data_3rd_CY,$B217,V$1)</f>
        <v>0</v>
      </c>
      <c r="W217" s="388" t="n">
        <f aca="false">INDEX(_Rge_Data_3rd_CY,$B217,W$1)</f>
        <v>0</v>
      </c>
      <c r="X217" s="388" t="n">
        <f aca="false">INDEX(_Rge_Data_3rd_CY,$B217,X$1)</f>
        <v>0</v>
      </c>
      <c r="Y217" s="388" t="n">
        <f aca="false">INDEX(_Rge_Data_3rd_CY,$B217,Y$1)</f>
        <v>0</v>
      </c>
      <c r="Z217" s="388" t="n">
        <f aca="false" t="array" ref="Z217:Z217">INDEX(_Rge_Data_3rd_CY,$B217,Z$1)</f>
        <v>0</v>
      </c>
      <c r="AA217" s="388" t="n">
        <f aca="false" t="array" ref="AA217:AA217">INDEX(_Rge_Data_3rd_CY,$B217,AA$1)</f>
        <v>0</v>
      </c>
      <c r="AB217" s="388" t="n">
        <f aca="false" t="array" ref="AB217:AB217">INDEX(_Rge_Data_3rd_CY,$B217,AB$1)</f>
        <v>0</v>
      </c>
      <c r="AC217" s="388" t="n">
        <f aca="false" t="array" ref="AC217:AC217">INDEX(_Rge_Data_3rd_CY,$B217,AC$1)</f>
        <v>0</v>
      </c>
      <c r="AD217" s="388" t="n">
        <f aca="false" t="array" ref="AD217:AD217">INDEX(_Rge_Data_3rd_CY,$B217,AD$1)</f>
        <v>0</v>
      </c>
      <c r="AE217" s="388" t="n">
        <f aca="false">INDEX(_Rge_Data_3rd_CY,$B217,AE$1)</f>
        <v>0</v>
      </c>
      <c r="AF217" s="388" t="n">
        <f aca="false" t="array" ref="AF217:AF217">INDEX(_Rge_Data_3rd_CY,$B217,AF$1)</f>
        <v>0</v>
      </c>
      <c r="AG217" s="388" t="n">
        <f aca="false" t="array" ref="AG217:AG217">INDEX(_Rge_Data_3rd_CY,$B217,AG$1)</f>
        <v>0</v>
      </c>
      <c r="AH217" s="388" t="n">
        <f aca="false">V217-AG217</f>
        <v>0</v>
      </c>
      <c r="AI217" s="389" t="n">
        <f aca="false">IFERROR(AH217/V217,)</f>
        <v>0</v>
      </c>
      <c r="AJ217" s="390" t="n">
        <f aca="false">INDEX(_Rge_Data_3rd_CY,$B217,AJ$1)</f>
        <v>0</v>
      </c>
      <c r="AK217" s="391" t="n">
        <f aca="false">INDEX(_Rge_Data_3rd_CY,$B217,AK$1)</f>
        <v>0</v>
      </c>
      <c r="AL217" s="391" t="n">
        <f aca="false">INDEX(_Rge_Data_3rd_CY,$B217,AL$1)</f>
        <v>0</v>
      </c>
      <c r="AM217" s="391" t="n">
        <f aca="false">INDEX(_Rge_Data_3rd_CY,$B217,AM$1)</f>
        <v>0</v>
      </c>
      <c r="AN217" s="391" t="n">
        <f aca="false" t="array" ref="AN217:AN217">INDEX(_Rge_Data_3rd_CY,$B217,AN$1)</f>
        <v>0</v>
      </c>
      <c r="AO217" s="391" t="n">
        <f aca="false" t="array" ref="AO217:AO217">INDEX(_Rge_Data_3rd_CY,$B217,AO$1)</f>
        <v>0</v>
      </c>
      <c r="AP217" s="391" t="n">
        <f aca="false" t="array" ref="AP217:AP217">INDEX(_Rge_Data_3rd_CY,$B217,AP$1)</f>
        <v>0</v>
      </c>
      <c r="AQ217" s="391" t="n">
        <f aca="false" t="array" ref="AQ217:AQ217">INDEX(_Rge_Data_3rd_CY,$B217,AQ$1)</f>
        <v>0</v>
      </c>
      <c r="AR217" s="391" t="n">
        <f aca="false" t="array" ref="AR217:AR217">INDEX(_Rge_Data_3rd_CY,$B217,AR$1)</f>
        <v>0</v>
      </c>
      <c r="AS217" s="391" t="n">
        <f aca="false">INDEX(_Rge_Data_3rd_CY,$B217,AS$1)</f>
        <v>0</v>
      </c>
      <c r="AT217" s="391" t="n">
        <f aca="false" t="array" ref="AT217:AT217">INDEX(_Rge_Data_3rd_CY,$B217,AT$1)</f>
        <v>0</v>
      </c>
      <c r="AU217" s="391" t="n">
        <f aca="false" t="array" ref="AU217:AU217">INDEX(_Rge_Data_3rd_CY,$B217,AU$1)</f>
        <v>0</v>
      </c>
      <c r="AV217" s="262" t="n">
        <f aca="false">AU217+AX217+AY217</f>
        <v>0</v>
      </c>
      <c r="AW217" s="392" t="n">
        <f aca="false">IFERROR(AU217/AG217,0)</f>
        <v>0</v>
      </c>
      <c r="AX217" s="268" t="n">
        <f aca="false">IFERROR(IF(AND($F217="OPEN",$AH217&gt;0),$AH217*_SoP*$AW217,IF(AND($F217="CLOSED",$AH217&gt;0),$AH217*_SoL*$AW217,0)),0)</f>
        <v>0</v>
      </c>
      <c r="AY217" s="268" t="n">
        <f aca="false">IFERROR(IF($AH217&lt;0,$AH217*_SoL,0),0)</f>
        <v>0</v>
      </c>
      <c r="AZ217" s="393" t="n">
        <f aca="false">AU217+AX217</f>
        <v>0</v>
      </c>
      <c r="BA217" s="393" t="n">
        <f aca="false">AJ217-AY217</f>
        <v>0</v>
      </c>
      <c r="BB217" s="393" t="n">
        <f aca="false">AZ217-BA217</f>
        <v>0</v>
      </c>
      <c r="BC217" s="394" t="n">
        <f aca="false">IF($BB217&gt;=0,$BB217,0)</f>
        <v>0</v>
      </c>
      <c r="BD217" s="395" t="n">
        <f aca="false">IF($BB217&lt;=0,-$BB217,0)</f>
        <v>-0</v>
      </c>
      <c r="BE217" s="396" t="n">
        <f aca="false">IF((V217-AJ217)&lt;0,0,V217-AJ217)</f>
        <v>0</v>
      </c>
      <c r="BF217" s="397" t="n">
        <f aca="false">IF(AW217&gt;1,0,V217-AW217*V217)</f>
        <v>0</v>
      </c>
    </row>
    <row r="218" customFormat="false" ht="19.5" hidden="false" customHeight="true" outlineLevel="0" collapsed="false">
      <c r="A218" s="166"/>
      <c r="B218" s="208" t="n">
        <f aca="false">B217+1</f>
        <v>207</v>
      </c>
      <c r="C218" s="166"/>
      <c r="D218" s="369" t="n">
        <f aca="false">INDEX(_Rge_Projectdata_3rd,$B218,MATCH("Project-ID",_Rge_Headline_Projectdata,0))</f>
        <v>0</v>
      </c>
      <c r="E218" s="370" t="str">
        <f aca="false" t="array" ref="E218:E218">IF(INDEX(_Rge_Data_3rd_CY,$B218,E$1)=0,"",TEXT(INDEX(_Rge_Data_3rd_CY,$B218,E$1),"JJJJMMTT"))</f>
        <v/>
      </c>
      <c r="F218" s="382" t="str">
        <f aca="false" t="array" ref="F218:F218">INDEX(_Rge_Data_3rd_CY,$B218,F$1)</f>
        <v>Open</v>
      </c>
      <c r="G218" s="371" t="n">
        <f aca="false" t="array" ref="G218:G218">IFERROR(MATCH(INDEX(_Rge_Data_3rd_CY,$B218,G$1),_Rge_Projectstatus,0),"")</f>
        <v>1</v>
      </c>
      <c r="H218" s="383" t="n">
        <f aca="false">INDEX(_Rge_Data_3rd_CY,$B218,H$1)</f>
        <v>0</v>
      </c>
      <c r="I218" s="384" t="n">
        <f aca="false">INDEX(_Rge_Data_3rd_CY,$B218,I$1)</f>
        <v>0</v>
      </c>
      <c r="J218" s="384" t="n">
        <f aca="false">INDEX(_Rge_Data_3rd_CY,$B218,J$1)</f>
        <v>0</v>
      </c>
      <c r="K218" s="384" t="n">
        <f aca="false">INDEX(_Rge_Data_3rd_CY,$B218,K$1)</f>
        <v>0</v>
      </c>
      <c r="L218" s="385" t="n">
        <f aca="false" t="array" ref="L218:L218">INDEX(_Rge_Data_3rd_CY,$B218,L$1)</f>
        <v>0</v>
      </c>
      <c r="M218" s="385" t="n">
        <f aca="false" t="array" ref="M218:M218">INDEX(_Rge_Data_3rd_CY,$B218,M$1)</f>
        <v>0</v>
      </c>
      <c r="N218" s="385" t="n">
        <f aca="false" t="array" ref="N218:N218">INDEX(_Rge_Data_3rd_CY,$B218,N$1)</f>
        <v>0</v>
      </c>
      <c r="O218" s="385" t="n">
        <f aca="false" t="array" ref="O218:O218">INDEX(_Rge_Data_3rd_CY,$B218,O$1)</f>
        <v>0</v>
      </c>
      <c r="P218" s="385" t="n">
        <f aca="false" t="array" ref="P218:P218">INDEX(_Rge_Data_3rd_CY,$B218,P$1)</f>
        <v>0</v>
      </c>
      <c r="Q218" s="385" t="n">
        <f aca="false">INDEX(_Rge_Data_3rd_CY,$B218,Q$1)</f>
        <v>0</v>
      </c>
      <c r="R218" s="385" t="n">
        <f aca="false" t="array" ref="R218:R218">INDEX(_Rge_Data_3rd_CY,$B218,R$1)</f>
        <v>0</v>
      </c>
      <c r="S218" s="385" t="n">
        <f aca="false" t="array" ref="S218:S218">INDEX(_Rge_Data_3rd_CY,$B218,S$1)</f>
        <v>0</v>
      </c>
      <c r="T218" s="385" t="n">
        <f aca="false">H218-S218</f>
        <v>0</v>
      </c>
      <c r="U218" s="386" t="n">
        <f aca="false">IFERROR(T218/H218,0)</f>
        <v>0</v>
      </c>
      <c r="V218" s="387" t="n">
        <f aca="false">INDEX(_Rge_Data_3rd_CY,$B218,V$1)</f>
        <v>0</v>
      </c>
      <c r="W218" s="388" t="n">
        <f aca="false">INDEX(_Rge_Data_3rd_CY,$B218,W$1)</f>
        <v>0</v>
      </c>
      <c r="X218" s="388" t="n">
        <f aca="false">INDEX(_Rge_Data_3rd_CY,$B218,X$1)</f>
        <v>0</v>
      </c>
      <c r="Y218" s="388" t="n">
        <f aca="false">INDEX(_Rge_Data_3rd_CY,$B218,Y$1)</f>
        <v>0</v>
      </c>
      <c r="Z218" s="388" t="n">
        <f aca="false" t="array" ref="Z218:Z218">INDEX(_Rge_Data_3rd_CY,$B218,Z$1)</f>
        <v>0</v>
      </c>
      <c r="AA218" s="388" t="n">
        <f aca="false" t="array" ref="AA218:AA218">INDEX(_Rge_Data_3rd_CY,$B218,AA$1)</f>
        <v>0</v>
      </c>
      <c r="AB218" s="388" t="n">
        <f aca="false" t="array" ref="AB218:AB218">INDEX(_Rge_Data_3rd_CY,$B218,AB$1)</f>
        <v>0</v>
      </c>
      <c r="AC218" s="388" t="n">
        <f aca="false" t="array" ref="AC218:AC218">INDEX(_Rge_Data_3rd_CY,$B218,AC$1)</f>
        <v>0</v>
      </c>
      <c r="AD218" s="388" t="n">
        <f aca="false" t="array" ref="AD218:AD218">INDEX(_Rge_Data_3rd_CY,$B218,AD$1)</f>
        <v>0</v>
      </c>
      <c r="AE218" s="388" t="n">
        <f aca="false">INDEX(_Rge_Data_3rd_CY,$B218,AE$1)</f>
        <v>0</v>
      </c>
      <c r="AF218" s="388" t="n">
        <f aca="false" t="array" ref="AF218:AF218">INDEX(_Rge_Data_3rd_CY,$B218,AF$1)</f>
        <v>0</v>
      </c>
      <c r="AG218" s="388" t="n">
        <f aca="false" t="array" ref="AG218:AG218">INDEX(_Rge_Data_3rd_CY,$B218,AG$1)</f>
        <v>0</v>
      </c>
      <c r="AH218" s="388" t="n">
        <f aca="false">V218-AG218</f>
        <v>0</v>
      </c>
      <c r="AI218" s="389" t="n">
        <f aca="false">IFERROR(AH218/V218,)</f>
        <v>0</v>
      </c>
      <c r="AJ218" s="390" t="n">
        <f aca="false">INDEX(_Rge_Data_3rd_CY,$B218,AJ$1)</f>
        <v>0</v>
      </c>
      <c r="AK218" s="391" t="n">
        <f aca="false">INDEX(_Rge_Data_3rd_CY,$B218,AK$1)</f>
        <v>0</v>
      </c>
      <c r="AL218" s="391" t="n">
        <f aca="false">INDEX(_Rge_Data_3rd_CY,$B218,AL$1)</f>
        <v>0</v>
      </c>
      <c r="AM218" s="391" t="n">
        <f aca="false">INDEX(_Rge_Data_3rd_CY,$B218,AM$1)</f>
        <v>0</v>
      </c>
      <c r="AN218" s="391" t="n">
        <f aca="false" t="array" ref="AN218:AN218">INDEX(_Rge_Data_3rd_CY,$B218,AN$1)</f>
        <v>0</v>
      </c>
      <c r="AO218" s="391" t="n">
        <f aca="false" t="array" ref="AO218:AO218">INDEX(_Rge_Data_3rd_CY,$B218,AO$1)</f>
        <v>0</v>
      </c>
      <c r="AP218" s="391" t="n">
        <f aca="false" t="array" ref="AP218:AP218">INDEX(_Rge_Data_3rd_CY,$B218,AP$1)</f>
        <v>0</v>
      </c>
      <c r="AQ218" s="391" t="n">
        <f aca="false" t="array" ref="AQ218:AQ218">INDEX(_Rge_Data_3rd_CY,$B218,AQ$1)</f>
        <v>0</v>
      </c>
      <c r="AR218" s="391" t="n">
        <f aca="false" t="array" ref="AR218:AR218">INDEX(_Rge_Data_3rd_CY,$B218,AR$1)</f>
        <v>0</v>
      </c>
      <c r="AS218" s="391" t="n">
        <f aca="false">INDEX(_Rge_Data_3rd_CY,$B218,AS$1)</f>
        <v>0</v>
      </c>
      <c r="AT218" s="391" t="n">
        <f aca="false" t="array" ref="AT218:AT218">INDEX(_Rge_Data_3rd_CY,$B218,AT$1)</f>
        <v>0</v>
      </c>
      <c r="AU218" s="391" t="n">
        <f aca="false" t="array" ref="AU218:AU218">INDEX(_Rge_Data_3rd_CY,$B218,AU$1)</f>
        <v>0</v>
      </c>
      <c r="AV218" s="262" t="n">
        <f aca="false">AU218+AX218+AY218</f>
        <v>0</v>
      </c>
      <c r="AW218" s="392" t="n">
        <f aca="false">IFERROR(AU218/AG218,0)</f>
        <v>0</v>
      </c>
      <c r="AX218" s="268" t="n">
        <f aca="false">IFERROR(IF(AND($F218="OPEN",$AH218&gt;0),$AH218*_SoP*$AW218,IF(AND($F218="CLOSED",$AH218&gt;0),$AH218*_SoL*$AW218,0)),0)</f>
        <v>0</v>
      </c>
      <c r="AY218" s="268" t="n">
        <f aca="false">IFERROR(IF($AH218&lt;0,$AH218*_SoL,0),0)</f>
        <v>0</v>
      </c>
      <c r="AZ218" s="393" t="n">
        <f aca="false">AU218+AX218</f>
        <v>0</v>
      </c>
      <c r="BA218" s="393" t="n">
        <f aca="false">AJ218-AY218</f>
        <v>0</v>
      </c>
      <c r="BB218" s="393" t="n">
        <f aca="false">AZ218-BA218</f>
        <v>0</v>
      </c>
      <c r="BC218" s="394" t="n">
        <f aca="false">IF($BB218&gt;=0,$BB218,0)</f>
        <v>0</v>
      </c>
      <c r="BD218" s="395" t="n">
        <f aca="false">IF($BB218&lt;=0,-$BB218,0)</f>
        <v>-0</v>
      </c>
      <c r="BE218" s="396" t="n">
        <f aca="false">IF((V218-AJ218)&lt;0,0,V218-AJ218)</f>
        <v>0</v>
      </c>
      <c r="BF218" s="397" t="n">
        <f aca="false">IF(AW218&gt;1,0,V218-AW218*V218)</f>
        <v>0</v>
      </c>
    </row>
    <row r="219" customFormat="false" ht="19.5" hidden="false" customHeight="true" outlineLevel="0" collapsed="false">
      <c r="A219" s="166"/>
      <c r="B219" s="208" t="n">
        <f aca="false">B218+1</f>
        <v>208</v>
      </c>
      <c r="C219" s="166"/>
      <c r="D219" s="369" t="n">
        <f aca="false">INDEX(_Rge_Projectdata_3rd,$B219,MATCH("Project-ID",_Rge_Headline_Projectdata,0))</f>
        <v>0</v>
      </c>
      <c r="E219" s="370" t="str">
        <f aca="false" t="array" ref="E219:E219">IF(INDEX(_Rge_Data_3rd_CY,$B219,E$1)=0,"",TEXT(INDEX(_Rge_Data_3rd_CY,$B219,E$1),"JJJJMMTT"))</f>
        <v/>
      </c>
      <c r="F219" s="382" t="str">
        <f aca="false" t="array" ref="F219:F219">INDEX(_Rge_Data_3rd_CY,$B219,F$1)</f>
        <v>Open</v>
      </c>
      <c r="G219" s="371" t="n">
        <f aca="false" t="array" ref="G219:G219">IFERROR(MATCH(INDEX(_Rge_Data_3rd_CY,$B219,G$1),_Rge_Projectstatus,0),"")</f>
        <v>1</v>
      </c>
      <c r="H219" s="383" t="n">
        <f aca="false">INDEX(_Rge_Data_3rd_CY,$B219,H$1)</f>
        <v>0</v>
      </c>
      <c r="I219" s="384" t="n">
        <f aca="false">INDEX(_Rge_Data_3rd_CY,$B219,I$1)</f>
        <v>0</v>
      </c>
      <c r="J219" s="384" t="n">
        <f aca="false">INDEX(_Rge_Data_3rd_CY,$B219,J$1)</f>
        <v>0</v>
      </c>
      <c r="K219" s="384" t="n">
        <f aca="false">INDEX(_Rge_Data_3rd_CY,$B219,K$1)</f>
        <v>0</v>
      </c>
      <c r="L219" s="385" t="n">
        <f aca="false" t="array" ref="L219:L219">INDEX(_Rge_Data_3rd_CY,$B219,L$1)</f>
        <v>0</v>
      </c>
      <c r="M219" s="385" t="n">
        <f aca="false" t="array" ref="M219:M219">INDEX(_Rge_Data_3rd_CY,$B219,M$1)</f>
        <v>0</v>
      </c>
      <c r="N219" s="385" t="n">
        <f aca="false" t="array" ref="N219:N219">INDEX(_Rge_Data_3rd_CY,$B219,N$1)</f>
        <v>0</v>
      </c>
      <c r="O219" s="385" t="n">
        <f aca="false" t="array" ref="O219:O219">INDEX(_Rge_Data_3rd_CY,$B219,O$1)</f>
        <v>0</v>
      </c>
      <c r="P219" s="385" t="n">
        <f aca="false" t="array" ref="P219:P219">INDEX(_Rge_Data_3rd_CY,$B219,P$1)</f>
        <v>0</v>
      </c>
      <c r="Q219" s="385" t="n">
        <f aca="false">INDEX(_Rge_Data_3rd_CY,$B219,Q$1)</f>
        <v>0</v>
      </c>
      <c r="R219" s="385" t="n">
        <f aca="false" t="array" ref="R219:R219">INDEX(_Rge_Data_3rd_CY,$B219,R$1)</f>
        <v>0</v>
      </c>
      <c r="S219" s="385" t="n">
        <f aca="false" t="array" ref="S219:S219">INDEX(_Rge_Data_3rd_CY,$B219,S$1)</f>
        <v>0</v>
      </c>
      <c r="T219" s="385" t="n">
        <f aca="false">H219-S219</f>
        <v>0</v>
      </c>
      <c r="U219" s="386" t="n">
        <f aca="false">IFERROR(T219/H219,0)</f>
        <v>0</v>
      </c>
      <c r="V219" s="387" t="n">
        <f aca="false">INDEX(_Rge_Data_3rd_CY,$B219,V$1)</f>
        <v>0</v>
      </c>
      <c r="W219" s="388" t="n">
        <f aca="false">INDEX(_Rge_Data_3rd_CY,$B219,W$1)</f>
        <v>0</v>
      </c>
      <c r="X219" s="388" t="n">
        <f aca="false">INDEX(_Rge_Data_3rd_CY,$B219,X$1)</f>
        <v>0</v>
      </c>
      <c r="Y219" s="388" t="n">
        <f aca="false">INDEX(_Rge_Data_3rd_CY,$B219,Y$1)</f>
        <v>0</v>
      </c>
      <c r="Z219" s="388" t="n">
        <f aca="false" t="array" ref="Z219:Z219">INDEX(_Rge_Data_3rd_CY,$B219,Z$1)</f>
        <v>0</v>
      </c>
      <c r="AA219" s="388" t="n">
        <f aca="false" t="array" ref="AA219:AA219">INDEX(_Rge_Data_3rd_CY,$B219,AA$1)</f>
        <v>0</v>
      </c>
      <c r="AB219" s="388" t="n">
        <f aca="false" t="array" ref="AB219:AB219">INDEX(_Rge_Data_3rd_CY,$B219,AB$1)</f>
        <v>0</v>
      </c>
      <c r="AC219" s="388" t="n">
        <f aca="false" t="array" ref="AC219:AC219">INDEX(_Rge_Data_3rd_CY,$B219,AC$1)</f>
        <v>0</v>
      </c>
      <c r="AD219" s="388" t="n">
        <f aca="false" t="array" ref="AD219:AD219">INDEX(_Rge_Data_3rd_CY,$B219,AD$1)</f>
        <v>0</v>
      </c>
      <c r="AE219" s="388" t="n">
        <f aca="false">INDEX(_Rge_Data_3rd_CY,$B219,AE$1)</f>
        <v>0</v>
      </c>
      <c r="AF219" s="388" t="n">
        <f aca="false" t="array" ref="AF219:AF219">INDEX(_Rge_Data_3rd_CY,$B219,AF$1)</f>
        <v>0</v>
      </c>
      <c r="AG219" s="388" t="n">
        <f aca="false" t="array" ref="AG219:AG219">INDEX(_Rge_Data_3rd_CY,$B219,AG$1)</f>
        <v>0</v>
      </c>
      <c r="AH219" s="388" t="n">
        <f aca="false">V219-AG219</f>
        <v>0</v>
      </c>
      <c r="AI219" s="389" t="n">
        <f aca="false">IFERROR(AH219/V219,)</f>
        <v>0</v>
      </c>
      <c r="AJ219" s="390" t="n">
        <f aca="false">INDEX(_Rge_Data_3rd_CY,$B219,AJ$1)</f>
        <v>0</v>
      </c>
      <c r="AK219" s="391" t="n">
        <f aca="false">INDEX(_Rge_Data_3rd_CY,$B219,AK$1)</f>
        <v>0</v>
      </c>
      <c r="AL219" s="391" t="n">
        <f aca="false">INDEX(_Rge_Data_3rd_CY,$B219,AL$1)</f>
        <v>0</v>
      </c>
      <c r="AM219" s="391" t="n">
        <f aca="false">INDEX(_Rge_Data_3rd_CY,$B219,AM$1)</f>
        <v>0</v>
      </c>
      <c r="AN219" s="391" t="n">
        <f aca="false" t="array" ref="AN219:AN219">INDEX(_Rge_Data_3rd_CY,$B219,AN$1)</f>
        <v>0</v>
      </c>
      <c r="AO219" s="391" t="n">
        <f aca="false" t="array" ref="AO219:AO219">INDEX(_Rge_Data_3rd_CY,$B219,AO$1)</f>
        <v>0</v>
      </c>
      <c r="AP219" s="391" t="n">
        <f aca="false" t="array" ref="AP219:AP219">INDEX(_Rge_Data_3rd_CY,$B219,AP$1)</f>
        <v>0</v>
      </c>
      <c r="AQ219" s="391" t="n">
        <f aca="false" t="array" ref="AQ219:AQ219">INDEX(_Rge_Data_3rd_CY,$B219,AQ$1)</f>
        <v>0</v>
      </c>
      <c r="AR219" s="391" t="n">
        <f aca="false" t="array" ref="AR219:AR219">INDEX(_Rge_Data_3rd_CY,$B219,AR$1)</f>
        <v>0</v>
      </c>
      <c r="AS219" s="391" t="n">
        <f aca="false">INDEX(_Rge_Data_3rd_CY,$B219,AS$1)</f>
        <v>0</v>
      </c>
      <c r="AT219" s="391" t="n">
        <f aca="false" t="array" ref="AT219:AT219">INDEX(_Rge_Data_3rd_CY,$B219,AT$1)</f>
        <v>0</v>
      </c>
      <c r="AU219" s="391" t="n">
        <f aca="false" t="array" ref="AU219:AU219">INDEX(_Rge_Data_3rd_CY,$B219,AU$1)</f>
        <v>0</v>
      </c>
      <c r="AV219" s="262" t="n">
        <f aca="false">AU219+AX219+AY219</f>
        <v>0</v>
      </c>
      <c r="AW219" s="392" t="n">
        <f aca="false">IFERROR(AU219/AG219,0)</f>
        <v>0</v>
      </c>
      <c r="AX219" s="268" t="n">
        <f aca="false">IFERROR(IF(AND($F219="OPEN",$AH219&gt;0),$AH219*_SoP*$AW219,IF(AND($F219="CLOSED",$AH219&gt;0),$AH219*_SoL*$AW219,0)),0)</f>
        <v>0</v>
      </c>
      <c r="AY219" s="268" t="n">
        <f aca="false">IFERROR(IF($AH219&lt;0,$AH219*_SoL,0),0)</f>
        <v>0</v>
      </c>
      <c r="AZ219" s="393" t="n">
        <f aca="false">AU219+AX219</f>
        <v>0</v>
      </c>
      <c r="BA219" s="393" t="n">
        <f aca="false">AJ219-AY219</f>
        <v>0</v>
      </c>
      <c r="BB219" s="393" t="n">
        <f aca="false">AZ219-BA219</f>
        <v>0</v>
      </c>
      <c r="BC219" s="394" t="n">
        <f aca="false">IF($BB219&gt;=0,$BB219,0)</f>
        <v>0</v>
      </c>
      <c r="BD219" s="395" t="n">
        <f aca="false">IF($BB219&lt;=0,-$BB219,0)</f>
        <v>-0</v>
      </c>
      <c r="BE219" s="396" t="n">
        <f aca="false">IF((V219-AJ219)&lt;0,0,V219-AJ219)</f>
        <v>0</v>
      </c>
      <c r="BF219" s="397" t="n">
        <f aca="false">IF(AW219&gt;1,0,V219-AW219*V219)</f>
        <v>0</v>
      </c>
    </row>
    <row r="220" customFormat="false" ht="19.5" hidden="false" customHeight="true" outlineLevel="0" collapsed="false">
      <c r="A220" s="166"/>
      <c r="B220" s="208" t="n">
        <f aca="false">B219+1</f>
        <v>209</v>
      </c>
      <c r="C220" s="166"/>
      <c r="D220" s="369" t="n">
        <f aca="false">INDEX(_Rge_Projectdata_3rd,$B220,MATCH("Project-ID",_Rge_Headline_Projectdata,0))</f>
        <v>0</v>
      </c>
      <c r="E220" s="370" t="str">
        <f aca="false" t="array" ref="E220:E220">IF(INDEX(_Rge_Data_3rd_CY,$B220,E$1)=0,"",TEXT(INDEX(_Rge_Data_3rd_CY,$B220,E$1),"JJJJMMTT"))</f>
        <v/>
      </c>
      <c r="F220" s="382" t="str">
        <f aca="false" t="array" ref="F220:F220">INDEX(_Rge_Data_3rd_CY,$B220,F$1)</f>
        <v>Open</v>
      </c>
      <c r="G220" s="371" t="n">
        <f aca="false" t="array" ref="G220:G220">IFERROR(MATCH(INDEX(_Rge_Data_3rd_CY,$B220,G$1),_Rge_Projectstatus,0),"")</f>
        <v>1</v>
      </c>
      <c r="H220" s="383" t="n">
        <f aca="false">INDEX(_Rge_Data_3rd_CY,$B220,H$1)</f>
        <v>0</v>
      </c>
      <c r="I220" s="384" t="n">
        <f aca="false">INDEX(_Rge_Data_3rd_CY,$B220,I$1)</f>
        <v>0</v>
      </c>
      <c r="J220" s="384" t="n">
        <f aca="false">INDEX(_Rge_Data_3rd_CY,$B220,J$1)</f>
        <v>0</v>
      </c>
      <c r="K220" s="384" t="n">
        <f aca="false">INDEX(_Rge_Data_3rd_CY,$B220,K$1)</f>
        <v>0</v>
      </c>
      <c r="L220" s="385" t="n">
        <f aca="false" t="array" ref="L220:L220">INDEX(_Rge_Data_3rd_CY,$B220,L$1)</f>
        <v>0</v>
      </c>
      <c r="M220" s="385" t="n">
        <f aca="false" t="array" ref="M220:M220">INDEX(_Rge_Data_3rd_CY,$B220,M$1)</f>
        <v>0</v>
      </c>
      <c r="N220" s="385" t="n">
        <f aca="false" t="array" ref="N220:N220">INDEX(_Rge_Data_3rd_CY,$B220,N$1)</f>
        <v>0</v>
      </c>
      <c r="O220" s="385" t="n">
        <f aca="false" t="array" ref="O220:O220">INDEX(_Rge_Data_3rd_CY,$B220,O$1)</f>
        <v>0</v>
      </c>
      <c r="P220" s="385" t="n">
        <f aca="false" t="array" ref="P220:P220">INDEX(_Rge_Data_3rd_CY,$B220,P$1)</f>
        <v>0</v>
      </c>
      <c r="Q220" s="385" t="n">
        <f aca="false">INDEX(_Rge_Data_3rd_CY,$B220,Q$1)</f>
        <v>0</v>
      </c>
      <c r="R220" s="385" t="n">
        <f aca="false" t="array" ref="R220:R220">INDEX(_Rge_Data_3rd_CY,$B220,R$1)</f>
        <v>0</v>
      </c>
      <c r="S220" s="385" t="n">
        <f aca="false" t="array" ref="S220:S220">INDEX(_Rge_Data_3rd_CY,$B220,S$1)</f>
        <v>0</v>
      </c>
      <c r="T220" s="385" t="n">
        <f aca="false">H220-S220</f>
        <v>0</v>
      </c>
      <c r="U220" s="386" t="n">
        <f aca="false">IFERROR(T220/H220,0)</f>
        <v>0</v>
      </c>
      <c r="V220" s="387" t="n">
        <f aca="false">INDEX(_Rge_Data_3rd_CY,$B220,V$1)</f>
        <v>0</v>
      </c>
      <c r="W220" s="388" t="n">
        <f aca="false">INDEX(_Rge_Data_3rd_CY,$B220,W$1)</f>
        <v>0</v>
      </c>
      <c r="X220" s="388" t="n">
        <f aca="false">INDEX(_Rge_Data_3rd_CY,$B220,X$1)</f>
        <v>0</v>
      </c>
      <c r="Y220" s="388" t="n">
        <f aca="false">INDEX(_Rge_Data_3rd_CY,$B220,Y$1)</f>
        <v>0</v>
      </c>
      <c r="Z220" s="388" t="n">
        <f aca="false" t="array" ref="Z220:Z220">INDEX(_Rge_Data_3rd_CY,$B220,Z$1)</f>
        <v>0</v>
      </c>
      <c r="AA220" s="388" t="n">
        <f aca="false" t="array" ref="AA220:AA220">INDEX(_Rge_Data_3rd_CY,$B220,AA$1)</f>
        <v>0</v>
      </c>
      <c r="AB220" s="388" t="n">
        <f aca="false" t="array" ref="AB220:AB220">INDEX(_Rge_Data_3rd_CY,$B220,AB$1)</f>
        <v>0</v>
      </c>
      <c r="AC220" s="388" t="n">
        <f aca="false" t="array" ref="AC220:AC220">INDEX(_Rge_Data_3rd_CY,$B220,AC$1)</f>
        <v>0</v>
      </c>
      <c r="AD220" s="388" t="n">
        <f aca="false" t="array" ref="AD220:AD220">INDEX(_Rge_Data_3rd_CY,$B220,AD$1)</f>
        <v>0</v>
      </c>
      <c r="AE220" s="388" t="n">
        <f aca="false">INDEX(_Rge_Data_3rd_CY,$B220,AE$1)</f>
        <v>0</v>
      </c>
      <c r="AF220" s="388" t="n">
        <f aca="false" t="array" ref="AF220:AF220">INDEX(_Rge_Data_3rd_CY,$B220,AF$1)</f>
        <v>0</v>
      </c>
      <c r="AG220" s="388" t="n">
        <f aca="false" t="array" ref="AG220:AG220">INDEX(_Rge_Data_3rd_CY,$B220,AG$1)</f>
        <v>0</v>
      </c>
      <c r="AH220" s="388" t="n">
        <f aca="false">V220-AG220</f>
        <v>0</v>
      </c>
      <c r="AI220" s="389" t="n">
        <f aca="false">IFERROR(AH220/V220,)</f>
        <v>0</v>
      </c>
      <c r="AJ220" s="390" t="n">
        <f aca="false">INDEX(_Rge_Data_3rd_CY,$B220,AJ$1)</f>
        <v>0</v>
      </c>
      <c r="AK220" s="391" t="n">
        <f aca="false">INDEX(_Rge_Data_3rd_CY,$B220,AK$1)</f>
        <v>0</v>
      </c>
      <c r="AL220" s="391" t="n">
        <f aca="false">INDEX(_Rge_Data_3rd_CY,$B220,AL$1)</f>
        <v>0</v>
      </c>
      <c r="AM220" s="391" t="n">
        <f aca="false">INDEX(_Rge_Data_3rd_CY,$B220,AM$1)</f>
        <v>0</v>
      </c>
      <c r="AN220" s="391" t="n">
        <f aca="false" t="array" ref="AN220:AN220">INDEX(_Rge_Data_3rd_CY,$B220,AN$1)</f>
        <v>0</v>
      </c>
      <c r="AO220" s="391" t="n">
        <f aca="false" t="array" ref="AO220:AO220">INDEX(_Rge_Data_3rd_CY,$B220,AO$1)</f>
        <v>0</v>
      </c>
      <c r="AP220" s="391" t="n">
        <f aca="false" t="array" ref="AP220:AP220">INDEX(_Rge_Data_3rd_CY,$B220,AP$1)</f>
        <v>0</v>
      </c>
      <c r="AQ220" s="391" t="n">
        <f aca="false" t="array" ref="AQ220:AQ220">INDEX(_Rge_Data_3rd_CY,$B220,AQ$1)</f>
        <v>0</v>
      </c>
      <c r="AR220" s="391" t="n">
        <f aca="false" t="array" ref="AR220:AR220">INDEX(_Rge_Data_3rd_CY,$B220,AR$1)</f>
        <v>0</v>
      </c>
      <c r="AS220" s="391" t="n">
        <f aca="false">INDEX(_Rge_Data_3rd_CY,$B220,AS$1)</f>
        <v>0</v>
      </c>
      <c r="AT220" s="391" t="n">
        <f aca="false" t="array" ref="AT220:AT220">INDEX(_Rge_Data_3rd_CY,$B220,AT$1)</f>
        <v>0</v>
      </c>
      <c r="AU220" s="391" t="n">
        <f aca="false" t="array" ref="AU220:AU220">INDEX(_Rge_Data_3rd_CY,$B220,AU$1)</f>
        <v>0</v>
      </c>
      <c r="AV220" s="262" t="n">
        <f aca="false">AU220+AX220+AY220</f>
        <v>0</v>
      </c>
      <c r="AW220" s="392" t="n">
        <f aca="false">IFERROR(AU220/AG220,0)</f>
        <v>0</v>
      </c>
      <c r="AX220" s="268" t="n">
        <f aca="false">IFERROR(IF(AND($F220="OPEN",$AH220&gt;0),$AH220*_SoP*$AW220,IF(AND($F220="CLOSED",$AH220&gt;0),$AH220*_SoL*$AW220,0)),0)</f>
        <v>0</v>
      </c>
      <c r="AY220" s="268" t="n">
        <f aca="false">IFERROR(IF($AH220&lt;0,$AH220*_SoL,0),0)</f>
        <v>0</v>
      </c>
      <c r="AZ220" s="393" t="n">
        <f aca="false">AU220+AX220</f>
        <v>0</v>
      </c>
      <c r="BA220" s="393" t="n">
        <f aca="false">AJ220-AY220</f>
        <v>0</v>
      </c>
      <c r="BB220" s="393" t="n">
        <f aca="false">AZ220-BA220</f>
        <v>0</v>
      </c>
      <c r="BC220" s="394" t="n">
        <f aca="false">IF($BB220&gt;=0,$BB220,0)</f>
        <v>0</v>
      </c>
      <c r="BD220" s="395" t="n">
        <f aca="false">IF($BB220&lt;=0,-$BB220,0)</f>
        <v>-0</v>
      </c>
      <c r="BE220" s="396" t="n">
        <f aca="false">IF((V220-AJ220)&lt;0,0,V220-AJ220)</f>
        <v>0</v>
      </c>
      <c r="BF220" s="397" t="n">
        <f aca="false">IF(AW220&gt;1,0,V220-AW220*V220)</f>
        <v>0</v>
      </c>
    </row>
    <row r="221" customFormat="false" ht="19.5" hidden="false" customHeight="true" outlineLevel="0" collapsed="false">
      <c r="A221" s="166"/>
      <c r="B221" s="208" t="n">
        <f aca="false">B220+1</f>
        <v>210</v>
      </c>
      <c r="C221" s="166"/>
      <c r="D221" s="369" t="n">
        <f aca="false">INDEX(_Rge_Projectdata_3rd,$B221,MATCH("Project-ID",_Rge_Headline_Projectdata,0))</f>
        <v>0</v>
      </c>
      <c r="E221" s="370" t="str">
        <f aca="false" t="array" ref="E221:E221">IF(INDEX(_Rge_Data_3rd_CY,$B221,E$1)=0,"",TEXT(INDEX(_Rge_Data_3rd_CY,$B221,E$1),"JJJJMMTT"))</f>
        <v/>
      </c>
      <c r="F221" s="382" t="str">
        <f aca="false" t="array" ref="F221:F221">INDEX(_Rge_Data_3rd_CY,$B221,F$1)</f>
        <v>Open</v>
      </c>
      <c r="G221" s="371" t="n">
        <f aca="false" t="array" ref="G221:G221">IFERROR(MATCH(INDEX(_Rge_Data_3rd_CY,$B221,G$1),_Rge_Projectstatus,0),"")</f>
        <v>1</v>
      </c>
      <c r="H221" s="383" t="n">
        <f aca="false">INDEX(_Rge_Data_3rd_CY,$B221,H$1)</f>
        <v>0</v>
      </c>
      <c r="I221" s="384" t="n">
        <f aca="false">INDEX(_Rge_Data_3rd_CY,$B221,I$1)</f>
        <v>0</v>
      </c>
      <c r="J221" s="384" t="n">
        <f aca="false">INDEX(_Rge_Data_3rd_CY,$B221,J$1)</f>
        <v>0</v>
      </c>
      <c r="K221" s="384" t="n">
        <f aca="false">INDEX(_Rge_Data_3rd_CY,$B221,K$1)</f>
        <v>0</v>
      </c>
      <c r="L221" s="385" t="n">
        <f aca="false" t="array" ref="L221:L221">INDEX(_Rge_Data_3rd_CY,$B221,L$1)</f>
        <v>0</v>
      </c>
      <c r="M221" s="385" t="n">
        <f aca="false" t="array" ref="M221:M221">INDEX(_Rge_Data_3rd_CY,$B221,M$1)</f>
        <v>0</v>
      </c>
      <c r="N221" s="385" t="n">
        <f aca="false" t="array" ref="N221:N221">INDEX(_Rge_Data_3rd_CY,$B221,N$1)</f>
        <v>0</v>
      </c>
      <c r="O221" s="385" t="n">
        <f aca="false" t="array" ref="O221:O221">INDEX(_Rge_Data_3rd_CY,$B221,O$1)</f>
        <v>0</v>
      </c>
      <c r="P221" s="385" t="n">
        <f aca="false" t="array" ref="P221:P221">INDEX(_Rge_Data_3rd_CY,$B221,P$1)</f>
        <v>0</v>
      </c>
      <c r="Q221" s="385" t="n">
        <f aca="false">INDEX(_Rge_Data_3rd_CY,$B221,Q$1)</f>
        <v>0</v>
      </c>
      <c r="R221" s="385" t="n">
        <f aca="false" t="array" ref="R221:R221">INDEX(_Rge_Data_3rd_CY,$B221,R$1)</f>
        <v>0</v>
      </c>
      <c r="S221" s="385" t="n">
        <f aca="false" t="array" ref="S221:S221">INDEX(_Rge_Data_3rd_CY,$B221,S$1)</f>
        <v>0</v>
      </c>
      <c r="T221" s="385" t="n">
        <f aca="false">H221-S221</f>
        <v>0</v>
      </c>
      <c r="U221" s="386" t="n">
        <f aca="false">IFERROR(T221/H221,0)</f>
        <v>0</v>
      </c>
      <c r="V221" s="387" t="n">
        <f aca="false">INDEX(_Rge_Data_3rd_CY,$B221,V$1)</f>
        <v>0</v>
      </c>
      <c r="W221" s="388" t="n">
        <f aca="false">INDEX(_Rge_Data_3rd_CY,$B221,W$1)</f>
        <v>0</v>
      </c>
      <c r="X221" s="388" t="n">
        <f aca="false">INDEX(_Rge_Data_3rd_CY,$B221,X$1)</f>
        <v>0</v>
      </c>
      <c r="Y221" s="388" t="n">
        <f aca="false">INDEX(_Rge_Data_3rd_CY,$B221,Y$1)</f>
        <v>0</v>
      </c>
      <c r="Z221" s="388" t="n">
        <f aca="false" t="array" ref="Z221:Z221">INDEX(_Rge_Data_3rd_CY,$B221,Z$1)</f>
        <v>0</v>
      </c>
      <c r="AA221" s="388" t="n">
        <f aca="false" t="array" ref="AA221:AA221">INDEX(_Rge_Data_3rd_CY,$B221,AA$1)</f>
        <v>0</v>
      </c>
      <c r="AB221" s="388" t="n">
        <f aca="false" t="array" ref="AB221:AB221">INDEX(_Rge_Data_3rd_CY,$B221,AB$1)</f>
        <v>0</v>
      </c>
      <c r="AC221" s="388" t="n">
        <f aca="false" t="array" ref="AC221:AC221">INDEX(_Rge_Data_3rd_CY,$B221,AC$1)</f>
        <v>0</v>
      </c>
      <c r="AD221" s="388" t="n">
        <f aca="false" t="array" ref="AD221:AD221">INDEX(_Rge_Data_3rd_CY,$B221,AD$1)</f>
        <v>0</v>
      </c>
      <c r="AE221" s="388" t="n">
        <f aca="false">INDEX(_Rge_Data_3rd_CY,$B221,AE$1)</f>
        <v>0</v>
      </c>
      <c r="AF221" s="388" t="n">
        <f aca="false" t="array" ref="AF221:AF221">INDEX(_Rge_Data_3rd_CY,$B221,AF$1)</f>
        <v>0</v>
      </c>
      <c r="AG221" s="388" t="n">
        <f aca="false" t="array" ref="AG221:AG221">INDEX(_Rge_Data_3rd_CY,$B221,AG$1)</f>
        <v>0</v>
      </c>
      <c r="AH221" s="388" t="n">
        <f aca="false">V221-AG221</f>
        <v>0</v>
      </c>
      <c r="AI221" s="389" t="n">
        <f aca="false">IFERROR(AH221/V221,)</f>
        <v>0</v>
      </c>
      <c r="AJ221" s="390" t="n">
        <f aca="false">INDEX(_Rge_Data_3rd_CY,$B221,AJ$1)</f>
        <v>0</v>
      </c>
      <c r="AK221" s="391" t="n">
        <f aca="false">INDEX(_Rge_Data_3rd_CY,$B221,AK$1)</f>
        <v>0</v>
      </c>
      <c r="AL221" s="391" t="n">
        <f aca="false">INDEX(_Rge_Data_3rd_CY,$B221,AL$1)</f>
        <v>0</v>
      </c>
      <c r="AM221" s="391" t="n">
        <f aca="false">INDEX(_Rge_Data_3rd_CY,$B221,AM$1)</f>
        <v>0</v>
      </c>
      <c r="AN221" s="391" t="n">
        <f aca="false" t="array" ref="AN221:AN221">INDEX(_Rge_Data_3rd_CY,$B221,AN$1)</f>
        <v>0</v>
      </c>
      <c r="AO221" s="391" t="n">
        <f aca="false" t="array" ref="AO221:AO221">INDEX(_Rge_Data_3rd_CY,$B221,AO$1)</f>
        <v>0</v>
      </c>
      <c r="AP221" s="391" t="n">
        <f aca="false" t="array" ref="AP221:AP221">INDEX(_Rge_Data_3rd_CY,$B221,AP$1)</f>
        <v>0</v>
      </c>
      <c r="AQ221" s="391" t="n">
        <f aca="false" t="array" ref="AQ221:AQ221">INDEX(_Rge_Data_3rd_CY,$B221,AQ$1)</f>
        <v>0</v>
      </c>
      <c r="AR221" s="391" t="n">
        <f aca="false" t="array" ref="AR221:AR221">INDEX(_Rge_Data_3rd_CY,$B221,AR$1)</f>
        <v>0</v>
      </c>
      <c r="AS221" s="391" t="n">
        <f aca="false">INDEX(_Rge_Data_3rd_CY,$B221,AS$1)</f>
        <v>0</v>
      </c>
      <c r="AT221" s="391" t="n">
        <f aca="false" t="array" ref="AT221:AT221">INDEX(_Rge_Data_3rd_CY,$B221,AT$1)</f>
        <v>0</v>
      </c>
      <c r="AU221" s="391" t="n">
        <f aca="false" t="array" ref="AU221:AU221">INDEX(_Rge_Data_3rd_CY,$B221,AU$1)</f>
        <v>0</v>
      </c>
      <c r="AV221" s="262" t="n">
        <f aca="false">AU221+AX221+AY221</f>
        <v>0</v>
      </c>
      <c r="AW221" s="392" t="n">
        <f aca="false">IFERROR(AU221/AG221,0)</f>
        <v>0</v>
      </c>
      <c r="AX221" s="268" t="n">
        <f aca="false">IFERROR(IF(AND($F221="OPEN",$AH221&gt;0),$AH221*_SoP*$AW221,IF(AND($F221="CLOSED",$AH221&gt;0),$AH221*_SoL*$AW221,0)),0)</f>
        <v>0</v>
      </c>
      <c r="AY221" s="268" t="n">
        <f aca="false">IFERROR(IF($AH221&lt;0,$AH221*_SoL,0),0)</f>
        <v>0</v>
      </c>
      <c r="AZ221" s="393" t="n">
        <f aca="false">AU221+AX221</f>
        <v>0</v>
      </c>
      <c r="BA221" s="393" t="n">
        <f aca="false">AJ221-AY221</f>
        <v>0</v>
      </c>
      <c r="BB221" s="393" t="n">
        <f aca="false">AZ221-BA221</f>
        <v>0</v>
      </c>
      <c r="BC221" s="394" t="n">
        <f aca="false">IF($BB221&gt;=0,$BB221,0)</f>
        <v>0</v>
      </c>
      <c r="BD221" s="395" t="n">
        <f aca="false">IF($BB221&lt;=0,-$BB221,0)</f>
        <v>-0</v>
      </c>
      <c r="BE221" s="396" t="n">
        <f aca="false">IF((V221-AJ221)&lt;0,0,V221-AJ221)</f>
        <v>0</v>
      </c>
      <c r="BF221" s="397" t="n">
        <f aca="false">IF(AW221&gt;1,0,V221-AW221*V221)</f>
        <v>0</v>
      </c>
    </row>
    <row r="222" customFormat="false" ht="19.5" hidden="false" customHeight="true" outlineLevel="0" collapsed="false">
      <c r="A222" s="166"/>
      <c r="B222" s="208" t="n">
        <f aca="false">B221+1</f>
        <v>211</v>
      </c>
      <c r="C222" s="166"/>
      <c r="D222" s="369" t="n">
        <f aca="false">INDEX(_Rge_Projectdata_3rd,$B222,MATCH("Project-ID",_Rge_Headline_Projectdata,0))</f>
        <v>0</v>
      </c>
      <c r="E222" s="370" t="str">
        <f aca="false" t="array" ref="E222:E222">IF(INDEX(_Rge_Data_3rd_CY,$B222,E$1)=0,"",TEXT(INDEX(_Rge_Data_3rd_CY,$B222,E$1),"JJJJMMTT"))</f>
        <v/>
      </c>
      <c r="F222" s="382" t="str">
        <f aca="false" t="array" ref="F222:F222">INDEX(_Rge_Data_3rd_CY,$B222,F$1)</f>
        <v>Open</v>
      </c>
      <c r="G222" s="371" t="n">
        <f aca="false" t="array" ref="G222:G222">IFERROR(MATCH(INDEX(_Rge_Data_3rd_CY,$B222,G$1),_Rge_Projectstatus,0),"")</f>
        <v>1</v>
      </c>
      <c r="H222" s="383" t="n">
        <f aca="false">INDEX(_Rge_Data_3rd_CY,$B222,H$1)</f>
        <v>0</v>
      </c>
      <c r="I222" s="384" t="n">
        <f aca="false">INDEX(_Rge_Data_3rd_CY,$B222,I$1)</f>
        <v>0</v>
      </c>
      <c r="J222" s="384" t="n">
        <f aca="false">INDEX(_Rge_Data_3rd_CY,$B222,J$1)</f>
        <v>0</v>
      </c>
      <c r="K222" s="384" t="n">
        <f aca="false">INDEX(_Rge_Data_3rd_CY,$B222,K$1)</f>
        <v>0</v>
      </c>
      <c r="L222" s="385" t="n">
        <f aca="false" t="array" ref="L222:L222">INDEX(_Rge_Data_3rd_CY,$B222,L$1)</f>
        <v>0</v>
      </c>
      <c r="M222" s="385" t="n">
        <f aca="false" t="array" ref="M222:M222">INDEX(_Rge_Data_3rd_CY,$B222,M$1)</f>
        <v>0</v>
      </c>
      <c r="N222" s="385" t="n">
        <f aca="false" t="array" ref="N222:N222">INDEX(_Rge_Data_3rd_CY,$B222,N$1)</f>
        <v>0</v>
      </c>
      <c r="O222" s="385" t="n">
        <f aca="false" t="array" ref="O222:O222">INDEX(_Rge_Data_3rd_CY,$B222,O$1)</f>
        <v>0</v>
      </c>
      <c r="P222" s="385" t="n">
        <f aca="false" t="array" ref="P222:P222">INDEX(_Rge_Data_3rd_CY,$B222,P$1)</f>
        <v>0</v>
      </c>
      <c r="Q222" s="385" t="n">
        <f aca="false">INDEX(_Rge_Data_3rd_CY,$B222,Q$1)</f>
        <v>0</v>
      </c>
      <c r="R222" s="385" t="n">
        <f aca="false" t="array" ref="R222:R222">INDEX(_Rge_Data_3rd_CY,$B222,R$1)</f>
        <v>0</v>
      </c>
      <c r="S222" s="385" t="n">
        <f aca="false" t="array" ref="S222:S222">INDEX(_Rge_Data_3rd_CY,$B222,S$1)</f>
        <v>0</v>
      </c>
      <c r="T222" s="385" t="n">
        <f aca="false">H222-S222</f>
        <v>0</v>
      </c>
      <c r="U222" s="386" t="n">
        <f aca="false">IFERROR(T222/H222,0)</f>
        <v>0</v>
      </c>
      <c r="V222" s="387" t="n">
        <f aca="false">INDEX(_Rge_Data_3rd_CY,$B222,V$1)</f>
        <v>0</v>
      </c>
      <c r="W222" s="388" t="n">
        <f aca="false">INDEX(_Rge_Data_3rd_CY,$B222,W$1)</f>
        <v>0</v>
      </c>
      <c r="X222" s="388" t="n">
        <f aca="false">INDEX(_Rge_Data_3rd_CY,$B222,X$1)</f>
        <v>0</v>
      </c>
      <c r="Y222" s="388" t="n">
        <f aca="false">INDEX(_Rge_Data_3rd_CY,$B222,Y$1)</f>
        <v>0</v>
      </c>
      <c r="Z222" s="388" t="n">
        <f aca="false" t="array" ref="Z222:Z222">INDEX(_Rge_Data_3rd_CY,$B222,Z$1)</f>
        <v>0</v>
      </c>
      <c r="AA222" s="388" t="n">
        <f aca="false" t="array" ref="AA222:AA222">INDEX(_Rge_Data_3rd_CY,$B222,AA$1)</f>
        <v>0</v>
      </c>
      <c r="AB222" s="388" t="n">
        <f aca="false" t="array" ref="AB222:AB222">INDEX(_Rge_Data_3rd_CY,$B222,AB$1)</f>
        <v>0</v>
      </c>
      <c r="AC222" s="388" t="n">
        <f aca="false" t="array" ref="AC222:AC222">INDEX(_Rge_Data_3rd_CY,$B222,AC$1)</f>
        <v>0</v>
      </c>
      <c r="AD222" s="388" t="n">
        <f aca="false" t="array" ref="AD222:AD222">INDEX(_Rge_Data_3rd_CY,$B222,AD$1)</f>
        <v>0</v>
      </c>
      <c r="AE222" s="388" t="n">
        <f aca="false">INDEX(_Rge_Data_3rd_CY,$B222,AE$1)</f>
        <v>0</v>
      </c>
      <c r="AF222" s="388" t="n">
        <f aca="false" t="array" ref="AF222:AF222">INDEX(_Rge_Data_3rd_CY,$B222,AF$1)</f>
        <v>0</v>
      </c>
      <c r="AG222" s="388" t="n">
        <f aca="false" t="array" ref="AG222:AG222">INDEX(_Rge_Data_3rd_CY,$B222,AG$1)</f>
        <v>0</v>
      </c>
      <c r="AH222" s="388" t="n">
        <f aca="false">V222-AG222</f>
        <v>0</v>
      </c>
      <c r="AI222" s="389" t="n">
        <f aca="false">IFERROR(AH222/V222,)</f>
        <v>0</v>
      </c>
      <c r="AJ222" s="390" t="n">
        <f aca="false">INDEX(_Rge_Data_3rd_CY,$B222,AJ$1)</f>
        <v>0</v>
      </c>
      <c r="AK222" s="391" t="n">
        <f aca="false">INDEX(_Rge_Data_3rd_CY,$B222,AK$1)</f>
        <v>0</v>
      </c>
      <c r="AL222" s="391" t="n">
        <f aca="false">INDEX(_Rge_Data_3rd_CY,$B222,AL$1)</f>
        <v>0</v>
      </c>
      <c r="AM222" s="391" t="n">
        <f aca="false">INDEX(_Rge_Data_3rd_CY,$B222,AM$1)</f>
        <v>0</v>
      </c>
      <c r="AN222" s="391" t="n">
        <f aca="false" t="array" ref="AN222:AN222">INDEX(_Rge_Data_3rd_CY,$B222,AN$1)</f>
        <v>0</v>
      </c>
      <c r="AO222" s="391" t="n">
        <f aca="false" t="array" ref="AO222:AO222">INDEX(_Rge_Data_3rd_CY,$B222,AO$1)</f>
        <v>0</v>
      </c>
      <c r="AP222" s="391" t="n">
        <f aca="false" t="array" ref="AP222:AP222">INDEX(_Rge_Data_3rd_CY,$B222,AP$1)</f>
        <v>0</v>
      </c>
      <c r="AQ222" s="391" t="n">
        <f aca="false" t="array" ref="AQ222:AQ222">INDEX(_Rge_Data_3rd_CY,$B222,AQ$1)</f>
        <v>0</v>
      </c>
      <c r="AR222" s="391" t="n">
        <f aca="false" t="array" ref="AR222:AR222">INDEX(_Rge_Data_3rd_CY,$B222,AR$1)</f>
        <v>0</v>
      </c>
      <c r="AS222" s="391" t="n">
        <f aca="false">INDEX(_Rge_Data_3rd_CY,$B222,AS$1)</f>
        <v>0</v>
      </c>
      <c r="AT222" s="391" t="n">
        <f aca="false" t="array" ref="AT222:AT222">INDEX(_Rge_Data_3rd_CY,$B222,AT$1)</f>
        <v>0</v>
      </c>
      <c r="AU222" s="391" t="n">
        <f aca="false" t="array" ref="AU222:AU222">INDEX(_Rge_Data_3rd_CY,$B222,AU$1)</f>
        <v>0</v>
      </c>
      <c r="AV222" s="262" t="n">
        <f aca="false">AU222+AX222+AY222</f>
        <v>0</v>
      </c>
      <c r="AW222" s="392" t="n">
        <f aca="false">IFERROR(AU222/AG222,0)</f>
        <v>0</v>
      </c>
      <c r="AX222" s="268" t="n">
        <f aca="false">IFERROR(IF(AND($F222="OPEN",$AH222&gt;0),$AH222*_SoP*$AW222,IF(AND($F222="CLOSED",$AH222&gt;0),$AH222*_SoL*$AW222,0)),0)</f>
        <v>0</v>
      </c>
      <c r="AY222" s="268" t="n">
        <f aca="false">IFERROR(IF($AH222&lt;0,$AH222*_SoL,0),0)</f>
        <v>0</v>
      </c>
      <c r="AZ222" s="393" t="n">
        <f aca="false">AU222+AX222</f>
        <v>0</v>
      </c>
      <c r="BA222" s="393" t="n">
        <f aca="false">AJ222-AY222</f>
        <v>0</v>
      </c>
      <c r="BB222" s="393" t="n">
        <f aca="false">AZ222-BA222</f>
        <v>0</v>
      </c>
      <c r="BC222" s="394" t="n">
        <f aca="false">IF($BB222&gt;=0,$BB222,0)</f>
        <v>0</v>
      </c>
      <c r="BD222" s="395" t="n">
        <f aca="false">IF($BB222&lt;=0,-$BB222,0)</f>
        <v>-0</v>
      </c>
      <c r="BE222" s="396" t="n">
        <f aca="false">IF((V222-AJ222)&lt;0,0,V222-AJ222)</f>
        <v>0</v>
      </c>
      <c r="BF222" s="397" t="n">
        <f aca="false">IF(AW222&gt;1,0,V222-AW222*V222)</f>
        <v>0</v>
      </c>
    </row>
    <row r="223" customFormat="false" ht="19.5" hidden="false" customHeight="true" outlineLevel="0" collapsed="false">
      <c r="A223" s="166"/>
      <c r="B223" s="208" t="n">
        <f aca="false">B222+1</f>
        <v>212</v>
      </c>
      <c r="C223" s="166"/>
      <c r="D223" s="369" t="n">
        <f aca="false">INDEX(_Rge_Projectdata_3rd,$B223,MATCH("Project-ID",_Rge_Headline_Projectdata,0))</f>
        <v>0</v>
      </c>
      <c r="E223" s="370" t="str">
        <f aca="false" t="array" ref="E223:E223">IF(INDEX(_Rge_Data_3rd_CY,$B223,E$1)=0,"",TEXT(INDEX(_Rge_Data_3rd_CY,$B223,E$1),"JJJJMMTT"))</f>
        <v/>
      </c>
      <c r="F223" s="382" t="str">
        <f aca="false" t="array" ref="F223:F223">INDEX(_Rge_Data_3rd_CY,$B223,F$1)</f>
        <v>Open</v>
      </c>
      <c r="G223" s="371" t="n">
        <f aca="false" t="array" ref="G223:G223">IFERROR(MATCH(INDEX(_Rge_Data_3rd_CY,$B223,G$1),_Rge_Projectstatus,0),"")</f>
        <v>1</v>
      </c>
      <c r="H223" s="383" t="n">
        <f aca="false">INDEX(_Rge_Data_3rd_CY,$B223,H$1)</f>
        <v>0</v>
      </c>
      <c r="I223" s="384" t="n">
        <f aca="false">INDEX(_Rge_Data_3rd_CY,$B223,I$1)</f>
        <v>0</v>
      </c>
      <c r="J223" s="384" t="n">
        <f aca="false">INDEX(_Rge_Data_3rd_CY,$B223,J$1)</f>
        <v>0</v>
      </c>
      <c r="K223" s="384" t="n">
        <f aca="false">INDEX(_Rge_Data_3rd_CY,$B223,K$1)</f>
        <v>0</v>
      </c>
      <c r="L223" s="385" t="n">
        <f aca="false" t="array" ref="L223:L223">INDEX(_Rge_Data_3rd_CY,$B223,L$1)</f>
        <v>0</v>
      </c>
      <c r="M223" s="385" t="n">
        <f aca="false" t="array" ref="M223:M223">INDEX(_Rge_Data_3rd_CY,$B223,M$1)</f>
        <v>0</v>
      </c>
      <c r="N223" s="385" t="n">
        <f aca="false" t="array" ref="N223:N223">INDEX(_Rge_Data_3rd_CY,$B223,N$1)</f>
        <v>0</v>
      </c>
      <c r="O223" s="385" t="n">
        <f aca="false" t="array" ref="O223:O223">INDEX(_Rge_Data_3rd_CY,$B223,O$1)</f>
        <v>0</v>
      </c>
      <c r="P223" s="385" t="n">
        <f aca="false" t="array" ref="P223:P223">INDEX(_Rge_Data_3rd_CY,$B223,P$1)</f>
        <v>0</v>
      </c>
      <c r="Q223" s="385" t="n">
        <f aca="false">INDEX(_Rge_Data_3rd_CY,$B223,Q$1)</f>
        <v>0</v>
      </c>
      <c r="R223" s="385" t="n">
        <f aca="false" t="array" ref="R223:R223">INDEX(_Rge_Data_3rd_CY,$B223,R$1)</f>
        <v>0</v>
      </c>
      <c r="S223" s="385" t="n">
        <f aca="false" t="array" ref="S223:S223">INDEX(_Rge_Data_3rd_CY,$B223,S$1)</f>
        <v>0</v>
      </c>
      <c r="T223" s="385" t="n">
        <f aca="false">H223-S223</f>
        <v>0</v>
      </c>
      <c r="U223" s="386" t="n">
        <f aca="false">IFERROR(T223/H223,0)</f>
        <v>0</v>
      </c>
      <c r="V223" s="387" t="n">
        <f aca="false">INDEX(_Rge_Data_3rd_CY,$B223,V$1)</f>
        <v>0</v>
      </c>
      <c r="W223" s="388" t="n">
        <f aca="false">INDEX(_Rge_Data_3rd_CY,$B223,W$1)</f>
        <v>0</v>
      </c>
      <c r="X223" s="388" t="n">
        <f aca="false">INDEX(_Rge_Data_3rd_CY,$B223,X$1)</f>
        <v>0</v>
      </c>
      <c r="Y223" s="388" t="n">
        <f aca="false">INDEX(_Rge_Data_3rd_CY,$B223,Y$1)</f>
        <v>0</v>
      </c>
      <c r="Z223" s="388" t="n">
        <f aca="false" t="array" ref="Z223:Z223">INDEX(_Rge_Data_3rd_CY,$B223,Z$1)</f>
        <v>0</v>
      </c>
      <c r="AA223" s="388" t="n">
        <f aca="false" t="array" ref="AA223:AA223">INDEX(_Rge_Data_3rd_CY,$B223,AA$1)</f>
        <v>0</v>
      </c>
      <c r="AB223" s="388" t="n">
        <f aca="false" t="array" ref="AB223:AB223">INDEX(_Rge_Data_3rd_CY,$B223,AB$1)</f>
        <v>0</v>
      </c>
      <c r="AC223" s="388" t="n">
        <f aca="false" t="array" ref="AC223:AC223">INDEX(_Rge_Data_3rd_CY,$B223,AC$1)</f>
        <v>0</v>
      </c>
      <c r="AD223" s="388" t="n">
        <f aca="false" t="array" ref="AD223:AD223">INDEX(_Rge_Data_3rd_CY,$B223,AD$1)</f>
        <v>0</v>
      </c>
      <c r="AE223" s="388" t="n">
        <f aca="false">INDEX(_Rge_Data_3rd_CY,$B223,AE$1)</f>
        <v>0</v>
      </c>
      <c r="AF223" s="388" t="n">
        <f aca="false" t="array" ref="AF223:AF223">INDEX(_Rge_Data_3rd_CY,$B223,AF$1)</f>
        <v>0</v>
      </c>
      <c r="AG223" s="388" t="n">
        <f aca="false" t="array" ref="AG223:AG223">INDEX(_Rge_Data_3rd_CY,$B223,AG$1)</f>
        <v>0</v>
      </c>
      <c r="AH223" s="388" t="n">
        <f aca="false">V223-AG223</f>
        <v>0</v>
      </c>
      <c r="AI223" s="389" t="n">
        <f aca="false">IFERROR(AH223/V223,)</f>
        <v>0</v>
      </c>
      <c r="AJ223" s="390" t="n">
        <f aca="false">INDEX(_Rge_Data_3rd_CY,$B223,AJ$1)</f>
        <v>0</v>
      </c>
      <c r="AK223" s="391" t="n">
        <f aca="false">INDEX(_Rge_Data_3rd_CY,$B223,AK$1)</f>
        <v>0</v>
      </c>
      <c r="AL223" s="391" t="n">
        <f aca="false">INDEX(_Rge_Data_3rd_CY,$B223,AL$1)</f>
        <v>0</v>
      </c>
      <c r="AM223" s="391" t="n">
        <f aca="false">INDEX(_Rge_Data_3rd_CY,$B223,AM$1)</f>
        <v>0</v>
      </c>
      <c r="AN223" s="391" t="n">
        <f aca="false" t="array" ref="AN223:AN223">INDEX(_Rge_Data_3rd_CY,$B223,AN$1)</f>
        <v>0</v>
      </c>
      <c r="AO223" s="391" t="n">
        <f aca="false" t="array" ref="AO223:AO223">INDEX(_Rge_Data_3rd_CY,$B223,AO$1)</f>
        <v>0</v>
      </c>
      <c r="AP223" s="391" t="n">
        <f aca="false" t="array" ref="AP223:AP223">INDEX(_Rge_Data_3rd_CY,$B223,AP$1)</f>
        <v>0</v>
      </c>
      <c r="AQ223" s="391" t="n">
        <f aca="false" t="array" ref="AQ223:AQ223">INDEX(_Rge_Data_3rd_CY,$B223,AQ$1)</f>
        <v>0</v>
      </c>
      <c r="AR223" s="391" t="n">
        <f aca="false" t="array" ref="AR223:AR223">INDEX(_Rge_Data_3rd_CY,$B223,AR$1)</f>
        <v>0</v>
      </c>
      <c r="AS223" s="391" t="n">
        <f aca="false">INDEX(_Rge_Data_3rd_CY,$B223,AS$1)</f>
        <v>0</v>
      </c>
      <c r="AT223" s="391" t="n">
        <f aca="false" t="array" ref="AT223:AT223">INDEX(_Rge_Data_3rd_CY,$B223,AT$1)</f>
        <v>0</v>
      </c>
      <c r="AU223" s="391" t="n">
        <f aca="false" t="array" ref="AU223:AU223">INDEX(_Rge_Data_3rd_CY,$B223,AU$1)</f>
        <v>0</v>
      </c>
      <c r="AV223" s="262" t="n">
        <f aca="false">AU223+AX223+AY223</f>
        <v>0</v>
      </c>
      <c r="AW223" s="392" t="n">
        <f aca="false">IFERROR(AU223/AG223,0)</f>
        <v>0</v>
      </c>
      <c r="AX223" s="268" t="n">
        <f aca="false">IFERROR(IF(AND($F223="OPEN",$AH223&gt;0),$AH223*_SoP*$AW223,IF(AND($F223="CLOSED",$AH223&gt;0),$AH223*_SoL*$AW223,0)),0)</f>
        <v>0</v>
      </c>
      <c r="AY223" s="268" t="n">
        <f aca="false">IFERROR(IF($AH223&lt;0,$AH223*_SoL,0),0)</f>
        <v>0</v>
      </c>
      <c r="AZ223" s="393" t="n">
        <f aca="false">AU223+AX223</f>
        <v>0</v>
      </c>
      <c r="BA223" s="393" t="n">
        <f aca="false">AJ223-AY223</f>
        <v>0</v>
      </c>
      <c r="BB223" s="393" t="n">
        <f aca="false">AZ223-BA223</f>
        <v>0</v>
      </c>
      <c r="BC223" s="394" t="n">
        <f aca="false">IF($BB223&gt;=0,$BB223,0)</f>
        <v>0</v>
      </c>
      <c r="BD223" s="395" t="n">
        <f aca="false">IF($BB223&lt;=0,-$BB223,0)</f>
        <v>-0</v>
      </c>
      <c r="BE223" s="396" t="n">
        <f aca="false">IF((V223-AJ223)&lt;0,0,V223-AJ223)</f>
        <v>0</v>
      </c>
      <c r="BF223" s="397" t="n">
        <f aca="false">IF(AW223&gt;1,0,V223-AW223*V223)</f>
        <v>0</v>
      </c>
    </row>
    <row r="224" customFormat="false" ht="19.5" hidden="false" customHeight="true" outlineLevel="0" collapsed="false">
      <c r="A224" s="166"/>
      <c r="B224" s="208" t="n">
        <f aca="false">B223+1</f>
        <v>213</v>
      </c>
      <c r="C224" s="166"/>
      <c r="D224" s="369" t="n">
        <f aca="false">INDEX(_Rge_Projectdata_3rd,$B224,MATCH("Project-ID",_Rge_Headline_Projectdata,0))</f>
        <v>0</v>
      </c>
      <c r="E224" s="370" t="str">
        <f aca="false" t="array" ref="E224:E224">IF(INDEX(_Rge_Data_3rd_CY,$B224,E$1)=0,"",TEXT(INDEX(_Rge_Data_3rd_CY,$B224,E$1),"JJJJMMTT"))</f>
        <v/>
      </c>
      <c r="F224" s="382" t="str">
        <f aca="false" t="array" ref="F224:F224">INDEX(_Rge_Data_3rd_CY,$B224,F$1)</f>
        <v>Open</v>
      </c>
      <c r="G224" s="371" t="n">
        <f aca="false" t="array" ref="G224:G224">IFERROR(MATCH(INDEX(_Rge_Data_3rd_CY,$B224,G$1),_Rge_Projectstatus,0),"")</f>
        <v>1</v>
      </c>
      <c r="H224" s="383" t="n">
        <f aca="false">INDEX(_Rge_Data_3rd_CY,$B224,H$1)</f>
        <v>0</v>
      </c>
      <c r="I224" s="384" t="n">
        <f aca="false">INDEX(_Rge_Data_3rd_CY,$B224,I$1)</f>
        <v>0</v>
      </c>
      <c r="J224" s="384" t="n">
        <f aca="false">INDEX(_Rge_Data_3rd_CY,$B224,J$1)</f>
        <v>0</v>
      </c>
      <c r="K224" s="384" t="n">
        <f aca="false">INDEX(_Rge_Data_3rd_CY,$B224,K$1)</f>
        <v>0</v>
      </c>
      <c r="L224" s="385" t="n">
        <f aca="false" t="array" ref="L224:L224">INDEX(_Rge_Data_3rd_CY,$B224,L$1)</f>
        <v>0</v>
      </c>
      <c r="M224" s="385" t="n">
        <f aca="false" t="array" ref="M224:M224">INDEX(_Rge_Data_3rd_CY,$B224,M$1)</f>
        <v>0</v>
      </c>
      <c r="N224" s="385" t="n">
        <f aca="false" t="array" ref="N224:N224">INDEX(_Rge_Data_3rd_CY,$B224,N$1)</f>
        <v>0</v>
      </c>
      <c r="O224" s="385" t="n">
        <f aca="false" t="array" ref="O224:O224">INDEX(_Rge_Data_3rd_CY,$B224,O$1)</f>
        <v>0</v>
      </c>
      <c r="P224" s="385" t="n">
        <f aca="false" t="array" ref="P224:P224">INDEX(_Rge_Data_3rd_CY,$B224,P$1)</f>
        <v>0</v>
      </c>
      <c r="Q224" s="385" t="n">
        <f aca="false">INDEX(_Rge_Data_3rd_CY,$B224,Q$1)</f>
        <v>0</v>
      </c>
      <c r="R224" s="385" t="n">
        <f aca="false" t="array" ref="R224:R224">INDEX(_Rge_Data_3rd_CY,$B224,R$1)</f>
        <v>0</v>
      </c>
      <c r="S224" s="385" t="n">
        <f aca="false" t="array" ref="S224:S224">INDEX(_Rge_Data_3rd_CY,$B224,S$1)</f>
        <v>0</v>
      </c>
      <c r="T224" s="385" t="n">
        <f aca="false">H224-S224</f>
        <v>0</v>
      </c>
      <c r="U224" s="386" t="n">
        <f aca="false">IFERROR(T224/H224,0)</f>
        <v>0</v>
      </c>
      <c r="V224" s="387" t="n">
        <f aca="false">INDEX(_Rge_Data_3rd_CY,$B224,V$1)</f>
        <v>0</v>
      </c>
      <c r="W224" s="388" t="n">
        <f aca="false">INDEX(_Rge_Data_3rd_CY,$B224,W$1)</f>
        <v>0</v>
      </c>
      <c r="X224" s="388" t="n">
        <f aca="false">INDEX(_Rge_Data_3rd_CY,$B224,X$1)</f>
        <v>0</v>
      </c>
      <c r="Y224" s="388" t="n">
        <f aca="false">INDEX(_Rge_Data_3rd_CY,$B224,Y$1)</f>
        <v>0</v>
      </c>
      <c r="Z224" s="388" t="n">
        <f aca="false" t="array" ref="Z224:Z224">INDEX(_Rge_Data_3rd_CY,$B224,Z$1)</f>
        <v>0</v>
      </c>
      <c r="AA224" s="388" t="n">
        <f aca="false" t="array" ref="AA224:AA224">INDEX(_Rge_Data_3rd_CY,$B224,AA$1)</f>
        <v>0</v>
      </c>
      <c r="AB224" s="388" t="n">
        <f aca="false" t="array" ref="AB224:AB224">INDEX(_Rge_Data_3rd_CY,$B224,AB$1)</f>
        <v>0</v>
      </c>
      <c r="AC224" s="388" t="n">
        <f aca="false" t="array" ref="AC224:AC224">INDEX(_Rge_Data_3rd_CY,$B224,AC$1)</f>
        <v>0</v>
      </c>
      <c r="AD224" s="388" t="n">
        <f aca="false" t="array" ref="AD224:AD224">INDEX(_Rge_Data_3rd_CY,$B224,AD$1)</f>
        <v>0</v>
      </c>
      <c r="AE224" s="388" t="n">
        <f aca="false">INDEX(_Rge_Data_3rd_CY,$B224,AE$1)</f>
        <v>0</v>
      </c>
      <c r="AF224" s="388" t="n">
        <f aca="false" t="array" ref="AF224:AF224">INDEX(_Rge_Data_3rd_CY,$B224,AF$1)</f>
        <v>0</v>
      </c>
      <c r="AG224" s="388" t="n">
        <f aca="false" t="array" ref="AG224:AG224">INDEX(_Rge_Data_3rd_CY,$B224,AG$1)</f>
        <v>0</v>
      </c>
      <c r="AH224" s="388" t="n">
        <f aca="false">V224-AG224</f>
        <v>0</v>
      </c>
      <c r="AI224" s="389" t="n">
        <f aca="false">IFERROR(AH224/V224,)</f>
        <v>0</v>
      </c>
      <c r="AJ224" s="390" t="n">
        <f aca="false">INDEX(_Rge_Data_3rd_CY,$B224,AJ$1)</f>
        <v>0</v>
      </c>
      <c r="AK224" s="391" t="n">
        <f aca="false">INDEX(_Rge_Data_3rd_CY,$B224,AK$1)</f>
        <v>0</v>
      </c>
      <c r="AL224" s="391" t="n">
        <f aca="false">INDEX(_Rge_Data_3rd_CY,$B224,AL$1)</f>
        <v>0</v>
      </c>
      <c r="AM224" s="391" t="n">
        <f aca="false">INDEX(_Rge_Data_3rd_CY,$B224,AM$1)</f>
        <v>0</v>
      </c>
      <c r="AN224" s="391" t="n">
        <f aca="false" t="array" ref="AN224:AN224">INDEX(_Rge_Data_3rd_CY,$B224,AN$1)</f>
        <v>0</v>
      </c>
      <c r="AO224" s="391" t="n">
        <f aca="false" t="array" ref="AO224:AO224">INDEX(_Rge_Data_3rd_CY,$B224,AO$1)</f>
        <v>0</v>
      </c>
      <c r="AP224" s="391" t="n">
        <f aca="false" t="array" ref="AP224:AP224">INDEX(_Rge_Data_3rd_CY,$B224,AP$1)</f>
        <v>0</v>
      </c>
      <c r="AQ224" s="391" t="n">
        <f aca="false" t="array" ref="AQ224:AQ224">INDEX(_Rge_Data_3rd_CY,$B224,AQ$1)</f>
        <v>0</v>
      </c>
      <c r="AR224" s="391" t="n">
        <f aca="false" t="array" ref="AR224:AR224">INDEX(_Rge_Data_3rd_CY,$B224,AR$1)</f>
        <v>0</v>
      </c>
      <c r="AS224" s="391" t="n">
        <f aca="false">INDEX(_Rge_Data_3rd_CY,$B224,AS$1)</f>
        <v>0</v>
      </c>
      <c r="AT224" s="391" t="n">
        <f aca="false" t="array" ref="AT224:AT224">INDEX(_Rge_Data_3rd_CY,$B224,AT$1)</f>
        <v>0</v>
      </c>
      <c r="AU224" s="391" t="n">
        <f aca="false" t="array" ref="AU224:AU224">INDEX(_Rge_Data_3rd_CY,$B224,AU$1)</f>
        <v>0</v>
      </c>
      <c r="AV224" s="262" t="n">
        <f aca="false">AU224+AX224+AY224</f>
        <v>0</v>
      </c>
      <c r="AW224" s="392" t="n">
        <f aca="false">IFERROR(AU224/AG224,0)</f>
        <v>0</v>
      </c>
      <c r="AX224" s="268" t="n">
        <f aca="false">IFERROR(IF(AND($F224="OPEN",$AH224&gt;0),$AH224*_SoP*$AW224,IF(AND($F224="CLOSED",$AH224&gt;0),$AH224*_SoL*$AW224,0)),0)</f>
        <v>0</v>
      </c>
      <c r="AY224" s="268" t="n">
        <f aca="false">IFERROR(IF($AH224&lt;0,$AH224*_SoL,0),0)</f>
        <v>0</v>
      </c>
      <c r="AZ224" s="393" t="n">
        <f aca="false">AU224+AX224</f>
        <v>0</v>
      </c>
      <c r="BA224" s="393" t="n">
        <f aca="false">AJ224-AY224</f>
        <v>0</v>
      </c>
      <c r="BB224" s="393" t="n">
        <f aca="false">AZ224-BA224</f>
        <v>0</v>
      </c>
      <c r="BC224" s="394" t="n">
        <f aca="false">IF($BB224&gt;=0,$BB224,0)</f>
        <v>0</v>
      </c>
      <c r="BD224" s="395" t="n">
        <f aca="false">IF($BB224&lt;=0,-$BB224,0)</f>
        <v>-0</v>
      </c>
      <c r="BE224" s="396" t="n">
        <f aca="false">IF((V224-AJ224)&lt;0,0,V224-AJ224)</f>
        <v>0</v>
      </c>
      <c r="BF224" s="397" t="n">
        <f aca="false">IF(AW224&gt;1,0,V224-AW224*V224)</f>
        <v>0</v>
      </c>
    </row>
    <row r="225" customFormat="false" ht="19.5" hidden="false" customHeight="true" outlineLevel="0" collapsed="false">
      <c r="A225" s="166"/>
      <c r="B225" s="208" t="n">
        <f aca="false">B224+1</f>
        <v>214</v>
      </c>
      <c r="C225" s="166"/>
      <c r="D225" s="369" t="n">
        <f aca="false">INDEX(_Rge_Projectdata_3rd,$B225,MATCH("Project-ID",_Rge_Headline_Projectdata,0))</f>
        <v>0</v>
      </c>
      <c r="E225" s="370" t="str">
        <f aca="false" t="array" ref="E225:E225">IF(INDEX(_Rge_Data_3rd_CY,$B225,E$1)=0,"",TEXT(INDEX(_Rge_Data_3rd_CY,$B225,E$1),"JJJJMMTT"))</f>
        <v/>
      </c>
      <c r="F225" s="382" t="str">
        <f aca="false" t="array" ref="F225:F225">INDEX(_Rge_Data_3rd_CY,$B225,F$1)</f>
        <v>Open</v>
      </c>
      <c r="G225" s="371" t="n">
        <f aca="false" t="array" ref="G225:G225">IFERROR(MATCH(INDEX(_Rge_Data_3rd_CY,$B225,G$1),_Rge_Projectstatus,0),"")</f>
        <v>1</v>
      </c>
      <c r="H225" s="383" t="n">
        <f aca="false">INDEX(_Rge_Data_3rd_CY,$B225,H$1)</f>
        <v>0</v>
      </c>
      <c r="I225" s="384" t="n">
        <f aca="false">INDEX(_Rge_Data_3rd_CY,$B225,I$1)</f>
        <v>0</v>
      </c>
      <c r="J225" s="384" t="n">
        <f aca="false">INDEX(_Rge_Data_3rd_CY,$B225,J$1)</f>
        <v>0</v>
      </c>
      <c r="K225" s="384" t="n">
        <f aca="false">INDEX(_Rge_Data_3rd_CY,$B225,K$1)</f>
        <v>0</v>
      </c>
      <c r="L225" s="385" t="n">
        <f aca="false" t="array" ref="L225:L225">INDEX(_Rge_Data_3rd_CY,$B225,L$1)</f>
        <v>0</v>
      </c>
      <c r="M225" s="385" t="n">
        <f aca="false" t="array" ref="M225:M225">INDEX(_Rge_Data_3rd_CY,$B225,M$1)</f>
        <v>0</v>
      </c>
      <c r="N225" s="385" t="n">
        <f aca="false" t="array" ref="N225:N225">INDEX(_Rge_Data_3rd_CY,$B225,N$1)</f>
        <v>0</v>
      </c>
      <c r="O225" s="385" t="n">
        <f aca="false" t="array" ref="O225:O225">INDEX(_Rge_Data_3rd_CY,$B225,O$1)</f>
        <v>0</v>
      </c>
      <c r="P225" s="385" t="n">
        <f aca="false" t="array" ref="P225:P225">INDEX(_Rge_Data_3rd_CY,$B225,P$1)</f>
        <v>0</v>
      </c>
      <c r="Q225" s="385" t="n">
        <f aca="false">INDEX(_Rge_Data_3rd_CY,$B225,Q$1)</f>
        <v>0</v>
      </c>
      <c r="R225" s="385" t="n">
        <f aca="false" t="array" ref="R225:R225">INDEX(_Rge_Data_3rd_CY,$B225,R$1)</f>
        <v>0</v>
      </c>
      <c r="S225" s="385" t="n">
        <f aca="false" t="array" ref="S225:S225">INDEX(_Rge_Data_3rd_CY,$B225,S$1)</f>
        <v>0</v>
      </c>
      <c r="T225" s="385" t="n">
        <f aca="false">H225-S225</f>
        <v>0</v>
      </c>
      <c r="U225" s="386" t="n">
        <f aca="false">IFERROR(T225/H225,0)</f>
        <v>0</v>
      </c>
      <c r="V225" s="387" t="n">
        <f aca="false">INDEX(_Rge_Data_3rd_CY,$B225,V$1)</f>
        <v>0</v>
      </c>
      <c r="W225" s="388" t="n">
        <f aca="false">INDEX(_Rge_Data_3rd_CY,$B225,W$1)</f>
        <v>0</v>
      </c>
      <c r="X225" s="388" t="n">
        <f aca="false">INDEX(_Rge_Data_3rd_CY,$B225,X$1)</f>
        <v>0</v>
      </c>
      <c r="Y225" s="388" t="n">
        <f aca="false">INDEX(_Rge_Data_3rd_CY,$B225,Y$1)</f>
        <v>0</v>
      </c>
      <c r="Z225" s="388" t="n">
        <f aca="false" t="array" ref="Z225:Z225">INDEX(_Rge_Data_3rd_CY,$B225,Z$1)</f>
        <v>0</v>
      </c>
      <c r="AA225" s="388" t="n">
        <f aca="false" t="array" ref="AA225:AA225">INDEX(_Rge_Data_3rd_CY,$B225,AA$1)</f>
        <v>0</v>
      </c>
      <c r="AB225" s="388" t="n">
        <f aca="false" t="array" ref="AB225:AB225">INDEX(_Rge_Data_3rd_CY,$B225,AB$1)</f>
        <v>0</v>
      </c>
      <c r="AC225" s="388" t="n">
        <f aca="false" t="array" ref="AC225:AC225">INDEX(_Rge_Data_3rd_CY,$B225,AC$1)</f>
        <v>0</v>
      </c>
      <c r="AD225" s="388" t="n">
        <f aca="false" t="array" ref="AD225:AD225">INDEX(_Rge_Data_3rd_CY,$B225,AD$1)</f>
        <v>0</v>
      </c>
      <c r="AE225" s="388" t="n">
        <f aca="false">INDEX(_Rge_Data_3rd_CY,$B225,AE$1)</f>
        <v>0</v>
      </c>
      <c r="AF225" s="388" t="n">
        <f aca="false" t="array" ref="AF225:AF225">INDEX(_Rge_Data_3rd_CY,$B225,AF$1)</f>
        <v>0</v>
      </c>
      <c r="AG225" s="388" t="n">
        <f aca="false" t="array" ref="AG225:AG225">INDEX(_Rge_Data_3rd_CY,$B225,AG$1)</f>
        <v>0</v>
      </c>
      <c r="AH225" s="388" t="n">
        <f aca="false">V225-AG225</f>
        <v>0</v>
      </c>
      <c r="AI225" s="389" t="n">
        <f aca="false">IFERROR(AH225/V225,)</f>
        <v>0</v>
      </c>
      <c r="AJ225" s="390" t="n">
        <f aca="false">INDEX(_Rge_Data_3rd_CY,$B225,AJ$1)</f>
        <v>0</v>
      </c>
      <c r="AK225" s="391" t="n">
        <f aca="false">INDEX(_Rge_Data_3rd_CY,$B225,AK$1)</f>
        <v>0</v>
      </c>
      <c r="AL225" s="391" t="n">
        <f aca="false">INDEX(_Rge_Data_3rd_CY,$B225,AL$1)</f>
        <v>0</v>
      </c>
      <c r="AM225" s="391" t="n">
        <f aca="false">INDEX(_Rge_Data_3rd_CY,$B225,AM$1)</f>
        <v>0</v>
      </c>
      <c r="AN225" s="391" t="n">
        <f aca="false" t="array" ref="AN225:AN225">INDEX(_Rge_Data_3rd_CY,$B225,AN$1)</f>
        <v>0</v>
      </c>
      <c r="AO225" s="391" t="n">
        <f aca="false" t="array" ref="AO225:AO225">INDEX(_Rge_Data_3rd_CY,$B225,AO$1)</f>
        <v>0</v>
      </c>
      <c r="AP225" s="391" t="n">
        <f aca="false" t="array" ref="AP225:AP225">INDEX(_Rge_Data_3rd_CY,$B225,AP$1)</f>
        <v>0</v>
      </c>
      <c r="AQ225" s="391" t="n">
        <f aca="false" t="array" ref="AQ225:AQ225">INDEX(_Rge_Data_3rd_CY,$B225,AQ$1)</f>
        <v>0</v>
      </c>
      <c r="AR225" s="391" t="n">
        <f aca="false" t="array" ref="AR225:AR225">INDEX(_Rge_Data_3rd_CY,$B225,AR$1)</f>
        <v>0</v>
      </c>
      <c r="AS225" s="391" t="n">
        <f aca="false">INDEX(_Rge_Data_3rd_CY,$B225,AS$1)</f>
        <v>0</v>
      </c>
      <c r="AT225" s="391" t="n">
        <f aca="false" t="array" ref="AT225:AT225">INDEX(_Rge_Data_3rd_CY,$B225,AT$1)</f>
        <v>0</v>
      </c>
      <c r="AU225" s="391" t="n">
        <f aca="false" t="array" ref="AU225:AU225">INDEX(_Rge_Data_3rd_CY,$B225,AU$1)</f>
        <v>0</v>
      </c>
      <c r="AV225" s="262" t="n">
        <f aca="false">AU225+AX225+AY225</f>
        <v>0</v>
      </c>
      <c r="AW225" s="392" t="n">
        <f aca="false">IFERROR(AU225/AG225,0)</f>
        <v>0</v>
      </c>
      <c r="AX225" s="268" t="n">
        <f aca="false">IFERROR(IF(AND($F225="OPEN",$AH225&gt;0),$AH225*_SoP*$AW225,IF(AND($F225="CLOSED",$AH225&gt;0),$AH225*_SoL*$AW225,0)),0)</f>
        <v>0</v>
      </c>
      <c r="AY225" s="268" t="n">
        <f aca="false">IFERROR(IF($AH225&lt;0,$AH225*_SoL,0),0)</f>
        <v>0</v>
      </c>
      <c r="AZ225" s="393" t="n">
        <f aca="false">AU225+AX225</f>
        <v>0</v>
      </c>
      <c r="BA225" s="393" t="n">
        <f aca="false">AJ225-AY225</f>
        <v>0</v>
      </c>
      <c r="BB225" s="393" t="n">
        <f aca="false">AZ225-BA225</f>
        <v>0</v>
      </c>
      <c r="BC225" s="394" t="n">
        <f aca="false">IF($BB225&gt;=0,$BB225,0)</f>
        <v>0</v>
      </c>
      <c r="BD225" s="395" t="n">
        <f aca="false">IF($BB225&lt;=0,-$BB225,0)</f>
        <v>-0</v>
      </c>
      <c r="BE225" s="396" t="n">
        <f aca="false">IF((V225-AJ225)&lt;0,0,V225-AJ225)</f>
        <v>0</v>
      </c>
      <c r="BF225" s="397" t="n">
        <f aca="false">IF(AW225&gt;1,0,V225-AW225*V225)</f>
        <v>0</v>
      </c>
    </row>
    <row r="226" customFormat="false" ht="19.5" hidden="false" customHeight="true" outlineLevel="0" collapsed="false">
      <c r="A226" s="166"/>
      <c r="B226" s="208" t="n">
        <f aca="false">B225+1</f>
        <v>215</v>
      </c>
      <c r="C226" s="166"/>
      <c r="D226" s="369" t="n">
        <f aca="false">INDEX(_Rge_Projectdata_3rd,$B226,MATCH("Project-ID",_Rge_Headline_Projectdata,0))</f>
        <v>0</v>
      </c>
      <c r="E226" s="370" t="str">
        <f aca="false" t="array" ref="E226:E226">IF(INDEX(_Rge_Data_3rd_CY,$B226,E$1)=0,"",TEXT(INDEX(_Rge_Data_3rd_CY,$B226,E$1),"JJJJMMTT"))</f>
        <v/>
      </c>
      <c r="F226" s="382" t="str">
        <f aca="false" t="array" ref="F226:F226">INDEX(_Rge_Data_3rd_CY,$B226,F$1)</f>
        <v>Open</v>
      </c>
      <c r="G226" s="371" t="n">
        <f aca="false" t="array" ref="G226:G226">IFERROR(MATCH(INDEX(_Rge_Data_3rd_CY,$B226,G$1),_Rge_Projectstatus,0),"")</f>
        <v>1</v>
      </c>
      <c r="H226" s="383" t="n">
        <f aca="false">INDEX(_Rge_Data_3rd_CY,$B226,H$1)</f>
        <v>0</v>
      </c>
      <c r="I226" s="384" t="n">
        <f aca="false">INDEX(_Rge_Data_3rd_CY,$B226,I$1)</f>
        <v>0</v>
      </c>
      <c r="J226" s="384" t="n">
        <f aca="false">INDEX(_Rge_Data_3rd_CY,$B226,J$1)</f>
        <v>0</v>
      </c>
      <c r="K226" s="384" t="n">
        <f aca="false">INDEX(_Rge_Data_3rd_CY,$B226,K$1)</f>
        <v>0</v>
      </c>
      <c r="L226" s="385" t="n">
        <f aca="false" t="array" ref="L226:L226">INDEX(_Rge_Data_3rd_CY,$B226,L$1)</f>
        <v>0</v>
      </c>
      <c r="M226" s="385" t="n">
        <f aca="false" t="array" ref="M226:M226">INDEX(_Rge_Data_3rd_CY,$B226,M$1)</f>
        <v>0</v>
      </c>
      <c r="N226" s="385" t="n">
        <f aca="false" t="array" ref="N226:N226">INDEX(_Rge_Data_3rd_CY,$B226,N$1)</f>
        <v>0</v>
      </c>
      <c r="O226" s="385" t="n">
        <f aca="false" t="array" ref="O226:O226">INDEX(_Rge_Data_3rd_CY,$B226,O$1)</f>
        <v>0</v>
      </c>
      <c r="P226" s="385" t="n">
        <f aca="false" t="array" ref="P226:P226">INDEX(_Rge_Data_3rd_CY,$B226,P$1)</f>
        <v>0</v>
      </c>
      <c r="Q226" s="385" t="n">
        <f aca="false">INDEX(_Rge_Data_3rd_CY,$B226,Q$1)</f>
        <v>0</v>
      </c>
      <c r="R226" s="385" t="n">
        <f aca="false" t="array" ref="R226:R226">INDEX(_Rge_Data_3rd_CY,$B226,R$1)</f>
        <v>0</v>
      </c>
      <c r="S226" s="385" t="n">
        <f aca="false" t="array" ref="S226:S226">INDEX(_Rge_Data_3rd_CY,$B226,S$1)</f>
        <v>0</v>
      </c>
      <c r="T226" s="385" t="n">
        <f aca="false">H226-S226</f>
        <v>0</v>
      </c>
      <c r="U226" s="386" t="n">
        <f aca="false">IFERROR(T226/H226,0)</f>
        <v>0</v>
      </c>
      <c r="V226" s="387" t="n">
        <f aca="false">INDEX(_Rge_Data_3rd_CY,$B226,V$1)</f>
        <v>0</v>
      </c>
      <c r="W226" s="388" t="n">
        <f aca="false">INDEX(_Rge_Data_3rd_CY,$B226,W$1)</f>
        <v>0</v>
      </c>
      <c r="X226" s="388" t="n">
        <f aca="false">INDEX(_Rge_Data_3rd_CY,$B226,X$1)</f>
        <v>0</v>
      </c>
      <c r="Y226" s="388" t="n">
        <f aca="false">INDEX(_Rge_Data_3rd_CY,$B226,Y$1)</f>
        <v>0</v>
      </c>
      <c r="Z226" s="388" t="n">
        <f aca="false" t="array" ref="Z226:Z226">INDEX(_Rge_Data_3rd_CY,$B226,Z$1)</f>
        <v>0</v>
      </c>
      <c r="AA226" s="388" t="n">
        <f aca="false" t="array" ref="AA226:AA226">INDEX(_Rge_Data_3rd_CY,$B226,AA$1)</f>
        <v>0</v>
      </c>
      <c r="AB226" s="388" t="n">
        <f aca="false" t="array" ref="AB226:AB226">INDEX(_Rge_Data_3rd_CY,$B226,AB$1)</f>
        <v>0</v>
      </c>
      <c r="AC226" s="388" t="n">
        <f aca="false" t="array" ref="AC226:AC226">INDEX(_Rge_Data_3rd_CY,$B226,AC$1)</f>
        <v>0</v>
      </c>
      <c r="AD226" s="388" t="n">
        <f aca="false" t="array" ref="AD226:AD226">INDEX(_Rge_Data_3rd_CY,$B226,AD$1)</f>
        <v>0</v>
      </c>
      <c r="AE226" s="388" t="n">
        <f aca="false">INDEX(_Rge_Data_3rd_CY,$B226,AE$1)</f>
        <v>0</v>
      </c>
      <c r="AF226" s="388" t="n">
        <f aca="false" t="array" ref="AF226:AF226">INDEX(_Rge_Data_3rd_CY,$B226,AF$1)</f>
        <v>0</v>
      </c>
      <c r="AG226" s="388" t="n">
        <f aca="false" t="array" ref="AG226:AG226">INDEX(_Rge_Data_3rd_CY,$B226,AG$1)</f>
        <v>0</v>
      </c>
      <c r="AH226" s="388" t="n">
        <f aca="false">V226-AG226</f>
        <v>0</v>
      </c>
      <c r="AI226" s="389" t="n">
        <f aca="false">IFERROR(AH226/V226,)</f>
        <v>0</v>
      </c>
      <c r="AJ226" s="390" t="n">
        <f aca="false">INDEX(_Rge_Data_3rd_CY,$B226,AJ$1)</f>
        <v>0</v>
      </c>
      <c r="AK226" s="391" t="n">
        <f aca="false">INDEX(_Rge_Data_3rd_CY,$B226,AK$1)</f>
        <v>0</v>
      </c>
      <c r="AL226" s="391" t="n">
        <f aca="false">INDEX(_Rge_Data_3rd_CY,$B226,AL$1)</f>
        <v>0</v>
      </c>
      <c r="AM226" s="391" t="n">
        <f aca="false">INDEX(_Rge_Data_3rd_CY,$B226,AM$1)</f>
        <v>0</v>
      </c>
      <c r="AN226" s="391" t="n">
        <f aca="false" t="array" ref="AN226:AN226">INDEX(_Rge_Data_3rd_CY,$B226,AN$1)</f>
        <v>0</v>
      </c>
      <c r="AO226" s="391" t="n">
        <f aca="false" t="array" ref="AO226:AO226">INDEX(_Rge_Data_3rd_CY,$B226,AO$1)</f>
        <v>0</v>
      </c>
      <c r="AP226" s="391" t="n">
        <f aca="false" t="array" ref="AP226:AP226">INDEX(_Rge_Data_3rd_CY,$B226,AP$1)</f>
        <v>0</v>
      </c>
      <c r="AQ226" s="391" t="n">
        <f aca="false" t="array" ref="AQ226:AQ226">INDEX(_Rge_Data_3rd_CY,$B226,AQ$1)</f>
        <v>0</v>
      </c>
      <c r="AR226" s="391" t="n">
        <f aca="false" t="array" ref="AR226:AR226">INDEX(_Rge_Data_3rd_CY,$B226,AR$1)</f>
        <v>0</v>
      </c>
      <c r="AS226" s="391" t="n">
        <f aca="false">INDEX(_Rge_Data_3rd_CY,$B226,AS$1)</f>
        <v>0</v>
      </c>
      <c r="AT226" s="391" t="n">
        <f aca="false" t="array" ref="AT226:AT226">INDEX(_Rge_Data_3rd_CY,$B226,AT$1)</f>
        <v>0</v>
      </c>
      <c r="AU226" s="391" t="n">
        <f aca="false" t="array" ref="AU226:AU226">INDEX(_Rge_Data_3rd_CY,$B226,AU$1)</f>
        <v>0</v>
      </c>
      <c r="AV226" s="262" t="n">
        <f aca="false">AU226+AX226+AY226</f>
        <v>0</v>
      </c>
      <c r="AW226" s="392" t="n">
        <f aca="false">IFERROR(AU226/AG226,0)</f>
        <v>0</v>
      </c>
      <c r="AX226" s="268" t="n">
        <f aca="false">IFERROR(IF(AND($F226="OPEN",$AH226&gt;0),$AH226*_SoP*$AW226,IF(AND($F226="CLOSED",$AH226&gt;0),$AH226*_SoL*$AW226,0)),0)</f>
        <v>0</v>
      </c>
      <c r="AY226" s="268" t="n">
        <f aca="false">IFERROR(IF($AH226&lt;0,$AH226*_SoL,0),0)</f>
        <v>0</v>
      </c>
      <c r="AZ226" s="393" t="n">
        <f aca="false">AU226+AX226</f>
        <v>0</v>
      </c>
      <c r="BA226" s="393" t="n">
        <f aca="false">AJ226-AY226</f>
        <v>0</v>
      </c>
      <c r="BB226" s="393" t="n">
        <f aca="false">AZ226-BA226</f>
        <v>0</v>
      </c>
      <c r="BC226" s="394" t="n">
        <f aca="false">IF($BB226&gt;=0,$BB226,0)</f>
        <v>0</v>
      </c>
      <c r="BD226" s="395" t="n">
        <f aca="false">IF($BB226&lt;=0,-$BB226,0)</f>
        <v>-0</v>
      </c>
      <c r="BE226" s="396" t="n">
        <f aca="false">IF((V226-AJ226)&lt;0,0,V226-AJ226)</f>
        <v>0</v>
      </c>
      <c r="BF226" s="397" t="n">
        <f aca="false">IF(AW226&gt;1,0,V226-AW226*V226)</f>
        <v>0</v>
      </c>
    </row>
    <row r="227" customFormat="false" ht="19.5" hidden="false" customHeight="true" outlineLevel="0" collapsed="false">
      <c r="A227" s="166"/>
      <c r="B227" s="208" t="n">
        <f aca="false">B226+1</f>
        <v>216</v>
      </c>
      <c r="C227" s="166"/>
      <c r="D227" s="369" t="n">
        <f aca="false">INDEX(_Rge_Projectdata_3rd,$B227,MATCH("Project-ID",_Rge_Headline_Projectdata,0))</f>
        <v>0</v>
      </c>
      <c r="E227" s="370" t="str">
        <f aca="false" t="array" ref="E227:E227">IF(INDEX(_Rge_Data_3rd_CY,$B227,E$1)=0,"",TEXT(INDEX(_Rge_Data_3rd_CY,$B227,E$1),"JJJJMMTT"))</f>
        <v/>
      </c>
      <c r="F227" s="382" t="str">
        <f aca="false" t="array" ref="F227:F227">INDEX(_Rge_Data_3rd_CY,$B227,F$1)</f>
        <v>Open</v>
      </c>
      <c r="G227" s="371" t="n">
        <f aca="false" t="array" ref="G227:G227">IFERROR(MATCH(INDEX(_Rge_Data_3rd_CY,$B227,G$1),_Rge_Projectstatus,0),"")</f>
        <v>1</v>
      </c>
      <c r="H227" s="383" t="n">
        <f aca="false">INDEX(_Rge_Data_3rd_CY,$B227,H$1)</f>
        <v>0</v>
      </c>
      <c r="I227" s="384" t="n">
        <f aca="false">INDEX(_Rge_Data_3rd_CY,$B227,I$1)</f>
        <v>0</v>
      </c>
      <c r="J227" s="384" t="n">
        <f aca="false">INDEX(_Rge_Data_3rd_CY,$B227,J$1)</f>
        <v>0</v>
      </c>
      <c r="K227" s="384" t="n">
        <f aca="false">INDEX(_Rge_Data_3rd_CY,$B227,K$1)</f>
        <v>0</v>
      </c>
      <c r="L227" s="385" t="n">
        <f aca="false" t="array" ref="L227:L227">INDEX(_Rge_Data_3rd_CY,$B227,L$1)</f>
        <v>0</v>
      </c>
      <c r="M227" s="385" t="n">
        <f aca="false" t="array" ref="M227:M227">INDEX(_Rge_Data_3rd_CY,$B227,M$1)</f>
        <v>0</v>
      </c>
      <c r="N227" s="385" t="n">
        <f aca="false" t="array" ref="N227:N227">INDEX(_Rge_Data_3rd_CY,$B227,N$1)</f>
        <v>0</v>
      </c>
      <c r="O227" s="385" t="n">
        <f aca="false" t="array" ref="O227:O227">INDEX(_Rge_Data_3rd_CY,$B227,O$1)</f>
        <v>0</v>
      </c>
      <c r="P227" s="385" t="n">
        <f aca="false" t="array" ref="P227:P227">INDEX(_Rge_Data_3rd_CY,$B227,P$1)</f>
        <v>0</v>
      </c>
      <c r="Q227" s="385" t="n">
        <f aca="false">INDEX(_Rge_Data_3rd_CY,$B227,Q$1)</f>
        <v>0</v>
      </c>
      <c r="R227" s="385" t="n">
        <f aca="false" t="array" ref="R227:R227">INDEX(_Rge_Data_3rd_CY,$B227,R$1)</f>
        <v>0</v>
      </c>
      <c r="S227" s="385" t="n">
        <f aca="false" t="array" ref="S227:S227">INDEX(_Rge_Data_3rd_CY,$B227,S$1)</f>
        <v>0</v>
      </c>
      <c r="T227" s="385" t="n">
        <f aca="false">H227-S227</f>
        <v>0</v>
      </c>
      <c r="U227" s="386" t="n">
        <f aca="false">IFERROR(T227/H227,0)</f>
        <v>0</v>
      </c>
      <c r="V227" s="387" t="n">
        <f aca="false">INDEX(_Rge_Data_3rd_CY,$B227,V$1)</f>
        <v>0</v>
      </c>
      <c r="W227" s="388" t="n">
        <f aca="false">INDEX(_Rge_Data_3rd_CY,$B227,W$1)</f>
        <v>0</v>
      </c>
      <c r="X227" s="388" t="n">
        <f aca="false">INDEX(_Rge_Data_3rd_CY,$B227,X$1)</f>
        <v>0</v>
      </c>
      <c r="Y227" s="388" t="n">
        <f aca="false">INDEX(_Rge_Data_3rd_CY,$B227,Y$1)</f>
        <v>0</v>
      </c>
      <c r="Z227" s="388" t="n">
        <f aca="false" t="array" ref="Z227:Z227">INDEX(_Rge_Data_3rd_CY,$B227,Z$1)</f>
        <v>0</v>
      </c>
      <c r="AA227" s="388" t="n">
        <f aca="false" t="array" ref="AA227:AA227">INDEX(_Rge_Data_3rd_CY,$B227,AA$1)</f>
        <v>0</v>
      </c>
      <c r="AB227" s="388" t="n">
        <f aca="false" t="array" ref="AB227:AB227">INDEX(_Rge_Data_3rd_CY,$B227,AB$1)</f>
        <v>0</v>
      </c>
      <c r="AC227" s="388" t="n">
        <f aca="false" t="array" ref="AC227:AC227">INDEX(_Rge_Data_3rd_CY,$B227,AC$1)</f>
        <v>0</v>
      </c>
      <c r="AD227" s="388" t="n">
        <f aca="false" t="array" ref="AD227:AD227">INDEX(_Rge_Data_3rd_CY,$B227,AD$1)</f>
        <v>0</v>
      </c>
      <c r="AE227" s="388" t="n">
        <f aca="false">INDEX(_Rge_Data_3rd_CY,$B227,AE$1)</f>
        <v>0</v>
      </c>
      <c r="AF227" s="388" t="n">
        <f aca="false" t="array" ref="AF227:AF227">INDEX(_Rge_Data_3rd_CY,$B227,AF$1)</f>
        <v>0</v>
      </c>
      <c r="AG227" s="388" t="n">
        <f aca="false" t="array" ref="AG227:AG227">INDEX(_Rge_Data_3rd_CY,$B227,AG$1)</f>
        <v>0</v>
      </c>
      <c r="AH227" s="388" t="n">
        <f aca="false">V227-AG227</f>
        <v>0</v>
      </c>
      <c r="AI227" s="389" t="n">
        <f aca="false">IFERROR(AH227/V227,)</f>
        <v>0</v>
      </c>
      <c r="AJ227" s="390" t="n">
        <f aca="false">INDEX(_Rge_Data_3rd_CY,$B227,AJ$1)</f>
        <v>0</v>
      </c>
      <c r="AK227" s="391" t="n">
        <f aca="false">INDEX(_Rge_Data_3rd_CY,$B227,AK$1)</f>
        <v>0</v>
      </c>
      <c r="AL227" s="391" t="n">
        <f aca="false">INDEX(_Rge_Data_3rd_CY,$B227,AL$1)</f>
        <v>0</v>
      </c>
      <c r="AM227" s="391" t="n">
        <f aca="false">INDEX(_Rge_Data_3rd_CY,$B227,AM$1)</f>
        <v>0</v>
      </c>
      <c r="AN227" s="391" t="n">
        <f aca="false" t="array" ref="AN227:AN227">INDEX(_Rge_Data_3rd_CY,$B227,AN$1)</f>
        <v>0</v>
      </c>
      <c r="AO227" s="391" t="n">
        <f aca="false" t="array" ref="AO227:AO227">INDEX(_Rge_Data_3rd_CY,$B227,AO$1)</f>
        <v>0</v>
      </c>
      <c r="AP227" s="391" t="n">
        <f aca="false" t="array" ref="AP227:AP227">INDEX(_Rge_Data_3rd_CY,$B227,AP$1)</f>
        <v>0</v>
      </c>
      <c r="AQ227" s="391" t="n">
        <f aca="false" t="array" ref="AQ227:AQ227">INDEX(_Rge_Data_3rd_CY,$B227,AQ$1)</f>
        <v>0</v>
      </c>
      <c r="AR227" s="391" t="n">
        <f aca="false" t="array" ref="AR227:AR227">INDEX(_Rge_Data_3rd_CY,$B227,AR$1)</f>
        <v>0</v>
      </c>
      <c r="AS227" s="391" t="n">
        <f aca="false">INDEX(_Rge_Data_3rd_CY,$B227,AS$1)</f>
        <v>0</v>
      </c>
      <c r="AT227" s="391" t="n">
        <f aca="false" t="array" ref="AT227:AT227">INDEX(_Rge_Data_3rd_CY,$B227,AT$1)</f>
        <v>0</v>
      </c>
      <c r="AU227" s="391" t="n">
        <f aca="false" t="array" ref="AU227:AU227">INDEX(_Rge_Data_3rd_CY,$B227,AU$1)</f>
        <v>0</v>
      </c>
      <c r="AV227" s="262" t="n">
        <f aca="false">AU227+AX227+AY227</f>
        <v>0</v>
      </c>
      <c r="AW227" s="392" t="n">
        <f aca="false">IFERROR(AU227/AG227,0)</f>
        <v>0</v>
      </c>
      <c r="AX227" s="268" t="n">
        <f aca="false">IFERROR(IF(AND($F227="OPEN",$AH227&gt;0),$AH227*_SoP*$AW227,IF(AND($F227="CLOSED",$AH227&gt;0),$AH227*_SoL*$AW227,0)),0)</f>
        <v>0</v>
      </c>
      <c r="AY227" s="268" t="n">
        <f aca="false">IFERROR(IF($AH227&lt;0,$AH227*_SoL,0),0)</f>
        <v>0</v>
      </c>
      <c r="AZ227" s="393" t="n">
        <f aca="false">AU227+AX227</f>
        <v>0</v>
      </c>
      <c r="BA227" s="393" t="n">
        <f aca="false">AJ227-AY227</f>
        <v>0</v>
      </c>
      <c r="BB227" s="393" t="n">
        <f aca="false">AZ227-BA227</f>
        <v>0</v>
      </c>
      <c r="BC227" s="394" t="n">
        <f aca="false">IF($BB227&gt;=0,$BB227,0)</f>
        <v>0</v>
      </c>
      <c r="BD227" s="395" t="n">
        <f aca="false">IF($BB227&lt;=0,-$BB227,0)</f>
        <v>-0</v>
      </c>
      <c r="BE227" s="396" t="n">
        <f aca="false">IF((V227-AJ227)&lt;0,0,V227-AJ227)</f>
        <v>0</v>
      </c>
      <c r="BF227" s="397" t="n">
        <f aca="false">IF(AW227&gt;1,0,V227-AW227*V227)</f>
        <v>0</v>
      </c>
    </row>
    <row r="228" customFormat="false" ht="19.5" hidden="false" customHeight="true" outlineLevel="0" collapsed="false">
      <c r="A228" s="166"/>
      <c r="B228" s="208" t="n">
        <f aca="false">B227+1</f>
        <v>217</v>
      </c>
      <c r="C228" s="166"/>
      <c r="D228" s="369" t="n">
        <f aca="false">INDEX(_Rge_Projectdata_3rd,$B228,MATCH("Project-ID",_Rge_Headline_Projectdata,0))</f>
        <v>0</v>
      </c>
      <c r="E228" s="370" t="str">
        <f aca="false" t="array" ref="E228:E228">IF(INDEX(_Rge_Data_3rd_CY,$B228,E$1)=0,"",TEXT(INDEX(_Rge_Data_3rd_CY,$B228,E$1),"JJJJMMTT"))</f>
        <v/>
      </c>
      <c r="F228" s="382" t="str">
        <f aca="false" t="array" ref="F228:F228">INDEX(_Rge_Data_3rd_CY,$B228,F$1)</f>
        <v>Open</v>
      </c>
      <c r="G228" s="371" t="n">
        <f aca="false" t="array" ref="G228:G228">IFERROR(MATCH(INDEX(_Rge_Data_3rd_CY,$B228,G$1),_Rge_Projectstatus,0),"")</f>
        <v>1</v>
      </c>
      <c r="H228" s="383" t="n">
        <f aca="false">INDEX(_Rge_Data_3rd_CY,$B228,H$1)</f>
        <v>0</v>
      </c>
      <c r="I228" s="384" t="n">
        <f aca="false">INDEX(_Rge_Data_3rd_CY,$B228,I$1)</f>
        <v>0</v>
      </c>
      <c r="J228" s="384" t="n">
        <f aca="false">INDEX(_Rge_Data_3rd_CY,$B228,J$1)</f>
        <v>0</v>
      </c>
      <c r="K228" s="384" t="n">
        <f aca="false">INDEX(_Rge_Data_3rd_CY,$B228,K$1)</f>
        <v>0</v>
      </c>
      <c r="L228" s="385" t="n">
        <f aca="false" t="array" ref="L228:L228">INDEX(_Rge_Data_3rd_CY,$B228,L$1)</f>
        <v>0</v>
      </c>
      <c r="M228" s="385" t="n">
        <f aca="false" t="array" ref="M228:M228">INDEX(_Rge_Data_3rd_CY,$B228,M$1)</f>
        <v>0</v>
      </c>
      <c r="N228" s="385" t="n">
        <f aca="false" t="array" ref="N228:N228">INDEX(_Rge_Data_3rd_CY,$B228,N$1)</f>
        <v>0</v>
      </c>
      <c r="O228" s="385" t="n">
        <f aca="false" t="array" ref="O228:O228">INDEX(_Rge_Data_3rd_CY,$B228,O$1)</f>
        <v>0</v>
      </c>
      <c r="P228" s="385" t="n">
        <f aca="false" t="array" ref="P228:P228">INDEX(_Rge_Data_3rd_CY,$B228,P$1)</f>
        <v>0</v>
      </c>
      <c r="Q228" s="385" t="n">
        <f aca="false">INDEX(_Rge_Data_3rd_CY,$B228,Q$1)</f>
        <v>0</v>
      </c>
      <c r="R228" s="385" t="n">
        <f aca="false" t="array" ref="R228:R228">INDEX(_Rge_Data_3rd_CY,$B228,R$1)</f>
        <v>0</v>
      </c>
      <c r="S228" s="385" t="n">
        <f aca="false" t="array" ref="S228:S228">INDEX(_Rge_Data_3rd_CY,$B228,S$1)</f>
        <v>0</v>
      </c>
      <c r="T228" s="385" t="n">
        <f aca="false">H228-S228</f>
        <v>0</v>
      </c>
      <c r="U228" s="386" t="n">
        <f aca="false">IFERROR(T228/H228,0)</f>
        <v>0</v>
      </c>
      <c r="V228" s="387" t="n">
        <f aca="false">INDEX(_Rge_Data_3rd_CY,$B228,V$1)</f>
        <v>0</v>
      </c>
      <c r="W228" s="388" t="n">
        <f aca="false">INDEX(_Rge_Data_3rd_CY,$B228,W$1)</f>
        <v>0</v>
      </c>
      <c r="X228" s="388" t="n">
        <f aca="false">INDEX(_Rge_Data_3rd_CY,$B228,X$1)</f>
        <v>0</v>
      </c>
      <c r="Y228" s="388" t="n">
        <f aca="false">INDEX(_Rge_Data_3rd_CY,$B228,Y$1)</f>
        <v>0</v>
      </c>
      <c r="Z228" s="388" t="n">
        <f aca="false" t="array" ref="Z228:Z228">INDEX(_Rge_Data_3rd_CY,$B228,Z$1)</f>
        <v>0</v>
      </c>
      <c r="AA228" s="388" t="n">
        <f aca="false" t="array" ref="AA228:AA228">INDEX(_Rge_Data_3rd_CY,$B228,AA$1)</f>
        <v>0</v>
      </c>
      <c r="AB228" s="388" t="n">
        <f aca="false" t="array" ref="AB228:AB228">INDEX(_Rge_Data_3rd_CY,$B228,AB$1)</f>
        <v>0</v>
      </c>
      <c r="AC228" s="388" t="n">
        <f aca="false" t="array" ref="AC228:AC228">INDEX(_Rge_Data_3rd_CY,$B228,AC$1)</f>
        <v>0</v>
      </c>
      <c r="AD228" s="388" t="n">
        <f aca="false" t="array" ref="AD228:AD228">INDEX(_Rge_Data_3rd_CY,$B228,AD$1)</f>
        <v>0</v>
      </c>
      <c r="AE228" s="388" t="n">
        <f aca="false">INDEX(_Rge_Data_3rd_CY,$B228,AE$1)</f>
        <v>0</v>
      </c>
      <c r="AF228" s="388" t="n">
        <f aca="false" t="array" ref="AF228:AF228">INDEX(_Rge_Data_3rd_CY,$B228,AF$1)</f>
        <v>0</v>
      </c>
      <c r="AG228" s="388" t="n">
        <f aca="false" t="array" ref="AG228:AG228">INDEX(_Rge_Data_3rd_CY,$B228,AG$1)</f>
        <v>0</v>
      </c>
      <c r="AH228" s="388" t="n">
        <f aca="false">V228-AG228</f>
        <v>0</v>
      </c>
      <c r="AI228" s="389" t="n">
        <f aca="false">IFERROR(AH228/V228,)</f>
        <v>0</v>
      </c>
      <c r="AJ228" s="390" t="n">
        <f aca="false">INDEX(_Rge_Data_3rd_CY,$B228,AJ$1)</f>
        <v>0</v>
      </c>
      <c r="AK228" s="391" t="n">
        <f aca="false">INDEX(_Rge_Data_3rd_CY,$B228,AK$1)</f>
        <v>0</v>
      </c>
      <c r="AL228" s="391" t="n">
        <f aca="false">INDEX(_Rge_Data_3rd_CY,$B228,AL$1)</f>
        <v>0</v>
      </c>
      <c r="AM228" s="391" t="n">
        <f aca="false">INDEX(_Rge_Data_3rd_CY,$B228,AM$1)</f>
        <v>0</v>
      </c>
      <c r="AN228" s="391" t="n">
        <f aca="false" t="array" ref="AN228:AN228">INDEX(_Rge_Data_3rd_CY,$B228,AN$1)</f>
        <v>0</v>
      </c>
      <c r="AO228" s="391" t="n">
        <f aca="false" t="array" ref="AO228:AO228">INDEX(_Rge_Data_3rd_CY,$B228,AO$1)</f>
        <v>0</v>
      </c>
      <c r="AP228" s="391" t="n">
        <f aca="false" t="array" ref="AP228:AP228">INDEX(_Rge_Data_3rd_CY,$B228,AP$1)</f>
        <v>0</v>
      </c>
      <c r="AQ228" s="391" t="n">
        <f aca="false" t="array" ref="AQ228:AQ228">INDEX(_Rge_Data_3rd_CY,$B228,AQ$1)</f>
        <v>0</v>
      </c>
      <c r="AR228" s="391" t="n">
        <f aca="false" t="array" ref="AR228:AR228">INDEX(_Rge_Data_3rd_CY,$B228,AR$1)</f>
        <v>0</v>
      </c>
      <c r="AS228" s="391" t="n">
        <f aca="false">INDEX(_Rge_Data_3rd_CY,$B228,AS$1)</f>
        <v>0</v>
      </c>
      <c r="AT228" s="391" t="n">
        <f aca="false" t="array" ref="AT228:AT228">INDEX(_Rge_Data_3rd_CY,$B228,AT$1)</f>
        <v>0</v>
      </c>
      <c r="AU228" s="391" t="n">
        <f aca="false" t="array" ref="AU228:AU228">INDEX(_Rge_Data_3rd_CY,$B228,AU$1)</f>
        <v>0</v>
      </c>
      <c r="AV228" s="262" t="n">
        <f aca="false">AU228+AX228+AY228</f>
        <v>0</v>
      </c>
      <c r="AW228" s="392" t="n">
        <f aca="false">IFERROR(AU228/AG228,0)</f>
        <v>0</v>
      </c>
      <c r="AX228" s="268" t="n">
        <f aca="false">IFERROR(IF(AND($F228="OPEN",$AH228&gt;0),$AH228*_SoP*$AW228,IF(AND($F228="CLOSED",$AH228&gt;0),$AH228*_SoL*$AW228,0)),0)</f>
        <v>0</v>
      </c>
      <c r="AY228" s="268" t="n">
        <f aca="false">IFERROR(IF($AH228&lt;0,$AH228*_SoL,0),0)</f>
        <v>0</v>
      </c>
      <c r="AZ228" s="393" t="n">
        <f aca="false">AU228+AX228</f>
        <v>0</v>
      </c>
      <c r="BA228" s="393" t="n">
        <f aca="false">AJ228-AY228</f>
        <v>0</v>
      </c>
      <c r="BB228" s="393" t="n">
        <f aca="false">AZ228-BA228</f>
        <v>0</v>
      </c>
      <c r="BC228" s="394" t="n">
        <f aca="false">IF($BB228&gt;=0,$BB228,0)</f>
        <v>0</v>
      </c>
      <c r="BD228" s="395" t="n">
        <f aca="false">IF($BB228&lt;=0,-$BB228,0)</f>
        <v>-0</v>
      </c>
      <c r="BE228" s="396" t="n">
        <f aca="false">IF((V228-AJ228)&lt;0,0,V228-AJ228)</f>
        <v>0</v>
      </c>
      <c r="BF228" s="397" t="n">
        <f aca="false">IF(AW228&gt;1,0,V228-AW228*V228)</f>
        <v>0</v>
      </c>
    </row>
    <row r="229" customFormat="false" ht="19.5" hidden="false" customHeight="true" outlineLevel="0" collapsed="false">
      <c r="A229" s="166"/>
      <c r="B229" s="208" t="n">
        <f aca="false">B228+1</f>
        <v>218</v>
      </c>
      <c r="C229" s="166"/>
      <c r="D229" s="369" t="n">
        <f aca="false">INDEX(_Rge_Projectdata_3rd,$B229,MATCH("Project-ID",_Rge_Headline_Projectdata,0))</f>
        <v>0</v>
      </c>
      <c r="E229" s="370" t="str">
        <f aca="false" t="array" ref="E229:E229">IF(INDEX(_Rge_Data_3rd_CY,$B229,E$1)=0,"",TEXT(INDEX(_Rge_Data_3rd_CY,$B229,E$1),"JJJJMMTT"))</f>
        <v/>
      </c>
      <c r="F229" s="382" t="str">
        <f aca="false" t="array" ref="F229:F229">INDEX(_Rge_Data_3rd_CY,$B229,F$1)</f>
        <v>Open</v>
      </c>
      <c r="G229" s="371" t="n">
        <f aca="false" t="array" ref="G229:G229">IFERROR(MATCH(INDEX(_Rge_Data_3rd_CY,$B229,G$1),_Rge_Projectstatus,0),"")</f>
        <v>1</v>
      </c>
      <c r="H229" s="383" t="n">
        <f aca="false">INDEX(_Rge_Data_3rd_CY,$B229,H$1)</f>
        <v>0</v>
      </c>
      <c r="I229" s="384" t="n">
        <f aca="false">INDEX(_Rge_Data_3rd_CY,$B229,I$1)</f>
        <v>0</v>
      </c>
      <c r="J229" s="384" t="n">
        <f aca="false">INDEX(_Rge_Data_3rd_CY,$B229,J$1)</f>
        <v>0</v>
      </c>
      <c r="K229" s="384" t="n">
        <f aca="false">INDEX(_Rge_Data_3rd_CY,$B229,K$1)</f>
        <v>0</v>
      </c>
      <c r="L229" s="385" t="n">
        <f aca="false" t="array" ref="L229:L229">INDEX(_Rge_Data_3rd_CY,$B229,L$1)</f>
        <v>0</v>
      </c>
      <c r="M229" s="385" t="n">
        <f aca="false" t="array" ref="M229:M229">INDEX(_Rge_Data_3rd_CY,$B229,M$1)</f>
        <v>0</v>
      </c>
      <c r="N229" s="385" t="n">
        <f aca="false" t="array" ref="N229:N229">INDEX(_Rge_Data_3rd_CY,$B229,N$1)</f>
        <v>0</v>
      </c>
      <c r="O229" s="385" t="n">
        <f aca="false" t="array" ref="O229:O229">INDEX(_Rge_Data_3rd_CY,$B229,O$1)</f>
        <v>0</v>
      </c>
      <c r="P229" s="385" t="n">
        <f aca="false" t="array" ref="P229:P229">INDEX(_Rge_Data_3rd_CY,$B229,P$1)</f>
        <v>0</v>
      </c>
      <c r="Q229" s="385" t="n">
        <f aca="false">INDEX(_Rge_Data_3rd_CY,$B229,Q$1)</f>
        <v>0</v>
      </c>
      <c r="R229" s="385" t="n">
        <f aca="false" t="array" ref="R229:R229">INDEX(_Rge_Data_3rd_CY,$B229,R$1)</f>
        <v>0</v>
      </c>
      <c r="S229" s="385" t="n">
        <f aca="false" t="array" ref="S229:S229">INDEX(_Rge_Data_3rd_CY,$B229,S$1)</f>
        <v>0</v>
      </c>
      <c r="T229" s="385" t="n">
        <f aca="false">H229-S229</f>
        <v>0</v>
      </c>
      <c r="U229" s="386" t="n">
        <f aca="false">IFERROR(T229/H229,0)</f>
        <v>0</v>
      </c>
      <c r="V229" s="387" t="n">
        <f aca="false">INDEX(_Rge_Data_3rd_CY,$B229,V$1)</f>
        <v>0</v>
      </c>
      <c r="W229" s="388" t="n">
        <f aca="false">INDEX(_Rge_Data_3rd_CY,$B229,W$1)</f>
        <v>0</v>
      </c>
      <c r="X229" s="388" t="n">
        <f aca="false">INDEX(_Rge_Data_3rd_CY,$B229,X$1)</f>
        <v>0</v>
      </c>
      <c r="Y229" s="388" t="n">
        <f aca="false">INDEX(_Rge_Data_3rd_CY,$B229,Y$1)</f>
        <v>0</v>
      </c>
      <c r="Z229" s="388" t="n">
        <f aca="false" t="array" ref="Z229:Z229">INDEX(_Rge_Data_3rd_CY,$B229,Z$1)</f>
        <v>0</v>
      </c>
      <c r="AA229" s="388" t="n">
        <f aca="false" t="array" ref="AA229:AA229">INDEX(_Rge_Data_3rd_CY,$B229,AA$1)</f>
        <v>0</v>
      </c>
      <c r="AB229" s="388" t="n">
        <f aca="false" t="array" ref="AB229:AB229">INDEX(_Rge_Data_3rd_CY,$B229,AB$1)</f>
        <v>0</v>
      </c>
      <c r="AC229" s="388" t="n">
        <f aca="false" t="array" ref="AC229:AC229">INDEX(_Rge_Data_3rd_CY,$B229,AC$1)</f>
        <v>0</v>
      </c>
      <c r="AD229" s="388" t="n">
        <f aca="false" t="array" ref="AD229:AD229">INDEX(_Rge_Data_3rd_CY,$B229,AD$1)</f>
        <v>0</v>
      </c>
      <c r="AE229" s="388" t="n">
        <f aca="false">INDEX(_Rge_Data_3rd_CY,$B229,AE$1)</f>
        <v>0</v>
      </c>
      <c r="AF229" s="388" t="n">
        <f aca="false" t="array" ref="AF229:AF229">INDEX(_Rge_Data_3rd_CY,$B229,AF$1)</f>
        <v>0</v>
      </c>
      <c r="AG229" s="388" t="n">
        <f aca="false" t="array" ref="AG229:AG229">INDEX(_Rge_Data_3rd_CY,$B229,AG$1)</f>
        <v>0</v>
      </c>
      <c r="AH229" s="388" t="n">
        <f aca="false">V229-AG229</f>
        <v>0</v>
      </c>
      <c r="AI229" s="389" t="n">
        <f aca="false">IFERROR(AH229/V229,)</f>
        <v>0</v>
      </c>
      <c r="AJ229" s="390" t="n">
        <f aca="false">INDEX(_Rge_Data_3rd_CY,$B229,AJ$1)</f>
        <v>0</v>
      </c>
      <c r="AK229" s="391" t="n">
        <f aca="false">INDEX(_Rge_Data_3rd_CY,$B229,AK$1)</f>
        <v>0</v>
      </c>
      <c r="AL229" s="391" t="n">
        <f aca="false">INDEX(_Rge_Data_3rd_CY,$B229,AL$1)</f>
        <v>0</v>
      </c>
      <c r="AM229" s="391" t="n">
        <f aca="false">INDEX(_Rge_Data_3rd_CY,$B229,AM$1)</f>
        <v>0</v>
      </c>
      <c r="AN229" s="391" t="n">
        <f aca="false" t="array" ref="AN229:AN229">INDEX(_Rge_Data_3rd_CY,$B229,AN$1)</f>
        <v>0</v>
      </c>
      <c r="AO229" s="391" t="n">
        <f aca="false" t="array" ref="AO229:AO229">INDEX(_Rge_Data_3rd_CY,$B229,AO$1)</f>
        <v>0</v>
      </c>
      <c r="AP229" s="391" t="n">
        <f aca="false" t="array" ref="AP229:AP229">INDEX(_Rge_Data_3rd_CY,$B229,AP$1)</f>
        <v>0</v>
      </c>
      <c r="AQ229" s="391" t="n">
        <f aca="false" t="array" ref="AQ229:AQ229">INDEX(_Rge_Data_3rd_CY,$B229,AQ$1)</f>
        <v>0</v>
      </c>
      <c r="AR229" s="391" t="n">
        <f aca="false" t="array" ref="AR229:AR229">INDEX(_Rge_Data_3rd_CY,$B229,AR$1)</f>
        <v>0</v>
      </c>
      <c r="AS229" s="391" t="n">
        <f aca="false">INDEX(_Rge_Data_3rd_CY,$B229,AS$1)</f>
        <v>0</v>
      </c>
      <c r="AT229" s="391" t="n">
        <f aca="false" t="array" ref="AT229:AT229">INDEX(_Rge_Data_3rd_CY,$B229,AT$1)</f>
        <v>0</v>
      </c>
      <c r="AU229" s="391" t="n">
        <f aca="false" t="array" ref="AU229:AU229">INDEX(_Rge_Data_3rd_CY,$B229,AU$1)</f>
        <v>0</v>
      </c>
      <c r="AV229" s="262" t="n">
        <f aca="false">AU229+AX229+AY229</f>
        <v>0</v>
      </c>
      <c r="AW229" s="392" t="n">
        <f aca="false">IFERROR(AU229/AG229,0)</f>
        <v>0</v>
      </c>
      <c r="AX229" s="268" t="n">
        <f aca="false">IFERROR(IF(AND($F229="OPEN",$AH229&gt;0),$AH229*_SoP*$AW229,IF(AND($F229="CLOSED",$AH229&gt;0),$AH229*_SoL*$AW229,0)),0)</f>
        <v>0</v>
      </c>
      <c r="AY229" s="268" t="n">
        <f aca="false">IFERROR(IF($AH229&lt;0,$AH229*_SoL,0),0)</f>
        <v>0</v>
      </c>
      <c r="AZ229" s="393" t="n">
        <f aca="false">AU229+AX229</f>
        <v>0</v>
      </c>
      <c r="BA229" s="393" t="n">
        <f aca="false">AJ229-AY229</f>
        <v>0</v>
      </c>
      <c r="BB229" s="393" t="n">
        <f aca="false">AZ229-BA229</f>
        <v>0</v>
      </c>
      <c r="BC229" s="394" t="n">
        <f aca="false">IF($BB229&gt;=0,$BB229,0)</f>
        <v>0</v>
      </c>
      <c r="BD229" s="395" t="n">
        <f aca="false">IF($BB229&lt;=0,-$BB229,0)</f>
        <v>-0</v>
      </c>
      <c r="BE229" s="396" t="n">
        <f aca="false">IF((V229-AJ229)&lt;0,0,V229-AJ229)</f>
        <v>0</v>
      </c>
      <c r="BF229" s="397" t="n">
        <f aca="false">IF(AW229&gt;1,0,V229-AW229*V229)</f>
        <v>0</v>
      </c>
    </row>
    <row r="230" customFormat="false" ht="19.5" hidden="false" customHeight="true" outlineLevel="0" collapsed="false">
      <c r="A230" s="166"/>
      <c r="B230" s="208" t="n">
        <f aca="false">B229+1</f>
        <v>219</v>
      </c>
      <c r="C230" s="166"/>
      <c r="D230" s="369" t="n">
        <f aca="false">INDEX(_Rge_Projectdata_3rd,$B230,MATCH("Project-ID",_Rge_Headline_Projectdata,0))</f>
        <v>0</v>
      </c>
      <c r="E230" s="370" t="str">
        <f aca="false" t="array" ref="E230:E230">IF(INDEX(_Rge_Data_3rd_CY,$B230,E$1)=0,"",TEXT(INDEX(_Rge_Data_3rd_CY,$B230,E$1),"JJJJMMTT"))</f>
        <v/>
      </c>
      <c r="F230" s="382" t="str">
        <f aca="false" t="array" ref="F230:F230">INDEX(_Rge_Data_3rd_CY,$B230,F$1)</f>
        <v>Open</v>
      </c>
      <c r="G230" s="371" t="n">
        <f aca="false" t="array" ref="G230:G230">IFERROR(MATCH(INDEX(_Rge_Data_3rd_CY,$B230,G$1),_Rge_Projectstatus,0),"")</f>
        <v>1</v>
      </c>
      <c r="H230" s="383" t="n">
        <f aca="false">INDEX(_Rge_Data_3rd_CY,$B230,H$1)</f>
        <v>0</v>
      </c>
      <c r="I230" s="384" t="n">
        <f aca="false">INDEX(_Rge_Data_3rd_CY,$B230,I$1)</f>
        <v>0</v>
      </c>
      <c r="J230" s="384" t="n">
        <f aca="false">INDEX(_Rge_Data_3rd_CY,$B230,J$1)</f>
        <v>0</v>
      </c>
      <c r="K230" s="384" t="n">
        <f aca="false">INDEX(_Rge_Data_3rd_CY,$B230,K$1)</f>
        <v>0</v>
      </c>
      <c r="L230" s="385" t="n">
        <f aca="false" t="array" ref="L230:L230">INDEX(_Rge_Data_3rd_CY,$B230,L$1)</f>
        <v>0</v>
      </c>
      <c r="M230" s="385" t="n">
        <f aca="false" t="array" ref="M230:M230">INDEX(_Rge_Data_3rd_CY,$B230,M$1)</f>
        <v>0</v>
      </c>
      <c r="N230" s="385" t="n">
        <f aca="false" t="array" ref="N230:N230">INDEX(_Rge_Data_3rd_CY,$B230,N$1)</f>
        <v>0</v>
      </c>
      <c r="O230" s="385" t="n">
        <f aca="false" t="array" ref="O230:O230">INDEX(_Rge_Data_3rd_CY,$B230,O$1)</f>
        <v>0</v>
      </c>
      <c r="P230" s="385" t="n">
        <f aca="false" t="array" ref="P230:P230">INDEX(_Rge_Data_3rd_CY,$B230,P$1)</f>
        <v>0</v>
      </c>
      <c r="Q230" s="385" t="n">
        <f aca="false">INDEX(_Rge_Data_3rd_CY,$B230,Q$1)</f>
        <v>0</v>
      </c>
      <c r="R230" s="385" t="n">
        <f aca="false" t="array" ref="R230:R230">INDEX(_Rge_Data_3rd_CY,$B230,R$1)</f>
        <v>0</v>
      </c>
      <c r="S230" s="385" t="n">
        <f aca="false" t="array" ref="S230:S230">INDEX(_Rge_Data_3rd_CY,$B230,S$1)</f>
        <v>0</v>
      </c>
      <c r="T230" s="385" t="n">
        <f aca="false">H230-S230</f>
        <v>0</v>
      </c>
      <c r="U230" s="386" t="n">
        <f aca="false">IFERROR(T230/H230,0)</f>
        <v>0</v>
      </c>
      <c r="V230" s="387" t="n">
        <f aca="false">INDEX(_Rge_Data_3rd_CY,$B230,V$1)</f>
        <v>0</v>
      </c>
      <c r="W230" s="388" t="n">
        <f aca="false">INDEX(_Rge_Data_3rd_CY,$B230,W$1)</f>
        <v>0</v>
      </c>
      <c r="X230" s="388" t="n">
        <f aca="false">INDEX(_Rge_Data_3rd_CY,$B230,X$1)</f>
        <v>0</v>
      </c>
      <c r="Y230" s="388" t="n">
        <f aca="false">INDEX(_Rge_Data_3rd_CY,$B230,Y$1)</f>
        <v>0</v>
      </c>
      <c r="Z230" s="388" t="n">
        <f aca="false" t="array" ref="Z230:Z230">INDEX(_Rge_Data_3rd_CY,$B230,Z$1)</f>
        <v>0</v>
      </c>
      <c r="AA230" s="388" t="n">
        <f aca="false" t="array" ref="AA230:AA230">INDEX(_Rge_Data_3rd_CY,$B230,AA$1)</f>
        <v>0</v>
      </c>
      <c r="AB230" s="388" t="n">
        <f aca="false" t="array" ref="AB230:AB230">INDEX(_Rge_Data_3rd_CY,$B230,AB$1)</f>
        <v>0</v>
      </c>
      <c r="AC230" s="388" t="n">
        <f aca="false" t="array" ref="AC230:AC230">INDEX(_Rge_Data_3rd_CY,$B230,AC$1)</f>
        <v>0</v>
      </c>
      <c r="AD230" s="388" t="n">
        <f aca="false" t="array" ref="AD230:AD230">INDEX(_Rge_Data_3rd_CY,$B230,AD$1)</f>
        <v>0</v>
      </c>
      <c r="AE230" s="388" t="n">
        <f aca="false">INDEX(_Rge_Data_3rd_CY,$B230,AE$1)</f>
        <v>0</v>
      </c>
      <c r="AF230" s="388" t="n">
        <f aca="false" t="array" ref="AF230:AF230">INDEX(_Rge_Data_3rd_CY,$B230,AF$1)</f>
        <v>0</v>
      </c>
      <c r="AG230" s="388" t="n">
        <f aca="false" t="array" ref="AG230:AG230">INDEX(_Rge_Data_3rd_CY,$B230,AG$1)</f>
        <v>0</v>
      </c>
      <c r="AH230" s="388" t="n">
        <f aca="false">V230-AG230</f>
        <v>0</v>
      </c>
      <c r="AI230" s="389" t="n">
        <f aca="false">IFERROR(AH230/V230,)</f>
        <v>0</v>
      </c>
      <c r="AJ230" s="390" t="n">
        <f aca="false">INDEX(_Rge_Data_3rd_CY,$B230,AJ$1)</f>
        <v>0</v>
      </c>
      <c r="AK230" s="391" t="n">
        <f aca="false">INDEX(_Rge_Data_3rd_CY,$B230,AK$1)</f>
        <v>0</v>
      </c>
      <c r="AL230" s="391" t="n">
        <f aca="false">INDEX(_Rge_Data_3rd_CY,$B230,AL$1)</f>
        <v>0</v>
      </c>
      <c r="AM230" s="391" t="n">
        <f aca="false">INDEX(_Rge_Data_3rd_CY,$B230,AM$1)</f>
        <v>0</v>
      </c>
      <c r="AN230" s="391" t="n">
        <f aca="false" t="array" ref="AN230:AN230">INDEX(_Rge_Data_3rd_CY,$B230,AN$1)</f>
        <v>0</v>
      </c>
      <c r="AO230" s="391" t="n">
        <f aca="false" t="array" ref="AO230:AO230">INDEX(_Rge_Data_3rd_CY,$B230,AO$1)</f>
        <v>0</v>
      </c>
      <c r="AP230" s="391" t="n">
        <f aca="false" t="array" ref="AP230:AP230">INDEX(_Rge_Data_3rd_CY,$B230,AP$1)</f>
        <v>0</v>
      </c>
      <c r="AQ230" s="391" t="n">
        <f aca="false" t="array" ref="AQ230:AQ230">INDEX(_Rge_Data_3rd_CY,$B230,AQ$1)</f>
        <v>0</v>
      </c>
      <c r="AR230" s="391" t="n">
        <f aca="false" t="array" ref="AR230:AR230">INDEX(_Rge_Data_3rd_CY,$B230,AR$1)</f>
        <v>0</v>
      </c>
      <c r="AS230" s="391" t="n">
        <f aca="false">INDEX(_Rge_Data_3rd_CY,$B230,AS$1)</f>
        <v>0</v>
      </c>
      <c r="AT230" s="391" t="n">
        <f aca="false" t="array" ref="AT230:AT230">INDEX(_Rge_Data_3rd_CY,$B230,AT$1)</f>
        <v>0</v>
      </c>
      <c r="AU230" s="391" t="n">
        <f aca="false" t="array" ref="AU230:AU230">INDEX(_Rge_Data_3rd_CY,$B230,AU$1)</f>
        <v>0</v>
      </c>
      <c r="AV230" s="262" t="n">
        <f aca="false">AU230+AX230+AY230</f>
        <v>0</v>
      </c>
      <c r="AW230" s="392" t="n">
        <f aca="false">IFERROR(AU230/AG230,0)</f>
        <v>0</v>
      </c>
      <c r="AX230" s="268" t="n">
        <f aca="false">IFERROR(IF(AND($F230="OPEN",$AH230&gt;0),$AH230*_SoP*$AW230,IF(AND($F230="CLOSED",$AH230&gt;0),$AH230*_SoL*$AW230,0)),0)</f>
        <v>0</v>
      </c>
      <c r="AY230" s="268" t="n">
        <f aca="false">IFERROR(IF($AH230&lt;0,$AH230*_SoL,0),0)</f>
        <v>0</v>
      </c>
      <c r="AZ230" s="393" t="n">
        <f aca="false">AU230+AX230</f>
        <v>0</v>
      </c>
      <c r="BA230" s="393" t="n">
        <f aca="false">AJ230-AY230</f>
        <v>0</v>
      </c>
      <c r="BB230" s="393" t="n">
        <f aca="false">AZ230-BA230</f>
        <v>0</v>
      </c>
      <c r="BC230" s="394" t="n">
        <f aca="false">IF($BB230&gt;=0,$BB230,0)</f>
        <v>0</v>
      </c>
      <c r="BD230" s="395" t="n">
        <f aca="false">IF($BB230&lt;=0,-$BB230,0)</f>
        <v>-0</v>
      </c>
      <c r="BE230" s="396" t="n">
        <f aca="false">IF((V230-AJ230)&lt;0,0,V230-AJ230)</f>
        <v>0</v>
      </c>
      <c r="BF230" s="397" t="n">
        <f aca="false">IF(AW230&gt;1,0,V230-AW230*V230)</f>
        <v>0</v>
      </c>
    </row>
    <row r="231" customFormat="false" ht="19.5" hidden="false" customHeight="true" outlineLevel="0" collapsed="false">
      <c r="A231" s="166"/>
      <c r="B231" s="208" t="n">
        <f aca="false">B230+1</f>
        <v>220</v>
      </c>
      <c r="C231" s="166"/>
      <c r="D231" s="369" t="n">
        <f aca="false">INDEX(_Rge_Projectdata_3rd,$B231,MATCH("Project-ID",_Rge_Headline_Projectdata,0))</f>
        <v>0</v>
      </c>
      <c r="E231" s="370" t="str">
        <f aca="false" t="array" ref="E231:E231">IF(INDEX(_Rge_Data_3rd_CY,$B231,E$1)=0,"",TEXT(INDEX(_Rge_Data_3rd_CY,$B231,E$1),"JJJJMMTT"))</f>
        <v/>
      </c>
      <c r="F231" s="382" t="str">
        <f aca="false" t="array" ref="F231:F231">INDEX(_Rge_Data_3rd_CY,$B231,F$1)</f>
        <v>Open</v>
      </c>
      <c r="G231" s="371" t="n">
        <f aca="false" t="array" ref="G231:G231">IFERROR(MATCH(INDEX(_Rge_Data_3rd_CY,$B231,G$1),_Rge_Projectstatus,0),"")</f>
        <v>1</v>
      </c>
      <c r="H231" s="383" t="n">
        <f aca="false">INDEX(_Rge_Data_3rd_CY,$B231,H$1)</f>
        <v>0</v>
      </c>
      <c r="I231" s="384" t="n">
        <f aca="false">INDEX(_Rge_Data_3rd_CY,$B231,I$1)</f>
        <v>0</v>
      </c>
      <c r="J231" s="384" t="n">
        <f aca="false">INDEX(_Rge_Data_3rd_CY,$B231,J$1)</f>
        <v>0</v>
      </c>
      <c r="K231" s="384" t="n">
        <f aca="false">INDEX(_Rge_Data_3rd_CY,$B231,K$1)</f>
        <v>0</v>
      </c>
      <c r="L231" s="385" t="n">
        <f aca="false" t="array" ref="L231:L231">INDEX(_Rge_Data_3rd_CY,$B231,L$1)</f>
        <v>0</v>
      </c>
      <c r="M231" s="385" t="n">
        <f aca="false" t="array" ref="M231:M231">INDEX(_Rge_Data_3rd_CY,$B231,M$1)</f>
        <v>0</v>
      </c>
      <c r="N231" s="385" t="n">
        <f aca="false" t="array" ref="N231:N231">INDEX(_Rge_Data_3rd_CY,$B231,N$1)</f>
        <v>0</v>
      </c>
      <c r="O231" s="385" t="n">
        <f aca="false" t="array" ref="O231:O231">INDEX(_Rge_Data_3rd_CY,$B231,O$1)</f>
        <v>0</v>
      </c>
      <c r="P231" s="385" t="n">
        <f aca="false" t="array" ref="P231:P231">INDEX(_Rge_Data_3rd_CY,$B231,P$1)</f>
        <v>0</v>
      </c>
      <c r="Q231" s="385" t="n">
        <f aca="false">INDEX(_Rge_Data_3rd_CY,$B231,Q$1)</f>
        <v>0</v>
      </c>
      <c r="R231" s="385" t="n">
        <f aca="false" t="array" ref="R231:R231">INDEX(_Rge_Data_3rd_CY,$B231,R$1)</f>
        <v>0</v>
      </c>
      <c r="S231" s="385" t="n">
        <f aca="false" t="array" ref="S231:S231">INDEX(_Rge_Data_3rd_CY,$B231,S$1)</f>
        <v>0</v>
      </c>
      <c r="T231" s="385" t="n">
        <f aca="false">H231-S231</f>
        <v>0</v>
      </c>
      <c r="U231" s="386" t="n">
        <f aca="false">IFERROR(T231/H231,0)</f>
        <v>0</v>
      </c>
      <c r="V231" s="387" t="n">
        <f aca="false">INDEX(_Rge_Data_3rd_CY,$B231,V$1)</f>
        <v>0</v>
      </c>
      <c r="W231" s="388" t="n">
        <f aca="false">INDEX(_Rge_Data_3rd_CY,$B231,W$1)</f>
        <v>0</v>
      </c>
      <c r="X231" s="388" t="n">
        <f aca="false">INDEX(_Rge_Data_3rd_CY,$B231,X$1)</f>
        <v>0</v>
      </c>
      <c r="Y231" s="388" t="n">
        <f aca="false">INDEX(_Rge_Data_3rd_CY,$B231,Y$1)</f>
        <v>0</v>
      </c>
      <c r="Z231" s="388" t="n">
        <f aca="false" t="array" ref="Z231:Z231">INDEX(_Rge_Data_3rd_CY,$B231,Z$1)</f>
        <v>0</v>
      </c>
      <c r="AA231" s="388" t="n">
        <f aca="false" t="array" ref="AA231:AA231">INDEX(_Rge_Data_3rd_CY,$B231,AA$1)</f>
        <v>0</v>
      </c>
      <c r="AB231" s="388" t="n">
        <f aca="false" t="array" ref="AB231:AB231">INDEX(_Rge_Data_3rd_CY,$B231,AB$1)</f>
        <v>0</v>
      </c>
      <c r="AC231" s="388" t="n">
        <f aca="false" t="array" ref="AC231:AC231">INDEX(_Rge_Data_3rd_CY,$B231,AC$1)</f>
        <v>0</v>
      </c>
      <c r="AD231" s="388" t="n">
        <f aca="false" t="array" ref="AD231:AD231">INDEX(_Rge_Data_3rd_CY,$B231,AD$1)</f>
        <v>0</v>
      </c>
      <c r="AE231" s="388" t="n">
        <f aca="false">INDEX(_Rge_Data_3rd_CY,$B231,AE$1)</f>
        <v>0</v>
      </c>
      <c r="AF231" s="388" t="n">
        <f aca="false" t="array" ref="AF231:AF231">INDEX(_Rge_Data_3rd_CY,$B231,AF$1)</f>
        <v>0</v>
      </c>
      <c r="AG231" s="388" t="n">
        <f aca="false" t="array" ref="AG231:AG231">INDEX(_Rge_Data_3rd_CY,$B231,AG$1)</f>
        <v>0</v>
      </c>
      <c r="AH231" s="388" t="n">
        <f aca="false">V231-AG231</f>
        <v>0</v>
      </c>
      <c r="AI231" s="389" t="n">
        <f aca="false">IFERROR(AH231/V231,)</f>
        <v>0</v>
      </c>
      <c r="AJ231" s="390" t="n">
        <f aca="false">INDEX(_Rge_Data_3rd_CY,$B231,AJ$1)</f>
        <v>0</v>
      </c>
      <c r="AK231" s="391" t="n">
        <f aca="false">INDEX(_Rge_Data_3rd_CY,$B231,AK$1)</f>
        <v>0</v>
      </c>
      <c r="AL231" s="391" t="n">
        <f aca="false">INDEX(_Rge_Data_3rd_CY,$B231,AL$1)</f>
        <v>0</v>
      </c>
      <c r="AM231" s="391" t="n">
        <f aca="false">INDEX(_Rge_Data_3rd_CY,$B231,AM$1)</f>
        <v>0</v>
      </c>
      <c r="AN231" s="391" t="n">
        <f aca="false" t="array" ref="AN231:AN231">INDEX(_Rge_Data_3rd_CY,$B231,AN$1)</f>
        <v>0</v>
      </c>
      <c r="AO231" s="391" t="n">
        <f aca="false" t="array" ref="AO231:AO231">INDEX(_Rge_Data_3rd_CY,$B231,AO$1)</f>
        <v>0</v>
      </c>
      <c r="AP231" s="391" t="n">
        <f aca="false" t="array" ref="AP231:AP231">INDEX(_Rge_Data_3rd_CY,$B231,AP$1)</f>
        <v>0</v>
      </c>
      <c r="AQ231" s="391" t="n">
        <f aca="false" t="array" ref="AQ231:AQ231">INDEX(_Rge_Data_3rd_CY,$B231,AQ$1)</f>
        <v>0</v>
      </c>
      <c r="AR231" s="391" t="n">
        <f aca="false" t="array" ref="AR231:AR231">INDEX(_Rge_Data_3rd_CY,$B231,AR$1)</f>
        <v>0</v>
      </c>
      <c r="AS231" s="391" t="n">
        <f aca="false">INDEX(_Rge_Data_3rd_CY,$B231,AS$1)</f>
        <v>0</v>
      </c>
      <c r="AT231" s="391" t="n">
        <f aca="false" t="array" ref="AT231:AT231">INDEX(_Rge_Data_3rd_CY,$B231,AT$1)</f>
        <v>0</v>
      </c>
      <c r="AU231" s="391" t="n">
        <f aca="false" t="array" ref="AU231:AU231">INDEX(_Rge_Data_3rd_CY,$B231,AU$1)</f>
        <v>0</v>
      </c>
      <c r="AV231" s="262" t="n">
        <f aca="false">AU231+AX231+AY231</f>
        <v>0</v>
      </c>
      <c r="AW231" s="392" t="n">
        <f aca="false">IFERROR(AU231/AG231,0)</f>
        <v>0</v>
      </c>
      <c r="AX231" s="268" t="n">
        <f aca="false">IFERROR(IF(AND($F231="OPEN",$AH231&gt;0),$AH231*_SoP*$AW231,IF(AND($F231="CLOSED",$AH231&gt;0),$AH231*_SoL*$AW231,0)),0)</f>
        <v>0</v>
      </c>
      <c r="AY231" s="268" t="n">
        <f aca="false">IFERROR(IF($AH231&lt;0,$AH231*_SoL,0),0)</f>
        <v>0</v>
      </c>
      <c r="AZ231" s="393" t="n">
        <f aca="false">AU231+AX231</f>
        <v>0</v>
      </c>
      <c r="BA231" s="393" t="n">
        <f aca="false">AJ231-AY231</f>
        <v>0</v>
      </c>
      <c r="BB231" s="393" t="n">
        <f aca="false">AZ231-BA231</f>
        <v>0</v>
      </c>
      <c r="BC231" s="394" t="n">
        <f aca="false">IF($BB231&gt;=0,$BB231,0)</f>
        <v>0</v>
      </c>
      <c r="BD231" s="395" t="n">
        <f aca="false">IF($BB231&lt;=0,-$BB231,0)</f>
        <v>-0</v>
      </c>
      <c r="BE231" s="396" t="n">
        <f aca="false">IF((V231-AJ231)&lt;0,0,V231-AJ231)</f>
        <v>0</v>
      </c>
      <c r="BF231" s="397" t="n">
        <f aca="false">IF(AW231&gt;1,0,V231-AW231*V231)</f>
        <v>0</v>
      </c>
    </row>
    <row r="232" customFormat="false" ht="19.5" hidden="false" customHeight="true" outlineLevel="0" collapsed="false">
      <c r="A232" s="166"/>
      <c r="B232" s="208" t="n">
        <f aca="false">B231+1</f>
        <v>221</v>
      </c>
      <c r="C232" s="166"/>
      <c r="D232" s="369" t="n">
        <f aca="false">INDEX(_Rge_Projectdata_3rd,$B232,MATCH("Project-ID",_Rge_Headline_Projectdata,0))</f>
        <v>0</v>
      </c>
      <c r="E232" s="370" t="str">
        <f aca="false" t="array" ref="E232:E232">IF(INDEX(_Rge_Data_3rd_CY,$B232,E$1)=0,"",TEXT(INDEX(_Rge_Data_3rd_CY,$B232,E$1),"JJJJMMTT"))</f>
        <v/>
      </c>
      <c r="F232" s="382" t="str">
        <f aca="false" t="array" ref="F232:F232">INDEX(_Rge_Data_3rd_CY,$B232,F$1)</f>
        <v>Open</v>
      </c>
      <c r="G232" s="371" t="n">
        <f aca="false" t="array" ref="G232:G232">IFERROR(MATCH(INDEX(_Rge_Data_3rd_CY,$B232,G$1),_Rge_Projectstatus,0),"")</f>
        <v>1</v>
      </c>
      <c r="H232" s="383" t="n">
        <f aca="false">INDEX(_Rge_Data_3rd_CY,$B232,H$1)</f>
        <v>0</v>
      </c>
      <c r="I232" s="384" t="n">
        <f aca="false">INDEX(_Rge_Data_3rd_CY,$B232,I$1)</f>
        <v>0</v>
      </c>
      <c r="J232" s="384" t="n">
        <f aca="false">INDEX(_Rge_Data_3rd_CY,$B232,J$1)</f>
        <v>0</v>
      </c>
      <c r="K232" s="384" t="n">
        <f aca="false">INDEX(_Rge_Data_3rd_CY,$B232,K$1)</f>
        <v>0</v>
      </c>
      <c r="L232" s="385" t="n">
        <f aca="false" t="array" ref="L232:L232">INDEX(_Rge_Data_3rd_CY,$B232,L$1)</f>
        <v>0</v>
      </c>
      <c r="M232" s="385" t="n">
        <f aca="false" t="array" ref="M232:M232">INDEX(_Rge_Data_3rd_CY,$B232,M$1)</f>
        <v>0</v>
      </c>
      <c r="N232" s="385" t="n">
        <f aca="false" t="array" ref="N232:N232">INDEX(_Rge_Data_3rd_CY,$B232,N$1)</f>
        <v>0</v>
      </c>
      <c r="O232" s="385" t="n">
        <f aca="false" t="array" ref="O232:O232">INDEX(_Rge_Data_3rd_CY,$B232,O$1)</f>
        <v>0</v>
      </c>
      <c r="P232" s="385" t="n">
        <f aca="false" t="array" ref="P232:P232">INDEX(_Rge_Data_3rd_CY,$B232,P$1)</f>
        <v>0</v>
      </c>
      <c r="Q232" s="385" t="n">
        <f aca="false">INDEX(_Rge_Data_3rd_CY,$B232,Q$1)</f>
        <v>0</v>
      </c>
      <c r="R232" s="385" t="n">
        <f aca="false" t="array" ref="R232:R232">INDEX(_Rge_Data_3rd_CY,$B232,R$1)</f>
        <v>0</v>
      </c>
      <c r="S232" s="385" t="n">
        <f aca="false" t="array" ref="S232:S232">INDEX(_Rge_Data_3rd_CY,$B232,S$1)</f>
        <v>0</v>
      </c>
      <c r="T232" s="385" t="n">
        <f aca="false">H232-S232</f>
        <v>0</v>
      </c>
      <c r="U232" s="386" t="n">
        <f aca="false">IFERROR(T232/H232,0)</f>
        <v>0</v>
      </c>
      <c r="V232" s="387" t="n">
        <f aca="false">INDEX(_Rge_Data_3rd_CY,$B232,V$1)</f>
        <v>0</v>
      </c>
      <c r="W232" s="388" t="n">
        <f aca="false">INDEX(_Rge_Data_3rd_CY,$B232,W$1)</f>
        <v>0</v>
      </c>
      <c r="X232" s="388" t="n">
        <f aca="false">INDEX(_Rge_Data_3rd_CY,$B232,X$1)</f>
        <v>0</v>
      </c>
      <c r="Y232" s="388" t="n">
        <f aca="false">INDEX(_Rge_Data_3rd_CY,$B232,Y$1)</f>
        <v>0</v>
      </c>
      <c r="Z232" s="388" t="n">
        <f aca="false" t="array" ref="Z232:Z232">INDEX(_Rge_Data_3rd_CY,$B232,Z$1)</f>
        <v>0</v>
      </c>
      <c r="AA232" s="388" t="n">
        <f aca="false" t="array" ref="AA232:AA232">INDEX(_Rge_Data_3rd_CY,$B232,AA$1)</f>
        <v>0</v>
      </c>
      <c r="AB232" s="388" t="n">
        <f aca="false" t="array" ref="AB232:AB232">INDEX(_Rge_Data_3rd_CY,$B232,AB$1)</f>
        <v>0</v>
      </c>
      <c r="AC232" s="388" t="n">
        <f aca="false" t="array" ref="AC232:AC232">INDEX(_Rge_Data_3rd_CY,$B232,AC$1)</f>
        <v>0</v>
      </c>
      <c r="AD232" s="388" t="n">
        <f aca="false" t="array" ref="AD232:AD232">INDEX(_Rge_Data_3rd_CY,$B232,AD$1)</f>
        <v>0</v>
      </c>
      <c r="AE232" s="388" t="n">
        <f aca="false">INDEX(_Rge_Data_3rd_CY,$B232,AE$1)</f>
        <v>0</v>
      </c>
      <c r="AF232" s="388" t="n">
        <f aca="false" t="array" ref="AF232:AF232">INDEX(_Rge_Data_3rd_CY,$B232,AF$1)</f>
        <v>0</v>
      </c>
      <c r="AG232" s="388" t="n">
        <f aca="false" t="array" ref="AG232:AG232">INDEX(_Rge_Data_3rd_CY,$B232,AG$1)</f>
        <v>0</v>
      </c>
      <c r="AH232" s="388" t="n">
        <f aca="false">V232-AG232</f>
        <v>0</v>
      </c>
      <c r="AI232" s="389" t="n">
        <f aca="false">IFERROR(AH232/V232,)</f>
        <v>0</v>
      </c>
      <c r="AJ232" s="390" t="n">
        <f aca="false">INDEX(_Rge_Data_3rd_CY,$B232,AJ$1)</f>
        <v>0</v>
      </c>
      <c r="AK232" s="391" t="n">
        <f aca="false">INDEX(_Rge_Data_3rd_CY,$B232,AK$1)</f>
        <v>0</v>
      </c>
      <c r="AL232" s="391" t="n">
        <f aca="false">INDEX(_Rge_Data_3rd_CY,$B232,AL$1)</f>
        <v>0</v>
      </c>
      <c r="AM232" s="391" t="n">
        <f aca="false">INDEX(_Rge_Data_3rd_CY,$B232,AM$1)</f>
        <v>0</v>
      </c>
      <c r="AN232" s="391" t="n">
        <f aca="false" t="array" ref="AN232:AN232">INDEX(_Rge_Data_3rd_CY,$B232,AN$1)</f>
        <v>0</v>
      </c>
      <c r="AO232" s="391" t="n">
        <f aca="false" t="array" ref="AO232:AO232">INDEX(_Rge_Data_3rd_CY,$B232,AO$1)</f>
        <v>0</v>
      </c>
      <c r="AP232" s="391" t="n">
        <f aca="false" t="array" ref="AP232:AP232">INDEX(_Rge_Data_3rd_CY,$B232,AP$1)</f>
        <v>0</v>
      </c>
      <c r="AQ232" s="391" t="n">
        <f aca="false" t="array" ref="AQ232:AQ232">INDEX(_Rge_Data_3rd_CY,$B232,AQ$1)</f>
        <v>0</v>
      </c>
      <c r="AR232" s="391" t="n">
        <f aca="false" t="array" ref="AR232:AR232">INDEX(_Rge_Data_3rd_CY,$B232,AR$1)</f>
        <v>0</v>
      </c>
      <c r="AS232" s="391" t="n">
        <f aca="false">INDEX(_Rge_Data_3rd_CY,$B232,AS$1)</f>
        <v>0</v>
      </c>
      <c r="AT232" s="391" t="n">
        <f aca="false" t="array" ref="AT232:AT232">INDEX(_Rge_Data_3rd_CY,$B232,AT$1)</f>
        <v>0</v>
      </c>
      <c r="AU232" s="391" t="n">
        <f aca="false" t="array" ref="AU232:AU232">INDEX(_Rge_Data_3rd_CY,$B232,AU$1)</f>
        <v>0</v>
      </c>
      <c r="AV232" s="262" t="n">
        <f aca="false">AU232+AX232+AY232</f>
        <v>0</v>
      </c>
      <c r="AW232" s="392" t="n">
        <f aca="false">IFERROR(AU232/AG232,0)</f>
        <v>0</v>
      </c>
      <c r="AX232" s="268" t="n">
        <f aca="false">IFERROR(IF(AND($F232="OPEN",$AH232&gt;0),$AH232*_SoP*$AW232,IF(AND($F232="CLOSED",$AH232&gt;0),$AH232*_SoL*$AW232,0)),0)</f>
        <v>0</v>
      </c>
      <c r="AY232" s="268" t="n">
        <f aca="false">IFERROR(IF($AH232&lt;0,$AH232*_SoL,0),0)</f>
        <v>0</v>
      </c>
      <c r="AZ232" s="393" t="n">
        <f aca="false">AU232+AX232</f>
        <v>0</v>
      </c>
      <c r="BA232" s="393" t="n">
        <f aca="false">AJ232-AY232</f>
        <v>0</v>
      </c>
      <c r="BB232" s="393" t="n">
        <f aca="false">AZ232-BA232</f>
        <v>0</v>
      </c>
      <c r="BC232" s="394" t="n">
        <f aca="false">IF($BB232&gt;=0,$BB232,0)</f>
        <v>0</v>
      </c>
      <c r="BD232" s="395" t="n">
        <f aca="false">IF($BB232&lt;=0,-$BB232,0)</f>
        <v>-0</v>
      </c>
      <c r="BE232" s="396" t="n">
        <f aca="false">IF((V232-AJ232)&lt;0,0,V232-AJ232)</f>
        <v>0</v>
      </c>
      <c r="BF232" s="397" t="n">
        <f aca="false">IF(AW232&gt;1,0,V232-AW232*V232)</f>
        <v>0</v>
      </c>
    </row>
    <row r="233" customFormat="false" ht="19.5" hidden="false" customHeight="true" outlineLevel="0" collapsed="false">
      <c r="A233" s="166"/>
      <c r="B233" s="208" t="n">
        <f aca="false">B232+1</f>
        <v>222</v>
      </c>
      <c r="C233" s="166"/>
      <c r="D233" s="369" t="n">
        <f aca="false">INDEX(_Rge_Projectdata_3rd,$B233,MATCH("Project-ID",_Rge_Headline_Projectdata,0))</f>
        <v>0</v>
      </c>
      <c r="E233" s="370" t="str">
        <f aca="false" t="array" ref="E233:E233">IF(INDEX(_Rge_Data_3rd_CY,$B233,E$1)=0,"",TEXT(INDEX(_Rge_Data_3rd_CY,$B233,E$1),"JJJJMMTT"))</f>
        <v/>
      </c>
      <c r="F233" s="382" t="str">
        <f aca="false" t="array" ref="F233:F233">INDEX(_Rge_Data_3rd_CY,$B233,F$1)</f>
        <v>Open</v>
      </c>
      <c r="G233" s="371" t="n">
        <f aca="false" t="array" ref="G233:G233">IFERROR(MATCH(INDEX(_Rge_Data_3rd_CY,$B233,G$1),_Rge_Projectstatus,0),"")</f>
        <v>1</v>
      </c>
      <c r="H233" s="383" t="n">
        <f aca="false">INDEX(_Rge_Data_3rd_CY,$B233,H$1)</f>
        <v>0</v>
      </c>
      <c r="I233" s="384" t="n">
        <f aca="false">INDEX(_Rge_Data_3rd_CY,$B233,I$1)</f>
        <v>0</v>
      </c>
      <c r="J233" s="384" t="n">
        <f aca="false">INDEX(_Rge_Data_3rd_CY,$B233,J$1)</f>
        <v>0</v>
      </c>
      <c r="K233" s="384" t="n">
        <f aca="false">INDEX(_Rge_Data_3rd_CY,$B233,K$1)</f>
        <v>0</v>
      </c>
      <c r="L233" s="385" t="n">
        <f aca="false" t="array" ref="L233:L233">INDEX(_Rge_Data_3rd_CY,$B233,L$1)</f>
        <v>0</v>
      </c>
      <c r="M233" s="385" t="n">
        <f aca="false" t="array" ref="M233:M233">INDEX(_Rge_Data_3rd_CY,$B233,M$1)</f>
        <v>0</v>
      </c>
      <c r="N233" s="385" t="n">
        <f aca="false" t="array" ref="N233:N233">INDEX(_Rge_Data_3rd_CY,$B233,N$1)</f>
        <v>0</v>
      </c>
      <c r="O233" s="385" t="n">
        <f aca="false" t="array" ref="O233:O233">INDEX(_Rge_Data_3rd_CY,$B233,O$1)</f>
        <v>0</v>
      </c>
      <c r="P233" s="385" t="n">
        <f aca="false" t="array" ref="P233:P233">INDEX(_Rge_Data_3rd_CY,$B233,P$1)</f>
        <v>0</v>
      </c>
      <c r="Q233" s="385" t="n">
        <f aca="false">INDEX(_Rge_Data_3rd_CY,$B233,Q$1)</f>
        <v>0</v>
      </c>
      <c r="R233" s="385" t="n">
        <f aca="false" t="array" ref="R233:R233">INDEX(_Rge_Data_3rd_CY,$B233,R$1)</f>
        <v>0</v>
      </c>
      <c r="S233" s="385" t="n">
        <f aca="false" t="array" ref="S233:S233">INDEX(_Rge_Data_3rd_CY,$B233,S$1)</f>
        <v>0</v>
      </c>
      <c r="T233" s="385" t="n">
        <f aca="false">H233-S233</f>
        <v>0</v>
      </c>
      <c r="U233" s="386" t="n">
        <f aca="false">IFERROR(T233/H233,0)</f>
        <v>0</v>
      </c>
      <c r="V233" s="387" t="n">
        <f aca="false">INDEX(_Rge_Data_3rd_CY,$B233,V$1)</f>
        <v>0</v>
      </c>
      <c r="W233" s="388" t="n">
        <f aca="false">INDEX(_Rge_Data_3rd_CY,$B233,W$1)</f>
        <v>0</v>
      </c>
      <c r="X233" s="388" t="n">
        <f aca="false">INDEX(_Rge_Data_3rd_CY,$B233,X$1)</f>
        <v>0</v>
      </c>
      <c r="Y233" s="388" t="n">
        <f aca="false">INDEX(_Rge_Data_3rd_CY,$B233,Y$1)</f>
        <v>0</v>
      </c>
      <c r="Z233" s="388" t="n">
        <f aca="false" t="array" ref="Z233:Z233">INDEX(_Rge_Data_3rd_CY,$B233,Z$1)</f>
        <v>0</v>
      </c>
      <c r="AA233" s="388" t="n">
        <f aca="false" t="array" ref="AA233:AA233">INDEX(_Rge_Data_3rd_CY,$B233,AA$1)</f>
        <v>0</v>
      </c>
      <c r="AB233" s="388" t="n">
        <f aca="false" t="array" ref="AB233:AB233">INDEX(_Rge_Data_3rd_CY,$B233,AB$1)</f>
        <v>0</v>
      </c>
      <c r="AC233" s="388" t="n">
        <f aca="false" t="array" ref="AC233:AC233">INDEX(_Rge_Data_3rd_CY,$B233,AC$1)</f>
        <v>0</v>
      </c>
      <c r="AD233" s="388" t="n">
        <f aca="false" t="array" ref="AD233:AD233">INDEX(_Rge_Data_3rd_CY,$B233,AD$1)</f>
        <v>0</v>
      </c>
      <c r="AE233" s="388" t="n">
        <f aca="false">INDEX(_Rge_Data_3rd_CY,$B233,AE$1)</f>
        <v>0</v>
      </c>
      <c r="AF233" s="388" t="n">
        <f aca="false" t="array" ref="AF233:AF233">INDEX(_Rge_Data_3rd_CY,$B233,AF$1)</f>
        <v>0</v>
      </c>
      <c r="AG233" s="388" t="n">
        <f aca="false" t="array" ref="AG233:AG233">INDEX(_Rge_Data_3rd_CY,$B233,AG$1)</f>
        <v>0</v>
      </c>
      <c r="AH233" s="388" t="n">
        <f aca="false">V233-AG233</f>
        <v>0</v>
      </c>
      <c r="AI233" s="389" t="n">
        <f aca="false">IFERROR(AH233/V233,)</f>
        <v>0</v>
      </c>
      <c r="AJ233" s="390" t="n">
        <f aca="false">INDEX(_Rge_Data_3rd_CY,$B233,AJ$1)</f>
        <v>0</v>
      </c>
      <c r="AK233" s="391" t="n">
        <f aca="false">INDEX(_Rge_Data_3rd_CY,$B233,AK$1)</f>
        <v>0</v>
      </c>
      <c r="AL233" s="391" t="n">
        <f aca="false">INDEX(_Rge_Data_3rd_CY,$B233,AL$1)</f>
        <v>0</v>
      </c>
      <c r="AM233" s="391" t="n">
        <f aca="false">INDEX(_Rge_Data_3rd_CY,$B233,AM$1)</f>
        <v>0</v>
      </c>
      <c r="AN233" s="391" t="n">
        <f aca="false" t="array" ref="AN233:AN233">INDEX(_Rge_Data_3rd_CY,$B233,AN$1)</f>
        <v>0</v>
      </c>
      <c r="AO233" s="391" t="n">
        <f aca="false" t="array" ref="AO233:AO233">INDEX(_Rge_Data_3rd_CY,$B233,AO$1)</f>
        <v>0</v>
      </c>
      <c r="AP233" s="391" t="n">
        <f aca="false" t="array" ref="AP233:AP233">INDEX(_Rge_Data_3rd_CY,$B233,AP$1)</f>
        <v>0</v>
      </c>
      <c r="AQ233" s="391" t="n">
        <f aca="false" t="array" ref="AQ233:AQ233">INDEX(_Rge_Data_3rd_CY,$B233,AQ$1)</f>
        <v>0</v>
      </c>
      <c r="AR233" s="391" t="n">
        <f aca="false" t="array" ref="AR233:AR233">INDEX(_Rge_Data_3rd_CY,$B233,AR$1)</f>
        <v>0</v>
      </c>
      <c r="AS233" s="391" t="n">
        <f aca="false">INDEX(_Rge_Data_3rd_CY,$B233,AS$1)</f>
        <v>0</v>
      </c>
      <c r="AT233" s="391" t="n">
        <f aca="false" t="array" ref="AT233:AT233">INDEX(_Rge_Data_3rd_CY,$B233,AT$1)</f>
        <v>0</v>
      </c>
      <c r="AU233" s="391" t="n">
        <f aca="false" t="array" ref="AU233:AU233">INDEX(_Rge_Data_3rd_CY,$B233,AU$1)</f>
        <v>0</v>
      </c>
      <c r="AV233" s="262" t="n">
        <f aca="false">AU233+AX233+AY233</f>
        <v>0</v>
      </c>
      <c r="AW233" s="392" t="n">
        <f aca="false">IFERROR(AU233/AG233,0)</f>
        <v>0</v>
      </c>
      <c r="AX233" s="268" t="n">
        <f aca="false">IFERROR(IF(AND($F233="OPEN",$AH233&gt;0),$AH233*_SoP*$AW233,IF(AND($F233="CLOSED",$AH233&gt;0),$AH233*_SoL*$AW233,0)),0)</f>
        <v>0</v>
      </c>
      <c r="AY233" s="268" t="n">
        <f aca="false">IFERROR(IF($AH233&lt;0,$AH233*_SoL,0),0)</f>
        <v>0</v>
      </c>
      <c r="AZ233" s="393" t="n">
        <f aca="false">AU233+AX233</f>
        <v>0</v>
      </c>
      <c r="BA233" s="393" t="n">
        <f aca="false">AJ233-AY233</f>
        <v>0</v>
      </c>
      <c r="BB233" s="393" t="n">
        <f aca="false">AZ233-BA233</f>
        <v>0</v>
      </c>
      <c r="BC233" s="394" t="n">
        <f aca="false">IF($BB233&gt;=0,$BB233,0)</f>
        <v>0</v>
      </c>
      <c r="BD233" s="395" t="n">
        <f aca="false">IF($BB233&lt;=0,-$BB233,0)</f>
        <v>-0</v>
      </c>
      <c r="BE233" s="396" t="n">
        <f aca="false">IF((V233-AJ233)&lt;0,0,V233-AJ233)</f>
        <v>0</v>
      </c>
      <c r="BF233" s="397" t="n">
        <f aca="false">IF(AW233&gt;1,0,V233-AW233*V233)</f>
        <v>0</v>
      </c>
    </row>
    <row r="234" customFormat="false" ht="19.5" hidden="false" customHeight="true" outlineLevel="0" collapsed="false">
      <c r="A234" s="166"/>
      <c r="B234" s="208" t="n">
        <f aca="false">B233+1</f>
        <v>223</v>
      </c>
      <c r="C234" s="166"/>
      <c r="D234" s="369" t="n">
        <f aca="false">INDEX(_Rge_Projectdata_3rd,$B234,MATCH("Project-ID",_Rge_Headline_Projectdata,0))</f>
        <v>0</v>
      </c>
      <c r="E234" s="370" t="str">
        <f aca="false" t="array" ref="E234:E234">IF(INDEX(_Rge_Data_3rd_CY,$B234,E$1)=0,"",TEXT(INDEX(_Rge_Data_3rd_CY,$B234,E$1),"JJJJMMTT"))</f>
        <v/>
      </c>
      <c r="F234" s="382" t="str">
        <f aca="false" t="array" ref="F234:F234">INDEX(_Rge_Data_3rd_CY,$B234,F$1)</f>
        <v>Open</v>
      </c>
      <c r="G234" s="371" t="n">
        <f aca="false" t="array" ref="G234:G234">IFERROR(MATCH(INDEX(_Rge_Data_3rd_CY,$B234,G$1),_Rge_Projectstatus,0),"")</f>
        <v>1</v>
      </c>
      <c r="H234" s="383" t="n">
        <f aca="false">INDEX(_Rge_Data_3rd_CY,$B234,H$1)</f>
        <v>0</v>
      </c>
      <c r="I234" s="384" t="n">
        <f aca="false">INDEX(_Rge_Data_3rd_CY,$B234,I$1)</f>
        <v>0</v>
      </c>
      <c r="J234" s="384" t="n">
        <f aca="false">INDEX(_Rge_Data_3rd_CY,$B234,J$1)</f>
        <v>0</v>
      </c>
      <c r="K234" s="384" t="n">
        <f aca="false">INDEX(_Rge_Data_3rd_CY,$B234,K$1)</f>
        <v>0</v>
      </c>
      <c r="L234" s="385" t="n">
        <f aca="false" t="array" ref="L234:L234">INDEX(_Rge_Data_3rd_CY,$B234,L$1)</f>
        <v>0</v>
      </c>
      <c r="M234" s="385" t="n">
        <f aca="false" t="array" ref="M234:M234">INDEX(_Rge_Data_3rd_CY,$B234,M$1)</f>
        <v>0</v>
      </c>
      <c r="N234" s="385" t="n">
        <f aca="false" t="array" ref="N234:N234">INDEX(_Rge_Data_3rd_CY,$B234,N$1)</f>
        <v>0</v>
      </c>
      <c r="O234" s="385" t="n">
        <f aca="false" t="array" ref="O234:O234">INDEX(_Rge_Data_3rd_CY,$B234,O$1)</f>
        <v>0</v>
      </c>
      <c r="P234" s="385" t="n">
        <f aca="false" t="array" ref="P234:P234">INDEX(_Rge_Data_3rd_CY,$B234,P$1)</f>
        <v>0</v>
      </c>
      <c r="Q234" s="385" t="n">
        <f aca="false">INDEX(_Rge_Data_3rd_CY,$B234,Q$1)</f>
        <v>0</v>
      </c>
      <c r="R234" s="385" t="n">
        <f aca="false" t="array" ref="R234:R234">INDEX(_Rge_Data_3rd_CY,$B234,R$1)</f>
        <v>0</v>
      </c>
      <c r="S234" s="385" t="n">
        <f aca="false" t="array" ref="S234:S234">INDEX(_Rge_Data_3rd_CY,$B234,S$1)</f>
        <v>0</v>
      </c>
      <c r="T234" s="385" t="n">
        <f aca="false">H234-S234</f>
        <v>0</v>
      </c>
      <c r="U234" s="386" t="n">
        <f aca="false">IFERROR(T234/H234,0)</f>
        <v>0</v>
      </c>
      <c r="V234" s="387" t="n">
        <f aca="false">INDEX(_Rge_Data_3rd_CY,$B234,V$1)</f>
        <v>0</v>
      </c>
      <c r="W234" s="388" t="n">
        <f aca="false">INDEX(_Rge_Data_3rd_CY,$B234,W$1)</f>
        <v>0</v>
      </c>
      <c r="X234" s="388" t="n">
        <f aca="false">INDEX(_Rge_Data_3rd_CY,$B234,X$1)</f>
        <v>0</v>
      </c>
      <c r="Y234" s="388" t="n">
        <f aca="false">INDEX(_Rge_Data_3rd_CY,$B234,Y$1)</f>
        <v>0</v>
      </c>
      <c r="Z234" s="388" t="n">
        <f aca="false" t="array" ref="Z234:Z234">INDEX(_Rge_Data_3rd_CY,$B234,Z$1)</f>
        <v>0</v>
      </c>
      <c r="AA234" s="388" t="n">
        <f aca="false" t="array" ref="AA234:AA234">INDEX(_Rge_Data_3rd_CY,$B234,AA$1)</f>
        <v>0</v>
      </c>
      <c r="AB234" s="388" t="n">
        <f aca="false" t="array" ref="AB234:AB234">INDEX(_Rge_Data_3rd_CY,$B234,AB$1)</f>
        <v>0</v>
      </c>
      <c r="AC234" s="388" t="n">
        <f aca="false" t="array" ref="AC234:AC234">INDEX(_Rge_Data_3rd_CY,$B234,AC$1)</f>
        <v>0</v>
      </c>
      <c r="AD234" s="388" t="n">
        <f aca="false" t="array" ref="AD234:AD234">INDEX(_Rge_Data_3rd_CY,$B234,AD$1)</f>
        <v>0</v>
      </c>
      <c r="AE234" s="388" t="n">
        <f aca="false">INDEX(_Rge_Data_3rd_CY,$B234,AE$1)</f>
        <v>0</v>
      </c>
      <c r="AF234" s="388" t="n">
        <f aca="false" t="array" ref="AF234:AF234">INDEX(_Rge_Data_3rd_CY,$B234,AF$1)</f>
        <v>0</v>
      </c>
      <c r="AG234" s="388" t="n">
        <f aca="false" t="array" ref="AG234:AG234">INDEX(_Rge_Data_3rd_CY,$B234,AG$1)</f>
        <v>0</v>
      </c>
      <c r="AH234" s="388" t="n">
        <f aca="false">V234-AG234</f>
        <v>0</v>
      </c>
      <c r="AI234" s="389" t="n">
        <f aca="false">IFERROR(AH234/V234,)</f>
        <v>0</v>
      </c>
      <c r="AJ234" s="390" t="n">
        <f aca="false">INDEX(_Rge_Data_3rd_CY,$B234,AJ$1)</f>
        <v>0</v>
      </c>
      <c r="AK234" s="391" t="n">
        <f aca="false">INDEX(_Rge_Data_3rd_CY,$B234,AK$1)</f>
        <v>0</v>
      </c>
      <c r="AL234" s="391" t="n">
        <f aca="false">INDEX(_Rge_Data_3rd_CY,$B234,AL$1)</f>
        <v>0</v>
      </c>
      <c r="AM234" s="391" t="n">
        <f aca="false">INDEX(_Rge_Data_3rd_CY,$B234,AM$1)</f>
        <v>0</v>
      </c>
      <c r="AN234" s="391" t="n">
        <f aca="false" t="array" ref="AN234:AN234">INDEX(_Rge_Data_3rd_CY,$B234,AN$1)</f>
        <v>0</v>
      </c>
      <c r="AO234" s="391" t="n">
        <f aca="false" t="array" ref="AO234:AO234">INDEX(_Rge_Data_3rd_CY,$B234,AO$1)</f>
        <v>0</v>
      </c>
      <c r="AP234" s="391" t="n">
        <f aca="false" t="array" ref="AP234:AP234">INDEX(_Rge_Data_3rd_CY,$B234,AP$1)</f>
        <v>0</v>
      </c>
      <c r="AQ234" s="391" t="n">
        <f aca="false" t="array" ref="AQ234:AQ234">INDEX(_Rge_Data_3rd_CY,$B234,AQ$1)</f>
        <v>0</v>
      </c>
      <c r="AR234" s="391" t="n">
        <f aca="false" t="array" ref="AR234:AR234">INDEX(_Rge_Data_3rd_CY,$B234,AR$1)</f>
        <v>0</v>
      </c>
      <c r="AS234" s="391" t="n">
        <f aca="false">INDEX(_Rge_Data_3rd_CY,$B234,AS$1)</f>
        <v>0</v>
      </c>
      <c r="AT234" s="391" t="n">
        <f aca="false" t="array" ref="AT234:AT234">INDEX(_Rge_Data_3rd_CY,$B234,AT$1)</f>
        <v>0</v>
      </c>
      <c r="AU234" s="391" t="n">
        <f aca="false" t="array" ref="AU234:AU234">INDEX(_Rge_Data_3rd_CY,$B234,AU$1)</f>
        <v>0</v>
      </c>
      <c r="AV234" s="262" t="n">
        <f aca="false">AU234+AX234+AY234</f>
        <v>0</v>
      </c>
      <c r="AW234" s="392" t="n">
        <f aca="false">IFERROR(AU234/AG234,0)</f>
        <v>0</v>
      </c>
      <c r="AX234" s="268" t="n">
        <f aca="false">IFERROR(IF(AND($F234="OPEN",$AH234&gt;0),$AH234*_SoP*$AW234,IF(AND($F234="CLOSED",$AH234&gt;0),$AH234*_SoL*$AW234,0)),0)</f>
        <v>0</v>
      </c>
      <c r="AY234" s="268" t="n">
        <f aca="false">IFERROR(IF($AH234&lt;0,$AH234*_SoL,0),0)</f>
        <v>0</v>
      </c>
      <c r="AZ234" s="393" t="n">
        <f aca="false">AU234+AX234</f>
        <v>0</v>
      </c>
      <c r="BA234" s="393" t="n">
        <f aca="false">AJ234-AY234</f>
        <v>0</v>
      </c>
      <c r="BB234" s="393" t="n">
        <f aca="false">AZ234-BA234</f>
        <v>0</v>
      </c>
      <c r="BC234" s="394" t="n">
        <f aca="false">IF($BB234&gt;=0,$BB234,0)</f>
        <v>0</v>
      </c>
      <c r="BD234" s="395" t="n">
        <f aca="false">IF($BB234&lt;=0,-$BB234,0)</f>
        <v>-0</v>
      </c>
      <c r="BE234" s="396" t="n">
        <f aca="false">IF((V234-AJ234)&lt;0,0,V234-AJ234)</f>
        <v>0</v>
      </c>
      <c r="BF234" s="397" t="n">
        <f aca="false">IF(AW234&gt;1,0,V234-AW234*V234)</f>
        <v>0</v>
      </c>
    </row>
    <row r="235" customFormat="false" ht="19.5" hidden="false" customHeight="true" outlineLevel="0" collapsed="false">
      <c r="A235" s="166"/>
      <c r="B235" s="208" t="n">
        <f aca="false">B234+1</f>
        <v>224</v>
      </c>
      <c r="C235" s="166"/>
      <c r="D235" s="369" t="n">
        <f aca="false">INDEX(_Rge_Projectdata_3rd,$B235,MATCH("Project-ID",_Rge_Headline_Projectdata,0))</f>
        <v>0</v>
      </c>
      <c r="E235" s="370" t="str">
        <f aca="false" t="array" ref="E235:E235">IF(INDEX(_Rge_Data_3rd_CY,$B235,E$1)=0,"",TEXT(INDEX(_Rge_Data_3rd_CY,$B235,E$1),"JJJJMMTT"))</f>
        <v/>
      </c>
      <c r="F235" s="382" t="str">
        <f aca="false" t="array" ref="F235:F235">INDEX(_Rge_Data_3rd_CY,$B235,F$1)</f>
        <v>Open</v>
      </c>
      <c r="G235" s="371" t="n">
        <f aca="false" t="array" ref="G235:G235">IFERROR(MATCH(INDEX(_Rge_Data_3rd_CY,$B235,G$1),_Rge_Projectstatus,0),"")</f>
        <v>1</v>
      </c>
      <c r="H235" s="383" t="n">
        <f aca="false">INDEX(_Rge_Data_3rd_CY,$B235,H$1)</f>
        <v>0</v>
      </c>
      <c r="I235" s="384" t="n">
        <f aca="false">INDEX(_Rge_Data_3rd_CY,$B235,I$1)</f>
        <v>0</v>
      </c>
      <c r="J235" s="384" t="n">
        <f aca="false">INDEX(_Rge_Data_3rd_CY,$B235,J$1)</f>
        <v>0</v>
      </c>
      <c r="K235" s="384" t="n">
        <f aca="false">INDEX(_Rge_Data_3rd_CY,$B235,K$1)</f>
        <v>0</v>
      </c>
      <c r="L235" s="385" t="n">
        <f aca="false" t="array" ref="L235:L235">INDEX(_Rge_Data_3rd_CY,$B235,L$1)</f>
        <v>0</v>
      </c>
      <c r="M235" s="385" t="n">
        <f aca="false" t="array" ref="M235:M235">INDEX(_Rge_Data_3rd_CY,$B235,M$1)</f>
        <v>0</v>
      </c>
      <c r="N235" s="385" t="n">
        <f aca="false" t="array" ref="N235:N235">INDEX(_Rge_Data_3rd_CY,$B235,N$1)</f>
        <v>0</v>
      </c>
      <c r="O235" s="385" t="n">
        <f aca="false" t="array" ref="O235:O235">INDEX(_Rge_Data_3rd_CY,$B235,O$1)</f>
        <v>0</v>
      </c>
      <c r="P235" s="385" t="n">
        <f aca="false" t="array" ref="P235:P235">INDEX(_Rge_Data_3rd_CY,$B235,P$1)</f>
        <v>0</v>
      </c>
      <c r="Q235" s="385" t="n">
        <f aca="false">INDEX(_Rge_Data_3rd_CY,$B235,Q$1)</f>
        <v>0</v>
      </c>
      <c r="R235" s="385" t="n">
        <f aca="false" t="array" ref="R235:R235">INDEX(_Rge_Data_3rd_CY,$B235,R$1)</f>
        <v>0</v>
      </c>
      <c r="S235" s="385" t="n">
        <f aca="false" t="array" ref="S235:S235">INDEX(_Rge_Data_3rd_CY,$B235,S$1)</f>
        <v>0</v>
      </c>
      <c r="T235" s="385" t="n">
        <f aca="false">H235-S235</f>
        <v>0</v>
      </c>
      <c r="U235" s="386" t="n">
        <f aca="false">IFERROR(T235/H235,0)</f>
        <v>0</v>
      </c>
      <c r="V235" s="387" t="n">
        <f aca="false">INDEX(_Rge_Data_3rd_CY,$B235,V$1)</f>
        <v>0</v>
      </c>
      <c r="W235" s="388" t="n">
        <f aca="false">INDEX(_Rge_Data_3rd_CY,$B235,W$1)</f>
        <v>0</v>
      </c>
      <c r="X235" s="388" t="n">
        <f aca="false">INDEX(_Rge_Data_3rd_CY,$B235,X$1)</f>
        <v>0</v>
      </c>
      <c r="Y235" s="388" t="n">
        <f aca="false">INDEX(_Rge_Data_3rd_CY,$B235,Y$1)</f>
        <v>0</v>
      </c>
      <c r="Z235" s="388" t="n">
        <f aca="false" t="array" ref="Z235:Z235">INDEX(_Rge_Data_3rd_CY,$B235,Z$1)</f>
        <v>0</v>
      </c>
      <c r="AA235" s="388" t="n">
        <f aca="false" t="array" ref="AA235:AA235">INDEX(_Rge_Data_3rd_CY,$B235,AA$1)</f>
        <v>0</v>
      </c>
      <c r="AB235" s="388" t="n">
        <f aca="false" t="array" ref="AB235:AB235">INDEX(_Rge_Data_3rd_CY,$B235,AB$1)</f>
        <v>0</v>
      </c>
      <c r="AC235" s="388" t="n">
        <f aca="false" t="array" ref="AC235:AC235">INDEX(_Rge_Data_3rd_CY,$B235,AC$1)</f>
        <v>0</v>
      </c>
      <c r="AD235" s="388" t="n">
        <f aca="false" t="array" ref="AD235:AD235">INDEX(_Rge_Data_3rd_CY,$B235,AD$1)</f>
        <v>0</v>
      </c>
      <c r="AE235" s="388" t="n">
        <f aca="false">INDEX(_Rge_Data_3rd_CY,$B235,AE$1)</f>
        <v>0</v>
      </c>
      <c r="AF235" s="388" t="n">
        <f aca="false" t="array" ref="AF235:AF235">INDEX(_Rge_Data_3rd_CY,$B235,AF$1)</f>
        <v>0</v>
      </c>
      <c r="AG235" s="388" t="n">
        <f aca="false" t="array" ref="AG235:AG235">INDEX(_Rge_Data_3rd_CY,$B235,AG$1)</f>
        <v>0</v>
      </c>
      <c r="AH235" s="388" t="n">
        <f aca="false">V235-AG235</f>
        <v>0</v>
      </c>
      <c r="AI235" s="389" t="n">
        <f aca="false">IFERROR(AH235/V235,)</f>
        <v>0</v>
      </c>
      <c r="AJ235" s="390" t="n">
        <f aca="false">INDEX(_Rge_Data_3rd_CY,$B235,AJ$1)</f>
        <v>0</v>
      </c>
      <c r="AK235" s="391" t="n">
        <f aca="false">INDEX(_Rge_Data_3rd_CY,$B235,AK$1)</f>
        <v>0</v>
      </c>
      <c r="AL235" s="391" t="n">
        <f aca="false">INDEX(_Rge_Data_3rd_CY,$B235,AL$1)</f>
        <v>0</v>
      </c>
      <c r="AM235" s="391" t="n">
        <f aca="false">INDEX(_Rge_Data_3rd_CY,$B235,AM$1)</f>
        <v>0</v>
      </c>
      <c r="AN235" s="391" t="n">
        <f aca="false" t="array" ref="AN235:AN235">INDEX(_Rge_Data_3rd_CY,$B235,AN$1)</f>
        <v>0</v>
      </c>
      <c r="AO235" s="391" t="n">
        <f aca="false" t="array" ref="AO235:AO235">INDEX(_Rge_Data_3rd_CY,$B235,AO$1)</f>
        <v>0</v>
      </c>
      <c r="AP235" s="391" t="n">
        <f aca="false" t="array" ref="AP235:AP235">INDEX(_Rge_Data_3rd_CY,$B235,AP$1)</f>
        <v>0</v>
      </c>
      <c r="AQ235" s="391" t="n">
        <f aca="false" t="array" ref="AQ235:AQ235">INDEX(_Rge_Data_3rd_CY,$B235,AQ$1)</f>
        <v>0</v>
      </c>
      <c r="AR235" s="391" t="n">
        <f aca="false" t="array" ref="AR235:AR235">INDEX(_Rge_Data_3rd_CY,$B235,AR$1)</f>
        <v>0</v>
      </c>
      <c r="AS235" s="391" t="n">
        <f aca="false">INDEX(_Rge_Data_3rd_CY,$B235,AS$1)</f>
        <v>0</v>
      </c>
      <c r="AT235" s="391" t="n">
        <f aca="false" t="array" ref="AT235:AT235">INDEX(_Rge_Data_3rd_CY,$B235,AT$1)</f>
        <v>0</v>
      </c>
      <c r="AU235" s="391" t="n">
        <f aca="false" t="array" ref="AU235:AU235">INDEX(_Rge_Data_3rd_CY,$B235,AU$1)</f>
        <v>0</v>
      </c>
      <c r="AV235" s="262" t="n">
        <f aca="false">AU235+AX235+AY235</f>
        <v>0</v>
      </c>
      <c r="AW235" s="392" t="n">
        <f aca="false">IFERROR(AU235/AG235,0)</f>
        <v>0</v>
      </c>
      <c r="AX235" s="268" t="n">
        <f aca="false">IFERROR(IF(AND($F235="OPEN",$AH235&gt;0),$AH235*_SoP*$AW235,IF(AND($F235="CLOSED",$AH235&gt;0),$AH235*_SoL*$AW235,0)),0)</f>
        <v>0</v>
      </c>
      <c r="AY235" s="268" t="n">
        <f aca="false">IFERROR(IF($AH235&lt;0,$AH235*_SoL,0),0)</f>
        <v>0</v>
      </c>
      <c r="AZ235" s="393" t="n">
        <f aca="false">AU235+AX235</f>
        <v>0</v>
      </c>
      <c r="BA235" s="393" t="n">
        <f aca="false">AJ235-AY235</f>
        <v>0</v>
      </c>
      <c r="BB235" s="393" t="n">
        <f aca="false">AZ235-BA235</f>
        <v>0</v>
      </c>
      <c r="BC235" s="394" t="n">
        <f aca="false">IF($BB235&gt;=0,$BB235,0)</f>
        <v>0</v>
      </c>
      <c r="BD235" s="395" t="n">
        <f aca="false">IF($BB235&lt;=0,-$BB235,0)</f>
        <v>-0</v>
      </c>
      <c r="BE235" s="396" t="n">
        <f aca="false">IF((V235-AJ235)&lt;0,0,V235-AJ235)</f>
        <v>0</v>
      </c>
      <c r="BF235" s="397" t="n">
        <f aca="false">IF(AW235&gt;1,0,V235-AW235*V235)</f>
        <v>0</v>
      </c>
    </row>
    <row r="236" customFormat="false" ht="19.5" hidden="false" customHeight="true" outlineLevel="0" collapsed="false">
      <c r="A236" s="166"/>
      <c r="B236" s="208" t="n">
        <f aca="false">B235+1</f>
        <v>225</v>
      </c>
      <c r="C236" s="166"/>
      <c r="D236" s="369" t="n">
        <f aca="false">INDEX(_Rge_Projectdata_3rd,$B236,MATCH("Project-ID",_Rge_Headline_Projectdata,0))</f>
        <v>0</v>
      </c>
      <c r="E236" s="370" t="str">
        <f aca="false" t="array" ref="E236:E236">IF(INDEX(_Rge_Data_3rd_CY,$B236,E$1)=0,"",TEXT(INDEX(_Rge_Data_3rd_CY,$B236,E$1),"JJJJMMTT"))</f>
        <v/>
      </c>
      <c r="F236" s="382" t="str">
        <f aca="false" t="array" ref="F236:F236">INDEX(_Rge_Data_3rd_CY,$B236,F$1)</f>
        <v>Open</v>
      </c>
      <c r="G236" s="371" t="n">
        <f aca="false" t="array" ref="G236:G236">IFERROR(MATCH(INDEX(_Rge_Data_3rd_CY,$B236,G$1),_Rge_Projectstatus,0),"")</f>
        <v>1</v>
      </c>
      <c r="H236" s="383" t="n">
        <f aca="false">INDEX(_Rge_Data_3rd_CY,$B236,H$1)</f>
        <v>0</v>
      </c>
      <c r="I236" s="384" t="n">
        <f aca="false">INDEX(_Rge_Data_3rd_CY,$B236,I$1)</f>
        <v>0</v>
      </c>
      <c r="J236" s="384" t="n">
        <f aca="false">INDEX(_Rge_Data_3rd_CY,$B236,J$1)</f>
        <v>0</v>
      </c>
      <c r="K236" s="384" t="n">
        <f aca="false">INDEX(_Rge_Data_3rd_CY,$B236,K$1)</f>
        <v>0</v>
      </c>
      <c r="L236" s="385" t="n">
        <f aca="false" t="array" ref="L236:L236">INDEX(_Rge_Data_3rd_CY,$B236,L$1)</f>
        <v>0</v>
      </c>
      <c r="M236" s="385" t="n">
        <f aca="false" t="array" ref="M236:M236">INDEX(_Rge_Data_3rd_CY,$B236,M$1)</f>
        <v>0</v>
      </c>
      <c r="N236" s="385" t="n">
        <f aca="false" t="array" ref="N236:N236">INDEX(_Rge_Data_3rd_CY,$B236,N$1)</f>
        <v>0</v>
      </c>
      <c r="O236" s="385" t="n">
        <f aca="false" t="array" ref="O236:O236">INDEX(_Rge_Data_3rd_CY,$B236,O$1)</f>
        <v>0</v>
      </c>
      <c r="P236" s="385" t="n">
        <f aca="false" t="array" ref="P236:P236">INDEX(_Rge_Data_3rd_CY,$B236,P$1)</f>
        <v>0</v>
      </c>
      <c r="Q236" s="385" t="n">
        <f aca="false">INDEX(_Rge_Data_3rd_CY,$B236,Q$1)</f>
        <v>0</v>
      </c>
      <c r="R236" s="385" t="n">
        <f aca="false" t="array" ref="R236:R236">INDEX(_Rge_Data_3rd_CY,$B236,R$1)</f>
        <v>0</v>
      </c>
      <c r="S236" s="385" t="n">
        <f aca="false" t="array" ref="S236:S236">INDEX(_Rge_Data_3rd_CY,$B236,S$1)</f>
        <v>0</v>
      </c>
      <c r="T236" s="385" t="n">
        <f aca="false">H236-S236</f>
        <v>0</v>
      </c>
      <c r="U236" s="386" t="n">
        <f aca="false">IFERROR(T236/H236,0)</f>
        <v>0</v>
      </c>
      <c r="V236" s="387" t="n">
        <f aca="false">INDEX(_Rge_Data_3rd_CY,$B236,V$1)</f>
        <v>0</v>
      </c>
      <c r="W236" s="388" t="n">
        <f aca="false">INDEX(_Rge_Data_3rd_CY,$B236,W$1)</f>
        <v>0</v>
      </c>
      <c r="X236" s="388" t="n">
        <f aca="false">INDEX(_Rge_Data_3rd_CY,$B236,X$1)</f>
        <v>0</v>
      </c>
      <c r="Y236" s="388" t="n">
        <f aca="false">INDEX(_Rge_Data_3rd_CY,$B236,Y$1)</f>
        <v>0</v>
      </c>
      <c r="Z236" s="388" t="n">
        <f aca="false" t="array" ref="Z236:Z236">INDEX(_Rge_Data_3rd_CY,$B236,Z$1)</f>
        <v>0</v>
      </c>
      <c r="AA236" s="388" t="n">
        <f aca="false" t="array" ref="AA236:AA236">INDEX(_Rge_Data_3rd_CY,$B236,AA$1)</f>
        <v>0</v>
      </c>
      <c r="AB236" s="388" t="n">
        <f aca="false" t="array" ref="AB236:AB236">INDEX(_Rge_Data_3rd_CY,$B236,AB$1)</f>
        <v>0</v>
      </c>
      <c r="AC236" s="388" t="n">
        <f aca="false" t="array" ref="AC236:AC236">INDEX(_Rge_Data_3rd_CY,$B236,AC$1)</f>
        <v>0</v>
      </c>
      <c r="AD236" s="388" t="n">
        <f aca="false" t="array" ref="AD236:AD236">INDEX(_Rge_Data_3rd_CY,$B236,AD$1)</f>
        <v>0</v>
      </c>
      <c r="AE236" s="388" t="n">
        <f aca="false">INDEX(_Rge_Data_3rd_CY,$B236,AE$1)</f>
        <v>0</v>
      </c>
      <c r="AF236" s="388" t="n">
        <f aca="false" t="array" ref="AF236:AF236">INDEX(_Rge_Data_3rd_CY,$B236,AF$1)</f>
        <v>0</v>
      </c>
      <c r="AG236" s="388" t="n">
        <f aca="false" t="array" ref="AG236:AG236">INDEX(_Rge_Data_3rd_CY,$B236,AG$1)</f>
        <v>0</v>
      </c>
      <c r="AH236" s="388" t="n">
        <f aca="false">V236-AG236</f>
        <v>0</v>
      </c>
      <c r="AI236" s="389" t="n">
        <f aca="false">IFERROR(AH236/V236,)</f>
        <v>0</v>
      </c>
      <c r="AJ236" s="390" t="n">
        <f aca="false">INDEX(_Rge_Data_3rd_CY,$B236,AJ$1)</f>
        <v>0</v>
      </c>
      <c r="AK236" s="391" t="n">
        <f aca="false">INDEX(_Rge_Data_3rd_CY,$B236,AK$1)</f>
        <v>0</v>
      </c>
      <c r="AL236" s="391" t="n">
        <f aca="false">INDEX(_Rge_Data_3rd_CY,$B236,AL$1)</f>
        <v>0</v>
      </c>
      <c r="AM236" s="391" t="n">
        <f aca="false">INDEX(_Rge_Data_3rd_CY,$B236,AM$1)</f>
        <v>0</v>
      </c>
      <c r="AN236" s="391" t="n">
        <f aca="false" t="array" ref="AN236:AN236">INDEX(_Rge_Data_3rd_CY,$B236,AN$1)</f>
        <v>0</v>
      </c>
      <c r="AO236" s="391" t="n">
        <f aca="false" t="array" ref="AO236:AO236">INDEX(_Rge_Data_3rd_CY,$B236,AO$1)</f>
        <v>0</v>
      </c>
      <c r="AP236" s="391" t="n">
        <f aca="false" t="array" ref="AP236:AP236">INDEX(_Rge_Data_3rd_CY,$B236,AP$1)</f>
        <v>0</v>
      </c>
      <c r="AQ236" s="391" t="n">
        <f aca="false" t="array" ref="AQ236:AQ236">INDEX(_Rge_Data_3rd_CY,$B236,AQ$1)</f>
        <v>0</v>
      </c>
      <c r="AR236" s="391" t="n">
        <f aca="false" t="array" ref="AR236:AR236">INDEX(_Rge_Data_3rd_CY,$B236,AR$1)</f>
        <v>0</v>
      </c>
      <c r="AS236" s="391" t="n">
        <f aca="false">INDEX(_Rge_Data_3rd_CY,$B236,AS$1)</f>
        <v>0</v>
      </c>
      <c r="AT236" s="391" t="n">
        <f aca="false" t="array" ref="AT236:AT236">INDEX(_Rge_Data_3rd_CY,$B236,AT$1)</f>
        <v>0</v>
      </c>
      <c r="AU236" s="391" t="n">
        <f aca="false" t="array" ref="AU236:AU236">INDEX(_Rge_Data_3rd_CY,$B236,AU$1)</f>
        <v>0</v>
      </c>
      <c r="AV236" s="262" t="n">
        <f aca="false">AU236+AX236+AY236</f>
        <v>0</v>
      </c>
      <c r="AW236" s="392" t="n">
        <f aca="false">IFERROR(AU236/AG236,0)</f>
        <v>0</v>
      </c>
      <c r="AX236" s="268" t="n">
        <f aca="false">IFERROR(IF(AND($F236="OPEN",$AH236&gt;0),$AH236*_SoP*$AW236,IF(AND($F236="CLOSED",$AH236&gt;0),$AH236*_SoL*$AW236,0)),0)</f>
        <v>0</v>
      </c>
      <c r="AY236" s="268" t="n">
        <f aca="false">IFERROR(IF($AH236&lt;0,$AH236*_SoL,0),0)</f>
        <v>0</v>
      </c>
      <c r="AZ236" s="393" t="n">
        <f aca="false">AU236+AX236</f>
        <v>0</v>
      </c>
      <c r="BA236" s="393" t="n">
        <f aca="false">AJ236-AY236</f>
        <v>0</v>
      </c>
      <c r="BB236" s="393" t="n">
        <f aca="false">AZ236-BA236</f>
        <v>0</v>
      </c>
      <c r="BC236" s="394" t="n">
        <f aca="false">IF($BB236&gt;=0,$BB236,0)</f>
        <v>0</v>
      </c>
      <c r="BD236" s="395" t="n">
        <f aca="false">IF($BB236&lt;=0,-$BB236,0)</f>
        <v>-0</v>
      </c>
      <c r="BE236" s="396" t="n">
        <f aca="false">IF((V236-AJ236)&lt;0,0,V236-AJ236)</f>
        <v>0</v>
      </c>
      <c r="BF236" s="397" t="n">
        <f aca="false">IF(AW236&gt;1,0,V236-AW236*V236)</f>
        <v>0</v>
      </c>
    </row>
    <row r="237" customFormat="false" ht="19.5" hidden="false" customHeight="true" outlineLevel="0" collapsed="false">
      <c r="A237" s="166"/>
      <c r="B237" s="208" t="n">
        <f aca="false">B236+1</f>
        <v>226</v>
      </c>
      <c r="C237" s="166"/>
      <c r="D237" s="369" t="n">
        <f aca="false">INDEX(_Rge_Projectdata_3rd,$B237,MATCH("Project-ID",_Rge_Headline_Projectdata,0))</f>
        <v>0</v>
      </c>
      <c r="E237" s="370" t="str">
        <f aca="false" t="array" ref="E237:E237">IF(INDEX(_Rge_Data_3rd_CY,$B237,E$1)=0,"",TEXT(INDEX(_Rge_Data_3rd_CY,$B237,E$1),"JJJJMMTT"))</f>
        <v/>
      </c>
      <c r="F237" s="382" t="str">
        <f aca="false" t="array" ref="F237:F237">INDEX(_Rge_Data_3rd_CY,$B237,F$1)</f>
        <v>Open</v>
      </c>
      <c r="G237" s="371" t="n">
        <f aca="false" t="array" ref="G237:G237">IFERROR(MATCH(INDEX(_Rge_Data_3rd_CY,$B237,G$1),_Rge_Projectstatus,0),"")</f>
        <v>1</v>
      </c>
      <c r="H237" s="383" t="n">
        <f aca="false">INDEX(_Rge_Data_3rd_CY,$B237,H$1)</f>
        <v>0</v>
      </c>
      <c r="I237" s="384" t="n">
        <f aca="false">INDEX(_Rge_Data_3rd_CY,$B237,I$1)</f>
        <v>0</v>
      </c>
      <c r="J237" s="384" t="n">
        <f aca="false">INDEX(_Rge_Data_3rd_CY,$B237,J$1)</f>
        <v>0</v>
      </c>
      <c r="K237" s="384" t="n">
        <f aca="false">INDEX(_Rge_Data_3rd_CY,$B237,K$1)</f>
        <v>0</v>
      </c>
      <c r="L237" s="385" t="n">
        <f aca="false" t="array" ref="L237:L237">INDEX(_Rge_Data_3rd_CY,$B237,L$1)</f>
        <v>0</v>
      </c>
      <c r="M237" s="385" t="n">
        <f aca="false" t="array" ref="M237:M237">INDEX(_Rge_Data_3rd_CY,$B237,M$1)</f>
        <v>0</v>
      </c>
      <c r="N237" s="385" t="n">
        <f aca="false" t="array" ref="N237:N237">INDEX(_Rge_Data_3rd_CY,$B237,N$1)</f>
        <v>0</v>
      </c>
      <c r="O237" s="385" t="n">
        <f aca="false" t="array" ref="O237:O237">INDEX(_Rge_Data_3rd_CY,$B237,O$1)</f>
        <v>0</v>
      </c>
      <c r="P237" s="385" t="n">
        <f aca="false" t="array" ref="P237:P237">INDEX(_Rge_Data_3rd_CY,$B237,P$1)</f>
        <v>0</v>
      </c>
      <c r="Q237" s="385" t="n">
        <f aca="false">INDEX(_Rge_Data_3rd_CY,$B237,Q$1)</f>
        <v>0</v>
      </c>
      <c r="R237" s="385" t="n">
        <f aca="false" t="array" ref="R237:R237">INDEX(_Rge_Data_3rd_CY,$B237,R$1)</f>
        <v>0</v>
      </c>
      <c r="S237" s="385" t="n">
        <f aca="false" t="array" ref="S237:S237">INDEX(_Rge_Data_3rd_CY,$B237,S$1)</f>
        <v>0</v>
      </c>
      <c r="T237" s="385" t="n">
        <f aca="false">H237-S237</f>
        <v>0</v>
      </c>
      <c r="U237" s="386" t="n">
        <f aca="false">IFERROR(T237/H237,0)</f>
        <v>0</v>
      </c>
      <c r="V237" s="387" t="n">
        <f aca="false">INDEX(_Rge_Data_3rd_CY,$B237,V$1)</f>
        <v>0</v>
      </c>
      <c r="W237" s="388" t="n">
        <f aca="false">INDEX(_Rge_Data_3rd_CY,$B237,W$1)</f>
        <v>0</v>
      </c>
      <c r="X237" s="388" t="n">
        <f aca="false">INDEX(_Rge_Data_3rd_CY,$B237,X$1)</f>
        <v>0</v>
      </c>
      <c r="Y237" s="388" t="n">
        <f aca="false">INDEX(_Rge_Data_3rd_CY,$B237,Y$1)</f>
        <v>0</v>
      </c>
      <c r="Z237" s="388" t="n">
        <f aca="false" t="array" ref="Z237:Z237">INDEX(_Rge_Data_3rd_CY,$B237,Z$1)</f>
        <v>0</v>
      </c>
      <c r="AA237" s="388" t="n">
        <f aca="false" t="array" ref="AA237:AA237">INDEX(_Rge_Data_3rd_CY,$B237,AA$1)</f>
        <v>0</v>
      </c>
      <c r="AB237" s="388" t="n">
        <f aca="false" t="array" ref="AB237:AB237">INDEX(_Rge_Data_3rd_CY,$B237,AB$1)</f>
        <v>0</v>
      </c>
      <c r="AC237" s="388" t="n">
        <f aca="false" t="array" ref="AC237:AC237">INDEX(_Rge_Data_3rd_CY,$B237,AC$1)</f>
        <v>0</v>
      </c>
      <c r="AD237" s="388" t="n">
        <f aca="false" t="array" ref="AD237:AD237">INDEX(_Rge_Data_3rd_CY,$B237,AD$1)</f>
        <v>0</v>
      </c>
      <c r="AE237" s="388" t="n">
        <f aca="false">INDEX(_Rge_Data_3rd_CY,$B237,AE$1)</f>
        <v>0</v>
      </c>
      <c r="AF237" s="388" t="n">
        <f aca="false" t="array" ref="AF237:AF237">INDEX(_Rge_Data_3rd_CY,$B237,AF$1)</f>
        <v>0</v>
      </c>
      <c r="AG237" s="388" t="n">
        <f aca="false" t="array" ref="AG237:AG237">INDEX(_Rge_Data_3rd_CY,$B237,AG$1)</f>
        <v>0</v>
      </c>
      <c r="AH237" s="388" t="n">
        <f aca="false">V237-AG237</f>
        <v>0</v>
      </c>
      <c r="AI237" s="389" t="n">
        <f aca="false">IFERROR(AH237/V237,)</f>
        <v>0</v>
      </c>
      <c r="AJ237" s="390" t="n">
        <f aca="false">INDEX(_Rge_Data_3rd_CY,$B237,AJ$1)</f>
        <v>0</v>
      </c>
      <c r="AK237" s="391" t="n">
        <f aca="false">INDEX(_Rge_Data_3rd_CY,$B237,AK$1)</f>
        <v>0</v>
      </c>
      <c r="AL237" s="391" t="n">
        <f aca="false">INDEX(_Rge_Data_3rd_CY,$B237,AL$1)</f>
        <v>0</v>
      </c>
      <c r="AM237" s="391" t="n">
        <f aca="false">INDEX(_Rge_Data_3rd_CY,$B237,AM$1)</f>
        <v>0</v>
      </c>
      <c r="AN237" s="391" t="n">
        <f aca="false" t="array" ref="AN237:AN237">INDEX(_Rge_Data_3rd_CY,$B237,AN$1)</f>
        <v>0</v>
      </c>
      <c r="AO237" s="391" t="n">
        <f aca="false" t="array" ref="AO237:AO237">INDEX(_Rge_Data_3rd_CY,$B237,AO$1)</f>
        <v>0</v>
      </c>
      <c r="AP237" s="391" t="n">
        <f aca="false" t="array" ref="AP237:AP237">INDEX(_Rge_Data_3rd_CY,$B237,AP$1)</f>
        <v>0</v>
      </c>
      <c r="AQ237" s="391" t="n">
        <f aca="false" t="array" ref="AQ237:AQ237">INDEX(_Rge_Data_3rd_CY,$B237,AQ$1)</f>
        <v>0</v>
      </c>
      <c r="AR237" s="391" t="n">
        <f aca="false" t="array" ref="AR237:AR237">INDEX(_Rge_Data_3rd_CY,$B237,AR$1)</f>
        <v>0</v>
      </c>
      <c r="AS237" s="391" t="n">
        <f aca="false">INDEX(_Rge_Data_3rd_CY,$B237,AS$1)</f>
        <v>0</v>
      </c>
      <c r="AT237" s="391" t="n">
        <f aca="false" t="array" ref="AT237:AT237">INDEX(_Rge_Data_3rd_CY,$B237,AT$1)</f>
        <v>0</v>
      </c>
      <c r="AU237" s="391" t="n">
        <f aca="false" t="array" ref="AU237:AU237">INDEX(_Rge_Data_3rd_CY,$B237,AU$1)</f>
        <v>0</v>
      </c>
      <c r="AV237" s="262" t="n">
        <f aca="false">AU237+AX237+AY237</f>
        <v>0</v>
      </c>
      <c r="AW237" s="392" t="n">
        <f aca="false">IFERROR(AU237/AG237,0)</f>
        <v>0</v>
      </c>
      <c r="AX237" s="268" t="n">
        <f aca="false">IFERROR(IF(AND($F237="OPEN",$AH237&gt;0),$AH237*_SoP*$AW237,IF(AND($F237="CLOSED",$AH237&gt;0),$AH237*_SoL*$AW237,0)),0)</f>
        <v>0</v>
      </c>
      <c r="AY237" s="268" t="n">
        <f aca="false">IFERROR(IF($AH237&lt;0,$AH237*_SoL,0),0)</f>
        <v>0</v>
      </c>
      <c r="AZ237" s="393" t="n">
        <f aca="false">AU237+AX237</f>
        <v>0</v>
      </c>
      <c r="BA237" s="393" t="n">
        <f aca="false">AJ237-AY237</f>
        <v>0</v>
      </c>
      <c r="BB237" s="393" t="n">
        <f aca="false">AZ237-BA237</f>
        <v>0</v>
      </c>
      <c r="BC237" s="394" t="n">
        <f aca="false">IF($BB237&gt;=0,$BB237,0)</f>
        <v>0</v>
      </c>
      <c r="BD237" s="395" t="n">
        <f aca="false">IF($BB237&lt;=0,-$BB237,0)</f>
        <v>-0</v>
      </c>
      <c r="BE237" s="396" t="n">
        <f aca="false">IF((V237-AJ237)&lt;0,0,V237-AJ237)</f>
        <v>0</v>
      </c>
      <c r="BF237" s="397" t="n">
        <f aca="false">IF(AW237&gt;1,0,V237-AW237*V237)</f>
        <v>0</v>
      </c>
    </row>
    <row r="238" customFormat="false" ht="19.5" hidden="false" customHeight="true" outlineLevel="0" collapsed="false">
      <c r="A238" s="166"/>
      <c r="B238" s="208" t="n">
        <f aca="false">B237+1</f>
        <v>227</v>
      </c>
      <c r="C238" s="166"/>
      <c r="D238" s="369" t="n">
        <f aca="false">INDEX(_Rge_Projectdata_3rd,$B238,MATCH("Project-ID",_Rge_Headline_Projectdata,0))</f>
        <v>0</v>
      </c>
      <c r="E238" s="370" t="str">
        <f aca="false" t="array" ref="E238:E238">IF(INDEX(_Rge_Data_3rd_CY,$B238,E$1)=0,"",TEXT(INDEX(_Rge_Data_3rd_CY,$B238,E$1),"JJJJMMTT"))</f>
        <v/>
      </c>
      <c r="F238" s="382" t="str">
        <f aca="false" t="array" ref="F238:F238">INDEX(_Rge_Data_3rd_CY,$B238,F$1)</f>
        <v>Open</v>
      </c>
      <c r="G238" s="371" t="n">
        <f aca="false" t="array" ref="G238:G238">IFERROR(MATCH(INDEX(_Rge_Data_3rd_CY,$B238,G$1),_Rge_Projectstatus,0),"")</f>
        <v>1</v>
      </c>
      <c r="H238" s="383" t="n">
        <f aca="false">INDEX(_Rge_Data_3rd_CY,$B238,H$1)</f>
        <v>0</v>
      </c>
      <c r="I238" s="384" t="n">
        <f aca="false">INDEX(_Rge_Data_3rd_CY,$B238,I$1)</f>
        <v>0</v>
      </c>
      <c r="J238" s="384" t="n">
        <f aca="false">INDEX(_Rge_Data_3rd_CY,$B238,J$1)</f>
        <v>0</v>
      </c>
      <c r="K238" s="384" t="n">
        <f aca="false">INDEX(_Rge_Data_3rd_CY,$B238,K$1)</f>
        <v>0</v>
      </c>
      <c r="L238" s="385" t="n">
        <f aca="false" t="array" ref="L238:L238">INDEX(_Rge_Data_3rd_CY,$B238,L$1)</f>
        <v>0</v>
      </c>
      <c r="M238" s="385" t="n">
        <f aca="false" t="array" ref="M238:M238">INDEX(_Rge_Data_3rd_CY,$B238,M$1)</f>
        <v>0</v>
      </c>
      <c r="N238" s="385" t="n">
        <f aca="false" t="array" ref="N238:N238">INDEX(_Rge_Data_3rd_CY,$B238,N$1)</f>
        <v>0</v>
      </c>
      <c r="O238" s="385" t="n">
        <f aca="false" t="array" ref="O238:O238">INDEX(_Rge_Data_3rd_CY,$B238,O$1)</f>
        <v>0</v>
      </c>
      <c r="P238" s="385" t="n">
        <f aca="false" t="array" ref="P238:P238">INDEX(_Rge_Data_3rd_CY,$B238,P$1)</f>
        <v>0</v>
      </c>
      <c r="Q238" s="385" t="n">
        <f aca="false">INDEX(_Rge_Data_3rd_CY,$B238,Q$1)</f>
        <v>0</v>
      </c>
      <c r="R238" s="385" t="n">
        <f aca="false" t="array" ref="R238:R238">INDEX(_Rge_Data_3rd_CY,$B238,R$1)</f>
        <v>0</v>
      </c>
      <c r="S238" s="385" t="n">
        <f aca="false" t="array" ref="S238:S238">INDEX(_Rge_Data_3rd_CY,$B238,S$1)</f>
        <v>0</v>
      </c>
      <c r="T238" s="385" t="n">
        <f aca="false">H238-S238</f>
        <v>0</v>
      </c>
      <c r="U238" s="386" t="n">
        <f aca="false">IFERROR(T238/H238,0)</f>
        <v>0</v>
      </c>
      <c r="V238" s="387" t="n">
        <f aca="false">INDEX(_Rge_Data_3rd_CY,$B238,V$1)</f>
        <v>0</v>
      </c>
      <c r="W238" s="388" t="n">
        <f aca="false">INDEX(_Rge_Data_3rd_CY,$B238,W$1)</f>
        <v>0</v>
      </c>
      <c r="X238" s="388" t="n">
        <f aca="false">INDEX(_Rge_Data_3rd_CY,$B238,X$1)</f>
        <v>0</v>
      </c>
      <c r="Y238" s="388" t="n">
        <f aca="false">INDEX(_Rge_Data_3rd_CY,$B238,Y$1)</f>
        <v>0</v>
      </c>
      <c r="Z238" s="388" t="n">
        <f aca="false" t="array" ref="Z238:Z238">INDEX(_Rge_Data_3rd_CY,$B238,Z$1)</f>
        <v>0</v>
      </c>
      <c r="AA238" s="388" t="n">
        <f aca="false" t="array" ref="AA238:AA238">INDEX(_Rge_Data_3rd_CY,$B238,AA$1)</f>
        <v>0</v>
      </c>
      <c r="AB238" s="388" t="n">
        <f aca="false" t="array" ref="AB238:AB238">INDEX(_Rge_Data_3rd_CY,$B238,AB$1)</f>
        <v>0</v>
      </c>
      <c r="AC238" s="388" t="n">
        <f aca="false" t="array" ref="AC238:AC238">INDEX(_Rge_Data_3rd_CY,$B238,AC$1)</f>
        <v>0</v>
      </c>
      <c r="AD238" s="388" t="n">
        <f aca="false" t="array" ref="AD238:AD238">INDEX(_Rge_Data_3rd_CY,$B238,AD$1)</f>
        <v>0</v>
      </c>
      <c r="AE238" s="388" t="n">
        <f aca="false">INDEX(_Rge_Data_3rd_CY,$B238,AE$1)</f>
        <v>0</v>
      </c>
      <c r="AF238" s="388" t="n">
        <f aca="false" t="array" ref="AF238:AF238">INDEX(_Rge_Data_3rd_CY,$B238,AF$1)</f>
        <v>0</v>
      </c>
      <c r="AG238" s="388" t="n">
        <f aca="false" t="array" ref="AG238:AG238">INDEX(_Rge_Data_3rd_CY,$B238,AG$1)</f>
        <v>0</v>
      </c>
      <c r="AH238" s="388" t="n">
        <f aca="false">V238-AG238</f>
        <v>0</v>
      </c>
      <c r="AI238" s="389" t="n">
        <f aca="false">IFERROR(AH238/V238,)</f>
        <v>0</v>
      </c>
      <c r="AJ238" s="390" t="n">
        <f aca="false">INDEX(_Rge_Data_3rd_CY,$B238,AJ$1)</f>
        <v>0</v>
      </c>
      <c r="AK238" s="391" t="n">
        <f aca="false">INDEX(_Rge_Data_3rd_CY,$B238,AK$1)</f>
        <v>0</v>
      </c>
      <c r="AL238" s="391" t="n">
        <f aca="false">INDEX(_Rge_Data_3rd_CY,$B238,AL$1)</f>
        <v>0</v>
      </c>
      <c r="AM238" s="391" t="n">
        <f aca="false">INDEX(_Rge_Data_3rd_CY,$B238,AM$1)</f>
        <v>0</v>
      </c>
      <c r="AN238" s="391" t="n">
        <f aca="false" t="array" ref="AN238:AN238">INDEX(_Rge_Data_3rd_CY,$B238,AN$1)</f>
        <v>0</v>
      </c>
      <c r="AO238" s="391" t="n">
        <f aca="false" t="array" ref="AO238:AO238">INDEX(_Rge_Data_3rd_CY,$B238,AO$1)</f>
        <v>0</v>
      </c>
      <c r="AP238" s="391" t="n">
        <f aca="false" t="array" ref="AP238:AP238">INDEX(_Rge_Data_3rd_CY,$B238,AP$1)</f>
        <v>0</v>
      </c>
      <c r="AQ238" s="391" t="n">
        <f aca="false" t="array" ref="AQ238:AQ238">INDEX(_Rge_Data_3rd_CY,$B238,AQ$1)</f>
        <v>0</v>
      </c>
      <c r="AR238" s="391" t="n">
        <f aca="false" t="array" ref="AR238:AR238">INDEX(_Rge_Data_3rd_CY,$B238,AR$1)</f>
        <v>0</v>
      </c>
      <c r="AS238" s="391" t="n">
        <f aca="false">INDEX(_Rge_Data_3rd_CY,$B238,AS$1)</f>
        <v>0</v>
      </c>
      <c r="AT238" s="391" t="n">
        <f aca="false" t="array" ref="AT238:AT238">INDEX(_Rge_Data_3rd_CY,$B238,AT$1)</f>
        <v>0</v>
      </c>
      <c r="AU238" s="391" t="n">
        <f aca="false" t="array" ref="AU238:AU238">INDEX(_Rge_Data_3rd_CY,$B238,AU$1)</f>
        <v>0</v>
      </c>
      <c r="AV238" s="262" t="n">
        <f aca="false">AU238+AX238+AY238</f>
        <v>0</v>
      </c>
      <c r="AW238" s="392" t="n">
        <f aca="false">IFERROR(AU238/AG238,0)</f>
        <v>0</v>
      </c>
      <c r="AX238" s="268" t="n">
        <f aca="false">IFERROR(IF(AND($F238="OPEN",$AH238&gt;0),$AH238*_SoP*$AW238,IF(AND($F238="CLOSED",$AH238&gt;0),$AH238*_SoL*$AW238,0)),0)</f>
        <v>0</v>
      </c>
      <c r="AY238" s="268" t="n">
        <f aca="false">IFERROR(IF($AH238&lt;0,$AH238*_SoL,0),0)</f>
        <v>0</v>
      </c>
      <c r="AZ238" s="393" t="n">
        <f aca="false">AU238+AX238</f>
        <v>0</v>
      </c>
      <c r="BA238" s="393" t="n">
        <f aca="false">AJ238-AY238</f>
        <v>0</v>
      </c>
      <c r="BB238" s="393" t="n">
        <f aca="false">AZ238-BA238</f>
        <v>0</v>
      </c>
      <c r="BC238" s="394" t="n">
        <f aca="false">IF($BB238&gt;=0,$BB238,0)</f>
        <v>0</v>
      </c>
      <c r="BD238" s="395" t="n">
        <f aca="false">IF($BB238&lt;=0,-$BB238,0)</f>
        <v>-0</v>
      </c>
      <c r="BE238" s="396" t="n">
        <f aca="false">IF((V238-AJ238)&lt;0,0,V238-AJ238)</f>
        <v>0</v>
      </c>
      <c r="BF238" s="397" t="n">
        <f aca="false">IF(AW238&gt;1,0,V238-AW238*V238)</f>
        <v>0</v>
      </c>
    </row>
    <row r="239" customFormat="false" ht="19.5" hidden="false" customHeight="true" outlineLevel="0" collapsed="false">
      <c r="A239" s="166"/>
      <c r="B239" s="208" t="n">
        <f aca="false">B238+1</f>
        <v>228</v>
      </c>
      <c r="C239" s="166"/>
      <c r="D239" s="369" t="n">
        <f aca="false">INDEX(_Rge_Projectdata_3rd,$B239,MATCH("Project-ID",_Rge_Headline_Projectdata,0))</f>
        <v>0</v>
      </c>
      <c r="E239" s="370" t="str">
        <f aca="false" t="array" ref="E239:E239">IF(INDEX(_Rge_Data_3rd_CY,$B239,E$1)=0,"",TEXT(INDEX(_Rge_Data_3rd_CY,$B239,E$1),"JJJJMMTT"))</f>
        <v/>
      </c>
      <c r="F239" s="382" t="str">
        <f aca="false" t="array" ref="F239:F239">INDEX(_Rge_Data_3rd_CY,$B239,F$1)</f>
        <v>Open</v>
      </c>
      <c r="G239" s="371" t="n">
        <f aca="false" t="array" ref="G239:G239">IFERROR(MATCH(INDEX(_Rge_Data_3rd_CY,$B239,G$1),_Rge_Projectstatus,0),"")</f>
        <v>1</v>
      </c>
      <c r="H239" s="383" t="n">
        <f aca="false">INDEX(_Rge_Data_3rd_CY,$B239,H$1)</f>
        <v>0</v>
      </c>
      <c r="I239" s="384" t="n">
        <f aca="false">INDEX(_Rge_Data_3rd_CY,$B239,I$1)</f>
        <v>0</v>
      </c>
      <c r="J239" s="384" t="n">
        <f aca="false">INDEX(_Rge_Data_3rd_CY,$B239,J$1)</f>
        <v>0</v>
      </c>
      <c r="K239" s="384" t="n">
        <f aca="false">INDEX(_Rge_Data_3rd_CY,$B239,K$1)</f>
        <v>0</v>
      </c>
      <c r="L239" s="385" t="n">
        <f aca="false" t="array" ref="L239:L239">INDEX(_Rge_Data_3rd_CY,$B239,L$1)</f>
        <v>0</v>
      </c>
      <c r="M239" s="385" t="n">
        <f aca="false" t="array" ref="M239:M239">INDEX(_Rge_Data_3rd_CY,$B239,M$1)</f>
        <v>0</v>
      </c>
      <c r="N239" s="385" t="n">
        <f aca="false" t="array" ref="N239:N239">INDEX(_Rge_Data_3rd_CY,$B239,N$1)</f>
        <v>0</v>
      </c>
      <c r="O239" s="385" t="n">
        <f aca="false" t="array" ref="O239:O239">INDEX(_Rge_Data_3rd_CY,$B239,O$1)</f>
        <v>0</v>
      </c>
      <c r="P239" s="385" t="n">
        <f aca="false" t="array" ref="P239:P239">INDEX(_Rge_Data_3rd_CY,$B239,P$1)</f>
        <v>0</v>
      </c>
      <c r="Q239" s="385" t="n">
        <f aca="false">INDEX(_Rge_Data_3rd_CY,$B239,Q$1)</f>
        <v>0</v>
      </c>
      <c r="R239" s="385" t="n">
        <f aca="false" t="array" ref="R239:R239">INDEX(_Rge_Data_3rd_CY,$B239,R$1)</f>
        <v>0</v>
      </c>
      <c r="S239" s="385" t="n">
        <f aca="false" t="array" ref="S239:S239">INDEX(_Rge_Data_3rd_CY,$B239,S$1)</f>
        <v>0</v>
      </c>
      <c r="T239" s="385" t="n">
        <f aca="false">H239-S239</f>
        <v>0</v>
      </c>
      <c r="U239" s="386" t="n">
        <f aca="false">IFERROR(T239/H239,0)</f>
        <v>0</v>
      </c>
      <c r="V239" s="387" t="n">
        <f aca="false">INDEX(_Rge_Data_3rd_CY,$B239,V$1)</f>
        <v>0</v>
      </c>
      <c r="W239" s="388" t="n">
        <f aca="false">INDEX(_Rge_Data_3rd_CY,$B239,W$1)</f>
        <v>0</v>
      </c>
      <c r="X239" s="388" t="n">
        <f aca="false">INDEX(_Rge_Data_3rd_CY,$B239,X$1)</f>
        <v>0</v>
      </c>
      <c r="Y239" s="388" t="n">
        <f aca="false">INDEX(_Rge_Data_3rd_CY,$B239,Y$1)</f>
        <v>0</v>
      </c>
      <c r="Z239" s="388" t="n">
        <f aca="false" t="array" ref="Z239:Z239">INDEX(_Rge_Data_3rd_CY,$B239,Z$1)</f>
        <v>0</v>
      </c>
      <c r="AA239" s="388" t="n">
        <f aca="false" t="array" ref="AA239:AA239">INDEX(_Rge_Data_3rd_CY,$B239,AA$1)</f>
        <v>0</v>
      </c>
      <c r="AB239" s="388" t="n">
        <f aca="false" t="array" ref="AB239:AB239">INDEX(_Rge_Data_3rd_CY,$B239,AB$1)</f>
        <v>0</v>
      </c>
      <c r="AC239" s="388" t="n">
        <f aca="false" t="array" ref="AC239:AC239">INDEX(_Rge_Data_3rd_CY,$B239,AC$1)</f>
        <v>0</v>
      </c>
      <c r="AD239" s="388" t="n">
        <f aca="false" t="array" ref="AD239:AD239">INDEX(_Rge_Data_3rd_CY,$B239,AD$1)</f>
        <v>0</v>
      </c>
      <c r="AE239" s="388" t="n">
        <f aca="false">INDEX(_Rge_Data_3rd_CY,$B239,AE$1)</f>
        <v>0</v>
      </c>
      <c r="AF239" s="388" t="n">
        <f aca="false" t="array" ref="AF239:AF239">INDEX(_Rge_Data_3rd_CY,$B239,AF$1)</f>
        <v>0</v>
      </c>
      <c r="AG239" s="388" t="n">
        <f aca="false" t="array" ref="AG239:AG239">INDEX(_Rge_Data_3rd_CY,$B239,AG$1)</f>
        <v>0</v>
      </c>
      <c r="AH239" s="388" t="n">
        <f aca="false">V239-AG239</f>
        <v>0</v>
      </c>
      <c r="AI239" s="389" t="n">
        <f aca="false">IFERROR(AH239/V239,)</f>
        <v>0</v>
      </c>
      <c r="AJ239" s="390" t="n">
        <f aca="false">INDEX(_Rge_Data_3rd_CY,$B239,AJ$1)</f>
        <v>0</v>
      </c>
      <c r="AK239" s="391" t="n">
        <f aca="false">INDEX(_Rge_Data_3rd_CY,$B239,AK$1)</f>
        <v>0</v>
      </c>
      <c r="AL239" s="391" t="n">
        <f aca="false">INDEX(_Rge_Data_3rd_CY,$B239,AL$1)</f>
        <v>0</v>
      </c>
      <c r="AM239" s="391" t="n">
        <f aca="false">INDEX(_Rge_Data_3rd_CY,$B239,AM$1)</f>
        <v>0</v>
      </c>
      <c r="AN239" s="391" t="n">
        <f aca="false" t="array" ref="AN239:AN239">INDEX(_Rge_Data_3rd_CY,$B239,AN$1)</f>
        <v>0</v>
      </c>
      <c r="AO239" s="391" t="n">
        <f aca="false" t="array" ref="AO239:AO239">INDEX(_Rge_Data_3rd_CY,$B239,AO$1)</f>
        <v>0</v>
      </c>
      <c r="AP239" s="391" t="n">
        <f aca="false" t="array" ref="AP239:AP239">INDEX(_Rge_Data_3rd_CY,$B239,AP$1)</f>
        <v>0</v>
      </c>
      <c r="AQ239" s="391" t="n">
        <f aca="false" t="array" ref="AQ239:AQ239">INDEX(_Rge_Data_3rd_CY,$B239,AQ$1)</f>
        <v>0</v>
      </c>
      <c r="AR239" s="391" t="n">
        <f aca="false" t="array" ref="AR239:AR239">INDEX(_Rge_Data_3rd_CY,$B239,AR$1)</f>
        <v>0</v>
      </c>
      <c r="AS239" s="391" t="n">
        <f aca="false">INDEX(_Rge_Data_3rd_CY,$B239,AS$1)</f>
        <v>0</v>
      </c>
      <c r="AT239" s="391" t="n">
        <f aca="false" t="array" ref="AT239:AT239">INDEX(_Rge_Data_3rd_CY,$B239,AT$1)</f>
        <v>0</v>
      </c>
      <c r="AU239" s="391" t="n">
        <f aca="false" t="array" ref="AU239:AU239">INDEX(_Rge_Data_3rd_CY,$B239,AU$1)</f>
        <v>0</v>
      </c>
      <c r="AV239" s="262" t="n">
        <f aca="false">AU239+AX239+AY239</f>
        <v>0</v>
      </c>
      <c r="AW239" s="392" t="n">
        <f aca="false">IFERROR(AU239/AG239,0)</f>
        <v>0</v>
      </c>
      <c r="AX239" s="268" t="n">
        <f aca="false">IFERROR(IF(AND($F239="OPEN",$AH239&gt;0),$AH239*_SoP*$AW239,IF(AND($F239="CLOSED",$AH239&gt;0),$AH239*_SoL*$AW239,0)),0)</f>
        <v>0</v>
      </c>
      <c r="AY239" s="268" t="n">
        <f aca="false">IFERROR(IF($AH239&lt;0,$AH239*_SoL,0),0)</f>
        <v>0</v>
      </c>
      <c r="AZ239" s="393" t="n">
        <f aca="false">AU239+AX239</f>
        <v>0</v>
      </c>
      <c r="BA239" s="393" t="n">
        <f aca="false">AJ239-AY239</f>
        <v>0</v>
      </c>
      <c r="BB239" s="393" t="n">
        <f aca="false">AZ239-BA239</f>
        <v>0</v>
      </c>
      <c r="BC239" s="394" t="n">
        <f aca="false">IF($BB239&gt;=0,$BB239,0)</f>
        <v>0</v>
      </c>
      <c r="BD239" s="395" t="n">
        <f aca="false">IF($BB239&lt;=0,-$BB239,0)</f>
        <v>-0</v>
      </c>
      <c r="BE239" s="396" t="n">
        <f aca="false">IF((V239-AJ239)&lt;0,0,V239-AJ239)</f>
        <v>0</v>
      </c>
      <c r="BF239" s="397" t="n">
        <f aca="false">IF(AW239&gt;1,0,V239-AW239*V239)</f>
        <v>0</v>
      </c>
    </row>
    <row r="240" customFormat="false" ht="19.5" hidden="false" customHeight="true" outlineLevel="0" collapsed="false">
      <c r="A240" s="166"/>
      <c r="B240" s="208" t="n">
        <f aca="false">B239+1</f>
        <v>229</v>
      </c>
      <c r="C240" s="166"/>
      <c r="D240" s="369" t="n">
        <f aca="false">INDEX(_Rge_Projectdata_3rd,$B240,MATCH("Project-ID",_Rge_Headline_Projectdata,0))</f>
        <v>0</v>
      </c>
      <c r="E240" s="370" t="str">
        <f aca="false" t="array" ref="E240:E240">IF(INDEX(_Rge_Data_3rd_CY,$B240,E$1)=0,"",TEXT(INDEX(_Rge_Data_3rd_CY,$B240,E$1),"JJJJMMTT"))</f>
        <v/>
      </c>
      <c r="F240" s="382" t="str">
        <f aca="false" t="array" ref="F240:F240">INDEX(_Rge_Data_3rd_CY,$B240,F$1)</f>
        <v>Open</v>
      </c>
      <c r="G240" s="371" t="n">
        <f aca="false" t="array" ref="G240:G240">IFERROR(MATCH(INDEX(_Rge_Data_3rd_CY,$B240,G$1),_Rge_Projectstatus,0),"")</f>
        <v>1</v>
      </c>
      <c r="H240" s="383" t="n">
        <f aca="false">INDEX(_Rge_Data_3rd_CY,$B240,H$1)</f>
        <v>0</v>
      </c>
      <c r="I240" s="384" t="n">
        <f aca="false">INDEX(_Rge_Data_3rd_CY,$B240,I$1)</f>
        <v>0</v>
      </c>
      <c r="J240" s="384" t="n">
        <f aca="false">INDEX(_Rge_Data_3rd_CY,$B240,J$1)</f>
        <v>0</v>
      </c>
      <c r="K240" s="384" t="n">
        <f aca="false">INDEX(_Rge_Data_3rd_CY,$B240,K$1)</f>
        <v>0</v>
      </c>
      <c r="L240" s="385" t="n">
        <f aca="false" t="array" ref="L240:L240">INDEX(_Rge_Data_3rd_CY,$B240,L$1)</f>
        <v>0</v>
      </c>
      <c r="M240" s="385" t="n">
        <f aca="false" t="array" ref="M240:M240">INDEX(_Rge_Data_3rd_CY,$B240,M$1)</f>
        <v>0</v>
      </c>
      <c r="N240" s="385" t="n">
        <f aca="false" t="array" ref="N240:N240">INDEX(_Rge_Data_3rd_CY,$B240,N$1)</f>
        <v>0</v>
      </c>
      <c r="O240" s="385" t="n">
        <f aca="false" t="array" ref="O240:O240">INDEX(_Rge_Data_3rd_CY,$B240,O$1)</f>
        <v>0</v>
      </c>
      <c r="P240" s="385" t="n">
        <f aca="false" t="array" ref="P240:P240">INDEX(_Rge_Data_3rd_CY,$B240,P$1)</f>
        <v>0</v>
      </c>
      <c r="Q240" s="385" t="n">
        <f aca="false">INDEX(_Rge_Data_3rd_CY,$B240,Q$1)</f>
        <v>0</v>
      </c>
      <c r="R240" s="385" t="n">
        <f aca="false" t="array" ref="R240:R240">INDEX(_Rge_Data_3rd_CY,$B240,R$1)</f>
        <v>0</v>
      </c>
      <c r="S240" s="385" t="n">
        <f aca="false" t="array" ref="S240:S240">INDEX(_Rge_Data_3rd_CY,$B240,S$1)</f>
        <v>0</v>
      </c>
      <c r="T240" s="385" t="n">
        <f aca="false">H240-S240</f>
        <v>0</v>
      </c>
      <c r="U240" s="386" t="n">
        <f aca="false">IFERROR(T240/H240,0)</f>
        <v>0</v>
      </c>
      <c r="V240" s="387" t="n">
        <f aca="false">INDEX(_Rge_Data_3rd_CY,$B240,V$1)</f>
        <v>0</v>
      </c>
      <c r="W240" s="388" t="n">
        <f aca="false">INDEX(_Rge_Data_3rd_CY,$B240,W$1)</f>
        <v>0</v>
      </c>
      <c r="X240" s="388" t="n">
        <f aca="false">INDEX(_Rge_Data_3rd_CY,$B240,X$1)</f>
        <v>0</v>
      </c>
      <c r="Y240" s="388" t="n">
        <f aca="false">INDEX(_Rge_Data_3rd_CY,$B240,Y$1)</f>
        <v>0</v>
      </c>
      <c r="Z240" s="388" t="n">
        <f aca="false" t="array" ref="Z240:Z240">INDEX(_Rge_Data_3rd_CY,$B240,Z$1)</f>
        <v>0</v>
      </c>
      <c r="AA240" s="388" t="n">
        <f aca="false" t="array" ref="AA240:AA240">INDEX(_Rge_Data_3rd_CY,$B240,AA$1)</f>
        <v>0</v>
      </c>
      <c r="AB240" s="388" t="n">
        <f aca="false" t="array" ref="AB240:AB240">INDEX(_Rge_Data_3rd_CY,$B240,AB$1)</f>
        <v>0</v>
      </c>
      <c r="AC240" s="388" t="n">
        <f aca="false" t="array" ref="AC240:AC240">INDEX(_Rge_Data_3rd_CY,$B240,AC$1)</f>
        <v>0</v>
      </c>
      <c r="AD240" s="388" t="n">
        <f aca="false" t="array" ref="AD240:AD240">INDEX(_Rge_Data_3rd_CY,$B240,AD$1)</f>
        <v>0</v>
      </c>
      <c r="AE240" s="388" t="n">
        <f aca="false">INDEX(_Rge_Data_3rd_CY,$B240,AE$1)</f>
        <v>0</v>
      </c>
      <c r="AF240" s="388" t="n">
        <f aca="false" t="array" ref="AF240:AF240">INDEX(_Rge_Data_3rd_CY,$B240,AF$1)</f>
        <v>0</v>
      </c>
      <c r="AG240" s="388" t="n">
        <f aca="false" t="array" ref="AG240:AG240">INDEX(_Rge_Data_3rd_CY,$B240,AG$1)</f>
        <v>0</v>
      </c>
      <c r="AH240" s="388" t="n">
        <f aca="false">V240-AG240</f>
        <v>0</v>
      </c>
      <c r="AI240" s="389" t="n">
        <f aca="false">IFERROR(AH240/V240,)</f>
        <v>0</v>
      </c>
      <c r="AJ240" s="390" t="n">
        <f aca="false">INDEX(_Rge_Data_3rd_CY,$B240,AJ$1)</f>
        <v>0</v>
      </c>
      <c r="AK240" s="391" t="n">
        <f aca="false">INDEX(_Rge_Data_3rd_CY,$B240,AK$1)</f>
        <v>0</v>
      </c>
      <c r="AL240" s="391" t="n">
        <f aca="false">INDEX(_Rge_Data_3rd_CY,$B240,AL$1)</f>
        <v>0</v>
      </c>
      <c r="AM240" s="391" t="n">
        <f aca="false">INDEX(_Rge_Data_3rd_CY,$B240,AM$1)</f>
        <v>0</v>
      </c>
      <c r="AN240" s="391" t="n">
        <f aca="false" t="array" ref="AN240:AN240">INDEX(_Rge_Data_3rd_CY,$B240,AN$1)</f>
        <v>0</v>
      </c>
      <c r="AO240" s="391" t="n">
        <f aca="false" t="array" ref="AO240:AO240">INDEX(_Rge_Data_3rd_CY,$B240,AO$1)</f>
        <v>0</v>
      </c>
      <c r="AP240" s="391" t="n">
        <f aca="false" t="array" ref="AP240:AP240">INDEX(_Rge_Data_3rd_CY,$B240,AP$1)</f>
        <v>0</v>
      </c>
      <c r="AQ240" s="391" t="n">
        <f aca="false" t="array" ref="AQ240:AQ240">INDEX(_Rge_Data_3rd_CY,$B240,AQ$1)</f>
        <v>0</v>
      </c>
      <c r="AR240" s="391" t="n">
        <f aca="false" t="array" ref="AR240:AR240">INDEX(_Rge_Data_3rd_CY,$B240,AR$1)</f>
        <v>0</v>
      </c>
      <c r="AS240" s="391" t="n">
        <f aca="false">INDEX(_Rge_Data_3rd_CY,$B240,AS$1)</f>
        <v>0</v>
      </c>
      <c r="AT240" s="391" t="n">
        <f aca="false" t="array" ref="AT240:AT240">INDEX(_Rge_Data_3rd_CY,$B240,AT$1)</f>
        <v>0</v>
      </c>
      <c r="AU240" s="391" t="n">
        <f aca="false" t="array" ref="AU240:AU240">INDEX(_Rge_Data_3rd_CY,$B240,AU$1)</f>
        <v>0</v>
      </c>
      <c r="AV240" s="262" t="n">
        <f aca="false">AU240+AX240+AY240</f>
        <v>0</v>
      </c>
      <c r="AW240" s="392" t="n">
        <f aca="false">IFERROR(AU240/AG240,0)</f>
        <v>0</v>
      </c>
      <c r="AX240" s="268" t="n">
        <f aca="false">IFERROR(IF(AND($F240="OPEN",$AH240&gt;0),$AH240*_SoP*$AW240,IF(AND($F240="CLOSED",$AH240&gt;0),$AH240*_SoL*$AW240,0)),0)</f>
        <v>0</v>
      </c>
      <c r="AY240" s="268" t="n">
        <f aca="false">IFERROR(IF($AH240&lt;0,$AH240*_SoL,0),0)</f>
        <v>0</v>
      </c>
      <c r="AZ240" s="393" t="n">
        <f aca="false">AU240+AX240</f>
        <v>0</v>
      </c>
      <c r="BA240" s="393" t="n">
        <f aca="false">AJ240-AY240</f>
        <v>0</v>
      </c>
      <c r="BB240" s="393" t="n">
        <f aca="false">AZ240-BA240</f>
        <v>0</v>
      </c>
      <c r="BC240" s="394" t="n">
        <f aca="false">IF($BB240&gt;=0,$BB240,0)</f>
        <v>0</v>
      </c>
      <c r="BD240" s="395" t="n">
        <f aca="false">IF($BB240&lt;=0,-$BB240,0)</f>
        <v>-0</v>
      </c>
      <c r="BE240" s="396" t="n">
        <f aca="false">IF((V240-AJ240)&lt;0,0,V240-AJ240)</f>
        <v>0</v>
      </c>
      <c r="BF240" s="397" t="n">
        <f aca="false">IF(AW240&gt;1,0,V240-AW240*V240)</f>
        <v>0</v>
      </c>
    </row>
    <row r="241" customFormat="false" ht="19.5" hidden="false" customHeight="true" outlineLevel="0" collapsed="false">
      <c r="A241" s="166"/>
      <c r="B241" s="208" t="n">
        <f aca="false">B240+1</f>
        <v>230</v>
      </c>
      <c r="C241" s="166"/>
      <c r="D241" s="369" t="n">
        <f aca="false">INDEX(_Rge_Projectdata_3rd,$B241,MATCH("Project-ID",_Rge_Headline_Projectdata,0))</f>
        <v>0</v>
      </c>
      <c r="E241" s="370" t="str">
        <f aca="false" t="array" ref="E241:E241">IF(INDEX(_Rge_Data_3rd_CY,$B241,E$1)=0,"",TEXT(INDEX(_Rge_Data_3rd_CY,$B241,E$1),"JJJJMMTT"))</f>
        <v/>
      </c>
      <c r="F241" s="382" t="str">
        <f aca="false" t="array" ref="F241:F241">INDEX(_Rge_Data_3rd_CY,$B241,F$1)</f>
        <v>Open</v>
      </c>
      <c r="G241" s="371" t="n">
        <f aca="false" t="array" ref="G241:G241">IFERROR(MATCH(INDEX(_Rge_Data_3rd_CY,$B241,G$1),_Rge_Projectstatus,0),"")</f>
        <v>1</v>
      </c>
      <c r="H241" s="383" t="n">
        <f aca="false">INDEX(_Rge_Data_3rd_CY,$B241,H$1)</f>
        <v>0</v>
      </c>
      <c r="I241" s="384" t="n">
        <f aca="false">INDEX(_Rge_Data_3rd_CY,$B241,I$1)</f>
        <v>0</v>
      </c>
      <c r="J241" s="384" t="n">
        <f aca="false">INDEX(_Rge_Data_3rd_CY,$B241,J$1)</f>
        <v>0</v>
      </c>
      <c r="K241" s="384" t="n">
        <f aca="false">INDEX(_Rge_Data_3rd_CY,$B241,K$1)</f>
        <v>0</v>
      </c>
      <c r="L241" s="385" t="n">
        <f aca="false" t="array" ref="L241:L241">INDEX(_Rge_Data_3rd_CY,$B241,L$1)</f>
        <v>0</v>
      </c>
      <c r="M241" s="385" t="n">
        <f aca="false" t="array" ref="M241:M241">INDEX(_Rge_Data_3rd_CY,$B241,M$1)</f>
        <v>0</v>
      </c>
      <c r="N241" s="385" t="n">
        <f aca="false" t="array" ref="N241:N241">INDEX(_Rge_Data_3rd_CY,$B241,N$1)</f>
        <v>0</v>
      </c>
      <c r="O241" s="385" t="n">
        <f aca="false" t="array" ref="O241:O241">INDEX(_Rge_Data_3rd_CY,$B241,O$1)</f>
        <v>0</v>
      </c>
      <c r="P241" s="385" t="n">
        <f aca="false" t="array" ref="P241:P241">INDEX(_Rge_Data_3rd_CY,$B241,P$1)</f>
        <v>0</v>
      </c>
      <c r="Q241" s="385" t="n">
        <f aca="false">INDEX(_Rge_Data_3rd_CY,$B241,Q$1)</f>
        <v>0</v>
      </c>
      <c r="R241" s="385" t="n">
        <f aca="false" t="array" ref="R241:R241">INDEX(_Rge_Data_3rd_CY,$B241,R$1)</f>
        <v>0</v>
      </c>
      <c r="S241" s="385" t="n">
        <f aca="false" t="array" ref="S241:S241">INDEX(_Rge_Data_3rd_CY,$B241,S$1)</f>
        <v>0</v>
      </c>
      <c r="T241" s="385" t="n">
        <f aca="false">H241-S241</f>
        <v>0</v>
      </c>
      <c r="U241" s="386" t="n">
        <f aca="false">IFERROR(T241/H241,0)</f>
        <v>0</v>
      </c>
      <c r="V241" s="387" t="n">
        <f aca="false">INDEX(_Rge_Data_3rd_CY,$B241,V$1)</f>
        <v>0</v>
      </c>
      <c r="W241" s="388" t="n">
        <f aca="false">INDEX(_Rge_Data_3rd_CY,$B241,W$1)</f>
        <v>0</v>
      </c>
      <c r="X241" s="388" t="n">
        <f aca="false">INDEX(_Rge_Data_3rd_CY,$B241,X$1)</f>
        <v>0</v>
      </c>
      <c r="Y241" s="388" t="n">
        <f aca="false">INDEX(_Rge_Data_3rd_CY,$B241,Y$1)</f>
        <v>0</v>
      </c>
      <c r="Z241" s="388" t="n">
        <f aca="false" t="array" ref="Z241:Z241">INDEX(_Rge_Data_3rd_CY,$B241,Z$1)</f>
        <v>0</v>
      </c>
      <c r="AA241" s="388" t="n">
        <f aca="false" t="array" ref="AA241:AA241">INDEX(_Rge_Data_3rd_CY,$B241,AA$1)</f>
        <v>0</v>
      </c>
      <c r="AB241" s="388" t="n">
        <f aca="false" t="array" ref="AB241:AB241">INDEX(_Rge_Data_3rd_CY,$B241,AB$1)</f>
        <v>0</v>
      </c>
      <c r="AC241" s="388" t="n">
        <f aca="false" t="array" ref="AC241:AC241">INDEX(_Rge_Data_3rd_CY,$B241,AC$1)</f>
        <v>0</v>
      </c>
      <c r="AD241" s="388" t="n">
        <f aca="false" t="array" ref="AD241:AD241">INDEX(_Rge_Data_3rd_CY,$B241,AD$1)</f>
        <v>0</v>
      </c>
      <c r="AE241" s="388" t="n">
        <f aca="false">INDEX(_Rge_Data_3rd_CY,$B241,AE$1)</f>
        <v>0</v>
      </c>
      <c r="AF241" s="388" t="n">
        <f aca="false" t="array" ref="AF241:AF241">INDEX(_Rge_Data_3rd_CY,$B241,AF$1)</f>
        <v>0</v>
      </c>
      <c r="AG241" s="388" t="n">
        <f aca="false" t="array" ref="AG241:AG241">INDEX(_Rge_Data_3rd_CY,$B241,AG$1)</f>
        <v>0</v>
      </c>
      <c r="AH241" s="388" t="n">
        <f aca="false">V241-AG241</f>
        <v>0</v>
      </c>
      <c r="AI241" s="389" t="n">
        <f aca="false">IFERROR(AH241/V241,)</f>
        <v>0</v>
      </c>
      <c r="AJ241" s="390" t="n">
        <f aca="false">INDEX(_Rge_Data_3rd_CY,$B241,AJ$1)</f>
        <v>0</v>
      </c>
      <c r="AK241" s="391" t="n">
        <f aca="false">INDEX(_Rge_Data_3rd_CY,$B241,AK$1)</f>
        <v>0</v>
      </c>
      <c r="AL241" s="391" t="n">
        <f aca="false">INDEX(_Rge_Data_3rd_CY,$B241,AL$1)</f>
        <v>0</v>
      </c>
      <c r="AM241" s="391" t="n">
        <f aca="false">INDEX(_Rge_Data_3rd_CY,$B241,AM$1)</f>
        <v>0</v>
      </c>
      <c r="AN241" s="391" t="n">
        <f aca="false" t="array" ref="AN241:AN241">INDEX(_Rge_Data_3rd_CY,$B241,AN$1)</f>
        <v>0</v>
      </c>
      <c r="AO241" s="391" t="n">
        <f aca="false" t="array" ref="AO241:AO241">INDEX(_Rge_Data_3rd_CY,$B241,AO$1)</f>
        <v>0</v>
      </c>
      <c r="AP241" s="391" t="n">
        <f aca="false" t="array" ref="AP241:AP241">INDEX(_Rge_Data_3rd_CY,$B241,AP$1)</f>
        <v>0</v>
      </c>
      <c r="AQ241" s="391" t="n">
        <f aca="false" t="array" ref="AQ241:AQ241">INDEX(_Rge_Data_3rd_CY,$B241,AQ$1)</f>
        <v>0</v>
      </c>
      <c r="AR241" s="391" t="n">
        <f aca="false" t="array" ref="AR241:AR241">INDEX(_Rge_Data_3rd_CY,$B241,AR$1)</f>
        <v>0</v>
      </c>
      <c r="AS241" s="391" t="n">
        <f aca="false">INDEX(_Rge_Data_3rd_CY,$B241,AS$1)</f>
        <v>0</v>
      </c>
      <c r="AT241" s="391" t="n">
        <f aca="false" t="array" ref="AT241:AT241">INDEX(_Rge_Data_3rd_CY,$B241,AT$1)</f>
        <v>0</v>
      </c>
      <c r="AU241" s="391" t="n">
        <f aca="false" t="array" ref="AU241:AU241">INDEX(_Rge_Data_3rd_CY,$B241,AU$1)</f>
        <v>0</v>
      </c>
      <c r="AV241" s="262" t="n">
        <f aca="false">AU241+AX241+AY241</f>
        <v>0</v>
      </c>
      <c r="AW241" s="392" t="n">
        <f aca="false">IFERROR(AU241/AG241,0)</f>
        <v>0</v>
      </c>
      <c r="AX241" s="268" t="n">
        <f aca="false">IFERROR(IF(AND($F241="OPEN",$AH241&gt;0),$AH241*_SoP*$AW241,IF(AND($F241="CLOSED",$AH241&gt;0),$AH241*_SoL*$AW241,0)),0)</f>
        <v>0</v>
      </c>
      <c r="AY241" s="268" t="n">
        <f aca="false">IFERROR(IF($AH241&lt;0,$AH241*_SoL,0),0)</f>
        <v>0</v>
      </c>
      <c r="AZ241" s="393" t="n">
        <f aca="false">AU241+AX241</f>
        <v>0</v>
      </c>
      <c r="BA241" s="393" t="n">
        <f aca="false">AJ241-AY241</f>
        <v>0</v>
      </c>
      <c r="BB241" s="393" t="n">
        <f aca="false">AZ241-BA241</f>
        <v>0</v>
      </c>
      <c r="BC241" s="394" t="n">
        <f aca="false">IF($BB241&gt;=0,$BB241,0)</f>
        <v>0</v>
      </c>
      <c r="BD241" s="395" t="n">
        <f aca="false">IF($BB241&lt;=0,-$BB241,0)</f>
        <v>-0</v>
      </c>
      <c r="BE241" s="396" t="n">
        <f aca="false">IF((V241-AJ241)&lt;0,0,V241-AJ241)</f>
        <v>0</v>
      </c>
      <c r="BF241" s="397" t="n">
        <f aca="false">IF(AW241&gt;1,0,V241-AW241*V241)</f>
        <v>0</v>
      </c>
    </row>
    <row r="242" customFormat="false" ht="19.5" hidden="false" customHeight="true" outlineLevel="0" collapsed="false">
      <c r="A242" s="166"/>
      <c r="B242" s="208" t="n">
        <f aca="false">B241+1</f>
        <v>231</v>
      </c>
      <c r="C242" s="166"/>
      <c r="D242" s="369" t="n">
        <f aca="false">INDEX(_Rge_Projectdata_3rd,$B242,MATCH("Project-ID",_Rge_Headline_Projectdata,0))</f>
        <v>0</v>
      </c>
      <c r="E242" s="370" t="str">
        <f aca="false" t="array" ref="E242:E242">IF(INDEX(_Rge_Data_3rd_CY,$B242,E$1)=0,"",TEXT(INDEX(_Rge_Data_3rd_CY,$B242,E$1),"JJJJMMTT"))</f>
        <v/>
      </c>
      <c r="F242" s="382" t="str">
        <f aca="false" t="array" ref="F242:F242">INDEX(_Rge_Data_3rd_CY,$B242,F$1)</f>
        <v>Open</v>
      </c>
      <c r="G242" s="371" t="n">
        <f aca="false" t="array" ref="G242:G242">IFERROR(MATCH(INDEX(_Rge_Data_3rd_CY,$B242,G$1),_Rge_Projectstatus,0),"")</f>
        <v>1</v>
      </c>
      <c r="H242" s="383" t="n">
        <f aca="false">INDEX(_Rge_Data_3rd_CY,$B242,H$1)</f>
        <v>0</v>
      </c>
      <c r="I242" s="384" t="n">
        <f aca="false">INDEX(_Rge_Data_3rd_CY,$B242,I$1)</f>
        <v>0</v>
      </c>
      <c r="J242" s="384" t="n">
        <f aca="false">INDEX(_Rge_Data_3rd_CY,$B242,J$1)</f>
        <v>0</v>
      </c>
      <c r="K242" s="384" t="n">
        <f aca="false">INDEX(_Rge_Data_3rd_CY,$B242,K$1)</f>
        <v>0</v>
      </c>
      <c r="L242" s="385" t="n">
        <f aca="false" t="array" ref="L242:L242">INDEX(_Rge_Data_3rd_CY,$B242,L$1)</f>
        <v>0</v>
      </c>
      <c r="M242" s="385" t="n">
        <f aca="false" t="array" ref="M242:M242">INDEX(_Rge_Data_3rd_CY,$B242,M$1)</f>
        <v>0</v>
      </c>
      <c r="N242" s="385" t="n">
        <f aca="false" t="array" ref="N242:N242">INDEX(_Rge_Data_3rd_CY,$B242,N$1)</f>
        <v>0</v>
      </c>
      <c r="O242" s="385" t="n">
        <f aca="false" t="array" ref="O242:O242">INDEX(_Rge_Data_3rd_CY,$B242,O$1)</f>
        <v>0</v>
      </c>
      <c r="P242" s="385" t="n">
        <f aca="false" t="array" ref="P242:P242">INDEX(_Rge_Data_3rd_CY,$B242,P$1)</f>
        <v>0</v>
      </c>
      <c r="Q242" s="385" t="n">
        <f aca="false">INDEX(_Rge_Data_3rd_CY,$B242,Q$1)</f>
        <v>0</v>
      </c>
      <c r="R242" s="385" t="n">
        <f aca="false" t="array" ref="R242:R242">INDEX(_Rge_Data_3rd_CY,$B242,R$1)</f>
        <v>0</v>
      </c>
      <c r="S242" s="385" t="n">
        <f aca="false" t="array" ref="S242:S242">INDEX(_Rge_Data_3rd_CY,$B242,S$1)</f>
        <v>0</v>
      </c>
      <c r="T242" s="385" t="n">
        <f aca="false">H242-S242</f>
        <v>0</v>
      </c>
      <c r="U242" s="386" t="n">
        <f aca="false">IFERROR(T242/H242,0)</f>
        <v>0</v>
      </c>
      <c r="V242" s="387" t="n">
        <f aca="false">INDEX(_Rge_Data_3rd_CY,$B242,V$1)</f>
        <v>0</v>
      </c>
      <c r="W242" s="388" t="n">
        <f aca="false">INDEX(_Rge_Data_3rd_CY,$B242,W$1)</f>
        <v>0</v>
      </c>
      <c r="X242" s="388" t="n">
        <f aca="false">INDEX(_Rge_Data_3rd_CY,$B242,X$1)</f>
        <v>0</v>
      </c>
      <c r="Y242" s="388" t="n">
        <f aca="false">INDEX(_Rge_Data_3rd_CY,$B242,Y$1)</f>
        <v>0</v>
      </c>
      <c r="Z242" s="388" t="n">
        <f aca="false" t="array" ref="Z242:Z242">INDEX(_Rge_Data_3rd_CY,$B242,Z$1)</f>
        <v>0</v>
      </c>
      <c r="AA242" s="388" t="n">
        <f aca="false" t="array" ref="AA242:AA242">INDEX(_Rge_Data_3rd_CY,$B242,AA$1)</f>
        <v>0</v>
      </c>
      <c r="AB242" s="388" t="n">
        <f aca="false" t="array" ref="AB242:AB242">INDEX(_Rge_Data_3rd_CY,$B242,AB$1)</f>
        <v>0</v>
      </c>
      <c r="AC242" s="388" t="n">
        <f aca="false" t="array" ref="AC242:AC242">INDEX(_Rge_Data_3rd_CY,$B242,AC$1)</f>
        <v>0</v>
      </c>
      <c r="AD242" s="388" t="n">
        <f aca="false" t="array" ref="AD242:AD242">INDEX(_Rge_Data_3rd_CY,$B242,AD$1)</f>
        <v>0</v>
      </c>
      <c r="AE242" s="388" t="n">
        <f aca="false">INDEX(_Rge_Data_3rd_CY,$B242,AE$1)</f>
        <v>0</v>
      </c>
      <c r="AF242" s="388" t="n">
        <f aca="false" t="array" ref="AF242:AF242">INDEX(_Rge_Data_3rd_CY,$B242,AF$1)</f>
        <v>0</v>
      </c>
      <c r="AG242" s="388" t="n">
        <f aca="false" t="array" ref="AG242:AG242">INDEX(_Rge_Data_3rd_CY,$B242,AG$1)</f>
        <v>0</v>
      </c>
      <c r="AH242" s="388" t="n">
        <f aca="false">V242-AG242</f>
        <v>0</v>
      </c>
      <c r="AI242" s="389" t="n">
        <f aca="false">IFERROR(AH242/V242,)</f>
        <v>0</v>
      </c>
      <c r="AJ242" s="390" t="n">
        <f aca="false">INDEX(_Rge_Data_3rd_CY,$B242,AJ$1)</f>
        <v>0</v>
      </c>
      <c r="AK242" s="391" t="n">
        <f aca="false">INDEX(_Rge_Data_3rd_CY,$B242,AK$1)</f>
        <v>0</v>
      </c>
      <c r="AL242" s="391" t="n">
        <f aca="false">INDEX(_Rge_Data_3rd_CY,$B242,AL$1)</f>
        <v>0</v>
      </c>
      <c r="AM242" s="391" t="n">
        <f aca="false">INDEX(_Rge_Data_3rd_CY,$B242,AM$1)</f>
        <v>0</v>
      </c>
      <c r="AN242" s="391" t="n">
        <f aca="false" t="array" ref="AN242:AN242">INDEX(_Rge_Data_3rd_CY,$B242,AN$1)</f>
        <v>0</v>
      </c>
      <c r="AO242" s="391" t="n">
        <f aca="false" t="array" ref="AO242:AO242">INDEX(_Rge_Data_3rd_CY,$B242,AO$1)</f>
        <v>0</v>
      </c>
      <c r="AP242" s="391" t="n">
        <f aca="false" t="array" ref="AP242:AP242">INDEX(_Rge_Data_3rd_CY,$B242,AP$1)</f>
        <v>0</v>
      </c>
      <c r="AQ242" s="391" t="n">
        <f aca="false" t="array" ref="AQ242:AQ242">INDEX(_Rge_Data_3rd_CY,$B242,AQ$1)</f>
        <v>0</v>
      </c>
      <c r="AR242" s="391" t="n">
        <f aca="false" t="array" ref="AR242:AR242">INDEX(_Rge_Data_3rd_CY,$B242,AR$1)</f>
        <v>0</v>
      </c>
      <c r="AS242" s="391" t="n">
        <f aca="false">INDEX(_Rge_Data_3rd_CY,$B242,AS$1)</f>
        <v>0</v>
      </c>
      <c r="AT242" s="391" t="n">
        <f aca="false" t="array" ref="AT242:AT242">INDEX(_Rge_Data_3rd_CY,$B242,AT$1)</f>
        <v>0</v>
      </c>
      <c r="AU242" s="391" t="n">
        <f aca="false" t="array" ref="AU242:AU242">INDEX(_Rge_Data_3rd_CY,$B242,AU$1)</f>
        <v>0</v>
      </c>
      <c r="AV242" s="262" t="n">
        <f aca="false">AU242+AX242+AY242</f>
        <v>0</v>
      </c>
      <c r="AW242" s="392" t="n">
        <f aca="false">IFERROR(AU242/AG242,0)</f>
        <v>0</v>
      </c>
      <c r="AX242" s="268" t="n">
        <f aca="false">IFERROR(IF(AND($F242="OPEN",$AH242&gt;0),$AH242*_SoP*$AW242,IF(AND($F242="CLOSED",$AH242&gt;0),$AH242*_SoL*$AW242,0)),0)</f>
        <v>0</v>
      </c>
      <c r="AY242" s="268" t="n">
        <f aca="false">IFERROR(IF($AH242&lt;0,$AH242*_SoL,0),0)</f>
        <v>0</v>
      </c>
      <c r="AZ242" s="393" t="n">
        <f aca="false">AU242+AX242</f>
        <v>0</v>
      </c>
      <c r="BA242" s="393" t="n">
        <f aca="false">AJ242-AY242</f>
        <v>0</v>
      </c>
      <c r="BB242" s="393" t="n">
        <f aca="false">AZ242-BA242</f>
        <v>0</v>
      </c>
      <c r="BC242" s="394" t="n">
        <f aca="false">IF($BB242&gt;=0,$BB242,0)</f>
        <v>0</v>
      </c>
      <c r="BD242" s="395" t="n">
        <f aca="false">IF($BB242&lt;=0,-$BB242,0)</f>
        <v>-0</v>
      </c>
      <c r="BE242" s="396" t="n">
        <f aca="false">IF((V242-AJ242)&lt;0,0,V242-AJ242)</f>
        <v>0</v>
      </c>
      <c r="BF242" s="397" t="n">
        <f aca="false">IF(AW242&gt;1,0,V242-AW242*V242)</f>
        <v>0</v>
      </c>
    </row>
    <row r="243" customFormat="false" ht="19.5" hidden="false" customHeight="true" outlineLevel="0" collapsed="false">
      <c r="A243" s="166"/>
      <c r="B243" s="208" t="n">
        <f aca="false">B242+1</f>
        <v>232</v>
      </c>
      <c r="C243" s="166"/>
      <c r="D243" s="369" t="n">
        <f aca="false">INDEX(_Rge_Projectdata_3rd,$B243,MATCH("Project-ID",_Rge_Headline_Projectdata,0))</f>
        <v>0</v>
      </c>
      <c r="E243" s="370" t="str">
        <f aca="false" t="array" ref="E243:E243">IF(INDEX(_Rge_Data_3rd_CY,$B243,E$1)=0,"",TEXT(INDEX(_Rge_Data_3rd_CY,$B243,E$1),"JJJJMMTT"))</f>
        <v/>
      </c>
      <c r="F243" s="382" t="str">
        <f aca="false" t="array" ref="F243:F243">INDEX(_Rge_Data_3rd_CY,$B243,F$1)</f>
        <v>Open</v>
      </c>
      <c r="G243" s="371" t="n">
        <f aca="false" t="array" ref="G243:G243">IFERROR(MATCH(INDEX(_Rge_Data_3rd_CY,$B243,G$1),_Rge_Projectstatus,0),"")</f>
        <v>1</v>
      </c>
      <c r="H243" s="383" t="n">
        <f aca="false">INDEX(_Rge_Data_3rd_CY,$B243,H$1)</f>
        <v>0</v>
      </c>
      <c r="I243" s="384" t="n">
        <f aca="false">INDEX(_Rge_Data_3rd_CY,$B243,I$1)</f>
        <v>0</v>
      </c>
      <c r="J243" s="384" t="n">
        <f aca="false">INDEX(_Rge_Data_3rd_CY,$B243,J$1)</f>
        <v>0</v>
      </c>
      <c r="K243" s="384" t="n">
        <f aca="false">INDEX(_Rge_Data_3rd_CY,$B243,K$1)</f>
        <v>0</v>
      </c>
      <c r="L243" s="385" t="n">
        <f aca="false" t="array" ref="L243:L243">INDEX(_Rge_Data_3rd_CY,$B243,L$1)</f>
        <v>0</v>
      </c>
      <c r="M243" s="385" t="n">
        <f aca="false" t="array" ref="M243:M243">INDEX(_Rge_Data_3rd_CY,$B243,M$1)</f>
        <v>0</v>
      </c>
      <c r="N243" s="385" t="n">
        <f aca="false" t="array" ref="N243:N243">INDEX(_Rge_Data_3rd_CY,$B243,N$1)</f>
        <v>0</v>
      </c>
      <c r="O243" s="385" t="n">
        <f aca="false" t="array" ref="O243:O243">INDEX(_Rge_Data_3rd_CY,$B243,O$1)</f>
        <v>0</v>
      </c>
      <c r="P243" s="385" t="n">
        <f aca="false" t="array" ref="P243:P243">INDEX(_Rge_Data_3rd_CY,$B243,P$1)</f>
        <v>0</v>
      </c>
      <c r="Q243" s="385" t="n">
        <f aca="false">INDEX(_Rge_Data_3rd_CY,$B243,Q$1)</f>
        <v>0</v>
      </c>
      <c r="R243" s="385" t="n">
        <f aca="false" t="array" ref="R243:R243">INDEX(_Rge_Data_3rd_CY,$B243,R$1)</f>
        <v>0</v>
      </c>
      <c r="S243" s="385" t="n">
        <f aca="false" t="array" ref="S243:S243">INDEX(_Rge_Data_3rd_CY,$B243,S$1)</f>
        <v>0</v>
      </c>
      <c r="T243" s="385" t="n">
        <f aca="false">H243-S243</f>
        <v>0</v>
      </c>
      <c r="U243" s="386" t="n">
        <f aca="false">IFERROR(T243/H243,0)</f>
        <v>0</v>
      </c>
      <c r="V243" s="387" t="n">
        <f aca="false">INDEX(_Rge_Data_3rd_CY,$B243,V$1)</f>
        <v>0</v>
      </c>
      <c r="W243" s="388" t="n">
        <f aca="false">INDEX(_Rge_Data_3rd_CY,$B243,W$1)</f>
        <v>0</v>
      </c>
      <c r="X243" s="388" t="n">
        <f aca="false">INDEX(_Rge_Data_3rd_CY,$B243,X$1)</f>
        <v>0</v>
      </c>
      <c r="Y243" s="388" t="n">
        <f aca="false">INDEX(_Rge_Data_3rd_CY,$B243,Y$1)</f>
        <v>0</v>
      </c>
      <c r="Z243" s="388" t="n">
        <f aca="false" t="array" ref="Z243:Z243">INDEX(_Rge_Data_3rd_CY,$B243,Z$1)</f>
        <v>0</v>
      </c>
      <c r="AA243" s="388" t="n">
        <f aca="false" t="array" ref="AA243:AA243">INDEX(_Rge_Data_3rd_CY,$B243,AA$1)</f>
        <v>0</v>
      </c>
      <c r="AB243" s="388" t="n">
        <f aca="false" t="array" ref="AB243:AB243">INDEX(_Rge_Data_3rd_CY,$B243,AB$1)</f>
        <v>0</v>
      </c>
      <c r="AC243" s="388" t="n">
        <f aca="false" t="array" ref="AC243:AC243">INDEX(_Rge_Data_3rd_CY,$B243,AC$1)</f>
        <v>0</v>
      </c>
      <c r="AD243" s="388" t="n">
        <f aca="false" t="array" ref="AD243:AD243">INDEX(_Rge_Data_3rd_CY,$B243,AD$1)</f>
        <v>0</v>
      </c>
      <c r="AE243" s="388" t="n">
        <f aca="false">INDEX(_Rge_Data_3rd_CY,$B243,AE$1)</f>
        <v>0</v>
      </c>
      <c r="AF243" s="388" t="n">
        <f aca="false" t="array" ref="AF243:AF243">INDEX(_Rge_Data_3rd_CY,$B243,AF$1)</f>
        <v>0</v>
      </c>
      <c r="AG243" s="388" t="n">
        <f aca="false" t="array" ref="AG243:AG243">INDEX(_Rge_Data_3rd_CY,$B243,AG$1)</f>
        <v>0</v>
      </c>
      <c r="AH243" s="388" t="n">
        <f aca="false">V243-AG243</f>
        <v>0</v>
      </c>
      <c r="AI243" s="389" t="n">
        <f aca="false">IFERROR(AH243/V243,)</f>
        <v>0</v>
      </c>
      <c r="AJ243" s="390" t="n">
        <f aca="false">INDEX(_Rge_Data_3rd_CY,$B243,AJ$1)</f>
        <v>0</v>
      </c>
      <c r="AK243" s="391" t="n">
        <f aca="false">INDEX(_Rge_Data_3rd_CY,$B243,AK$1)</f>
        <v>0</v>
      </c>
      <c r="AL243" s="391" t="n">
        <f aca="false">INDEX(_Rge_Data_3rd_CY,$B243,AL$1)</f>
        <v>0</v>
      </c>
      <c r="AM243" s="391" t="n">
        <f aca="false">INDEX(_Rge_Data_3rd_CY,$B243,AM$1)</f>
        <v>0</v>
      </c>
      <c r="AN243" s="391" t="n">
        <f aca="false" t="array" ref="AN243:AN243">INDEX(_Rge_Data_3rd_CY,$B243,AN$1)</f>
        <v>0</v>
      </c>
      <c r="AO243" s="391" t="n">
        <f aca="false" t="array" ref="AO243:AO243">INDEX(_Rge_Data_3rd_CY,$B243,AO$1)</f>
        <v>0</v>
      </c>
      <c r="AP243" s="391" t="n">
        <f aca="false" t="array" ref="AP243:AP243">INDEX(_Rge_Data_3rd_CY,$B243,AP$1)</f>
        <v>0</v>
      </c>
      <c r="AQ243" s="391" t="n">
        <f aca="false" t="array" ref="AQ243:AQ243">INDEX(_Rge_Data_3rd_CY,$B243,AQ$1)</f>
        <v>0</v>
      </c>
      <c r="AR243" s="391" t="n">
        <f aca="false" t="array" ref="AR243:AR243">INDEX(_Rge_Data_3rd_CY,$B243,AR$1)</f>
        <v>0</v>
      </c>
      <c r="AS243" s="391" t="n">
        <f aca="false">INDEX(_Rge_Data_3rd_CY,$B243,AS$1)</f>
        <v>0</v>
      </c>
      <c r="AT243" s="391" t="n">
        <f aca="false" t="array" ref="AT243:AT243">INDEX(_Rge_Data_3rd_CY,$B243,AT$1)</f>
        <v>0</v>
      </c>
      <c r="AU243" s="391" t="n">
        <f aca="false" t="array" ref="AU243:AU243">INDEX(_Rge_Data_3rd_CY,$B243,AU$1)</f>
        <v>0</v>
      </c>
      <c r="AV243" s="262" t="n">
        <f aca="false">AU243+AX243+AY243</f>
        <v>0</v>
      </c>
      <c r="AW243" s="392" t="n">
        <f aca="false">IFERROR(AU243/AG243,0)</f>
        <v>0</v>
      </c>
      <c r="AX243" s="268" t="n">
        <f aca="false">IFERROR(IF(AND($F243="OPEN",$AH243&gt;0),$AH243*_SoP*$AW243,IF(AND($F243="CLOSED",$AH243&gt;0),$AH243*_SoL*$AW243,0)),0)</f>
        <v>0</v>
      </c>
      <c r="AY243" s="268" t="n">
        <f aca="false">IFERROR(IF($AH243&lt;0,$AH243*_SoL,0),0)</f>
        <v>0</v>
      </c>
      <c r="AZ243" s="393" t="n">
        <f aca="false">AU243+AX243</f>
        <v>0</v>
      </c>
      <c r="BA243" s="393" t="n">
        <f aca="false">AJ243-AY243</f>
        <v>0</v>
      </c>
      <c r="BB243" s="393" t="n">
        <f aca="false">AZ243-BA243</f>
        <v>0</v>
      </c>
      <c r="BC243" s="394" t="n">
        <f aca="false">IF($BB243&gt;=0,$BB243,0)</f>
        <v>0</v>
      </c>
      <c r="BD243" s="395" t="n">
        <f aca="false">IF($BB243&lt;=0,-$BB243,0)</f>
        <v>-0</v>
      </c>
      <c r="BE243" s="396" t="n">
        <f aca="false">IF((V243-AJ243)&lt;0,0,V243-AJ243)</f>
        <v>0</v>
      </c>
      <c r="BF243" s="397" t="n">
        <f aca="false">IF(AW243&gt;1,0,V243-AW243*V243)</f>
        <v>0</v>
      </c>
    </row>
    <row r="244" customFormat="false" ht="19.5" hidden="false" customHeight="true" outlineLevel="0" collapsed="false">
      <c r="A244" s="166"/>
      <c r="B244" s="208" t="n">
        <f aca="false">B243+1</f>
        <v>233</v>
      </c>
      <c r="C244" s="166"/>
      <c r="D244" s="369" t="n">
        <f aca="false">INDEX(_Rge_Projectdata_3rd,$B244,MATCH("Project-ID",_Rge_Headline_Projectdata,0))</f>
        <v>0</v>
      </c>
      <c r="E244" s="370" t="str">
        <f aca="false" t="array" ref="E244:E244">IF(INDEX(_Rge_Data_3rd_CY,$B244,E$1)=0,"",TEXT(INDEX(_Rge_Data_3rd_CY,$B244,E$1),"JJJJMMTT"))</f>
        <v/>
      </c>
      <c r="F244" s="382" t="str">
        <f aca="false" t="array" ref="F244:F244">INDEX(_Rge_Data_3rd_CY,$B244,F$1)</f>
        <v>Open</v>
      </c>
      <c r="G244" s="371" t="n">
        <f aca="false" t="array" ref="G244:G244">IFERROR(MATCH(INDEX(_Rge_Data_3rd_CY,$B244,G$1),_Rge_Projectstatus,0),"")</f>
        <v>1</v>
      </c>
      <c r="H244" s="383" t="n">
        <f aca="false">INDEX(_Rge_Data_3rd_CY,$B244,H$1)</f>
        <v>0</v>
      </c>
      <c r="I244" s="384" t="n">
        <f aca="false">INDEX(_Rge_Data_3rd_CY,$B244,I$1)</f>
        <v>0</v>
      </c>
      <c r="J244" s="384" t="n">
        <f aca="false">INDEX(_Rge_Data_3rd_CY,$B244,J$1)</f>
        <v>0</v>
      </c>
      <c r="K244" s="384" t="n">
        <f aca="false">INDEX(_Rge_Data_3rd_CY,$B244,K$1)</f>
        <v>0</v>
      </c>
      <c r="L244" s="385" t="n">
        <f aca="false" t="array" ref="L244:L244">INDEX(_Rge_Data_3rd_CY,$B244,L$1)</f>
        <v>0</v>
      </c>
      <c r="M244" s="385" t="n">
        <f aca="false" t="array" ref="M244:M244">INDEX(_Rge_Data_3rd_CY,$B244,M$1)</f>
        <v>0</v>
      </c>
      <c r="N244" s="385" t="n">
        <f aca="false" t="array" ref="N244:N244">INDEX(_Rge_Data_3rd_CY,$B244,N$1)</f>
        <v>0</v>
      </c>
      <c r="O244" s="385" t="n">
        <f aca="false" t="array" ref="O244:O244">INDEX(_Rge_Data_3rd_CY,$B244,O$1)</f>
        <v>0</v>
      </c>
      <c r="P244" s="385" t="n">
        <f aca="false" t="array" ref="P244:P244">INDEX(_Rge_Data_3rd_CY,$B244,P$1)</f>
        <v>0</v>
      </c>
      <c r="Q244" s="385" t="n">
        <f aca="false">INDEX(_Rge_Data_3rd_CY,$B244,Q$1)</f>
        <v>0</v>
      </c>
      <c r="R244" s="385" t="n">
        <f aca="false" t="array" ref="R244:R244">INDEX(_Rge_Data_3rd_CY,$B244,R$1)</f>
        <v>0</v>
      </c>
      <c r="S244" s="385" t="n">
        <f aca="false" t="array" ref="S244:S244">INDEX(_Rge_Data_3rd_CY,$B244,S$1)</f>
        <v>0</v>
      </c>
      <c r="T244" s="385" t="n">
        <f aca="false">H244-S244</f>
        <v>0</v>
      </c>
      <c r="U244" s="386" t="n">
        <f aca="false">IFERROR(T244/H244,0)</f>
        <v>0</v>
      </c>
      <c r="V244" s="387" t="n">
        <f aca="false">INDEX(_Rge_Data_3rd_CY,$B244,V$1)</f>
        <v>0</v>
      </c>
      <c r="W244" s="388" t="n">
        <f aca="false">INDEX(_Rge_Data_3rd_CY,$B244,W$1)</f>
        <v>0</v>
      </c>
      <c r="X244" s="388" t="n">
        <f aca="false">INDEX(_Rge_Data_3rd_CY,$B244,X$1)</f>
        <v>0</v>
      </c>
      <c r="Y244" s="388" t="n">
        <f aca="false">INDEX(_Rge_Data_3rd_CY,$B244,Y$1)</f>
        <v>0</v>
      </c>
      <c r="Z244" s="388" t="n">
        <f aca="false" t="array" ref="Z244:Z244">INDEX(_Rge_Data_3rd_CY,$B244,Z$1)</f>
        <v>0</v>
      </c>
      <c r="AA244" s="388" t="n">
        <f aca="false" t="array" ref="AA244:AA244">INDEX(_Rge_Data_3rd_CY,$B244,AA$1)</f>
        <v>0</v>
      </c>
      <c r="AB244" s="388" t="n">
        <f aca="false" t="array" ref="AB244:AB244">INDEX(_Rge_Data_3rd_CY,$B244,AB$1)</f>
        <v>0</v>
      </c>
      <c r="AC244" s="388" t="n">
        <f aca="false" t="array" ref="AC244:AC244">INDEX(_Rge_Data_3rd_CY,$B244,AC$1)</f>
        <v>0</v>
      </c>
      <c r="AD244" s="388" t="n">
        <f aca="false" t="array" ref="AD244:AD244">INDEX(_Rge_Data_3rd_CY,$B244,AD$1)</f>
        <v>0</v>
      </c>
      <c r="AE244" s="388" t="n">
        <f aca="false">INDEX(_Rge_Data_3rd_CY,$B244,AE$1)</f>
        <v>0</v>
      </c>
      <c r="AF244" s="388" t="n">
        <f aca="false" t="array" ref="AF244:AF244">INDEX(_Rge_Data_3rd_CY,$B244,AF$1)</f>
        <v>0</v>
      </c>
      <c r="AG244" s="388" t="n">
        <f aca="false" t="array" ref="AG244:AG244">INDEX(_Rge_Data_3rd_CY,$B244,AG$1)</f>
        <v>0</v>
      </c>
      <c r="AH244" s="388" t="n">
        <f aca="false">V244-AG244</f>
        <v>0</v>
      </c>
      <c r="AI244" s="389" t="n">
        <f aca="false">IFERROR(AH244/V244,)</f>
        <v>0</v>
      </c>
      <c r="AJ244" s="390" t="n">
        <f aca="false">INDEX(_Rge_Data_3rd_CY,$B244,AJ$1)</f>
        <v>0</v>
      </c>
      <c r="AK244" s="391" t="n">
        <f aca="false">INDEX(_Rge_Data_3rd_CY,$B244,AK$1)</f>
        <v>0</v>
      </c>
      <c r="AL244" s="391" t="n">
        <f aca="false">INDEX(_Rge_Data_3rd_CY,$B244,AL$1)</f>
        <v>0</v>
      </c>
      <c r="AM244" s="391" t="n">
        <f aca="false">INDEX(_Rge_Data_3rd_CY,$B244,AM$1)</f>
        <v>0</v>
      </c>
      <c r="AN244" s="391" t="n">
        <f aca="false" t="array" ref="AN244:AN244">INDEX(_Rge_Data_3rd_CY,$B244,AN$1)</f>
        <v>0</v>
      </c>
      <c r="AO244" s="391" t="n">
        <f aca="false" t="array" ref="AO244:AO244">INDEX(_Rge_Data_3rd_CY,$B244,AO$1)</f>
        <v>0</v>
      </c>
      <c r="AP244" s="391" t="n">
        <f aca="false" t="array" ref="AP244:AP244">INDEX(_Rge_Data_3rd_CY,$B244,AP$1)</f>
        <v>0</v>
      </c>
      <c r="AQ244" s="391" t="n">
        <f aca="false" t="array" ref="AQ244:AQ244">INDEX(_Rge_Data_3rd_CY,$B244,AQ$1)</f>
        <v>0</v>
      </c>
      <c r="AR244" s="391" t="n">
        <f aca="false" t="array" ref="AR244:AR244">INDEX(_Rge_Data_3rd_CY,$B244,AR$1)</f>
        <v>0</v>
      </c>
      <c r="AS244" s="391" t="n">
        <f aca="false">INDEX(_Rge_Data_3rd_CY,$B244,AS$1)</f>
        <v>0</v>
      </c>
      <c r="AT244" s="391" t="n">
        <f aca="false" t="array" ref="AT244:AT244">INDEX(_Rge_Data_3rd_CY,$B244,AT$1)</f>
        <v>0</v>
      </c>
      <c r="AU244" s="391" t="n">
        <f aca="false" t="array" ref="AU244:AU244">INDEX(_Rge_Data_3rd_CY,$B244,AU$1)</f>
        <v>0</v>
      </c>
      <c r="AV244" s="262" t="n">
        <f aca="false">AU244+AX244+AY244</f>
        <v>0</v>
      </c>
      <c r="AW244" s="392" t="n">
        <f aca="false">IFERROR(AU244/AG244,0)</f>
        <v>0</v>
      </c>
      <c r="AX244" s="268" t="n">
        <f aca="false">IFERROR(IF(AND($F244="OPEN",$AH244&gt;0),$AH244*_SoP*$AW244,IF(AND($F244="CLOSED",$AH244&gt;0),$AH244*_SoL*$AW244,0)),0)</f>
        <v>0</v>
      </c>
      <c r="AY244" s="268" t="n">
        <f aca="false">IFERROR(IF($AH244&lt;0,$AH244*_SoL,0),0)</f>
        <v>0</v>
      </c>
      <c r="AZ244" s="393" t="n">
        <f aca="false">AU244+AX244</f>
        <v>0</v>
      </c>
      <c r="BA244" s="393" t="n">
        <f aca="false">AJ244-AY244</f>
        <v>0</v>
      </c>
      <c r="BB244" s="393" t="n">
        <f aca="false">AZ244-BA244</f>
        <v>0</v>
      </c>
      <c r="BC244" s="394" t="n">
        <f aca="false">IF($BB244&gt;=0,$BB244,0)</f>
        <v>0</v>
      </c>
      <c r="BD244" s="395" t="n">
        <f aca="false">IF($BB244&lt;=0,-$BB244,0)</f>
        <v>-0</v>
      </c>
      <c r="BE244" s="396" t="n">
        <f aca="false">IF((V244-AJ244)&lt;0,0,V244-AJ244)</f>
        <v>0</v>
      </c>
      <c r="BF244" s="397" t="n">
        <f aca="false">IF(AW244&gt;1,0,V244-AW244*V244)</f>
        <v>0</v>
      </c>
    </row>
    <row r="245" customFormat="false" ht="19.5" hidden="false" customHeight="true" outlineLevel="0" collapsed="false">
      <c r="A245" s="166"/>
      <c r="B245" s="208" t="n">
        <f aca="false">B244+1</f>
        <v>234</v>
      </c>
      <c r="C245" s="166"/>
      <c r="D245" s="369" t="n">
        <f aca="false">INDEX(_Rge_Projectdata_3rd,$B245,MATCH("Project-ID",_Rge_Headline_Projectdata,0))</f>
        <v>0</v>
      </c>
      <c r="E245" s="370" t="str">
        <f aca="false" t="array" ref="E245:E245">IF(INDEX(_Rge_Data_3rd_CY,$B245,E$1)=0,"",TEXT(INDEX(_Rge_Data_3rd_CY,$B245,E$1),"JJJJMMTT"))</f>
        <v/>
      </c>
      <c r="F245" s="382" t="str">
        <f aca="false" t="array" ref="F245:F245">INDEX(_Rge_Data_3rd_CY,$B245,F$1)</f>
        <v>Open</v>
      </c>
      <c r="G245" s="371" t="n">
        <f aca="false" t="array" ref="G245:G245">IFERROR(MATCH(INDEX(_Rge_Data_3rd_CY,$B245,G$1),_Rge_Projectstatus,0),"")</f>
        <v>1</v>
      </c>
      <c r="H245" s="383" t="n">
        <f aca="false">INDEX(_Rge_Data_3rd_CY,$B245,H$1)</f>
        <v>0</v>
      </c>
      <c r="I245" s="384" t="n">
        <f aca="false">INDEX(_Rge_Data_3rd_CY,$B245,I$1)</f>
        <v>0</v>
      </c>
      <c r="J245" s="384" t="n">
        <f aca="false">INDEX(_Rge_Data_3rd_CY,$B245,J$1)</f>
        <v>0</v>
      </c>
      <c r="K245" s="384" t="n">
        <f aca="false">INDEX(_Rge_Data_3rd_CY,$B245,K$1)</f>
        <v>0</v>
      </c>
      <c r="L245" s="385" t="n">
        <f aca="false" t="array" ref="L245:L245">INDEX(_Rge_Data_3rd_CY,$B245,L$1)</f>
        <v>0</v>
      </c>
      <c r="M245" s="385" t="n">
        <f aca="false" t="array" ref="M245:M245">INDEX(_Rge_Data_3rd_CY,$B245,M$1)</f>
        <v>0</v>
      </c>
      <c r="N245" s="385" t="n">
        <f aca="false" t="array" ref="N245:N245">INDEX(_Rge_Data_3rd_CY,$B245,N$1)</f>
        <v>0</v>
      </c>
      <c r="O245" s="385" t="n">
        <f aca="false" t="array" ref="O245:O245">INDEX(_Rge_Data_3rd_CY,$B245,O$1)</f>
        <v>0</v>
      </c>
      <c r="P245" s="385" t="n">
        <f aca="false" t="array" ref="P245:P245">INDEX(_Rge_Data_3rd_CY,$B245,P$1)</f>
        <v>0</v>
      </c>
      <c r="Q245" s="385" t="n">
        <f aca="false">INDEX(_Rge_Data_3rd_CY,$B245,Q$1)</f>
        <v>0</v>
      </c>
      <c r="R245" s="385" t="n">
        <f aca="false" t="array" ref="R245:R245">INDEX(_Rge_Data_3rd_CY,$B245,R$1)</f>
        <v>0</v>
      </c>
      <c r="S245" s="385" t="n">
        <f aca="false" t="array" ref="S245:S245">INDEX(_Rge_Data_3rd_CY,$B245,S$1)</f>
        <v>0</v>
      </c>
      <c r="T245" s="385" t="n">
        <f aca="false">H245-S245</f>
        <v>0</v>
      </c>
      <c r="U245" s="386" t="n">
        <f aca="false">IFERROR(T245/H245,0)</f>
        <v>0</v>
      </c>
      <c r="V245" s="387" t="n">
        <f aca="false">INDEX(_Rge_Data_3rd_CY,$B245,V$1)</f>
        <v>0</v>
      </c>
      <c r="W245" s="388" t="n">
        <f aca="false">INDEX(_Rge_Data_3rd_CY,$B245,W$1)</f>
        <v>0</v>
      </c>
      <c r="X245" s="388" t="n">
        <f aca="false">INDEX(_Rge_Data_3rd_CY,$B245,X$1)</f>
        <v>0</v>
      </c>
      <c r="Y245" s="388" t="n">
        <f aca="false">INDEX(_Rge_Data_3rd_CY,$B245,Y$1)</f>
        <v>0</v>
      </c>
      <c r="Z245" s="388" t="n">
        <f aca="false" t="array" ref="Z245:Z245">INDEX(_Rge_Data_3rd_CY,$B245,Z$1)</f>
        <v>0</v>
      </c>
      <c r="AA245" s="388" t="n">
        <f aca="false" t="array" ref="AA245:AA245">INDEX(_Rge_Data_3rd_CY,$B245,AA$1)</f>
        <v>0</v>
      </c>
      <c r="AB245" s="388" t="n">
        <f aca="false" t="array" ref="AB245:AB245">INDEX(_Rge_Data_3rd_CY,$B245,AB$1)</f>
        <v>0</v>
      </c>
      <c r="AC245" s="388" t="n">
        <f aca="false" t="array" ref="AC245:AC245">INDEX(_Rge_Data_3rd_CY,$B245,AC$1)</f>
        <v>0</v>
      </c>
      <c r="AD245" s="388" t="n">
        <f aca="false" t="array" ref="AD245:AD245">INDEX(_Rge_Data_3rd_CY,$B245,AD$1)</f>
        <v>0</v>
      </c>
      <c r="AE245" s="388" t="n">
        <f aca="false">INDEX(_Rge_Data_3rd_CY,$B245,AE$1)</f>
        <v>0</v>
      </c>
      <c r="AF245" s="388" t="n">
        <f aca="false" t="array" ref="AF245:AF245">INDEX(_Rge_Data_3rd_CY,$B245,AF$1)</f>
        <v>0</v>
      </c>
      <c r="AG245" s="388" t="n">
        <f aca="false" t="array" ref="AG245:AG245">INDEX(_Rge_Data_3rd_CY,$B245,AG$1)</f>
        <v>0</v>
      </c>
      <c r="AH245" s="388" t="n">
        <f aca="false">V245-AG245</f>
        <v>0</v>
      </c>
      <c r="AI245" s="389" t="n">
        <f aca="false">IFERROR(AH245/V245,)</f>
        <v>0</v>
      </c>
      <c r="AJ245" s="390" t="n">
        <f aca="false">INDEX(_Rge_Data_3rd_CY,$B245,AJ$1)</f>
        <v>0</v>
      </c>
      <c r="AK245" s="391" t="n">
        <f aca="false">INDEX(_Rge_Data_3rd_CY,$B245,AK$1)</f>
        <v>0</v>
      </c>
      <c r="AL245" s="391" t="n">
        <f aca="false">INDEX(_Rge_Data_3rd_CY,$B245,AL$1)</f>
        <v>0</v>
      </c>
      <c r="AM245" s="391" t="n">
        <f aca="false">INDEX(_Rge_Data_3rd_CY,$B245,AM$1)</f>
        <v>0</v>
      </c>
      <c r="AN245" s="391" t="n">
        <f aca="false" t="array" ref="AN245:AN245">INDEX(_Rge_Data_3rd_CY,$B245,AN$1)</f>
        <v>0</v>
      </c>
      <c r="AO245" s="391" t="n">
        <f aca="false" t="array" ref="AO245:AO245">INDEX(_Rge_Data_3rd_CY,$B245,AO$1)</f>
        <v>0</v>
      </c>
      <c r="AP245" s="391" t="n">
        <f aca="false" t="array" ref="AP245:AP245">INDEX(_Rge_Data_3rd_CY,$B245,AP$1)</f>
        <v>0</v>
      </c>
      <c r="AQ245" s="391" t="n">
        <f aca="false" t="array" ref="AQ245:AQ245">INDEX(_Rge_Data_3rd_CY,$B245,AQ$1)</f>
        <v>0</v>
      </c>
      <c r="AR245" s="391" t="n">
        <f aca="false" t="array" ref="AR245:AR245">INDEX(_Rge_Data_3rd_CY,$B245,AR$1)</f>
        <v>0</v>
      </c>
      <c r="AS245" s="391" t="n">
        <f aca="false">INDEX(_Rge_Data_3rd_CY,$B245,AS$1)</f>
        <v>0</v>
      </c>
      <c r="AT245" s="391" t="n">
        <f aca="false" t="array" ref="AT245:AT245">INDEX(_Rge_Data_3rd_CY,$B245,AT$1)</f>
        <v>0</v>
      </c>
      <c r="AU245" s="391" t="n">
        <f aca="false" t="array" ref="AU245:AU245">INDEX(_Rge_Data_3rd_CY,$B245,AU$1)</f>
        <v>0</v>
      </c>
      <c r="AV245" s="262" t="n">
        <f aca="false">AU245+AX245+AY245</f>
        <v>0</v>
      </c>
      <c r="AW245" s="392" t="n">
        <f aca="false">IFERROR(AU245/AG245,0)</f>
        <v>0</v>
      </c>
      <c r="AX245" s="268" t="n">
        <f aca="false">IFERROR(IF(AND($F245="OPEN",$AH245&gt;0),$AH245*_SoP*$AW245,IF(AND($F245="CLOSED",$AH245&gt;0),$AH245*_SoL*$AW245,0)),0)</f>
        <v>0</v>
      </c>
      <c r="AY245" s="268" t="n">
        <f aca="false">IFERROR(IF($AH245&lt;0,$AH245*_SoL,0),0)</f>
        <v>0</v>
      </c>
      <c r="AZ245" s="393" t="n">
        <f aca="false">AU245+AX245</f>
        <v>0</v>
      </c>
      <c r="BA245" s="393" t="n">
        <f aca="false">AJ245-AY245</f>
        <v>0</v>
      </c>
      <c r="BB245" s="393" t="n">
        <f aca="false">AZ245-BA245</f>
        <v>0</v>
      </c>
      <c r="BC245" s="394" t="n">
        <f aca="false">IF($BB245&gt;=0,$BB245,0)</f>
        <v>0</v>
      </c>
      <c r="BD245" s="395" t="n">
        <f aca="false">IF($BB245&lt;=0,-$BB245,0)</f>
        <v>-0</v>
      </c>
      <c r="BE245" s="396" t="n">
        <f aca="false">IF((V245-AJ245)&lt;0,0,V245-AJ245)</f>
        <v>0</v>
      </c>
      <c r="BF245" s="397" t="n">
        <f aca="false">IF(AW245&gt;1,0,V245-AW245*V245)</f>
        <v>0</v>
      </c>
    </row>
    <row r="246" customFormat="false" ht="19.5" hidden="false" customHeight="true" outlineLevel="0" collapsed="false">
      <c r="A246" s="166"/>
      <c r="B246" s="208" t="n">
        <f aca="false">B245+1</f>
        <v>235</v>
      </c>
      <c r="C246" s="166"/>
      <c r="D246" s="369" t="n">
        <f aca="false">INDEX(_Rge_Projectdata_3rd,$B246,MATCH("Project-ID",_Rge_Headline_Projectdata,0))</f>
        <v>0</v>
      </c>
      <c r="E246" s="370" t="str">
        <f aca="false" t="array" ref="E246:E246">IF(INDEX(_Rge_Data_3rd_CY,$B246,E$1)=0,"",TEXT(INDEX(_Rge_Data_3rd_CY,$B246,E$1),"JJJJMMTT"))</f>
        <v/>
      </c>
      <c r="F246" s="382" t="str">
        <f aca="false" t="array" ref="F246:F246">INDEX(_Rge_Data_3rd_CY,$B246,F$1)</f>
        <v>Open</v>
      </c>
      <c r="G246" s="371" t="n">
        <f aca="false" t="array" ref="G246:G246">IFERROR(MATCH(INDEX(_Rge_Data_3rd_CY,$B246,G$1),_Rge_Projectstatus,0),"")</f>
        <v>1</v>
      </c>
      <c r="H246" s="383" t="n">
        <f aca="false">INDEX(_Rge_Data_3rd_CY,$B246,H$1)</f>
        <v>0</v>
      </c>
      <c r="I246" s="384" t="n">
        <f aca="false">INDEX(_Rge_Data_3rd_CY,$B246,I$1)</f>
        <v>0</v>
      </c>
      <c r="J246" s="384" t="n">
        <f aca="false">INDEX(_Rge_Data_3rd_CY,$B246,J$1)</f>
        <v>0</v>
      </c>
      <c r="K246" s="384" t="n">
        <f aca="false">INDEX(_Rge_Data_3rd_CY,$B246,K$1)</f>
        <v>0</v>
      </c>
      <c r="L246" s="385" t="n">
        <f aca="false" t="array" ref="L246:L246">INDEX(_Rge_Data_3rd_CY,$B246,L$1)</f>
        <v>0</v>
      </c>
      <c r="M246" s="385" t="n">
        <f aca="false" t="array" ref="M246:M246">INDEX(_Rge_Data_3rd_CY,$B246,M$1)</f>
        <v>0</v>
      </c>
      <c r="N246" s="385" t="n">
        <f aca="false" t="array" ref="N246:N246">INDEX(_Rge_Data_3rd_CY,$B246,N$1)</f>
        <v>0</v>
      </c>
      <c r="O246" s="385" t="n">
        <f aca="false" t="array" ref="O246:O246">INDEX(_Rge_Data_3rd_CY,$B246,O$1)</f>
        <v>0</v>
      </c>
      <c r="P246" s="385" t="n">
        <f aca="false" t="array" ref="P246:P246">INDEX(_Rge_Data_3rd_CY,$B246,P$1)</f>
        <v>0</v>
      </c>
      <c r="Q246" s="385" t="n">
        <f aca="false">INDEX(_Rge_Data_3rd_CY,$B246,Q$1)</f>
        <v>0</v>
      </c>
      <c r="R246" s="385" t="n">
        <f aca="false" t="array" ref="R246:R246">INDEX(_Rge_Data_3rd_CY,$B246,R$1)</f>
        <v>0</v>
      </c>
      <c r="S246" s="385" t="n">
        <f aca="false" t="array" ref="S246:S246">INDEX(_Rge_Data_3rd_CY,$B246,S$1)</f>
        <v>0</v>
      </c>
      <c r="T246" s="385" t="n">
        <f aca="false">H246-S246</f>
        <v>0</v>
      </c>
      <c r="U246" s="386" t="n">
        <f aca="false">IFERROR(T246/H246,0)</f>
        <v>0</v>
      </c>
      <c r="V246" s="387" t="n">
        <f aca="false">INDEX(_Rge_Data_3rd_CY,$B246,V$1)</f>
        <v>0</v>
      </c>
      <c r="W246" s="388" t="n">
        <f aca="false">INDEX(_Rge_Data_3rd_CY,$B246,W$1)</f>
        <v>0</v>
      </c>
      <c r="X246" s="388" t="n">
        <f aca="false">INDEX(_Rge_Data_3rd_CY,$B246,X$1)</f>
        <v>0</v>
      </c>
      <c r="Y246" s="388" t="n">
        <f aca="false">INDEX(_Rge_Data_3rd_CY,$B246,Y$1)</f>
        <v>0</v>
      </c>
      <c r="Z246" s="388" t="n">
        <f aca="false" t="array" ref="Z246:Z246">INDEX(_Rge_Data_3rd_CY,$B246,Z$1)</f>
        <v>0</v>
      </c>
      <c r="AA246" s="388" t="n">
        <f aca="false" t="array" ref="AA246:AA246">INDEX(_Rge_Data_3rd_CY,$B246,AA$1)</f>
        <v>0</v>
      </c>
      <c r="AB246" s="388" t="n">
        <f aca="false" t="array" ref="AB246:AB246">INDEX(_Rge_Data_3rd_CY,$B246,AB$1)</f>
        <v>0</v>
      </c>
      <c r="AC246" s="388" t="n">
        <f aca="false" t="array" ref="AC246:AC246">INDEX(_Rge_Data_3rd_CY,$B246,AC$1)</f>
        <v>0</v>
      </c>
      <c r="AD246" s="388" t="n">
        <f aca="false" t="array" ref="AD246:AD246">INDEX(_Rge_Data_3rd_CY,$B246,AD$1)</f>
        <v>0</v>
      </c>
      <c r="AE246" s="388" t="n">
        <f aca="false">INDEX(_Rge_Data_3rd_CY,$B246,AE$1)</f>
        <v>0</v>
      </c>
      <c r="AF246" s="388" t="n">
        <f aca="false" t="array" ref="AF246:AF246">INDEX(_Rge_Data_3rd_CY,$B246,AF$1)</f>
        <v>0</v>
      </c>
      <c r="AG246" s="388" t="n">
        <f aca="false" t="array" ref="AG246:AG246">INDEX(_Rge_Data_3rd_CY,$B246,AG$1)</f>
        <v>0</v>
      </c>
      <c r="AH246" s="388" t="n">
        <f aca="false">V246-AG246</f>
        <v>0</v>
      </c>
      <c r="AI246" s="389" t="n">
        <f aca="false">IFERROR(AH246/V246,)</f>
        <v>0</v>
      </c>
      <c r="AJ246" s="390" t="n">
        <f aca="false">INDEX(_Rge_Data_3rd_CY,$B246,AJ$1)</f>
        <v>0</v>
      </c>
      <c r="AK246" s="391" t="n">
        <f aca="false">INDEX(_Rge_Data_3rd_CY,$B246,AK$1)</f>
        <v>0</v>
      </c>
      <c r="AL246" s="391" t="n">
        <f aca="false">INDEX(_Rge_Data_3rd_CY,$B246,AL$1)</f>
        <v>0</v>
      </c>
      <c r="AM246" s="391" t="n">
        <f aca="false">INDEX(_Rge_Data_3rd_CY,$B246,AM$1)</f>
        <v>0</v>
      </c>
      <c r="AN246" s="391" t="n">
        <f aca="false" t="array" ref="AN246:AN246">INDEX(_Rge_Data_3rd_CY,$B246,AN$1)</f>
        <v>0</v>
      </c>
      <c r="AO246" s="391" t="n">
        <f aca="false" t="array" ref="AO246:AO246">INDEX(_Rge_Data_3rd_CY,$B246,AO$1)</f>
        <v>0</v>
      </c>
      <c r="AP246" s="391" t="n">
        <f aca="false" t="array" ref="AP246:AP246">INDEX(_Rge_Data_3rd_CY,$B246,AP$1)</f>
        <v>0</v>
      </c>
      <c r="AQ246" s="391" t="n">
        <f aca="false" t="array" ref="AQ246:AQ246">INDEX(_Rge_Data_3rd_CY,$B246,AQ$1)</f>
        <v>0</v>
      </c>
      <c r="AR246" s="391" t="n">
        <f aca="false" t="array" ref="AR246:AR246">INDEX(_Rge_Data_3rd_CY,$B246,AR$1)</f>
        <v>0</v>
      </c>
      <c r="AS246" s="391" t="n">
        <f aca="false">INDEX(_Rge_Data_3rd_CY,$B246,AS$1)</f>
        <v>0</v>
      </c>
      <c r="AT246" s="391" t="n">
        <f aca="false" t="array" ref="AT246:AT246">INDEX(_Rge_Data_3rd_CY,$B246,AT$1)</f>
        <v>0</v>
      </c>
      <c r="AU246" s="391" t="n">
        <f aca="false" t="array" ref="AU246:AU246">INDEX(_Rge_Data_3rd_CY,$B246,AU$1)</f>
        <v>0</v>
      </c>
      <c r="AV246" s="262" t="n">
        <f aca="false">AU246+AX246+AY246</f>
        <v>0</v>
      </c>
      <c r="AW246" s="392" t="n">
        <f aca="false">IFERROR(AU246/AG246,0)</f>
        <v>0</v>
      </c>
      <c r="AX246" s="268" t="n">
        <f aca="false">IFERROR(IF(AND($F246="OPEN",$AH246&gt;0),$AH246*_SoP*$AW246,IF(AND($F246="CLOSED",$AH246&gt;0),$AH246*_SoL*$AW246,0)),0)</f>
        <v>0</v>
      </c>
      <c r="AY246" s="268" t="n">
        <f aca="false">IFERROR(IF($AH246&lt;0,$AH246*_SoL,0),0)</f>
        <v>0</v>
      </c>
      <c r="AZ246" s="393" t="n">
        <f aca="false">AU246+AX246</f>
        <v>0</v>
      </c>
      <c r="BA246" s="393" t="n">
        <f aca="false">AJ246-AY246</f>
        <v>0</v>
      </c>
      <c r="BB246" s="393" t="n">
        <f aca="false">AZ246-BA246</f>
        <v>0</v>
      </c>
      <c r="BC246" s="394" t="n">
        <f aca="false">IF($BB246&gt;=0,$BB246,0)</f>
        <v>0</v>
      </c>
      <c r="BD246" s="395" t="n">
        <f aca="false">IF($BB246&lt;=0,-$BB246,0)</f>
        <v>-0</v>
      </c>
      <c r="BE246" s="396" t="n">
        <f aca="false">IF((V246-AJ246)&lt;0,0,V246-AJ246)</f>
        <v>0</v>
      </c>
      <c r="BF246" s="397" t="n">
        <f aca="false">IF(AW246&gt;1,0,V246-AW246*V246)</f>
        <v>0</v>
      </c>
    </row>
    <row r="247" customFormat="false" ht="19.5" hidden="false" customHeight="true" outlineLevel="0" collapsed="false">
      <c r="A247" s="166"/>
      <c r="B247" s="208" t="n">
        <f aca="false">B246+1</f>
        <v>236</v>
      </c>
      <c r="C247" s="166"/>
      <c r="D247" s="369" t="n">
        <f aca="false">INDEX(_Rge_Projectdata_3rd,$B247,MATCH("Project-ID",_Rge_Headline_Projectdata,0))</f>
        <v>0</v>
      </c>
      <c r="E247" s="370" t="str">
        <f aca="false" t="array" ref="E247:E247">IF(INDEX(_Rge_Data_3rd_CY,$B247,E$1)=0,"",TEXT(INDEX(_Rge_Data_3rd_CY,$B247,E$1),"JJJJMMTT"))</f>
        <v/>
      </c>
      <c r="F247" s="382" t="str">
        <f aca="false" t="array" ref="F247:F247">INDEX(_Rge_Data_3rd_CY,$B247,F$1)</f>
        <v>Open</v>
      </c>
      <c r="G247" s="371" t="n">
        <f aca="false" t="array" ref="G247:G247">IFERROR(MATCH(INDEX(_Rge_Data_3rd_CY,$B247,G$1),_Rge_Projectstatus,0),"")</f>
        <v>1</v>
      </c>
      <c r="H247" s="383" t="n">
        <f aca="false">INDEX(_Rge_Data_3rd_CY,$B247,H$1)</f>
        <v>0</v>
      </c>
      <c r="I247" s="384" t="n">
        <f aca="false">INDEX(_Rge_Data_3rd_CY,$B247,I$1)</f>
        <v>0</v>
      </c>
      <c r="J247" s="384" t="n">
        <f aca="false">INDEX(_Rge_Data_3rd_CY,$B247,J$1)</f>
        <v>0</v>
      </c>
      <c r="K247" s="384" t="n">
        <f aca="false">INDEX(_Rge_Data_3rd_CY,$B247,K$1)</f>
        <v>0</v>
      </c>
      <c r="L247" s="385" t="n">
        <f aca="false" t="array" ref="L247:L247">INDEX(_Rge_Data_3rd_CY,$B247,L$1)</f>
        <v>0</v>
      </c>
      <c r="M247" s="385" t="n">
        <f aca="false" t="array" ref="M247:M247">INDEX(_Rge_Data_3rd_CY,$B247,M$1)</f>
        <v>0</v>
      </c>
      <c r="N247" s="385" t="n">
        <f aca="false" t="array" ref="N247:N247">INDEX(_Rge_Data_3rd_CY,$B247,N$1)</f>
        <v>0</v>
      </c>
      <c r="O247" s="385" t="n">
        <f aca="false" t="array" ref="O247:O247">INDEX(_Rge_Data_3rd_CY,$B247,O$1)</f>
        <v>0</v>
      </c>
      <c r="P247" s="385" t="n">
        <f aca="false" t="array" ref="P247:P247">INDEX(_Rge_Data_3rd_CY,$B247,P$1)</f>
        <v>0</v>
      </c>
      <c r="Q247" s="385" t="n">
        <f aca="false">INDEX(_Rge_Data_3rd_CY,$B247,Q$1)</f>
        <v>0</v>
      </c>
      <c r="R247" s="385" t="n">
        <f aca="false" t="array" ref="R247:R247">INDEX(_Rge_Data_3rd_CY,$B247,R$1)</f>
        <v>0</v>
      </c>
      <c r="S247" s="385" t="n">
        <f aca="false" t="array" ref="S247:S247">INDEX(_Rge_Data_3rd_CY,$B247,S$1)</f>
        <v>0</v>
      </c>
      <c r="T247" s="385" t="n">
        <f aca="false">H247-S247</f>
        <v>0</v>
      </c>
      <c r="U247" s="386" t="n">
        <f aca="false">IFERROR(T247/H247,0)</f>
        <v>0</v>
      </c>
      <c r="V247" s="387" t="n">
        <f aca="false">INDEX(_Rge_Data_3rd_CY,$B247,V$1)</f>
        <v>0</v>
      </c>
      <c r="W247" s="388" t="n">
        <f aca="false">INDEX(_Rge_Data_3rd_CY,$B247,W$1)</f>
        <v>0</v>
      </c>
      <c r="X247" s="388" t="n">
        <f aca="false">INDEX(_Rge_Data_3rd_CY,$B247,X$1)</f>
        <v>0</v>
      </c>
      <c r="Y247" s="388" t="n">
        <f aca="false">INDEX(_Rge_Data_3rd_CY,$B247,Y$1)</f>
        <v>0</v>
      </c>
      <c r="Z247" s="388" t="n">
        <f aca="false" t="array" ref="Z247:Z247">INDEX(_Rge_Data_3rd_CY,$B247,Z$1)</f>
        <v>0</v>
      </c>
      <c r="AA247" s="388" t="n">
        <f aca="false" t="array" ref="AA247:AA247">INDEX(_Rge_Data_3rd_CY,$B247,AA$1)</f>
        <v>0</v>
      </c>
      <c r="AB247" s="388" t="n">
        <f aca="false" t="array" ref="AB247:AB247">INDEX(_Rge_Data_3rd_CY,$B247,AB$1)</f>
        <v>0</v>
      </c>
      <c r="AC247" s="388" t="n">
        <f aca="false" t="array" ref="AC247:AC247">INDEX(_Rge_Data_3rd_CY,$B247,AC$1)</f>
        <v>0</v>
      </c>
      <c r="AD247" s="388" t="n">
        <f aca="false" t="array" ref="AD247:AD247">INDEX(_Rge_Data_3rd_CY,$B247,AD$1)</f>
        <v>0</v>
      </c>
      <c r="AE247" s="388" t="n">
        <f aca="false">INDEX(_Rge_Data_3rd_CY,$B247,AE$1)</f>
        <v>0</v>
      </c>
      <c r="AF247" s="388" t="n">
        <f aca="false" t="array" ref="AF247:AF247">INDEX(_Rge_Data_3rd_CY,$B247,AF$1)</f>
        <v>0</v>
      </c>
      <c r="AG247" s="388" t="n">
        <f aca="false" t="array" ref="AG247:AG247">INDEX(_Rge_Data_3rd_CY,$B247,AG$1)</f>
        <v>0</v>
      </c>
      <c r="AH247" s="388" t="n">
        <f aca="false">V247-AG247</f>
        <v>0</v>
      </c>
      <c r="AI247" s="389" t="n">
        <f aca="false">IFERROR(AH247/V247,)</f>
        <v>0</v>
      </c>
      <c r="AJ247" s="390" t="n">
        <f aca="false">INDEX(_Rge_Data_3rd_CY,$B247,AJ$1)</f>
        <v>0</v>
      </c>
      <c r="AK247" s="391" t="n">
        <f aca="false">INDEX(_Rge_Data_3rd_CY,$B247,AK$1)</f>
        <v>0</v>
      </c>
      <c r="AL247" s="391" t="n">
        <f aca="false">INDEX(_Rge_Data_3rd_CY,$B247,AL$1)</f>
        <v>0</v>
      </c>
      <c r="AM247" s="391" t="n">
        <f aca="false">INDEX(_Rge_Data_3rd_CY,$B247,AM$1)</f>
        <v>0</v>
      </c>
      <c r="AN247" s="391" t="n">
        <f aca="false" t="array" ref="AN247:AN247">INDEX(_Rge_Data_3rd_CY,$B247,AN$1)</f>
        <v>0</v>
      </c>
      <c r="AO247" s="391" t="n">
        <f aca="false" t="array" ref="AO247:AO247">INDEX(_Rge_Data_3rd_CY,$B247,AO$1)</f>
        <v>0</v>
      </c>
      <c r="AP247" s="391" t="n">
        <f aca="false" t="array" ref="AP247:AP247">INDEX(_Rge_Data_3rd_CY,$B247,AP$1)</f>
        <v>0</v>
      </c>
      <c r="AQ247" s="391" t="n">
        <f aca="false" t="array" ref="AQ247:AQ247">INDEX(_Rge_Data_3rd_CY,$B247,AQ$1)</f>
        <v>0</v>
      </c>
      <c r="AR247" s="391" t="n">
        <f aca="false" t="array" ref="AR247:AR247">INDEX(_Rge_Data_3rd_CY,$B247,AR$1)</f>
        <v>0</v>
      </c>
      <c r="AS247" s="391" t="n">
        <f aca="false">INDEX(_Rge_Data_3rd_CY,$B247,AS$1)</f>
        <v>0</v>
      </c>
      <c r="AT247" s="391" t="n">
        <f aca="false" t="array" ref="AT247:AT247">INDEX(_Rge_Data_3rd_CY,$B247,AT$1)</f>
        <v>0</v>
      </c>
      <c r="AU247" s="391" t="n">
        <f aca="false" t="array" ref="AU247:AU247">INDEX(_Rge_Data_3rd_CY,$B247,AU$1)</f>
        <v>0</v>
      </c>
      <c r="AV247" s="262" t="n">
        <f aca="false">AU247+AX247+AY247</f>
        <v>0</v>
      </c>
      <c r="AW247" s="392" t="n">
        <f aca="false">IFERROR(AU247/AG247,0)</f>
        <v>0</v>
      </c>
      <c r="AX247" s="268" t="n">
        <f aca="false">IFERROR(IF(AND($F247="OPEN",$AH247&gt;0),$AH247*_SoP*$AW247,IF(AND($F247="CLOSED",$AH247&gt;0),$AH247*_SoL*$AW247,0)),0)</f>
        <v>0</v>
      </c>
      <c r="AY247" s="268" t="n">
        <f aca="false">IFERROR(IF($AH247&lt;0,$AH247*_SoL,0),0)</f>
        <v>0</v>
      </c>
      <c r="AZ247" s="393" t="n">
        <f aca="false">AU247+AX247</f>
        <v>0</v>
      </c>
      <c r="BA247" s="393" t="n">
        <f aca="false">AJ247-AY247</f>
        <v>0</v>
      </c>
      <c r="BB247" s="393" t="n">
        <f aca="false">AZ247-BA247</f>
        <v>0</v>
      </c>
      <c r="BC247" s="394" t="n">
        <f aca="false">IF($BB247&gt;=0,$BB247,0)</f>
        <v>0</v>
      </c>
      <c r="BD247" s="395" t="n">
        <f aca="false">IF($BB247&lt;=0,-$BB247,0)</f>
        <v>-0</v>
      </c>
      <c r="BE247" s="396" t="n">
        <f aca="false">IF((V247-AJ247)&lt;0,0,V247-AJ247)</f>
        <v>0</v>
      </c>
      <c r="BF247" s="397" t="n">
        <f aca="false">IF(AW247&gt;1,0,V247-AW247*V247)</f>
        <v>0</v>
      </c>
    </row>
    <row r="248" customFormat="false" ht="19.5" hidden="false" customHeight="true" outlineLevel="0" collapsed="false">
      <c r="A248" s="166"/>
      <c r="B248" s="208" t="n">
        <f aca="false">B247+1</f>
        <v>237</v>
      </c>
      <c r="C248" s="166"/>
      <c r="D248" s="369" t="n">
        <f aca="false">INDEX(_Rge_Projectdata_3rd,$B248,MATCH("Project-ID",_Rge_Headline_Projectdata,0))</f>
        <v>0</v>
      </c>
      <c r="E248" s="370" t="str">
        <f aca="false" t="array" ref="E248:E248">IF(INDEX(_Rge_Data_3rd_CY,$B248,E$1)=0,"",TEXT(INDEX(_Rge_Data_3rd_CY,$B248,E$1),"JJJJMMTT"))</f>
        <v/>
      </c>
      <c r="F248" s="382" t="str">
        <f aca="false" t="array" ref="F248:F248">INDEX(_Rge_Data_3rd_CY,$B248,F$1)</f>
        <v>Open</v>
      </c>
      <c r="G248" s="371" t="n">
        <f aca="false" t="array" ref="G248:G248">IFERROR(MATCH(INDEX(_Rge_Data_3rd_CY,$B248,G$1),_Rge_Projectstatus,0),"")</f>
        <v>1</v>
      </c>
      <c r="H248" s="383" t="n">
        <f aca="false">INDEX(_Rge_Data_3rd_CY,$B248,H$1)</f>
        <v>0</v>
      </c>
      <c r="I248" s="384" t="n">
        <f aca="false">INDEX(_Rge_Data_3rd_CY,$B248,I$1)</f>
        <v>0</v>
      </c>
      <c r="J248" s="384" t="n">
        <f aca="false">INDEX(_Rge_Data_3rd_CY,$B248,J$1)</f>
        <v>0</v>
      </c>
      <c r="K248" s="384" t="n">
        <f aca="false">INDEX(_Rge_Data_3rd_CY,$B248,K$1)</f>
        <v>0</v>
      </c>
      <c r="L248" s="385" t="n">
        <f aca="false" t="array" ref="L248:L248">INDEX(_Rge_Data_3rd_CY,$B248,L$1)</f>
        <v>0</v>
      </c>
      <c r="M248" s="385" t="n">
        <f aca="false" t="array" ref="M248:M248">INDEX(_Rge_Data_3rd_CY,$B248,M$1)</f>
        <v>0</v>
      </c>
      <c r="N248" s="385" t="n">
        <f aca="false" t="array" ref="N248:N248">INDEX(_Rge_Data_3rd_CY,$B248,N$1)</f>
        <v>0</v>
      </c>
      <c r="O248" s="385" t="n">
        <f aca="false" t="array" ref="O248:O248">INDEX(_Rge_Data_3rd_CY,$B248,O$1)</f>
        <v>0</v>
      </c>
      <c r="P248" s="385" t="n">
        <f aca="false" t="array" ref="P248:P248">INDEX(_Rge_Data_3rd_CY,$B248,P$1)</f>
        <v>0</v>
      </c>
      <c r="Q248" s="385" t="n">
        <f aca="false">INDEX(_Rge_Data_3rd_CY,$B248,Q$1)</f>
        <v>0</v>
      </c>
      <c r="R248" s="385" t="n">
        <f aca="false" t="array" ref="R248:R248">INDEX(_Rge_Data_3rd_CY,$B248,R$1)</f>
        <v>0</v>
      </c>
      <c r="S248" s="385" t="n">
        <f aca="false" t="array" ref="S248:S248">INDEX(_Rge_Data_3rd_CY,$B248,S$1)</f>
        <v>0</v>
      </c>
      <c r="T248" s="385" t="n">
        <f aca="false">H248-S248</f>
        <v>0</v>
      </c>
      <c r="U248" s="386" t="n">
        <f aca="false">IFERROR(T248/H248,0)</f>
        <v>0</v>
      </c>
      <c r="V248" s="387" t="n">
        <f aca="false">INDEX(_Rge_Data_3rd_CY,$B248,V$1)</f>
        <v>0</v>
      </c>
      <c r="W248" s="388" t="n">
        <f aca="false">INDEX(_Rge_Data_3rd_CY,$B248,W$1)</f>
        <v>0</v>
      </c>
      <c r="X248" s="388" t="n">
        <f aca="false">INDEX(_Rge_Data_3rd_CY,$B248,X$1)</f>
        <v>0</v>
      </c>
      <c r="Y248" s="388" t="n">
        <f aca="false">INDEX(_Rge_Data_3rd_CY,$B248,Y$1)</f>
        <v>0</v>
      </c>
      <c r="Z248" s="388" t="n">
        <f aca="false" t="array" ref="Z248:Z248">INDEX(_Rge_Data_3rd_CY,$B248,Z$1)</f>
        <v>0</v>
      </c>
      <c r="AA248" s="388" t="n">
        <f aca="false" t="array" ref="AA248:AA248">INDEX(_Rge_Data_3rd_CY,$B248,AA$1)</f>
        <v>0</v>
      </c>
      <c r="AB248" s="388" t="n">
        <f aca="false" t="array" ref="AB248:AB248">INDEX(_Rge_Data_3rd_CY,$B248,AB$1)</f>
        <v>0</v>
      </c>
      <c r="AC248" s="388" t="n">
        <f aca="false" t="array" ref="AC248:AC248">INDEX(_Rge_Data_3rd_CY,$B248,AC$1)</f>
        <v>0</v>
      </c>
      <c r="AD248" s="388" t="n">
        <f aca="false" t="array" ref="AD248:AD248">INDEX(_Rge_Data_3rd_CY,$B248,AD$1)</f>
        <v>0</v>
      </c>
      <c r="AE248" s="388" t="n">
        <f aca="false">INDEX(_Rge_Data_3rd_CY,$B248,AE$1)</f>
        <v>0</v>
      </c>
      <c r="AF248" s="388" t="n">
        <f aca="false" t="array" ref="AF248:AF248">INDEX(_Rge_Data_3rd_CY,$B248,AF$1)</f>
        <v>0</v>
      </c>
      <c r="AG248" s="388" t="n">
        <f aca="false" t="array" ref="AG248:AG248">INDEX(_Rge_Data_3rd_CY,$B248,AG$1)</f>
        <v>0</v>
      </c>
      <c r="AH248" s="388" t="n">
        <f aca="false">V248-AG248</f>
        <v>0</v>
      </c>
      <c r="AI248" s="389" t="n">
        <f aca="false">IFERROR(AH248/V248,)</f>
        <v>0</v>
      </c>
      <c r="AJ248" s="390" t="n">
        <f aca="false">INDEX(_Rge_Data_3rd_CY,$B248,AJ$1)</f>
        <v>0</v>
      </c>
      <c r="AK248" s="391" t="n">
        <f aca="false">INDEX(_Rge_Data_3rd_CY,$B248,AK$1)</f>
        <v>0</v>
      </c>
      <c r="AL248" s="391" t="n">
        <f aca="false">INDEX(_Rge_Data_3rd_CY,$B248,AL$1)</f>
        <v>0</v>
      </c>
      <c r="AM248" s="391" t="n">
        <f aca="false">INDEX(_Rge_Data_3rd_CY,$B248,AM$1)</f>
        <v>0</v>
      </c>
      <c r="AN248" s="391" t="n">
        <f aca="false" t="array" ref="AN248:AN248">INDEX(_Rge_Data_3rd_CY,$B248,AN$1)</f>
        <v>0</v>
      </c>
      <c r="AO248" s="391" t="n">
        <f aca="false" t="array" ref="AO248:AO248">INDEX(_Rge_Data_3rd_CY,$B248,AO$1)</f>
        <v>0</v>
      </c>
      <c r="AP248" s="391" t="n">
        <f aca="false" t="array" ref="AP248:AP248">INDEX(_Rge_Data_3rd_CY,$B248,AP$1)</f>
        <v>0</v>
      </c>
      <c r="AQ248" s="391" t="n">
        <f aca="false" t="array" ref="AQ248:AQ248">INDEX(_Rge_Data_3rd_CY,$B248,AQ$1)</f>
        <v>0</v>
      </c>
      <c r="AR248" s="391" t="n">
        <f aca="false" t="array" ref="AR248:AR248">INDEX(_Rge_Data_3rd_CY,$B248,AR$1)</f>
        <v>0</v>
      </c>
      <c r="AS248" s="391" t="n">
        <f aca="false">INDEX(_Rge_Data_3rd_CY,$B248,AS$1)</f>
        <v>0</v>
      </c>
      <c r="AT248" s="391" t="n">
        <f aca="false" t="array" ref="AT248:AT248">INDEX(_Rge_Data_3rd_CY,$B248,AT$1)</f>
        <v>0</v>
      </c>
      <c r="AU248" s="391" t="n">
        <f aca="false" t="array" ref="AU248:AU248">INDEX(_Rge_Data_3rd_CY,$B248,AU$1)</f>
        <v>0</v>
      </c>
      <c r="AV248" s="262" t="n">
        <f aca="false">AU248+AX248+AY248</f>
        <v>0</v>
      </c>
      <c r="AW248" s="392" t="n">
        <f aca="false">IFERROR(AU248/AG248,0)</f>
        <v>0</v>
      </c>
      <c r="AX248" s="268" t="n">
        <f aca="false">IFERROR(IF(AND($F248="OPEN",$AH248&gt;0),$AH248*_SoP*$AW248,IF(AND($F248="CLOSED",$AH248&gt;0),$AH248*_SoL*$AW248,0)),0)</f>
        <v>0</v>
      </c>
      <c r="AY248" s="268" t="n">
        <f aca="false">IFERROR(IF($AH248&lt;0,$AH248*_SoL,0),0)</f>
        <v>0</v>
      </c>
      <c r="AZ248" s="393" t="n">
        <f aca="false">AU248+AX248</f>
        <v>0</v>
      </c>
      <c r="BA248" s="393" t="n">
        <f aca="false">AJ248-AY248</f>
        <v>0</v>
      </c>
      <c r="BB248" s="393" t="n">
        <f aca="false">AZ248-BA248</f>
        <v>0</v>
      </c>
      <c r="BC248" s="394" t="n">
        <f aca="false">IF($BB248&gt;=0,$BB248,0)</f>
        <v>0</v>
      </c>
      <c r="BD248" s="395" t="n">
        <f aca="false">IF($BB248&lt;=0,-$BB248,0)</f>
        <v>-0</v>
      </c>
      <c r="BE248" s="396" t="n">
        <f aca="false">IF((V248-AJ248)&lt;0,0,V248-AJ248)</f>
        <v>0</v>
      </c>
      <c r="BF248" s="397" t="n">
        <f aca="false">IF(AW248&gt;1,0,V248-AW248*V248)</f>
        <v>0</v>
      </c>
    </row>
    <row r="249" customFormat="false" ht="19.5" hidden="false" customHeight="true" outlineLevel="0" collapsed="false">
      <c r="A249" s="166"/>
      <c r="B249" s="208" t="n">
        <f aca="false">B248+1</f>
        <v>238</v>
      </c>
      <c r="C249" s="166"/>
      <c r="D249" s="369" t="n">
        <f aca="false">INDEX(_Rge_Projectdata_3rd,$B249,MATCH("Project-ID",_Rge_Headline_Projectdata,0))</f>
        <v>0</v>
      </c>
      <c r="E249" s="370" t="str">
        <f aca="false" t="array" ref="E249:E249">IF(INDEX(_Rge_Data_3rd_CY,$B249,E$1)=0,"",TEXT(INDEX(_Rge_Data_3rd_CY,$B249,E$1),"JJJJMMTT"))</f>
        <v/>
      </c>
      <c r="F249" s="382" t="str">
        <f aca="false" t="array" ref="F249:F249">INDEX(_Rge_Data_3rd_CY,$B249,F$1)</f>
        <v>Open</v>
      </c>
      <c r="G249" s="371" t="n">
        <f aca="false" t="array" ref="G249:G249">IFERROR(MATCH(INDEX(_Rge_Data_3rd_CY,$B249,G$1),_Rge_Projectstatus,0),"")</f>
        <v>1</v>
      </c>
      <c r="H249" s="383" t="n">
        <f aca="false">INDEX(_Rge_Data_3rd_CY,$B249,H$1)</f>
        <v>0</v>
      </c>
      <c r="I249" s="384" t="n">
        <f aca="false">INDEX(_Rge_Data_3rd_CY,$B249,I$1)</f>
        <v>0</v>
      </c>
      <c r="J249" s="384" t="n">
        <f aca="false">INDEX(_Rge_Data_3rd_CY,$B249,J$1)</f>
        <v>0</v>
      </c>
      <c r="K249" s="384" t="n">
        <f aca="false">INDEX(_Rge_Data_3rd_CY,$B249,K$1)</f>
        <v>0</v>
      </c>
      <c r="L249" s="385" t="n">
        <f aca="false" t="array" ref="L249:L249">INDEX(_Rge_Data_3rd_CY,$B249,L$1)</f>
        <v>0</v>
      </c>
      <c r="M249" s="385" t="n">
        <f aca="false" t="array" ref="M249:M249">INDEX(_Rge_Data_3rd_CY,$B249,M$1)</f>
        <v>0</v>
      </c>
      <c r="N249" s="385" t="n">
        <f aca="false" t="array" ref="N249:N249">INDEX(_Rge_Data_3rd_CY,$B249,N$1)</f>
        <v>0</v>
      </c>
      <c r="O249" s="385" t="n">
        <f aca="false" t="array" ref="O249:O249">INDEX(_Rge_Data_3rd_CY,$B249,O$1)</f>
        <v>0</v>
      </c>
      <c r="P249" s="385" t="n">
        <f aca="false" t="array" ref="P249:P249">INDEX(_Rge_Data_3rd_CY,$B249,P$1)</f>
        <v>0</v>
      </c>
      <c r="Q249" s="385" t="n">
        <f aca="false">INDEX(_Rge_Data_3rd_CY,$B249,Q$1)</f>
        <v>0</v>
      </c>
      <c r="R249" s="385" t="n">
        <f aca="false" t="array" ref="R249:R249">INDEX(_Rge_Data_3rd_CY,$B249,R$1)</f>
        <v>0</v>
      </c>
      <c r="S249" s="385" t="n">
        <f aca="false" t="array" ref="S249:S249">INDEX(_Rge_Data_3rd_CY,$B249,S$1)</f>
        <v>0</v>
      </c>
      <c r="T249" s="385" t="n">
        <f aca="false">H249-S249</f>
        <v>0</v>
      </c>
      <c r="U249" s="386" t="n">
        <f aca="false">IFERROR(T249/H249,0)</f>
        <v>0</v>
      </c>
      <c r="V249" s="387" t="n">
        <f aca="false">INDEX(_Rge_Data_3rd_CY,$B249,V$1)</f>
        <v>0</v>
      </c>
      <c r="W249" s="388" t="n">
        <f aca="false">INDEX(_Rge_Data_3rd_CY,$B249,W$1)</f>
        <v>0</v>
      </c>
      <c r="X249" s="388" t="n">
        <f aca="false">INDEX(_Rge_Data_3rd_CY,$B249,X$1)</f>
        <v>0</v>
      </c>
      <c r="Y249" s="388" t="n">
        <f aca="false">INDEX(_Rge_Data_3rd_CY,$B249,Y$1)</f>
        <v>0</v>
      </c>
      <c r="Z249" s="388" t="n">
        <f aca="false" t="array" ref="Z249:Z249">INDEX(_Rge_Data_3rd_CY,$B249,Z$1)</f>
        <v>0</v>
      </c>
      <c r="AA249" s="388" t="n">
        <f aca="false" t="array" ref="AA249:AA249">INDEX(_Rge_Data_3rd_CY,$B249,AA$1)</f>
        <v>0</v>
      </c>
      <c r="AB249" s="388" t="n">
        <f aca="false" t="array" ref="AB249:AB249">INDEX(_Rge_Data_3rd_CY,$B249,AB$1)</f>
        <v>0</v>
      </c>
      <c r="AC249" s="388" t="n">
        <f aca="false" t="array" ref="AC249:AC249">INDEX(_Rge_Data_3rd_CY,$B249,AC$1)</f>
        <v>0</v>
      </c>
      <c r="AD249" s="388" t="n">
        <f aca="false" t="array" ref="AD249:AD249">INDEX(_Rge_Data_3rd_CY,$B249,AD$1)</f>
        <v>0</v>
      </c>
      <c r="AE249" s="388" t="n">
        <f aca="false">INDEX(_Rge_Data_3rd_CY,$B249,AE$1)</f>
        <v>0</v>
      </c>
      <c r="AF249" s="388" t="n">
        <f aca="false" t="array" ref="AF249:AF249">INDEX(_Rge_Data_3rd_CY,$B249,AF$1)</f>
        <v>0</v>
      </c>
      <c r="AG249" s="388" t="n">
        <f aca="false" t="array" ref="AG249:AG249">INDEX(_Rge_Data_3rd_CY,$B249,AG$1)</f>
        <v>0</v>
      </c>
      <c r="AH249" s="388" t="n">
        <f aca="false">V249-AG249</f>
        <v>0</v>
      </c>
      <c r="AI249" s="389" t="n">
        <f aca="false">IFERROR(AH249/V249,)</f>
        <v>0</v>
      </c>
      <c r="AJ249" s="390" t="n">
        <f aca="false">INDEX(_Rge_Data_3rd_CY,$B249,AJ$1)</f>
        <v>0</v>
      </c>
      <c r="AK249" s="391" t="n">
        <f aca="false">INDEX(_Rge_Data_3rd_CY,$B249,AK$1)</f>
        <v>0</v>
      </c>
      <c r="AL249" s="391" t="n">
        <f aca="false">INDEX(_Rge_Data_3rd_CY,$B249,AL$1)</f>
        <v>0</v>
      </c>
      <c r="AM249" s="391" t="n">
        <f aca="false">INDEX(_Rge_Data_3rd_CY,$B249,AM$1)</f>
        <v>0</v>
      </c>
      <c r="AN249" s="391" t="n">
        <f aca="false" t="array" ref="AN249:AN249">INDEX(_Rge_Data_3rd_CY,$B249,AN$1)</f>
        <v>0</v>
      </c>
      <c r="AO249" s="391" t="n">
        <f aca="false" t="array" ref="AO249:AO249">INDEX(_Rge_Data_3rd_CY,$B249,AO$1)</f>
        <v>0</v>
      </c>
      <c r="AP249" s="391" t="n">
        <f aca="false" t="array" ref="AP249:AP249">INDEX(_Rge_Data_3rd_CY,$B249,AP$1)</f>
        <v>0</v>
      </c>
      <c r="AQ249" s="391" t="n">
        <f aca="false" t="array" ref="AQ249:AQ249">INDEX(_Rge_Data_3rd_CY,$B249,AQ$1)</f>
        <v>0</v>
      </c>
      <c r="AR249" s="391" t="n">
        <f aca="false" t="array" ref="AR249:AR249">INDEX(_Rge_Data_3rd_CY,$B249,AR$1)</f>
        <v>0</v>
      </c>
      <c r="AS249" s="391" t="n">
        <f aca="false">INDEX(_Rge_Data_3rd_CY,$B249,AS$1)</f>
        <v>0</v>
      </c>
      <c r="AT249" s="391" t="n">
        <f aca="false" t="array" ref="AT249:AT249">INDEX(_Rge_Data_3rd_CY,$B249,AT$1)</f>
        <v>0</v>
      </c>
      <c r="AU249" s="391" t="n">
        <f aca="false" t="array" ref="AU249:AU249">INDEX(_Rge_Data_3rd_CY,$B249,AU$1)</f>
        <v>0</v>
      </c>
      <c r="AV249" s="262" t="n">
        <f aca="false">AU249+AX249+AY249</f>
        <v>0</v>
      </c>
      <c r="AW249" s="392" t="n">
        <f aca="false">IFERROR(AU249/AG249,0)</f>
        <v>0</v>
      </c>
      <c r="AX249" s="268" t="n">
        <f aca="false">IFERROR(IF(AND($F249="OPEN",$AH249&gt;0),$AH249*_SoP*$AW249,IF(AND($F249="CLOSED",$AH249&gt;0),$AH249*_SoL*$AW249,0)),0)</f>
        <v>0</v>
      </c>
      <c r="AY249" s="268" t="n">
        <f aca="false">IFERROR(IF($AH249&lt;0,$AH249*_SoL,0),0)</f>
        <v>0</v>
      </c>
      <c r="AZ249" s="393" t="n">
        <f aca="false">AU249+AX249</f>
        <v>0</v>
      </c>
      <c r="BA249" s="393" t="n">
        <f aca="false">AJ249-AY249</f>
        <v>0</v>
      </c>
      <c r="BB249" s="393" t="n">
        <f aca="false">AZ249-BA249</f>
        <v>0</v>
      </c>
      <c r="BC249" s="394" t="n">
        <f aca="false">IF($BB249&gt;=0,$BB249,0)</f>
        <v>0</v>
      </c>
      <c r="BD249" s="395" t="n">
        <f aca="false">IF($BB249&lt;=0,-$BB249,0)</f>
        <v>-0</v>
      </c>
      <c r="BE249" s="396" t="n">
        <f aca="false">IF((V249-AJ249)&lt;0,0,V249-AJ249)</f>
        <v>0</v>
      </c>
      <c r="BF249" s="397" t="n">
        <f aca="false">IF(AW249&gt;1,0,V249-AW249*V249)</f>
        <v>0</v>
      </c>
    </row>
    <row r="250" customFormat="false" ht="19.5" hidden="false" customHeight="true" outlineLevel="0" collapsed="false">
      <c r="A250" s="166"/>
      <c r="B250" s="208" t="n">
        <f aca="false">B249+1</f>
        <v>239</v>
      </c>
      <c r="C250" s="166"/>
      <c r="D250" s="369" t="n">
        <f aca="false">INDEX(_Rge_Projectdata_3rd,$B250,MATCH("Project-ID",_Rge_Headline_Projectdata,0))</f>
        <v>0</v>
      </c>
      <c r="E250" s="370" t="str">
        <f aca="false" t="array" ref="E250:E250">IF(INDEX(_Rge_Data_3rd_CY,$B250,E$1)=0,"",TEXT(INDEX(_Rge_Data_3rd_CY,$B250,E$1),"JJJJMMTT"))</f>
        <v/>
      </c>
      <c r="F250" s="382" t="str">
        <f aca="false" t="array" ref="F250:F250">INDEX(_Rge_Data_3rd_CY,$B250,F$1)</f>
        <v>Open</v>
      </c>
      <c r="G250" s="371" t="n">
        <f aca="false" t="array" ref="G250:G250">IFERROR(MATCH(INDEX(_Rge_Data_3rd_CY,$B250,G$1),_Rge_Projectstatus,0),"")</f>
        <v>1</v>
      </c>
      <c r="H250" s="383" t="n">
        <f aca="false">INDEX(_Rge_Data_3rd_CY,$B250,H$1)</f>
        <v>0</v>
      </c>
      <c r="I250" s="384" t="n">
        <f aca="false">INDEX(_Rge_Data_3rd_CY,$B250,I$1)</f>
        <v>0</v>
      </c>
      <c r="J250" s="384" t="n">
        <f aca="false">INDEX(_Rge_Data_3rd_CY,$B250,J$1)</f>
        <v>0</v>
      </c>
      <c r="K250" s="384" t="n">
        <f aca="false">INDEX(_Rge_Data_3rd_CY,$B250,K$1)</f>
        <v>0</v>
      </c>
      <c r="L250" s="385" t="n">
        <f aca="false" t="array" ref="L250:L250">INDEX(_Rge_Data_3rd_CY,$B250,L$1)</f>
        <v>0</v>
      </c>
      <c r="M250" s="385" t="n">
        <f aca="false" t="array" ref="M250:M250">INDEX(_Rge_Data_3rd_CY,$B250,M$1)</f>
        <v>0</v>
      </c>
      <c r="N250" s="385" t="n">
        <f aca="false" t="array" ref="N250:N250">INDEX(_Rge_Data_3rd_CY,$B250,N$1)</f>
        <v>0</v>
      </c>
      <c r="O250" s="385" t="n">
        <f aca="false" t="array" ref="O250:O250">INDEX(_Rge_Data_3rd_CY,$B250,O$1)</f>
        <v>0</v>
      </c>
      <c r="P250" s="385" t="n">
        <f aca="false" t="array" ref="P250:P250">INDEX(_Rge_Data_3rd_CY,$B250,P$1)</f>
        <v>0</v>
      </c>
      <c r="Q250" s="385" t="n">
        <f aca="false">INDEX(_Rge_Data_3rd_CY,$B250,Q$1)</f>
        <v>0</v>
      </c>
      <c r="R250" s="385" t="n">
        <f aca="false" t="array" ref="R250:R250">INDEX(_Rge_Data_3rd_CY,$B250,R$1)</f>
        <v>0</v>
      </c>
      <c r="S250" s="385" t="n">
        <f aca="false" t="array" ref="S250:S250">INDEX(_Rge_Data_3rd_CY,$B250,S$1)</f>
        <v>0</v>
      </c>
      <c r="T250" s="385" t="n">
        <f aca="false">H250-S250</f>
        <v>0</v>
      </c>
      <c r="U250" s="386" t="n">
        <f aca="false">IFERROR(T250/H250,0)</f>
        <v>0</v>
      </c>
      <c r="V250" s="387" t="n">
        <f aca="false">INDEX(_Rge_Data_3rd_CY,$B250,V$1)</f>
        <v>0</v>
      </c>
      <c r="W250" s="388" t="n">
        <f aca="false">INDEX(_Rge_Data_3rd_CY,$B250,W$1)</f>
        <v>0</v>
      </c>
      <c r="X250" s="388" t="n">
        <f aca="false">INDEX(_Rge_Data_3rd_CY,$B250,X$1)</f>
        <v>0</v>
      </c>
      <c r="Y250" s="388" t="n">
        <f aca="false">INDEX(_Rge_Data_3rd_CY,$B250,Y$1)</f>
        <v>0</v>
      </c>
      <c r="Z250" s="388" t="n">
        <f aca="false" t="array" ref="Z250:Z250">INDEX(_Rge_Data_3rd_CY,$B250,Z$1)</f>
        <v>0</v>
      </c>
      <c r="AA250" s="388" t="n">
        <f aca="false" t="array" ref="AA250:AA250">INDEX(_Rge_Data_3rd_CY,$B250,AA$1)</f>
        <v>0</v>
      </c>
      <c r="AB250" s="388" t="n">
        <f aca="false" t="array" ref="AB250:AB250">INDEX(_Rge_Data_3rd_CY,$B250,AB$1)</f>
        <v>0</v>
      </c>
      <c r="AC250" s="388" t="n">
        <f aca="false" t="array" ref="AC250:AC250">INDEX(_Rge_Data_3rd_CY,$B250,AC$1)</f>
        <v>0</v>
      </c>
      <c r="AD250" s="388" t="n">
        <f aca="false" t="array" ref="AD250:AD250">INDEX(_Rge_Data_3rd_CY,$B250,AD$1)</f>
        <v>0</v>
      </c>
      <c r="AE250" s="388" t="n">
        <f aca="false">INDEX(_Rge_Data_3rd_CY,$B250,AE$1)</f>
        <v>0</v>
      </c>
      <c r="AF250" s="388" t="n">
        <f aca="false" t="array" ref="AF250:AF250">INDEX(_Rge_Data_3rd_CY,$B250,AF$1)</f>
        <v>0</v>
      </c>
      <c r="AG250" s="388" t="n">
        <f aca="false" t="array" ref="AG250:AG250">INDEX(_Rge_Data_3rd_CY,$B250,AG$1)</f>
        <v>0</v>
      </c>
      <c r="AH250" s="388" t="n">
        <f aca="false">V250-AG250</f>
        <v>0</v>
      </c>
      <c r="AI250" s="389" t="n">
        <f aca="false">IFERROR(AH250/V250,)</f>
        <v>0</v>
      </c>
      <c r="AJ250" s="390" t="n">
        <f aca="false">INDEX(_Rge_Data_3rd_CY,$B250,AJ$1)</f>
        <v>0</v>
      </c>
      <c r="AK250" s="391" t="n">
        <f aca="false">INDEX(_Rge_Data_3rd_CY,$B250,AK$1)</f>
        <v>0</v>
      </c>
      <c r="AL250" s="391" t="n">
        <f aca="false">INDEX(_Rge_Data_3rd_CY,$B250,AL$1)</f>
        <v>0</v>
      </c>
      <c r="AM250" s="391" t="n">
        <f aca="false">INDEX(_Rge_Data_3rd_CY,$B250,AM$1)</f>
        <v>0</v>
      </c>
      <c r="AN250" s="391" t="n">
        <f aca="false" t="array" ref="AN250:AN250">INDEX(_Rge_Data_3rd_CY,$B250,AN$1)</f>
        <v>0</v>
      </c>
      <c r="AO250" s="391" t="n">
        <f aca="false" t="array" ref="AO250:AO250">INDEX(_Rge_Data_3rd_CY,$B250,AO$1)</f>
        <v>0</v>
      </c>
      <c r="AP250" s="391" t="n">
        <f aca="false" t="array" ref="AP250:AP250">INDEX(_Rge_Data_3rd_CY,$B250,AP$1)</f>
        <v>0</v>
      </c>
      <c r="AQ250" s="391" t="n">
        <f aca="false" t="array" ref="AQ250:AQ250">INDEX(_Rge_Data_3rd_CY,$B250,AQ$1)</f>
        <v>0</v>
      </c>
      <c r="AR250" s="391" t="n">
        <f aca="false" t="array" ref="AR250:AR250">INDEX(_Rge_Data_3rd_CY,$B250,AR$1)</f>
        <v>0</v>
      </c>
      <c r="AS250" s="391" t="n">
        <f aca="false">INDEX(_Rge_Data_3rd_CY,$B250,AS$1)</f>
        <v>0</v>
      </c>
      <c r="AT250" s="391" t="n">
        <f aca="false" t="array" ref="AT250:AT250">INDEX(_Rge_Data_3rd_CY,$B250,AT$1)</f>
        <v>0</v>
      </c>
      <c r="AU250" s="391" t="n">
        <f aca="false" t="array" ref="AU250:AU250">INDEX(_Rge_Data_3rd_CY,$B250,AU$1)</f>
        <v>0</v>
      </c>
      <c r="AV250" s="262" t="n">
        <f aca="false">AU250+AX250+AY250</f>
        <v>0</v>
      </c>
      <c r="AW250" s="392" t="n">
        <f aca="false">IFERROR(AU250/AG250,0)</f>
        <v>0</v>
      </c>
      <c r="AX250" s="268" t="n">
        <f aca="false">IFERROR(IF(AND($F250="OPEN",$AH250&gt;0),$AH250*_SoP*$AW250,IF(AND($F250="CLOSED",$AH250&gt;0),$AH250*_SoL*$AW250,0)),0)</f>
        <v>0</v>
      </c>
      <c r="AY250" s="268" t="n">
        <f aca="false">IFERROR(IF($AH250&lt;0,$AH250*_SoL,0),0)</f>
        <v>0</v>
      </c>
      <c r="AZ250" s="393" t="n">
        <f aca="false">AU250+AX250</f>
        <v>0</v>
      </c>
      <c r="BA250" s="393" t="n">
        <f aca="false">AJ250-AY250</f>
        <v>0</v>
      </c>
      <c r="BB250" s="393" t="n">
        <f aca="false">AZ250-BA250</f>
        <v>0</v>
      </c>
      <c r="BC250" s="394" t="n">
        <f aca="false">IF($BB250&gt;=0,$BB250,0)</f>
        <v>0</v>
      </c>
      <c r="BD250" s="395" t="n">
        <f aca="false">IF($BB250&lt;=0,-$BB250,0)</f>
        <v>-0</v>
      </c>
      <c r="BE250" s="396" t="n">
        <f aca="false">IF((V250-AJ250)&lt;0,0,V250-AJ250)</f>
        <v>0</v>
      </c>
      <c r="BF250" s="397" t="n">
        <f aca="false">IF(AW250&gt;1,0,V250-AW250*V250)</f>
        <v>0</v>
      </c>
    </row>
    <row r="251" customFormat="false" ht="19.5" hidden="false" customHeight="true" outlineLevel="0" collapsed="false">
      <c r="A251" s="166"/>
      <c r="B251" s="208" t="n">
        <f aca="false">B250+1</f>
        <v>240</v>
      </c>
      <c r="C251" s="166"/>
      <c r="D251" s="369" t="n">
        <f aca="false">INDEX(_Rge_Projectdata_3rd,$B251,MATCH("Project-ID",_Rge_Headline_Projectdata,0))</f>
        <v>0</v>
      </c>
      <c r="E251" s="370" t="str">
        <f aca="false" t="array" ref="E251:E251">IF(INDEX(_Rge_Data_3rd_CY,$B251,E$1)=0,"",TEXT(INDEX(_Rge_Data_3rd_CY,$B251,E$1),"JJJJMMTT"))</f>
        <v/>
      </c>
      <c r="F251" s="382" t="str">
        <f aca="false" t="array" ref="F251:F251">INDEX(_Rge_Data_3rd_CY,$B251,F$1)</f>
        <v>Open</v>
      </c>
      <c r="G251" s="371" t="n">
        <f aca="false" t="array" ref="G251:G251">IFERROR(MATCH(INDEX(_Rge_Data_3rd_CY,$B251,G$1),_Rge_Projectstatus,0),"")</f>
        <v>1</v>
      </c>
      <c r="H251" s="383" t="n">
        <f aca="false">INDEX(_Rge_Data_3rd_CY,$B251,H$1)</f>
        <v>0</v>
      </c>
      <c r="I251" s="384" t="n">
        <f aca="false">INDEX(_Rge_Data_3rd_CY,$B251,I$1)</f>
        <v>0</v>
      </c>
      <c r="J251" s="384" t="n">
        <f aca="false">INDEX(_Rge_Data_3rd_CY,$B251,J$1)</f>
        <v>0</v>
      </c>
      <c r="K251" s="384" t="n">
        <f aca="false">INDEX(_Rge_Data_3rd_CY,$B251,K$1)</f>
        <v>0</v>
      </c>
      <c r="L251" s="385" t="n">
        <f aca="false" t="array" ref="L251:L251">INDEX(_Rge_Data_3rd_CY,$B251,L$1)</f>
        <v>0</v>
      </c>
      <c r="M251" s="385" t="n">
        <f aca="false" t="array" ref="M251:M251">INDEX(_Rge_Data_3rd_CY,$B251,M$1)</f>
        <v>0</v>
      </c>
      <c r="N251" s="385" t="n">
        <f aca="false" t="array" ref="N251:N251">INDEX(_Rge_Data_3rd_CY,$B251,N$1)</f>
        <v>0</v>
      </c>
      <c r="O251" s="385" t="n">
        <f aca="false" t="array" ref="O251:O251">INDEX(_Rge_Data_3rd_CY,$B251,O$1)</f>
        <v>0</v>
      </c>
      <c r="P251" s="385" t="n">
        <f aca="false" t="array" ref="P251:P251">INDEX(_Rge_Data_3rd_CY,$B251,P$1)</f>
        <v>0</v>
      </c>
      <c r="Q251" s="385" t="n">
        <f aca="false">INDEX(_Rge_Data_3rd_CY,$B251,Q$1)</f>
        <v>0</v>
      </c>
      <c r="R251" s="385" t="n">
        <f aca="false" t="array" ref="R251:R251">INDEX(_Rge_Data_3rd_CY,$B251,R$1)</f>
        <v>0</v>
      </c>
      <c r="S251" s="385" t="n">
        <f aca="false" t="array" ref="S251:S251">INDEX(_Rge_Data_3rd_CY,$B251,S$1)</f>
        <v>0</v>
      </c>
      <c r="T251" s="385" t="n">
        <f aca="false">H251-S251</f>
        <v>0</v>
      </c>
      <c r="U251" s="386" t="n">
        <f aca="false">IFERROR(T251/H251,0)</f>
        <v>0</v>
      </c>
      <c r="V251" s="387" t="n">
        <f aca="false">INDEX(_Rge_Data_3rd_CY,$B251,V$1)</f>
        <v>0</v>
      </c>
      <c r="W251" s="388" t="n">
        <f aca="false">INDEX(_Rge_Data_3rd_CY,$B251,W$1)</f>
        <v>0</v>
      </c>
      <c r="X251" s="388" t="n">
        <f aca="false">INDEX(_Rge_Data_3rd_CY,$B251,X$1)</f>
        <v>0</v>
      </c>
      <c r="Y251" s="388" t="n">
        <f aca="false">INDEX(_Rge_Data_3rd_CY,$B251,Y$1)</f>
        <v>0</v>
      </c>
      <c r="Z251" s="388" t="n">
        <f aca="false" t="array" ref="Z251:Z251">INDEX(_Rge_Data_3rd_CY,$B251,Z$1)</f>
        <v>0</v>
      </c>
      <c r="AA251" s="388" t="n">
        <f aca="false" t="array" ref="AA251:AA251">INDEX(_Rge_Data_3rd_CY,$B251,AA$1)</f>
        <v>0</v>
      </c>
      <c r="AB251" s="388" t="n">
        <f aca="false" t="array" ref="AB251:AB251">INDEX(_Rge_Data_3rd_CY,$B251,AB$1)</f>
        <v>0</v>
      </c>
      <c r="AC251" s="388" t="n">
        <f aca="false" t="array" ref="AC251:AC251">INDEX(_Rge_Data_3rd_CY,$B251,AC$1)</f>
        <v>0</v>
      </c>
      <c r="AD251" s="388" t="n">
        <f aca="false" t="array" ref="AD251:AD251">INDEX(_Rge_Data_3rd_CY,$B251,AD$1)</f>
        <v>0</v>
      </c>
      <c r="AE251" s="388" t="n">
        <f aca="false">INDEX(_Rge_Data_3rd_CY,$B251,AE$1)</f>
        <v>0</v>
      </c>
      <c r="AF251" s="388" t="n">
        <f aca="false" t="array" ref="AF251:AF251">INDEX(_Rge_Data_3rd_CY,$B251,AF$1)</f>
        <v>0</v>
      </c>
      <c r="AG251" s="388" t="n">
        <f aca="false" t="array" ref="AG251:AG251">INDEX(_Rge_Data_3rd_CY,$B251,AG$1)</f>
        <v>0</v>
      </c>
      <c r="AH251" s="388" t="n">
        <f aca="false">V251-AG251</f>
        <v>0</v>
      </c>
      <c r="AI251" s="389" t="n">
        <f aca="false">IFERROR(AH251/V251,)</f>
        <v>0</v>
      </c>
      <c r="AJ251" s="390" t="n">
        <f aca="false">INDEX(_Rge_Data_3rd_CY,$B251,AJ$1)</f>
        <v>0</v>
      </c>
      <c r="AK251" s="391" t="n">
        <f aca="false">INDEX(_Rge_Data_3rd_CY,$B251,AK$1)</f>
        <v>0</v>
      </c>
      <c r="AL251" s="391" t="n">
        <f aca="false">INDEX(_Rge_Data_3rd_CY,$B251,AL$1)</f>
        <v>0</v>
      </c>
      <c r="AM251" s="391" t="n">
        <f aca="false">INDEX(_Rge_Data_3rd_CY,$B251,AM$1)</f>
        <v>0</v>
      </c>
      <c r="AN251" s="391" t="n">
        <f aca="false" t="array" ref="AN251:AN251">INDEX(_Rge_Data_3rd_CY,$B251,AN$1)</f>
        <v>0</v>
      </c>
      <c r="AO251" s="391" t="n">
        <f aca="false" t="array" ref="AO251:AO251">INDEX(_Rge_Data_3rd_CY,$B251,AO$1)</f>
        <v>0</v>
      </c>
      <c r="AP251" s="391" t="n">
        <f aca="false" t="array" ref="AP251:AP251">INDEX(_Rge_Data_3rd_CY,$B251,AP$1)</f>
        <v>0</v>
      </c>
      <c r="AQ251" s="391" t="n">
        <f aca="false" t="array" ref="AQ251:AQ251">INDEX(_Rge_Data_3rd_CY,$B251,AQ$1)</f>
        <v>0</v>
      </c>
      <c r="AR251" s="391" t="n">
        <f aca="false" t="array" ref="AR251:AR251">INDEX(_Rge_Data_3rd_CY,$B251,AR$1)</f>
        <v>0</v>
      </c>
      <c r="AS251" s="391" t="n">
        <f aca="false">INDEX(_Rge_Data_3rd_CY,$B251,AS$1)</f>
        <v>0</v>
      </c>
      <c r="AT251" s="391" t="n">
        <f aca="false" t="array" ref="AT251:AT251">INDEX(_Rge_Data_3rd_CY,$B251,AT$1)</f>
        <v>0</v>
      </c>
      <c r="AU251" s="391" t="n">
        <f aca="false" t="array" ref="AU251:AU251">INDEX(_Rge_Data_3rd_CY,$B251,AU$1)</f>
        <v>0</v>
      </c>
      <c r="AV251" s="262" t="n">
        <f aca="false">AU251+AX251+AY251</f>
        <v>0</v>
      </c>
      <c r="AW251" s="392" t="n">
        <f aca="false">IFERROR(AU251/AG251,0)</f>
        <v>0</v>
      </c>
      <c r="AX251" s="268" t="n">
        <f aca="false">IFERROR(IF(AND($F251="OPEN",$AH251&gt;0),$AH251*_SoP*$AW251,IF(AND($F251="CLOSED",$AH251&gt;0),$AH251*_SoL*$AW251,0)),0)</f>
        <v>0</v>
      </c>
      <c r="AY251" s="268" t="n">
        <f aca="false">IFERROR(IF($AH251&lt;0,$AH251*_SoL,0),0)</f>
        <v>0</v>
      </c>
      <c r="AZ251" s="393" t="n">
        <f aca="false">AU251+AX251</f>
        <v>0</v>
      </c>
      <c r="BA251" s="393" t="n">
        <f aca="false">AJ251-AY251</f>
        <v>0</v>
      </c>
      <c r="BB251" s="393" t="n">
        <f aca="false">AZ251-BA251</f>
        <v>0</v>
      </c>
      <c r="BC251" s="394" t="n">
        <f aca="false">IF($BB251&gt;=0,$BB251,0)</f>
        <v>0</v>
      </c>
      <c r="BD251" s="395" t="n">
        <f aca="false">IF($BB251&lt;=0,-$BB251,0)</f>
        <v>-0</v>
      </c>
      <c r="BE251" s="396" t="n">
        <f aca="false">IF((V251-AJ251)&lt;0,0,V251-AJ251)</f>
        <v>0</v>
      </c>
      <c r="BF251" s="397" t="n">
        <f aca="false">IF(AW251&gt;1,0,V251-AW251*V251)</f>
        <v>0</v>
      </c>
    </row>
    <row r="252" customFormat="false" ht="19.5" hidden="false" customHeight="true" outlineLevel="0" collapsed="false">
      <c r="A252" s="166"/>
      <c r="B252" s="208" t="n">
        <f aca="false">B251+1</f>
        <v>241</v>
      </c>
      <c r="C252" s="166"/>
      <c r="D252" s="369" t="n">
        <f aca="false">INDEX(_Rge_Projectdata_3rd,$B252,MATCH("Project-ID",_Rge_Headline_Projectdata,0))</f>
        <v>0</v>
      </c>
      <c r="E252" s="370" t="str">
        <f aca="false" t="array" ref="E252:E252">IF(INDEX(_Rge_Data_3rd_CY,$B252,E$1)=0,"",TEXT(INDEX(_Rge_Data_3rd_CY,$B252,E$1),"JJJJMMTT"))</f>
        <v/>
      </c>
      <c r="F252" s="382" t="str">
        <f aca="false" t="array" ref="F252:F252">INDEX(_Rge_Data_3rd_CY,$B252,F$1)</f>
        <v>Open</v>
      </c>
      <c r="G252" s="371" t="n">
        <f aca="false" t="array" ref="G252:G252">IFERROR(MATCH(INDEX(_Rge_Data_3rd_CY,$B252,G$1),_Rge_Projectstatus,0),"")</f>
        <v>1</v>
      </c>
      <c r="H252" s="383" t="n">
        <f aca="false">INDEX(_Rge_Data_3rd_CY,$B252,H$1)</f>
        <v>0</v>
      </c>
      <c r="I252" s="384" t="n">
        <f aca="false">INDEX(_Rge_Data_3rd_CY,$B252,I$1)</f>
        <v>0</v>
      </c>
      <c r="J252" s="384" t="n">
        <f aca="false">INDEX(_Rge_Data_3rd_CY,$B252,J$1)</f>
        <v>0</v>
      </c>
      <c r="K252" s="384" t="n">
        <f aca="false">INDEX(_Rge_Data_3rd_CY,$B252,K$1)</f>
        <v>0</v>
      </c>
      <c r="L252" s="385" t="n">
        <f aca="false" t="array" ref="L252:L252">INDEX(_Rge_Data_3rd_CY,$B252,L$1)</f>
        <v>0</v>
      </c>
      <c r="M252" s="385" t="n">
        <f aca="false" t="array" ref="M252:M252">INDEX(_Rge_Data_3rd_CY,$B252,M$1)</f>
        <v>0</v>
      </c>
      <c r="N252" s="385" t="n">
        <f aca="false" t="array" ref="N252:N252">INDEX(_Rge_Data_3rd_CY,$B252,N$1)</f>
        <v>0</v>
      </c>
      <c r="O252" s="385" t="n">
        <f aca="false" t="array" ref="O252:O252">INDEX(_Rge_Data_3rd_CY,$B252,O$1)</f>
        <v>0</v>
      </c>
      <c r="P252" s="385" t="n">
        <f aca="false" t="array" ref="P252:P252">INDEX(_Rge_Data_3rd_CY,$B252,P$1)</f>
        <v>0</v>
      </c>
      <c r="Q252" s="385" t="n">
        <f aca="false">INDEX(_Rge_Data_3rd_CY,$B252,Q$1)</f>
        <v>0</v>
      </c>
      <c r="R252" s="385" t="n">
        <f aca="false" t="array" ref="R252:R252">INDEX(_Rge_Data_3rd_CY,$B252,R$1)</f>
        <v>0</v>
      </c>
      <c r="S252" s="385" t="n">
        <f aca="false" t="array" ref="S252:S252">INDEX(_Rge_Data_3rd_CY,$B252,S$1)</f>
        <v>0</v>
      </c>
      <c r="T252" s="385" t="n">
        <f aca="false">H252-S252</f>
        <v>0</v>
      </c>
      <c r="U252" s="386" t="n">
        <f aca="false">IFERROR(T252/H252,0)</f>
        <v>0</v>
      </c>
      <c r="V252" s="387" t="n">
        <f aca="false">INDEX(_Rge_Data_3rd_CY,$B252,V$1)</f>
        <v>0</v>
      </c>
      <c r="W252" s="388" t="n">
        <f aca="false">INDEX(_Rge_Data_3rd_CY,$B252,W$1)</f>
        <v>0</v>
      </c>
      <c r="X252" s="388" t="n">
        <f aca="false">INDEX(_Rge_Data_3rd_CY,$B252,X$1)</f>
        <v>0</v>
      </c>
      <c r="Y252" s="388" t="n">
        <f aca="false">INDEX(_Rge_Data_3rd_CY,$B252,Y$1)</f>
        <v>0</v>
      </c>
      <c r="Z252" s="388" t="n">
        <f aca="false" t="array" ref="Z252:Z252">INDEX(_Rge_Data_3rd_CY,$B252,Z$1)</f>
        <v>0</v>
      </c>
      <c r="AA252" s="388" t="n">
        <f aca="false" t="array" ref="AA252:AA252">INDEX(_Rge_Data_3rd_CY,$B252,AA$1)</f>
        <v>0</v>
      </c>
      <c r="AB252" s="388" t="n">
        <f aca="false" t="array" ref="AB252:AB252">INDEX(_Rge_Data_3rd_CY,$B252,AB$1)</f>
        <v>0</v>
      </c>
      <c r="AC252" s="388" t="n">
        <f aca="false" t="array" ref="AC252:AC252">INDEX(_Rge_Data_3rd_CY,$B252,AC$1)</f>
        <v>0</v>
      </c>
      <c r="AD252" s="388" t="n">
        <f aca="false" t="array" ref="AD252:AD252">INDEX(_Rge_Data_3rd_CY,$B252,AD$1)</f>
        <v>0</v>
      </c>
      <c r="AE252" s="388" t="n">
        <f aca="false">INDEX(_Rge_Data_3rd_CY,$B252,AE$1)</f>
        <v>0</v>
      </c>
      <c r="AF252" s="388" t="n">
        <f aca="false" t="array" ref="AF252:AF252">INDEX(_Rge_Data_3rd_CY,$B252,AF$1)</f>
        <v>0</v>
      </c>
      <c r="AG252" s="388" t="n">
        <f aca="false" t="array" ref="AG252:AG252">INDEX(_Rge_Data_3rd_CY,$B252,AG$1)</f>
        <v>0</v>
      </c>
      <c r="AH252" s="388" t="n">
        <f aca="false">V252-AG252</f>
        <v>0</v>
      </c>
      <c r="AI252" s="389" t="n">
        <f aca="false">IFERROR(AH252/V252,)</f>
        <v>0</v>
      </c>
      <c r="AJ252" s="390" t="n">
        <f aca="false">INDEX(_Rge_Data_3rd_CY,$B252,AJ$1)</f>
        <v>0</v>
      </c>
      <c r="AK252" s="391" t="n">
        <f aca="false">INDEX(_Rge_Data_3rd_CY,$B252,AK$1)</f>
        <v>0</v>
      </c>
      <c r="AL252" s="391" t="n">
        <f aca="false">INDEX(_Rge_Data_3rd_CY,$B252,AL$1)</f>
        <v>0</v>
      </c>
      <c r="AM252" s="391" t="n">
        <f aca="false">INDEX(_Rge_Data_3rd_CY,$B252,AM$1)</f>
        <v>0</v>
      </c>
      <c r="AN252" s="391" t="n">
        <f aca="false" t="array" ref="AN252:AN252">INDEX(_Rge_Data_3rd_CY,$B252,AN$1)</f>
        <v>0</v>
      </c>
      <c r="AO252" s="391" t="n">
        <f aca="false" t="array" ref="AO252:AO252">INDEX(_Rge_Data_3rd_CY,$B252,AO$1)</f>
        <v>0</v>
      </c>
      <c r="AP252" s="391" t="n">
        <f aca="false" t="array" ref="AP252:AP252">INDEX(_Rge_Data_3rd_CY,$B252,AP$1)</f>
        <v>0</v>
      </c>
      <c r="AQ252" s="391" t="n">
        <f aca="false" t="array" ref="AQ252:AQ252">INDEX(_Rge_Data_3rd_CY,$B252,AQ$1)</f>
        <v>0</v>
      </c>
      <c r="AR252" s="391" t="n">
        <f aca="false" t="array" ref="AR252:AR252">INDEX(_Rge_Data_3rd_CY,$B252,AR$1)</f>
        <v>0</v>
      </c>
      <c r="AS252" s="391" t="n">
        <f aca="false">INDEX(_Rge_Data_3rd_CY,$B252,AS$1)</f>
        <v>0</v>
      </c>
      <c r="AT252" s="391" t="n">
        <f aca="false" t="array" ref="AT252:AT252">INDEX(_Rge_Data_3rd_CY,$B252,AT$1)</f>
        <v>0</v>
      </c>
      <c r="AU252" s="391" t="n">
        <f aca="false" t="array" ref="AU252:AU252">INDEX(_Rge_Data_3rd_CY,$B252,AU$1)</f>
        <v>0</v>
      </c>
      <c r="AV252" s="262" t="n">
        <f aca="false">AU252+AX252+AY252</f>
        <v>0</v>
      </c>
      <c r="AW252" s="392" t="n">
        <f aca="false">IFERROR(AU252/AG252,0)</f>
        <v>0</v>
      </c>
      <c r="AX252" s="268" t="n">
        <f aca="false">IFERROR(IF(AND($F252="OPEN",$AH252&gt;0),$AH252*_SoP*$AW252,IF(AND($F252="CLOSED",$AH252&gt;0),$AH252*_SoL*$AW252,0)),0)</f>
        <v>0</v>
      </c>
      <c r="AY252" s="268" t="n">
        <f aca="false">IFERROR(IF($AH252&lt;0,$AH252*_SoL,0),0)</f>
        <v>0</v>
      </c>
      <c r="AZ252" s="393" t="n">
        <f aca="false">AU252+AX252</f>
        <v>0</v>
      </c>
      <c r="BA252" s="393" t="n">
        <f aca="false">AJ252-AY252</f>
        <v>0</v>
      </c>
      <c r="BB252" s="393" t="n">
        <f aca="false">AZ252-BA252</f>
        <v>0</v>
      </c>
      <c r="BC252" s="394" t="n">
        <f aca="false">IF($BB252&gt;=0,$BB252,0)</f>
        <v>0</v>
      </c>
      <c r="BD252" s="395" t="n">
        <f aca="false">IF($BB252&lt;=0,-$BB252,0)</f>
        <v>-0</v>
      </c>
      <c r="BE252" s="396" t="n">
        <f aca="false">IF((V252-AJ252)&lt;0,0,V252-AJ252)</f>
        <v>0</v>
      </c>
      <c r="BF252" s="397" t="n">
        <f aca="false">IF(AW252&gt;1,0,V252-AW252*V252)</f>
        <v>0</v>
      </c>
    </row>
    <row r="253" customFormat="false" ht="19.5" hidden="false" customHeight="true" outlineLevel="0" collapsed="false">
      <c r="A253" s="166"/>
      <c r="B253" s="208" t="n">
        <f aca="false">B252+1</f>
        <v>242</v>
      </c>
      <c r="C253" s="166"/>
      <c r="D253" s="369" t="n">
        <f aca="false">INDEX(_Rge_Projectdata_3rd,$B253,MATCH("Project-ID",_Rge_Headline_Projectdata,0))</f>
        <v>0</v>
      </c>
      <c r="E253" s="370" t="str">
        <f aca="false" t="array" ref="E253:E253">IF(INDEX(_Rge_Data_3rd_CY,$B253,E$1)=0,"",TEXT(INDEX(_Rge_Data_3rd_CY,$B253,E$1),"JJJJMMTT"))</f>
        <v/>
      </c>
      <c r="F253" s="382" t="str">
        <f aca="false" t="array" ref="F253:F253">INDEX(_Rge_Data_3rd_CY,$B253,F$1)</f>
        <v>Open</v>
      </c>
      <c r="G253" s="371" t="n">
        <f aca="false" t="array" ref="G253:G253">IFERROR(MATCH(INDEX(_Rge_Data_3rd_CY,$B253,G$1),_Rge_Projectstatus,0),"")</f>
        <v>1</v>
      </c>
      <c r="H253" s="383" t="n">
        <f aca="false">INDEX(_Rge_Data_3rd_CY,$B253,H$1)</f>
        <v>0</v>
      </c>
      <c r="I253" s="384" t="n">
        <f aca="false">INDEX(_Rge_Data_3rd_CY,$B253,I$1)</f>
        <v>0</v>
      </c>
      <c r="J253" s="384" t="n">
        <f aca="false">INDEX(_Rge_Data_3rd_CY,$B253,J$1)</f>
        <v>0</v>
      </c>
      <c r="K253" s="384" t="n">
        <f aca="false">INDEX(_Rge_Data_3rd_CY,$B253,K$1)</f>
        <v>0</v>
      </c>
      <c r="L253" s="385" t="n">
        <f aca="false" t="array" ref="L253:L253">INDEX(_Rge_Data_3rd_CY,$B253,L$1)</f>
        <v>0</v>
      </c>
      <c r="M253" s="385" t="n">
        <f aca="false" t="array" ref="M253:M253">INDEX(_Rge_Data_3rd_CY,$B253,M$1)</f>
        <v>0</v>
      </c>
      <c r="N253" s="385" t="n">
        <f aca="false" t="array" ref="N253:N253">INDEX(_Rge_Data_3rd_CY,$B253,N$1)</f>
        <v>0</v>
      </c>
      <c r="O253" s="385" t="n">
        <f aca="false" t="array" ref="O253:O253">INDEX(_Rge_Data_3rd_CY,$B253,O$1)</f>
        <v>0</v>
      </c>
      <c r="P253" s="385" t="n">
        <f aca="false" t="array" ref="P253:P253">INDEX(_Rge_Data_3rd_CY,$B253,P$1)</f>
        <v>0</v>
      </c>
      <c r="Q253" s="385" t="n">
        <f aca="false">INDEX(_Rge_Data_3rd_CY,$B253,Q$1)</f>
        <v>0</v>
      </c>
      <c r="R253" s="385" t="n">
        <f aca="false" t="array" ref="R253:R253">INDEX(_Rge_Data_3rd_CY,$B253,R$1)</f>
        <v>0</v>
      </c>
      <c r="S253" s="385" t="n">
        <f aca="false" t="array" ref="S253:S253">INDEX(_Rge_Data_3rd_CY,$B253,S$1)</f>
        <v>0</v>
      </c>
      <c r="T253" s="385" t="n">
        <f aca="false">H253-S253</f>
        <v>0</v>
      </c>
      <c r="U253" s="386" t="n">
        <f aca="false">IFERROR(T253/H253,0)</f>
        <v>0</v>
      </c>
      <c r="V253" s="387" t="n">
        <f aca="false">INDEX(_Rge_Data_3rd_CY,$B253,V$1)</f>
        <v>0</v>
      </c>
      <c r="W253" s="388" t="n">
        <f aca="false">INDEX(_Rge_Data_3rd_CY,$B253,W$1)</f>
        <v>0</v>
      </c>
      <c r="X253" s="388" t="n">
        <f aca="false">INDEX(_Rge_Data_3rd_CY,$B253,X$1)</f>
        <v>0</v>
      </c>
      <c r="Y253" s="388" t="n">
        <f aca="false">INDEX(_Rge_Data_3rd_CY,$B253,Y$1)</f>
        <v>0</v>
      </c>
      <c r="Z253" s="388" t="n">
        <f aca="false" t="array" ref="Z253:Z253">INDEX(_Rge_Data_3rd_CY,$B253,Z$1)</f>
        <v>0</v>
      </c>
      <c r="AA253" s="388" t="n">
        <f aca="false" t="array" ref="AA253:AA253">INDEX(_Rge_Data_3rd_CY,$B253,AA$1)</f>
        <v>0</v>
      </c>
      <c r="AB253" s="388" t="n">
        <f aca="false" t="array" ref="AB253:AB253">INDEX(_Rge_Data_3rd_CY,$B253,AB$1)</f>
        <v>0</v>
      </c>
      <c r="AC253" s="388" t="n">
        <f aca="false" t="array" ref="AC253:AC253">INDEX(_Rge_Data_3rd_CY,$B253,AC$1)</f>
        <v>0</v>
      </c>
      <c r="AD253" s="388" t="n">
        <f aca="false" t="array" ref="AD253:AD253">INDEX(_Rge_Data_3rd_CY,$B253,AD$1)</f>
        <v>0</v>
      </c>
      <c r="AE253" s="388" t="n">
        <f aca="false">INDEX(_Rge_Data_3rd_CY,$B253,AE$1)</f>
        <v>0</v>
      </c>
      <c r="AF253" s="388" t="n">
        <f aca="false" t="array" ref="AF253:AF253">INDEX(_Rge_Data_3rd_CY,$B253,AF$1)</f>
        <v>0</v>
      </c>
      <c r="AG253" s="388" t="n">
        <f aca="false" t="array" ref="AG253:AG253">INDEX(_Rge_Data_3rd_CY,$B253,AG$1)</f>
        <v>0</v>
      </c>
      <c r="AH253" s="388" t="n">
        <f aca="false">V253-AG253</f>
        <v>0</v>
      </c>
      <c r="AI253" s="389" t="n">
        <f aca="false">IFERROR(AH253/V253,)</f>
        <v>0</v>
      </c>
      <c r="AJ253" s="390" t="n">
        <f aca="false">INDEX(_Rge_Data_3rd_CY,$B253,AJ$1)</f>
        <v>0</v>
      </c>
      <c r="AK253" s="391" t="n">
        <f aca="false">INDEX(_Rge_Data_3rd_CY,$B253,AK$1)</f>
        <v>0</v>
      </c>
      <c r="AL253" s="391" t="n">
        <f aca="false">INDEX(_Rge_Data_3rd_CY,$B253,AL$1)</f>
        <v>0</v>
      </c>
      <c r="AM253" s="391" t="n">
        <f aca="false">INDEX(_Rge_Data_3rd_CY,$B253,AM$1)</f>
        <v>0</v>
      </c>
      <c r="AN253" s="391" t="n">
        <f aca="false" t="array" ref="AN253:AN253">INDEX(_Rge_Data_3rd_CY,$B253,AN$1)</f>
        <v>0</v>
      </c>
      <c r="AO253" s="391" t="n">
        <f aca="false" t="array" ref="AO253:AO253">INDEX(_Rge_Data_3rd_CY,$B253,AO$1)</f>
        <v>0</v>
      </c>
      <c r="AP253" s="391" t="n">
        <f aca="false" t="array" ref="AP253:AP253">INDEX(_Rge_Data_3rd_CY,$B253,AP$1)</f>
        <v>0</v>
      </c>
      <c r="AQ253" s="391" t="n">
        <f aca="false" t="array" ref="AQ253:AQ253">INDEX(_Rge_Data_3rd_CY,$B253,AQ$1)</f>
        <v>0</v>
      </c>
      <c r="AR253" s="391" t="n">
        <f aca="false" t="array" ref="AR253:AR253">INDEX(_Rge_Data_3rd_CY,$B253,AR$1)</f>
        <v>0</v>
      </c>
      <c r="AS253" s="391" t="n">
        <f aca="false">INDEX(_Rge_Data_3rd_CY,$B253,AS$1)</f>
        <v>0</v>
      </c>
      <c r="AT253" s="391" t="n">
        <f aca="false" t="array" ref="AT253:AT253">INDEX(_Rge_Data_3rd_CY,$B253,AT$1)</f>
        <v>0</v>
      </c>
      <c r="AU253" s="391" t="n">
        <f aca="false" t="array" ref="AU253:AU253">INDEX(_Rge_Data_3rd_CY,$B253,AU$1)</f>
        <v>0</v>
      </c>
      <c r="AV253" s="262" t="n">
        <f aca="false">AU253+AX253+AY253</f>
        <v>0</v>
      </c>
      <c r="AW253" s="392" t="n">
        <f aca="false">IFERROR(AU253/AG253,0)</f>
        <v>0</v>
      </c>
      <c r="AX253" s="268" t="n">
        <f aca="false">IFERROR(IF(AND($F253="OPEN",$AH253&gt;0),$AH253*_SoP*$AW253,IF(AND($F253="CLOSED",$AH253&gt;0),$AH253*_SoL*$AW253,0)),0)</f>
        <v>0</v>
      </c>
      <c r="AY253" s="268" t="n">
        <f aca="false">IFERROR(IF($AH253&lt;0,$AH253*_SoL,0),0)</f>
        <v>0</v>
      </c>
      <c r="AZ253" s="393" t="n">
        <f aca="false">AU253+AX253</f>
        <v>0</v>
      </c>
      <c r="BA253" s="393" t="n">
        <f aca="false">AJ253-AY253</f>
        <v>0</v>
      </c>
      <c r="BB253" s="393" t="n">
        <f aca="false">AZ253-BA253</f>
        <v>0</v>
      </c>
      <c r="BC253" s="394" t="n">
        <f aca="false">IF($BB253&gt;=0,$BB253,0)</f>
        <v>0</v>
      </c>
      <c r="BD253" s="395" t="n">
        <f aca="false">IF($BB253&lt;=0,-$BB253,0)</f>
        <v>-0</v>
      </c>
      <c r="BE253" s="396" t="n">
        <f aca="false">IF((V253-AJ253)&lt;0,0,V253-AJ253)</f>
        <v>0</v>
      </c>
      <c r="BF253" s="397" t="n">
        <f aca="false">IF(AW253&gt;1,0,V253-AW253*V253)</f>
        <v>0</v>
      </c>
    </row>
    <row r="254" customFormat="false" ht="19.5" hidden="false" customHeight="true" outlineLevel="0" collapsed="false">
      <c r="A254" s="166"/>
      <c r="B254" s="208" t="n">
        <f aca="false">B253+1</f>
        <v>243</v>
      </c>
      <c r="C254" s="166"/>
      <c r="D254" s="369" t="n">
        <f aca="false">INDEX(_Rge_Projectdata_3rd,$B254,MATCH("Project-ID",_Rge_Headline_Projectdata,0))</f>
        <v>0</v>
      </c>
      <c r="E254" s="370" t="str">
        <f aca="false" t="array" ref="E254:E254">IF(INDEX(_Rge_Data_3rd_CY,$B254,E$1)=0,"",TEXT(INDEX(_Rge_Data_3rd_CY,$B254,E$1),"JJJJMMTT"))</f>
        <v/>
      </c>
      <c r="F254" s="382" t="str">
        <f aca="false" t="array" ref="F254:F254">INDEX(_Rge_Data_3rd_CY,$B254,F$1)</f>
        <v>Open</v>
      </c>
      <c r="G254" s="371" t="n">
        <f aca="false" t="array" ref="G254:G254">IFERROR(MATCH(INDEX(_Rge_Data_3rd_CY,$B254,G$1),_Rge_Projectstatus,0),"")</f>
        <v>1</v>
      </c>
      <c r="H254" s="383" t="n">
        <f aca="false">INDEX(_Rge_Data_3rd_CY,$B254,H$1)</f>
        <v>0</v>
      </c>
      <c r="I254" s="384" t="n">
        <f aca="false">INDEX(_Rge_Data_3rd_CY,$B254,I$1)</f>
        <v>0</v>
      </c>
      <c r="J254" s="384" t="n">
        <f aca="false">INDEX(_Rge_Data_3rd_CY,$B254,J$1)</f>
        <v>0</v>
      </c>
      <c r="K254" s="384" t="n">
        <f aca="false">INDEX(_Rge_Data_3rd_CY,$B254,K$1)</f>
        <v>0</v>
      </c>
      <c r="L254" s="385" t="n">
        <f aca="false" t="array" ref="L254:L254">INDEX(_Rge_Data_3rd_CY,$B254,L$1)</f>
        <v>0</v>
      </c>
      <c r="M254" s="385" t="n">
        <f aca="false" t="array" ref="M254:M254">INDEX(_Rge_Data_3rd_CY,$B254,M$1)</f>
        <v>0</v>
      </c>
      <c r="N254" s="385" t="n">
        <f aca="false" t="array" ref="N254:N254">INDEX(_Rge_Data_3rd_CY,$B254,N$1)</f>
        <v>0</v>
      </c>
      <c r="O254" s="385" t="n">
        <f aca="false" t="array" ref="O254:O254">INDEX(_Rge_Data_3rd_CY,$B254,O$1)</f>
        <v>0</v>
      </c>
      <c r="P254" s="385" t="n">
        <f aca="false" t="array" ref="P254:P254">INDEX(_Rge_Data_3rd_CY,$B254,P$1)</f>
        <v>0</v>
      </c>
      <c r="Q254" s="385" t="n">
        <f aca="false">INDEX(_Rge_Data_3rd_CY,$B254,Q$1)</f>
        <v>0</v>
      </c>
      <c r="R254" s="385" t="n">
        <f aca="false" t="array" ref="R254:R254">INDEX(_Rge_Data_3rd_CY,$B254,R$1)</f>
        <v>0</v>
      </c>
      <c r="S254" s="385" t="n">
        <f aca="false" t="array" ref="S254:S254">INDEX(_Rge_Data_3rd_CY,$B254,S$1)</f>
        <v>0</v>
      </c>
      <c r="T254" s="385" t="n">
        <f aca="false">H254-S254</f>
        <v>0</v>
      </c>
      <c r="U254" s="386" t="n">
        <f aca="false">IFERROR(T254/H254,0)</f>
        <v>0</v>
      </c>
      <c r="V254" s="387" t="n">
        <f aca="false">INDEX(_Rge_Data_3rd_CY,$B254,V$1)</f>
        <v>0</v>
      </c>
      <c r="W254" s="388" t="n">
        <f aca="false">INDEX(_Rge_Data_3rd_CY,$B254,W$1)</f>
        <v>0</v>
      </c>
      <c r="X254" s="388" t="n">
        <f aca="false">INDEX(_Rge_Data_3rd_CY,$B254,X$1)</f>
        <v>0</v>
      </c>
      <c r="Y254" s="388" t="n">
        <f aca="false">INDEX(_Rge_Data_3rd_CY,$B254,Y$1)</f>
        <v>0</v>
      </c>
      <c r="Z254" s="388" t="n">
        <f aca="false" t="array" ref="Z254:Z254">INDEX(_Rge_Data_3rd_CY,$B254,Z$1)</f>
        <v>0</v>
      </c>
      <c r="AA254" s="388" t="n">
        <f aca="false" t="array" ref="AA254:AA254">INDEX(_Rge_Data_3rd_CY,$B254,AA$1)</f>
        <v>0</v>
      </c>
      <c r="AB254" s="388" t="n">
        <f aca="false" t="array" ref="AB254:AB254">INDEX(_Rge_Data_3rd_CY,$B254,AB$1)</f>
        <v>0</v>
      </c>
      <c r="AC254" s="388" t="n">
        <f aca="false" t="array" ref="AC254:AC254">INDEX(_Rge_Data_3rd_CY,$B254,AC$1)</f>
        <v>0</v>
      </c>
      <c r="AD254" s="388" t="n">
        <f aca="false" t="array" ref="AD254:AD254">INDEX(_Rge_Data_3rd_CY,$B254,AD$1)</f>
        <v>0</v>
      </c>
      <c r="AE254" s="388" t="n">
        <f aca="false">INDEX(_Rge_Data_3rd_CY,$B254,AE$1)</f>
        <v>0</v>
      </c>
      <c r="AF254" s="388" t="n">
        <f aca="false" t="array" ref="AF254:AF254">INDEX(_Rge_Data_3rd_CY,$B254,AF$1)</f>
        <v>0</v>
      </c>
      <c r="AG254" s="388" t="n">
        <f aca="false" t="array" ref="AG254:AG254">INDEX(_Rge_Data_3rd_CY,$B254,AG$1)</f>
        <v>0</v>
      </c>
      <c r="AH254" s="388" t="n">
        <f aca="false">V254-AG254</f>
        <v>0</v>
      </c>
      <c r="AI254" s="389" t="n">
        <f aca="false">IFERROR(AH254/V254,)</f>
        <v>0</v>
      </c>
      <c r="AJ254" s="390" t="n">
        <f aca="false">INDEX(_Rge_Data_3rd_CY,$B254,AJ$1)</f>
        <v>0</v>
      </c>
      <c r="AK254" s="391" t="n">
        <f aca="false">INDEX(_Rge_Data_3rd_CY,$B254,AK$1)</f>
        <v>0</v>
      </c>
      <c r="AL254" s="391" t="n">
        <f aca="false">INDEX(_Rge_Data_3rd_CY,$B254,AL$1)</f>
        <v>0</v>
      </c>
      <c r="AM254" s="391" t="n">
        <f aca="false">INDEX(_Rge_Data_3rd_CY,$B254,AM$1)</f>
        <v>0</v>
      </c>
      <c r="AN254" s="391" t="n">
        <f aca="false" t="array" ref="AN254:AN254">INDEX(_Rge_Data_3rd_CY,$B254,AN$1)</f>
        <v>0</v>
      </c>
      <c r="AO254" s="391" t="n">
        <f aca="false" t="array" ref="AO254:AO254">INDEX(_Rge_Data_3rd_CY,$B254,AO$1)</f>
        <v>0</v>
      </c>
      <c r="AP254" s="391" t="n">
        <f aca="false" t="array" ref="AP254:AP254">INDEX(_Rge_Data_3rd_CY,$B254,AP$1)</f>
        <v>0</v>
      </c>
      <c r="AQ254" s="391" t="n">
        <f aca="false" t="array" ref="AQ254:AQ254">INDEX(_Rge_Data_3rd_CY,$B254,AQ$1)</f>
        <v>0</v>
      </c>
      <c r="AR254" s="391" t="n">
        <f aca="false" t="array" ref="AR254:AR254">INDEX(_Rge_Data_3rd_CY,$B254,AR$1)</f>
        <v>0</v>
      </c>
      <c r="AS254" s="391" t="n">
        <f aca="false">INDEX(_Rge_Data_3rd_CY,$B254,AS$1)</f>
        <v>0</v>
      </c>
      <c r="AT254" s="391" t="n">
        <f aca="false" t="array" ref="AT254:AT254">INDEX(_Rge_Data_3rd_CY,$B254,AT$1)</f>
        <v>0</v>
      </c>
      <c r="AU254" s="391" t="n">
        <f aca="false" t="array" ref="AU254:AU254">INDEX(_Rge_Data_3rd_CY,$B254,AU$1)</f>
        <v>0</v>
      </c>
      <c r="AV254" s="262" t="n">
        <f aca="false">AU254+AX254+AY254</f>
        <v>0</v>
      </c>
      <c r="AW254" s="392" t="n">
        <f aca="false">IFERROR(AU254/AG254,0)</f>
        <v>0</v>
      </c>
      <c r="AX254" s="268" t="n">
        <f aca="false">IFERROR(IF(AND($F254="OPEN",$AH254&gt;0),$AH254*_SoP*$AW254,IF(AND($F254="CLOSED",$AH254&gt;0),$AH254*_SoL*$AW254,0)),0)</f>
        <v>0</v>
      </c>
      <c r="AY254" s="268" t="n">
        <f aca="false">IFERROR(IF($AH254&lt;0,$AH254*_SoL,0),0)</f>
        <v>0</v>
      </c>
      <c r="AZ254" s="393" t="n">
        <f aca="false">AU254+AX254</f>
        <v>0</v>
      </c>
      <c r="BA254" s="393" t="n">
        <f aca="false">AJ254-AY254</f>
        <v>0</v>
      </c>
      <c r="BB254" s="393" t="n">
        <f aca="false">AZ254-BA254</f>
        <v>0</v>
      </c>
      <c r="BC254" s="394" t="n">
        <f aca="false">IF($BB254&gt;=0,$BB254,0)</f>
        <v>0</v>
      </c>
      <c r="BD254" s="395" t="n">
        <f aca="false">IF($BB254&lt;=0,-$BB254,0)</f>
        <v>-0</v>
      </c>
      <c r="BE254" s="396" t="n">
        <f aca="false">IF((V254-AJ254)&lt;0,0,V254-AJ254)</f>
        <v>0</v>
      </c>
      <c r="BF254" s="397" t="n">
        <f aca="false">IF(AW254&gt;1,0,V254-AW254*V254)</f>
        <v>0</v>
      </c>
    </row>
    <row r="255" customFormat="false" ht="19.5" hidden="false" customHeight="true" outlineLevel="0" collapsed="false">
      <c r="A255" s="166"/>
      <c r="B255" s="208" t="n">
        <f aca="false">B254+1</f>
        <v>244</v>
      </c>
      <c r="C255" s="166"/>
      <c r="D255" s="369" t="n">
        <f aca="false">INDEX(_Rge_Projectdata_3rd,$B255,MATCH("Project-ID",_Rge_Headline_Projectdata,0))</f>
        <v>0</v>
      </c>
      <c r="E255" s="370" t="str">
        <f aca="false" t="array" ref="E255:E255">IF(INDEX(_Rge_Data_3rd_CY,$B255,E$1)=0,"",TEXT(INDEX(_Rge_Data_3rd_CY,$B255,E$1),"JJJJMMTT"))</f>
        <v/>
      </c>
      <c r="F255" s="382" t="str">
        <f aca="false" t="array" ref="F255:F255">INDEX(_Rge_Data_3rd_CY,$B255,F$1)</f>
        <v>Open</v>
      </c>
      <c r="G255" s="371" t="n">
        <f aca="false" t="array" ref="G255:G255">IFERROR(MATCH(INDEX(_Rge_Data_3rd_CY,$B255,G$1),_Rge_Projectstatus,0),"")</f>
        <v>1</v>
      </c>
      <c r="H255" s="383" t="n">
        <f aca="false">INDEX(_Rge_Data_3rd_CY,$B255,H$1)</f>
        <v>0</v>
      </c>
      <c r="I255" s="384" t="n">
        <f aca="false">INDEX(_Rge_Data_3rd_CY,$B255,I$1)</f>
        <v>0</v>
      </c>
      <c r="J255" s="384" t="n">
        <f aca="false">INDEX(_Rge_Data_3rd_CY,$B255,J$1)</f>
        <v>0</v>
      </c>
      <c r="K255" s="384" t="n">
        <f aca="false">INDEX(_Rge_Data_3rd_CY,$B255,K$1)</f>
        <v>0</v>
      </c>
      <c r="L255" s="385" t="n">
        <f aca="false" t="array" ref="L255:L255">INDEX(_Rge_Data_3rd_CY,$B255,L$1)</f>
        <v>0</v>
      </c>
      <c r="M255" s="385" t="n">
        <f aca="false" t="array" ref="M255:M255">INDEX(_Rge_Data_3rd_CY,$B255,M$1)</f>
        <v>0</v>
      </c>
      <c r="N255" s="385" t="n">
        <f aca="false" t="array" ref="N255:N255">INDEX(_Rge_Data_3rd_CY,$B255,N$1)</f>
        <v>0</v>
      </c>
      <c r="O255" s="385" t="n">
        <f aca="false" t="array" ref="O255:O255">INDEX(_Rge_Data_3rd_CY,$B255,O$1)</f>
        <v>0</v>
      </c>
      <c r="P255" s="385" t="n">
        <f aca="false" t="array" ref="P255:P255">INDEX(_Rge_Data_3rd_CY,$B255,P$1)</f>
        <v>0</v>
      </c>
      <c r="Q255" s="385" t="n">
        <f aca="false">INDEX(_Rge_Data_3rd_CY,$B255,Q$1)</f>
        <v>0</v>
      </c>
      <c r="R255" s="385" t="n">
        <f aca="false" t="array" ref="R255:R255">INDEX(_Rge_Data_3rd_CY,$B255,R$1)</f>
        <v>0</v>
      </c>
      <c r="S255" s="385" t="n">
        <f aca="false" t="array" ref="S255:S255">INDEX(_Rge_Data_3rd_CY,$B255,S$1)</f>
        <v>0</v>
      </c>
      <c r="T255" s="385" t="n">
        <f aca="false">H255-S255</f>
        <v>0</v>
      </c>
      <c r="U255" s="386" t="n">
        <f aca="false">IFERROR(T255/H255,0)</f>
        <v>0</v>
      </c>
      <c r="V255" s="387" t="n">
        <f aca="false">INDEX(_Rge_Data_3rd_CY,$B255,V$1)</f>
        <v>0</v>
      </c>
      <c r="W255" s="388" t="n">
        <f aca="false">INDEX(_Rge_Data_3rd_CY,$B255,W$1)</f>
        <v>0</v>
      </c>
      <c r="X255" s="388" t="n">
        <f aca="false">INDEX(_Rge_Data_3rd_CY,$B255,X$1)</f>
        <v>0</v>
      </c>
      <c r="Y255" s="388" t="n">
        <f aca="false">INDEX(_Rge_Data_3rd_CY,$B255,Y$1)</f>
        <v>0</v>
      </c>
      <c r="Z255" s="388" t="n">
        <f aca="false" t="array" ref="Z255:Z255">INDEX(_Rge_Data_3rd_CY,$B255,Z$1)</f>
        <v>0</v>
      </c>
      <c r="AA255" s="388" t="n">
        <f aca="false" t="array" ref="AA255:AA255">INDEX(_Rge_Data_3rd_CY,$B255,AA$1)</f>
        <v>0</v>
      </c>
      <c r="AB255" s="388" t="n">
        <f aca="false" t="array" ref="AB255:AB255">INDEX(_Rge_Data_3rd_CY,$B255,AB$1)</f>
        <v>0</v>
      </c>
      <c r="AC255" s="388" t="n">
        <f aca="false" t="array" ref="AC255:AC255">INDEX(_Rge_Data_3rd_CY,$B255,AC$1)</f>
        <v>0</v>
      </c>
      <c r="AD255" s="388" t="n">
        <f aca="false" t="array" ref="AD255:AD255">INDEX(_Rge_Data_3rd_CY,$B255,AD$1)</f>
        <v>0</v>
      </c>
      <c r="AE255" s="388" t="n">
        <f aca="false">INDEX(_Rge_Data_3rd_CY,$B255,AE$1)</f>
        <v>0</v>
      </c>
      <c r="AF255" s="388" t="n">
        <f aca="false" t="array" ref="AF255:AF255">INDEX(_Rge_Data_3rd_CY,$B255,AF$1)</f>
        <v>0</v>
      </c>
      <c r="AG255" s="388" t="n">
        <f aca="false" t="array" ref="AG255:AG255">INDEX(_Rge_Data_3rd_CY,$B255,AG$1)</f>
        <v>0</v>
      </c>
      <c r="AH255" s="388" t="n">
        <f aca="false">V255-AG255</f>
        <v>0</v>
      </c>
      <c r="AI255" s="389" t="n">
        <f aca="false">IFERROR(AH255/V255,)</f>
        <v>0</v>
      </c>
      <c r="AJ255" s="390" t="n">
        <f aca="false">INDEX(_Rge_Data_3rd_CY,$B255,AJ$1)</f>
        <v>0</v>
      </c>
      <c r="AK255" s="391" t="n">
        <f aca="false">INDEX(_Rge_Data_3rd_CY,$B255,AK$1)</f>
        <v>0</v>
      </c>
      <c r="AL255" s="391" t="n">
        <f aca="false">INDEX(_Rge_Data_3rd_CY,$B255,AL$1)</f>
        <v>0</v>
      </c>
      <c r="AM255" s="391" t="n">
        <f aca="false">INDEX(_Rge_Data_3rd_CY,$B255,AM$1)</f>
        <v>0</v>
      </c>
      <c r="AN255" s="391" t="n">
        <f aca="false" t="array" ref="AN255:AN255">INDEX(_Rge_Data_3rd_CY,$B255,AN$1)</f>
        <v>0</v>
      </c>
      <c r="AO255" s="391" t="n">
        <f aca="false" t="array" ref="AO255:AO255">INDEX(_Rge_Data_3rd_CY,$B255,AO$1)</f>
        <v>0</v>
      </c>
      <c r="AP255" s="391" t="n">
        <f aca="false" t="array" ref="AP255:AP255">INDEX(_Rge_Data_3rd_CY,$B255,AP$1)</f>
        <v>0</v>
      </c>
      <c r="AQ255" s="391" t="n">
        <f aca="false" t="array" ref="AQ255:AQ255">INDEX(_Rge_Data_3rd_CY,$B255,AQ$1)</f>
        <v>0</v>
      </c>
      <c r="AR255" s="391" t="n">
        <f aca="false" t="array" ref="AR255:AR255">INDEX(_Rge_Data_3rd_CY,$B255,AR$1)</f>
        <v>0</v>
      </c>
      <c r="AS255" s="391" t="n">
        <f aca="false">INDEX(_Rge_Data_3rd_CY,$B255,AS$1)</f>
        <v>0</v>
      </c>
      <c r="AT255" s="391" t="n">
        <f aca="false" t="array" ref="AT255:AT255">INDEX(_Rge_Data_3rd_CY,$B255,AT$1)</f>
        <v>0</v>
      </c>
      <c r="AU255" s="391" t="n">
        <f aca="false" t="array" ref="AU255:AU255">INDEX(_Rge_Data_3rd_CY,$B255,AU$1)</f>
        <v>0</v>
      </c>
      <c r="AV255" s="262" t="n">
        <f aca="false">AU255+AX255+AY255</f>
        <v>0</v>
      </c>
      <c r="AW255" s="392" t="n">
        <f aca="false">IFERROR(AU255/AG255,0)</f>
        <v>0</v>
      </c>
      <c r="AX255" s="268" t="n">
        <f aca="false">IFERROR(IF(AND($F255="OPEN",$AH255&gt;0),$AH255*_SoP*$AW255,IF(AND($F255="CLOSED",$AH255&gt;0),$AH255*_SoL*$AW255,0)),0)</f>
        <v>0</v>
      </c>
      <c r="AY255" s="268" t="n">
        <f aca="false">IFERROR(IF($AH255&lt;0,$AH255*_SoL,0),0)</f>
        <v>0</v>
      </c>
      <c r="AZ255" s="393" t="n">
        <f aca="false">AU255+AX255</f>
        <v>0</v>
      </c>
      <c r="BA255" s="393" t="n">
        <f aca="false">AJ255-AY255</f>
        <v>0</v>
      </c>
      <c r="BB255" s="393" t="n">
        <f aca="false">AZ255-BA255</f>
        <v>0</v>
      </c>
      <c r="BC255" s="394" t="n">
        <f aca="false">IF($BB255&gt;=0,$BB255,0)</f>
        <v>0</v>
      </c>
      <c r="BD255" s="395" t="n">
        <f aca="false">IF($BB255&lt;=0,-$BB255,0)</f>
        <v>-0</v>
      </c>
      <c r="BE255" s="396" t="n">
        <f aca="false">IF((V255-AJ255)&lt;0,0,V255-AJ255)</f>
        <v>0</v>
      </c>
      <c r="BF255" s="397" t="n">
        <f aca="false">IF(AW255&gt;1,0,V255-AW255*V255)</f>
        <v>0</v>
      </c>
    </row>
    <row r="256" customFormat="false" ht="19.5" hidden="false" customHeight="true" outlineLevel="0" collapsed="false">
      <c r="A256" s="166"/>
      <c r="B256" s="208" t="n">
        <f aca="false">B255+1</f>
        <v>245</v>
      </c>
      <c r="C256" s="166"/>
      <c r="D256" s="369" t="n">
        <f aca="false">INDEX(_Rge_Projectdata_3rd,$B256,MATCH("Project-ID",_Rge_Headline_Projectdata,0))</f>
        <v>0</v>
      </c>
      <c r="E256" s="370" t="str">
        <f aca="false" t="array" ref="E256:E256">IF(INDEX(_Rge_Data_3rd_CY,$B256,E$1)=0,"",TEXT(INDEX(_Rge_Data_3rd_CY,$B256,E$1),"JJJJMMTT"))</f>
        <v/>
      </c>
      <c r="F256" s="382" t="str">
        <f aca="false" t="array" ref="F256:F256">INDEX(_Rge_Data_3rd_CY,$B256,F$1)</f>
        <v>Open</v>
      </c>
      <c r="G256" s="371" t="n">
        <f aca="false" t="array" ref="G256:G256">IFERROR(MATCH(INDEX(_Rge_Data_3rd_CY,$B256,G$1),_Rge_Projectstatus,0),"")</f>
        <v>1</v>
      </c>
      <c r="H256" s="383" t="n">
        <f aca="false">INDEX(_Rge_Data_3rd_CY,$B256,H$1)</f>
        <v>0</v>
      </c>
      <c r="I256" s="384" t="n">
        <f aca="false">INDEX(_Rge_Data_3rd_CY,$B256,I$1)</f>
        <v>0</v>
      </c>
      <c r="J256" s="384" t="n">
        <f aca="false">INDEX(_Rge_Data_3rd_CY,$B256,J$1)</f>
        <v>0</v>
      </c>
      <c r="K256" s="384" t="n">
        <f aca="false">INDEX(_Rge_Data_3rd_CY,$B256,K$1)</f>
        <v>0</v>
      </c>
      <c r="L256" s="385" t="n">
        <f aca="false" t="array" ref="L256:L256">INDEX(_Rge_Data_3rd_CY,$B256,L$1)</f>
        <v>0</v>
      </c>
      <c r="M256" s="385" t="n">
        <f aca="false" t="array" ref="M256:M256">INDEX(_Rge_Data_3rd_CY,$B256,M$1)</f>
        <v>0</v>
      </c>
      <c r="N256" s="385" t="n">
        <f aca="false" t="array" ref="N256:N256">INDEX(_Rge_Data_3rd_CY,$B256,N$1)</f>
        <v>0</v>
      </c>
      <c r="O256" s="385" t="n">
        <f aca="false" t="array" ref="O256:O256">INDEX(_Rge_Data_3rd_CY,$B256,O$1)</f>
        <v>0</v>
      </c>
      <c r="P256" s="385" t="n">
        <f aca="false" t="array" ref="P256:P256">INDEX(_Rge_Data_3rd_CY,$B256,P$1)</f>
        <v>0</v>
      </c>
      <c r="Q256" s="385" t="n">
        <f aca="false">INDEX(_Rge_Data_3rd_CY,$B256,Q$1)</f>
        <v>0</v>
      </c>
      <c r="R256" s="385" t="n">
        <f aca="false" t="array" ref="R256:R256">INDEX(_Rge_Data_3rd_CY,$B256,R$1)</f>
        <v>0</v>
      </c>
      <c r="S256" s="385" t="n">
        <f aca="false" t="array" ref="S256:S256">INDEX(_Rge_Data_3rd_CY,$B256,S$1)</f>
        <v>0</v>
      </c>
      <c r="T256" s="385" t="n">
        <f aca="false">H256-S256</f>
        <v>0</v>
      </c>
      <c r="U256" s="386" t="n">
        <f aca="false">IFERROR(T256/H256,0)</f>
        <v>0</v>
      </c>
      <c r="V256" s="387" t="n">
        <f aca="false">INDEX(_Rge_Data_3rd_CY,$B256,V$1)</f>
        <v>0</v>
      </c>
      <c r="W256" s="388" t="n">
        <f aca="false">INDEX(_Rge_Data_3rd_CY,$B256,W$1)</f>
        <v>0</v>
      </c>
      <c r="X256" s="388" t="n">
        <f aca="false">INDEX(_Rge_Data_3rd_CY,$B256,X$1)</f>
        <v>0</v>
      </c>
      <c r="Y256" s="388" t="n">
        <f aca="false">INDEX(_Rge_Data_3rd_CY,$B256,Y$1)</f>
        <v>0</v>
      </c>
      <c r="Z256" s="388" t="n">
        <f aca="false" t="array" ref="Z256:Z256">INDEX(_Rge_Data_3rd_CY,$B256,Z$1)</f>
        <v>0</v>
      </c>
      <c r="AA256" s="388" t="n">
        <f aca="false" t="array" ref="AA256:AA256">INDEX(_Rge_Data_3rd_CY,$B256,AA$1)</f>
        <v>0</v>
      </c>
      <c r="AB256" s="388" t="n">
        <f aca="false" t="array" ref="AB256:AB256">INDEX(_Rge_Data_3rd_CY,$B256,AB$1)</f>
        <v>0</v>
      </c>
      <c r="AC256" s="388" t="n">
        <f aca="false" t="array" ref="AC256:AC256">INDEX(_Rge_Data_3rd_CY,$B256,AC$1)</f>
        <v>0</v>
      </c>
      <c r="AD256" s="388" t="n">
        <f aca="false" t="array" ref="AD256:AD256">INDEX(_Rge_Data_3rd_CY,$B256,AD$1)</f>
        <v>0</v>
      </c>
      <c r="AE256" s="388" t="n">
        <f aca="false">INDEX(_Rge_Data_3rd_CY,$B256,AE$1)</f>
        <v>0</v>
      </c>
      <c r="AF256" s="388" t="n">
        <f aca="false" t="array" ref="AF256:AF256">INDEX(_Rge_Data_3rd_CY,$B256,AF$1)</f>
        <v>0</v>
      </c>
      <c r="AG256" s="388" t="n">
        <f aca="false" t="array" ref="AG256:AG256">INDEX(_Rge_Data_3rd_CY,$B256,AG$1)</f>
        <v>0</v>
      </c>
      <c r="AH256" s="388" t="n">
        <f aca="false">V256-AG256</f>
        <v>0</v>
      </c>
      <c r="AI256" s="389" t="n">
        <f aca="false">IFERROR(AH256/V256,)</f>
        <v>0</v>
      </c>
      <c r="AJ256" s="390" t="n">
        <f aca="false">INDEX(_Rge_Data_3rd_CY,$B256,AJ$1)</f>
        <v>0</v>
      </c>
      <c r="AK256" s="391" t="n">
        <f aca="false">INDEX(_Rge_Data_3rd_CY,$B256,AK$1)</f>
        <v>0</v>
      </c>
      <c r="AL256" s="391" t="n">
        <f aca="false">INDEX(_Rge_Data_3rd_CY,$B256,AL$1)</f>
        <v>0</v>
      </c>
      <c r="AM256" s="391" t="n">
        <f aca="false">INDEX(_Rge_Data_3rd_CY,$B256,AM$1)</f>
        <v>0</v>
      </c>
      <c r="AN256" s="391" t="n">
        <f aca="false" t="array" ref="AN256:AN256">INDEX(_Rge_Data_3rd_CY,$B256,AN$1)</f>
        <v>0</v>
      </c>
      <c r="AO256" s="391" t="n">
        <f aca="false" t="array" ref="AO256:AO256">INDEX(_Rge_Data_3rd_CY,$B256,AO$1)</f>
        <v>0</v>
      </c>
      <c r="AP256" s="391" t="n">
        <f aca="false" t="array" ref="AP256:AP256">INDEX(_Rge_Data_3rd_CY,$B256,AP$1)</f>
        <v>0</v>
      </c>
      <c r="AQ256" s="391" t="n">
        <f aca="false" t="array" ref="AQ256:AQ256">INDEX(_Rge_Data_3rd_CY,$B256,AQ$1)</f>
        <v>0</v>
      </c>
      <c r="AR256" s="391" t="n">
        <f aca="false" t="array" ref="AR256:AR256">INDEX(_Rge_Data_3rd_CY,$B256,AR$1)</f>
        <v>0</v>
      </c>
      <c r="AS256" s="391" t="n">
        <f aca="false">INDEX(_Rge_Data_3rd_CY,$B256,AS$1)</f>
        <v>0</v>
      </c>
      <c r="AT256" s="391" t="n">
        <f aca="false" t="array" ref="AT256:AT256">INDEX(_Rge_Data_3rd_CY,$B256,AT$1)</f>
        <v>0</v>
      </c>
      <c r="AU256" s="391" t="n">
        <f aca="false" t="array" ref="AU256:AU256">INDEX(_Rge_Data_3rd_CY,$B256,AU$1)</f>
        <v>0</v>
      </c>
      <c r="AV256" s="262" t="n">
        <f aca="false">AU256+AX256+AY256</f>
        <v>0</v>
      </c>
      <c r="AW256" s="392" t="n">
        <f aca="false">IFERROR(AU256/AG256,0)</f>
        <v>0</v>
      </c>
      <c r="AX256" s="268" t="n">
        <f aca="false">IFERROR(IF(AND($F256="OPEN",$AH256&gt;0),$AH256*_SoP*$AW256,IF(AND($F256="CLOSED",$AH256&gt;0),$AH256*_SoL*$AW256,0)),0)</f>
        <v>0</v>
      </c>
      <c r="AY256" s="268" t="n">
        <f aca="false">IFERROR(IF($AH256&lt;0,$AH256*_SoL,0),0)</f>
        <v>0</v>
      </c>
      <c r="AZ256" s="393" t="n">
        <f aca="false">AU256+AX256</f>
        <v>0</v>
      </c>
      <c r="BA256" s="393" t="n">
        <f aca="false">AJ256-AY256</f>
        <v>0</v>
      </c>
      <c r="BB256" s="393" t="n">
        <f aca="false">AZ256-BA256</f>
        <v>0</v>
      </c>
      <c r="BC256" s="394" t="n">
        <f aca="false">IF($BB256&gt;=0,$BB256,0)</f>
        <v>0</v>
      </c>
      <c r="BD256" s="395" t="n">
        <f aca="false">IF($BB256&lt;=0,-$BB256,0)</f>
        <v>-0</v>
      </c>
      <c r="BE256" s="396" t="n">
        <f aca="false">IF((V256-AJ256)&lt;0,0,V256-AJ256)</f>
        <v>0</v>
      </c>
      <c r="BF256" s="397" t="n">
        <f aca="false">IF(AW256&gt;1,0,V256-AW256*V256)</f>
        <v>0</v>
      </c>
    </row>
    <row r="257" customFormat="false" ht="19.5" hidden="false" customHeight="true" outlineLevel="0" collapsed="false">
      <c r="A257" s="166"/>
      <c r="B257" s="208" t="n">
        <f aca="false">B256+1</f>
        <v>246</v>
      </c>
      <c r="C257" s="166"/>
      <c r="D257" s="369" t="n">
        <f aca="false">INDEX(_Rge_Projectdata_3rd,$B257,MATCH("Project-ID",_Rge_Headline_Projectdata,0))</f>
        <v>0</v>
      </c>
      <c r="E257" s="370" t="str">
        <f aca="false" t="array" ref="E257:E257">IF(INDEX(_Rge_Data_3rd_CY,$B257,E$1)=0,"",TEXT(INDEX(_Rge_Data_3rd_CY,$B257,E$1),"JJJJMMTT"))</f>
        <v/>
      </c>
      <c r="F257" s="382" t="str">
        <f aca="false" t="array" ref="F257:F257">INDEX(_Rge_Data_3rd_CY,$B257,F$1)</f>
        <v>Open</v>
      </c>
      <c r="G257" s="371" t="n">
        <f aca="false" t="array" ref="G257:G257">IFERROR(MATCH(INDEX(_Rge_Data_3rd_CY,$B257,G$1),_Rge_Projectstatus,0),"")</f>
        <v>1</v>
      </c>
      <c r="H257" s="383" t="n">
        <f aca="false">INDEX(_Rge_Data_3rd_CY,$B257,H$1)</f>
        <v>0</v>
      </c>
      <c r="I257" s="384" t="n">
        <f aca="false">INDEX(_Rge_Data_3rd_CY,$B257,I$1)</f>
        <v>0</v>
      </c>
      <c r="J257" s="384" t="n">
        <f aca="false">INDEX(_Rge_Data_3rd_CY,$B257,J$1)</f>
        <v>0</v>
      </c>
      <c r="K257" s="384" t="n">
        <f aca="false">INDEX(_Rge_Data_3rd_CY,$B257,K$1)</f>
        <v>0</v>
      </c>
      <c r="L257" s="385" t="n">
        <f aca="false" t="array" ref="L257:L257">INDEX(_Rge_Data_3rd_CY,$B257,L$1)</f>
        <v>0</v>
      </c>
      <c r="M257" s="385" t="n">
        <f aca="false" t="array" ref="M257:M257">INDEX(_Rge_Data_3rd_CY,$B257,M$1)</f>
        <v>0</v>
      </c>
      <c r="N257" s="385" t="n">
        <f aca="false" t="array" ref="N257:N257">INDEX(_Rge_Data_3rd_CY,$B257,N$1)</f>
        <v>0</v>
      </c>
      <c r="O257" s="385" t="n">
        <f aca="false" t="array" ref="O257:O257">INDEX(_Rge_Data_3rd_CY,$B257,O$1)</f>
        <v>0</v>
      </c>
      <c r="P257" s="385" t="n">
        <f aca="false" t="array" ref="P257:P257">INDEX(_Rge_Data_3rd_CY,$B257,P$1)</f>
        <v>0</v>
      </c>
      <c r="Q257" s="385" t="n">
        <f aca="false">INDEX(_Rge_Data_3rd_CY,$B257,Q$1)</f>
        <v>0</v>
      </c>
      <c r="R257" s="385" t="n">
        <f aca="false" t="array" ref="R257:R257">INDEX(_Rge_Data_3rd_CY,$B257,R$1)</f>
        <v>0</v>
      </c>
      <c r="S257" s="385" t="n">
        <f aca="false" t="array" ref="S257:S257">INDEX(_Rge_Data_3rd_CY,$B257,S$1)</f>
        <v>0</v>
      </c>
      <c r="T257" s="385" t="n">
        <f aca="false">H257-S257</f>
        <v>0</v>
      </c>
      <c r="U257" s="386" t="n">
        <f aca="false">IFERROR(T257/H257,0)</f>
        <v>0</v>
      </c>
      <c r="V257" s="387" t="n">
        <f aca="false">INDEX(_Rge_Data_3rd_CY,$B257,V$1)</f>
        <v>0</v>
      </c>
      <c r="W257" s="388" t="n">
        <f aca="false">INDEX(_Rge_Data_3rd_CY,$B257,W$1)</f>
        <v>0</v>
      </c>
      <c r="X257" s="388" t="n">
        <f aca="false">INDEX(_Rge_Data_3rd_CY,$B257,X$1)</f>
        <v>0</v>
      </c>
      <c r="Y257" s="388" t="n">
        <f aca="false">INDEX(_Rge_Data_3rd_CY,$B257,Y$1)</f>
        <v>0</v>
      </c>
      <c r="Z257" s="388" t="n">
        <f aca="false" t="array" ref="Z257:Z257">INDEX(_Rge_Data_3rd_CY,$B257,Z$1)</f>
        <v>0</v>
      </c>
      <c r="AA257" s="388" t="n">
        <f aca="false" t="array" ref="AA257:AA257">INDEX(_Rge_Data_3rd_CY,$B257,AA$1)</f>
        <v>0</v>
      </c>
      <c r="AB257" s="388" t="n">
        <f aca="false" t="array" ref="AB257:AB257">INDEX(_Rge_Data_3rd_CY,$B257,AB$1)</f>
        <v>0</v>
      </c>
      <c r="AC257" s="388" t="n">
        <f aca="false" t="array" ref="AC257:AC257">INDEX(_Rge_Data_3rd_CY,$B257,AC$1)</f>
        <v>0</v>
      </c>
      <c r="AD257" s="388" t="n">
        <f aca="false" t="array" ref="AD257:AD257">INDEX(_Rge_Data_3rd_CY,$B257,AD$1)</f>
        <v>0</v>
      </c>
      <c r="AE257" s="388" t="n">
        <f aca="false">INDEX(_Rge_Data_3rd_CY,$B257,AE$1)</f>
        <v>0</v>
      </c>
      <c r="AF257" s="388" t="n">
        <f aca="false" t="array" ref="AF257:AF257">INDEX(_Rge_Data_3rd_CY,$B257,AF$1)</f>
        <v>0</v>
      </c>
      <c r="AG257" s="388" t="n">
        <f aca="false" t="array" ref="AG257:AG257">INDEX(_Rge_Data_3rd_CY,$B257,AG$1)</f>
        <v>0</v>
      </c>
      <c r="AH257" s="388" t="n">
        <f aca="false">V257-AG257</f>
        <v>0</v>
      </c>
      <c r="AI257" s="389" t="n">
        <f aca="false">IFERROR(AH257/V257,)</f>
        <v>0</v>
      </c>
      <c r="AJ257" s="390" t="n">
        <f aca="false">INDEX(_Rge_Data_3rd_CY,$B257,AJ$1)</f>
        <v>0</v>
      </c>
      <c r="AK257" s="391" t="n">
        <f aca="false">INDEX(_Rge_Data_3rd_CY,$B257,AK$1)</f>
        <v>0</v>
      </c>
      <c r="AL257" s="391" t="n">
        <f aca="false">INDEX(_Rge_Data_3rd_CY,$B257,AL$1)</f>
        <v>0</v>
      </c>
      <c r="AM257" s="391" t="n">
        <f aca="false">INDEX(_Rge_Data_3rd_CY,$B257,AM$1)</f>
        <v>0</v>
      </c>
      <c r="AN257" s="391" t="n">
        <f aca="false" t="array" ref="AN257:AN257">INDEX(_Rge_Data_3rd_CY,$B257,AN$1)</f>
        <v>0</v>
      </c>
      <c r="AO257" s="391" t="n">
        <f aca="false" t="array" ref="AO257:AO257">INDEX(_Rge_Data_3rd_CY,$B257,AO$1)</f>
        <v>0</v>
      </c>
      <c r="AP257" s="391" t="n">
        <f aca="false" t="array" ref="AP257:AP257">INDEX(_Rge_Data_3rd_CY,$B257,AP$1)</f>
        <v>0</v>
      </c>
      <c r="AQ257" s="391" t="n">
        <f aca="false" t="array" ref="AQ257:AQ257">INDEX(_Rge_Data_3rd_CY,$B257,AQ$1)</f>
        <v>0</v>
      </c>
      <c r="AR257" s="391" t="n">
        <f aca="false" t="array" ref="AR257:AR257">INDEX(_Rge_Data_3rd_CY,$B257,AR$1)</f>
        <v>0</v>
      </c>
      <c r="AS257" s="391" t="n">
        <f aca="false">INDEX(_Rge_Data_3rd_CY,$B257,AS$1)</f>
        <v>0</v>
      </c>
      <c r="AT257" s="391" t="n">
        <f aca="false" t="array" ref="AT257:AT257">INDEX(_Rge_Data_3rd_CY,$B257,AT$1)</f>
        <v>0</v>
      </c>
      <c r="AU257" s="391" t="n">
        <f aca="false" t="array" ref="AU257:AU257">INDEX(_Rge_Data_3rd_CY,$B257,AU$1)</f>
        <v>0</v>
      </c>
      <c r="AV257" s="262" t="n">
        <f aca="false">AU257+AX257+AY257</f>
        <v>0</v>
      </c>
      <c r="AW257" s="392" t="n">
        <f aca="false">IFERROR(AU257/AG257,0)</f>
        <v>0</v>
      </c>
      <c r="AX257" s="268" t="n">
        <f aca="false">IFERROR(IF(AND($F257="OPEN",$AH257&gt;0),$AH257*_SoP*$AW257,IF(AND($F257="CLOSED",$AH257&gt;0),$AH257*_SoL*$AW257,0)),0)</f>
        <v>0</v>
      </c>
      <c r="AY257" s="268" t="n">
        <f aca="false">IFERROR(IF($AH257&lt;0,$AH257*_SoL,0),0)</f>
        <v>0</v>
      </c>
      <c r="AZ257" s="393" t="n">
        <f aca="false">AU257+AX257</f>
        <v>0</v>
      </c>
      <c r="BA257" s="393" t="n">
        <f aca="false">AJ257-AY257</f>
        <v>0</v>
      </c>
      <c r="BB257" s="393" t="n">
        <f aca="false">AZ257-BA257</f>
        <v>0</v>
      </c>
      <c r="BC257" s="394" t="n">
        <f aca="false">IF($BB257&gt;=0,$BB257,0)</f>
        <v>0</v>
      </c>
      <c r="BD257" s="395" t="n">
        <f aca="false">IF($BB257&lt;=0,-$BB257,0)</f>
        <v>-0</v>
      </c>
      <c r="BE257" s="396" t="n">
        <f aca="false">IF((V257-AJ257)&lt;0,0,V257-AJ257)</f>
        <v>0</v>
      </c>
      <c r="BF257" s="397" t="n">
        <f aca="false">IF(AW257&gt;1,0,V257-AW257*V257)</f>
        <v>0</v>
      </c>
    </row>
    <row r="258" customFormat="false" ht="19.5" hidden="false" customHeight="true" outlineLevel="0" collapsed="false">
      <c r="A258" s="166"/>
      <c r="B258" s="208" t="n">
        <f aca="false">B257+1</f>
        <v>247</v>
      </c>
      <c r="C258" s="166"/>
      <c r="D258" s="369" t="n">
        <f aca="false">INDEX(_Rge_Projectdata_3rd,$B258,MATCH("Project-ID",_Rge_Headline_Projectdata,0))</f>
        <v>0</v>
      </c>
      <c r="E258" s="370" t="str">
        <f aca="false" t="array" ref="E258:E258">IF(INDEX(_Rge_Data_3rd_CY,$B258,E$1)=0,"",TEXT(INDEX(_Rge_Data_3rd_CY,$B258,E$1),"JJJJMMTT"))</f>
        <v/>
      </c>
      <c r="F258" s="382" t="str">
        <f aca="false" t="array" ref="F258:F258">INDEX(_Rge_Data_3rd_CY,$B258,F$1)</f>
        <v>Open</v>
      </c>
      <c r="G258" s="371" t="n">
        <f aca="false" t="array" ref="G258:G258">IFERROR(MATCH(INDEX(_Rge_Data_3rd_CY,$B258,G$1),_Rge_Projectstatus,0),"")</f>
        <v>1</v>
      </c>
      <c r="H258" s="383" t="n">
        <f aca="false">INDEX(_Rge_Data_3rd_CY,$B258,H$1)</f>
        <v>0</v>
      </c>
      <c r="I258" s="384" t="n">
        <f aca="false">INDEX(_Rge_Data_3rd_CY,$B258,I$1)</f>
        <v>0</v>
      </c>
      <c r="J258" s="384" t="n">
        <f aca="false">INDEX(_Rge_Data_3rd_CY,$B258,J$1)</f>
        <v>0</v>
      </c>
      <c r="K258" s="384" t="n">
        <f aca="false">INDEX(_Rge_Data_3rd_CY,$B258,K$1)</f>
        <v>0</v>
      </c>
      <c r="L258" s="385" t="n">
        <f aca="false" t="array" ref="L258:L258">INDEX(_Rge_Data_3rd_CY,$B258,L$1)</f>
        <v>0</v>
      </c>
      <c r="M258" s="385" t="n">
        <f aca="false" t="array" ref="M258:M258">INDEX(_Rge_Data_3rd_CY,$B258,M$1)</f>
        <v>0</v>
      </c>
      <c r="N258" s="385" t="n">
        <f aca="false" t="array" ref="N258:N258">INDEX(_Rge_Data_3rd_CY,$B258,N$1)</f>
        <v>0</v>
      </c>
      <c r="O258" s="385" t="n">
        <f aca="false" t="array" ref="O258:O258">INDEX(_Rge_Data_3rd_CY,$B258,O$1)</f>
        <v>0</v>
      </c>
      <c r="P258" s="385" t="n">
        <f aca="false" t="array" ref="P258:P258">INDEX(_Rge_Data_3rd_CY,$B258,P$1)</f>
        <v>0</v>
      </c>
      <c r="Q258" s="385" t="n">
        <f aca="false">INDEX(_Rge_Data_3rd_CY,$B258,Q$1)</f>
        <v>0</v>
      </c>
      <c r="R258" s="385" t="n">
        <f aca="false" t="array" ref="R258:R258">INDEX(_Rge_Data_3rd_CY,$B258,R$1)</f>
        <v>0</v>
      </c>
      <c r="S258" s="385" t="n">
        <f aca="false" t="array" ref="S258:S258">INDEX(_Rge_Data_3rd_CY,$B258,S$1)</f>
        <v>0</v>
      </c>
      <c r="T258" s="385" t="n">
        <f aca="false">H258-S258</f>
        <v>0</v>
      </c>
      <c r="U258" s="386" t="n">
        <f aca="false">IFERROR(T258/H258,0)</f>
        <v>0</v>
      </c>
      <c r="V258" s="387" t="n">
        <f aca="false">INDEX(_Rge_Data_3rd_CY,$B258,V$1)</f>
        <v>0</v>
      </c>
      <c r="W258" s="388" t="n">
        <f aca="false">INDEX(_Rge_Data_3rd_CY,$B258,W$1)</f>
        <v>0</v>
      </c>
      <c r="X258" s="388" t="n">
        <f aca="false">INDEX(_Rge_Data_3rd_CY,$B258,X$1)</f>
        <v>0</v>
      </c>
      <c r="Y258" s="388" t="n">
        <f aca="false">INDEX(_Rge_Data_3rd_CY,$B258,Y$1)</f>
        <v>0</v>
      </c>
      <c r="Z258" s="388" t="n">
        <f aca="false" t="array" ref="Z258:Z258">INDEX(_Rge_Data_3rd_CY,$B258,Z$1)</f>
        <v>0</v>
      </c>
      <c r="AA258" s="388" t="n">
        <f aca="false" t="array" ref="AA258:AA258">INDEX(_Rge_Data_3rd_CY,$B258,AA$1)</f>
        <v>0</v>
      </c>
      <c r="AB258" s="388" t="n">
        <f aca="false" t="array" ref="AB258:AB258">INDEX(_Rge_Data_3rd_CY,$B258,AB$1)</f>
        <v>0</v>
      </c>
      <c r="AC258" s="388" t="n">
        <f aca="false" t="array" ref="AC258:AC258">INDEX(_Rge_Data_3rd_CY,$B258,AC$1)</f>
        <v>0</v>
      </c>
      <c r="AD258" s="388" t="n">
        <f aca="false" t="array" ref="AD258:AD258">INDEX(_Rge_Data_3rd_CY,$B258,AD$1)</f>
        <v>0</v>
      </c>
      <c r="AE258" s="388" t="n">
        <f aca="false">INDEX(_Rge_Data_3rd_CY,$B258,AE$1)</f>
        <v>0</v>
      </c>
      <c r="AF258" s="388" t="n">
        <f aca="false" t="array" ref="AF258:AF258">INDEX(_Rge_Data_3rd_CY,$B258,AF$1)</f>
        <v>0</v>
      </c>
      <c r="AG258" s="388" t="n">
        <f aca="false" t="array" ref="AG258:AG258">INDEX(_Rge_Data_3rd_CY,$B258,AG$1)</f>
        <v>0</v>
      </c>
      <c r="AH258" s="388" t="n">
        <f aca="false">V258-AG258</f>
        <v>0</v>
      </c>
      <c r="AI258" s="389" t="n">
        <f aca="false">IFERROR(AH258/V258,)</f>
        <v>0</v>
      </c>
      <c r="AJ258" s="390" t="n">
        <f aca="false">INDEX(_Rge_Data_3rd_CY,$B258,AJ$1)</f>
        <v>0</v>
      </c>
      <c r="AK258" s="391" t="n">
        <f aca="false">INDEX(_Rge_Data_3rd_CY,$B258,AK$1)</f>
        <v>0</v>
      </c>
      <c r="AL258" s="391" t="n">
        <f aca="false">INDEX(_Rge_Data_3rd_CY,$B258,AL$1)</f>
        <v>0</v>
      </c>
      <c r="AM258" s="391" t="n">
        <f aca="false">INDEX(_Rge_Data_3rd_CY,$B258,AM$1)</f>
        <v>0</v>
      </c>
      <c r="AN258" s="391" t="n">
        <f aca="false" t="array" ref="AN258:AN258">INDEX(_Rge_Data_3rd_CY,$B258,AN$1)</f>
        <v>0</v>
      </c>
      <c r="AO258" s="391" t="n">
        <f aca="false" t="array" ref="AO258:AO258">INDEX(_Rge_Data_3rd_CY,$B258,AO$1)</f>
        <v>0</v>
      </c>
      <c r="AP258" s="391" t="n">
        <f aca="false" t="array" ref="AP258:AP258">INDEX(_Rge_Data_3rd_CY,$B258,AP$1)</f>
        <v>0</v>
      </c>
      <c r="AQ258" s="391" t="n">
        <f aca="false" t="array" ref="AQ258:AQ258">INDEX(_Rge_Data_3rd_CY,$B258,AQ$1)</f>
        <v>0</v>
      </c>
      <c r="AR258" s="391" t="n">
        <f aca="false" t="array" ref="AR258:AR258">INDEX(_Rge_Data_3rd_CY,$B258,AR$1)</f>
        <v>0</v>
      </c>
      <c r="AS258" s="391" t="n">
        <f aca="false">INDEX(_Rge_Data_3rd_CY,$B258,AS$1)</f>
        <v>0</v>
      </c>
      <c r="AT258" s="391" t="n">
        <f aca="false" t="array" ref="AT258:AT258">INDEX(_Rge_Data_3rd_CY,$B258,AT$1)</f>
        <v>0</v>
      </c>
      <c r="AU258" s="391" t="n">
        <f aca="false" t="array" ref="AU258:AU258">INDEX(_Rge_Data_3rd_CY,$B258,AU$1)</f>
        <v>0</v>
      </c>
      <c r="AV258" s="262" t="n">
        <f aca="false">AU258+AX258+AY258</f>
        <v>0</v>
      </c>
      <c r="AW258" s="392" t="n">
        <f aca="false">IFERROR(AU258/AG258,0)</f>
        <v>0</v>
      </c>
      <c r="AX258" s="268" t="n">
        <f aca="false">IFERROR(IF(AND($F258="OPEN",$AH258&gt;0),$AH258*_SoP*$AW258,IF(AND($F258="CLOSED",$AH258&gt;0),$AH258*_SoL*$AW258,0)),0)</f>
        <v>0</v>
      </c>
      <c r="AY258" s="268" t="n">
        <f aca="false">IFERROR(IF($AH258&lt;0,$AH258*_SoL,0),0)</f>
        <v>0</v>
      </c>
      <c r="AZ258" s="393" t="n">
        <f aca="false">AU258+AX258</f>
        <v>0</v>
      </c>
      <c r="BA258" s="393" t="n">
        <f aca="false">AJ258-AY258</f>
        <v>0</v>
      </c>
      <c r="BB258" s="393" t="n">
        <f aca="false">AZ258-BA258</f>
        <v>0</v>
      </c>
      <c r="BC258" s="394" t="n">
        <f aca="false">IF($BB258&gt;=0,$BB258,0)</f>
        <v>0</v>
      </c>
      <c r="BD258" s="395" t="n">
        <f aca="false">IF($BB258&lt;=0,-$BB258,0)</f>
        <v>-0</v>
      </c>
      <c r="BE258" s="396" t="n">
        <f aca="false">IF((V258-AJ258)&lt;0,0,V258-AJ258)</f>
        <v>0</v>
      </c>
      <c r="BF258" s="397" t="n">
        <f aca="false">IF(AW258&gt;1,0,V258-AW258*V258)</f>
        <v>0</v>
      </c>
    </row>
    <row r="259" customFormat="false" ht="19.5" hidden="false" customHeight="true" outlineLevel="0" collapsed="false">
      <c r="A259" s="166"/>
      <c r="B259" s="208" t="n">
        <f aca="false">B258+1</f>
        <v>248</v>
      </c>
      <c r="C259" s="166"/>
      <c r="D259" s="369" t="n">
        <f aca="false">INDEX(_Rge_Projectdata_3rd,$B259,MATCH("Project-ID",_Rge_Headline_Projectdata,0))</f>
        <v>0</v>
      </c>
      <c r="E259" s="370" t="str">
        <f aca="false" t="array" ref="E259:E259">IF(INDEX(_Rge_Data_3rd_CY,$B259,E$1)=0,"",TEXT(INDEX(_Rge_Data_3rd_CY,$B259,E$1),"JJJJMMTT"))</f>
        <v/>
      </c>
      <c r="F259" s="382" t="str">
        <f aca="false" t="array" ref="F259:F259">INDEX(_Rge_Data_3rd_CY,$B259,F$1)</f>
        <v>Open</v>
      </c>
      <c r="G259" s="371" t="n">
        <f aca="false" t="array" ref="G259:G259">IFERROR(MATCH(INDEX(_Rge_Data_3rd_CY,$B259,G$1),_Rge_Projectstatus,0),"")</f>
        <v>1</v>
      </c>
      <c r="H259" s="383" t="n">
        <f aca="false">INDEX(_Rge_Data_3rd_CY,$B259,H$1)</f>
        <v>0</v>
      </c>
      <c r="I259" s="384" t="n">
        <f aca="false">INDEX(_Rge_Data_3rd_CY,$B259,I$1)</f>
        <v>0</v>
      </c>
      <c r="J259" s="384" t="n">
        <f aca="false">INDEX(_Rge_Data_3rd_CY,$B259,J$1)</f>
        <v>0</v>
      </c>
      <c r="K259" s="384" t="n">
        <f aca="false">INDEX(_Rge_Data_3rd_CY,$B259,K$1)</f>
        <v>0</v>
      </c>
      <c r="L259" s="385" t="n">
        <f aca="false" t="array" ref="L259:L259">INDEX(_Rge_Data_3rd_CY,$B259,L$1)</f>
        <v>0</v>
      </c>
      <c r="M259" s="385" t="n">
        <f aca="false" t="array" ref="M259:M259">INDEX(_Rge_Data_3rd_CY,$B259,M$1)</f>
        <v>0</v>
      </c>
      <c r="N259" s="385" t="n">
        <f aca="false" t="array" ref="N259:N259">INDEX(_Rge_Data_3rd_CY,$B259,N$1)</f>
        <v>0</v>
      </c>
      <c r="O259" s="385" t="n">
        <f aca="false" t="array" ref="O259:O259">INDEX(_Rge_Data_3rd_CY,$B259,O$1)</f>
        <v>0</v>
      </c>
      <c r="P259" s="385" t="n">
        <f aca="false" t="array" ref="P259:P259">INDEX(_Rge_Data_3rd_CY,$B259,P$1)</f>
        <v>0</v>
      </c>
      <c r="Q259" s="385" t="n">
        <f aca="false">INDEX(_Rge_Data_3rd_CY,$B259,Q$1)</f>
        <v>0</v>
      </c>
      <c r="R259" s="385" t="n">
        <f aca="false" t="array" ref="R259:R259">INDEX(_Rge_Data_3rd_CY,$B259,R$1)</f>
        <v>0</v>
      </c>
      <c r="S259" s="385" t="n">
        <f aca="false" t="array" ref="S259:S259">INDEX(_Rge_Data_3rd_CY,$B259,S$1)</f>
        <v>0</v>
      </c>
      <c r="T259" s="385" t="n">
        <f aca="false">H259-S259</f>
        <v>0</v>
      </c>
      <c r="U259" s="386" t="n">
        <f aca="false">IFERROR(T259/H259,0)</f>
        <v>0</v>
      </c>
      <c r="V259" s="387" t="n">
        <f aca="false">INDEX(_Rge_Data_3rd_CY,$B259,V$1)</f>
        <v>0</v>
      </c>
      <c r="W259" s="388" t="n">
        <f aca="false">INDEX(_Rge_Data_3rd_CY,$B259,W$1)</f>
        <v>0</v>
      </c>
      <c r="X259" s="388" t="n">
        <f aca="false">INDEX(_Rge_Data_3rd_CY,$B259,X$1)</f>
        <v>0</v>
      </c>
      <c r="Y259" s="388" t="n">
        <f aca="false">INDEX(_Rge_Data_3rd_CY,$B259,Y$1)</f>
        <v>0</v>
      </c>
      <c r="Z259" s="388" t="n">
        <f aca="false" t="array" ref="Z259:Z259">INDEX(_Rge_Data_3rd_CY,$B259,Z$1)</f>
        <v>0</v>
      </c>
      <c r="AA259" s="388" t="n">
        <f aca="false" t="array" ref="AA259:AA259">INDEX(_Rge_Data_3rd_CY,$B259,AA$1)</f>
        <v>0</v>
      </c>
      <c r="AB259" s="388" t="n">
        <f aca="false" t="array" ref="AB259:AB259">INDEX(_Rge_Data_3rd_CY,$B259,AB$1)</f>
        <v>0</v>
      </c>
      <c r="AC259" s="388" t="n">
        <f aca="false" t="array" ref="AC259:AC259">INDEX(_Rge_Data_3rd_CY,$B259,AC$1)</f>
        <v>0</v>
      </c>
      <c r="AD259" s="388" t="n">
        <f aca="false" t="array" ref="AD259:AD259">INDEX(_Rge_Data_3rd_CY,$B259,AD$1)</f>
        <v>0</v>
      </c>
      <c r="AE259" s="388" t="n">
        <f aca="false">INDEX(_Rge_Data_3rd_CY,$B259,AE$1)</f>
        <v>0</v>
      </c>
      <c r="AF259" s="388" t="n">
        <f aca="false" t="array" ref="AF259:AF259">INDEX(_Rge_Data_3rd_CY,$B259,AF$1)</f>
        <v>0</v>
      </c>
      <c r="AG259" s="388" t="n">
        <f aca="false" t="array" ref="AG259:AG259">INDEX(_Rge_Data_3rd_CY,$B259,AG$1)</f>
        <v>0</v>
      </c>
      <c r="AH259" s="388" t="n">
        <f aca="false">V259-AG259</f>
        <v>0</v>
      </c>
      <c r="AI259" s="389" t="n">
        <f aca="false">IFERROR(AH259/V259,)</f>
        <v>0</v>
      </c>
      <c r="AJ259" s="390" t="n">
        <f aca="false">INDEX(_Rge_Data_3rd_CY,$B259,AJ$1)</f>
        <v>0</v>
      </c>
      <c r="AK259" s="391" t="n">
        <f aca="false">INDEX(_Rge_Data_3rd_CY,$B259,AK$1)</f>
        <v>0</v>
      </c>
      <c r="AL259" s="391" t="n">
        <f aca="false">INDEX(_Rge_Data_3rd_CY,$B259,AL$1)</f>
        <v>0</v>
      </c>
      <c r="AM259" s="391" t="n">
        <f aca="false">INDEX(_Rge_Data_3rd_CY,$B259,AM$1)</f>
        <v>0</v>
      </c>
      <c r="AN259" s="391" t="n">
        <f aca="false" t="array" ref="AN259:AN259">INDEX(_Rge_Data_3rd_CY,$B259,AN$1)</f>
        <v>0</v>
      </c>
      <c r="AO259" s="391" t="n">
        <f aca="false" t="array" ref="AO259:AO259">INDEX(_Rge_Data_3rd_CY,$B259,AO$1)</f>
        <v>0</v>
      </c>
      <c r="AP259" s="391" t="n">
        <f aca="false" t="array" ref="AP259:AP259">INDEX(_Rge_Data_3rd_CY,$B259,AP$1)</f>
        <v>0</v>
      </c>
      <c r="AQ259" s="391" t="n">
        <f aca="false" t="array" ref="AQ259:AQ259">INDEX(_Rge_Data_3rd_CY,$B259,AQ$1)</f>
        <v>0</v>
      </c>
      <c r="AR259" s="391" t="n">
        <f aca="false" t="array" ref="AR259:AR259">INDEX(_Rge_Data_3rd_CY,$B259,AR$1)</f>
        <v>0</v>
      </c>
      <c r="AS259" s="391" t="n">
        <f aca="false">INDEX(_Rge_Data_3rd_CY,$B259,AS$1)</f>
        <v>0</v>
      </c>
      <c r="AT259" s="391" t="n">
        <f aca="false" t="array" ref="AT259:AT259">INDEX(_Rge_Data_3rd_CY,$B259,AT$1)</f>
        <v>0</v>
      </c>
      <c r="AU259" s="391" t="n">
        <f aca="false" t="array" ref="AU259:AU259">INDEX(_Rge_Data_3rd_CY,$B259,AU$1)</f>
        <v>0</v>
      </c>
      <c r="AV259" s="262" t="n">
        <f aca="false">AU259+AX259+AY259</f>
        <v>0</v>
      </c>
      <c r="AW259" s="392" t="n">
        <f aca="false">IFERROR(AU259/AG259,0)</f>
        <v>0</v>
      </c>
      <c r="AX259" s="268" t="n">
        <f aca="false">IFERROR(IF(AND($F259="OPEN",$AH259&gt;0),$AH259*_SoP*$AW259,IF(AND($F259="CLOSED",$AH259&gt;0),$AH259*_SoL*$AW259,0)),0)</f>
        <v>0</v>
      </c>
      <c r="AY259" s="268" t="n">
        <f aca="false">IFERROR(IF($AH259&lt;0,$AH259*_SoL,0),0)</f>
        <v>0</v>
      </c>
      <c r="AZ259" s="393" t="n">
        <f aca="false">AU259+AX259</f>
        <v>0</v>
      </c>
      <c r="BA259" s="393" t="n">
        <f aca="false">AJ259-AY259</f>
        <v>0</v>
      </c>
      <c r="BB259" s="393" t="n">
        <f aca="false">AZ259-BA259</f>
        <v>0</v>
      </c>
      <c r="BC259" s="394" t="n">
        <f aca="false">IF($BB259&gt;=0,$BB259,0)</f>
        <v>0</v>
      </c>
      <c r="BD259" s="395" t="n">
        <f aca="false">IF($BB259&lt;=0,-$BB259,0)</f>
        <v>-0</v>
      </c>
      <c r="BE259" s="396" t="n">
        <f aca="false">IF((V259-AJ259)&lt;0,0,V259-AJ259)</f>
        <v>0</v>
      </c>
      <c r="BF259" s="397" t="n">
        <f aca="false">IF(AW259&gt;1,0,V259-AW259*V259)</f>
        <v>0</v>
      </c>
    </row>
    <row r="260" customFormat="false" ht="19.5" hidden="false" customHeight="true" outlineLevel="0" collapsed="false">
      <c r="A260" s="166"/>
      <c r="B260" s="208" t="n">
        <f aca="false">B259+1</f>
        <v>249</v>
      </c>
      <c r="C260" s="166"/>
      <c r="D260" s="369" t="n">
        <f aca="false">INDEX(_Rge_Projectdata_3rd,$B260,MATCH("Project-ID",_Rge_Headline_Projectdata,0))</f>
        <v>0</v>
      </c>
      <c r="E260" s="370" t="str">
        <f aca="false" t="array" ref="E260:E260">IF(INDEX(_Rge_Data_3rd_CY,$B260,E$1)=0,"",TEXT(INDEX(_Rge_Data_3rd_CY,$B260,E$1),"JJJJMMTT"))</f>
        <v/>
      </c>
      <c r="F260" s="382" t="str">
        <f aca="false" t="array" ref="F260:F260">INDEX(_Rge_Data_3rd_CY,$B260,F$1)</f>
        <v>Open</v>
      </c>
      <c r="G260" s="371" t="n">
        <f aca="false" t="array" ref="G260:G260">IFERROR(MATCH(INDEX(_Rge_Data_3rd_CY,$B260,G$1),_Rge_Projectstatus,0),"")</f>
        <v>1</v>
      </c>
      <c r="H260" s="383" t="n">
        <f aca="false">INDEX(_Rge_Data_3rd_CY,$B260,H$1)</f>
        <v>0</v>
      </c>
      <c r="I260" s="384" t="n">
        <f aca="false">INDEX(_Rge_Data_3rd_CY,$B260,I$1)</f>
        <v>0</v>
      </c>
      <c r="J260" s="384" t="n">
        <f aca="false">INDEX(_Rge_Data_3rd_CY,$B260,J$1)</f>
        <v>0</v>
      </c>
      <c r="K260" s="384" t="n">
        <f aca="false">INDEX(_Rge_Data_3rd_CY,$B260,K$1)</f>
        <v>0</v>
      </c>
      <c r="L260" s="385" t="n">
        <f aca="false" t="array" ref="L260:L260">INDEX(_Rge_Data_3rd_CY,$B260,L$1)</f>
        <v>0</v>
      </c>
      <c r="M260" s="385" t="n">
        <f aca="false" t="array" ref="M260:M260">INDEX(_Rge_Data_3rd_CY,$B260,M$1)</f>
        <v>0</v>
      </c>
      <c r="N260" s="385" t="n">
        <f aca="false" t="array" ref="N260:N260">INDEX(_Rge_Data_3rd_CY,$B260,N$1)</f>
        <v>0</v>
      </c>
      <c r="O260" s="385" t="n">
        <f aca="false" t="array" ref="O260:O260">INDEX(_Rge_Data_3rd_CY,$B260,O$1)</f>
        <v>0</v>
      </c>
      <c r="P260" s="385" t="n">
        <f aca="false" t="array" ref="P260:P260">INDEX(_Rge_Data_3rd_CY,$B260,P$1)</f>
        <v>0</v>
      </c>
      <c r="Q260" s="385" t="n">
        <f aca="false">INDEX(_Rge_Data_3rd_CY,$B260,Q$1)</f>
        <v>0</v>
      </c>
      <c r="R260" s="385" t="n">
        <f aca="false" t="array" ref="R260:R260">INDEX(_Rge_Data_3rd_CY,$B260,R$1)</f>
        <v>0</v>
      </c>
      <c r="S260" s="385" t="n">
        <f aca="false" t="array" ref="S260:S260">INDEX(_Rge_Data_3rd_CY,$B260,S$1)</f>
        <v>0</v>
      </c>
      <c r="T260" s="385" t="n">
        <f aca="false">H260-S260</f>
        <v>0</v>
      </c>
      <c r="U260" s="386" t="n">
        <f aca="false">IFERROR(T260/H260,0)</f>
        <v>0</v>
      </c>
      <c r="V260" s="387" t="n">
        <f aca="false">INDEX(_Rge_Data_3rd_CY,$B260,V$1)</f>
        <v>0</v>
      </c>
      <c r="W260" s="388" t="n">
        <f aca="false">INDEX(_Rge_Data_3rd_CY,$B260,W$1)</f>
        <v>0</v>
      </c>
      <c r="X260" s="388" t="n">
        <f aca="false">INDEX(_Rge_Data_3rd_CY,$B260,X$1)</f>
        <v>0</v>
      </c>
      <c r="Y260" s="388" t="n">
        <f aca="false">INDEX(_Rge_Data_3rd_CY,$B260,Y$1)</f>
        <v>0</v>
      </c>
      <c r="Z260" s="388" t="n">
        <f aca="false" t="array" ref="Z260:Z260">INDEX(_Rge_Data_3rd_CY,$B260,Z$1)</f>
        <v>0</v>
      </c>
      <c r="AA260" s="388" t="n">
        <f aca="false" t="array" ref="AA260:AA260">INDEX(_Rge_Data_3rd_CY,$B260,AA$1)</f>
        <v>0</v>
      </c>
      <c r="AB260" s="388" t="n">
        <f aca="false" t="array" ref="AB260:AB260">INDEX(_Rge_Data_3rd_CY,$B260,AB$1)</f>
        <v>0</v>
      </c>
      <c r="AC260" s="388" t="n">
        <f aca="false" t="array" ref="AC260:AC260">INDEX(_Rge_Data_3rd_CY,$B260,AC$1)</f>
        <v>0</v>
      </c>
      <c r="AD260" s="388" t="n">
        <f aca="false" t="array" ref="AD260:AD260">INDEX(_Rge_Data_3rd_CY,$B260,AD$1)</f>
        <v>0</v>
      </c>
      <c r="AE260" s="388" t="n">
        <f aca="false">INDEX(_Rge_Data_3rd_CY,$B260,AE$1)</f>
        <v>0</v>
      </c>
      <c r="AF260" s="388" t="n">
        <f aca="false" t="array" ref="AF260:AF260">INDEX(_Rge_Data_3rd_CY,$B260,AF$1)</f>
        <v>0</v>
      </c>
      <c r="AG260" s="388" t="n">
        <f aca="false" t="array" ref="AG260:AG260">INDEX(_Rge_Data_3rd_CY,$B260,AG$1)</f>
        <v>0</v>
      </c>
      <c r="AH260" s="388" t="n">
        <f aca="false">V260-AG260</f>
        <v>0</v>
      </c>
      <c r="AI260" s="389" t="n">
        <f aca="false">IFERROR(AH260/V260,)</f>
        <v>0</v>
      </c>
      <c r="AJ260" s="390" t="n">
        <f aca="false">INDEX(_Rge_Data_3rd_CY,$B260,AJ$1)</f>
        <v>0</v>
      </c>
      <c r="AK260" s="391" t="n">
        <f aca="false">INDEX(_Rge_Data_3rd_CY,$B260,AK$1)</f>
        <v>0</v>
      </c>
      <c r="AL260" s="391" t="n">
        <f aca="false">INDEX(_Rge_Data_3rd_CY,$B260,AL$1)</f>
        <v>0</v>
      </c>
      <c r="AM260" s="391" t="n">
        <f aca="false">INDEX(_Rge_Data_3rd_CY,$B260,AM$1)</f>
        <v>0</v>
      </c>
      <c r="AN260" s="391" t="n">
        <f aca="false" t="array" ref="AN260:AN260">INDEX(_Rge_Data_3rd_CY,$B260,AN$1)</f>
        <v>0</v>
      </c>
      <c r="AO260" s="391" t="n">
        <f aca="false" t="array" ref="AO260:AO260">INDEX(_Rge_Data_3rd_CY,$B260,AO$1)</f>
        <v>0</v>
      </c>
      <c r="AP260" s="391" t="n">
        <f aca="false" t="array" ref="AP260:AP260">INDEX(_Rge_Data_3rd_CY,$B260,AP$1)</f>
        <v>0</v>
      </c>
      <c r="AQ260" s="391" t="n">
        <f aca="false" t="array" ref="AQ260:AQ260">INDEX(_Rge_Data_3rd_CY,$B260,AQ$1)</f>
        <v>0</v>
      </c>
      <c r="AR260" s="391" t="n">
        <f aca="false" t="array" ref="AR260:AR260">INDEX(_Rge_Data_3rd_CY,$B260,AR$1)</f>
        <v>0</v>
      </c>
      <c r="AS260" s="391" t="n">
        <f aca="false">INDEX(_Rge_Data_3rd_CY,$B260,AS$1)</f>
        <v>0</v>
      </c>
      <c r="AT260" s="391" t="n">
        <f aca="false" t="array" ref="AT260:AT260">INDEX(_Rge_Data_3rd_CY,$B260,AT$1)</f>
        <v>0</v>
      </c>
      <c r="AU260" s="391" t="n">
        <f aca="false" t="array" ref="AU260:AU260">INDEX(_Rge_Data_3rd_CY,$B260,AU$1)</f>
        <v>0</v>
      </c>
      <c r="AV260" s="262" t="n">
        <f aca="false">AU260+AX260+AY260</f>
        <v>0</v>
      </c>
      <c r="AW260" s="392" t="n">
        <f aca="false">IFERROR(AU260/AG260,0)</f>
        <v>0</v>
      </c>
      <c r="AX260" s="268" t="n">
        <f aca="false">IFERROR(IF(AND($F260="OPEN",$AH260&gt;0),$AH260*_SoP*$AW260,IF(AND($F260="CLOSED",$AH260&gt;0),$AH260*_SoL*$AW260,0)),0)</f>
        <v>0</v>
      </c>
      <c r="AY260" s="268" t="n">
        <f aca="false">IFERROR(IF($AH260&lt;0,$AH260*_SoL,0),0)</f>
        <v>0</v>
      </c>
      <c r="AZ260" s="393" t="n">
        <f aca="false">AU260+AX260</f>
        <v>0</v>
      </c>
      <c r="BA260" s="393" t="n">
        <f aca="false">AJ260-AY260</f>
        <v>0</v>
      </c>
      <c r="BB260" s="393" t="n">
        <f aca="false">AZ260-BA260</f>
        <v>0</v>
      </c>
      <c r="BC260" s="394" t="n">
        <f aca="false">IF($BB260&gt;=0,$BB260,0)</f>
        <v>0</v>
      </c>
      <c r="BD260" s="395" t="n">
        <f aca="false">IF($BB260&lt;=0,-$BB260,0)</f>
        <v>-0</v>
      </c>
      <c r="BE260" s="396" t="n">
        <f aca="false">IF((V260-AJ260)&lt;0,0,V260-AJ260)</f>
        <v>0</v>
      </c>
      <c r="BF260" s="397" t="n">
        <f aca="false">IF(AW260&gt;1,0,V260-AW260*V260)</f>
        <v>0</v>
      </c>
    </row>
    <row r="261" customFormat="false" ht="19.5" hidden="false" customHeight="true" outlineLevel="0" collapsed="false">
      <c r="A261" s="166"/>
      <c r="B261" s="208" t="n">
        <f aca="false">B260+1</f>
        <v>250</v>
      </c>
      <c r="C261" s="166"/>
      <c r="D261" s="369" t="n">
        <f aca="false">INDEX(_Rge_Projectdata_3rd,$B261,MATCH("Project-ID",_Rge_Headline_Projectdata,0))</f>
        <v>0</v>
      </c>
      <c r="E261" s="370" t="str">
        <f aca="false" t="array" ref="E261:E261">IF(INDEX(_Rge_Data_3rd_CY,$B261,E$1)=0,"",TEXT(INDEX(_Rge_Data_3rd_CY,$B261,E$1),"JJJJMMTT"))</f>
        <v/>
      </c>
      <c r="F261" s="382" t="str">
        <f aca="false" t="array" ref="F261:F261">INDEX(_Rge_Data_3rd_CY,$B261,F$1)</f>
        <v>Open</v>
      </c>
      <c r="G261" s="371" t="n">
        <f aca="false" t="array" ref="G261:G261">IFERROR(MATCH(INDEX(_Rge_Data_3rd_CY,$B261,G$1),_Rge_Projectstatus,0),"")</f>
        <v>1</v>
      </c>
      <c r="H261" s="383" t="n">
        <f aca="false">INDEX(_Rge_Data_3rd_CY,$B261,H$1)</f>
        <v>0</v>
      </c>
      <c r="I261" s="384" t="n">
        <f aca="false">INDEX(_Rge_Data_3rd_CY,$B261,I$1)</f>
        <v>0</v>
      </c>
      <c r="J261" s="384" t="n">
        <f aca="false">INDEX(_Rge_Data_3rd_CY,$B261,J$1)</f>
        <v>0</v>
      </c>
      <c r="K261" s="384" t="n">
        <f aca="false">INDEX(_Rge_Data_3rd_CY,$B261,K$1)</f>
        <v>0</v>
      </c>
      <c r="L261" s="385" t="n">
        <f aca="false" t="array" ref="L261:L261">INDEX(_Rge_Data_3rd_CY,$B261,L$1)</f>
        <v>0</v>
      </c>
      <c r="M261" s="385" t="n">
        <f aca="false" t="array" ref="M261:M261">INDEX(_Rge_Data_3rd_CY,$B261,M$1)</f>
        <v>0</v>
      </c>
      <c r="N261" s="385" t="n">
        <f aca="false" t="array" ref="N261:N261">INDEX(_Rge_Data_3rd_CY,$B261,N$1)</f>
        <v>0</v>
      </c>
      <c r="O261" s="385" t="n">
        <f aca="false" t="array" ref="O261:O261">INDEX(_Rge_Data_3rd_CY,$B261,O$1)</f>
        <v>0</v>
      </c>
      <c r="P261" s="385" t="n">
        <f aca="false" t="array" ref="P261:P261">INDEX(_Rge_Data_3rd_CY,$B261,P$1)</f>
        <v>0</v>
      </c>
      <c r="Q261" s="385" t="n">
        <f aca="false">INDEX(_Rge_Data_3rd_CY,$B261,Q$1)</f>
        <v>0</v>
      </c>
      <c r="R261" s="385" t="n">
        <f aca="false" t="array" ref="R261:R261">INDEX(_Rge_Data_3rd_CY,$B261,R$1)</f>
        <v>0</v>
      </c>
      <c r="S261" s="385" t="n">
        <f aca="false" t="array" ref="S261:S261">INDEX(_Rge_Data_3rd_CY,$B261,S$1)</f>
        <v>0</v>
      </c>
      <c r="T261" s="385" t="n">
        <f aca="false">H261-S261</f>
        <v>0</v>
      </c>
      <c r="U261" s="386" t="n">
        <f aca="false">IFERROR(T261/H261,0)</f>
        <v>0</v>
      </c>
      <c r="V261" s="387" t="n">
        <f aca="false">INDEX(_Rge_Data_3rd_CY,$B261,V$1)</f>
        <v>0</v>
      </c>
      <c r="W261" s="388" t="n">
        <f aca="false">INDEX(_Rge_Data_3rd_CY,$B261,W$1)</f>
        <v>0</v>
      </c>
      <c r="X261" s="388" t="n">
        <f aca="false">INDEX(_Rge_Data_3rd_CY,$B261,X$1)</f>
        <v>0</v>
      </c>
      <c r="Y261" s="388" t="n">
        <f aca="false">INDEX(_Rge_Data_3rd_CY,$B261,Y$1)</f>
        <v>0</v>
      </c>
      <c r="Z261" s="388" t="n">
        <f aca="false" t="array" ref="Z261:Z261">INDEX(_Rge_Data_3rd_CY,$B261,Z$1)</f>
        <v>0</v>
      </c>
      <c r="AA261" s="388" t="n">
        <f aca="false" t="array" ref="AA261:AA261">INDEX(_Rge_Data_3rd_CY,$B261,AA$1)</f>
        <v>0</v>
      </c>
      <c r="AB261" s="388" t="n">
        <f aca="false" t="array" ref="AB261:AB261">INDEX(_Rge_Data_3rd_CY,$B261,AB$1)</f>
        <v>0</v>
      </c>
      <c r="AC261" s="388" t="n">
        <f aca="false" t="array" ref="AC261:AC261">INDEX(_Rge_Data_3rd_CY,$B261,AC$1)</f>
        <v>0</v>
      </c>
      <c r="AD261" s="388" t="n">
        <f aca="false" t="array" ref="AD261:AD261">INDEX(_Rge_Data_3rd_CY,$B261,AD$1)</f>
        <v>0</v>
      </c>
      <c r="AE261" s="388" t="n">
        <f aca="false">INDEX(_Rge_Data_3rd_CY,$B261,AE$1)</f>
        <v>0</v>
      </c>
      <c r="AF261" s="388" t="n">
        <f aca="false" t="array" ref="AF261:AF261">INDEX(_Rge_Data_3rd_CY,$B261,AF$1)</f>
        <v>0</v>
      </c>
      <c r="AG261" s="388" t="n">
        <f aca="false" t="array" ref="AG261:AG261">INDEX(_Rge_Data_3rd_CY,$B261,AG$1)</f>
        <v>0</v>
      </c>
      <c r="AH261" s="388" t="n">
        <f aca="false">V261-AG261</f>
        <v>0</v>
      </c>
      <c r="AI261" s="389" t="n">
        <f aca="false">IFERROR(AH261/V261,)</f>
        <v>0</v>
      </c>
      <c r="AJ261" s="390" t="n">
        <f aca="false">INDEX(_Rge_Data_3rd_CY,$B261,AJ$1)</f>
        <v>0</v>
      </c>
      <c r="AK261" s="391" t="n">
        <f aca="false">INDEX(_Rge_Data_3rd_CY,$B261,AK$1)</f>
        <v>0</v>
      </c>
      <c r="AL261" s="391" t="n">
        <f aca="false">INDEX(_Rge_Data_3rd_CY,$B261,AL$1)</f>
        <v>0</v>
      </c>
      <c r="AM261" s="391" t="n">
        <f aca="false">INDEX(_Rge_Data_3rd_CY,$B261,AM$1)</f>
        <v>0</v>
      </c>
      <c r="AN261" s="391" t="n">
        <f aca="false" t="array" ref="AN261:AN261">INDEX(_Rge_Data_3rd_CY,$B261,AN$1)</f>
        <v>0</v>
      </c>
      <c r="AO261" s="391" t="n">
        <f aca="false" t="array" ref="AO261:AO261">INDEX(_Rge_Data_3rd_CY,$B261,AO$1)</f>
        <v>0</v>
      </c>
      <c r="AP261" s="391" t="n">
        <f aca="false" t="array" ref="AP261:AP261">INDEX(_Rge_Data_3rd_CY,$B261,AP$1)</f>
        <v>0</v>
      </c>
      <c r="AQ261" s="391" t="n">
        <f aca="false" t="array" ref="AQ261:AQ261">INDEX(_Rge_Data_3rd_CY,$B261,AQ$1)</f>
        <v>0</v>
      </c>
      <c r="AR261" s="391" t="n">
        <f aca="false" t="array" ref="AR261:AR261">INDEX(_Rge_Data_3rd_CY,$B261,AR$1)</f>
        <v>0</v>
      </c>
      <c r="AS261" s="391" t="n">
        <f aca="false">INDEX(_Rge_Data_3rd_CY,$B261,AS$1)</f>
        <v>0</v>
      </c>
      <c r="AT261" s="391" t="n">
        <f aca="false" t="array" ref="AT261:AT261">INDEX(_Rge_Data_3rd_CY,$B261,AT$1)</f>
        <v>0</v>
      </c>
      <c r="AU261" s="391" t="n">
        <f aca="false" t="array" ref="AU261:AU261">INDEX(_Rge_Data_3rd_CY,$B261,AU$1)</f>
        <v>0</v>
      </c>
      <c r="AV261" s="262" t="n">
        <f aca="false">AU261+AX261+AY261</f>
        <v>0</v>
      </c>
      <c r="AW261" s="392" t="n">
        <f aca="false">IFERROR(AU261/AG261,0)</f>
        <v>0</v>
      </c>
      <c r="AX261" s="268" t="n">
        <f aca="false">IFERROR(IF(AND($F261="OPEN",$AH261&gt;0),$AH261*_SoP*$AW261,IF(AND($F261="CLOSED",$AH261&gt;0),$AH261*_SoL*$AW261,0)),0)</f>
        <v>0</v>
      </c>
      <c r="AY261" s="268" t="n">
        <f aca="false">IFERROR(IF($AH261&lt;0,$AH261*_SoL,0),0)</f>
        <v>0</v>
      </c>
      <c r="AZ261" s="393" t="n">
        <f aca="false">AU261+AX261</f>
        <v>0</v>
      </c>
      <c r="BA261" s="393" t="n">
        <f aca="false">AJ261-AY261</f>
        <v>0</v>
      </c>
      <c r="BB261" s="393" t="n">
        <f aca="false">AZ261-BA261</f>
        <v>0</v>
      </c>
      <c r="BC261" s="394" t="n">
        <f aca="false">IF($BB261&gt;=0,$BB261,0)</f>
        <v>0</v>
      </c>
      <c r="BD261" s="395" t="n">
        <f aca="false">IF($BB261&lt;=0,-$BB261,0)</f>
        <v>-0</v>
      </c>
      <c r="BE261" s="396" t="n">
        <f aca="false">IF((V261-AJ261)&lt;0,0,V261-AJ261)</f>
        <v>0</v>
      </c>
      <c r="BF261" s="397" t="n">
        <f aca="false">IF(AW261&gt;1,0,V261-AW261*V261)</f>
        <v>0</v>
      </c>
    </row>
    <row r="262" customFormat="false" ht="19.5" hidden="false" customHeight="true" outlineLevel="0" collapsed="false">
      <c r="A262" s="166"/>
      <c r="B262" s="208" t="n">
        <f aca="false">B261+1</f>
        <v>251</v>
      </c>
      <c r="C262" s="166"/>
      <c r="D262" s="369" t="n">
        <f aca="false">INDEX(_Rge_Projectdata_3rd,$B262,MATCH("Project-ID",_Rge_Headline_Projectdata,0))</f>
        <v>0</v>
      </c>
      <c r="E262" s="370" t="str">
        <f aca="false" t="array" ref="E262:E262">IF(INDEX(_Rge_Data_3rd_CY,$B262,E$1)=0,"",TEXT(INDEX(_Rge_Data_3rd_CY,$B262,E$1),"JJJJMMTT"))</f>
        <v/>
      </c>
      <c r="F262" s="382" t="str">
        <f aca="false" t="array" ref="F262:F262">INDEX(_Rge_Data_3rd_CY,$B262,F$1)</f>
        <v>Open</v>
      </c>
      <c r="G262" s="371" t="n">
        <f aca="false" t="array" ref="G262:G262">IFERROR(MATCH(INDEX(_Rge_Data_3rd_CY,$B262,G$1),_Rge_Projectstatus,0),"")</f>
        <v>1</v>
      </c>
      <c r="H262" s="383" t="n">
        <f aca="false">INDEX(_Rge_Data_3rd_CY,$B262,H$1)</f>
        <v>0</v>
      </c>
      <c r="I262" s="384" t="n">
        <f aca="false">INDEX(_Rge_Data_3rd_CY,$B262,I$1)</f>
        <v>0</v>
      </c>
      <c r="J262" s="384" t="n">
        <f aca="false">INDEX(_Rge_Data_3rd_CY,$B262,J$1)</f>
        <v>0</v>
      </c>
      <c r="K262" s="384" t="n">
        <f aca="false">INDEX(_Rge_Data_3rd_CY,$B262,K$1)</f>
        <v>0</v>
      </c>
      <c r="L262" s="385" t="n">
        <f aca="false" t="array" ref="L262:L262">INDEX(_Rge_Data_3rd_CY,$B262,L$1)</f>
        <v>0</v>
      </c>
      <c r="M262" s="385" t="n">
        <f aca="false" t="array" ref="M262:M262">INDEX(_Rge_Data_3rd_CY,$B262,M$1)</f>
        <v>0</v>
      </c>
      <c r="N262" s="385" t="n">
        <f aca="false" t="array" ref="N262:N262">INDEX(_Rge_Data_3rd_CY,$B262,N$1)</f>
        <v>0</v>
      </c>
      <c r="O262" s="385" t="n">
        <f aca="false" t="array" ref="O262:O262">INDEX(_Rge_Data_3rd_CY,$B262,O$1)</f>
        <v>0</v>
      </c>
      <c r="P262" s="385" t="n">
        <f aca="false" t="array" ref="P262:P262">INDEX(_Rge_Data_3rd_CY,$B262,P$1)</f>
        <v>0</v>
      </c>
      <c r="Q262" s="385" t="n">
        <f aca="false">INDEX(_Rge_Data_3rd_CY,$B262,Q$1)</f>
        <v>0</v>
      </c>
      <c r="R262" s="385" t="n">
        <f aca="false" t="array" ref="R262:R262">INDEX(_Rge_Data_3rd_CY,$B262,R$1)</f>
        <v>0</v>
      </c>
      <c r="S262" s="385" t="n">
        <f aca="false" t="array" ref="S262:S262">INDEX(_Rge_Data_3rd_CY,$B262,S$1)</f>
        <v>0</v>
      </c>
      <c r="T262" s="385" t="n">
        <f aca="false">H262-S262</f>
        <v>0</v>
      </c>
      <c r="U262" s="386" t="n">
        <f aca="false">IFERROR(T262/H262,0)</f>
        <v>0</v>
      </c>
      <c r="V262" s="387" t="n">
        <f aca="false">INDEX(_Rge_Data_3rd_CY,$B262,V$1)</f>
        <v>0</v>
      </c>
      <c r="W262" s="388" t="n">
        <f aca="false">INDEX(_Rge_Data_3rd_CY,$B262,W$1)</f>
        <v>0</v>
      </c>
      <c r="X262" s="388" t="n">
        <f aca="false">INDEX(_Rge_Data_3rd_CY,$B262,X$1)</f>
        <v>0</v>
      </c>
      <c r="Y262" s="388" t="n">
        <f aca="false">INDEX(_Rge_Data_3rd_CY,$B262,Y$1)</f>
        <v>0</v>
      </c>
      <c r="Z262" s="388" t="n">
        <f aca="false" t="array" ref="Z262:Z262">INDEX(_Rge_Data_3rd_CY,$B262,Z$1)</f>
        <v>0</v>
      </c>
      <c r="AA262" s="388" t="n">
        <f aca="false" t="array" ref="AA262:AA262">INDEX(_Rge_Data_3rd_CY,$B262,AA$1)</f>
        <v>0</v>
      </c>
      <c r="AB262" s="388" t="n">
        <f aca="false" t="array" ref="AB262:AB262">INDEX(_Rge_Data_3rd_CY,$B262,AB$1)</f>
        <v>0</v>
      </c>
      <c r="AC262" s="388" t="n">
        <f aca="false" t="array" ref="AC262:AC262">INDEX(_Rge_Data_3rd_CY,$B262,AC$1)</f>
        <v>0</v>
      </c>
      <c r="AD262" s="388" t="n">
        <f aca="false" t="array" ref="AD262:AD262">INDEX(_Rge_Data_3rd_CY,$B262,AD$1)</f>
        <v>0</v>
      </c>
      <c r="AE262" s="388" t="n">
        <f aca="false">INDEX(_Rge_Data_3rd_CY,$B262,AE$1)</f>
        <v>0</v>
      </c>
      <c r="AF262" s="388" t="n">
        <f aca="false" t="array" ref="AF262:AF262">INDEX(_Rge_Data_3rd_CY,$B262,AF$1)</f>
        <v>0</v>
      </c>
      <c r="AG262" s="388" t="n">
        <f aca="false" t="array" ref="AG262:AG262">INDEX(_Rge_Data_3rd_CY,$B262,AG$1)</f>
        <v>0</v>
      </c>
      <c r="AH262" s="388" t="n">
        <f aca="false">V262-AG262</f>
        <v>0</v>
      </c>
      <c r="AI262" s="389" t="n">
        <f aca="false">IFERROR(AH262/V262,)</f>
        <v>0</v>
      </c>
      <c r="AJ262" s="390" t="n">
        <f aca="false">INDEX(_Rge_Data_3rd_CY,$B262,AJ$1)</f>
        <v>0</v>
      </c>
      <c r="AK262" s="391" t="n">
        <f aca="false">INDEX(_Rge_Data_3rd_CY,$B262,AK$1)</f>
        <v>0</v>
      </c>
      <c r="AL262" s="391" t="n">
        <f aca="false">INDEX(_Rge_Data_3rd_CY,$B262,AL$1)</f>
        <v>0</v>
      </c>
      <c r="AM262" s="391" t="n">
        <f aca="false">INDEX(_Rge_Data_3rd_CY,$B262,AM$1)</f>
        <v>0</v>
      </c>
      <c r="AN262" s="391" t="n">
        <f aca="false" t="array" ref="AN262:AN262">INDEX(_Rge_Data_3rd_CY,$B262,AN$1)</f>
        <v>0</v>
      </c>
      <c r="AO262" s="391" t="n">
        <f aca="false" t="array" ref="AO262:AO262">INDEX(_Rge_Data_3rd_CY,$B262,AO$1)</f>
        <v>0</v>
      </c>
      <c r="AP262" s="391" t="n">
        <f aca="false" t="array" ref="AP262:AP262">INDEX(_Rge_Data_3rd_CY,$B262,AP$1)</f>
        <v>0</v>
      </c>
      <c r="AQ262" s="391" t="n">
        <f aca="false" t="array" ref="AQ262:AQ262">INDEX(_Rge_Data_3rd_CY,$B262,AQ$1)</f>
        <v>0</v>
      </c>
      <c r="AR262" s="391" t="n">
        <f aca="false" t="array" ref="AR262:AR262">INDEX(_Rge_Data_3rd_CY,$B262,AR$1)</f>
        <v>0</v>
      </c>
      <c r="AS262" s="391" t="n">
        <f aca="false">INDEX(_Rge_Data_3rd_CY,$B262,AS$1)</f>
        <v>0</v>
      </c>
      <c r="AT262" s="391" t="n">
        <f aca="false" t="array" ref="AT262:AT262">INDEX(_Rge_Data_3rd_CY,$B262,AT$1)</f>
        <v>0</v>
      </c>
      <c r="AU262" s="391" t="n">
        <f aca="false" t="array" ref="AU262:AU262">INDEX(_Rge_Data_3rd_CY,$B262,AU$1)</f>
        <v>0</v>
      </c>
      <c r="AV262" s="262" t="n">
        <f aca="false">AU262+AX262+AY262</f>
        <v>0</v>
      </c>
      <c r="AW262" s="392" t="n">
        <f aca="false">IFERROR(AU262/AG262,0)</f>
        <v>0</v>
      </c>
      <c r="AX262" s="268" t="n">
        <f aca="false">IFERROR(IF(AND($F262="OPEN",$AH262&gt;0),$AH262*_SoP*$AW262,IF(AND($F262="CLOSED",$AH262&gt;0),$AH262*_SoL*$AW262,0)),0)</f>
        <v>0</v>
      </c>
      <c r="AY262" s="268" t="n">
        <f aca="false">IFERROR(IF($AH262&lt;0,$AH262*_SoL,0),0)</f>
        <v>0</v>
      </c>
      <c r="AZ262" s="393" t="n">
        <f aca="false">AU262+AX262</f>
        <v>0</v>
      </c>
      <c r="BA262" s="393" t="n">
        <f aca="false">AJ262-AY262</f>
        <v>0</v>
      </c>
      <c r="BB262" s="393" t="n">
        <f aca="false">AZ262-BA262</f>
        <v>0</v>
      </c>
      <c r="BC262" s="394" t="n">
        <f aca="false">IF($BB262&gt;=0,$BB262,0)</f>
        <v>0</v>
      </c>
      <c r="BD262" s="395" t="n">
        <f aca="false">IF($BB262&lt;=0,-$BB262,0)</f>
        <v>-0</v>
      </c>
      <c r="BE262" s="396" t="n">
        <f aca="false">IF((V262-AJ262)&lt;0,0,V262-AJ262)</f>
        <v>0</v>
      </c>
      <c r="BF262" s="397" t="n">
        <f aca="false">IF(AW262&gt;1,0,V262-AW262*V262)</f>
        <v>0</v>
      </c>
    </row>
    <row r="263" customFormat="false" ht="19.5" hidden="false" customHeight="true" outlineLevel="0" collapsed="false">
      <c r="A263" s="166"/>
      <c r="B263" s="208" t="n">
        <f aca="false">B262+1</f>
        <v>252</v>
      </c>
      <c r="C263" s="166"/>
      <c r="D263" s="369" t="n">
        <f aca="false">INDEX(_Rge_Projectdata_3rd,$B263,MATCH("Project-ID",_Rge_Headline_Projectdata,0))</f>
        <v>0</v>
      </c>
      <c r="E263" s="370" t="str">
        <f aca="false" t="array" ref="E263:E263">IF(INDEX(_Rge_Data_3rd_CY,$B263,E$1)=0,"",TEXT(INDEX(_Rge_Data_3rd_CY,$B263,E$1),"JJJJMMTT"))</f>
        <v/>
      </c>
      <c r="F263" s="382" t="str">
        <f aca="false" t="array" ref="F263:F263">INDEX(_Rge_Data_3rd_CY,$B263,F$1)</f>
        <v>Open</v>
      </c>
      <c r="G263" s="371" t="n">
        <f aca="false" t="array" ref="G263:G263">IFERROR(MATCH(INDEX(_Rge_Data_3rd_CY,$B263,G$1),_Rge_Projectstatus,0),"")</f>
        <v>1</v>
      </c>
      <c r="H263" s="383" t="n">
        <f aca="false">INDEX(_Rge_Data_3rd_CY,$B263,H$1)</f>
        <v>0</v>
      </c>
      <c r="I263" s="384" t="n">
        <f aca="false">INDEX(_Rge_Data_3rd_CY,$B263,I$1)</f>
        <v>0</v>
      </c>
      <c r="J263" s="384" t="n">
        <f aca="false">INDEX(_Rge_Data_3rd_CY,$B263,J$1)</f>
        <v>0</v>
      </c>
      <c r="K263" s="384" t="n">
        <f aca="false">INDEX(_Rge_Data_3rd_CY,$B263,K$1)</f>
        <v>0</v>
      </c>
      <c r="L263" s="385" t="n">
        <f aca="false" t="array" ref="L263:L263">INDEX(_Rge_Data_3rd_CY,$B263,L$1)</f>
        <v>0</v>
      </c>
      <c r="M263" s="385" t="n">
        <f aca="false" t="array" ref="M263:M263">INDEX(_Rge_Data_3rd_CY,$B263,M$1)</f>
        <v>0</v>
      </c>
      <c r="N263" s="385" t="n">
        <f aca="false" t="array" ref="N263:N263">INDEX(_Rge_Data_3rd_CY,$B263,N$1)</f>
        <v>0</v>
      </c>
      <c r="O263" s="385" t="n">
        <f aca="false" t="array" ref="O263:O263">INDEX(_Rge_Data_3rd_CY,$B263,O$1)</f>
        <v>0</v>
      </c>
      <c r="P263" s="385" t="n">
        <f aca="false" t="array" ref="P263:P263">INDEX(_Rge_Data_3rd_CY,$B263,P$1)</f>
        <v>0</v>
      </c>
      <c r="Q263" s="385" t="n">
        <f aca="false">INDEX(_Rge_Data_3rd_CY,$B263,Q$1)</f>
        <v>0</v>
      </c>
      <c r="R263" s="385" t="n">
        <f aca="false" t="array" ref="R263:R263">INDEX(_Rge_Data_3rd_CY,$B263,R$1)</f>
        <v>0</v>
      </c>
      <c r="S263" s="385" t="n">
        <f aca="false" t="array" ref="S263:S263">INDEX(_Rge_Data_3rd_CY,$B263,S$1)</f>
        <v>0</v>
      </c>
      <c r="T263" s="385" t="n">
        <f aca="false">H263-S263</f>
        <v>0</v>
      </c>
      <c r="U263" s="386" t="n">
        <f aca="false">IFERROR(T263/H263,0)</f>
        <v>0</v>
      </c>
      <c r="V263" s="387" t="n">
        <f aca="false">INDEX(_Rge_Data_3rd_CY,$B263,V$1)</f>
        <v>0</v>
      </c>
      <c r="W263" s="388" t="n">
        <f aca="false">INDEX(_Rge_Data_3rd_CY,$B263,W$1)</f>
        <v>0</v>
      </c>
      <c r="X263" s="388" t="n">
        <f aca="false">INDEX(_Rge_Data_3rd_CY,$B263,X$1)</f>
        <v>0</v>
      </c>
      <c r="Y263" s="388" t="n">
        <f aca="false">INDEX(_Rge_Data_3rd_CY,$B263,Y$1)</f>
        <v>0</v>
      </c>
      <c r="Z263" s="388" t="n">
        <f aca="false" t="array" ref="Z263:Z263">INDEX(_Rge_Data_3rd_CY,$B263,Z$1)</f>
        <v>0</v>
      </c>
      <c r="AA263" s="388" t="n">
        <f aca="false" t="array" ref="AA263:AA263">INDEX(_Rge_Data_3rd_CY,$B263,AA$1)</f>
        <v>0</v>
      </c>
      <c r="AB263" s="388" t="n">
        <f aca="false" t="array" ref="AB263:AB263">INDEX(_Rge_Data_3rd_CY,$B263,AB$1)</f>
        <v>0</v>
      </c>
      <c r="AC263" s="388" t="n">
        <f aca="false" t="array" ref="AC263:AC263">INDEX(_Rge_Data_3rd_CY,$B263,AC$1)</f>
        <v>0</v>
      </c>
      <c r="AD263" s="388" t="n">
        <f aca="false" t="array" ref="AD263:AD263">INDEX(_Rge_Data_3rd_CY,$B263,AD$1)</f>
        <v>0</v>
      </c>
      <c r="AE263" s="388" t="n">
        <f aca="false">INDEX(_Rge_Data_3rd_CY,$B263,AE$1)</f>
        <v>0</v>
      </c>
      <c r="AF263" s="388" t="n">
        <f aca="false" t="array" ref="AF263:AF263">INDEX(_Rge_Data_3rd_CY,$B263,AF$1)</f>
        <v>0</v>
      </c>
      <c r="AG263" s="388" t="n">
        <f aca="false" t="array" ref="AG263:AG263">INDEX(_Rge_Data_3rd_CY,$B263,AG$1)</f>
        <v>0</v>
      </c>
      <c r="AH263" s="388" t="n">
        <f aca="false">V263-AG263</f>
        <v>0</v>
      </c>
      <c r="AI263" s="389" t="n">
        <f aca="false">IFERROR(AH263/V263,)</f>
        <v>0</v>
      </c>
      <c r="AJ263" s="390" t="n">
        <f aca="false">INDEX(_Rge_Data_3rd_CY,$B263,AJ$1)</f>
        <v>0</v>
      </c>
      <c r="AK263" s="391" t="n">
        <f aca="false">INDEX(_Rge_Data_3rd_CY,$B263,AK$1)</f>
        <v>0</v>
      </c>
      <c r="AL263" s="391" t="n">
        <f aca="false">INDEX(_Rge_Data_3rd_CY,$B263,AL$1)</f>
        <v>0</v>
      </c>
      <c r="AM263" s="391" t="n">
        <f aca="false">INDEX(_Rge_Data_3rd_CY,$B263,AM$1)</f>
        <v>0</v>
      </c>
      <c r="AN263" s="391" t="n">
        <f aca="false" t="array" ref="AN263:AN263">INDEX(_Rge_Data_3rd_CY,$B263,AN$1)</f>
        <v>0</v>
      </c>
      <c r="AO263" s="391" t="n">
        <f aca="false" t="array" ref="AO263:AO263">INDEX(_Rge_Data_3rd_CY,$B263,AO$1)</f>
        <v>0</v>
      </c>
      <c r="AP263" s="391" t="n">
        <f aca="false" t="array" ref="AP263:AP263">INDEX(_Rge_Data_3rd_CY,$B263,AP$1)</f>
        <v>0</v>
      </c>
      <c r="AQ263" s="391" t="n">
        <f aca="false" t="array" ref="AQ263:AQ263">INDEX(_Rge_Data_3rd_CY,$B263,AQ$1)</f>
        <v>0</v>
      </c>
      <c r="AR263" s="391" t="n">
        <f aca="false" t="array" ref="AR263:AR263">INDEX(_Rge_Data_3rd_CY,$B263,AR$1)</f>
        <v>0</v>
      </c>
      <c r="AS263" s="391" t="n">
        <f aca="false">INDEX(_Rge_Data_3rd_CY,$B263,AS$1)</f>
        <v>0</v>
      </c>
      <c r="AT263" s="391" t="n">
        <f aca="false" t="array" ref="AT263:AT263">INDEX(_Rge_Data_3rd_CY,$B263,AT$1)</f>
        <v>0</v>
      </c>
      <c r="AU263" s="391" t="n">
        <f aca="false" t="array" ref="AU263:AU263">INDEX(_Rge_Data_3rd_CY,$B263,AU$1)</f>
        <v>0</v>
      </c>
      <c r="AV263" s="262" t="n">
        <f aca="false">AU263+AX263+AY263</f>
        <v>0</v>
      </c>
      <c r="AW263" s="392" t="n">
        <f aca="false">IFERROR(AU263/AG263,0)</f>
        <v>0</v>
      </c>
      <c r="AX263" s="268" t="n">
        <f aca="false">IFERROR(IF(AND($F263="OPEN",$AH263&gt;0),$AH263*_SoP*$AW263,IF(AND($F263="CLOSED",$AH263&gt;0),$AH263*_SoL*$AW263,0)),0)</f>
        <v>0</v>
      </c>
      <c r="AY263" s="268" t="n">
        <f aca="false">IFERROR(IF($AH263&lt;0,$AH263*_SoL,0),0)</f>
        <v>0</v>
      </c>
      <c r="AZ263" s="393" t="n">
        <f aca="false">AU263+AX263</f>
        <v>0</v>
      </c>
      <c r="BA263" s="393" t="n">
        <f aca="false">AJ263-AY263</f>
        <v>0</v>
      </c>
      <c r="BB263" s="393" t="n">
        <f aca="false">AZ263-BA263</f>
        <v>0</v>
      </c>
      <c r="BC263" s="394" t="n">
        <f aca="false">IF($BB263&gt;=0,$BB263,0)</f>
        <v>0</v>
      </c>
      <c r="BD263" s="395" t="n">
        <f aca="false">IF($BB263&lt;=0,-$BB263,0)</f>
        <v>-0</v>
      </c>
      <c r="BE263" s="396" t="n">
        <f aca="false">IF((V263-AJ263)&lt;0,0,V263-AJ263)</f>
        <v>0</v>
      </c>
      <c r="BF263" s="397" t="n">
        <f aca="false">IF(AW263&gt;1,0,V263-AW263*V263)</f>
        <v>0</v>
      </c>
    </row>
    <row r="264" customFormat="false" ht="19.5" hidden="false" customHeight="true" outlineLevel="0" collapsed="false">
      <c r="A264" s="166"/>
      <c r="B264" s="208" t="n">
        <f aca="false">B263+1</f>
        <v>253</v>
      </c>
      <c r="C264" s="166"/>
      <c r="D264" s="369" t="n">
        <f aca="false">INDEX(_Rge_Projectdata_3rd,$B264,MATCH("Project-ID",_Rge_Headline_Projectdata,0))</f>
        <v>0</v>
      </c>
      <c r="E264" s="370" t="str">
        <f aca="false" t="array" ref="E264:E264">IF(INDEX(_Rge_Data_3rd_CY,$B264,E$1)=0,"",TEXT(INDEX(_Rge_Data_3rd_CY,$B264,E$1),"JJJJMMTT"))</f>
        <v/>
      </c>
      <c r="F264" s="382" t="str">
        <f aca="false" t="array" ref="F264:F264">INDEX(_Rge_Data_3rd_CY,$B264,F$1)</f>
        <v>Open</v>
      </c>
      <c r="G264" s="371" t="n">
        <f aca="false" t="array" ref="G264:G264">IFERROR(MATCH(INDEX(_Rge_Data_3rd_CY,$B264,G$1),_Rge_Projectstatus,0),"")</f>
        <v>1</v>
      </c>
      <c r="H264" s="383" t="n">
        <f aca="false">INDEX(_Rge_Data_3rd_CY,$B264,H$1)</f>
        <v>0</v>
      </c>
      <c r="I264" s="384" t="n">
        <f aca="false">INDEX(_Rge_Data_3rd_CY,$B264,I$1)</f>
        <v>0</v>
      </c>
      <c r="J264" s="384" t="n">
        <f aca="false">INDEX(_Rge_Data_3rd_CY,$B264,J$1)</f>
        <v>0</v>
      </c>
      <c r="K264" s="384" t="n">
        <f aca="false">INDEX(_Rge_Data_3rd_CY,$B264,K$1)</f>
        <v>0</v>
      </c>
      <c r="L264" s="385" t="n">
        <f aca="false" t="array" ref="L264:L264">INDEX(_Rge_Data_3rd_CY,$B264,L$1)</f>
        <v>0</v>
      </c>
      <c r="M264" s="385" t="n">
        <f aca="false" t="array" ref="M264:M264">INDEX(_Rge_Data_3rd_CY,$B264,M$1)</f>
        <v>0</v>
      </c>
      <c r="N264" s="385" t="n">
        <f aca="false" t="array" ref="N264:N264">INDEX(_Rge_Data_3rd_CY,$B264,N$1)</f>
        <v>0</v>
      </c>
      <c r="O264" s="385" t="n">
        <f aca="false" t="array" ref="O264:O264">INDEX(_Rge_Data_3rd_CY,$B264,O$1)</f>
        <v>0</v>
      </c>
      <c r="P264" s="385" t="n">
        <f aca="false" t="array" ref="P264:P264">INDEX(_Rge_Data_3rd_CY,$B264,P$1)</f>
        <v>0</v>
      </c>
      <c r="Q264" s="385" t="n">
        <f aca="false">INDEX(_Rge_Data_3rd_CY,$B264,Q$1)</f>
        <v>0</v>
      </c>
      <c r="R264" s="385" t="n">
        <f aca="false" t="array" ref="R264:R264">INDEX(_Rge_Data_3rd_CY,$B264,R$1)</f>
        <v>0</v>
      </c>
      <c r="S264" s="385" t="n">
        <f aca="false" t="array" ref="S264:S264">INDEX(_Rge_Data_3rd_CY,$B264,S$1)</f>
        <v>0</v>
      </c>
      <c r="T264" s="385" t="n">
        <f aca="false">H264-S264</f>
        <v>0</v>
      </c>
      <c r="U264" s="386" t="n">
        <f aca="false">IFERROR(T264/H264,0)</f>
        <v>0</v>
      </c>
      <c r="V264" s="387" t="n">
        <f aca="false">INDEX(_Rge_Data_3rd_CY,$B264,V$1)</f>
        <v>0</v>
      </c>
      <c r="W264" s="388" t="n">
        <f aca="false">INDEX(_Rge_Data_3rd_CY,$B264,W$1)</f>
        <v>0</v>
      </c>
      <c r="X264" s="388" t="n">
        <f aca="false">INDEX(_Rge_Data_3rd_CY,$B264,X$1)</f>
        <v>0</v>
      </c>
      <c r="Y264" s="388" t="n">
        <f aca="false">INDEX(_Rge_Data_3rd_CY,$B264,Y$1)</f>
        <v>0</v>
      </c>
      <c r="Z264" s="388" t="n">
        <f aca="false" t="array" ref="Z264:Z264">INDEX(_Rge_Data_3rd_CY,$B264,Z$1)</f>
        <v>0</v>
      </c>
      <c r="AA264" s="388" t="n">
        <f aca="false" t="array" ref="AA264:AA264">INDEX(_Rge_Data_3rd_CY,$B264,AA$1)</f>
        <v>0</v>
      </c>
      <c r="AB264" s="388" t="n">
        <f aca="false" t="array" ref="AB264:AB264">INDEX(_Rge_Data_3rd_CY,$B264,AB$1)</f>
        <v>0</v>
      </c>
      <c r="AC264" s="388" t="n">
        <f aca="false" t="array" ref="AC264:AC264">INDEX(_Rge_Data_3rd_CY,$B264,AC$1)</f>
        <v>0</v>
      </c>
      <c r="AD264" s="388" t="n">
        <f aca="false" t="array" ref="AD264:AD264">INDEX(_Rge_Data_3rd_CY,$B264,AD$1)</f>
        <v>0</v>
      </c>
      <c r="AE264" s="388" t="n">
        <f aca="false">INDEX(_Rge_Data_3rd_CY,$B264,AE$1)</f>
        <v>0</v>
      </c>
      <c r="AF264" s="388" t="n">
        <f aca="false" t="array" ref="AF264:AF264">INDEX(_Rge_Data_3rd_CY,$B264,AF$1)</f>
        <v>0</v>
      </c>
      <c r="AG264" s="388" t="n">
        <f aca="false" t="array" ref="AG264:AG264">INDEX(_Rge_Data_3rd_CY,$B264,AG$1)</f>
        <v>0</v>
      </c>
      <c r="AH264" s="388" t="n">
        <f aca="false">V264-AG264</f>
        <v>0</v>
      </c>
      <c r="AI264" s="389" t="n">
        <f aca="false">IFERROR(AH264/V264,)</f>
        <v>0</v>
      </c>
      <c r="AJ264" s="390" t="n">
        <f aca="false">INDEX(_Rge_Data_3rd_CY,$B264,AJ$1)</f>
        <v>0</v>
      </c>
      <c r="AK264" s="391" t="n">
        <f aca="false">INDEX(_Rge_Data_3rd_CY,$B264,AK$1)</f>
        <v>0</v>
      </c>
      <c r="AL264" s="391" t="n">
        <f aca="false">INDEX(_Rge_Data_3rd_CY,$B264,AL$1)</f>
        <v>0</v>
      </c>
      <c r="AM264" s="391" t="n">
        <f aca="false">INDEX(_Rge_Data_3rd_CY,$B264,AM$1)</f>
        <v>0</v>
      </c>
      <c r="AN264" s="391" t="n">
        <f aca="false" t="array" ref="AN264:AN264">INDEX(_Rge_Data_3rd_CY,$B264,AN$1)</f>
        <v>0</v>
      </c>
      <c r="AO264" s="391" t="n">
        <f aca="false" t="array" ref="AO264:AO264">INDEX(_Rge_Data_3rd_CY,$B264,AO$1)</f>
        <v>0</v>
      </c>
      <c r="AP264" s="391" t="n">
        <f aca="false" t="array" ref="AP264:AP264">INDEX(_Rge_Data_3rd_CY,$B264,AP$1)</f>
        <v>0</v>
      </c>
      <c r="AQ264" s="391" t="n">
        <f aca="false" t="array" ref="AQ264:AQ264">INDEX(_Rge_Data_3rd_CY,$B264,AQ$1)</f>
        <v>0</v>
      </c>
      <c r="AR264" s="391" t="n">
        <f aca="false" t="array" ref="AR264:AR264">INDEX(_Rge_Data_3rd_CY,$B264,AR$1)</f>
        <v>0</v>
      </c>
      <c r="AS264" s="391" t="n">
        <f aca="false">INDEX(_Rge_Data_3rd_CY,$B264,AS$1)</f>
        <v>0</v>
      </c>
      <c r="AT264" s="391" t="n">
        <f aca="false" t="array" ref="AT264:AT264">INDEX(_Rge_Data_3rd_CY,$B264,AT$1)</f>
        <v>0</v>
      </c>
      <c r="AU264" s="391" t="n">
        <f aca="false" t="array" ref="AU264:AU264">INDEX(_Rge_Data_3rd_CY,$B264,AU$1)</f>
        <v>0</v>
      </c>
      <c r="AV264" s="262" t="n">
        <f aca="false">AU264+AX264+AY264</f>
        <v>0</v>
      </c>
      <c r="AW264" s="392" t="n">
        <f aca="false">IFERROR(AU264/AG264,0)</f>
        <v>0</v>
      </c>
      <c r="AX264" s="268" t="n">
        <f aca="false">IFERROR(IF(AND($F264="OPEN",$AH264&gt;0),$AH264*_SoP*$AW264,IF(AND($F264="CLOSED",$AH264&gt;0),$AH264*_SoL*$AW264,0)),0)</f>
        <v>0</v>
      </c>
      <c r="AY264" s="268" t="n">
        <f aca="false">IFERROR(IF($AH264&lt;0,$AH264*_SoL,0),0)</f>
        <v>0</v>
      </c>
      <c r="AZ264" s="393" t="n">
        <f aca="false">AU264+AX264</f>
        <v>0</v>
      </c>
      <c r="BA264" s="393" t="n">
        <f aca="false">AJ264-AY264</f>
        <v>0</v>
      </c>
      <c r="BB264" s="393" t="n">
        <f aca="false">AZ264-BA264</f>
        <v>0</v>
      </c>
      <c r="BC264" s="394" t="n">
        <f aca="false">IF($BB264&gt;=0,$BB264,0)</f>
        <v>0</v>
      </c>
      <c r="BD264" s="395" t="n">
        <f aca="false">IF($BB264&lt;=0,-$BB264,0)</f>
        <v>-0</v>
      </c>
      <c r="BE264" s="396" t="n">
        <f aca="false">IF((V264-AJ264)&lt;0,0,V264-AJ264)</f>
        <v>0</v>
      </c>
      <c r="BF264" s="397" t="n">
        <f aca="false">IF(AW264&gt;1,0,V264-AW264*V264)</f>
        <v>0</v>
      </c>
    </row>
    <row r="265" customFormat="false" ht="19.5" hidden="false" customHeight="true" outlineLevel="0" collapsed="false">
      <c r="A265" s="166"/>
      <c r="B265" s="208" t="n">
        <f aca="false">B264+1</f>
        <v>254</v>
      </c>
      <c r="C265" s="166"/>
      <c r="D265" s="369" t="n">
        <f aca="false">INDEX(_Rge_Projectdata_3rd,$B265,MATCH("Project-ID",_Rge_Headline_Projectdata,0))</f>
        <v>0</v>
      </c>
      <c r="E265" s="370" t="str">
        <f aca="false" t="array" ref="E265:E265">IF(INDEX(_Rge_Data_3rd_CY,$B265,E$1)=0,"",TEXT(INDEX(_Rge_Data_3rd_CY,$B265,E$1),"JJJJMMTT"))</f>
        <v/>
      </c>
      <c r="F265" s="382" t="str">
        <f aca="false" t="array" ref="F265:F265">INDEX(_Rge_Data_3rd_CY,$B265,F$1)</f>
        <v>Open</v>
      </c>
      <c r="G265" s="371" t="n">
        <f aca="false" t="array" ref="G265:G265">IFERROR(MATCH(INDEX(_Rge_Data_3rd_CY,$B265,G$1),_Rge_Projectstatus,0),"")</f>
        <v>1</v>
      </c>
      <c r="H265" s="383" t="n">
        <f aca="false">INDEX(_Rge_Data_3rd_CY,$B265,H$1)</f>
        <v>0</v>
      </c>
      <c r="I265" s="384" t="n">
        <f aca="false">INDEX(_Rge_Data_3rd_CY,$B265,I$1)</f>
        <v>0</v>
      </c>
      <c r="J265" s="384" t="n">
        <f aca="false">INDEX(_Rge_Data_3rd_CY,$B265,J$1)</f>
        <v>0</v>
      </c>
      <c r="K265" s="384" t="n">
        <f aca="false">INDEX(_Rge_Data_3rd_CY,$B265,K$1)</f>
        <v>0</v>
      </c>
      <c r="L265" s="385" t="n">
        <f aca="false" t="array" ref="L265:L265">INDEX(_Rge_Data_3rd_CY,$B265,L$1)</f>
        <v>0</v>
      </c>
      <c r="M265" s="385" t="n">
        <f aca="false" t="array" ref="M265:M265">INDEX(_Rge_Data_3rd_CY,$B265,M$1)</f>
        <v>0</v>
      </c>
      <c r="N265" s="385" t="n">
        <f aca="false" t="array" ref="N265:N265">INDEX(_Rge_Data_3rd_CY,$B265,N$1)</f>
        <v>0</v>
      </c>
      <c r="O265" s="385" t="n">
        <f aca="false" t="array" ref="O265:O265">INDEX(_Rge_Data_3rd_CY,$B265,O$1)</f>
        <v>0</v>
      </c>
      <c r="P265" s="385" t="n">
        <f aca="false" t="array" ref="P265:P265">INDEX(_Rge_Data_3rd_CY,$B265,P$1)</f>
        <v>0</v>
      </c>
      <c r="Q265" s="385" t="n">
        <f aca="false">INDEX(_Rge_Data_3rd_CY,$B265,Q$1)</f>
        <v>0</v>
      </c>
      <c r="R265" s="385" t="n">
        <f aca="false" t="array" ref="R265:R265">INDEX(_Rge_Data_3rd_CY,$B265,R$1)</f>
        <v>0</v>
      </c>
      <c r="S265" s="385" t="n">
        <f aca="false" t="array" ref="S265:S265">INDEX(_Rge_Data_3rd_CY,$B265,S$1)</f>
        <v>0</v>
      </c>
      <c r="T265" s="385" t="n">
        <f aca="false">H265-S265</f>
        <v>0</v>
      </c>
      <c r="U265" s="386" t="n">
        <f aca="false">IFERROR(T265/H265,0)</f>
        <v>0</v>
      </c>
      <c r="V265" s="387" t="n">
        <f aca="false">INDEX(_Rge_Data_3rd_CY,$B265,V$1)</f>
        <v>0</v>
      </c>
      <c r="W265" s="388" t="n">
        <f aca="false">INDEX(_Rge_Data_3rd_CY,$B265,W$1)</f>
        <v>0</v>
      </c>
      <c r="X265" s="388" t="n">
        <f aca="false">INDEX(_Rge_Data_3rd_CY,$B265,X$1)</f>
        <v>0</v>
      </c>
      <c r="Y265" s="388" t="n">
        <f aca="false">INDEX(_Rge_Data_3rd_CY,$B265,Y$1)</f>
        <v>0</v>
      </c>
      <c r="Z265" s="388" t="n">
        <f aca="false" t="array" ref="Z265:Z265">INDEX(_Rge_Data_3rd_CY,$B265,Z$1)</f>
        <v>0</v>
      </c>
      <c r="AA265" s="388" t="n">
        <f aca="false" t="array" ref="AA265:AA265">INDEX(_Rge_Data_3rd_CY,$B265,AA$1)</f>
        <v>0</v>
      </c>
      <c r="AB265" s="388" t="n">
        <f aca="false" t="array" ref="AB265:AB265">INDEX(_Rge_Data_3rd_CY,$B265,AB$1)</f>
        <v>0</v>
      </c>
      <c r="AC265" s="388" t="n">
        <f aca="false" t="array" ref="AC265:AC265">INDEX(_Rge_Data_3rd_CY,$B265,AC$1)</f>
        <v>0</v>
      </c>
      <c r="AD265" s="388" t="n">
        <f aca="false" t="array" ref="AD265:AD265">INDEX(_Rge_Data_3rd_CY,$B265,AD$1)</f>
        <v>0</v>
      </c>
      <c r="AE265" s="388" t="n">
        <f aca="false">INDEX(_Rge_Data_3rd_CY,$B265,AE$1)</f>
        <v>0</v>
      </c>
      <c r="AF265" s="388" t="n">
        <f aca="false" t="array" ref="AF265:AF265">INDEX(_Rge_Data_3rd_CY,$B265,AF$1)</f>
        <v>0</v>
      </c>
      <c r="AG265" s="388" t="n">
        <f aca="false" t="array" ref="AG265:AG265">INDEX(_Rge_Data_3rd_CY,$B265,AG$1)</f>
        <v>0</v>
      </c>
      <c r="AH265" s="388" t="n">
        <f aca="false">V265-AG265</f>
        <v>0</v>
      </c>
      <c r="AI265" s="389" t="n">
        <f aca="false">IFERROR(AH265/V265,)</f>
        <v>0</v>
      </c>
      <c r="AJ265" s="390" t="n">
        <f aca="false">INDEX(_Rge_Data_3rd_CY,$B265,AJ$1)</f>
        <v>0</v>
      </c>
      <c r="AK265" s="391" t="n">
        <f aca="false">INDEX(_Rge_Data_3rd_CY,$B265,AK$1)</f>
        <v>0</v>
      </c>
      <c r="AL265" s="391" t="n">
        <f aca="false">INDEX(_Rge_Data_3rd_CY,$B265,AL$1)</f>
        <v>0</v>
      </c>
      <c r="AM265" s="391" t="n">
        <f aca="false">INDEX(_Rge_Data_3rd_CY,$B265,AM$1)</f>
        <v>0</v>
      </c>
      <c r="AN265" s="391" t="n">
        <f aca="false" t="array" ref="AN265:AN265">INDEX(_Rge_Data_3rd_CY,$B265,AN$1)</f>
        <v>0</v>
      </c>
      <c r="AO265" s="391" t="n">
        <f aca="false" t="array" ref="AO265:AO265">INDEX(_Rge_Data_3rd_CY,$B265,AO$1)</f>
        <v>0</v>
      </c>
      <c r="AP265" s="391" t="n">
        <f aca="false" t="array" ref="AP265:AP265">INDEX(_Rge_Data_3rd_CY,$B265,AP$1)</f>
        <v>0</v>
      </c>
      <c r="AQ265" s="391" t="n">
        <f aca="false" t="array" ref="AQ265:AQ265">INDEX(_Rge_Data_3rd_CY,$B265,AQ$1)</f>
        <v>0</v>
      </c>
      <c r="AR265" s="391" t="n">
        <f aca="false" t="array" ref="AR265:AR265">INDEX(_Rge_Data_3rd_CY,$B265,AR$1)</f>
        <v>0</v>
      </c>
      <c r="AS265" s="391" t="n">
        <f aca="false">INDEX(_Rge_Data_3rd_CY,$B265,AS$1)</f>
        <v>0</v>
      </c>
      <c r="AT265" s="391" t="n">
        <f aca="false" t="array" ref="AT265:AT265">INDEX(_Rge_Data_3rd_CY,$B265,AT$1)</f>
        <v>0</v>
      </c>
      <c r="AU265" s="391" t="n">
        <f aca="false" t="array" ref="AU265:AU265">INDEX(_Rge_Data_3rd_CY,$B265,AU$1)</f>
        <v>0</v>
      </c>
      <c r="AV265" s="262" t="n">
        <f aca="false">AU265+AX265+AY265</f>
        <v>0</v>
      </c>
      <c r="AW265" s="392" t="n">
        <f aca="false">IFERROR(AU265/AG265,0)</f>
        <v>0</v>
      </c>
      <c r="AX265" s="268" t="n">
        <f aca="false">IFERROR(IF(AND($F265="OPEN",$AH265&gt;0),$AH265*_SoP*$AW265,IF(AND($F265="CLOSED",$AH265&gt;0),$AH265*_SoL*$AW265,0)),0)</f>
        <v>0</v>
      </c>
      <c r="AY265" s="268" t="n">
        <f aca="false">IFERROR(IF($AH265&lt;0,$AH265*_SoL,0),0)</f>
        <v>0</v>
      </c>
      <c r="AZ265" s="393" t="n">
        <f aca="false">AU265+AX265</f>
        <v>0</v>
      </c>
      <c r="BA265" s="393" t="n">
        <f aca="false">AJ265-AY265</f>
        <v>0</v>
      </c>
      <c r="BB265" s="393" t="n">
        <f aca="false">AZ265-BA265</f>
        <v>0</v>
      </c>
      <c r="BC265" s="394" t="n">
        <f aca="false">IF($BB265&gt;=0,$BB265,0)</f>
        <v>0</v>
      </c>
      <c r="BD265" s="395" t="n">
        <f aca="false">IF($BB265&lt;=0,-$BB265,0)</f>
        <v>-0</v>
      </c>
      <c r="BE265" s="396" t="n">
        <f aca="false">IF((V265-AJ265)&lt;0,0,V265-AJ265)</f>
        <v>0</v>
      </c>
      <c r="BF265" s="397" t="n">
        <f aca="false">IF(AW265&gt;1,0,V265-AW265*V265)</f>
        <v>0</v>
      </c>
    </row>
    <row r="266" customFormat="false" ht="19.5" hidden="false" customHeight="true" outlineLevel="0" collapsed="false">
      <c r="A266" s="166"/>
      <c r="B266" s="208" t="n">
        <f aca="false">B265+1</f>
        <v>255</v>
      </c>
      <c r="C266" s="166"/>
      <c r="D266" s="369" t="n">
        <f aca="false">INDEX(_Rge_Projectdata_3rd,$B266,MATCH("Project-ID",_Rge_Headline_Projectdata,0))</f>
        <v>0</v>
      </c>
      <c r="E266" s="370" t="str">
        <f aca="false" t="array" ref="E266:E266">IF(INDEX(_Rge_Data_3rd_CY,$B266,E$1)=0,"",TEXT(INDEX(_Rge_Data_3rd_CY,$B266,E$1),"JJJJMMTT"))</f>
        <v/>
      </c>
      <c r="F266" s="382" t="str">
        <f aca="false" t="array" ref="F266:F266">INDEX(_Rge_Data_3rd_CY,$B266,F$1)</f>
        <v>Open</v>
      </c>
      <c r="G266" s="371" t="n">
        <f aca="false" t="array" ref="G266:G266">IFERROR(MATCH(INDEX(_Rge_Data_3rd_CY,$B266,G$1),_Rge_Projectstatus,0),"")</f>
        <v>1</v>
      </c>
      <c r="H266" s="383" t="n">
        <f aca="false">INDEX(_Rge_Data_3rd_CY,$B266,H$1)</f>
        <v>0</v>
      </c>
      <c r="I266" s="384" t="n">
        <f aca="false">INDEX(_Rge_Data_3rd_CY,$B266,I$1)</f>
        <v>0</v>
      </c>
      <c r="J266" s="384" t="n">
        <f aca="false">INDEX(_Rge_Data_3rd_CY,$B266,J$1)</f>
        <v>0</v>
      </c>
      <c r="K266" s="384" t="n">
        <f aca="false">INDEX(_Rge_Data_3rd_CY,$B266,K$1)</f>
        <v>0</v>
      </c>
      <c r="L266" s="385" t="n">
        <f aca="false" t="array" ref="L266:L266">INDEX(_Rge_Data_3rd_CY,$B266,L$1)</f>
        <v>0</v>
      </c>
      <c r="M266" s="385" t="n">
        <f aca="false" t="array" ref="M266:M266">INDEX(_Rge_Data_3rd_CY,$B266,M$1)</f>
        <v>0</v>
      </c>
      <c r="N266" s="385" t="n">
        <f aca="false" t="array" ref="N266:N266">INDEX(_Rge_Data_3rd_CY,$B266,N$1)</f>
        <v>0</v>
      </c>
      <c r="O266" s="385" t="n">
        <f aca="false" t="array" ref="O266:O266">INDEX(_Rge_Data_3rd_CY,$B266,O$1)</f>
        <v>0</v>
      </c>
      <c r="P266" s="385" t="n">
        <f aca="false" t="array" ref="P266:P266">INDEX(_Rge_Data_3rd_CY,$B266,P$1)</f>
        <v>0</v>
      </c>
      <c r="Q266" s="385" t="n">
        <f aca="false">INDEX(_Rge_Data_3rd_CY,$B266,Q$1)</f>
        <v>0</v>
      </c>
      <c r="R266" s="385" t="n">
        <f aca="false" t="array" ref="R266:R266">INDEX(_Rge_Data_3rd_CY,$B266,R$1)</f>
        <v>0</v>
      </c>
      <c r="S266" s="385" t="n">
        <f aca="false" t="array" ref="S266:S266">INDEX(_Rge_Data_3rd_CY,$B266,S$1)</f>
        <v>0</v>
      </c>
      <c r="T266" s="385" t="n">
        <f aca="false">H266-S266</f>
        <v>0</v>
      </c>
      <c r="U266" s="386" t="n">
        <f aca="false">IFERROR(T266/H266,0)</f>
        <v>0</v>
      </c>
      <c r="V266" s="387" t="n">
        <f aca="false">INDEX(_Rge_Data_3rd_CY,$B266,V$1)</f>
        <v>0</v>
      </c>
      <c r="W266" s="388" t="n">
        <f aca="false">INDEX(_Rge_Data_3rd_CY,$B266,W$1)</f>
        <v>0</v>
      </c>
      <c r="X266" s="388" t="n">
        <f aca="false">INDEX(_Rge_Data_3rd_CY,$B266,X$1)</f>
        <v>0</v>
      </c>
      <c r="Y266" s="388" t="n">
        <f aca="false">INDEX(_Rge_Data_3rd_CY,$B266,Y$1)</f>
        <v>0</v>
      </c>
      <c r="Z266" s="388" t="n">
        <f aca="false" t="array" ref="Z266:Z266">INDEX(_Rge_Data_3rd_CY,$B266,Z$1)</f>
        <v>0</v>
      </c>
      <c r="AA266" s="388" t="n">
        <f aca="false" t="array" ref="AA266:AA266">INDEX(_Rge_Data_3rd_CY,$B266,AA$1)</f>
        <v>0</v>
      </c>
      <c r="AB266" s="388" t="n">
        <f aca="false" t="array" ref="AB266:AB266">INDEX(_Rge_Data_3rd_CY,$B266,AB$1)</f>
        <v>0</v>
      </c>
      <c r="AC266" s="388" t="n">
        <f aca="false" t="array" ref="AC266:AC266">INDEX(_Rge_Data_3rd_CY,$B266,AC$1)</f>
        <v>0</v>
      </c>
      <c r="AD266" s="388" t="n">
        <f aca="false" t="array" ref="AD266:AD266">INDEX(_Rge_Data_3rd_CY,$B266,AD$1)</f>
        <v>0</v>
      </c>
      <c r="AE266" s="388" t="n">
        <f aca="false">INDEX(_Rge_Data_3rd_CY,$B266,AE$1)</f>
        <v>0</v>
      </c>
      <c r="AF266" s="388" t="n">
        <f aca="false" t="array" ref="AF266:AF266">INDEX(_Rge_Data_3rd_CY,$B266,AF$1)</f>
        <v>0</v>
      </c>
      <c r="AG266" s="388" t="n">
        <f aca="false" t="array" ref="AG266:AG266">INDEX(_Rge_Data_3rd_CY,$B266,AG$1)</f>
        <v>0</v>
      </c>
      <c r="AH266" s="388" t="n">
        <f aca="false">V266-AG266</f>
        <v>0</v>
      </c>
      <c r="AI266" s="389" t="n">
        <f aca="false">IFERROR(AH266/V266,)</f>
        <v>0</v>
      </c>
      <c r="AJ266" s="390" t="n">
        <f aca="false">INDEX(_Rge_Data_3rd_CY,$B266,AJ$1)</f>
        <v>0</v>
      </c>
      <c r="AK266" s="391" t="n">
        <f aca="false">INDEX(_Rge_Data_3rd_CY,$B266,AK$1)</f>
        <v>0</v>
      </c>
      <c r="AL266" s="391" t="n">
        <f aca="false">INDEX(_Rge_Data_3rd_CY,$B266,AL$1)</f>
        <v>0</v>
      </c>
      <c r="AM266" s="391" t="n">
        <f aca="false">INDEX(_Rge_Data_3rd_CY,$B266,AM$1)</f>
        <v>0</v>
      </c>
      <c r="AN266" s="391" t="n">
        <f aca="false" t="array" ref="AN266:AN266">INDEX(_Rge_Data_3rd_CY,$B266,AN$1)</f>
        <v>0</v>
      </c>
      <c r="AO266" s="391" t="n">
        <f aca="false" t="array" ref="AO266:AO266">INDEX(_Rge_Data_3rd_CY,$B266,AO$1)</f>
        <v>0</v>
      </c>
      <c r="AP266" s="391" t="n">
        <f aca="false" t="array" ref="AP266:AP266">INDEX(_Rge_Data_3rd_CY,$B266,AP$1)</f>
        <v>0</v>
      </c>
      <c r="AQ266" s="391" t="n">
        <f aca="false" t="array" ref="AQ266:AQ266">INDEX(_Rge_Data_3rd_CY,$B266,AQ$1)</f>
        <v>0</v>
      </c>
      <c r="AR266" s="391" t="n">
        <f aca="false" t="array" ref="AR266:AR266">INDEX(_Rge_Data_3rd_CY,$B266,AR$1)</f>
        <v>0</v>
      </c>
      <c r="AS266" s="391" t="n">
        <f aca="false">INDEX(_Rge_Data_3rd_CY,$B266,AS$1)</f>
        <v>0</v>
      </c>
      <c r="AT266" s="391" t="n">
        <f aca="false" t="array" ref="AT266:AT266">INDEX(_Rge_Data_3rd_CY,$B266,AT$1)</f>
        <v>0</v>
      </c>
      <c r="AU266" s="391" t="n">
        <f aca="false" t="array" ref="AU266:AU266">INDEX(_Rge_Data_3rd_CY,$B266,AU$1)</f>
        <v>0</v>
      </c>
      <c r="AV266" s="262" t="n">
        <f aca="false">AU266+AX266+AY266</f>
        <v>0</v>
      </c>
      <c r="AW266" s="392" t="n">
        <f aca="false">IFERROR(AU266/AG266,0)</f>
        <v>0</v>
      </c>
      <c r="AX266" s="268" t="n">
        <f aca="false">IFERROR(IF(AND($F266="OPEN",$AH266&gt;0),$AH266*_SoP*$AW266,IF(AND($F266="CLOSED",$AH266&gt;0),$AH266*_SoL*$AW266,0)),0)</f>
        <v>0</v>
      </c>
      <c r="AY266" s="268" t="n">
        <f aca="false">IFERROR(IF($AH266&lt;0,$AH266*_SoL,0),0)</f>
        <v>0</v>
      </c>
      <c r="AZ266" s="393" t="n">
        <f aca="false">AU266+AX266</f>
        <v>0</v>
      </c>
      <c r="BA266" s="393" t="n">
        <f aca="false">AJ266-AY266</f>
        <v>0</v>
      </c>
      <c r="BB266" s="393" t="n">
        <f aca="false">AZ266-BA266</f>
        <v>0</v>
      </c>
      <c r="BC266" s="394" t="n">
        <f aca="false">IF($BB266&gt;=0,$BB266,0)</f>
        <v>0</v>
      </c>
      <c r="BD266" s="395" t="n">
        <f aca="false">IF($BB266&lt;=0,-$BB266,0)</f>
        <v>-0</v>
      </c>
      <c r="BE266" s="396" t="n">
        <f aca="false">IF((V266-AJ266)&lt;0,0,V266-AJ266)</f>
        <v>0</v>
      </c>
      <c r="BF266" s="397" t="n">
        <f aca="false">IF(AW266&gt;1,0,V266-AW266*V266)</f>
        <v>0</v>
      </c>
    </row>
    <row r="267" customFormat="false" ht="19.5" hidden="false" customHeight="true" outlineLevel="0" collapsed="false">
      <c r="A267" s="166"/>
      <c r="B267" s="208" t="n">
        <f aca="false">B266+1</f>
        <v>256</v>
      </c>
      <c r="C267" s="166"/>
      <c r="D267" s="369" t="n">
        <f aca="false">INDEX(_Rge_Projectdata_3rd,$B267,MATCH("Project-ID",_Rge_Headline_Projectdata,0))</f>
        <v>0</v>
      </c>
      <c r="E267" s="370" t="str">
        <f aca="false" t="array" ref="E267:E267">IF(INDEX(_Rge_Data_3rd_CY,$B267,E$1)=0,"",TEXT(INDEX(_Rge_Data_3rd_CY,$B267,E$1),"JJJJMMTT"))</f>
        <v/>
      </c>
      <c r="F267" s="382" t="str">
        <f aca="false" t="array" ref="F267:F267">INDEX(_Rge_Data_3rd_CY,$B267,F$1)</f>
        <v>Open</v>
      </c>
      <c r="G267" s="371" t="n">
        <f aca="false" t="array" ref="G267:G267">IFERROR(MATCH(INDEX(_Rge_Data_3rd_CY,$B267,G$1),_Rge_Projectstatus,0),"")</f>
        <v>1</v>
      </c>
      <c r="H267" s="383" t="n">
        <f aca="false">INDEX(_Rge_Data_3rd_CY,$B267,H$1)</f>
        <v>0</v>
      </c>
      <c r="I267" s="384" t="n">
        <f aca="false">INDEX(_Rge_Data_3rd_CY,$B267,I$1)</f>
        <v>0</v>
      </c>
      <c r="J267" s="384" t="n">
        <f aca="false">INDEX(_Rge_Data_3rd_CY,$B267,J$1)</f>
        <v>0</v>
      </c>
      <c r="K267" s="384" t="n">
        <f aca="false">INDEX(_Rge_Data_3rd_CY,$B267,K$1)</f>
        <v>0</v>
      </c>
      <c r="L267" s="385" t="n">
        <f aca="false" t="array" ref="L267:L267">INDEX(_Rge_Data_3rd_CY,$B267,L$1)</f>
        <v>0</v>
      </c>
      <c r="M267" s="385" t="n">
        <f aca="false" t="array" ref="M267:M267">INDEX(_Rge_Data_3rd_CY,$B267,M$1)</f>
        <v>0</v>
      </c>
      <c r="N267" s="385" t="n">
        <f aca="false" t="array" ref="N267:N267">INDEX(_Rge_Data_3rd_CY,$B267,N$1)</f>
        <v>0</v>
      </c>
      <c r="O267" s="385" t="n">
        <f aca="false" t="array" ref="O267:O267">INDEX(_Rge_Data_3rd_CY,$B267,O$1)</f>
        <v>0</v>
      </c>
      <c r="P267" s="385" t="n">
        <f aca="false" t="array" ref="P267:P267">INDEX(_Rge_Data_3rd_CY,$B267,P$1)</f>
        <v>0</v>
      </c>
      <c r="Q267" s="385" t="n">
        <f aca="false">INDEX(_Rge_Data_3rd_CY,$B267,Q$1)</f>
        <v>0</v>
      </c>
      <c r="R267" s="385" t="n">
        <f aca="false" t="array" ref="R267:R267">INDEX(_Rge_Data_3rd_CY,$B267,R$1)</f>
        <v>0</v>
      </c>
      <c r="S267" s="385" t="n">
        <f aca="false" t="array" ref="S267:S267">INDEX(_Rge_Data_3rd_CY,$B267,S$1)</f>
        <v>0</v>
      </c>
      <c r="T267" s="385" t="n">
        <f aca="false">H267-S267</f>
        <v>0</v>
      </c>
      <c r="U267" s="386" t="n">
        <f aca="false">IFERROR(T267/H267,0)</f>
        <v>0</v>
      </c>
      <c r="V267" s="387" t="n">
        <f aca="false">INDEX(_Rge_Data_3rd_CY,$B267,V$1)</f>
        <v>0</v>
      </c>
      <c r="W267" s="388" t="n">
        <f aca="false">INDEX(_Rge_Data_3rd_CY,$B267,W$1)</f>
        <v>0</v>
      </c>
      <c r="X267" s="388" t="n">
        <f aca="false">INDEX(_Rge_Data_3rd_CY,$B267,X$1)</f>
        <v>0</v>
      </c>
      <c r="Y267" s="388" t="n">
        <f aca="false">INDEX(_Rge_Data_3rd_CY,$B267,Y$1)</f>
        <v>0</v>
      </c>
      <c r="Z267" s="388" t="n">
        <f aca="false" t="array" ref="Z267:Z267">INDEX(_Rge_Data_3rd_CY,$B267,Z$1)</f>
        <v>0</v>
      </c>
      <c r="AA267" s="388" t="n">
        <f aca="false" t="array" ref="AA267:AA267">INDEX(_Rge_Data_3rd_CY,$B267,AA$1)</f>
        <v>0</v>
      </c>
      <c r="AB267" s="388" t="n">
        <f aca="false" t="array" ref="AB267:AB267">INDEX(_Rge_Data_3rd_CY,$B267,AB$1)</f>
        <v>0</v>
      </c>
      <c r="AC267" s="388" t="n">
        <f aca="false" t="array" ref="AC267:AC267">INDEX(_Rge_Data_3rd_CY,$B267,AC$1)</f>
        <v>0</v>
      </c>
      <c r="AD267" s="388" t="n">
        <f aca="false" t="array" ref="AD267:AD267">INDEX(_Rge_Data_3rd_CY,$B267,AD$1)</f>
        <v>0</v>
      </c>
      <c r="AE267" s="388" t="n">
        <f aca="false">INDEX(_Rge_Data_3rd_CY,$B267,AE$1)</f>
        <v>0</v>
      </c>
      <c r="AF267" s="388" t="n">
        <f aca="false" t="array" ref="AF267:AF267">INDEX(_Rge_Data_3rd_CY,$B267,AF$1)</f>
        <v>0</v>
      </c>
      <c r="AG267" s="388" t="n">
        <f aca="false" t="array" ref="AG267:AG267">INDEX(_Rge_Data_3rd_CY,$B267,AG$1)</f>
        <v>0</v>
      </c>
      <c r="AH267" s="388" t="n">
        <f aca="false">V267-AG267</f>
        <v>0</v>
      </c>
      <c r="AI267" s="389" t="n">
        <f aca="false">IFERROR(AH267/V267,)</f>
        <v>0</v>
      </c>
      <c r="AJ267" s="390" t="n">
        <f aca="false">INDEX(_Rge_Data_3rd_CY,$B267,AJ$1)</f>
        <v>0</v>
      </c>
      <c r="AK267" s="391" t="n">
        <f aca="false">INDEX(_Rge_Data_3rd_CY,$B267,AK$1)</f>
        <v>0</v>
      </c>
      <c r="AL267" s="391" t="n">
        <f aca="false">INDEX(_Rge_Data_3rd_CY,$B267,AL$1)</f>
        <v>0</v>
      </c>
      <c r="AM267" s="391" t="n">
        <f aca="false">INDEX(_Rge_Data_3rd_CY,$B267,AM$1)</f>
        <v>0</v>
      </c>
      <c r="AN267" s="391" t="n">
        <f aca="false" t="array" ref="AN267:AN267">INDEX(_Rge_Data_3rd_CY,$B267,AN$1)</f>
        <v>0</v>
      </c>
      <c r="AO267" s="391" t="n">
        <f aca="false" t="array" ref="AO267:AO267">INDEX(_Rge_Data_3rd_CY,$B267,AO$1)</f>
        <v>0</v>
      </c>
      <c r="AP267" s="391" t="n">
        <f aca="false" t="array" ref="AP267:AP267">INDEX(_Rge_Data_3rd_CY,$B267,AP$1)</f>
        <v>0</v>
      </c>
      <c r="AQ267" s="391" t="n">
        <f aca="false" t="array" ref="AQ267:AQ267">INDEX(_Rge_Data_3rd_CY,$B267,AQ$1)</f>
        <v>0</v>
      </c>
      <c r="AR267" s="391" t="n">
        <f aca="false" t="array" ref="AR267:AR267">INDEX(_Rge_Data_3rd_CY,$B267,AR$1)</f>
        <v>0</v>
      </c>
      <c r="AS267" s="391" t="n">
        <f aca="false">INDEX(_Rge_Data_3rd_CY,$B267,AS$1)</f>
        <v>0</v>
      </c>
      <c r="AT267" s="391" t="n">
        <f aca="false" t="array" ref="AT267:AT267">INDEX(_Rge_Data_3rd_CY,$B267,AT$1)</f>
        <v>0</v>
      </c>
      <c r="AU267" s="391" t="n">
        <f aca="false" t="array" ref="AU267:AU267">INDEX(_Rge_Data_3rd_CY,$B267,AU$1)</f>
        <v>0</v>
      </c>
      <c r="AV267" s="262" t="n">
        <f aca="false">AU267+AX267+AY267</f>
        <v>0</v>
      </c>
      <c r="AW267" s="392" t="n">
        <f aca="false">IFERROR(AU267/AG267,0)</f>
        <v>0</v>
      </c>
      <c r="AX267" s="268" t="n">
        <f aca="false">IFERROR(IF(AND($F267="OPEN",$AH267&gt;0),$AH267*_SoP*$AW267,IF(AND($F267="CLOSED",$AH267&gt;0),$AH267*_SoL*$AW267,0)),0)</f>
        <v>0</v>
      </c>
      <c r="AY267" s="268" t="n">
        <f aca="false">IFERROR(IF($AH267&lt;0,$AH267*_SoL,0),0)</f>
        <v>0</v>
      </c>
      <c r="AZ267" s="393" t="n">
        <f aca="false">AU267+AX267</f>
        <v>0</v>
      </c>
      <c r="BA267" s="393" t="n">
        <f aca="false">AJ267-AY267</f>
        <v>0</v>
      </c>
      <c r="BB267" s="393" t="n">
        <f aca="false">AZ267-BA267</f>
        <v>0</v>
      </c>
      <c r="BC267" s="394" t="n">
        <f aca="false">IF($BB267&gt;=0,$BB267,0)</f>
        <v>0</v>
      </c>
      <c r="BD267" s="395" t="n">
        <f aca="false">IF($BB267&lt;=0,-$BB267,0)</f>
        <v>-0</v>
      </c>
      <c r="BE267" s="396" t="n">
        <f aca="false">IF((V267-AJ267)&lt;0,0,V267-AJ267)</f>
        <v>0</v>
      </c>
      <c r="BF267" s="397" t="n">
        <f aca="false">IF(AW267&gt;1,0,V267-AW267*V267)</f>
        <v>0</v>
      </c>
    </row>
    <row r="268" customFormat="false" ht="19.5" hidden="false" customHeight="true" outlineLevel="0" collapsed="false">
      <c r="A268" s="166"/>
      <c r="B268" s="208" t="n">
        <f aca="false">B267+1</f>
        <v>257</v>
      </c>
      <c r="C268" s="166"/>
      <c r="D268" s="369" t="n">
        <f aca="false">INDEX(_Rge_Projectdata_3rd,$B268,MATCH("Project-ID",_Rge_Headline_Projectdata,0))</f>
        <v>0</v>
      </c>
      <c r="E268" s="370" t="str">
        <f aca="false" t="array" ref="E268:E268">IF(INDEX(_Rge_Data_3rd_CY,$B268,E$1)=0,"",TEXT(INDEX(_Rge_Data_3rd_CY,$B268,E$1),"JJJJMMTT"))</f>
        <v/>
      </c>
      <c r="F268" s="382" t="str">
        <f aca="false" t="array" ref="F268:F268">INDEX(_Rge_Data_3rd_CY,$B268,F$1)</f>
        <v>Open</v>
      </c>
      <c r="G268" s="371" t="n">
        <f aca="false" t="array" ref="G268:G268">IFERROR(MATCH(INDEX(_Rge_Data_3rd_CY,$B268,G$1),_Rge_Projectstatus,0),"")</f>
        <v>1</v>
      </c>
      <c r="H268" s="383" t="n">
        <f aca="false">INDEX(_Rge_Data_3rd_CY,$B268,H$1)</f>
        <v>0</v>
      </c>
      <c r="I268" s="384" t="n">
        <f aca="false">INDEX(_Rge_Data_3rd_CY,$B268,I$1)</f>
        <v>0</v>
      </c>
      <c r="J268" s="384" t="n">
        <f aca="false">INDEX(_Rge_Data_3rd_CY,$B268,J$1)</f>
        <v>0</v>
      </c>
      <c r="K268" s="384" t="n">
        <f aca="false">INDEX(_Rge_Data_3rd_CY,$B268,K$1)</f>
        <v>0</v>
      </c>
      <c r="L268" s="385" t="n">
        <f aca="false" t="array" ref="L268:L268">INDEX(_Rge_Data_3rd_CY,$B268,L$1)</f>
        <v>0</v>
      </c>
      <c r="M268" s="385" t="n">
        <f aca="false" t="array" ref="M268:M268">INDEX(_Rge_Data_3rd_CY,$B268,M$1)</f>
        <v>0</v>
      </c>
      <c r="N268" s="385" t="n">
        <f aca="false" t="array" ref="N268:N268">INDEX(_Rge_Data_3rd_CY,$B268,N$1)</f>
        <v>0</v>
      </c>
      <c r="O268" s="385" t="n">
        <f aca="false" t="array" ref="O268:O268">INDEX(_Rge_Data_3rd_CY,$B268,O$1)</f>
        <v>0</v>
      </c>
      <c r="P268" s="385" t="n">
        <f aca="false" t="array" ref="P268:P268">INDEX(_Rge_Data_3rd_CY,$B268,P$1)</f>
        <v>0</v>
      </c>
      <c r="Q268" s="385" t="n">
        <f aca="false">INDEX(_Rge_Data_3rd_CY,$B268,Q$1)</f>
        <v>0</v>
      </c>
      <c r="R268" s="385" t="n">
        <f aca="false" t="array" ref="R268:R268">INDEX(_Rge_Data_3rd_CY,$B268,R$1)</f>
        <v>0</v>
      </c>
      <c r="S268" s="385" t="n">
        <f aca="false" t="array" ref="S268:S268">INDEX(_Rge_Data_3rd_CY,$B268,S$1)</f>
        <v>0</v>
      </c>
      <c r="T268" s="385" t="n">
        <f aca="false">H268-S268</f>
        <v>0</v>
      </c>
      <c r="U268" s="386" t="n">
        <f aca="false">IFERROR(T268/H268,0)</f>
        <v>0</v>
      </c>
      <c r="V268" s="387" t="n">
        <f aca="false">INDEX(_Rge_Data_3rd_CY,$B268,V$1)</f>
        <v>0</v>
      </c>
      <c r="W268" s="388" t="n">
        <f aca="false">INDEX(_Rge_Data_3rd_CY,$B268,W$1)</f>
        <v>0</v>
      </c>
      <c r="X268" s="388" t="n">
        <f aca="false">INDEX(_Rge_Data_3rd_CY,$B268,X$1)</f>
        <v>0</v>
      </c>
      <c r="Y268" s="388" t="n">
        <f aca="false">INDEX(_Rge_Data_3rd_CY,$B268,Y$1)</f>
        <v>0</v>
      </c>
      <c r="Z268" s="388" t="n">
        <f aca="false" t="array" ref="Z268:Z268">INDEX(_Rge_Data_3rd_CY,$B268,Z$1)</f>
        <v>0</v>
      </c>
      <c r="AA268" s="388" t="n">
        <f aca="false" t="array" ref="AA268:AA268">INDEX(_Rge_Data_3rd_CY,$B268,AA$1)</f>
        <v>0</v>
      </c>
      <c r="AB268" s="388" t="n">
        <f aca="false" t="array" ref="AB268:AB268">INDEX(_Rge_Data_3rd_CY,$B268,AB$1)</f>
        <v>0</v>
      </c>
      <c r="AC268" s="388" t="n">
        <f aca="false" t="array" ref="AC268:AC268">INDEX(_Rge_Data_3rd_CY,$B268,AC$1)</f>
        <v>0</v>
      </c>
      <c r="AD268" s="388" t="n">
        <f aca="false" t="array" ref="AD268:AD268">INDEX(_Rge_Data_3rd_CY,$B268,AD$1)</f>
        <v>0</v>
      </c>
      <c r="AE268" s="388" t="n">
        <f aca="false">INDEX(_Rge_Data_3rd_CY,$B268,AE$1)</f>
        <v>0</v>
      </c>
      <c r="AF268" s="388" t="n">
        <f aca="false" t="array" ref="AF268:AF268">INDEX(_Rge_Data_3rd_CY,$B268,AF$1)</f>
        <v>0</v>
      </c>
      <c r="AG268" s="388" t="n">
        <f aca="false" t="array" ref="AG268:AG268">INDEX(_Rge_Data_3rd_CY,$B268,AG$1)</f>
        <v>0</v>
      </c>
      <c r="AH268" s="388" t="n">
        <f aca="false">V268-AG268</f>
        <v>0</v>
      </c>
      <c r="AI268" s="389" t="n">
        <f aca="false">IFERROR(AH268/V268,)</f>
        <v>0</v>
      </c>
      <c r="AJ268" s="390" t="n">
        <f aca="false">INDEX(_Rge_Data_3rd_CY,$B268,AJ$1)</f>
        <v>0</v>
      </c>
      <c r="AK268" s="391" t="n">
        <f aca="false">INDEX(_Rge_Data_3rd_CY,$B268,AK$1)</f>
        <v>0</v>
      </c>
      <c r="AL268" s="391" t="n">
        <f aca="false">INDEX(_Rge_Data_3rd_CY,$B268,AL$1)</f>
        <v>0</v>
      </c>
      <c r="AM268" s="391" t="n">
        <f aca="false">INDEX(_Rge_Data_3rd_CY,$B268,AM$1)</f>
        <v>0</v>
      </c>
      <c r="AN268" s="391" t="n">
        <f aca="false" t="array" ref="AN268:AN268">INDEX(_Rge_Data_3rd_CY,$B268,AN$1)</f>
        <v>0</v>
      </c>
      <c r="AO268" s="391" t="n">
        <f aca="false" t="array" ref="AO268:AO268">INDEX(_Rge_Data_3rd_CY,$B268,AO$1)</f>
        <v>0</v>
      </c>
      <c r="AP268" s="391" t="n">
        <f aca="false" t="array" ref="AP268:AP268">INDEX(_Rge_Data_3rd_CY,$B268,AP$1)</f>
        <v>0</v>
      </c>
      <c r="AQ268" s="391" t="n">
        <f aca="false" t="array" ref="AQ268:AQ268">INDEX(_Rge_Data_3rd_CY,$B268,AQ$1)</f>
        <v>0</v>
      </c>
      <c r="AR268" s="391" t="n">
        <f aca="false" t="array" ref="AR268:AR268">INDEX(_Rge_Data_3rd_CY,$B268,AR$1)</f>
        <v>0</v>
      </c>
      <c r="AS268" s="391" t="n">
        <f aca="false">INDEX(_Rge_Data_3rd_CY,$B268,AS$1)</f>
        <v>0</v>
      </c>
      <c r="AT268" s="391" t="n">
        <f aca="false" t="array" ref="AT268:AT268">INDEX(_Rge_Data_3rd_CY,$B268,AT$1)</f>
        <v>0</v>
      </c>
      <c r="AU268" s="391" t="n">
        <f aca="false" t="array" ref="AU268:AU268">INDEX(_Rge_Data_3rd_CY,$B268,AU$1)</f>
        <v>0</v>
      </c>
      <c r="AV268" s="262" t="n">
        <f aca="false">AU268+AX268+AY268</f>
        <v>0</v>
      </c>
      <c r="AW268" s="392" t="n">
        <f aca="false">IFERROR(AU268/AG268,0)</f>
        <v>0</v>
      </c>
      <c r="AX268" s="268" t="n">
        <f aca="false">IFERROR(IF(AND($F268="OPEN",$AH268&gt;0),$AH268*_SoP*$AW268,IF(AND($F268="CLOSED",$AH268&gt;0),$AH268*_SoL*$AW268,0)),0)</f>
        <v>0</v>
      </c>
      <c r="AY268" s="268" t="n">
        <f aca="false">IFERROR(IF($AH268&lt;0,$AH268*_SoL,0),0)</f>
        <v>0</v>
      </c>
      <c r="AZ268" s="393" t="n">
        <f aca="false">AU268+AX268</f>
        <v>0</v>
      </c>
      <c r="BA268" s="393" t="n">
        <f aca="false">AJ268-AY268</f>
        <v>0</v>
      </c>
      <c r="BB268" s="393" t="n">
        <f aca="false">AZ268-BA268</f>
        <v>0</v>
      </c>
      <c r="BC268" s="394" t="n">
        <f aca="false">IF($BB268&gt;=0,$BB268,0)</f>
        <v>0</v>
      </c>
      <c r="BD268" s="395" t="n">
        <f aca="false">IF($BB268&lt;=0,-$BB268,0)</f>
        <v>-0</v>
      </c>
      <c r="BE268" s="396" t="n">
        <f aca="false">IF((V268-AJ268)&lt;0,0,V268-AJ268)</f>
        <v>0</v>
      </c>
      <c r="BF268" s="397" t="n">
        <f aca="false">IF(AW268&gt;1,0,V268-AW268*V268)</f>
        <v>0</v>
      </c>
    </row>
    <row r="269" customFormat="false" ht="19.5" hidden="false" customHeight="true" outlineLevel="0" collapsed="false">
      <c r="A269" s="166"/>
      <c r="B269" s="208" t="n">
        <f aca="false">B268+1</f>
        <v>258</v>
      </c>
      <c r="C269" s="166"/>
      <c r="D269" s="369" t="n">
        <f aca="false">INDEX(_Rge_Projectdata_3rd,$B269,MATCH("Project-ID",_Rge_Headline_Projectdata,0))</f>
        <v>0</v>
      </c>
      <c r="E269" s="370" t="str">
        <f aca="false" t="array" ref="E269:E269">IF(INDEX(_Rge_Data_3rd_CY,$B269,E$1)=0,"",TEXT(INDEX(_Rge_Data_3rd_CY,$B269,E$1),"JJJJMMTT"))</f>
        <v/>
      </c>
      <c r="F269" s="382" t="str">
        <f aca="false" t="array" ref="F269:F269">INDEX(_Rge_Data_3rd_CY,$B269,F$1)</f>
        <v>Open</v>
      </c>
      <c r="G269" s="371" t="n">
        <f aca="false" t="array" ref="G269:G269">IFERROR(MATCH(INDEX(_Rge_Data_3rd_CY,$B269,G$1),_Rge_Projectstatus,0),"")</f>
        <v>1</v>
      </c>
      <c r="H269" s="383" t="n">
        <f aca="false">INDEX(_Rge_Data_3rd_CY,$B269,H$1)</f>
        <v>0</v>
      </c>
      <c r="I269" s="384" t="n">
        <f aca="false">INDEX(_Rge_Data_3rd_CY,$B269,I$1)</f>
        <v>0</v>
      </c>
      <c r="J269" s="384" t="n">
        <f aca="false">INDEX(_Rge_Data_3rd_CY,$B269,J$1)</f>
        <v>0</v>
      </c>
      <c r="K269" s="384" t="n">
        <f aca="false">INDEX(_Rge_Data_3rd_CY,$B269,K$1)</f>
        <v>0</v>
      </c>
      <c r="L269" s="385" t="n">
        <f aca="false" t="array" ref="L269:L269">INDEX(_Rge_Data_3rd_CY,$B269,L$1)</f>
        <v>0</v>
      </c>
      <c r="M269" s="385" t="n">
        <f aca="false" t="array" ref="M269:M269">INDEX(_Rge_Data_3rd_CY,$B269,M$1)</f>
        <v>0</v>
      </c>
      <c r="N269" s="385" t="n">
        <f aca="false" t="array" ref="N269:N269">INDEX(_Rge_Data_3rd_CY,$B269,N$1)</f>
        <v>0</v>
      </c>
      <c r="O269" s="385" t="n">
        <f aca="false" t="array" ref="O269:O269">INDEX(_Rge_Data_3rd_CY,$B269,O$1)</f>
        <v>0</v>
      </c>
      <c r="P269" s="385" t="n">
        <f aca="false" t="array" ref="P269:P269">INDEX(_Rge_Data_3rd_CY,$B269,P$1)</f>
        <v>0</v>
      </c>
      <c r="Q269" s="385" t="n">
        <f aca="false">INDEX(_Rge_Data_3rd_CY,$B269,Q$1)</f>
        <v>0</v>
      </c>
      <c r="R269" s="385" t="n">
        <f aca="false" t="array" ref="R269:R269">INDEX(_Rge_Data_3rd_CY,$B269,R$1)</f>
        <v>0</v>
      </c>
      <c r="S269" s="385" t="n">
        <f aca="false" t="array" ref="S269:S269">INDEX(_Rge_Data_3rd_CY,$B269,S$1)</f>
        <v>0</v>
      </c>
      <c r="T269" s="385" t="n">
        <f aca="false">H269-S269</f>
        <v>0</v>
      </c>
      <c r="U269" s="386" t="n">
        <f aca="false">IFERROR(T269/H269,0)</f>
        <v>0</v>
      </c>
      <c r="V269" s="387" t="n">
        <f aca="false">INDEX(_Rge_Data_3rd_CY,$B269,V$1)</f>
        <v>0</v>
      </c>
      <c r="W269" s="388" t="n">
        <f aca="false">INDEX(_Rge_Data_3rd_CY,$B269,W$1)</f>
        <v>0</v>
      </c>
      <c r="X269" s="388" t="n">
        <f aca="false">INDEX(_Rge_Data_3rd_CY,$B269,X$1)</f>
        <v>0</v>
      </c>
      <c r="Y269" s="388" t="n">
        <f aca="false">INDEX(_Rge_Data_3rd_CY,$B269,Y$1)</f>
        <v>0</v>
      </c>
      <c r="Z269" s="388" t="n">
        <f aca="false" t="array" ref="Z269:Z269">INDEX(_Rge_Data_3rd_CY,$B269,Z$1)</f>
        <v>0</v>
      </c>
      <c r="AA269" s="388" t="n">
        <f aca="false" t="array" ref="AA269:AA269">INDEX(_Rge_Data_3rd_CY,$B269,AA$1)</f>
        <v>0</v>
      </c>
      <c r="AB269" s="388" t="n">
        <f aca="false" t="array" ref="AB269:AB269">INDEX(_Rge_Data_3rd_CY,$B269,AB$1)</f>
        <v>0</v>
      </c>
      <c r="AC269" s="388" t="n">
        <f aca="false" t="array" ref="AC269:AC269">INDEX(_Rge_Data_3rd_CY,$B269,AC$1)</f>
        <v>0</v>
      </c>
      <c r="AD269" s="388" t="n">
        <f aca="false" t="array" ref="AD269:AD269">INDEX(_Rge_Data_3rd_CY,$B269,AD$1)</f>
        <v>0</v>
      </c>
      <c r="AE269" s="388" t="n">
        <f aca="false">INDEX(_Rge_Data_3rd_CY,$B269,AE$1)</f>
        <v>0</v>
      </c>
      <c r="AF269" s="388" t="n">
        <f aca="false" t="array" ref="AF269:AF269">INDEX(_Rge_Data_3rd_CY,$B269,AF$1)</f>
        <v>0</v>
      </c>
      <c r="AG269" s="388" t="n">
        <f aca="false" t="array" ref="AG269:AG269">INDEX(_Rge_Data_3rd_CY,$B269,AG$1)</f>
        <v>0</v>
      </c>
      <c r="AH269" s="388" t="n">
        <f aca="false">V269-AG269</f>
        <v>0</v>
      </c>
      <c r="AI269" s="389" t="n">
        <f aca="false">IFERROR(AH269/V269,)</f>
        <v>0</v>
      </c>
      <c r="AJ269" s="390" t="n">
        <f aca="false">INDEX(_Rge_Data_3rd_CY,$B269,AJ$1)</f>
        <v>0</v>
      </c>
      <c r="AK269" s="391" t="n">
        <f aca="false">INDEX(_Rge_Data_3rd_CY,$B269,AK$1)</f>
        <v>0</v>
      </c>
      <c r="AL269" s="391" t="n">
        <f aca="false">INDEX(_Rge_Data_3rd_CY,$B269,AL$1)</f>
        <v>0</v>
      </c>
      <c r="AM269" s="391" t="n">
        <f aca="false">INDEX(_Rge_Data_3rd_CY,$B269,AM$1)</f>
        <v>0</v>
      </c>
      <c r="AN269" s="391" t="n">
        <f aca="false" t="array" ref="AN269:AN269">INDEX(_Rge_Data_3rd_CY,$B269,AN$1)</f>
        <v>0</v>
      </c>
      <c r="AO269" s="391" t="n">
        <f aca="false" t="array" ref="AO269:AO269">INDEX(_Rge_Data_3rd_CY,$B269,AO$1)</f>
        <v>0</v>
      </c>
      <c r="AP269" s="391" t="n">
        <f aca="false" t="array" ref="AP269:AP269">INDEX(_Rge_Data_3rd_CY,$B269,AP$1)</f>
        <v>0</v>
      </c>
      <c r="AQ269" s="391" t="n">
        <f aca="false" t="array" ref="AQ269:AQ269">INDEX(_Rge_Data_3rd_CY,$B269,AQ$1)</f>
        <v>0</v>
      </c>
      <c r="AR269" s="391" t="n">
        <f aca="false" t="array" ref="AR269:AR269">INDEX(_Rge_Data_3rd_CY,$B269,AR$1)</f>
        <v>0</v>
      </c>
      <c r="AS269" s="391" t="n">
        <f aca="false">INDEX(_Rge_Data_3rd_CY,$B269,AS$1)</f>
        <v>0</v>
      </c>
      <c r="AT269" s="391" t="n">
        <f aca="false" t="array" ref="AT269:AT269">INDEX(_Rge_Data_3rd_CY,$B269,AT$1)</f>
        <v>0</v>
      </c>
      <c r="AU269" s="391" t="n">
        <f aca="false" t="array" ref="AU269:AU269">INDEX(_Rge_Data_3rd_CY,$B269,AU$1)</f>
        <v>0</v>
      </c>
      <c r="AV269" s="262" t="n">
        <f aca="false">AU269+AX269+AY269</f>
        <v>0</v>
      </c>
      <c r="AW269" s="392" t="n">
        <f aca="false">IFERROR(AU269/AG269,0)</f>
        <v>0</v>
      </c>
      <c r="AX269" s="268" t="n">
        <f aca="false">IFERROR(IF(AND($F269="OPEN",$AH269&gt;0),$AH269*_SoP*$AW269,IF(AND($F269="CLOSED",$AH269&gt;0),$AH269*_SoL*$AW269,0)),0)</f>
        <v>0</v>
      </c>
      <c r="AY269" s="268" t="n">
        <f aca="false">IFERROR(IF($AH269&lt;0,$AH269*_SoL,0),0)</f>
        <v>0</v>
      </c>
      <c r="AZ269" s="393" t="n">
        <f aca="false">AU269+AX269</f>
        <v>0</v>
      </c>
      <c r="BA269" s="393" t="n">
        <f aca="false">AJ269-AY269</f>
        <v>0</v>
      </c>
      <c r="BB269" s="393" t="n">
        <f aca="false">AZ269-BA269</f>
        <v>0</v>
      </c>
      <c r="BC269" s="394" t="n">
        <f aca="false">IF($BB269&gt;=0,$BB269,0)</f>
        <v>0</v>
      </c>
      <c r="BD269" s="395" t="n">
        <f aca="false">IF($BB269&lt;=0,-$BB269,0)</f>
        <v>-0</v>
      </c>
      <c r="BE269" s="396" t="n">
        <f aca="false">IF((V269-AJ269)&lt;0,0,V269-AJ269)</f>
        <v>0</v>
      </c>
      <c r="BF269" s="397" t="n">
        <f aca="false">IF(AW269&gt;1,0,V269-AW269*V269)</f>
        <v>0</v>
      </c>
    </row>
    <row r="270" customFormat="false" ht="19.5" hidden="false" customHeight="true" outlineLevel="0" collapsed="false">
      <c r="A270" s="166"/>
      <c r="B270" s="208" t="n">
        <f aca="false">B269+1</f>
        <v>259</v>
      </c>
      <c r="C270" s="166"/>
      <c r="D270" s="369" t="n">
        <f aca="false">INDEX(_Rge_Projectdata_3rd,$B270,MATCH("Project-ID",_Rge_Headline_Projectdata,0))</f>
        <v>0</v>
      </c>
      <c r="E270" s="370" t="str">
        <f aca="false" t="array" ref="E270:E270">IF(INDEX(_Rge_Data_3rd_CY,$B270,E$1)=0,"",TEXT(INDEX(_Rge_Data_3rd_CY,$B270,E$1),"JJJJMMTT"))</f>
        <v/>
      </c>
      <c r="F270" s="382" t="str">
        <f aca="false" t="array" ref="F270:F270">INDEX(_Rge_Data_3rd_CY,$B270,F$1)</f>
        <v>Open</v>
      </c>
      <c r="G270" s="371" t="n">
        <f aca="false" t="array" ref="G270:G270">IFERROR(MATCH(INDEX(_Rge_Data_3rd_CY,$B270,G$1),_Rge_Projectstatus,0),"")</f>
        <v>1</v>
      </c>
      <c r="H270" s="383" t="n">
        <f aca="false">INDEX(_Rge_Data_3rd_CY,$B270,H$1)</f>
        <v>0</v>
      </c>
      <c r="I270" s="384" t="n">
        <f aca="false">INDEX(_Rge_Data_3rd_CY,$B270,I$1)</f>
        <v>0</v>
      </c>
      <c r="J270" s="384" t="n">
        <f aca="false">INDEX(_Rge_Data_3rd_CY,$B270,J$1)</f>
        <v>0</v>
      </c>
      <c r="K270" s="384" t="n">
        <f aca="false">INDEX(_Rge_Data_3rd_CY,$B270,K$1)</f>
        <v>0</v>
      </c>
      <c r="L270" s="385" t="n">
        <f aca="false" t="array" ref="L270:L270">INDEX(_Rge_Data_3rd_CY,$B270,L$1)</f>
        <v>0</v>
      </c>
      <c r="M270" s="385" t="n">
        <f aca="false" t="array" ref="M270:M270">INDEX(_Rge_Data_3rd_CY,$B270,M$1)</f>
        <v>0</v>
      </c>
      <c r="N270" s="385" t="n">
        <f aca="false" t="array" ref="N270:N270">INDEX(_Rge_Data_3rd_CY,$B270,N$1)</f>
        <v>0</v>
      </c>
      <c r="O270" s="385" t="n">
        <f aca="false" t="array" ref="O270:O270">INDEX(_Rge_Data_3rd_CY,$B270,O$1)</f>
        <v>0</v>
      </c>
      <c r="P270" s="385" t="n">
        <f aca="false" t="array" ref="P270:P270">INDEX(_Rge_Data_3rd_CY,$B270,P$1)</f>
        <v>0</v>
      </c>
      <c r="Q270" s="385" t="n">
        <f aca="false">INDEX(_Rge_Data_3rd_CY,$B270,Q$1)</f>
        <v>0</v>
      </c>
      <c r="R270" s="385" t="n">
        <f aca="false" t="array" ref="R270:R270">INDEX(_Rge_Data_3rd_CY,$B270,R$1)</f>
        <v>0</v>
      </c>
      <c r="S270" s="385" t="n">
        <f aca="false" t="array" ref="S270:S270">INDEX(_Rge_Data_3rd_CY,$B270,S$1)</f>
        <v>0</v>
      </c>
      <c r="T270" s="385" t="n">
        <f aca="false">H270-S270</f>
        <v>0</v>
      </c>
      <c r="U270" s="386" t="n">
        <f aca="false">IFERROR(T270/H270,0)</f>
        <v>0</v>
      </c>
      <c r="V270" s="387" t="n">
        <f aca="false">INDEX(_Rge_Data_3rd_CY,$B270,V$1)</f>
        <v>0</v>
      </c>
      <c r="W270" s="388" t="n">
        <f aca="false">INDEX(_Rge_Data_3rd_CY,$B270,W$1)</f>
        <v>0</v>
      </c>
      <c r="X270" s="388" t="n">
        <f aca="false">INDEX(_Rge_Data_3rd_CY,$B270,X$1)</f>
        <v>0</v>
      </c>
      <c r="Y270" s="388" t="n">
        <f aca="false">INDEX(_Rge_Data_3rd_CY,$B270,Y$1)</f>
        <v>0</v>
      </c>
      <c r="Z270" s="388" t="n">
        <f aca="false" t="array" ref="Z270:Z270">INDEX(_Rge_Data_3rd_CY,$B270,Z$1)</f>
        <v>0</v>
      </c>
      <c r="AA270" s="388" t="n">
        <f aca="false" t="array" ref="AA270:AA270">INDEX(_Rge_Data_3rd_CY,$B270,AA$1)</f>
        <v>0</v>
      </c>
      <c r="AB270" s="388" t="n">
        <f aca="false" t="array" ref="AB270:AB270">INDEX(_Rge_Data_3rd_CY,$B270,AB$1)</f>
        <v>0</v>
      </c>
      <c r="AC270" s="388" t="n">
        <f aca="false" t="array" ref="AC270:AC270">INDEX(_Rge_Data_3rd_CY,$B270,AC$1)</f>
        <v>0</v>
      </c>
      <c r="AD270" s="388" t="n">
        <f aca="false" t="array" ref="AD270:AD270">INDEX(_Rge_Data_3rd_CY,$B270,AD$1)</f>
        <v>0</v>
      </c>
      <c r="AE270" s="388" t="n">
        <f aca="false">INDEX(_Rge_Data_3rd_CY,$B270,AE$1)</f>
        <v>0</v>
      </c>
      <c r="AF270" s="388" t="n">
        <f aca="false" t="array" ref="AF270:AF270">INDEX(_Rge_Data_3rd_CY,$B270,AF$1)</f>
        <v>0</v>
      </c>
      <c r="AG270" s="388" t="n">
        <f aca="false" t="array" ref="AG270:AG270">INDEX(_Rge_Data_3rd_CY,$B270,AG$1)</f>
        <v>0</v>
      </c>
      <c r="AH270" s="388" t="n">
        <f aca="false">V270-AG270</f>
        <v>0</v>
      </c>
      <c r="AI270" s="389" t="n">
        <f aca="false">IFERROR(AH270/V270,)</f>
        <v>0</v>
      </c>
      <c r="AJ270" s="390" t="n">
        <f aca="false">INDEX(_Rge_Data_3rd_CY,$B270,AJ$1)</f>
        <v>0</v>
      </c>
      <c r="AK270" s="391" t="n">
        <f aca="false">INDEX(_Rge_Data_3rd_CY,$B270,AK$1)</f>
        <v>0</v>
      </c>
      <c r="AL270" s="391" t="n">
        <f aca="false">INDEX(_Rge_Data_3rd_CY,$B270,AL$1)</f>
        <v>0</v>
      </c>
      <c r="AM270" s="391" t="n">
        <f aca="false">INDEX(_Rge_Data_3rd_CY,$B270,AM$1)</f>
        <v>0</v>
      </c>
      <c r="AN270" s="391" t="n">
        <f aca="false" t="array" ref="AN270:AN270">INDEX(_Rge_Data_3rd_CY,$B270,AN$1)</f>
        <v>0</v>
      </c>
      <c r="AO270" s="391" t="n">
        <f aca="false" t="array" ref="AO270:AO270">INDEX(_Rge_Data_3rd_CY,$B270,AO$1)</f>
        <v>0</v>
      </c>
      <c r="AP270" s="391" t="n">
        <f aca="false" t="array" ref="AP270:AP270">INDEX(_Rge_Data_3rd_CY,$B270,AP$1)</f>
        <v>0</v>
      </c>
      <c r="AQ270" s="391" t="n">
        <f aca="false" t="array" ref="AQ270:AQ270">INDEX(_Rge_Data_3rd_CY,$B270,AQ$1)</f>
        <v>0</v>
      </c>
      <c r="AR270" s="391" t="n">
        <f aca="false" t="array" ref="AR270:AR270">INDEX(_Rge_Data_3rd_CY,$B270,AR$1)</f>
        <v>0</v>
      </c>
      <c r="AS270" s="391" t="n">
        <f aca="false">INDEX(_Rge_Data_3rd_CY,$B270,AS$1)</f>
        <v>0</v>
      </c>
      <c r="AT270" s="391" t="n">
        <f aca="false" t="array" ref="AT270:AT270">INDEX(_Rge_Data_3rd_CY,$B270,AT$1)</f>
        <v>0</v>
      </c>
      <c r="AU270" s="391" t="n">
        <f aca="false" t="array" ref="AU270:AU270">INDEX(_Rge_Data_3rd_CY,$B270,AU$1)</f>
        <v>0</v>
      </c>
      <c r="AV270" s="262" t="n">
        <f aca="false">AU270+AX270+AY270</f>
        <v>0</v>
      </c>
      <c r="AW270" s="392" t="n">
        <f aca="false">IFERROR(AU270/AG270,0)</f>
        <v>0</v>
      </c>
      <c r="AX270" s="268" t="n">
        <f aca="false">IFERROR(IF(AND($F270="OPEN",$AH270&gt;0),$AH270*_SoP*$AW270,IF(AND($F270="CLOSED",$AH270&gt;0),$AH270*_SoL*$AW270,0)),0)</f>
        <v>0</v>
      </c>
      <c r="AY270" s="268" t="n">
        <f aca="false">IFERROR(IF($AH270&lt;0,$AH270*_SoL,0),0)</f>
        <v>0</v>
      </c>
      <c r="AZ270" s="393" t="n">
        <f aca="false">AU270+AX270</f>
        <v>0</v>
      </c>
      <c r="BA270" s="393" t="n">
        <f aca="false">AJ270-AY270</f>
        <v>0</v>
      </c>
      <c r="BB270" s="393" t="n">
        <f aca="false">AZ270-BA270</f>
        <v>0</v>
      </c>
      <c r="BC270" s="394" t="n">
        <f aca="false">IF($BB270&gt;=0,$BB270,0)</f>
        <v>0</v>
      </c>
      <c r="BD270" s="395" t="n">
        <f aca="false">IF($BB270&lt;=0,-$BB270,0)</f>
        <v>-0</v>
      </c>
      <c r="BE270" s="396" t="n">
        <f aca="false">IF((V270-AJ270)&lt;0,0,V270-AJ270)</f>
        <v>0</v>
      </c>
      <c r="BF270" s="397" t="n">
        <f aca="false">IF(AW270&gt;1,0,V270-AW270*V270)</f>
        <v>0</v>
      </c>
    </row>
    <row r="271" customFormat="false" ht="19.5" hidden="false" customHeight="true" outlineLevel="0" collapsed="false">
      <c r="A271" s="166"/>
      <c r="B271" s="208" t="n">
        <f aca="false">B270+1</f>
        <v>260</v>
      </c>
      <c r="C271" s="166"/>
      <c r="D271" s="369" t="n">
        <f aca="false">INDEX(_Rge_Projectdata_3rd,$B271,MATCH("Project-ID",_Rge_Headline_Projectdata,0))</f>
        <v>0</v>
      </c>
      <c r="E271" s="370" t="str">
        <f aca="false" t="array" ref="E271:E271">IF(INDEX(_Rge_Data_3rd_CY,$B271,E$1)=0,"",TEXT(INDEX(_Rge_Data_3rd_CY,$B271,E$1),"JJJJMMTT"))</f>
        <v/>
      </c>
      <c r="F271" s="382" t="str">
        <f aca="false" t="array" ref="F271:F271">INDEX(_Rge_Data_3rd_CY,$B271,F$1)</f>
        <v>Open</v>
      </c>
      <c r="G271" s="371" t="n">
        <f aca="false" t="array" ref="G271:G271">IFERROR(MATCH(INDEX(_Rge_Data_3rd_CY,$B271,G$1),_Rge_Projectstatus,0),"")</f>
        <v>1</v>
      </c>
      <c r="H271" s="383" t="n">
        <f aca="false">INDEX(_Rge_Data_3rd_CY,$B271,H$1)</f>
        <v>0</v>
      </c>
      <c r="I271" s="384" t="n">
        <f aca="false">INDEX(_Rge_Data_3rd_CY,$B271,I$1)</f>
        <v>0</v>
      </c>
      <c r="J271" s="384" t="n">
        <f aca="false">INDEX(_Rge_Data_3rd_CY,$B271,J$1)</f>
        <v>0</v>
      </c>
      <c r="K271" s="384" t="n">
        <f aca="false">INDEX(_Rge_Data_3rd_CY,$B271,K$1)</f>
        <v>0</v>
      </c>
      <c r="L271" s="385" t="n">
        <f aca="false" t="array" ref="L271:L271">INDEX(_Rge_Data_3rd_CY,$B271,L$1)</f>
        <v>0</v>
      </c>
      <c r="M271" s="385" t="n">
        <f aca="false" t="array" ref="M271:M271">INDEX(_Rge_Data_3rd_CY,$B271,M$1)</f>
        <v>0</v>
      </c>
      <c r="N271" s="385" t="n">
        <f aca="false" t="array" ref="N271:N271">INDEX(_Rge_Data_3rd_CY,$B271,N$1)</f>
        <v>0</v>
      </c>
      <c r="O271" s="385" t="n">
        <f aca="false" t="array" ref="O271:O271">INDEX(_Rge_Data_3rd_CY,$B271,O$1)</f>
        <v>0</v>
      </c>
      <c r="P271" s="385" t="n">
        <f aca="false" t="array" ref="P271:P271">INDEX(_Rge_Data_3rd_CY,$B271,P$1)</f>
        <v>0</v>
      </c>
      <c r="Q271" s="385" t="n">
        <f aca="false">INDEX(_Rge_Data_3rd_CY,$B271,Q$1)</f>
        <v>0</v>
      </c>
      <c r="R271" s="385" t="n">
        <f aca="false" t="array" ref="R271:R271">INDEX(_Rge_Data_3rd_CY,$B271,R$1)</f>
        <v>0</v>
      </c>
      <c r="S271" s="385" t="n">
        <f aca="false" t="array" ref="S271:S271">INDEX(_Rge_Data_3rd_CY,$B271,S$1)</f>
        <v>0</v>
      </c>
      <c r="T271" s="385" t="n">
        <f aca="false">H271-S271</f>
        <v>0</v>
      </c>
      <c r="U271" s="386" t="n">
        <f aca="false">IFERROR(T271/H271,0)</f>
        <v>0</v>
      </c>
      <c r="V271" s="387" t="n">
        <f aca="false">INDEX(_Rge_Data_3rd_CY,$B271,V$1)</f>
        <v>0</v>
      </c>
      <c r="W271" s="388" t="n">
        <f aca="false">INDEX(_Rge_Data_3rd_CY,$B271,W$1)</f>
        <v>0</v>
      </c>
      <c r="X271" s="388" t="n">
        <f aca="false">INDEX(_Rge_Data_3rd_CY,$B271,X$1)</f>
        <v>0</v>
      </c>
      <c r="Y271" s="388" t="n">
        <f aca="false">INDEX(_Rge_Data_3rd_CY,$B271,Y$1)</f>
        <v>0</v>
      </c>
      <c r="Z271" s="388" t="n">
        <f aca="false" t="array" ref="Z271:Z271">INDEX(_Rge_Data_3rd_CY,$B271,Z$1)</f>
        <v>0</v>
      </c>
      <c r="AA271" s="388" t="n">
        <f aca="false" t="array" ref="AA271:AA271">INDEX(_Rge_Data_3rd_CY,$B271,AA$1)</f>
        <v>0</v>
      </c>
      <c r="AB271" s="388" t="n">
        <f aca="false" t="array" ref="AB271:AB271">INDEX(_Rge_Data_3rd_CY,$B271,AB$1)</f>
        <v>0</v>
      </c>
      <c r="AC271" s="388" t="n">
        <f aca="false" t="array" ref="AC271:AC271">INDEX(_Rge_Data_3rd_CY,$B271,AC$1)</f>
        <v>0</v>
      </c>
      <c r="AD271" s="388" t="n">
        <f aca="false" t="array" ref="AD271:AD271">INDEX(_Rge_Data_3rd_CY,$B271,AD$1)</f>
        <v>0</v>
      </c>
      <c r="AE271" s="388" t="n">
        <f aca="false">INDEX(_Rge_Data_3rd_CY,$B271,AE$1)</f>
        <v>0</v>
      </c>
      <c r="AF271" s="388" t="n">
        <f aca="false" t="array" ref="AF271:AF271">INDEX(_Rge_Data_3rd_CY,$B271,AF$1)</f>
        <v>0</v>
      </c>
      <c r="AG271" s="388" t="n">
        <f aca="false" t="array" ref="AG271:AG271">INDEX(_Rge_Data_3rd_CY,$B271,AG$1)</f>
        <v>0</v>
      </c>
      <c r="AH271" s="388" t="n">
        <f aca="false">V271-AG271</f>
        <v>0</v>
      </c>
      <c r="AI271" s="389" t="n">
        <f aca="false">IFERROR(AH271/V271,)</f>
        <v>0</v>
      </c>
      <c r="AJ271" s="390" t="n">
        <f aca="false">INDEX(_Rge_Data_3rd_CY,$B271,AJ$1)</f>
        <v>0</v>
      </c>
      <c r="AK271" s="391" t="n">
        <f aca="false">INDEX(_Rge_Data_3rd_CY,$B271,AK$1)</f>
        <v>0</v>
      </c>
      <c r="AL271" s="391" t="n">
        <f aca="false">INDEX(_Rge_Data_3rd_CY,$B271,AL$1)</f>
        <v>0</v>
      </c>
      <c r="AM271" s="391" t="n">
        <f aca="false">INDEX(_Rge_Data_3rd_CY,$B271,AM$1)</f>
        <v>0</v>
      </c>
      <c r="AN271" s="391" t="n">
        <f aca="false" t="array" ref="AN271:AN271">INDEX(_Rge_Data_3rd_CY,$B271,AN$1)</f>
        <v>0</v>
      </c>
      <c r="AO271" s="391" t="n">
        <f aca="false" t="array" ref="AO271:AO271">INDEX(_Rge_Data_3rd_CY,$B271,AO$1)</f>
        <v>0</v>
      </c>
      <c r="AP271" s="391" t="n">
        <f aca="false" t="array" ref="AP271:AP271">INDEX(_Rge_Data_3rd_CY,$B271,AP$1)</f>
        <v>0</v>
      </c>
      <c r="AQ271" s="391" t="n">
        <f aca="false" t="array" ref="AQ271:AQ271">INDEX(_Rge_Data_3rd_CY,$B271,AQ$1)</f>
        <v>0</v>
      </c>
      <c r="AR271" s="391" t="n">
        <f aca="false" t="array" ref="AR271:AR271">INDEX(_Rge_Data_3rd_CY,$B271,AR$1)</f>
        <v>0</v>
      </c>
      <c r="AS271" s="391" t="n">
        <f aca="false">INDEX(_Rge_Data_3rd_CY,$B271,AS$1)</f>
        <v>0</v>
      </c>
      <c r="AT271" s="391" t="n">
        <f aca="false" t="array" ref="AT271:AT271">INDEX(_Rge_Data_3rd_CY,$B271,AT$1)</f>
        <v>0</v>
      </c>
      <c r="AU271" s="391" t="n">
        <f aca="false" t="array" ref="AU271:AU271">INDEX(_Rge_Data_3rd_CY,$B271,AU$1)</f>
        <v>0</v>
      </c>
      <c r="AV271" s="262" t="n">
        <f aca="false">AU271+AX271+AY271</f>
        <v>0</v>
      </c>
      <c r="AW271" s="392" t="n">
        <f aca="false">IFERROR(AU271/AG271,0)</f>
        <v>0</v>
      </c>
      <c r="AX271" s="268" t="n">
        <f aca="false">IFERROR(IF(AND($F271="OPEN",$AH271&gt;0),$AH271*_SoP*$AW271,IF(AND($F271="CLOSED",$AH271&gt;0),$AH271*_SoL*$AW271,0)),0)</f>
        <v>0</v>
      </c>
      <c r="AY271" s="268" t="n">
        <f aca="false">IFERROR(IF($AH271&lt;0,$AH271*_SoL,0),0)</f>
        <v>0</v>
      </c>
      <c r="AZ271" s="393" t="n">
        <f aca="false">AU271+AX271</f>
        <v>0</v>
      </c>
      <c r="BA271" s="393" t="n">
        <f aca="false">AJ271-AY271</f>
        <v>0</v>
      </c>
      <c r="BB271" s="393" t="n">
        <f aca="false">AZ271-BA271</f>
        <v>0</v>
      </c>
      <c r="BC271" s="394" t="n">
        <f aca="false">IF($BB271&gt;=0,$BB271,0)</f>
        <v>0</v>
      </c>
      <c r="BD271" s="395" t="n">
        <f aca="false">IF($BB271&lt;=0,-$BB271,0)</f>
        <v>-0</v>
      </c>
      <c r="BE271" s="396" t="n">
        <f aca="false">IF((V271-AJ271)&lt;0,0,V271-AJ271)</f>
        <v>0</v>
      </c>
      <c r="BF271" s="397" t="n">
        <f aca="false">IF(AW271&gt;1,0,V271-AW271*V271)</f>
        <v>0</v>
      </c>
    </row>
    <row r="272" customFormat="false" ht="19.5" hidden="false" customHeight="true" outlineLevel="0" collapsed="false">
      <c r="A272" s="166"/>
      <c r="B272" s="208" t="n">
        <f aca="false">B271+1</f>
        <v>261</v>
      </c>
      <c r="C272" s="166"/>
      <c r="D272" s="369" t="n">
        <f aca="false">INDEX(_Rge_Projectdata_3rd,$B272,MATCH("Project-ID",_Rge_Headline_Projectdata,0))</f>
        <v>0</v>
      </c>
      <c r="E272" s="370" t="str">
        <f aca="false" t="array" ref="E272:E272">IF(INDEX(_Rge_Data_3rd_CY,$B272,E$1)=0,"",TEXT(INDEX(_Rge_Data_3rd_CY,$B272,E$1),"JJJJMMTT"))</f>
        <v/>
      </c>
      <c r="F272" s="382" t="str">
        <f aca="false" t="array" ref="F272:F272">INDEX(_Rge_Data_3rd_CY,$B272,F$1)</f>
        <v>Open</v>
      </c>
      <c r="G272" s="371" t="n">
        <f aca="false" t="array" ref="G272:G272">IFERROR(MATCH(INDEX(_Rge_Data_3rd_CY,$B272,G$1),_Rge_Projectstatus,0),"")</f>
        <v>1</v>
      </c>
      <c r="H272" s="383" t="n">
        <f aca="false">INDEX(_Rge_Data_3rd_CY,$B272,H$1)</f>
        <v>0</v>
      </c>
      <c r="I272" s="384" t="n">
        <f aca="false">INDEX(_Rge_Data_3rd_CY,$B272,I$1)</f>
        <v>0</v>
      </c>
      <c r="J272" s="384" t="n">
        <f aca="false">INDEX(_Rge_Data_3rd_CY,$B272,J$1)</f>
        <v>0</v>
      </c>
      <c r="K272" s="384" t="n">
        <f aca="false">INDEX(_Rge_Data_3rd_CY,$B272,K$1)</f>
        <v>0</v>
      </c>
      <c r="L272" s="385" t="n">
        <f aca="false" t="array" ref="L272:L272">INDEX(_Rge_Data_3rd_CY,$B272,L$1)</f>
        <v>0</v>
      </c>
      <c r="M272" s="385" t="n">
        <f aca="false" t="array" ref="M272:M272">INDEX(_Rge_Data_3rd_CY,$B272,M$1)</f>
        <v>0</v>
      </c>
      <c r="N272" s="385" t="n">
        <f aca="false" t="array" ref="N272:N272">INDEX(_Rge_Data_3rd_CY,$B272,N$1)</f>
        <v>0</v>
      </c>
      <c r="O272" s="385" t="n">
        <f aca="false" t="array" ref="O272:O272">INDEX(_Rge_Data_3rd_CY,$B272,O$1)</f>
        <v>0</v>
      </c>
      <c r="P272" s="385" t="n">
        <f aca="false" t="array" ref="P272:P272">INDEX(_Rge_Data_3rd_CY,$B272,P$1)</f>
        <v>0</v>
      </c>
      <c r="Q272" s="385" t="n">
        <f aca="false">INDEX(_Rge_Data_3rd_CY,$B272,Q$1)</f>
        <v>0</v>
      </c>
      <c r="R272" s="385" t="n">
        <f aca="false" t="array" ref="R272:R272">INDEX(_Rge_Data_3rd_CY,$B272,R$1)</f>
        <v>0</v>
      </c>
      <c r="S272" s="385" t="n">
        <f aca="false" t="array" ref="S272:S272">INDEX(_Rge_Data_3rd_CY,$B272,S$1)</f>
        <v>0</v>
      </c>
      <c r="T272" s="385" t="n">
        <f aca="false">H272-S272</f>
        <v>0</v>
      </c>
      <c r="U272" s="386" t="n">
        <f aca="false">IFERROR(T272/H272,0)</f>
        <v>0</v>
      </c>
      <c r="V272" s="387" t="n">
        <f aca="false">INDEX(_Rge_Data_3rd_CY,$B272,V$1)</f>
        <v>0</v>
      </c>
      <c r="W272" s="388" t="n">
        <f aca="false">INDEX(_Rge_Data_3rd_CY,$B272,W$1)</f>
        <v>0</v>
      </c>
      <c r="X272" s="388" t="n">
        <f aca="false">INDEX(_Rge_Data_3rd_CY,$B272,X$1)</f>
        <v>0</v>
      </c>
      <c r="Y272" s="388" t="n">
        <f aca="false">INDEX(_Rge_Data_3rd_CY,$B272,Y$1)</f>
        <v>0</v>
      </c>
      <c r="Z272" s="388" t="n">
        <f aca="false" t="array" ref="Z272:Z272">INDEX(_Rge_Data_3rd_CY,$B272,Z$1)</f>
        <v>0</v>
      </c>
      <c r="AA272" s="388" t="n">
        <f aca="false" t="array" ref="AA272:AA272">INDEX(_Rge_Data_3rd_CY,$B272,AA$1)</f>
        <v>0</v>
      </c>
      <c r="AB272" s="388" t="n">
        <f aca="false" t="array" ref="AB272:AB272">INDEX(_Rge_Data_3rd_CY,$B272,AB$1)</f>
        <v>0</v>
      </c>
      <c r="AC272" s="388" t="n">
        <f aca="false" t="array" ref="AC272:AC272">INDEX(_Rge_Data_3rd_CY,$B272,AC$1)</f>
        <v>0</v>
      </c>
      <c r="AD272" s="388" t="n">
        <f aca="false" t="array" ref="AD272:AD272">INDEX(_Rge_Data_3rd_CY,$B272,AD$1)</f>
        <v>0</v>
      </c>
      <c r="AE272" s="388" t="n">
        <f aca="false">INDEX(_Rge_Data_3rd_CY,$B272,AE$1)</f>
        <v>0</v>
      </c>
      <c r="AF272" s="388" t="n">
        <f aca="false" t="array" ref="AF272:AF272">INDEX(_Rge_Data_3rd_CY,$B272,AF$1)</f>
        <v>0</v>
      </c>
      <c r="AG272" s="388" t="n">
        <f aca="false" t="array" ref="AG272:AG272">INDEX(_Rge_Data_3rd_CY,$B272,AG$1)</f>
        <v>0</v>
      </c>
      <c r="AH272" s="388" t="n">
        <f aca="false">V272-AG272</f>
        <v>0</v>
      </c>
      <c r="AI272" s="389" t="n">
        <f aca="false">IFERROR(AH272/V272,)</f>
        <v>0</v>
      </c>
      <c r="AJ272" s="390" t="n">
        <f aca="false">INDEX(_Rge_Data_3rd_CY,$B272,AJ$1)</f>
        <v>0</v>
      </c>
      <c r="AK272" s="391" t="n">
        <f aca="false">INDEX(_Rge_Data_3rd_CY,$B272,AK$1)</f>
        <v>0</v>
      </c>
      <c r="AL272" s="391" t="n">
        <f aca="false">INDEX(_Rge_Data_3rd_CY,$B272,AL$1)</f>
        <v>0</v>
      </c>
      <c r="AM272" s="391" t="n">
        <f aca="false">INDEX(_Rge_Data_3rd_CY,$B272,AM$1)</f>
        <v>0</v>
      </c>
      <c r="AN272" s="391" t="n">
        <f aca="false" t="array" ref="AN272:AN272">INDEX(_Rge_Data_3rd_CY,$B272,AN$1)</f>
        <v>0</v>
      </c>
      <c r="AO272" s="391" t="n">
        <f aca="false" t="array" ref="AO272:AO272">INDEX(_Rge_Data_3rd_CY,$B272,AO$1)</f>
        <v>0</v>
      </c>
      <c r="AP272" s="391" t="n">
        <f aca="false" t="array" ref="AP272:AP272">INDEX(_Rge_Data_3rd_CY,$B272,AP$1)</f>
        <v>0</v>
      </c>
      <c r="AQ272" s="391" t="n">
        <f aca="false" t="array" ref="AQ272:AQ272">INDEX(_Rge_Data_3rd_CY,$B272,AQ$1)</f>
        <v>0</v>
      </c>
      <c r="AR272" s="391" t="n">
        <f aca="false" t="array" ref="AR272:AR272">INDEX(_Rge_Data_3rd_CY,$B272,AR$1)</f>
        <v>0</v>
      </c>
      <c r="AS272" s="391" t="n">
        <f aca="false">INDEX(_Rge_Data_3rd_CY,$B272,AS$1)</f>
        <v>0</v>
      </c>
      <c r="AT272" s="391" t="n">
        <f aca="false" t="array" ref="AT272:AT272">INDEX(_Rge_Data_3rd_CY,$B272,AT$1)</f>
        <v>0</v>
      </c>
      <c r="AU272" s="391" t="n">
        <f aca="false" t="array" ref="AU272:AU272">INDEX(_Rge_Data_3rd_CY,$B272,AU$1)</f>
        <v>0</v>
      </c>
      <c r="AV272" s="262" t="n">
        <f aca="false">AU272+AX272+AY272</f>
        <v>0</v>
      </c>
      <c r="AW272" s="392" t="n">
        <f aca="false">IFERROR(AU272/AG272,0)</f>
        <v>0</v>
      </c>
      <c r="AX272" s="268" t="n">
        <f aca="false">IFERROR(IF(AND($F272="OPEN",$AH272&gt;0),$AH272*_SoP*$AW272,IF(AND($F272="CLOSED",$AH272&gt;0),$AH272*_SoL*$AW272,0)),0)</f>
        <v>0</v>
      </c>
      <c r="AY272" s="268" t="n">
        <f aca="false">IFERROR(IF($AH272&lt;0,$AH272*_SoL,0),0)</f>
        <v>0</v>
      </c>
      <c r="AZ272" s="393" t="n">
        <f aca="false">AU272+AX272</f>
        <v>0</v>
      </c>
      <c r="BA272" s="393" t="n">
        <f aca="false">AJ272-AY272</f>
        <v>0</v>
      </c>
      <c r="BB272" s="393" t="n">
        <f aca="false">AZ272-BA272</f>
        <v>0</v>
      </c>
      <c r="BC272" s="394" t="n">
        <f aca="false">IF($BB272&gt;=0,$BB272,0)</f>
        <v>0</v>
      </c>
      <c r="BD272" s="395" t="n">
        <f aca="false">IF($BB272&lt;=0,-$BB272,0)</f>
        <v>-0</v>
      </c>
      <c r="BE272" s="396" t="n">
        <f aca="false">IF((V272-AJ272)&lt;0,0,V272-AJ272)</f>
        <v>0</v>
      </c>
      <c r="BF272" s="397" t="n">
        <f aca="false">IF(AW272&gt;1,0,V272-AW272*V272)</f>
        <v>0</v>
      </c>
    </row>
    <row r="273" customFormat="false" ht="19.5" hidden="false" customHeight="true" outlineLevel="0" collapsed="false">
      <c r="A273" s="166"/>
      <c r="B273" s="208" t="n">
        <f aca="false">B272+1</f>
        <v>262</v>
      </c>
      <c r="C273" s="166"/>
      <c r="D273" s="369" t="n">
        <f aca="false">INDEX(_Rge_Projectdata_3rd,$B273,MATCH("Project-ID",_Rge_Headline_Projectdata,0))</f>
        <v>0</v>
      </c>
      <c r="E273" s="370" t="str">
        <f aca="false" t="array" ref="E273:E273">IF(INDEX(_Rge_Data_3rd_CY,$B273,E$1)=0,"",TEXT(INDEX(_Rge_Data_3rd_CY,$B273,E$1),"JJJJMMTT"))</f>
        <v/>
      </c>
      <c r="F273" s="382" t="str">
        <f aca="false" t="array" ref="F273:F273">INDEX(_Rge_Data_3rd_CY,$B273,F$1)</f>
        <v>Open</v>
      </c>
      <c r="G273" s="371" t="n">
        <f aca="false" t="array" ref="G273:G273">IFERROR(MATCH(INDEX(_Rge_Data_3rd_CY,$B273,G$1),_Rge_Projectstatus,0),"")</f>
        <v>1</v>
      </c>
      <c r="H273" s="383" t="n">
        <f aca="false">INDEX(_Rge_Data_3rd_CY,$B273,H$1)</f>
        <v>0</v>
      </c>
      <c r="I273" s="384" t="n">
        <f aca="false">INDEX(_Rge_Data_3rd_CY,$B273,I$1)</f>
        <v>0</v>
      </c>
      <c r="J273" s="384" t="n">
        <f aca="false">INDEX(_Rge_Data_3rd_CY,$B273,J$1)</f>
        <v>0</v>
      </c>
      <c r="K273" s="384" t="n">
        <f aca="false">INDEX(_Rge_Data_3rd_CY,$B273,K$1)</f>
        <v>0</v>
      </c>
      <c r="L273" s="385" t="n">
        <f aca="false" t="array" ref="L273:L273">INDEX(_Rge_Data_3rd_CY,$B273,L$1)</f>
        <v>0</v>
      </c>
      <c r="M273" s="385" t="n">
        <f aca="false" t="array" ref="M273:M273">INDEX(_Rge_Data_3rd_CY,$B273,M$1)</f>
        <v>0</v>
      </c>
      <c r="N273" s="385" t="n">
        <f aca="false" t="array" ref="N273:N273">INDEX(_Rge_Data_3rd_CY,$B273,N$1)</f>
        <v>0</v>
      </c>
      <c r="O273" s="385" t="n">
        <f aca="false" t="array" ref="O273:O273">INDEX(_Rge_Data_3rd_CY,$B273,O$1)</f>
        <v>0</v>
      </c>
      <c r="P273" s="385" t="n">
        <f aca="false" t="array" ref="P273:P273">INDEX(_Rge_Data_3rd_CY,$B273,P$1)</f>
        <v>0</v>
      </c>
      <c r="Q273" s="385" t="n">
        <f aca="false">INDEX(_Rge_Data_3rd_CY,$B273,Q$1)</f>
        <v>0</v>
      </c>
      <c r="R273" s="385" t="n">
        <f aca="false" t="array" ref="R273:R273">INDEX(_Rge_Data_3rd_CY,$B273,R$1)</f>
        <v>0</v>
      </c>
      <c r="S273" s="385" t="n">
        <f aca="false" t="array" ref="S273:S273">INDEX(_Rge_Data_3rd_CY,$B273,S$1)</f>
        <v>0</v>
      </c>
      <c r="T273" s="385" t="n">
        <f aca="false">H273-S273</f>
        <v>0</v>
      </c>
      <c r="U273" s="386" t="n">
        <f aca="false">IFERROR(T273/H273,0)</f>
        <v>0</v>
      </c>
      <c r="V273" s="387" t="n">
        <f aca="false">INDEX(_Rge_Data_3rd_CY,$B273,V$1)</f>
        <v>0</v>
      </c>
      <c r="W273" s="388" t="n">
        <f aca="false">INDEX(_Rge_Data_3rd_CY,$B273,W$1)</f>
        <v>0</v>
      </c>
      <c r="X273" s="388" t="n">
        <f aca="false">INDEX(_Rge_Data_3rd_CY,$B273,X$1)</f>
        <v>0</v>
      </c>
      <c r="Y273" s="388" t="n">
        <f aca="false">INDEX(_Rge_Data_3rd_CY,$B273,Y$1)</f>
        <v>0</v>
      </c>
      <c r="Z273" s="388" t="n">
        <f aca="false" t="array" ref="Z273:Z273">INDEX(_Rge_Data_3rd_CY,$B273,Z$1)</f>
        <v>0</v>
      </c>
      <c r="AA273" s="388" t="n">
        <f aca="false" t="array" ref="AA273:AA273">INDEX(_Rge_Data_3rd_CY,$B273,AA$1)</f>
        <v>0</v>
      </c>
      <c r="AB273" s="388" t="n">
        <f aca="false" t="array" ref="AB273:AB273">INDEX(_Rge_Data_3rd_CY,$B273,AB$1)</f>
        <v>0</v>
      </c>
      <c r="AC273" s="388" t="n">
        <f aca="false" t="array" ref="AC273:AC273">INDEX(_Rge_Data_3rd_CY,$B273,AC$1)</f>
        <v>0</v>
      </c>
      <c r="AD273" s="388" t="n">
        <f aca="false" t="array" ref="AD273:AD273">INDEX(_Rge_Data_3rd_CY,$B273,AD$1)</f>
        <v>0</v>
      </c>
      <c r="AE273" s="388" t="n">
        <f aca="false">INDEX(_Rge_Data_3rd_CY,$B273,AE$1)</f>
        <v>0</v>
      </c>
      <c r="AF273" s="388" t="n">
        <f aca="false" t="array" ref="AF273:AF273">INDEX(_Rge_Data_3rd_CY,$B273,AF$1)</f>
        <v>0</v>
      </c>
      <c r="AG273" s="388" t="n">
        <f aca="false" t="array" ref="AG273:AG273">INDEX(_Rge_Data_3rd_CY,$B273,AG$1)</f>
        <v>0</v>
      </c>
      <c r="AH273" s="388" t="n">
        <f aca="false">V273-AG273</f>
        <v>0</v>
      </c>
      <c r="AI273" s="389" t="n">
        <f aca="false">IFERROR(AH273/V273,)</f>
        <v>0</v>
      </c>
      <c r="AJ273" s="390" t="n">
        <f aca="false">INDEX(_Rge_Data_3rd_CY,$B273,AJ$1)</f>
        <v>0</v>
      </c>
      <c r="AK273" s="391" t="n">
        <f aca="false">INDEX(_Rge_Data_3rd_CY,$B273,AK$1)</f>
        <v>0</v>
      </c>
      <c r="AL273" s="391" t="n">
        <f aca="false">INDEX(_Rge_Data_3rd_CY,$B273,AL$1)</f>
        <v>0</v>
      </c>
      <c r="AM273" s="391" t="n">
        <f aca="false">INDEX(_Rge_Data_3rd_CY,$B273,AM$1)</f>
        <v>0</v>
      </c>
      <c r="AN273" s="391" t="n">
        <f aca="false" t="array" ref="AN273:AN273">INDEX(_Rge_Data_3rd_CY,$B273,AN$1)</f>
        <v>0</v>
      </c>
      <c r="AO273" s="391" t="n">
        <f aca="false" t="array" ref="AO273:AO273">INDEX(_Rge_Data_3rd_CY,$B273,AO$1)</f>
        <v>0</v>
      </c>
      <c r="AP273" s="391" t="n">
        <f aca="false" t="array" ref="AP273:AP273">INDEX(_Rge_Data_3rd_CY,$B273,AP$1)</f>
        <v>0</v>
      </c>
      <c r="AQ273" s="391" t="n">
        <f aca="false" t="array" ref="AQ273:AQ273">INDEX(_Rge_Data_3rd_CY,$B273,AQ$1)</f>
        <v>0</v>
      </c>
      <c r="AR273" s="391" t="n">
        <f aca="false" t="array" ref="AR273:AR273">INDEX(_Rge_Data_3rd_CY,$B273,AR$1)</f>
        <v>0</v>
      </c>
      <c r="AS273" s="391" t="n">
        <f aca="false">INDEX(_Rge_Data_3rd_CY,$B273,AS$1)</f>
        <v>0</v>
      </c>
      <c r="AT273" s="391" t="n">
        <f aca="false" t="array" ref="AT273:AT273">INDEX(_Rge_Data_3rd_CY,$B273,AT$1)</f>
        <v>0</v>
      </c>
      <c r="AU273" s="391" t="n">
        <f aca="false" t="array" ref="AU273:AU273">INDEX(_Rge_Data_3rd_CY,$B273,AU$1)</f>
        <v>0</v>
      </c>
      <c r="AV273" s="262" t="n">
        <f aca="false">AU273+AX273+AY273</f>
        <v>0</v>
      </c>
      <c r="AW273" s="392" t="n">
        <f aca="false">IFERROR(AU273/AG273,0)</f>
        <v>0</v>
      </c>
      <c r="AX273" s="268" t="n">
        <f aca="false">IFERROR(IF(AND($F273="OPEN",$AH273&gt;0),$AH273*_SoP*$AW273,IF(AND($F273="CLOSED",$AH273&gt;0),$AH273*_SoL*$AW273,0)),0)</f>
        <v>0</v>
      </c>
      <c r="AY273" s="268" t="n">
        <f aca="false">IFERROR(IF($AH273&lt;0,$AH273*_SoL,0),0)</f>
        <v>0</v>
      </c>
      <c r="AZ273" s="393" t="n">
        <f aca="false">AU273+AX273</f>
        <v>0</v>
      </c>
      <c r="BA273" s="393" t="n">
        <f aca="false">AJ273-AY273</f>
        <v>0</v>
      </c>
      <c r="BB273" s="393" t="n">
        <f aca="false">AZ273-BA273</f>
        <v>0</v>
      </c>
      <c r="BC273" s="394" t="n">
        <f aca="false">IF($BB273&gt;=0,$BB273,0)</f>
        <v>0</v>
      </c>
      <c r="BD273" s="395" t="n">
        <f aca="false">IF($BB273&lt;=0,-$BB273,0)</f>
        <v>-0</v>
      </c>
      <c r="BE273" s="396" t="n">
        <f aca="false">IF((V273-AJ273)&lt;0,0,V273-AJ273)</f>
        <v>0</v>
      </c>
      <c r="BF273" s="397" t="n">
        <f aca="false">IF(AW273&gt;1,0,V273-AW273*V273)</f>
        <v>0</v>
      </c>
    </row>
    <row r="274" customFormat="false" ht="19.5" hidden="false" customHeight="true" outlineLevel="0" collapsed="false">
      <c r="A274" s="166"/>
      <c r="B274" s="208" t="n">
        <f aca="false">B273+1</f>
        <v>263</v>
      </c>
      <c r="C274" s="166"/>
      <c r="D274" s="369" t="n">
        <f aca="false">INDEX(_Rge_Projectdata_3rd,$B274,MATCH("Project-ID",_Rge_Headline_Projectdata,0))</f>
        <v>0</v>
      </c>
      <c r="E274" s="370" t="str">
        <f aca="false" t="array" ref="E274:E274">IF(INDEX(_Rge_Data_3rd_CY,$B274,E$1)=0,"",TEXT(INDEX(_Rge_Data_3rd_CY,$B274,E$1),"JJJJMMTT"))</f>
        <v/>
      </c>
      <c r="F274" s="382" t="str">
        <f aca="false" t="array" ref="F274:F274">INDEX(_Rge_Data_3rd_CY,$B274,F$1)</f>
        <v>Open</v>
      </c>
      <c r="G274" s="371" t="n">
        <f aca="false" t="array" ref="G274:G274">IFERROR(MATCH(INDEX(_Rge_Data_3rd_CY,$B274,G$1),_Rge_Projectstatus,0),"")</f>
        <v>1</v>
      </c>
      <c r="H274" s="383" t="n">
        <f aca="false">INDEX(_Rge_Data_3rd_CY,$B274,H$1)</f>
        <v>0</v>
      </c>
      <c r="I274" s="384" t="n">
        <f aca="false">INDEX(_Rge_Data_3rd_CY,$B274,I$1)</f>
        <v>0</v>
      </c>
      <c r="J274" s="384" t="n">
        <f aca="false">INDEX(_Rge_Data_3rd_CY,$B274,J$1)</f>
        <v>0</v>
      </c>
      <c r="K274" s="384" t="n">
        <f aca="false">INDEX(_Rge_Data_3rd_CY,$B274,K$1)</f>
        <v>0</v>
      </c>
      <c r="L274" s="385" t="n">
        <f aca="false" t="array" ref="L274:L274">INDEX(_Rge_Data_3rd_CY,$B274,L$1)</f>
        <v>0</v>
      </c>
      <c r="M274" s="385" t="n">
        <f aca="false" t="array" ref="M274:M274">INDEX(_Rge_Data_3rd_CY,$B274,M$1)</f>
        <v>0</v>
      </c>
      <c r="N274" s="385" t="n">
        <f aca="false" t="array" ref="N274:N274">INDEX(_Rge_Data_3rd_CY,$B274,N$1)</f>
        <v>0</v>
      </c>
      <c r="O274" s="385" t="n">
        <f aca="false" t="array" ref="O274:O274">INDEX(_Rge_Data_3rd_CY,$B274,O$1)</f>
        <v>0</v>
      </c>
      <c r="P274" s="385" t="n">
        <f aca="false" t="array" ref="P274:P274">INDEX(_Rge_Data_3rd_CY,$B274,P$1)</f>
        <v>0</v>
      </c>
      <c r="Q274" s="385" t="n">
        <f aca="false">INDEX(_Rge_Data_3rd_CY,$B274,Q$1)</f>
        <v>0</v>
      </c>
      <c r="R274" s="385" t="n">
        <f aca="false" t="array" ref="R274:R274">INDEX(_Rge_Data_3rd_CY,$B274,R$1)</f>
        <v>0</v>
      </c>
      <c r="S274" s="385" t="n">
        <f aca="false" t="array" ref="S274:S274">INDEX(_Rge_Data_3rd_CY,$B274,S$1)</f>
        <v>0</v>
      </c>
      <c r="T274" s="385" t="n">
        <f aca="false">H274-S274</f>
        <v>0</v>
      </c>
      <c r="U274" s="386" t="n">
        <f aca="false">IFERROR(T274/H274,0)</f>
        <v>0</v>
      </c>
      <c r="V274" s="387" t="n">
        <f aca="false">INDEX(_Rge_Data_3rd_CY,$B274,V$1)</f>
        <v>0</v>
      </c>
      <c r="W274" s="388" t="n">
        <f aca="false">INDEX(_Rge_Data_3rd_CY,$B274,W$1)</f>
        <v>0</v>
      </c>
      <c r="X274" s="388" t="n">
        <f aca="false">INDEX(_Rge_Data_3rd_CY,$B274,X$1)</f>
        <v>0</v>
      </c>
      <c r="Y274" s="388" t="n">
        <f aca="false">INDEX(_Rge_Data_3rd_CY,$B274,Y$1)</f>
        <v>0</v>
      </c>
      <c r="Z274" s="388" t="n">
        <f aca="false" t="array" ref="Z274:Z274">INDEX(_Rge_Data_3rd_CY,$B274,Z$1)</f>
        <v>0</v>
      </c>
      <c r="AA274" s="388" t="n">
        <f aca="false" t="array" ref="AA274:AA274">INDEX(_Rge_Data_3rd_CY,$B274,AA$1)</f>
        <v>0</v>
      </c>
      <c r="AB274" s="388" t="n">
        <f aca="false" t="array" ref="AB274:AB274">INDEX(_Rge_Data_3rd_CY,$B274,AB$1)</f>
        <v>0</v>
      </c>
      <c r="AC274" s="388" t="n">
        <f aca="false" t="array" ref="AC274:AC274">INDEX(_Rge_Data_3rd_CY,$B274,AC$1)</f>
        <v>0</v>
      </c>
      <c r="AD274" s="388" t="n">
        <f aca="false" t="array" ref="AD274:AD274">INDEX(_Rge_Data_3rd_CY,$B274,AD$1)</f>
        <v>0</v>
      </c>
      <c r="AE274" s="388" t="n">
        <f aca="false">INDEX(_Rge_Data_3rd_CY,$B274,AE$1)</f>
        <v>0</v>
      </c>
      <c r="AF274" s="388" t="n">
        <f aca="false" t="array" ref="AF274:AF274">INDEX(_Rge_Data_3rd_CY,$B274,AF$1)</f>
        <v>0</v>
      </c>
      <c r="AG274" s="388" t="n">
        <f aca="false" t="array" ref="AG274:AG274">INDEX(_Rge_Data_3rd_CY,$B274,AG$1)</f>
        <v>0</v>
      </c>
      <c r="AH274" s="388" t="n">
        <f aca="false">V274-AG274</f>
        <v>0</v>
      </c>
      <c r="AI274" s="389" t="n">
        <f aca="false">IFERROR(AH274/V274,)</f>
        <v>0</v>
      </c>
      <c r="AJ274" s="390" t="n">
        <f aca="false">INDEX(_Rge_Data_3rd_CY,$B274,AJ$1)</f>
        <v>0</v>
      </c>
      <c r="AK274" s="391" t="n">
        <f aca="false">INDEX(_Rge_Data_3rd_CY,$B274,AK$1)</f>
        <v>0</v>
      </c>
      <c r="AL274" s="391" t="n">
        <f aca="false">INDEX(_Rge_Data_3rd_CY,$B274,AL$1)</f>
        <v>0</v>
      </c>
      <c r="AM274" s="391" t="n">
        <f aca="false">INDEX(_Rge_Data_3rd_CY,$B274,AM$1)</f>
        <v>0</v>
      </c>
      <c r="AN274" s="391" t="n">
        <f aca="false" t="array" ref="AN274:AN274">INDEX(_Rge_Data_3rd_CY,$B274,AN$1)</f>
        <v>0</v>
      </c>
      <c r="AO274" s="391" t="n">
        <f aca="false" t="array" ref="AO274:AO274">INDEX(_Rge_Data_3rd_CY,$B274,AO$1)</f>
        <v>0</v>
      </c>
      <c r="AP274" s="391" t="n">
        <f aca="false" t="array" ref="AP274:AP274">INDEX(_Rge_Data_3rd_CY,$B274,AP$1)</f>
        <v>0</v>
      </c>
      <c r="AQ274" s="391" t="n">
        <f aca="false" t="array" ref="AQ274:AQ274">INDEX(_Rge_Data_3rd_CY,$B274,AQ$1)</f>
        <v>0</v>
      </c>
      <c r="AR274" s="391" t="n">
        <f aca="false" t="array" ref="AR274:AR274">INDEX(_Rge_Data_3rd_CY,$B274,AR$1)</f>
        <v>0</v>
      </c>
      <c r="AS274" s="391" t="n">
        <f aca="false">INDEX(_Rge_Data_3rd_CY,$B274,AS$1)</f>
        <v>0</v>
      </c>
      <c r="AT274" s="391" t="n">
        <f aca="false" t="array" ref="AT274:AT274">INDEX(_Rge_Data_3rd_CY,$B274,AT$1)</f>
        <v>0</v>
      </c>
      <c r="AU274" s="391" t="n">
        <f aca="false" t="array" ref="AU274:AU274">INDEX(_Rge_Data_3rd_CY,$B274,AU$1)</f>
        <v>0</v>
      </c>
      <c r="AV274" s="262" t="n">
        <f aca="false">AU274+AX274+AY274</f>
        <v>0</v>
      </c>
      <c r="AW274" s="392" t="n">
        <f aca="false">IFERROR(AU274/AG274,0)</f>
        <v>0</v>
      </c>
      <c r="AX274" s="268" t="n">
        <f aca="false">IFERROR(IF(AND($F274="OPEN",$AH274&gt;0),$AH274*_SoP*$AW274,IF(AND($F274="CLOSED",$AH274&gt;0),$AH274*_SoL*$AW274,0)),0)</f>
        <v>0</v>
      </c>
      <c r="AY274" s="268" t="n">
        <f aca="false">IFERROR(IF($AH274&lt;0,$AH274*_SoL,0),0)</f>
        <v>0</v>
      </c>
      <c r="AZ274" s="393" t="n">
        <f aca="false">AU274+AX274</f>
        <v>0</v>
      </c>
      <c r="BA274" s="393" t="n">
        <f aca="false">AJ274-AY274</f>
        <v>0</v>
      </c>
      <c r="BB274" s="393" t="n">
        <f aca="false">AZ274-BA274</f>
        <v>0</v>
      </c>
      <c r="BC274" s="394" t="n">
        <f aca="false">IF($BB274&gt;=0,$BB274,0)</f>
        <v>0</v>
      </c>
      <c r="BD274" s="395" t="n">
        <f aca="false">IF($BB274&lt;=0,-$BB274,0)</f>
        <v>-0</v>
      </c>
      <c r="BE274" s="396" t="n">
        <f aca="false">IF((V274-AJ274)&lt;0,0,V274-AJ274)</f>
        <v>0</v>
      </c>
      <c r="BF274" s="397" t="n">
        <f aca="false">IF(AW274&gt;1,0,V274-AW274*V274)</f>
        <v>0</v>
      </c>
    </row>
    <row r="275" customFormat="false" ht="19.5" hidden="false" customHeight="true" outlineLevel="0" collapsed="false">
      <c r="A275" s="166"/>
      <c r="B275" s="208" t="n">
        <f aca="false">B274+1</f>
        <v>264</v>
      </c>
      <c r="C275" s="166"/>
      <c r="D275" s="369" t="n">
        <f aca="false">INDEX(_Rge_Projectdata_3rd,$B275,MATCH("Project-ID",_Rge_Headline_Projectdata,0))</f>
        <v>0</v>
      </c>
      <c r="E275" s="370" t="str">
        <f aca="false" t="array" ref="E275:E275">IF(INDEX(_Rge_Data_3rd_CY,$B275,E$1)=0,"",TEXT(INDEX(_Rge_Data_3rd_CY,$B275,E$1),"JJJJMMTT"))</f>
        <v/>
      </c>
      <c r="F275" s="382" t="str">
        <f aca="false" t="array" ref="F275:F275">INDEX(_Rge_Data_3rd_CY,$B275,F$1)</f>
        <v>Open</v>
      </c>
      <c r="G275" s="371" t="n">
        <f aca="false" t="array" ref="G275:G275">IFERROR(MATCH(INDEX(_Rge_Data_3rd_CY,$B275,G$1),_Rge_Projectstatus,0),"")</f>
        <v>1</v>
      </c>
      <c r="H275" s="383" t="n">
        <f aca="false">INDEX(_Rge_Data_3rd_CY,$B275,H$1)</f>
        <v>0</v>
      </c>
      <c r="I275" s="384" t="n">
        <f aca="false">INDEX(_Rge_Data_3rd_CY,$B275,I$1)</f>
        <v>0</v>
      </c>
      <c r="J275" s="384" t="n">
        <f aca="false">INDEX(_Rge_Data_3rd_CY,$B275,J$1)</f>
        <v>0</v>
      </c>
      <c r="K275" s="384" t="n">
        <f aca="false">INDEX(_Rge_Data_3rd_CY,$B275,K$1)</f>
        <v>0</v>
      </c>
      <c r="L275" s="385" t="n">
        <f aca="false" t="array" ref="L275:L275">INDEX(_Rge_Data_3rd_CY,$B275,L$1)</f>
        <v>0</v>
      </c>
      <c r="M275" s="385" t="n">
        <f aca="false" t="array" ref="M275:M275">INDEX(_Rge_Data_3rd_CY,$B275,M$1)</f>
        <v>0</v>
      </c>
      <c r="N275" s="385" t="n">
        <f aca="false" t="array" ref="N275:N275">INDEX(_Rge_Data_3rd_CY,$B275,N$1)</f>
        <v>0</v>
      </c>
      <c r="O275" s="385" t="n">
        <f aca="false" t="array" ref="O275:O275">INDEX(_Rge_Data_3rd_CY,$B275,O$1)</f>
        <v>0</v>
      </c>
      <c r="P275" s="385" t="n">
        <f aca="false" t="array" ref="P275:P275">INDEX(_Rge_Data_3rd_CY,$B275,P$1)</f>
        <v>0</v>
      </c>
      <c r="Q275" s="385" t="n">
        <f aca="false">INDEX(_Rge_Data_3rd_CY,$B275,Q$1)</f>
        <v>0</v>
      </c>
      <c r="R275" s="385" t="n">
        <f aca="false" t="array" ref="R275:R275">INDEX(_Rge_Data_3rd_CY,$B275,R$1)</f>
        <v>0</v>
      </c>
      <c r="S275" s="385" t="n">
        <f aca="false" t="array" ref="S275:S275">INDEX(_Rge_Data_3rd_CY,$B275,S$1)</f>
        <v>0</v>
      </c>
      <c r="T275" s="385" t="n">
        <f aca="false">H275-S275</f>
        <v>0</v>
      </c>
      <c r="U275" s="386" t="n">
        <f aca="false">IFERROR(T275/H275,0)</f>
        <v>0</v>
      </c>
      <c r="V275" s="387" t="n">
        <f aca="false">INDEX(_Rge_Data_3rd_CY,$B275,V$1)</f>
        <v>0</v>
      </c>
      <c r="W275" s="388" t="n">
        <f aca="false">INDEX(_Rge_Data_3rd_CY,$B275,W$1)</f>
        <v>0</v>
      </c>
      <c r="X275" s="388" t="n">
        <f aca="false">INDEX(_Rge_Data_3rd_CY,$B275,X$1)</f>
        <v>0</v>
      </c>
      <c r="Y275" s="388" t="n">
        <f aca="false">INDEX(_Rge_Data_3rd_CY,$B275,Y$1)</f>
        <v>0</v>
      </c>
      <c r="Z275" s="388" t="n">
        <f aca="false" t="array" ref="Z275:Z275">INDEX(_Rge_Data_3rd_CY,$B275,Z$1)</f>
        <v>0</v>
      </c>
      <c r="AA275" s="388" t="n">
        <f aca="false" t="array" ref="AA275:AA275">INDEX(_Rge_Data_3rd_CY,$B275,AA$1)</f>
        <v>0</v>
      </c>
      <c r="AB275" s="388" t="n">
        <f aca="false" t="array" ref="AB275:AB275">INDEX(_Rge_Data_3rd_CY,$B275,AB$1)</f>
        <v>0</v>
      </c>
      <c r="AC275" s="388" t="n">
        <f aca="false" t="array" ref="AC275:AC275">INDEX(_Rge_Data_3rd_CY,$B275,AC$1)</f>
        <v>0</v>
      </c>
      <c r="AD275" s="388" t="n">
        <f aca="false" t="array" ref="AD275:AD275">INDEX(_Rge_Data_3rd_CY,$B275,AD$1)</f>
        <v>0</v>
      </c>
      <c r="AE275" s="388" t="n">
        <f aca="false">INDEX(_Rge_Data_3rd_CY,$B275,AE$1)</f>
        <v>0</v>
      </c>
      <c r="AF275" s="388" t="n">
        <f aca="false" t="array" ref="AF275:AF275">INDEX(_Rge_Data_3rd_CY,$B275,AF$1)</f>
        <v>0</v>
      </c>
      <c r="AG275" s="388" t="n">
        <f aca="false" t="array" ref="AG275:AG275">INDEX(_Rge_Data_3rd_CY,$B275,AG$1)</f>
        <v>0</v>
      </c>
      <c r="AH275" s="388" t="n">
        <f aca="false">V275-AG275</f>
        <v>0</v>
      </c>
      <c r="AI275" s="389" t="n">
        <f aca="false">IFERROR(AH275/V275,)</f>
        <v>0</v>
      </c>
      <c r="AJ275" s="390" t="n">
        <f aca="false">INDEX(_Rge_Data_3rd_CY,$B275,AJ$1)</f>
        <v>0</v>
      </c>
      <c r="AK275" s="391" t="n">
        <f aca="false">INDEX(_Rge_Data_3rd_CY,$B275,AK$1)</f>
        <v>0</v>
      </c>
      <c r="AL275" s="391" t="n">
        <f aca="false">INDEX(_Rge_Data_3rd_CY,$B275,AL$1)</f>
        <v>0</v>
      </c>
      <c r="AM275" s="391" t="n">
        <f aca="false">INDEX(_Rge_Data_3rd_CY,$B275,AM$1)</f>
        <v>0</v>
      </c>
      <c r="AN275" s="391" t="n">
        <f aca="false" t="array" ref="AN275:AN275">INDEX(_Rge_Data_3rd_CY,$B275,AN$1)</f>
        <v>0</v>
      </c>
      <c r="AO275" s="391" t="n">
        <f aca="false" t="array" ref="AO275:AO275">INDEX(_Rge_Data_3rd_CY,$B275,AO$1)</f>
        <v>0</v>
      </c>
      <c r="AP275" s="391" t="n">
        <f aca="false" t="array" ref="AP275:AP275">INDEX(_Rge_Data_3rd_CY,$B275,AP$1)</f>
        <v>0</v>
      </c>
      <c r="AQ275" s="391" t="n">
        <f aca="false" t="array" ref="AQ275:AQ275">INDEX(_Rge_Data_3rd_CY,$B275,AQ$1)</f>
        <v>0</v>
      </c>
      <c r="AR275" s="391" t="n">
        <f aca="false" t="array" ref="AR275:AR275">INDEX(_Rge_Data_3rd_CY,$B275,AR$1)</f>
        <v>0</v>
      </c>
      <c r="AS275" s="391" t="n">
        <f aca="false">INDEX(_Rge_Data_3rd_CY,$B275,AS$1)</f>
        <v>0</v>
      </c>
      <c r="AT275" s="391" t="n">
        <f aca="false" t="array" ref="AT275:AT275">INDEX(_Rge_Data_3rd_CY,$B275,AT$1)</f>
        <v>0</v>
      </c>
      <c r="AU275" s="391" t="n">
        <f aca="false" t="array" ref="AU275:AU275">INDEX(_Rge_Data_3rd_CY,$B275,AU$1)</f>
        <v>0</v>
      </c>
      <c r="AV275" s="262" t="n">
        <f aca="false">AU275+AX275+AY275</f>
        <v>0</v>
      </c>
      <c r="AW275" s="392" t="n">
        <f aca="false">IFERROR(AU275/AG275,0)</f>
        <v>0</v>
      </c>
      <c r="AX275" s="268" t="n">
        <f aca="false">IFERROR(IF(AND($F275="OPEN",$AH275&gt;0),$AH275*_SoP*$AW275,IF(AND($F275="CLOSED",$AH275&gt;0),$AH275*_SoL*$AW275,0)),0)</f>
        <v>0</v>
      </c>
      <c r="AY275" s="268" t="n">
        <f aca="false">IFERROR(IF($AH275&lt;0,$AH275*_SoL,0),0)</f>
        <v>0</v>
      </c>
      <c r="AZ275" s="393" t="n">
        <f aca="false">AU275+AX275</f>
        <v>0</v>
      </c>
      <c r="BA275" s="393" t="n">
        <f aca="false">AJ275-AY275</f>
        <v>0</v>
      </c>
      <c r="BB275" s="393" t="n">
        <f aca="false">AZ275-BA275</f>
        <v>0</v>
      </c>
      <c r="BC275" s="394" t="n">
        <f aca="false">IF($BB275&gt;=0,$BB275,0)</f>
        <v>0</v>
      </c>
      <c r="BD275" s="395" t="n">
        <f aca="false">IF($BB275&lt;=0,-$BB275,0)</f>
        <v>-0</v>
      </c>
      <c r="BE275" s="396" t="n">
        <f aca="false">IF((V275-AJ275)&lt;0,0,V275-AJ275)</f>
        <v>0</v>
      </c>
      <c r="BF275" s="397" t="n">
        <f aca="false">IF(AW275&gt;1,0,V275-AW275*V275)</f>
        <v>0</v>
      </c>
    </row>
    <row r="276" customFormat="false" ht="19.5" hidden="false" customHeight="true" outlineLevel="0" collapsed="false">
      <c r="A276" s="166"/>
      <c r="B276" s="208" t="n">
        <f aca="false">B275+1</f>
        <v>265</v>
      </c>
      <c r="C276" s="166"/>
      <c r="D276" s="369" t="n">
        <f aca="false">INDEX(_Rge_Projectdata_3rd,$B276,MATCH("Project-ID",_Rge_Headline_Projectdata,0))</f>
        <v>0</v>
      </c>
      <c r="E276" s="370" t="str">
        <f aca="false" t="array" ref="E276:E276">IF(INDEX(_Rge_Data_3rd_CY,$B276,E$1)=0,"",TEXT(INDEX(_Rge_Data_3rd_CY,$B276,E$1),"JJJJMMTT"))</f>
        <v/>
      </c>
      <c r="F276" s="382" t="str">
        <f aca="false" t="array" ref="F276:F276">INDEX(_Rge_Data_3rd_CY,$B276,F$1)</f>
        <v>Open</v>
      </c>
      <c r="G276" s="371" t="n">
        <f aca="false" t="array" ref="G276:G276">IFERROR(MATCH(INDEX(_Rge_Data_3rd_CY,$B276,G$1),_Rge_Projectstatus,0),"")</f>
        <v>1</v>
      </c>
      <c r="H276" s="383" t="n">
        <f aca="false">INDEX(_Rge_Data_3rd_CY,$B276,H$1)</f>
        <v>0</v>
      </c>
      <c r="I276" s="384" t="n">
        <f aca="false">INDEX(_Rge_Data_3rd_CY,$B276,I$1)</f>
        <v>0</v>
      </c>
      <c r="J276" s="384" t="n">
        <f aca="false">INDEX(_Rge_Data_3rd_CY,$B276,J$1)</f>
        <v>0</v>
      </c>
      <c r="K276" s="384" t="n">
        <f aca="false">INDEX(_Rge_Data_3rd_CY,$B276,K$1)</f>
        <v>0</v>
      </c>
      <c r="L276" s="385" t="n">
        <f aca="false" t="array" ref="L276:L276">INDEX(_Rge_Data_3rd_CY,$B276,L$1)</f>
        <v>0</v>
      </c>
      <c r="M276" s="385" t="n">
        <f aca="false" t="array" ref="M276:M276">INDEX(_Rge_Data_3rd_CY,$B276,M$1)</f>
        <v>0</v>
      </c>
      <c r="N276" s="385" t="n">
        <f aca="false" t="array" ref="N276:N276">INDEX(_Rge_Data_3rd_CY,$B276,N$1)</f>
        <v>0</v>
      </c>
      <c r="O276" s="385" t="n">
        <f aca="false" t="array" ref="O276:O276">INDEX(_Rge_Data_3rd_CY,$B276,O$1)</f>
        <v>0</v>
      </c>
      <c r="P276" s="385" t="n">
        <f aca="false" t="array" ref="P276:P276">INDEX(_Rge_Data_3rd_CY,$B276,P$1)</f>
        <v>0</v>
      </c>
      <c r="Q276" s="385" t="n">
        <f aca="false">INDEX(_Rge_Data_3rd_CY,$B276,Q$1)</f>
        <v>0</v>
      </c>
      <c r="R276" s="385" t="n">
        <f aca="false" t="array" ref="R276:R276">INDEX(_Rge_Data_3rd_CY,$B276,R$1)</f>
        <v>0</v>
      </c>
      <c r="S276" s="385" t="n">
        <f aca="false" t="array" ref="S276:S276">INDEX(_Rge_Data_3rd_CY,$B276,S$1)</f>
        <v>0</v>
      </c>
      <c r="T276" s="385" t="n">
        <f aca="false">H276-S276</f>
        <v>0</v>
      </c>
      <c r="U276" s="386" t="n">
        <f aca="false">IFERROR(T276/H276,0)</f>
        <v>0</v>
      </c>
      <c r="V276" s="387" t="n">
        <f aca="false">INDEX(_Rge_Data_3rd_CY,$B276,V$1)</f>
        <v>0</v>
      </c>
      <c r="W276" s="388" t="n">
        <f aca="false">INDEX(_Rge_Data_3rd_CY,$B276,W$1)</f>
        <v>0</v>
      </c>
      <c r="X276" s="388" t="n">
        <f aca="false">INDEX(_Rge_Data_3rd_CY,$B276,X$1)</f>
        <v>0</v>
      </c>
      <c r="Y276" s="388" t="n">
        <f aca="false">INDEX(_Rge_Data_3rd_CY,$B276,Y$1)</f>
        <v>0</v>
      </c>
      <c r="Z276" s="388" t="n">
        <f aca="false" t="array" ref="Z276:Z276">INDEX(_Rge_Data_3rd_CY,$B276,Z$1)</f>
        <v>0</v>
      </c>
      <c r="AA276" s="388" t="n">
        <f aca="false" t="array" ref="AA276:AA276">INDEX(_Rge_Data_3rd_CY,$B276,AA$1)</f>
        <v>0</v>
      </c>
      <c r="AB276" s="388" t="n">
        <f aca="false" t="array" ref="AB276:AB276">INDEX(_Rge_Data_3rd_CY,$B276,AB$1)</f>
        <v>0</v>
      </c>
      <c r="AC276" s="388" t="n">
        <f aca="false" t="array" ref="AC276:AC276">INDEX(_Rge_Data_3rd_CY,$B276,AC$1)</f>
        <v>0</v>
      </c>
      <c r="AD276" s="388" t="n">
        <f aca="false" t="array" ref="AD276:AD276">INDEX(_Rge_Data_3rd_CY,$B276,AD$1)</f>
        <v>0</v>
      </c>
      <c r="AE276" s="388" t="n">
        <f aca="false">INDEX(_Rge_Data_3rd_CY,$B276,AE$1)</f>
        <v>0</v>
      </c>
      <c r="AF276" s="388" t="n">
        <f aca="false" t="array" ref="AF276:AF276">INDEX(_Rge_Data_3rd_CY,$B276,AF$1)</f>
        <v>0</v>
      </c>
      <c r="AG276" s="388" t="n">
        <f aca="false" t="array" ref="AG276:AG276">INDEX(_Rge_Data_3rd_CY,$B276,AG$1)</f>
        <v>0</v>
      </c>
      <c r="AH276" s="388" t="n">
        <f aca="false">V276-AG276</f>
        <v>0</v>
      </c>
      <c r="AI276" s="389" t="n">
        <f aca="false">IFERROR(AH276/V276,)</f>
        <v>0</v>
      </c>
      <c r="AJ276" s="390" t="n">
        <f aca="false">INDEX(_Rge_Data_3rd_CY,$B276,AJ$1)</f>
        <v>0</v>
      </c>
      <c r="AK276" s="391" t="n">
        <f aca="false">INDEX(_Rge_Data_3rd_CY,$B276,AK$1)</f>
        <v>0</v>
      </c>
      <c r="AL276" s="391" t="n">
        <f aca="false">INDEX(_Rge_Data_3rd_CY,$B276,AL$1)</f>
        <v>0</v>
      </c>
      <c r="AM276" s="391" t="n">
        <f aca="false">INDEX(_Rge_Data_3rd_CY,$B276,AM$1)</f>
        <v>0</v>
      </c>
      <c r="AN276" s="391" t="n">
        <f aca="false" t="array" ref="AN276:AN276">INDEX(_Rge_Data_3rd_CY,$B276,AN$1)</f>
        <v>0</v>
      </c>
      <c r="AO276" s="391" t="n">
        <f aca="false" t="array" ref="AO276:AO276">INDEX(_Rge_Data_3rd_CY,$B276,AO$1)</f>
        <v>0</v>
      </c>
      <c r="AP276" s="391" t="n">
        <f aca="false" t="array" ref="AP276:AP276">INDEX(_Rge_Data_3rd_CY,$B276,AP$1)</f>
        <v>0</v>
      </c>
      <c r="AQ276" s="391" t="n">
        <f aca="false" t="array" ref="AQ276:AQ276">INDEX(_Rge_Data_3rd_CY,$B276,AQ$1)</f>
        <v>0</v>
      </c>
      <c r="AR276" s="391" t="n">
        <f aca="false" t="array" ref="AR276:AR276">INDEX(_Rge_Data_3rd_CY,$B276,AR$1)</f>
        <v>0</v>
      </c>
      <c r="AS276" s="391" t="n">
        <f aca="false">INDEX(_Rge_Data_3rd_CY,$B276,AS$1)</f>
        <v>0</v>
      </c>
      <c r="AT276" s="391" t="n">
        <f aca="false" t="array" ref="AT276:AT276">INDEX(_Rge_Data_3rd_CY,$B276,AT$1)</f>
        <v>0</v>
      </c>
      <c r="AU276" s="391" t="n">
        <f aca="false" t="array" ref="AU276:AU276">INDEX(_Rge_Data_3rd_CY,$B276,AU$1)</f>
        <v>0</v>
      </c>
      <c r="AV276" s="262" t="n">
        <f aca="false">AU276+AX276+AY276</f>
        <v>0</v>
      </c>
      <c r="AW276" s="392" t="n">
        <f aca="false">IFERROR(AU276/AG276,0)</f>
        <v>0</v>
      </c>
      <c r="AX276" s="268" t="n">
        <f aca="false">IFERROR(IF(AND($F276="OPEN",$AH276&gt;0),$AH276*_SoP*$AW276,IF(AND($F276="CLOSED",$AH276&gt;0),$AH276*_SoL*$AW276,0)),0)</f>
        <v>0</v>
      </c>
      <c r="AY276" s="268" t="n">
        <f aca="false">IFERROR(IF($AH276&lt;0,$AH276*_SoL,0),0)</f>
        <v>0</v>
      </c>
      <c r="AZ276" s="393" t="n">
        <f aca="false">AU276+AX276</f>
        <v>0</v>
      </c>
      <c r="BA276" s="393" t="n">
        <f aca="false">AJ276-AY276</f>
        <v>0</v>
      </c>
      <c r="BB276" s="393" t="n">
        <f aca="false">AZ276-BA276</f>
        <v>0</v>
      </c>
      <c r="BC276" s="394" t="n">
        <f aca="false">IF($BB276&gt;=0,$BB276,0)</f>
        <v>0</v>
      </c>
      <c r="BD276" s="395" t="n">
        <f aca="false">IF($BB276&lt;=0,-$BB276,0)</f>
        <v>-0</v>
      </c>
      <c r="BE276" s="396" t="n">
        <f aca="false">IF((V276-AJ276)&lt;0,0,V276-AJ276)</f>
        <v>0</v>
      </c>
      <c r="BF276" s="397" t="n">
        <f aca="false">IF(AW276&gt;1,0,V276-AW276*V276)</f>
        <v>0</v>
      </c>
    </row>
    <row r="277" customFormat="false" ht="19.5" hidden="false" customHeight="true" outlineLevel="0" collapsed="false">
      <c r="A277" s="166"/>
      <c r="B277" s="208" t="n">
        <f aca="false">B276+1</f>
        <v>266</v>
      </c>
      <c r="C277" s="166"/>
      <c r="D277" s="369" t="n">
        <f aca="false">INDEX(_Rge_Projectdata_3rd,$B277,MATCH("Project-ID",_Rge_Headline_Projectdata,0))</f>
        <v>0</v>
      </c>
      <c r="E277" s="370" t="str">
        <f aca="false" t="array" ref="E277:E277">IF(INDEX(_Rge_Data_3rd_CY,$B277,E$1)=0,"",TEXT(INDEX(_Rge_Data_3rd_CY,$B277,E$1),"JJJJMMTT"))</f>
        <v/>
      </c>
      <c r="F277" s="382" t="str">
        <f aca="false" t="array" ref="F277:F277">INDEX(_Rge_Data_3rd_CY,$B277,F$1)</f>
        <v>Open</v>
      </c>
      <c r="G277" s="371" t="n">
        <f aca="false" t="array" ref="G277:G277">IFERROR(MATCH(INDEX(_Rge_Data_3rd_CY,$B277,G$1),_Rge_Projectstatus,0),"")</f>
        <v>1</v>
      </c>
      <c r="H277" s="383" t="n">
        <f aca="false">INDEX(_Rge_Data_3rd_CY,$B277,H$1)</f>
        <v>0</v>
      </c>
      <c r="I277" s="384" t="n">
        <f aca="false">INDEX(_Rge_Data_3rd_CY,$B277,I$1)</f>
        <v>0</v>
      </c>
      <c r="J277" s="384" t="n">
        <f aca="false">INDEX(_Rge_Data_3rd_CY,$B277,J$1)</f>
        <v>0</v>
      </c>
      <c r="K277" s="384" t="n">
        <f aca="false">INDEX(_Rge_Data_3rd_CY,$B277,K$1)</f>
        <v>0</v>
      </c>
      <c r="L277" s="385" t="n">
        <f aca="false" t="array" ref="L277:L277">INDEX(_Rge_Data_3rd_CY,$B277,L$1)</f>
        <v>0</v>
      </c>
      <c r="M277" s="385" t="n">
        <f aca="false" t="array" ref="M277:M277">INDEX(_Rge_Data_3rd_CY,$B277,M$1)</f>
        <v>0</v>
      </c>
      <c r="N277" s="385" t="n">
        <f aca="false" t="array" ref="N277:N277">INDEX(_Rge_Data_3rd_CY,$B277,N$1)</f>
        <v>0</v>
      </c>
      <c r="O277" s="385" t="n">
        <f aca="false" t="array" ref="O277:O277">INDEX(_Rge_Data_3rd_CY,$B277,O$1)</f>
        <v>0</v>
      </c>
      <c r="P277" s="385" t="n">
        <f aca="false" t="array" ref="P277:P277">INDEX(_Rge_Data_3rd_CY,$B277,P$1)</f>
        <v>0</v>
      </c>
      <c r="Q277" s="385" t="n">
        <f aca="false">INDEX(_Rge_Data_3rd_CY,$B277,Q$1)</f>
        <v>0</v>
      </c>
      <c r="R277" s="385" t="n">
        <f aca="false" t="array" ref="R277:R277">INDEX(_Rge_Data_3rd_CY,$B277,R$1)</f>
        <v>0</v>
      </c>
      <c r="S277" s="385" t="n">
        <f aca="false" t="array" ref="S277:S277">INDEX(_Rge_Data_3rd_CY,$B277,S$1)</f>
        <v>0</v>
      </c>
      <c r="T277" s="385" t="n">
        <f aca="false">H277-S277</f>
        <v>0</v>
      </c>
      <c r="U277" s="386" t="n">
        <f aca="false">IFERROR(T277/H277,0)</f>
        <v>0</v>
      </c>
      <c r="V277" s="387" t="n">
        <f aca="false">INDEX(_Rge_Data_3rd_CY,$B277,V$1)</f>
        <v>0</v>
      </c>
      <c r="W277" s="388" t="n">
        <f aca="false">INDEX(_Rge_Data_3rd_CY,$B277,W$1)</f>
        <v>0</v>
      </c>
      <c r="X277" s="388" t="n">
        <f aca="false">INDEX(_Rge_Data_3rd_CY,$B277,X$1)</f>
        <v>0</v>
      </c>
      <c r="Y277" s="388" t="n">
        <f aca="false">INDEX(_Rge_Data_3rd_CY,$B277,Y$1)</f>
        <v>0</v>
      </c>
      <c r="Z277" s="388" t="n">
        <f aca="false" t="array" ref="Z277:Z277">INDEX(_Rge_Data_3rd_CY,$B277,Z$1)</f>
        <v>0</v>
      </c>
      <c r="AA277" s="388" t="n">
        <f aca="false" t="array" ref="AA277:AA277">INDEX(_Rge_Data_3rd_CY,$B277,AA$1)</f>
        <v>0</v>
      </c>
      <c r="AB277" s="388" t="n">
        <f aca="false" t="array" ref="AB277:AB277">INDEX(_Rge_Data_3rd_CY,$B277,AB$1)</f>
        <v>0</v>
      </c>
      <c r="AC277" s="388" t="n">
        <f aca="false" t="array" ref="AC277:AC277">INDEX(_Rge_Data_3rd_CY,$B277,AC$1)</f>
        <v>0</v>
      </c>
      <c r="AD277" s="388" t="n">
        <f aca="false" t="array" ref="AD277:AD277">INDEX(_Rge_Data_3rd_CY,$B277,AD$1)</f>
        <v>0</v>
      </c>
      <c r="AE277" s="388" t="n">
        <f aca="false">INDEX(_Rge_Data_3rd_CY,$B277,AE$1)</f>
        <v>0</v>
      </c>
      <c r="AF277" s="388" t="n">
        <f aca="false" t="array" ref="AF277:AF277">INDEX(_Rge_Data_3rd_CY,$B277,AF$1)</f>
        <v>0</v>
      </c>
      <c r="AG277" s="388" t="n">
        <f aca="false" t="array" ref="AG277:AG277">INDEX(_Rge_Data_3rd_CY,$B277,AG$1)</f>
        <v>0</v>
      </c>
      <c r="AH277" s="388" t="n">
        <f aca="false">V277-AG277</f>
        <v>0</v>
      </c>
      <c r="AI277" s="389" t="n">
        <f aca="false">IFERROR(AH277/V277,)</f>
        <v>0</v>
      </c>
      <c r="AJ277" s="390" t="n">
        <f aca="false">INDEX(_Rge_Data_3rd_CY,$B277,AJ$1)</f>
        <v>0</v>
      </c>
      <c r="AK277" s="391" t="n">
        <f aca="false">INDEX(_Rge_Data_3rd_CY,$B277,AK$1)</f>
        <v>0</v>
      </c>
      <c r="AL277" s="391" t="n">
        <f aca="false">INDEX(_Rge_Data_3rd_CY,$B277,AL$1)</f>
        <v>0</v>
      </c>
      <c r="AM277" s="391" t="n">
        <f aca="false">INDEX(_Rge_Data_3rd_CY,$B277,AM$1)</f>
        <v>0</v>
      </c>
      <c r="AN277" s="391" t="n">
        <f aca="false" t="array" ref="AN277:AN277">INDEX(_Rge_Data_3rd_CY,$B277,AN$1)</f>
        <v>0</v>
      </c>
      <c r="AO277" s="391" t="n">
        <f aca="false" t="array" ref="AO277:AO277">INDEX(_Rge_Data_3rd_CY,$B277,AO$1)</f>
        <v>0</v>
      </c>
      <c r="AP277" s="391" t="n">
        <f aca="false" t="array" ref="AP277:AP277">INDEX(_Rge_Data_3rd_CY,$B277,AP$1)</f>
        <v>0</v>
      </c>
      <c r="AQ277" s="391" t="n">
        <f aca="false" t="array" ref="AQ277:AQ277">INDEX(_Rge_Data_3rd_CY,$B277,AQ$1)</f>
        <v>0</v>
      </c>
      <c r="AR277" s="391" t="n">
        <f aca="false" t="array" ref="AR277:AR277">INDEX(_Rge_Data_3rd_CY,$B277,AR$1)</f>
        <v>0</v>
      </c>
      <c r="AS277" s="391" t="n">
        <f aca="false">INDEX(_Rge_Data_3rd_CY,$B277,AS$1)</f>
        <v>0</v>
      </c>
      <c r="AT277" s="391" t="n">
        <f aca="false" t="array" ref="AT277:AT277">INDEX(_Rge_Data_3rd_CY,$B277,AT$1)</f>
        <v>0</v>
      </c>
      <c r="AU277" s="391" t="n">
        <f aca="false" t="array" ref="AU277:AU277">INDEX(_Rge_Data_3rd_CY,$B277,AU$1)</f>
        <v>0</v>
      </c>
      <c r="AV277" s="262" t="n">
        <f aca="false">AU277+AX277+AY277</f>
        <v>0</v>
      </c>
      <c r="AW277" s="392" t="n">
        <f aca="false">IFERROR(AU277/AG277,0)</f>
        <v>0</v>
      </c>
      <c r="AX277" s="268" t="n">
        <f aca="false">IFERROR(IF(AND($F277="OPEN",$AH277&gt;0),$AH277*_SoP*$AW277,IF(AND($F277="CLOSED",$AH277&gt;0),$AH277*_SoL*$AW277,0)),0)</f>
        <v>0</v>
      </c>
      <c r="AY277" s="268" t="n">
        <f aca="false">IFERROR(IF($AH277&lt;0,$AH277*_SoL,0),0)</f>
        <v>0</v>
      </c>
      <c r="AZ277" s="393" t="n">
        <f aca="false">AU277+AX277</f>
        <v>0</v>
      </c>
      <c r="BA277" s="393" t="n">
        <f aca="false">AJ277-AY277</f>
        <v>0</v>
      </c>
      <c r="BB277" s="393" t="n">
        <f aca="false">AZ277-BA277</f>
        <v>0</v>
      </c>
      <c r="BC277" s="394" t="n">
        <f aca="false">IF($BB277&gt;=0,$BB277,0)</f>
        <v>0</v>
      </c>
      <c r="BD277" s="395" t="n">
        <f aca="false">IF($BB277&lt;=0,-$BB277,0)</f>
        <v>-0</v>
      </c>
      <c r="BE277" s="396" t="n">
        <f aca="false">IF((V277-AJ277)&lt;0,0,V277-AJ277)</f>
        <v>0</v>
      </c>
      <c r="BF277" s="397" t="n">
        <f aca="false">IF(AW277&gt;1,0,V277-AW277*V277)</f>
        <v>0</v>
      </c>
    </row>
    <row r="278" customFormat="false" ht="19.5" hidden="false" customHeight="true" outlineLevel="0" collapsed="false">
      <c r="A278" s="166"/>
      <c r="B278" s="208" t="n">
        <f aca="false">B277+1</f>
        <v>267</v>
      </c>
      <c r="C278" s="166"/>
      <c r="D278" s="369" t="n">
        <f aca="false">INDEX(_Rge_Projectdata_3rd,$B278,MATCH("Project-ID",_Rge_Headline_Projectdata,0))</f>
        <v>0</v>
      </c>
      <c r="E278" s="370" t="str">
        <f aca="false" t="array" ref="E278:E278">IF(INDEX(_Rge_Data_3rd_CY,$B278,E$1)=0,"",TEXT(INDEX(_Rge_Data_3rd_CY,$B278,E$1),"JJJJMMTT"))</f>
        <v/>
      </c>
      <c r="F278" s="382" t="str">
        <f aca="false" t="array" ref="F278:F278">INDEX(_Rge_Data_3rd_CY,$B278,F$1)</f>
        <v>Open</v>
      </c>
      <c r="G278" s="371" t="n">
        <f aca="false" t="array" ref="G278:G278">IFERROR(MATCH(INDEX(_Rge_Data_3rd_CY,$B278,G$1),_Rge_Projectstatus,0),"")</f>
        <v>1</v>
      </c>
      <c r="H278" s="383" t="n">
        <f aca="false">INDEX(_Rge_Data_3rd_CY,$B278,H$1)</f>
        <v>0</v>
      </c>
      <c r="I278" s="384" t="n">
        <f aca="false">INDEX(_Rge_Data_3rd_CY,$B278,I$1)</f>
        <v>0</v>
      </c>
      <c r="J278" s="384" t="n">
        <f aca="false">INDEX(_Rge_Data_3rd_CY,$B278,J$1)</f>
        <v>0</v>
      </c>
      <c r="K278" s="384" t="n">
        <f aca="false">INDEX(_Rge_Data_3rd_CY,$B278,K$1)</f>
        <v>0</v>
      </c>
      <c r="L278" s="385" t="n">
        <f aca="false" t="array" ref="L278:L278">INDEX(_Rge_Data_3rd_CY,$B278,L$1)</f>
        <v>0</v>
      </c>
      <c r="M278" s="385" t="n">
        <f aca="false" t="array" ref="M278:M278">INDEX(_Rge_Data_3rd_CY,$B278,M$1)</f>
        <v>0</v>
      </c>
      <c r="N278" s="385" t="n">
        <f aca="false" t="array" ref="N278:N278">INDEX(_Rge_Data_3rd_CY,$B278,N$1)</f>
        <v>0</v>
      </c>
      <c r="O278" s="385" t="n">
        <f aca="false" t="array" ref="O278:O278">INDEX(_Rge_Data_3rd_CY,$B278,O$1)</f>
        <v>0</v>
      </c>
      <c r="P278" s="385" t="n">
        <f aca="false" t="array" ref="P278:P278">INDEX(_Rge_Data_3rd_CY,$B278,P$1)</f>
        <v>0</v>
      </c>
      <c r="Q278" s="385" t="n">
        <f aca="false">INDEX(_Rge_Data_3rd_CY,$B278,Q$1)</f>
        <v>0</v>
      </c>
      <c r="R278" s="385" t="n">
        <f aca="false" t="array" ref="R278:R278">INDEX(_Rge_Data_3rd_CY,$B278,R$1)</f>
        <v>0</v>
      </c>
      <c r="S278" s="385" t="n">
        <f aca="false" t="array" ref="S278:S278">INDEX(_Rge_Data_3rd_CY,$B278,S$1)</f>
        <v>0</v>
      </c>
      <c r="T278" s="385" t="n">
        <f aca="false">H278-S278</f>
        <v>0</v>
      </c>
      <c r="U278" s="386" t="n">
        <f aca="false">IFERROR(T278/H278,0)</f>
        <v>0</v>
      </c>
      <c r="V278" s="387" t="n">
        <f aca="false">INDEX(_Rge_Data_3rd_CY,$B278,V$1)</f>
        <v>0</v>
      </c>
      <c r="W278" s="388" t="n">
        <f aca="false">INDEX(_Rge_Data_3rd_CY,$B278,W$1)</f>
        <v>0</v>
      </c>
      <c r="X278" s="388" t="n">
        <f aca="false">INDEX(_Rge_Data_3rd_CY,$B278,X$1)</f>
        <v>0</v>
      </c>
      <c r="Y278" s="388" t="n">
        <f aca="false">INDEX(_Rge_Data_3rd_CY,$B278,Y$1)</f>
        <v>0</v>
      </c>
      <c r="Z278" s="388" t="n">
        <f aca="false" t="array" ref="Z278:Z278">INDEX(_Rge_Data_3rd_CY,$B278,Z$1)</f>
        <v>0</v>
      </c>
      <c r="AA278" s="388" t="n">
        <f aca="false" t="array" ref="AA278:AA278">INDEX(_Rge_Data_3rd_CY,$B278,AA$1)</f>
        <v>0</v>
      </c>
      <c r="AB278" s="388" t="n">
        <f aca="false" t="array" ref="AB278:AB278">INDEX(_Rge_Data_3rd_CY,$B278,AB$1)</f>
        <v>0</v>
      </c>
      <c r="AC278" s="388" t="n">
        <f aca="false" t="array" ref="AC278:AC278">INDEX(_Rge_Data_3rd_CY,$B278,AC$1)</f>
        <v>0</v>
      </c>
      <c r="AD278" s="388" t="n">
        <f aca="false" t="array" ref="AD278:AD278">INDEX(_Rge_Data_3rd_CY,$B278,AD$1)</f>
        <v>0</v>
      </c>
      <c r="AE278" s="388" t="n">
        <f aca="false">INDEX(_Rge_Data_3rd_CY,$B278,AE$1)</f>
        <v>0</v>
      </c>
      <c r="AF278" s="388" t="n">
        <f aca="false" t="array" ref="AF278:AF278">INDEX(_Rge_Data_3rd_CY,$B278,AF$1)</f>
        <v>0</v>
      </c>
      <c r="AG278" s="388" t="n">
        <f aca="false" t="array" ref="AG278:AG278">INDEX(_Rge_Data_3rd_CY,$B278,AG$1)</f>
        <v>0</v>
      </c>
      <c r="AH278" s="388" t="n">
        <f aca="false">V278-AG278</f>
        <v>0</v>
      </c>
      <c r="AI278" s="389" t="n">
        <f aca="false">IFERROR(AH278/V278,)</f>
        <v>0</v>
      </c>
      <c r="AJ278" s="390" t="n">
        <f aca="false">INDEX(_Rge_Data_3rd_CY,$B278,AJ$1)</f>
        <v>0</v>
      </c>
      <c r="AK278" s="391" t="n">
        <f aca="false">INDEX(_Rge_Data_3rd_CY,$B278,AK$1)</f>
        <v>0</v>
      </c>
      <c r="AL278" s="391" t="n">
        <f aca="false">INDEX(_Rge_Data_3rd_CY,$B278,AL$1)</f>
        <v>0</v>
      </c>
      <c r="AM278" s="391" t="n">
        <f aca="false">INDEX(_Rge_Data_3rd_CY,$B278,AM$1)</f>
        <v>0</v>
      </c>
      <c r="AN278" s="391" t="n">
        <f aca="false" t="array" ref="AN278:AN278">INDEX(_Rge_Data_3rd_CY,$B278,AN$1)</f>
        <v>0</v>
      </c>
      <c r="AO278" s="391" t="n">
        <f aca="false" t="array" ref="AO278:AO278">INDEX(_Rge_Data_3rd_CY,$B278,AO$1)</f>
        <v>0</v>
      </c>
      <c r="AP278" s="391" t="n">
        <f aca="false" t="array" ref="AP278:AP278">INDEX(_Rge_Data_3rd_CY,$B278,AP$1)</f>
        <v>0</v>
      </c>
      <c r="AQ278" s="391" t="n">
        <f aca="false" t="array" ref="AQ278:AQ278">INDEX(_Rge_Data_3rd_CY,$B278,AQ$1)</f>
        <v>0</v>
      </c>
      <c r="AR278" s="391" t="n">
        <f aca="false" t="array" ref="AR278:AR278">INDEX(_Rge_Data_3rd_CY,$B278,AR$1)</f>
        <v>0</v>
      </c>
      <c r="AS278" s="391" t="n">
        <f aca="false">INDEX(_Rge_Data_3rd_CY,$B278,AS$1)</f>
        <v>0</v>
      </c>
      <c r="AT278" s="391" t="n">
        <f aca="false" t="array" ref="AT278:AT278">INDEX(_Rge_Data_3rd_CY,$B278,AT$1)</f>
        <v>0</v>
      </c>
      <c r="AU278" s="391" t="n">
        <f aca="false" t="array" ref="AU278:AU278">INDEX(_Rge_Data_3rd_CY,$B278,AU$1)</f>
        <v>0</v>
      </c>
      <c r="AV278" s="262" t="n">
        <f aca="false">AU278+AX278+AY278</f>
        <v>0</v>
      </c>
      <c r="AW278" s="392" t="n">
        <f aca="false">IFERROR(AU278/AG278,0)</f>
        <v>0</v>
      </c>
      <c r="AX278" s="268" t="n">
        <f aca="false">IFERROR(IF(AND($F278="OPEN",$AH278&gt;0),$AH278*_SoP*$AW278,IF(AND($F278="CLOSED",$AH278&gt;0),$AH278*_SoL*$AW278,0)),0)</f>
        <v>0</v>
      </c>
      <c r="AY278" s="268" t="n">
        <f aca="false">IFERROR(IF($AH278&lt;0,$AH278*_SoL,0),0)</f>
        <v>0</v>
      </c>
      <c r="AZ278" s="393" t="n">
        <f aca="false">AU278+AX278</f>
        <v>0</v>
      </c>
      <c r="BA278" s="393" t="n">
        <f aca="false">AJ278-AY278</f>
        <v>0</v>
      </c>
      <c r="BB278" s="393" t="n">
        <f aca="false">AZ278-BA278</f>
        <v>0</v>
      </c>
      <c r="BC278" s="394" t="n">
        <f aca="false">IF($BB278&gt;=0,$BB278,0)</f>
        <v>0</v>
      </c>
      <c r="BD278" s="395" t="n">
        <f aca="false">IF($BB278&lt;=0,-$BB278,0)</f>
        <v>-0</v>
      </c>
      <c r="BE278" s="396" t="n">
        <f aca="false">IF((V278-AJ278)&lt;0,0,V278-AJ278)</f>
        <v>0</v>
      </c>
      <c r="BF278" s="397" t="n">
        <f aca="false">IF(AW278&gt;1,0,V278-AW278*V278)</f>
        <v>0</v>
      </c>
    </row>
    <row r="279" customFormat="false" ht="19.5" hidden="false" customHeight="true" outlineLevel="0" collapsed="false">
      <c r="A279" s="166"/>
      <c r="B279" s="208" t="n">
        <f aca="false">B278+1</f>
        <v>268</v>
      </c>
      <c r="C279" s="166"/>
      <c r="D279" s="369" t="n">
        <f aca="false">INDEX(_Rge_Projectdata_3rd,$B279,MATCH("Project-ID",_Rge_Headline_Projectdata,0))</f>
        <v>0</v>
      </c>
      <c r="E279" s="370" t="str">
        <f aca="false" t="array" ref="E279:E279">IF(INDEX(_Rge_Data_3rd_CY,$B279,E$1)=0,"",TEXT(INDEX(_Rge_Data_3rd_CY,$B279,E$1),"JJJJMMTT"))</f>
        <v/>
      </c>
      <c r="F279" s="382" t="str">
        <f aca="false" t="array" ref="F279:F279">INDEX(_Rge_Data_3rd_CY,$B279,F$1)</f>
        <v>Open</v>
      </c>
      <c r="G279" s="371" t="n">
        <f aca="false" t="array" ref="G279:G279">IFERROR(MATCH(INDEX(_Rge_Data_3rd_CY,$B279,G$1),_Rge_Projectstatus,0),"")</f>
        <v>1</v>
      </c>
      <c r="H279" s="383" t="n">
        <f aca="false">INDEX(_Rge_Data_3rd_CY,$B279,H$1)</f>
        <v>0</v>
      </c>
      <c r="I279" s="384" t="n">
        <f aca="false">INDEX(_Rge_Data_3rd_CY,$B279,I$1)</f>
        <v>0</v>
      </c>
      <c r="J279" s="384" t="n">
        <f aca="false">INDEX(_Rge_Data_3rd_CY,$B279,J$1)</f>
        <v>0</v>
      </c>
      <c r="K279" s="384" t="n">
        <f aca="false">INDEX(_Rge_Data_3rd_CY,$B279,K$1)</f>
        <v>0</v>
      </c>
      <c r="L279" s="385" t="n">
        <f aca="false" t="array" ref="L279:L279">INDEX(_Rge_Data_3rd_CY,$B279,L$1)</f>
        <v>0</v>
      </c>
      <c r="M279" s="385" t="n">
        <f aca="false" t="array" ref="M279:M279">INDEX(_Rge_Data_3rd_CY,$B279,M$1)</f>
        <v>0</v>
      </c>
      <c r="N279" s="385" t="n">
        <f aca="false" t="array" ref="N279:N279">INDEX(_Rge_Data_3rd_CY,$B279,N$1)</f>
        <v>0</v>
      </c>
      <c r="O279" s="385" t="n">
        <f aca="false" t="array" ref="O279:O279">INDEX(_Rge_Data_3rd_CY,$B279,O$1)</f>
        <v>0</v>
      </c>
      <c r="P279" s="385" t="n">
        <f aca="false" t="array" ref="P279:P279">INDEX(_Rge_Data_3rd_CY,$B279,P$1)</f>
        <v>0</v>
      </c>
      <c r="Q279" s="385" t="n">
        <f aca="false">INDEX(_Rge_Data_3rd_CY,$B279,Q$1)</f>
        <v>0</v>
      </c>
      <c r="R279" s="385" t="n">
        <f aca="false" t="array" ref="R279:R279">INDEX(_Rge_Data_3rd_CY,$B279,R$1)</f>
        <v>0</v>
      </c>
      <c r="S279" s="385" t="n">
        <f aca="false" t="array" ref="S279:S279">INDEX(_Rge_Data_3rd_CY,$B279,S$1)</f>
        <v>0</v>
      </c>
      <c r="T279" s="385" t="n">
        <f aca="false">H279-S279</f>
        <v>0</v>
      </c>
      <c r="U279" s="386" t="n">
        <f aca="false">IFERROR(T279/H279,0)</f>
        <v>0</v>
      </c>
      <c r="V279" s="387" t="n">
        <f aca="false">INDEX(_Rge_Data_3rd_CY,$B279,V$1)</f>
        <v>0</v>
      </c>
      <c r="W279" s="388" t="n">
        <f aca="false">INDEX(_Rge_Data_3rd_CY,$B279,W$1)</f>
        <v>0</v>
      </c>
      <c r="X279" s="388" t="n">
        <f aca="false">INDEX(_Rge_Data_3rd_CY,$B279,X$1)</f>
        <v>0</v>
      </c>
      <c r="Y279" s="388" t="n">
        <f aca="false">INDEX(_Rge_Data_3rd_CY,$B279,Y$1)</f>
        <v>0</v>
      </c>
      <c r="Z279" s="388" t="n">
        <f aca="false" t="array" ref="Z279:Z279">INDEX(_Rge_Data_3rd_CY,$B279,Z$1)</f>
        <v>0</v>
      </c>
      <c r="AA279" s="388" t="n">
        <f aca="false" t="array" ref="AA279:AA279">INDEX(_Rge_Data_3rd_CY,$B279,AA$1)</f>
        <v>0</v>
      </c>
      <c r="AB279" s="388" t="n">
        <f aca="false" t="array" ref="AB279:AB279">INDEX(_Rge_Data_3rd_CY,$B279,AB$1)</f>
        <v>0</v>
      </c>
      <c r="AC279" s="388" t="n">
        <f aca="false" t="array" ref="AC279:AC279">INDEX(_Rge_Data_3rd_CY,$B279,AC$1)</f>
        <v>0</v>
      </c>
      <c r="AD279" s="388" t="n">
        <f aca="false" t="array" ref="AD279:AD279">INDEX(_Rge_Data_3rd_CY,$B279,AD$1)</f>
        <v>0</v>
      </c>
      <c r="AE279" s="388" t="n">
        <f aca="false">INDEX(_Rge_Data_3rd_CY,$B279,AE$1)</f>
        <v>0</v>
      </c>
      <c r="AF279" s="388" t="n">
        <f aca="false" t="array" ref="AF279:AF279">INDEX(_Rge_Data_3rd_CY,$B279,AF$1)</f>
        <v>0</v>
      </c>
      <c r="AG279" s="388" t="n">
        <f aca="false" t="array" ref="AG279:AG279">INDEX(_Rge_Data_3rd_CY,$B279,AG$1)</f>
        <v>0</v>
      </c>
      <c r="AH279" s="388" t="n">
        <f aca="false">V279-AG279</f>
        <v>0</v>
      </c>
      <c r="AI279" s="389" t="n">
        <f aca="false">IFERROR(AH279/V279,)</f>
        <v>0</v>
      </c>
      <c r="AJ279" s="390" t="n">
        <f aca="false">INDEX(_Rge_Data_3rd_CY,$B279,AJ$1)</f>
        <v>0</v>
      </c>
      <c r="AK279" s="391" t="n">
        <f aca="false">INDEX(_Rge_Data_3rd_CY,$B279,AK$1)</f>
        <v>0</v>
      </c>
      <c r="AL279" s="391" t="n">
        <f aca="false">INDEX(_Rge_Data_3rd_CY,$B279,AL$1)</f>
        <v>0</v>
      </c>
      <c r="AM279" s="391" t="n">
        <f aca="false">INDEX(_Rge_Data_3rd_CY,$B279,AM$1)</f>
        <v>0</v>
      </c>
      <c r="AN279" s="391" t="n">
        <f aca="false" t="array" ref="AN279:AN279">INDEX(_Rge_Data_3rd_CY,$B279,AN$1)</f>
        <v>0</v>
      </c>
      <c r="AO279" s="391" t="n">
        <f aca="false" t="array" ref="AO279:AO279">INDEX(_Rge_Data_3rd_CY,$B279,AO$1)</f>
        <v>0</v>
      </c>
      <c r="AP279" s="391" t="n">
        <f aca="false" t="array" ref="AP279:AP279">INDEX(_Rge_Data_3rd_CY,$B279,AP$1)</f>
        <v>0</v>
      </c>
      <c r="AQ279" s="391" t="n">
        <f aca="false" t="array" ref="AQ279:AQ279">INDEX(_Rge_Data_3rd_CY,$B279,AQ$1)</f>
        <v>0</v>
      </c>
      <c r="AR279" s="391" t="n">
        <f aca="false" t="array" ref="AR279:AR279">INDEX(_Rge_Data_3rd_CY,$B279,AR$1)</f>
        <v>0</v>
      </c>
      <c r="AS279" s="391" t="n">
        <f aca="false">INDEX(_Rge_Data_3rd_CY,$B279,AS$1)</f>
        <v>0</v>
      </c>
      <c r="AT279" s="391" t="n">
        <f aca="false" t="array" ref="AT279:AT279">INDEX(_Rge_Data_3rd_CY,$B279,AT$1)</f>
        <v>0</v>
      </c>
      <c r="AU279" s="391" t="n">
        <f aca="false" t="array" ref="AU279:AU279">INDEX(_Rge_Data_3rd_CY,$B279,AU$1)</f>
        <v>0</v>
      </c>
      <c r="AV279" s="262" t="n">
        <f aca="false">AU279+AX279+AY279</f>
        <v>0</v>
      </c>
      <c r="AW279" s="392" t="n">
        <f aca="false">IFERROR(AU279/AG279,0)</f>
        <v>0</v>
      </c>
      <c r="AX279" s="268" t="n">
        <f aca="false">IFERROR(IF(AND($F279="OPEN",$AH279&gt;0),$AH279*_SoP*$AW279,IF(AND($F279="CLOSED",$AH279&gt;0),$AH279*_SoL*$AW279,0)),0)</f>
        <v>0</v>
      </c>
      <c r="AY279" s="268" t="n">
        <f aca="false">IFERROR(IF($AH279&lt;0,$AH279*_SoL,0),0)</f>
        <v>0</v>
      </c>
      <c r="AZ279" s="393" t="n">
        <f aca="false">AU279+AX279</f>
        <v>0</v>
      </c>
      <c r="BA279" s="393" t="n">
        <f aca="false">AJ279-AY279</f>
        <v>0</v>
      </c>
      <c r="BB279" s="393" t="n">
        <f aca="false">AZ279-BA279</f>
        <v>0</v>
      </c>
      <c r="BC279" s="394" t="n">
        <f aca="false">IF($BB279&gt;=0,$BB279,0)</f>
        <v>0</v>
      </c>
      <c r="BD279" s="395" t="n">
        <f aca="false">IF($BB279&lt;=0,-$BB279,0)</f>
        <v>-0</v>
      </c>
      <c r="BE279" s="396" t="n">
        <f aca="false">IF((V279-AJ279)&lt;0,0,V279-AJ279)</f>
        <v>0</v>
      </c>
      <c r="BF279" s="397" t="n">
        <f aca="false">IF(AW279&gt;1,0,V279-AW279*V279)</f>
        <v>0</v>
      </c>
    </row>
    <row r="280" customFormat="false" ht="19.5" hidden="false" customHeight="true" outlineLevel="0" collapsed="false">
      <c r="A280" s="166"/>
      <c r="B280" s="208" t="n">
        <f aca="false">B279+1</f>
        <v>269</v>
      </c>
      <c r="C280" s="166"/>
      <c r="D280" s="369" t="n">
        <f aca="false">INDEX(_Rge_Projectdata_3rd,$B280,MATCH("Project-ID",_Rge_Headline_Projectdata,0))</f>
        <v>0</v>
      </c>
      <c r="E280" s="370" t="str">
        <f aca="false" t="array" ref="E280:E280">IF(INDEX(_Rge_Data_3rd_CY,$B280,E$1)=0,"",TEXT(INDEX(_Rge_Data_3rd_CY,$B280,E$1),"JJJJMMTT"))</f>
        <v/>
      </c>
      <c r="F280" s="382" t="str">
        <f aca="false" t="array" ref="F280:F280">INDEX(_Rge_Data_3rd_CY,$B280,F$1)</f>
        <v>Open</v>
      </c>
      <c r="G280" s="371" t="n">
        <f aca="false" t="array" ref="G280:G280">IFERROR(MATCH(INDEX(_Rge_Data_3rd_CY,$B280,G$1),_Rge_Projectstatus,0),"")</f>
        <v>1</v>
      </c>
      <c r="H280" s="383" t="n">
        <f aca="false">INDEX(_Rge_Data_3rd_CY,$B280,H$1)</f>
        <v>0</v>
      </c>
      <c r="I280" s="384" t="n">
        <f aca="false">INDEX(_Rge_Data_3rd_CY,$B280,I$1)</f>
        <v>0</v>
      </c>
      <c r="J280" s="384" t="n">
        <f aca="false">INDEX(_Rge_Data_3rd_CY,$B280,J$1)</f>
        <v>0</v>
      </c>
      <c r="K280" s="384" t="n">
        <f aca="false">INDEX(_Rge_Data_3rd_CY,$B280,K$1)</f>
        <v>0</v>
      </c>
      <c r="L280" s="385" t="n">
        <f aca="false" t="array" ref="L280:L280">INDEX(_Rge_Data_3rd_CY,$B280,L$1)</f>
        <v>0</v>
      </c>
      <c r="M280" s="385" t="n">
        <f aca="false" t="array" ref="M280:M280">INDEX(_Rge_Data_3rd_CY,$B280,M$1)</f>
        <v>0</v>
      </c>
      <c r="N280" s="385" t="n">
        <f aca="false" t="array" ref="N280:N280">INDEX(_Rge_Data_3rd_CY,$B280,N$1)</f>
        <v>0</v>
      </c>
      <c r="O280" s="385" t="n">
        <f aca="false" t="array" ref="O280:O280">INDEX(_Rge_Data_3rd_CY,$B280,O$1)</f>
        <v>0</v>
      </c>
      <c r="P280" s="385" t="n">
        <f aca="false" t="array" ref="P280:P280">INDEX(_Rge_Data_3rd_CY,$B280,P$1)</f>
        <v>0</v>
      </c>
      <c r="Q280" s="385" t="n">
        <f aca="false">INDEX(_Rge_Data_3rd_CY,$B280,Q$1)</f>
        <v>0</v>
      </c>
      <c r="R280" s="385" t="n">
        <f aca="false" t="array" ref="R280:R280">INDEX(_Rge_Data_3rd_CY,$B280,R$1)</f>
        <v>0</v>
      </c>
      <c r="S280" s="385" t="n">
        <f aca="false" t="array" ref="S280:S280">INDEX(_Rge_Data_3rd_CY,$B280,S$1)</f>
        <v>0</v>
      </c>
      <c r="T280" s="385" t="n">
        <f aca="false">H280-S280</f>
        <v>0</v>
      </c>
      <c r="U280" s="386" t="n">
        <f aca="false">IFERROR(T280/H280,0)</f>
        <v>0</v>
      </c>
      <c r="V280" s="387" t="n">
        <f aca="false">INDEX(_Rge_Data_3rd_CY,$B280,V$1)</f>
        <v>0</v>
      </c>
      <c r="W280" s="388" t="n">
        <f aca="false">INDEX(_Rge_Data_3rd_CY,$B280,W$1)</f>
        <v>0</v>
      </c>
      <c r="X280" s="388" t="n">
        <f aca="false">INDEX(_Rge_Data_3rd_CY,$B280,X$1)</f>
        <v>0</v>
      </c>
      <c r="Y280" s="388" t="n">
        <f aca="false">INDEX(_Rge_Data_3rd_CY,$B280,Y$1)</f>
        <v>0</v>
      </c>
      <c r="Z280" s="388" t="n">
        <f aca="false" t="array" ref="Z280:Z280">INDEX(_Rge_Data_3rd_CY,$B280,Z$1)</f>
        <v>0</v>
      </c>
      <c r="AA280" s="388" t="n">
        <f aca="false" t="array" ref="AA280:AA280">INDEX(_Rge_Data_3rd_CY,$B280,AA$1)</f>
        <v>0</v>
      </c>
      <c r="AB280" s="388" t="n">
        <f aca="false" t="array" ref="AB280:AB280">INDEX(_Rge_Data_3rd_CY,$B280,AB$1)</f>
        <v>0</v>
      </c>
      <c r="AC280" s="388" t="n">
        <f aca="false" t="array" ref="AC280:AC280">INDEX(_Rge_Data_3rd_CY,$B280,AC$1)</f>
        <v>0</v>
      </c>
      <c r="AD280" s="388" t="n">
        <f aca="false" t="array" ref="AD280:AD280">INDEX(_Rge_Data_3rd_CY,$B280,AD$1)</f>
        <v>0</v>
      </c>
      <c r="AE280" s="388" t="n">
        <f aca="false">INDEX(_Rge_Data_3rd_CY,$B280,AE$1)</f>
        <v>0</v>
      </c>
      <c r="AF280" s="388" t="n">
        <f aca="false" t="array" ref="AF280:AF280">INDEX(_Rge_Data_3rd_CY,$B280,AF$1)</f>
        <v>0</v>
      </c>
      <c r="AG280" s="388" t="n">
        <f aca="false" t="array" ref="AG280:AG280">INDEX(_Rge_Data_3rd_CY,$B280,AG$1)</f>
        <v>0</v>
      </c>
      <c r="AH280" s="388" t="n">
        <f aca="false">V280-AG280</f>
        <v>0</v>
      </c>
      <c r="AI280" s="389" t="n">
        <f aca="false">IFERROR(AH280/V280,)</f>
        <v>0</v>
      </c>
      <c r="AJ280" s="390" t="n">
        <f aca="false">INDEX(_Rge_Data_3rd_CY,$B280,AJ$1)</f>
        <v>0</v>
      </c>
      <c r="AK280" s="391" t="n">
        <f aca="false">INDEX(_Rge_Data_3rd_CY,$B280,AK$1)</f>
        <v>0</v>
      </c>
      <c r="AL280" s="391" t="n">
        <f aca="false">INDEX(_Rge_Data_3rd_CY,$B280,AL$1)</f>
        <v>0</v>
      </c>
      <c r="AM280" s="391" t="n">
        <f aca="false">INDEX(_Rge_Data_3rd_CY,$B280,AM$1)</f>
        <v>0</v>
      </c>
      <c r="AN280" s="391" t="n">
        <f aca="false" t="array" ref="AN280:AN280">INDEX(_Rge_Data_3rd_CY,$B280,AN$1)</f>
        <v>0</v>
      </c>
      <c r="AO280" s="391" t="n">
        <f aca="false" t="array" ref="AO280:AO280">INDEX(_Rge_Data_3rd_CY,$B280,AO$1)</f>
        <v>0</v>
      </c>
      <c r="AP280" s="391" t="n">
        <f aca="false" t="array" ref="AP280:AP280">INDEX(_Rge_Data_3rd_CY,$B280,AP$1)</f>
        <v>0</v>
      </c>
      <c r="AQ280" s="391" t="n">
        <f aca="false" t="array" ref="AQ280:AQ280">INDEX(_Rge_Data_3rd_CY,$B280,AQ$1)</f>
        <v>0</v>
      </c>
      <c r="AR280" s="391" t="n">
        <f aca="false" t="array" ref="AR280:AR280">INDEX(_Rge_Data_3rd_CY,$B280,AR$1)</f>
        <v>0</v>
      </c>
      <c r="AS280" s="391" t="n">
        <f aca="false">INDEX(_Rge_Data_3rd_CY,$B280,AS$1)</f>
        <v>0</v>
      </c>
      <c r="AT280" s="391" t="n">
        <f aca="false" t="array" ref="AT280:AT280">INDEX(_Rge_Data_3rd_CY,$B280,AT$1)</f>
        <v>0</v>
      </c>
      <c r="AU280" s="391" t="n">
        <f aca="false" t="array" ref="AU280:AU280">INDEX(_Rge_Data_3rd_CY,$B280,AU$1)</f>
        <v>0</v>
      </c>
      <c r="AV280" s="262" t="n">
        <f aca="false">AU280+AX280+AY280</f>
        <v>0</v>
      </c>
      <c r="AW280" s="392" t="n">
        <f aca="false">IFERROR(AU280/AG280,0)</f>
        <v>0</v>
      </c>
      <c r="AX280" s="268" t="n">
        <f aca="false">IFERROR(IF(AND($F280="OPEN",$AH280&gt;0),$AH280*_SoP*$AW280,IF(AND($F280="CLOSED",$AH280&gt;0),$AH280*_SoL*$AW280,0)),0)</f>
        <v>0</v>
      </c>
      <c r="AY280" s="268" t="n">
        <f aca="false">IFERROR(IF($AH280&lt;0,$AH280*_SoL,0),0)</f>
        <v>0</v>
      </c>
      <c r="AZ280" s="393" t="n">
        <f aca="false">AU280+AX280</f>
        <v>0</v>
      </c>
      <c r="BA280" s="393" t="n">
        <f aca="false">AJ280-AY280</f>
        <v>0</v>
      </c>
      <c r="BB280" s="393" t="n">
        <f aca="false">AZ280-BA280</f>
        <v>0</v>
      </c>
      <c r="BC280" s="394" t="n">
        <f aca="false">IF($BB280&gt;=0,$BB280,0)</f>
        <v>0</v>
      </c>
      <c r="BD280" s="395" t="n">
        <f aca="false">IF($BB280&lt;=0,-$BB280,0)</f>
        <v>-0</v>
      </c>
      <c r="BE280" s="396" t="n">
        <f aca="false">IF((V280-AJ280)&lt;0,0,V280-AJ280)</f>
        <v>0</v>
      </c>
      <c r="BF280" s="397" t="n">
        <f aca="false">IF(AW280&gt;1,0,V280-AW280*V280)</f>
        <v>0</v>
      </c>
    </row>
    <row r="281" customFormat="false" ht="19.5" hidden="false" customHeight="true" outlineLevel="0" collapsed="false">
      <c r="A281" s="166"/>
      <c r="B281" s="208" t="n">
        <f aca="false">B280+1</f>
        <v>270</v>
      </c>
      <c r="C281" s="166"/>
      <c r="D281" s="369" t="n">
        <f aca="false">INDEX(_Rge_Projectdata_3rd,$B281,MATCH("Project-ID",_Rge_Headline_Projectdata,0))</f>
        <v>0</v>
      </c>
      <c r="E281" s="370" t="str">
        <f aca="false" t="array" ref="E281:E281">IF(INDEX(_Rge_Data_3rd_CY,$B281,E$1)=0,"",TEXT(INDEX(_Rge_Data_3rd_CY,$B281,E$1),"JJJJMMTT"))</f>
        <v/>
      </c>
      <c r="F281" s="382" t="str">
        <f aca="false" t="array" ref="F281:F281">INDEX(_Rge_Data_3rd_CY,$B281,F$1)</f>
        <v>Open</v>
      </c>
      <c r="G281" s="371" t="n">
        <f aca="false" t="array" ref="G281:G281">IFERROR(MATCH(INDEX(_Rge_Data_3rd_CY,$B281,G$1),_Rge_Projectstatus,0),"")</f>
        <v>1</v>
      </c>
      <c r="H281" s="383" t="n">
        <f aca="false">INDEX(_Rge_Data_3rd_CY,$B281,H$1)</f>
        <v>0</v>
      </c>
      <c r="I281" s="384" t="n">
        <f aca="false">INDEX(_Rge_Data_3rd_CY,$B281,I$1)</f>
        <v>0</v>
      </c>
      <c r="J281" s="384" t="n">
        <f aca="false">INDEX(_Rge_Data_3rd_CY,$B281,J$1)</f>
        <v>0</v>
      </c>
      <c r="K281" s="384" t="n">
        <f aca="false">INDEX(_Rge_Data_3rd_CY,$B281,K$1)</f>
        <v>0</v>
      </c>
      <c r="L281" s="385" t="n">
        <f aca="false" t="array" ref="L281:L281">INDEX(_Rge_Data_3rd_CY,$B281,L$1)</f>
        <v>0</v>
      </c>
      <c r="M281" s="385" t="n">
        <f aca="false" t="array" ref="M281:M281">INDEX(_Rge_Data_3rd_CY,$B281,M$1)</f>
        <v>0</v>
      </c>
      <c r="N281" s="385" t="n">
        <f aca="false" t="array" ref="N281:N281">INDEX(_Rge_Data_3rd_CY,$B281,N$1)</f>
        <v>0</v>
      </c>
      <c r="O281" s="385" t="n">
        <f aca="false" t="array" ref="O281:O281">INDEX(_Rge_Data_3rd_CY,$B281,O$1)</f>
        <v>0</v>
      </c>
      <c r="P281" s="385" t="n">
        <f aca="false" t="array" ref="P281:P281">INDEX(_Rge_Data_3rd_CY,$B281,P$1)</f>
        <v>0</v>
      </c>
      <c r="Q281" s="385" t="n">
        <f aca="false">INDEX(_Rge_Data_3rd_CY,$B281,Q$1)</f>
        <v>0</v>
      </c>
      <c r="R281" s="385" t="n">
        <f aca="false" t="array" ref="R281:R281">INDEX(_Rge_Data_3rd_CY,$B281,R$1)</f>
        <v>0</v>
      </c>
      <c r="S281" s="385" t="n">
        <f aca="false" t="array" ref="S281:S281">INDEX(_Rge_Data_3rd_CY,$B281,S$1)</f>
        <v>0</v>
      </c>
      <c r="T281" s="385" t="n">
        <f aca="false">H281-S281</f>
        <v>0</v>
      </c>
      <c r="U281" s="386" t="n">
        <f aca="false">IFERROR(T281/H281,0)</f>
        <v>0</v>
      </c>
      <c r="V281" s="387" t="n">
        <f aca="false">INDEX(_Rge_Data_3rd_CY,$B281,V$1)</f>
        <v>0</v>
      </c>
      <c r="W281" s="388" t="n">
        <f aca="false">INDEX(_Rge_Data_3rd_CY,$B281,W$1)</f>
        <v>0</v>
      </c>
      <c r="X281" s="388" t="n">
        <f aca="false">INDEX(_Rge_Data_3rd_CY,$B281,X$1)</f>
        <v>0</v>
      </c>
      <c r="Y281" s="388" t="n">
        <f aca="false">INDEX(_Rge_Data_3rd_CY,$B281,Y$1)</f>
        <v>0</v>
      </c>
      <c r="Z281" s="388" t="n">
        <f aca="false" t="array" ref="Z281:Z281">INDEX(_Rge_Data_3rd_CY,$B281,Z$1)</f>
        <v>0</v>
      </c>
      <c r="AA281" s="388" t="n">
        <f aca="false" t="array" ref="AA281:AA281">INDEX(_Rge_Data_3rd_CY,$B281,AA$1)</f>
        <v>0</v>
      </c>
      <c r="AB281" s="388" t="n">
        <f aca="false" t="array" ref="AB281:AB281">INDEX(_Rge_Data_3rd_CY,$B281,AB$1)</f>
        <v>0</v>
      </c>
      <c r="AC281" s="388" t="n">
        <f aca="false" t="array" ref="AC281:AC281">INDEX(_Rge_Data_3rd_CY,$B281,AC$1)</f>
        <v>0</v>
      </c>
      <c r="AD281" s="388" t="n">
        <f aca="false" t="array" ref="AD281:AD281">INDEX(_Rge_Data_3rd_CY,$B281,AD$1)</f>
        <v>0</v>
      </c>
      <c r="AE281" s="388" t="n">
        <f aca="false">INDEX(_Rge_Data_3rd_CY,$B281,AE$1)</f>
        <v>0</v>
      </c>
      <c r="AF281" s="388" t="n">
        <f aca="false" t="array" ref="AF281:AF281">INDEX(_Rge_Data_3rd_CY,$B281,AF$1)</f>
        <v>0</v>
      </c>
      <c r="AG281" s="388" t="n">
        <f aca="false" t="array" ref="AG281:AG281">INDEX(_Rge_Data_3rd_CY,$B281,AG$1)</f>
        <v>0</v>
      </c>
      <c r="AH281" s="388" t="n">
        <f aca="false">V281-AG281</f>
        <v>0</v>
      </c>
      <c r="AI281" s="389" t="n">
        <f aca="false">IFERROR(AH281/V281,)</f>
        <v>0</v>
      </c>
      <c r="AJ281" s="390" t="n">
        <f aca="false">INDEX(_Rge_Data_3rd_CY,$B281,AJ$1)</f>
        <v>0</v>
      </c>
      <c r="AK281" s="391" t="n">
        <f aca="false">INDEX(_Rge_Data_3rd_CY,$B281,AK$1)</f>
        <v>0</v>
      </c>
      <c r="AL281" s="391" t="n">
        <f aca="false">INDEX(_Rge_Data_3rd_CY,$B281,AL$1)</f>
        <v>0</v>
      </c>
      <c r="AM281" s="391" t="n">
        <f aca="false">INDEX(_Rge_Data_3rd_CY,$B281,AM$1)</f>
        <v>0</v>
      </c>
      <c r="AN281" s="391" t="n">
        <f aca="false" t="array" ref="AN281:AN281">INDEX(_Rge_Data_3rd_CY,$B281,AN$1)</f>
        <v>0</v>
      </c>
      <c r="AO281" s="391" t="n">
        <f aca="false" t="array" ref="AO281:AO281">INDEX(_Rge_Data_3rd_CY,$B281,AO$1)</f>
        <v>0</v>
      </c>
      <c r="AP281" s="391" t="n">
        <f aca="false" t="array" ref="AP281:AP281">INDEX(_Rge_Data_3rd_CY,$B281,AP$1)</f>
        <v>0</v>
      </c>
      <c r="AQ281" s="391" t="n">
        <f aca="false" t="array" ref="AQ281:AQ281">INDEX(_Rge_Data_3rd_CY,$B281,AQ$1)</f>
        <v>0</v>
      </c>
      <c r="AR281" s="391" t="n">
        <f aca="false" t="array" ref="AR281:AR281">INDEX(_Rge_Data_3rd_CY,$B281,AR$1)</f>
        <v>0</v>
      </c>
      <c r="AS281" s="391" t="n">
        <f aca="false">INDEX(_Rge_Data_3rd_CY,$B281,AS$1)</f>
        <v>0</v>
      </c>
      <c r="AT281" s="391" t="n">
        <f aca="false" t="array" ref="AT281:AT281">INDEX(_Rge_Data_3rd_CY,$B281,AT$1)</f>
        <v>0</v>
      </c>
      <c r="AU281" s="391" t="n">
        <f aca="false" t="array" ref="AU281:AU281">INDEX(_Rge_Data_3rd_CY,$B281,AU$1)</f>
        <v>0</v>
      </c>
      <c r="AV281" s="262" t="n">
        <f aca="false">AU281+AX281+AY281</f>
        <v>0</v>
      </c>
      <c r="AW281" s="392" t="n">
        <f aca="false">IFERROR(AU281/AG281,0)</f>
        <v>0</v>
      </c>
      <c r="AX281" s="268" t="n">
        <f aca="false">IFERROR(IF(AND($F281="OPEN",$AH281&gt;0),$AH281*_SoP*$AW281,IF(AND($F281="CLOSED",$AH281&gt;0),$AH281*_SoL*$AW281,0)),0)</f>
        <v>0</v>
      </c>
      <c r="AY281" s="268" t="n">
        <f aca="false">IFERROR(IF($AH281&lt;0,$AH281*_SoL,0),0)</f>
        <v>0</v>
      </c>
      <c r="AZ281" s="393" t="n">
        <f aca="false">AU281+AX281</f>
        <v>0</v>
      </c>
      <c r="BA281" s="393" t="n">
        <f aca="false">AJ281-AY281</f>
        <v>0</v>
      </c>
      <c r="BB281" s="393" t="n">
        <f aca="false">AZ281-BA281</f>
        <v>0</v>
      </c>
      <c r="BC281" s="394" t="n">
        <f aca="false">IF($BB281&gt;=0,$BB281,0)</f>
        <v>0</v>
      </c>
      <c r="BD281" s="395" t="n">
        <f aca="false">IF($BB281&lt;=0,-$BB281,0)</f>
        <v>-0</v>
      </c>
      <c r="BE281" s="396" t="n">
        <f aca="false">IF((V281-AJ281)&lt;0,0,V281-AJ281)</f>
        <v>0</v>
      </c>
      <c r="BF281" s="397" t="n">
        <f aca="false">IF(AW281&gt;1,0,V281-AW281*V281)</f>
        <v>0</v>
      </c>
    </row>
    <row r="282" customFormat="false" ht="19.5" hidden="false" customHeight="true" outlineLevel="0" collapsed="false">
      <c r="A282" s="166"/>
      <c r="B282" s="208" t="n">
        <f aca="false">B281+1</f>
        <v>271</v>
      </c>
      <c r="C282" s="166"/>
      <c r="D282" s="369" t="n">
        <f aca="false">INDEX(_Rge_Projectdata_3rd,$B282,MATCH("Project-ID",_Rge_Headline_Projectdata,0))</f>
        <v>0</v>
      </c>
      <c r="E282" s="370" t="str">
        <f aca="false" t="array" ref="E282:E282">IF(INDEX(_Rge_Data_3rd_CY,$B282,E$1)=0,"",TEXT(INDEX(_Rge_Data_3rd_CY,$B282,E$1),"JJJJMMTT"))</f>
        <v/>
      </c>
      <c r="F282" s="382" t="str">
        <f aca="false" t="array" ref="F282:F282">INDEX(_Rge_Data_3rd_CY,$B282,F$1)</f>
        <v>Open</v>
      </c>
      <c r="G282" s="371" t="n">
        <f aca="false" t="array" ref="G282:G282">IFERROR(MATCH(INDEX(_Rge_Data_3rd_CY,$B282,G$1),_Rge_Projectstatus,0),"")</f>
        <v>1</v>
      </c>
      <c r="H282" s="383" t="n">
        <f aca="false">INDEX(_Rge_Data_3rd_CY,$B282,H$1)</f>
        <v>0</v>
      </c>
      <c r="I282" s="384" t="n">
        <f aca="false">INDEX(_Rge_Data_3rd_CY,$B282,I$1)</f>
        <v>0</v>
      </c>
      <c r="J282" s="384" t="n">
        <f aca="false">INDEX(_Rge_Data_3rd_CY,$B282,J$1)</f>
        <v>0</v>
      </c>
      <c r="K282" s="384" t="n">
        <f aca="false">INDEX(_Rge_Data_3rd_CY,$B282,K$1)</f>
        <v>0</v>
      </c>
      <c r="L282" s="385" t="n">
        <f aca="false" t="array" ref="L282:L282">INDEX(_Rge_Data_3rd_CY,$B282,L$1)</f>
        <v>0</v>
      </c>
      <c r="M282" s="385" t="n">
        <f aca="false" t="array" ref="M282:M282">INDEX(_Rge_Data_3rd_CY,$B282,M$1)</f>
        <v>0</v>
      </c>
      <c r="N282" s="385" t="n">
        <f aca="false" t="array" ref="N282:N282">INDEX(_Rge_Data_3rd_CY,$B282,N$1)</f>
        <v>0</v>
      </c>
      <c r="O282" s="385" t="n">
        <f aca="false" t="array" ref="O282:O282">INDEX(_Rge_Data_3rd_CY,$B282,O$1)</f>
        <v>0</v>
      </c>
      <c r="P282" s="385" t="n">
        <f aca="false" t="array" ref="P282:P282">INDEX(_Rge_Data_3rd_CY,$B282,P$1)</f>
        <v>0</v>
      </c>
      <c r="Q282" s="385" t="n">
        <f aca="false">INDEX(_Rge_Data_3rd_CY,$B282,Q$1)</f>
        <v>0</v>
      </c>
      <c r="R282" s="385" t="n">
        <f aca="false" t="array" ref="R282:R282">INDEX(_Rge_Data_3rd_CY,$B282,R$1)</f>
        <v>0</v>
      </c>
      <c r="S282" s="385" t="n">
        <f aca="false" t="array" ref="S282:S282">INDEX(_Rge_Data_3rd_CY,$B282,S$1)</f>
        <v>0</v>
      </c>
      <c r="T282" s="385" t="n">
        <f aca="false">H282-S282</f>
        <v>0</v>
      </c>
      <c r="U282" s="386" t="n">
        <f aca="false">IFERROR(T282/H282,0)</f>
        <v>0</v>
      </c>
      <c r="V282" s="387" t="n">
        <f aca="false">INDEX(_Rge_Data_3rd_CY,$B282,V$1)</f>
        <v>0</v>
      </c>
      <c r="W282" s="388" t="n">
        <f aca="false">INDEX(_Rge_Data_3rd_CY,$B282,W$1)</f>
        <v>0</v>
      </c>
      <c r="X282" s="388" t="n">
        <f aca="false">INDEX(_Rge_Data_3rd_CY,$B282,X$1)</f>
        <v>0</v>
      </c>
      <c r="Y282" s="388" t="n">
        <f aca="false">INDEX(_Rge_Data_3rd_CY,$B282,Y$1)</f>
        <v>0</v>
      </c>
      <c r="Z282" s="388" t="n">
        <f aca="false" t="array" ref="Z282:Z282">INDEX(_Rge_Data_3rd_CY,$B282,Z$1)</f>
        <v>0</v>
      </c>
      <c r="AA282" s="388" t="n">
        <f aca="false" t="array" ref="AA282:AA282">INDEX(_Rge_Data_3rd_CY,$B282,AA$1)</f>
        <v>0</v>
      </c>
      <c r="AB282" s="388" t="n">
        <f aca="false" t="array" ref="AB282:AB282">INDEX(_Rge_Data_3rd_CY,$B282,AB$1)</f>
        <v>0</v>
      </c>
      <c r="AC282" s="388" t="n">
        <f aca="false" t="array" ref="AC282:AC282">INDEX(_Rge_Data_3rd_CY,$B282,AC$1)</f>
        <v>0</v>
      </c>
      <c r="AD282" s="388" t="n">
        <f aca="false" t="array" ref="AD282:AD282">INDEX(_Rge_Data_3rd_CY,$B282,AD$1)</f>
        <v>0</v>
      </c>
      <c r="AE282" s="388" t="n">
        <f aca="false">INDEX(_Rge_Data_3rd_CY,$B282,AE$1)</f>
        <v>0</v>
      </c>
      <c r="AF282" s="388" t="n">
        <f aca="false" t="array" ref="AF282:AF282">INDEX(_Rge_Data_3rd_CY,$B282,AF$1)</f>
        <v>0</v>
      </c>
      <c r="AG282" s="388" t="n">
        <f aca="false" t="array" ref="AG282:AG282">INDEX(_Rge_Data_3rd_CY,$B282,AG$1)</f>
        <v>0</v>
      </c>
      <c r="AH282" s="388" t="n">
        <f aca="false">V282-AG282</f>
        <v>0</v>
      </c>
      <c r="AI282" s="389" t="n">
        <f aca="false">IFERROR(AH282/V282,)</f>
        <v>0</v>
      </c>
      <c r="AJ282" s="390" t="n">
        <f aca="false">INDEX(_Rge_Data_3rd_CY,$B282,AJ$1)</f>
        <v>0</v>
      </c>
      <c r="AK282" s="391" t="n">
        <f aca="false">INDEX(_Rge_Data_3rd_CY,$B282,AK$1)</f>
        <v>0</v>
      </c>
      <c r="AL282" s="391" t="n">
        <f aca="false">INDEX(_Rge_Data_3rd_CY,$B282,AL$1)</f>
        <v>0</v>
      </c>
      <c r="AM282" s="391" t="n">
        <f aca="false">INDEX(_Rge_Data_3rd_CY,$B282,AM$1)</f>
        <v>0</v>
      </c>
      <c r="AN282" s="391" t="n">
        <f aca="false" t="array" ref="AN282:AN282">INDEX(_Rge_Data_3rd_CY,$B282,AN$1)</f>
        <v>0</v>
      </c>
      <c r="AO282" s="391" t="n">
        <f aca="false" t="array" ref="AO282:AO282">INDEX(_Rge_Data_3rd_CY,$B282,AO$1)</f>
        <v>0</v>
      </c>
      <c r="AP282" s="391" t="n">
        <f aca="false" t="array" ref="AP282:AP282">INDEX(_Rge_Data_3rd_CY,$B282,AP$1)</f>
        <v>0</v>
      </c>
      <c r="AQ282" s="391" t="n">
        <f aca="false" t="array" ref="AQ282:AQ282">INDEX(_Rge_Data_3rd_CY,$B282,AQ$1)</f>
        <v>0</v>
      </c>
      <c r="AR282" s="391" t="n">
        <f aca="false" t="array" ref="AR282:AR282">INDEX(_Rge_Data_3rd_CY,$B282,AR$1)</f>
        <v>0</v>
      </c>
      <c r="AS282" s="391" t="n">
        <f aca="false">INDEX(_Rge_Data_3rd_CY,$B282,AS$1)</f>
        <v>0</v>
      </c>
      <c r="AT282" s="391" t="n">
        <f aca="false" t="array" ref="AT282:AT282">INDEX(_Rge_Data_3rd_CY,$B282,AT$1)</f>
        <v>0</v>
      </c>
      <c r="AU282" s="391" t="n">
        <f aca="false" t="array" ref="AU282:AU282">INDEX(_Rge_Data_3rd_CY,$B282,AU$1)</f>
        <v>0</v>
      </c>
      <c r="AV282" s="262" t="n">
        <f aca="false">AU282+AX282+AY282</f>
        <v>0</v>
      </c>
      <c r="AW282" s="392" t="n">
        <f aca="false">IFERROR(AU282/AG282,0)</f>
        <v>0</v>
      </c>
      <c r="AX282" s="268" t="n">
        <f aca="false">IFERROR(IF(AND($F282="OPEN",$AH282&gt;0),$AH282*_SoP*$AW282,IF(AND($F282="CLOSED",$AH282&gt;0),$AH282*_SoL*$AW282,0)),0)</f>
        <v>0</v>
      </c>
      <c r="AY282" s="268" t="n">
        <f aca="false">IFERROR(IF($AH282&lt;0,$AH282*_SoL,0),0)</f>
        <v>0</v>
      </c>
      <c r="AZ282" s="393" t="n">
        <f aca="false">AU282+AX282</f>
        <v>0</v>
      </c>
      <c r="BA282" s="393" t="n">
        <f aca="false">AJ282-AY282</f>
        <v>0</v>
      </c>
      <c r="BB282" s="393" t="n">
        <f aca="false">AZ282-BA282</f>
        <v>0</v>
      </c>
      <c r="BC282" s="394" t="n">
        <f aca="false">IF($BB282&gt;=0,$BB282,0)</f>
        <v>0</v>
      </c>
      <c r="BD282" s="395" t="n">
        <f aca="false">IF($BB282&lt;=0,-$BB282,0)</f>
        <v>-0</v>
      </c>
      <c r="BE282" s="396" t="n">
        <f aca="false">IF((V282-AJ282)&lt;0,0,V282-AJ282)</f>
        <v>0</v>
      </c>
      <c r="BF282" s="397" t="n">
        <f aca="false">IF(AW282&gt;1,0,V282-AW282*V282)</f>
        <v>0</v>
      </c>
    </row>
    <row r="283" customFormat="false" ht="19.5" hidden="false" customHeight="true" outlineLevel="0" collapsed="false">
      <c r="A283" s="166"/>
      <c r="B283" s="208" t="n">
        <f aca="false">B282+1</f>
        <v>272</v>
      </c>
      <c r="C283" s="166"/>
      <c r="D283" s="369" t="n">
        <f aca="false">INDEX(_Rge_Projectdata_3rd,$B283,MATCH("Project-ID",_Rge_Headline_Projectdata,0))</f>
        <v>0</v>
      </c>
      <c r="E283" s="370" t="str">
        <f aca="false" t="array" ref="E283:E283">IF(INDEX(_Rge_Data_3rd_CY,$B283,E$1)=0,"",TEXT(INDEX(_Rge_Data_3rd_CY,$B283,E$1),"JJJJMMTT"))</f>
        <v/>
      </c>
      <c r="F283" s="382" t="str">
        <f aca="false" t="array" ref="F283:F283">INDEX(_Rge_Data_3rd_CY,$B283,F$1)</f>
        <v>Open</v>
      </c>
      <c r="G283" s="371" t="n">
        <f aca="false" t="array" ref="G283:G283">IFERROR(MATCH(INDEX(_Rge_Data_3rd_CY,$B283,G$1),_Rge_Projectstatus,0),"")</f>
        <v>1</v>
      </c>
      <c r="H283" s="383" t="n">
        <f aca="false">INDEX(_Rge_Data_3rd_CY,$B283,H$1)</f>
        <v>0</v>
      </c>
      <c r="I283" s="384" t="n">
        <f aca="false">INDEX(_Rge_Data_3rd_CY,$B283,I$1)</f>
        <v>0</v>
      </c>
      <c r="J283" s="384" t="n">
        <f aca="false">INDEX(_Rge_Data_3rd_CY,$B283,J$1)</f>
        <v>0</v>
      </c>
      <c r="K283" s="384" t="n">
        <f aca="false">INDEX(_Rge_Data_3rd_CY,$B283,K$1)</f>
        <v>0</v>
      </c>
      <c r="L283" s="385" t="n">
        <f aca="false" t="array" ref="L283:L283">INDEX(_Rge_Data_3rd_CY,$B283,L$1)</f>
        <v>0</v>
      </c>
      <c r="M283" s="385" t="n">
        <f aca="false" t="array" ref="M283:M283">INDEX(_Rge_Data_3rd_CY,$B283,M$1)</f>
        <v>0</v>
      </c>
      <c r="N283" s="385" t="n">
        <f aca="false" t="array" ref="N283:N283">INDEX(_Rge_Data_3rd_CY,$B283,N$1)</f>
        <v>0</v>
      </c>
      <c r="O283" s="385" t="n">
        <f aca="false" t="array" ref="O283:O283">INDEX(_Rge_Data_3rd_CY,$B283,O$1)</f>
        <v>0</v>
      </c>
      <c r="P283" s="385" t="n">
        <f aca="false" t="array" ref="P283:P283">INDEX(_Rge_Data_3rd_CY,$B283,P$1)</f>
        <v>0</v>
      </c>
      <c r="Q283" s="385" t="n">
        <f aca="false">INDEX(_Rge_Data_3rd_CY,$B283,Q$1)</f>
        <v>0</v>
      </c>
      <c r="R283" s="385" t="n">
        <f aca="false" t="array" ref="R283:R283">INDEX(_Rge_Data_3rd_CY,$B283,R$1)</f>
        <v>0</v>
      </c>
      <c r="S283" s="385" t="n">
        <f aca="false" t="array" ref="S283:S283">INDEX(_Rge_Data_3rd_CY,$B283,S$1)</f>
        <v>0</v>
      </c>
      <c r="T283" s="385" t="n">
        <f aca="false">H283-S283</f>
        <v>0</v>
      </c>
      <c r="U283" s="386" t="n">
        <f aca="false">IFERROR(T283/H283,0)</f>
        <v>0</v>
      </c>
      <c r="V283" s="387" t="n">
        <f aca="false">INDEX(_Rge_Data_3rd_CY,$B283,V$1)</f>
        <v>0</v>
      </c>
      <c r="W283" s="388" t="n">
        <f aca="false">INDEX(_Rge_Data_3rd_CY,$B283,W$1)</f>
        <v>0</v>
      </c>
      <c r="X283" s="388" t="n">
        <f aca="false">INDEX(_Rge_Data_3rd_CY,$B283,X$1)</f>
        <v>0</v>
      </c>
      <c r="Y283" s="388" t="n">
        <f aca="false">INDEX(_Rge_Data_3rd_CY,$B283,Y$1)</f>
        <v>0</v>
      </c>
      <c r="Z283" s="388" t="n">
        <f aca="false" t="array" ref="Z283:Z283">INDEX(_Rge_Data_3rd_CY,$B283,Z$1)</f>
        <v>0</v>
      </c>
      <c r="AA283" s="388" t="n">
        <f aca="false" t="array" ref="AA283:AA283">INDEX(_Rge_Data_3rd_CY,$B283,AA$1)</f>
        <v>0</v>
      </c>
      <c r="AB283" s="388" t="n">
        <f aca="false" t="array" ref="AB283:AB283">INDEX(_Rge_Data_3rd_CY,$B283,AB$1)</f>
        <v>0</v>
      </c>
      <c r="AC283" s="388" t="n">
        <f aca="false" t="array" ref="AC283:AC283">INDEX(_Rge_Data_3rd_CY,$B283,AC$1)</f>
        <v>0</v>
      </c>
      <c r="AD283" s="388" t="n">
        <f aca="false" t="array" ref="AD283:AD283">INDEX(_Rge_Data_3rd_CY,$B283,AD$1)</f>
        <v>0</v>
      </c>
      <c r="AE283" s="388" t="n">
        <f aca="false">INDEX(_Rge_Data_3rd_CY,$B283,AE$1)</f>
        <v>0</v>
      </c>
      <c r="AF283" s="388" t="n">
        <f aca="false" t="array" ref="AF283:AF283">INDEX(_Rge_Data_3rd_CY,$B283,AF$1)</f>
        <v>0</v>
      </c>
      <c r="AG283" s="388" t="n">
        <f aca="false" t="array" ref="AG283:AG283">INDEX(_Rge_Data_3rd_CY,$B283,AG$1)</f>
        <v>0</v>
      </c>
      <c r="AH283" s="388" t="n">
        <f aca="false">V283-AG283</f>
        <v>0</v>
      </c>
      <c r="AI283" s="389" t="n">
        <f aca="false">IFERROR(AH283/V283,)</f>
        <v>0</v>
      </c>
      <c r="AJ283" s="390" t="n">
        <f aca="false">INDEX(_Rge_Data_3rd_CY,$B283,AJ$1)</f>
        <v>0</v>
      </c>
      <c r="AK283" s="391" t="n">
        <f aca="false">INDEX(_Rge_Data_3rd_CY,$B283,AK$1)</f>
        <v>0</v>
      </c>
      <c r="AL283" s="391" t="n">
        <f aca="false">INDEX(_Rge_Data_3rd_CY,$B283,AL$1)</f>
        <v>0</v>
      </c>
      <c r="AM283" s="391" t="n">
        <f aca="false">INDEX(_Rge_Data_3rd_CY,$B283,AM$1)</f>
        <v>0</v>
      </c>
      <c r="AN283" s="391" t="n">
        <f aca="false" t="array" ref="AN283:AN283">INDEX(_Rge_Data_3rd_CY,$B283,AN$1)</f>
        <v>0</v>
      </c>
      <c r="AO283" s="391" t="n">
        <f aca="false" t="array" ref="AO283:AO283">INDEX(_Rge_Data_3rd_CY,$B283,AO$1)</f>
        <v>0</v>
      </c>
      <c r="AP283" s="391" t="n">
        <f aca="false" t="array" ref="AP283:AP283">INDEX(_Rge_Data_3rd_CY,$B283,AP$1)</f>
        <v>0</v>
      </c>
      <c r="AQ283" s="391" t="n">
        <f aca="false" t="array" ref="AQ283:AQ283">INDEX(_Rge_Data_3rd_CY,$B283,AQ$1)</f>
        <v>0</v>
      </c>
      <c r="AR283" s="391" t="n">
        <f aca="false" t="array" ref="AR283:AR283">INDEX(_Rge_Data_3rd_CY,$B283,AR$1)</f>
        <v>0</v>
      </c>
      <c r="AS283" s="391" t="n">
        <f aca="false">INDEX(_Rge_Data_3rd_CY,$B283,AS$1)</f>
        <v>0</v>
      </c>
      <c r="AT283" s="391" t="n">
        <f aca="false" t="array" ref="AT283:AT283">INDEX(_Rge_Data_3rd_CY,$B283,AT$1)</f>
        <v>0</v>
      </c>
      <c r="AU283" s="391" t="n">
        <f aca="false" t="array" ref="AU283:AU283">INDEX(_Rge_Data_3rd_CY,$B283,AU$1)</f>
        <v>0</v>
      </c>
      <c r="AV283" s="262" t="n">
        <f aca="false">AU283+AX283+AY283</f>
        <v>0</v>
      </c>
      <c r="AW283" s="392" t="n">
        <f aca="false">IFERROR(AU283/AG283,0)</f>
        <v>0</v>
      </c>
      <c r="AX283" s="268" t="n">
        <f aca="false">IFERROR(IF(AND($F283="OPEN",$AH283&gt;0),$AH283*_SoP*$AW283,IF(AND($F283="CLOSED",$AH283&gt;0),$AH283*_SoL*$AW283,0)),0)</f>
        <v>0</v>
      </c>
      <c r="AY283" s="268" t="n">
        <f aca="false">IFERROR(IF($AH283&lt;0,$AH283*_SoL,0),0)</f>
        <v>0</v>
      </c>
      <c r="AZ283" s="393" t="n">
        <f aca="false">AU283+AX283</f>
        <v>0</v>
      </c>
      <c r="BA283" s="393" t="n">
        <f aca="false">AJ283-AY283</f>
        <v>0</v>
      </c>
      <c r="BB283" s="393" t="n">
        <f aca="false">AZ283-BA283</f>
        <v>0</v>
      </c>
      <c r="BC283" s="394" t="n">
        <f aca="false">IF($BB283&gt;=0,$BB283,0)</f>
        <v>0</v>
      </c>
      <c r="BD283" s="395" t="n">
        <f aca="false">IF($BB283&lt;=0,-$BB283,0)</f>
        <v>-0</v>
      </c>
      <c r="BE283" s="396" t="n">
        <f aca="false">IF((V283-AJ283)&lt;0,0,V283-AJ283)</f>
        <v>0</v>
      </c>
      <c r="BF283" s="397" t="n">
        <f aca="false">IF(AW283&gt;1,0,V283-AW283*V283)</f>
        <v>0</v>
      </c>
    </row>
    <row r="284" customFormat="false" ht="19.5" hidden="false" customHeight="true" outlineLevel="0" collapsed="false">
      <c r="A284" s="166"/>
      <c r="B284" s="208" t="n">
        <f aca="false">B283+1</f>
        <v>273</v>
      </c>
      <c r="C284" s="166"/>
      <c r="D284" s="369" t="n">
        <f aca="false">INDEX(_Rge_Projectdata_3rd,$B284,MATCH("Project-ID",_Rge_Headline_Projectdata,0))</f>
        <v>0</v>
      </c>
      <c r="E284" s="370" t="str">
        <f aca="false" t="array" ref="E284:E284">IF(INDEX(_Rge_Data_3rd_CY,$B284,E$1)=0,"",TEXT(INDEX(_Rge_Data_3rd_CY,$B284,E$1),"JJJJMMTT"))</f>
        <v/>
      </c>
      <c r="F284" s="382" t="str">
        <f aca="false" t="array" ref="F284:F284">INDEX(_Rge_Data_3rd_CY,$B284,F$1)</f>
        <v>Open</v>
      </c>
      <c r="G284" s="371" t="n">
        <f aca="false" t="array" ref="G284:G284">IFERROR(MATCH(INDEX(_Rge_Data_3rd_CY,$B284,G$1),_Rge_Projectstatus,0),"")</f>
        <v>1</v>
      </c>
      <c r="H284" s="383" t="n">
        <f aca="false">INDEX(_Rge_Data_3rd_CY,$B284,H$1)</f>
        <v>0</v>
      </c>
      <c r="I284" s="384" t="n">
        <f aca="false">INDEX(_Rge_Data_3rd_CY,$B284,I$1)</f>
        <v>0</v>
      </c>
      <c r="J284" s="384" t="n">
        <f aca="false">INDEX(_Rge_Data_3rd_CY,$B284,J$1)</f>
        <v>0</v>
      </c>
      <c r="K284" s="384" t="n">
        <f aca="false">INDEX(_Rge_Data_3rd_CY,$B284,K$1)</f>
        <v>0</v>
      </c>
      <c r="L284" s="385" t="n">
        <f aca="false" t="array" ref="L284:L284">INDEX(_Rge_Data_3rd_CY,$B284,L$1)</f>
        <v>0</v>
      </c>
      <c r="M284" s="385" t="n">
        <f aca="false" t="array" ref="M284:M284">INDEX(_Rge_Data_3rd_CY,$B284,M$1)</f>
        <v>0</v>
      </c>
      <c r="N284" s="385" t="n">
        <f aca="false" t="array" ref="N284:N284">INDEX(_Rge_Data_3rd_CY,$B284,N$1)</f>
        <v>0</v>
      </c>
      <c r="O284" s="385" t="n">
        <f aca="false" t="array" ref="O284:O284">INDEX(_Rge_Data_3rd_CY,$B284,O$1)</f>
        <v>0</v>
      </c>
      <c r="P284" s="385" t="n">
        <f aca="false" t="array" ref="P284:P284">INDEX(_Rge_Data_3rd_CY,$B284,P$1)</f>
        <v>0</v>
      </c>
      <c r="Q284" s="385" t="n">
        <f aca="false">INDEX(_Rge_Data_3rd_CY,$B284,Q$1)</f>
        <v>0</v>
      </c>
      <c r="R284" s="385" t="n">
        <f aca="false" t="array" ref="R284:R284">INDEX(_Rge_Data_3rd_CY,$B284,R$1)</f>
        <v>0</v>
      </c>
      <c r="S284" s="385" t="n">
        <f aca="false" t="array" ref="S284:S284">INDEX(_Rge_Data_3rd_CY,$B284,S$1)</f>
        <v>0</v>
      </c>
      <c r="T284" s="385" t="n">
        <f aca="false">H284-S284</f>
        <v>0</v>
      </c>
      <c r="U284" s="386" t="n">
        <f aca="false">IFERROR(T284/H284,0)</f>
        <v>0</v>
      </c>
      <c r="V284" s="387" t="n">
        <f aca="false">INDEX(_Rge_Data_3rd_CY,$B284,V$1)</f>
        <v>0</v>
      </c>
      <c r="W284" s="388" t="n">
        <f aca="false">INDEX(_Rge_Data_3rd_CY,$B284,W$1)</f>
        <v>0</v>
      </c>
      <c r="X284" s="388" t="n">
        <f aca="false">INDEX(_Rge_Data_3rd_CY,$B284,X$1)</f>
        <v>0</v>
      </c>
      <c r="Y284" s="388" t="n">
        <f aca="false">INDEX(_Rge_Data_3rd_CY,$B284,Y$1)</f>
        <v>0</v>
      </c>
      <c r="Z284" s="388" t="n">
        <f aca="false" t="array" ref="Z284:Z284">INDEX(_Rge_Data_3rd_CY,$B284,Z$1)</f>
        <v>0</v>
      </c>
      <c r="AA284" s="388" t="n">
        <f aca="false" t="array" ref="AA284:AA284">INDEX(_Rge_Data_3rd_CY,$B284,AA$1)</f>
        <v>0</v>
      </c>
      <c r="AB284" s="388" t="n">
        <f aca="false" t="array" ref="AB284:AB284">INDEX(_Rge_Data_3rd_CY,$B284,AB$1)</f>
        <v>0</v>
      </c>
      <c r="AC284" s="388" t="n">
        <f aca="false" t="array" ref="AC284:AC284">INDEX(_Rge_Data_3rd_CY,$B284,AC$1)</f>
        <v>0</v>
      </c>
      <c r="AD284" s="388" t="n">
        <f aca="false" t="array" ref="AD284:AD284">INDEX(_Rge_Data_3rd_CY,$B284,AD$1)</f>
        <v>0</v>
      </c>
      <c r="AE284" s="388" t="n">
        <f aca="false">INDEX(_Rge_Data_3rd_CY,$B284,AE$1)</f>
        <v>0</v>
      </c>
      <c r="AF284" s="388" t="n">
        <f aca="false" t="array" ref="AF284:AF284">INDEX(_Rge_Data_3rd_CY,$B284,AF$1)</f>
        <v>0</v>
      </c>
      <c r="AG284" s="388" t="n">
        <f aca="false" t="array" ref="AG284:AG284">INDEX(_Rge_Data_3rd_CY,$B284,AG$1)</f>
        <v>0</v>
      </c>
      <c r="AH284" s="388" t="n">
        <f aca="false">V284-AG284</f>
        <v>0</v>
      </c>
      <c r="AI284" s="389" t="n">
        <f aca="false">IFERROR(AH284/V284,)</f>
        <v>0</v>
      </c>
      <c r="AJ284" s="390" t="n">
        <f aca="false">INDEX(_Rge_Data_3rd_CY,$B284,AJ$1)</f>
        <v>0</v>
      </c>
      <c r="AK284" s="391" t="n">
        <f aca="false">INDEX(_Rge_Data_3rd_CY,$B284,AK$1)</f>
        <v>0</v>
      </c>
      <c r="AL284" s="391" t="n">
        <f aca="false">INDEX(_Rge_Data_3rd_CY,$B284,AL$1)</f>
        <v>0</v>
      </c>
      <c r="AM284" s="391" t="n">
        <f aca="false">INDEX(_Rge_Data_3rd_CY,$B284,AM$1)</f>
        <v>0</v>
      </c>
      <c r="AN284" s="391" t="n">
        <f aca="false" t="array" ref="AN284:AN284">INDEX(_Rge_Data_3rd_CY,$B284,AN$1)</f>
        <v>0</v>
      </c>
      <c r="AO284" s="391" t="n">
        <f aca="false" t="array" ref="AO284:AO284">INDEX(_Rge_Data_3rd_CY,$B284,AO$1)</f>
        <v>0</v>
      </c>
      <c r="AP284" s="391" t="n">
        <f aca="false" t="array" ref="AP284:AP284">INDEX(_Rge_Data_3rd_CY,$B284,AP$1)</f>
        <v>0</v>
      </c>
      <c r="AQ284" s="391" t="n">
        <f aca="false" t="array" ref="AQ284:AQ284">INDEX(_Rge_Data_3rd_CY,$B284,AQ$1)</f>
        <v>0</v>
      </c>
      <c r="AR284" s="391" t="n">
        <f aca="false" t="array" ref="AR284:AR284">INDEX(_Rge_Data_3rd_CY,$B284,AR$1)</f>
        <v>0</v>
      </c>
      <c r="AS284" s="391" t="n">
        <f aca="false">INDEX(_Rge_Data_3rd_CY,$B284,AS$1)</f>
        <v>0</v>
      </c>
      <c r="AT284" s="391" t="n">
        <f aca="false" t="array" ref="AT284:AT284">INDEX(_Rge_Data_3rd_CY,$B284,AT$1)</f>
        <v>0</v>
      </c>
      <c r="AU284" s="391" t="n">
        <f aca="false" t="array" ref="AU284:AU284">INDEX(_Rge_Data_3rd_CY,$B284,AU$1)</f>
        <v>0</v>
      </c>
      <c r="AV284" s="262" t="n">
        <f aca="false">AU284+AX284+AY284</f>
        <v>0</v>
      </c>
      <c r="AW284" s="392" t="n">
        <f aca="false">IFERROR(AU284/AG284,0)</f>
        <v>0</v>
      </c>
      <c r="AX284" s="268" t="n">
        <f aca="false">IFERROR(IF(AND($F284="OPEN",$AH284&gt;0),$AH284*_SoP*$AW284,IF(AND($F284="CLOSED",$AH284&gt;0),$AH284*_SoL*$AW284,0)),0)</f>
        <v>0</v>
      </c>
      <c r="AY284" s="268" t="n">
        <f aca="false">IFERROR(IF($AH284&lt;0,$AH284*_SoL,0),0)</f>
        <v>0</v>
      </c>
      <c r="AZ284" s="393" t="n">
        <f aca="false">AU284+AX284</f>
        <v>0</v>
      </c>
      <c r="BA284" s="393" t="n">
        <f aca="false">AJ284-AY284</f>
        <v>0</v>
      </c>
      <c r="BB284" s="393" t="n">
        <f aca="false">AZ284-BA284</f>
        <v>0</v>
      </c>
      <c r="BC284" s="394" t="n">
        <f aca="false">IF($BB284&gt;=0,$BB284,0)</f>
        <v>0</v>
      </c>
      <c r="BD284" s="395" t="n">
        <f aca="false">IF($BB284&lt;=0,-$BB284,0)</f>
        <v>-0</v>
      </c>
      <c r="BE284" s="396" t="n">
        <f aca="false">IF((V284-AJ284)&lt;0,0,V284-AJ284)</f>
        <v>0</v>
      </c>
      <c r="BF284" s="397" t="n">
        <f aca="false">IF(AW284&gt;1,0,V284-AW284*V284)</f>
        <v>0</v>
      </c>
    </row>
    <row r="285" customFormat="false" ht="19.5" hidden="false" customHeight="true" outlineLevel="0" collapsed="false">
      <c r="A285" s="166"/>
      <c r="B285" s="208" t="n">
        <f aca="false">B284+1</f>
        <v>274</v>
      </c>
      <c r="C285" s="166"/>
      <c r="D285" s="369" t="n">
        <f aca="false">INDEX(_Rge_Projectdata_3rd,$B285,MATCH("Project-ID",_Rge_Headline_Projectdata,0))</f>
        <v>0</v>
      </c>
      <c r="E285" s="370" t="str">
        <f aca="false" t="array" ref="E285:E285">IF(INDEX(_Rge_Data_3rd_CY,$B285,E$1)=0,"",TEXT(INDEX(_Rge_Data_3rd_CY,$B285,E$1),"JJJJMMTT"))</f>
        <v/>
      </c>
      <c r="F285" s="382" t="str">
        <f aca="false" t="array" ref="F285:F285">INDEX(_Rge_Data_3rd_CY,$B285,F$1)</f>
        <v>Open</v>
      </c>
      <c r="G285" s="371" t="n">
        <f aca="false" t="array" ref="G285:G285">IFERROR(MATCH(INDEX(_Rge_Data_3rd_CY,$B285,G$1),_Rge_Projectstatus,0),"")</f>
        <v>1</v>
      </c>
      <c r="H285" s="383" t="n">
        <f aca="false">INDEX(_Rge_Data_3rd_CY,$B285,H$1)</f>
        <v>0</v>
      </c>
      <c r="I285" s="384" t="n">
        <f aca="false">INDEX(_Rge_Data_3rd_CY,$B285,I$1)</f>
        <v>0</v>
      </c>
      <c r="J285" s="384" t="n">
        <f aca="false">INDEX(_Rge_Data_3rd_CY,$B285,J$1)</f>
        <v>0</v>
      </c>
      <c r="K285" s="384" t="n">
        <f aca="false">INDEX(_Rge_Data_3rd_CY,$B285,K$1)</f>
        <v>0</v>
      </c>
      <c r="L285" s="385" t="n">
        <f aca="false" t="array" ref="L285:L285">INDEX(_Rge_Data_3rd_CY,$B285,L$1)</f>
        <v>0</v>
      </c>
      <c r="M285" s="385" t="n">
        <f aca="false" t="array" ref="M285:M285">INDEX(_Rge_Data_3rd_CY,$B285,M$1)</f>
        <v>0</v>
      </c>
      <c r="N285" s="385" t="n">
        <f aca="false" t="array" ref="N285:N285">INDEX(_Rge_Data_3rd_CY,$B285,N$1)</f>
        <v>0</v>
      </c>
      <c r="O285" s="385" t="n">
        <f aca="false" t="array" ref="O285:O285">INDEX(_Rge_Data_3rd_CY,$B285,O$1)</f>
        <v>0</v>
      </c>
      <c r="P285" s="385" t="n">
        <f aca="false" t="array" ref="P285:P285">INDEX(_Rge_Data_3rd_CY,$B285,P$1)</f>
        <v>0</v>
      </c>
      <c r="Q285" s="385" t="n">
        <f aca="false">INDEX(_Rge_Data_3rd_CY,$B285,Q$1)</f>
        <v>0</v>
      </c>
      <c r="R285" s="385" t="n">
        <f aca="false" t="array" ref="R285:R285">INDEX(_Rge_Data_3rd_CY,$B285,R$1)</f>
        <v>0</v>
      </c>
      <c r="S285" s="385" t="n">
        <f aca="false" t="array" ref="S285:S285">INDEX(_Rge_Data_3rd_CY,$B285,S$1)</f>
        <v>0</v>
      </c>
      <c r="T285" s="385" t="n">
        <f aca="false">H285-S285</f>
        <v>0</v>
      </c>
      <c r="U285" s="386" t="n">
        <f aca="false">IFERROR(T285/H285,0)</f>
        <v>0</v>
      </c>
      <c r="V285" s="387" t="n">
        <f aca="false">INDEX(_Rge_Data_3rd_CY,$B285,V$1)</f>
        <v>0</v>
      </c>
      <c r="W285" s="388" t="n">
        <f aca="false">INDEX(_Rge_Data_3rd_CY,$B285,W$1)</f>
        <v>0</v>
      </c>
      <c r="X285" s="388" t="n">
        <f aca="false">INDEX(_Rge_Data_3rd_CY,$B285,X$1)</f>
        <v>0</v>
      </c>
      <c r="Y285" s="388" t="n">
        <f aca="false">INDEX(_Rge_Data_3rd_CY,$B285,Y$1)</f>
        <v>0</v>
      </c>
      <c r="Z285" s="388" t="n">
        <f aca="false" t="array" ref="Z285:Z285">INDEX(_Rge_Data_3rd_CY,$B285,Z$1)</f>
        <v>0</v>
      </c>
      <c r="AA285" s="388" t="n">
        <f aca="false" t="array" ref="AA285:AA285">INDEX(_Rge_Data_3rd_CY,$B285,AA$1)</f>
        <v>0</v>
      </c>
      <c r="AB285" s="388" t="n">
        <f aca="false" t="array" ref="AB285:AB285">INDEX(_Rge_Data_3rd_CY,$B285,AB$1)</f>
        <v>0</v>
      </c>
      <c r="AC285" s="388" t="n">
        <f aca="false" t="array" ref="AC285:AC285">INDEX(_Rge_Data_3rd_CY,$B285,AC$1)</f>
        <v>0</v>
      </c>
      <c r="AD285" s="388" t="n">
        <f aca="false" t="array" ref="AD285:AD285">INDEX(_Rge_Data_3rd_CY,$B285,AD$1)</f>
        <v>0</v>
      </c>
      <c r="AE285" s="388" t="n">
        <f aca="false">INDEX(_Rge_Data_3rd_CY,$B285,AE$1)</f>
        <v>0</v>
      </c>
      <c r="AF285" s="388" t="n">
        <f aca="false" t="array" ref="AF285:AF285">INDEX(_Rge_Data_3rd_CY,$B285,AF$1)</f>
        <v>0</v>
      </c>
      <c r="AG285" s="388" t="n">
        <f aca="false" t="array" ref="AG285:AG285">INDEX(_Rge_Data_3rd_CY,$B285,AG$1)</f>
        <v>0</v>
      </c>
      <c r="AH285" s="388" t="n">
        <f aca="false">V285-AG285</f>
        <v>0</v>
      </c>
      <c r="AI285" s="389" t="n">
        <f aca="false">IFERROR(AH285/V285,)</f>
        <v>0</v>
      </c>
      <c r="AJ285" s="390" t="n">
        <f aca="false">INDEX(_Rge_Data_3rd_CY,$B285,AJ$1)</f>
        <v>0</v>
      </c>
      <c r="AK285" s="391" t="n">
        <f aca="false">INDEX(_Rge_Data_3rd_CY,$B285,AK$1)</f>
        <v>0</v>
      </c>
      <c r="AL285" s="391" t="n">
        <f aca="false">INDEX(_Rge_Data_3rd_CY,$B285,AL$1)</f>
        <v>0</v>
      </c>
      <c r="AM285" s="391" t="n">
        <f aca="false">INDEX(_Rge_Data_3rd_CY,$B285,AM$1)</f>
        <v>0</v>
      </c>
      <c r="AN285" s="391" t="n">
        <f aca="false" t="array" ref="AN285:AN285">INDEX(_Rge_Data_3rd_CY,$B285,AN$1)</f>
        <v>0</v>
      </c>
      <c r="AO285" s="391" t="n">
        <f aca="false" t="array" ref="AO285:AO285">INDEX(_Rge_Data_3rd_CY,$B285,AO$1)</f>
        <v>0</v>
      </c>
      <c r="AP285" s="391" t="n">
        <f aca="false" t="array" ref="AP285:AP285">INDEX(_Rge_Data_3rd_CY,$B285,AP$1)</f>
        <v>0</v>
      </c>
      <c r="AQ285" s="391" t="n">
        <f aca="false" t="array" ref="AQ285:AQ285">INDEX(_Rge_Data_3rd_CY,$B285,AQ$1)</f>
        <v>0</v>
      </c>
      <c r="AR285" s="391" t="n">
        <f aca="false" t="array" ref="AR285:AR285">INDEX(_Rge_Data_3rd_CY,$B285,AR$1)</f>
        <v>0</v>
      </c>
      <c r="AS285" s="391" t="n">
        <f aca="false">INDEX(_Rge_Data_3rd_CY,$B285,AS$1)</f>
        <v>0</v>
      </c>
      <c r="AT285" s="391" t="n">
        <f aca="false" t="array" ref="AT285:AT285">INDEX(_Rge_Data_3rd_CY,$B285,AT$1)</f>
        <v>0</v>
      </c>
      <c r="AU285" s="391" t="n">
        <f aca="false" t="array" ref="AU285:AU285">INDEX(_Rge_Data_3rd_CY,$B285,AU$1)</f>
        <v>0</v>
      </c>
      <c r="AV285" s="262" t="n">
        <f aca="false">AU285+AX285+AY285</f>
        <v>0</v>
      </c>
      <c r="AW285" s="392" t="n">
        <f aca="false">IFERROR(AU285/AG285,0)</f>
        <v>0</v>
      </c>
      <c r="AX285" s="268" t="n">
        <f aca="false">IFERROR(IF(AND($F285="OPEN",$AH285&gt;0),$AH285*_SoP*$AW285,IF(AND($F285="CLOSED",$AH285&gt;0),$AH285*_SoL*$AW285,0)),0)</f>
        <v>0</v>
      </c>
      <c r="AY285" s="268" t="n">
        <f aca="false">IFERROR(IF($AH285&lt;0,$AH285*_SoL,0),0)</f>
        <v>0</v>
      </c>
      <c r="AZ285" s="393" t="n">
        <f aca="false">AU285+AX285</f>
        <v>0</v>
      </c>
      <c r="BA285" s="393" t="n">
        <f aca="false">AJ285-AY285</f>
        <v>0</v>
      </c>
      <c r="BB285" s="393" t="n">
        <f aca="false">AZ285-BA285</f>
        <v>0</v>
      </c>
      <c r="BC285" s="394" t="n">
        <f aca="false">IF($BB285&gt;=0,$BB285,0)</f>
        <v>0</v>
      </c>
      <c r="BD285" s="395" t="n">
        <f aca="false">IF($BB285&lt;=0,-$BB285,0)</f>
        <v>-0</v>
      </c>
      <c r="BE285" s="396" t="n">
        <f aca="false">IF((V285-AJ285)&lt;0,0,V285-AJ285)</f>
        <v>0</v>
      </c>
      <c r="BF285" s="397" t="n">
        <f aca="false">IF(AW285&gt;1,0,V285-AW285*V285)</f>
        <v>0</v>
      </c>
    </row>
    <row r="286" customFormat="false" ht="19.5" hidden="false" customHeight="true" outlineLevel="0" collapsed="false">
      <c r="A286" s="166"/>
      <c r="B286" s="208" t="n">
        <f aca="false">B285+1</f>
        <v>275</v>
      </c>
      <c r="C286" s="166"/>
      <c r="D286" s="369" t="n">
        <f aca="false">INDEX(_Rge_Projectdata_3rd,$B286,MATCH("Project-ID",_Rge_Headline_Projectdata,0))</f>
        <v>0</v>
      </c>
      <c r="E286" s="370" t="str">
        <f aca="false" t="array" ref="E286:E286">IF(INDEX(_Rge_Data_3rd_CY,$B286,E$1)=0,"",TEXT(INDEX(_Rge_Data_3rd_CY,$B286,E$1),"JJJJMMTT"))</f>
        <v/>
      </c>
      <c r="F286" s="382" t="str">
        <f aca="false" t="array" ref="F286:F286">INDEX(_Rge_Data_3rd_CY,$B286,F$1)</f>
        <v>Open</v>
      </c>
      <c r="G286" s="371" t="n">
        <f aca="false" t="array" ref="G286:G286">IFERROR(MATCH(INDEX(_Rge_Data_3rd_CY,$B286,G$1),_Rge_Projectstatus,0),"")</f>
        <v>1</v>
      </c>
      <c r="H286" s="383" t="n">
        <f aca="false">INDEX(_Rge_Data_3rd_CY,$B286,H$1)</f>
        <v>0</v>
      </c>
      <c r="I286" s="384" t="n">
        <f aca="false">INDEX(_Rge_Data_3rd_CY,$B286,I$1)</f>
        <v>0</v>
      </c>
      <c r="J286" s="384" t="n">
        <f aca="false">INDEX(_Rge_Data_3rd_CY,$B286,J$1)</f>
        <v>0</v>
      </c>
      <c r="K286" s="384" t="n">
        <f aca="false">INDEX(_Rge_Data_3rd_CY,$B286,K$1)</f>
        <v>0</v>
      </c>
      <c r="L286" s="385" t="n">
        <f aca="false" t="array" ref="L286:L286">INDEX(_Rge_Data_3rd_CY,$B286,L$1)</f>
        <v>0</v>
      </c>
      <c r="M286" s="385" t="n">
        <f aca="false" t="array" ref="M286:M286">INDEX(_Rge_Data_3rd_CY,$B286,M$1)</f>
        <v>0</v>
      </c>
      <c r="N286" s="385" t="n">
        <f aca="false" t="array" ref="N286:N286">INDEX(_Rge_Data_3rd_CY,$B286,N$1)</f>
        <v>0</v>
      </c>
      <c r="O286" s="385" t="n">
        <f aca="false" t="array" ref="O286:O286">INDEX(_Rge_Data_3rd_CY,$B286,O$1)</f>
        <v>0</v>
      </c>
      <c r="P286" s="385" t="n">
        <f aca="false" t="array" ref="P286:P286">INDEX(_Rge_Data_3rd_CY,$B286,P$1)</f>
        <v>0</v>
      </c>
      <c r="Q286" s="385" t="n">
        <f aca="false">INDEX(_Rge_Data_3rd_CY,$B286,Q$1)</f>
        <v>0</v>
      </c>
      <c r="R286" s="385" t="n">
        <f aca="false" t="array" ref="R286:R286">INDEX(_Rge_Data_3rd_CY,$B286,R$1)</f>
        <v>0</v>
      </c>
      <c r="S286" s="385" t="n">
        <f aca="false" t="array" ref="S286:S286">INDEX(_Rge_Data_3rd_CY,$B286,S$1)</f>
        <v>0</v>
      </c>
      <c r="T286" s="385" t="n">
        <f aca="false">H286-S286</f>
        <v>0</v>
      </c>
      <c r="U286" s="386" t="n">
        <f aca="false">IFERROR(T286/H286,0)</f>
        <v>0</v>
      </c>
      <c r="V286" s="387" t="n">
        <f aca="false">INDEX(_Rge_Data_3rd_CY,$B286,V$1)</f>
        <v>0</v>
      </c>
      <c r="W286" s="388" t="n">
        <f aca="false">INDEX(_Rge_Data_3rd_CY,$B286,W$1)</f>
        <v>0</v>
      </c>
      <c r="X286" s="388" t="n">
        <f aca="false">INDEX(_Rge_Data_3rd_CY,$B286,X$1)</f>
        <v>0</v>
      </c>
      <c r="Y286" s="388" t="n">
        <f aca="false">INDEX(_Rge_Data_3rd_CY,$B286,Y$1)</f>
        <v>0</v>
      </c>
      <c r="Z286" s="388" t="n">
        <f aca="false" t="array" ref="Z286:Z286">INDEX(_Rge_Data_3rd_CY,$B286,Z$1)</f>
        <v>0</v>
      </c>
      <c r="AA286" s="388" t="n">
        <f aca="false" t="array" ref="AA286:AA286">INDEX(_Rge_Data_3rd_CY,$B286,AA$1)</f>
        <v>0</v>
      </c>
      <c r="AB286" s="388" t="n">
        <f aca="false" t="array" ref="AB286:AB286">INDEX(_Rge_Data_3rd_CY,$B286,AB$1)</f>
        <v>0</v>
      </c>
      <c r="AC286" s="388" t="n">
        <f aca="false" t="array" ref="AC286:AC286">INDEX(_Rge_Data_3rd_CY,$B286,AC$1)</f>
        <v>0</v>
      </c>
      <c r="AD286" s="388" t="n">
        <f aca="false" t="array" ref="AD286:AD286">INDEX(_Rge_Data_3rd_CY,$B286,AD$1)</f>
        <v>0</v>
      </c>
      <c r="AE286" s="388" t="n">
        <f aca="false">INDEX(_Rge_Data_3rd_CY,$B286,AE$1)</f>
        <v>0</v>
      </c>
      <c r="AF286" s="388" t="n">
        <f aca="false" t="array" ref="AF286:AF286">INDEX(_Rge_Data_3rd_CY,$B286,AF$1)</f>
        <v>0</v>
      </c>
      <c r="AG286" s="388" t="n">
        <f aca="false" t="array" ref="AG286:AG286">INDEX(_Rge_Data_3rd_CY,$B286,AG$1)</f>
        <v>0</v>
      </c>
      <c r="AH286" s="388" t="n">
        <f aca="false">V286-AG286</f>
        <v>0</v>
      </c>
      <c r="AI286" s="389" t="n">
        <f aca="false">IFERROR(AH286/V286,)</f>
        <v>0</v>
      </c>
      <c r="AJ286" s="390" t="n">
        <f aca="false">INDEX(_Rge_Data_3rd_CY,$B286,AJ$1)</f>
        <v>0</v>
      </c>
      <c r="AK286" s="391" t="n">
        <f aca="false">INDEX(_Rge_Data_3rd_CY,$B286,AK$1)</f>
        <v>0</v>
      </c>
      <c r="AL286" s="391" t="n">
        <f aca="false">INDEX(_Rge_Data_3rd_CY,$B286,AL$1)</f>
        <v>0</v>
      </c>
      <c r="AM286" s="391" t="n">
        <f aca="false">INDEX(_Rge_Data_3rd_CY,$B286,AM$1)</f>
        <v>0</v>
      </c>
      <c r="AN286" s="391" t="n">
        <f aca="false" t="array" ref="AN286:AN286">INDEX(_Rge_Data_3rd_CY,$B286,AN$1)</f>
        <v>0</v>
      </c>
      <c r="AO286" s="391" t="n">
        <f aca="false" t="array" ref="AO286:AO286">INDEX(_Rge_Data_3rd_CY,$B286,AO$1)</f>
        <v>0</v>
      </c>
      <c r="AP286" s="391" t="n">
        <f aca="false" t="array" ref="AP286:AP286">INDEX(_Rge_Data_3rd_CY,$B286,AP$1)</f>
        <v>0</v>
      </c>
      <c r="AQ286" s="391" t="n">
        <f aca="false" t="array" ref="AQ286:AQ286">INDEX(_Rge_Data_3rd_CY,$B286,AQ$1)</f>
        <v>0</v>
      </c>
      <c r="AR286" s="391" t="n">
        <f aca="false" t="array" ref="AR286:AR286">INDEX(_Rge_Data_3rd_CY,$B286,AR$1)</f>
        <v>0</v>
      </c>
      <c r="AS286" s="391" t="n">
        <f aca="false">INDEX(_Rge_Data_3rd_CY,$B286,AS$1)</f>
        <v>0</v>
      </c>
      <c r="AT286" s="391" t="n">
        <f aca="false" t="array" ref="AT286:AT286">INDEX(_Rge_Data_3rd_CY,$B286,AT$1)</f>
        <v>0</v>
      </c>
      <c r="AU286" s="391" t="n">
        <f aca="false" t="array" ref="AU286:AU286">INDEX(_Rge_Data_3rd_CY,$B286,AU$1)</f>
        <v>0</v>
      </c>
      <c r="AV286" s="262" t="n">
        <f aca="false">AU286+AX286+AY286</f>
        <v>0</v>
      </c>
      <c r="AW286" s="392" t="n">
        <f aca="false">IFERROR(AU286/AG286,0)</f>
        <v>0</v>
      </c>
      <c r="AX286" s="268" t="n">
        <f aca="false">IFERROR(IF(AND($F286="OPEN",$AH286&gt;0),$AH286*_SoP*$AW286,IF(AND($F286="CLOSED",$AH286&gt;0),$AH286*_SoL*$AW286,0)),0)</f>
        <v>0</v>
      </c>
      <c r="AY286" s="268" t="n">
        <f aca="false">IFERROR(IF($AH286&lt;0,$AH286*_SoL,0),0)</f>
        <v>0</v>
      </c>
      <c r="AZ286" s="393" t="n">
        <f aca="false">AU286+AX286</f>
        <v>0</v>
      </c>
      <c r="BA286" s="393" t="n">
        <f aca="false">AJ286-AY286</f>
        <v>0</v>
      </c>
      <c r="BB286" s="393" t="n">
        <f aca="false">AZ286-BA286</f>
        <v>0</v>
      </c>
      <c r="BC286" s="394" t="n">
        <f aca="false">IF($BB286&gt;=0,$BB286,0)</f>
        <v>0</v>
      </c>
      <c r="BD286" s="395" t="n">
        <f aca="false">IF($BB286&lt;=0,-$BB286,0)</f>
        <v>-0</v>
      </c>
      <c r="BE286" s="396" t="n">
        <f aca="false">IF((V286-AJ286)&lt;0,0,V286-AJ286)</f>
        <v>0</v>
      </c>
      <c r="BF286" s="397" t="n">
        <f aca="false">IF(AW286&gt;1,0,V286-AW286*V286)</f>
        <v>0</v>
      </c>
    </row>
    <row r="287" customFormat="false" ht="19.5" hidden="false" customHeight="true" outlineLevel="0" collapsed="false">
      <c r="A287" s="166"/>
      <c r="B287" s="208" t="n">
        <f aca="false">B286+1</f>
        <v>276</v>
      </c>
      <c r="C287" s="166"/>
      <c r="D287" s="369" t="n">
        <f aca="false">INDEX(_Rge_Projectdata_3rd,$B287,MATCH("Project-ID",_Rge_Headline_Projectdata,0))</f>
        <v>0</v>
      </c>
      <c r="E287" s="370" t="str">
        <f aca="false" t="array" ref="E287:E287">IF(INDEX(_Rge_Data_3rd_CY,$B287,E$1)=0,"",TEXT(INDEX(_Rge_Data_3rd_CY,$B287,E$1),"JJJJMMTT"))</f>
        <v/>
      </c>
      <c r="F287" s="382" t="str">
        <f aca="false" t="array" ref="F287:F287">INDEX(_Rge_Data_3rd_CY,$B287,F$1)</f>
        <v>Open</v>
      </c>
      <c r="G287" s="371" t="n">
        <f aca="false" t="array" ref="G287:G287">IFERROR(MATCH(INDEX(_Rge_Data_3rd_CY,$B287,G$1),_Rge_Projectstatus,0),"")</f>
        <v>1</v>
      </c>
      <c r="H287" s="383" t="n">
        <f aca="false">INDEX(_Rge_Data_3rd_CY,$B287,H$1)</f>
        <v>0</v>
      </c>
      <c r="I287" s="384" t="n">
        <f aca="false">INDEX(_Rge_Data_3rd_CY,$B287,I$1)</f>
        <v>0</v>
      </c>
      <c r="J287" s="384" t="n">
        <f aca="false">INDEX(_Rge_Data_3rd_CY,$B287,J$1)</f>
        <v>0</v>
      </c>
      <c r="K287" s="384" t="n">
        <f aca="false">INDEX(_Rge_Data_3rd_CY,$B287,K$1)</f>
        <v>0</v>
      </c>
      <c r="L287" s="385" t="n">
        <f aca="false" t="array" ref="L287:L287">INDEX(_Rge_Data_3rd_CY,$B287,L$1)</f>
        <v>0</v>
      </c>
      <c r="M287" s="385" t="n">
        <f aca="false" t="array" ref="M287:M287">INDEX(_Rge_Data_3rd_CY,$B287,M$1)</f>
        <v>0</v>
      </c>
      <c r="N287" s="385" t="n">
        <f aca="false" t="array" ref="N287:N287">INDEX(_Rge_Data_3rd_CY,$B287,N$1)</f>
        <v>0</v>
      </c>
      <c r="O287" s="385" t="n">
        <f aca="false" t="array" ref="O287:O287">INDEX(_Rge_Data_3rd_CY,$B287,O$1)</f>
        <v>0</v>
      </c>
      <c r="P287" s="385" t="n">
        <f aca="false" t="array" ref="P287:P287">INDEX(_Rge_Data_3rd_CY,$B287,P$1)</f>
        <v>0</v>
      </c>
      <c r="Q287" s="385" t="n">
        <f aca="false">INDEX(_Rge_Data_3rd_CY,$B287,Q$1)</f>
        <v>0</v>
      </c>
      <c r="R287" s="385" t="n">
        <f aca="false" t="array" ref="R287:R287">INDEX(_Rge_Data_3rd_CY,$B287,R$1)</f>
        <v>0</v>
      </c>
      <c r="S287" s="385" t="n">
        <f aca="false" t="array" ref="S287:S287">INDEX(_Rge_Data_3rd_CY,$B287,S$1)</f>
        <v>0</v>
      </c>
      <c r="T287" s="385" t="n">
        <f aca="false">H287-S287</f>
        <v>0</v>
      </c>
      <c r="U287" s="386" t="n">
        <f aca="false">IFERROR(T287/H287,0)</f>
        <v>0</v>
      </c>
      <c r="V287" s="387" t="n">
        <f aca="false">INDEX(_Rge_Data_3rd_CY,$B287,V$1)</f>
        <v>0</v>
      </c>
      <c r="W287" s="388" t="n">
        <f aca="false">INDEX(_Rge_Data_3rd_CY,$B287,W$1)</f>
        <v>0</v>
      </c>
      <c r="X287" s="388" t="n">
        <f aca="false">INDEX(_Rge_Data_3rd_CY,$B287,X$1)</f>
        <v>0</v>
      </c>
      <c r="Y287" s="388" t="n">
        <f aca="false">INDEX(_Rge_Data_3rd_CY,$B287,Y$1)</f>
        <v>0</v>
      </c>
      <c r="Z287" s="388" t="n">
        <f aca="false" t="array" ref="Z287:Z287">INDEX(_Rge_Data_3rd_CY,$B287,Z$1)</f>
        <v>0</v>
      </c>
      <c r="AA287" s="388" t="n">
        <f aca="false" t="array" ref="AA287:AA287">INDEX(_Rge_Data_3rd_CY,$B287,AA$1)</f>
        <v>0</v>
      </c>
      <c r="AB287" s="388" t="n">
        <f aca="false" t="array" ref="AB287:AB287">INDEX(_Rge_Data_3rd_CY,$B287,AB$1)</f>
        <v>0</v>
      </c>
      <c r="AC287" s="388" t="n">
        <f aca="false" t="array" ref="AC287:AC287">INDEX(_Rge_Data_3rd_CY,$B287,AC$1)</f>
        <v>0</v>
      </c>
      <c r="AD287" s="388" t="n">
        <f aca="false" t="array" ref="AD287:AD287">INDEX(_Rge_Data_3rd_CY,$B287,AD$1)</f>
        <v>0</v>
      </c>
      <c r="AE287" s="388" t="n">
        <f aca="false">INDEX(_Rge_Data_3rd_CY,$B287,AE$1)</f>
        <v>0</v>
      </c>
      <c r="AF287" s="388" t="n">
        <f aca="false" t="array" ref="AF287:AF287">INDEX(_Rge_Data_3rd_CY,$B287,AF$1)</f>
        <v>0</v>
      </c>
      <c r="AG287" s="388" t="n">
        <f aca="false" t="array" ref="AG287:AG287">INDEX(_Rge_Data_3rd_CY,$B287,AG$1)</f>
        <v>0</v>
      </c>
      <c r="AH287" s="388" t="n">
        <f aca="false">V287-AG287</f>
        <v>0</v>
      </c>
      <c r="AI287" s="389" t="n">
        <f aca="false">IFERROR(AH287/V287,)</f>
        <v>0</v>
      </c>
      <c r="AJ287" s="390" t="n">
        <f aca="false">INDEX(_Rge_Data_3rd_CY,$B287,AJ$1)</f>
        <v>0</v>
      </c>
      <c r="AK287" s="391" t="n">
        <f aca="false">INDEX(_Rge_Data_3rd_CY,$B287,AK$1)</f>
        <v>0</v>
      </c>
      <c r="AL287" s="391" t="n">
        <f aca="false">INDEX(_Rge_Data_3rd_CY,$B287,AL$1)</f>
        <v>0</v>
      </c>
      <c r="AM287" s="391" t="n">
        <f aca="false">INDEX(_Rge_Data_3rd_CY,$B287,AM$1)</f>
        <v>0</v>
      </c>
      <c r="AN287" s="391" t="n">
        <f aca="false" t="array" ref="AN287:AN287">INDEX(_Rge_Data_3rd_CY,$B287,AN$1)</f>
        <v>0</v>
      </c>
      <c r="AO287" s="391" t="n">
        <f aca="false" t="array" ref="AO287:AO287">INDEX(_Rge_Data_3rd_CY,$B287,AO$1)</f>
        <v>0</v>
      </c>
      <c r="AP287" s="391" t="n">
        <f aca="false" t="array" ref="AP287:AP287">INDEX(_Rge_Data_3rd_CY,$B287,AP$1)</f>
        <v>0</v>
      </c>
      <c r="AQ287" s="391" t="n">
        <f aca="false" t="array" ref="AQ287:AQ287">INDEX(_Rge_Data_3rd_CY,$B287,AQ$1)</f>
        <v>0</v>
      </c>
      <c r="AR287" s="391" t="n">
        <f aca="false" t="array" ref="AR287:AR287">INDEX(_Rge_Data_3rd_CY,$B287,AR$1)</f>
        <v>0</v>
      </c>
      <c r="AS287" s="391" t="n">
        <f aca="false">INDEX(_Rge_Data_3rd_CY,$B287,AS$1)</f>
        <v>0</v>
      </c>
      <c r="AT287" s="391" t="n">
        <f aca="false" t="array" ref="AT287:AT287">INDEX(_Rge_Data_3rd_CY,$B287,AT$1)</f>
        <v>0</v>
      </c>
      <c r="AU287" s="391" t="n">
        <f aca="false" t="array" ref="AU287:AU287">INDEX(_Rge_Data_3rd_CY,$B287,AU$1)</f>
        <v>0</v>
      </c>
      <c r="AV287" s="262" t="n">
        <f aca="false">AU287+AX287+AY287</f>
        <v>0</v>
      </c>
      <c r="AW287" s="392" t="n">
        <f aca="false">IFERROR(AU287/AG287,0)</f>
        <v>0</v>
      </c>
      <c r="AX287" s="268" t="n">
        <f aca="false">IFERROR(IF(AND($F287="OPEN",$AH287&gt;0),$AH287*_SoP*$AW287,IF(AND($F287="CLOSED",$AH287&gt;0),$AH287*_SoL*$AW287,0)),0)</f>
        <v>0</v>
      </c>
      <c r="AY287" s="268" t="n">
        <f aca="false">IFERROR(IF($AH287&lt;0,$AH287*_SoL,0),0)</f>
        <v>0</v>
      </c>
      <c r="AZ287" s="393" t="n">
        <f aca="false">AU287+AX287</f>
        <v>0</v>
      </c>
      <c r="BA287" s="393" t="n">
        <f aca="false">AJ287-AY287</f>
        <v>0</v>
      </c>
      <c r="BB287" s="393" t="n">
        <f aca="false">AZ287-BA287</f>
        <v>0</v>
      </c>
      <c r="BC287" s="394" t="n">
        <f aca="false">IF($BB287&gt;=0,$BB287,0)</f>
        <v>0</v>
      </c>
      <c r="BD287" s="395" t="n">
        <f aca="false">IF($BB287&lt;=0,-$BB287,0)</f>
        <v>-0</v>
      </c>
      <c r="BE287" s="396" t="n">
        <f aca="false">IF((V287-AJ287)&lt;0,0,V287-AJ287)</f>
        <v>0</v>
      </c>
      <c r="BF287" s="397" t="n">
        <f aca="false">IF(AW287&gt;1,0,V287-AW287*V287)</f>
        <v>0</v>
      </c>
    </row>
    <row r="288" customFormat="false" ht="19.5" hidden="false" customHeight="true" outlineLevel="0" collapsed="false">
      <c r="A288" s="166"/>
      <c r="B288" s="208" t="n">
        <f aca="false">B287+1</f>
        <v>277</v>
      </c>
      <c r="C288" s="166"/>
      <c r="D288" s="369" t="n">
        <f aca="false">INDEX(_Rge_Projectdata_3rd,$B288,MATCH("Project-ID",_Rge_Headline_Projectdata,0))</f>
        <v>0</v>
      </c>
      <c r="E288" s="370" t="str">
        <f aca="false" t="array" ref="E288:E288">IF(INDEX(_Rge_Data_3rd_CY,$B288,E$1)=0,"",TEXT(INDEX(_Rge_Data_3rd_CY,$B288,E$1),"JJJJMMTT"))</f>
        <v/>
      </c>
      <c r="F288" s="382" t="str">
        <f aca="false" t="array" ref="F288:F288">INDEX(_Rge_Data_3rd_CY,$B288,F$1)</f>
        <v>Open</v>
      </c>
      <c r="G288" s="371" t="n">
        <f aca="false" t="array" ref="G288:G288">IFERROR(MATCH(INDEX(_Rge_Data_3rd_CY,$B288,G$1),_Rge_Projectstatus,0),"")</f>
        <v>1</v>
      </c>
      <c r="H288" s="383" t="n">
        <f aca="false">INDEX(_Rge_Data_3rd_CY,$B288,H$1)</f>
        <v>0</v>
      </c>
      <c r="I288" s="384" t="n">
        <f aca="false">INDEX(_Rge_Data_3rd_CY,$B288,I$1)</f>
        <v>0</v>
      </c>
      <c r="J288" s="384" t="n">
        <f aca="false">INDEX(_Rge_Data_3rd_CY,$B288,J$1)</f>
        <v>0</v>
      </c>
      <c r="K288" s="384" t="n">
        <f aca="false">INDEX(_Rge_Data_3rd_CY,$B288,K$1)</f>
        <v>0</v>
      </c>
      <c r="L288" s="385" t="n">
        <f aca="false" t="array" ref="L288:L288">INDEX(_Rge_Data_3rd_CY,$B288,L$1)</f>
        <v>0</v>
      </c>
      <c r="M288" s="385" t="n">
        <f aca="false" t="array" ref="M288:M288">INDEX(_Rge_Data_3rd_CY,$B288,M$1)</f>
        <v>0</v>
      </c>
      <c r="N288" s="385" t="n">
        <f aca="false" t="array" ref="N288:N288">INDEX(_Rge_Data_3rd_CY,$B288,N$1)</f>
        <v>0</v>
      </c>
      <c r="O288" s="385" t="n">
        <f aca="false" t="array" ref="O288:O288">INDEX(_Rge_Data_3rd_CY,$B288,O$1)</f>
        <v>0</v>
      </c>
      <c r="P288" s="385" t="n">
        <f aca="false" t="array" ref="P288:P288">INDEX(_Rge_Data_3rd_CY,$B288,P$1)</f>
        <v>0</v>
      </c>
      <c r="Q288" s="385" t="n">
        <f aca="false">INDEX(_Rge_Data_3rd_CY,$B288,Q$1)</f>
        <v>0</v>
      </c>
      <c r="R288" s="385" t="n">
        <f aca="false" t="array" ref="R288:R288">INDEX(_Rge_Data_3rd_CY,$B288,R$1)</f>
        <v>0</v>
      </c>
      <c r="S288" s="385" t="n">
        <f aca="false" t="array" ref="S288:S288">INDEX(_Rge_Data_3rd_CY,$B288,S$1)</f>
        <v>0</v>
      </c>
      <c r="T288" s="385" t="n">
        <f aca="false">H288-S288</f>
        <v>0</v>
      </c>
      <c r="U288" s="386" t="n">
        <f aca="false">IFERROR(T288/H288,0)</f>
        <v>0</v>
      </c>
      <c r="V288" s="387" t="n">
        <f aca="false">INDEX(_Rge_Data_3rd_CY,$B288,V$1)</f>
        <v>0</v>
      </c>
      <c r="W288" s="388" t="n">
        <f aca="false">INDEX(_Rge_Data_3rd_CY,$B288,W$1)</f>
        <v>0</v>
      </c>
      <c r="X288" s="388" t="n">
        <f aca="false">INDEX(_Rge_Data_3rd_CY,$B288,X$1)</f>
        <v>0</v>
      </c>
      <c r="Y288" s="388" t="n">
        <f aca="false">INDEX(_Rge_Data_3rd_CY,$B288,Y$1)</f>
        <v>0</v>
      </c>
      <c r="Z288" s="388" t="n">
        <f aca="false" t="array" ref="Z288:Z288">INDEX(_Rge_Data_3rd_CY,$B288,Z$1)</f>
        <v>0</v>
      </c>
      <c r="AA288" s="388" t="n">
        <f aca="false" t="array" ref="AA288:AA288">INDEX(_Rge_Data_3rd_CY,$B288,AA$1)</f>
        <v>0</v>
      </c>
      <c r="AB288" s="388" t="n">
        <f aca="false" t="array" ref="AB288:AB288">INDEX(_Rge_Data_3rd_CY,$B288,AB$1)</f>
        <v>0</v>
      </c>
      <c r="AC288" s="388" t="n">
        <f aca="false" t="array" ref="AC288:AC288">INDEX(_Rge_Data_3rd_CY,$B288,AC$1)</f>
        <v>0</v>
      </c>
      <c r="AD288" s="388" t="n">
        <f aca="false" t="array" ref="AD288:AD288">INDEX(_Rge_Data_3rd_CY,$B288,AD$1)</f>
        <v>0</v>
      </c>
      <c r="AE288" s="388" t="n">
        <f aca="false">INDEX(_Rge_Data_3rd_CY,$B288,AE$1)</f>
        <v>0</v>
      </c>
      <c r="AF288" s="388" t="n">
        <f aca="false" t="array" ref="AF288:AF288">INDEX(_Rge_Data_3rd_CY,$B288,AF$1)</f>
        <v>0</v>
      </c>
      <c r="AG288" s="388" t="n">
        <f aca="false" t="array" ref="AG288:AG288">INDEX(_Rge_Data_3rd_CY,$B288,AG$1)</f>
        <v>0</v>
      </c>
      <c r="AH288" s="388" t="n">
        <f aca="false">V288-AG288</f>
        <v>0</v>
      </c>
      <c r="AI288" s="389" t="n">
        <f aca="false">IFERROR(AH288/V288,)</f>
        <v>0</v>
      </c>
      <c r="AJ288" s="390" t="n">
        <f aca="false">INDEX(_Rge_Data_3rd_CY,$B288,AJ$1)</f>
        <v>0</v>
      </c>
      <c r="AK288" s="391" t="n">
        <f aca="false">INDEX(_Rge_Data_3rd_CY,$B288,AK$1)</f>
        <v>0</v>
      </c>
      <c r="AL288" s="391" t="n">
        <f aca="false">INDEX(_Rge_Data_3rd_CY,$B288,AL$1)</f>
        <v>0</v>
      </c>
      <c r="AM288" s="391" t="n">
        <f aca="false">INDEX(_Rge_Data_3rd_CY,$B288,AM$1)</f>
        <v>0</v>
      </c>
      <c r="AN288" s="391" t="n">
        <f aca="false" t="array" ref="AN288:AN288">INDEX(_Rge_Data_3rd_CY,$B288,AN$1)</f>
        <v>0</v>
      </c>
      <c r="AO288" s="391" t="n">
        <f aca="false" t="array" ref="AO288:AO288">INDEX(_Rge_Data_3rd_CY,$B288,AO$1)</f>
        <v>0</v>
      </c>
      <c r="AP288" s="391" t="n">
        <f aca="false" t="array" ref="AP288:AP288">INDEX(_Rge_Data_3rd_CY,$B288,AP$1)</f>
        <v>0</v>
      </c>
      <c r="AQ288" s="391" t="n">
        <f aca="false" t="array" ref="AQ288:AQ288">INDEX(_Rge_Data_3rd_CY,$B288,AQ$1)</f>
        <v>0</v>
      </c>
      <c r="AR288" s="391" t="n">
        <f aca="false" t="array" ref="AR288:AR288">INDEX(_Rge_Data_3rd_CY,$B288,AR$1)</f>
        <v>0</v>
      </c>
      <c r="AS288" s="391" t="n">
        <f aca="false">INDEX(_Rge_Data_3rd_CY,$B288,AS$1)</f>
        <v>0</v>
      </c>
      <c r="AT288" s="391" t="n">
        <f aca="false" t="array" ref="AT288:AT288">INDEX(_Rge_Data_3rd_CY,$B288,AT$1)</f>
        <v>0</v>
      </c>
      <c r="AU288" s="391" t="n">
        <f aca="false" t="array" ref="AU288:AU288">INDEX(_Rge_Data_3rd_CY,$B288,AU$1)</f>
        <v>0</v>
      </c>
      <c r="AV288" s="262" t="n">
        <f aca="false">AU288+AX288+AY288</f>
        <v>0</v>
      </c>
      <c r="AW288" s="392" t="n">
        <f aca="false">IFERROR(AU288/AG288,0)</f>
        <v>0</v>
      </c>
      <c r="AX288" s="268" t="n">
        <f aca="false">IFERROR(IF(AND($F288="OPEN",$AH288&gt;0),$AH288*_SoP*$AW288,IF(AND($F288="CLOSED",$AH288&gt;0),$AH288*_SoL*$AW288,0)),0)</f>
        <v>0</v>
      </c>
      <c r="AY288" s="268" t="n">
        <f aca="false">IFERROR(IF($AH288&lt;0,$AH288*_SoL,0),0)</f>
        <v>0</v>
      </c>
      <c r="AZ288" s="393" t="n">
        <f aca="false">AU288+AX288</f>
        <v>0</v>
      </c>
      <c r="BA288" s="393" t="n">
        <f aca="false">AJ288-AY288</f>
        <v>0</v>
      </c>
      <c r="BB288" s="393" t="n">
        <f aca="false">AZ288-BA288</f>
        <v>0</v>
      </c>
      <c r="BC288" s="394" t="n">
        <f aca="false">IF($BB288&gt;=0,$BB288,0)</f>
        <v>0</v>
      </c>
      <c r="BD288" s="395" t="n">
        <f aca="false">IF($BB288&lt;=0,-$BB288,0)</f>
        <v>-0</v>
      </c>
      <c r="BE288" s="396" t="n">
        <f aca="false">IF((V288-AJ288)&lt;0,0,V288-AJ288)</f>
        <v>0</v>
      </c>
      <c r="BF288" s="397" t="n">
        <f aca="false">IF(AW288&gt;1,0,V288-AW288*V288)</f>
        <v>0</v>
      </c>
    </row>
    <row r="289" customFormat="false" ht="19.5" hidden="false" customHeight="true" outlineLevel="0" collapsed="false">
      <c r="A289" s="166"/>
      <c r="B289" s="208" t="n">
        <f aca="false">B288+1</f>
        <v>278</v>
      </c>
      <c r="C289" s="166"/>
      <c r="D289" s="369" t="n">
        <f aca="false">INDEX(_Rge_Projectdata_3rd,$B289,MATCH("Project-ID",_Rge_Headline_Projectdata,0))</f>
        <v>0</v>
      </c>
      <c r="E289" s="370" t="str">
        <f aca="false" t="array" ref="E289:E289">IF(INDEX(_Rge_Data_3rd_CY,$B289,E$1)=0,"",TEXT(INDEX(_Rge_Data_3rd_CY,$B289,E$1),"JJJJMMTT"))</f>
        <v/>
      </c>
      <c r="F289" s="382" t="str">
        <f aca="false" t="array" ref="F289:F289">INDEX(_Rge_Data_3rd_CY,$B289,F$1)</f>
        <v>Open</v>
      </c>
      <c r="G289" s="371" t="n">
        <f aca="false" t="array" ref="G289:G289">IFERROR(MATCH(INDEX(_Rge_Data_3rd_CY,$B289,G$1),_Rge_Projectstatus,0),"")</f>
        <v>1</v>
      </c>
      <c r="H289" s="383" t="n">
        <f aca="false">INDEX(_Rge_Data_3rd_CY,$B289,H$1)</f>
        <v>0</v>
      </c>
      <c r="I289" s="384" t="n">
        <f aca="false">INDEX(_Rge_Data_3rd_CY,$B289,I$1)</f>
        <v>0</v>
      </c>
      <c r="J289" s="384" t="n">
        <f aca="false">INDEX(_Rge_Data_3rd_CY,$B289,J$1)</f>
        <v>0</v>
      </c>
      <c r="K289" s="384" t="n">
        <f aca="false">INDEX(_Rge_Data_3rd_CY,$B289,K$1)</f>
        <v>0</v>
      </c>
      <c r="L289" s="385" t="n">
        <f aca="false" t="array" ref="L289:L289">INDEX(_Rge_Data_3rd_CY,$B289,L$1)</f>
        <v>0</v>
      </c>
      <c r="M289" s="385" t="n">
        <f aca="false" t="array" ref="M289:M289">INDEX(_Rge_Data_3rd_CY,$B289,M$1)</f>
        <v>0</v>
      </c>
      <c r="N289" s="385" t="n">
        <f aca="false" t="array" ref="N289:N289">INDEX(_Rge_Data_3rd_CY,$B289,N$1)</f>
        <v>0</v>
      </c>
      <c r="O289" s="385" t="n">
        <f aca="false" t="array" ref="O289:O289">INDEX(_Rge_Data_3rd_CY,$B289,O$1)</f>
        <v>0</v>
      </c>
      <c r="P289" s="385" t="n">
        <f aca="false" t="array" ref="P289:P289">INDEX(_Rge_Data_3rd_CY,$B289,P$1)</f>
        <v>0</v>
      </c>
      <c r="Q289" s="385" t="n">
        <f aca="false">INDEX(_Rge_Data_3rd_CY,$B289,Q$1)</f>
        <v>0</v>
      </c>
      <c r="R289" s="385" t="n">
        <f aca="false" t="array" ref="R289:R289">INDEX(_Rge_Data_3rd_CY,$B289,R$1)</f>
        <v>0</v>
      </c>
      <c r="S289" s="385" t="n">
        <f aca="false" t="array" ref="S289:S289">INDEX(_Rge_Data_3rd_CY,$B289,S$1)</f>
        <v>0</v>
      </c>
      <c r="T289" s="385" t="n">
        <f aca="false">H289-S289</f>
        <v>0</v>
      </c>
      <c r="U289" s="386" t="n">
        <f aca="false">IFERROR(T289/H289,0)</f>
        <v>0</v>
      </c>
      <c r="V289" s="387" t="n">
        <f aca="false">INDEX(_Rge_Data_3rd_CY,$B289,V$1)</f>
        <v>0</v>
      </c>
      <c r="W289" s="388" t="n">
        <f aca="false">INDEX(_Rge_Data_3rd_CY,$B289,W$1)</f>
        <v>0</v>
      </c>
      <c r="X289" s="388" t="n">
        <f aca="false">INDEX(_Rge_Data_3rd_CY,$B289,X$1)</f>
        <v>0</v>
      </c>
      <c r="Y289" s="388" t="n">
        <f aca="false">INDEX(_Rge_Data_3rd_CY,$B289,Y$1)</f>
        <v>0</v>
      </c>
      <c r="Z289" s="388" t="n">
        <f aca="false" t="array" ref="Z289:Z289">INDEX(_Rge_Data_3rd_CY,$B289,Z$1)</f>
        <v>0</v>
      </c>
      <c r="AA289" s="388" t="n">
        <f aca="false" t="array" ref="AA289:AA289">INDEX(_Rge_Data_3rd_CY,$B289,AA$1)</f>
        <v>0</v>
      </c>
      <c r="AB289" s="388" t="n">
        <f aca="false" t="array" ref="AB289:AB289">INDEX(_Rge_Data_3rd_CY,$B289,AB$1)</f>
        <v>0</v>
      </c>
      <c r="AC289" s="388" t="n">
        <f aca="false" t="array" ref="AC289:AC289">INDEX(_Rge_Data_3rd_CY,$B289,AC$1)</f>
        <v>0</v>
      </c>
      <c r="AD289" s="388" t="n">
        <f aca="false" t="array" ref="AD289:AD289">INDEX(_Rge_Data_3rd_CY,$B289,AD$1)</f>
        <v>0</v>
      </c>
      <c r="AE289" s="388" t="n">
        <f aca="false">INDEX(_Rge_Data_3rd_CY,$B289,AE$1)</f>
        <v>0</v>
      </c>
      <c r="AF289" s="388" t="n">
        <f aca="false" t="array" ref="AF289:AF289">INDEX(_Rge_Data_3rd_CY,$B289,AF$1)</f>
        <v>0</v>
      </c>
      <c r="AG289" s="388" t="n">
        <f aca="false" t="array" ref="AG289:AG289">INDEX(_Rge_Data_3rd_CY,$B289,AG$1)</f>
        <v>0</v>
      </c>
      <c r="AH289" s="388" t="n">
        <f aca="false">V289-AG289</f>
        <v>0</v>
      </c>
      <c r="AI289" s="389" t="n">
        <f aca="false">IFERROR(AH289/V289,)</f>
        <v>0</v>
      </c>
      <c r="AJ289" s="390" t="n">
        <f aca="false">INDEX(_Rge_Data_3rd_CY,$B289,AJ$1)</f>
        <v>0</v>
      </c>
      <c r="AK289" s="391" t="n">
        <f aca="false">INDEX(_Rge_Data_3rd_CY,$B289,AK$1)</f>
        <v>0</v>
      </c>
      <c r="AL289" s="391" t="n">
        <f aca="false">INDEX(_Rge_Data_3rd_CY,$B289,AL$1)</f>
        <v>0</v>
      </c>
      <c r="AM289" s="391" t="n">
        <f aca="false">INDEX(_Rge_Data_3rd_CY,$B289,AM$1)</f>
        <v>0</v>
      </c>
      <c r="AN289" s="391" t="n">
        <f aca="false" t="array" ref="AN289:AN289">INDEX(_Rge_Data_3rd_CY,$B289,AN$1)</f>
        <v>0</v>
      </c>
      <c r="AO289" s="391" t="n">
        <f aca="false" t="array" ref="AO289:AO289">INDEX(_Rge_Data_3rd_CY,$B289,AO$1)</f>
        <v>0</v>
      </c>
      <c r="AP289" s="391" t="n">
        <f aca="false" t="array" ref="AP289:AP289">INDEX(_Rge_Data_3rd_CY,$B289,AP$1)</f>
        <v>0</v>
      </c>
      <c r="AQ289" s="391" t="n">
        <f aca="false" t="array" ref="AQ289:AQ289">INDEX(_Rge_Data_3rd_CY,$B289,AQ$1)</f>
        <v>0</v>
      </c>
      <c r="AR289" s="391" t="n">
        <f aca="false" t="array" ref="AR289:AR289">INDEX(_Rge_Data_3rd_CY,$B289,AR$1)</f>
        <v>0</v>
      </c>
      <c r="AS289" s="391" t="n">
        <f aca="false">INDEX(_Rge_Data_3rd_CY,$B289,AS$1)</f>
        <v>0</v>
      </c>
      <c r="AT289" s="391" t="n">
        <f aca="false" t="array" ref="AT289:AT289">INDEX(_Rge_Data_3rd_CY,$B289,AT$1)</f>
        <v>0</v>
      </c>
      <c r="AU289" s="391" t="n">
        <f aca="false" t="array" ref="AU289:AU289">INDEX(_Rge_Data_3rd_CY,$B289,AU$1)</f>
        <v>0</v>
      </c>
      <c r="AV289" s="262" t="n">
        <f aca="false">AU289+AX289+AY289</f>
        <v>0</v>
      </c>
      <c r="AW289" s="392" t="n">
        <f aca="false">IFERROR(AU289/AG289,0)</f>
        <v>0</v>
      </c>
      <c r="AX289" s="268" t="n">
        <f aca="false">IFERROR(IF(AND($F289="OPEN",$AH289&gt;0),$AH289*_SoP*$AW289,IF(AND($F289="CLOSED",$AH289&gt;0),$AH289*_SoL*$AW289,0)),0)</f>
        <v>0</v>
      </c>
      <c r="AY289" s="268" t="n">
        <f aca="false">IFERROR(IF($AH289&lt;0,$AH289*_SoL,0),0)</f>
        <v>0</v>
      </c>
      <c r="AZ289" s="393" t="n">
        <f aca="false">AU289+AX289</f>
        <v>0</v>
      </c>
      <c r="BA289" s="393" t="n">
        <f aca="false">AJ289-AY289</f>
        <v>0</v>
      </c>
      <c r="BB289" s="393" t="n">
        <f aca="false">AZ289-BA289</f>
        <v>0</v>
      </c>
      <c r="BC289" s="394" t="n">
        <f aca="false">IF($BB289&gt;=0,$BB289,0)</f>
        <v>0</v>
      </c>
      <c r="BD289" s="395" t="n">
        <f aca="false">IF($BB289&lt;=0,-$BB289,0)</f>
        <v>-0</v>
      </c>
      <c r="BE289" s="396" t="n">
        <f aca="false">IF((V289-AJ289)&lt;0,0,V289-AJ289)</f>
        <v>0</v>
      </c>
      <c r="BF289" s="397" t="n">
        <f aca="false">IF(AW289&gt;1,0,V289-AW289*V289)</f>
        <v>0</v>
      </c>
    </row>
    <row r="290" customFormat="false" ht="19.5" hidden="false" customHeight="true" outlineLevel="0" collapsed="false">
      <c r="A290" s="166"/>
      <c r="B290" s="208" t="n">
        <f aca="false">B289+1</f>
        <v>279</v>
      </c>
      <c r="C290" s="166"/>
      <c r="D290" s="369" t="n">
        <f aca="false">INDEX(_Rge_Projectdata_3rd,$B290,MATCH("Project-ID",_Rge_Headline_Projectdata,0))</f>
        <v>0</v>
      </c>
      <c r="E290" s="370" t="str">
        <f aca="false" t="array" ref="E290:E290">IF(INDEX(_Rge_Data_3rd_CY,$B290,E$1)=0,"",TEXT(INDEX(_Rge_Data_3rd_CY,$B290,E$1),"JJJJMMTT"))</f>
        <v/>
      </c>
      <c r="F290" s="382" t="str">
        <f aca="false" t="array" ref="F290:F290">INDEX(_Rge_Data_3rd_CY,$B290,F$1)</f>
        <v>Open</v>
      </c>
      <c r="G290" s="371" t="n">
        <f aca="false" t="array" ref="G290:G290">IFERROR(MATCH(INDEX(_Rge_Data_3rd_CY,$B290,G$1),_Rge_Projectstatus,0),"")</f>
        <v>1</v>
      </c>
      <c r="H290" s="383" t="n">
        <f aca="false">INDEX(_Rge_Data_3rd_CY,$B290,H$1)</f>
        <v>0</v>
      </c>
      <c r="I290" s="384" t="n">
        <f aca="false">INDEX(_Rge_Data_3rd_CY,$B290,I$1)</f>
        <v>0</v>
      </c>
      <c r="J290" s="384" t="n">
        <f aca="false">INDEX(_Rge_Data_3rd_CY,$B290,J$1)</f>
        <v>0</v>
      </c>
      <c r="K290" s="384" t="n">
        <f aca="false">INDEX(_Rge_Data_3rd_CY,$B290,K$1)</f>
        <v>0</v>
      </c>
      <c r="L290" s="385" t="n">
        <f aca="false" t="array" ref="L290:L290">INDEX(_Rge_Data_3rd_CY,$B290,L$1)</f>
        <v>0</v>
      </c>
      <c r="M290" s="385" t="n">
        <f aca="false" t="array" ref="M290:M290">INDEX(_Rge_Data_3rd_CY,$B290,M$1)</f>
        <v>0</v>
      </c>
      <c r="N290" s="385" t="n">
        <f aca="false" t="array" ref="N290:N290">INDEX(_Rge_Data_3rd_CY,$B290,N$1)</f>
        <v>0</v>
      </c>
      <c r="O290" s="385" t="n">
        <f aca="false" t="array" ref="O290:O290">INDEX(_Rge_Data_3rd_CY,$B290,O$1)</f>
        <v>0</v>
      </c>
      <c r="P290" s="385" t="n">
        <f aca="false" t="array" ref="P290:P290">INDEX(_Rge_Data_3rd_CY,$B290,P$1)</f>
        <v>0</v>
      </c>
      <c r="Q290" s="385" t="n">
        <f aca="false">INDEX(_Rge_Data_3rd_CY,$B290,Q$1)</f>
        <v>0</v>
      </c>
      <c r="R290" s="385" t="n">
        <f aca="false" t="array" ref="R290:R290">INDEX(_Rge_Data_3rd_CY,$B290,R$1)</f>
        <v>0</v>
      </c>
      <c r="S290" s="385" t="n">
        <f aca="false" t="array" ref="S290:S290">INDEX(_Rge_Data_3rd_CY,$B290,S$1)</f>
        <v>0</v>
      </c>
      <c r="T290" s="385" t="n">
        <f aca="false">H290-S290</f>
        <v>0</v>
      </c>
      <c r="U290" s="386" t="n">
        <f aca="false">IFERROR(T290/H290,0)</f>
        <v>0</v>
      </c>
      <c r="V290" s="387" t="n">
        <f aca="false">INDEX(_Rge_Data_3rd_CY,$B290,V$1)</f>
        <v>0</v>
      </c>
      <c r="W290" s="388" t="n">
        <f aca="false">INDEX(_Rge_Data_3rd_CY,$B290,W$1)</f>
        <v>0</v>
      </c>
      <c r="X290" s="388" t="n">
        <f aca="false">INDEX(_Rge_Data_3rd_CY,$B290,X$1)</f>
        <v>0</v>
      </c>
      <c r="Y290" s="388" t="n">
        <f aca="false">INDEX(_Rge_Data_3rd_CY,$B290,Y$1)</f>
        <v>0</v>
      </c>
      <c r="Z290" s="388" t="n">
        <f aca="false" t="array" ref="Z290:Z290">INDEX(_Rge_Data_3rd_CY,$B290,Z$1)</f>
        <v>0</v>
      </c>
      <c r="AA290" s="388" t="n">
        <f aca="false" t="array" ref="AA290:AA290">INDEX(_Rge_Data_3rd_CY,$B290,AA$1)</f>
        <v>0</v>
      </c>
      <c r="AB290" s="388" t="n">
        <f aca="false" t="array" ref="AB290:AB290">INDEX(_Rge_Data_3rd_CY,$B290,AB$1)</f>
        <v>0</v>
      </c>
      <c r="AC290" s="388" t="n">
        <f aca="false" t="array" ref="AC290:AC290">INDEX(_Rge_Data_3rd_CY,$B290,AC$1)</f>
        <v>0</v>
      </c>
      <c r="AD290" s="388" t="n">
        <f aca="false" t="array" ref="AD290:AD290">INDEX(_Rge_Data_3rd_CY,$B290,AD$1)</f>
        <v>0</v>
      </c>
      <c r="AE290" s="388" t="n">
        <f aca="false">INDEX(_Rge_Data_3rd_CY,$B290,AE$1)</f>
        <v>0</v>
      </c>
      <c r="AF290" s="388" t="n">
        <f aca="false" t="array" ref="AF290:AF290">INDEX(_Rge_Data_3rd_CY,$B290,AF$1)</f>
        <v>0</v>
      </c>
      <c r="AG290" s="388" t="n">
        <f aca="false" t="array" ref="AG290:AG290">INDEX(_Rge_Data_3rd_CY,$B290,AG$1)</f>
        <v>0</v>
      </c>
      <c r="AH290" s="388" t="n">
        <f aca="false">V290-AG290</f>
        <v>0</v>
      </c>
      <c r="AI290" s="389" t="n">
        <f aca="false">IFERROR(AH290/V290,)</f>
        <v>0</v>
      </c>
      <c r="AJ290" s="390" t="n">
        <f aca="false">INDEX(_Rge_Data_3rd_CY,$B290,AJ$1)</f>
        <v>0</v>
      </c>
      <c r="AK290" s="391" t="n">
        <f aca="false">INDEX(_Rge_Data_3rd_CY,$B290,AK$1)</f>
        <v>0</v>
      </c>
      <c r="AL290" s="391" t="n">
        <f aca="false">INDEX(_Rge_Data_3rd_CY,$B290,AL$1)</f>
        <v>0</v>
      </c>
      <c r="AM290" s="391" t="n">
        <f aca="false">INDEX(_Rge_Data_3rd_CY,$B290,AM$1)</f>
        <v>0</v>
      </c>
      <c r="AN290" s="391" t="n">
        <f aca="false" t="array" ref="AN290:AN290">INDEX(_Rge_Data_3rd_CY,$B290,AN$1)</f>
        <v>0</v>
      </c>
      <c r="AO290" s="391" t="n">
        <f aca="false" t="array" ref="AO290:AO290">INDEX(_Rge_Data_3rd_CY,$B290,AO$1)</f>
        <v>0</v>
      </c>
      <c r="AP290" s="391" t="n">
        <f aca="false" t="array" ref="AP290:AP290">INDEX(_Rge_Data_3rd_CY,$B290,AP$1)</f>
        <v>0</v>
      </c>
      <c r="AQ290" s="391" t="n">
        <f aca="false" t="array" ref="AQ290:AQ290">INDEX(_Rge_Data_3rd_CY,$B290,AQ$1)</f>
        <v>0</v>
      </c>
      <c r="AR290" s="391" t="n">
        <f aca="false" t="array" ref="AR290:AR290">INDEX(_Rge_Data_3rd_CY,$B290,AR$1)</f>
        <v>0</v>
      </c>
      <c r="AS290" s="391" t="n">
        <f aca="false">INDEX(_Rge_Data_3rd_CY,$B290,AS$1)</f>
        <v>0</v>
      </c>
      <c r="AT290" s="391" t="n">
        <f aca="false" t="array" ref="AT290:AT290">INDEX(_Rge_Data_3rd_CY,$B290,AT$1)</f>
        <v>0</v>
      </c>
      <c r="AU290" s="391" t="n">
        <f aca="false" t="array" ref="AU290:AU290">INDEX(_Rge_Data_3rd_CY,$B290,AU$1)</f>
        <v>0</v>
      </c>
      <c r="AV290" s="262" t="n">
        <f aca="false">AU290+AX290+AY290</f>
        <v>0</v>
      </c>
      <c r="AW290" s="392" t="n">
        <f aca="false">IFERROR(AU290/AG290,0)</f>
        <v>0</v>
      </c>
      <c r="AX290" s="268" t="n">
        <f aca="false">IFERROR(IF(AND($F290="OPEN",$AH290&gt;0),$AH290*_SoP*$AW290,IF(AND($F290="CLOSED",$AH290&gt;0),$AH290*_SoL*$AW290,0)),0)</f>
        <v>0</v>
      </c>
      <c r="AY290" s="268" t="n">
        <f aca="false">IFERROR(IF($AH290&lt;0,$AH290*_SoL,0),0)</f>
        <v>0</v>
      </c>
      <c r="AZ290" s="393" t="n">
        <f aca="false">AU290+AX290</f>
        <v>0</v>
      </c>
      <c r="BA290" s="393" t="n">
        <f aca="false">AJ290-AY290</f>
        <v>0</v>
      </c>
      <c r="BB290" s="393" t="n">
        <f aca="false">AZ290-BA290</f>
        <v>0</v>
      </c>
      <c r="BC290" s="394" t="n">
        <f aca="false">IF($BB290&gt;=0,$BB290,0)</f>
        <v>0</v>
      </c>
      <c r="BD290" s="395" t="n">
        <f aca="false">IF($BB290&lt;=0,-$BB290,0)</f>
        <v>-0</v>
      </c>
      <c r="BE290" s="396" t="n">
        <f aca="false">IF((V290-AJ290)&lt;0,0,V290-AJ290)</f>
        <v>0</v>
      </c>
      <c r="BF290" s="397" t="n">
        <f aca="false">IF(AW290&gt;1,0,V290-AW290*V290)</f>
        <v>0</v>
      </c>
    </row>
    <row r="291" customFormat="false" ht="19.5" hidden="false" customHeight="true" outlineLevel="0" collapsed="false">
      <c r="A291" s="166"/>
      <c r="B291" s="208" t="n">
        <f aca="false">B290+1</f>
        <v>280</v>
      </c>
      <c r="C291" s="166"/>
      <c r="D291" s="369" t="n">
        <f aca="false">INDEX(_Rge_Projectdata_3rd,$B291,MATCH("Project-ID",_Rge_Headline_Projectdata,0))</f>
        <v>0</v>
      </c>
      <c r="E291" s="370" t="str">
        <f aca="false" t="array" ref="E291:E291">IF(INDEX(_Rge_Data_3rd_CY,$B291,E$1)=0,"",TEXT(INDEX(_Rge_Data_3rd_CY,$B291,E$1),"JJJJMMTT"))</f>
        <v/>
      </c>
      <c r="F291" s="382" t="str">
        <f aca="false" t="array" ref="F291:F291">INDEX(_Rge_Data_3rd_CY,$B291,F$1)</f>
        <v>Open</v>
      </c>
      <c r="G291" s="371" t="n">
        <f aca="false" t="array" ref="G291:G291">IFERROR(MATCH(INDEX(_Rge_Data_3rd_CY,$B291,G$1),_Rge_Projectstatus,0),"")</f>
        <v>1</v>
      </c>
      <c r="H291" s="383" t="n">
        <f aca="false">INDEX(_Rge_Data_3rd_CY,$B291,H$1)</f>
        <v>0</v>
      </c>
      <c r="I291" s="384" t="n">
        <f aca="false">INDEX(_Rge_Data_3rd_CY,$B291,I$1)</f>
        <v>0</v>
      </c>
      <c r="J291" s="384" t="n">
        <f aca="false">INDEX(_Rge_Data_3rd_CY,$B291,J$1)</f>
        <v>0</v>
      </c>
      <c r="K291" s="384" t="n">
        <f aca="false">INDEX(_Rge_Data_3rd_CY,$B291,K$1)</f>
        <v>0</v>
      </c>
      <c r="L291" s="385" t="n">
        <f aca="false" t="array" ref="L291:L291">INDEX(_Rge_Data_3rd_CY,$B291,L$1)</f>
        <v>0</v>
      </c>
      <c r="M291" s="385" t="n">
        <f aca="false" t="array" ref="M291:M291">INDEX(_Rge_Data_3rd_CY,$B291,M$1)</f>
        <v>0</v>
      </c>
      <c r="N291" s="385" t="n">
        <f aca="false" t="array" ref="N291:N291">INDEX(_Rge_Data_3rd_CY,$B291,N$1)</f>
        <v>0</v>
      </c>
      <c r="O291" s="385" t="n">
        <f aca="false" t="array" ref="O291:O291">INDEX(_Rge_Data_3rd_CY,$B291,O$1)</f>
        <v>0</v>
      </c>
      <c r="P291" s="385" t="n">
        <f aca="false" t="array" ref="P291:P291">INDEX(_Rge_Data_3rd_CY,$B291,P$1)</f>
        <v>0</v>
      </c>
      <c r="Q291" s="385" t="n">
        <f aca="false">INDEX(_Rge_Data_3rd_CY,$B291,Q$1)</f>
        <v>0</v>
      </c>
      <c r="R291" s="385" t="n">
        <f aca="false" t="array" ref="R291:R291">INDEX(_Rge_Data_3rd_CY,$B291,R$1)</f>
        <v>0</v>
      </c>
      <c r="S291" s="385" t="n">
        <f aca="false" t="array" ref="S291:S291">INDEX(_Rge_Data_3rd_CY,$B291,S$1)</f>
        <v>0</v>
      </c>
      <c r="T291" s="385" t="n">
        <f aca="false">H291-S291</f>
        <v>0</v>
      </c>
      <c r="U291" s="386" t="n">
        <f aca="false">IFERROR(T291/H291,0)</f>
        <v>0</v>
      </c>
      <c r="V291" s="387" t="n">
        <f aca="false">INDEX(_Rge_Data_3rd_CY,$B291,V$1)</f>
        <v>0</v>
      </c>
      <c r="W291" s="388" t="n">
        <f aca="false">INDEX(_Rge_Data_3rd_CY,$B291,W$1)</f>
        <v>0</v>
      </c>
      <c r="X291" s="388" t="n">
        <f aca="false">INDEX(_Rge_Data_3rd_CY,$B291,X$1)</f>
        <v>0</v>
      </c>
      <c r="Y291" s="388" t="n">
        <f aca="false">INDEX(_Rge_Data_3rd_CY,$B291,Y$1)</f>
        <v>0</v>
      </c>
      <c r="Z291" s="388" t="n">
        <f aca="false" t="array" ref="Z291:Z291">INDEX(_Rge_Data_3rd_CY,$B291,Z$1)</f>
        <v>0</v>
      </c>
      <c r="AA291" s="388" t="n">
        <f aca="false" t="array" ref="AA291:AA291">INDEX(_Rge_Data_3rd_CY,$B291,AA$1)</f>
        <v>0</v>
      </c>
      <c r="AB291" s="388" t="n">
        <f aca="false" t="array" ref="AB291:AB291">INDEX(_Rge_Data_3rd_CY,$B291,AB$1)</f>
        <v>0</v>
      </c>
      <c r="AC291" s="388" t="n">
        <f aca="false" t="array" ref="AC291:AC291">INDEX(_Rge_Data_3rd_CY,$B291,AC$1)</f>
        <v>0</v>
      </c>
      <c r="AD291" s="388" t="n">
        <f aca="false" t="array" ref="AD291:AD291">INDEX(_Rge_Data_3rd_CY,$B291,AD$1)</f>
        <v>0</v>
      </c>
      <c r="AE291" s="388" t="n">
        <f aca="false">INDEX(_Rge_Data_3rd_CY,$B291,AE$1)</f>
        <v>0</v>
      </c>
      <c r="AF291" s="388" t="n">
        <f aca="false" t="array" ref="AF291:AF291">INDEX(_Rge_Data_3rd_CY,$B291,AF$1)</f>
        <v>0</v>
      </c>
      <c r="AG291" s="388" t="n">
        <f aca="false" t="array" ref="AG291:AG291">INDEX(_Rge_Data_3rd_CY,$B291,AG$1)</f>
        <v>0</v>
      </c>
      <c r="AH291" s="388" t="n">
        <f aca="false">V291-AG291</f>
        <v>0</v>
      </c>
      <c r="AI291" s="389" t="n">
        <f aca="false">IFERROR(AH291/V291,)</f>
        <v>0</v>
      </c>
      <c r="AJ291" s="390" t="n">
        <f aca="false">INDEX(_Rge_Data_3rd_CY,$B291,AJ$1)</f>
        <v>0</v>
      </c>
      <c r="AK291" s="391" t="n">
        <f aca="false">INDEX(_Rge_Data_3rd_CY,$B291,AK$1)</f>
        <v>0</v>
      </c>
      <c r="AL291" s="391" t="n">
        <f aca="false">INDEX(_Rge_Data_3rd_CY,$B291,AL$1)</f>
        <v>0</v>
      </c>
      <c r="AM291" s="391" t="n">
        <f aca="false">INDEX(_Rge_Data_3rd_CY,$B291,AM$1)</f>
        <v>0</v>
      </c>
      <c r="AN291" s="391" t="n">
        <f aca="false" t="array" ref="AN291:AN291">INDEX(_Rge_Data_3rd_CY,$B291,AN$1)</f>
        <v>0</v>
      </c>
      <c r="AO291" s="391" t="n">
        <f aca="false" t="array" ref="AO291:AO291">INDEX(_Rge_Data_3rd_CY,$B291,AO$1)</f>
        <v>0</v>
      </c>
      <c r="AP291" s="391" t="n">
        <f aca="false" t="array" ref="AP291:AP291">INDEX(_Rge_Data_3rd_CY,$B291,AP$1)</f>
        <v>0</v>
      </c>
      <c r="AQ291" s="391" t="n">
        <f aca="false" t="array" ref="AQ291:AQ291">INDEX(_Rge_Data_3rd_CY,$B291,AQ$1)</f>
        <v>0</v>
      </c>
      <c r="AR291" s="391" t="n">
        <f aca="false" t="array" ref="AR291:AR291">INDEX(_Rge_Data_3rd_CY,$B291,AR$1)</f>
        <v>0</v>
      </c>
      <c r="AS291" s="391" t="n">
        <f aca="false">INDEX(_Rge_Data_3rd_CY,$B291,AS$1)</f>
        <v>0</v>
      </c>
      <c r="AT291" s="391" t="n">
        <f aca="false" t="array" ref="AT291:AT291">INDEX(_Rge_Data_3rd_CY,$B291,AT$1)</f>
        <v>0</v>
      </c>
      <c r="AU291" s="391" t="n">
        <f aca="false" t="array" ref="AU291:AU291">INDEX(_Rge_Data_3rd_CY,$B291,AU$1)</f>
        <v>0</v>
      </c>
      <c r="AV291" s="262" t="n">
        <f aca="false">AU291+AX291+AY291</f>
        <v>0</v>
      </c>
      <c r="AW291" s="392" t="n">
        <f aca="false">IFERROR(AU291/AG291,0)</f>
        <v>0</v>
      </c>
      <c r="AX291" s="268" t="n">
        <f aca="false">IFERROR(IF(AND($F291="OPEN",$AH291&gt;0),$AH291*_SoP*$AW291,IF(AND($F291="CLOSED",$AH291&gt;0),$AH291*_SoL*$AW291,0)),0)</f>
        <v>0</v>
      </c>
      <c r="AY291" s="268" t="n">
        <f aca="false">IFERROR(IF($AH291&lt;0,$AH291*_SoL,0),0)</f>
        <v>0</v>
      </c>
      <c r="AZ291" s="393" t="n">
        <f aca="false">AU291+AX291</f>
        <v>0</v>
      </c>
      <c r="BA291" s="393" t="n">
        <f aca="false">AJ291-AY291</f>
        <v>0</v>
      </c>
      <c r="BB291" s="393" t="n">
        <f aca="false">AZ291-BA291</f>
        <v>0</v>
      </c>
      <c r="BC291" s="394" t="n">
        <f aca="false">IF($BB291&gt;=0,$BB291,0)</f>
        <v>0</v>
      </c>
      <c r="BD291" s="395" t="n">
        <f aca="false">IF($BB291&lt;=0,-$BB291,0)</f>
        <v>-0</v>
      </c>
      <c r="BE291" s="396" t="n">
        <f aca="false">IF((V291-AJ291)&lt;0,0,V291-AJ291)</f>
        <v>0</v>
      </c>
      <c r="BF291" s="397" t="n">
        <f aca="false">IF(AW291&gt;1,0,V291-AW291*V291)</f>
        <v>0</v>
      </c>
    </row>
    <row r="292" customFormat="false" ht="19.5" hidden="false" customHeight="true" outlineLevel="0" collapsed="false">
      <c r="A292" s="166"/>
      <c r="B292" s="208" t="n">
        <f aca="false">B291+1</f>
        <v>281</v>
      </c>
      <c r="C292" s="166"/>
      <c r="D292" s="369" t="n">
        <f aca="false">INDEX(_Rge_Projectdata_3rd,$B292,MATCH("Project-ID",_Rge_Headline_Projectdata,0))</f>
        <v>0</v>
      </c>
      <c r="E292" s="370" t="str">
        <f aca="false" t="array" ref="E292:E292">IF(INDEX(_Rge_Data_3rd_CY,$B292,E$1)=0,"",TEXT(INDEX(_Rge_Data_3rd_CY,$B292,E$1),"JJJJMMTT"))</f>
        <v/>
      </c>
      <c r="F292" s="382" t="str">
        <f aca="false" t="array" ref="F292:F292">INDEX(_Rge_Data_3rd_CY,$B292,F$1)</f>
        <v>Open</v>
      </c>
      <c r="G292" s="371" t="n">
        <f aca="false" t="array" ref="G292:G292">IFERROR(MATCH(INDEX(_Rge_Data_3rd_CY,$B292,G$1),_Rge_Projectstatus,0),"")</f>
        <v>1</v>
      </c>
      <c r="H292" s="383" t="n">
        <f aca="false">INDEX(_Rge_Data_3rd_CY,$B292,H$1)</f>
        <v>0</v>
      </c>
      <c r="I292" s="384" t="n">
        <f aca="false">INDEX(_Rge_Data_3rd_CY,$B292,I$1)</f>
        <v>0</v>
      </c>
      <c r="J292" s="384" t="n">
        <f aca="false">INDEX(_Rge_Data_3rd_CY,$B292,J$1)</f>
        <v>0</v>
      </c>
      <c r="K292" s="384" t="n">
        <f aca="false">INDEX(_Rge_Data_3rd_CY,$B292,K$1)</f>
        <v>0</v>
      </c>
      <c r="L292" s="385" t="n">
        <f aca="false" t="array" ref="L292:L292">INDEX(_Rge_Data_3rd_CY,$B292,L$1)</f>
        <v>0</v>
      </c>
      <c r="M292" s="385" t="n">
        <f aca="false" t="array" ref="M292:M292">INDEX(_Rge_Data_3rd_CY,$B292,M$1)</f>
        <v>0</v>
      </c>
      <c r="N292" s="385" t="n">
        <f aca="false" t="array" ref="N292:N292">INDEX(_Rge_Data_3rd_CY,$B292,N$1)</f>
        <v>0</v>
      </c>
      <c r="O292" s="385" t="n">
        <f aca="false" t="array" ref="O292:O292">INDEX(_Rge_Data_3rd_CY,$B292,O$1)</f>
        <v>0</v>
      </c>
      <c r="P292" s="385" t="n">
        <f aca="false" t="array" ref="P292:P292">INDEX(_Rge_Data_3rd_CY,$B292,P$1)</f>
        <v>0</v>
      </c>
      <c r="Q292" s="385" t="n">
        <f aca="false">INDEX(_Rge_Data_3rd_CY,$B292,Q$1)</f>
        <v>0</v>
      </c>
      <c r="R292" s="385" t="n">
        <f aca="false" t="array" ref="R292:R292">INDEX(_Rge_Data_3rd_CY,$B292,R$1)</f>
        <v>0</v>
      </c>
      <c r="S292" s="385" t="n">
        <f aca="false" t="array" ref="S292:S292">INDEX(_Rge_Data_3rd_CY,$B292,S$1)</f>
        <v>0</v>
      </c>
      <c r="T292" s="385" t="n">
        <f aca="false">H292-S292</f>
        <v>0</v>
      </c>
      <c r="U292" s="386" t="n">
        <f aca="false">IFERROR(T292/H292,0)</f>
        <v>0</v>
      </c>
      <c r="V292" s="387" t="n">
        <f aca="false">INDEX(_Rge_Data_3rd_CY,$B292,V$1)</f>
        <v>0</v>
      </c>
      <c r="W292" s="388" t="n">
        <f aca="false">INDEX(_Rge_Data_3rd_CY,$B292,W$1)</f>
        <v>0</v>
      </c>
      <c r="X292" s="388" t="n">
        <f aca="false">INDEX(_Rge_Data_3rd_CY,$B292,X$1)</f>
        <v>0</v>
      </c>
      <c r="Y292" s="388" t="n">
        <f aca="false">INDEX(_Rge_Data_3rd_CY,$B292,Y$1)</f>
        <v>0</v>
      </c>
      <c r="Z292" s="388" t="n">
        <f aca="false" t="array" ref="Z292:Z292">INDEX(_Rge_Data_3rd_CY,$B292,Z$1)</f>
        <v>0</v>
      </c>
      <c r="AA292" s="388" t="n">
        <f aca="false" t="array" ref="AA292:AA292">INDEX(_Rge_Data_3rd_CY,$B292,AA$1)</f>
        <v>0</v>
      </c>
      <c r="AB292" s="388" t="n">
        <f aca="false" t="array" ref="AB292:AB292">INDEX(_Rge_Data_3rd_CY,$B292,AB$1)</f>
        <v>0</v>
      </c>
      <c r="AC292" s="388" t="n">
        <f aca="false" t="array" ref="AC292:AC292">INDEX(_Rge_Data_3rd_CY,$B292,AC$1)</f>
        <v>0</v>
      </c>
      <c r="AD292" s="388" t="n">
        <f aca="false" t="array" ref="AD292:AD292">INDEX(_Rge_Data_3rd_CY,$B292,AD$1)</f>
        <v>0</v>
      </c>
      <c r="AE292" s="388" t="n">
        <f aca="false">INDEX(_Rge_Data_3rd_CY,$B292,AE$1)</f>
        <v>0</v>
      </c>
      <c r="AF292" s="388" t="n">
        <f aca="false" t="array" ref="AF292:AF292">INDEX(_Rge_Data_3rd_CY,$B292,AF$1)</f>
        <v>0</v>
      </c>
      <c r="AG292" s="388" t="n">
        <f aca="false" t="array" ref="AG292:AG292">INDEX(_Rge_Data_3rd_CY,$B292,AG$1)</f>
        <v>0</v>
      </c>
      <c r="AH292" s="388" t="n">
        <f aca="false">V292-AG292</f>
        <v>0</v>
      </c>
      <c r="AI292" s="389" t="n">
        <f aca="false">IFERROR(AH292/V292,)</f>
        <v>0</v>
      </c>
      <c r="AJ292" s="390" t="n">
        <f aca="false">INDEX(_Rge_Data_3rd_CY,$B292,AJ$1)</f>
        <v>0</v>
      </c>
      <c r="AK292" s="391" t="n">
        <f aca="false">INDEX(_Rge_Data_3rd_CY,$B292,AK$1)</f>
        <v>0</v>
      </c>
      <c r="AL292" s="391" t="n">
        <f aca="false">INDEX(_Rge_Data_3rd_CY,$B292,AL$1)</f>
        <v>0</v>
      </c>
      <c r="AM292" s="391" t="n">
        <f aca="false">INDEX(_Rge_Data_3rd_CY,$B292,AM$1)</f>
        <v>0</v>
      </c>
      <c r="AN292" s="391" t="n">
        <f aca="false" t="array" ref="AN292:AN292">INDEX(_Rge_Data_3rd_CY,$B292,AN$1)</f>
        <v>0</v>
      </c>
      <c r="AO292" s="391" t="n">
        <f aca="false" t="array" ref="AO292:AO292">INDEX(_Rge_Data_3rd_CY,$B292,AO$1)</f>
        <v>0</v>
      </c>
      <c r="AP292" s="391" t="n">
        <f aca="false" t="array" ref="AP292:AP292">INDEX(_Rge_Data_3rd_CY,$B292,AP$1)</f>
        <v>0</v>
      </c>
      <c r="AQ292" s="391" t="n">
        <f aca="false" t="array" ref="AQ292:AQ292">INDEX(_Rge_Data_3rd_CY,$B292,AQ$1)</f>
        <v>0</v>
      </c>
      <c r="AR292" s="391" t="n">
        <f aca="false" t="array" ref="AR292:AR292">INDEX(_Rge_Data_3rd_CY,$B292,AR$1)</f>
        <v>0</v>
      </c>
      <c r="AS292" s="391" t="n">
        <f aca="false">INDEX(_Rge_Data_3rd_CY,$B292,AS$1)</f>
        <v>0</v>
      </c>
      <c r="AT292" s="391" t="n">
        <f aca="false" t="array" ref="AT292:AT292">INDEX(_Rge_Data_3rd_CY,$B292,AT$1)</f>
        <v>0</v>
      </c>
      <c r="AU292" s="391" t="n">
        <f aca="false" t="array" ref="AU292:AU292">INDEX(_Rge_Data_3rd_CY,$B292,AU$1)</f>
        <v>0</v>
      </c>
      <c r="AV292" s="262" t="n">
        <f aca="false">AU292+AX292+AY292</f>
        <v>0</v>
      </c>
      <c r="AW292" s="392" t="n">
        <f aca="false">IFERROR(AU292/AG292,0)</f>
        <v>0</v>
      </c>
      <c r="AX292" s="268" t="n">
        <f aca="false">IFERROR(IF(AND($F292="OPEN",$AH292&gt;0),$AH292*_SoP*$AW292,IF(AND($F292="CLOSED",$AH292&gt;0),$AH292*_SoL*$AW292,0)),0)</f>
        <v>0</v>
      </c>
      <c r="AY292" s="268" t="n">
        <f aca="false">IFERROR(IF($AH292&lt;0,$AH292*_SoL,0),0)</f>
        <v>0</v>
      </c>
      <c r="AZ292" s="393" t="n">
        <f aca="false">AU292+AX292</f>
        <v>0</v>
      </c>
      <c r="BA292" s="393" t="n">
        <f aca="false">AJ292-AY292</f>
        <v>0</v>
      </c>
      <c r="BB292" s="393" t="n">
        <f aca="false">AZ292-BA292</f>
        <v>0</v>
      </c>
      <c r="BC292" s="394" t="n">
        <f aca="false">IF($BB292&gt;=0,$BB292,0)</f>
        <v>0</v>
      </c>
      <c r="BD292" s="395" t="n">
        <f aca="false">IF($BB292&lt;=0,-$BB292,0)</f>
        <v>-0</v>
      </c>
      <c r="BE292" s="396" t="n">
        <f aca="false">IF((V292-AJ292)&lt;0,0,V292-AJ292)</f>
        <v>0</v>
      </c>
      <c r="BF292" s="397" t="n">
        <f aca="false">IF(AW292&gt;1,0,V292-AW292*V292)</f>
        <v>0</v>
      </c>
    </row>
    <row r="293" customFormat="false" ht="19.5" hidden="false" customHeight="true" outlineLevel="0" collapsed="false">
      <c r="A293" s="166"/>
      <c r="B293" s="208" t="n">
        <f aca="false">B292+1</f>
        <v>282</v>
      </c>
      <c r="C293" s="166"/>
      <c r="D293" s="369" t="n">
        <f aca="false">INDEX(_Rge_Projectdata_3rd,$B293,MATCH("Project-ID",_Rge_Headline_Projectdata,0))</f>
        <v>0</v>
      </c>
      <c r="E293" s="370" t="str">
        <f aca="false" t="array" ref="E293:E293">IF(INDEX(_Rge_Data_3rd_CY,$B293,E$1)=0,"",TEXT(INDEX(_Rge_Data_3rd_CY,$B293,E$1),"JJJJMMTT"))</f>
        <v/>
      </c>
      <c r="F293" s="382" t="str">
        <f aca="false" t="array" ref="F293:F293">INDEX(_Rge_Data_3rd_CY,$B293,F$1)</f>
        <v>Open</v>
      </c>
      <c r="G293" s="371" t="n">
        <f aca="false" t="array" ref="G293:G293">IFERROR(MATCH(INDEX(_Rge_Data_3rd_CY,$B293,G$1),_Rge_Projectstatus,0),"")</f>
        <v>1</v>
      </c>
      <c r="H293" s="383" t="n">
        <f aca="false">INDEX(_Rge_Data_3rd_CY,$B293,H$1)</f>
        <v>0</v>
      </c>
      <c r="I293" s="384" t="n">
        <f aca="false">INDEX(_Rge_Data_3rd_CY,$B293,I$1)</f>
        <v>0</v>
      </c>
      <c r="J293" s="384" t="n">
        <f aca="false">INDEX(_Rge_Data_3rd_CY,$B293,J$1)</f>
        <v>0</v>
      </c>
      <c r="K293" s="384" t="n">
        <f aca="false">INDEX(_Rge_Data_3rd_CY,$B293,K$1)</f>
        <v>0</v>
      </c>
      <c r="L293" s="385" t="n">
        <f aca="false" t="array" ref="L293:L293">INDEX(_Rge_Data_3rd_CY,$B293,L$1)</f>
        <v>0</v>
      </c>
      <c r="M293" s="385" t="n">
        <f aca="false" t="array" ref="M293:M293">INDEX(_Rge_Data_3rd_CY,$B293,M$1)</f>
        <v>0</v>
      </c>
      <c r="N293" s="385" t="n">
        <f aca="false" t="array" ref="N293:N293">INDEX(_Rge_Data_3rd_CY,$B293,N$1)</f>
        <v>0</v>
      </c>
      <c r="O293" s="385" t="n">
        <f aca="false" t="array" ref="O293:O293">INDEX(_Rge_Data_3rd_CY,$B293,O$1)</f>
        <v>0</v>
      </c>
      <c r="P293" s="385" t="n">
        <f aca="false" t="array" ref="P293:P293">INDEX(_Rge_Data_3rd_CY,$B293,P$1)</f>
        <v>0</v>
      </c>
      <c r="Q293" s="385" t="n">
        <f aca="false">INDEX(_Rge_Data_3rd_CY,$B293,Q$1)</f>
        <v>0</v>
      </c>
      <c r="R293" s="385" t="n">
        <f aca="false" t="array" ref="R293:R293">INDEX(_Rge_Data_3rd_CY,$B293,R$1)</f>
        <v>0</v>
      </c>
      <c r="S293" s="385" t="n">
        <f aca="false" t="array" ref="S293:S293">INDEX(_Rge_Data_3rd_CY,$B293,S$1)</f>
        <v>0</v>
      </c>
      <c r="T293" s="385" t="n">
        <f aca="false">H293-S293</f>
        <v>0</v>
      </c>
      <c r="U293" s="386" t="n">
        <f aca="false">IFERROR(T293/H293,0)</f>
        <v>0</v>
      </c>
      <c r="V293" s="387" t="n">
        <f aca="false">INDEX(_Rge_Data_3rd_CY,$B293,V$1)</f>
        <v>0</v>
      </c>
      <c r="W293" s="388" t="n">
        <f aca="false">INDEX(_Rge_Data_3rd_CY,$B293,W$1)</f>
        <v>0</v>
      </c>
      <c r="X293" s="388" t="n">
        <f aca="false">INDEX(_Rge_Data_3rd_CY,$B293,X$1)</f>
        <v>0</v>
      </c>
      <c r="Y293" s="388" t="n">
        <f aca="false">INDEX(_Rge_Data_3rd_CY,$B293,Y$1)</f>
        <v>0</v>
      </c>
      <c r="Z293" s="388" t="n">
        <f aca="false" t="array" ref="Z293:Z293">INDEX(_Rge_Data_3rd_CY,$B293,Z$1)</f>
        <v>0</v>
      </c>
      <c r="AA293" s="388" t="n">
        <f aca="false" t="array" ref="AA293:AA293">INDEX(_Rge_Data_3rd_CY,$B293,AA$1)</f>
        <v>0</v>
      </c>
      <c r="AB293" s="388" t="n">
        <f aca="false" t="array" ref="AB293:AB293">INDEX(_Rge_Data_3rd_CY,$B293,AB$1)</f>
        <v>0</v>
      </c>
      <c r="AC293" s="388" t="n">
        <f aca="false" t="array" ref="AC293:AC293">INDEX(_Rge_Data_3rd_CY,$B293,AC$1)</f>
        <v>0</v>
      </c>
      <c r="AD293" s="388" t="n">
        <f aca="false" t="array" ref="AD293:AD293">INDEX(_Rge_Data_3rd_CY,$B293,AD$1)</f>
        <v>0</v>
      </c>
      <c r="AE293" s="388" t="n">
        <f aca="false">INDEX(_Rge_Data_3rd_CY,$B293,AE$1)</f>
        <v>0</v>
      </c>
      <c r="AF293" s="388" t="n">
        <f aca="false" t="array" ref="AF293:AF293">INDEX(_Rge_Data_3rd_CY,$B293,AF$1)</f>
        <v>0</v>
      </c>
      <c r="AG293" s="388" t="n">
        <f aca="false" t="array" ref="AG293:AG293">INDEX(_Rge_Data_3rd_CY,$B293,AG$1)</f>
        <v>0</v>
      </c>
      <c r="AH293" s="388" t="n">
        <f aca="false">V293-AG293</f>
        <v>0</v>
      </c>
      <c r="AI293" s="389" t="n">
        <f aca="false">IFERROR(AH293/V293,)</f>
        <v>0</v>
      </c>
      <c r="AJ293" s="390" t="n">
        <f aca="false">INDEX(_Rge_Data_3rd_CY,$B293,AJ$1)</f>
        <v>0</v>
      </c>
      <c r="AK293" s="391" t="n">
        <f aca="false">INDEX(_Rge_Data_3rd_CY,$B293,AK$1)</f>
        <v>0</v>
      </c>
      <c r="AL293" s="391" t="n">
        <f aca="false">INDEX(_Rge_Data_3rd_CY,$B293,AL$1)</f>
        <v>0</v>
      </c>
      <c r="AM293" s="391" t="n">
        <f aca="false">INDEX(_Rge_Data_3rd_CY,$B293,AM$1)</f>
        <v>0</v>
      </c>
      <c r="AN293" s="391" t="n">
        <f aca="false" t="array" ref="AN293:AN293">INDEX(_Rge_Data_3rd_CY,$B293,AN$1)</f>
        <v>0</v>
      </c>
      <c r="AO293" s="391" t="n">
        <f aca="false" t="array" ref="AO293:AO293">INDEX(_Rge_Data_3rd_CY,$B293,AO$1)</f>
        <v>0</v>
      </c>
      <c r="AP293" s="391" t="n">
        <f aca="false" t="array" ref="AP293:AP293">INDEX(_Rge_Data_3rd_CY,$B293,AP$1)</f>
        <v>0</v>
      </c>
      <c r="AQ293" s="391" t="n">
        <f aca="false" t="array" ref="AQ293:AQ293">INDEX(_Rge_Data_3rd_CY,$B293,AQ$1)</f>
        <v>0</v>
      </c>
      <c r="AR293" s="391" t="n">
        <f aca="false" t="array" ref="AR293:AR293">INDEX(_Rge_Data_3rd_CY,$B293,AR$1)</f>
        <v>0</v>
      </c>
      <c r="AS293" s="391" t="n">
        <f aca="false">INDEX(_Rge_Data_3rd_CY,$B293,AS$1)</f>
        <v>0</v>
      </c>
      <c r="AT293" s="391" t="n">
        <f aca="false" t="array" ref="AT293:AT293">INDEX(_Rge_Data_3rd_CY,$B293,AT$1)</f>
        <v>0</v>
      </c>
      <c r="AU293" s="391" t="n">
        <f aca="false" t="array" ref="AU293:AU293">INDEX(_Rge_Data_3rd_CY,$B293,AU$1)</f>
        <v>0</v>
      </c>
      <c r="AV293" s="262" t="n">
        <f aca="false">AU293+AX293+AY293</f>
        <v>0</v>
      </c>
      <c r="AW293" s="392" t="n">
        <f aca="false">IFERROR(AU293/AG293,0)</f>
        <v>0</v>
      </c>
      <c r="AX293" s="268" t="n">
        <f aca="false">IFERROR(IF(AND($F293="OPEN",$AH293&gt;0),$AH293*_SoP*$AW293,IF(AND($F293="CLOSED",$AH293&gt;0),$AH293*_SoL*$AW293,0)),0)</f>
        <v>0</v>
      </c>
      <c r="AY293" s="268" t="n">
        <f aca="false">IFERROR(IF($AH293&lt;0,$AH293*_SoL,0),0)</f>
        <v>0</v>
      </c>
      <c r="AZ293" s="393" t="n">
        <f aca="false">AU293+AX293</f>
        <v>0</v>
      </c>
      <c r="BA293" s="393" t="n">
        <f aca="false">AJ293-AY293</f>
        <v>0</v>
      </c>
      <c r="BB293" s="393" t="n">
        <f aca="false">AZ293-BA293</f>
        <v>0</v>
      </c>
      <c r="BC293" s="394" t="n">
        <f aca="false">IF($BB293&gt;=0,$BB293,0)</f>
        <v>0</v>
      </c>
      <c r="BD293" s="395" t="n">
        <f aca="false">IF($BB293&lt;=0,-$BB293,0)</f>
        <v>-0</v>
      </c>
      <c r="BE293" s="396" t="n">
        <f aca="false">IF((V293-AJ293)&lt;0,0,V293-AJ293)</f>
        <v>0</v>
      </c>
      <c r="BF293" s="397" t="n">
        <f aca="false">IF(AW293&gt;1,0,V293-AW293*V293)</f>
        <v>0</v>
      </c>
    </row>
    <row r="294" customFormat="false" ht="19.5" hidden="false" customHeight="true" outlineLevel="0" collapsed="false">
      <c r="A294" s="166"/>
      <c r="B294" s="208" t="n">
        <f aca="false">B293+1</f>
        <v>283</v>
      </c>
      <c r="C294" s="166"/>
      <c r="D294" s="369" t="n">
        <f aca="false">INDEX(_Rge_Projectdata_3rd,$B294,MATCH("Project-ID",_Rge_Headline_Projectdata,0))</f>
        <v>0</v>
      </c>
      <c r="E294" s="370" t="str">
        <f aca="false" t="array" ref="E294:E294">IF(INDEX(_Rge_Data_3rd_CY,$B294,E$1)=0,"",TEXT(INDEX(_Rge_Data_3rd_CY,$B294,E$1),"JJJJMMTT"))</f>
        <v/>
      </c>
      <c r="F294" s="382" t="str">
        <f aca="false" t="array" ref="F294:F294">INDEX(_Rge_Data_3rd_CY,$B294,F$1)</f>
        <v>Open</v>
      </c>
      <c r="G294" s="371" t="n">
        <f aca="false" t="array" ref="G294:G294">IFERROR(MATCH(INDEX(_Rge_Data_3rd_CY,$B294,G$1),_Rge_Projectstatus,0),"")</f>
        <v>1</v>
      </c>
      <c r="H294" s="383" t="n">
        <f aca="false">INDEX(_Rge_Data_3rd_CY,$B294,H$1)</f>
        <v>0</v>
      </c>
      <c r="I294" s="384" t="n">
        <f aca="false">INDEX(_Rge_Data_3rd_CY,$B294,I$1)</f>
        <v>0</v>
      </c>
      <c r="J294" s="384" t="n">
        <f aca="false">INDEX(_Rge_Data_3rd_CY,$B294,J$1)</f>
        <v>0</v>
      </c>
      <c r="K294" s="384" t="n">
        <f aca="false">INDEX(_Rge_Data_3rd_CY,$B294,K$1)</f>
        <v>0</v>
      </c>
      <c r="L294" s="385" t="n">
        <f aca="false" t="array" ref="L294:L294">INDEX(_Rge_Data_3rd_CY,$B294,L$1)</f>
        <v>0</v>
      </c>
      <c r="M294" s="385" t="n">
        <f aca="false" t="array" ref="M294:M294">INDEX(_Rge_Data_3rd_CY,$B294,M$1)</f>
        <v>0</v>
      </c>
      <c r="N294" s="385" t="n">
        <f aca="false" t="array" ref="N294:N294">INDEX(_Rge_Data_3rd_CY,$B294,N$1)</f>
        <v>0</v>
      </c>
      <c r="O294" s="385" t="n">
        <f aca="false" t="array" ref="O294:O294">INDEX(_Rge_Data_3rd_CY,$B294,O$1)</f>
        <v>0</v>
      </c>
      <c r="P294" s="385" t="n">
        <f aca="false" t="array" ref="P294:P294">INDEX(_Rge_Data_3rd_CY,$B294,P$1)</f>
        <v>0</v>
      </c>
      <c r="Q294" s="385" t="n">
        <f aca="false">INDEX(_Rge_Data_3rd_CY,$B294,Q$1)</f>
        <v>0</v>
      </c>
      <c r="R294" s="385" t="n">
        <f aca="false" t="array" ref="R294:R294">INDEX(_Rge_Data_3rd_CY,$B294,R$1)</f>
        <v>0</v>
      </c>
      <c r="S294" s="385" t="n">
        <f aca="false" t="array" ref="S294:S294">INDEX(_Rge_Data_3rd_CY,$B294,S$1)</f>
        <v>0</v>
      </c>
      <c r="T294" s="385" t="n">
        <f aca="false">H294-S294</f>
        <v>0</v>
      </c>
      <c r="U294" s="386" t="n">
        <f aca="false">IFERROR(T294/H294,0)</f>
        <v>0</v>
      </c>
      <c r="V294" s="387" t="n">
        <f aca="false">INDEX(_Rge_Data_3rd_CY,$B294,V$1)</f>
        <v>0</v>
      </c>
      <c r="W294" s="388" t="n">
        <f aca="false">INDEX(_Rge_Data_3rd_CY,$B294,W$1)</f>
        <v>0</v>
      </c>
      <c r="X294" s="388" t="n">
        <f aca="false">INDEX(_Rge_Data_3rd_CY,$B294,X$1)</f>
        <v>0</v>
      </c>
      <c r="Y294" s="388" t="n">
        <f aca="false">INDEX(_Rge_Data_3rd_CY,$B294,Y$1)</f>
        <v>0</v>
      </c>
      <c r="Z294" s="388" t="n">
        <f aca="false" t="array" ref="Z294:Z294">INDEX(_Rge_Data_3rd_CY,$B294,Z$1)</f>
        <v>0</v>
      </c>
      <c r="AA294" s="388" t="n">
        <f aca="false" t="array" ref="AA294:AA294">INDEX(_Rge_Data_3rd_CY,$B294,AA$1)</f>
        <v>0</v>
      </c>
      <c r="AB294" s="388" t="n">
        <f aca="false" t="array" ref="AB294:AB294">INDEX(_Rge_Data_3rd_CY,$B294,AB$1)</f>
        <v>0</v>
      </c>
      <c r="AC294" s="388" t="n">
        <f aca="false" t="array" ref="AC294:AC294">INDEX(_Rge_Data_3rd_CY,$B294,AC$1)</f>
        <v>0</v>
      </c>
      <c r="AD294" s="388" t="n">
        <f aca="false" t="array" ref="AD294:AD294">INDEX(_Rge_Data_3rd_CY,$B294,AD$1)</f>
        <v>0</v>
      </c>
      <c r="AE294" s="388" t="n">
        <f aca="false">INDEX(_Rge_Data_3rd_CY,$B294,AE$1)</f>
        <v>0</v>
      </c>
      <c r="AF294" s="388" t="n">
        <f aca="false" t="array" ref="AF294:AF294">INDEX(_Rge_Data_3rd_CY,$B294,AF$1)</f>
        <v>0</v>
      </c>
      <c r="AG294" s="388" t="n">
        <f aca="false" t="array" ref="AG294:AG294">INDEX(_Rge_Data_3rd_CY,$B294,AG$1)</f>
        <v>0</v>
      </c>
      <c r="AH294" s="388" t="n">
        <f aca="false">V294-AG294</f>
        <v>0</v>
      </c>
      <c r="AI294" s="389" t="n">
        <f aca="false">IFERROR(AH294/V294,)</f>
        <v>0</v>
      </c>
      <c r="AJ294" s="390" t="n">
        <f aca="false">INDEX(_Rge_Data_3rd_CY,$B294,AJ$1)</f>
        <v>0</v>
      </c>
      <c r="AK294" s="391" t="n">
        <f aca="false">INDEX(_Rge_Data_3rd_CY,$B294,AK$1)</f>
        <v>0</v>
      </c>
      <c r="AL294" s="391" t="n">
        <f aca="false">INDEX(_Rge_Data_3rd_CY,$B294,AL$1)</f>
        <v>0</v>
      </c>
      <c r="AM294" s="391" t="n">
        <f aca="false">INDEX(_Rge_Data_3rd_CY,$B294,AM$1)</f>
        <v>0</v>
      </c>
      <c r="AN294" s="391" t="n">
        <f aca="false" t="array" ref="AN294:AN294">INDEX(_Rge_Data_3rd_CY,$B294,AN$1)</f>
        <v>0</v>
      </c>
      <c r="AO294" s="391" t="n">
        <f aca="false" t="array" ref="AO294:AO294">INDEX(_Rge_Data_3rd_CY,$B294,AO$1)</f>
        <v>0</v>
      </c>
      <c r="AP294" s="391" t="n">
        <f aca="false" t="array" ref="AP294:AP294">INDEX(_Rge_Data_3rd_CY,$B294,AP$1)</f>
        <v>0</v>
      </c>
      <c r="AQ294" s="391" t="n">
        <f aca="false" t="array" ref="AQ294:AQ294">INDEX(_Rge_Data_3rd_CY,$B294,AQ$1)</f>
        <v>0</v>
      </c>
      <c r="AR294" s="391" t="n">
        <f aca="false" t="array" ref="AR294:AR294">INDEX(_Rge_Data_3rd_CY,$B294,AR$1)</f>
        <v>0</v>
      </c>
      <c r="AS294" s="391" t="n">
        <f aca="false">INDEX(_Rge_Data_3rd_CY,$B294,AS$1)</f>
        <v>0</v>
      </c>
      <c r="AT294" s="391" t="n">
        <f aca="false" t="array" ref="AT294:AT294">INDEX(_Rge_Data_3rd_CY,$B294,AT$1)</f>
        <v>0</v>
      </c>
      <c r="AU294" s="391" t="n">
        <f aca="false" t="array" ref="AU294:AU294">INDEX(_Rge_Data_3rd_CY,$B294,AU$1)</f>
        <v>0</v>
      </c>
      <c r="AV294" s="262" t="n">
        <f aca="false">AU294+AX294+AY294</f>
        <v>0</v>
      </c>
      <c r="AW294" s="392" t="n">
        <f aca="false">IFERROR(AU294/AG294,0)</f>
        <v>0</v>
      </c>
      <c r="AX294" s="268" t="n">
        <f aca="false">IFERROR(IF(AND($F294="OPEN",$AH294&gt;0),$AH294*_SoP*$AW294,IF(AND($F294="CLOSED",$AH294&gt;0),$AH294*_SoL*$AW294,0)),0)</f>
        <v>0</v>
      </c>
      <c r="AY294" s="268" t="n">
        <f aca="false">IFERROR(IF($AH294&lt;0,$AH294*_SoL,0),0)</f>
        <v>0</v>
      </c>
      <c r="AZ294" s="393" t="n">
        <f aca="false">AU294+AX294</f>
        <v>0</v>
      </c>
      <c r="BA294" s="393" t="n">
        <f aca="false">AJ294-AY294</f>
        <v>0</v>
      </c>
      <c r="BB294" s="393" t="n">
        <f aca="false">AZ294-BA294</f>
        <v>0</v>
      </c>
      <c r="BC294" s="394" t="n">
        <f aca="false">IF($BB294&gt;=0,$BB294,0)</f>
        <v>0</v>
      </c>
      <c r="BD294" s="395" t="n">
        <f aca="false">IF($BB294&lt;=0,-$BB294,0)</f>
        <v>-0</v>
      </c>
      <c r="BE294" s="396" t="n">
        <f aca="false">IF((V294-AJ294)&lt;0,0,V294-AJ294)</f>
        <v>0</v>
      </c>
      <c r="BF294" s="397" t="n">
        <f aca="false">IF(AW294&gt;1,0,V294-AW294*V294)</f>
        <v>0</v>
      </c>
    </row>
    <row r="295" customFormat="false" ht="19.5" hidden="false" customHeight="true" outlineLevel="0" collapsed="false">
      <c r="A295" s="166"/>
      <c r="B295" s="208" t="n">
        <f aca="false">B294+1</f>
        <v>284</v>
      </c>
      <c r="C295" s="166"/>
      <c r="D295" s="369" t="n">
        <f aca="false">INDEX(_Rge_Projectdata_3rd,$B295,MATCH("Project-ID",_Rge_Headline_Projectdata,0))</f>
        <v>0</v>
      </c>
      <c r="E295" s="370" t="str">
        <f aca="false" t="array" ref="E295:E295">IF(INDEX(_Rge_Data_3rd_CY,$B295,E$1)=0,"",TEXT(INDEX(_Rge_Data_3rd_CY,$B295,E$1),"JJJJMMTT"))</f>
        <v/>
      </c>
      <c r="F295" s="382" t="str">
        <f aca="false" t="array" ref="F295:F295">INDEX(_Rge_Data_3rd_CY,$B295,F$1)</f>
        <v>Open</v>
      </c>
      <c r="G295" s="371" t="n">
        <f aca="false" t="array" ref="G295:G295">IFERROR(MATCH(INDEX(_Rge_Data_3rd_CY,$B295,G$1),_Rge_Projectstatus,0),"")</f>
        <v>1</v>
      </c>
      <c r="H295" s="383" t="n">
        <f aca="false">INDEX(_Rge_Data_3rd_CY,$B295,H$1)</f>
        <v>0</v>
      </c>
      <c r="I295" s="384" t="n">
        <f aca="false">INDEX(_Rge_Data_3rd_CY,$B295,I$1)</f>
        <v>0</v>
      </c>
      <c r="J295" s="384" t="n">
        <f aca="false">INDEX(_Rge_Data_3rd_CY,$B295,J$1)</f>
        <v>0</v>
      </c>
      <c r="K295" s="384" t="n">
        <f aca="false">INDEX(_Rge_Data_3rd_CY,$B295,K$1)</f>
        <v>0</v>
      </c>
      <c r="L295" s="385" t="n">
        <f aca="false" t="array" ref="L295:L295">INDEX(_Rge_Data_3rd_CY,$B295,L$1)</f>
        <v>0</v>
      </c>
      <c r="M295" s="385" t="n">
        <f aca="false" t="array" ref="M295:M295">INDEX(_Rge_Data_3rd_CY,$B295,M$1)</f>
        <v>0</v>
      </c>
      <c r="N295" s="385" t="n">
        <f aca="false" t="array" ref="N295:N295">INDEX(_Rge_Data_3rd_CY,$B295,N$1)</f>
        <v>0</v>
      </c>
      <c r="O295" s="385" t="n">
        <f aca="false" t="array" ref="O295:O295">INDEX(_Rge_Data_3rd_CY,$B295,O$1)</f>
        <v>0</v>
      </c>
      <c r="P295" s="385" t="n">
        <f aca="false" t="array" ref="P295:P295">INDEX(_Rge_Data_3rd_CY,$B295,P$1)</f>
        <v>0</v>
      </c>
      <c r="Q295" s="385" t="n">
        <f aca="false">INDEX(_Rge_Data_3rd_CY,$B295,Q$1)</f>
        <v>0</v>
      </c>
      <c r="R295" s="385" t="n">
        <f aca="false" t="array" ref="R295:R295">INDEX(_Rge_Data_3rd_CY,$B295,R$1)</f>
        <v>0</v>
      </c>
      <c r="S295" s="385" t="n">
        <f aca="false" t="array" ref="S295:S295">INDEX(_Rge_Data_3rd_CY,$B295,S$1)</f>
        <v>0</v>
      </c>
      <c r="T295" s="385" t="n">
        <f aca="false">H295-S295</f>
        <v>0</v>
      </c>
      <c r="U295" s="386" t="n">
        <f aca="false">IFERROR(T295/H295,0)</f>
        <v>0</v>
      </c>
      <c r="V295" s="387" t="n">
        <f aca="false">INDEX(_Rge_Data_3rd_CY,$B295,V$1)</f>
        <v>0</v>
      </c>
      <c r="W295" s="388" t="n">
        <f aca="false">INDEX(_Rge_Data_3rd_CY,$B295,W$1)</f>
        <v>0</v>
      </c>
      <c r="X295" s="388" t="n">
        <f aca="false">INDEX(_Rge_Data_3rd_CY,$B295,X$1)</f>
        <v>0</v>
      </c>
      <c r="Y295" s="388" t="n">
        <f aca="false">INDEX(_Rge_Data_3rd_CY,$B295,Y$1)</f>
        <v>0</v>
      </c>
      <c r="Z295" s="388" t="n">
        <f aca="false" t="array" ref="Z295:Z295">INDEX(_Rge_Data_3rd_CY,$B295,Z$1)</f>
        <v>0</v>
      </c>
      <c r="AA295" s="388" t="n">
        <f aca="false" t="array" ref="AA295:AA295">INDEX(_Rge_Data_3rd_CY,$B295,AA$1)</f>
        <v>0</v>
      </c>
      <c r="AB295" s="388" t="n">
        <f aca="false" t="array" ref="AB295:AB295">INDEX(_Rge_Data_3rd_CY,$B295,AB$1)</f>
        <v>0</v>
      </c>
      <c r="AC295" s="388" t="n">
        <f aca="false" t="array" ref="AC295:AC295">INDEX(_Rge_Data_3rd_CY,$B295,AC$1)</f>
        <v>0</v>
      </c>
      <c r="AD295" s="388" t="n">
        <f aca="false" t="array" ref="AD295:AD295">INDEX(_Rge_Data_3rd_CY,$B295,AD$1)</f>
        <v>0</v>
      </c>
      <c r="AE295" s="388" t="n">
        <f aca="false">INDEX(_Rge_Data_3rd_CY,$B295,AE$1)</f>
        <v>0</v>
      </c>
      <c r="AF295" s="388" t="n">
        <f aca="false" t="array" ref="AF295:AF295">INDEX(_Rge_Data_3rd_CY,$B295,AF$1)</f>
        <v>0</v>
      </c>
      <c r="AG295" s="388" t="n">
        <f aca="false" t="array" ref="AG295:AG295">INDEX(_Rge_Data_3rd_CY,$B295,AG$1)</f>
        <v>0</v>
      </c>
      <c r="AH295" s="388" t="n">
        <f aca="false">V295-AG295</f>
        <v>0</v>
      </c>
      <c r="AI295" s="389" t="n">
        <f aca="false">IFERROR(AH295/V295,)</f>
        <v>0</v>
      </c>
      <c r="AJ295" s="390" t="n">
        <f aca="false">INDEX(_Rge_Data_3rd_CY,$B295,AJ$1)</f>
        <v>0</v>
      </c>
      <c r="AK295" s="391" t="n">
        <f aca="false">INDEX(_Rge_Data_3rd_CY,$B295,AK$1)</f>
        <v>0</v>
      </c>
      <c r="AL295" s="391" t="n">
        <f aca="false">INDEX(_Rge_Data_3rd_CY,$B295,AL$1)</f>
        <v>0</v>
      </c>
      <c r="AM295" s="391" t="n">
        <f aca="false">INDEX(_Rge_Data_3rd_CY,$B295,AM$1)</f>
        <v>0</v>
      </c>
      <c r="AN295" s="391" t="n">
        <f aca="false" t="array" ref="AN295:AN295">INDEX(_Rge_Data_3rd_CY,$B295,AN$1)</f>
        <v>0</v>
      </c>
      <c r="AO295" s="391" t="n">
        <f aca="false" t="array" ref="AO295:AO295">INDEX(_Rge_Data_3rd_CY,$B295,AO$1)</f>
        <v>0</v>
      </c>
      <c r="AP295" s="391" t="n">
        <f aca="false" t="array" ref="AP295:AP295">INDEX(_Rge_Data_3rd_CY,$B295,AP$1)</f>
        <v>0</v>
      </c>
      <c r="AQ295" s="391" t="n">
        <f aca="false" t="array" ref="AQ295:AQ295">INDEX(_Rge_Data_3rd_CY,$B295,AQ$1)</f>
        <v>0</v>
      </c>
      <c r="AR295" s="391" t="n">
        <f aca="false" t="array" ref="AR295:AR295">INDEX(_Rge_Data_3rd_CY,$B295,AR$1)</f>
        <v>0</v>
      </c>
      <c r="AS295" s="391" t="n">
        <f aca="false">INDEX(_Rge_Data_3rd_CY,$B295,AS$1)</f>
        <v>0</v>
      </c>
      <c r="AT295" s="391" t="n">
        <f aca="false" t="array" ref="AT295:AT295">INDEX(_Rge_Data_3rd_CY,$B295,AT$1)</f>
        <v>0</v>
      </c>
      <c r="AU295" s="391" t="n">
        <f aca="false" t="array" ref="AU295:AU295">INDEX(_Rge_Data_3rd_CY,$B295,AU$1)</f>
        <v>0</v>
      </c>
      <c r="AV295" s="262" t="n">
        <f aca="false">AU295+AX295+AY295</f>
        <v>0</v>
      </c>
      <c r="AW295" s="392" t="n">
        <f aca="false">IFERROR(AU295/AG295,0)</f>
        <v>0</v>
      </c>
      <c r="AX295" s="268" t="n">
        <f aca="false">IFERROR(IF(AND($F295="OPEN",$AH295&gt;0),$AH295*_SoP*$AW295,IF(AND($F295="CLOSED",$AH295&gt;0),$AH295*_SoL*$AW295,0)),0)</f>
        <v>0</v>
      </c>
      <c r="AY295" s="268" t="n">
        <f aca="false">IFERROR(IF($AH295&lt;0,$AH295*_SoL,0),0)</f>
        <v>0</v>
      </c>
      <c r="AZ295" s="393" t="n">
        <f aca="false">AU295+AX295</f>
        <v>0</v>
      </c>
      <c r="BA295" s="393" t="n">
        <f aca="false">AJ295-AY295</f>
        <v>0</v>
      </c>
      <c r="BB295" s="393" t="n">
        <f aca="false">AZ295-BA295</f>
        <v>0</v>
      </c>
      <c r="BC295" s="394" t="n">
        <f aca="false">IF($BB295&gt;=0,$BB295,0)</f>
        <v>0</v>
      </c>
      <c r="BD295" s="395" t="n">
        <f aca="false">IF($BB295&lt;=0,-$BB295,0)</f>
        <v>-0</v>
      </c>
      <c r="BE295" s="396" t="n">
        <f aca="false">IF((V295-AJ295)&lt;0,0,V295-AJ295)</f>
        <v>0</v>
      </c>
      <c r="BF295" s="397" t="n">
        <f aca="false">IF(AW295&gt;1,0,V295-AW295*V295)</f>
        <v>0</v>
      </c>
    </row>
    <row r="296" customFormat="false" ht="19.5" hidden="false" customHeight="true" outlineLevel="0" collapsed="false">
      <c r="A296" s="166"/>
      <c r="B296" s="208" t="n">
        <f aca="false">B295+1</f>
        <v>285</v>
      </c>
      <c r="C296" s="166"/>
      <c r="D296" s="369" t="n">
        <f aca="false">INDEX(_Rge_Projectdata_3rd,$B296,MATCH("Project-ID",_Rge_Headline_Projectdata,0))</f>
        <v>0</v>
      </c>
      <c r="E296" s="370" t="str">
        <f aca="false" t="array" ref="E296:E296">IF(INDEX(_Rge_Data_3rd_CY,$B296,E$1)=0,"",TEXT(INDEX(_Rge_Data_3rd_CY,$B296,E$1),"JJJJMMTT"))</f>
        <v/>
      </c>
      <c r="F296" s="382" t="str">
        <f aca="false" t="array" ref="F296:F296">INDEX(_Rge_Data_3rd_CY,$B296,F$1)</f>
        <v>Open</v>
      </c>
      <c r="G296" s="371" t="n">
        <f aca="false" t="array" ref="G296:G296">IFERROR(MATCH(INDEX(_Rge_Data_3rd_CY,$B296,G$1),_Rge_Projectstatus,0),"")</f>
        <v>1</v>
      </c>
      <c r="H296" s="383" t="n">
        <f aca="false">INDEX(_Rge_Data_3rd_CY,$B296,H$1)</f>
        <v>0</v>
      </c>
      <c r="I296" s="384" t="n">
        <f aca="false">INDEX(_Rge_Data_3rd_CY,$B296,I$1)</f>
        <v>0</v>
      </c>
      <c r="J296" s="384" t="n">
        <f aca="false">INDEX(_Rge_Data_3rd_CY,$B296,J$1)</f>
        <v>0</v>
      </c>
      <c r="K296" s="384" t="n">
        <f aca="false">INDEX(_Rge_Data_3rd_CY,$B296,K$1)</f>
        <v>0</v>
      </c>
      <c r="L296" s="385" t="n">
        <f aca="false" t="array" ref="L296:L296">INDEX(_Rge_Data_3rd_CY,$B296,L$1)</f>
        <v>0</v>
      </c>
      <c r="M296" s="385" t="n">
        <f aca="false" t="array" ref="M296:M296">INDEX(_Rge_Data_3rd_CY,$B296,M$1)</f>
        <v>0</v>
      </c>
      <c r="N296" s="385" t="n">
        <f aca="false" t="array" ref="N296:N296">INDEX(_Rge_Data_3rd_CY,$B296,N$1)</f>
        <v>0</v>
      </c>
      <c r="O296" s="385" t="n">
        <f aca="false" t="array" ref="O296:O296">INDEX(_Rge_Data_3rd_CY,$B296,O$1)</f>
        <v>0</v>
      </c>
      <c r="P296" s="385" t="n">
        <f aca="false" t="array" ref="P296:P296">INDEX(_Rge_Data_3rd_CY,$B296,P$1)</f>
        <v>0</v>
      </c>
      <c r="Q296" s="385" t="n">
        <f aca="false">INDEX(_Rge_Data_3rd_CY,$B296,Q$1)</f>
        <v>0</v>
      </c>
      <c r="R296" s="385" t="n">
        <f aca="false" t="array" ref="R296:R296">INDEX(_Rge_Data_3rd_CY,$B296,R$1)</f>
        <v>0</v>
      </c>
      <c r="S296" s="385" t="n">
        <f aca="false" t="array" ref="S296:S296">INDEX(_Rge_Data_3rd_CY,$B296,S$1)</f>
        <v>0</v>
      </c>
      <c r="T296" s="385" t="n">
        <f aca="false">H296-S296</f>
        <v>0</v>
      </c>
      <c r="U296" s="386" t="n">
        <f aca="false">IFERROR(T296/H296,0)</f>
        <v>0</v>
      </c>
      <c r="V296" s="387" t="n">
        <f aca="false">INDEX(_Rge_Data_3rd_CY,$B296,V$1)</f>
        <v>0</v>
      </c>
      <c r="W296" s="388" t="n">
        <f aca="false">INDEX(_Rge_Data_3rd_CY,$B296,W$1)</f>
        <v>0</v>
      </c>
      <c r="X296" s="388" t="n">
        <f aca="false">INDEX(_Rge_Data_3rd_CY,$B296,X$1)</f>
        <v>0</v>
      </c>
      <c r="Y296" s="388" t="n">
        <f aca="false">INDEX(_Rge_Data_3rd_CY,$B296,Y$1)</f>
        <v>0</v>
      </c>
      <c r="Z296" s="388" t="n">
        <f aca="false" t="array" ref="Z296:Z296">INDEX(_Rge_Data_3rd_CY,$B296,Z$1)</f>
        <v>0</v>
      </c>
      <c r="AA296" s="388" t="n">
        <f aca="false" t="array" ref="AA296:AA296">INDEX(_Rge_Data_3rd_CY,$B296,AA$1)</f>
        <v>0</v>
      </c>
      <c r="AB296" s="388" t="n">
        <f aca="false" t="array" ref="AB296:AB296">INDEX(_Rge_Data_3rd_CY,$B296,AB$1)</f>
        <v>0</v>
      </c>
      <c r="AC296" s="388" t="n">
        <f aca="false" t="array" ref="AC296:AC296">INDEX(_Rge_Data_3rd_CY,$B296,AC$1)</f>
        <v>0</v>
      </c>
      <c r="AD296" s="388" t="n">
        <f aca="false" t="array" ref="AD296:AD296">INDEX(_Rge_Data_3rd_CY,$B296,AD$1)</f>
        <v>0</v>
      </c>
      <c r="AE296" s="388" t="n">
        <f aca="false">INDEX(_Rge_Data_3rd_CY,$B296,AE$1)</f>
        <v>0</v>
      </c>
      <c r="AF296" s="388" t="n">
        <f aca="false" t="array" ref="AF296:AF296">INDEX(_Rge_Data_3rd_CY,$B296,AF$1)</f>
        <v>0</v>
      </c>
      <c r="AG296" s="388" t="n">
        <f aca="false" t="array" ref="AG296:AG296">INDEX(_Rge_Data_3rd_CY,$B296,AG$1)</f>
        <v>0</v>
      </c>
      <c r="AH296" s="388" t="n">
        <f aca="false">V296-AG296</f>
        <v>0</v>
      </c>
      <c r="AI296" s="389" t="n">
        <f aca="false">IFERROR(AH296/V296,)</f>
        <v>0</v>
      </c>
      <c r="AJ296" s="390" t="n">
        <f aca="false">INDEX(_Rge_Data_3rd_CY,$B296,AJ$1)</f>
        <v>0</v>
      </c>
      <c r="AK296" s="391" t="n">
        <f aca="false">INDEX(_Rge_Data_3rd_CY,$B296,AK$1)</f>
        <v>0</v>
      </c>
      <c r="AL296" s="391" t="n">
        <f aca="false">INDEX(_Rge_Data_3rd_CY,$B296,AL$1)</f>
        <v>0</v>
      </c>
      <c r="AM296" s="391" t="n">
        <f aca="false">INDEX(_Rge_Data_3rd_CY,$B296,AM$1)</f>
        <v>0</v>
      </c>
      <c r="AN296" s="391" t="n">
        <f aca="false" t="array" ref="AN296:AN296">INDEX(_Rge_Data_3rd_CY,$B296,AN$1)</f>
        <v>0</v>
      </c>
      <c r="AO296" s="391" t="n">
        <f aca="false" t="array" ref="AO296:AO296">INDEX(_Rge_Data_3rd_CY,$B296,AO$1)</f>
        <v>0</v>
      </c>
      <c r="AP296" s="391" t="n">
        <f aca="false" t="array" ref="AP296:AP296">INDEX(_Rge_Data_3rd_CY,$B296,AP$1)</f>
        <v>0</v>
      </c>
      <c r="AQ296" s="391" t="n">
        <f aca="false" t="array" ref="AQ296:AQ296">INDEX(_Rge_Data_3rd_CY,$B296,AQ$1)</f>
        <v>0</v>
      </c>
      <c r="AR296" s="391" t="n">
        <f aca="false" t="array" ref="AR296:AR296">INDEX(_Rge_Data_3rd_CY,$B296,AR$1)</f>
        <v>0</v>
      </c>
      <c r="AS296" s="391" t="n">
        <f aca="false">INDEX(_Rge_Data_3rd_CY,$B296,AS$1)</f>
        <v>0</v>
      </c>
      <c r="AT296" s="391" t="n">
        <f aca="false" t="array" ref="AT296:AT296">INDEX(_Rge_Data_3rd_CY,$B296,AT$1)</f>
        <v>0</v>
      </c>
      <c r="AU296" s="391" t="n">
        <f aca="false" t="array" ref="AU296:AU296">INDEX(_Rge_Data_3rd_CY,$B296,AU$1)</f>
        <v>0</v>
      </c>
      <c r="AV296" s="262" t="n">
        <f aca="false">AU296+AX296+AY296</f>
        <v>0</v>
      </c>
      <c r="AW296" s="392" t="n">
        <f aca="false">IFERROR(AU296/AG296,0)</f>
        <v>0</v>
      </c>
      <c r="AX296" s="268" t="n">
        <f aca="false">IFERROR(IF(AND($F296="OPEN",$AH296&gt;0),$AH296*_SoP*$AW296,IF(AND($F296="CLOSED",$AH296&gt;0),$AH296*_SoL*$AW296,0)),0)</f>
        <v>0</v>
      </c>
      <c r="AY296" s="268" t="n">
        <f aca="false">IFERROR(IF($AH296&lt;0,$AH296*_SoL,0),0)</f>
        <v>0</v>
      </c>
      <c r="AZ296" s="393" t="n">
        <f aca="false">AU296+AX296</f>
        <v>0</v>
      </c>
      <c r="BA296" s="393" t="n">
        <f aca="false">AJ296-AY296</f>
        <v>0</v>
      </c>
      <c r="BB296" s="393" t="n">
        <f aca="false">AZ296-BA296</f>
        <v>0</v>
      </c>
      <c r="BC296" s="394" t="n">
        <f aca="false">IF($BB296&gt;=0,$BB296,0)</f>
        <v>0</v>
      </c>
      <c r="BD296" s="395" t="n">
        <f aca="false">IF($BB296&lt;=0,-$BB296,0)</f>
        <v>-0</v>
      </c>
      <c r="BE296" s="396" t="n">
        <f aca="false">IF((V296-AJ296)&lt;0,0,V296-AJ296)</f>
        <v>0</v>
      </c>
      <c r="BF296" s="397" t="n">
        <f aca="false">IF(AW296&gt;1,0,V296-AW296*V296)</f>
        <v>0</v>
      </c>
    </row>
    <row r="297" customFormat="false" ht="19.5" hidden="false" customHeight="true" outlineLevel="0" collapsed="false">
      <c r="A297" s="166"/>
      <c r="B297" s="208" t="n">
        <f aca="false">B296+1</f>
        <v>286</v>
      </c>
      <c r="C297" s="166"/>
      <c r="D297" s="369" t="n">
        <f aca="false">INDEX(_Rge_Projectdata_3rd,$B297,MATCH("Project-ID",_Rge_Headline_Projectdata,0))</f>
        <v>0</v>
      </c>
      <c r="E297" s="370" t="str">
        <f aca="false" t="array" ref="E297:E297">IF(INDEX(_Rge_Data_3rd_CY,$B297,E$1)=0,"",TEXT(INDEX(_Rge_Data_3rd_CY,$B297,E$1),"JJJJMMTT"))</f>
        <v/>
      </c>
      <c r="F297" s="382" t="str">
        <f aca="false" t="array" ref="F297:F297">INDEX(_Rge_Data_3rd_CY,$B297,F$1)</f>
        <v>Open</v>
      </c>
      <c r="G297" s="371" t="n">
        <f aca="false" t="array" ref="G297:G297">IFERROR(MATCH(INDEX(_Rge_Data_3rd_CY,$B297,G$1),_Rge_Projectstatus,0),"")</f>
        <v>1</v>
      </c>
      <c r="H297" s="383" t="n">
        <f aca="false">INDEX(_Rge_Data_3rd_CY,$B297,H$1)</f>
        <v>0</v>
      </c>
      <c r="I297" s="384" t="n">
        <f aca="false">INDEX(_Rge_Data_3rd_CY,$B297,I$1)</f>
        <v>0</v>
      </c>
      <c r="J297" s="384" t="n">
        <f aca="false">INDEX(_Rge_Data_3rd_CY,$B297,J$1)</f>
        <v>0</v>
      </c>
      <c r="K297" s="384" t="n">
        <f aca="false">INDEX(_Rge_Data_3rd_CY,$B297,K$1)</f>
        <v>0</v>
      </c>
      <c r="L297" s="385" t="n">
        <f aca="false" t="array" ref="L297:L297">INDEX(_Rge_Data_3rd_CY,$B297,L$1)</f>
        <v>0</v>
      </c>
      <c r="M297" s="385" t="n">
        <f aca="false" t="array" ref="M297:M297">INDEX(_Rge_Data_3rd_CY,$B297,M$1)</f>
        <v>0</v>
      </c>
      <c r="N297" s="385" t="n">
        <f aca="false" t="array" ref="N297:N297">INDEX(_Rge_Data_3rd_CY,$B297,N$1)</f>
        <v>0</v>
      </c>
      <c r="O297" s="385" t="n">
        <f aca="false" t="array" ref="O297:O297">INDEX(_Rge_Data_3rd_CY,$B297,O$1)</f>
        <v>0</v>
      </c>
      <c r="P297" s="385" t="n">
        <f aca="false" t="array" ref="P297:P297">INDEX(_Rge_Data_3rd_CY,$B297,P$1)</f>
        <v>0</v>
      </c>
      <c r="Q297" s="385" t="n">
        <f aca="false">INDEX(_Rge_Data_3rd_CY,$B297,Q$1)</f>
        <v>0</v>
      </c>
      <c r="R297" s="385" t="n">
        <f aca="false" t="array" ref="R297:R297">INDEX(_Rge_Data_3rd_CY,$B297,R$1)</f>
        <v>0</v>
      </c>
      <c r="S297" s="385" t="n">
        <f aca="false" t="array" ref="S297:S297">INDEX(_Rge_Data_3rd_CY,$B297,S$1)</f>
        <v>0</v>
      </c>
      <c r="T297" s="385" t="n">
        <f aca="false">H297-S297</f>
        <v>0</v>
      </c>
      <c r="U297" s="386" t="n">
        <f aca="false">IFERROR(T297/H297,0)</f>
        <v>0</v>
      </c>
      <c r="V297" s="387" t="n">
        <f aca="false">INDEX(_Rge_Data_3rd_CY,$B297,V$1)</f>
        <v>0</v>
      </c>
      <c r="W297" s="388" t="n">
        <f aca="false">INDEX(_Rge_Data_3rd_CY,$B297,W$1)</f>
        <v>0</v>
      </c>
      <c r="X297" s="388" t="n">
        <f aca="false">INDEX(_Rge_Data_3rd_CY,$B297,X$1)</f>
        <v>0</v>
      </c>
      <c r="Y297" s="388" t="n">
        <f aca="false">INDEX(_Rge_Data_3rd_CY,$B297,Y$1)</f>
        <v>0</v>
      </c>
      <c r="Z297" s="388" t="n">
        <f aca="false" t="array" ref="Z297:Z297">INDEX(_Rge_Data_3rd_CY,$B297,Z$1)</f>
        <v>0</v>
      </c>
      <c r="AA297" s="388" t="n">
        <f aca="false" t="array" ref="AA297:AA297">INDEX(_Rge_Data_3rd_CY,$B297,AA$1)</f>
        <v>0</v>
      </c>
      <c r="AB297" s="388" t="n">
        <f aca="false" t="array" ref="AB297:AB297">INDEX(_Rge_Data_3rd_CY,$B297,AB$1)</f>
        <v>0</v>
      </c>
      <c r="AC297" s="388" t="n">
        <f aca="false" t="array" ref="AC297:AC297">INDEX(_Rge_Data_3rd_CY,$B297,AC$1)</f>
        <v>0</v>
      </c>
      <c r="AD297" s="388" t="n">
        <f aca="false" t="array" ref="AD297:AD297">INDEX(_Rge_Data_3rd_CY,$B297,AD$1)</f>
        <v>0</v>
      </c>
      <c r="AE297" s="388" t="n">
        <f aca="false">INDEX(_Rge_Data_3rd_CY,$B297,AE$1)</f>
        <v>0</v>
      </c>
      <c r="AF297" s="388" t="n">
        <f aca="false" t="array" ref="AF297:AF297">INDEX(_Rge_Data_3rd_CY,$B297,AF$1)</f>
        <v>0</v>
      </c>
      <c r="AG297" s="388" t="n">
        <f aca="false" t="array" ref="AG297:AG297">INDEX(_Rge_Data_3rd_CY,$B297,AG$1)</f>
        <v>0</v>
      </c>
      <c r="AH297" s="388" t="n">
        <f aca="false">V297-AG297</f>
        <v>0</v>
      </c>
      <c r="AI297" s="389" t="n">
        <f aca="false">IFERROR(AH297/V297,)</f>
        <v>0</v>
      </c>
      <c r="AJ297" s="390" t="n">
        <f aca="false">INDEX(_Rge_Data_3rd_CY,$B297,AJ$1)</f>
        <v>0</v>
      </c>
      <c r="AK297" s="391" t="n">
        <f aca="false">INDEX(_Rge_Data_3rd_CY,$B297,AK$1)</f>
        <v>0</v>
      </c>
      <c r="AL297" s="391" t="n">
        <f aca="false">INDEX(_Rge_Data_3rd_CY,$B297,AL$1)</f>
        <v>0</v>
      </c>
      <c r="AM297" s="391" t="n">
        <f aca="false">INDEX(_Rge_Data_3rd_CY,$B297,AM$1)</f>
        <v>0</v>
      </c>
      <c r="AN297" s="391" t="n">
        <f aca="false" t="array" ref="AN297:AN297">INDEX(_Rge_Data_3rd_CY,$B297,AN$1)</f>
        <v>0</v>
      </c>
      <c r="AO297" s="391" t="n">
        <f aca="false" t="array" ref="AO297:AO297">INDEX(_Rge_Data_3rd_CY,$B297,AO$1)</f>
        <v>0</v>
      </c>
      <c r="AP297" s="391" t="n">
        <f aca="false" t="array" ref="AP297:AP297">INDEX(_Rge_Data_3rd_CY,$B297,AP$1)</f>
        <v>0</v>
      </c>
      <c r="AQ297" s="391" t="n">
        <f aca="false" t="array" ref="AQ297:AQ297">INDEX(_Rge_Data_3rd_CY,$B297,AQ$1)</f>
        <v>0</v>
      </c>
      <c r="AR297" s="391" t="n">
        <f aca="false" t="array" ref="AR297:AR297">INDEX(_Rge_Data_3rd_CY,$B297,AR$1)</f>
        <v>0</v>
      </c>
      <c r="AS297" s="391" t="n">
        <f aca="false">INDEX(_Rge_Data_3rd_CY,$B297,AS$1)</f>
        <v>0</v>
      </c>
      <c r="AT297" s="391" t="n">
        <f aca="false" t="array" ref="AT297:AT297">INDEX(_Rge_Data_3rd_CY,$B297,AT$1)</f>
        <v>0</v>
      </c>
      <c r="AU297" s="391" t="n">
        <f aca="false" t="array" ref="AU297:AU297">INDEX(_Rge_Data_3rd_CY,$B297,AU$1)</f>
        <v>0</v>
      </c>
      <c r="AV297" s="262" t="n">
        <f aca="false">AU297+AX297+AY297</f>
        <v>0</v>
      </c>
      <c r="AW297" s="392" t="n">
        <f aca="false">IFERROR(AU297/AG297,0)</f>
        <v>0</v>
      </c>
      <c r="AX297" s="268" t="n">
        <f aca="false">IFERROR(IF(AND($F297="OPEN",$AH297&gt;0),$AH297*_SoP*$AW297,IF(AND($F297="CLOSED",$AH297&gt;0),$AH297*_SoL*$AW297,0)),0)</f>
        <v>0</v>
      </c>
      <c r="AY297" s="268" t="n">
        <f aca="false">IFERROR(IF($AH297&lt;0,$AH297*_SoL,0),0)</f>
        <v>0</v>
      </c>
      <c r="AZ297" s="393" t="n">
        <f aca="false">AU297+AX297</f>
        <v>0</v>
      </c>
      <c r="BA297" s="393" t="n">
        <f aca="false">AJ297-AY297</f>
        <v>0</v>
      </c>
      <c r="BB297" s="393" t="n">
        <f aca="false">AZ297-BA297</f>
        <v>0</v>
      </c>
      <c r="BC297" s="394" t="n">
        <f aca="false">IF($BB297&gt;=0,$BB297,0)</f>
        <v>0</v>
      </c>
      <c r="BD297" s="395" t="n">
        <f aca="false">IF($BB297&lt;=0,-$BB297,0)</f>
        <v>-0</v>
      </c>
      <c r="BE297" s="396" t="n">
        <f aca="false">IF((V297-AJ297)&lt;0,0,V297-AJ297)</f>
        <v>0</v>
      </c>
      <c r="BF297" s="397" t="n">
        <f aca="false">IF(AW297&gt;1,0,V297-AW297*V297)</f>
        <v>0</v>
      </c>
    </row>
    <row r="298" customFormat="false" ht="19.5" hidden="false" customHeight="true" outlineLevel="0" collapsed="false">
      <c r="A298" s="166"/>
      <c r="B298" s="208" t="n">
        <f aca="false">B297+1</f>
        <v>287</v>
      </c>
      <c r="C298" s="166"/>
      <c r="D298" s="369" t="n">
        <f aca="false">INDEX(_Rge_Projectdata_3rd,$B298,MATCH("Project-ID",_Rge_Headline_Projectdata,0))</f>
        <v>0</v>
      </c>
      <c r="E298" s="370" t="str">
        <f aca="false" t="array" ref="E298:E298">IF(INDEX(_Rge_Data_3rd_CY,$B298,E$1)=0,"",TEXT(INDEX(_Rge_Data_3rd_CY,$B298,E$1),"JJJJMMTT"))</f>
        <v/>
      </c>
      <c r="F298" s="382" t="str">
        <f aca="false" t="array" ref="F298:F298">INDEX(_Rge_Data_3rd_CY,$B298,F$1)</f>
        <v>Open</v>
      </c>
      <c r="G298" s="371" t="n">
        <f aca="false" t="array" ref="G298:G298">IFERROR(MATCH(INDEX(_Rge_Data_3rd_CY,$B298,G$1),_Rge_Projectstatus,0),"")</f>
        <v>1</v>
      </c>
      <c r="H298" s="383" t="n">
        <f aca="false">INDEX(_Rge_Data_3rd_CY,$B298,H$1)</f>
        <v>0</v>
      </c>
      <c r="I298" s="384" t="n">
        <f aca="false">INDEX(_Rge_Data_3rd_CY,$B298,I$1)</f>
        <v>0</v>
      </c>
      <c r="J298" s="384" t="n">
        <f aca="false">INDEX(_Rge_Data_3rd_CY,$B298,J$1)</f>
        <v>0</v>
      </c>
      <c r="K298" s="384" t="n">
        <f aca="false">INDEX(_Rge_Data_3rd_CY,$B298,K$1)</f>
        <v>0</v>
      </c>
      <c r="L298" s="385" t="n">
        <f aca="false" t="array" ref="L298:L298">INDEX(_Rge_Data_3rd_CY,$B298,L$1)</f>
        <v>0</v>
      </c>
      <c r="M298" s="385" t="n">
        <f aca="false" t="array" ref="M298:M298">INDEX(_Rge_Data_3rd_CY,$B298,M$1)</f>
        <v>0</v>
      </c>
      <c r="N298" s="385" t="n">
        <f aca="false" t="array" ref="N298:N298">INDEX(_Rge_Data_3rd_CY,$B298,N$1)</f>
        <v>0</v>
      </c>
      <c r="O298" s="385" t="n">
        <f aca="false" t="array" ref="O298:O298">INDEX(_Rge_Data_3rd_CY,$B298,O$1)</f>
        <v>0</v>
      </c>
      <c r="P298" s="385" t="n">
        <f aca="false" t="array" ref="P298:P298">INDEX(_Rge_Data_3rd_CY,$B298,P$1)</f>
        <v>0</v>
      </c>
      <c r="Q298" s="385" t="n">
        <f aca="false">INDEX(_Rge_Data_3rd_CY,$B298,Q$1)</f>
        <v>0</v>
      </c>
      <c r="R298" s="385" t="n">
        <f aca="false" t="array" ref="R298:R298">INDEX(_Rge_Data_3rd_CY,$B298,R$1)</f>
        <v>0</v>
      </c>
      <c r="S298" s="385" t="n">
        <f aca="false" t="array" ref="S298:S298">INDEX(_Rge_Data_3rd_CY,$B298,S$1)</f>
        <v>0</v>
      </c>
      <c r="T298" s="385" t="n">
        <f aca="false">H298-S298</f>
        <v>0</v>
      </c>
      <c r="U298" s="386" t="n">
        <f aca="false">IFERROR(T298/H298,0)</f>
        <v>0</v>
      </c>
      <c r="V298" s="387" t="n">
        <f aca="false">INDEX(_Rge_Data_3rd_CY,$B298,V$1)</f>
        <v>0</v>
      </c>
      <c r="W298" s="388" t="n">
        <f aca="false">INDEX(_Rge_Data_3rd_CY,$B298,W$1)</f>
        <v>0</v>
      </c>
      <c r="X298" s="388" t="n">
        <f aca="false">INDEX(_Rge_Data_3rd_CY,$B298,X$1)</f>
        <v>0</v>
      </c>
      <c r="Y298" s="388" t="n">
        <f aca="false">INDEX(_Rge_Data_3rd_CY,$B298,Y$1)</f>
        <v>0</v>
      </c>
      <c r="Z298" s="388" t="n">
        <f aca="false" t="array" ref="Z298:Z298">INDEX(_Rge_Data_3rd_CY,$B298,Z$1)</f>
        <v>0</v>
      </c>
      <c r="AA298" s="388" t="n">
        <f aca="false" t="array" ref="AA298:AA298">INDEX(_Rge_Data_3rd_CY,$B298,AA$1)</f>
        <v>0</v>
      </c>
      <c r="AB298" s="388" t="n">
        <f aca="false" t="array" ref="AB298:AB298">INDEX(_Rge_Data_3rd_CY,$B298,AB$1)</f>
        <v>0</v>
      </c>
      <c r="AC298" s="388" t="n">
        <f aca="false" t="array" ref="AC298:AC298">INDEX(_Rge_Data_3rd_CY,$B298,AC$1)</f>
        <v>0</v>
      </c>
      <c r="AD298" s="388" t="n">
        <f aca="false" t="array" ref="AD298:AD298">INDEX(_Rge_Data_3rd_CY,$B298,AD$1)</f>
        <v>0</v>
      </c>
      <c r="AE298" s="388" t="n">
        <f aca="false">INDEX(_Rge_Data_3rd_CY,$B298,AE$1)</f>
        <v>0</v>
      </c>
      <c r="AF298" s="388" t="n">
        <f aca="false" t="array" ref="AF298:AF298">INDEX(_Rge_Data_3rd_CY,$B298,AF$1)</f>
        <v>0</v>
      </c>
      <c r="AG298" s="388" t="n">
        <f aca="false" t="array" ref="AG298:AG298">INDEX(_Rge_Data_3rd_CY,$B298,AG$1)</f>
        <v>0</v>
      </c>
      <c r="AH298" s="388" t="n">
        <f aca="false">V298-AG298</f>
        <v>0</v>
      </c>
      <c r="AI298" s="389" t="n">
        <f aca="false">IFERROR(AH298/V298,)</f>
        <v>0</v>
      </c>
      <c r="AJ298" s="390" t="n">
        <f aca="false">INDEX(_Rge_Data_3rd_CY,$B298,AJ$1)</f>
        <v>0</v>
      </c>
      <c r="AK298" s="391" t="n">
        <f aca="false">INDEX(_Rge_Data_3rd_CY,$B298,AK$1)</f>
        <v>0</v>
      </c>
      <c r="AL298" s="391" t="n">
        <f aca="false">INDEX(_Rge_Data_3rd_CY,$B298,AL$1)</f>
        <v>0</v>
      </c>
      <c r="AM298" s="391" t="n">
        <f aca="false">INDEX(_Rge_Data_3rd_CY,$B298,AM$1)</f>
        <v>0</v>
      </c>
      <c r="AN298" s="391" t="n">
        <f aca="false" t="array" ref="AN298:AN298">INDEX(_Rge_Data_3rd_CY,$B298,AN$1)</f>
        <v>0</v>
      </c>
      <c r="AO298" s="391" t="n">
        <f aca="false" t="array" ref="AO298:AO298">INDEX(_Rge_Data_3rd_CY,$B298,AO$1)</f>
        <v>0</v>
      </c>
      <c r="AP298" s="391" t="n">
        <f aca="false" t="array" ref="AP298:AP298">INDEX(_Rge_Data_3rd_CY,$B298,AP$1)</f>
        <v>0</v>
      </c>
      <c r="AQ298" s="391" t="n">
        <f aca="false" t="array" ref="AQ298:AQ298">INDEX(_Rge_Data_3rd_CY,$B298,AQ$1)</f>
        <v>0</v>
      </c>
      <c r="AR298" s="391" t="n">
        <f aca="false" t="array" ref="AR298:AR298">INDEX(_Rge_Data_3rd_CY,$B298,AR$1)</f>
        <v>0</v>
      </c>
      <c r="AS298" s="391" t="n">
        <f aca="false">INDEX(_Rge_Data_3rd_CY,$B298,AS$1)</f>
        <v>0</v>
      </c>
      <c r="AT298" s="391" t="n">
        <f aca="false" t="array" ref="AT298:AT298">INDEX(_Rge_Data_3rd_CY,$B298,AT$1)</f>
        <v>0</v>
      </c>
      <c r="AU298" s="391" t="n">
        <f aca="false" t="array" ref="AU298:AU298">INDEX(_Rge_Data_3rd_CY,$B298,AU$1)</f>
        <v>0</v>
      </c>
      <c r="AV298" s="262" t="n">
        <f aca="false">AU298+AX298+AY298</f>
        <v>0</v>
      </c>
      <c r="AW298" s="392" t="n">
        <f aca="false">IFERROR(AU298/AG298,0)</f>
        <v>0</v>
      </c>
      <c r="AX298" s="268" t="n">
        <f aca="false">IFERROR(IF(AND($F298="OPEN",$AH298&gt;0),$AH298*_SoP*$AW298,IF(AND($F298="CLOSED",$AH298&gt;0),$AH298*_SoL*$AW298,0)),0)</f>
        <v>0</v>
      </c>
      <c r="AY298" s="268" t="n">
        <f aca="false">IFERROR(IF($AH298&lt;0,$AH298*_SoL,0),0)</f>
        <v>0</v>
      </c>
      <c r="AZ298" s="393" t="n">
        <f aca="false">AU298+AX298</f>
        <v>0</v>
      </c>
      <c r="BA298" s="393" t="n">
        <f aca="false">AJ298-AY298</f>
        <v>0</v>
      </c>
      <c r="BB298" s="393" t="n">
        <f aca="false">AZ298-BA298</f>
        <v>0</v>
      </c>
      <c r="BC298" s="394" t="n">
        <f aca="false">IF($BB298&gt;=0,$BB298,0)</f>
        <v>0</v>
      </c>
      <c r="BD298" s="395" t="n">
        <f aca="false">IF($BB298&lt;=0,-$BB298,0)</f>
        <v>-0</v>
      </c>
      <c r="BE298" s="396" t="n">
        <f aca="false">IF((V298-AJ298)&lt;0,0,V298-AJ298)</f>
        <v>0</v>
      </c>
      <c r="BF298" s="397" t="n">
        <f aca="false">IF(AW298&gt;1,0,V298-AW298*V298)</f>
        <v>0</v>
      </c>
    </row>
    <row r="299" customFormat="false" ht="19.5" hidden="false" customHeight="true" outlineLevel="0" collapsed="false">
      <c r="A299" s="166"/>
      <c r="B299" s="208" t="n">
        <f aca="false">B298+1</f>
        <v>288</v>
      </c>
      <c r="C299" s="166"/>
      <c r="D299" s="369" t="n">
        <f aca="false">INDEX(_Rge_Projectdata_3rd,$B299,MATCH("Project-ID",_Rge_Headline_Projectdata,0))</f>
        <v>0</v>
      </c>
      <c r="E299" s="370" t="str">
        <f aca="false" t="array" ref="E299:E299">IF(INDEX(_Rge_Data_3rd_CY,$B299,E$1)=0,"",TEXT(INDEX(_Rge_Data_3rd_CY,$B299,E$1),"JJJJMMTT"))</f>
        <v/>
      </c>
      <c r="F299" s="382" t="str">
        <f aca="false" t="array" ref="F299:F299">INDEX(_Rge_Data_3rd_CY,$B299,F$1)</f>
        <v>Open</v>
      </c>
      <c r="G299" s="371" t="n">
        <f aca="false" t="array" ref="G299:G299">IFERROR(MATCH(INDEX(_Rge_Data_3rd_CY,$B299,G$1),_Rge_Projectstatus,0),"")</f>
        <v>1</v>
      </c>
      <c r="H299" s="383" t="n">
        <f aca="false">INDEX(_Rge_Data_3rd_CY,$B299,H$1)</f>
        <v>0</v>
      </c>
      <c r="I299" s="384" t="n">
        <f aca="false">INDEX(_Rge_Data_3rd_CY,$B299,I$1)</f>
        <v>0</v>
      </c>
      <c r="J299" s="384" t="n">
        <f aca="false">INDEX(_Rge_Data_3rd_CY,$B299,J$1)</f>
        <v>0</v>
      </c>
      <c r="K299" s="384" t="n">
        <f aca="false">INDEX(_Rge_Data_3rd_CY,$B299,K$1)</f>
        <v>0</v>
      </c>
      <c r="L299" s="385" t="n">
        <f aca="false" t="array" ref="L299:L299">INDEX(_Rge_Data_3rd_CY,$B299,L$1)</f>
        <v>0</v>
      </c>
      <c r="M299" s="385" t="n">
        <f aca="false" t="array" ref="M299:M299">INDEX(_Rge_Data_3rd_CY,$B299,M$1)</f>
        <v>0</v>
      </c>
      <c r="N299" s="385" t="n">
        <f aca="false" t="array" ref="N299:N299">INDEX(_Rge_Data_3rd_CY,$B299,N$1)</f>
        <v>0</v>
      </c>
      <c r="O299" s="385" t="n">
        <f aca="false" t="array" ref="O299:O299">INDEX(_Rge_Data_3rd_CY,$B299,O$1)</f>
        <v>0</v>
      </c>
      <c r="P299" s="385" t="n">
        <f aca="false" t="array" ref="P299:P299">INDEX(_Rge_Data_3rd_CY,$B299,P$1)</f>
        <v>0</v>
      </c>
      <c r="Q299" s="385" t="n">
        <f aca="false">INDEX(_Rge_Data_3rd_CY,$B299,Q$1)</f>
        <v>0</v>
      </c>
      <c r="R299" s="385" t="n">
        <f aca="false" t="array" ref="R299:R299">INDEX(_Rge_Data_3rd_CY,$B299,R$1)</f>
        <v>0</v>
      </c>
      <c r="S299" s="385" t="n">
        <f aca="false" t="array" ref="S299:S299">INDEX(_Rge_Data_3rd_CY,$B299,S$1)</f>
        <v>0</v>
      </c>
      <c r="T299" s="385" t="n">
        <f aca="false">H299-S299</f>
        <v>0</v>
      </c>
      <c r="U299" s="386" t="n">
        <f aca="false">IFERROR(T299/H299,0)</f>
        <v>0</v>
      </c>
      <c r="V299" s="387" t="n">
        <f aca="false">INDEX(_Rge_Data_3rd_CY,$B299,V$1)</f>
        <v>0</v>
      </c>
      <c r="W299" s="388" t="n">
        <f aca="false">INDEX(_Rge_Data_3rd_CY,$B299,W$1)</f>
        <v>0</v>
      </c>
      <c r="X299" s="388" t="n">
        <f aca="false">INDEX(_Rge_Data_3rd_CY,$B299,X$1)</f>
        <v>0</v>
      </c>
      <c r="Y299" s="388" t="n">
        <f aca="false">INDEX(_Rge_Data_3rd_CY,$B299,Y$1)</f>
        <v>0</v>
      </c>
      <c r="Z299" s="388" t="n">
        <f aca="false" t="array" ref="Z299:Z299">INDEX(_Rge_Data_3rd_CY,$B299,Z$1)</f>
        <v>0</v>
      </c>
      <c r="AA299" s="388" t="n">
        <f aca="false" t="array" ref="AA299:AA299">INDEX(_Rge_Data_3rd_CY,$B299,AA$1)</f>
        <v>0</v>
      </c>
      <c r="AB299" s="388" t="n">
        <f aca="false" t="array" ref="AB299:AB299">INDEX(_Rge_Data_3rd_CY,$B299,AB$1)</f>
        <v>0</v>
      </c>
      <c r="AC299" s="388" t="n">
        <f aca="false" t="array" ref="AC299:AC299">INDEX(_Rge_Data_3rd_CY,$B299,AC$1)</f>
        <v>0</v>
      </c>
      <c r="AD299" s="388" t="n">
        <f aca="false" t="array" ref="AD299:AD299">INDEX(_Rge_Data_3rd_CY,$B299,AD$1)</f>
        <v>0</v>
      </c>
      <c r="AE299" s="388" t="n">
        <f aca="false">INDEX(_Rge_Data_3rd_CY,$B299,AE$1)</f>
        <v>0</v>
      </c>
      <c r="AF299" s="388" t="n">
        <f aca="false" t="array" ref="AF299:AF299">INDEX(_Rge_Data_3rd_CY,$B299,AF$1)</f>
        <v>0</v>
      </c>
      <c r="AG299" s="388" t="n">
        <f aca="false" t="array" ref="AG299:AG299">INDEX(_Rge_Data_3rd_CY,$B299,AG$1)</f>
        <v>0</v>
      </c>
      <c r="AH299" s="388" t="n">
        <f aca="false">V299-AG299</f>
        <v>0</v>
      </c>
      <c r="AI299" s="389" t="n">
        <f aca="false">IFERROR(AH299/V299,)</f>
        <v>0</v>
      </c>
      <c r="AJ299" s="390" t="n">
        <f aca="false">INDEX(_Rge_Data_3rd_CY,$B299,AJ$1)</f>
        <v>0</v>
      </c>
      <c r="AK299" s="391" t="n">
        <f aca="false">INDEX(_Rge_Data_3rd_CY,$B299,AK$1)</f>
        <v>0</v>
      </c>
      <c r="AL299" s="391" t="n">
        <f aca="false">INDEX(_Rge_Data_3rd_CY,$B299,AL$1)</f>
        <v>0</v>
      </c>
      <c r="AM299" s="391" t="n">
        <f aca="false">INDEX(_Rge_Data_3rd_CY,$B299,AM$1)</f>
        <v>0</v>
      </c>
      <c r="AN299" s="391" t="n">
        <f aca="false" t="array" ref="AN299:AN299">INDEX(_Rge_Data_3rd_CY,$B299,AN$1)</f>
        <v>0</v>
      </c>
      <c r="AO299" s="391" t="n">
        <f aca="false" t="array" ref="AO299:AO299">INDEX(_Rge_Data_3rd_CY,$B299,AO$1)</f>
        <v>0</v>
      </c>
      <c r="AP299" s="391" t="n">
        <f aca="false" t="array" ref="AP299:AP299">INDEX(_Rge_Data_3rd_CY,$B299,AP$1)</f>
        <v>0</v>
      </c>
      <c r="AQ299" s="391" t="n">
        <f aca="false" t="array" ref="AQ299:AQ299">INDEX(_Rge_Data_3rd_CY,$B299,AQ$1)</f>
        <v>0</v>
      </c>
      <c r="AR299" s="391" t="n">
        <f aca="false" t="array" ref="AR299:AR299">INDEX(_Rge_Data_3rd_CY,$B299,AR$1)</f>
        <v>0</v>
      </c>
      <c r="AS299" s="391" t="n">
        <f aca="false">INDEX(_Rge_Data_3rd_CY,$B299,AS$1)</f>
        <v>0</v>
      </c>
      <c r="AT299" s="391" t="n">
        <f aca="false" t="array" ref="AT299:AT299">INDEX(_Rge_Data_3rd_CY,$B299,AT$1)</f>
        <v>0</v>
      </c>
      <c r="AU299" s="391" t="n">
        <f aca="false" t="array" ref="AU299:AU299">INDEX(_Rge_Data_3rd_CY,$B299,AU$1)</f>
        <v>0</v>
      </c>
      <c r="AV299" s="262" t="n">
        <f aca="false">AU299+AX299+AY299</f>
        <v>0</v>
      </c>
      <c r="AW299" s="392" t="n">
        <f aca="false">IFERROR(AU299/AG299,0)</f>
        <v>0</v>
      </c>
      <c r="AX299" s="268" t="n">
        <f aca="false">IFERROR(IF(AND($F299="OPEN",$AH299&gt;0),$AH299*_SoP*$AW299,IF(AND($F299="CLOSED",$AH299&gt;0),$AH299*_SoL*$AW299,0)),0)</f>
        <v>0</v>
      </c>
      <c r="AY299" s="268" t="n">
        <f aca="false">IFERROR(IF($AH299&lt;0,$AH299*_SoL,0),0)</f>
        <v>0</v>
      </c>
      <c r="AZ299" s="393" t="n">
        <f aca="false">AU299+AX299</f>
        <v>0</v>
      </c>
      <c r="BA299" s="393" t="n">
        <f aca="false">AJ299-AY299</f>
        <v>0</v>
      </c>
      <c r="BB299" s="393" t="n">
        <f aca="false">AZ299-BA299</f>
        <v>0</v>
      </c>
      <c r="BC299" s="394" t="n">
        <f aca="false">IF($BB299&gt;=0,$BB299,0)</f>
        <v>0</v>
      </c>
      <c r="BD299" s="395" t="n">
        <f aca="false">IF($BB299&lt;=0,-$BB299,0)</f>
        <v>-0</v>
      </c>
      <c r="BE299" s="396" t="n">
        <f aca="false">IF((V299-AJ299)&lt;0,0,V299-AJ299)</f>
        <v>0</v>
      </c>
      <c r="BF299" s="397" t="n">
        <f aca="false">IF(AW299&gt;1,0,V299-AW299*V299)</f>
        <v>0</v>
      </c>
    </row>
    <row r="300" customFormat="false" ht="19.5" hidden="false" customHeight="true" outlineLevel="0" collapsed="false">
      <c r="A300" s="166"/>
      <c r="B300" s="208" t="n">
        <f aca="false">B299+1</f>
        <v>289</v>
      </c>
      <c r="C300" s="166"/>
      <c r="D300" s="369" t="n">
        <f aca="false">INDEX(_Rge_Projectdata_3rd,$B300,MATCH("Project-ID",_Rge_Headline_Projectdata,0))</f>
        <v>0</v>
      </c>
      <c r="E300" s="370" t="str">
        <f aca="false" t="array" ref="E300:E300">IF(INDEX(_Rge_Data_3rd_CY,$B300,E$1)=0,"",TEXT(INDEX(_Rge_Data_3rd_CY,$B300,E$1),"JJJJMMTT"))</f>
        <v/>
      </c>
      <c r="F300" s="382" t="str">
        <f aca="false" t="array" ref="F300:F300">INDEX(_Rge_Data_3rd_CY,$B300,F$1)</f>
        <v>Open</v>
      </c>
      <c r="G300" s="371" t="n">
        <f aca="false" t="array" ref="G300:G300">IFERROR(MATCH(INDEX(_Rge_Data_3rd_CY,$B300,G$1),_Rge_Projectstatus,0),"")</f>
        <v>1</v>
      </c>
      <c r="H300" s="383" t="n">
        <f aca="false">INDEX(_Rge_Data_3rd_CY,$B300,H$1)</f>
        <v>0</v>
      </c>
      <c r="I300" s="384" t="n">
        <f aca="false">INDEX(_Rge_Data_3rd_CY,$B300,I$1)</f>
        <v>0</v>
      </c>
      <c r="J300" s="384" t="n">
        <f aca="false">INDEX(_Rge_Data_3rd_CY,$B300,J$1)</f>
        <v>0</v>
      </c>
      <c r="K300" s="384" t="n">
        <f aca="false">INDEX(_Rge_Data_3rd_CY,$B300,K$1)</f>
        <v>0</v>
      </c>
      <c r="L300" s="385" t="n">
        <f aca="false" t="array" ref="L300:L300">INDEX(_Rge_Data_3rd_CY,$B300,L$1)</f>
        <v>0</v>
      </c>
      <c r="M300" s="385" t="n">
        <f aca="false" t="array" ref="M300:M300">INDEX(_Rge_Data_3rd_CY,$B300,M$1)</f>
        <v>0</v>
      </c>
      <c r="N300" s="385" t="n">
        <f aca="false" t="array" ref="N300:N300">INDEX(_Rge_Data_3rd_CY,$B300,N$1)</f>
        <v>0</v>
      </c>
      <c r="O300" s="385" t="n">
        <f aca="false" t="array" ref="O300:O300">INDEX(_Rge_Data_3rd_CY,$B300,O$1)</f>
        <v>0</v>
      </c>
      <c r="P300" s="385" t="n">
        <f aca="false" t="array" ref="P300:P300">INDEX(_Rge_Data_3rd_CY,$B300,P$1)</f>
        <v>0</v>
      </c>
      <c r="Q300" s="385" t="n">
        <f aca="false">INDEX(_Rge_Data_3rd_CY,$B300,Q$1)</f>
        <v>0</v>
      </c>
      <c r="R300" s="385" t="n">
        <f aca="false" t="array" ref="R300:R300">INDEX(_Rge_Data_3rd_CY,$B300,R$1)</f>
        <v>0</v>
      </c>
      <c r="S300" s="385" t="n">
        <f aca="false" t="array" ref="S300:S300">INDEX(_Rge_Data_3rd_CY,$B300,S$1)</f>
        <v>0</v>
      </c>
      <c r="T300" s="385" t="n">
        <f aca="false">H300-S300</f>
        <v>0</v>
      </c>
      <c r="U300" s="386" t="n">
        <f aca="false">IFERROR(T300/H300,0)</f>
        <v>0</v>
      </c>
      <c r="V300" s="387" t="n">
        <f aca="false">INDEX(_Rge_Data_3rd_CY,$B300,V$1)</f>
        <v>0</v>
      </c>
      <c r="W300" s="388" t="n">
        <f aca="false">INDEX(_Rge_Data_3rd_CY,$B300,W$1)</f>
        <v>0</v>
      </c>
      <c r="X300" s="388" t="n">
        <f aca="false">INDEX(_Rge_Data_3rd_CY,$B300,X$1)</f>
        <v>0</v>
      </c>
      <c r="Y300" s="388" t="n">
        <f aca="false">INDEX(_Rge_Data_3rd_CY,$B300,Y$1)</f>
        <v>0</v>
      </c>
      <c r="Z300" s="388" t="n">
        <f aca="false" t="array" ref="Z300:Z300">INDEX(_Rge_Data_3rd_CY,$B300,Z$1)</f>
        <v>0</v>
      </c>
      <c r="AA300" s="388" t="n">
        <f aca="false" t="array" ref="AA300:AA300">INDEX(_Rge_Data_3rd_CY,$B300,AA$1)</f>
        <v>0</v>
      </c>
      <c r="AB300" s="388" t="n">
        <f aca="false" t="array" ref="AB300:AB300">INDEX(_Rge_Data_3rd_CY,$B300,AB$1)</f>
        <v>0</v>
      </c>
      <c r="AC300" s="388" t="n">
        <f aca="false" t="array" ref="AC300:AC300">INDEX(_Rge_Data_3rd_CY,$B300,AC$1)</f>
        <v>0</v>
      </c>
      <c r="AD300" s="388" t="n">
        <f aca="false" t="array" ref="AD300:AD300">INDEX(_Rge_Data_3rd_CY,$B300,AD$1)</f>
        <v>0</v>
      </c>
      <c r="AE300" s="388" t="n">
        <f aca="false">INDEX(_Rge_Data_3rd_CY,$B300,AE$1)</f>
        <v>0</v>
      </c>
      <c r="AF300" s="388" t="n">
        <f aca="false" t="array" ref="AF300:AF300">INDEX(_Rge_Data_3rd_CY,$B300,AF$1)</f>
        <v>0</v>
      </c>
      <c r="AG300" s="388" t="n">
        <f aca="false" t="array" ref="AG300:AG300">INDEX(_Rge_Data_3rd_CY,$B300,AG$1)</f>
        <v>0</v>
      </c>
      <c r="AH300" s="388" t="n">
        <f aca="false">V300-AG300</f>
        <v>0</v>
      </c>
      <c r="AI300" s="389" t="n">
        <f aca="false">IFERROR(AH300/V300,)</f>
        <v>0</v>
      </c>
      <c r="AJ300" s="390" t="n">
        <f aca="false">INDEX(_Rge_Data_3rd_CY,$B300,AJ$1)</f>
        <v>0</v>
      </c>
      <c r="AK300" s="391" t="n">
        <f aca="false">INDEX(_Rge_Data_3rd_CY,$B300,AK$1)</f>
        <v>0</v>
      </c>
      <c r="AL300" s="391" t="n">
        <f aca="false">INDEX(_Rge_Data_3rd_CY,$B300,AL$1)</f>
        <v>0</v>
      </c>
      <c r="AM300" s="391" t="n">
        <f aca="false">INDEX(_Rge_Data_3rd_CY,$B300,AM$1)</f>
        <v>0</v>
      </c>
      <c r="AN300" s="391" t="n">
        <f aca="false" t="array" ref="AN300:AN300">INDEX(_Rge_Data_3rd_CY,$B300,AN$1)</f>
        <v>0</v>
      </c>
      <c r="AO300" s="391" t="n">
        <f aca="false" t="array" ref="AO300:AO300">INDEX(_Rge_Data_3rd_CY,$B300,AO$1)</f>
        <v>0</v>
      </c>
      <c r="AP300" s="391" t="n">
        <f aca="false" t="array" ref="AP300:AP300">INDEX(_Rge_Data_3rd_CY,$B300,AP$1)</f>
        <v>0</v>
      </c>
      <c r="AQ300" s="391" t="n">
        <f aca="false" t="array" ref="AQ300:AQ300">INDEX(_Rge_Data_3rd_CY,$B300,AQ$1)</f>
        <v>0</v>
      </c>
      <c r="AR300" s="391" t="n">
        <f aca="false" t="array" ref="AR300:AR300">INDEX(_Rge_Data_3rd_CY,$B300,AR$1)</f>
        <v>0</v>
      </c>
      <c r="AS300" s="391" t="n">
        <f aca="false">INDEX(_Rge_Data_3rd_CY,$B300,AS$1)</f>
        <v>0</v>
      </c>
      <c r="AT300" s="391" t="n">
        <f aca="false" t="array" ref="AT300:AT300">INDEX(_Rge_Data_3rd_CY,$B300,AT$1)</f>
        <v>0</v>
      </c>
      <c r="AU300" s="391" t="n">
        <f aca="false" t="array" ref="AU300:AU300">INDEX(_Rge_Data_3rd_CY,$B300,AU$1)</f>
        <v>0</v>
      </c>
      <c r="AV300" s="262" t="n">
        <f aca="false">AU300+AX300+AY300</f>
        <v>0</v>
      </c>
      <c r="AW300" s="392" t="n">
        <f aca="false">IFERROR(AU300/AG300,0)</f>
        <v>0</v>
      </c>
      <c r="AX300" s="268" t="n">
        <f aca="false">IFERROR(IF(AND($F300="OPEN",$AH300&gt;0),$AH300*_SoP*$AW300,IF(AND($F300="CLOSED",$AH300&gt;0),$AH300*_SoL*$AW300,0)),0)</f>
        <v>0</v>
      </c>
      <c r="AY300" s="268" t="n">
        <f aca="false">IFERROR(IF($AH300&lt;0,$AH300*_SoL,0),0)</f>
        <v>0</v>
      </c>
      <c r="AZ300" s="393" t="n">
        <f aca="false">AU300+AX300</f>
        <v>0</v>
      </c>
      <c r="BA300" s="393" t="n">
        <f aca="false">AJ300-AY300</f>
        <v>0</v>
      </c>
      <c r="BB300" s="393" t="n">
        <f aca="false">AZ300-BA300</f>
        <v>0</v>
      </c>
      <c r="BC300" s="394" t="n">
        <f aca="false">IF($BB300&gt;=0,$BB300,0)</f>
        <v>0</v>
      </c>
      <c r="BD300" s="395" t="n">
        <f aca="false">IF($BB300&lt;=0,-$BB300,0)</f>
        <v>-0</v>
      </c>
      <c r="BE300" s="396" t="n">
        <f aca="false">IF((V300-AJ300)&lt;0,0,V300-AJ300)</f>
        <v>0</v>
      </c>
      <c r="BF300" s="397" t="n">
        <f aca="false">IF(AW300&gt;1,0,V300-AW300*V300)</f>
        <v>0</v>
      </c>
    </row>
    <row r="301" customFormat="false" ht="19.5" hidden="false" customHeight="true" outlineLevel="0" collapsed="false">
      <c r="A301" s="166"/>
      <c r="B301" s="208" t="n">
        <f aca="false">B300+1</f>
        <v>290</v>
      </c>
      <c r="C301" s="166"/>
      <c r="D301" s="369" t="n">
        <f aca="false">INDEX(_Rge_Projectdata_3rd,$B301,MATCH("Project-ID",_Rge_Headline_Projectdata,0))</f>
        <v>0</v>
      </c>
      <c r="E301" s="370" t="str">
        <f aca="false" t="array" ref="E301:E301">IF(INDEX(_Rge_Data_3rd_CY,$B301,E$1)=0,"",TEXT(INDEX(_Rge_Data_3rd_CY,$B301,E$1),"JJJJMMTT"))</f>
        <v/>
      </c>
      <c r="F301" s="382" t="str">
        <f aca="false" t="array" ref="F301:F301">INDEX(_Rge_Data_3rd_CY,$B301,F$1)</f>
        <v>Open</v>
      </c>
      <c r="G301" s="371" t="n">
        <f aca="false" t="array" ref="G301:G301">IFERROR(MATCH(INDEX(_Rge_Data_3rd_CY,$B301,G$1),_Rge_Projectstatus,0),"")</f>
        <v>1</v>
      </c>
      <c r="H301" s="383" t="n">
        <f aca="false">INDEX(_Rge_Data_3rd_CY,$B301,H$1)</f>
        <v>0</v>
      </c>
      <c r="I301" s="384" t="n">
        <f aca="false">INDEX(_Rge_Data_3rd_CY,$B301,I$1)</f>
        <v>0</v>
      </c>
      <c r="J301" s="384" t="n">
        <f aca="false">INDEX(_Rge_Data_3rd_CY,$B301,J$1)</f>
        <v>0</v>
      </c>
      <c r="K301" s="384" t="n">
        <f aca="false">INDEX(_Rge_Data_3rd_CY,$B301,K$1)</f>
        <v>0</v>
      </c>
      <c r="L301" s="385" t="n">
        <f aca="false" t="array" ref="L301:L301">INDEX(_Rge_Data_3rd_CY,$B301,L$1)</f>
        <v>0</v>
      </c>
      <c r="M301" s="385" t="n">
        <f aca="false" t="array" ref="M301:M301">INDEX(_Rge_Data_3rd_CY,$B301,M$1)</f>
        <v>0</v>
      </c>
      <c r="N301" s="385" t="n">
        <f aca="false" t="array" ref="N301:N301">INDEX(_Rge_Data_3rd_CY,$B301,N$1)</f>
        <v>0</v>
      </c>
      <c r="O301" s="385" t="n">
        <f aca="false" t="array" ref="O301:O301">INDEX(_Rge_Data_3rd_CY,$B301,O$1)</f>
        <v>0</v>
      </c>
      <c r="P301" s="385" t="n">
        <f aca="false" t="array" ref="P301:P301">INDEX(_Rge_Data_3rd_CY,$B301,P$1)</f>
        <v>0</v>
      </c>
      <c r="Q301" s="385" t="n">
        <f aca="false">INDEX(_Rge_Data_3rd_CY,$B301,Q$1)</f>
        <v>0</v>
      </c>
      <c r="R301" s="385" t="n">
        <f aca="false" t="array" ref="R301:R301">INDEX(_Rge_Data_3rd_CY,$B301,R$1)</f>
        <v>0</v>
      </c>
      <c r="S301" s="385" t="n">
        <f aca="false" t="array" ref="S301:S301">INDEX(_Rge_Data_3rd_CY,$B301,S$1)</f>
        <v>0</v>
      </c>
      <c r="T301" s="385" t="n">
        <f aca="false">H301-S301</f>
        <v>0</v>
      </c>
      <c r="U301" s="386" t="n">
        <f aca="false">IFERROR(T301/H301,0)</f>
        <v>0</v>
      </c>
      <c r="V301" s="387" t="n">
        <f aca="false">INDEX(_Rge_Data_3rd_CY,$B301,V$1)</f>
        <v>0</v>
      </c>
      <c r="W301" s="388" t="n">
        <f aca="false">INDEX(_Rge_Data_3rd_CY,$B301,W$1)</f>
        <v>0</v>
      </c>
      <c r="X301" s="388" t="n">
        <f aca="false">INDEX(_Rge_Data_3rd_CY,$B301,X$1)</f>
        <v>0</v>
      </c>
      <c r="Y301" s="388" t="n">
        <f aca="false">INDEX(_Rge_Data_3rd_CY,$B301,Y$1)</f>
        <v>0</v>
      </c>
      <c r="Z301" s="388" t="n">
        <f aca="false" t="array" ref="Z301:Z301">INDEX(_Rge_Data_3rd_CY,$B301,Z$1)</f>
        <v>0</v>
      </c>
      <c r="AA301" s="388" t="n">
        <f aca="false" t="array" ref="AA301:AA301">INDEX(_Rge_Data_3rd_CY,$B301,AA$1)</f>
        <v>0</v>
      </c>
      <c r="AB301" s="388" t="n">
        <f aca="false" t="array" ref="AB301:AB301">INDEX(_Rge_Data_3rd_CY,$B301,AB$1)</f>
        <v>0</v>
      </c>
      <c r="AC301" s="388" t="n">
        <f aca="false" t="array" ref="AC301:AC301">INDEX(_Rge_Data_3rd_CY,$B301,AC$1)</f>
        <v>0</v>
      </c>
      <c r="AD301" s="388" t="n">
        <f aca="false" t="array" ref="AD301:AD301">INDEX(_Rge_Data_3rd_CY,$B301,AD$1)</f>
        <v>0</v>
      </c>
      <c r="AE301" s="388" t="n">
        <f aca="false">INDEX(_Rge_Data_3rd_CY,$B301,AE$1)</f>
        <v>0</v>
      </c>
      <c r="AF301" s="388" t="n">
        <f aca="false" t="array" ref="AF301:AF301">INDEX(_Rge_Data_3rd_CY,$B301,AF$1)</f>
        <v>0</v>
      </c>
      <c r="AG301" s="388" t="n">
        <f aca="false" t="array" ref="AG301:AG301">INDEX(_Rge_Data_3rd_CY,$B301,AG$1)</f>
        <v>0</v>
      </c>
      <c r="AH301" s="388" t="n">
        <f aca="false">V301-AG301</f>
        <v>0</v>
      </c>
      <c r="AI301" s="389" t="n">
        <f aca="false">IFERROR(AH301/V301,)</f>
        <v>0</v>
      </c>
      <c r="AJ301" s="390" t="n">
        <f aca="false">INDEX(_Rge_Data_3rd_CY,$B301,AJ$1)</f>
        <v>0</v>
      </c>
      <c r="AK301" s="391" t="n">
        <f aca="false">INDEX(_Rge_Data_3rd_CY,$B301,AK$1)</f>
        <v>0</v>
      </c>
      <c r="AL301" s="391" t="n">
        <f aca="false">INDEX(_Rge_Data_3rd_CY,$B301,AL$1)</f>
        <v>0</v>
      </c>
      <c r="AM301" s="391" t="n">
        <f aca="false">INDEX(_Rge_Data_3rd_CY,$B301,AM$1)</f>
        <v>0</v>
      </c>
      <c r="AN301" s="391" t="n">
        <f aca="false" t="array" ref="AN301:AN301">INDEX(_Rge_Data_3rd_CY,$B301,AN$1)</f>
        <v>0</v>
      </c>
      <c r="AO301" s="391" t="n">
        <f aca="false" t="array" ref="AO301:AO301">INDEX(_Rge_Data_3rd_CY,$B301,AO$1)</f>
        <v>0</v>
      </c>
      <c r="AP301" s="391" t="n">
        <f aca="false" t="array" ref="AP301:AP301">INDEX(_Rge_Data_3rd_CY,$B301,AP$1)</f>
        <v>0</v>
      </c>
      <c r="AQ301" s="391" t="n">
        <f aca="false" t="array" ref="AQ301:AQ301">INDEX(_Rge_Data_3rd_CY,$B301,AQ$1)</f>
        <v>0</v>
      </c>
      <c r="AR301" s="391" t="n">
        <f aca="false" t="array" ref="AR301:AR301">INDEX(_Rge_Data_3rd_CY,$B301,AR$1)</f>
        <v>0</v>
      </c>
      <c r="AS301" s="391" t="n">
        <f aca="false">INDEX(_Rge_Data_3rd_CY,$B301,AS$1)</f>
        <v>0</v>
      </c>
      <c r="AT301" s="391" t="n">
        <f aca="false" t="array" ref="AT301:AT301">INDEX(_Rge_Data_3rd_CY,$B301,AT$1)</f>
        <v>0</v>
      </c>
      <c r="AU301" s="391" t="n">
        <f aca="false" t="array" ref="AU301:AU301">INDEX(_Rge_Data_3rd_CY,$B301,AU$1)</f>
        <v>0</v>
      </c>
      <c r="AV301" s="262" t="n">
        <f aca="false">AU301+AX301+AY301</f>
        <v>0</v>
      </c>
      <c r="AW301" s="392" t="n">
        <f aca="false">IFERROR(AU301/AG301,0)</f>
        <v>0</v>
      </c>
      <c r="AX301" s="268" t="n">
        <f aca="false">IFERROR(IF(AND($F301="OPEN",$AH301&gt;0),$AH301*_SoP*$AW301,IF(AND($F301="CLOSED",$AH301&gt;0),$AH301*_SoL*$AW301,0)),0)</f>
        <v>0</v>
      </c>
      <c r="AY301" s="268" t="n">
        <f aca="false">IFERROR(IF($AH301&lt;0,$AH301*_SoL,0),0)</f>
        <v>0</v>
      </c>
      <c r="AZ301" s="393" t="n">
        <f aca="false">AU301+AX301</f>
        <v>0</v>
      </c>
      <c r="BA301" s="393" t="n">
        <f aca="false">AJ301-AY301</f>
        <v>0</v>
      </c>
      <c r="BB301" s="393" t="n">
        <f aca="false">AZ301-BA301</f>
        <v>0</v>
      </c>
      <c r="BC301" s="394" t="n">
        <f aca="false">IF($BB301&gt;=0,$BB301,0)</f>
        <v>0</v>
      </c>
      <c r="BD301" s="395" t="n">
        <f aca="false">IF($BB301&lt;=0,-$BB301,0)</f>
        <v>-0</v>
      </c>
      <c r="BE301" s="396" t="n">
        <f aca="false">IF((V301-AJ301)&lt;0,0,V301-AJ301)</f>
        <v>0</v>
      </c>
      <c r="BF301" s="397" t="n">
        <f aca="false">IF(AW301&gt;1,0,V301-AW301*V301)</f>
        <v>0</v>
      </c>
    </row>
    <row r="302" customFormat="false" ht="19.5" hidden="false" customHeight="true" outlineLevel="0" collapsed="false">
      <c r="A302" s="166"/>
      <c r="B302" s="208" t="n">
        <f aca="false">B301+1</f>
        <v>291</v>
      </c>
      <c r="C302" s="166"/>
      <c r="D302" s="369" t="n">
        <f aca="false">INDEX(_Rge_Projectdata_3rd,$B302,MATCH("Project-ID",_Rge_Headline_Projectdata,0))</f>
        <v>0</v>
      </c>
      <c r="E302" s="370" t="str">
        <f aca="false" t="array" ref="E302:E302">IF(INDEX(_Rge_Data_3rd_CY,$B302,E$1)=0,"",TEXT(INDEX(_Rge_Data_3rd_CY,$B302,E$1),"JJJJMMTT"))</f>
        <v/>
      </c>
      <c r="F302" s="382" t="str">
        <f aca="false" t="array" ref="F302:F302">INDEX(_Rge_Data_3rd_CY,$B302,F$1)</f>
        <v>Open</v>
      </c>
      <c r="G302" s="371" t="n">
        <f aca="false" t="array" ref="G302:G302">IFERROR(MATCH(INDEX(_Rge_Data_3rd_CY,$B302,G$1),_Rge_Projectstatus,0),"")</f>
        <v>1</v>
      </c>
      <c r="H302" s="383" t="n">
        <f aca="false">INDEX(_Rge_Data_3rd_CY,$B302,H$1)</f>
        <v>0</v>
      </c>
      <c r="I302" s="384" t="n">
        <f aca="false">INDEX(_Rge_Data_3rd_CY,$B302,I$1)</f>
        <v>0</v>
      </c>
      <c r="J302" s="384" t="n">
        <f aca="false">INDEX(_Rge_Data_3rd_CY,$B302,J$1)</f>
        <v>0</v>
      </c>
      <c r="K302" s="384" t="n">
        <f aca="false">INDEX(_Rge_Data_3rd_CY,$B302,K$1)</f>
        <v>0</v>
      </c>
      <c r="L302" s="385" t="n">
        <f aca="false" t="array" ref="L302:L302">INDEX(_Rge_Data_3rd_CY,$B302,L$1)</f>
        <v>0</v>
      </c>
      <c r="M302" s="385" t="n">
        <f aca="false" t="array" ref="M302:M302">INDEX(_Rge_Data_3rd_CY,$B302,M$1)</f>
        <v>0</v>
      </c>
      <c r="N302" s="385" t="n">
        <f aca="false" t="array" ref="N302:N302">INDEX(_Rge_Data_3rd_CY,$B302,N$1)</f>
        <v>0</v>
      </c>
      <c r="O302" s="385" t="n">
        <f aca="false" t="array" ref="O302:O302">INDEX(_Rge_Data_3rd_CY,$B302,O$1)</f>
        <v>0</v>
      </c>
      <c r="P302" s="385" t="n">
        <f aca="false" t="array" ref="P302:P302">INDEX(_Rge_Data_3rd_CY,$B302,P$1)</f>
        <v>0</v>
      </c>
      <c r="Q302" s="385" t="n">
        <f aca="false">INDEX(_Rge_Data_3rd_CY,$B302,Q$1)</f>
        <v>0</v>
      </c>
      <c r="R302" s="385" t="n">
        <f aca="false" t="array" ref="R302:R302">INDEX(_Rge_Data_3rd_CY,$B302,R$1)</f>
        <v>0</v>
      </c>
      <c r="S302" s="385" t="n">
        <f aca="false" t="array" ref="S302:S302">INDEX(_Rge_Data_3rd_CY,$B302,S$1)</f>
        <v>0</v>
      </c>
      <c r="T302" s="385" t="n">
        <f aca="false">H302-S302</f>
        <v>0</v>
      </c>
      <c r="U302" s="386" t="n">
        <f aca="false">IFERROR(T302/H302,0)</f>
        <v>0</v>
      </c>
      <c r="V302" s="387" t="n">
        <f aca="false">INDEX(_Rge_Data_3rd_CY,$B302,V$1)</f>
        <v>0</v>
      </c>
      <c r="W302" s="388" t="n">
        <f aca="false">INDEX(_Rge_Data_3rd_CY,$B302,W$1)</f>
        <v>0</v>
      </c>
      <c r="X302" s="388" t="n">
        <f aca="false">INDEX(_Rge_Data_3rd_CY,$B302,X$1)</f>
        <v>0</v>
      </c>
      <c r="Y302" s="388" t="n">
        <f aca="false">INDEX(_Rge_Data_3rd_CY,$B302,Y$1)</f>
        <v>0</v>
      </c>
      <c r="Z302" s="388" t="n">
        <f aca="false" t="array" ref="Z302:Z302">INDEX(_Rge_Data_3rd_CY,$B302,Z$1)</f>
        <v>0</v>
      </c>
      <c r="AA302" s="388" t="n">
        <f aca="false" t="array" ref="AA302:AA302">INDEX(_Rge_Data_3rd_CY,$B302,AA$1)</f>
        <v>0</v>
      </c>
      <c r="AB302" s="388" t="n">
        <f aca="false" t="array" ref="AB302:AB302">INDEX(_Rge_Data_3rd_CY,$B302,AB$1)</f>
        <v>0</v>
      </c>
      <c r="AC302" s="388" t="n">
        <f aca="false" t="array" ref="AC302:AC302">INDEX(_Rge_Data_3rd_CY,$B302,AC$1)</f>
        <v>0</v>
      </c>
      <c r="AD302" s="388" t="n">
        <f aca="false" t="array" ref="AD302:AD302">INDEX(_Rge_Data_3rd_CY,$B302,AD$1)</f>
        <v>0</v>
      </c>
      <c r="AE302" s="388" t="n">
        <f aca="false">INDEX(_Rge_Data_3rd_CY,$B302,AE$1)</f>
        <v>0</v>
      </c>
      <c r="AF302" s="388" t="n">
        <f aca="false" t="array" ref="AF302:AF302">INDEX(_Rge_Data_3rd_CY,$B302,AF$1)</f>
        <v>0</v>
      </c>
      <c r="AG302" s="388" t="n">
        <f aca="false" t="array" ref="AG302:AG302">INDEX(_Rge_Data_3rd_CY,$B302,AG$1)</f>
        <v>0</v>
      </c>
      <c r="AH302" s="388" t="n">
        <f aca="false">V302-AG302</f>
        <v>0</v>
      </c>
      <c r="AI302" s="389" t="n">
        <f aca="false">IFERROR(AH302/V302,)</f>
        <v>0</v>
      </c>
      <c r="AJ302" s="390" t="n">
        <f aca="false">INDEX(_Rge_Data_3rd_CY,$B302,AJ$1)</f>
        <v>0</v>
      </c>
      <c r="AK302" s="391" t="n">
        <f aca="false">INDEX(_Rge_Data_3rd_CY,$B302,AK$1)</f>
        <v>0</v>
      </c>
      <c r="AL302" s="391" t="n">
        <f aca="false">INDEX(_Rge_Data_3rd_CY,$B302,AL$1)</f>
        <v>0</v>
      </c>
      <c r="AM302" s="391" t="n">
        <f aca="false">INDEX(_Rge_Data_3rd_CY,$B302,AM$1)</f>
        <v>0</v>
      </c>
      <c r="AN302" s="391" t="n">
        <f aca="false" t="array" ref="AN302:AN302">INDEX(_Rge_Data_3rd_CY,$B302,AN$1)</f>
        <v>0</v>
      </c>
      <c r="AO302" s="391" t="n">
        <f aca="false" t="array" ref="AO302:AO302">INDEX(_Rge_Data_3rd_CY,$B302,AO$1)</f>
        <v>0</v>
      </c>
      <c r="AP302" s="391" t="n">
        <f aca="false" t="array" ref="AP302:AP302">INDEX(_Rge_Data_3rd_CY,$B302,AP$1)</f>
        <v>0</v>
      </c>
      <c r="AQ302" s="391" t="n">
        <f aca="false" t="array" ref="AQ302:AQ302">INDEX(_Rge_Data_3rd_CY,$B302,AQ$1)</f>
        <v>0</v>
      </c>
      <c r="AR302" s="391" t="n">
        <f aca="false" t="array" ref="AR302:AR302">INDEX(_Rge_Data_3rd_CY,$B302,AR$1)</f>
        <v>0</v>
      </c>
      <c r="AS302" s="391" t="n">
        <f aca="false">INDEX(_Rge_Data_3rd_CY,$B302,AS$1)</f>
        <v>0</v>
      </c>
      <c r="AT302" s="391" t="n">
        <f aca="false" t="array" ref="AT302:AT302">INDEX(_Rge_Data_3rd_CY,$B302,AT$1)</f>
        <v>0</v>
      </c>
      <c r="AU302" s="391" t="n">
        <f aca="false" t="array" ref="AU302:AU302">INDEX(_Rge_Data_3rd_CY,$B302,AU$1)</f>
        <v>0</v>
      </c>
      <c r="AV302" s="262" t="n">
        <f aca="false">AU302+AX302+AY302</f>
        <v>0</v>
      </c>
      <c r="AW302" s="392" t="n">
        <f aca="false">IFERROR(AU302/AG302,0)</f>
        <v>0</v>
      </c>
      <c r="AX302" s="268" t="n">
        <f aca="false">IFERROR(IF(AND($F302="OPEN",$AH302&gt;0),$AH302*_SoP*$AW302,IF(AND($F302="CLOSED",$AH302&gt;0),$AH302*_SoL*$AW302,0)),0)</f>
        <v>0</v>
      </c>
      <c r="AY302" s="268" t="n">
        <f aca="false">IFERROR(IF($AH302&lt;0,$AH302*_SoL,0),0)</f>
        <v>0</v>
      </c>
      <c r="AZ302" s="393" t="n">
        <f aca="false">AU302+AX302</f>
        <v>0</v>
      </c>
      <c r="BA302" s="393" t="n">
        <f aca="false">AJ302-AY302</f>
        <v>0</v>
      </c>
      <c r="BB302" s="393" t="n">
        <f aca="false">AZ302-BA302</f>
        <v>0</v>
      </c>
      <c r="BC302" s="394" t="n">
        <f aca="false">IF($BB302&gt;=0,$BB302,0)</f>
        <v>0</v>
      </c>
      <c r="BD302" s="395" t="n">
        <f aca="false">IF($BB302&lt;=0,-$BB302,0)</f>
        <v>-0</v>
      </c>
      <c r="BE302" s="396" t="n">
        <f aca="false">IF((V302-AJ302)&lt;0,0,V302-AJ302)</f>
        <v>0</v>
      </c>
      <c r="BF302" s="397" t="n">
        <f aca="false">IF(AW302&gt;1,0,V302-AW302*V302)</f>
        <v>0</v>
      </c>
    </row>
    <row r="303" customFormat="false" ht="19.5" hidden="false" customHeight="true" outlineLevel="0" collapsed="false">
      <c r="A303" s="166"/>
      <c r="B303" s="208" t="n">
        <f aca="false">B302+1</f>
        <v>292</v>
      </c>
      <c r="C303" s="166"/>
      <c r="D303" s="369" t="n">
        <f aca="false">INDEX(_Rge_Projectdata_3rd,$B303,MATCH("Project-ID",_Rge_Headline_Projectdata,0))</f>
        <v>0</v>
      </c>
      <c r="E303" s="370" t="str">
        <f aca="false" t="array" ref="E303:E303">IF(INDEX(_Rge_Data_3rd_CY,$B303,E$1)=0,"",TEXT(INDEX(_Rge_Data_3rd_CY,$B303,E$1),"JJJJMMTT"))</f>
        <v/>
      </c>
      <c r="F303" s="382" t="str">
        <f aca="false" t="array" ref="F303:F303">INDEX(_Rge_Data_3rd_CY,$B303,F$1)</f>
        <v>Open</v>
      </c>
      <c r="G303" s="371" t="n">
        <f aca="false" t="array" ref="G303:G303">IFERROR(MATCH(INDEX(_Rge_Data_3rd_CY,$B303,G$1),_Rge_Projectstatus,0),"")</f>
        <v>1</v>
      </c>
      <c r="H303" s="383" t="n">
        <f aca="false">INDEX(_Rge_Data_3rd_CY,$B303,H$1)</f>
        <v>0</v>
      </c>
      <c r="I303" s="384" t="n">
        <f aca="false">INDEX(_Rge_Data_3rd_CY,$B303,I$1)</f>
        <v>0</v>
      </c>
      <c r="J303" s="384" t="n">
        <f aca="false">INDEX(_Rge_Data_3rd_CY,$B303,J$1)</f>
        <v>0</v>
      </c>
      <c r="K303" s="384" t="n">
        <f aca="false">INDEX(_Rge_Data_3rd_CY,$B303,K$1)</f>
        <v>0</v>
      </c>
      <c r="L303" s="385" t="n">
        <f aca="false" t="array" ref="L303:L303">INDEX(_Rge_Data_3rd_CY,$B303,L$1)</f>
        <v>0</v>
      </c>
      <c r="M303" s="385" t="n">
        <f aca="false" t="array" ref="M303:M303">INDEX(_Rge_Data_3rd_CY,$B303,M$1)</f>
        <v>0</v>
      </c>
      <c r="N303" s="385" t="n">
        <f aca="false" t="array" ref="N303:N303">INDEX(_Rge_Data_3rd_CY,$B303,N$1)</f>
        <v>0</v>
      </c>
      <c r="O303" s="385" t="n">
        <f aca="false" t="array" ref="O303:O303">INDEX(_Rge_Data_3rd_CY,$B303,O$1)</f>
        <v>0</v>
      </c>
      <c r="P303" s="385" t="n">
        <f aca="false" t="array" ref="P303:P303">INDEX(_Rge_Data_3rd_CY,$B303,P$1)</f>
        <v>0</v>
      </c>
      <c r="Q303" s="385" t="n">
        <f aca="false">INDEX(_Rge_Data_3rd_CY,$B303,Q$1)</f>
        <v>0</v>
      </c>
      <c r="R303" s="385" t="n">
        <f aca="false" t="array" ref="R303:R303">INDEX(_Rge_Data_3rd_CY,$B303,R$1)</f>
        <v>0</v>
      </c>
      <c r="S303" s="385" t="n">
        <f aca="false" t="array" ref="S303:S303">INDEX(_Rge_Data_3rd_CY,$B303,S$1)</f>
        <v>0</v>
      </c>
      <c r="T303" s="385" t="n">
        <f aca="false">H303-S303</f>
        <v>0</v>
      </c>
      <c r="U303" s="386" t="n">
        <f aca="false">IFERROR(T303/H303,0)</f>
        <v>0</v>
      </c>
      <c r="V303" s="387" t="n">
        <f aca="false">INDEX(_Rge_Data_3rd_CY,$B303,V$1)</f>
        <v>0</v>
      </c>
      <c r="W303" s="388" t="n">
        <f aca="false">INDEX(_Rge_Data_3rd_CY,$B303,W$1)</f>
        <v>0</v>
      </c>
      <c r="X303" s="388" t="n">
        <f aca="false">INDEX(_Rge_Data_3rd_CY,$B303,X$1)</f>
        <v>0</v>
      </c>
      <c r="Y303" s="388" t="n">
        <f aca="false">INDEX(_Rge_Data_3rd_CY,$B303,Y$1)</f>
        <v>0</v>
      </c>
      <c r="Z303" s="388" t="n">
        <f aca="false" t="array" ref="Z303:Z303">INDEX(_Rge_Data_3rd_CY,$B303,Z$1)</f>
        <v>0</v>
      </c>
      <c r="AA303" s="388" t="n">
        <f aca="false" t="array" ref="AA303:AA303">INDEX(_Rge_Data_3rd_CY,$B303,AA$1)</f>
        <v>0</v>
      </c>
      <c r="AB303" s="388" t="n">
        <f aca="false" t="array" ref="AB303:AB303">INDEX(_Rge_Data_3rd_CY,$B303,AB$1)</f>
        <v>0</v>
      </c>
      <c r="AC303" s="388" t="n">
        <f aca="false" t="array" ref="AC303:AC303">INDEX(_Rge_Data_3rd_CY,$B303,AC$1)</f>
        <v>0</v>
      </c>
      <c r="AD303" s="388" t="n">
        <f aca="false" t="array" ref="AD303:AD303">INDEX(_Rge_Data_3rd_CY,$B303,AD$1)</f>
        <v>0</v>
      </c>
      <c r="AE303" s="388" t="n">
        <f aca="false">INDEX(_Rge_Data_3rd_CY,$B303,AE$1)</f>
        <v>0</v>
      </c>
      <c r="AF303" s="388" t="n">
        <f aca="false" t="array" ref="AF303:AF303">INDEX(_Rge_Data_3rd_CY,$B303,AF$1)</f>
        <v>0</v>
      </c>
      <c r="AG303" s="388" t="n">
        <f aca="false" t="array" ref="AG303:AG303">INDEX(_Rge_Data_3rd_CY,$B303,AG$1)</f>
        <v>0</v>
      </c>
      <c r="AH303" s="388" t="n">
        <f aca="false">V303-AG303</f>
        <v>0</v>
      </c>
      <c r="AI303" s="389" t="n">
        <f aca="false">IFERROR(AH303/V303,)</f>
        <v>0</v>
      </c>
      <c r="AJ303" s="390" t="n">
        <f aca="false">INDEX(_Rge_Data_3rd_CY,$B303,AJ$1)</f>
        <v>0</v>
      </c>
      <c r="AK303" s="391" t="n">
        <f aca="false">INDEX(_Rge_Data_3rd_CY,$B303,AK$1)</f>
        <v>0</v>
      </c>
      <c r="AL303" s="391" t="n">
        <f aca="false">INDEX(_Rge_Data_3rd_CY,$B303,AL$1)</f>
        <v>0</v>
      </c>
      <c r="AM303" s="391" t="n">
        <f aca="false">INDEX(_Rge_Data_3rd_CY,$B303,AM$1)</f>
        <v>0</v>
      </c>
      <c r="AN303" s="391" t="n">
        <f aca="false" t="array" ref="AN303:AN303">INDEX(_Rge_Data_3rd_CY,$B303,AN$1)</f>
        <v>0</v>
      </c>
      <c r="AO303" s="391" t="n">
        <f aca="false" t="array" ref="AO303:AO303">INDEX(_Rge_Data_3rd_CY,$B303,AO$1)</f>
        <v>0</v>
      </c>
      <c r="AP303" s="391" t="n">
        <f aca="false" t="array" ref="AP303:AP303">INDEX(_Rge_Data_3rd_CY,$B303,AP$1)</f>
        <v>0</v>
      </c>
      <c r="AQ303" s="391" t="n">
        <f aca="false" t="array" ref="AQ303:AQ303">INDEX(_Rge_Data_3rd_CY,$B303,AQ$1)</f>
        <v>0</v>
      </c>
      <c r="AR303" s="391" t="n">
        <f aca="false" t="array" ref="AR303:AR303">INDEX(_Rge_Data_3rd_CY,$B303,AR$1)</f>
        <v>0</v>
      </c>
      <c r="AS303" s="391" t="n">
        <f aca="false">INDEX(_Rge_Data_3rd_CY,$B303,AS$1)</f>
        <v>0</v>
      </c>
      <c r="AT303" s="391" t="n">
        <f aca="false" t="array" ref="AT303:AT303">INDEX(_Rge_Data_3rd_CY,$B303,AT$1)</f>
        <v>0</v>
      </c>
      <c r="AU303" s="391" t="n">
        <f aca="false" t="array" ref="AU303:AU303">INDEX(_Rge_Data_3rd_CY,$B303,AU$1)</f>
        <v>0</v>
      </c>
      <c r="AV303" s="262" t="n">
        <f aca="false">AU303+AX303+AY303</f>
        <v>0</v>
      </c>
      <c r="AW303" s="392" t="n">
        <f aca="false">IFERROR(AU303/AG303,0)</f>
        <v>0</v>
      </c>
      <c r="AX303" s="268" t="n">
        <f aca="false">IFERROR(IF(AND($F303="OPEN",$AH303&gt;0),$AH303*_SoP*$AW303,IF(AND($F303="CLOSED",$AH303&gt;0),$AH303*_SoL*$AW303,0)),0)</f>
        <v>0</v>
      </c>
      <c r="AY303" s="268" t="n">
        <f aca="false">IFERROR(IF($AH303&lt;0,$AH303*_SoL,0),0)</f>
        <v>0</v>
      </c>
      <c r="AZ303" s="393" t="n">
        <f aca="false">AU303+AX303</f>
        <v>0</v>
      </c>
      <c r="BA303" s="393" t="n">
        <f aca="false">AJ303-AY303</f>
        <v>0</v>
      </c>
      <c r="BB303" s="393" t="n">
        <f aca="false">AZ303-BA303</f>
        <v>0</v>
      </c>
      <c r="BC303" s="394" t="n">
        <f aca="false">IF($BB303&gt;=0,$BB303,0)</f>
        <v>0</v>
      </c>
      <c r="BD303" s="395" t="n">
        <f aca="false">IF($BB303&lt;=0,-$BB303,0)</f>
        <v>-0</v>
      </c>
      <c r="BE303" s="396" t="n">
        <f aca="false">IF((V303-AJ303)&lt;0,0,V303-AJ303)</f>
        <v>0</v>
      </c>
      <c r="BF303" s="397" t="n">
        <f aca="false">IF(AW303&gt;1,0,V303-AW303*V303)</f>
        <v>0</v>
      </c>
    </row>
    <row r="304" customFormat="false" ht="19.5" hidden="false" customHeight="true" outlineLevel="0" collapsed="false">
      <c r="A304" s="166"/>
      <c r="B304" s="208" t="n">
        <f aca="false">B303+1</f>
        <v>293</v>
      </c>
      <c r="C304" s="166"/>
      <c r="D304" s="369" t="n">
        <f aca="false">INDEX(_Rge_Projectdata_3rd,$B304,MATCH("Project-ID",_Rge_Headline_Projectdata,0))</f>
        <v>0</v>
      </c>
      <c r="E304" s="370" t="str">
        <f aca="false" t="array" ref="E304:E304">IF(INDEX(_Rge_Data_3rd_CY,$B304,E$1)=0,"",TEXT(INDEX(_Rge_Data_3rd_CY,$B304,E$1),"JJJJMMTT"))</f>
        <v/>
      </c>
      <c r="F304" s="382" t="str">
        <f aca="false" t="array" ref="F304:F304">INDEX(_Rge_Data_3rd_CY,$B304,F$1)</f>
        <v>Open</v>
      </c>
      <c r="G304" s="371" t="n">
        <f aca="false" t="array" ref="G304:G304">IFERROR(MATCH(INDEX(_Rge_Data_3rd_CY,$B304,G$1),_Rge_Projectstatus,0),"")</f>
        <v>1</v>
      </c>
      <c r="H304" s="383" t="n">
        <f aca="false">INDEX(_Rge_Data_3rd_CY,$B304,H$1)</f>
        <v>0</v>
      </c>
      <c r="I304" s="384" t="n">
        <f aca="false">INDEX(_Rge_Data_3rd_CY,$B304,I$1)</f>
        <v>0</v>
      </c>
      <c r="J304" s="384" t="n">
        <f aca="false">INDEX(_Rge_Data_3rd_CY,$B304,J$1)</f>
        <v>0</v>
      </c>
      <c r="K304" s="384" t="n">
        <f aca="false">INDEX(_Rge_Data_3rd_CY,$B304,K$1)</f>
        <v>0</v>
      </c>
      <c r="L304" s="385" t="n">
        <f aca="false" t="array" ref="L304:L304">INDEX(_Rge_Data_3rd_CY,$B304,L$1)</f>
        <v>0</v>
      </c>
      <c r="M304" s="385" t="n">
        <f aca="false" t="array" ref="M304:M304">INDEX(_Rge_Data_3rd_CY,$B304,M$1)</f>
        <v>0</v>
      </c>
      <c r="N304" s="385" t="n">
        <f aca="false" t="array" ref="N304:N304">INDEX(_Rge_Data_3rd_CY,$B304,N$1)</f>
        <v>0</v>
      </c>
      <c r="O304" s="385" t="n">
        <f aca="false" t="array" ref="O304:O304">INDEX(_Rge_Data_3rd_CY,$B304,O$1)</f>
        <v>0</v>
      </c>
      <c r="P304" s="385" t="n">
        <f aca="false" t="array" ref="P304:P304">INDEX(_Rge_Data_3rd_CY,$B304,P$1)</f>
        <v>0</v>
      </c>
      <c r="Q304" s="385" t="n">
        <f aca="false">INDEX(_Rge_Data_3rd_CY,$B304,Q$1)</f>
        <v>0</v>
      </c>
      <c r="R304" s="385" t="n">
        <f aca="false" t="array" ref="R304:R304">INDEX(_Rge_Data_3rd_CY,$B304,R$1)</f>
        <v>0</v>
      </c>
      <c r="S304" s="385" t="n">
        <f aca="false" t="array" ref="S304:S304">INDEX(_Rge_Data_3rd_CY,$B304,S$1)</f>
        <v>0</v>
      </c>
      <c r="T304" s="385" t="n">
        <f aca="false">H304-S304</f>
        <v>0</v>
      </c>
      <c r="U304" s="386" t="n">
        <f aca="false">IFERROR(T304/H304,0)</f>
        <v>0</v>
      </c>
      <c r="V304" s="387" t="n">
        <f aca="false">INDEX(_Rge_Data_3rd_CY,$B304,V$1)</f>
        <v>0</v>
      </c>
      <c r="W304" s="388" t="n">
        <f aca="false">INDEX(_Rge_Data_3rd_CY,$B304,W$1)</f>
        <v>0</v>
      </c>
      <c r="X304" s="388" t="n">
        <f aca="false">INDEX(_Rge_Data_3rd_CY,$B304,X$1)</f>
        <v>0</v>
      </c>
      <c r="Y304" s="388" t="n">
        <f aca="false">INDEX(_Rge_Data_3rd_CY,$B304,Y$1)</f>
        <v>0</v>
      </c>
      <c r="Z304" s="388" t="n">
        <f aca="false" t="array" ref="Z304:Z304">INDEX(_Rge_Data_3rd_CY,$B304,Z$1)</f>
        <v>0</v>
      </c>
      <c r="AA304" s="388" t="n">
        <f aca="false" t="array" ref="AA304:AA304">INDEX(_Rge_Data_3rd_CY,$B304,AA$1)</f>
        <v>0</v>
      </c>
      <c r="AB304" s="388" t="n">
        <f aca="false" t="array" ref="AB304:AB304">INDEX(_Rge_Data_3rd_CY,$B304,AB$1)</f>
        <v>0</v>
      </c>
      <c r="AC304" s="388" t="n">
        <f aca="false" t="array" ref="AC304:AC304">INDEX(_Rge_Data_3rd_CY,$B304,AC$1)</f>
        <v>0</v>
      </c>
      <c r="AD304" s="388" t="n">
        <f aca="false" t="array" ref="AD304:AD304">INDEX(_Rge_Data_3rd_CY,$B304,AD$1)</f>
        <v>0</v>
      </c>
      <c r="AE304" s="388" t="n">
        <f aca="false">INDEX(_Rge_Data_3rd_CY,$B304,AE$1)</f>
        <v>0</v>
      </c>
      <c r="AF304" s="388" t="n">
        <f aca="false" t="array" ref="AF304:AF304">INDEX(_Rge_Data_3rd_CY,$B304,AF$1)</f>
        <v>0</v>
      </c>
      <c r="AG304" s="388" t="n">
        <f aca="false" t="array" ref="AG304:AG304">INDEX(_Rge_Data_3rd_CY,$B304,AG$1)</f>
        <v>0</v>
      </c>
      <c r="AH304" s="388" t="n">
        <f aca="false">V304-AG304</f>
        <v>0</v>
      </c>
      <c r="AI304" s="389" t="n">
        <f aca="false">IFERROR(AH304/V304,)</f>
        <v>0</v>
      </c>
      <c r="AJ304" s="390" t="n">
        <f aca="false">INDEX(_Rge_Data_3rd_CY,$B304,AJ$1)</f>
        <v>0</v>
      </c>
      <c r="AK304" s="391" t="n">
        <f aca="false">INDEX(_Rge_Data_3rd_CY,$B304,AK$1)</f>
        <v>0</v>
      </c>
      <c r="AL304" s="391" t="n">
        <f aca="false">INDEX(_Rge_Data_3rd_CY,$B304,AL$1)</f>
        <v>0</v>
      </c>
      <c r="AM304" s="391" t="n">
        <f aca="false">INDEX(_Rge_Data_3rd_CY,$B304,AM$1)</f>
        <v>0</v>
      </c>
      <c r="AN304" s="391" t="n">
        <f aca="false" t="array" ref="AN304:AN304">INDEX(_Rge_Data_3rd_CY,$B304,AN$1)</f>
        <v>0</v>
      </c>
      <c r="AO304" s="391" t="n">
        <f aca="false" t="array" ref="AO304:AO304">INDEX(_Rge_Data_3rd_CY,$B304,AO$1)</f>
        <v>0</v>
      </c>
      <c r="AP304" s="391" t="n">
        <f aca="false" t="array" ref="AP304:AP304">INDEX(_Rge_Data_3rd_CY,$B304,AP$1)</f>
        <v>0</v>
      </c>
      <c r="AQ304" s="391" t="n">
        <f aca="false" t="array" ref="AQ304:AQ304">INDEX(_Rge_Data_3rd_CY,$B304,AQ$1)</f>
        <v>0</v>
      </c>
      <c r="AR304" s="391" t="n">
        <f aca="false" t="array" ref="AR304:AR304">INDEX(_Rge_Data_3rd_CY,$B304,AR$1)</f>
        <v>0</v>
      </c>
      <c r="AS304" s="391" t="n">
        <f aca="false">INDEX(_Rge_Data_3rd_CY,$B304,AS$1)</f>
        <v>0</v>
      </c>
      <c r="AT304" s="391" t="n">
        <f aca="false" t="array" ref="AT304:AT304">INDEX(_Rge_Data_3rd_CY,$B304,AT$1)</f>
        <v>0</v>
      </c>
      <c r="AU304" s="391" t="n">
        <f aca="false" t="array" ref="AU304:AU304">INDEX(_Rge_Data_3rd_CY,$B304,AU$1)</f>
        <v>0</v>
      </c>
      <c r="AV304" s="262" t="n">
        <f aca="false">AU304+AX304+AY304</f>
        <v>0</v>
      </c>
      <c r="AW304" s="392" t="n">
        <f aca="false">IFERROR(AU304/AG304,0)</f>
        <v>0</v>
      </c>
      <c r="AX304" s="268" t="n">
        <f aca="false">IFERROR(IF(AND($F304="OPEN",$AH304&gt;0),$AH304*_SoP*$AW304,IF(AND($F304="CLOSED",$AH304&gt;0),$AH304*_SoL*$AW304,0)),0)</f>
        <v>0</v>
      </c>
      <c r="AY304" s="268" t="n">
        <f aca="false">IFERROR(IF($AH304&lt;0,$AH304*_SoL,0),0)</f>
        <v>0</v>
      </c>
      <c r="AZ304" s="393" t="n">
        <f aca="false">AU304+AX304</f>
        <v>0</v>
      </c>
      <c r="BA304" s="393" t="n">
        <f aca="false">AJ304-AY304</f>
        <v>0</v>
      </c>
      <c r="BB304" s="393" t="n">
        <f aca="false">AZ304-BA304</f>
        <v>0</v>
      </c>
      <c r="BC304" s="394" t="n">
        <f aca="false">IF($BB304&gt;=0,$BB304,0)</f>
        <v>0</v>
      </c>
      <c r="BD304" s="395" t="n">
        <f aca="false">IF($BB304&lt;=0,-$BB304,0)</f>
        <v>-0</v>
      </c>
      <c r="BE304" s="396" t="n">
        <f aca="false">IF((V304-AJ304)&lt;0,0,V304-AJ304)</f>
        <v>0</v>
      </c>
      <c r="BF304" s="397" t="n">
        <f aca="false">IF(AW304&gt;1,0,V304-AW304*V304)</f>
        <v>0</v>
      </c>
    </row>
    <row r="305" customFormat="false" ht="19.5" hidden="false" customHeight="true" outlineLevel="0" collapsed="false">
      <c r="A305" s="166"/>
      <c r="B305" s="208" t="n">
        <f aca="false">B304+1</f>
        <v>294</v>
      </c>
      <c r="C305" s="166"/>
      <c r="D305" s="369" t="n">
        <f aca="false">INDEX(_Rge_Projectdata_3rd,$B305,MATCH("Project-ID",_Rge_Headline_Projectdata,0))</f>
        <v>0</v>
      </c>
      <c r="E305" s="370" t="str">
        <f aca="false" t="array" ref="E305:E305">IF(INDEX(_Rge_Data_3rd_CY,$B305,E$1)=0,"",TEXT(INDEX(_Rge_Data_3rd_CY,$B305,E$1),"JJJJMMTT"))</f>
        <v/>
      </c>
      <c r="F305" s="382" t="str">
        <f aca="false" t="array" ref="F305:F305">INDEX(_Rge_Data_3rd_CY,$B305,F$1)</f>
        <v>Open</v>
      </c>
      <c r="G305" s="371" t="n">
        <f aca="false" t="array" ref="G305:G305">IFERROR(MATCH(INDEX(_Rge_Data_3rd_CY,$B305,G$1),_Rge_Projectstatus,0),"")</f>
        <v>1</v>
      </c>
      <c r="H305" s="383" t="n">
        <f aca="false">INDEX(_Rge_Data_3rd_CY,$B305,H$1)</f>
        <v>0</v>
      </c>
      <c r="I305" s="384" t="n">
        <f aca="false">INDEX(_Rge_Data_3rd_CY,$B305,I$1)</f>
        <v>0</v>
      </c>
      <c r="J305" s="384" t="n">
        <f aca="false">INDEX(_Rge_Data_3rd_CY,$B305,J$1)</f>
        <v>0</v>
      </c>
      <c r="K305" s="384" t="n">
        <f aca="false">INDEX(_Rge_Data_3rd_CY,$B305,K$1)</f>
        <v>0</v>
      </c>
      <c r="L305" s="385" t="n">
        <f aca="false" t="array" ref="L305:L305">INDEX(_Rge_Data_3rd_CY,$B305,L$1)</f>
        <v>0</v>
      </c>
      <c r="M305" s="385" t="n">
        <f aca="false" t="array" ref="M305:M305">INDEX(_Rge_Data_3rd_CY,$B305,M$1)</f>
        <v>0</v>
      </c>
      <c r="N305" s="385" t="n">
        <f aca="false" t="array" ref="N305:N305">INDEX(_Rge_Data_3rd_CY,$B305,N$1)</f>
        <v>0</v>
      </c>
      <c r="O305" s="385" t="n">
        <f aca="false" t="array" ref="O305:O305">INDEX(_Rge_Data_3rd_CY,$B305,O$1)</f>
        <v>0</v>
      </c>
      <c r="P305" s="385" t="n">
        <f aca="false" t="array" ref="P305:P305">INDEX(_Rge_Data_3rd_CY,$B305,P$1)</f>
        <v>0</v>
      </c>
      <c r="Q305" s="385" t="n">
        <f aca="false">INDEX(_Rge_Data_3rd_CY,$B305,Q$1)</f>
        <v>0</v>
      </c>
      <c r="R305" s="385" t="n">
        <f aca="false" t="array" ref="R305:R305">INDEX(_Rge_Data_3rd_CY,$B305,R$1)</f>
        <v>0</v>
      </c>
      <c r="S305" s="385" t="n">
        <f aca="false" t="array" ref="S305:S305">INDEX(_Rge_Data_3rd_CY,$B305,S$1)</f>
        <v>0</v>
      </c>
      <c r="T305" s="385" t="n">
        <f aca="false">H305-S305</f>
        <v>0</v>
      </c>
      <c r="U305" s="386" t="n">
        <f aca="false">IFERROR(T305/H305,0)</f>
        <v>0</v>
      </c>
      <c r="V305" s="387" t="n">
        <f aca="false">INDEX(_Rge_Data_3rd_CY,$B305,V$1)</f>
        <v>0</v>
      </c>
      <c r="W305" s="388" t="n">
        <f aca="false">INDEX(_Rge_Data_3rd_CY,$B305,W$1)</f>
        <v>0</v>
      </c>
      <c r="X305" s="388" t="n">
        <f aca="false">INDEX(_Rge_Data_3rd_CY,$B305,X$1)</f>
        <v>0</v>
      </c>
      <c r="Y305" s="388" t="n">
        <f aca="false">INDEX(_Rge_Data_3rd_CY,$B305,Y$1)</f>
        <v>0</v>
      </c>
      <c r="Z305" s="388" t="n">
        <f aca="false" t="array" ref="Z305:Z305">INDEX(_Rge_Data_3rd_CY,$B305,Z$1)</f>
        <v>0</v>
      </c>
      <c r="AA305" s="388" t="n">
        <f aca="false" t="array" ref="AA305:AA305">INDEX(_Rge_Data_3rd_CY,$B305,AA$1)</f>
        <v>0</v>
      </c>
      <c r="AB305" s="388" t="n">
        <f aca="false" t="array" ref="AB305:AB305">INDEX(_Rge_Data_3rd_CY,$B305,AB$1)</f>
        <v>0</v>
      </c>
      <c r="AC305" s="388" t="n">
        <f aca="false" t="array" ref="AC305:AC305">INDEX(_Rge_Data_3rd_CY,$B305,AC$1)</f>
        <v>0</v>
      </c>
      <c r="AD305" s="388" t="n">
        <f aca="false" t="array" ref="AD305:AD305">INDEX(_Rge_Data_3rd_CY,$B305,AD$1)</f>
        <v>0</v>
      </c>
      <c r="AE305" s="388" t="n">
        <f aca="false">INDEX(_Rge_Data_3rd_CY,$B305,AE$1)</f>
        <v>0</v>
      </c>
      <c r="AF305" s="388" t="n">
        <f aca="false" t="array" ref="AF305:AF305">INDEX(_Rge_Data_3rd_CY,$B305,AF$1)</f>
        <v>0</v>
      </c>
      <c r="AG305" s="388" t="n">
        <f aca="false" t="array" ref="AG305:AG305">INDEX(_Rge_Data_3rd_CY,$B305,AG$1)</f>
        <v>0</v>
      </c>
      <c r="AH305" s="388" t="n">
        <f aca="false">V305-AG305</f>
        <v>0</v>
      </c>
      <c r="AI305" s="389" t="n">
        <f aca="false">IFERROR(AH305/V305,)</f>
        <v>0</v>
      </c>
      <c r="AJ305" s="390" t="n">
        <f aca="false">INDEX(_Rge_Data_3rd_CY,$B305,AJ$1)</f>
        <v>0</v>
      </c>
      <c r="AK305" s="391" t="n">
        <f aca="false">INDEX(_Rge_Data_3rd_CY,$B305,AK$1)</f>
        <v>0</v>
      </c>
      <c r="AL305" s="391" t="n">
        <f aca="false">INDEX(_Rge_Data_3rd_CY,$B305,AL$1)</f>
        <v>0</v>
      </c>
      <c r="AM305" s="391" t="n">
        <f aca="false">INDEX(_Rge_Data_3rd_CY,$B305,AM$1)</f>
        <v>0</v>
      </c>
      <c r="AN305" s="391" t="n">
        <f aca="false" t="array" ref="AN305:AN305">INDEX(_Rge_Data_3rd_CY,$B305,AN$1)</f>
        <v>0</v>
      </c>
      <c r="AO305" s="391" t="n">
        <f aca="false" t="array" ref="AO305:AO305">INDEX(_Rge_Data_3rd_CY,$B305,AO$1)</f>
        <v>0</v>
      </c>
      <c r="AP305" s="391" t="n">
        <f aca="false" t="array" ref="AP305:AP305">INDEX(_Rge_Data_3rd_CY,$B305,AP$1)</f>
        <v>0</v>
      </c>
      <c r="AQ305" s="391" t="n">
        <f aca="false" t="array" ref="AQ305:AQ305">INDEX(_Rge_Data_3rd_CY,$B305,AQ$1)</f>
        <v>0</v>
      </c>
      <c r="AR305" s="391" t="n">
        <f aca="false" t="array" ref="AR305:AR305">INDEX(_Rge_Data_3rd_CY,$B305,AR$1)</f>
        <v>0</v>
      </c>
      <c r="AS305" s="391" t="n">
        <f aca="false">INDEX(_Rge_Data_3rd_CY,$B305,AS$1)</f>
        <v>0</v>
      </c>
      <c r="AT305" s="391" t="n">
        <f aca="false" t="array" ref="AT305:AT305">INDEX(_Rge_Data_3rd_CY,$B305,AT$1)</f>
        <v>0</v>
      </c>
      <c r="AU305" s="391" t="n">
        <f aca="false" t="array" ref="AU305:AU305">INDEX(_Rge_Data_3rd_CY,$B305,AU$1)</f>
        <v>0</v>
      </c>
      <c r="AV305" s="262" t="n">
        <f aca="false">AU305+AX305+AY305</f>
        <v>0</v>
      </c>
      <c r="AW305" s="392" t="n">
        <f aca="false">IFERROR(AU305/AG305,0)</f>
        <v>0</v>
      </c>
      <c r="AX305" s="268" t="n">
        <f aca="false">IFERROR(IF(AND($F305="OPEN",$AH305&gt;0),$AH305*_SoP*$AW305,IF(AND($F305="CLOSED",$AH305&gt;0),$AH305*_SoL*$AW305,0)),0)</f>
        <v>0</v>
      </c>
      <c r="AY305" s="268" t="n">
        <f aca="false">IFERROR(IF($AH305&lt;0,$AH305*_SoL,0),0)</f>
        <v>0</v>
      </c>
      <c r="AZ305" s="393" t="n">
        <f aca="false">AU305+AX305</f>
        <v>0</v>
      </c>
      <c r="BA305" s="393" t="n">
        <f aca="false">AJ305-AY305</f>
        <v>0</v>
      </c>
      <c r="BB305" s="393" t="n">
        <f aca="false">AZ305-BA305</f>
        <v>0</v>
      </c>
      <c r="BC305" s="394" t="n">
        <f aca="false">IF($BB305&gt;=0,$BB305,0)</f>
        <v>0</v>
      </c>
      <c r="BD305" s="395" t="n">
        <f aca="false">IF($BB305&lt;=0,-$BB305,0)</f>
        <v>-0</v>
      </c>
      <c r="BE305" s="396" t="n">
        <f aca="false">IF((V305-AJ305)&lt;0,0,V305-AJ305)</f>
        <v>0</v>
      </c>
      <c r="BF305" s="397" t="n">
        <f aca="false">IF(AW305&gt;1,0,V305-AW305*V305)</f>
        <v>0</v>
      </c>
    </row>
    <row r="306" customFormat="false" ht="19.5" hidden="false" customHeight="true" outlineLevel="0" collapsed="false">
      <c r="A306" s="166"/>
      <c r="B306" s="208" t="n">
        <f aca="false">B305+1</f>
        <v>295</v>
      </c>
      <c r="C306" s="166"/>
      <c r="D306" s="369" t="n">
        <f aca="false">INDEX(_Rge_Projectdata_3rd,$B306,MATCH("Project-ID",_Rge_Headline_Projectdata,0))</f>
        <v>0</v>
      </c>
      <c r="E306" s="370" t="str">
        <f aca="false" t="array" ref="E306:E306">IF(INDEX(_Rge_Data_3rd_CY,$B306,E$1)=0,"",TEXT(INDEX(_Rge_Data_3rd_CY,$B306,E$1),"JJJJMMTT"))</f>
        <v/>
      </c>
      <c r="F306" s="382" t="str">
        <f aca="false" t="array" ref="F306:F306">INDEX(_Rge_Data_3rd_CY,$B306,F$1)</f>
        <v>Open</v>
      </c>
      <c r="G306" s="371" t="n">
        <f aca="false" t="array" ref="G306:G306">IFERROR(MATCH(INDEX(_Rge_Data_3rd_CY,$B306,G$1),_Rge_Projectstatus,0),"")</f>
        <v>1</v>
      </c>
      <c r="H306" s="383" t="n">
        <f aca="false">INDEX(_Rge_Data_3rd_CY,$B306,H$1)</f>
        <v>0</v>
      </c>
      <c r="I306" s="384" t="n">
        <f aca="false">INDEX(_Rge_Data_3rd_CY,$B306,I$1)</f>
        <v>0</v>
      </c>
      <c r="J306" s="384" t="n">
        <f aca="false">INDEX(_Rge_Data_3rd_CY,$B306,J$1)</f>
        <v>0</v>
      </c>
      <c r="K306" s="384" t="n">
        <f aca="false">INDEX(_Rge_Data_3rd_CY,$B306,K$1)</f>
        <v>0</v>
      </c>
      <c r="L306" s="385" t="n">
        <f aca="false" t="array" ref="L306:L306">INDEX(_Rge_Data_3rd_CY,$B306,L$1)</f>
        <v>0</v>
      </c>
      <c r="M306" s="385" t="n">
        <f aca="false" t="array" ref="M306:M306">INDEX(_Rge_Data_3rd_CY,$B306,M$1)</f>
        <v>0</v>
      </c>
      <c r="N306" s="385" t="n">
        <f aca="false" t="array" ref="N306:N306">INDEX(_Rge_Data_3rd_CY,$B306,N$1)</f>
        <v>0</v>
      </c>
      <c r="O306" s="385" t="n">
        <f aca="false" t="array" ref="O306:O306">INDEX(_Rge_Data_3rd_CY,$B306,O$1)</f>
        <v>0</v>
      </c>
      <c r="P306" s="385" t="n">
        <f aca="false" t="array" ref="P306:P306">INDEX(_Rge_Data_3rd_CY,$B306,P$1)</f>
        <v>0</v>
      </c>
      <c r="Q306" s="385" t="n">
        <f aca="false">INDEX(_Rge_Data_3rd_CY,$B306,Q$1)</f>
        <v>0</v>
      </c>
      <c r="R306" s="385" t="n">
        <f aca="false" t="array" ref="R306:R306">INDEX(_Rge_Data_3rd_CY,$B306,R$1)</f>
        <v>0</v>
      </c>
      <c r="S306" s="385" t="n">
        <f aca="false" t="array" ref="S306:S306">INDEX(_Rge_Data_3rd_CY,$B306,S$1)</f>
        <v>0</v>
      </c>
      <c r="T306" s="385" t="n">
        <f aca="false">H306-S306</f>
        <v>0</v>
      </c>
      <c r="U306" s="386" t="n">
        <f aca="false">IFERROR(T306/H306,0)</f>
        <v>0</v>
      </c>
      <c r="V306" s="387" t="n">
        <f aca="false">INDEX(_Rge_Data_3rd_CY,$B306,V$1)</f>
        <v>0</v>
      </c>
      <c r="W306" s="388" t="n">
        <f aca="false">INDEX(_Rge_Data_3rd_CY,$B306,W$1)</f>
        <v>0</v>
      </c>
      <c r="X306" s="388" t="n">
        <f aca="false">INDEX(_Rge_Data_3rd_CY,$B306,X$1)</f>
        <v>0</v>
      </c>
      <c r="Y306" s="388" t="n">
        <f aca="false">INDEX(_Rge_Data_3rd_CY,$B306,Y$1)</f>
        <v>0</v>
      </c>
      <c r="Z306" s="388" t="n">
        <f aca="false" t="array" ref="Z306:Z306">INDEX(_Rge_Data_3rd_CY,$B306,Z$1)</f>
        <v>0</v>
      </c>
      <c r="AA306" s="388" t="n">
        <f aca="false" t="array" ref="AA306:AA306">INDEX(_Rge_Data_3rd_CY,$B306,AA$1)</f>
        <v>0</v>
      </c>
      <c r="AB306" s="388" t="n">
        <f aca="false" t="array" ref="AB306:AB306">INDEX(_Rge_Data_3rd_CY,$B306,AB$1)</f>
        <v>0</v>
      </c>
      <c r="AC306" s="388" t="n">
        <f aca="false" t="array" ref="AC306:AC306">INDEX(_Rge_Data_3rd_CY,$B306,AC$1)</f>
        <v>0</v>
      </c>
      <c r="AD306" s="388" t="n">
        <f aca="false" t="array" ref="AD306:AD306">INDEX(_Rge_Data_3rd_CY,$B306,AD$1)</f>
        <v>0</v>
      </c>
      <c r="AE306" s="388" t="n">
        <f aca="false">INDEX(_Rge_Data_3rd_CY,$B306,AE$1)</f>
        <v>0</v>
      </c>
      <c r="AF306" s="388" t="n">
        <f aca="false" t="array" ref="AF306:AF306">INDEX(_Rge_Data_3rd_CY,$B306,AF$1)</f>
        <v>0</v>
      </c>
      <c r="AG306" s="388" t="n">
        <f aca="false" t="array" ref="AG306:AG306">INDEX(_Rge_Data_3rd_CY,$B306,AG$1)</f>
        <v>0</v>
      </c>
      <c r="AH306" s="388" t="n">
        <f aca="false">V306-AG306</f>
        <v>0</v>
      </c>
      <c r="AI306" s="389" t="n">
        <f aca="false">IFERROR(AH306/V306,)</f>
        <v>0</v>
      </c>
      <c r="AJ306" s="390" t="n">
        <f aca="false">INDEX(_Rge_Data_3rd_CY,$B306,AJ$1)</f>
        <v>0</v>
      </c>
      <c r="AK306" s="391" t="n">
        <f aca="false">INDEX(_Rge_Data_3rd_CY,$B306,AK$1)</f>
        <v>0</v>
      </c>
      <c r="AL306" s="391" t="n">
        <f aca="false">INDEX(_Rge_Data_3rd_CY,$B306,AL$1)</f>
        <v>0</v>
      </c>
      <c r="AM306" s="391" t="n">
        <f aca="false">INDEX(_Rge_Data_3rd_CY,$B306,AM$1)</f>
        <v>0</v>
      </c>
      <c r="AN306" s="391" t="n">
        <f aca="false" t="array" ref="AN306:AN306">INDEX(_Rge_Data_3rd_CY,$B306,AN$1)</f>
        <v>0</v>
      </c>
      <c r="AO306" s="391" t="n">
        <f aca="false" t="array" ref="AO306:AO306">INDEX(_Rge_Data_3rd_CY,$B306,AO$1)</f>
        <v>0</v>
      </c>
      <c r="AP306" s="391" t="n">
        <f aca="false" t="array" ref="AP306:AP306">INDEX(_Rge_Data_3rd_CY,$B306,AP$1)</f>
        <v>0</v>
      </c>
      <c r="AQ306" s="391" t="n">
        <f aca="false" t="array" ref="AQ306:AQ306">INDEX(_Rge_Data_3rd_CY,$B306,AQ$1)</f>
        <v>0</v>
      </c>
      <c r="AR306" s="391" t="n">
        <f aca="false" t="array" ref="AR306:AR306">INDEX(_Rge_Data_3rd_CY,$B306,AR$1)</f>
        <v>0</v>
      </c>
      <c r="AS306" s="391" t="n">
        <f aca="false">INDEX(_Rge_Data_3rd_CY,$B306,AS$1)</f>
        <v>0</v>
      </c>
      <c r="AT306" s="391" t="n">
        <f aca="false" t="array" ref="AT306:AT306">INDEX(_Rge_Data_3rd_CY,$B306,AT$1)</f>
        <v>0</v>
      </c>
      <c r="AU306" s="391" t="n">
        <f aca="false" t="array" ref="AU306:AU306">INDEX(_Rge_Data_3rd_CY,$B306,AU$1)</f>
        <v>0</v>
      </c>
      <c r="AV306" s="262" t="n">
        <f aca="false">AU306+AX306+AY306</f>
        <v>0</v>
      </c>
      <c r="AW306" s="392" t="n">
        <f aca="false">IFERROR(AU306/AG306,0)</f>
        <v>0</v>
      </c>
      <c r="AX306" s="268" t="n">
        <f aca="false">IFERROR(IF(AND($F306="OPEN",$AH306&gt;0),$AH306*_SoP*$AW306,IF(AND($F306="CLOSED",$AH306&gt;0),$AH306*_SoL*$AW306,0)),0)</f>
        <v>0</v>
      </c>
      <c r="AY306" s="268" t="n">
        <f aca="false">IFERROR(IF($AH306&lt;0,$AH306*_SoL,0),0)</f>
        <v>0</v>
      </c>
      <c r="AZ306" s="393" t="n">
        <f aca="false">AU306+AX306</f>
        <v>0</v>
      </c>
      <c r="BA306" s="393" t="n">
        <f aca="false">AJ306-AY306</f>
        <v>0</v>
      </c>
      <c r="BB306" s="393" t="n">
        <f aca="false">AZ306-BA306</f>
        <v>0</v>
      </c>
      <c r="BC306" s="394" t="n">
        <f aca="false">IF($BB306&gt;=0,$BB306,0)</f>
        <v>0</v>
      </c>
      <c r="BD306" s="395" t="n">
        <f aca="false">IF($BB306&lt;=0,-$BB306,0)</f>
        <v>-0</v>
      </c>
      <c r="BE306" s="396" t="n">
        <f aca="false">IF((V306-AJ306)&lt;0,0,V306-AJ306)</f>
        <v>0</v>
      </c>
      <c r="BF306" s="397" t="n">
        <f aca="false">IF(AW306&gt;1,0,V306-AW306*V306)</f>
        <v>0</v>
      </c>
    </row>
    <row r="307" customFormat="false" ht="19.5" hidden="false" customHeight="true" outlineLevel="0" collapsed="false">
      <c r="A307" s="166"/>
      <c r="B307" s="208" t="n">
        <f aca="false">B306+1</f>
        <v>296</v>
      </c>
      <c r="C307" s="166"/>
      <c r="D307" s="369" t="n">
        <f aca="false">INDEX(_Rge_Projectdata_3rd,$B307,MATCH("Project-ID",_Rge_Headline_Projectdata,0))</f>
        <v>0</v>
      </c>
      <c r="E307" s="370" t="str">
        <f aca="false" t="array" ref="E307:E307">IF(INDEX(_Rge_Data_3rd_CY,$B307,E$1)=0,"",TEXT(INDEX(_Rge_Data_3rd_CY,$B307,E$1),"JJJJMMTT"))</f>
        <v/>
      </c>
      <c r="F307" s="382" t="str">
        <f aca="false" t="array" ref="F307:F307">INDEX(_Rge_Data_3rd_CY,$B307,F$1)</f>
        <v>Open</v>
      </c>
      <c r="G307" s="371" t="n">
        <f aca="false" t="array" ref="G307:G307">IFERROR(MATCH(INDEX(_Rge_Data_3rd_CY,$B307,G$1),_Rge_Projectstatus,0),"")</f>
        <v>1</v>
      </c>
      <c r="H307" s="383" t="n">
        <f aca="false">INDEX(_Rge_Data_3rd_CY,$B307,H$1)</f>
        <v>0</v>
      </c>
      <c r="I307" s="384" t="n">
        <f aca="false">INDEX(_Rge_Data_3rd_CY,$B307,I$1)</f>
        <v>0</v>
      </c>
      <c r="J307" s="384" t="n">
        <f aca="false">INDEX(_Rge_Data_3rd_CY,$B307,J$1)</f>
        <v>0</v>
      </c>
      <c r="K307" s="384" t="n">
        <f aca="false">INDEX(_Rge_Data_3rd_CY,$B307,K$1)</f>
        <v>0</v>
      </c>
      <c r="L307" s="385" t="n">
        <f aca="false" t="array" ref="L307:L307">INDEX(_Rge_Data_3rd_CY,$B307,L$1)</f>
        <v>0</v>
      </c>
      <c r="M307" s="385" t="n">
        <f aca="false" t="array" ref="M307:M307">INDEX(_Rge_Data_3rd_CY,$B307,M$1)</f>
        <v>0</v>
      </c>
      <c r="N307" s="385" t="n">
        <f aca="false" t="array" ref="N307:N307">INDEX(_Rge_Data_3rd_CY,$B307,N$1)</f>
        <v>0</v>
      </c>
      <c r="O307" s="385" t="n">
        <f aca="false" t="array" ref="O307:O307">INDEX(_Rge_Data_3rd_CY,$B307,O$1)</f>
        <v>0</v>
      </c>
      <c r="P307" s="385" t="n">
        <f aca="false" t="array" ref="P307:P307">INDEX(_Rge_Data_3rd_CY,$B307,P$1)</f>
        <v>0</v>
      </c>
      <c r="Q307" s="385" t="n">
        <f aca="false">INDEX(_Rge_Data_3rd_CY,$B307,Q$1)</f>
        <v>0</v>
      </c>
      <c r="R307" s="385" t="n">
        <f aca="false" t="array" ref="R307:R307">INDEX(_Rge_Data_3rd_CY,$B307,R$1)</f>
        <v>0</v>
      </c>
      <c r="S307" s="385" t="n">
        <f aca="false" t="array" ref="S307:S307">INDEX(_Rge_Data_3rd_CY,$B307,S$1)</f>
        <v>0</v>
      </c>
      <c r="T307" s="385" t="n">
        <f aca="false">H307-S307</f>
        <v>0</v>
      </c>
      <c r="U307" s="386" t="n">
        <f aca="false">IFERROR(T307/H307,0)</f>
        <v>0</v>
      </c>
      <c r="V307" s="387" t="n">
        <f aca="false">INDEX(_Rge_Data_3rd_CY,$B307,V$1)</f>
        <v>0</v>
      </c>
      <c r="W307" s="388" t="n">
        <f aca="false">INDEX(_Rge_Data_3rd_CY,$B307,W$1)</f>
        <v>0</v>
      </c>
      <c r="X307" s="388" t="n">
        <f aca="false">INDEX(_Rge_Data_3rd_CY,$B307,X$1)</f>
        <v>0</v>
      </c>
      <c r="Y307" s="388" t="n">
        <f aca="false">INDEX(_Rge_Data_3rd_CY,$B307,Y$1)</f>
        <v>0</v>
      </c>
      <c r="Z307" s="388" t="n">
        <f aca="false" t="array" ref="Z307:Z307">INDEX(_Rge_Data_3rd_CY,$B307,Z$1)</f>
        <v>0</v>
      </c>
      <c r="AA307" s="388" t="n">
        <f aca="false" t="array" ref="AA307:AA307">INDEX(_Rge_Data_3rd_CY,$B307,AA$1)</f>
        <v>0</v>
      </c>
      <c r="AB307" s="388" t="n">
        <f aca="false" t="array" ref="AB307:AB307">INDEX(_Rge_Data_3rd_CY,$B307,AB$1)</f>
        <v>0</v>
      </c>
      <c r="AC307" s="388" t="n">
        <f aca="false" t="array" ref="AC307:AC307">INDEX(_Rge_Data_3rd_CY,$B307,AC$1)</f>
        <v>0</v>
      </c>
      <c r="AD307" s="388" t="n">
        <f aca="false" t="array" ref="AD307:AD307">INDEX(_Rge_Data_3rd_CY,$B307,AD$1)</f>
        <v>0</v>
      </c>
      <c r="AE307" s="388" t="n">
        <f aca="false">INDEX(_Rge_Data_3rd_CY,$B307,AE$1)</f>
        <v>0</v>
      </c>
      <c r="AF307" s="388" t="n">
        <f aca="false" t="array" ref="AF307:AF307">INDEX(_Rge_Data_3rd_CY,$B307,AF$1)</f>
        <v>0</v>
      </c>
      <c r="AG307" s="388" t="n">
        <f aca="false" t="array" ref="AG307:AG307">INDEX(_Rge_Data_3rd_CY,$B307,AG$1)</f>
        <v>0</v>
      </c>
      <c r="AH307" s="388" t="n">
        <f aca="false">V307-AG307</f>
        <v>0</v>
      </c>
      <c r="AI307" s="389" t="n">
        <f aca="false">IFERROR(AH307/V307,)</f>
        <v>0</v>
      </c>
      <c r="AJ307" s="390" t="n">
        <f aca="false">INDEX(_Rge_Data_3rd_CY,$B307,AJ$1)</f>
        <v>0</v>
      </c>
      <c r="AK307" s="391" t="n">
        <f aca="false">INDEX(_Rge_Data_3rd_CY,$B307,AK$1)</f>
        <v>0</v>
      </c>
      <c r="AL307" s="391" t="n">
        <f aca="false">INDEX(_Rge_Data_3rd_CY,$B307,AL$1)</f>
        <v>0</v>
      </c>
      <c r="AM307" s="391" t="n">
        <f aca="false">INDEX(_Rge_Data_3rd_CY,$B307,AM$1)</f>
        <v>0</v>
      </c>
      <c r="AN307" s="391" t="n">
        <f aca="false" t="array" ref="AN307:AN307">INDEX(_Rge_Data_3rd_CY,$B307,AN$1)</f>
        <v>0</v>
      </c>
      <c r="AO307" s="391" t="n">
        <f aca="false" t="array" ref="AO307:AO307">INDEX(_Rge_Data_3rd_CY,$B307,AO$1)</f>
        <v>0</v>
      </c>
      <c r="AP307" s="391" t="n">
        <f aca="false" t="array" ref="AP307:AP307">INDEX(_Rge_Data_3rd_CY,$B307,AP$1)</f>
        <v>0</v>
      </c>
      <c r="AQ307" s="391" t="n">
        <f aca="false" t="array" ref="AQ307:AQ307">INDEX(_Rge_Data_3rd_CY,$B307,AQ$1)</f>
        <v>0</v>
      </c>
      <c r="AR307" s="391" t="n">
        <f aca="false" t="array" ref="AR307:AR307">INDEX(_Rge_Data_3rd_CY,$B307,AR$1)</f>
        <v>0</v>
      </c>
      <c r="AS307" s="391" t="n">
        <f aca="false">INDEX(_Rge_Data_3rd_CY,$B307,AS$1)</f>
        <v>0</v>
      </c>
      <c r="AT307" s="391" t="n">
        <f aca="false" t="array" ref="AT307:AT307">INDEX(_Rge_Data_3rd_CY,$B307,AT$1)</f>
        <v>0</v>
      </c>
      <c r="AU307" s="391" t="n">
        <f aca="false" t="array" ref="AU307:AU307">INDEX(_Rge_Data_3rd_CY,$B307,AU$1)</f>
        <v>0</v>
      </c>
      <c r="AV307" s="262" t="n">
        <f aca="false">AU307+AX307+AY307</f>
        <v>0</v>
      </c>
      <c r="AW307" s="392" t="n">
        <f aca="false">IFERROR(AU307/AG307,0)</f>
        <v>0</v>
      </c>
      <c r="AX307" s="268" t="n">
        <f aca="false">IFERROR(IF(AND($F307="OPEN",$AH307&gt;0),$AH307*_SoP*$AW307,IF(AND($F307="CLOSED",$AH307&gt;0),$AH307*_SoL*$AW307,0)),0)</f>
        <v>0</v>
      </c>
      <c r="AY307" s="268" t="n">
        <f aca="false">IFERROR(IF($AH307&lt;0,$AH307*_SoL,0),0)</f>
        <v>0</v>
      </c>
      <c r="AZ307" s="393" t="n">
        <f aca="false">AU307+AX307</f>
        <v>0</v>
      </c>
      <c r="BA307" s="393" t="n">
        <f aca="false">AJ307-AY307</f>
        <v>0</v>
      </c>
      <c r="BB307" s="393" t="n">
        <f aca="false">AZ307-BA307</f>
        <v>0</v>
      </c>
      <c r="BC307" s="394" t="n">
        <f aca="false">IF($BB307&gt;=0,$BB307,0)</f>
        <v>0</v>
      </c>
      <c r="BD307" s="395" t="n">
        <f aca="false">IF($BB307&lt;=0,-$BB307,0)</f>
        <v>-0</v>
      </c>
      <c r="BE307" s="396" t="n">
        <f aca="false">IF((V307-AJ307)&lt;0,0,V307-AJ307)</f>
        <v>0</v>
      </c>
      <c r="BF307" s="397" t="n">
        <f aca="false">IF(AW307&gt;1,0,V307-AW307*V307)</f>
        <v>0</v>
      </c>
    </row>
    <row r="308" customFormat="false" ht="19.5" hidden="false" customHeight="true" outlineLevel="0" collapsed="false">
      <c r="A308" s="166"/>
      <c r="B308" s="208" t="n">
        <f aca="false">B307+1</f>
        <v>297</v>
      </c>
      <c r="C308" s="166"/>
      <c r="D308" s="369" t="n">
        <f aca="false">INDEX(_Rge_Projectdata_3rd,$B308,MATCH("Project-ID",_Rge_Headline_Projectdata,0))</f>
        <v>0</v>
      </c>
      <c r="E308" s="370" t="str">
        <f aca="false" t="array" ref="E308:E308">IF(INDEX(_Rge_Data_3rd_CY,$B308,E$1)=0,"",TEXT(INDEX(_Rge_Data_3rd_CY,$B308,E$1),"JJJJMMTT"))</f>
        <v/>
      </c>
      <c r="F308" s="382" t="str">
        <f aca="false" t="array" ref="F308:F308">INDEX(_Rge_Data_3rd_CY,$B308,F$1)</f>
        <v>Open</v>
      </c>
      <c r="G308" s="371" t="n">
        <f aca="false" t="array" ref="G308:G308">IFERROR(MATCH(INDEX(_Rge_Data_3rd_CY,$B308,G$1),_Rge_Projectstatus,0),"")</f>
        <v>1</v>
      </c>
      <c r="H308" s="383" t="n">
        <f aca="false">INDEX(_Rge_Data_3rd_CY,$B308,H$1)</f>
        <v>0</v>
      </c>
      <c r="I308" s="384" t="n">
        <f aca="false">INDEX(_Rge_Data_3rd_CY,$B308,I$1)</f>
        <v>0</v>
      </c>
      <c r="J308" s="384" t="n">
        <f aca="false">INDEX(_Rge_Data_3rd_CY,$B308,J$1)</f>
        <v>0</v>
      </c>
      <c r="K308" s="384" t="n">
        <f aca="false">INDEX(_Rge_Data_3rd_CY,$B308,K$1)</f>
        <v>0</v>
      </c>
      <c r="L308" s="385" t="n">
        <f aca="false" t="array" ref="L308:L308">INDEX(_Rge_Data_3rd_CY,$B308,L$1)</f>
        <v>0</v>
      </c>
      <c r="M308" s="385" t="n">
        <f aca="false" t="array" ref="M308:M308">INDEX(_Rge_Data_3rd_CY,$B308,M$1)</f>
        <v>0</v>
      </c>
      <c r="N308" s="385" t="n">
        <f aca="false" t="array" ref="N308:N308">INDEX(_Rge_Data_3rd_CY,$B308,N$1)</f>
        <v>0</v>
      </c>
      <c r="O308" s="385" t="n">
        <f aca="false" t="array" ref="O308:O308">INDEX(_Rge_Data_3rd_CY,$B308,O$1)</f>
        <v>0</v>
      </c>
      <c r="P308" s="385" t="n">
        <f aca="false" t="array" ref="P308:P308">INDEX(_Rge_Data_3rd_CY,$B308,P$1)</f>
        <v>0</v>
      </c>
      <c r="Q308" s="385" t="n">
        <f aca="false">INDEX(_Rge_Data_3rd_CY,$B308,Q$1)</f>
        <v>0</v>
      </c>
      <c r="R308" s="385" t="n">
        <f aca="false" t="array" ref="R308:R308">INDEX(_Rge_Data_3rd_CY,$B308,R$1)</f>
        <v>0</v>
      </c>
      <c r="S308" s="385" t="n">
        <f aca="false" t="array" ref="S308:S308">INDEX(_Rge_Data_3rd_CY,$B308,S$1)</f>
        <v>0</v>
      </c>
      <c r="T308" s="385" t="n">
        <f aca="false">H308-S308</f>
        <v>0</v>
      </c>
      <c r="U308" s="386" t="n">
        <f aca="false">IFERROR(T308/H308,0)</f>
        <v>0</v>
      </c>
      <c r="V308" s="387" t="n">
        <f aca="false">INDEX(_Rge_Data_3rd_CY,$B308,V$1)</f>
        <v>0</v>
      </c>
      <c r="W308" s="388" t="n">
        <f aca="false">INDEX(_Rge_Data_3rd_CY,$B308,W$1)</f>
        <v>0</v>
      </c>
      <c r="X308" s="388" t="n">
        <f aca="false">INDEX(_Rge_Data_3rd_CY,$B308,X$1)</f>
        <v>0</v>
      </c>
      <c r="Y308" s="388" t="n">
        <f aca="false">INDEX(_Rge_Data_3rd_CY,$B308,Y$1)</f>
        <v>0</v>
      </c>
      <c r="Z308" s="388" t="n">
        <f aca="false" t="array" ref="Z308:Z308">INDEX(_Rge_Data_3rd_CY,$B308,Z$1)</f>
        <v>0</v>
      </c>
      <c r="AA308" s="388" t="n">
        <f aca="false" t="array" ref="AA308:AA308">INDEX(_Rge_Data_3rd_CY,$B308,AA$1)</f>
        <v>0</v>
      </c>
      <c r="AB308" s="388" t="n">
        <f aca="false" t="array" ref="AB308:AB308">INDEX(_Rge_Data_3rd_CY,$B308,AB$1)</f>
        <v>0</v>
      </c>
      <c r="AC308" s="388" t="n">
        <f aca="false" t="array" ref="AC308:AC308">INDEX(_Rge_Data_3rd_CY,$B308,AC$1)</f>
        <v>0</v>
      </c>
      <c r="AD308" s="388" t="n">
        <f aca="false" t="array" ref="AD308:AD308">INDEX(_Rge_Data_3rd_CY,$B308,AD$1)</f>
        <v>0</v>
      </c>
      <c r="AE308" s="388" t="n">
        <f aca="false">INDEX(_Rge_Data_3rd_CY,$B308,AE$1)</f>
        <v>0</v>
      </c>
      <c r="AF308" s="388" t="n">
        <f aca="false" t="array" ref="AF308:AF308">INDEX(_Rge_Data_3rd_CY,$B308,AF$1)</f>
        <v>0</v>
      </c>
      <c r="AG308" s="388" t="n">
        <f aca="false" t="array" ref="AG308:AG308">INDEX(_Rge_Data_3rd_CY,$B308,AG$1)</f>
        <v>0</v>
      </c>
      <c r="AH308" s="388" t="n">
        <f aca="false">V308-AG308</f>
        <v>0</v>
      </c>
      <c r="AI308" s="389" t="n">
        <f aca="false">IFERROR(AH308/V308,)</f>
        <v>0</v>
      </c>
      <c r="AJ308" s="390" t="n">
        <f aca="false">INDEX(_Rge_Data_3rd_CY,$B308,AJ$1)</f>
        <v>0</v>
      </c>
      <c r="AK308" s="391" t="n">
        <f aca="false">INDEX(_Rge_Data_3rd_CY,$B308,AK$1)</f>
        <v>0</v>
      </c>
      <c r="AL308" s="391" t="n">
        <f aca="false">INDEX(_Rge_Data_3rd_CY,$B308,AL$1)</f>
        <v>0</v>
      </c>
      <c r="AM308" s="391" t="n">
        <f aca="false">INDEX(_Rge_Data_3rd_CY,$B308,AM$1)</f>
        <v>0</v>
      </c>
      <c r="AN308" s="391" t="n">
        <f aca="false" t="array" ref="AN308:AN308">INDEX(_Rge_Data_3rd_CY,$B308,AN$1)</f>
        <v>0</v>
      </c>
      <c r="AO308" s="391" t="n">
        <f aca="false" t="array" ref="AO308:AO308">INDEX(_Rge_Data_3rd_CY,$B308,AO$1)</f>
        <v>0</v>
      </c>
      <c r="AP308" s="391" t="n">
        <f aca="false" t="array" ref="AP308:AP308">INDEX(_Rge_Data_3rd_CY,$B308,AP$1)</f>
        <v>0</v>
      </c>
      <c r="AQ308" s="391" t="n">
        <f aca="false" t="array" ref="AQ308:AQ308">INDEX(_Rge_Data_3rd_CY,$B308,AQ$1)</f>
        <v>0</v>
      </c>
      <c r="AR308" s="391" t="n">
        <f aca="false" t="array" ref="AR308:AR308">INDEX(_Rge_Data_3rd_CY,$B308,AR$1)</f>
        <v>0</v>
      </c>
      <c r="AS308" s="391" t="n">
        <f aca="false">INDEX(_Rge_Data_3rd_CY,$B308,AS$1)</f>
        <v>0</v>
      </c>
      <c r="AT308" s="391" t="n">
        <f aca="false" t="array" ref="AT308:AT308">INDEX(_Rge_Data_3rd_CY,$B308,AT$1)</f>
        <v>0</v>
      </c>
      <c r="AU308" s="391" t="n">
        <f aca="false" t="array" ref="AU308:AU308">INDEX(_Rge_Data_3rd_CY,$B308,AU$1)</f>
        <v>0</v>
      </c>
      <c r="AV308" s="262" t="n">
        <f aca="false">AU308+AX308+AY308</f>
        <v>0</v>
      </c>
      <c r="AW308" s="392" t="n">
        <f aca="false">IFERROR(AU308/AG308,0)</f>
        <v>0</v>
      </c>
      <c r="AX308" s="268" t="n">
        <f aca="false">IFERROR(IF(AND($F308="OPEN",$AH308&gt;0),$AH308*_SoP*$AW308,IF(AND($F308="CLOSED",$AH308&gt;0),$AH308*_SoL*$AW308,0)),0)</f>
        <v>0</v>
      </c>
      <c r="AY308" s="268" t="n">
        <f aca="false">IFERROR(IF($AH308&lt;0,$AH308*_SoL,0),0)</f>
        <v>0</v>
      </c>
      <c r="AZ308" s="393" t="n">
        <f aca="false">AU308+AX308</f>
        <v>0</v>
      </c>
      <c r="BA308" s="393" t="n">
        <f aca="false">AJ308-AY308</f>
        <v>0</v>
      </c>
      <c r="BB308" s="393" t="n">
        <f aca="false">AZ308-BA308</f>
        <v>0</v>
      </c>
      <c r="BC308" s="394" t="n">
        <f aca="false">IF($BB308&gt;=0,$BB308,0)</f>
        <v>0</v>
      </c>
      <c r="BD308" s="395" t="n">
        <f aca="false">IF($BB308&lt;=0,-$BB308,0)</f>
        <v>-0</v>
      </c>
      <c r="BE308" s="396" t="n">
        <f aca="false">IF((V308-AJ308)&lt;0,0,V308-AJ308)</f>
        <v>0</v>
      </c>
      <c r="BF308" s="397" t="n">
        <f aca="false">IF(AW308&gt;1,0,V308-AW308*V308)</f>
        <v>0</v>
      </c>
    </row>
    <row r="309" customFormat="false" ht="19.5" hidden="false" customHeight="true" outlineLevel="0" collapsed="false">
      <c r="A309" s="166"/>
      <c r="B309" s="208" t="n">
        <f aca="false">B308+1</f>
        <v>298</v>
      </c>
      <c r="C309" s="166"/>
      <c r="D309" s="369" t="n">
        <f aca="false">INDEX(_Rge_Projectdata_3rd,$B309,MATCH("Project-ID",_Rge_Headline_Projectdata,0))</f>
        <v>0</v>
      </c>
      <c r="E309" s="370" t="str">
        <f aca="false" t="array" ref="E309:E309">IF(INDEX(_Rge_Data_3rd_CY,$B309,E$1)=0,"",TEXT(INDEX(_Rge_Data_3rd_CY,$B309,E$1),"JJJJMMTT"))</f>
        <v/>
      </c>
      <c r="F309" s="382" t="str">
        <f aca="false" t="array" ref="F309:F309">INDEX(_Rge_Data_3rd_CY,$B309,F$1)</f>
        <v>Open</v>
      </c>
      <c r="G309" s="371" t="n">
        <f aca="false" t="array" ref="G309:G309">IFERROR(MATCH(INDEX(_Rge_Data_3rd_CY,$B309,G$1),_Rge_Projectstatus,0),"")</f>
        <v>1</v>
      </c>
      <c r="H309" s="383" t="n">
        <f aca="false">INDEX(_Rge_Data_3rd_CY,$B309,H$1)</f>
        <v>0</v>
      </c>
      <c r="I309" s="384" t="n">
        <f aca="false">INDEX(_Rge_Data_3rd_CY,$B309,I$1)</f>
        <v>0</v>
      </c>
      <c r="J309" s="384" t="n">
        <f aca="false">INDEX(_Rge_Data_3rd_CY,$B309,J$1)</f>
        <v>0</v>
      </c>
      <c r="K309" s="384" t="n">
        <f aca="false">INDEX(_Rge_Data_3rd_CY,$B309,K$1)</f>
        <v>0</v>
      </c>
      <c r="L309" s="385" t="n">
        <f aca="false" t="array" ref="L309:L309">INDEX(_Rge_Data_3rd_CY,$B309,L$1)</f>
        <v>0</v>
      </c>
      <c r="M309" s="385" t="n">
        <f aca="false" t="array" ref="M309:M309">INDEX(_Rge_Data_3rd_CY,$B309,M$1)</f>
        <v>0</v>
      </c>
      <c r="N309" s="385" t="n">
        <f aca="false" t="array" ref="N309:N309">INDEX(_Rge_Data_3rd_CY,$B309,N$1)</f>
        <v>0</v>
      </c>
      <c r="O309" s="385" t="n">
        <f aca="false" t="array" ref="O309:O309">INDEX(_Rge_Data_3rd_CY,$B309,O$1)</f>
        <v>0</v>
      </c>
      <c r="P309" s="385" t="n">
        <f aca="false" t="array" ref="P309:P309">INDEX(_Rge_Data_3rd_CY,$B309,P$1)</f>
        <v>0</v>
      </c>
      <c r="Q309" s="385" t="n">
        <f aca="false">INDEX(_Rge_Data_3rd_CY,$B309,Q$1)</f>
        <v>0</v>
      </c>
      <c r="R309" s="385" t="n">
        <f aca="false" t="array" ref="R309:R309">INDEX(_Rge_Data_3rd_CY,$B309,R$1)</f>
        <v>0</v>
      </c>
      <c r="S309" s="385" t="n">
        <f aca="false" t="array" ref="S309:S309">INDEX(_Rge_Data_3rd_CY,$B309,S$1)</f>
        <v>0</v>
      </c>
      <c r="T309" s="385" t="n">
        <f aca="false">H309-S309</f>
        <v>0</v>
      </c>
      <c r="U309" s="386" t="n">
        <f aca="false">IFERROR(T309/H309,0)</f>
        <v>0</v>
      </c>
      <c r="V309" s="387" t="n">
        <f aca="false">INDEX(_Rge_Data_3rd_CY,$B309,V$1)</f>
        <v>0</v>
      </c>
      <c r="W309" s="388" t="n">
        <f aca="false">INDEX(_Rge_Data_3rd_CY,$B309,W$1)</f>
        <v>0</v>
      </c>
      <c r="X309" s="388" t="n">
        <f aca="false">INDEX(_Rge_Data_3rd_CY,$B309,X$1)</f>
        <v>0</v>
      </c>
      <c r="Y309" s="388" t="n">
        <f aca="false">INDEX(_Rge_Data_3rd_CY,$B309,Y$1)</f>
        <v>0</v>
      </c>
      <c r="Z309" s="388" t="n">
        <f aca="false" t="array" ref="Z309:Z309">INDEX(_Rge_Data_3rd_CY,$B309,Z$1)</f>
        <v>0</v>
      </c>
      <c r="AA309" s="388" t="n">
        <f aca="false" t="array" ref="AA309:AA309">INDEX(_Rge_Data_3rd_CY,$B309,AA$1)</f>
        <v>0</v>
      </c>
      <c r="AB309" s="388" t="n">
        <f aca="false" t="array" ref="AB309:AB309">INDEX(_Rge_Data_3rd_CY,$B309,AB$1)</f>
        <v>0</v>
      </c>
      <c r="AC309" s="388" t="n">
        <f aca="false" t="array" ref="AC309:AC309">INDEX(_Rge_Data_3rd_CY,$B309,AC$1)</f>
        <v>0</v>
      </c>
      <c r="AD309" s="388" t="n">
        <f aca="false" t="array" ref="AD309:AD309">INDEX(_Rge_Data_3rd_CY,$B309,AD$1)</f>
        <v>0</v>
      </c>
      <c r="AE309" s="388" t="n">
        <f aca="false">INDEX(_Rge_Data_3rd_CY,$B309,AE$1)</f>
        <v>0</v>
      </c>
      <c r="AF309" s="388" t="n">
        <f aca="false" t="array" ref="AF309:AF309">INDEX(_Rge_Data_3rd_CY,$B309,AF$1)</f>
        <v>0</v>
      </c>
      <c r="AG309" s="388" t="n">
        <f aca="false" t="array" ref="AG309:AG309">INDEX(_Rge_Data_3rd_CY,$B309,AG$1)</f>
        <v>0</v>
      </c>
      <c r="AH309" s="388" t="n">
        <f aca="false">V309-AG309</f>
        <v>0</v>
      </c>
      <c r="AI309" s="389" t="n">
        <f aca="false">IFERROR(AH309/V309,)</f>
        <v>0</v>
      </c>
      <c r="AJ309" s="390" t="n">
        <f aca="false">INDEX(_Rge_Data_3rd_CY,$B309,AJ$1)</f>
        <v>0</v>
      </c>
      <c r="AK309" s="391" t="n">
        <f aca="false">INDEX(_Rge_Data_3rd_CY,$B309,AK$1)</f>
        <v>0</v>
      </c>
      <c r="AL309" s="391" t="n">
        <f aca="false">INDEX(_Rge_Data_3rd_CY,$B309,AL$1)</f>
        <v>0</v>
      </c>
      <c r="AM309" s="391" t="n">
        <f aca="false">INDEX(_Rge_Data_3rd_CY,$B309,AM$1)</f>
        <v>0</v>
      </c>
      <c r="AN309" s="391" t="n">
        <f aca="false" t="array" ref="AN309:AN309">INDEX(_Rge_Data_3rd_CY,$B309,AN$1)</f>
        <v>0</v>
      </c>
      <c r="AO309" s="391" t="n">
        <f aca="false" t="array" ref="AO309:AO309">INDEX(_Rge_Data_3rd_CY,$B309,AO$1)</f>
        <v>0</v>
      </c>
      <c r="AP309" s="391" t="n">
        <f aca="false" t="array" ref="AP309:AP309">INDEX(_Rge_Data_3rd_CY,$B309,AP$1)</f>
        <v>0</v>
      </c>
      <c r="AQ309" s="391" t="n">
        <f aca="false" t="array" ref="AQ309:AQ309">INDEX(_Rge_Data_3rd_CY,$B309,AQ$1)</f>
        <v>0</v>
      </c>
      <c r="AR309" s="391" t="n">
        <f aca="false" t="array" ref="AR309:AR309">INDEX(_Rge_Data_3rd_CY,$B309,AR$1)</f>
        <v>0</v>
      </c>
      <c r="AS309" s="391" t="n">
        <f aca="false">INDEX(_Rge_Data_3rd_CY,$B309,AS$1)</f>
        <v>0</v>
      </c>
      <c r="AT309" s="391" t="n">
        <f aca="false" t="array" ref="AT309:AT309">INDEX(_Rge_Data_3rd_CY,$B309,AT$1)</f>
        <v>0</v>
      </c>
      <c r="AU309" s="391" t="n">
        <f aca="false" t="array" ref="AU309:AU309">INDEX(_Rge_Data_3rd_CY,$B309,AU$1)</f>
        <v>0</v>
      </c>
      <c r="AV309" s="262" t="n">
        <f aca="false">AU309+AX309+AY309</f>
        <v>0</v>
      </c>
      <c r="AW309" s="392" t="n">
        <f aca="false">IFERROR(AU309/AG309,0)</f>
        <v>0</v>
      </c>
      <c r="AX309" s="268" t="n">
        <f aca="false">IFERROR(IF(AND($F309="OPEN",$AH309&gt;0),$AH309*_SoP*$AW309,IF(AND($F309="CLOSED",$AH309&gt;0),$AH309*_SoL*$AW309,0)),0)</f>
        <v>0</v>
      </c>
      <c r="AY309" s="268" t="n">
        <f aca="false">IFERROR(IF($AH309&lt;0,$AH309*_SoL,0),0)</f>
        <v>0</v>
      </c>
      <c r="AZ309" s="393" t="n">
        <f aca="false">AU309+AX309</f>
        <v>0</v>
      </c>
      <c r="BA309" s="393" t="n">
        <f aca="false">AJ309-AY309</f>
        <v>0</v>
      </c>
      <c r="BB309" s="393" t="n">
        <f aca="false">AZ309-BA309</f>
        <v>0</v>
      </c>
      <c r="BC309" s="394" t="n">
        <f aca="false">IF($BB309&gt;=0,$BB309,0)</f>
        <v>0</v>
      </c>
      <c r="BD309" s="395" t="n">
        <f aca="false">IF($BB309&lt;=0,-$BB309,0)</f>
        <v>-0</v>
      </c>
      <c r="BE309" s="396" t="n">
        <f aca="false">IF((V309-AJ309)&lt;0,0,V309-AJ309)</f>
        <v>0</v>
      </c>
      <c r="BF309" s="397" t="n">
        <f aca="false">IF(AW309&gt;1,0,V309-AW309*V309)</f>
        <v>0</v>
      </c>
    </row>
    <row r="310" customFormat="false" ht="19.5" hidden="false" customHeight="true" outlineLevel="0" collapsed="false">
      <c r="A310" s="166"/>
      <c r="B310" s="208" t="n">
        <f aca="false">B309+1</f>
        <v>299</v>
      </c>
      <c r="C310" s="166"/>
      <c r="D310" s="369" t="n">
        <f aca="false">INDEX(_Rge_Projectdata_3rd,$B310,MATCH("Project-ID",_Rge_Headline_Projectdata,0))</f>
        <v>0</v>
      </c>
      <c r="E310" s="370" t="str">
        <f aca="false" t="array" ref="E310:E310">IF(INDEX(_Rge_Data_3rd_CY,$B310,E$1)=0,"",TEXT(INDEX(_Rge_Data_3rd_CY,$B310,E$1),"JJJJMMTT"))</f>
        <v/>
      </c>
      <c r="F310" s="382" t="str">
        <f aca="false" t="array" ref="F310:F310">INDEX(_Rge_Data_3rd_CY,$B310,F$1)</f>
        <v>Open</v>
      </c>
      <c r="G310" s="371" t="n">
        <f aca="false" t="array" ref="G310:G310">IFERROR(MATCH(INDEX(_Rge_Data_3rd_CY,$B310,G$1),_Rge_Projectstatus,0),"")</f>
        <v>1</v>
      </c>
      <c r="H310" s="383" t="n">
        <f aca="false">INDEX(_Rge_Data_3rd_CY,$B310,H$1)</f>
        <v>0</v>
      </c>
      <c r="I310" s="384" t="n">
        <f aca="false">INDEX(_Rge_Data_3rd_CY,$B310,I$1)</f>
        <v>0</v>
      </c>
      <c r="J310" s="384" t="n">
        <f aca="false">INDEX(_Rge_Data_3rd_CY,$B310,J$1)</f>
        <v>0</v>
      </c>
      <c r="K310" s="384" t="n">
        <f aca="false">INDEX(_Rge_Data_3rd_CY,$B310,K$1)</f>
        <v>0</v>
      </c>
      <c r="L310" s="385" t="n">
        <f aca="false" t="array" ref="L310:L310">INDEX(_Rge_Data_3rd_CY,$B310,L$1)</f>
        <v>0</v>
      </c>
      <c r="M310" s="385" t="n">
        <f aca="false" t="array" ref="M310:M310">INDEX(_Rge_Data_3rd_CY,$B310,M$1)</f>
        <v>0</v>
      </c>
      <c r="N310" s="385" t="n">
        <f aca="false" t="array" ref="N310:N310">INDEX(_Rge_Data_3rd_CY,$B310,N$1)</f>
        <v>0</v>
      </c>
      <c r="O310" s="385" t="n">
        <f aca="false" t="array" ref="O310:O310">INDEX(_Rge_Data_3rd_CY,$B310,O$1)</f>
        <v>0</v>
      </c>
      <c r="P310" s="385" t="n">
        <f aca="false" t="array" ref="P310:P310">INDEX(_Rge_Data_3rd_CY,$B310,P$1)</f>
        <v>0</v>
      </c>
      <c r="Q310" s="385" t="n">
        <f aca="false">INDEX(_Rge_Data_3rd_CY,$B310,Q$1)</f>
        <v>0</v>
      </c>
      <c r="R310" s="385" t="n">
        <f aca="false" t="array" ref="R310:R310">INDEX(_Rge_Data_3rd_CY,$B310,R$1)</f>
        <v>0</v>
      </c>
      <c r="S310" s="385" t="n">
        <f aca="false" t="array" ref="S310:S310">INDEX(_Rge_Data_3rd_CY,$B310,S$1)</f>
        <v>0</v>
      </c>
      <c r="T310" s="385" t="n">
        <f aca="false">H310-S310</f>
        <v>0</v>
      </c>
      <c r="U310" s="386" t="n">
        <f aca="false">IFERROR(T310/H310,0)</f>
        <v>0</v>
      </c>
      <c r="V310" s="387" t="n">
        <f aca="false">INDEX(_Rge_Data_3rd_CY,$B310,V$1)</f>
        <v>0</v>
      </c>
      <c r="W310" s="388" t="n">
        <f aca="false">INDEX(_Rge_Data_3rd_CY,$B310,W$1)</f>
        <v>0</v>
      </c>
      <c r="X310" s="388" t="n">
        <f aca="false">INDEX(_Rge_Data_3rd_CY,$B310,X$1)</f>
        <v>0</v>
      </c>
      <c r="Y310" s="388" t="n">
        <f aca="false">INDEX(_Rge_Data_3rd_CY,$B310,Y$1)</f>
        <v>0</v>
      </c>
      <c r="Z310" s="388" t="n">
        <f aca="false" t="array" ref="Z310:Z310">INDEX(_Rge_Data_3rd_CY,$B310,Z$1)</f>
        <v>0</v>
      </c>
      <c r="AA310" s="388" t="n">
        <f aca="false" t="array" ref="AA310:AA310">INDEX(_Rge_Data_3rd_CY,$B310,AA$1)</f>
        <v>0</v>
      </c>
      <c r="AB310" s="388" t="n">
        <f aca="false" t="array" ref="AB310:AB310">INDEX(_Rge_Data_3rd_CY,$B310,AB$1)</f>
        <v>0</v>
      </c>
      <c r="AC310" s="388" t="n">
        <f aca="false" t="array" ref="AC310:AC310">INDEX(_Rge_Data_3rd_CY,$B310,AC$1)</f>
        <v>0</v>
      </c>
      <c r="AD310" s="388" t="n">
        <f aca="false" t="array" ref="AD310:AD310">INDEX(_Rge_Data_3rd_CY,$B310,AD$1)</f>
        <v>0</v>
      </c>
      <c r="AE310" s="388" t="n">
        <f aca="false">INDEX(_Rge_Data_3rd_CY,$B310,AE$1)</f>
        <v>0</v>
      </c>
      <c r="AF310" s="388" t="n">
        <f aca="false" t="array" ref="AF310:AF310">INDEX(_Rge_Data_3rd_CY,$B310,AF$1)</f>
        <v>0</v>
      </c>
      <c r="AG310" s="388" t="n">
        <f aca="false" t="array" ref="AG310:AG310">INDEX(_Rge_Data_3rd_CY,$B310,AG$1)</f>
        <v>0</v>
      </c>
      <c r="AH310" s="388" t="n">
        <f aca="false">V310-AG310</f>
        <v>0</v>
      </c>
      <c r="AI310" s="389" t="n">
        <f aca="false">IFERROR(AH310/V310,)</f>
        <v>0</v>
      </c>
      <c r="AJ310" s="390" t="n">
        <f aca="false">INDEX(_Rge_Data_3rd_CY,$B310,AJ$1)</f>
        <v>0</v>
      </c>
      <c r="AK310" s="391" t="n">
        <f aca="false">INDEX(_Rge_Data_3rd_CY,$B310,AK$1)</f>
        <v>0</v>
      </c>
      <c r="AL310" s="391" t="n">
        <f aca="false">INDEX(_Rge_Data_3rd_CY,$B310,AL$1)</f>
        <v>0</v>
      </c>
      <c r="AM310" s="391" t="n">
        <f aca="false">INDEX(_Rge_Data_3rd_CY,$B310,AM$1)</f>
        <v>0</v>
      </c>
      <c r="AN310" s="391" t="n">
        <f aca="false" t="array" ref="AN310:AN310">INDEX(_Rge_Data_3rd_CY,$B310,AN$1)</f>
        <v>0</v>
      </c>
      <c r="AO310" s="391" t="n">
        <f aca="false" t="array" ref="AO310:AO310">INDEX(_Rge_Data_3rd_CY,$B310,AO$1)</f>
        <v>0</v>
      </c>
      <c r="AP310" s="391" t="n">
        <f aca="false" t="array" ref="AP310:AP310">INDEX(_Rge_Data_3rd_CY,$B310,AP$1)</f>
        <v>0</v>
      </c>
      <c r="AQ310" s="391" t="n">
        <f aca="false" t="array" ref="AQ310:AQ310">INDEX(_Rge_Data_3rd_CY,$B310,AQ$1)</f>
        <v>0</v>
      </c>
      <c r="AR310" s="391" t="n">
        <f aca="false" t="array" ref="AR310:AR310">INDEX(_Rge_Data_3rd_CY,$B310,AR$1)</f>
        <v>0</v>
      </c>
      <c r="AS310" s="391" t="n">
        <f aca="false">INDEX(_Rge_Data_3rd_CY,$B310,AS$1)</f>
        <v>0</v>
      </c>
      <c r="AT310" s="391" t="n">
        <f aca="false" t="array" ref="AT310:AT310">INDEX(_Rge_Data_3rd_CY,$B310,AT$1)</f>
        <v>0</v>
      </c>
      <c r="AU310" s="391" t="n">
        <f aca="false" t="array" ref="AU310:AU310">INDEX(_Rge_Data_3rd_CY,$B310,AU$1)</f>
        <v>0</v>
      </c>
      <c r="AV310" s="262" t="n">
        <f aca="false">AU310+AX310+AY310</f>
        <v>0</v>
      </c>
      <c r="AW310" s="392" t="n">
        <f aca="false">IFERROR(AU310/AG310,0)</f>
        <v>0</v>
      </c>
      <c r="AX310" s="268" t="n">
        <f aca="false">IFERROR(IF(AND($F310="OPEN",$AH310&gt;0),$AH310*_SoP*$AW310,IF(AND($F310="CLOSED",$AH310&gt;0),$AH310*_SoL*$AW310,0)),0)</f>
        <v>0</v>
      </c>
      <c r="AY310" s="268" t="n">
        <f aca="false">IFERROR(IF($AH310&lt;0,$AH310*_SoL,0),0)</f>
        <v>0</v>
      </c>
      <c r="AZ310" s="393" t="n">
        <f aca="false">AU310+AX310</f>
        <v>0</v>
      </c>
      <c r="BA310" s="393" t="n">
        <f aca="false">AJ310-AY310</f>
        <v>0</v>
      </c>
      <c r="BB310" s="393" t="n">
        <f aca="false">AZ310-BA310</f>
        <v>0</v>
      </c>
      <c r="BC310" s="394" t="n">
        <f aca="false">IF($BB310&gt;=0,$BB310,0)</f>
        <v>0</v>
      </c>
      <c r="BD310" s="395" t="n">
        <f aca="false">IF($BB310&lt;=0,-$BB310,0)</f>
        <v>-0</v>
      </c>
      <c r="BE310" s="396" t="n">
        <f aca="false">IF((V310-AJ310)&lt;0,0,V310-AJ310)</f>
        <v>0</v>
      </c>
      <c r="BF310" s="397" t="n">
        <f aca="false">IF(AW310&gt;1,0,V310-AW310*V310)</f>
        <v>0</v>
      </c>
    </row>
    <row r="311" customFormat="false" ht="19.5" hidden="false" customHeight="true" outlineLevel="0" collapsed="false">
      <c r="A311" s="166"/>
      <c r="B311" s="208" t="n">
        <f aca="false">B310+1</f>
        <v>300</v>
      </c>
      <c r="C311" s="166"/>
      <c r="D311" s="369" t="n">
        <f aca="false">INDEX(_Rge_Projectdata_3rd,$B311,MATCH("Project-ID",_Rge_Headline_Projectdata,0))</f>
        <v>0</v>
      </c>
      <c r="E311" s="370" t="str">
        <f aca="false" t="array" ref="E311:E311">IF(INDEX(_Rge_Data_3rd_CY,$B311,E$1)=0,"",TEXT(INDEX(_Rge_Data_3rd_CY,$B311,E$1),"JJJJMMTT"))</f>
        <v/>
      </c>
      <c r="F311" s="382" t="str">
        <f aca="false" t="array" ref="F311:F311">INDEX(_Rge_Data_3rd_CY,$B311,F$1)</f>
        <v>Open</v>
      </c>
      <c r="G311" s="371" t="n">
        <f aca="false" t="array" ref="G311:G311">IFERROR(MATCH(INDEX(_Rge_Data_3rd_CY,$B311,G$1),_Rge_Projectstatus,0),"")</f>
        <v>1</v>
      </c>
      <c r="H311" s="383" t="n">
        <f aca="false">INDEX(_Rge_Data_3rd_CY,$B311,H$1)</f>
        <v>0</v>
      </c>
      <c r="I311" s="384" t="n">
        <f aca="false">INDEX(_Rge_Data_3rd_CY,$B311,I$1)</f>
        <v>0</v>
      </c>
      <c r="J311" s="384" t="n">
        <f aca="false">INDEX(_Rge_Data_3rd_CY,$B311,J$1)</f>
        <v>0</v>
      </c>
      <c r="K311" s="384" t="n">
        <f aca="false">INDEX(_Rge_Data_3rd_CY,$B311,K$1)</f>
        <v>0</v>
      </c>
      <c r="L311" s="385" t="n">
        <f aca="false" t="array" ref="L311:L311">INDEX(_Rge_Data_3rd_CY,$B311,L$1)</f>
        <v>0</v>
      </c>
      <c r="M311" s="385" t="n">
        <f aca="false" t="array" ref="M311:M311">INDEX(_Rge_Data_3rd_CY,$B311,M$1)</f>
        <v>0</v>
      </c>
      <c r="N311" s="385" t="n">
        <f aca="false" t="array" ref="N311:N311">INDEX(_Rge_Data_3rd_CY,$B311,N$1)</f>
        <v>0</v>
      </c>
      <c r="O311" s="385" t="n">
        <f aca="false" t="array" ref="O311:O311">INDEX(_Rge_Data_3rd_CY,$B311,O$1)</f>
        <v>0</v>
      </c>
      <c r="P311" s="385" t="n">
        <f aca="false" t="array" ref="P311:P311">INDEX(_Rge_Data_3rd_CY,$B311,P$1)</f>
        <v>0</v>
      </c>
      <c r="Q311" s="385" t="n">
        <f aca="false">INDEX(_Rge_Data_3rd_CY,$B311,Q$1)</f>
        <v>0</v>
      </c>
      <c r="R311" s="385" t="n">
        <f aca="false" t="array" ref="R311:R311">INDEX(_Rge_Data_3rd_CY,$B311,R$1)</f>
        <v>0</v>
      </c>
      <c r="S311" s="385" t="n">
        <f aca="false" t="array" ref="S311:S311">INDEX(_Rge_Data_3rd_CY,$B311,S$1)</f>
        <v>0</v>
      </c>
      <c r="T311" s="385" t="n">
        <f aca="false">H311-S311</f>
        <v>0</v>
      </c>
      <c r="U311" s="386" t="n">
        <f aca="false">IFERROR(T311/H311,0)</f>
        <v>0</v>
      </c>
      <c r="V311" s="387" t="n">
        <f aca="false">INDEX(_Rge_Data_3rd_CY,$B311,V$1)</f>
        <v>0</v>
      </c>
      <c r="W311" s="388" t="n">
        <f aca="false">INDEX(_Rge_Data_3rd_CY,$B311,W$1)</f>
        <v>0</v>
      </c>
      <c r="X311" s="388" t="n">
        <f aca="false">INDEX(_Rge_Data_3rd_CY,$B311,X$1)</f>
        <v>0</v>
      </c>
      <c r="Y311" s="388" t="n">
        <f aca="false">INDEX(_Rge_Data_3rd_CY,$B311,Y$1)</f>
        <v>0</v>
      </c>
      <c r="Z311" s="388" t="n">
        <f aca="false" t="array" ref="Z311:Z311">INDEX(_Rge_Data_3rd_CY,$B311,Z$1)</f>
        <v>0</v>
      </c>
      <c r="AA311" s="388" t="n">
        <f aca="false" t="array" ref="AA311:AA311">INDEX(_Rge_Data_3rd_CY,$B311,AA$1)</f>
        <v>0</v>
      </c>
      <c r="AB311" s="388" t="n">
        <f aca="false" t="array" ref="AB311:AB311">INDEX(_Rge_Data_3rd_CY,$B311,AB$1)</f>
        <v>0</v>
      </c>
      <c r="AC311" s="388" t="n">
        <f aca="false" t="array" ref="AC311:AC311">INDEX(_Rge_Data_3rd_CY,$B311,AC$1)</f>
        <v>0</v>
      </c>
      <c r="AD311" s="388" t="n">
        <f aca="false" t="array" ref="AD311:AD311">INDEX(_Rge_Data_3rd_CY,$B311,AD$1)</f>
        <v>0</v>
      </c>
      <c r="AE311" s="388" t="n">
        <f aca="false">INDEX(_Rge_Data_3rd_CY,$B311,AE$1)</f>
        <v>0</v>
      </c>
      <c r="AF311" s="388" t="n">
        <f aca="false" t="array" ref="AF311:AF311">INDEX(_Rge_Data_3rd_CY,$B311,AF$1)</f>
        <v>0</v>
      </c>
      <c r="AG311" s="388" t="n">
        <f aca="false" t="array" ref="AG311:AG311">INDEX(_Rge_Data_3rd_CY,$B311,AG$1)</f>
        <v>0</v>
      </c>
      <c r="AH311" s="388" t="n">
        <f aca="false">V311-AG311</f>
        <v>0</v>
      </c>
      <c r="AI311" s="389" t="n">
        <f aca="false">IFERROR(AH311/V311,)</f>
        <v>0</v>
      </c>
      <c r="AJ311" s="390" t="n">
        <f aca="false">INDEX(_Rge_Data_3rd_CY,$B311,AJ$1)</f>
        <v>0</v>
      </c>
      <c r="AK311" s="391" t="n">
        <f aca="false">INDEX(_Rge_Data_3rd_CY,$B311,AK$1)</f>
        <v>0</v>
      </c>
      <c r="AL311" s="391" t="n">
        <f aca="false">INDEX(_Rge_Data_3rd_CY,$B311,AL$1)</f>
        <v>0</v>
      </c>
      <c r="AM311" s="391" t="n">
        <f aca="false">INDEX(_Rge_Data_3rd_CY,$B311,AM$1)</f>
        <v>0</v>
      </c>
      <c r="AN311" s="391" t="n">
        <f aca="false" t="array" ref="AN311:AN311">INDEX(_Rge_Data_3rd_CY,$B311,AN$1)</f>
        <v>0</v>
      </c>
      <c r="AO311" s="391" t="n">
        <f aca="false" t="array" ref="AO311:AO311">INDEX(_Rge_Data_3rd_CY,$B311,AO$1)</f>
        <v>0</v>
      </c>
      <c r="AP311" s="391" t="n">
        <f aca="false" t="array" ref="AP311:AP311">INDEX(_Rge_Data_3rd_CY,$B311,AP$1)</f>
        <v>0</v>
      </c>
      <c r="AQ311" s="391" t="n">
        <f aca="false" t="array" ref="AQ311:AQ311">INDEX(_Rge_Data_3rd_CY,$B311,AQ$1)</f>
        <v>0</v>
      </c>
      <c r="AR311" s="391" t="n">
        <f aca="false" t="array" ref="AR311:AR311">INDEX(_Rge_Data_3rd_CY,$B311,AR$1)</f>
        <v>0</v>
      </c>
      <c r="AS311" s="391" t="n">
        <f aca="false">INDEX(_Rge_Data_3rd_CY,$B311,AS$1)</f>
        <v>0</v>
      </c>
      <c r="AT311" s="391" t="n">
        <f aca="false" t="array" ref="AT311:AT311">INDEX(_Rge_Data_3rd_CY,$B311,AT$1)</f>
        <v>0</v>
      </c>
      <c r="AU311" s="391" t="n">
        <f aca="false" t="array" ref="AU311:AU311">INDEX(_Rge_Data_3rd_CY,$B311,AU$1)</f>
        <v>0</v>
      </c>
      <c r="AV311" s="262" t="n">
        <f aca="false">AU311+AX311+AY311</f>
        <v>0</v>
      </c>
      <c r="AW311" s="392" t="n">
        <f aca="false">IFERROR(AU311/AG311,0)</f>
        <v>0</v>
      </c>
      <c r="AX311" s="268" t="n">
        <f aca="false">IFERROR(IF(AND($F311="OPEN",$AH311&gt;0),$AH311*_SoP*$AW311,IF(AND($F311="CLOSED",$AH311&gt;0),$AH311*_SoL*$AW311,0)),0)</f>
        <v>0</v>
      </c>
      <c r="AY311" s="268" t="n">
        <f aca="false">IFERROR(IF($AH311&lt;0,$AH311*_SoL,0),0)</f>
        <v>0</v>
      </c>
      <c r="AZ311" s="393" t="n">
        <f aca="false">AU311+AX311</f>
        <v>0</v>
      </c>
      <c r="BA311" s="393" t="n">
        <f aca="false">AJ311-AY311</f>
        <v>0</v>
      </c>
      <c r="BB311" s="393" t="n">
        <f aca="false">AZ311-BA311</f>
        <v>0</v>
      </c>
      <c r="BC311" s="394" t="n">
        <f aca="false">IF($BB311&gt;=0,$BB311,0)</f>
        <v>0</v>
      </c>
      <c r="BD311" s="395" t="n">
        <f aca="false">IF($BB311&lt;=0,-$BB311,0)</f>
        <v>-0</v>
      </c>
      <c r="BE311" s="396" t="n">
        <f aca="false">IF((V311-AJ311)&lt;0,0,V311-AJ311)</f>
        <v>0</v>
      </c>
      <c r="BF311" s="397" t="n">
        <f aca="false">IF(AW311&gt;1,0,V311-AW311*V311)</f>
        <v>0</v>
      </c>
    </row>
    <row r="312" customFormat="false" ht="19.5" hidden="false" customHeight="true" outlineLevel="0" collapsed="false">
      <c r="A312" s="166"/>
      <c r="B312" s="208" t="n">
        <f aca="false">B311+1</f>
        <v>301</v>
      </c>
      <c r="C312" s="166"/>
      <c r="D312" s="369" t="n">
        <f aca="false">INDEX(_Rge_Projectdata_3rd,$B312,MATCH("Project-ID",_Rge_Headline_Projectdata,0))</f>
        <v>0</v>
      </c>
      <c r="E312" s="370" t="str">
        <f aca="false" t="array" ref="E312:E312">IF(INDEX(_Rge_Data_3rd_CY,$B312,E$1)=0,"",TEXT(INDEX(_Rge_Data_3rd_CY,$B312,E$1),"JJJJMMTT"))</f>
        <v/>
      </c>
      <c r="F312" s="382" t="str">
        <f aca="false" t="array" ref="F312:F312">INDEX(_Rge_Data_3rd_CY,$B312,F$1)</f>
        <v>Open</v>
      </c>
      <c r="G312" s="371" t="n">
        <f aca="false" t="array" ref="G312:G312">IFERROR(MATCH(INDEX(_Rge_Data_3rd_CY,$B312,G$1),_Rge_Projectstatus,0),"")</f>
        <v>1</v>
      </c>
      <c r="H312" s="383" t="n">
        <f aca="false">INDEX(_Rge_Data_3rd_CY,$B312,H$1)</f>
        <v>0</v>
      </c>
      <c r="I312" s="384" t="n">
        <f aca="false">INDEX(_Rge_Data_3rd_CY,$B312,I$1)</f>
        <v>0</v>
      </c>
      <c r="J312" s="384" t="n">
        <f aca="false">INDEX(_Rge_Data_3rd_CY,$B312,J$1)</f>
        <v>0</v>
      </c>
      <c r="K312" s="384" t="n">
        <f aca="false">INDEX(_Rge_Data_3rd_CY,$B312,K$1)</f>
        <v>0</v>
      </c>
      <c r="L312" s="385" t="n">
        <f aca="false" t="array" ref="L312:L312">INDEX(_Rge_Data_3rd_CY,$B312,L$1)</f>
        <v>0</v>
      </c>
      <c r="M312" s="385" t="n">
        <f aca="false" t="array" ref="M312:M312">INDEX(_Rge_Data_3rd_CY,$B312,M$1)</f>
        <v>0</v>
      </c>
      <c r="N312" s="385" t="n">
        <f aca="false" t="array" ref="N312:N312">INDEX(_Rge_Data_3rd_CY,$B312,N$1)</f>
        <v>0</v>
      </c>
      <c r="O312" s="385" t="n">
        <f aca="false" t="array" ref="O312:O312">INDEX(_Rge_Data_3rd_CY,$B312,O$1)</f>
        <v>0</v>
      </c>
      <c r="P312" s="385" t="n">
        <f aca="false" t="array" ref="P312:P312">INDEX(_Rge_Data_3rd_CY,$B312,P$1)</f>
        <v>0</v>
      </c>
      <c r="Q312" s="385" t="n">
        <f aca="false">INDEX(_Rge_Data_3rd_CY,$B312,Q$1)</f>
        <v>0</v>
      </c>
      <c r="R312" s="385" t="n">
        <f aca="false" t="array" ref="R312:R312">INDEX(_Rge_Data_3rd_CY,$B312,R$1)</f>
        <v>0</v>
      </c>
      <c r="S312" s="385" t="n">
        <f aca="false" t="array" ref="S312:S312">INDEX(_Rge_Data_3rd_CY,$B312,S$1)</f>
        <v>0</v>
      </c>
      <c r="T312" s="385" t="n">
        <f aca="false">H312-S312</f>
        <v>0</v>
      </c>
      <c r="U312" s="386" t="n">
        <f aca="false">IFERROR(T312/H312,0)</f>
        <v>0</v>
      </c>
      <c r="V312" s="387" t="n">
        <f aca="false">INDEX(_Rge_Data_3rd_CY,$B312,V$1)</f>
        <v>0</v>
      </c>
      <c r="W312" s="388" t="n">
        <f aca="false">INDEX(_Rge_Data_3rd_CY,$B312,W$1)</f>
        <v>0</v>
      </c>
      <c r="X312" s="388" t="n">
        <f aca="false">INDEX(_Rge_Data_3rd_CY,$B312,X$1)</f>
        <v>0</v>
      </c>
      <c r="Y312" s="388" t="n">
        <f aca="false">INDEX(_Rge_Data_3rd_CY,$B312,Y$1)</f>
        <v>0</v>
      </c>
      <c r="Z312" s="388" t="n">
        <f aca="false" t="array" ref="Z312:Z312">INDEX(_Rge_Data_3rd_CY,$B312,Z$1)</f>
        <v>0</v>
      </c>
      <c r="AA312" s="388" t="n">
        <f aca="false" t="array" ref="AA312:AA312">INDEX(_Rge_Data_3rd_CY,$B312,AA$1)</f>
        <v>0</v>
      </c>
      <c r="AB312" s="388" t="n">
        <f aca="false" t="array" ref="AB312:AB312">INDEX(_Rge_Data_3rd_CY,$B312,AB$1)</f>
        <v>0</v>
      </c>
      <c r="AC312" s="388" t="n">
        <f aca="false" t="array" ref="AC312:AC312">INDEX(_Rge_Data_3rd_CY,$B312,AC$1)</f>
        <v>0</v>
      </c>
      <c r="AD312" s="388" t="n">
        <f aca="false" t="array" ref="AD312:AD312">INDEX(_Rge_Data_3rd_CY,$B312,AD$1)</f>
        <v>0</v>
      </c>
      <c r="AE312" s="388" t="n">
        <f aca="false">INDEX(_Rge_Data_3rd_CY,$B312,AE$1)</f>
        <v>0</v>
      </c>
      <c r="AF312" s="388" t="n">
        <f aca="false" t="array" ref="AF312:AF312">INDEX(_Rge_Data_3rd_CY,$B312,AF$1)</f>
        <v>0</v>
      </c>
      <c r="AG312" s="388" t="n">
        <f aca="false" t="array" ref="AG312:AG312">INDEX(_Rge_Data_3rd_CY,$B312,AG$1)</f>
        <v>0</v>
      </c>
      <c r="AH312" s="388" t="n">
        <f aca="false">V312-AG312</f>
        <v>0</v>
      </c>
      <c r="AI312" s="389" t="n">
        <f aca="false">IFERROR(AH312/V312,)</f>
        <v>0</v>
      </c>
      <c r="AJ312" s="390" t="n">
        <f aca="false">INDEX(_Rge_Data_3rd_CY,$B312,AJ$1)</f>
        <v>0</v>
      </c>
      <c r="AK312" s="391" t="n">
        <f aca="false">INDEX(_Rge_Data_3rd_CY,$B312,AK$1)</f>
        <v>0</v>
      </c>
      <c r="AL312" s="391" t="n">
        <f aca="false">INDEX(_Rge_Data_3rd_CY,$B312,AL$1)</f>
        <v>0</v>
      </c>
      <c r="AM312" s="391" t="n">
        <f aca="false">INDEX(_Rge_Data_3rd_CY,$B312,AM$1)</f>
        <v>0</v>
      </c>
      <c r="AN312" s="391" t="n">
        <f aca="false" t="array" ref="AN312:AN312">INDEX(_Rge_Data_3rd_CY,$B312,AN$1)</f>
        <v>0</v>
      </c>
      <c r="AO312" s="391" t="n">
        <f aca="false" t="array" ref="AO312:AO312">INDEX(_Rge_Data_3rd_CY,$B312,AO$1)</f>
        <v>0</v>
      </c>
      <c r="AP312" s="391" t="n">
        <f aca="false" t="array" ref="AP312:AP312">INDEX(_Rge_Data_3rd_CY,$B312,AP$1)</f>
        <v>0</v>
      </c>
      <c r="AQ312" s="391" t="n">
        <f aca="false" t="array" ref="AQ312:AQ312">INDEX(_Rge_Data_3rd_CY,$B312,AQ$1)</f>
        <v>0</v>
      </c>
      <c r="AR312" s="391" t="n">
        <f aca="false" t="array" ref="AR312:AR312">INDEX(_Rge_Data_3rd_CY,$B312,AR$1)</f>
        <v>0</v>
      </c>
      <c r="AS312" s="391" t="n">
        <f aca="false">INDEX(_Rge_Data_3rd_CY,$B312,AS$1)</f>
        <v>0</v>
      </c>
      <c r="AT312" s="391" t="n">
        <f aca="false" t="array" ref="AT312:AT312">INDEX(_Rge_Data_3rd_CY,$B312,AT$1)</f>
        <v>0</v>
      </c>
      <c r="AU312" s="391" t="n">
        <f aca="false" t="array" ref="AU312:AU312">INDEX(_Rge_Data_3rd_CY,$B312,AU$1)</f>
        <v>0</v>
      </c>
      <c r="AV312" s="262" t="n">
        <f aca="false">AU312+AX312+AY312</f>
        <v>0</v>
      </c>
      <c r="AW312" s="392" t="n">
        <f aca="false">IFERROR(AU312/AG312,0)</f>
        <v>0</v>
      </c>
      <c r="AX312" s="268" t="n">
        <f aca="false">IFERROR(IF(AND($F312="OPEN",$AH312&gt;0),$AH312*_SoP*$AW312,IF(AND($F312="CLOSED",$AH312&gt;0),$AH312*_SoL*$AW312,0)),0)</f>
        <v>0</v>
      </c>
      <c r="AY312" s="268" t="n">
        <f aca="false">IFERROR(IF($AH312&lt;0,$AH312*_SoL,0),0)</f>
        <v>0</v>
      </c>
      <c r="AZ312" s="393" t="n">
        <f aca="false">AU312+AX312</f>
        <v>0</v>
      </c>
      <c r="BA312" s="393" t="n">
        <f aca="false">AJ312-AY312</f>
        <v>0</v>
      </c>
      <c r="BB312" s="393" t="n">
        <f aca="false">AZ312-BA312</f>
        <v>0</v>
      </c>
      <c r="BC312" s="394" t="n">
        <f aca="false">IF($BB312&gt;=0,$BB312,0)</f>
        <v>0</v>
      </c>
      <c r="BD312" s="395" t="n">
        <f aca="false">IF($BB312&lt;=0,-$BB312,0)</f>
        <v>-0</v>
      </c>
      <c r="BE312" s="396" t="n">
        <f aca="false">IF((V312-AJ312)&lt;0,0,V312-AJ312)</f>
        <v>0</v>
      </c>
      <c r="BF312" s="397" t="n">
        <f aca="false">IF(AW312&gt;1,0,V312-AW312*V312)</f>
        <v>0</v>
      </c>
    </row>
    <row r="313" customFormat="false" ht="19.5" hidden="false" customHeight="true" outlineLevel="0" collapsed="false">
      <c r="A313" s="166"/>
      <c r="B313" s="208" t="n">
        <f aca="false">B312+1</f>
        <v>302</v>
      </c>
      <c r="C313" s="166"/>
      <c r="D313" s="369" t="n">
        <f aca="false">INDEX(_Rge_Projectdata_3rd,$B313,MATCH("Project-ID",_Rge_Headline_Projectdata,0))</f>
        <v>0</v>
      </c>
      <c r="E313" s="370" t="str">
        <f aca="false" t="array" ref="E313:E313">IF(INDEX(_Rge_Data_3rd_CY,$B313,E$1)=0,"",TEXT(INDEX(_Rge_Data_3rd_CY,$B313,E$1),"JJJJMMTT"))</f>
        <v/>
      </c>
      <c r="F313" s="382" t="str">
        <f aca="false" t="array" ref="F313:F313">INDEX(_Rge_Data_3rd_CY,$B313,F$1)</f>
        <v>Open</v>
      </c>
      <c r="G313" s="371" t="n">
        <f aca="false" t="array" ref="G313:G313">IFERROR(MATCH(INDEX(_Rge_Data_3rd_CY,$B313,G$1),_Rge_Projectstatus,0),"")</f>
        <v>1</v>
      </c>
      <c r="H313" s="383" t="n">
        <f aca="false">INDEX(_Rge_Data_3rd_CY,$B313,H$1)</f>
        <v>0</v>
      </c>
      <c r="I313" s="384" t="n">
        <f aca="false">INDEX(_Rge_Data_3rd_CY,$B313,I$1)</f>
        <v>0</v>
      </c>
      <c r="J313" s="384" t="n">
        <f aca="false">INDEX(_Rge_Data_3rd_CY,$B313,J$1)</f>
        <v>0</v>
      </c>
      <c r="K313" s="384" t="n">
        <f aca="false">INDEX(_Rge_Data_3rd_CY,$B313,K$1)</f>
        <v>0</v>
      </c>
      <c r="L313" s="385" t="n">
        <f aca="false" t="array" ref="L313:L313">INDEX(_Rge_Data_3rd_CY,$B313,L$1)</f>
        <v>0</v>
      </c>
      <c r="M313" s="385" t="n">
        <f aca="false" t="array" ref="M313:M313">INDEX(_Rge_Data_3rd_CY,$B313,M$1)</f>
        <v>0</v>
      </c>
      <c r="N313" s="385" t="n">
        <f aca="false" t="array" ref="N313:N313">INDEX(_Rge_Data_3rd_CY,$B313,N$1)</f>
        <v>0</v>
      </c>
      <c r="O313" s="385" t="n">
        <f aca="false" t="array" ref="O313:O313">INDEX(_Rge_Data_3rd_CY,$B313,O$1)</f>
        <v>0</v>
      </c>
      <c r="P313" s="385" t="n">
        <f aca="false" t="array" ref="P313:P313">INDEX(_Rge_Data_3rd_CY,$B313,P$1)</f>
        <v>0</v>
      </c>
      <c r="Q313" s="385" t="n">
        <f aca="false">INDEX(_Rge_Data_3rd_CY,$B313,Q$1)</f>
        <v>0</v>
      </c>
      <c r="R313" s="385" t="n">
        <f aca="false" t="array" ref="R313:R313">INDEX(_Rge_Data_3rd_CY,$B313,R$1)</f>
        <v>0</v>
      </c>
      <c r="S313" s="385" t="n">
        <f aca="false" t="array" ref="S313:S313">INDEX(_Rge_Data_3rd_CY,$B313,S$1)</f>
        <v>0</v>
      </c>
      <c r="T313" s="385" t="n">
        <f aca="false">H313-S313</f>
        <v>0</v>
      </c>
      <c r="U313" s="386" t="n">
        <f aca="false">IFERROR(T313/H313,0)</f>
        <v>0</v>
      </c>
      <c r="V313" s="387" t="n">
        <f aca="false">INDEX(_Rge_Data_3rd_CY,$B313,V$1)</f>
        <v>0</v>
      </c>
      <c r="W313" s="388" t="n">
        <f aca="false">INDEX(_Rge_Data_3rd_CY,$B313,W$1)</f>
        <v>0</v>
      </c>
      <c r="X313" s="388" t="n">
        <f aca="false">INDEX(_Rge_Data_3rd_CY,$B313,X$1)</f>
        <v>0</v>
      </c>
      <c r="Y313" s="388" t="n">
        <f aca="false">INDEX(_Rge_Data_3rd_CY,$B313,Y$1)</f>
        <v>0</v>
      </c>
      <c r="Z313" s="388" t="n">
        <f aca="false" t="array" ref="Z313:Z313">INDEX(_Rge_Data_3rd_CY,$B313,Z$1)</f>
        <v>0</v>
      </c>
      <c r="AA313" s="388" t="n">
        <f aca="false" t="array" ref="AA313:AA313">INDEX(_Rge_Data_3rd_CY,$B313,AA$1)</f>
        <v>0</v>
      </c>
      <c r="AB313" s="388" t="n">
        <f aca="false" t="array" ref="AB313:AB313">INDEX(_Rge_Data_3rd_CY,$B313,AB$1)</f>
        <v>0</v>
      </c>
      <c r="AC313" s="388" t="n">
        <f aca="false" t="array" ref="AC313:AC313">INDEX(_Rge_Data_3rd_CY,$B313,AC$1)</f>
        <v>0</v>
      </c>
      <c r="AD313" s="388" t="n">
        <f aca="false" t="array" ref="AD313:AD313">INDEX(_Rge_Data_3rd_CY,$B313,AD$1)</f>
        <v>0</v>
      </c>
      <c r="AE313" s="388" t="n">
        <f aca="false">INDEX(_Rge_Data_3rd_CY,$B313,AE$1)</f>
        <v>0</v>
      </c>
      <c r="AF313" s="388" t="n">
        <f aca="false" t="array" ref="AF313:AF313">INDEX(_Rge_Data_3rd_CY,$B313,AF$1)</f>
        <v>0</v>
      </c>
      <c r="AG313" s="388" t="n">
        <f aca="false" t="array" ref="AG313:AG313">INDEX(_Rge_Data_3rd_CY,$B313,AG$1)</f>
        <v>0</v>
      </c>
      <c r="AH313" s="388" t="n">
        <f aca="false">V313-AG313</f>
        <v>0</v>
      </c>
      <c r="AI313" s="389" t="n">
        <f aca="false">IFERROR(AH313/V313,)</f>
        <v>0</v>
      </c>
      <c r="AJ313" s="390" t="n">
        <f aca="false">INDEX(_Rge_Data_3rd_CY,$B313,AJ$1)</f>
        <v>0</v>
      </c>
      <c r="AK313" s="391" t="n">
        <f aca="false">INDEX(_Rge_Data_3rd_CY,$B313,AK$1)</f>
        <v>0</v>
      </c>
      <c r="AL313" s="391" t="n">
        <f aca="false">INDEX(_Rge_Data_3rd_CY,$B313,AL$1)</f>
        <v>0</v>
      </c>
      <c r="AM313" s="391" t="n">
        <f aca="false">INDEX(_Rge_Data_3rd_CY,$B313,AM$1)</f>
        <v>0</v>
      </c>
      <c r="AN313" s="391" t="n">
        <f aca="false" t="array" ref="AN313:AN313">INDEX(_Rge_Data_3rd_CY,$B313,AN$1)</f>
        <v>0</v>
      </c>
      <c r="AO313" s="391" t="n">
        <f aca="false" t="array" ref="AO313:AO313">INDEX(_Rge_Data_3rd_CY,$B313,AO$1)</f>
        <v>0</v>
      </c>
      <c r="AP313" s="391" t="n">
        <f aca="false" t="array" ref="AP313:AP313">INDEX(_Rge_Data_3rd_CY,$B313,AP$1)</f>
        <v>0</v>
      </c>
      <c r="AQ313" s="391" t="n">
        <f aca="false" t="array" ref="AQ313:AQ313">INDEX(_Rge_Data_3rd_CY,$B313,AQ$1)</f>
        <v>0</v>
      </c>
      <c r="AR313" s="391" t="n">
        <f aca="false" t="array" ref="AR313:AR313">INDEX(_Rge_Data_3rd_CY,$B313,AR$1)</f>
        <v>0</v>
      </c>
      <c r="AS313" s="391" t="n">
        <f aca="false">INDEX(_Rge_Data_3rd_CY,$B313,AS$1)</f>
        <v>0</v>
      </c>
      <c r="AT313" s="391" t="n">
        <f aca="false" t="array" ref="AT313:AT313">INDEX(_Rge_Data_3rd_CY,$B313,AT$1)</f>
        <v>0</v>
      </c>
      <c r="AU313" s="391" t="n">
        <f aca="false" t="array" ref="AU313:AU313">INDEX(_Rge_Data_3rd_CY,$B313,AU$1)</f>
        <v>0</v>
      </c>
      <c r="AV313" s="262" t="n">
        <f aca="false">AU313+AX313+AY313</f>
        <v>0</v>
      </c>
      <c r="AW313" s="392" t="n">
        <f aca="false">IFERROR(AU313/AG313,0)</f>
        <v>0</v>
      </c>
      <c r="AX313" s="268" t="n">
        <f aca="false">IFERROR(IF(AND($F313="OPEN",$AH313&gt;0),$AH313*_SoP*$AW313,IF(AND($F313="CLOSED",$AH313&gt;0),$AH313*_SoL*$AW313,0)),0)</f>
        <v>0</v>
      </c>
      <c r="AY313" s="268" t="n">
        <f aca="false">IFERROR(IF($AH313&lt;0,$AH313*_SoL,0),0)</f>
        <v>0</v>
      </c>
      <c r="AZ313" s="393" t="n">
        <f aca="false">AU313+AX313</f>
        <v>0</v>
      </c>
      <c r="BA313" s="393" t="n">
        <f aca="false">AJ313-AY313</f>
        <v>0</v>
      </c>
      <c r="BB313" s="393" t="n">
        <f aca="false">AZ313-BA313</f>
        <v>0</v>
      </c>
      <c r="BC313" s="394" t="n">
        <f aca="false">IF($BB313&gt;=0,$BB313,0)</f>
        <v>0</v>
      </c>
      <c r="BD313" s="395" t="n">
        <f aca="false">IF($BB313&lt;=0,-$BB313,0)</f>
        <v>-0</v>
      </c>
      <c r="BE313" s="396" t="n">
        <f aca="false">IF((V313-AJ313)&lt;0,0,V313-AJ313)</f>
        <v>0</v>
      </c>
      <c r="BF313" s="397" t="n">
        <f aca="false">IF(AW313&gt;1,0,V313-AW313*V313)</f>
        <v>0</v>
      </c>
    </row>
    <row r="314" customFormat="false" ht="19.5" hidden="false" customHeight="true" outlineLevel="0" collapsed="false">
      <c r="A314" s="166"/>
      <c r="B314" s="208" t="n">
        <f aca="false">B313+1</f>
        <v>303</v>
      </c>
      <c r="C314" s="166"/>
      <c r="D314" s="369" t="n">
        <f aca="false">INDEX(_Rge_Projectdata_3rd,$B314,MATCH("Project-ID",_Rge_Headline_Projectdata,0))</f>
        <v>0</v>
      </c>
      <c r="E314" s="370" t="str">
        <f aca="false" t="array" ref="E314:E314">IF(INDEX(_Rge_Data_3rd_CY,$B314,E$1)=0,"",TEXT(INDEX(_Rge_Data_3rd_CY,$B314,E$1),"JJJJMMTT"))</f>
        <v/>
      </c>
      <c r="F314" s="382" t="str">
        <f aca="false" t="array" ref="F314:F314">INDEX(_Rge_Data_3rd_CY,$B314,F$1)</f>
        <v>Open</v>
      </c>
      <c r="G314" s="371" t="n">
        <f aca="false" t="array" ref="G314:G314">IFERROR(MATCH(INDEX(_Rge_Data_3rd_CY,$B314,G$1),_Rge_Projectstatus,0),"")</f>
        <v>1</v>
      </c>
      <c r="H314" s="383" t="n">
        <f aca="false">INDEX(_Rge_Data_3rd_CY,$B314,H$1)</f>
        <v>0</v>
      </c>
      <c r="I314" s="384" t="n">
        <f aca="false">INDEX(_Rge_Data_3rd_CY,$B314,I$1)</f>
        <v>0</v>
      </c>
      <c r="J314" s="384" t="n">
        <f aca="false">INDEX(_Rge_Data_3rd_CY,$B314,J$1)</f>
        <v>0</v>
      </c>
      <c r="K314" s="384" t="n">
        <f aca="false">INDEX(_Rge_Data_3rd_CY,$B314,K$1)</f>
        <v>0</v>
      </c>
      <c r="L314" s="385" t="n">
        <f aca="false" t="array" ref="L314:L314">INDEX(_Rge_Data_3rd_CY,$B314,L$1)</f>
        <v>0</v>
      </c>
      <c r="M314" s="385" t="n">
        <f aca="false" t="array" ref="M314:M314">INDEX(_Rge_Data_3rd_CY,$B314,M$1)</f>
        <v>0</v>
      </c>
      <c r="N314" s="385" t="n">
        <f aca="false" t="array" ref="N314:N314">INDEX(_Rge_Data_3rd_CY,$B314,N$1)</f>
        <v>0</v>
      </c>
      <c r="O314" s="385" t="n">
        <f aca="false" t="array" ref="O314:O314">INDEX(_Rge_Data_3rd_CY,$B314,O$1)</f>
        <v>0</v>
      </c>
      <c r="P314" s="385" t="n">
        <f aca="false" t="array" ref="P314:P314">INDEX(_Rge_Data_3rd_CY,$B314,P$1)</f>
        <v>0</v>
      </c>
      <c r="Q314" s="385" t="n">
        <f aca="false">INDEX(_Rge_Data_3rd_CY,$B314,Q$1)</f>
        <v>0</v>
      </c>
      <c r="R314" s="385" t="n">
        <f aca="false" t="array" ref="R314:R314">INDEX(_Rge_Data_3rd_CY,$B314,R$1)</f>
        <v>0</v>
      </c>
      <c r="S314" s="385" t="n">
        <f aca="false" t="array" ref="S314:S314">INDEX(_Rge_Data_3rd_CY,$B314,S$1)</f>
        <v>0</v>
      </c>
      <c r="T314" s="385" t="n">
        <f aca="false">H314-S314</f>
        <v>0</v>
      </c>
      <c r="U314" s="386" t="n">
        <f aca="false">IFERROR(T314/H314,0)</f>
        <v>0</v>
      </c>
      <c r="V314" s="387" t="n">
        <f aca="false">INDEX(_Rge_Data_3rd_CY,$B314,V$1)</f>
        <v>0</v>
      </c>
      <c r="W314" s="388" t="n">
        <f aca="false">INDEX(_Rge_Data_3rd_CY,$B314,W$1)</f>
        <v>0</v>
      </c>
      <c r="X314" s="388" t="n">
        <f aca="false">INDEX(_Rge_Data_3rd_CY,$B314,X$1)</f>
        <v>0</v>
      </c>
      <c r="Y314" s="388" t="n">
        <f aca="false">INDEX(_Rge_Data_3rd_CY,$B314,Y$1)</f>
        <v>0</v>
      </c>
      <c r="Z314" s="388" t="n">
        <f aca="false" t="array" ref="Z314:Z314">INDEX(_Rge_Data_3rd_CY,$B314,Z$1)</f>
        <v>0</v>
      </c>
      <c r="AA314" s="388" t="n">
        <f aca="false" t="array" ref="AA314:AA314">INDEX(_Rge_Data_3rd_CY,$B314,AA$1)</f>
        <v>0</v>
      </c>
      <c r="AB314" s="388" t="n">
        <f aca="false" t="array" ref="AB314:AB314">INDEX(_Rge_Data_3rd_CY,$B314,AB$1)</f>
        <v>0</v>
      </c>
      <c r="AC314" s="388" t="n">
        <f aca="false" t="array" ref="AC314:AC314">INDEX(_Rge_Data_3rd_CY,$B314,AC$1)</f>
        <v>0</v>
      </c>
      <c r="AD314" s="388" t="n">
        <f aca="false" t="array" ref="AD314:AD314">INDEX(_Rge_Data_3rd_CY,$B314,AD$1)</f>
        <v>0</v>
      </c>
      <c r="AE314" s="388" t="n">
        <f aca="false">INDEX(_Rge_Data_3rd_CY,$B314,AE$1)</f>
        <v>0</v>
      </c>
      <c r="AF314" s="388" t="n">
        <f aca="false" t="array" ref="AF314:AF314">INDEX(_Rge_Data_3rd_CY,$B314,AF$1)</f>
        <v>0</v>
      </c>
      <c r="AG314" s="388" t="n">
        <f aca="false" t="array" ref="AG314:AG314">INDEX(_Rge_Data_3rd_CY,$B314,AG$1)</f>
        <v>0</v>
      </c>
      <c r="AH314" s="388" t="n">
        <f aca="false">V314-AG314</f>
        <v>0</v>
      </c>
      <c r="AI314" s="389" t="n">
        <f aca="false">IFERROR(AH314/V314,)</f>
        <v>0</v>
      </c>
      <c r="AJ314" s="390" t="n">
        <f aca="false">INDEX(_Rge_Data_3rd_CY,$B314,AJ$1)</f>
        <v>0</v>
      </c>
      <c r="AK314" s="391" t="n">
        <f aca="false">INDEX(_Rge_Data_3rd_CY,$B314,AK$1)</f>
        <v>0</v>
      </c>
      <c r="AL314" s="391" t="n">
        <f aca="false">INDEX(_Rge_Data_3rd_CY,$B314,AL$1)</f>
        <v>0</v>
      </c>
      <c r="AM314" s="391" t="n">
        <f aca="false">INDEX(_Rge_Data_3rd_CY,$B314,AM$1)</f>
        <v>0</v>
      </c>
      <c r="AN314" s="391" t="n">
        <f aca="false" t="array" ref="AN314:AN314">INDEX(_Rge_Data_3rd_CY,$B314,AN$1)</f>
        <v>0</v>
      </c>
      <c r="AO314" s="391" t="n">
        <f aca="false" t="array" ref="AO314:AO314">INDEX(_Rge_Data_3rd_CY,$B314,AO$1)</f>
        <v>0</v>
      </c>
      <c r="AP314" s="391" t="n">
        <f aca="false" t="array" ref="AP314:AP314">INDEX(_Rge_Data_3rd_CY,$B314,AP$1)</f>
        <v>0</v>
      </c>
      <c r="AQ314" s="391" t="n">
        <f aca="false" t="array" ref="AQ314:AQ314">INDEX(_Rge_Data_3rd_CY,$B314,AQ$1)</f>
        <v>0</v>
      </c>
      <c r="AR314" s="391" t="n">
        <f aca="false" t="array" ref="AR314:AR314">INDEX(_Rge_Data_3rd_CY,$B314,AR$1)</f>
        <v>0</v>
      </c>
      <c r="AS314" s="391" t="n">
        <f aca="false">INDEX(_Rge_Data_3rd_CY,$B314,AS$1)</f>
        <v>0</v>
      </c>
      <c r="AT314" s="391" t="n">
        <f aca="false" t="array" ref="AT314:AT314">INDEX(_Rge_Data_3rd_CY,$B314,AT$1)</f>
        <v>0</v>
      </c>
      <c r="AU314" s="391" t="n">
        <f aca="false" t="array" ref="AU314:AU314">INDEX(_Rge_Data_3rd_CY,$B314,AU$1)</f>
        <v>0</v>
      </c>
      <c r="AV314" s="262" t="n">
        <f aca="false">AU314+AX314+AY314</f>
        <v>0</v>
      </c>
      <c r="AW314" s="392" t="n">
        <f aca="false">IFERROR(AU314/AG314,0)</f>
        <v>0</v>
      </c>
      <c r="AX314" s="268" t="n">
        <f aca="false">IFERROR(IF(AND($F314="OPEN",$AH314&gt;0),$AH314*_SoP*$AW314,IF(AND($F314="CLOSED",$AH314&gt;0),$AH314*_SoL*$AW314,0)),0)</f>
        <v>0</v>
      </c>
      <c r="AY314" s="268" t="n">
        <f aca="false">IFERROR(IF($AH314&lt;0,$AH314*_SoL,0),0)</f>
        <v>0</v>
      </c>
      <c r="AZ314" s="393" t="n">
        <f aca="false">AU314+AX314</f>
        <v>0</v>
      </c>
      <c r="BA314" s="393" t="n">
        <f aca="false">AJ314-AY314</f>
        <v>0</v>
      </c>
      <c r="BB314" s="393" t="n">
        <f aca="false">AZ314-BA314</f>
        <v>0</v>
      </c>
      <c r="BC314" s="394" t="n">
        <f aca="false">IF($BB314&gt;=0,$BB314,0)</f>
        <v>0</v>
      </c>
      <c r="BD314" s="395" t="n">
        <f aca="false">IF($BB314&lt;=0,-$BB314,0)</f>
        <v>-0</v>
      </c>
      <c r="BE314" s="396" t="n">
        <f aca="false">IF((V314-AJ314)&lt;0,0,V314-AJ314)</f>
        <v>0</v>
      </c>
      <c r="BF314" s="397" t="n">
        <f aca="false">IF(AW314&gt;1,0,V314-AW314*V314)</f>
        <v>0</v>
      </c>
    </row>
    <row r="315" customFormat="false" ht="19.5" hidden="false" customHeight="true" outlineLevel="0" collapsed="false">
      <c r="A315" s="166"/>
      <c r="B315" s="208" t="n">
        <f aca="false">B314+1</f>
        <v>304</v>
      </c>
      <c r="C315" s="166"/>
      <c r="D315" s="369" t="n">
        <f aca="false">INDEX(_Rge_Projectdata_3rd,$B315,MATCH("Project-ID",_Rge_Headline_Projectdata,0))</f>
        <v>0</v>
      </c>
      <c r="E315" s="370" t="str">
        <f aca="false" t="array" ref="E315:E315">IF(INDEX(_Rge_Data_3rd_CY,$B315,E$1)=0,"",TEXT(INDEX(_Rge_Data_3rd_CY,$B315,E$1),"JJJJMMTT"))</f>
        <v/>
      </c>
      <c r="F315" s="382" t="str">
        <f aca="false" t="array" ref="F315:F315">INDEX(_Rge_Data_3rd_CY,$B315,F$1)</f>
        <v>Open</v>
      </c>
      <c r="G315" s="371" t="n">
        <f aca="false" t="array" ref="G315:G315">IFERROR(MATCH(INDEX(_Rge_Data_3rd_CY,$B315,G$1),_Rge_Projectstatus,0),"")</f>
        <v>1</v>
      </c>
      <c r="H315" s="383" t="n">
        <f aca="false">INDEX(_Rge_Data_3rd_CY,$B315,H$1)</f>
        <v>0</v>
      </c>
      <c r="I315" s="384" t="n">
        <f aca="false">INDEX(_Rge_Data_3rd_CY,$B315,I$1)</f>
        <v>0</v>
      </c>
      <c r="J315" s="384" t="n">
        <f aca="false">INDEX(_Rge_Data_3rd_CY,$B315,J$1)</f>
        <v>0</v>
      </c>
      <c r="K315" s="384" t="n">
        <f aca="false">INDEX(_Rge_Data_3rd_CY,$B315,K$1)</f>
        <v>0</v>
      </c>
      <c r="L315" s="385" t="n">
        <f aca="false" t="array" ref="L315:L315">INDEX(_Rge_Data_3rd_CY,$B315,L$1)</f>
        <v>0</v>
      </c>
      <c r="M315" s="385" t="n">
        <f aca="false" t="array" ref="M315:M315">INDEX(_Rge_Data_3rd_CY,$B315,M$1)</f>
        <v>0</v>
      </c>
      <c r="N315" s="385" t="n">
        <f aca="false" t="array" ref="N315:N315">INDEX(_Rge_Data_3rd_CY,$B315,N$1)</f>
        <v>0</v>
      </c>
      <c r="O315" s="385" t="n">
        <f aca="false" t="array" ref="O315:O315">INDEX(_Rge_Data_3rd_CY,$B315,O$1)</f>
        <v>0</v>
      </c>
      <c r="P315" s="385" t="n">
        <f aca="false" t="array" ref="P315:P315">INDEX(_Rge_Data_3rd_CY,$B315,P$1)</f>
        <v>0</v>
      </c>
      <c r="Q315" s="385" t="n">
        <f aca="false">INDEX(_Rge_Data_3rd_CY,$B315,Q$1)</f>
        <v>0</v>
      </c>
      <c r="R315" s="385" t="n">
        <f aca="false" t="array" ref="R315:R315">INDEX(_Rge_Data_3rd_CY,$B315,R$1)</f>
        <v>0</v>
      </c>
      <c r="S315" s="385" t="n">
        <f aca="false" t="array" ref="S315:S315">INDEX(_Rge_Data_3rd_CY,$B315,S$1)</f>
        <v>0</v>
      </c>
      <c r="T315" s="385" t="n">
        <f aca="false">H315-S315</f>
        <v>0</v>
      </c>
      <c r="U315" s="386" t="n">
        <f aca="false">IFERROR(T315/H315,0)</f>
        <v>0</v>
      </c>
      <c r="V315" s="387" t="n">
        <f aca="false">INDEX(_Rge_Data_3rd_CY,$B315,V$1)</f>
        <v>0</v>
      </c>
      <c r="W315" s="388" t="n">
        <f aca="false">INDEX(_Rge_Data_3rd_CY,$B315,W$1)</f>
        <v>0</v>
      </c>
      <c r="X315" s="388" t="n">
        <f aca="false">INDEX(_Rge_Data_3rd_CY,$B315,X$1)</f>
        <v>0</v>
      </c>
      <c r="Y315" s="388" t="n">
        <f aca="false">INDEX(_Rge_Data_3rd_CY,$B315,Y$1)</f>
        <v>0</v>
      </c>
      <c r="Z315" s="388" t="n">
        <f aca="false" t="array" ref="Z315:Z315">INDEX(_Rge_Data_3rd_CY,$B315,Z$1)</f>
        <v>0</v>
      </c>
      <c r="AA315" s="388" t="n">
        <f aca="false" t="array" ref="AA315:AA315">INDEX(_Rge_Data_3rd_CY,$B315,AA$1)</f>
        <v>0</v>
      </c>
      <c r="AB315" s="388" t="n">
        <f aca="false" t="array" ref="AB315:AB315">INDEX(_Rge_Data_3rd_CY,$B315,AB$1)</f>
        <v>0</v>
      </c>
      <c r="AC315" s="388" t="n">
        <f aca="false" t="array" ref="AC315:AC315">INDEX(_Rge_Data_3rd_CY,$B315,AC$1)</f>
        <v>0</v>
      </c>
      <c r="AD315" s="388" t="n">
        <f aca="false" t="array" ref="AD315:AD315">INDEX(_Rge_Data_3rd_CY,$B315,AD$1)</f>
        <v>0</v>
      </c>
      <c r="AE315" s="388" t="n">
        <f aca="false">INDEX(_Rge_Data_3rd_CY,$B315,AE$1)</f>
        <v>0</v>
      </c>
      <c r="AF315" s="388" t="n">
        <f aca="false" t="array" ref="AF315:AF315">INDEX(_Rge_Data_3rd_CY,$B315,AF$1)</f>
        <v>0</v>
      </c>
      <c r="AG315" s="388" t="n">
        <f aca="false" t="array" ref="AG315:AG315">INDEX(_Rge_Data_3rd_CY,$B315,AG$1)</f>
        <v>0</v>
      </c>
      <c r="AH315" s="388" t="n">
        <f aca="false">V315-AG315</f>
        <v>0</v>
      </c>
      <c r="AI315" s="389" t="n">
        <f aca="false">IFERROR(AH315/V315,)</f>
        <v>0</v>
      </c>
      <c r="AJ315" s="390" t="n">
        <f aca="false">INDEX(_Rge_Data_3rd_CY,$B315,AJ$1)</f>
        <v>0</v>
      </c>
      <c r="AK315" s="391" t="n">
        <f aca="false">INDEX(_Rge_Data_3rd_CY,$B315,AK$1)</f>
        <v>0</v>
      </c>
      <c r="AL315" s="391" t="n">
        <f aca="false">INDEX(_Rge_Data_3rd_CY,$B315,AL$1)</f>
        <v>0</v>
      </c>
      <c r="AM315" s="391" t="n">
        <f aca="false">INDEX(_Rge_Data_3rd_CY,$B315,AM$1)</f>
        <v>0</v>
      </c>
      <c r="AN315" s="391" t="n">
        <f aca="false" t="array" ref="AN315:AN315">INDEX(_Rge_Data_3rd_CY,$B315,AN$1)</f>
        <v>0</v>
      </c>
      <c r="AO315" s="391" t="n">
        <f aca="false" t="array" ref="AO315:AO315">INDEX(_Rge_Data_3rd_CY,$B315,AO$1)</f>
        <v>0</v>
      </c>
      <c r="AP315" s="391" t="n">
        <f aca="false" t="array" ref="AP315:AP315">INDEX(_Rge_Data_3rd_CY,$B315,AP$1)</f>
        <v>0</v>
      </c>
      <c r="AQ315" s="391" t="n">
        <f aca="false" t="array" ref="AQ315:AQ315">INDEX(_Rge_Data_3rd_CY,$B315,AQ$1)</f>
        <v>0</v>
      </c>
      <c r="AR315" s="391" t="n">
        <f aca="false" t="array" ref="AR315:AR315">INDEX(_Rge_Data_3rd_CY,$B315,AR$1)</f>
        <v>0</v>
      </c>
      <c r="AS315" s="391" t="n">
        <f aca="false">INDEX(_Rge_Data_3rd_CY,$B315,AS$1)</f>
        <v>0</v>
      </c>
      <c r="AT315" s="391" t="n">
        <f aca="false" t="array" ref="AT315:AT315">INDEX(_Rge_Data_3rd_CY,$B315,AT$1)</f>
        <v>0</v>
      </c>
      <c r="AU315" s="391" t="n">
        <f aca="false" t="array" ref="AU315:AU315">INDEX(_Rge_Data_3rd_CY,$B315,AU$1)</f>
        <v>0</v>
      </c>
      <c r="AV315" s="262" t="n">
        <f aca="false">AU315+AX315+AY315</f>
        <v>0</v>
      </c>
      <c r="AW315" s="392" t="n">
        <f aca="false">IFERROR(AU315/AG315,0)</f>
        <v>0</v>
      </c>
      <c r="AX315" s="268" t="n">
        <f aca="false">IFERROR(IF(AND($F315="OPEN",$AH315&gt;0),$AH315*_SoP*$AW315,IF(AND($F315="CLOSED",$AH315&gt;0),$AH315*_SoL*$AW315,0)),0)</f>
        <v>0</v>
      </c>
      <c r="AY315" s="268" t="n">
        <f aca="false">IFERROR(IF($AH315&lt;0,$AH315*_SoL,0),0)</f>
        <v>0</v>
      </c>
      <c r="AZ315" s="393" t="n">
        <f aca="false">AU315+AX315</f>
        <v>0</v>
      </c>
      <c r="BA315" s="393" t="n">
        <f aca="false">AJ315-AY315</f>
        <v>0</v>
      </c>
      <c r="BB315" s="393" t="n">
        <f aca="false">AZ315-BA315</f>
        <v>0</v>
      </c>
      <c r="BC315" s="394" t="n">
        <f aca="false">IF($BB315&gt;=0,$BB315,0)</f>
        <v>0</v>
      </c>
      <c r="BD315" s="395" t="n">
        <f aca="false">IF($BB315&lt;=0,-$BB315,0)</f>
        <v>-0</v>
      </c>
      <c r="BE315" s="396" t="n">
        <f aca="false">IF((V315-AJ315)&lt;0,0,V315-AJ315)</f>
        <v>0</v>
      </c>
      <c r="BF315" s="397" t="n">
        <f aca="false">IF(AW315&gt;1,0,V315-AW315*V315)</f>
        <v>0</v>
      </c>
    </row>
    <row r="316" customFormat="false" ht="19.5" hidden="false" customHeight="true" outlineLevel="0" collapsed="false">
      <c r="A316" s="166"/>
      <c r="B316" s="208" t="n">
        <f aca="false">B315+1</f>
        <v>305</v>
      </c>
      <c r="C316" s="166"/>
      <c r="D316" s="369" t="n">
        <f aca="false">INDEX(_Rge_Projectdata_3rd,$B316,MATCH("Project-ID",_Rge_Headline_Projectdata,0))</f>
        <v>0</v>
      </c>
      <c r="E316" s="370" t="str">
        <f aca="false" t="array" ref="E316:E316">IF(INDEX(_Rge_Data_3rd_CY,$B316,E$1)=0,"",TEXT(INDEX(_Rge_Data_3rd_CY,$B316,E$1),"JJJJMMTT"))</f>
        <v/>
      </c>
      <c r="F316" s="382" t="str">
        <f aca="false" t="array" ref="F316:F316">INDEX(_Rge_Data_3rd_CY,$B316,F$1)</f>
        <v>Open</v>
      </c>
      <c r="G316" s="371" t="n">
        <f aca="false" t="array" ref="G316:G316">IFERROR(MATCH(INDEX(_Rge_Data_3rd_CY,$B316,G$1),_Rge_Projectstatus,0),"")</f>
        <v>1</v>
      </c>
      <c r="H316" s="383" t="n">
        <f aca="false">INDEX(_Rge_Data_3rd_CY,$B316,H$1)</f>
        <v>0</v>
      </c>
      <c r="I316" s="384" t="n">
        <f aca="false">INDEX(_Rge_Data_3rd_CY,$B316,I$1)</f>
        <v>0</v>
      </c>
      <c r="J316" s="384" t="n">
        <f aca="false">INDEX(_Rge_Data_3rd_CY,$B316,J$1)</f>
        <v>0</v>
      </c>
      <c r="K316" s="384" t="n">
        <f aca="false">INDEX(_Rge_Data_3rd_CY,$B316,K$1)</f>
        <v>0</v>
      </c>
      <c r="L316" s="385" t="n">
        <f aca="false" t="array" ref="L316:L316">INDEX(_Rge_Data_3rd_CY,$B316,L$1)</f>
        <v>0</v>
      </c>
      <c r="M316" s="385" t="n">
        <f aca="false" t="array" ref="M316:M316">INDEX(_Rge_Data_3rd_CY,$B316,M$1)</f>
        <v>0</v>
      </c>
      <c r="N316" s="385" t="n">
        <f aca="false" t="array" ref="N316:N316">INDEX(_Rge_Data_3rd_CY,$B316,N$1)</f>
        <v>0</v>
      </c>
      <c r="O316" s="385" t="n">
        <f aca="false" t="array" ref="O316:O316">INDEX(_Rge_Data_3rd_CY,$B316,O$1)</f>
        <v>0</v>
      </c>
      <c r="P316" s="385" t="n">
        <f aca="false" t="array" ref="P316:P316">INDEX(_Rge_Data_3rd_CY,$B316,P$1)</f>
        <v>0</v>
      </c>
      <c r="Q316" s="385" t="n">
        <f aca="false">INDEX(_Rge_Data_3rd_CY,$B316,Q$1)</f>
        <v>0</v>
      </c>
      <c r="R316" s="385" t="n">
        <f aca="false" t="array" ref="R316:R316">INDEX(_Rge_Data_3rd_CY,$B316,R$1)</f>
        <v>0</v>
      </c>
      <c r="S316" s="385" t="n">
        <f aca="false" t="array" ref="S316:S316">INDEX(_Rge_Data_3rd_CY,$B316,S$1)</f>
        <v>0</v>
      </c>
      <c r="T316" s="385" t="n">
        <f aca="false">H316-S316</f>
        <v>0</v>
      </c>
      <c r="U316" s="386" t="n">
        <f aca="false">IFERROR(T316/H316,0)</f>
        <v>0</v>
      </c>
      <c r="V316" s="387" t="n">
        <f aca="false">INDEX(_Rge_Data_3rd_CY,$B316,V$1)</f>
        <v>0</v>
      </c>
      <c r="W316" s="388" t="n">
        <f aca="false">INDEX(_Rge_Data_3rd_CY,$B316,W$1)</f>
        <v>0</v>
      </c>
      <c r="X316" s="388" t="n">
        <f aca="false">INDEX(_Rge_Data_3rd_CY,$B316,X$1)</f>
        <v>0</v>
      </c>
      <c r="Y316" s="388" t="n">
        <f aca="false">INDEX(_Rge_Data_3rd_CY,$B316,Y$1)</f>
        <v>0</v>
      </c>
      <c r="Z316" s="388" t="n">
        <f aca="false" t="array" ref="Z316:Z316">INDEX(_Rge_Data_3rd_CY,$B316,Z$1)</f>
        <v>0</v>
      </c>
      <c r="AA316" s="388" t="n">
        <f aca="false" t="array" ref="AA316:AA316">INDEX(_Rge_Data_3rd_CY,$B316,AA$1)</f>
        <v>0</v>
      </c>
      <c r="AB316" s="388" t="n">
        <f aca="false" t="array" ref="AB316:AB316">INDEX(_Rge_Data_3rd_CY,$B316,AB$1)</f>
        <v>0</v>
      </c>
      <c r="AC316" s="388" t="n">
        <f aca="false" t="array" ref="AC316:AC316">INDEX(_Rge_Data_3rd_CY,$B316,AC$1)</f>
        <v>0</v>
      </c>
      <c r="AD316" s="388" t="n">
        <f aca="false" t="array" ref="AD316:AD316">INDEX(_Rge_Data_3rd_CY,$B316,AD$1)</f>
        <v>0</v>
      </c>
      <c r="AE316" s="388" t="n">
        <f aca="false">INDEX(_Rge_Data_3rd_CY,$B316,AE$1)</f>
        <v>0</v>
      </c>
      <c r="AF316" s="388" t="n">
        <f aca="false" t="array" ref="AF316:AF316">INDEX(_Rge_Data_3rd_CY,$B316,AF$1)</f>
        <v>0</v>
      </c>
      <c r="AG316" s="388" t="n">
        <f aca="false" t="array" ref="AG316:AG316">INDEX(_Rge_Data_3rd_CY,$B316,AG$1)</f>
        <v>0</v>
      </c>
      <c r="AH316" s="388" t="n">
        <f aca="false">V316-AG316</f>
        <v>0</v>
      </c>
      <c r="AI316" s="389" t="n">
        <f aca="false">IFERROR(AH316/V316,)</f>
        <v>0</v>
      </c>
      <c r="AJ316" s="390" t="n">
        <f aca="false">INDEX(_Rge_Data_3rd_CY,$B316,AJ$1)</f>
        <v>0</v>
      </c>
      <c r="AK316" s="391" t="n">
        <f aca="false">INDEX(_Rge_Data_3rd_CY,$B316,AK$1)</f>
        <v>0</v>
      </c>
      <c r="AL316" s="391" t="n">
        <f aca="false">INDEX(_Rge_Data_3rd_CY,$B316,AL$1)</f>
        <v>0</v>
      </c>
      <c r="AM316" s="391" t="n">
        <f aca="false">INDEX(_Rge_Data_3rd_CY,$B316,AM$1)</f>
        <v>0</v>
      </c>
      <c r="AN316" s="391" t="n">
        <f aca="false" t="array" ref="AN316:AN316">INDEX(_Rge_Data_3rd_CY,$B316,AN$1)</f>
        <v>0</v>
      </c>
      <c r="AO316" s="391" t="n">
        <f aca="false" t="array" ref="AO316:AO316">INDEX(_Rge_Data_3rd_CY,$B316,AO$1)</f>
        <v>0</v>
      </c>
      <c r="AP316" s="391" t="n">
        <f aca="false" t="array" ref="AP316:AP316">INDEX(_Rge_Data_3rd_CY,$B316,AP$1)</f>
        <v>0</v>
      </c>
      <c r="AQ316" s="391" t="n">
        <f aca="false" t="array" ref="AQ316:AQ316">INDEX(_Rge_Data_3rd_CY,$B316,AQ$1)</f>
        <v>0</v>
      </c>
      <c r="AR316" s="391" t="n">
        <f aca="false" t="array" ref="AR316:AR316">INDEX(_Rge_Data_3rd_CY,$B316,AR$1)</f>
        <v>0</v>
      </c>
      <c r="AS316" s="391" t="n">
        <f aca="false">INDEX(_Rge_Data_3rd_CY,$B316,AS$1)</f>
        <v>0</v>
      </c>
      <c r="AT316" s="391" t="n">
        <f aca="false" t="array" ref="AT316:AT316">INDEX(_Rge_Data_3rd_CY,$B316,AT$1)</f>
        <v>0</v>
      </c>
      <c r="AU316" s="391" t="n">
        <f aca="false" t="array" ref="AU316:AU316">INDEX(_Rge_Data_3rd_CY,$B316,AU$1)</f>
        <v>0</v>
      </c>
      <c r="AV316" s="262" t="n">
        <f aca="false">AU316+AX316+AY316</f>
        <v>0</v>
      </c>
      <c r="AW316" s="392" t="n">
        <f aca="false">IFERROR(AU316/AG316,0)</f>
        <v>0</v>
      </c>
      <c r="AX316" s="268" t="n">
        <f aca="false">IFERROR(IF(AND($F316="OPEN",$AH316&gt;0),$AH316*_SoP*$AW316,IF(AND($F316="CLOSED",$AH316&gt;0),$AH316*_SoL*$AW316,0)),0)</f>
        <v>0</v>
      </c>
      <c r="AY316" s="268" t="n">
        <f aca="false">IFERROR(IF($AH316&lt;0,$AH316*_SoL,0),0)</f>
        <v>0</v>
      </c>
      <c r="AZ316" s="393" t="n">
        <f aca="false">AU316+AX316</f>
        <v>0</v>
      </c>
      <c r="BA316" s="393" t="n">
        <f aca="false">AJ316-AY316</f>
        <v>0</v>
      </c>
      <c r="BB316" s="393" t="n">
        <f aca="false">AZ316-BA316</f>
        <v>0</v>
      </c>
      <c r="BC316" s="394" t="n">
        <f aca="false">IF($BB316&gt;=0,$BB316,0)</f>
        <v>0</v>
      </c>
      <c r="BD316" s="395" t="n">
        <f aca="false">IF($BB316&lt;=0,-$BB316,0)</f>
        <v>-0</v>
      </c>
      <c r="BE316" s="396" t="n">
        <f aca="false">IF((V316-AJ316)&lt;0,0,V316-AJ316)</f>
        <v>0</v>
      </c>
      <c r="BF316" s="397" t="n">
        <f aca="false">IF(AW316&gt;1,0,V316-AW316*V316)</f>
        <v>0</v>
      </c>
    </row>
    <row r="317" customFormat="false" ht="19.5" hidden="false" customHeight="true" outlineLevel="0" collapsed="false">
      <c r="A317" s="166"/>
      <c r="B317" s="208" t="n">
        <f aca="false">B316+1</f>
        <v>306</v>
      </c>
      <c r="C317" s="166"/>
      <c r="D317" s="369" t="n">
        <f aca="false">INDEX(_Rge_Projectdata_3rd,$B317,MATCH("Project-ID",_Rge_Headline_Projectdata,0))</f>
        <v>0</v>
      </c>
      <c r="E317" s="370" t="str">
        <f aca="false" t="array" ref="E317:E317">IF(INDEX(_Rge_Data_3rd_CY,$B317,E$1)=0,"",TEXT(INDEX(_Rge_Data_3rd_CY,$B317,E$1),"JJJJMMTT"))</f>
        <v/>
      </c>
      <c r="F317" s="382" t="str">
        <f aca="false" t="array" ref="F317:F317">INDEX(_Rge_Data_3rd_CY,$B317,F$1)</f>
        <v>Open</v>
      </c>
      <c r="G317" s="371" t="n">
        <f aca="false" t="array" ref="G317:G317">IFERROR(MATCH(INDEX(_Rge_Data_3rd_CY,$B317,G$1),_Rge_Projectstatus,0),"")</f>
        <v>1</v>
      </c>
      <c r="H317" s="383" t="n">
        <f aca="false">INDEX(_Rge_Data_3rd_CY,$B317,H$1)</f>
        <v>0</v>
      </c>
      <c r="I317" s="384" t="n">
        <f aca="false">INDEX(_Rge_Data_3rd_CY,$B317,I$1)</f>
        <v>0</v>
      </c>
      <c r="J317" s="384" t="n">
        <f aca="false">INDEX(_Rge_Data_3rd_CY,$B317,J$1)</f>
        <v>0</v>
      </c>
      <c r="K317" s="384" t="n">
        <f aca="false">INDEX(_Rge_Data_3rd_CY,$B317,K$1)</f>
        <v>0</v>
      </c>
      <c r="L317" s="385" t="n">
        <f aca="false" t="array" ref="L317:L317">INDEX(_Rge_Data_3rd_CY,$B317,L$1)</f>
        <v>0</v>
      </c>
      <c r="M317" s="385" t="n">
        <f aca="false" t="array" ref="M317:M317">INDEX(_Rge_Data_3rd_CY,$B317,M$1)</f>
        <v>0</v>
      </c>
      <c r="N317" s="385" t="n">
        <f aca="false" t="array" ref="N317:N317">INDEX(_Rge_Data_3rd_CY,$B317,N$1)</f>
        <v>0</v>
      </c>
      <c r="O317" s="385" t="n">
        <f aca="false" t="array" ref="O317:O317">INDEX(_Rge_Data_3rd_CY,$B317,O$1)</f>
        <v>0</v>
      </c>
      <c r="P317" s="385" t="n">
        <f aca="false" t="array" ref="P317:P317">INDEX(_Rge_Data_3rd_CY,$B317,P$1)</f>
        <v>0</v>
      </c>
      <c r="Q317" s="385" t="n">
        <f aca="false">INDEX(_Rge_Data_3rd_CY,$B317,Q$1)</f>
        <v>0</v>
      </c>
      <c r="R317" s="385" t="n">
        <f aca="false" t="array" ref="R317:R317">INDEX(_Rge_Data_3rd_CY,$B317,R$1)</f>
        <v>0</v>
      </c>
      <c r="S317" s="385" t="n">
        <f aca="false" t="array" ref="S317:S317">INDEX(_Rge_Data_3rd_CY,$B317,S$1)</f>
        <v>0</v>
      </c>
      <c r="T317" s="385" t="n">
        <f aca="false">H317-S317</f>
        <v>0</v>
      </c>
      <c r="U317" s="386" t="n">
        <f aca="false">IFERROR(T317/H317,0)</f>
        <v>0</v>
      </c>
      <c r="V317" s="387" t="n">
        <f aca="false">INDEX(_Rge_Data_3rd_CY,$B317,V$1)</f>
        <v>0</v>
      </c>
      <c r="W317" s="388" t="n">
        <f aca="false">INDEX(_Rge_Data_3rd_CY,$B317,W$1)</f>
        <v>0</v>
      </c>
      <c r="X317" s="388" t="n">
        <f aca="false">INDEX(_Rge_Data_3rd_CY,$B317,X$1)</f>
        <v>0</v>
      </c>
      <c r="Y317" s="388" t="n">
        <f aca="false">INDEX(_Rge_Data_3rd_CY,$B317,Y$1)</f>
        <v>0</v>
      </c>
      <c r="Z317" s="388" t="n">
        <f aca="false" t="array" ref="Z317:Z317">INDEX(_Rge_Data_3rd_CY,$B317,Z$1)</f>
        <v>0</v>
      </c>
      <c r="AA317" s="388" t="n">
        <f aca="false" t="array" ref="AA317:AA317">INDEX(_Rge_Data_3rd_CY,$B317,AA$1)</f>
        <v>0</v>
      </c>
      <c r="AB317" s="388" t="n">
        <f aca="false" t="array" ref="AB317:AB317">INDEX(_Rge_Data_3rd_CY,$B317,AB$1)</f>
        <v>0</v>
      </c>
      <c r="AC317" s="388" t="n">
        <f aca="false" t="array" ref="AC317:AC317">INDEX(_Rge_Data_3rd_CY,$B317,AC$1)</f>
        <v>0</v>
      </c>
      <c r="AD317" s="388" t="n">
        <f aca="false" t="array" ref="AD317:AD317">INDEX(_Rge_Data_3rd_CY,$B317,AD$1)</f>
        <v>0</v>
      </c>
      <c r="AE317" s="388" t="n">
        <f aca="false">INDEX(_Rge_Data_3rd_CY,$B317,AE$1)</f>
        <v>0</v>
      </c>
      <c r="AF317" s="388" t="n">
        <f aca="false" t="array" ref="AF317:AF317">INDEX(_Rge_Data_3rd_CY,$B317,AF$1)</f>
        <v>0</v>
      </c>
      <c r="AG317" s="388" t="n">
        <f aca="false" t="array" ref="AG317:AG317">INDEX(_Rge_Data_3rd_CY,$B317,AG$1)</f>
        <v>0</v>
      </c>
      <c r="AH317" s="388" t="n">
        <f aca="false">V317-AG317</f>
        <v>0</v>
      </c>
      <c r="AI317" s="389" t="n">
        <f aca="false">IFERROR(AH317/V317,)</f>
        <v>0</v>
      </c>
      <c r="AJ317" s="390" t="n">
        <f aca="false">INDEX(_Rge_Data_3rd_CY,$B317,AJ$1)</f>
        <v>0</v>
      </c>
      <c r="AK317" s="391" t="n">
        <f aca="false">INDEX(_Rge_Data_3rd_CY,$B317,AK$1)</f>
        <v>0</v>
      </c>
      <c r="AL317" s="391" t="n">
        <f aca="false">INDEX(_Rge_Data_3rd_CY,$B317,AL$1)</f>
        <v>0</v>
      </c>
      <c r="AM317" s="391" t="n">
        <f aca="false">INDEX(_Rge_Data_3rd_CY,$B317,AM$1)</f>
        <v>0</v>
      </c>
      <c r="AN317" s="391" t="n">
        <f aca="false" t="array" ref="AN317:AN317">INDEX(_Rge_Data_3rd_CY,$B317,AN$1)</f>
        <v>0</v>
      </c>
      <c r="AO317" s="391" t="n">
        <f aca="false" t="array" ref="AO317:AO317">INDEX(_Rge_Data_3rd_CY,$B317,AO$1)</f>
        <v>0</v>
      </c>
      <c r="AP317" s="391" t="n">
        <f aca="false" t="array" ref="AP317:AP317">INDEX(_Rge_Data_3rd_CY,$B317,AP$1)</f>
        <v>0</v>
      </c>
      <c r="AQ317" s="391" t="n">
        <f aca="false" t="array" ref="AQ317:AQ317">INDEX(_Rge_Data_3rd_CY,$B317,AQ$1)</f>
        <v>0</v>
      </c>
      <c r="AR317" s="391" t="n">
        <f aca="false" t="array" ref="AR317:AR317">INDEX(_Rge_Data_3rd_CY,$B317,AR$1)</f>
        <v>0</v>
      </c>
      <c r="AS317" s="391" t="n">
        <f aca="false">INDEX(_Rge_Data_3rd_CY,$B317,AS$1)</f>
        <v>0</v>
      </c>
      <c r="AT317" s="391" t="n">
        <f aca="false" t="array" ref="AT317:AT317">INDEX(_Rge_Data_3rd_CY,$B317,AT$1)</f>
        <v>0</v>
      </c>
      <c r="AU317" s="391" t="n">
        <f aca="false" t="array" ref="AU317:AU317">INDEX(_Rge_Data_3rd_CY,$B317,AU$1)</f>
        <v>0</v>
      </c>
      <c r="AV317" s="262" t="n">
        <f aca="false">AU317+AX317+AY317</f>
        <v>0</v>
      </c>
      <c r="AW317" s="392" t="n">
        <f aca="false">IFERROR(AU317/AG317,0)</f>
        <v>0</v>
      </c>
      <c r="AX317" s="268" t="n">
        <f aca="false">IFERROR(IF(AND($F317="OPEN",$AH317&gt;0),$AH317*_SoP*$AW317,IF(AND($F317="CLOSED",$AH317&gt;0),$AH317*_SoL*$AW317,0)),0)</f>
        <v>0</v>
      </c>
      <c r="AY317" s="268" t="n">
        <f aca="false">IFERROR(IF($AH317&lt;0,$AH317*_SoL,0),0)</f>
        <v>0</v>
      </c>
      <c r="AZ317" s="393" t="n">
        <f aca="false">AU317+AX317</f>
        <v>0</v>
      </c>
      <c r="BA317" s="393" t="n">
        <f aca="false">AJ317-AY317</f>
        <v>0</v>
      </c>
      <c r="BB317" s="393" t="n">
        <f aca="false">AZ317-BA317</f>
        <v>0</v>
      </c>
      <c r="BC317" s="394" t="n">
        <f aca="false">IF($BB317&gt;=0,$BB317,0)</f>
        <v>0</v>
      </c>
      <c r="BD317" s="395" t="n">
        <f aca="false">IF($BB317&lt;=0,-$BB317,0)</f>
        <v>-0</v>
      </c>
      <c r="BE317" s="396" t="n">
        <f aca="false">IF((V317-AJ317)&lt;0,0,V317-AJ317)</f>
        <v>0</v>
      </c>
      <c r="BF317" s="397" t="n">
        <f aca="false">IF(AW317&gt;1,0,V317-AW317*V317)</f>
        <v>0</v>
      </c>
    </row>
    <row r="318" customFormat="false" ht="19.5" hidden="false" customHeight="true" outlineLevel="0" collapsed="false">
      <c r="A318" s="166"/>
      <c r="B318" s="208" t="n">
        <f aca="false">B317+1</f>
        <v>307</v>
      </c>
      <c r="C318" s="166"/>
      <c r="D318" s="369" t="n">
        <f aca="false">INDEX(_Rge_Projectdata_3rd,$B318,MATCH("Project-ID",_Rge_Headline_Projectdata,0))</f>
        <v>0</v>
      </c>
      <c r="E318" s="370" t="str">
        <f aca="false" t="array" ref="E318:E318">IF(INDEX(_Rge_Data_3rd_CY,$B318,E$1)=0,"",TEXT(INDEX(_Rge_Data_3rd_CY,$B318,E$1),"JJJJMMTT"))</f>
        <v/>
      </c>
      <c r="F318" s="382" t="str">
        <f aca="false" t="array" ref="F318:F318">INDEX(_Rge_Data_3rd_CY,$B318,F$1)</f>
        <v>Open</v>
      </c>
      <c r="G318" s="371" t="n">
        <f aca="false" t="array" ref="G318:G318">IFERROR(MATCH(INDEX(_Rge_Data_3rd_CY,$B318,G$1),_Rge_Projectstatus,0),"")</f>
        <v>1</v>
      </c>
      <c r="H318" s="383" t="n">
        <f aca="false">INDEX(_Rge_Data_3rd_CY,$B318,H$1)</f>
        <v>0</v>
      </c>
      <c r="I318" s="384" t="n">
        <f aca="false">INDEX(_Rge_Data_3rd_CY,$B318,I$1)</f>
        <v>0</v>
      </c>
      <c r="J318" s="384" t="n">
        <f aca="false">INDEX(_Rge_Data_3rd_CY,$B318,J$1)</f>
        <v>0</v>
      </c>
      <c r="K318" s="384" t="n">
        <f aca="false">INDEX(_Rge_Data_3rd_CY,$B318,K$1)</f>
        <v>0</v>
      </c>
      <c r="L318" s="385" t="n">
        <f aca="false" t="array" ref="L318:L318">INDEX(_Rge_Data_3rd_CY,$B318,L$1)</f>
        <v>0</v>
      </c>
      <c r="M318" s="385" t="n">
        <f aca="false" t="array" ref="M318:M318">INDEX(_Rge_Data_3rd_CY,$B318,M$1)</f>
        <v>0</v>
      </c>
      <c r="N318" s="385" t="n">
        <f aca="false" t="array" ref="N318:N318">INDEX(_Rge_Data_3rd_CY,$B318,N$1)</f>
        <v>0</v>
      </c>
      <c r="O318" s="385" t="n">
        <f aca="false" t="array" ref="O318:O318">INDEX(_Rge_Data_3rd_CY,$B318,O$1)</f>
        <v>0</v>
      </c>
      <c r="P318" s="385" t="n">
        <f aca="false" t="array" ref="P318:P318">INDEX(_Rge_Data_3rd_CY,$B318,P$1)</f>
        <v>0</v>
      </c>
      <c r="Q318" s="385" t="n">
        <f aca="false">INDEX(_Rge_Data_3rd_CY,$B318,Q$1)</f>
        <v>0</v>
      </c>
      <c r="R318" s="385" t="n">
        <f aca="false" t="array" ref="R318:R318">INDEX(_Rge_Data_3rd_CY,$B318,R$1)</f>
        <v>0</v>
      </c>
      <c r="S318" s="385" t="n">
        <f aca="false" t="array" ref="S318:S318">INDEX(_Rge_Data_3rd_CY,$B318,S$1)</f>
        <v>0</v>
      </c>
      <c r="T318" s="385" t="n">
        <f aca="false">H318-S318</f>
        <v>0</v>
      </c>
      <c r="U318" s="386" t="n">
        <f aca="false">IFERROR(T318/H318,0)</f>
        <v>0</v>
      </c>
      <c r="V318" s="387" t="n">
        <f aca="false">INDEX(_Rge_Data_3rd_CY,$B318,V$1)</f>
        <v>0</v>
      </c>
      <c r="W318" s="388" t="n">
        <f aca="false">INDEX(_Rge_Data_3rd_CY,$B318,W$1)</f>
        <v>0</v>
      </c>
      <c r="X318" s="388" t="n">
        <f aca="false">INDEX(_Rge_Data_3rd_CY,$B318,X$1)</f>
        <v>0</v>
      </c>
      <c r="Y318" s="388" t="n">
        <f aca="false">INDEX(_Rge_Data_3rd_CY,$B318,Y$1)</f>
        <v>0</v>
      </c>
      <c r="Z318" s="388" t="n">
        <f aca="false" t="array" ref="Z318:Z318">INDEX(_Rge_Data_3rd_CY,$B318,Z$1)</f>
        <v>0</v>
      </c>
      <c r="AA318" s="388" t="n">
        <f aca="false" t="array" ref="AA318:AA318">INDEX(_Rge_Data_3rd_CY,$B318,AA$1)</f>
        <v>0</v>
      </c>
      <c r="AB318" s="388" t="n">
        <f aca="false" t="array" ref="AB318:AB318">INDEX(_Rge_Data_3rd_CY,$B318,AB$1)</f>
        <v>0</v>
      </c>
      <c r="AC318" s="388" t="n">
        <f aca="false" t="array" ref="AC318:AC318">INDEX(_Rge_Data_3rd_CY,$B318,AC$1)</f>
        <v>0</v>
      </c>
      <c r="AD318" s="388" t="n">
        <f aca="false" t="array" ref="AD318:AD318">INDEX(_Rge_Data_3rd_CY,$B318,AD$1)</f>
        <v>0</v>
      </c>
      <c r="AE318" s="388" t="n">
        <f aca="false">INDEX(_Rge_Data_3rd_CY,$B318,AE$1)</f>
        <v>0</v>
      </c>
      <c r="AF318" s="388" t="n">
        <f aca="false" t="array" ref="AF318:AF318">INDEX(_Rge_Data_3rd_CY,$B318,AF$1)</f>
        <v>0</v>
      </c>
      <c r="AG318" s="388" t="n">
        <f aca="false" t="array" ref="AG318:AG318">INDEX(_Rge_Data_3rd_CY,$B318,AG$1)</f>
        <v>0</v>
      </c>
      <c r="AH318" s="388" t="n">
        <f aca="false">V318-AG318</f>
        <v>0</v>
      </c>
      <c r="AI318" s="389" t="n">
        <f aca="false">IFERROR(AH318/V318,)</f>
        <v>0</v>
      </c>
      <c r="AJ318" s="390" t="n">
        <f aca="false">INDEX(_Rge_Data_3rd_CY,$B318,AJ$1)</f>
        <v>0</v>
      </c>
      <c r="AK318" s="391" t="n">
        <f aca="false">INDEX(_Rge_Data_3rd_CY,$B318,AK$1)</f>
        <v>0</v>
      </c>
      <c r="AL318" s="391" t="n">
        <f aca="false">INDEX(_Rge_Data_3rd_CY,$B318,AL$1)</f>
        <v>0</v>
      </c>
      <c r="AM318" s="391" t="n">
        <f aca="false">INDEX(_Rge_Data_3rd_CY,$B318,AM$1)</f>
        <v>0</v>
      </c>
      <c r="AN318" s="391" t="n">
        <f aca="false" t="array" ref="AN318:AN318">INDEX(_Rge_Data_3rd_CY,$B318,AN$1)</f>
        <v>0</v>
      </c>
      <c r="AO318" s="391" t="n">
        <f aca="false" t="array" ref="AO318:AO318">INDEX(_Rge_Data_3rd_CY,$B318,AO$1)</f>
        <v>0</v>
      </c>
      <c r="AP318" s="391" t="n">
        <f aca="false" t="array" ref="AP318:AP318">INDEX(_Rge_Data_3rd_CY,$B318,AP$1)</f>
        <v>0</v>
      </c>
      <c r="AQ318" s="391" t="n">
        <f aca="false" t="array" ref="AQ318:AQ318">INDEX(_Rge_Data_3rd_CY,$B318,AQ$1)</f>
        <v>0</v>
      </c>
      <c r="AR318" s="391" t="n">
        <f aca="false" t="array" ref="AR318:AR318">INDEX(_Rge_Data_3rd_CY,$B318,AR$1)</f>
        <v>0</v>
      </c>
      <c r="AS318" s="391" t="n">
        <f aca="false">INDEX(_Rge_Data_3rd_CY,$B318,AS$1)</f>
        <v>0</v>
      </c>
      <c r="AT318" s="391" t="n">
        <f aca="false" t="array" ref="AT318:AT318">INDEX(_Rge_Data_3rd_CY,$B318,AT$1)</f>
        <v>0</v>
      </c>
      <c r="AU318" s="391" t="n">
        <f aca="false" t="array" ref="AU318:AU318">INDEX(_Rge_Data_3rd_CY,$B318,AU$1)</f>
        <v>0</v>
      </c>
      <c r="AV318" s="262" t="n">
        <f aca="false">AU318+AX318+AY318</f>
        <v>0</v>
      </c>
      <c r="AW318" s="392" t="n">
        <f aca="false">IFERROR(AU318/AG318,0)</f>
        <v>0</v>
      </c>
      <c r="AX318" s="268" t="n">
        <f aca="false">IFERROR(IF(AND($F318="OPEN",$AH318&gt;0),$AH318*_SoP*$AW318,IF(AND($F318="CLOSED",$AH318&gt;0),$AH318*_SoL*$AW318,0)),0)</f>
        <v>0</v>
      </c>
      <c r="AY318" s="268" t="n">
        <f aca="false">IFERROR(IF($AH318&lt;0,$AH318*_SoL,0),0)</f>
        <v>0</v>
      </c>
      <c r="AZ318" s="393" t="n">
        <f aca="false">AU318+AX318</f>
        <v>0</v>
      </c>
      <c r="BA318" s="393" t="n">
        <f aca="false">AJ318-AY318</f>
        <v>0</v>
      </c>
      <c r="BB318" s="393" t="n">
        <f aca="false">AZ318-BA318</f>
        <v>0</v>
      </c>
      <c r="BC318" s="394" t="n">
        <f aca="false">IF($BB318&gt;=0,$BB318,0)</f>
        <v>0</v>
      </c>
      <c r="BD318" s="395" t="n">
        <f aca="false">IF($BB318&lt;=0,-$BB318,0)</f>
        <v>-0</v>
      </c>
      <c r="BE318" s="396" t="n">
        <f aca="false">IF((V318-AJ318)&lt;0,0,V318-AJ318)</f>
        <v>0</v>
      </c>
      <c r="BF318" s="397" t="n">
        <f aca="false">IF(AW318&gt;1,0,V318-AW318*V318)</f>
        <v>0</v>
      </c>
    </row>
    <row r="319" customFormat="false" ht="19.5" hidden="false" customHeight="true" outlineLevel="0" collapsed="false">
      <c r="A319" s="166"/>
      <c r="B319" s="208" t="n">
        <f aca="false">B318+1</f>
        <v>308</v>
      </c>
      <c r="C319" s="166"/>
      <c r="D319" s="369" t="n">
        <f aca="false">INDEX(_Rge_Projectdata_3rd,$B319,MATCH("Project-ID",_Rge_Headline_Projectdata,0))</f>
        <v>0</v>
      </c>
      <c r="E319" s="370" t="str">
        <f aca="false" t="array" ref="E319:E319">IF(INDEX(_Rge_Data_3rd_CY,$B319,E$1)=0,"",TEXT(INDEX(_Rge_Data_3rd_CY,$B319,E$1),"JJJJMMTT"))</f>
        <v/>
      </c>
      <c r="F319" s="382" t="str">
        <f aca="false" t="array" ref="F319:F319">INDEX(_Rge_Data_3rd_CY,$B319,F$1)</f>
        <v>Open</v>
      </c>
      <c r="G319" s="371" t="n">
        <f aca="false" t="array" ref="G319:G319">IFERROR(MATCH(INDEX(_Rge_Data_3rd_CY,$B319,G$1),_Rge_Projectstatus,0),"")</f>
        <v>1</v>
      </c>
      <c r="H319" s="383" t="n">
        <f aca="false">INDEX(_Rge_Data_3rd_CY,$B319,H$1)</f>
        <v>0</v>
      </c>
      <c r="I319" s="384" t="n">
        <f aca="false">INDEX(_Rge_Data_3rd_CY,$B319,I$1)</f>
        <v>0</v>
      </c>
      <c r="J319" s="384" t="n">
        <f aca="false">INDEX(_Rge_Data_3rd_CY,$B319,J$1)</f>
        <v>0</v>
      </c>
      <c r="K319" s="384" t="n">
        <f aca="false">INDEX(_Rge_Data_3rd_CY,$B319,K$1)</f>
        <v>0</v>
      </c>
      <c r="L319" s="385" t="n">
        <f aca="false" t="array" ref="L319:L319">INDEX(_Rge_Data_3rd_CY,$B319,L$1)</f>
        <v>0</v>
      </c>
      <c r="M319" s="385" t="n">
        <f aca="false" t="array" ref="M319:M319">INDEX(_Rge_Data_3rd_CY,$B319,M$1)</f>
        <v>0</v>
      </c>
      <c r="N319" s="385" t="n">
        <f aca="false" t="array" ref="N319:N319">INDEX(_Rge_Data_3rd_CY,$B319,N$1)</f>
        <v>0</v>
      </c>
      <c r="O319" s="385" t="n">
        <f aca="false" t="array" ref="O319:O319">INDEX(_Rge_Data_3rd_CY,$B319,O$1)</f>
        <v>0</v>
      </c>
      <c r="P319" s="385" t="n">
        <f aca="false" t="array" ref="P319:P319">INDEX(_Rge_Data_3rd_CY,$B319,P$1)</f>
        <v>0</v>
      </c>
      <c r="Q319" s="385" t="n">
        <f aca="false">INDEX(_Rge_Data_3rd_CY,$B319,Q$1)</f>
        <v>0</v>
      </c>
      <c r="R319" s="385" t="n">
        <f aca="false" t="array" ref="R319:R319">INDEX(_Rge_Data_3rd_CY,$B319,R$1)</f>
        <v>0</v>
      </c>
      <c r="S319" s="385" t="n">
        <f aca="false" t="array" ref="S319:S319">INDEX(_Rge_Data_3rd_CY,$B319,S$1)</f>
        <v>0</v>
      </c>
      <c r="T319" s="385" t="n">
        <f aca="false">H319-S319</f>
        <v>0</v>
      </c>
      <c r="U319" s="386" t="n">
        <f aca="false">IFERROR(T319/H319,0)</f>
        <v>0</v>
      </c>
      <c r="V319" s="387" t="n">
        <f aca="false">INDEX(_Rge_Data_3rd_CY,$B319,V$1)</f>
        <v>0</v>
      </c>
      <c r="W319" s="388" t="n">
        <f aca="false">INDEX(_Rge_Data_3rd_CY,$B319,W$1)</f>
        <v>0</v>
      </c>
      <c r="X319" s="388" t="n">
        <f aca="false">INDEX(_Rge_Data_3rd_CY,$B319,X$1)</f>
        <v>0</v>
      </c>
      <c r="Y319" s="388" t="n">
        <f aca="false">INDEX(_Rge_Data_3rd_CY,$B319,Y$1)</f>
        <v>0</v>
      </c>
      <c r="Z319" s="388" t="n">
        <f aca="false" t="array" ref="Z319:Z319">INDEX(_Rge_Data_3rd_CY,$B319,Z$1)</f>
        <v>0</v>
      </c>
      <c r="AA319" s="388" t="n">
        <f aca="false" t="array" ref="AA319:AA319">INDEX(_Rge_Data_3rd_CY,$B319,AA$1)</f>
        <v>0</v>
      </c>
      <c r="AB319" s="388" t="n">
        <f aca="false" t="array" ref="AB319:AB319">INDEX(_Rge_Data_3rd_CY,$B319,AB$1)</f>
        <v>0</v>
      </c>
      <c r="AC319" s="388" t="n">
        <f aca="false" t="array" ref="AC319:AC319">INDEX(_Rge_Data_3rd_CY,$B319,AC$1)</f>
        <v>0</v>
      </c>
      <c r="AD319" s="388" t="n">
        <f aca="false" t="array" ref="AD319:AD319">INDEX(_Rge_Data_3rd_CY,$B319,AD$1)</f>
        <v>0</v>
      </c>
      <c r="AE319" s="388" t="n">
        <f aca="false">INDEX(_Rge_Data_3rd_CY,$B319,AE$1)</f>
        <v>0</v>
      </c>
      <c r="AF319" s="388" t="n">
        <f aca="false" t="array" ref="AF319:AF319">INDEX(_Rge_Data_3rd_CY,$B319,AF$1)</f>
        <v>0</v>
      </c>
      <c r="AG319" s="388" t="n">
        <f aca="false" t="array" ref="AG319:AG319">INDEX(_Rge_Data_3rd_CY,$B319,AG$1)</f>
        <v>0</v>
      </c>
      <c r="AH319" s="388" t="n">
        <f aca="false">V319-AG319</f>
        <v>0</v>
      </c>
      <c r="AI319" s="389" t="n">
        <f aca="false">IFERROR(AH319/V319,)</f>
        <v>0</v>
      </c>
      <c r="AJ319" s="390" t="n">
        <f aca="false">INDEX(_Rge_Data_3rd_CY,$B319,AJ$1)</f>
        <v>0</v>
      </c>
      <c r="AK319" s="391" t="n">
        <f aca="false">INDEX(_Rge_Data_3rd_CY,$B319,AK$1)</f>
        <v>0</v>
      </c>
      <c r="AL319" s="391" t="n">
        <f aca="false">INDEX(_Rge_Data_3rd_CY,$B319,AL$1)</f>
        <v>0</v>
      </c>
      <c r="AM319" s="391" t="n">
        <f aca="false">INDEX(_Rge_Data_3rd_CY,$B319,AM$1)</f>
        <v>0</v>
      </c>
      <c r="AN319" s="391" t="n">
        <f aca="false" t="array" ref="AN319:AN319">INDEX(_Rge_Data_3rd_CY,$B319,AN$1)</f>
        <v>0</v>
      </c>
      <c r="AO319" s="391" t="n">
        <f aca="false" t="array" ref="AO319:AO319">INDEX(_Rge_Data_3rd_CY,$B319,AO$1)</f>
        <v>0</v>
      </c>
      <c r="AP319" s="391" t="n">
        <f aca="false" t="array" ref="AP319:AP319">INDEX(_Rge_Data_3rd_CY,$B319,AP$1)</f>
        <v>0</v>
      </c>
      <c r="AQ319" s="391" t="n">
        <f aca="false" t="array" ref="AQ319:AQ319">INDEX(_Rge_Data_3rd_CY,$B319,AQ$1)</f>
        <v>0</v>
      </c>
      <c r="AR319" s="391" t="n">
        <f aca="false" t="array" ref="AR319:AR319">INDEX(_Rge_Data_3rd_CY,$B319,AR$1)</f>
        <v>0</v>
      </c>
      <c r="AS319" s="391" t="n">
        <f aca="false">INDEX(_Rge_Data_3rd_CY,$B319,AS$1)</f>
        <v>0</v>
      </c>
      <c r="AT319" s="391" t="n">
        <f aca="false" t="array" ref="AT319:AT319">INDEX(_Rge_Data_3rd_CY,$B319,AT$1)</f>
        <v>0</v>
      </c>
      <c r="AU319" s="391" t="n">
        <f aca="false" t="array" ref="AU319:AU319">INDEX(_Rge_Data_3rd_CY,$B319,AU$1)</f>
        <v>0</v>
      </c>
      <c r="AV319" s="262" t="n">
        <f aca="false">AU319+AX319+AY319</f>
        <v>0</v>
      </c>
      <c r="AW319" s="392" t="n">
        <f aca="false">IFERROR(AU319/AG319,0)</f>
        <v>0</v>
      </c>
      <c r="AX319" s="268" t="n">
        <f aca="false">IFERROR(IF(AND($F319="OPEN",$AH319&gt;0),$AH319*_SoP*$AW319,IF(AND($F319="CLOSED",$AH319&gt;0),$AH319*_SoL*$AW319,0)),0)</f>
        <v>0</v>
      </c>
      <c r="AY319" s="268" t="n">
        <f aca="false">IFERROR(IF($AH319&lt;0,$AH319*_SoL,0),0)</f>
        <v>0</v>
      </c>
      <c r="AZ319" s="393" t="n">
        <f aca="false">AU319+AX319</f>
        <v>0</v>
      </c>
      <c r="BA319" s="393" t="n">
        <f aca="false">AJ319-AY319</f>
        <v>0</v>
      </c>
      <c r="BB319" s="393" t="n">
        <f aca="false">AZ319-BA319</f>
        <v>0</v>
      </c>
      <c r="BC319" s="394" t="n">
        <f aca="false">IF($BB319&gt;=0,$BB319,0)</f>
        <v>0</v>
      </c>
      <c r="BD319" s="395" t="n">
        <f aca="false">IF($BB319&lt;=0,-$BB319,0)</f>
        <v>-0</v>
      </c>
      <c r="BE319" s="396" t="n">
        <f aca="false">IF((V319-AJ319)&lt;0,0,V319-AJ319)</f>
        <v>0</v>
      </c>
      <c r="BF319" s="397" t="n">
        <f aca="false">IF(AW319&gt;1,0,V319-AW319*V319)</f>
        <v>0</v>
      </c>
    </row>
    <row r="320" customFormat="false" ht="19.5" hidden="false" customHeight="true" outlineLevel="0" collapsed="false">
      <c r="A320" s="166"/>
      <c r="B320" s="208" t="n">
        <f aca="false">B319+1</f>
        <v>309</v>
      </c>
      <c r="C320" s="166"/>
      <c r="D320" s="369" t="n">
        <f aca="false">INDEX(_Rge_Projectdata_3rd,$B320,MATCH("Project-ID",_Rge_Headline_Projectdata,0))</f>
        <v>0</v>
      </c>
      <c r="E320" s="370" t="str">
        <f aca="false" t="array" ref="E320:E320">IF(INDEX(_Rge_Data_3rd_CY,$B320,E$1)=0,"",TEXT(INDEX(_Rge_Data_3rd_CY,$B320,E$1),"JJJJMMTT"))</f>
        <v/>
      </c>
      <c r="F320" s="382" t="str">
        <f aca="false" t="array" ref="F320:F320">INDEX(_Rge_Data_3rd_CY,$B320,F$1)</f>
        <v>Open</v>
      </c>
      <c r="G320" s="371" t="n">
        <f aca="false" t="array" ref="G320:G320">IFERROR(MATCH(INDEX(_Rge_Data_3rd_CY,$B320,G$1),_Rge_Projectstatus,0),"")</f>
        <v>1</v>
      </c>
      <c r="H320" s="383" t="n">
        <f aca="false">INDEX(_Rge_Data_3rd_CY,$B320,H$1)</f>
        <v>0</v>
      </c>
      <c r="I320" s="384" t="n">
        <f aca="false">INDEX(_Rge_Data_3rd_CY,$B320,I$1)</f>
        <v>0</v>
      </c>
      <c r="J320" s="384" t="n">
        <f aca="false">INDEX(_Rge_Data_3rd_CY,$B320,J$1)</f>
        <v>0</v>
      </c>
      <c r="K320" s="384" t="n">
        <f aca="false">INDEX(_Rge_Data_3rd_CY,$B320,K$1)</f>
        <v>0</v>
      </c>
      <c r="L320" s="385" t="n">
        <f aca="false" t="array" ref="L320:L320">INDEX(_Rge_Data_3rd_CY,$B320,L$1)</f>
        <v>0</v>
      </c>
      <c r="M320" s="385" t="n">
        <f aca="false" t="array" ref="M320:M320">INDEX(_Rge_Data_3rd_CY,$B320,M$1)</f>
        <v>0</v>
      </c>
      <c r="N320" s="385" t="n">
        <f aca="false" t="array" ref="N320:N320">INDEX(_Rge_Data_3rd_CY,$B320,N$1)</f>
        <v>0</v>
      </c>
      <c r="O320" s="385" t="n">
        <f aca="false" t="array" ref="O320:O320">INDEX(_Rge_Data_3rd_CY,$B320,O$1)</f>
        <v>0</v>
      </c>
      <c r="P320" s="385" t="n">
        <f aca="false" t="array" ref="P320:P320">INDEX(_Rge_Data_3rd_CY,$B320,P$1)</f>
        <v>0</v>
      </c>
      <c r="Q320" s="385" t="n">
        <f aca="false">INDEX(_Rge_Data_3rd_CY,$B320,Q$1)</f>
        <v>0</v>
      </c>
      <c r="R320" s="385" t="n">
        <f aca="false" t="array" ref="R320:R320">INDEX(_Rge_Data_3rd_CY,$B320,R$1)</f>
        <v>0</v>
      </c>
      <c r="S320" s="385" t="n">
        <f aca="false" t="array" ref="S320:S320">INDEX(_Rge_Data_3rd_CY,$B320,S$1)</f>
        <v>0</v>
      </c>
      <c r="T320" s="385" t="n">
        <f aca="false">H320-S320</f>
        <v>0</v>
      </c>
      <c r="U320" s="386" t="n">
        <f aca="false">IFERROR(T320/H320,0)</f>
        <v>0</v>
      </c>
      <c r="V320" s="387" t="n">
        <f aca="false">INDEX(_Rge_Data_3rd_CY,$B320,V$1)</f>
        <v>0</v>
      </c>
      <c r="W320" s="388" t="n">
        <f aca="false">INDEX(_Rge_Data_3rd_CY,$B320,W$1)</f>
        <v>0</v>
      </c>
      <c r="X320" s="388" t="n">
        <f aca="false">INDEX(_Rge_Data_3rd_CY,$B320,X$1)</f>
        <v>0</v>
      </c>
      <c r="Y320" s="388" t="n">
        <f aca="false">INDEX(_Rge_Data_3rd_CY,$B320,Y$1)</f>
        <v>0</v>
      </c>
      <c r="Z320" s="388" t="n">
        <f aca="false" t="array" ref="Z320:Z320">INDEX(_Rge_Data_3rd_CY,$B320,Z$1)</f>
        <v>0</v>
      </c>
      <c r="AA320" s="388" t="n">
        <f aca="false" t="array" ref="AA320:AA320">INDEX(_Rge_Data_3rd_CY,$B320,AA$1)</f>
        <v>0</v>
      </c>
      <c r="AB320" s="388" t="n">
        <f aca="false" t="array" ref="AB320:AB320">INDEX(_Rge_Data_3rd_CY,$B320,AB$1)</f>
        <v>0</v>
      </c>
      <c r="AC320" s="388" t="n">
        <f aca="false" t="array" ref="AC320:AC320">INDEX(_Rge_Data_3rd_CY,$B320,AC$1)</f>
        <v>0</v>
      </c>
      <c r="AD320" s="388" t="n">
        <f aca="false" t="array" ref="AD320:AD320">INDEX(_Rge_Data_3rd_CY,$B320,AD$1)</f>
        <v>0</v>
      </c>
      <c r="AE320" s="388" t="n">
        <f aca="false">INDEX(_Rge_Data_3rd_CY,$B320,AE$1)</f>
        <v>0</v>
      </c>
      <c r="AF320" s="388" t="n">
        <f aca="false" t="array" ref="AF320:AF320">INDEX(_Rge_Data_3rd_CY,$B320,AF$1)</f>
        <v>0</v>
      </c>
      <c r="AG320" s="388" t="n">
        <f aca="false" t="array" ref="AG320:AG320">INDEX(_Rge_Data_3rd_CY,$B320,AG$1)</f>
        <v>0</v>
      </c>
      <c r="AH320" s="388" t="n">
        <f aca="false">V320-AG320</f>
        <v>0</v>
      </c>
      <c r="AI320" s="389" t="n">
        <f aca="false">IFERROR(AH320/V320,)</f>
        <v>0</v>
      </c>
      <c r="AJ320" s="390" t="n">
        <f aca="false">INDEX(_Rge_Data_3rd_CY,$B320,AJ$1)</f>
        <v>0</v>
      </c>
      <c r="AK320" s="391" t="n">
        <f aca="false">INDEX(_Rge_Data_3rd_CY,$B320,AK$1)</f>
        <v>0</v>
      </c>
      <c r="AL320" s="391" t="n">
        <f aca="false">INDEX(_Rge_Data_3rd_CY,$B320,AL$1)</f>
        <v>0</v>
      </c>
      <c r="AM320" s="391" t="n">
        <f aca="false">INDEX(_Rge_Data_3rd_CY,$B320,AM$1)</f>
        <v>0</v>
      </c>
      <c r="AN320" s="391" t="n">
        <f aca="false" t="array" ref="AN320:AN320">INDEX(_Rge_Data_3rd_CY,$B320,AN$1)</f>
        <v>0</v>
      </c>
      <c r="AO320" s="391" t="n">
        <f aca="false" t="array" ref="AO320:AO320">INDEX(_Rge_Data_3rd_CY,$B320,AO$1)</f>
        <v>0</v>
      </c>
      <c r="AP320" s="391" t="n">
        <f aca="false" t="array" ref="AP320:AP320">INDEX(_Rge_Data_3rd_CY,$B320,AP$1)</f>
        <v>0</v>
      </c>
      <c r="AQ320" s="391" t="n">
        <f aca="false" t="array" ref="AQ320:AQ320">INDEX(_Rge_Data_3rd_CY,$B320,AQ$1)</f>
        <v>0</v>
      </c>
      <c r="AR320" s="391" t="n">
        <f aca="false" t="array" ref="AR320:AR320">INDEX(_Rge_Data_3rd_CY,$B320,AR$1)</f>
        <v>0</v>
      </c>
      <c r="AS320" s="391" t="n">
        <f aca="false">INDEX(_Rge_Data_3rd_CY,$B320,AS$1)</f>
        <v>0</v>
      </c>
      <c r="AT320" s="391" t="n">
        <f aca="false" t="array" ref="AT320:AT320">INDEX(_Rge_Data_3rd_CY,$B320,AT$1)</f>
        <v>0</v>
      </c>
      <c r="AU320" s="391" t="n">
        <f aca="false" t="array" ref="AU320:AU320">INDEX(_Rge_Data_3rd_CY,$B320,AU$1)</f>
        <v>0</v>
      </c>
      <c r="AV320" s="262" t="n">
        <f aca="false">AU320+AX320+AY320</f>
        <v>0</v>
      </c>
      <c r="AW320" s="392" t="n">
        <f aca="false">IFERROR(AU320/AG320,0)</f>
        <v>0</v>
      </c>
      <c r="AX320" s="268" t="n">
        <f aca="false">IFERROR(IF(AND($F320="OPEN",$AH320&gt;0),$AH320*_SoP*$AW320,IF(AND($F320="CLOSED",$AH320&gt;0),$AH320*_SoL*$AW320,0)),0)</f>
        <v>0</v>
      </c>
      <c r="AY320" s="268" t="n">
        <f aca="false">IFERROR(IF($AH320&lt;0,$AH320*_SoL,0),0)</f>
        <v>0</v>
      </c>
      <c r="AZ320" s="393" t="n">
        <f aca="false">AU320+AX320</f>
        <v>0</v>
      </c>
      <c r="BA320" s="393" t="n">
        <f aca="false">AJ320-AY320</f>
        <v>0</v>
      </c>
      <c r="BB320" s="393" t="n">
        <f aca="false">AZ320-BA320</f>
        <v>0</v>
      </c>
      <c r="BC320" s="394" t="n">
        <f aca="false">IF($BB320&gt;=0,$BB320,0)</f>
        <v>0</v>
      </c>
      <c r="BD320" s="395" t="n">
        <f aca="false">IF($BB320&lt;=0,-$BB320,0)</f>
        <v>-0</v>
      </c>
      <c r="BE320" s="396" t="n">
        <f aca="false">IF((V320-AJ320)&lt;0,0,V320-AJ320)</f>
        <v>0</v>
      </c>
      <c r="BF320" s="397" t="n">
        <f aca="false">IF(AW320&gt;1,0,V320-AW320*V320)</f>
        <v>0</v>
      </c>
    </row>
    <row r="321" customFormat="false" ht="19.5" hidden="false" customHeight="true" outlineLevel="0" collapsed="false">
      <c r="A321" s="166"/>
      <c r="B321" s="208" t="n">
        <f aca="false">B320+1</f>
        <v>310</v>
      </c>
      <c r="C321" s="166"/>
      <c r="D321" s="369" t="n">
        <f aca="false">INDEX(_Rge_Projectdata_3rd,$B321,MATCH("Project-ID",_Rge_Headline_Projectdata,0))</f>
        <v>0</v>
      </c>
      <c r="E321" s="370" t="str">
        <f aca="false" t="array" ref="E321:E321">IF(INDEX(_Rge_Data_3rd_CY,$B321,E$1)=0,"",TEXT(INDEX(_Rge_Data_3rd_CY,$B321,E$1),"JJJJMMTT"))</f>
        <v/>
      </c>
      <c r="F321" s="382" t="str">
        <f aca="false" t="array" ref="F321:F321">INDEX(_Rge_Data_3rd_CY,$B321,F$1)</f>
        <v>Open</v>
      </c>
      <c r="G321" s="371" t="n">
        <f aca="false" t="array" ref="G321:G321">IFERROR(MATCH(INDEX(_Rge_Data_3rd_CY,$B321,G$1),_Rge_Projectstatus,0),"")</f>
        <v>1</v>
      </c>
      <c r="H321" s="383" t="n">
        <f aca="false">INDEX(_Rge_Data_3rd_CY,$B321,H$1)</f>
        <v>0</v>
      </c>
      <c r="I321" s="384" t="n">
        <f aca="false">INDEX(_Rge_Data_3rd_CY,$B321,I$1)</f>
        <v>0</v>
      </c>
      <c r="J321" s="384" t="n">
        <f aca="false">INDEX(_Rge_Data_3rd_CY,$B321,J$1)</f>
        <v>0</v>
      </c>
      <c r="K321" s="384" t="n">
        <f aca="false">INDEX(_Rge_Data_3rd_CY,$B321,K$1)</f>
        <v>0</v>
      </c>
      <c r="L321" s="385" t="n">
        <f aca="false" t="array" ref="L321:L321">INDEX(_Rge_Data_3rd_CY,$B321,L$1)</f>
        <v>0</v>
      </c>
      <c r="M321" s="385" t="n">
        <f aca="false" t="array" ref="M321:M321">INDEX(_Rge_Data_3rd_CY,$B321,M$1)</f>
        <v>0</v>
      </c>
      <c r="N321" s="385" t="n">
        <f aca="false" t="array" ref="N321:N321">INDEX(_Rge_Data_3rd_CY,$B321,N$1)</f>
        <v>0</v>
      </c>
      <c r="O321" s="385" t="n">
        <f aca="false" t="array" ref="O321:O321">INDEX(_Rge_Data_3rd_CY,$B321,O$1)</f>
        <v>0</v>
      </c>
      <c r="P321" s="385" t="n">
        <f aca="false" t="array" ref="P321:P321">INDEX(_Rge_Data_3rd_CY,$B321,P$1)</f>
        <v>0</v>
      </c>
      <c r="Q321" s="385" t="n">
        <f aca="false">INDEX(_Rge_Data_3rd_CY,$B321,Q$1)</f>
        <v>0</v>
      </c>
      <c r="R321" s="385" t="n">
        <f aca="false" t="array" ref="R321:R321">INDEX(_Rge_Data_3rd_CY,$B321,R$1)</f>
        <v>0</v>
      </c>
      <c r="S321" s="385" t="n">
        <f aca="false" t="array" ref="S321:S321">INDEX(_Rge_Data_3rd_CY,$B321,S$1)</f>
        <v>0</v>
      </c>
      <c r="T321" s="385" t="n">
        <f aca="false">H321-S321</f>
        <v>0</v>
      </c>
      <c r="U321" s="386" t="n">
        <f aca="false">IFERROR(T321/H321,0)</f>
        <v>0</v>
      </c>
      <c r="V321" s="387" t="n">
        <f aca="false">INDEX(_Rge_Data_3rd_CY,$B321,V$1)</f>
        <v>0</v>
      </c>
      <c r="W321" s="388" t="n">
        <f aca="false">INDEX(_Rge_Data_3rd_CY,$B321,W$1)</f>
        <v>0</v>
      </c>
      <c r="X321" s="388" t="n">
        <f aca="false">INDEX(_Rge_Data_3rd_CY,$B321,X$1)</f>
        <v>0</v>
      </c>
      <c r="Y321" s="388" t="n">
        <f aca="false">INDEX(_Rge_Data_3rd_CY,$B321,Y$1)</f>
        <v>0</v>
      </c>
      <c r="Z321" s="388" t="n">
        <f aca="false" t="array" ref="Z321:Z321">INDEX(_Rge_Data_3rd_CY,$B321,Z$1)</f>
        <v>0</v>
      </c>
      <c r="AA321" s="388" t="n">
        <f aca="false" t="array" ref="AA321:AA321">INDEX(_Rge_Data_3rd_CY,$B321,AA$1)</f>
        <v>0</v>
      </c>
      <c r="AB321" s="388" t="n">
        <f aca="false" t="array" ref="AB321:AB321">INDEX(_Rge_Data_3rd_CY,$B321,AB$1)</f>
        <v>0</v>
      </c>
      <c r="AC321" s="388" t="n">
        <f aca="false" t="array" ref="AC321:AC321">INDEX(_Rge_Data_3rd_CY,$B321,AC$1)</f>
        <v>0</v>
      </c>
      <c r="AD321" s="388" t="n">
        <f aca="false" t="array" ref="AD321:AD321">INDEX(_Rge_Data_3rd_CY,$B321,AD$1)</f>
        <v>0</v>
      </c>
      <c r="AE321" s="388" t="n">
        <f aca="false">INDEX(_Rge_Data_3rd_CY,$B321,AE$1)</f>
        <v>0</v>
      </c>
      <c r="AF321" s="388" t="n">
        <f aca="false" t="array" ref="AF321:AF321">INDEX(_Rge_Data_3rd_CY,$B321,AF$1)</f>
        <v>0</v>
      </c>
      <c r="AG321" s="388" t="n">
        <f aca="false" t="array" ref="AG321:AG321">INDEX(_Rge_Data_3rd_CY,$B321,AG$1)</f>
        <v>0</v>
      </c>
      <c r="AH321" s="388" t="n">
        <f aca="false">V321-AG321</f>
        <v>0</v>
      </c>
      <c r="AI321" s="389" t="n">
        <f aca="false">IFERROR(AH321/V321,)</f>
        <v>0</v>
      </c>
      <c r="AJ321" s="390" t="n">
        <f aca="false">INDEX(_Rge_Data_3rd_CY,$B321,AJ$1)</f>
        <v>0</v>
      </c>
      <c r="AK321" s="391" t="n">
        <f aca="false">INDEX(_Rge_Data_3rd_CY,$B321,AK$1)</f>
        <v>0</v>
      </c>
      <c r="AL321" s="391" t="n">
        <f aca="false">INDEX(_Rge_Data_3rd_CY,$B321,AL$1)</f>
        <v>0</v>
      </c>
      <c r="AM321" s="391" t="n">
        <f aca="false">INDEX(_Rge_Data_3rd_CY,$B321,AM$1)</f>
        <v>0</v>
      </c>
      <c r="AN321" s="391" t="n">
        <f aca="false" t="array" ref="AN321:AN321">INDEX(_Rge_Data_3rd_CY,$B321,AN$1)</f>
        <v>0</v>
      </c>
      <c r="AO321" s="391" t="n">
        <f aca="false" t="array" ref="AO321:AO321">INDEX(_Rge_Data_3rd_CY,$B321,AO$1)</f>
        <v>0</v>
      </c>
      <c r="AP321" s="391" t="n">
        <f aca="false" t="array" ref="AP321:AP321">INDEX(_Rge_Data_3rd_CY,$B321,AP$1)</f>
        <v>0</v>
      </c>
      <c r="AQ321" s="391" t="n">
        <f aca="false" t="array" ref="AQ321:AQ321">INDEX(_Rge_Data_3rd_CY,$B321,AQ$1)</f>
        <v>0</v>
      </c>
      <c r="AR321" s="391" t="n">
        <f aca="false" t="array" ref="AR321:AR321">INDEX(_Rge_Data_3rd_CY,$B321,AR$1)</f>
        <v>0</v>
      </c>
      <c r="AS321" s="391" t="n">
        <f aca="false">INDEX(_Rge_Data_3rd_CY,$B321,AS$1)</f>
        <v>0</v>
      </c>
      <c r="AT321" s="391" t="n">
        <f aca="false" t="array" ref="AT321:AT321">INDEX(_Rge_Data_3rd_CY,$B321,AT$1)</f>
        <v>0</v>
      </c>
      <c r="AU321" s="391" t="n">
        <f aca="false" t="array" ref="AU321:AU321">INDEX(_Rge_Data_3rd_CY,$B321,AU$1)</f>
        <v>0</v>
      </c>
      <c r="AV321" s="262" t="n">
        <f aca="false">AU321+AX321+AY321</f>
        <v>0</v>
      </c>
      <c r="AW321" s="392" t="n">
        <f aca="false">IFERROR(AU321/AG321,0)</f>
        <v>0</v>
      </c>
      <c r="AX321" s="268" t="n">
        <f aca="false">IFERROR(IF(AND($F321="OPEN",$AH321&gt;0),$AH321*_SoP*$AW321,IF(AND($F321="CLOSED",$AH321&gt;0),$AH321*_SoL*$AW321,0)),0)</f>
        <v>0</v>
      </c>
      <c r="AY321" s="268" t="n">
        <f aca="false">IFERROR(IF($AH321&lt;0,$AH321*_SoL,0),0)</f>
        <v>0</v>
      </c>
      <c r="AZ321" s="393" t="n">
        <f aca="false">AU321+AX321</f>
        <v>0</v>
      </c>
      <c r="BA321" s="393" t="n">
        <f aca="false">AJ321-AY321</f>
        <v>0</v>
      </c>
      <c r="BB321" s="393" t="n">
        <f aca="false">AZ321-BA321</f>
        <v>0</v>
      </c>
      <c r="BC321" s="394" t="n">
        <f aca="false">IF($BB321&gt;=0,$BB321,0)</f>
        <v>0</v>
      </c>
      <c r="BD321" s="395" t="n">
        <f aca="false">IF($BB321&lt;=0,-$BB321,0)</f>
        <v>-0</v>
      </c>
      <c r="BE321" s="396" t="n">
        <f aca="false">IF((V321-AJ321)&lt;0,0,V321-AJ321)</f>
        <v>0</v>
      </c>
      <c r="BF321" s="397" t="n">
        <f aca="false">IF(AW321&gt;1,0,V321-AW321*V321)</f>
        <v>0</v>
      </c>
    </row>
    <row r="322" customFormat="false" ht="19.5" hidden="false" customHeight="true" outlineLevel="0" collapsed="false">
      <c r="A322" s="166"/>
      <c r="B322" s="208" t="n">
        <f aca="false">B321+1</f>
        <v>311</v>
      </c>
      <c r="C322" s="166"/>
      <c r="D322" s="369" t="n">
        <f aca="false">INDEX(_Rge_Projectdata_3rd,$B322,MATCH("Project-ID",_Rge_Headline_Projectdata,0))</f>
        <v>0</v>
      </c>
      <c r="E322" s="370" t="str">
        <f aca="false" t="array" ref="E322:E322">IF(INDEX(_Rge_Data_3rd_CY,$B322,E$1)=0,"",TEXT(INDEX(_Rge_Data_3rd_CY,$B322,E$1),"JJJJMMTT"))</f>
        <v/>
      </c>
      <c r="F322" s="382" t="str">
        <f aca="false" t="array" ref="F322:F322">INDEX(_Rge_Data_3rd_CY,$B322,F$1)</f>
        <v>Open</v>
      </c>
      <c r="G322" s="371" t="n">
        <f aca="false" t="array" ref="G322:G322">IFERROR(MATCH(INDEX(_Rge_Data_3rd_CY,$B322,G$1),_Rge_Projectstatus,0),"")</f>
        <v>1</v>
      </c>
      <c r="H322" s="383" t="n">
        <f aca="false">INDEX(_Rge_Data_3rd_CY,$B322,H$1)</f>
        <v>0</v>
      </c>
      <c r="I322" s="384" t="n">
        <f aca="false">INDEX(_Rge_Data_3rd_CY,$B322,I$1)</f>
        <v>0</v>
      </c>
      <c r="J322" s="384" t="n">
        <f aca="false">INDEX(_Rge_Data_3rd_CY,$B322,J$1)</f>
        <v>0</v>
      </c>
      <c r="K322" s="384" t="n">
        <f aca="false">INDEX(_Rge_Data_3rd_CY,$B322,K$1)</f>
        <v>0</v>
      </c>
      <c r="L322" s="385" t="n">
        <f aca="false" t="array" ref="L322:L322">INDEX(_Rge_Data_3rd_CY,$B322,L$1)</f>
        <v>0</v>
      </c>
      <c r="M322" s="385" t="n">
        <f aca="false" t="array" ref="M322:M322">INDEX(_Rge_Data_3rd_CY,$B322,M$1)</f>
        <v>0</v>
      </c>
      <c r="N322" s="385" t="n">
        <f aca="false" t="array" ref="N322:N322">INDEX(_Rge_Data_3rd_CY,$B322,N$1)</f>
        <v>0</v>
      </c>
      <c r="O322" s="385" t="n">
        <f aca="false" t="array" ref="O322:O322">INDEX(_Rge_Data_3rd_CY,$B322,O$1)</f>
        <v>0</v>
      </c>
      <c r="P322" s="385" t="n">
        <f aca="false" t="array" ref="P322:P322">INDEX(_Rge_Data_3rd_CY,$B322,P$1)</f>
        <v>0</v>
      </c>
      <c r="Q322" s="385" t="n">
        <f aca="false">INDEX(_Rge_Data_3rd_CY,$B322,Q$1)</f>
        <v>0</v>
      </c>
      <c r="R322" s="385" t="n">
        <f aca="false" t="array" ref="R322:R322">INDEX(_Rge_Data_3rd_CY,$B322,R$1)</f>
        <v>0</v>
      </c>
      <c r="S322" s="385" t="n">
        <f aca="false" t="array" ref="S322:S322">INDEX(_Rge_Data_3rd_CY,$B322,S$1)</f>
        <v>0</v>
      </c>
      <c r="T322" s="385" t="n">
        <f aca="false">H322-S322</f>
        <v>0</v>
      </c>
      <c r="U322" s="386" t="n">
        <f aca="false">IFERROR(T322/H322,0)</f>
        <v>0</v>
      </c>
      <c r="V322" s="387" t="n">
        <f aca="false">INDEX(_Rge_Data_3rd_CY,$B322,V$1)</f>
        <v>0</v>
      </c>
      <c r="W322" s="388" t="n">
        <f aca="false">INDEX(_Rge_Data_3rd_CY,$B322,W$1)</f>
        <v>0</v>
      </c>
      <c r="X322" s="388" t="n">
        <f aca="false">INDEX(_Rge_Data_3rd_CY,$B322,X$1)</f>
        <v>0</v>
      </c>
      <c r="Y322" s="388" t="n">
        <f aca="false">INDEX(_Rge_Data_3rd_CY,$B322,Y$1)</f>
        <v>0</v>
      </c>
      <c r="Z322" s="388" t="n">
        <f aca="false" t="array" ref="Z322:Z322">INDEX(_Rge_Data_3rd_CY,$B322,Z$1)</f>
        <v>0</v>
      </c>
      <c r="AA322" s="388" t="n">
        <f aca="false" t="array" ref="AA322:AA322">INDEX(_Rge_Data_3rd_CY,$B322,AA$1)</f>
        <v>0</v>
      </c>
      <c r="AB322" s="388" t="n">
        <f aca="false" t="array" ref="AB322:AB322">INDEX(_Rge_Data_3rd_CY,$B322,AB$1)</f>
        <v>0</v>
      </c>
      <c r="AC322" s="388" t="n">
        <f aca="false" t="array" ref="AC322:AC322">INDEX(_Rge_Data_3rd_CY,$B322,AC$1)</f>
        <v>0</v>
      </c>
      <c r="AD322" s="388" t="n">
        <f aca="false" t="array" ref="AD322:AD322">INDEX(_Rge_Data_3rd_CY,$B322,AD$1)</f>
        <v>0</v>
      </c>
      <c r="AE322" s="388" t="n">
        <f aca="false">INDEX(_Rge_Data_3rd_CY,$B322,AE$1)</f>
        <v>0</v>
      </c>
      <c r="AF322" s="388" t="n">
        <f aca="false" t="array" ref="AF322:AF322">INDEX(_Rge_Data_3rd_CY,$B322,AF$1)</f>
        <v>0</v>
      </c>
      <c r="AG322" s="388" t="n">
        <f aca="false" t="array" ref="AG322:AG322">INDEX(_Rge_Data_3rd_CY,$B322,AG$1)</f>
        <v>0</v>
      </c>
      <c r="AH322" s="388" t="n">
        <f aca="false">V322-AG322</f>
        <v>0</v>
      </c>
      <c r="AI322" s="389" t="n">
        <f aca="false">IFERROR(AH322/V322,)</f>
        <v>0</v>
      </c>
      <c r="AJ322" s="390" t="n">
        <f aca="false">INDEX(_Rge_Data_3rd_CY,$B322,AJ$1)</f>
        <v>0</v>
      </c>
      <c r="AK322" s="391" t="n">
        <f aca="false">INDEX(_Rge_Data_3rd_CY,$B322,AK$1)</f>
        <v>0</v>
      </c>
      <c r="AL322" s="391" t="n">
        <f aca="false">INDEX(_Rge_Data_3rd_CY,$B322,AL$1)</f>
        <v>0</v>
      </c>
      <c r="AM322" s="391" t="n">
        <f aca="false">INDEX(_Rge_Data_3rd_CY,$B322,AM$1)</f>
        <v>0</v>
      </c>
      <c r="AN322" s="391" t="n">
        <f aca="false" t="array" ref="AN322:AN322">INDEX(_Rge_Data_3rd_CY,$B322,AN$1)</f>
        <v>0</v>
      </c>
      <c r="AO322" s="391" t="n">
        <f aca="false" t="array" ref="AO322:AO322">INDEX(_Rge_Data_3rd_CY,$B322,AO$1)</f>
        <v>0</v>
      </c>
      <c r="AP322" s="391" t="n">
        <f aca="false" t="array" ref="AP322:AP322">INDEX(_Rge_Data_3rd_CY,$B322,AP$1)</f>
        <v>0</v>
      </c>
      <c r="AQ322" s="391" t="n">
        <f aca="false" t="array" ref="AQ322:AQ322">INDEX(_Rge_Data_3rd_CY,$B322,AQ$1)</f>
        <v>0</v>
      </c>
      <c r="AR322" s="391" t="n">
        <f aca="false" t="array" ref="AR322:AR322">INDEX(_Rge_Data_3rd_CY,$B322,AR$1)</f>
        <v>0</v>
      </c>
      <c r="AS322" s="391" t="n">
        <f aca="false">INDEX(_Rge_Data_3rd_CY,$B322,AS$1)</f>
        <v>0</v>
      </c>
      <c r="AT322" s="391" t="n">
        <f aca="false" t="array" ref="AT322:AT322">INDEX(_Rge_Data_3rd_CY,$B322,AT$1)</f>
        <v>0</v>
      </c>
      <c r="AU322" s="391" t="n">
        <f aca="false" t="array" ref="AU322:AU322">INDEX(_Rge_Data_3rd_CY,$B322,AU$1)</f>
        <v>0</v>
      </c>
      <c r="AV322" s="262" t="n">
        <f aca="false">AU322+AX322+AY322</f>
        <v>0</v>
      </c>
      <c r="AW322" s="392" t="n">
        <f aca="false">IFERROR(AU322/AG322,0)</f>
        <v>0</v>
      </c>
      <c r="AX322" s="268" t="n">
        <f aca="false">IFERROR(IF(AND($F322="OPEN",$AH322&gt;0),$AH322*_SoP*$AW322,IF(AND($F322="CLOSED",$AH322&gt;0),$AH322*_SoL*$AW322,0)),0)</f>
        <v>0</v>
      </c>
      <c r="AY322" s="268" t="n">
        <f aca="false">IFERROR(IF($AH322&lt;0,$AH322*_SoL,0),0)</f>
        <v>0</v>
      </c>
      <c r="AZ322" s="393" t="n">
        <f aca="false">AU322+AX322</f>
        <v>0</v>
      </c>
      <c r="BA322" s="393" t="n">
        <f aca="false">AJ322-AY322</f>
        <v>0</v>
      </c>
      <c r="BB322" s="393" t="n">
        <f aca="false">AZ322-BA322</f>
        <v>0</v>
      </c>
      <c r="BC322" s="394" t="n">
        <f aca="false">IF($BB322&gt;=0,$BB322,0)</f>
        <v>0</v>
      </c>
      <c r="BD322" s="395" t="n">
        <f aca="false">IF($BB322&lt;=0,-$BB322,0)</f>
        <v>-0</v>
      </c>
      <c r="BE322" s="396" t="n">
        <f aca="false">IF((V322-AJ322)&lt;0,0,V322-AJ322)</f>
        <v>0</v>
      </c>
      <c r="BF322" s="397" t="n">
        <f aca="false">IF(AW322&gt;1,0,V322-AW322*V322)</f>
        <v>0</v>
      </c>
    </row>
    <row r="323" customFormat="false" ht="19.5" hidden="false" customHeight="true" outlineLevel="0" collapsed="false">
      <c r="A323" s="166"/>
      <c r="B323" s="208" t="n">
        <f aca="false">B322+1</f>
        <v>312</v>
      </c>
      <c r="C323" s="166"/>
      <c r="D323" s="369" t="n">
        <f aca="false">INDEX(_Rge_Projectdata_3rd,$B323,MATCH("Project-ID",_Rge_Headline_Projectdata,0))</f>
        <v>0</v>
      </c>
      <c r="E323" s="370" t="str">
        <f aca="false" t="array" ref="E323:E323">IF(INDEX(_Rge_Data_3rd_CY,$B323,E$1)=0,"",TEXT(INDEX(_Rge_Data_3rd_CY,$B323,E$1),"JJJJMMTT"))</f>
        <v/>
      </c>
      <c r="F323" s="382" t="str">
        <f aca="false" t="array" ref="F323:F323">INDEX(_Rge_Data_3rd_CY,$B323,F$1)</f>
        <v>Open</v>
      </c>
      <c r="G323" s="371" t="n">
        <f aca="false" t="array" ref="G323:G323">IFERROR(MATCH(INDEX(_Rge_Data_3rd_CY,$B323,G$1),_Rge_Projectstatus,0),"")</f>
        <v>1</v>
      </c>
      <c r="H323" s="383" t="n">
        <f aca="false">INDEX(_Rge_Data_3rd_CY,$B323,H$1)</f>
        <v>0</v>
      </c>
      <c r="I323" s="384" t="n">
        <f aca="false">INDEX(_Rge_Data_3rd_CY,$B323,I$1)</f>
        <v>0</v>
      </c>
      <c r="J323" s="384" t="n">
        <f aca="false">INDEX(_Rge_Data_3rd_CY,$B323,J$1)</f>
        <v>0</v>
      </c>
      <c r="K323" s="384" t="n">
        <f aca="false">INDEX(_Rge_Data_3rd_CY,$B323,K$1)</f>
        <v>0</v>
      </c>
      <c r="L323" s="385" t="n">
        <f aca="false" t="array" ref="L323:L323">INDEX(_Rge_Data_3rd_CY,$B323,L$1)</f>
        <v>0</v>
      </c>
      <c r="M323" s="385" t="n">
        <f aca="false" t="array" ref="M323:M323">INDEX(_Rge_Data_3rd_CY,$B323,M$1)</f>
        <v>0</v>
      </c>
      <c r="N323" s="385" t="n">
        <f aca="false" t="array" ref="N323:N323">INDEX(_Rge_Data_3rd_CY,$B323,N$1)</f>
        <v>0</v>
      </c>
      <c r="O323" s="385" t="n">
        <f aca="false" t="array" ref="O323:O323">INDEX(_Rge_Data_3rd_CY,$B323,O$1)</f>
        <v>0</v>
      </c>
      <c r="P323" s="385" t="n">
        <f aca="false" t="array" ref="P323:P323">INDEX(_Rge_Data_3rd_CY,$B323,P$1)</f>
        <v>0</v>
      </c>
      <c r="Q323" s="385" t="n">
        <f aca="false">INDEX(_Rge_Data_3rd_CY,$B323,Q$1)</f>
        <v>0</v>
      </c>
      <c r="R323" s="385" t="n">
        <f aca="false" t="array" ref="R323:R323">INDEX(_Rge_Data_3rd_CY,$B323,R$1)</f>
        <v>0</v>
      </c>
      <c r="S323" s="385" t="n">
        <f aca="false" t="array" ref="S323:S323">INDEX(_Rge_Data_3rd_CY,$B323,S$1)</f>
        <v>0</v>
      </c>
      <c r="T323" s="385" t="n">
        <f aca="false">H323-S323</f>
        <v>0</v>
      </c>
      <c r="U323" s="386" t="n">
        <f aca="false">IFERROR(T323/H323,0)</f>
        <v>0</v>
      </c>
      <c r="V323" s="387" t="n">
        <f aca="false">INDEX(_Rge_Data_3rd_CY,$B323,V$1)</f>
        <v>0</v>
      </c>
      <c r="W323" s="388" t="n">
        <f aca="false">INDEX(_Rge_Data_3rd_CY,$B323,W$1)</f>
        <v>0</v>
      </c>
      <c r="X323" s="388" t="n">
        <f aca="false">INDEX(_Rge_Data_3rd_CY,$B323,X$1)</f>
        <v>0</v>
      </c>
      <c r="Y323" s="388" t="n">
        <f aca="false">INDEX(_Rge_Data_3rd_CY,$B323,Y$1)</f>
        <v>0</v>
      </c>
      <c r="Z323" s="388" t="n">
        <f aca="false" t="array" ref="Z323:Z323">INDEX(_Rge_Data_3rd_CY,$B323,Z$1)</f>
        <v>0</v>
      </c>
      <c r="AA323" s="388" t="n">
        <f aca="false" t="array" ref="AA323:AA323">INDEX(_Rge_Data_3rd_CY,$B323,AA$1)</f>
        <v>0</v>
      </c>
      <c r="AB323" s="388" t="n">
        <f aca="false" t="array" ref="AB323:AB323">INDEX(_Rge_Data_3rd_CY,$B323,AB$1)</f>
        <v>0</v>
      </c>
      <c r="AC323" s="388" t="n">
        <f aca="false" t="array" ref="AC323:AC323">INDEX(_Rge_Data_3rd_CY,$B323,AC$1)</f>
        <v>0</v>
      </c>
      <c r="AD323" s="388" t="n">
        <f aca="false" t="array" ref="AD323:AD323">INDEX(_Rge_Data_3rd_CY,$B323,AD$1)</f>
        <v>0</v>
      </c>
      <c r="AE323" s="388" t="n">
        <f aca="false">INDEX(_Rge_Data_3rd_CY,$B323,AE$1)</f>
        <v>0</v>
      </c>
      <c r="AF323" s="388" t="n">
        <f aca="false" t="array" ref="AF323:AF323">INDEX(_Rge_Data_3rd_CY,$B323,AF$1)</f>
        <v>0</v>
      </c>
      <c r="AG323" s="388" t="n">
        <f aca="false" t="array" ref="AG323:AG323">INDEX(_Rge_Data_3rd_CY,$B323,AG$1)</f>
        <v>0</v>
      </c>
      <c r="AH323" s="388" t="n">
        <f aca="false">V323-AG323</f>
        <v>0</v>
      </c>
      <c r="AI323" s="389" t="n">
        <f aca="false">IFERROR(AH323/V323,)</f>
        <v>0</v>
      </c>
      <c r="AJ323" s="390" t="n">
        <f aca="false">INDEX(_Rge_Data_3rd_CY,$B323,AJ$1)</f>
        <v>0</v>
      </c>
      <c r="AK323" s="391" t="n">
        <f aca="false">INDEX(_Rge_Data_3rd_CY,$B323,AK$1)</f>
        <v>0</v>
      </c>
      <c r="AL323" s="391" t="n">
        <f aca="false">INDEX(_Rge_Data_3rd_CY,$B323,AL$1)</f>
        <v>0</v>
      </c>
      <c r="AM323" s="391" t="n">
        <f aca="false">INDEX(_Rge_Data_3rd_CY,$B323,AM$1)</f>
        <v>0</v>
      </c>
      <c r="AN323" s="391" t="n">
        <f aca="false" t="array" ref="AN323:AN323">INDEX(_Rge_Data_3rd_CY,$B323,AN$1)</f>
        <v>0</v>
      </c>
      <c r="AO323" s="391" t="n">
        <f aca="false" t="array" ref="AO323:AO323">INDEX(_Rge_Data_3rd_CY,$B323,AO$1)</f>
        <v>0</v>
      </c>
      <c r="AP323" s="391" t="n">
        <f aca="false" t="array" ref="AP323:AP323">INDEX(_Rge_Data_3rd_CY,$B323,AP$1)</f>
        <v>0</v>
      </c>
      <c r="AQ323" s="391" t="n">
        <f aca="false" t="array" ref="AQ323:AQ323">INDEX(_Rge_Data_3rd_CY,$B323,AQ$1)</f>
        <v>0</v>
      </c>
      <c r="AR323" s="391" t="n">
        <f aca="false" t="array" ref="AR323:AR323">INDEX(_Rge_Data_3rd_CY,$B323,AR$1)</f>
        <v>0</v>
      </c>
      <c r="AS323" s="391" t="n">
        <f aca="false">INDEX(_Rge_Data_3rd_CY,$B323,AS$1)</f>
        <v>0</v>
      </c>
      <c r="AT323" s="391" t="n">
        <f aca="false" t="array" ref="AT323:AT323">INDEX(_Rge_Data_3rd_CY,$B323,AT$1)</f>
        <v>0</v>
      </c>
      <c r="AU323" s="391" t="n">
        <f aca="false" t="array" ref="AU323:AU323">INDEX(_Rge_Data_3rd_CY,$B323,AU$1)</f>
        <v>0</v>
      </c>
      <c r="AV323" s="262" t="n">
        <f aca="false">AU323+AX323+AY323</f>
        <v>0</v>
      </c>
      <c r="AW323" s="392" t="n">
        <f aca="false">IFERROR(AU323/AG323,0)</f>
        <v>0</v>
      </c>
      <c r="AX323" s="268" t="n">
        <f aca="false">IFERROR(IF(AND($F323="OPEN",$AH323&gt;0),$AH323*_SoP*$AW323,IF(AND($F323="CLOSED",$AH323&gt;0),$AH323*_SoL*$AW323,0)),0)</f>
        <v>0</v>
      </c>
      <c r="AY323" s="268" t="n">
        <f aca="false">IFERROR(IF($AH323&lt;0,$AH323*_SoL,0),0)</f>
        <v>0</v>
      </c>
      <c r="AZ323" s="393" t="n">
        <f aca="false">AU323+AX323</f>
        <v>0</v>
      </c>
      <c r="BA323" s="393" t="n">
        <f aca="false">AJ323-AY323</f>
        <v>0</v>
      </c>
      <c r="BB323" s="393" t="n">
        <f aca="false">AZ323-BA323</f>
        <v>0</v>
      </c>
      <c r="BC323" s="394" t="n">
        <f aca="false">IF($BB323&gt;=0,$BB323,0)</f>
        <v>0</v>
      </c>
      <c r="BD323" s="395" t="n">
        <f aca="false">IF($BB323&lt;=0,-$BB323,0)</f>
        <v>-0</v>
      </c>
      <c r="BE323" s="396" t="n">
        <f aca="false">IF((V323-AJ323)&lt;0,0,V323-AJ323)</f>
        <v>0</v>
      </c>
      <c r="BF323" s="397" t="n">
        <f aca="false">IF(AW323&gt;1,0,V323-AW323*V323)</f>
        <v>0</v>
      </c>
    </row>
    <row r="324" customFormat="false" ht="19.5" hidden="false" customHeight="true" outlineLevel="0" collapsed="false">
      <c r="A324" s="166"/>
      <c r="B324" s="208" t="n">
        <f aca="false">B323+1</f>
        <v>313</v>
      </c>
      <c r="C324" s="166"/>
      <c r="D324" s="369" t="n">
        <f aca="false">INDEX(_Rge_Projectdata_3rd,$B324,MATCH("Project-ID",_Rge_Headline_Projectdata,0))</f>
        <v>0</v>
      </c>
      <c r="E324" s="370" t="str">
        <f aca="false" t="array" ref="E324:E324">IF(INDEX(_Rge_Data_3rd_CY,$B324,E$1)=0,"",TEXT(INDEX(_Rge_Data_3rd_CY,$B324,E$1),"JJJJMMTT"))</f>
        <v/>
      </c>
      <c r="F324" s="382" t="str">
        <f aca="false" t="array" ref="F324:F324">INDEX(_Rge_Data_3rd_CY,$B324,F$1)</f>
        <v>Open</v>
      </c>
      <c r="G324" s="371" t="n">
        <f aca="false" t="array" ref="G324:G324">IFERROR(MATCH(INDEX(_Rge_Data_3rd_CY,$B324,G$1),_Rge_Projectstatus,0),"")</f>
        <v>1</v>
      </c>
      <c r="H324" s="383" t="n">
        <f aca="false">INDEX(_Rge_Data_3rd_CY,$B324,H$1)</f>
        <v>0</v>
      </c>
      <c r="I324" s="384" t="n">
        <f aca="false">INDEX(_Rge_Data_3rd_CY,$B324,I$1)</f>
        <v>0</v>
      </c>
      <c r="J324" s="384" t="n">
        <f aca="false">INDEX(_Rge_Data_3rd_CY,$B324,J$1)</f>
        <v>0</v>
      </c>
      <c r="K324" s="384" t="n">
        <f aca="false">INDEX(_Rge_Data_3rd_CY,$B324,K$1)</f>
        <v>0</v>
      </c>
      <c r="L324" s="385" t="n">
        <f aca="false" t="array" ref="L324:L324">INDEX(_Rge_Data_3rd_CY,$B324,L$1)</f>
        <v>0</v>
      </c>
      <c r="M324" s="385" t="n">
        <f aca="false" t="array" ref="M324:M324">INDEX(_Rge_Data_3rd_CY,$B324,M$1)</f>
        <v>0</v>
      </c>
      <c r="N324" s="385" t="n">
        <f aca="false" t="array" ref="N324:N324">INDEX(_Rge_Data_3rd_CY,$B324,N$1)</f>
        <v>0</v>
      </c>
      <c r="O324" s="385" t="n">
        <f aca="false" t="array" ref="O324:O324">INDEX(_Rge_Data_3rd_CY,$B324,O$1)</f>
        <v>0</v>
      </c>
      <c r="P324" s="385" t="n">
        <f aca="false" t="array" ref="P324:P324">INDEX(_Rge_Data_3rd_CY,$B324,P$1)</f>
        <v>0</v>
      </c>
      <c r="Q324" s="385" t="n">
        <f aca="false">INDEX(_Rge_Data_3rd_CY,$B324,Q$1)</f>
        <v>0</v>
      </c>
      <c r="R324" s="385" t="n">
        <f aca="false" t="array" ref="R324:R324">INDEX(_Rge_Data_3rd_CY,$B324,R$1)</f>
        <v>0</v>
      </c>
      <c r="S324" s="385" t="n">
        <f aca="false" t="array" ref="S324:S324">INDEX(_Rge_Data_3rd_CY,$B324,S$1)</f>
        <v>0</v>
      </c>
      <c r="T324" s="385" t="n">
        <f aca="false">H324-S324</f>
        <v>0</v>
      </c>
      <c r="U324" s="386" t="n">
        <f aca="false">IFERROR(T324/H324,0)</f>
        <v>0</v>
      </c>
      <c r="V324" s="387" t="n">
        <f aca="false">INDEX(_Rge_Data_3rd_CY,$B324,V$1)</f>
        <v>0</v>
      </c>
      <c r="W324" s="388" t="n">
        <f aca="false">INDEX(_Rge_Data_3rd_CY,$B324,W$1)</f>
        <v>0</v>
      </c>
      <c r="X324" s="388" t="n">
        <f aca="false">INDEX(_Rge_Data_3rd_CY,$B324,X$1)</f>
        <v>0</v>
      </c>
      <c r="Y324" s="388" t="n">
        <f aca="false">INDEX(_Rge_Data_3rd_CY,$B324,Y$1)</f>
        <v>0</v>
      </c>
      <c r="Z324" s="388" t="n">
        <f aca="false" t="array" ref="Z324:Z324">INDEX(_Rge_Data_3rd_CY,$B324,Z$1)</f>
        <v>0</v>
      </c>
      <c r="AA324" s="388" t="n">
        <f aca="false" t="array" ref="AA324:AA324">INDEX(_Rge_Data_3rd_CY,$B324,AA$1)</f>
        <v>0</v>
      </c>
      <c r="AB324" s="388" t="n">
        <f aca="false" t="array" ref="AB324:AB324">INDEX(_Rge_Data_3rd_CY,$B324,AB$1)</f>
        <v>0</v>
      </c>
      <c r="AC324" s="388" t="n">
        <f aca="false" t="array" ref="AC324:AC324">INDEX(_Rge_Data_3rd_CY,$B324,AC$1)</f>
        <v>0</v>
      </c>
      <c r="AD324" s="388" t="n">
        <f aca="false" t="array" ref="AD324:AD324">INDEX(_Rge_Data_3rd_CY,$B324,AD$1)</f>
        <v>0</v>
      </c>
      <c r="AE324" s="388" t="n">
        <f aca="false">INDEX(_Rge_Data_3rd_CY,$B324,AE$1)</f>
        <v>0</v>
      </c>
      <c r="AF324" s="388" t="n">
        <f aca="false" t="array" ref="AF324:AF324">INDEX(_Rge_Data_3rd_CY,$B324,AF$1)</f>
        <v>0</v>
      </c>
      <c r="AG324" s="388" t="n">
        <f aca="false" t="array" ref="AG324:AG324">INDEX(_Rge_Data_3rd_CY,$B324,AG$1)</f>
        <v>0</v>
      </c>
      <c r="AH324" s="388" t="n">
        <f aca="false">V324-AG324</f>
        <v>0</v>
      </c>
      <c r="AI324" s="389" t="n">
        <f aca="false">IFERROR(AH324/V324,)</f>
        <v>0</v>
      </c>
      <c r="AJ324" s="390" t="n">
        <f aca="false">INDEX(_Rge_Data_3rd_CY,$B324,AJ$1)</f>
        <v>0</v>
      </c>
      <c r="AK324" s="391" t="n">
        <f aca="false">INDEX(_Rge_Data_3rd_CY,$B324,AK$1)</f>
        <v>0</v>
      </c>
      <c r="AL324" s="391" t="n">
        <f aca="false">INDEX(_Rge_Data_3rd_CY,$B324,AL$1)</f>
        <v>0</v>
      </c>
      <c r="AM324" s="391" t="n">
        <f aca="false">INDEX(_Rge_Data_3rd_CY,$B324,AM$1)</f>
        <v>0</v>
      </c>
      <c r="AN324" s="391" t="n">
        <f aca="false" t="array" ref="AN324:AN324">INDEX(_Rge_Data_3rd_CY,$B324,AN$1)</f>
        <v>0</v>
      </c>
      <c r="AO324" s="391" t="n">
        <f aca="false" t="array" ref="AO324:AO324">INDEX(_Rge_Data_3rd_CY,$B324,AO$1)</f>
        <v>0</v>
      </c>
      <c r="AP324" s="391" t="n">
        <f aca="false" t="array" ref="AP324:AP324">INDEX(_Rge_Data_3rd_CY,$B324,AP$1)</f>
        <v>0</v>
      </c>
      <c r="AQ324" s="391" t="n">
        <f aca="false" t="array" ref="AQ324:AQ324">INDEX(_Rge_Data_3rd_CY,$B324,AQ$1)</f>
        <v>0</v>
      </c>
      <c r="AR324" s="391" t="n">
        <f aca="false" t="array" ref="AR324:AR324">INDEX(_Rge_Data_3rd_CY,$B324,AR$1)</f>
        <v>0</v>
      </c>
      <c r="AS324" s="391" t="n">
        <f aca="false">INDEX(_Rge_Data_3rd_CY,$B324,AS$1)</f>
        <v>0</v>
      </c>
      <c r="AT324" s="391" t="n">
        <f aca="false" t="array" ref="AT324:AT324">INDEX(_Rge_Data_3rd_CY,$B324,AT$1)</f>
        <v>0</v>
      </c>
      <c r="AU324" s="391" t="n">
        <f aca="false" t="array" ref="AU324:AU324">INDEX(_Rge_Data_3rd_CY,$B324,AU$1)</f>
        <v>0</v>
      </c>
      <c r="AV324" s="262" t="n">
        <f aca="false">AU324+AX324+AY324</f>
        <v>0</v>
      </c>
      <c r="AW324" s="392" t="n">
        <f aca="false">IFERROR(AU324/AG324,0)</f>
        <v>0</v>
      </c>
      <c r="AX324" s="268" t="n">
        <f aca="false">IFERROR(IF(AND($F324="OPEN",$AH324&gt;0),$AH324*_SoP*$AW324,IF(AND($F324="CLOSED",$AH324&gt;0),$AH324*_SoL*$AW324,0)),0)</f>
        <v>0</v>
      </c>
      <c r="AY324" s="268" t="n">
        <f aca="false">IFERROR(IF($AH324&lt;0,$AH324*_SoL,0),0)</f>
        <v>0</v>
      </c>
      <c r="AZ324" s="393" t="n">
        <f aca="false">AU324+AX324</f>
        <v>0</v>
      </c>
      <c r="BA324" s="393" t="n">
        <f aca="false">AJ324-AY324</f>
        <v>0</v>
      </c>
      <c r="BB324" s="393" t="n">
        <f aca="false">AZ324-BA324</f>
        <v>0</v>
      </c>
      <c r="BC324" s="394" t="n">
        <f aca="false">IF($BB324&gt;=0,$BB324,0)</f>
        <v>0</v>
      </c>
      <c r="BD324" s="395" t="n">
        <f aca="false">IF($BB324&lt;=0,-$BB324,0)</f>
        <v>-0</v>
      </c>
      <c r="BE324" s="396" t="n">
        <f aca="false">IF((V324-AJ324)&lt;0,0,V324-AJ324)</f>
        <v>0</v>
      </c>
      <c r="BF324" s="397" t="n">
        <f aca="false">IF(AW324&gt;1,0,V324-AW324*V324)</f>
        <v>0</v>
      </c>
    </row>
    <row r="325" customFormat="false" ht="19.5" hidden="false" customHeight="true" outlineLevel="0" collapsed="false">
      <c r="A325" s="166"/>
      <c r="B325" s="208" t="n">
        <f aca="false">B324+1</f>
        <v>314</v>
      </c>
      <c r="C325" s="166"/>
      <c r="D325" s="369" t="n">
        <f aca="false">INDEX(_Rge_Projectdata_3rd,$B325,MATCH("Project-ID",_Rge_Headline_Projectdata,0))</f>
        <v>0</v>
      </c>
      <c r="E325" s="370" t="str">
        <f aca="false" t="array" ref="E325:E325">IF(INDEX(_Rge_Data_3rd_CY,$B325,E$1)=0,"",TEXT(INDEX(_Rge_Data_3rd_CY,$B325,E$1),"JJJJMMTT"))</f>
        <v/>
      </c>
      <c r="F325" s="382" t="str">
        <f aca="false" t="array" ref="F325:F325">INDEX(_Rge_Data_3rd_CY,$B325,F$1)</f>
        <v>Open</v>
      </c>
      <c r="G325" s="371" t="n">
        <f aca="false" t="array" ref="G325:G325">IFERROR(MATCH(INDEX(_Rge_Data_3rd_CY,$B325,G$1),_Rge_Projectstatus,0),"")</f>
        <v>1</v>
      </c>
      <c r="H325" s="383" t="n">
        <f aca="false">INDEX(_Rge_Data_3rd_CY,$B325,H$1)</f>
        <v>0</v>
      </c>
      <c r="I325" s="384" t="n">
        <f aca="false">INDEX(_Rge_Data_3rd_CY,$B325,I$1)</f>
        <v>0</v>
      </c>
      <c r="J325" s="384" t="n">
        <f aca="false">INDEX(_Rge_Data_3rd_CY,$B325,J$1)</f>
        <v>0</v>
      </c>
      <c r="K325" s="384" t="n">
        <f aca="false">INDEX(_Rge_Data_3rd_CY,$B325,K$1)</f>
        <v>0</v>
      </c>
      <c r="L325" s="385" t="n">
        <f aca="false" t="array" ref="L325:L325">INDEX(_Rge_Data_3rd_CY,$B325,L$1)</f>
        <v>0</v>
      </c>
      <c r="M325" s="385" t="n">
        <f aca="false" t="array" ref="M325:M325">INDEX(_Rge_Data_3rd_CY,$B325,M$1)</f>
        <v>0</v>
      </c>
      <c r="N325" s="385" t="n">
        <f aca="false" t="array" ref="N325:N325">INDEX(_Rge_Data_3rd_CY,$B325,N$1)</f>
        <v>0</v>
      </c>
      <c r="O325" s="385" t="n">
        <f aca="false" t="array" ref="O325:O325">INDEX(_Rge_Data_3rd_CY,$B325,O$1)</f>
        <v>0</v>
      </c>
      <c r="P325" s="385" t="n">
        <f aca="false" t="array" ref="P325:P325">INDEX(_Rge_Data_3rd_CY,$B325,P$1)</f>
        <v>0</v>
      </c>
      <c r="Q325" s="385" t="n">
        <f aca="false">INDEX(_Rge_Data_3rd_CY,$B325,Q$1)</f>
        <v>0</v>
      </c>
      <c r="R325" s="385" t="n">
        <f aca="false" t="array" ref="R325:R325">INDEX(_Rge_Data_3rd_CY,$B325,R$1)</f>
        <v>0</v>
      </c>
      <c r="S325" s="385" t="n">
        <f aca="false" t="array" ref="S325:S325">INDEX(_Rge_Data_3rd_CY,$B325,S$1)</f>
        <v>0</v>
      </c>
      <c r="T325" s="385" t="n">
        <f aca="false">H325-S325</f>
        <v>0</v>
      </c>
      <c r="U325" s="386" t="n">
        <f aca="false">IFERROR(T325/H325,0)</f>
        <v>0</v>
      </c>
      <c r="V325" s="387" t="n">
        <f aca="false">INDEX(_Rge_Data_3rd_CY,$B325,V$1)</f>
        <v>0</v>
      </c>
      <c r="W325" s="388" t="n">
        <f aca="false">INDEX(_Rge_Data_3rd_CY,$B325,W$1)</f>
        <v>0</v>
      </c>
      <c r="X325" s="388" t="n">
        <f aca="false">INDEX(_Rge_Data_3rd_CY,$B325,X$1)</f>
        <v>0</v>
      </c>
      <c r="Y325" s="388" t="n">
        <f aca="false">INDEX(_Rge_Data_3rd_CY,$B325,Y$1)</f>
        <v>0</v>
      </c>
      <c r="Z325" s="388" t="n">
        <f aca="false" t="array" ref="Z325:Z325">INDEX(_Rge_Data_3rd_CY,$B325,Z$1)</f>
        <v>0</v>
      </c>
      <c r="AA325" s="388" t="n">
        <f aca="false" t="array" ref="AA325:AA325">INDEX(_Rge_Data_3rd_CY,$B325,AA$1)</f>
        <v>0</v>
      </c>
      <c r="AB325" s="388" t="n">
        <f aca="false" t="array" ref="AB325:AB325">INDEX(_Rge_Data_3rd_CY,$B325,AB$1)</f>
        <v>0</v>
      </c>
      <c r="AC325" s="388" t="n">
        <f aca="false" t="array" ref="AC325:AC325">INDEX(_Rge_Data_3rd_CY,$B325,AC$1)</f>
        <v>0</v>
      </c>
      <c r="AD325" s="388" t="n">
        <f aca="false" t="array" ref="AD325:AD325">INDEX(_Rge_Data_3rd_CY,$B325,AD$1)</f>
        <v>0</v>
      </c>
      <c r="AE325" s="388" t="n">
        <f aca="false">INDEX(_Rge_Data_3rd_CY,$B325,AE$1)</f>
        <v>0</v>
      </c>
      <c r="AF325" s="388" t="n">
        <f aca="false" t="array" ref="AF325:AF325">INDEX(_Rge_Data_3rd_CY,$B325,AF$1)</f>
        <v>0</v>
      </c>
      <c r="AG325" s="388" t="n">
        <f aca="false" t="array" ref="AG325:AG325">INDEX(_Rge_Data_3rd_CY,$B325,AG$1)</f>
        <v>0</v>
      </c>
      <c r="AH325" s="388" t="n">
        <f aca="false">V325-AG325</f>
        <v>0</v>
      </c>
      <c r="AI325" s="389" t="n">
        <f aca="false">IFERROR(AH325/V325,)</f>
        <v>0</v>
      </c>
      <c r="AJ325" s="390" t="n">
        <f aca="false">INDEX(_Rge_Data_3rd_CY,$B325,AJ$1)</f>
        <v>0</v>
      </c>
      <c r="AK325" s="391" t="n">
        <f aca="false">INDEX(_Rge_Data_3rd_CY,$B325,AK$1)</f>
        <v>0</v>
      </c>
      <c r="AL325" s="391" t="n">
        <f aca="false">INDEX(_Rge_Data_3rd_CY,$B325,AL$1)</f>
        <v>0</v>
      </c>
      <c r="AM325" s="391" t="n">
        <f aca="false">INDEX(_Rge_Data_3rd_CY,$B325,AM$1)</f>
        <v>0</v>
      </c>
      <c r="AN325" s="391" t="n">
        <f aca="false" t="array" ref="AN325:AN325">INDEX(_Rge_Data_3rd_CY,$B325,AN$1)</f>
        <v>0</v>
      </c>
      <c r="AO325" s="391" t="n">
        <f aca="false" t="array" ref="AO325:AO325">INDEX(_Rge_Data_3rd_CY,$B325,AO$1)</f>
        <v>0</v>
      </c>
      <c r="AP325" s="391" t="n">
        <f aca="false" t="array" ref="AP325:AP325">INDEX(_Rge_Data_3rd_CY,$B325,AP$1)</f>
        <v>0</v>
      </c>
      <c r="AQ325" s="391" t="n">
        <f aca="false" t="array" ref="AQ325:AQ325">INDEX(_Rge_Data_3rd_CY,$B325,AQ$1)</f>
        <v>0</v>
      </c>
      <c r="AR325" s="391" t="n">
        <f aca="false" t="array" ref="AR325:AR325">INDEX(_Rge_Data_3rd_CY,$B325,AR$1)</f>
        <v>0</v>
      </c>
      <c r="AS325" s="391" t="n">
        <f aca="false">INDEX(_Rge_Data_3rd_CY,$B325,AS$1)</f>
        <v>0</v>
      </c>
      <c r="AT325" s="391" t="n">
        <f aca="false" t="array" ref="AT325:AT325">INDEX(_Rge_Data_3rd_CY,$B325,AT$1)</f>
        <v>0</v>
      </c>
      <c r="AU325" s="391" t="n">
        <f aca="false" t="array" ref="AU325:AU325">INDEX(_Rge_Data_3rd_CY,$B325,AU$1)</f>
        <v>0</v>
      </c>
      <c r="AV325" s="262" t="n">
        <f aca="false">AU325+AX325+AY325</f>
        <v>0</v>
      </c>
      <c r="AW325" s="392" t="n">
        <f aca="false">IFERROR(AU325/AG325,0)</f>
        <v>0</v>
      </c>
      <c r="AX325" s="268" t="n">
        <f aca="false">IFERROR(IF(AND($F325="OPEN",$AH325&gt;0),$AH325*_SoP*$AW325,IF(AND($F325="CLOSED",$AH325&gt;0),$AH325*_SoL*$AW325,0)),0)</f>
        <v>0</v>
      </c>
      <c r="AY325" s="268" t="n">
        <f aca="false">IFERROR(IF($AH325&lt;0,$AH325*_SoL,0),0)</f>
        <v>0</v>
      </c>
      <c r="AZ325" s="393" t="n">
        <f aca="false">AU325+AX325</f>
        <v>0</v>
      </c>
      <c r="BA325" s="393" t="n">
        <f aca="false">AJ325-AY325</f>
        <v>0</v>
      </c>
      <c r="BB325" s="393" t="n">
        <f aca="false">AZ325-BA325</f>
        <v>0</v>
      </c>
      <c r="BC325" s="394" t="n">
        <f aca="false">IF($BB325&gt;=0,$BB325,0)</f>
        <v>0</v>
      </c>
      <c r="BD325" s="395" t="n">
        <f aca="false">IF($BB325&lt;=0,-$BB325,0)</f>
        <v>-0</v>
      </c>
      <c r="BE325" s="396" t="n">
        <f aca="false">IF((V325-AJ325)&lt;0,0,V325-AJ325)</f>
        <v>0</v>
      </c>
      <c r="BF325" s="397" t="n">
        <f aca="false">IF(AW325&gt;1,0,V325-AW325*V325)</f>
        <v>0</v>
      </c>
    </row>
    <row r="326" customFormat="false" ht="19.5" hidden="false" customHeight="true" outlineLevel="0" collapsed="false">
      <c r="A326" s="166"/>
      <c r="B326" s="208" t="n">
        <f aca="false">B325+1</f>
        <v>315</v>
      </c>
      <c r="C326" s="166"/>
      <c r="D326" s="369" t="n">
        <f aca="false">INDEX(_Rge_Projectdata_3rd,$B326,MATCH("Project-ID",_Rge_Headline_Projectdata,0))</f>
        <v>0</v>
      </c>
      <c r="E326" s="370" t="str">
        <f aca="false" t="array" ref="E326:E326">IF(INDEX(_Rge_Data_3rd_CY,$B326,E$1)=0,"",TEXT(INDEX(_Rge_Data_3rd_CY,$B326,E$1),"JJJJMMTT"))</f>
        <v/>
      </c>
      <c r="F326" s="382" t="str">
        <f aca="false" t="array" ref="F326:F326">INDEX(_Rge_Data_3rd_CY,$B326,F$1)</f>
        <v>Open</v>
      </c>
      <c r="G326" s="371" t="n">
        <f aca="false" t="array" ref="G326:G326">IFERROR(MATCH(INDEX(_Rge_Data_3rd_CY,$B326,G$1),_Rge_Projectstatus,0),"")</f>
        <v>1</v>
      </c>
      <c r="H326" s="383" t="n">
        <f aca="false">INDEX(_Rge_Data_3rd_CY,$B326,H$1)</f>
        <v>0</v>
      </c>
      <c r="I326" s="384" t="n">
        <f aca="false">INDEX(_Rge_Data_3rd_CY,$B326,I$1)</f>
        <v>0</v>
      </c>
      <c r="J326" s="384" t="n">
        <f aca="false">INDEX(_Rge_Data_3rd_CY,$B326,J$1)</f>
        <v>0</v>
      </c>
      <c r="K326" s="384" t="n">
        <f aca="false">INDEX(_Rge_Data_3rd_CY,$B326,K$1)</f>
        <v>0</v>
      </c>
      <c r="L326" s="385" t="n">
        <f aca="false" t="array" ref="L326:L326">INDEX(_Rge_Data_3rd_CY,$B326,L$1)</f>
        <v>0</v>
      </c>
      <c r="M326" s="385" t="n">
        <f aca="false" t="array" ref="M326:M326">INDEX(_Rge_Data_3rd_CY,$B326,M$1)</f>
        <v>0</v>
      </c>
      <c r="N326" s="385" t="n">
        <f aca="false" t="array" ref="N326:N326">INDEX(_Rge_Data_3rd_CY,$B326,N$1)</f>
        <v>0</v>
      </c>
      <c r="O326" s="385" t="n">
        <f aca="false" t="array" ref="O326:O326">INDEX(_Rge_Data_3rd_CY,$B326,O$1)</f>
        <v>0</v>
      </c>
      <c r="P326" s="385" t="n">
        <f aca="false" t="array" ref="P326:P326">INDEX(_Rge_Data_3rd_CY,$B326,P$1)</f>
        <v>0</v>
      </c>
      <c r="Q326" s="385" t="n">
        <f aca="false">INDEX(_Rge_Data_3rd_CY,$B326,Q$1)</f>
        <v>0</v>
      </c>
      <c r="R326" s="385" t="n">
        <f aca="false" t="array" ref="R326:R326">INDEX(_Rge_Data_3rd_CY,$B326,R$1)</f>
        <v>0</v>
      </c>
      <c r="S326" s="385" t="n">
        <f aca="false" t="array" ref="S326:S326">INDEX(_Rge_Data_3rd_CY,$B326,S$1)</f>
        <v>0</v>
      </c>
      <c r="T326" s="385" t="n">
        <f aca="false">H326-S326</f>
        <v>0</v>
      </c>
      <c r="U326" s="386" t="n">
        <f aca="false">IFERROR(T326/H326,0)</f>
        <v>0</v>
      </c>
      <c r="V326" s="387" t="n">
        <f aca="false">INDEX(_Rge_Data_3rd_CY,$B326,V$1)</f>
        <v>0</v>
      </c>
      <c r="W326" s="388" t="n">
        <f aca="false">INDEX(_Rge_Data_3rd_CY,$B326,W$1)</f>
        <v>0</v>
      </c>
      <c r="X326" s="388" t="n">
        <f aca="false">INDEX(_Rge_Data_3rd_CY,$B326,X$1)</f>
        <v>0</v>
      </c>
      <c r="Y326" s="388" t="n">
        <f aca="false">INDEX(_Rge_Data_3rd_CY,$B326,Y$1)</f>
        <v>0</v>
      </c>
      <c r="Z326" s="388" t="n">
        <f aca="false" t="array" ref="Z326:Z326">INDEX(_Rge_Data_3rd_CY,$B326,Z$1)</f>
        <v>0</v>
      </c>
      <c r="AA326" s="388" t="n">
        <f aca="false" t="array" ref="AA326:AA326">INDEX(_Rge_Data_3rd_CY,$B326,AA$1)</f>
        <v>0</v>
      </c>
      <c r="AB326" s="388" t="n">
        <f aca="false" t="array" ref="AB326:AB326">INDEX(_Rge_Data_3rd_CY,$B326,AB$1)</f>
        <v>0</v>
      </c>
      <c r="AC326" s="388" t="n">
        <f aca="false" t="array" ref="AC326:AC326">INDEX(_Rge_Data_3rd_CY,$B326,AC$1)</f>
        <v>0</v>
      </c>
      <c r="AD326" s="388" t="n">
        <f aca="false" t="array" ref="AD326:AD326">INDEX(_Rge_Data_3rd_CY,$B326,AD$1)</f>
        <v>0</v>
      </c>
      <c r="AE326" s="388" t="n">
        <f aca="false">INDEX(_Rge_Data_3rd_CY,$B326,AE$1)</f>
        <v>0</v>
      </c>
      <c r="AF326" s="388" t="n">
        <f aca="false" t="array" ref="AF326:AF326">INDEX(_Rge_Data_3rd_CY,$B326,AF$1)</f>
        <v>0</v>
      </c>
      <c r="AG326" s="388" t="n">
        <f aca="false" t="array" ref="AG326:AG326">INDEX(_Rge_Data_3rd_CY,$B326,AG$1)</f>
        <v>0</v>
      </c>
      <c r="AH326" s="388" t="n">
        <f aca="false">V326-AG326</f>
        <v>0</v>
      </c>
      <c r="AI326" s="389" t="n">
        <f aca="false">IFERROR(AH326/V326,)</f>
        <v>0</v>
      </c>
      <c r="AJ326" s="390" t="n">
        <f aca="false">INDEX(_Rge_Data_3rd_CY,$B326,AJ$1)</f>
        <v>0</v>
      </c>
      <c r="AK326" s="391" t="n">
        <f aca="false">INDEX(_Rge_Data_3rd_CY,$B326,AK$1)</f>
        <v>0</v>
      </c>
      <c r="AL326" s="391" t="n">
        <f aca="false">INDEX(_Rge_Data_3rd_CY,$B326,AL$1)</f>
        <v>0</v>
      </c>
      <c r="AM326" s="391" t="n">
        <f aca="false">INDEX(_Rge_Data_3rd_CY,$B326,AM$1)</f>
        <v>0</v>
      </c>
      <c r="AN326" s="391" t="n">
        <f aca="false" t="array" ref="AN326:AN326">INDEX(_Rge_Data_3rd_CY,$B326,AN$1)</f>
        <v>0</v>
      </c>
      <c r="AO326" s="391" t="n">
        <f aca="false" t="array" ref="AO326:AO326">INDEX(_Rge_Data_3rd_CY,$B326,AO$1)</f>
        <v>0</v>
      </c>
      <c r="AP326" s="391" t="n">
        <f aca="false" t="array" ref="AP326:AP326">INDEX(_Rge_Data_3rd_CY,$B326,AP$1)</f>
        <v>0</v>
      </c>
      <c r="AQ326" s="391" t="n">
        <f aca="false" t="array" ref="AQ326:AQ326">INDEX(_Rge_Data_3rd_CY,$B326,AQ$1)</f>
        <v>0</v>
      </c>
      <c r="AR326" s="391" t="n">
        <f aca="false" t="array" ref="AR326:AR326">INDEX(_Rge_Data_3rd_CY,$B326,AR$1)</f>
        <v>0</v>
      </c>
      <c r="AS326" s="391" t="n">
        <f aca="false">INDEX(_Rge_Data_3rd_CY,$B326,AS$1)</f>
        <v>0</v>
      </c>
      <c r="AT326" s="391" t="n">
        <f aca="false" t="array" ref="AT326:AT326">INDEX(_Rge_Data_3rd_CY,$B326,AT$1)</f>
        <v>0</v>
      </c>
      <c r="AU326" s="391" t="n">
        <f aca="false" t="array" ref="AU326:AU326">INDEX(_Rge_Data_3rd_CY,$B326,AU$1)</f>
        <v>0</v>
      </c>
      <c r="AV326" s="262" t="n">
        <f aca="false">AU326+AX326+AY326</f>
        <v>0</v>
      </c>
      <c r="AW326" s="392" t="n">
        <f aca="false">IFERROR(AU326/AG326,0)</f>
        <v>0</v>
      </c>
      <c r="AX326" s="268" t="n">
        <f aca="false">IFERROR(IF(AND($F326="OPEN",$AH326&gt;0),$AH326*_SoP*$AW326,IF(AND($F326="CLOSED",$AH326&gt;0),$AH326*_SoL*$AW326,0)),0)</f>
        <v>0</v>
      </c>
      <c r="AY326" s="268" t="n">
        <f aca="false">IFERROR(IF($AH326&lt;0,$AH326*_SoL,0),0)</f>
        <v>0</v>
      </c>
      <c r="AZ326" s="393" t="n">
        <f aca="false">AU326+AX326</f>
        <v>0</v>
      </c>
      <c r="BA326" s="393" t="n">
        <f aca="false">AJ326-AY326</f>
        <v>0</v>
      </c>
      <c r="BB326" s="393" t="n">
        <f aca="false">AZ326-BA326</f>
        <v>0</v>
      </c>
      <c r="BC326" s="394" t="n">
        <f aca="false">IF($BB326&gt;=0,$BB326,0)</f>
        <v>0</v>
      </c>
      <c r="BD326" s="395" t="n">
        <f aca="false">IF($BB326&lt;=0,-$BB326,0)</f>
        <v>-0</v>
      </c>
      <c r="BE326" s="396" t="n">
        <f aca="false">IF((V326-AJ326)&lt;0,0,V326-AJ326)</f>
        <v>0</v>
      </c>
      <c r="BF326" s="397" t="n">
        <f aca="false">IF(AW326&gt;1,0,V326-AW326*V326)</f>
        <v>0</v>
      </c>
    </row>
    <row r="327" customFormat="false" ht="19.5" hidden="false" customHeight="true" outlineLevel="0" collapsed="false">
      <c r="A327" s="166"/>
      <c r="B327" s="208" t="n">
        <f aca="false">B326+1</f>
        <v>316</v>
      </c>
      <c r="C327" s="166"/>
      <c r="D327" s="369" t="n">
        <f aca="false">INDEX(_Rge_Projectdata_3rd,$B327,MATCH("Project-ID",_Rge_Headline_Projectdata,0))</f>
        <v>0</v>
      </c>
      <c r="E327" s="370" t="str">
        <f aca="false" t="array" ref="E327:E327">IF(INDEX(_Rge_Data_3rd_CY,$B327,E$1)=0,"",TEXT(INDEX(_Rge_Data_3rd_CY,$B327,E$1),"JJJJMMTT"))</f>
        <v/>
      </c>
      <c r="F327" s="382" t="str">
        <f aca="false" t="array" ref="F327:F327">INDEX(_Rge_Data_3rd_CY,$B327,F$1)</f>
        <v>Open</v>
      </c>
      <c r="G327" s="371" t="n">
        <f aca="false" t="array" ref="G327:G327">IFERROR(MATCH(INDEX(_Rge_Data_3rd_CY,$B327,G$1),_Rge_Projectstatus,0),"")</f>
        <v>1</v>
      </c>
      <c r="H327" s="383" t="n">
        <f aca="false">INDEX(_Rge_Data_3rd_CY,$B327,H$1)</f>
        <v>0</v>
      </c>
      <c r="I327" s="384" t="n">
        <f aca="false">INDEX(_Rge_Data_3rd_CY,$B327,I$1)</f>
        <v>0</v>
      </c>
      <c r="J327" s="384" t="n">
        <f aca="false">INDEX(_Rge_Data_3rd_CY,$B327,J$1)</f>
        <v>0</v>
      </c>
      <c r="K327" s="384" t="n">
        <f aca="false">INDEX(_Rge_Data_3rd_CY,$B327,K$1)</f>
        <v>0</v>
      </c>
      <c r="L327" s="385" t="n">
        <f aca="false" t="array" ref="L327:L327">INDEX(_Rge_Data_3rd_CY,$B327,L$1)</f>
        <v>0</v>
      </c>
      <c r="M327" s="385" t="n">
        <f aca="false" t="array" ref="M327:M327">INDEX(_Rge_Data_3rd_CY,$B327,M$1)</f>
        <v>0</v>
      </c>
      <c r="N327" s="385" t="n">
        <f aca="false" t="array" ref="N327:N327">INDEX(_Rge_Data_3rd_CY,$B327,N$1)</f>
        <v>0</v>
      </c>
      <c r="O327" s="385" t="n">
        <f aca="false" t="array" ref="O327:O327">INDEX(_Rge_Data_3rd_CY,$B327,O$1)</f>
        <v>0</v>
      </c>
      <c r="P327" s="385" t="n">
        <f aca="false" t="array" ref="P327:P327">INDEX(_Rge_Data_3rd_CY,$B327,P$1)</f>
        <v>0</v>
      </c>
      <c r="Q327" s="385" t="n">
        <f aca="false">INDEX(_Rge_Data_3rd_CY,$B327,Q$1)</f>
        <v>0</v>
      </c>
      <c r="R327" s="385" t="n">
        <f aca="false" t="array" ref="R327:R327">INDEX(_Rge_Data_3rd_CY,$B327,R$1)</f>
        <v>0</v>
      </c>
      <c r="S327" s="385" t="n">
        <f aca="false" t="array" ref="S327:S327">INDEX(_Rge_Data_3rd_CY,$B327,S$1)</f>
        <v>0</v>
      </c>
      <c r="T327" s="385" t="n">
        <f aca="false">H327-S327</f>
        <v>0</v>
      </c>
      <c r="U327" s="386" t="n">
        <f aca="false">IFERROR(T327/H327,0)</f>
        <v>0</v>
      </c>
      <c r="V327" s="387" t="n">
        <f aca="false">INDEX(_Rge_Data_3rd_CY,$B327,V$1)</f>
        <v>0</v>
      </c>
      <c r="W327" s="388" t="n">
        <f aca="false">INDEX(_Rge_Data_3rd_CY,$B327,W$1)</f>
        <v>0</v>
      </c>
      <c r="X327" s="388" t="n">
        <f aca="false">INDEX(_Rge_Data_3rd_CY,$B327,X$1)</f>
        <v>0</v>
      </c>
      <c r="Y327" s="388" t="n">
        <f aca="false">INDEX(_Rge_Data_3rd_CY,$B327,Y$1)</f>
        <v>0</v>
      </c>
      <c r="Z327" s="388" t="n">
        <f aca="false" t="array" ref="Z327:Z327">INDEX(_Rge_Data_3rd_CY,$B327,Z$1)</f>
        <v>0</v>
      </c>
      <c r="AA327" s="388" t="n">
        <f aca="false" t="array" ref="AA327:AA327">INDEX(_Rge_Data_3rd_CY,$B327,AA$1)</f>
        <v>0</v>
      </c>
      <c r="AB327" s="388" t="n">
        <f aca="false" t="array" ref="AB327:AB327">INDEX(_Rge_Data_3rd_CY,$B327,AB$1)</f>
        <v>0</v>
      </c>
      <c r="AC327" s="388" t="n">
        <f aca="false" t="array" ref="AC327:AC327">INDEX(_Rge_Data_3rd_CY,$B327,AC$1)</f>
        <v>0</v>
      </c>
      <c r="AD327" s="388" t="n">
        <f aca="false" t="array" ref="AD327:AD327">INDEX(_Rge_Data_3rd_CY,$B327,AD$1)</f>
        <v>0</v>
      </c>
      <c r="AE327" s="388" t="n">
        <f aca="false">INDEX(_Rge_Data_3rd_CY,$B327,AE$1)</f>
        <v>0</v>
      </c>
      <c r="AF327" s="388" t="n">
        <f aca="false" t="array" ref="AF327:AF327">INDEX(_Rge_Data_3rd_CY,$B327,AF$1)</f>
        <v>0</v>
      </c>
      <c r="AG327" s="388" t="n">
        <f aca="false" t="array" ref="AG327:AG327">INDEX(_Rge_Data_3rd_CY,$B327,AG$1)</f>
        <v>0</v>
      </c>
      <c r="AH327" s="388" t="n">
        <f aca="false">V327-AG327</f>
        <v>0</v>
      </c>
      <c r="AI327" s="389" t="n">
        <f aca="false">IFERROR(AH327/V327,)</f>
        <v>0</v>
      </c>
      <c r="AJ327" s="390" t="n">
        <f aca="false">INDEX(_Rge_Data_3rd_CY,$B327,AJ$1)</f>
        <v>0</v>
      </c>
      <c r="AK327" s="391" t="n">
        <f aca="false">INDEX(_Rge_Data_3rd_CY,$B327,AK$1)</f>
        <v>0</v>
      </c>
      <c r="AL327" s="391" t="n">
        <f aca="false">INDEX(_Rge_Data_3rd_CY,$B327,AL$1)</f>
        <v>0</v>
      </c>
      <c r="AM327" s="391" t="n">
        <f aca="false">INDEX(_Rge_Data_3rd_CY,$B327,AM$1)</f>
        <v>0</v>
      </c>
      <c r="AN327" s="391" t="n">
        <f aca="false" t="array" ref="AN327:AN327">INDEX(_Rge_Data_3rd_CY,$B327,AN$1)</f>
        <v>0</v>
      </c>
      <c r="AO327" s="391" t="n">
        <f aca="false" t="array" ref="AO327:AO327">INDEX(_Rge_Data_3rd_CY,$B327,AO$1)</f>
        <v>0</v>
      </c>
      <c r="AP327" s="391" t="n">
        <f aca="false" t="array" ref="AP327:AP327">INDEX(_Rge_Data_3rd_CY,$B327,AP$1)</f>
        <v>0</v>
      </c>
      <c r="AQ327" s="391" t="n">
        <f aca="false" t="array" ref="AQ327:AQ327">INDEX(_Rge_Data_3rd_CY,$B327,AQ$1)</f>
        <v>0</v>
      </c>
      <c r="AR327" s="391" t="n">
        <f aca="false" t="array" ref="AR327:AR327">INDEX(_Rge_Data_3rd_CY,$B327,AR$1)</f>
        <v>0</v>
      </c>
      <c r="AS327" s="391" t="n">
        <f aca="false">INDEX(_Rge_Data_3rd_CY,$B327,AS$1)</f>
        <v>0</v>
      </c>
      <c r="AT327" s="391" t="n">
        <f aca="false" t="array" ref="AT327:AT327">INDEX(_Rge_Data_3rd_CY,$B327,AT$1)</f>
        <v>0</v>
      </c>
      <c r="AU327" s="391" t="n">
        <f aca="false" t="array" ref="AU327:AU327">INDEX(_Rge_Data_3rd_CY,$B327,AU$1)</f>
        <v>0</v>
      </c>
      <c r="AV327" s="262" t="n">
        <f aca="false">AU327+AX327+AY327</f>
        <v>0</v>
      </c>
      <c r="AW327" s="392" t="n">
        <f aca="false">IFERROR(AU327/AG327,0)</f>
        <v>0</v>
      </c>
      <c r="AX327" s="268" t="n">
        <f aca="false">IFERROR(IF(AND($F327="OPEN",$AH327&gt;0),$AH327*_SoP*$AW327,IF(AND($F327="CLOSED",$AH327&gt;0),$AH327*_SoL*$AW327,0)),0)</f>
        <v>0</v>
      </c>
      <c r="AY327" s="268" t="n">
        <f aca="false">IFERROR(IF($AH327&lt;0,$AH327*_SoL,0),0)</f>
        <v>0</v>
      </c>
      <c r="AZ327" s="393" t="n">
        <f aca="false">AU327+AX327</f>
        <v>0</v>
      </c>
      <c r="BA327" s="393" t="n">
        <f aca="false">AJ327-AY327</f>
        <v>0</v>
      </c>
      <c r="BB327" s="393" t="n">
        <f aca="false">AZ327-BA327</f>
        <v>0</v>
      </c>
      <c r="BC327" s="394" t="n">
        <f aca="false">IF($BB327&gt;=0,$BB327,0)</f>
        <v>0</v>
      </c>
      <c r="BD327" s="395" t="n">
        <f aca="false">IF($BB327&lt;=0,-$BB327,0)</f>
        <v>-0</v>
      </c>
      <c r="BE327" s="396" t="n">
        <f aca="false">IF((V327-AJ327)&lt;0,0,V327-AJ327)</f>
        <v>0</v>
      </c>
      <c r="BF327" s="397" t="n">
        <f aca="false">IF(AW327&gt;1,0,V327-AW327*V327)</f>
        <v>0</v>
      </c>
    </row>
    <row r="328" customFormat="false" ht="19.5" hidden="false" customHeight="true" outlineLevel="0" collapsed="false">
      <c r="A328" s="166"/>
      <c r="B328" s="208" t="n">
        <f aca="false">B327+1</f>
        <v>317</v>
      </c>
      <c r="C328" s="166"/>
      <c r="D328" s="369" t="n">
        <f aca="false">INDEX(_Rge_Projectdata_3rd,$B328,MATCH("Project-ID",_Rge_Headline_Projectdata,0))</f>
        <v>0</v>
      </c>
      <c r="E328" s="370" t="str">
        <f aca="false" t="array" ref="E328:E328">IF(INDEX(_Rge_Data_3rd_CY,$B328,E$1)=0,"",TEXT(INDEX(_Rge_Data_3rd_CY,$B328,E$1),"JJJJMMTT"))</f>
        <v/>
      </c>
      <c r="F328" s="382" t="str">
        <f aca="false" t="array" ref="F328:F328">INDEX(_Rge_Data_3rd_CY,$B328,F$1)</f>
        <v>Open</v>
      </c>
      <c r="G328" s="371" t="n">
        <f aca="false" t="array" ref="G328:G328">IFERROR(MATCH(INDEX(_Rge_Data_3rd_CY,$B328,G$1),_Rge_Projectstatus,0),"")</f>
        <v>1</v>
      </c>
      <c r="H328" s="383" t="n">
        <f aca="false">INDEX(_Rge_Data_3rd_CY,$B328,H$1)</f>
        <v>0</v>
      </c>
      <c r="I328" s="384" t="n">
        <f aca="false">INDEX(_Rge_Data_3rd_CY,$B328,I$1)</f>
        <v>0</v>
      </c>
      <c r="J328" s="384" t="n">
        <f aca="false">INDEX(_Rge_Data_3rd_CY,$B328,J$1)</f>
        <v>0</v>
      </c>
      <c r="K328" s="384" t="n">
        <f aca="false">INDEX(_Rge_Data_3rd_CY,$B328,K$1)</f>
        <v>0</v>
      </c>
      <c r="L328" s="385" t="n">
        <f aca="false" t="array" ref="L328:L328">INDEX(_Rge_Data_3rd_CY,$B328,L$1)</f>
        <v>0</v>
      </c>
      <c r="M328" s="385" t="n">
        <f aca="false" t="array" ref="M328:M328">INDEX(_Rge_Data_3rd_CY,$B328,M$1)</f>
        <v>0</v>
      </c>
      <c r="N328" s="385" t="n">
        <f aca="false" t="array" ref="N328:N328">INDEX(_Rge_Data_3rd_CY,$B328,N$1)</f>
        <v>0</v>
      </c>
      <c r="O328" s="385" t="n">
        <f aca="false" t="array" ref="O328:O328">INDEX(_Rge_Data_3rd_CY,$B328,O$1)</f>
        <v>0</v>
      </c>
      <c r="P328" s="385" t="n">
        <f aca="false" t="array" ref="P328:P328">INDEX(_Rge_Data_3rd_CY,$B328,P$1)</f>
        <v>0</v>
      </c>
      <c r="Q328" s="385" t="n">
        <f aca="false">INDEX(_Rge_Data_3rd_CY,$B328,Q$1)</f>
        <v>0</v>
      </c>
      <c r="R328" s="385" t="n">
        <f aca="false" t="array" ref="R328:R328">INDEX(_Rge_Data_3rd_CY,$B328,R$1)</f>
        <v>0</v>
      </c>
      <c r="S328" s="385" t="n">
        <f aca="false" t="array" ref="S328:S328">INDEX(_Rge_Data_3rd_CY,$B328,S$1)</f>
        <v>0</v>
      </c>
      <c r="T328" s="385" t="n">
        <f aca="false">H328-S328</f>
        <v>0</v>
      </c>
      <c r="U328" s="386" t="n">
        <f aca="false">IFERROR(T328/H328,0)</f>
        <v>0</v>
      </c>
      <c r="V328" s="387" t="n">
        <f aca="false">INDEX(_Rge_Data_3rd_CY,$B328,V$1)</f>
        <v>0</v>
      </c>
      <c r="W328" s="388" t="n">
        <f aca="false">INDEX(_Rge_Data_3rd_CY,$B328,W$1)</f>
        <v>0</v>
      </c>
      <c r="X328" s="388" t="n">
        <f aca="false">INDEX(_Rge_Data_3rd_CY,$B328,X$1)</f>
        <v>0</v>
      </c>
      <c r="Y328" s="388" t="n">
        <f aca="false">INDEX(_Rge_Data_3rd_CY,$B328,Y$1)</f>
        <v>0</v>
      </c>
      <c r="Z328" s="388" t="n">
        <f aca="false" t="array" ref="Z328:Z328">INDEX(_Rge_Data_3rd_CY,$B328,Z$1)</f>
        <v>0</v>
      </c>
      <c r="AA328" s="388" t="n">
        <f aca="false" t="array" ref="AA328:AA328">INDEX(_Rge_Data_3rd_CY,$B328,AA$1)</f>
        <v>0</v>
      </c>
      <c r="AB328" s="388" t="n">
        <f aca="false" t="array" ref="AB328:AB328">INDEX(_Rge_Data_3rd_CY,$B328,AB$1)</f>
        <v>0</v>
      </c>
      <c r="AC328" s="388" t="n">
        <f aca="false" t="array" ref="AC328:AC328">INDEX(_Rge_Data_3rd_CY,$B328,AC$1)</f>
        <v>0</v>
      </c>
      <c r="AD328" s="388" t="n">
        <f aca="false" t="array" ref="AD328:AD328">INDEX(_Rge_Data_3rd_CY,$B328,AD$1)</f>
        <v>0</v>
      </c>
      <c r="AE328" s="388" t="n">
        <f aca="false">INDEX(_Rge_Data_3rd_CY,$B328,AE$1)</f>
        <v>0</v>
      </c>
      <c r="AF328" s="388" t="n">
        <f aca="false" t="array" ref="AF328:AF328">INDEX(_Rge_Data_3rd_CY,$B328,AF$1)</f>
        <v>0</v>
      </c>
      <c r="AG328" s="388" t="n">
        <f aca="false" t="array" ref="AG328:AG328">INDEX(_Rge_Data_3rd_CY,$B328,AG$1)</f>
        <v>0</v>
      </c>
      <c r="AH328" s="388" t="n">
        <f aca="false">V328-AG328</f>
        <v>0</v>
      </c>
      <c r="AI328" s="389" t="n">
        <f aca="false">IFERROR(AH328/V328,)</f>
        <v>0</v>
      </c>
      <c r="AJ328" s="390" t="n">
        <f aca="false">INDEX(_Rge_Data_3rd_CY,$B328,AJ$1)</f>
        <v>0</v>
      </c>
      <c r="AK328" s="391" t="n">
        <f aca="false">INDEX(_Rge_Data_3rd_CY,$B328,AK$1)</f>
        <v>0</v>
      </c>
      <c r="AL328" s="391" t="n">
        <f aca="false">INDEX(_Rge_Data_3rd_CY,$B328,AL$1)</f>
        <v>0</v>
      </c>
      <c r="AM328" s="391" t="n">
        <f aca="false">INDEX(_Rge_Data_3rd_CY,$B328,AM$1)</f>
        <v>0</v>
      </c>
      <c r="AN328" s="391" t="n">
        <f aca="false" t="array" ref="AN328:AN328">INDEX(_Rge_Data_3rd_CY,$B328,AN$1)</f>
        <v>0</v>
      </c>
      <c r="AO328" s="391" t="n">
        <f aca="false" t="array" ref="AO328:AO328">INDEX(_Rge_Data_3rd_CY,$B328,AO$1)</f>
        <v>0</v>
      </c>
      <c r="AP328" s="391" t="n">
        <f aca="false" t="array" ref="AP328:AP328">INDEX(_Rge_Data_3rd_CY,$B328,AP$1)</f>
        <v>0</v>
      </c>
      <c r="AQ328" s="391" t="n">
        <f aca="false" t="array" ref="AQ328:AQ328">INDEX(_Rge_Data_3rd_CY,$B328,AQ$1)</f>
        <v>0</v>
      </c>
      <c r="AR328" s="391" t="n">
        <f aca="false" t="array" ref="AR328:AR328">INDEX(_Rge_Data_3rd_CY,$B328,AR$1)</f>
        <v>0</v>
      </c>
      <c r="AS328" s="391" t="n">
        <f aca="false">INDEX(_Rge_Data_3rd_CY,$B328,AS$1)</f>
        <v>0</v>
      </c>
      <c r="AT328" s="391" t="n">
        <f aca="false" t="array" ref="AT328:AT328">INDEX(_Rge_Data_3rd_CY,$B328,AT$1)</f>
        <v>0</v>
      </c>
      <c r="AU328" s="391" t="n">
        <f aca="false" t="array" ref="AU328:AU328">INDEX(_Rge_Data_3rd_CY,$B328,AU$1)</f>
        <v>0</v>
      </c>
      <c r="AV328" s="262" t="n">
        <f aca="false">AU328+AX328+AY328</f>
        <v>0</v>
      </c>
      <c r="AW328" s="392" t="n">
        <f aca="false">IFERROR(AU328/AG328,0)</f>
        <v>0</v>
      </c>
      <c r="AX328" s="268" t="n">
        <f aca="false">IFERROR(IF(AND($F328="OPEN",$AH328&gt;0),$AH328*_SoP*$AW328,IF(AND($F328="CLOSED",$AH328&gt;0),$AH328*_SoL*$AW328,0)),0)</f>
        <v>0</v>
      </c>
      <c r="AY328" s="268" t="n">
        <f aca="false">IFERROR(IF($AH328&lt;0,$AH328*_SoL,0),0)</f>
        <v>0</v>
      </c>
      <c r="AZ328" s="393" t="n">
        <f aca="false">AU328+AX328</f>
        <v>0</v>
      </c>
      <c r="BA328" s="393" t="n">
        <f aca="false">AJ328-AY328</f>
        <v>0</v>
      </c>
      <c r="BB328" s="393" t="n">
        <f aca="false">AZ328-BA328</f>
        <v>0</v>
      </c>
      <c r="BC328" s="394" t="n">
        <f aca="false">IF($BB328&gt;=0,$BB328,0)</f>
        <v>0</v>
      </c>
      <c r="BD328" s="395" t="n">
        <f aca="false">IF($BB328&lt;=0,-$BB328,0)</f>
        <v>-0</v>
      </c>
      <c r="BE328" s="396" t="n">
        <f aca="false">IF((V328-AJ328)&lt;0,0,V328-AJ328)</f>
        <v>0</v>
      </c>
      <c r="BF328" s="397" t="n">
        <f aca="false">IF(AW328&gt;1,0,V328-AW328*V328)</f>
        <v>0</v>
      </c>
    </row>
    <row r="329" customFormat="false" ht="19.5" hidden="false" customHeight="true" outlineLevel="0" collapsed="false">
      <c r="A329" s="166"/>
      <c r="B329" s="208" t="n">
        <f aca="false">B328+1</f>
        <v>318</v>
      </c>
      <c r="C329" s="166"/>
      <c r="D329" s="369" t="n">
        <f aca="false">INDEX(_Rge_Projectdata_3rd,$B329,MATCH("Project-ID",_Rge_Headline_Projectdata,0))</f>
        <v>0</v>
      </c>
      <c r="E329" s="370" t="str">
        <f aca="false" t="array" ref="E329:E329">IF(INDEX(_Rge_Data_3rd_CY,$B329,E$1)=0,"",TEXT(INDEX(_Rge_Data_3rd_CY,$B329,E$1),"JJJJMMTT"))</f>
        <v/>
      </c>
      <c r="F329" s="382" t="str">
        <f aca="false" t="array" ref="F329:F329">INDEX(_Rge_Data_3rd_CY,$B329,F$1)</f>
        <v>Open</v>
      </c>
      <c r="G329" s="371" t="n">
        <f aca="false" t="array" ref="G329:G329">IFERROR(MATCH(INDEX(_Rge_Data_3rd_CY,$B329,G$1),_Rge_Projectstatus,0),"")</f>
        <v>1</v>
      </c>
      <c r="H329" s="383" t="n">
        <f aca="false">INDEX(_Rge_Data_3rd_CY,$B329,H$1)</f>
        <v>0</v>
      </c>
      <c r="I329" s="384" t="n">
        <f aca="false">INDEX(_Rge_Data_3rd_CY,$B329,I$1)</f>
        <v>0</v>
      </c>
      <c r="J329" s="384" t="n">
        <f aca="false">INDEX(_Rge_Data_3rd_CY,$B329,J$1)</f>
        <v>0</v>
      </c>
      <c r="K329" s="384" t="n">
        <f aca="false">INDEX(_Rge_Data_3rd_CY,$B329,K$1)</f>
        <v>0</v>
      </c>
      <c r="L329" s="385" t="n">
        <f aca="false" t="array" ref="L329:L329">INDEX(_Rge_Data_3rd_CY,$B329,L$1)</f>
        <v>0</v>
      </c>
      <c r="M329" s="385" t="n">
        <f aca="false" t="array" ref="M329:M329">INDEX(_Rge_Data_3rd_CY,$B329,M$1)</f>
        <v>0</v>
      </c>
      <c r="N329" s="385" t="n">
        <f aca="false" t="array" ref="N329:N329">INDEX(_Rge_Data_3rd_CY,$B329,N$1)</f>
        <v>0</v>
      </c>
      <c r="O329" s="385" t="n">
        <f aca="false" t="array" ref="O329:O329">INDEX(_Rge_Data_3rd_CY,$B329,O$1)</f>
        <v>0</v>
      </c>
      <c r="P329" s="385" t="n">
        <f aca="false" t="array" ref="P329:P329">INDEX(_Rge_Data_3rd_CY,$B329,P$1)</f>
        <v>0</v>
      </c>
      <c r="Q329" s="385" t="n">
        <f aca="false">INDEX(_Rge_Data_3rd_CY,$B329,Q$1)</f>
        <v>0</v>
      </c>
      <c r="R329" s="385" t="n">
        <f aca="false" t="array" ref="R329:R329">INDEX(_Rge_Data_3rd_CY,$B329,R$1)</f>
        <v>0</v>
      </c>
      <c r="S329" s="385" t="n">
        <f aca="false" t="array" ref="S329:S329">INDEX(_Rge_Data_3rd_CY,$B329,S$1)</f>
        <v>0</v>
      </c>
      <c r="T329" s="385" t="n">
        <f aca="false">H329-S329</f>
        <v>0</v>
      </c>
      <c r="U329" s="386" t="n">
        <f aca="false">IFERROR(T329/H329,0)</f>
        <v>0</v>
      </c>
      <c r="V329" s="387" t="n">
        <f aca="false">INDEX(_Rge_Data_3rd_CY,$B329,V$1)</f>
        <v>0</v>
      </c>
      <c r="W329" s="388" t="n">
        <f aca="false">INDEX(_Rge_Data_3rd_CY,$B329,W$1)</f>
        <v>0</v>
      </c>
      <c r="X329" s="388" t="n">
        <f aca="false">INDEX(_Rge_Data_3rd_CY,$B329,X$1)</f>
        <v>0</v>
      </c>
      <c r="Y329" s="388" t="n">
        <f aca="false">INDEX(_Rge_Data_3rd_CY,$B329,Y$1)</f>
        <v>0</v>
      </c>
      <c r="Z329" s="388" t="n">
        <f aca="false" t="array" ref="Z329:Z329">INDEX(_Rge_Data_3rd_CY,$B329,Z$1)</f>
        <v>0</v>
      </c>
      <c r="AA329" s="388" t="n">
        <f aca="false" t="array" ref="AA329:AA329">INDEX(_Rge_Data_3rd_CY,$B329,AA$1)</f>
        <v>0</v>
      </c>
      <c r="AB329" s="388" t="n">
        <f aca="false" t="array" ref="AB329:AB329">INDEX(_Rge_Data_3rd_CY,$B329,AB$1)</f>
        <v>0</v>
      </c>
      <c r="AC329" s="388" t="n">
        <f aca="false" t="array" ref="AC329:AC329">INDEX(_Rge_Data_3rd_CY,$B329,AC$1)</f>
        <v>0</v>
      </c>
      <c r="AD329" s="388" t="n">
        <f aca="false" t="array" ref="AD329:AD329">INDEX(_Rge_Data_3rd_CY,$B329,AD$1)</f>
        <v>0</v>
      </c>
      <c r="AE329" s="388" t="n">
        <f aca="false">INDEX(_Rge_Data_3rd_CY,$B329,AE$1)</f>
        <v>0</v>
      </c>
      <c r="AF329" s="388" t="n">
        <f aca="false" t="array" ref="AF329:AF329">INDEX(_Rge_Data_3rd_CY,$B329,AF$1)</f>
        <v>0</v>
      </c>
      <c r="AG329" s="388" t="n">
        <f aca="false" t="array" ref="AG329:AG329">INDEX(_Rge_Data_3rd_CY,$B329,AG$1)</f>
        <v>0</v>
      </c>
      <c r="AH329" s="388" t="n">
        <f aca="false">V329-AG329</f>
        <v>0</v>
      </c>
      <c r="AI329" s="389" t="n">
        <f aca="false">IFERROR(AH329/V329,)</f>
        <v>0</v>
      </c>
      <c r="AJ329" s="390" t="n">
        <f aca="false">INDEX(_Rge_Data_3rd_CY,$B329,AJ$1)</f>
        <v>0</v>
      </c>
      <c r="AK329" s="391" t="n">
        <f aca="false">INDEX(_Rge_Data_3rd_CY,$B329,AK$1)</f>
        <v>0</v>
      </c>
      <c r="AL329" s="391" t="n">
        <f aca="false">INDEX(_Rge_Data_3rd_CY,$B329,AL$1)</f>
        <v>0</v>
      </c>
      <c r="AM329" s="391" t="n">
        <f aca="false">INDEX(_Rge_Data_3rd_CY,$B329,AM$1)</f>
        <v>0</v>
      </c>
      <c r="AN329" s="391" t="n">
        <f aca="false" t="array" ref="AN329:AN329">INDEX(_Rge_Data_3rd_CY,$B329,AN$1)</f>
        <v>0</v>
      </c>
      <c r="AO329" s="391" t="n">
        <f aca="false" t="array" ref="AO329:AO329">INDEX(_Rge_Data_3rd_CY,$B329,AO$1)</f>
        <v>0</v>
      </c>
      <c r="AP329" s="391" t="n">
        <f aca="false" t="array" ref="AP329:AP329">INDEX(_Rge_Data_3rd_CY,$B329,AP$1)</f>
        <v>0</v>
      </c>
      <c r="AQ329" s="391" t="n">
        <f aca="false" t="array" ref="AQ329:AQ329">INDEX(_Rge_Data_3rd_CY,$B329,AQ$1)</f>
        <v>0</v>
      </c>
      <c r="AR329" s="391" t="n">
        <f aca="false" t="array" ref="AR329:AR329">INDEX(_Rge_Data_3rd_CY,$B329,AR$1)</f>
        <v>0</v>
      </c>
      <c r="AS329" s="391" t="n">
        <f aca="false">INDEX(_Rge_Data_3rd_CY,$B329,AS$1)</f>
        <v>0</v>
      </c>
      <c r="AT329" s="391" t="n">
        <f aca="false" t="array" ref="AT329:AT329">INDEX(_Rge_Data_3rd_CY,$B329,AT$1)</f>
        <v>0</v>
      </c>
      <c r="AU329" s="391" t="n">
        <f aca="false" t="array" ref="AU329:AU329">INDEX(_Rge_Data_3rd_CY,$B329,AU$1)</f>
        <v>0</v>
      </c>
      <c r="AV329" s="262" t="n">
        <f aca="false">AU329+AX329+AY329</f>
        <v>0</v>
      </c>
      <c r="AW329" s="392" t="n">
        <f aca="false">IFERROR(AU329/AG329,0)</f>
        <v>0</v>
      </c>
      <c r="AX329" s="268" t="n">
        <f aca="false">IFERROR(IF(AND($F329="OPEN",$AH329&gt;0),$AH329*_SoP*$AW329,IF(AND($F329="CLOSED",$AH329&gt;0),$AH329*_SoL*$AW329,0)),0)</f>
        <v>0</v>
      </c>
      <c r="AY329" s="268" t="n">
        <f aca="false">IFERROR(IF($AH329&lt;0,$AH329*_SoL,0),0)</f>
        <v>0</v>
      </c>
      <c r="AZ329" s="393" t="n">
        <f aca="false">AU329+AX329</f>
        <v>0</v>
      </c>
      <c r="BA329" s="393" t="n">
        <f aca="false">AJ329-AY329</f>
        <v>0</v>
      </c>
      <c r="BB329" s="393" t="n">
        <f aca="false">AZ329-BA329</f>
        <v>0</v>
      </c>
      <c r="BC329" s="394" t="n">
        <f aca="false">IF($BB329&gt;=0,$BB329,0)</f>
        <v>0</v>
      </c>
      <c r="BD329" s="395" t="n">
        <f aca="false">IF($BB329&lt;=0,-$BB329,0)</f>
        <v>-0</v>
      </c>
      <c r="BE329" s="396" t="n">
        <f aca="false">IF((V329-AJ329)&lt;0,0,V329-AJ329)</f>
        <v>0</v>
      </c>
      <c r="BF329" s="397" t="n">
        <f aca="false">IF(AW329&gt;1,0,V329-AW329*V329)</f>
        <v>0</v>
      </c>
    </row>
    <row r="330" customFormat="false" ht="19.5" hidden="false" customHeight="true" outlineLevel="0" collapsed="false">
      <c r="A330" s="166"/>
      <c r="B330" s="208" t="n">
        <f aca="false">B329+1</f>
        <v>319</v>
      </c>
      <c r="C330" s="166"/>
      <c r="D330" s="369" t="n">
        <f aca="false">INDEX(_Rge_Projectdata_3rd,$B330,MATCH("Project-ID",_Rge_Headline_Projectdata,0))</f>
        <v>0</v>
      </c>
      <c r="E330" s="370" t="str">
        <f aca="false" t="array" ref="E330:E330">IF(INDEX(_Rge_Data_3rd_CY,$B330,E$1)=0,"",TEXT(INDEX(_Rge_Data_3rd_CY,$B330,E$1),"JJJJMMTT"))</f>
        <v/>
      </c>
      <c r="F330" s="382" t="str">
        <f aca="false" t="array" ref="F330:F330">INDEX(_Rge_Data_3rd_CY,$B330,F$1)</f>
        <v>Open</v>
      </c>
      <c r="G330" s="371" t="n">
        <f aca="false" t="array" ref="G330:G330">IFERROR(MATCH(INDEX(_Rge_Data_3rd_CY,$B330,G$1),_Rge_Projectstatus,0),"")</f>
        <v>1</v>
      </c>
      <c r="H330" s="383" t="n">
        <f aca="false">INDEX(_Rge_Data_3rd_CY,$B330,H$1)</f>
        <v>0</v>
      </c>
      <c r="I330" s="384" t="n">
        <f aca="false">INDEX(_Rge_Data_3rd_CY,$B330,I$1)</f>
        <v>0</v>
      </c>
      <c r="J330" s="384" t="n">
        <f aca="false">INDEX(_Rge_Data_3rd_CY,$B330,J$1)</f>
        <v>0</v>
      </c>
      <c r="K330" s="384" t="n">
        <f aca="false">INDEX(_Rge_Data_3rd_CY,$B330,K$1)</f>
        <v>0</v>
      </c>
      <c r="L330" s="385" t="n">
        <f aca="false" t="array" ref="L330:L330">INDEX(_Rge_Data_3rd_CY,$B330,L$1)</f>
        <v>0</v>
      </c>
      <c r="M330" s="385" t="n">
        <f aca="false" t="array" ref="M330:M330">INDEX(_Rge_Data_3rd_CY,$B330,M$1)</f>
        <v>0</v>
      </c>
      <c r="N330" s="385" t="n">
        <f aca="false" t="array" ref="N330:N330">INDEX(_Rge_Data_3rd_CY,$B330,N$1)</f>
        <v>0</v>
      </c>
      <c r="O330" s="385" t="n">
        <f aca="false" t="array" ref="O330:O330">INDEX(_Rge_Data_3rd_CY,$B330,O$1)</f>
        <v>0</v>
      </c>
      <c r="P330" s="385" t="n">
        <f aca="false" t="array" ref="P330:P330">INDEX(_Rge_Data_3rd_CY,$B330,P$1)</f>
        <v>0</v>
      </c>
      <c r="Q330" s="385" t="n">
        <f aca="false">INDEX(_Rge_Data_3rd_CY,$B330,Q$1)</f>
        <v>0</v>
      </c>
      <c r="R330" s="385" t="n">
        <f aca="false" t="array" ref="R330:R330">INDEX(_Rge_Data_3rd_CY,$B330,R$1)</f>
        <v>0</v>
      </c>
      <c r="S330" s="385" t="n">
        <f aca="false" t="array" ref="S330:S330">INDEX(_Rge_Data_3rd_CY,$B330,S$1)</f>
        <v>0</v>
      </c>
      <c r="T330" s="385" t="n">
        <f aca="false">H330-S330</f>
        <v>0</v>
      </c>
      <c r="U330" s="386" t="n">
        <f aca="false">IFERROR(T330/H330,0)</f>
        <v>0</v>
      </c>
      <c r="V330" s="387" t="n">
        <f aca="false">INDEX(_Rge_Data_3rd_CY,$B330,V$1)</f>
        <v>0</v>
      </c>
      <c r="W330" s="388" t="n">
        <f aca="false">INDEX(_Rge_Data_3rd_CY,$B330,W$1)</f>
        <v>0</v>
      </c>
      <c r="X330" s="388" t="n">
        <f aca="false">INDEX(_Rge_Data_3rd_CY,$B330,X$1)</f>
        <v>0</v>
      </c>
      <c r="Y330" s="388" t="n">
        <f aca="false">INDEX(_Rge_Data_3rd_CY,$B330,Y$1)</f>
        <v>0</v>
      </c>
      <c r="Z330" s="388" t="n">
        <f aca="false" t="array" ref="Z330:Z330">INDEX(_Rge_Data_3rd_CY,$B330,Z$1)</f>
        <v>0</v>
      </c>
      <c r="AA330" s="388" t="n">
        <f aca="false" t="array" ref="AA330:AA330">INDEX(_Rge_Data_3rd_CY,$B330,AA$1)</f>
        <v>0</v>
      </c>
      <c r="AB330" s="388" t="n">
        <f aca="false" t="array" ref="AB330:AB330">INDEX(_Rge_Data_3rd_CY,$B330,AB$1)</f>
        <v>0</v>
      </c>
      <c r="AC330" s="388" t="n">
        <f aca="false" t="array" ref="AC330:AC330">INDEX(_Rge_Data_3rd_CY,$B330,AC$1)</f>
        <v>0</v>
      </c>
      <c r="AD330" s="388" t="n">
        <f aca="false" t="array" ref="AD330:AD330">INDEX(_Rge_Data_3rd_CY,$B330,AD$1)</f>
        <v>0</v>
      </c>
      <c r="AE330" s="388" t="n">
        <f aca="false">INDEX(_Rge_Data_3rd_CY,$B330,AE$1)</f>
        <v>0</v>
      </c>
      <c r="AF330" s="388" t="n">
        <f aca="false" t="array" ref="AF330:AF330">INDEX(_Rge_Data_3rd_CY,$B330,AF$1)</f>
        <v>0</v>
      </c>
      <c r="AG330" s="388" t="n">
        <f aca="false" t="array" ref="AG330:AG330">INDEX(_Rge_Data_3rd_CY,$B330,AG$1)</f>
        <v>0</v>
      </c>
      <c r="AH330" s="388" t="n">
        <f aca="false">V330-AG330</f>
        <v>0</v>
      </c>
      <c r="AI330" s="389" t="n">
        <f aca="false">IFERROR(AH330/V330,)</f>
        <v>0</v>
      </c>
      <c r="AJ330" s="390" t="n">
        <f aca="false">INDEX(_Rge_Data_3rd_CY,$B330,AJ$1)</f>
        <v>0</v>
      </c>
      <c r="AK330" s="391" t="n">
        <f aca="false">INDEX(_Rge_Data_3rd_CY,$B330,AK$1)</f>
        <v>0</v>
      </c>
      <c r="AL330" s="391" t="n">
        <f aca="false">INDEX(_Rge_Data_3rd_CY,$B330,AL$1)</f>
        <v>0</v>
      </c>
      <c r="AM330" s="391" t="n">
        <f aca="false">INDEX(_Rge_Data_3rd_CY,$B330,AM$1)</f>
        <v>0</v>
      </c>
      <c r="AN330" s="391" t="n">
        <f aca="false" t="array" ref="AN330:AN330">INDEX(_Rge_Data_3rd_CY,$B330,AN$1)</f>
        <v>0</v>
      </c>
      <c r="AO330" s="391" t="n">
        <f aca="false" t="array" ref="AO330:AO330">INDEX(_Rge_Data_3rd_CY,$B330,AO$1)</f>
        <v>0</v>
      </c>
      <c r="AP330" s="391" t="n">
        <f aca="false" t="array" ref="AP330:AP330">INDEX(_Rge_Data_3rd_CY,$B330,AP$1)</f>
        <v>0</v>
      </c>
      <c r="AQ330" s="391" t="n">
        <f aca="false" t="array" ref="AQ330:AQ330">INDEX(_Rge_Data_3rd_CY,$B330,AQ$1)</f>
        <v>0</v>
      </c>
      <c r="AR330" s="391" t="n">
        <f aca="false" t="array" ref="AR330:AR330">INDEX(_Rge_Data_3rd_CY,$B330,AR$1)</f>
        <v>0</v>
      </c>
      <c r="AS330" s="391" t="n">
        <f aca="false">INDEX(_Rge_Data_3rd_CY,$B330,AS$1)</f>
        <v>0</v>
      </c>
      <c r="AT330" s="391" t="n">
        <f aca="false" t="array" ref="AT330:AT330">INDEX(_Rge_Data_3rd_CY,$B330,AT$1)</f>
        <v>0</v>
      </c>
      <c r="AU330" s="391" t="n">
        <f aca="false" t="array" ref="AU330:AU330">INDEX(_Rge_Data_3rd_CY,$B330,AU$1)</f>
        <v>0</v>
      </c>
      <c r="AV330" s="262" t="n">
        <f aca="false">AU330+AX330+AY330</f>
        <v>0</v>
      </c>
      <c r="AW330" s="392" t="n">
        <f aca="false">IFERROR(AU330/AG330,0)</f>
        <v>0</v>
      </c>
      <c r="AX330" s="268" t="n">
        <f aca="false">IFERROR(IF(AND($F330="OPEN",$AH330&gt;0),$AH330*_SoP*$AW330,IF(AND($F330="CLOSED",$AH330&gt;0),$AH330*_SoL*$AW330,0)),0)</f>
        <v>0</v>
      </c>
      <c r="AY330" s="268" t="n">
        <f aca="false">IFERROR(IF($AH330&lt;0,$AH330*_SoL,0),0)</f>
        <v>0</v>
      </c>
      <c r="AZ330" s="393" t="n">
        <f aca="false">AU330+AX330</f>
        <v>0</v>
      </c>
      <c r="BA330" s="393" t="n">
        <f aca="false">AJ330-AY330</f>
        <v>0</v>
      </c>
      <c r="BB330" s="393" t="n">
        <f aca="false">AZ330-BA330</f>
        <v>0</v>
      </c>
      <c r="BC330" s="394" t="n">
        <f aca="false">IF($BB330&gt;=0,$BB330,0)</f>
        <v>0</v>
      </c>
      <c r="BD330" s="395" t="n">
        <f aca="false">IF($BB330&lt;=0,-$BB330,0)</f>
        <v>-0</v>
      </c>
      <c r="BE330" s="396" t="n">
        <f aca="false">IF((V330-AJ330)&lt;0,0,V330-AJ330)</f>
        <v>0</v>
      </c>
      <c r="BF330" s="397" t="n">
        <f aca="false">IF(AW330&gt;1,0,V330-AW330*V330)</f>
        <v>0</v>
      </c>
    </row>
    <row r="331" customFormat="false" ht="19.5" hidden="false" customHeight="true" outlineLevel="0" collapsed="false">
      <c r="A331" s="166"/>
      <c r="B331" s="208" t="n">
        <f aca="false">B330+1</f>
        <v>320</v>
      </c>
      <c r="C331" s="166"/>
      <c r="D331" s="369" t="n">
        <f aca="false">INDEX(_Rge_Projectdata_3rd,$B331,MATCH("Project-ID",_Rge_Headline_Projectdata,0))</f>
        <v>0</v>
      </c>
      <c r="E331" s="370" t="str">
        <f aca="false" t="array" ref="E331:E331">IF(INDEX(_Rge_Data_3rd_CY,$B331,E$1)=0,"",TEXT(INDEX(_Rge_Data_3rd_CY,$B331,E$1),"JJJJMMTT"))</f>
        <v/>
      </c>
      <c r="F331" s="382" t="str">
        <f aca="false" t="array" ref="F331:F331">INDEX(_Rge_Data_3rd_CY,$B331,F$1)</f>
        <v>Open</v>
      </c>
      <c r="G331" s="371" t="n">
        <f aca="false" t="array" ref="G331:G331">IFERROR(MATCH(INDEX(_Rge_Data_3rd_CY,$B331,G$1),_Rge_Projectstatus,0),"")</f>
        <v>1</v>
      </c>
      <c r="H331" s="383" t="n">
        <f aca="false">INDEX(_Rge_Data_3rd_CY,$B331,H$1)</f>
        <v>0</v>
      </c>
      <c r="I331" s="384" t="n">
        <f aca="false">INDEX(_Rge_Data_3rd_CY,$B331,I$1)</f>
        <v>0</v>
      </c>
      <c r="J331" s="384" t="n">
        <f aca="false">INDEX(_Rge_Data_3rd_CY,$B331,J$1)</f>
        <v>0</v>
      </c>
      <c r="K331" s="384" t="n">
        <f aca="false">INDEX(_Rge_Data_3rd_CY,$B331,K$1)</f>
        <v>0</v>
      </c>
      <c r="L331" s="385" t="n">
        <f aca="false" t="array" ref="L331:L331">INDEX(_Rge_Data_3rd_CY,$B331,L$1)</f>
        <v>0</v>
      </c>
      <c r="M331" s="385" t="n">
        <f aca="false" t="array" ref="M331:M331">INDEX(_Rge_Data_3rd_CY,$B331,M$1)</f>
        <v>0</v>
      </c>
      <c r="N331" s="385" t="n">
        <f aca="false" t="array" ref="N331:N331">INDEX(_Rge_Data_3rd_CY,$B331,N$1)</f>
        <v>0</v>
      </c>
      <c r="O331" s="385" t="n">
        <f aca="false" t="array" ref="O331:O331">INDEX(_Rge_Data_3rd_CY,$B331,O$1)</f>
        <v>0</v>
      </c>
      <c r="P331" s="385" t="n">
        <f aca="false" t="array" ref="P331:P331">INDEX(_Rge_Data_3rd_CY,$B331,P$1)</f>
        <v>0</v>
      </c>
      <c r="Q331" s="385" t="n">
        <f aca="false">INDEX(_Rge_Data_3rd_CY,$B331,Q$1)</f>
        <v>0</v>
      </c>
      <c r="R331" s="385" t="n">
        <f aca="false" t="array" ref="R331:R331">INDEX(_Rge_Data_3rd_CY,$B331,R$1)</f>
        <v>0</v>
      </c>
      <c r="S331" s="385" t="n">
        <f aca="false" t="array" ref="S331:S331">INDEX(_Rge_Data_3rd_CY,$B331,S$1)</f>
        <v>0</v>
      </c>
      <c r="T331" s="385" t="n">
        <f aca="false">H331-S331</f>
        <v>0</v>
      </c>
      <c r="U331" s="386" t="n">
        <f aca="false">IFERROR(T331/H331,0)</f>
        <v>0</v>
      </c>
      <c r="V331" s="387" t="n">
        <f aca="false">INDEX(_Rge_Data_3rd_CY,$B331,V$1)</f>
        <v>0</v>
      </c>
      <c r="W331" s="388" t="n">
        <f aca="false">INDEX(_Rge_Data_3rd_CY,$B331,W$1)</f>
        <v>0</v>
      </c>
      <c r="X331" s="388" t="n">
        <f aca="false">INDEX(_Rge_Data_3rd_CY,$B331,X$1)</f>
        <v>0</v>
      </c>
      <c r="Y331" s="388" t="n">
        <f aca="false">INDEX(_Rge_Data_3rd_CY,$B331,Y$1)</f>
        <v>0</v>
      </c>
      <c r="Z331" s="388" t="n">
        <f aca="false" t="array" ref="Z331:Z331">INDEX(_Rge_Data_3rd_CY,$B331,Z$1)</f>
        <v>0</v>
      </c>
      <c r="AA331" s="388" t="n">
        <f aca="false" t="array" ref="AA331:AA331">INDEX(_Rge_Data_3rd_CY,$B331,AA$1)</f>
        <v>0</v>
      </c>
      <c r="AB331" s="388" t="n">
        <f aca="false" t="array" ref="AB331:AB331">INDEX(_Rge_Data_3rd_CY,$B331,AB$1)</f>
        <v>0</v>
      </c>
      <c r="AC331" s="388" t="n">
        <f aca="false" t="array" ref="AC331:AC331">INDEX(_Rge_Data_3rd_CY,$B331,AC$1)</f>
        <v>0</v>
      </c>
      <c r="AD331" s="388" t="n">
        <f aca="false" t="array" ref="AD331:AD331">INDEX(_Rge_Data_3rd_CY,$B331,AD$1)</f>
        <v>0</v>
      </c>
      <c r="AE331" s="388" t="n">
        <f aca="false">INDEX(_Rge_Data_3rd_CY,$B331,AE$1)</f>
        <v>0</v>
      </c>
      <c r="AF331" s="388" t="n">
        <f aca="false" t="array" ref="AF331:AF331">INDEX(_Rge_Data_3rd_CY,$B331,AF$1)</f>
        <v>0</v>
      </c>
      <c r="AG331" s="388" t="n">
        <f aca="false" t="array" ref="AG331:AG331">INDEX(_Rge_Data_3rd_CY,$B331,AG$1)</f>
        <v>0</v>
      </c>
      <c r="AH331" s="388" t="n">
        <f aca="false">V331-AG331</f>
        <v>0</v>
      </c>
      <c r="AI331" s="389" t="n">
        <f aca="false">IFERROR(AH331/V331,)</f>
        <v>0</v>
      </c>
      <c r="AJ331" s="390" t="n">
        <f aca="false">INDEX(_Rge_Data_3rd_CY,$B331,AJ$1)</f>
        <v>0</v>
      </c>
      <c r="AK331" s="391" t="n">
        <f aca="false">INDEX(_Rge_Data_3rd_CY,$B331,AK$1)</f>
        <v>0</v>
      </c>
      <c r="AL331" s="391" t="n">
        <f aca="false">INDEX(_Rge_Data_3rd_CY,$B331,AL$1)</f>
        <v>0</v>
      </c>
      <c r="AM331" s="391" t="n">
        <f aca="false">INDEX(_Rge_Data_3rd_CY,$B331,AM$1)</f>
        <v>0</v>
      </c>
      <c r="AN331" s="391" t="n">
        <f aca="false" t="array" ref="AN331:AN331">INDEX(_Rge_Data_3rd_CY,$B331,AN$1)</f>
        <v>0</v>
      </c>
      <c r="AO331" s="391" t="n">
        <f aca="false" t="array" ref="AO331:AO331">INDEX(_Rge_Data_3rd_CY,$B331,AO$1)</f>
        <v>0</v>
      </c>
      <c r="AP331" s="391" t="n">
        <f aca="false" t="array" ref="AP331:AP331">INDEX(_Rge_Data_3rd_CY,$B331,AP$1)</f>
        <v>0</v>
      </c>
      <c r="AQ331" s="391" t="n">
        <f aca="false" t="array" ref="AQ331:AQ331">INDEX(_Rge_Data_3rd_CY,$B331,AQ$1)</f>
        <v>0</v>
      </c>
      <c r="AR331" s="391" t="n">
        <f aca="false" t="array" ref="AR331:AR331">INDEX(_Rge_Data_3rd_CY,$B331,AR$1)</f>
        <v>0</v>
      </c>
      <c r="AS331" s="391" t="n">
        <f aca="false">INDEX(_Rge_Data_3rd_CY,$B331,AS$1)</f>
        <v>0</v>
      </c>
      <c r="AT331" s="391" t="n">
        <f aca="false" t="array" ref="AT331:AT331">INDEX(_Rge_Data_3rd_CY,$B331,AT$1)</f>
        <v>0</v>
      </c>
      <c r="AU331" s="391" t="n">
        <f aca="false" t="array" ref="AU331:AU331">INDEX(_Rge_Data_3rd_CY,$B331,AU$1)</f>
        <v>0</v>
      </c>
      <c r="AV331" s="262" t="n">
        <f aca="false">AU331+AX331+AY331</f>
        <v>0</v>
      </c>
      <c r="AW331" s="392" t="n">
        <f aca="false">IFERROR(AU331/AG331,0)</f>
        <v>0</v>
      </c>
      <c r="AX331" s="268" t="n">
        <f aca="false">IFERROR(IF(AND($F331="OPEN",$AH331&gt;0),$AH331*_SoP*$AW331,IF(AND($F331="CLOSED",$AH331&gt;0),$AH331*_SoL*$AW331,0)),0)</f>
        <v>0</v>
      </c>
      <c r="AY331" s="268" t="n">
        <f aca="false">IFERROR(IF($AH331&lt;0,$AH331*_SoL,0),0)</f>
        <v>0</v>
      </c>
      <c r="AZ331" s="393" t="n">
        <f aca="false">AU331+AX331</f>
        <v>0</v>
      </c>
      <c r="BA331" s="393" t="n">
        <f aca="false">AJ331-AY331</f>
        <v>0</v>
      </c>
      <c r="BB331" s="393" t="n">
        <f aca="false">AZ331-BA331</f>
        <v>0</v>
      </c>
      <c r="BC331" s="394" t="n">
        <f aca="false">IF($BB331&gt;=0,$BB331,0)</f>
        <v>0</v>
      </c>
      <c r="BD331" s="395" t="n">
        <f aca="false">IF($BB331&lt;=0,-$BB331,0)</f>
        <v>-0</v>
      </c>
      <c r="BE331" s="396" t="n">
        <f aca="false">IF((V331-AJ331)&lt;0,0,V331-AJ331)</f>
        <v>0</v>
      </c>
      <c r="BF331" s="397" t="n">
        <f aca="false">IF(AW331&gt;1,0,V331-AW331*V331)</f>
        <v>0</v>
      </c>
    </row>
    <row r="332" customFormat="false" ht="19.5" hidden="false" customHeight="true" outlineLevel="0" collapsed="false">
      <c r="A332" s="166"/>
      <c r="B332" s="208" t="n">
        <f aca="false">B331+1</f>
        <v>321</v>
      </c>
      <c r="C332" s="166"/>
      <c r="D332" s="369" t="n">
        <f aca="false">INDEX(_Rge_Projectdata_3rd,$B332,MATCH("Project-ID",_Rge_Headline_Projectdata,0))</f>
        <v>0</v>
      </c>
      <c r="E332" s="370" t="str">
        <f aca="false" t="array" ref="E332:E332">IF(INDEX(_Rge_Data_3rd_CY,$B332,E$1)=0,"",TEXT(INDEX(_Rge_Data_3rd_CY,$B332,E$1),"JJJJMMTT"))</f>
        <v/>
      </c>
      <c r="F332" s="382" t="str">
        <f aca="false" t="array" ref="F332:F332">INDEX(_Rge_Data_3rd_CY,$B332,F$1)</f>
        <v>Open</v>
      </c>
      <c r="G332" s="371" t="n">
        <f aca="false" t="array" ref="G332:G332">IFERROR(MATCH(INDEX(_Rge_Data_3rd_CY,$B332,G$1),_Rge_Projectstatus,0),"")</f>
        <v>1</v>
      </c>
      <c r="H332" s="383" t="n">
        <f aca="false">INDEX(_Rge_Data_3rd_CY,$B332,H$1)</f>
        <v>0</v>
      </c>
      <c r="I332" s="384" t="n">
        <f aca="false">INDEX(_Rge_Data_3rd_CY,$B332,I$1)</f>
        <v>0</v>
      </c>
      <c r="J332" s="384" t="n">
        <f aca="false">INDEX(_Rge_Data_3rd_CY,$B332,J$1)</f>
        <v>0</v>
      </c>
      <c r="K332" s="384" t="n">
        <f aca="false">INDEX(_Rge_Data_3rd_CY,$B332,K$1)</f>
        <v>0</v>
      </c>
      <c r="L332" s="385" t="n">
        <f aca="false" t="array" ref="L332:L332">INDEX(_Rge_Data_3rd_CY,$B332,L$1)</f>
        <v>0</v>
      </c>
      <c r="M332" s="385" t="n">
        <f aca="false" t="array" ref="M332:M332">INDEX(_Rge_Data_3rd_CY,$B332,M$1)</f>
        <v>0</v>
      </c>
      <c r="N332" s="385" t="n">
        <f aca="false" t="array" ref="N332:N332">INDEX(_Rge_Data_3rd_CY,$B332,N$1)</f>
        <v>0</v>
      </c>
      <c r="O332" s="385" t="n">
        <f aca="false" t="array" ref="O332:O332">INDEX(_Rge_Data_3rd_CY,$B332,O$1)</f>
        <v>0</v>
      </c>
      <c r="P332" s="385" t="n">
        <f aca="false" t="array" ref="P332:P332">INDEX(_Rge_Data_3rd_CY,$B332,P$1)</f>
        <v>0</v>
      </c>
      <c r="Q332" s="385" t="n">
        <f aca="false">INDEX(_Rge_Data_3rd_CY,$B332,Q$1)</f>
        <v>0</v>
      </c>
      <c r="R332" s="385" t="n">
        <f aca="false" t="array" ref="R332:R332">INDEX(_Rge_Data_3rd_CY,$B332,R$1)</f>
        <v>0</v>
      </c>
      <c r="S332" s="385" t="n">
        <f aca="false" t="array" ref="S332:S332">INDEX(_Rge_Data_3rd_CY,$B332,S$1)</f>
        <v>0</v>
      </c>
      <c r="T332" s="385" t="n">
        <f aca="false">H332-S332</f>
        <v>0</v>
      </c>
      <c r="U332" s="386" t="n">
        <f aca="false">IFERROR(T332/H332,0)</f>
        <v>0</v>
      </c>
      <c r="V332" s="387" t="n">
        <f aca="false">INDEX(_Rge_Data_3rd_CY,$B332,V$1)</f>
        <v>0</v>
      </c>
      <c r="W332" s="388" t="n">
        <f aca="false">INDEX(_Rge_Data_3rd_CY,$B332,W$1)</f>
        <v>0</v>
      </c>
      <c r="X332" s="388" t="n">
        <f aca="false">INDEX(_Rge_Data_3rd_CY,$B332,X$1)</f>
        <v>0</v>
      </c>
      <c r="Y332" s="388" t="n">
        <f aca="false">INDEX(_Rge_Data_3rd_CY,$B332,Y$1)</f>
        <v>0</v>
      </c>
      <c r="Z332" s="388" t="n">
        <f aca="false" t="array" ref="Z332:Z332">INDEX(_Rge_Data_3rd_CY,$B332,Z$1)</f>
        <v>0</v>
      </c>
      <c r="AA332" s="388" t="n">
        <f aca="false" t="array" ref="AA332:AA332">INDEX(_Rge_Data_3rd_CY,$B332,AA$1)</f>
        <v>0</v>
      </c>
      <c r="AB332" s="388" t="n">
        <f aca="false" t="array" ref="AB332:AB332">INDEX(_Rge_Data_3rd_CY,$B332,AB$1)</f>
        <v>0</v>
      </c>
      <c r="AC332" s="388" t="n">
        <f aca="false" t="array" ref="AC332:AC332">INDEX(_Rge_Data_3rd_CY,$B332,AC$1)</f>
        <v>0</v>
      </c>
      <c r="AD332" s="388" t="n">
        <f aca="false" t="array" ref="AD332:AD332">INDEX(_Rge_Data_3rd_CY,$B332,AD$1)</f>
        <v>0</v>
      </c>
      <c r="AE332" s="388" t="n">
        <f aca="false">INDEX(_Rge_Data_3rd_CY,$B332,AE$1)</f>
        <v>0</v>
      </c>
      <c r="AF332" s="388" t="n">
        <f aca="false" t="array" ref="AF332:AF332">INDEX(_Rge_Data_3rd_CY,$B332,AF$1)</f>
        <v>0</v>
      </c>
      <c r="AG332" s="388" t="n">
        <f aca="false" t="array" ref="AG332:AG332">INDEX(_Rge_Data_3rd_CY,$B332,AG$1)</f>
        <v>0</v>
      </c>
      <c r="AH332" s="388" t="n">
        <f aca="false">V332-AG332</f>
        <v>0</v>
      </c>
      <c r="AI332" s="389" t="n">
        <f aca="false">IFERROR(AH332/V332,)</f>
        <v>0</v>
      </c>
      <c r="AJ332" s="390" t="n">
        <f aca="false">INDEX(_Rge_Data_3rd_CY,$B332,AJ$1)</f>
        <v>0</v>
      </c>
      <c r="AK332" s="391" t="n">
        <f aca="false">INDEX(_Rge_Data_3rd_CY,$B332,AK$1)</f>
        <v>0</v>
      </c>
      <c r="AL332" s="391" t="n">
        <f aca="false">INDEX(_Rge_Data_3rd_CY,$B332,AL$1)</f>
        <v>0</v>
      </c>
      <c r="AM332" s="391" t="n">
        <f aca="false">INDEX(_Rge_Data_3rd_CY,$B332,AM$1)</f>
        <v>0</v>
      </c>
      <c r="AN332" s="391" t="n">
        <f aca="false" t="array" ref="AN332:AN332">INDEX(_Rge_Data_3rd_CY,$B332,AN$1)</f>
        <v>0</v>
      </c>
      <c r="AO332" s="391" t="n">
        <f aca="false" t="array" ref="AO332:AO332">INDEX(_Rge_Data_3rd_CY,$B332,AO$1)</f>
        <v>0</v>
      </c>
      <c r="AP332" s="391" t="n">
        <f aca="false" t="array" ref="AP332:AP332">INDEX(_Rge_Data_3rd_CY,$B332,AP$1)</f>
        <v>0</v>
      </c>
      <c r="AQ332" s="391" t="n">
        <f aca="false" t="array" ref="AQ332:AQ332">INDEX(_Rge_Data_3rd_CY,$B332,AQ$1)</f>
        <v>0</v>
      </c>
      <c r="AR332" s="391" t="n">
        <f aca="false" t="array" ref="AR332:AR332">INDEX(_Rge_Data_3rd_CY,$B332,AR$1)</f>
        <v>0</v>
      </c>
      <c r="AS332" s="391" t="n">
        <f aca="false">INDEX(_Rge_Data_3rd_CY,$B332,AS$1)</f>
        <v>0</v>
      </c>
      <c r="AT332" s="391" t="n">
        <f aca="false" t="array" ref="AT332:AT332">INDEX(_Rge_Data_3rd_CY,$B332,AT$1)</f>
        <v>0</v>
      </c>
      <c r="AU332" s="391" t="n">
        <f aca="false" t="array" ref="AU332:AU332">INDEX(_Rge_Data_3rd_CY,$B332,AU$1)</f>
        <v>0</v>
      </c>
      <c r="AV332" s="262" t="n">
        <f aca="false">AU332+AX332+AY332</f>
        <v>0</v>
      </c>
      <c r="AW332" s="392" t="n">
        <f aca="false">IFERROR(AU332/AG332,0)</f>
        <v>0</v>
      </c>
      <c r="AX332" s="268" t="n">
        <f aca="false">IFERROR(IF(AND($F332="OPEN",$AH332&gt;0),$AH332*_SoP*$AW332,IF(AND($F332="CLOSED",$AH332&gt;0),$AH332*_SoL*$AW332,0)),0)</f>
        <v>0</v>
      </c>
      <c r="AY332" s="268" t="n">
        <f aca="false">IFERROR(IF($AH332&lt;0,$AH332*_SoL,0),0)</f>
        <v>0</v>
      </c>
      <c r="AZ332" s="393" t="n">
        <f aca="false">AU332+AX332</f>
        <v>0</v>
      </c>
      <c r="BA332" s="393" t="n">
        <f aca="false">AJ332-AY332</f>
        <v>0</v>
      </c>
      <c r="BB332" s="393" t="n">
        <f aca="false">AZ332-BA332</f>
        <v>0</v>
      </c>
      <c r="BC332" s="394" t="n">
        <f aca="false">IF($BB332&gt;=0,$BB332,0)</f>
        <v>0</v>
      </c>
      <c r="BD332" s="395" t="n">
        <f aca="false">IF($BB332&lt;=0,-$BB332,0)</f>
        <v>-0</v>
      </c>
      <c r="BE332" s="396" t="n">
        <f aca="false">IF((V332-AJ332)&lt;0,0,V332-AJ332)</f>
        <v>0</v>
      </c>
      <c r="BF332" s="397" t="n">
        <f aca="false">IF(AW332&gt;1,0,V332-AW332*V332)</f>
        <v>0</v>
      </c>
    </row>
    <row r="333" customFormat="false" ht="19.5" hidden="false" customHeight="true" outlineLevel="0" collapsed="false">
      <c r="A333" s="166"/>
      <c r="B333" s="208" t="n">
        <f aca="false">B332+1</f>
        <v>322</v>
      </c>
      <c r="C333" s="166"/>
      <c r="D333" s="369" t="n">
        <f aca="false">INDEX(_Rge_Projectdata_3rd,$B333,MATCH("Project-ID",_Rge_Headline_Projectdata,0))</f>
        <v>0</v>
      </c>
      <c r="E333" s="370" t="str">
        <f aca="false" t="array" ref="E333:E333">IF(INDEX(_Rge_Data_3rd_CY,$B333,E$1)=0,"",TEXT(INDEX(_Rge_Data_3rd_CY,$B333,E$1),"JJJJMMTT"))</f>
        <v/>
      </c>
      <c r="F333" s="382" t="str">
        <f aca="false" t="array" ref="F333:F333">INDEX(_Rge_Data_3rd_CY,$B333,F$1)</f>
        <v>Open</v>
      </c>
      <c r="G333" s="371" t="n">
        <f aca="false" t="array" ref="G333:G333">IFERROR(MATCH(INDEX(_Rge_Data_3rd_CY,$B333,G$1),_Rge_Projectstatus,0),"")</f>
        <v>1</v>
      </c>
      <c r="H333" s="383" t="n">
        <f aca="false">INDEX(_Rge_Data_3rd_CY,$B333,H$1)</f>
        <v>0</v>
      </c>
      <c r="I333" s="384" t="n">
        <f aca="false">INDEX(_Rge_Data_3rd_CY,$B333,I$1)</f>
        <v>0</v>
      </c>
      <c r="J333" s="384" t="n">
        <f aca="false">INDEX(_Rge_Data_3rd_CY,$B333,J$1)</f>
        <v>0</v>
      </c>
      <c r="K333" s="384" t="n">
        <f aca="false">INDEX(_Rge_Data_3rd_CY,$B333,K$1)</f>
        <v>0</v>
      </c>
      <c r="L333" s="385" t="n">
        <f aca="false" t="array" ref="L333:L333">INDEX(_Rge_Data_3rd_CY,$B333,L$1)</f>
        <v>0</v>
      </c>
      <c r="M333" s="385" t="n">
        <f aca="false" t="array" ref="M333:M333">INDEX(_Rge_Data_3rd_CY,$B333,M$1)</f>
        <v>0</v>
      </c>
      <c r="N333" s="385" t="n">
        <f aca="false" t="array" ref="N333:N333">INDEX(_Rge_Data_3rd_CY,$B333,N$1)</f>
        <v>0</v>
      </c>
      <c r="O333" s="385" t="n">
        <f aca="false" t="array" ref="O333:O333">INDEX(_Rge_Data_3rd_CY,$B333,O$1)</f>
        <v>0</v>
      </c>
      <c r="P333" s="385" t="n">
        <f aca="false" t="array" ref="P333:P333">INDEX(_Rge_Data_3rd_CY,$B333,P$1)</f>
        <v>0</v>
      </c>
      <c r="Q333" s="385" t="n">
        <f aca="false">INDEX(_Rge_Data_3rd_CY,$B333,Q$1)</f>
        <v>0</v>
      </c>
      <c r="R333" s="385" t="n">
        <f aca="false" t="array" ref="R333:R333">INDEX(_Rge_Data_3rd_CY,$B333,R$1)</f>
        <v>0</v>
      </c>
      <c r="S333" s="385" t="n">
        <f aca="false" t="array" ref="S333:S333">INDEX(_Rge_Data_3rd_CY,$B333,S$1)</f>
        <v>0</v>
      </c>
      <c r="T333" s="385" t="n">
        <f aca="false">H333-S333</f>
        <v>0</v>
      </c>
      <c r="U333" s="386" t="n">
        <f aca="false">IFERROR(T333/H333,0)</f>
        <v>0</v>
      </c>
      <c r="V333" s="387" t="n">
        <f aca="false">INDEX(_Rge_Data_3rd_CY,$B333,V$1)</f>
        <v>0</v>
      </c>
      <c r="W333" s="388" t="n">
        <f aca="false">INDEX(_Rge_Data_3rd_CY,$B333,W$1)</f>
        <v>0</v>
      </c>
      <c r="X333" s="388" t="n">
        <f aca="false">INDEX(_Rge_Data_3rd_CY,$B333,X$1)</f>
        <v>0</v>
      </c>
      <c r="Y333" s="388" t="n">
        <f aca="false">INDEX(_Rge_Data_3rd_CY,$B333,Y$1)</f>
        <v>0</v>
      </c>
      <c r="Z333" s="388" t="n">
        <f aca="false" t="array" ref="Z333:Z333">INDEX(_Rge_Data_3rd_CY,$B333,Z$1)</f>
        <v>0</v>
      </c>
      <c r="AA333" s="388" t="n">
        <f aca="false" t="array" ref="AA333:AA333">INDEX(_Rge_Data_3rd_CY,$B333,AA$1)</f>
        <v>0</v>
      </c>
      <c r="AB333" s="388" t="n">
        <f aca="false" t="array" ref="AB333:AB333">INDEX(_Rge_Data_3rd_CY,$B333,AB$1)</f>
        <v>0</v>
      </c>
      <c r="AC333" s="388" t="n">
        <f aca="false" t="array" ref="AC333:AC333">INDEX(_Rge_Data_3rd_CY,$B333,AC$1)</f>
        <v>0</v>
      </c>
      <c r="AD333" s="388" t="n">
        <f aca="false" t="array" ref="AD333:AD333">INDEX(_Rge_Data_3rd_CY,$B333,AD$1)</f>
        <v>0</v>
      </c>
      <c r="AE333" s="388" t="n">
        <f aca="false">INDEX(_Rge_Data_3rd_CY,$B333,AE$1)</f>
        <v>0</v>
      </c>
      <c r="AF333" s="388" t="n">
        <f aca="false" t="array" ref="AF333:AF333">INDEX(_Rge_Data_3rd_CY,$B333,AF$1)</f>
        <v>0</v>
      </c>
      <c r="AG333" s="388" t="n">
        <f aca="false" t="array" ref="AG333:AG333">INDEX(_Rge_Data_3rd_CY,$B333,AG$1)</f>
        <v>0</v>
      </c>
      <c r="AH333" s="388" t="n">
        <f aca="false">V333-AG333</f>
        <v>0</v>
      </c>
      <c r="AI333" s="389" t="n">
        <f aca="false">IFERROR(AH333/V333,)</f>
        <v>0</v>
      </c>
      <c r="AJ333" s="390" t="n">
        <f aca="false">INDEX(_Rge_Data_3rd_CY,$B333,AJ$1)</f>
        <v>0</v>
      </c>
      <c r="AK333" s="391" t="n">
        <f aca="false">INDEX(_Rge_Data_3rd_CY,$B333,AK$1)</f>
        <v>0</v>
      </c>
      <c r="AL333" s="391" t="n">
        <f aca="false">INDEX(_Rge_Data_3rd_CY,$B333,AL$1)</f>
        <v>0</v>
      </c>
      <c r="AM333" s="391" t="n">
        <f aca="false">INDEX(_Rge_Data_3rd_CY,$B333,AM$1)</f>
        <v>0</v>
      </c>
      <c r="AN333" s="391" t="n">
        <f aca="false" t="array" ref="AN333:AN333">INDEX(_Rge_Data_3rd_CY,$B333,AN$1)</f>
        <v>0</v>
      </c>
      <c r="AO333" s="391" t="n">
        <f aca="false" t="array" ref="AO333:AO333">INDEX(_Rge_Data_3rd_CY,$B333,AO$1)</f>
        <v>0</v>
      </c>
      <c r="AP333" s="391" t="n">
        <f aca="false" t="array" ref="AP333:AP333">INDEX(_Rge_Data_3rd_CY,$B333,AP$1)</f>
        <v>0</v>
      </c>
      <c r="AQ333" s="391" t="n">
        <f aca="false" t="array" ref="AQ333:AQ333">INDEX(_Rge_Data_3rd_CY,$B333,AQ$1)</f>
        <v>0</v>
      </c>
      <c r="AR333" s="391" t="n">
        <f aca="false" t="array" ref="AR333:AR333">INDEX(_Rge_Data_3rd_CY,$B333,AR$1)</f>
        <v>0</v>
      </c>
      <c r="AS333" s="391" t="n">
        <f aca="false">INDEX(_Rge_Data_3rd_CY,$B333,AS$1)</f>
        <v>0</v>
      </c>
      <c r="AT333" s="391" t="n">
        <f aca="false" t="array" ref="AT333:AT333">INDEX(_Rge_Data_3rd_CY,$B333,AT$1)</f>
        <v>0</v>
      </c>
      <c r="AU333" s="391" t="n">
        <f aca="false" t="array" ref="AU333:AU333">INDEX(_Rge_Data_3rd_CY,$B333,AU$1)</f>
        <v>0</v>
      </c>
      <c r="AV333" s="262" t="n">
        <f aca="false">AU333+AX333+AY333</f>
        <v>0</v>
      </c>
      <c r="AW333" s="392" t="n">
        <f aca="false">IFERROR(AU333/AG333,0)</f>
        <v>0</v>
      </c>
      <c r="AX333" s="268" t="n">
        <f aca="false">IFERROR(IF(AND($F333="OPEN",$AH333&gt;0),$AH333*_SoP*$AW333,IF(AND($F333="CLOSED",$AH333&gt;0),$AH333*_SoL*$AW333,0)),0)</f>
        <v>0</v>
      </c>
      <c r="AY333" s="268" t="n">
        <f aca="false">IFERROR(IF($AH333&lt;0,$AH333*_SoL,0),0)</f>
        <v>0</v>
      </c>
      <c r="AZ333" s="393" t="n">
        <f aca="false">AU333+AX333</f>
        <v>0</v>
      </c>
      <c r="BA333" s="393" t="n">
        <f aca="false">AJ333-AY333</f>
        <v>0</v>
      </c>
      <c r="BB333" s="393" t="n">
        <f aca="false">AZ333-BA333</f>
        <v>0</v>
      </c>
      <c r="BC333" s="394" t="n">
        <f aca="false">IF($BB333&gt;=0,$BB333,0)</f>
        <v>0</v>
      </c>
      <c r="BD333" s="395" t="n">
        <f aca="false">IF($BB333&lt;=0,-$BB333,0)</f>
        <v>-0</v>
      </c>
      <c r="BE333" s="396" t="n">
        <f aca="false">IF((V333-AJ333)&lt;0,0,V333-AJ333)</f>
        <v>0</v>
      </c>
      <c r="BF333" s="397" t="n">
        <f aca="false">IF(AW333&gt;1,0,V333-AW333*V333)</f>
        <v>0</v>
      </c>
    </row>
    <row r="334" customFormat="false" ht="19.5" hidden="false" customHeight="true" outlineLevel="0" collapsed="false">
      <c r="A334" s="166"/>
      <c r="B334" s="208" t="n">
        <f aca="false">B333+1</f>
        <v>323</v>
      </c>
      <c r="C334" s="166"/>
      <c r="D334" s="369" t="n">
        <f aca="false">INDEX(_Rge_Projectdata_3rd,$B334,MATCH("Project-ID",_Rge_Headline_Projectdata,0))</f>
        <v>0</v>
      </c>
      <c r="E334" s="370" t="str">
        <f aca="false" t="array" ref="E334:E334">IF(INDEX(_Rge_Data_3rd_CY,$B334,E$1)=0,"",TEXT(INDEX(_Rge_Data_3rd_CY,$B334,E$1),"JJJJMMTT"))</f>
        <v/>
      </c>
      <c r="F334" s="382" t="str">
        <f aca="false" t="array" ref="F334:F334">INDEX(_Rge_Data_3rd_CY,$B334,F$1)</f>
        <v>Open</v>
      </c>
      <c r="G334" s="371" t="n">
        <f aca="false" t="array" ref="G334:G334">IFERROR(MATCH(INDEX(_Rge_Data_3rd_CY,$B334,G$1),_Rge_Projectstatus,0),"")</f>
        <v>1</v>
      </c>
      <c r="H334" s="383" t="n">
        <f aca="false">INDEX(_Rge_Data_3rd_CY,$B334,H$1)</f>
        <v>0</v>
      </c>
      <c r="I334" s="384" t="n">
        <f aca="false">INDEX(_Rge_Data_3rd_CY,$B334,I$1)</f>
        <v>0</v>
      </c>
      <c r="J334" s="384" t="n">
        <f aca="false">INDEX(_Rge_Data_3rd_CY,$B334,J$1)</f>
        <v>0</v>
      </c>
      <c r="K334" s="384" t="n">
        <f aca="false">INDEX(_Rge_Data_3rd_CY,$B334,K$1)</f>
        <v>0</v>
      </c>
      <c r="L334" s="385" t="n">
        <f aca="false" t="array" ref="L334:L334">INDEX(_Rge_Data_3rd_CY,$B334,L$1)</f>
        <v>0</v>
      </c>
      <c r="M334" s="385" t="n">
        <f aca="false" t="array" ref="M334:M334">INDEX(_Rge_Data_3rd_CY,$B334,M$1)</f>
        <v>0</v>
      </c>
      <c r="N334" s="385" t="n">
        <f aca="false" t="array" ref="N334:N334">INDEX(_Rge_Data_3rd_CY,$B334,N$1)</f>
        <v>0</v>
      </c>
      <c r="O334" s="385" t="n">
        <f aca="false" t="array" ref="O334:O334">INDEX(_Rge_Data_3rd_CY,$B334,O$1)</f>
        <v>0</v>
      </c>
      <c r="P334" s="385" t="n">
        <f aca="false" t="array" ref="P334:P334">INDEX(_Rge_Data_3rd_CY,$B334,P$1)</f>
        <v>0</v>
      </c>
      <c r="Q334" s="385" t="n">
        <f aca="false">INDEX(_Rge_Data_3rd_CY,$B334,Q$1)</f>
        <v>0</v>
      </c>
      <c r="R334" s="385" t="n">
        <f aca="false" t="array" ref="R334:R334">INDEX(_Rge_Data_3rd_CY,$B334,R$1)</f>
        <v>0</v>
      </c>
      <c r="S334" s="385" t="n">
        <f aca="false" t="array" ref="S334:S334">INDEX(_Rge_Data_3rd_CY,$B334,S$1)</f>
        <v>0</v>
      </c>
      <c r="T334" s="385" t="n">
        <f aca="false">H334-S334</f>
        <v>0</v>
      </c>
      <c r="U334" s="386" t="n">
        <f aca="false">IFERROR(T334/H334,0)</f>
        <v>0</v>
      </c>
      <c r="V334" s="387" t="n">
        <f aca="false">INDEX(_Rge_Data_3rd_CY,$B334,V$1)</f>
        <v>0</v>
      </c>
      <c r="W334" s="388" t="n">
        <f aca="false">INDEX(_Rge_Data_3rd_CY,$B334,W$1)</f>
        <v>0</v>
      </c>
      <c r="X334" s="388" t="n">
        <f aca="false">INDEX(_Rge_Data_3rd_CY,$B334,X$1)</f>
        <v>0</v>
      </c>
      <c r="Y334" s="388" t="n">
        <f aca="false">INDEX(_Rge_Data_3rd_CY,$B334,Y$1)</f>
        <v>0</v>
      </c>
      <c r="Z334" s="388" t="n">
        <f aca="false" t="array" ref="Z334:Z334">INDEX(_Rge_Data_3rd_CY,$B334,Z$1)</f>
        <v>0</v>
      </c>
      <c r="AA334" s="388" t="n">
        <f aca="false" t="array" ref="AA334:AA334">INDEX(_Rge_Data_3rd_CY,$B334,AA$1)</f>
        <v>0</v>
      </c>
      <c r="AB334" s="388" t="n">
        <f aca="false" t="array" ref="AB334:AB334">INDEX(_Rge_Data_3rd_CY,$B334,AB$1)</f>
        <v>0</v>
      </c>
      <c r="AC334" s="388" t="n">
        <f aca="false" t="array" ref="AC334:AC334">INDEX(_Rge_Data_3rd_CY,$B334,AC$1)</f>
        <v>0</v>
      </c>
      <c r="AD334" s="388" t="n">
        <f aca="false" t="array" ref="AD334:AD334">INDEX(_Rge_Data_3rd_CY,$B334,AD$1)</f>
        <v>0</v>
      </c>
      <c r="AE334" s="388" t="n">
        <f aca="false">INDEX(_Rge_Data_3rd_CY,$B334,AE$1)</f>
        <v>0</v>
      </c>
      <c r="AF334" s="388" t="n">
        <f aca="false" t="array" ref="AF334:AF334">INDEX(_Rge_Data_3rd_CY,$B334,AF$1)</f>
        <v>0</v>
      </c>
      <c r="AG334" s="388" t="n">
        <f aca="false" t="array" ref="AG334:AG334">INDEX(_Rge_Data_3rd_CY,$B334,AG$1)</f>
        <v>0</v>
      </c>
      <c r="AH334" s="388" t="n">
        <f aca="false">V334-AG334</f>
        <v>0</v>
      </c>
      <c r="AI334" s="389" t="n">
        <f aca="false">IFERROR(AH334/V334,)</f>
        <v>0</v>
      </c>
      <c r="AJ334" s="390" t="n">
        <f aca="false">INDEX(_Rge_Data_3rd_CY,$B334,AJ$1)</f>
        <v>0</v>
      </c>
      <c r="AK334" s="391" t="n">
        <f aca="false">INDEX(_Rge_Data_3rd_CY,$B334,AK$1)</f>
        <v>0</v>
      </c>
      <c r="AL334" s="391" t="n">
        <f aca="false">INDEX(_Rge_Data_3rd_CY,$B334,AL$1)</f>
        <v>0</v>
      </c>
      <c r="AM334" s="391" t="n">
        <f aca="false">INDEX(_Rge_Data_3rd_CY,$B334,AM$1)</f>
        <v>0</v>
      </c>
      <c r="AN334" s="391" t="n">
        <f aca="false" t="array" ref="AN334:AN334">INDEX(_Rge_Data_3rd_CY,$B334,AN$1)</f>
        <v>0</v>
      </c>
      <c r="AO334" s="391" t="n">
        <f aca="false" t="array" ref="AO334:AO334">INDEX(_Rge_Data_3rd_CY,$B334,AO$1)</f>
        <v>0</v>
      </c>
      <c r="AP334" s="391" t="n">
        <f aca="false" t="array" ref="AP334:AP334">INDEX(_Rge_Data_3rd_CY,$B334,AP$1)</f>
        <v>0</v>
      </c>
      <c r="AQ334" s="391" t="n">
        <f aca="false" t="array" ref="AQ334:AQ334">INDEX(_Rge_Data_3rd_CY,$B334,AQ$1)</f>
        <v>0</v>
      </c>
      <c r="AR334" s="391" t="n">
        <f aca="false" t="array" ref="AR334:AR334">INDEX(_Rge_Data_3rd_CY,$B334,AR$1)</f>
        <v>0</v>
      </c>
      <c r="AS334" s="391" t="n">
        <f aca="false">INDEX(_Rge_Data_3rd_CY,$B334,AS$1)</f>
        <v>0</v>
      </c>
      <c r="AT334" s="391" t="n">
        <f aca="false" t="array" ref="AT334:AT334">INDEX(_Rge_Data_3rd_CY,$B334,AT$1)</f>
        <v>0</v>
      </c>
      <c r="AU334" s="391" t="n">
        <f aca="false" t="array" ref="AU334:AU334">INDEX(_Rge_Data_3rd_CY,$B334,AU$1)</f>
        <v>0</v>
      </c>
      <c r="AV334" s="262" t="n">
        <f aca="false">AU334+AX334+AY334</f>
        <v>0</v>
      </c>
      <c r="AW334" s="392" t="n">
        <f aca="false">IFERROR(AU334/AG334,0)</f>
        <v>0</v>
      </c>
      <c r="AX334" s="268" t="n">
        <f aca="false">IFERROR(IF(AND($F334="OPEN",$AH334&gt;0),$AH334*_SoP*$AW334,IF(AND($F334="CLOSED",$AH334&gt;0),$AH334*_SoL*$AW334,0)),0)</f>
        <v>0</v>
      </c>
      <c r="AY334" s="268" t="n">
        <f aca="false">IFERROR(IF($AH334&lt;0,$AH334*_SoL,0),0)</f>
        <v>0</v>
      </c>
      <c r="AZ334" s="393" t="n">
        <f aca="false">AU334+AX334</f>
        <v>0</v>
      </c>
      <c r="BA334" s="393" t="n">
        <f aca="false">AJ334-AY334</f>
        <v>0</v>
      </c>
      <c r="BB334" s="393" t="n">
        <f aca="false">AZ334-BA334</f>
        <v>0</v>
      </c>
      <c r="BC334" s="394" t="n">
        <f aca="false">IF($BB334&gt;=0,$BB334,0)</f>
        <v>0</v>
      </c>
      <c r="BD334" s="395" t="n">
        <f aca="false">IF($BB334&lt;=0,-$BB334,0)</f>
        <v>-0</v>
      </c>
      <c r="BE334" s="396" t="n">
        <f aca="false">IF((V334-AJ334)&lt;0,0,V334-AJ334)</f>
        <v>0</v>
      </c>
      <c r="BF334" s="397" t="n">
        <f aca="false">IF(AW334&gt;1,0,V334-AW334*V334)</f>
        <v>0</v>
      </c>
    </row>
    <row r="335" customFormat="false" ht="19.5" hidden="false" customHeight="true" outlineLevel="0" collapsed="false">
      <c r="A335" s="166"/>
      <c r="B335" s="208" t="n">
        <f aca="false">B334+1</f>
        <v>324</v>
      </c>
      <c r="C335" s="166"/>
      <c r="D335" s="369" t="n">
        <f aca="false">INDEX(_Rge_Projectdata_3rd,$B335,MATCH("Project-ID",_Rge_Headline_Projectdata,0))</f>
        <v>0</v>
      </c>
      <c r="E335" s="370" t="str">
        <f aca="false" t="array" ref="E335:E335">IF(INDEX(_Rge_Data_3rd_CY,$B335,E$1)=0,"",TEXT(INDEX(_Rge_Data_3rd_CY,$B335,E$1),"JJJJMMTT"))</f>
        <v/>
      </c>
      <c r="F335" s="382" t="str">
        <f aca="false" t="array" ref="F335:F335">INDEX(_Rge_Data_3rd_CY,$B335,F$1)</f>
        <v>Open</v>
      </c>
      <c r="G335" s="371" t="n">
        <f aca="false" t="array" ref="G335:G335">IFERROR(MATCH(INDEX(_Rge_Data_3rd_CY,$B335,G$1),_Rge_Projectstatus,0),"")</f>
        <v>1</v>
      </c>
      <c r="H335" s="383" t="n">
        <f aca="false">INDEX(_Rge_Data_3rd_CY,$B335,H$1)</f>
        <v>0</v>
      </c>
      <c r="I335" s="384" t="n">
        <f aca="false">INDEX(_Rge_Data_3rd_CY,$B335,I$1)</f>
        <v>0</v>
      </c>
      <c r="J335" s="384" t="n">
        <f aca="false">INDEX(_Rge_Data_3rd_CY,$B335,J$1)</f>
        <v>0</v>
      </c>
      <c r="K335" s="384" t="n">
        <f aca="false">INDEX(_Rge_Data_3rd_CY,$B335,K$1)</f>
        <v>0</v>
      </c>
      <c r="L335" s="385" t="n">
        <f aca="false" t="array" ref="L335:L335">INDEX(_Rge_Data_3rd_CY,$B335,L$1)</f>
        <v>0</v>
      </c>
      <c r="M335" s="385" t="n">
        <f aca="false" t="array" ref="M335:M335">INDEX(_Rge_Data_3rd_CY,$B335,M$1)</f>
        <v>0</v>
      </c>
      <c r="N335" s="385" t="n">
        <f aca="false" t="array" ref="N335:N335">INDEX(_Rge_Data_3rd_CY,$B335,N$1)</f>
        <v>0</v>
      </c>
      <c r="O335" s="385" t="n">
        <f aca="false" t="array" ref="O335:O335">INDEX(_Rge_Data_3rd_CY,$B335,O$1)</f>
        <v>0</v>
      </c>
      <c r="P335" s="385" t="n">
        <f aca="false" t="array" ref="P335:P335">INDEX(_Rge_Data_3rd_CY,$B335,P$1)</f>
        <v>0</v>
      </c>
      <c r="Q335" s="385" t="n">
        <f aca="false">INDEX(_Rge_Data_3rd_CY,$B335,Q$1)</f>
        <v>0</v>
      </c>
      <c r="R335" s="385" t="n">
        <f aca="false" t="array" ref="R335:R335">INDEX(_Rge_Data_3rd_CY,$B335,R$1)</f>
        <v>0</v>
      </c>
      <c r="S335" s="385" t="n">
        <f aca="false" t="array" ref="S335:S335">INDEX(_Rge_Data_3rd_CY,$B335,S$1)</f>
        <v>0</v>
      </c>
      <c r="T335" s="385" t="n">
        <f aca="false">H335-S335</f>
        <v>0</v>
      </c>
      <c r="U335" s="386" t="n">
        <f aca="false">IFERROR(T335/H335,0)</f>
        <v>0</v>
      </c>
      <c r="V335" s="387" t="n">
        <f aca="false">INDEX(_Rge_Data_3rd_CY,$B335,V$1)</f>
        <v>0</v>
      </c>
      <c r="W335" s="388" t="n">
        <f aca="false">INDEX(_Rge_Data_3rd_CY,$B335,W$1)</f>
        <v>0</v>
      </c>
      <c r="X335" s="388" t="n">
        <f aca="false">INDEX(_Rge_Data_3rd_CY,$B335,X$1)</f>
        <v>0</v>
      </c>
      <c r="Y335" s="388" t="n">
        <f aca="false">INDEX(_Rge_Data_3rd_CY,$B335,Y$1)</f>
        <v>0</v>
      </c>
      <c r="Z335" s="388" t="n">
        <f aca="false" t="array" ref="Z335:Z335">INDEX(_Rge_Data_3rd_CY,$B335,Z$1)</f>
        <v>0</v>
      </c>
      <c r="AA335" s="388" t="n">
        <f aca="false" t="array" ref="AA335:AA335">INDEX(_Rge_Data_3rd_CY,$B335,AA$1)</f>
        <v>0</v>
      </c>
      <c r="AB335" s="388" t="n">
        <f aca="false" t="array" ref="AB335:AB335">INDEX(_Rge_Data_3rd_CY,$B335,AB$1)</f>
        <v>0</v>
      </c>
      <c r="AC335" s="388" t="n">
        <f aca="false" t="array" ref="AC335:AC335">INDEX(_Rge_Data_3rd_CY,$B335,AC$1)</f>
        <v>0</v>
      </c>
      <c r="AD335" s="388" t="n">
        <f aca="false" t="array" ref="AD335:AD335">INDEX(_Rge_Data_3rd_CY,$B335,AD$1)</f>
        <v>0</v>
      </c>
      <c r="AE335" s="388" t="n">
        <f aca="false">INDEX(_Rge_Data_3rd_CY,$B335,AE$1)</f>
        <v>0</v>
      </c>
      <c r="AF335" s="388" t="n">
        <f aca="false" t="array" ref="AF335:AF335">INDEX(_Rge_Data_3rd_CY,$B335,AF$1)</f>
        <v>0</v>
      </c>
      <c r="AG335" s="388" t="n">
        <f aca="false" t="array" ref="AG335:AG335">INDEX(_Rge_Data_3rd_CY,$B335,AG$1)</f>
        <v>0</v>
      </c>
      <c r="AH335" s="388" t="n">
        <f aca="false">V335-AG335</f>
        <v>0</v>
      </c>
      <c r="AI335" s="389" t="n">
        <f aca="false">IFERROR(AH335/V335,)</f>
        <v>0</v>
      </c>
      <c r="AJ335" s="390" t="n">
        <f aca="false">INDEX(_Rge_Data_3rd_CY,$B335,AJ$1)</f>
        <v>0</v>
      </c>
      <c r="AK335" s="391" t="n">
        <f aca="false">INDEX(_Rge_Data_3rd_CY,$B335,AK$1)</f>
        <v>0</v>
      </c>
      <c r="AL335" s="391" t="n">
        <f aca="false">INDEX(_Rge_Data_3rd_CY,$B335,AL$1)</f>
        <v>0</v>
      </c>
      <c r="AM335" s="391" t="n">
        <f aca="false">INDEX(_Rge_Data_3rd_CY,$B335,AM$1)</f>
        <v>0</v>
      </c>
      <c r="AN335" s="391" t="n">
        <f aca="false" t="array" ref="AN335:AN335">INDEX(_Rge_Data_3rd_CY,$B335,AN$1)</f>
        <v>0</v>
      </c>
      <c r="AO335" s="391" t="n">
        <f aca="false" t="array" ref="AO335:AO335">INDEX(_Rge_Data_3rd_CY,$B335,AO$1)</f>
        <v>0</v>
      </c>
      <c r="AP335" s="391" t="n">
        <f aca="false" t="array" ref="AP335:AP335">INDEX(_Rge_Data_3rd_CY,$B335,AP$1)</f>
        <v>0</v>
      </c>
      <c r="AQ335" s="391" t="n">
        <f aca="false" t="array" ref="AQ335:AQ335">INDEX(_Rge_Data_3rd_CY,$B335,AQ$1)</f>
        <v>0</v>
      </c>
      <c r="AR335" s="391" t="n">
        <f aca="false" t="array" ref="AR335:AR335">INDEX(_Rge_Data_3rd_CY,$B335,AR$1)</f>
        <v>0</v>
      </c>
      <c r="AS335" s="391" t="n">
        <f aca="false">INDEX(_Rge_Data_3rd_CY,$B335,AS$1)</f>
        <v>0</v>
      </c>
      <c r="AT335" s="391" t="n">
        <f aca="false" t="array" ref="AT335:AT335">INDEX(_Rge_Data_3rd_CY,$B335,AT$1)</f>
        <v>0</v>
      </c>
      <c r="AU335" s="391" t="n">
        <f aca="false" t="array" ref="AU335:AU335">INDEX(_Rge_Data_3rd_CY,$B335,AU$1)</f>
        <v>0</v>
      </c>
      <c r="AV335" s="262" t="n">
        <f aca="false">AU335+AX335+AY335</f>
        <v>0</v>
      </c>
      <c r="AW335" s="392" t="n">
        <f aca="false">IFERROR(AU335/AG335,0)</f>
        <v>0</v>
      </c>
      <c r="AX335" s="268" t="n">
        <f aca="false">IFERROR(IF(AND($F335="OPEN",$AH335&gt;0),$AH335*_SoP*$AW335,IF(AND($F335="CLOSED",$AH335&gt;0),$AH335*_SoL*$AW335,0)),0)</f>
        <v>0</v>
      </c>
      <c r="AY335" s="268" t="n">
        <f aca="false">IFERROR(IF($AH335&lt;0,$AH335*_SoL,0),0)</f>
        <v>0</v>
      </c>
      <c r="AZ335" s="393" t="n">
        <f aca="false">AU335+AX335</f>
        <v>0</v>
      </c>
      <c r="BA335" s="393" t="n">
        <f aca="false">AJ335-AY335</f>
        <v>0</v>
      </c>
      <c r="BB335" s="393" t="n">
        <f aca="false">AZ335-BA335</f>
        <v>0</v>
      </c>
      <c r="BC335" s="394" t="n">
        <f aca="false">IF($BB335&gt;=0,$BB335,0)</f>
        <v>0</v>
      </c>
      <c r="BD335" s="395" t="n">
        <f aca="false">IF($BB335&lt;=0,-$BB335,0)</f>
        <v>-0</v>
      </c>
      <c r="BE335" s="396" t="n">
        <f aca="false">IF((V335-AJ335)&lt;0,0,V335-AJ335)</f>
        <v>0</v>
      </c>
      <c r="BF335" s="397" t="n">
        <f aca="false">IF(AW335&gt;1,0,V335-AW335*V335)</f>
        <v>0</v>
      </c>
    </row>
    <row r="336" customFormat="false" ht="19.5" hidden="false" customHeight="true" outlineLevel="0" collapsed="false">
      <c r="A336" s="166"/>
      <c r="B336" s="208" t="n">
        <f aca="false">B335+1</f>
        <v>325</v>
      </c>
      <c r="C336" s="166"/>
      <c r="D336" s="369" t="n">
        <f aca="false">INDEX(_Rge_Projectdata_3rd,$B336,MATCH("Project-ID",_Rge_Headline_Projectdata,0))</f>
        <v>0</v>
      </c>
      <c r="E336" s="370" t="str">
        <f aca="false" t="array" ref="E336:E336">IF(INDEX(_Rge_Data_3rd_CY,$B336,E$1)=0,"",TEXT(INDEX(_Rge_Data_3rd_CY,$B336,E$1),"JJJJMMTT"))</f>
        <v/>
      </c>
      <c r="F336" s="382" t="str">
        <f aca="false" t="array" ref="F336:F336">INDEX(_Rge_Data_3rd_CY,$B336,F$1)</f>
        <v>Open</v>
      </c>
      <c r="G336" s="371" t="n">
        <f aca="false" t="array" ref="G336:G336">IFERROR(MATCH(INDEX(_Rge_Data_3rd_CY,$B336,G$1),_Rge_Projectstatus,0),"")</f>
        <v>1</v>
      </c>
      <c r="H336" s="383" t="n">
        <f aca="false">INDEX(_Rge_Data_3rd_CY,$B336,H$1)</f>
        <v>0</v>
      </c>
      <c r="I336" s="384" t="n">
        <f aca="false">INDEX(_Rge_Data_3rd_CY,$B336,I$1)</f>
        <v>0</v>
      </c>
      <c r="J336" s="384" t="n">
        <f aca="false">INDEX(_Rge_Data_3rd_CY,$B336,J$1)</f>
        <v>0</v>
      </c>
      <c r="K336" s="384" t="n">
        <f aca="false">INDEX(_Rge_Data_3rd_CY,$B336,K$1)</f>
        <v>0</v>
      </c>
      <c r="L336" s="385" t="n">
        <f aca="false" t="array" ref="L336:L336">INDEX(_Rge_Data_3rd_CY,$B336,L$1)</f>
        <v>0</v>
      </c>
      <c r="M336" s="385" t="n">
        <f aca="false" t="array" ref="M336:M336">INDEX(_Rge_Data_3rd_CY,$B336,M$1)</f>
        <v>0</v>
      </c>
      <c r="N336" s="385" t="n">
        <f aca="false" t="array" ref="N336:N336">INDEX(_Rge_Data_3rd_CY,$B336,N$1)</f>
        <v>0</v>
      </c>
      <c r="O336" s="385" t="n">
        <f aca="false" t="array" ref="O336:O336">INDEX(_Rge_Data_3rd_CY,$B336,O$1)</f>
        <v>0</v>
      </c>
      <c r="P336" s="385" t="n">
        <f aca="false" t="array" ref="P336:P336">INDEX(_Rge_Data_3rd_CY,$B336,P$1)</f>
        <v>0</v>
      </c>
      <c r="Q336" s="385" t="n">
        <f aca="false">INDEX(_Rge_Data_3rd_CY,$B336,Q$1)</f>
        <v>0</v>
      </c>
      <c r="R336" s="385" t="n">
        <f aca="false" t="array" ref="R336:R336">INDEX(_Rge_Data_3rd_CY,$B336,R$1)</f>
        <v>0</v>
      </c>
      <c r="S336" s="385" t="n">
        <f aca="false" t="array" ref="S336:S336">INDEX(_Rge_Data_3rd_CY,$B336,S$1)</f>
        <v>0</v>
      </c>
      <c r="T336" s="385" t="n">
        <f aca="false">H336-S336</f>
        <v>0</v>
      </c>
      <c r="U336" s="386" t="n">
        <f aca="false">IFERROR(T336/H336,0)</f>
        <v>0</v>
      </c>
      <c r="V336" s="387" t="n">
        <f aca="false">INDEX(_Rge_Data_3rd_CY,$B336,V$1)</f>
        <v>0</v>
      </c>
      <c r="W336" s="388" t="n">
        <f aca="false">INDEX(_Rge_Data_3rd_CY,$B336,W$1)</f>
        <v>0</v>
      </c>
      <c r="X336" s="388" t="n">
        <f aca="false">INDEX(_Rge_Data_3rd_CY,$B336,X$1)</f>
        <v>0</v>
      </c>
      <c r="Y336" s="388" t="n">
        <f aca="false">INDEX(_Rge_Data_3rd_CY,$B336,Y$1)</f>
        <v>0</v>
      </c>
      <c r="Z336" s="388" t="n">
        <f aca="false" t="array" ref="Z336:Z336">INDEX(_Rge_Data_3rd_CY,$B336,Z$1)</f>
        <v>0</v>
      </c>
      <c r="AA336" s="388" t="n">
        <f aca="false" t="array" ref="AA336:AA336">INDEX(_Rge_Data_3rd_CY,$B336,AA$1)</f>
        <v>0</v>
      </c>
      <c r="AB336" s="388" t="n">
        <f aca="false" t="array" ref="AB336:AB336">INDEX(_Rge_Data_3rd_CY,$B336,AB$1)</f>
        <v>0</v>
      </c>
      <c r="AC336" s="388" t="n">
        <f aca="false" t="array" ref="AC336:AC336">INDEX(_Rge_Data_3rd_CY,$B336,AC$1)</f>
        <v>0</v>
      </c>
      <c r="AD336" s="388" t="n">
        <f aca="false" t="array" ref="AD336:AD336">INDEX(_Rge_Data_3rd_CY,$B336,AD$1)</f>
        <v>0</v>
      </c>
      <c r="AE336" s="388" t="n">
        <f aca="false">INDEX(_Rge_Data_3rd_CY,$B336,AE$1)</f>
        <v>0</v>
      </c>
      <c r="AF336" s="388" t="n">
        <f aca="false" t="array" ref="AF336:AF336">INDEX(_Rge_Data_3rd_CY,$B336,AF$1)</f>
        <v>0</v>
      </c>
      <c r="AG336" s="388" t="n">
        <f aca="false" t="array" ref="AG336:AG336">INDEX(_Rge_Data_3rd_CY,$B336,AG$1)</f>
        <v>0</v>
      </c>
      <c r="AH336" s="388" t="n">
        <f aca="false">V336-AG336</f>
        <v>0</v>
      </c>
      <c r="AI336" s="389" t="n">
        <f aca="false">IFERROR(AH336/V336,)</f>
        <v>0</v>
      </c>
      <c r="AJ336" s="390" t="n">
        <f aca="false">INDEX(_Rge_Data_3rd_CY,$B336,AJ$1)</f>
        <v>0</v>
      </c>
      <c r="AK336" s="391" t="n">
        <f aca="false">INDEX(_Rge_Data_3rd_CY,$B336,AK$1)</f>
        <v>0</v>
      </c>
      <c r="AL336" s="391" t="n">
        <f aca="false">INDEX(_Rge_Data_3rd_CY,$B336,AL$1)</f>
        <v>0</v>
      </c>
      <c r="AM336" s="391" t="n">
        <f aca="false">INDEX(_Rge_Data_3rd_CY,$B336,AM$1)</f>
        <v>0</v>
      </c>
      <c r="AN336" s="391" t="n">
        <f aca="false" t="array" ref="AN336:AN336">INDEX(_Rge_Data_3rd_CY,$B336,AN$1)</f>
        <v>0</v>
      </c>
      <c r="AO336" s="391" t="n">
        <f aca="false" t="array" ref="AO336:AO336">INDEX(_Rge_Data_3rd_CY,$B336,AO$1)</f>
        <v>0</v>
      </c>
      <c r="AP336" s="391" t="n">
        <f aca="false" t="array" ref="AP336:AP336">INDEX(_Rge_Data_3rd_CY,$B336,AP$1)</f>
        <v>0</v>
      </c>
      <c r="AQ336" s="391" t="n">
        <f aca="false" t="array" ref="AQ336:AQ336">INDEX(_Rge_Data_3rd_CY,$B336,AQ$1)</f>
        <v>0</v>
      </c>
      <c r="AR336" s="391" t="n">
        <f aca="false" t="array" ref="AR336:AR336">INDEX(_Rge_Data_3rd_CY,$B336,AR$1)</f>
        <v>0</v>
      </c>
      <c r="AS336" s="391" t="n">
        <f aca="false">INDEX(_Rge_Data_3rd_CY,$B336,AS$1)</f>
        <v>0</v>
      </c>
      <c r="AT336" s="391" t="n">
        <f aca="false" t="array" ref="AT336:AT336">INDEX(_Rge_Data_3rd_CY,$B336,AT$1)</f>
        <v>0</v>
      </c>
      <c r="AU336" s="391" t="n">
        <f aca="false" t="array" ref="AU336:AU336">INDEX(_Rge_Data_3rd_CY,$B336,AU$1)</f>
        <v>0</v>
      </c>
      <c r="AV336" s="262" t="n">
        <f aca="false">AU336+AX336+AY336</f>
        <v>0</v>
      </c>
      <c r="AW336" s="392" t="n">
        <f aca="false">IFERROR(AU336/AG336,0)</f>
        <v>0</v>
      </c>
      <c r="AX336" s="268" t="n">
        <f aca="false">IFERROR(IF(AND($F336="OPEN",$AH336&gt;0),$AH336*_SoP*$AW336,IF(AND($F336="CLOSED",$AH336&gt;0),$AH336*_SoL*$AW336,0)),0)</f>
        <v>0</v>
      </c>
      <c r="AY336" s="268" t="n">
        <f aca="false">IFERROR(IF($AH336&lt;0,$AH336*_SoL,0),0)</f>
        <v>0</v>
      </c>
      <c r="AZ336" s="393" t="n">
        <f aca="false">AU336+AX336</f>
        <v>0</v>
      </c>
      <c r="BA336" s="393" t="n">
        <f aca="false">AJ336-AY336</f>
        <v>0</v>
      </c>
      <c r="BB336" s="393" t="n">
        <f aca="false">AZ336-BA336</f>
        <v>0</v>
      </c>
      <c r="BC336" s="394" t="n">
        <f aca="false">IF($BB336&gt;=0,$BB336,0)</f>
        <v>0</v>
      </c>
      <c r="BD336" s="395" t="n">
        <f aca="false">IF($BB336&lt;=0,-$BB336,0)</f>
        <v>-0</v>
      </c>
      <c r="BE336" s="396" t="n">
        <f aca="false">IF((V336-AJ336)&lt;0,0,V336-AJ336)</f>
        <v>0</v>
      </c>
      <c r="BF336" s="397" t="n">
        <f aca="false">IF(AW336&gt;1,0,V336-AW336*V336)</f>
        <v>0</v>
      </c>
    </row>
    <row r="337" customFormat="false" ht="19.5" hidden="false" customHeight="true" outlineLevel="0" collapsed="false">
      <c r="A337" s="166"/>
      <c r="B337" s="208" t="n">
        <f aca="false">B336+1</f>
        <v>326</v>
      </c>
      <c r="C337" s="166"/>
      <c r="D337" s="369" t="n">
        <f aca="false">INDEX(_Rge_Projectdata_3rd,$B337,MATCH("Project-ID",_Rge_Headline_Projectdata,0))</f>
        <v>0</v>
      </c>
      <c r="E337" s="370" t="str">
        <f aca="false" t="array" ref="E337:E337">IF(INDEX(_Rge_Data_3rd_CY,$B337,E$1)=0,"",TEXT(INDEX(_Rge_Data_3rd_CY,$B337,E$1),"JJJJMMTT"))</f>
        <v/>
      </c>
      <c r="F337" s="382" t="str">
        <f aca="false" t="array" ref="F337:F337">INDEX(_Rge_Data_3rd_CY,$B337,F$1)</f>
        <v>Open</v>
      </c>
      <c r="G337" s="371" t="n">
        <f aca="false" t="array" ref="G337:G337">IFERROR(MATCH(INDEX(_Rge_Data_3rd_CY,$B337,G$1),_Rge_Projectstatus,0),"")</f>
        <v>1</v>
      </c>
      <c r="H337" s="383" t="n">
        <f aca="false">INDEX(_Rge_Data_3rd_CY,$B337,H$1)</f>
        <v>0</v>
      </c>
      <c r="I337" s="384" t="n">
        <f aca="false">INDEX(_Rge_Data_3rd_CY,$B337,I$1)</f>
        <v>0</v>
      </c>
      <c r="J337" s="384" t="n">
        <f aca="false">INDEX(_Rge_Data_3rd_CY,$B337,J$1)</f>
        <v>0</v>
      </c>
      <c r="K337" s="384" t="n">
        <f aca="false">INDEX(_Rge_Data_3rd_CY,$B337,K$1)</f>
        <v>0</v>
      </c>
      <c r="L337" s="385" t="n">
        <f aca="false" t="array" ref="L337:L337">INDEX(_Rge_Data_3rd_CY,$B337,L$1)</f>
        <v>0</v>
      </c>
      <c r="M337" s="385" t="n">
        <f aca="false" t="array" ref="M337:M337">INDEX(_Rge_Data_3rd_CY,$B337,M$1)</f>
        <v>0</v>
      </c>
      <c r="N337" s="385" t="n">
        <f aca="false" t="array" ref="N337:N337">INDEX(_Rge_Data_3rd_CY,$B337,N$1)</f>
        <v>0</v>
      </c>
      <c r="O337" s="385" t="n">
        <f aca="false" t="array" ref="O337:O337">INDEX(_Rge_Data_3rd_CY,$B337,O$1)</f>
        <v>0</v>
      </c>
      <c r="P337" s="385" t="n">
        <f aca="false" t="array" ref="P337:P337">INDEX(_Rge_Data_3rd_CY,$B337,P$1)</f>
        <v>0</v>
      </c>
      <c r="Q337" s="385" t="n">
        <f aca="false">INDEX(_Rge_Data_3rd_CY,$B337,Q$1)</f>
        <v>0</v>
      </c>
      <c r="R337" s="385" t="n">
        <f aca="false" t="array" ref="R337:R337">INDEX(_Rge_Data_3rd_CY,$B337,R$1)</f>
        <v>0</v>
      </c>
      <c r="S337" s="385" t="n">
        <f aca="false" t="array" ref="S337:S337">INDEX(_Rge_Data_3rd_CY,$B337,S$1)</f>
        <v>0</v>
      </c>
      <c r="T337" s="385" t="n">
        <f aca="false">H337-S337</f>
        <v>0</v>
      </c>
      <c r="U337" s="386" t="n">
        <f aca="false">IFERROR(T337/H337,0)</f>
        <v>0</v>
      </c>
      <c r="V337" s="387" t="n">
        <f aca="false">INDEX(_Rge_Data_3rd_CY,$B337,V$1)</f>
        <v>0</v>
      </c>
      <c r="W337" s="388" t="n">
        <f aca="false">INDEX(_Rge_Data_3rd_CY,$B337,W$1)</f>
        <v>0</v>
      </c>
      <c r="X337" s="388" t="n">
        <f aca="false">INDEX(_Rge_Data_3rd_CY,$B337,X$1)</f>
        <v>0</v>
      </c>
      <c r="Y337" s="388" t="n">
        <f aca="false">INDEX(_Rge_Data_3rd_CY,$B337,Y$1)</f>
        <v>0</v>
      </c>
      <c r="Z337" s="388" t="n">
        <f aca="false" t="array" ref="Z337:Z337">INDEX(_Rge_Data_3rd_CY,$B337,Z$1)</f>
        <v>0</v>
      </c>
      <c r="AA337" s="388" t="n">
        <f aca="false" t="array" ref="AA337:AA337">INDEX(_Rge_Data_3rd_CY,$B337,AA$1)</f>
        <v>0</v>
      </c>
      <c r="AB337" s="388" t="n">
        <f aca="false" t="array" ref="AB337:AB337">INDEX(_Rge_Data_3rd_CY,$B337,AB$1)</f>
        <v>0</v>
      </c>
      <c r="AC337" s="388" t="n">
        <f aca="false" t="array" ref="AC337:AC337">INDEX(_Rge_Data_3rd_CY,$B337,AC$1)</f>
        <v>0</v>
      </c>
      <c r="AD337" s="388" t="n">
        <f aca="false" t="array" ref="AD337:AD337">INDEX(_Rge_Data_3rd_CY,$B337,AD$1)</f>
        <v>0</v>
      </c>
      <c r="AE337" s="388" t="n">
        <f aca="false">INDEX(_Rge_Data_3rd_CY,$B337,AE$1)</f>
        <v>0</v>
      </c>
      <c r="AF337" s="388" t="n">
        <f aca="false" t="array" ref="AF337:AF337">INDEX(_Rge_Data_3rd_CY,$B337,AF$1)</f>
        <v>0</v>
      </c>
      <c r="AG337" s="388" t="n">
        <f aca="false" t="array" ref="AG337:AG337">INDEX(_Rge_Data_3rd_CY,$B337,AG$1)</f>
        <v>0</v>
      </c>
      <c r="AH337" s="388" t="n">
        <f aca="false">V337-AG337</f>
        <v>0</v>
      </c>
      <c r="AI337" s="389" t="n">
        <f aca="false">IFERROR(AH337/V337,)</f>
        <v>0</v>
      </c>
      <c r="AJ337" s="390" t="n">
        <f aca="false">INDEX(_Rge_Data_3rd_CY,$B337,AJ$1)</f>
        <v>0</v>
      </c>
      <c r="AK337" s="391" t="n">
        <f aca="false">INDEX(_Rge_Data_3rd_CY,$B337,AK$1)</f>
        <v>0</v>
      </c>
      <c r="AL337" s="391" t="n">
        <f aca="false">INDEX(_Rge_Data_3rd_CY,$B337,AL$1)</f>
        <v>0</v>
      </c>
      <c r="AM337" s="391" t="n">
        <f aca="false">INDEX(_Rge_Data_3rd_CY,$B337,AM$1)</f>
        <v>0</v>
      </c>
      <c r="AN337" s="391" t="n">
        <f aca="false" t="array" ref="AN337:AN337">INDEX(_Rge_Data_3rd_CY,$B337,AN$1)</f>
        <v>0</v>
      </c>
      <c r="AO337" s="391" t="n">
        <f aca="false" t="array" ref="AO337:AO337">INDEX(_Rge_Data_3rd_CY,$B337,AO$1)</f>
        <v>0</v>
      </c>
      <c r="AP337" s="391" t="n">
        <f aca="false" t="array" ref="AP337:AP337">INDEX(_Rge_Data_3rd_CY,$B337,AP$1)</f>
        <v>0</v>
      </c>
      <c r="AQ337" s="391" t="n">
        <f aca="false" t="array" ref="AQ337:AQ337">INDEX(_Rge_Data_3rd_CY,$B337,AQ$1)</f>
        <v>0</v>
      </c>
      <c r="AR337" s="391" t="n">
        <f aca="false" t="array" ref="AR337:AR337">INDEX(_Rge_Data_3rd_CY,$B337,AR$1)</f>
        <v>0</v>
      </c>
      <c r="AS337" s="391" t="n">
        <f aca="false">INDEX(_Rge_Data_3rd_CY,$B337,AS$1)</f>
        <v>0</v>
      </c>
      <c r="AT337" s="391" t="n">
        <f aca="false" t="array" ref="AT337:AT337">INDEX(_Rge_Data_3rd_CY,$B337,AT$1)</f>
        <v>0</v>
      </c>
      <c r="AU337" s="391" t="n">
        <f aca="false" t="array" ref="AU337:AU337">INDEX(_Rge_Data_3rd_CY,$B337,AU$1)</f>
        <v>0</v>
      </c>
      <c r="AV337" s="262" t="n">
        <f aca="false">AU337+AX337+AY337</f>
        <v>0</v>
      </c>
      <c r="AW337" s="392" t="n">
        <f aca="false">IFERROR(AU337/AG337,0)</f>
        <v>0</v>
      </c>
      <c r="AX337" s="268" t="n">
        <f aca="false">IFERROR(IF(AND($F337="OPEN",$AH337&gt;0),$AH337*_SoP*$AW337,IF(AND($F337="CLOSED",$AH337&gt;0),$AH337*_SoL*$AW337,0)),0)</f>
        <v>0</v>
      </c>
      <c r="AY337" s="268" t="n">
        <f aca="false">IFERROR(IF($AH337&lt;0,$AH337*_SoL,0),0)</f>
        <v>0</v>
      </c>
      <c r="AZ337" s="393" t="n">
        <f aca="false">AU337+AX337</f>
        <v>0</v>
      </c>
      <c r="BA337" s="393" t="n">
        <f aca="false">AJ337-AY337</f>
        <v>0</v>
      </c>
      <c r="BB337" s="393" t="n">
        <f aca="false">AZ337-BA337</f>
        <v>0</v>
      </c>
      <c r="BC337" s="394" t="n">
        <f aca="false">IF($BB337&gt;=0,$BB337,0)</f>
        <v>0</v>
      </c>
      <c r="BD337" s="395" t="n">
        <f aca="false">IF($BB337&lt;=0,-$BB337,0)</f>
        <v>-0</v>
      </c>
      <c r="BE337" s="396" t="n">
        <f aca="false">IF((V337-AJ337)&lt;0,0,V337-AJ337)</f>
        <v>0</v>
      </c>
      <c r="BF337" s="397" t="n">
        <f aca="false">IF(AW337&gt;1,0,V337-AW337*V337)</f>
        <v>0</v>
      </c>
    </row>
    <row r="338" customFormat="false" ht="19.5" hidden="false" customHeight="true" outlineLevel="0" collapsed="false">
      <c r="A338" s="166"/>
      <c r="B338" s="208" t="n">
        <f aca="false">B337+1</f>
        <v>327</v>
      </c>
      <c r="C338" s="166"/>
      <c r="D338" s="369" t="n">
        <f aca="false">INDEX(_Rge_Projectdata_3rd,$B338,MATCH("Project-ID",_Rge_Headline_Projectdata,0))</f>
        <v>0</v>
      </c>
      <c r="E338" s="370" t="str">
        <f aca="false" t="array" ref="E338:E338">IF(INDEX(_Rge_Data_3rd_CY,$B338,E$1)=0,"",TEXT(INDEX(_Rge_Data_3rd_CY,$B338,E$1),"JJJJMMTT"))</f>
        <v/>
      </c>
      <c r="F338" s="382" t="str">
        <f aca="false" t="array" ref="F338:F338">INDEX(_Rge_Data_3rd_CY,$B338,F$1)</f>
        <v>Open</v>
      </c>
      <c r="G338" s="371" t="n">
        <f aca="false" t="array" ref="G338:G338">IFERROR(MATCH(INDEX(_Rge_Data_3rd_CY,$B338,G$1),_Rge_Projectstatus,0),"")</f>
        <v>1</v>
      </c>
      <c r="H338" s="383" t="n">
        <f aca="false">INDEX(_Rge_Data_3rd_CY,$B338,H$1)</f>
        <v>0</v>
      </c>
      <c r="I338" s="384" t="n">
        <f aca="false">INDEX(_Rge_Data_3rd_CY,$B338,I$1)</f>
        <v>0</v>
      </c>
      <c r="J338" s="384" t="n">
        <f aca="false">INDEX(_Rge_Data_3rd_CY,$B338,J$1)</f>
        <v>0</v>
      </c>
      <c r="K338" s="384" t="n">
        <f aca="false">INDEX(_Rge_Data_3rd_CY,$B338,K$1)</f>
        <v>0</v>
      </c>
      <c r="L338" s="385" t="n">
        <f aca="false" t="array" ref="L338:L338">INDEX(_Rge_Data_3rd_CY,$B338,L$1)</f>
        <v>0</v>
      </c>
      <c r="M338" s="385" t="n">
        <f aca="false" t="array" ref="M338:M338">INDEX(_Rge_Data_3rd_CY,$B338,M$1)</f>
        <v>0</v>
      </c>
      <c r="N338" s="385" t="n">
        <f aca="false" t="array" ref="N338:N338">INDEX(_Rge_Data_3rd_CY,$B338,N$1)</f>
        <v>0</v>
      </c>
      <c r="O338" s="385" t="n">
        <f aca="false" t="array" ref="O338:O338">INDEX(_Rge_Data_3rd_CY,$B338,O$1)</f>
        <v>0</v>
      </c>
      <c r="P338" s="385" t="n">
        <f aca="false" t="array" ref="P338:P338">INDEX(_Rge_Data_3rd_CY,$B338,P$1)</f>
        <v>0</v>
      </c>
      <c r="Q338" s="385" t="n">
        <f aca="false">INDEX(_Rge_Data_3rd_CY,$B338,Q$1)</f>
        <v>0</v>
      </c>
      <c r="R338" s="385" t="n">
        <f aca="false" t="array" ref="R338:R338">INDEX(_Rge_Data_3rd_CY,$B338,R$1)</f>
        <v>0</v>
      </c>
      <c r="S338" s="385" t="n">
        <f aca="false" t="array" ref="S338:S338">INDEX(_Rge_Data_3rd_CY,$B338,S$1)</f>
        <v>0</v>
      </c>
      <c r="T338" s="385" t="n">
        <f aca="false">H338-S338</f>
        <v>0</v>
      </c>
      <c r="U338" s="386" t="n">
        <f aca="false">IFERROR(T338/H338,0)</f>
        <v>0</v>
      </c>
      <c r="V338" s="387" t="n">
        <f aca="false">INDEX(_Rge_Data_3rd_CY,$B338,V$1)</f>
        <v>0</v>
      </c>
      <c r="W338" s="388" t="n">
        <f aca="false">INDEX(_Rge_Data_3rd_CY,$B338,W$1)</f>
        <v>0</v>
      </c>
      <c r="X338" s="388" t="n">
        <f aca="false">INDEX(_Rge_Data_3rd_CY,$B338,X$1)</f>
        <v>0</v>
      </c>
      <c r="Y338" s="388" t="n">
        <f aca="false">INDEX(_Rge_Data_3rd_CY,$B338,Y$1)</f>
        <v>0</v>
      </c>
      <c r="Z338" s="388" t="n">
        <f aca="false" t="array" ref="Z338:Z338">INDEX(_Rge_Data_3rd_CY,$B338,Z$1)</f>
        <v>0</v>
      </c>
      <c r="AA338" s="388" t="n">
        <f aca="false" t="array" ref="AA338:AA338">INDEX(_Rge_Data_3rd_CY,$B338,AA$1)</f>
        <v>0</v>
      </c>
      <c r="AB338" s="388" t="n">
        <f aca="false" t="array" ref="AB338:AB338">INDEX(_Rge_Data_3rd_CY,$B338,AB$1)</f>
        <v>0</v>
      </c>
      <c r="AC338" s="388" t="n">
        <f aca="false" t="array" ref="AC338:AC338">INDEX(_Rge_Data_3rd_CY,$B338,AC$1)</f>
        <v>0</v>
      </c>
      <c r="AD338" s="388" t="n">
        <f aca="false" t="array" ref="AD338:AD338">INDEX(_Rge_Data_3rd_CY,$B338,AD$1)</f>
        <v>0</v>
      </c>
      <c r="AE338" s="388" t="n">
        <f aca="false">INDEX(_Rge_Data_3rd_CY,$B338,AE$1)</f>
        <v>0</v>
      </c>
      <c r="AF338" s="388" t="n">
        <f aca="false" t="array" ref="AF338:AF338">INDEX(_Rge_Data_3rd_CY,$B338,AF$1)</f>
        <v>0</v>
      </c>
      <c r="AG338" s="388" t="n">
        <f aca="false" t="array" ref="AG338:AG338">INDEX(_Rge_Data_3rd_CY,$B338,AG$1)</f>
        <v>0</v>
      </c>
      <c r="AH338" s="388" t="n">
        <f aca="false">V338-AG338</f>
        <v>0</v>
      </c>
      <c r="AI338" s="389" t="n">
        <f aca="false">IFERROR(AH338/V338,)</f>
        <v>0</v>
      </c>
      <c r="AJ338" s="390" t="n">
        <f aca="false">INDEX(_Rge_Data_3rd_CY,$B338,AJ$1)</f>
        <v>0</v>
      </c>
      <c r="AK338" s="391" t="n">
        <f aca="false">INDEX(_Rge_Data_3rd_CY,$B338,AK$1)</f>
        <v>0</v>
      </c>
      <c r="AL338" s="391" t="n">
        <f aca="false">INDEX(_Rge_Data_3rd_CY,$B338,AL$1)</f>
        <v>0</v>
      </c>
      <c r="AM338" s="391" t="n">
        <f aca="false">INDEX(_Rge_Data_3rd_CY,$B338,AM$1)</f>
        <v>0</v>
      </c>
      <c r="AN338" s="391" t="n">
        <f aca="false" t="array" ref="AN338:AN338">INDEX(_Rge_Data_3rd_CY,$B338,AN$1)</f>
        <v>0</v>
      </c>
      <c r="AO338" s="391" t="n">
        <f aca="false" t="array" ref="AO338:AO338">INDEX(_Rge_Data_3rd_CY,$B338,AO$1)</f>
        <v>0</v>
      </c>
      <c r="AP338" s="391" t="n">
        <f aca="false" t="array" ref="AP338:AP338">INDEX(_Rge_Data_3rd_CY,$B338,AP$1)</f>
        <v>0</v>
      </c>
      <c r="AQ338" s="391" t="n">
        <f aca="false" t="array" ref="AQ338:AQ338">INDEX(_Rge_Data_3rd_CY,$B338,AQ$1)</f>
        <v>0</v>
      </c>
      <c r="AR338" s="391" t="n">
        <f aca="false" t="array" ref="AR338:AR338">INDEX(_Rge_Data_3rd_CY,$B338,AR$1)</f>
        <v>0</v>
      </c>
      <c r="AS338" s="391" t="n">
        <f aca="false">INDEX(_Rge_Data_3rd_CY,$B338,AS$1)</f>
        <v>0</v>
      </c>
      <c r="AT338" s="391" t="n">
        <f aca="false" t="array" ref="AT338:AT338">INDEX(_Rge_Data_3rd_CY,$B338,AT$1)</f>
        <v>0</v>
      </c>
      <c r="AU338" s="391" t="n">
        <f aca="false" t="array" ref="AU338:AU338">INDEX(_Rge_Data_3rd_CY,$B338,AU$1)</f>
        <v>0</v>
      </c>
      <c r="AV338" s="262" t="n">
        <f aca="false">AU338+AX338+AY338</f>
        <v>0</v>
      </c>
      <c r="AW338" s="392" t="n">
        <f aca="false">IFERROR(AU338/AG338,0)</f>
        <v>0</v>
      </c>
      <c r="AX338" s="268" t="n">
        <f aca="false">IFERROR(IF(AND($F338="OPEN",$AH338&gt;0),$AH338*_SoP*$AW338,IF(AND($F338="CLOSED",$AH338&gt;0),$AH338*_SoL*$AW338,0)),0)</f>
        <v>0</v>
      </c>
      <c r="AY338" s="268" t="n">
        <f aca="false">IFERROR(IF($AH338&lt;0,$AH338*_SoL,0),0)</f>
        <v>0</v>
      </c>
      <c r="AZ338" s="393" t="n">
        <f aca="false">AU338+AX338</f>
        <v>0</v>
      </c>
      <c r="BA338" s="393" t="n">
        <f aca="false">AJ338-AY338</f>
        <v>0</v>
      </c>
      <c r="BB338" s="393" t="n">
        <f aca="false">AZ338-BA338</f>
        <v>0</v>
      </c>
      <c r="BC338" s="394" t="n">
        <f aca="false">IF($BB338&gt;=0,$BB338,0)</f>
        <v>0</v>
      </c>
      <c r="BD338" s="395" t="n">
        <f aca="false">IF($BB338&lt;=0,-$BB338,0)</f>
        <v>-0</v>
      </c>
      <c r="BE338" s="396" t="n">
        <f aca="false">IF((V338-AJ338)&lt;0,0,V338-AJ338)</f>
        <v>0</v>
      </c>
      <c r="BF338" s="397" t="n">
        <f aca="false">IF(AW338&gt;1,0,V338-AW338*V338)</f>
        <v>0</v>
      </c>
    </row>
    <row r="339" customFormat="false" ht="19.5" hidden="false" customHeight="true" outlineLevel="0" collapsed="false">
      <c r="A339" s="166"/>
      <c r="B339" s="208" t="n">
        <f aca="false">B338+1</f>
        <v>328</v>
      </c>
      <c r="C339" s="166"/>
      <c r="D339" s="369" t="n">
        <f aca="false">INDEX(_Rge_Projectdata_3rd,$B339,MATCH("Project-ID",_Rge_Headline_Projectdata,0))</f>
        <v>0</v>
      </c>
      <c r="E339" s="370" t="str">
        <f aca="false" t="array" ref="E339:E339">IF(INDEX(_Rge_Data_3rd_CY,$B339,E$1)=0,"",TEXT(INDEX(_Rge_Data_3rd_CY,$B339,E$1),"JJJJMMTT"))</f>
        <v/>
      </c>
      <c r="F339" s="382" t="str">
        <f aca="false" t="array" ref="F339:F339">INDEX(_Rge_Data_3rd_CY,$B339,F$1)</f>
        <v>Open</v>
      </c>
      <c r="G339" s="371" t="n">
        <f aca="false" t="array" ref="G339:G339">IFERROR(MATCH(INDEX(_Rge_Data_3rd_CY,$B339,G$1),_Rge_Projectstatus,0),"")</f>
        <v>1</v>
      </c>
      <c r="H339" s="383" t="n">
        <f aca="false">INDEX(_Rge_Data_3rd_CY,$B339,H$1)</f>
        <v>0</v>
      </c>
      <c r="I339" s="384" t="n">
        <f aca="false">INDEX(_Rge_Data_3rd_CY,$B339,I$1)</f>
        <v>0</v>
      </c>
      <c r="J339" s="384" t="n">
        <f aca="false">INDEX(_Rge_Data_3rd_CY,$B339,J$1)</f>
        <v>0</v>
      </c>
      <c r="K339" s="384" t="n">
        <f aca="false">INDEX(_Rge_Data_3rd_CY,$B339,K$1)</f>
        <v>0</v>
      </c>
      <c r="L339" s="385" t="n">
        <f aca="false" t="array" ref="L339:L339">INDEX(_Rge_Data_3rd_CY,$B339,L$1)</f>
        <v>0</v>
      </c>
      <c r="M339" s="385" t="n">
        <f aca="false" t="array" ref="M339:M339">INDEX(_Rge_Data_3rd_CY,$B339,M$1)</f>
        <v>0</v>
      </c>
      <c r="N339" s="385" t="n">
        <f aca="false" t="array" ref="N339:N339">INDEX(_Rge_Data_3rd_CY,$B339,N$1)</f>
        <v>0</v>
      </c>
      <c r="O339" s="385" t="n">
        <f aca="false" t="array" ref="O339:O339">INDEX(_Rge_Data_3rd_CY,$B339,O$1)</f>
        <v>0</v>
      </c>
      <c r="P339" s="385" t="n">
        <f aca="false" t="array" ref="P339:P339">INDEX(_Rge_Data_3rd_CY,$B339,P$1)</f>
        <v>0</v>
      </c>
      <c r="Q339" s="385" t="n">
        <f aca="false">INDEX(_Rge_Data_3rd_CY,$B339,Q$1)</f>
        <v>0</v>
      </c>
      <c r="R339" s="385" t="n">
        <f aca="false" t="array" ref="R339:R339">INDEX(_Rge_Data_3rd_CY,$B339,R$1)</f>
        <v>0</v>
      </c>
      <c r="S339" s="385" t="n">
        <f aca="false" t="array" ref="S339:S339">INDEX(_Rge_Data_3rd_CY,$B339,S$1)</f>
        <v>0</v>
      </c>
      <c r="T339" s="385" t="n">
        <f aca="false">H339-S339</f>
        <v>0</v>
      </c>
      <c r="U339" s="386" t="n">
        <f aca="false">IFERROR(T339/H339,0)</f>
        <v>0</v>
      </c>
      <c r="V339" s="387" t="n">
        <f aca="false">INDEX(_Rge_Data_3rd_CY,$B339,V$1)</f>
        <v>0</v>
      </c>
      <c r="W339" s="388" t="n">
        <f aca="false">INDEX(_Rge_Data_3rd_CY,$B339,W$1)</f>
        <v>0</v>
      </c>
      <c r="X339" s="388" t="n">
        <f aca="false">INDEX(_Rge_Data_3rd_CY,$B339,X$1)</f>
        <v>0</v>
      </c>
      <c r="Y339" s="388" t="n">
        <f aca="false">INDEX(_Rge_Data_3rd_CY,$B339,Y$1)</f>
        <v>0</v>
      </c>
      <c r="Z339" s="388" t="n">
        <f aca="false" t="array" ref="Z339:Z339">INDEX(_Rge_Data_3rd_CY,$B339,Z$1)</f>
        <v>0</v>
      </c>
      <c r="AA339" s="388" t="n">
        <f aca="false" t="array" ref="AA339:AA339">INDEX(_Rge_Data_3rd_CY,$B339,AA$1)</f>
        <v>0</v>
      </c>
      <c r="AB339" s="388" t="n">
        <f aca="false" t="array" ref="AB339:AB339">INDEX(_Rge_Data_3rd_CY,$B339,AB$1)</f>
        <v>0</v>
      </c>
      <c r="AC339" s="388" t="n">
        <f aca="false" t="array" ref="AC339:AC339">INDEX(_Rge_Data_3rd_CY,$B339,AC$1)</f>
        <v>0</v>
      </c>
      <c r="AD339" s="388" t="n">
        <f aca="false" t="array" ref="AD339:AD339">INDEX(_Rge_Data_3rd_CY,$B339,AD$1)</f>
        <v>0</v>
      </c>
      <c r="AE339" s="388" t="n">
        <f aca="false">INDEX(_Rge_Data_3rd_CY,$B339,AE$1)</f>
        <v>0</v>
      </c>
      <c r="AF339" s="388" t="n">
        <f aca="false" t="array" ref="AF339:AF339">INDEX(_Rge_Data_3rd_CY,$B339,AF$1)</f>
        <v>0</v>
      </c>
      <c r="AG339" s="388" t="n">
        <f aca="false" t="array" ref="AG339:AG339">INDEX(_Rge_Data_3rd_CY,$B339,AG$1)</f>
        <v>0</v>
      </c>
      <c r="AH339" s="388" t="n">
        <f aca="false">V339-AG339</f>
        <v>0</v>
      </c>
      <c r="AI339" s="389" t="n">
        <f aca="false">IFERROR(AH339/V339,)</f>
        <v>0</v>
      </c>
      <c r="AJ339" s="390" t="n">
        <f aca="false">INDEX(_Rge_Data_3rd_CY,$B339,AJ$1)</f>
        <v>0</v>
      </c>
      <c r="AK339" s="391" t="n">
        <f aca="false">INDEX(_Rge_Data_3rd_CY,$B339,AK$1)</f>
        <v>0</v>
      </c>
      <c r="AL339" s="391" t="n">
        <f aca="false">INDEX(_Rge_Data_3rd_CY,$B339,AL$1)</f>
        <v>0</v>
      </c>
      <c r="AM339" s="391" t="n">
        <f aca="false">INDEX(_Rge_Data_3rd_CY,$B339,AM$1)</f>
        <v>0</v>
      </c>
      <c r="AN339" s="391" t="n">
        <f aca="false" t="array" ref="AN339:AN339">INDEX(_Rge_Data_3rd_CY,$B339,AN$1)</f>
        <v>0</v>
      </c>
      <c r="AO339" s="391" t="n">
        <f aca="false" t="array" ref="AO339:AO339">INDEX(_Rge_Data_3rd_CY,$B339,AO$1)</f>
        <v>0</v>
      </c>
      <c r="AP339" s="391" t="n">
        <f aca="false" t="array" ref="AP339:AP339">INDEX(_Rge_Data_3rd_CY,$B339,AP$1)</f>
        <v>0</v>
      </c>
      <c r="AQ339" s="391" t="n">
        <f aca="false" t="array" ref="AQ339:AQ339">INDEX(_Rge_Data_3rd_CY,$B339,AQ$1)</f>
        <v>0</v>
      </c>
      <c r="AR339" s="391" t="n">
        <f aca="false" t="array" ref="AR339:AR339">INDEX(_Rge_Data_3rd_CY,$B339,AR$1)</f>
        <v>0</v>
      </c>
      <c r="AS339" s="391" t="n">
        <f aca="false">INDEX(_Rge_Data_3rd_CY,$B339,AS$1)</f>
        <v>0</v>
      </c>
      <c r="AT339" s="391" t="n">
        <f aca="false" t="array" ref="AT339:AT339">INDEX(_Rge_Data_3rd_CY,$B339,AT$1)</f>
        <v>0</v>
      </c>
      <c r="AU339" s="391" t="n">
        <f aca="false" t="array" ref="AU339:AU339">INDEX(_Rge_Data_3rd_CY,$B339,AU$1)</f>
        <v>0</v>
      </c>
      <c r="AV339" s="262" t="n">
        <f aca="false">AU339+AX339+AY339</f>
        <v>0</v>
      </c>
      <c r="AW339" s="392" t="n">
        <f aca="false">IFERROR(AU339/AG339,0)</f>
        <v>0</v>
      </c>
      <c r="AX339" s="268" t="n">
        <f aca="false">IFERROR(IF(AND($F339="OPEN",$AH339&gt;0),$AH339*_SoP*$AW339,IF(AND($F339="CLOSED",$AH339&gt;0),$AH339*_SoL*$AW339,0)),0)</f>
        <v>0</v>
      </c>
      <c r="AY339" s="268" t="n">
        <f aca="false">IFERROR(IF($AH339&lt;0,$AH339*_SoL,0),0)</f>
        <v>0</v>
      </c>
      <c r="AZ339" s="393" t="n">
        <f aca="false">AU339+AX339</f>
        <v>0</v>
      </c>
      <c r="BA339" s="393" t="n">
        <f aca="false">AJ339-AY339</f>
        <v>0</v>
      </c>
      <c r="BB339" s="393" t="n">
        <f aca="false">AZ339-BA339</f>
        <v>0</v>
      </c>
      <c r="BC339" s="394" t="n">
        <f aca="false">IF($BB339&gt;=0,$BB339,0)</f>
        <v>0</v>
      </c>
      <c r="BD339" s="395" t="n">
        <f aca="false">IF($BB339&lt;=0,-$BB339,0)</f>
        <v>-0</v>
      </c>
      <c r="BE339" s="396" t="n">
        <f aca="false">IF((V339-AJ339)&lt;0,0,V339-AJ339)</f>
        <v>0</v>
      </c>
      <c r="BF339" s="397" t="n">
        <f aca="false">IF(AW339&gt;1,0,V339-AW339*V339)</f>
        <v>0</v>
      </c>
    </row>
    <row r="340" customFormat="false" ht="19.5" hidden="false" customHeight="true" outlineLevel="0" collapsed="false">
      <c r="A340" s="166"/>
      <c r="B340" s="208" t="n">
        <f aca="false">B339+1</f>
        <v>329</v>
      </c>
      <c r="C340" s="166"/>
      <c r="D340" s="369" t="n">
        <f aca="false">INDEX(_Rge_Projectdata_3rd,$B340,MATCH("Project-ID",_Rge_Headline_Projectdata,0))</f>
        <v>0</v>
      </c>
      <c r="E340" s="370" t="str">
        <f aca="false" t="array" ref="E340:E340">IF(INDEX(_Rge_Data_3rd_CY,$B340,E$1)=0,"",TEXT(INDEX(_Rge_Data_3rd_CY,$B340,E$1),"JJJJMMTT"))</f>
        <v/>
      </c>
      <c r="F340" s="382" t="str">
        <f aca="false" t="array" ref="F340:F340">INDEX(_Rge_Data_3rd_CY,$B340,F$1)</f>
        <v>Open</v>
      </c>
      <c r="G340" s="371" t="n">
        <f aca="false" t="array" ref="G340:G340">IFERROR(MATCH(INDEX(_Rge_Data_3rd_CY,$B340,G$1),_Rge_Projectstatus,0),"")</f>
        <v>1</v>
      </c>
      <c r="H340" s="383" t="n">
        <f aca="false">INDEX(_Rge_Data_3rd_CY,$B340,H$1)</f>
        <v>0</v>
      </c>
      <c r="I340" s="384" t="n">
        <f aca="false">INDEX(_Rge_Data_3rd_CY,$B340,I$1)</f>
        <v>0</v>
      </c>
      <c r="J340" s="384" t="n">
        <f aca="false">INDEX(_Rge_Data_3rd_CY,$B340,J$1)</f>
        <v>0</v>
      </c>
      <c r="K340" s="384" t="n">
        <f aca="false">INDEX(_Rge_Data_3rd_CY,$B340,K$1)</f>
        <v>0</v>
      </c>
      <c r="L340" s="385" t="n">
        <f aca="false" t="array" ref="L340:L340">INDEX(_Rge_Data_3rd_CY,$B340,L$1)</f>
        <v>0</v>
      </c>
      <c r="M340" s="385" t="n">
        <f aca="false" t="array" ref="M340:M340">INDEX(_Rge_Data_3rd_CY,$B340,M$1)</f>
        <v>0</v>
      </c>
      <c r="N340" s="385" t="n">
        <f aca="false" t="array" ref="N340:N340">INDEX(_Rge_Data_3rd_CY,$B340,N$1)</f>
        <v>0</v>
      </c>
      <c r="O340" s="385" t="n">
        <f aca="false" t="array" ref="O340:O340">INDEX(_Rge_Data_3rd_CY,$B340,O$1)</f>
        <v>0</v>
      </c>
      <c r="P340" s="385" t="n">
        <f aca="false" t="array" ref="P340:P340">INDEX(_Rge_Data_3rd_CY,$B340,P$1)</f>
        <v>0</v>
      </c>
      <c r="Q340" s="385" t="n">
        <f aca="false">INDEX(_Rge_Data_3rd_CY,$B340,Q$1)</f>
        <v>0</v>
      </c>
      <c r="R340" s="385" t="n">
        <f aca="false" t="array" ref="R340:R340">INDEX(_Rge_Data_3rd_CY,$B340,R$1)</f>
        <v>0</v>
      </c>
      <c r="S340" s="385" t="n">
        <f aca="false" t="array" ref="S340:S340">INDEX(_Rge_Data_3rd_CY,$B340,S$1)</f>
        <v>0</v>
      </c>
      <c r="T340" s="385" t="n">
        <f aca="false">H340-S340</f>
        <v>0</v>
      </c>
      <c r="U340" s="386" t="n">
        <f aca="false">IFERROR(T340/H340,0)</f>
        <v>0</v>
      </c>
      <c r="V340" s="387" t="n">
        <f aca="false">INDEX(_Rge_Data_3rd_CY,$B340,V$1)</f>
        <v>0</v>
      </c>
      <c r="W340" s="388" t="n">
        <f aca="false">INDEX(_Rge_Data_3rd_CY,$B340,W$1)</f>
        <v>0</v>
      </c>
      <c r="X340" s="388" t="n">
        <f aca="false">INDEX(_Rge_Data_3rd_CY,$B340,X$1)</f>
        <v>0</v>
      </c>
      <c r="Y340" s="388" t="n">
        <f aca="false">INDEX(_Rge_Data_3rd_CY,$B340,Y$1)</f>
        <v>0</v>
      </c>
      <c r="Z340" s="388" t="n">
        <f aca="false" t="array" ref="Z340:Z340">INDEX(_Rge_Data_3rd_CY,$B340,Z$1)</f>
        <v>0</v>
      </c>
      <c r="AA340" s="388" t="n">
        <f aca="false" t="array" ref="AA340:AA340">INDEX(_Rge_Data_3rd_CY,$B340,AA$1)</f>
        <v>0</v>
      </c>
      <c r="AB340" s="388" t="n">
        <f aca="false" t="array" ref="AB340:AB340">INDEX(_Rge_Data_3rd_CY,$B340,AB$1)</f>
        <v>0</v>
      </c>
      <c r="AC340" s="388" t="n">
        <f aca="false" t="array" ref="AC340:AC340">INDEX(_Rge_Data_3rd_CY,$B340,AC$1)</f>
        <v>0</v>
      </c>
      <c r="AD340" s="388" t="n">
        <f aca="false" t="array" ref="AD340:AD340">INDEX(_Rge_Data_3rd_CY,$B340,AD$1)</f>
        <v>0</v>
      </c>
      <c r="AE340" s="388" t="n">
        <f aca="false">INDEX(_Rge_Data_3rd_CY,$B340,AE$1)</f>
        <v>0</v>
      </c>
      <c r="AF340" s="388" t="n">
        <f aca="false" t="array" ref="AF340:AF340">INDEX(_Rge_Data_3rd_CY,$B340,AF$1)</f>
        <v>0</v>
      </c>
      <c r="AG340" s="388" t="n">
        <f aca="false" t="array" ref="AG340:AG340">INDEX(_Rge_Data_3rd_CY,$B340,AG$1)</f>
        <v>0</v>
      </c>
      <c r="AH340" s="388" t="n">
        <f aca="false">V340-AG340</f>
        <v>0</v>
      </c>
      <c r="AI340" s="389" t="n">
        <f aca="false">IFERROR(AH340/V340,)</f>
        <v>0</v>
      </c>
      <c r="AJ340" s="390" t="n">
        <f aca="false">INDEX(_Rge_Data_3rd_CY,$B340,AJ$1)</f>
        <v>0</v>
      </c>
      <c r="AK340" s="391" t="n">
        <f aca="false">INDEX(_Rge_Data_3rd_CY,$B340,AK$1)</f>
        <v>0</v>
      </c>
      <c r="AL340" s="391" t="n">
        <f aca="false">INDEX(_Rge_Data_3rd_CY,$B340,AL$1)</f>
        <v>0</v>
      </c>
      <c r="AM340" s="391" t="n">
        <f aca="false">INDEX(_Rge_Data_3rd_CY,$B340,AM$1)</f>
        <v>0</v>
      </c>
      <c r="AN340" s="391" t="n">
        <f aca="false" t="array" ref="AN340:AN340">INDEX(_Rge_Data_3rd_CY,$B340,AN$1)</f>
        <v>0</v>
      </c>
      <c r="AO340" s="391" t="n">
        <f aca="false" t="array" ref="AO340:AO340">INDEX(_Rge_Data_3rd_CY,$B340,AO$1)</f>
        <v>0</v>
      </c>
      <c r="AP340" s="391" t="n">
        <f aca="false" t="array" ref="AP340:AP340">INDEX(_Rge_Data_3rd_CY,$B340,AP$1)</f>
        <v>0</v>
      </c>
      <c r="AQ340" s="391" t="n">
        <f aca="false" t="array" ref="AQ340:AQ340">INDEX(_Rge_Data_3rd_CY,$B340,AQ$1)</f>
        <v>0</v>
      </c>
      <c r="AR340" s="391" t="n">
        <f aca="false" t="array" ref="AR340:AR340">INDEX(_Rge_Data_3rd_CY,$B340,AR$1)</f>
        <v>0</v>
      </c>
      <c r="AS340" s="391" t="n">
        <f aca="false">INDEX(_Rge_Data_3rd_CY,$B340,AS$1)</f>
        <v>0</v>
      </c>
      <c r="AT340" s="391" t="n">
        <f aca="false" t="array" ref="AT340:AT340">INDEX(_Rge_Data_3rd_CY,$B340,AT$1)</f>
        <v>0</v>
      </c>
      <c r="AU340" s="391" t="n">
        <f aca="false" t="array" ref="AU340:AU340">INDEX(_Rge_Data_3rd_CY,$B340,AU$1)</f>
        <v>0</v>
      </c>
      <c r="AV340" s="262" t="n">
        <f aca="false">AU340+AX340+AY340</f>
        <v>0</v>
      </c>
      <c r="AW340" s="392" t="n">
        <f aca="false">IFERROR(AU340/AG340,0)</f>
        <v>0</v>
      </c>
      <c r="AX340" s="268" t="n">
        <f aca="false">IFERROR(IF(AND($F340="OPEN",$AH340&gt;0),$AH340*_SoP*$AW340,IF(AND($F340="CLOSED",$AH340&gt;0),$AH340*_SoL*$AW340,0)),0)</f>
        <v>0</v>
      </c>
      <c r="AY340" s="268" t="n">
        <f aca="false">IFERROR(IF($AH340&lt;0,$AH340*_SoL,0),0)</f>
        <v>0</v>
      </c>
      <c r="AZ340" s="393" t="n">
        <f aca="false">AU340+AX340</f>
        <v>0</v>
      </c>
      <c r="BA340" s="393" t="n">
        <f aca="false">AJ340-AY340</f>
        <v>0</v>
      </c>
      <c r="BB340" s="393" t="n">
        <f aca="false">AZ340-BA340</f>
        <v>0</v>
      </c>
      <c r="BC340" s="394" t="n">
        <f aca="false">IF($BB340&gt;=0,$BB340,0)</f>
        <v>0</v>
      </c>
      <c r="BD340" s="395" t="n">
        <f aca="false">IF($BB340&lt;=0,-$BB340,0)</f>
        <v>-0</v>
      </c>
      <c r="BE340" s="396" t="n">
        <f aca="false">IF((V340-AJ340)&lt;0,0,V340-AJ340)</f>
        <v>0</v>
      </c>
      <c r="BF340" s="397" t="n">
        <f aca="false">IF(AW340&gt;1,0,V340-AW340*V340)</f>
        <v>0</v>
      </c>
    </row>
    <row r="341" customFormat="false" ht="19.5" hidden="false" customHeight="true" outlineLevel="0" collapsed="false">
      <c r="A341" s="166"/>
      <c r="B341" s="208" t="n">
        <f aca="false">B340+1</f>
        <v>330</v>
      </c>
      <c r="C341" s="166"/>
      <c r="D341" s="369" t="n">
        <f aca="false">INDEX(_Rge_Projectdata_3rd,$B341,MATCH("Project-ID",_Rge_Headline_Projectdata,0))</f>
        <v>0</v>
      </c>
      <c r="E341" s="370" t="str">
        <f aca="false" t="array" ref="E341:E341">IF(INDEX(_Rge_Data_3rd_CY,$B341,E$1)=0,"",TEXT(INDEX(_Rge_Data_3rd_CY,$B341,E$1),"JJJJMMTT"))</f>
        <v/>
      </c>
      <c r="F341" s="382" t="str">
        <f aca="false" t="array" ref="F341:F341">INDEX(_Rge_Data_3rd_CY,$B341,F$1)</f>
        <v>Open</v>
      </c>
      <c r="G341" s="371" t="n">
        <f aca="false" t="array" ref="G341:G341">IFERROR(MATCH(INDEX(_Rge_Data_3rd_CY,$B341,G$1),_Rge_Projectstatus,0),"")</f>
        <v>1</v>
      </c>
      <c r="H341" s="383" t="n">
        <f aca="false">INDEX(_Rge_Data_3rd_CY,$B341,H$1)</f>
        <v>0</v>
      </c>
      <c r="I341" s="384" t="n">
        <f aca="false">INDEX(_Rge_Data_3rd_CY,$B341,I$1)</f>
        <v>0</v>
      </c>
      <c r="J341" s="384" t="n">
        <f aca="false">INDEX(_Rge_Data_3rd_CY,$B341,J$1)</f>
        <v>0</v>
      </c>
      <c r="K341" s="384" t="n">
        <f aca="false">INDEX(_Rge_Data_3rd_CY,$B341,K$1)</f>
        <v>0</v>
      </c>
      <c r="L341" s="385" t="n">
        <f aca="false" t="array" ref="L341:L341">INDEX(_Rge_Data_3rd_CY,$B341,L$1)</f>
        <v>0</v>
      </c>
      <c r="M341" s="385" t="n">
        <f aca="false" t="array" ref="M341:M341">INDEX(_Rge_Data_3rd_CY,$B341,M$1)</f>
        <v>0</v>
      </c>
      <c r="N341" s="385" t="n">
        <f aca="false" t="array" ref="N341:N341">INDEX(_Rge_Data_3rd_CY,$B341,N$1)</f>
        <v>0</v>
      </c>
      <c r="O341" s="385" t="n">
        <f aca="false" t="array" ref="O341:O341">INDEX(_Rge_Data_3rd_CY,$B341,O$1)</f>
        <v>0</v>
      </c>
      <c r="P341" s="385" t="n">
        <f aca="false" t="array" ref="P341:P341">INDEX(_Rge_Data_3rd_CY,$B341,P$1)</f>
        <v>0</v>
      </c>
      <c r="Q341" s="385" t="n">
        <f aca="false">INDEX(_Rge_Data_3rd_CY,$B341,Q$1)</f>
        <v>0</v>
      </c>
      <c r="R341" s="385" t="n">
        <f aca="false" t="array" ref="R341:R341">INDEX(_Rge_Data_3rd_CY,$B341,R$1)</f>
        <v>0</v>
      </c>
      <c r="S341" s="385" t="n">
        <f aca="false" t="array" ref="S341:S341">INDEX(_Rge_Data_3rd_CY,$B341,S$1)</f>
        <v>0</v>
      </c>
      <c r="T341" s="385" t="n">
        <f aca="false">H341-S341</f>
        <v>0</v>
      </c>
      <c r="U341" s="386" t="n">
        <f aca="false">IFERROR(T341/H341,0)</f>
        <v>0</v>
      </c>
      <c r="V341" s="387" t="n">
        <f aca="false">INDEX(_Rge_Data_3rd_CY,$B341,V$1)</f>
        <v>0</v>
      </c>
      <c r="W341" s="388" t="n">
        <f aca="false">INDEX(_Rge_Data_3rd_CY,$B341,W$1)</f>
        <v>0</v>
      </c>
      <c r="X341" s="388" t="n">
        <f aca="false">INDEX(_Rge_Data_3rd_CY,$B341,X$1)</f>
        <v>0</v>
      </c>
      <c r="Y341" s="388" t="n">
        <f aca="false">INDEX(_Rge_Data_3rd_CY,$B341,Y$1)</f>
        <v>0</v>
      </c>
      <c r="Z341" s="388" t="n">
        <f aca="false" t="array" ref="Z341:Z341">INDEX(_Rge_Data_3rd_CY,$B341,Z$1)</f>
        <v>0</v>
      </c>
      <c r="AA341" s="388" t="n">
        <f aca="false" t="array" ref="AA341:AA341">INDEX(_Rge_Data_3rd_CY,$B341,AA$1)</f>
        <v>0</v>
      </c>
      <c r="AB341" s="388" t="n">
        <f aca="false" t="array" ref="AB341:AB341">INDEX(_Rge_Data_3rd_CY,$B341,AB$1)</f>
        <v>0</v>
      </c>
      <c r="AC341" s="388" t="n">
        <f aca="false" t="array" ref="AC341:AC341">INDEX(_Rge_Data_3rd_CY,$B341,AC$1)</f>
        <v>0</v>
      </c>
      <c r="AD341" s="388" t="n">
        <f aca="false" t="array" ref="AD341:AD341">INDEX(_Rge_Data_3rd_CY,$B341,AD$1)</f>
        <v>0</v>
      </c>
      <c r="AE341" s="388" t="n">
        <f aca="false">INDEX(_Rge_Data_3rd_CY,$B341,AE$1)</f>
        <v>0</v>
      </c>
      <c r="AF341" s="388" t="n">
        <f aca="false" t="array" ref="AF341:AF341">INDEX(_Rge_Data_3rd_CY,$B341,AF$1)</f>
        <v>0</v>
      </c>
      <c r="AG341" s="388" t="n">
        <f aca="false" t="array" ref="AG341:AG341">INDEX(_Rge_Data_3rd_CY,$B341,AG$1)</f>
        <v>0</v>
      </c>
      <c r="AH341" s="388" t="n">
        <f aca="false">V341-AG341</f>
        <v>0</v>
      </c>
      <c r="AI341" s="389" t="n">
        <f aca="false">IFERROR(AH341/V341,)</f>
        <v>0</v>
      </c>
      <c r="AJ341" s="390" t="n">
        <f aca="false">INDEX(_Rge_Data_3rd_CY,$B341,AJ$1)</f>
        <v>0</v>
      </c>
      <c r="AK341" s="391" t="n">
        <f aca="false">INDEX(_Rge_Data_3rd_CY,$B341,AK$1)</f>
        <v>0</v>
      </c>
      <c r="AL341" s="391" t="n">
        <f aca="false">INDEX(_Rge_Data_3rd_CY,$B341,AL$1)</f>
        <v>0</v>
      </c>
      <c r="AM341" s="391" t="n">
        <f aca="false">INDEX(_Rge_Data_3rd_CY,$B341,AM$1)</f>
        <v>0</v>
      </c>
      <c r="AN341" s="391" t="n">
        <f aca="false" t="array" ref="AN341:AN341">INDEX(_Rge_Data_3rd_CY,$B341,AN$1)</f>
        <v>0</v>
      </c>
      <c r="AO341" s="391" t="n">
        <f aca="false" t="array" ref="AO341:AO341">INDEX(_Rge_Data_3rd_CY,$B341,AO$1)</f>
        <v>0</v>
      </c>
      <c r="AP341" s="391" t="n">
        <f aca="false" t="array" ref="AP341:AP341">INDEX(_Rge_Data_3rd_CY,$B341,AP$1)</f>
        <v>0</v>
      </c>
      <c r="AQ341" s="391" t="n">
        <f aca="false" t="array" ref="AQ341:AQ341">INDEX(_Rge_Data_3rd_CY,$B341,AQ$1)</f>
        <v>0</v>
      </c>
      <c r="AR341" s="391" t="n">
        <f aca="false" t="array" ref="AR341:AR341">INDEX(_Rge_Data_3rd_CY,$B341,AR$1)</f>
        <v>0</v>
      </c>
      <c r="AS341" s="391" t="n">
        <f aca="false">INDEX(_Rge_Data_3rd_CY,$B341,AS$1)</f>
        <v>0</v>
      </c>
      <c r="AT341" s="391" t="n">
        <f aca="false" t="array" ref="AT341:AT341">INDEX(_Rge_Data_3rd_CY,$B341,AT$1)</f>
        <v>0</v>
      </c>
      <c r="AU341" s="391" t="n">
        <f aca="false" t="array" ref="AU341:AU341">INDEX(_Rge_Data_3rd_CY,$B341,AU$1)</f>
        <v>0</v>
      </c>
      <c r="AV341" s="262" t="n">
        <f aca="false">AU341+AX341+AY341</f>
        <v>0</v>
      </c>
      <c r="AW341" s="392" t="n">
        <f aca="false">IFERROR(AU341/AG341,0)</f>
        <v>0</v>
      </c>
      <c r="AX341" s="268" t="n">
        <f aca="false">IFERROR(IF(AND($F341="OPEN",$AH341&gt;0),$AH341*_SoP*$AW341,IF(AND($F341="CLOSED",$AH341&gt;0),$AH341*_SoL*$AW341,0)),0)</f>
        <v>0</v>
      </c>
      <c r="AY341" s="268" t="n">
        <f aca="false">IFERROR(IF($AH341&lt;0,$AH341*_SoL,0),0)</f>
        <v>0</v>
      </c>
      <c r="AZ341" s="393" t="n">
        <f aca="false">AU341+AX341</f>
        <v>0</v>
      </c>
      <c r="BA341" s="393" t="n">
        <f aca="false">AJ341-AY341</f>
        <v>0</v>
      </c>
      <c r="BB341" s="393" t="n">
        <f aca="false">AZ341-BA341</f>
        <v>0</v>
      </c>
      <c r="BC341" s="394" t="n">
        <f aca="false">IF($BB341&gt;=0,$BB341,0)</f>
        <v>0</v>
      </c>
      <c r="BD341" s="395" t="n">
        <f aca="false">IF($BB341&lt;=0,-$BB341,0)</f>
        <v>-0</v>
      </c>
      <c r="BE341" s="396" t="n">
        <f aca="false">IF((V341-AJ341)&lt;0,0,V341-AJ341)</f>
        <v>0</v>
      </c>
      <c r="BF341" s="397" t="n">
        <f aca="false">IF(AW341&gt;1,0,V341-AW341*V341)</f>
        <v>0</v>
      </c>
    </row>
    <row r="342" customFormat="false" ht="19.5" hidden="false" customHeight="true" outlineLevel="0" collapsed="false">
      <c r="A342" s="166"/>
      <c r="B342" s="208" t="n">
        <f aca="false">B341+1</f>
        <v>331</v>
      </c>
      <c r="C342" s="166"/>
      <c r="D342" s="369" t="n">
        <f aca="false">INDEX(_Rge_Projectdata_3rd,$B342,MATCH("Project-ID",_Rge_Headline_Projectdata,0))</f>
        <v>0</v>
      </c>
      <c r="E342" s="370" t="str">
        <f aca="false" t="array" ref="E342:E342">IF(INDEX(_Rge_Data_3rd_CY,$B342,E$1)=0,"",TEXT(INDEX(_Rge_Data_3rd_CY,$B342,E$1),"JJJJMMTT"))</f>
        <v/>
      </c>
      <c r="F342" s="382" t="str">
        <f aca="false" t="array" ref="F342:F342">INDEX(_Rge_Data_3rd_CY,$B342,F$1)</f>
        <v>Open</v>
      </c>
      <c r="G342" s="371" t="n">
        <f aca="false" t="array" ref="G342:G342">IFERROR(MATCH(INDEX(_Rge_Data_3rd_CY,$B342,G$1),_Rge_Projectstatus,0),"")</f>
        <v>1</v>
      </c>
      <c r="H342" s="383" t="n">
        <f aca="false">INDEX(_Rge_Data_3rd_CY,$B342,H$1)</f>
        <v>0</v>
      </c>
      <c r="I342" s="384" t="n">
        <f aca="false">INDEX(_Rge_Data_3rd_CY,$B342,I$1)</f>
        <v>0</v>
      </c>
      <c r="J342" s="384" t="n">
        <f aca="false">INDEX(_Rge_Data_3rd_CY,$B342,J$1)</f>
        <v>0</v>
      </c>
      <c r="K342" s="384" t="n">
        <f aca="false">INDEX(_Rge_Data_3rd_CY,$B342,K$1)</f>
        <v>0</v>
      </c>
      <c r="L342" s="385" t="n">
        <f aca="false" t="array" ref="L342:L342">INDEX(_Rge_Data_3rd_CY,$B342,L$1)</f>
        <v>0</v>
      </c>
      <c r="M342" s="385" t="n">
        <f aca="false" t="array" ref="M342:M342">INDEX(_Rge_Data_3rd_CY,$B342,M$1)</f>
        <v>0</v>
      </c>
      <c r="N342" s="385" t="n">
        <f aca="false" t="array" ref="N342:N342">INDEX(_Rge_Data_3rd_CY,$B342,N$1)</f>
        <v>0</v>
      </c>
      <c r="O342" s="385" t="n">
        <f aca="false" t="array" ref="O342:O342">INDEX(_Rge_Data_3rd_CY,$B342,O$1)</f>
        <v>0</v>
      </c>
      <c r="P342" s="385" t="n">
        <f aca="false" t="array" ref="P342:P342">INDEX(_Rge_Data_3rd_CY,$B342,P$1)</f>
        <v>0</v>
      </c>
      <c r="Q342" s="385" t="n">
        <f aca="false">INDEX(_Rge_Data_3rd_CY,$B342,Q$1)</f>
        <v>0</v>
      </c>
      <c r="R342" s="385" t="n">
        <f aca="false" t="array" ref="R342:R342">INDEX(_Rge_Data_3rd_CY,$B342,R$1)</f>
        <v>0</v>
      </c>
      <c r="S342" s="385" t="n">
        <f aca="false" t="array" ref="S342:S342">INDEX(_Rge_Data_3rd_CY,$B342,S$1)</f>
        <v>0</v>
      </c>
      <c r="T342" s="385" t="n">
        <f aca="false">H342-S342</f>
        <v>0</v>
      </c>
      <c r="U342" s="386" t="n">
        <f aca="false">IFERROR(T342/H342,0)</f>
        <v>0</v>
      </c>
      <c r="V342" s="387" t="n">
        <f aca="false">INDEX(_Rge_Data_3rd_CY,$B342,V$1)</f>
        <v>0</v>
      </c>
      <c r="W342" s="388" t="n">
        <f aca="false">INDEX(_Rge_Data_3rd_CY,$B342,W$1)</f>
        <v>0</v>
      </c>
      <c r="X342" s="388" t="n">
        <f aca="false">INDEX(_Rge_Data_3rd_CY,$B342,X$1)</f>
        <v>0</v>
      </c>
      <c r="Y342" s="388" t="n">
        <f aca="false">INDEX(_Rge_Data_3rd_CY,$B342,Y$1)</f>
        <v>0</v>
      </c>
      <c r="Z342" s="388" t="n">
        <f aca="false" t="array" ref="Z342:Z342">INDEX(_Rge_Data_3rd_CY,$B342,Z$1)</f>
        <v>0</v>
      </c>
      <c r="AA342" s="388" t="n">
        <f aca="false" t="array" ref="AA342:AA342">INDEX(_Rge_Data_3rd_CY,$B342,AA$1)</f>
        <v>0</v>
      </c>
      <c r="AB342" s="388" t="n">
        <f aca="false" t="array" ref="AB342:AB342">INDEX(_Rge_Data_3rd_CY,$B342,AB$1)</f>
        <v>0</v>
      </c>
      <c r="AC342" s="388" t="n">
        <f aca="false" t="array" ref="AC342:AC342">INDEX(_Rge_Data_3rd_CY,$B342,AC$1)</f>
        <v>0</v>
      </c>
      <c r="AD342" s="388" t="n">
        <f aca="false" t="array" ref="AD342:AD342">INDEX(_Rge_Data_3rd_CY,$B342,AD$1)</f>
        <v>0</v>
      </c>
      <c r="AE342" s="388" t="n">
        <f aca="false">INDEX(_Rge_Data_3rd_CY,$B342,AE$1)</f>
        <v>0</v>
      </c>
      <c r="AF342" s="388" t="n">
        <f aca="false" t="array" ref="AF342:AF342">INDEX(_Rge_Data_3rd_CY,$B342,AF$1)</f>
        <v>0</v>
      </c>
      <c r="AG342" s="388" t="n">
        <f aca="false" t="array" ref="AG342:AG342">INDEX(_Rge_Data_3rd_CY,$B342,AG$1)</f>
        <v>0</v>
      </c>
      <c r="AH342" s="388" t="n">
        <f aca="false">V342-AG342</f>
        <v>0</v>
      </c>
      <c r="AI342" s="389" t="n">
        <f aca="false">IFERROR(AH342/V342,)</f>
        <v>0</v>
      </c>
      <c r="AJ342" s="390" t="n">
        <f aca="false">INDEX(_Rge_Data_3rd_CY,$B342,AJ$1)</f>
        <v>0</v>
      </c>
      <c r="AK342" s="391" t="n">
        <f aca="false">INDEX(_Rge_Data_3rd_CY,$B342,AK$1)</f>
        <v>0</v>
      </c>
      <c r="AL342" s="391" t="n">
        <f aca="false">INDEX(_Rge_Data_3rd_CY,$B342,AL$1)</f>
        <v>0</v>
      </c>
      <c r="AM342" s="391" t="n">
        <f aca="false">INDEX(_Rge_Data_3rd_CY,$B342,AM$1)</f>
        <v>0</v>
      </c>
      <c r="AN342" s="391" t="n">
        <f aca="false" t="array" ref="AN342:AN342">INDEX(_Rge_Data_3rd_CY,$B342,AN$1)</f>
        <v>0</v>
      </c>
      <c r="AO342" s="391" t="n">
        <f aca="false" t="array" ref="AO342:AO342">INDEX(_Rge_Data_3rd_CY,$B342,AO$1)</f>
        <v>0</v>
      </c>
      <c r="AP342" s="391" t="n">
        <f aca="false" t="array" ref="AP342:AP342">INDEX(_Rge_Data_3rd_CY,$B342,AP$1)</f>
        <v>0</v>
      </c>
      <c r="AQ342" s="391" t="n">
        <f aca="false" t="array" ref="AQ342:AQ342">INDEX(_Rge_Data_3rd_CY,$B342,AQ$1)</f>
        <v>0</v>
      </c>
      <c r="AR342" s="391" t="n">
        <f aca="false" t="array" ref="AR342:AR342">INDEX(_Rge_Data_3rd_CY,$B342,AR$1)</f>
        <v>0</v>
      </c>
      <c r="AS342" s="391" t="n">
        <f aca="false">INDEX(_Rge_Data_3rd_CY,$B342,AS$1)</f>
        <v>0</v>
      </c>
      <c r="AT342" s="391" t="n">
        <f aca="false" t="array" ref="AT342:AT342">INDEX(_Rge_Data_3rd_CY,$B342,AT$1)</f>
        <v>0</v>
      </c>
      <c r="AU342" s="391" t="n">
        <f aca="false" t="array" ref="AU342:AU342">INDEX(_Rge_Data_3rd_CY,$B342,AU$1)</f>
        <v>0</v>
      </c>
      <c r="AV342" s="262" t="n">
        <f aca="false">AU342+AX342+AY342</f>
        <v>0</v>
      </c>
      <c r="AW342" s="392" t="n">
        <f aca="false">IFERROR(AU342/AG342,0)</f>
        <v>0</v>
      </c>
      <c r="AX342" s="268" t="n">
        <f aca="false">IFERROR(IF(AND($F342="OPEN",$AH342&gt;0),$AH342*_SoP*$AW342,IF(AND($F342="CLOSED",$AH342&gt;0),$AH342*_SoL*$AW342,0)),0)</f>
        <v>0</v>
      </c>
      <c r="AY342" s="268" t="n">
        <f aca="false">IFERROR(IF($AH342&lt;0,$AH342*_SoL,0),0)</f>
        <v>0</v>
      </c>
      <c r="AZ342" s="393" t="n">
        <f aca="false">AU342+AX342</f>
        <v>0</v>
      </c>
      <c r="BA342" s="393" t="n">
        <f aca="false">AJ342-AY342</f>
        <v>0</v>
      </c>
      <c r="BB342" s="393" t="n">
        <f aca="false">AZ342-BA342</f>
        <v>0</v>
      </c>
      <c r="BC342" s="394" t="n">
        <f aca="false">IF($BB342&gt;=0,$BB342,0)</f>
        <v>0</v>
      </c>
      <c r="BD342" s="395" t="n">
        <f aca="false">IF($BB342&lt;=0,-$BB342,0)</f>
        <v>-0</v>
      </c>
      <c r="BE342" s="396" t="n">
        <f aca="false">IF((V342-AJ342)&lt;0,0,V342-AJ342)</f>
        <v>0</v>
      </c>
      <c r="BF342" s="397" t="n">
        <f aca="false">IF(AW342&gt;1,0,V342-AW342*V342)</f>
        <v>0</v>
      </c>
    </row>
    <row r="343" customFormat="false" ht="19.5" hidden="false" customHeight="true" outlineLevel="0" collapsed="false">
      <c r="A343" s="166"/>
      <c r="B343" s="208" t="n">
        <f aca="false">B342+1</f>
        <v>332</v>
      </c>
      <c r="C343" s="166"/>
      <c r="D343" s="369" t="n">
        <f aca="false">INDEX(_Rge_Projectdata_3rd,$B343,MATCH("Project-ID",_Rge_Headline_Projectdata,0))</f>
        <v>0</v>
      </c>
      <c r="E343" s="370" t="str">
        <f aca="false" t="array" ref="E343:E343">IF(INDEX(_Rge_Data_3rd_CY,$B343,E$1)=0,"",TEXT(INDEX(_Rge_Data_3rd_CY,$B343,E$1),"JJJJMMTT"))</f>
        <v/>
      </c>
      <c r="F343" s="382" t="str">
        <f aca="false" t="array" ref="F343:F343">INDEX(_Rge_Data_3rd_CY,$B343,F$1)</f>
        <v>Open</v>
      </c>
      <c r="G343" s="371" t="n">
        <f aca="false" t="array" ref="G343:G343">IFERROR(MATCH(INDEX(_Rge_Data_3rd_CY,$B343,G$1),_Rge_Projectstatus,0),"")</f>
        <v>1</v>
      </c>
      <c r="H343" s="383" t="n">
        <f aca="false">INDEX(_Rge_Data_3rd_CY,$B343,H$1)</f>
        <v>0</v>
      </c>
      <c r="I343" s="384" t="n">
        <f aca="false">INDEX(_Rge_Data_3rd_CY,$B343,I$1)</f>
        <v>0</v>
      </c>
      <c r="J343" s="384" t="n">
        <f aca="false">INDEX(_Rge_Data_3rd_CY,$B343,J$1)</f>
        <v>0</v>
      </c>
      <c r="K343" s="384" t="n">
        <f aca="false">INDEX(_Rge_Data_3rd_CY,$B343,K$1)</f>
        <v>0</v>
      </c>
      <c r="L343" s="385" t="n">
        <f aca="false" t="array" ref="L343:L343">INDEX(_Rge_Data_3rd_CY,$B343,L$1)</f>
        <v>0</v>
      </c>
      <c r="M343" s="385" t="n">
        <f aca="false" t="array" ref="M343:M343">INDEX(_Rge_Data_3rd_CY,$B343,M$1)</f>
        <v>0</v>
      </c>
      <c r="N343" s="385" t="n">
        <f aca="false" t="array" ref="N343:N343">INDEX(_Rge_Data_3rd_CY,$B343,N$1)</f>
        <v>0</v>
      </c>
      <c r="O343" s="385" t="n">
        <f aca="false" t="array" ref="O343:O343">INDEX(_Rge_Data_3rd_CY,$B343,O$1)</f>
        <v>0</v>
      </c>
      <c r="P343" s="385" t="n">
        <f aca="false" t="array" ref="P343:P343">INDEX(_Rge_Data_3rd_CY,$B343,P$1)</f>
        <v>0</v>
      </c>
      <c r="Q343" s="385" t="n">
        <f aca="false">INDEX(_Rge_Data_3rd_CY,$B343,Q$1)</f>
        <v>0</v>
      </c>
      <c r="R343" s="385" t="n">
        <f aca="false" t="array" ref="R343:R343">INDEX(_Rge_Data_3rd_CY,$B343,R$1)</f>
        <v>0</v>
      </c>
      <c r="S343" s="385" t="n">
        <f aca="false" t="array" ref="S343:S343">INDEX(_Rge_Data_3rd_CY,$B343,S$1)</f>
        <v>0</v>
      </c>
      <c r="T343" s="385" t="n">
        <f aca="false">H343-S343</f>
        <v>0</v>
      </c>
      <c r="U343" s="386" t="n">
        <f aca="false">IFERROR(T343/H343,0)</f>
        <v>0</v>
      </c>
      <c r="V343" s="387" t="n">
        <f aca="false">INDEX(_Rge_Data_3rd_CY,$B343,V$1)</f>
        <v>0</v>
      </c>
      <c r="W343" s="388" t="n">
        <f aca="false">INDEX(_Rge_Data_3rd_CY,$B343,W$1)</f>
        <v>0</v>
      </c>
      <c r="X343" s="388" t="n">
        <f aca="false">INDEX(_Rge_Data_3rd_CY,$B343,X$1)</f>
        <v>0</v>
      </c>
      <c r="Y343" s="388" t="n">
        <f aca="false">INDEX(_Rge_Data_3rd_CY,$B343,Y$1)</f>
        <v>0</v>
      </c>
      <c r="Z343" s="388" t="n">
        <f aca="false" t="array" ref="Z343:Z343">INDEX(_Rge_Data_3rd_CY,$B343,Z$1)</f>
        <v>0</v>
      </c>
      <c r="AA343" s="388" t="n">
        <f aca="false" t="array" ref="AA343:AA343">INDEX(_Rge_Data_3rd_CY,$B343,AA$1)</f>
        <v>0</v>
      </c>
      <c r="AB343" s="388" t="n">
        <f aca="false" t="array" ref="AB343:AB343">INDEX(_Rge_Data_3rd_CY,$B343,AB$1)</f>
        <v>0</v>
      </c>
      <c r="AC343" s="388" t="n">
        <f aca="false" t="array" ref="AC343:AC343">INDEX(_Rge_Data_3rd_CY,$B343,AC$1)</f>
        <v>0</v>
      </c>
      <c r="AD343" s="388" t="n">
        <f aca="false" t="array" ref="AD343:AD343">INDEX(_Rge_Data_3rd_CY,$B343,AD$1)</f>
        <v>0</v>
      </c>
      <c r="AE343" s="388" t="n">
        <f aca="false">INDEX(_Rge_Data_3rd_CY,$B343,AE$1)</f>
        <v>0</v>
      </c>
      <c r="AF343" s="388" t="n">
        <f aca="false" t="array" ref="AF343:AF343">INDEX(_Rge_Data_3rd_CY,$B343,AF$1)</f>
        <v>0</v>
      </c>
      <c r="AG343" s="388" t="n">
        <f aca="false" t="array" ref="AG343:AG343">INDEX(_Rge_Data_3rd_CY,$B343,AG$1)</f>
        <v>0</v>
      </c>
      <c r="AH343" s="388" t="n">
        <f aca="false">V343-AG343</f>
        <v>0</v>
      </c>
      <c r="AI343" s="389" t="n">
        <f aca="false">IFERROR(AH343/V343,)</f>
        <v>0</v>
      </c>
      <c r="AJ343" s="390" t="n">
        <f aca="false">INDEX(_Rge_Data_3rd_CY,$B343,AJ$1)</f>
        <v>0</v>
      </c>
      <c r="AK343" s="391" t="n">
        <f aca="false">INDEX(_Rge_Data_3rd_CY,$B343,AK$1)</f>
        <v>0</v>
      </c>
      <c r="AL343" s="391" t="n">
        <f aca="false">INDEX(_Rge_Data_3rd_CY,$B343,AL$1)</f>
        <v>0</v>
      </c>
      <c r="AM343" s="391" t="n">
        <f aca="false">INDEX(_Rge_Data_3rd_CY,$B343,AM$1)</f>
        <v>0</v>
      </c>
      <c r="AN343" s="391" t="n">
        <f aca="false" t="array" ref="AN343:AN343">INDEX(_Rge_Data_3rd_CY,$B343,AN$1)</f>
        <v>0</v>
      </c>
      <c r="AO343" s="391" t="n">
        <f aca="false" t="array" ref="AO343:AO343">INDEX(_Rge_Data_3rd_CY,$B343,AO$1)</f>
        <v>0</v>
      </c>
      <c r="AP343" s="391" t="n">
        <f aca="false" t="array" ref="AP343:AP343">INDEX(_Rge_Data_3rd_CY,$B343,AP$1)</f>
        <v>0</v>
      </c>
      <c r="AQ343" s="391" t="n">
        <f aca="false" t="array" ref="AQ343:AQ343">INDEX(_Rge_Data_3rd_CY,$B343,AQ$1)</f>
        <v>0</v>
      </c>
      <c r="AR343" s="391" t="n">
        <f aca="false" t="array" ref="AR343:AR343">INDEX(_Rge_Data_3rd_CY,$B343,AR$1)</f>
        <v>0</v>
      </c>
      <c r="AS343" s="391" t="n">
        <f aca="false">INDEX(_Rge_Data_3rd_CY,$B343,AS$1)</f>
        <v>0</v>
      </c>
      <c r="AT343" s="391" t="n">
        <f aca="false" t="array" ref="AT343:AT343">INDEX(_Rge_Data_3rd_CY,$B343,AT$1)</f>
        <v>0</v>
      </c>
      <c r="AU343" s="391" t="n">
        <f aca="false" t="array" ref="AU343:AU343">INDEX(_Rge_Data_3rd_CY,$B343,AU$1)</f>
        <v>0</v>
      </c>
      <c r="AV343" s="262" t="n">
        <f aca="false">AU343+AX343+AY343</f>
        <v>0</v>
      </c>
      <c r="AW343" s="392" t="n">
        <f aca="false">IFERROR(AU343/AG343,0)</f>
        <v>0</v>
      </c>
      <c r="AX343" s="268" t="n">
        <f aca="false">IFERROR(IF(AND($F343="OPEN",$AH343&gt;0),$AH343*_SoP*$AW343,IF(AND($F343="CLOSED",$AH343&gt;0),$AH343*_SoL*$AW343,0)),0)</f>
        <v>0</v>
      </c>
      <c r="AY343" s="268" t="n">
        <f aca="false">IFERROR(IF($AH343&lt;0,$AH343*_SoL,0),0)</f>
        <v>0</v>
      </c>
      <c r="AZ343" s="393" t="n">
        <f aca="false">AU343+AX343</f>
        <v>0</v>
      </c>
      <c r="BA343" s="393" t="n">
        <f aca="false">AJ343-AY343</f>
        <v>0</v>
      </c>
      <c r="BB343" s="393" t="n">
        <f aca="false">AZ343-BA343</f>
        <v>0</v>
      </c>
      <c r="BC343" s="394" t="n">
        <f aca="false">IF($BB343&gt;=0,$BB343,0)</f>
        <v>0</v>
      </c>
      <c r="BD343" s="395" t="n">
        <f aca="false">IF($BB343&lt;=0,-$BB343,0)</f>
        <v>-0</v>
      </c>
      <c r="BE343" s="396" t="n">
        <f aca="false">IF((V343-AJ343)&lt;0,0,V343-AJ343)</f>
        <v>0</v>
      </c>
      <c r="BF343" s="397" t="n">
        <f aca="false">IF(AW343&gt;1,0,V343-AW343*V343)</f>
        <v>0</v>
      </c>
    </row>
    <row r="344" customFormat="false" ht="19.5" hidden="false" customHeight="true" outlineLevel="0" collapsed="false">
      <c r="A344" s="166"/>
      <c r="B344" s="208" t="n">
        <f aca="false">B343+1</f>
        <v>333</v>
      </c>
      <c r="C344" s="166"/>
      <c r="D344" s="369" t="n">
        <f aca="false">INDEX(_Rge_Projectdata_3rd,$B344,MATCH("Project-ID",_Rge_Headline_Projectdata,0))</f>
        <v>0</v>
      </c>
      <c r="E344" s="370" t="str">
        <f aca="false" t="array" ref="E344:E344">IF(INDEX(_Rge_Data_3rd_CY,$B344,E$1)=0,"",TEXT(INDEX(_Rge_Data_3rd_CY,$B344,E$1),"JJJJMMTT"))</f>
        <v/>
      </c>
      <c r="F344" s="382" t="str">
        <f aca="false" t="array" ref="F344:F344">INDEX(_Rge_Data_3rd_CY,$B344,F$1)</f>
        <v>Open</v>
      </c>
      <c r="G344" s="371" t="n">
        <f aca="false" t="array" ref="G344:G344">IFERROR(MATCH(INDEX(_Rge_Data_3rd_CY,$B344,G$1),_Rge_Projectstatus,0),"")</f>
        <v>1</v>
      </c>
      <c r="H344" s="383" t="n">
        <f aca="false">INDEX(_Rge_Data_3rd_CY,$B344,H$1)</f>
        <v>0</v>
      </c>
      <c r="I344" s="384" t="n">
        <f aca="false">INDEX(_Rge_Data_3rd_CY,$B344,I$1)</f>
        <v>0</v>
      </c>
      <c r="J344" s="384" t="n">
        <f aca="false">INDEX(_Rge_Data_3rd_CY,$B344,J$1)</f>
        <v>0</v>
      </c>
      <c r="K344" s="384" t="n">
        <f aca="false">INDEX(_Rge_Data_3rd_CY,$B344,K$1)</f>
        <v>0</v>
      </c>
      <c r="L344" s="385" t="n">
        <f aca="false" t="array" ref="L344:L344">INDEX(_Rge_Data_3rd_CY,$B344,L$1)</f>
        <v>0</v>
      </c>
      <c r="M344" s="385" t="n">
        <f aca="false" t="array" ref="M344:M344">INDEX(_Rge_Data_3rd_CY,$B344,M$1)</f>
        <v>0</v>
      </c>
      <c r="N344" s="385" t="n">
        <f aca="false" t="array" ref="N344:N344">INDEX(_Rge_Data_3rd_CY,$B344,N$1)</f>
        <v>0</v>
      </c>
      <c r="O344" s="385" t="n">
        <f aca="false" t="array" ref="O344:O344">INDEX(_Rge_Data_3rd_CY,$B344,O$1)</f>
        <v>0</v>
      </c>
      <c r="P344" s="385" t="n">
        <f aca="false" t="array" ref="P344:P344">INDEX(_Rge_Data_3rd_CY,$B344,P$1)</f>
        <v>0</v>
      </c>
      <c r="Q344" s="385" t="n">
        <f aca="false">INDEX(_Rge_Data_3rd_CY,$B344,Q$1)</f>
        <v>0</v>
      </c>
      <c r="R344" s="385" t="n">
        <f aca="false" t="array" ref="R344:R344">INDEX(_Rge_Data_3rd_CY,$B344,R$1)</f>
        <v>0</v>
      </c>
      <c r="S344" s="385" t="n">
        <f aca="false" t="array" ref="S344:S344">INDEX(_Rge_Data_3rd_CY,$B344,S$1)</f>
        <v>0</v>
      </c>
      <c r="T344" s="385" t="n">
        <f aca="false">H344-S344</f>
        <v>0</v>
      </c>
      <c r="U344" s="386" t="n">
        <f aca="false">IFERROR(T344/H344,0)</f>
        <v>0</v>
      </c>
      <c r="V344" s="387" t="n">
        <f aca="false">INDEX(_Rge_Data_3rd_CY,$B344,V$1)</f>
        <v>0</v>
      </c>
      <c r="W344" s="388" t="n">
        <f aca="false">INDEX(_Rge_Data_3rd_CY,$B344,W$1)</f>
        <v>0</v>
      </c>
      <c r="X344" s="388" t="n">
        <f aca="false">INDEX(_Rge_Data_3rd_CY,$B344,X$1)</f>
        <v>0</v>
      </c>
      <c r="Y344" s="388" t="n">
        <f aca="false">INDEX(_Rge_Data_3rd_CY,$B344,Y$1)</f>
        <v>0</v>
      </c>
      <c r="Z344" s="388" t="n">
        <f aca="false" t="array" ref="Z344:Z344">INDEX(_Rge_Data_3rd_CY,$B344,Z$1)</f>
        <v>0</v>
      </c>
      <c r="AA344" s="388" t="n">
        <f aca="false" t="array" ref="AA344:AA344">INDEX(_Rge_Data_3rd_CY,$B344,AA$1)</f>
        <v>0</v>
      </c>
      <c r="AB344" s="388" t="n">
        <f aca="false" t="array" ref="AB344:AB344">INDEX(_Rge_Data_3rd_CY,$B344,AB$1)</f>
        <v>0</v>
      </c>
      <c r="AC344" s="388" t="n">
        <f aca="false" t="array" ref="AC344:AC344">INDEX(_Rge_Data_3rd_CY,$B344,AC$1)</f>
        <v>0</v>
      </c>
      <c r="AD344" s="388" t="n">
        <f aca="false" t="array" ref="AD344:AD344">INDEX(_Rge_Data_3rd_CY,$B344,AD$1)</f>
        <v>0</v>
      </c>
      <c r="AE344" s="388" t="n">
        <f aca="false">INDEX(_Rge_Data_3rd_CY,$B344,AE$1)</f>
        <v>0</v>
      </c>
      <c r="AF344" s="388" t="n">
        <f aca="false" t="array" ref="AF344:AF344">INDEX(_Rge_Data_3rd_CY,$B344,AF$1)</f>
        <v>0</v>
      </c>
      <c r="AG344" s="388" t="n">
        <f aca="false" t="array" ref="AG344:AG344">INDEX(_Rge_Data_3rd_CY,$B344,AG$1)</f>
        <v>0</v>
      </c>
      <c r="AH344" s="388" t="n">
        <f aca="false">V344-AG344</f>
        <v>0</v>
      </c>
      <c r="AI344" s="389" t="n">
        <f aca="false">IFERROR(AH344/V344,)</f>
        <v>0</v>
      </c>
      <c r="AJ344" s="390" t="n">
        <f aca="false">INDEX(_Rge_Data_3rd_CY,$B344,AJ$1)</f>
        <v>0</v>
      </c>
      <c r="AK344" s="391" t="n">
        <f aca="false">INDEX(_Rge_Data_3rd_CY,$B344,AK$1)</f>
        <v>0</v>
      </c>
      <c r="AL344" s="391" t="n">
        <f aca="false">INDEX(_Rge_Data_3rd_CY,$B344,AL$1)</f>
        <v>0</v>
      </c>
      <c r="AM344" s="391" t="n">
        <f aca="false">INDEX(_Rge_Data_3rd_CY,$B344,AM$1)</f>
        <v>0</v>
      </c>
      <c r="AN344" s="391" t="n">
        <f aca="false" t="array" ref="AN344:AN344">INDEX(_Rge_Data_3rd_CY,$B344,AN$1)</f>
        <v>0</v>
      </c>
      <c r="AO344" s="391" t="n">
        <f aca="false" t="array" ref="AO344:AO344">INDEX(_Rge_Data_3rd_CY,$B344,AO$1)</f>
        <v>0</v>
      </c>
      <c r="AP344" s="391" t="n">
        <f aca="false" t="array" ref="AP344:AP344">INDEX(_Rge_Data_3rd_CY,$B344,AP$1)</f>
        <v>0</v>
      </c>
      <c r="AQ344" s="391" t="n">
        <f aca="false" t="array" ref="AQ344:AQ344">INDEX(_Rge_Data_3rd_CY,$B344,AQ$1)</f>
        <v>0</v>
      </c>
      <c r="AR344" s="391" t="n">
        <f aca="false" t="array" ref="AR344:AR344">INDEX(_Rge_Data_3rd_CY,$B344,AR$1)</f>
        <v>0</v>
      </c>
      <c r="AS344" s="391" t="n">
        <f aca="false">INDEX(_Rge_Data_3rd_CY,$B344,AS$1)</f>
        <v>0</v>
      </c>
      <c r="AT344" s="391" t="n">
        <f aca="false" t="array" ref="AT344:AT344">INDEX(_Rge_Data_3rd_CY,$B344,AT$1)</f>
        <v>0</v>
      </c>
      <c r="AU344" s="391" t="n">
        <f aca="false" t="array" ref="AU344:AU344">INDEX(_Rge_Data_3rd_CY,$B344,AU$1)</f>
        <v>0</v>
      </c>
      <c r="AV344" s="262" t="n">
        <f aca="false">AU344+AX344+AY344</f>
        <v>0</v>
      </c>
      <c r="AW344" s="392" t="n">
        <f aca="false">IFERROR(AU344/AG344,0)</f>
        <v>0</v>
      </c>
      <c r="AX344" s="268" t="n">
        <f aca="false">IFERROR(IF(AND($F344="OPEN",$AH344&gt;0),$AH344*_SoP*$AW344,IF(AND($F344="CLOSED",$AH344&gt;0),$AH344*_SoL*$AW344,0)),0)</f>
        <v>0</v>
      </c>
      <c r="AY344" s="268" t="n">
        <f aca="false">IFERROR(IF($AH344&lt;0,$AH344*_SoL,0),0)</f>
        <v>0</v>
      </c>
      <c r="AZ344" s="393" t="n">
        <f aca="false">AU344+AX344</f>
        <v>0</v>
      </c>
      <c r="BA344" s="393" t="n">
        <f aca="false">AJ344-AY344</f>
        <v>0</v>
      </c>
      <c r="BB344" s="393" t="n">
        <f aca="false">AZ344-BA344</f>
        <v>0</v>
      </c>
      <c r="BC344" s="394" t="n">
        <f aca="false">IF($BB344&gt;=0,$BB344,0)</f>
        <v>0</v>
      </c>
      <c r="BD344" s="395" t="n">
        <f aca="false">IF($BB344&lt;=0,-$BB344,0)</f>
        <v>-0</v>
      </c>
      <c r="BE344" s="396" t="n">
        <f aca="false">IF((V344-AJ344)&lt;0,0,V344-AJ344)</f>
        <v>0</v>
      </c>
      <c r="BF344" s="397" t="n">
        <f aca="false">IF(AW344&gt;1,0,V344-AW344*V344)</f>
        <v>0</v>
      </c>
    </row>
    <row r="345" customFormat="false" ht="19.5" hidden="false" customHeight="true" outlineLevel="0" collapsed="false">
      <c r="A345" s="166"/>
      <c r="B345" s="208" t="n">
        <f aca="false">B344+1</f>
        <v>334</v>
      </c>
      <c r="C345" s="166"/>
      <c r="D345" s="369" t="n">
        <f aca="false">INDEX(_Rge_Projectdata_3rd,$B345,MATCH("Project-ID",_Rge_Headline_Projectdata,0))</f>
        <v>0</v>
      </c>
      <c r="E345" s="370" t="str">
        <f aca="false" t="array" ref="E345:E345">IF(INDEX(_Rge_Data_3rd_CY,$B345,E$1)=0,"",TEXT(INDEX(_Rge_Data_3rd_CY,$B345,E$1),"JJJJMMTT"))</f>
        <v/>
      </c>
      <c r="F345" s="382" t="str">
        <f aca="false" t="array" ref="F345:F345">INDEX(_Rge_Data_3rd_CY,$B345,F$1)</f>
        <v>Open</v>
      </c>
      <c r="G345" s="371" t="n">
        <f aca="false" t="array" ref="G345:G345">IFERROR(MATCH(INDEX(_Rge_Data_3rd_CY,$B345,G$1),_Rge_Projectstatus,0),"")</f>
        <v>1</v>
      </c>
      <c r="H345" s="383" t="n">
        <f aca="false">INDEX(_Rge_Data_3rd_CY,$B345,H$1)</f>
        <v>0</v>
      </c>
      <c r="I345" s="384" t="n">
        <f aca="false">INDEX(_Rge_Data_3rd_CY,$B345,I$1)</f>
        <v>0</v>
      </c>
      <c r="J345" s="384" t="n">
        <f aca="false">INDEX(_Rge_Data_3rd_CY,$B345,J$1)</f>
        <v>0</v>
      </c>
      <c r="K345" s="384" t="n">
        <f aca="false">INDEX(_Rge_Data_3rd_CY,$B345,K$1)</f>
        <v>0</v>
      </c>
      <c r="L345" s="385" t="n">
        <f aca="false" t="array" ref="L345:L345">INDEX(_Rge_Data_3rd_CY,$B345,L$1)</f>
        <v>0</v>
      </c>
      <c r="M345" s="385" t="n">
        <f aca="false" t="array" ref="M345:M345">INDEX(_Rge_Data_3rd_CY,$B345,M$1)</f>
        <v>0</v>
      </c>
      <c r="N345" s="385" t="n">
        <f aca="false" t="array" ref="N345:N345">INDEX(_Rge_Data_3rd_CY,$B345,N$1)</f>
        <v>0</v>
      </c>
      <c r="O345" s="385" t="n">
        <f aca="false" t="array" ref="O345:O345">INDEX(_Rge_Data_3rd_CY,$B345,O$1)</f>
        <v>0</v>
      </c>
      <c r="P345" s="385" t="n">
        <f aca="false" t="array" ref="P345:P345">INDEX(_Rge_Data_3rd_CY,$B345,P$1)</f>
        <v>0</v>
      </c>
      <c r="Q345" s="385" t="n">
        <f aca="false">INDEX(_Rge_Data_3rd_CY,$B345,Q$1)</f>
        <v>0</v>
      </c>
      <c r="R345" s="385" t="n">
        <f aca="false" t="array" ref="R345:R345">INDEX(_Rge_Data_3rd_CY,$B345,R$1)</f>
        <v>0</v>
      </c>
      <c r="S345" s="385" t="n">
        <f aca="false" t="array" ref="S345:S345">INDEX(_Rge_Data_3rd_CY,$B345,S$1)</f>
        <v>0</v>
      </c>
      <c r="T345" s="385" t="n">
        <f aca="false">H345-S345</f>
        <v>0</v>
      </c>
      <c r="U345" s="386" t="n">
        <f aca="false">IFERROR(T345/H345,0)</f>
        <v>0</v>
      </c>
      <c r="V345" s="387" t="n">
        <f aca="false">INDEX(_Rge_Data_3rd_CY,$B345,V$1)</f>
        <v>0</v>
      </c>
      <c r="W345" s="388" t="n">
        <f aca="false">INDEX(_Rge_Data_3rd_CY,$B345,W$1)</f>
        <v>0</v>
      </c>
      <c r="X345" s="388" t="n">
        <f aca="false">INDEX(_Rge_Data_3rd_CY,$B345,X$1)</f>
        <v>0</v>
      </c>
      <c r="Y345" s="388" t="n">
        <f aca="false">INDEX(_Rge_Data_3rd_CY,$B345,Y$1)</f>
        <v>0</v>
      </c>
      <c r="Z345" s="388" t="n">
        <f aca="false" t="array" ref="Z345:Z345">INDEX(_Rge_Data_3rd_CY,$B345,Z$1)</f>
        <v>0</v>
      </c>
      <c r="AA345" s="388" t="n">
        <f aca="false" t="array" ref="AA345:AA345">INDEX(_Rge_Data_3rd_CY,$B345,AA$1)</f>
        <v>0</v>
      </c>
      <c r="AB345" s="388" t="n">
        <f aca="false" t="array" ref="AB345:AB345">INDEX(_Rge_Data_3rd_CY,$B345,AB$1)</f>
        <v>0</v>
      </c>
      <c r="AC345" s="388" t="n">
        <f aca="false" t="array" ref="AC345:AC345">INDEX(_Rge_Data_3rd_CY,$B345,AC$1)</f>
        <v>0</v>
      </c>
      <c r="AD345" s="388" t="n">
        <f aca="false" t="array" ref="AD345:AD345">INDEX(_Rge_Data_3rd_CY,$B345,AD$1)</f>
        <v>0</v>
      </c>
      <c r="AE345" s="388" t="n">
        <f aca="false">INDEX(_Rge_Data_3rd_CY,$B345,AE$1)</f>
        <v>0</v>
      </c>
      <c r="AF345" s="388" t="n">
        <f aca="false" t="array" ref="AF345:AF345">INDEX(_Rge_Data_3rd_CY,$B345,AF$1)</f>
        <v>0</v>
      </c>
      <c r="AG345" s="388" t="n">
        <f aca="false" t="array" ref="AG345:AG345">INDEX(_Rge_Data_3rd_CY,$B345,AG$1)</f>
        <v>0</v>
      </c>
      <c r="AH345" s="388" t="n">
        <f aca="false">V345-AG345</f>
        <v>0</v>
      </c>
      <c r="AI345" s="389" t="n">
        <f aca="false">IFERROR(AH345/V345,)</f>
        <v>0</v>
      </c>
      <c r="AJ345" s="390" t="n">
        <f aca="false">INDEX(_Rge_Data_3rd_CY,$B345,AJ$1)</f>
        <v>0</v>
      </c>
      <c r="AK345" s="391" t="n">
        <f aca="false">INDEX(_Rge_Data_3rd_CY,$B345,AK$1)</f>
        <v>0</v>
      </c>
      <c r="AL345" s="391" t="n">
        <f aca="false">INDEX(_Rge_Data_3rd_CY,$B345,AL$1)</f>
        <v>0</v>
      </c>
      <c r="AM345" s="391" t="n">
        <f aca="false">INDEX(_Rge_Data_3rd_CY,$B345,AM$1)</f>
        <v>0</v>
      </c>
      <c r="AN345" s="391" t="n">
        <f aca="false" t="array" ref="AN345:AN345">INDEX(_Rge_Data_3rd_CY,$B345,AN$1)</f>
        <v>0</v>
      </c>
      <c r="AO345" s="391" t="n">
        <f aca="false" t="array" ref="AO345:AO345">INDEX(_Rge_Data_3rd_CY,$B345,AO$1)</f>
        <v>0</v>
      </c>
      <c r="AP345" s="391" t="n">
        <f aca="false" t="array" ref="AP345:AP345">INDEX(_Rge_Data_3rd_CY,$B345,AP$1)</f>
        <v>0</v>
      </c>
      <c r="AQ345" s="391" t="n">
        <f aca="false" t="array" ref="AQ345:AQ345">INDEX(_Rge_Data_3rd_CY,$B345,AQ$1)</f>
        <v>0</v>
      </c>
      <c r="AR345" s="391" t="n">
        <f aca="false" t="array" ref="AR345:AR345">INDEX(_Rge_Data_3rd_CY,$B345,AR$1)</f>
        <v>0</v>
      </c>
      <c r="AS345" s="391" t="n">
        <f aca="false">INDEX(_Rge_Data_3rd_CY,$B345,AS$1)</f>
        <v>0</v>
      </c>
      <c r="AT345" s="391" t="n">
        <f aca="false" t="array" ref="AT345:AT345">INDEX(_Rge_Data_3rd_CY,$B345,AT$1)</f>
        <v>0</v>
      </c>
      <c r="AU345" s="391" t="n">
        <f aca="false" t="array" ref="AU345:AU345">INDEX(_Rge_Data_3rd_CY,$B345,AU$1)</f>
        <v>0</v>
      </c>
      <c r="AV345" s="262" t="n">
        <f aca="false">AU345+AX345+AY345</f>
        <v>0</v>
      </c>
      <c r="AW345" s="392" t="n">
        <f aca="false">IFERROR(AU345/AG345,0)</f>
        <v>0</v>
      </c>
      <c r="AX345" s="268" t="n">
        <f aca="false">IFERROR(IF(AND($F345="OPEN",$AH345&gt;0),$AH345*_SoP*$AW345,IF(AND($F345="CLOSED",$AH345&gt;0),$AH345*_SoL*$AW345,0)),0)</f>
        <v>0</v>
      </c>
      <c r="AY345" s="268" t="n">
        <f aca="false">IFERROR(IF($AH345&lt;0,$AH345*_SoL,0),0)</f>
        <v>0</v>
      </c>
      <c r="AZ345" s="393" t="n">
        <f aca="false">AU345+AX345</f>
        <v>0</v>
      </c>
      <c r="BA345" s="393" t="n">
        <f aca="false">AJ345-AY345</f>
        <v>0</v>
      </c>
      <c r="BB345" s="393" t="n">
        <f aca="false">AZ345-BA345</f>
        <v>0</v>
      </c>
      <c r="BC345" s="394" t="n">
        <f aca="false">IF($BB345&gt;=0,$BB345,0)</f>
        <v>0</v>
      </c>
      <c r="BD345" s="395" t="n">
        <f aca="false">IF($BB345&lt;=0,-$BB345,0)</f>
        <v>-0</v>
      </c>
      <c r="BE345" s="396" t="n">
        <f aca="false">IF((V345-AJ345)&lt;0,0,V345-AJ345)</f>
        <v>0</v>
      </c>
      <c r="BF345" s="397" t="n">
        <f aca="false">IF(AW345&gt;1,0,V345-AW345*V345)</f>
        <v>0</v>
      </c>
    </row>
    <row r="346" customFormat="false" ht="19.5" hidden="false" customHeight="true" outlineLevel="0" collapsed="false">
      <c r="A346" s="166"/>
      <c r="B346" s="208" t="n">
        <f aca="false">B345+1</f>
        <v>335</v>
      </c>
      <c r="C346" s="166"/>
      <c r="D346" s="369" t="n">
        <f aca="false">INDEX(_Rge_Projectdata_3rd,$B346,MATCH("Project-ID",_Rge_Headline_Projectdata,0))</f>
        <v>0</v>
      </c>
      <c r="E346" s="370" t="str">
        <f aca="false" t="array" ref="E346:E346">IF(INDEX(_Rge_Data_3rd_CY,$B346,E$1)=0,"",TEXT(INDEX(_Rge_Data_3rd_CY,$B346,E$1),"JJJJMMTT"))</f>
        <v/>
      </c>
      <c r="F346" s="382" t="str">
        <f aca="false" t="array" ref="F346:F346">INDEX(_Rge_Data_3rd_CY,$B346,F$1)</f>
        <v>Open</v>
      </c>
      <c r="G346" s="371" t="n">
        <f aca="false" t="array" ref="G346:G346">IFERROR(MATCH(INDEX(_Rge_Data_3rd_CY,$B346,G$1),_Rge_Projectstatus,0),"")</f>
        <v>1</v>
      </c>
      <c r="H346" s="383" t="n">
        <f aca="false">INDEX(_Rge_Data_3rd_CY,$B346,H$1)</f>
        <v>0</v>
      </c>
      <c r="I346" s="384" t="n">
        <f aca="false">INDEX(_Rge_Data_3rd_CY,$B346,I$1)</f>
        <v>0</v>
      </c>
      <c r="J346" s="384" t="n">
        <f aca="false">INDEX(_Rge_Data_3rd_CY,$B346,J$1)</f>
        <v>0</v>
      </c>
      <c r="K346" s="384" t="n">
        <f aca="false">INDEX(_Rge_Data_3rd_CY,$B346,K$1)</f>
        <v>0</v>
      </c>
      <c r="L346" s="385" t="n">
        <f aca="false" t="array" ref="L346:L346">INDEX(_Rge_Data_3rd_CY,$B346,L$1)</f>
        <v>0</v>
      </c>
      <c r="M346" s="385" t="n">
        <f aca="false" t="array" ref="M346:M346">INDEX(_Rge_Data_3rd_CY,$B346,M$1)</f>
        <v>0</v>
      </c>
      <c r="N346" s="385" t="n">
        <f aca="false" t="array" ref="N346:N346">INDEX(_Rge_Data_3rd_CY,$B346,N$1)</f>
        <v>0</v>
      </c>
      <c r="O346" s="385" t="n">
        <f aca="false" t="array" ref="O346:O346">INDEX(_Rge_Data_3rd_CY,$B346,O$1)</f>
        <v>0</v>
      </c>
      <c r="P346" s="385" t="n">
        <f aca="false" t="array" ref="P346:P346">INDEX(_Rge_Data_3rd_CY,$B346,P$1)</f>
        <v>0</v>
      </c>
      <c r="Q346" s="385" t="n">
        <f aca="false">INDEX(_Rge_Data_3rd_CY,$B346,Q$1)</f>
        <v>0</v>
      </c>
      <c r="R346" s="385" t="n">
        <f aca="false" t="array" ref="R346:R346">INDEX(_Rge_Data_3rd_CY,$B346,R$1)</f>
        <v>0</v>
      </c>
      <c r="S346" s="385" t="n">
        <f aca="false" t="array" ref="S346:S346">INDEX(_Rge_Data_3rd_CY,$B346,S$1)</f>
        <v>0</v>
      </c>
      <c r="T346" s="385" t="n">
        <f aca="false">H346-S346</f>
        <v>0</v>
      </c>
      <c r="U346" s="386" t="n">
        <f aca="false">IFERROR(T346/H346,0)</f>
        <v>0</v>
      </c>
      <c r="V346" s="387" t="n">
        <f aca="false">INDEX(_Rge_Data_3rd_CY,$B346,V$1)</f>
        <v>0</v>
      </c>
      <c r="W346" s="388" t="n">
        <f aca="false">INDEX(_Rge_Data_3rd_CY,$B346,W$1)</f>
        <v>0</v>
      </c>
      <c r="X346" s="388" t="n">
        <f aca="false">INDEX(_Rge_Data_3rd_CY,$B346,X$1)</f>
        <v>0</v>
      </c>
      <c r="Y346" s="388" t="n">
        <f aca="false">INDEX(_Rge_Data_3rd_CY,$B346,Y$1)</f>
        <v>0</v>
      </c>
      <c r="Z346" s="388" t="n">
        <f aca="false" t="array" ref="Z346:Z346">INDEX(_Rge_Data_3rd_CY,$B346,Z$1)</f>
        <v>0</v>
      </c>
      <c r="AA346" s="388" t="n">
        <f aca="false" t="array" ref="AA346:AA346">INDEX(_Rge_Data_3rd_CY,$B346,AA$1)</f>
        <v>0</v>
      </c>
      <c r="AB346" s="388" t="n">
        <f aca="false" t="array" ref="AB346:AB346">INDEX(_Rge_Data_3rd_CY,$B346,AB$1)</f>
        <v>0</v>
      </c>
      <c r="AC346" s="388" t="n">
        <f aca="false" t="array" ref="AC346:AC346">INDEX(_Rge_Data_3rd_CY,$B346,AC$1)</f>
        <v>0</v>
      </c>
      <c r="AD346" s="388" t="n">
        <f aca="false" t="array" ref="AD346:AD346">INDEX(_Rge_Data_3rd_CY,$B346,AD$1)</f>
        <v>0</v>
      </c>
      <c r="AE346" s="388" t="n">
        <f aca="false">INDEX(_Rge_Data_3rd_CY,$B346,AE$1)</f>
        <v>0</v>
      </c>
      <c r="AF346" s="388" t="n">
        <f aca="false" t="array" ref="AF346:AF346">INDEX(_Rge_Data_3rd_CY,$B346,AF$1)</f>
        <v>0</v>
      </c>
      <c r="AG346" s="388" t="n">
        <f aca="false" t="array" ref="AG346:AG346">INDEX(_Rge_Data_3rd_CY,$B346,AG$1)</f>
        <v>0</v>
      </c>
      <c r="AH346" s="388" t="n">
        <f aca="false">V346-AG346</f>
        <v>0</v>
      </c>
      <c r="AI346" s="389" t="n">
        <f aca="false">IFERROR(AH346/V346,)</f>
        <v>0</v>
      </c>
      <c r="AJ346" s="390" t="n">
        <f aca="false">INDEX(_Rge_Data_3rd_CY,$B346,AJ$1)</f>
        <v>0</v>
      </c>
      <c r="AK346" s="391" t="n">
        <f aca="false">INDEX(_Rge_Data_3rd_CY,$B346,AK$1)</f>
        <v>0</v>
      </c>
      <c r="AL346" s="391" t="n">
        <f aca="false">INDEX(_Rge_Data_3rd_CY,$B346,AL$1)</f>
        <v>0</v>
      </c>
      <c r="AM346" s="391" t="n">
        <f aca="false">INDEX(_Rge_Data_3rd_CY,$B346,AM$1)</f>
        <v>0</v>
      </c>
      <c r="AN346" s="391" t="n">
        <f aca="false" t="array" ref="AN346:AN346">INDEX(_Rge_Data_3rd_CY,$B346,AN$1)</f>
        <v>0</v>
      </c>
      <c r="AO346" s="391" t="n">
        <f aca="false" t="array" ref="AO346:AO346">INDEX(_Rge_Data_3rd_CY,$B346,AO$1)</f>
        <v>0</v>
      </c>
      <c r="AP346" s="391" t="n">
        <f aca="false" t="array" ref="AP346:AP346">INDEX(_Rge_Data_3rd_CY,$B346,AP$1)</f>
        <v>0</v>
      </c>
      <c r="AQ346" s="391" t="n">
        <f aca="false" t="array" ref="AQ346:AQ346">INDEX(_Rge_Data_3rd_CY,$B346,AQ$1)</f>
        <v>0</v>
      </c>
      <c r="AR346" s="391" t="n">
        <f aca="false" t="array" ref="AR346:AR346">INDEX(_Rge_Data_3rd_CY,$B346,AR$1)</f>
        <v>0</v>
      </c>
      <c r="AS346" s="391" t="n">
        <f aca="false">INDEX(_Rge_Data_3rd_CY,$B346,AS$1)</f>
        <v>0</v>
      </c>
      <c r="AT346" s="391" t="n">
        <f aca="false" t="array" ref="AT346:AT346">INDEX(_Rge_Data_3rd_CY,$B346,AT$1)</f>
        <v>0</v>
      </c>
      <c r="AU346" s="391" t="n">
        <f aca="false" t="array" ref="AU346:AU346">INDEX(_Rge_Data_3rd_CY,$B346,AU$1)</f>
        <v>0</v>
      </c>
      <c r="AV346" s="262" t="n">
        <f aca="false">AU346+AX346+AY346</f>
        <v>0</v>
      </c>
      <c r="AW346" s="392" t="n">
        <f aca="false">IFERROR(AU346/AG346,0)</f>
        <v>0</v>
      </c>
      <c r="AX346" s="268" t="n">
        <f aca="false">IFERROR(IF(AND($F346="OPEN",$AH346&gt;0),$AH346*_SoP*$AW346,IF(AND($F346="CLOSED",$AH346&gt;0),$AH346*_SoL*$AW346,0)),0)</f>
        <v>0</v>
      </c>
      <c r="AY346" s="268" t="n">
        <f aca="false">IFERROR(IF($AH346&lt;0,$AH346*_SoL,0),0)</f>
        <v>0</v>
      </c>
      <c r="AZ346" s="393" t="n">
        <f aca="false">AU346+AX346</f>
        <v>0</v>
      </c>
      <c r="BA346" s="393" t="n">
        <f aca="false">AJ346-AY346</f>
        <v>0</v>
      </c>
      <c r="BB346" s="393" t="n">
        <f aca="false">AZ346-BA346</f>
        <v>0</v>
      </c>
      <c r="BC346" s="394" t="n">
        <f aca="false">IF($BB346&gt;=0,$BB346,0)</f>
        <v>0</v>
      </c>
      <c r="BD346" s="395" t="n">
        <f aca="false">IF($BB346&lt;=0,-$BB346,0)</f>
        <v>-0</v>
      </c>
      <c r="BE346" s="396" t="n">
        <f aca="false">IF((V346-AJ346)&lt;0,0,V346-AJ346)</f>
        <v>0</v>
      </c>
      <c r="BF346" s="397" t="n">
        <f aca="false">IF(AW346&gt;1,0,V346-AW346*V346)</f>
        <v>0</v>
      </c>
    </row>
    <row r="347" customFormat="false" ht="19.5" hidden="false" customHeight="true" outlineLevel="0" collapsed="false">
      <c r="A347" s="166"/>
      <c r="B347" s="208" t="n">
        <f aca="false">B346+1</f>
        <v>336</v>
      </c>
      <c r="C347" s="166"/>
      <c r="D347" s="369" t="n">
        <f aca="false">INDEX(_Rge_Projectdata_3rd,$B347,MATCH("Project-ID",_Rge_Headline_Projectdata,0))</f>
        <v>0</v>
      </c>
      <c r="E347" s="370" t="str">
        <f aca="false" t="array" ref="E347:E347">IF(INDEX(_Rge_Data_3rd_CY,$B347,E$1)=0,"",TEXT(INDEX(_Rge_Data_3rd_CY,$B347,E$1),"JJJJMMTT"))</f>
        <v/>
      </c>
      <c r="F347" s="382" t="str">
        <f aca="false" t="array" ref="F347:F347">INDEX(_Rge_Data_3rd_CY,$B347,F$1)</f>
        <v>Open</v>
      </c>
      <c r="G347" s="371" t="n">
        <f aca="false" t="array" ref="G347:G347">IFERROR(MATCH(INDEX(_Rge_Data_3rd_CY,$B347,G$1),_Rge_Projectstatus,0),"")</f>
        <v>1</v>
      </c>
      <c r="H347" s="383" t="n">
        <f aca="false">INDEX(_Rge_Data_3rd_CY,$B347,H$1)</f>
        <v>0</v>
      </c>
      <c r="I347" s="384" t="n">
        <f aca="false">INDEX(_Rge_Data_3rd_CY,$B347,I$1)</f>
        <v>0</v>
      </c>
      <c r="J347" s="384" t="n">
        <f aca="false">INDEX(_Rge_Data_3rd_CY,$B347,J$1)</f>
        <v>0</v>
      </c>
      <c r="K347" s="384" t="n">
        <f aca="false">INDEX(_Rge_Data_3rd_CY,$B347,K$1)</f>
        <v>0</v>
      </c>
      <c r="L347" s="385" t="n">
        <f aca="false" t="array" ref="L347:L347">INDEX(_Rge_Data_3rd_CY,$B347,L$1)</f>
        <v>0</v>
      </c>
      <c r="M347" s="385" t="n">
        <f aca="false" t="array" ref="M347:M347">INDEX(_Rge_Data_3rd_CY,$B347,M$1)</f>
        <v>0</v>
      </c>
      <c r="N347" s="385" t="n">
        <f aca="false" t="array" ref="N347:N347">INDEX(_Rge_Data_3rd_CY,$B347,N$1)</f>
        <v>0</v>
      </c>
      <c r="O347" s="385" t="n">
        <f aca="false" t="array" ref="O347:O347">INDEX(_Rge_Data_3rd_CY,$B347,O$1)</f>
        <v>0</v>
      </c>
      <c r="P347" s="385" t="n">
        <f aca="false" t="array" ref="P347:P347">INDEX(_Rge_Data_3rd_CY,$B347,P$1)</f>
        <v>0</v>
      </c>
      <c r="Q347" s="385" t="n">
        <f aca="false">INDEX(_Rge_Data_3rd_CY,$B347,Q$1)</f>
        <v>0</v>
      </c>
      <c r="R347" s="385" t="n">
        <f aca="false" t="array" ref="R347:R347">INDEX(_Rge_Data_3rd_CY,$B347,R$1)</f>
        <v>0</v>
      </c>
      <c r="S347" s="385" t="n">
        <f aca="false" t="array" ref="S347:S347">INDEX(_Rge_Data_3rd_CY,$B347,S$1)</f>
        <v>0</v>
      </c>
      <c r="T347" s="385" t="n">
        <f aca="false">H347-S347</f>
        <v>0</v>
      </c>
      <c r="U347" s="386" t="n">
        <f aca="false">IFERROR(T347/H347,0)</f>
        <v>0</v>
      </c>
      <c r="V347" s="387" t="n">
        <f aca="false">INDEX(_Rge_Data_3rd_CY,$B347,V$1)</f>
        <v>0</v>
      </c>
      <c r="W347" s="388" t="n">
        <f aca="false">INDEX(_Rge_Data_3rd_CY,$B347,W$1)</f>
        <v>0</v>
      </c>
      <c r="X347" s="388" t="n">
        <f aca="false">INDEX(_Rge_Data_3rd_CY,$B347,X$1)</f>
        <v>0</v>
      </c>
      <c r="Y347" s="388" t="n">
        <f aca="false">INDEX(_Rge_Data_3rd_CY,$B347,Y$1)</f>
        <v>0</v>
      </c>
      <c r="Z347" s="388" t="n">
        <f aca="false" t="array" ref="Z347:Z347">INDEX(_Rge_Data_3rd_CY,$B347,Z$1)</f>
        <v>0</v>
      </c>
      <c r="AA347" s="388" t="n">
        <f aca="false" t="array" ref="AA347:AA347">INDEX(_Rge_Data_3rd_CY,$B347,AA$1)</f>
        <v>0</v>
      </c>
      <c r="AB347" s="388" t="n">
        <f aca="false" t="array" ref="AB347:AB347">INDEX(_Rge_Data_3rd_CY,$B347,AB$1)</f>
        <v>0</v>
      </c>
      <c r="AC347" s="388" t="n">
        <f aca="false" t="array" ref="AC347:AC347">INDEX(_Rge_Data_3rd_CY,$B347,AC$1)</f>
        <v>0</v>
      </c>
      <c r="AD347" s="388" t="n">
        <f aca="false" t="array" ref="AD347:AD347">INDEX(_Rge_Data_3rd_CY,$B347,AD$1)</f>
        <v>0</v>
      </c>
      <c r="AE347" s="388" t="n">
        <f aca="false">INDEX(_Rge_Data_3rd_CY,$B347,AE$1)</f>
        <v>0</v>
      </c>
      <c r="AF347" s="388" t="n">
        <f aca="false" t="array" ref="AF347:AF347">INDEX(_Rge_Data_3rd_CY,$B347,AF$1)</f>
        <v>0</v>
      </c>
      <c r="AG347" s="388" t="n">
        <f aca="false" t="array" ref="AG347:AG347">INDEX(_Rge_Data_3rd_CY,$B347,AG$1)</f>
        <v>0</v>
      </c>
      <c r="AH347" s="388" t="n">
        <f aca="false">V347-AG347</f>
        <v>0</v>
      </c>
      <c r="AI347" s="389" t="n">
        <f aca="false">IFERROR(AH347/V347,)</f>
        <v>0</v>
      </c>
      <c r="AJ347" s="390" t="n">
        <f aca="false">INDEX(_Rge_Data_3rd_CY,$B347,AJ$1)</f>
        <v>0</v>
      </c>
      <c r="AK347" s="391" t="n">
        <f aca="false">INDEX(_Rge_Data_3rd_CY,$B347,AK$1)</f>
        <v>0</v>
      </c>
      <c r="AL347" s="391" t="n">
        <f aca="false">INDEX(_Rge_Data_3rd_CY,$B347,AL$1)</f>
        <v>0</v>
      </c>
      <c r="AM347" s="391" t="n">
        <f aca="false">INDEX(_Rge_Data_3rd_CY,$B347,AM$1)</f>
        <v>0</v>
      </c>
      <c r="AN347" s="391" t="n">
        <f aca="false" t="array" ref="AN347:AN347">INDEX(_Rge_Data_3rd_CY,$B347,AN$1)</f>
        <v>0</v>
      </c>
      <c r="AO347" s="391" t="n">
        <f aca="false" t="array" ref="AO347:AO347">INDEX(_Rge_Data_3rd_CY,$B347,AO$1)</f>
        <v>0</v>
      </c>
      <c r="AP347" s="391" t="n">
        <f aca="false" t="array" ref="AP347:AP347">INDEX(_Rge_Data_3rd_CY,$B347,AP$1)</f>
        <v>0</v>
      </c>
      <c r="AQ347" s="391" t="n">
        <f aca="false" t="array" ref="AQ347:AQ347">INDEX(_Rge_Data_3rd_CY,$B347,AQ$1)</f>
        <v>0</v>
      </c>
      <c r="AR347" s="391" t="n">
        <f aca="false" t="array" ref="AR347:AR347">INDEX(_Rge_Data_3rd_CY,$B347,AR$1)</f>
        <v>0</v>
      </c>
      <c r="AS347" s="391" t="n">
        <f aca="false">INDEX(_Rge_Data_3rd_CY,$B347,AS$1)</f>
        <v>0</v>
      </c>
      <c r="AT347" s="391" t="n">
        <f aca="false" t="array" ref="AT347:AT347">INDEX(_Rge_Data_3rd_CY,$B347,AT$1)</f>
        <v>0</v>
      </c>
      <c r="AU347" s="391" t="n">
        <f aca="false" t="array" ref="AU347:AU347">INDEX(_Rge_Data_3rd_CY,$B347,AU$1)</f>
        <v>0</v>
      </c>
      <c r="AV347" s="262" t="n">
        <f aca="false">AU347+AX347+AY347</f>
        <v>0</v>
      </c>
      <c r="AW347" s="392" t="n">
        <f aca="false">IFERROR(AU347/AG347,0)</f>
        <v>0</v>
      </c>
      <c r="AX347" s="268" t="n">
        <f aca="false">IFERROR(IF(AND($F347="OPEN",$AH347&gt;0),$AH347*_SoP*$AW347,IF(AND($F347="CLOSED",$AH347&gt;0),$AH347*_SoL*$AW347,0)),0)</f>
        <v>0</v>
      </c>
      <c r="AY347" s="268" t="n">
        <f aca="false">IFERROR(IF($AH347&lt;0,$AH347*_SoL,0),0)</f>
        <v>0</v>
      </c>
      <c r="AZ347" s="393" t="n">
        <f aca="false">AU347+AX347</f>
        <v>0</v>
      </c>
      <c r="BA347" s="393" t="n">
        <f aca="false">AJ347-AY347</f>
        <v>0</v>
      </c>
      <c r="BB347" s="393" t="n">
        <f aca="false">AZ347-BA347</f>
        <v>0</v>
      </c>
      <c r="BC347" s="394" t="n">
        <f aca="false">IF($BB347&gt;=0,$BB347,0)</f>
        <v>0</v>
      </c>
      <c r="BD347" s="395" t="n">
        <f aca="false">IF($BB347&lt;=0,-$BB347,0)</f>
        <v>-0</v>
      </c>
      <c r="BE347" s="396" t="n">
        <f aca="false">IF((V347-AJ347)&lt;0,0,V347-AJ347)</f>
        <v>0</v>
      </c>
      <c r="BF347" s="397" t="n">
        <f aca="false">IF(AW347&gt;1,0,V347-AW347*V347)</f>
        <v>0</v>
      </c>
    </row>
    <row r="348" customFormat="false" ht="19.5" hidden="false" customHeight="true" outlineLevel="0" collapsed="false">
      <c r="A348" s="166"/>
      <c r="B348" s="208" t="n">
        <f aca="false">B347+1</f>
        <v>337</v>
      </c>
      <c r="C348" s="166"/>
      <c r="D348" s="369" t="n">
        <f aca="false">INDEX(_Rge_Projectdata_3rd,$B348,MATCH("Project-ID",_Rge_Headline_Projectdata,0))</f>
        <v>0</v>
      </c>
      <c r="E348" s="370" t="str">
        <f aca="false" t="array" ref="E348:E348">IF(INDEX(_Rge_Data_3rd_CY,$B348,E$1)=0,"",TEXT(INDEX(_Rge_Data_3rd_CY,$B348,E$1),"JJJJMMTT"))</f>
        <v/>
      </c>
      <c r="F348" s="382" t="str">
        <f aca="false" t="array" ref="F348:F348">INDEX(_Rge_Data_3rd_CY,$B348,F$1)</f>
        <v>Open</v>
      </c>
      <c r="G348" s="371" t="n">
        <f aca="false" t="array" ref="G348:G348">IFERROR(MATCH(INDEX(_Rge_Data_3rd_CY,$B348,G$1),_Rge_Projectstatus,0),"")</f>
        <v>1</v>
      </c>
      <c r="H348" s="383" t="n">
        <f aca="false">INDEX(_Rge_Data_3rd_CY,$B348,H$1)</f>
        <v>0</v>
      </c>
      <c r="I348" s="384" t="n">
        <f aca="false">INDEX(_Rge_Data_3rd_CY,$B348,I$1)</f>
        <v>0</v>
      </c>
      <c r="J348" s="384" t="n">
        <f aca="false">INDEX(_Rge_Data_3rd_CY,$B348,J$1)</f>
        <v>0</v>
      </c>
      <c r="K348" s="384" t="n">
        <f aca="false">INDEX(_Rge_Data_3rd_CY,$B348,K$1)</f>
        <v>0</v>
      </c>
      <c r="L348" s="385" t="n">
        <f aca="false" t="array" ref="L348:L348">INDEX(_Rge_Data_3rd_CY,$B348,L$1)</f>
        <v>0</v>
      </c>
      <c r="M348" s="385" t="n">
        <f aca="false" t="array" ref="M348:M348">INDEX(_Rge_Data_3rd_CY,$B348,M$1)</f>
        <v>0</v>
      </c>
      <c r="N348" s="385" t="n">
        <f aca="false" t="array" ref="N348:N348">INDEX(_Rge_Data_3rd_CY,$B348,N$1)</f>
        <v>0</v>
      </c>
      <c r="O348" s="385" t="n">
        <f aca="false" t="array" ref="O348:O348">INDEX(_Rge_Data_3rd_CY,$B348,O$1)</f>
        <v>0</v>
      </c>
      <c r="P348" s="385" t="n">
        <f aca="false" t="array" ref="P348:P348">INDEX(_Rge_Data_3rd_CY,$B348,P$1)</f>
        <v>0</v>
      </c>
      <c r="Q348" s="385" t="n">
        <f aca="false">INDEX(_Rge_Data_3rd_CY,$B348,Q$1)</f>
        <v>0</v>
      </c>
      <c r="R348" s="385" t="n">
        <f aca="false" t="array" ref="R348:R348">INDEX(_Rge_Data_3rd_CY,$B348,R$1)</f>
        <v>0</v>
      </c>
      <c r="S348" s="385" t="n">
        <f aca="false" t="array" ref="S348:S348">INDEX(_Rge_Data_3rd_CY,$B348,S$1)</f>
        <v>0</v>
      </c>
      <c r="T348" s="385" t="n">
        <f aca="false">H348-S348</f>
        <v>0</v>
      </c>
      <c r="U348" s="386" t="n">
        <f aca="false">IFERROR(T348/H348,0)</f>
        <v>0</v>
      </c>
      <c r="V348" s="387" t="n">
        <f aca="false">INDEX(_Rge_Data_3rd_CY,$B348,V$1)</f>
        <v>0</v>
      </c>
      <c r="W348" s="388" t="n">
        <f aca="false">INDEX(_Rge_Data_3rd_CY,$B348,W$1)</f>
        <v>0</v>
      </c>
      <c r="X348" s="388" t="n">
        <f aca="false">INDEX(_Rge_Data_3rd_CY,$B348,X$1)</f>
        <v>0</v>
      </c>
      <c r="Y348" s="388" t="n">
        <f aca="false">INDEX(_Rge_Data_3rd_CY,$B348,Y$1)</f>
        <v>0</v>
      </c>
      <c r="Z348" s="388" t="n">
        <f aca="false" t="array" ref="Z348:Z348">INDEX(_Rge_Data_3rd_CY,$B348,Z$1)</f>
        <v>0</v>
      </c>
      <c r="AA348" s="388" t="n">
        <f aca="false" t="array" ref="AA348:AA348">INDEX(_Rge_Data_3rd_CY,$B348,AA$1)</f>
        <v>0</v>
      </c>
      <c r="AB348" s="388" t="n">
        <f aca="false" t="array" ref="AB348:AB348">INDEX(_Rge_Data_3rd_CY,$B348,AB$1)</f>
        <v>0</v>
      </c>
      <c r="AC348" s="388" t="n">
        <f aca="false" t="array" ref="AC348:AC348">INDEX(_Rge_Data_3rd_CY,$B348,AC$1)</f>
        <v>0</v>
      </c>
      <c r="AD348" s="388" t="n">
        <f aca="false" t="array" ref="AD348:AD348">INDEX(_Rge_Data_3rd_CY,$B348,AD$1)</f>
        <v>0</v>
      </c>
      <c r="AE348" s="388" t="n">
        <f aca="false">INDEX(_Rge_Data_3rd_CY,$B348,AE$1)</f>
        <v>0</v>
      </c>
      <c r="AF348" s="388" t="n">
        <f aca="false" t="array" ref="AF348:AF348">INDEX(_Rge_Data_3rd_CY,$B348,AF$1)</f>
        <v>0</v>
      </c>
      <c r="AG348" s="388" t="n">
        <f aca="false" t="array" ref="AG348:AG348">INDEX(_Rge_Data_3rd_CY,$B348,AG$1)</f>
        <v>0</v>
      </c>
      <c r="AH348" s="388" t="n">
        <f aca="false">V348-AG348</f>
        <v>0</v>
      </c>
      <c r="AI348" s="389" t="n">
        <f aca="false">IFERROR(AH348/V348,)</f>
        <v>0</v>
      </c>
      <c r="AJ348" s="390" t="n">
        <f aca="false">INDEX(_Rge_Data_3rd_CY,$B348,AJ$1)</f>
        <v>0</v>
      </c>
      <c r="AK348" s="391" t="n">
        <f aca="false">INDEX(_Rge_Data_3rd_CY,$B348,AK$1)</f>
        <v>0</v>
      </c>
      <c r="AL348" s="391" t="n">
        <f aca="false">INDEX(_Rge_Data_3rd_CY,$B348,AL$1)</f>
        <v>0</v>
      </c>
      <c r="AM348" s="391" t="n">
        <f aca="false">INDEX(_Rge_Data_3rd_CY,$B348,AM$1)</f>
        <v>0</v>
      </c>
      <c r="AN348" s="391" t="n">
        <f aca="false" t="array" ref="AN348:AN348">INDEX(_Rge_Data_3rd_CY,$B348,AN$1)</f>
        <v>0</v>
      </c>
      <c r="AO348" s="391" t="n">
        <f aca="false" t="array" ref="AO348:AO348">INDEX(_Rge_Data_3rd_CY,$B348,AO$1)</f>
        <v>0</v>
      </c>
      <c r="AP348" s="391" t="n">
        <f aca="false" t="array" ref="AP348:AP348">INDEX(_Rge_Data_3rd_CY,$B348,AP$1)</f>
        <v>0</v>
      </c>
      <c r="AQ348" s="391" t="n">
        <f aca="false" t="array" ref="AQ348:AQ348">INDEX(_Rge_Data_3rd_CY,$B348,AQ$1)</f>
        <v>0</v>
      </c>
      <c r="AR348" s="391" t="n">
        <f aca="false" t="array" ref="AR348:AR348">INDEX(_Rge_Data_3rd_CY,$B348,AR$1)</f>
        <v>0</v>
      </c>
      <c r="AS348" s="391" t="n">
        <f aca="false">INDEX(_Rge_Data_3rd_CY,$B348,AS$1)</f>
        <v>0</v>
      </c>
      <c r="AT348" s="391" t="n">
        <f aca="false" t="array" ref="AT348:AT348">INDEX(_Rge_Data_3rd_CY,$B348,AT$1)</f>
        <v>0</v>
      </c>
      <c r="AU348" s="391" t="n">
        <f aca="false" t="array" ref="AU348:AU348">INDEX(_Rge_Data_3rd_CY,$B348,AU$1)</f>
        <v>0</v>
      </c>
      <c r="AV348" s="262" t="n">
        <f aca="false">AU348+AX348+AY348</f>
        <v>0</v>
      </c>
      <c r="AW348" s="392" t="n">
        <f aca="false">IFERROR(AU348/AG348,0)</f>
        <v>0</v>
      </c>
      <c r="AX348" s="268" t="n">
        <f aca="false">IFERROR(IF(AND($F348="OPEN",$AH348&gt;0),$AH348*_SoP*$AW348,IF(AND($F348="CLOSED",$AH348&gt;0),$AH348*_SoL*$AW348,0)),0)</f>
        <v>0</v>
      </c>
      <c r="AY348" s="268" t="n">
        <f aca="false">IFERROR(IF($AH348&lt;0,$AH348*_SoL,0),0)</f>
        <v>0</v>
      </c>
      <c r="AZ348" s="393" t="n">
        <f aca="false">AU348+AX348</f>
        <v>0</v>
      </c>
      <c r="BA348" s="393" t="n">
        <f aca="false">AJ348-AY348</f>
        <v>0</v>
      </c>
      <c r="BB348" s="393" t="n">
        <f aca="false">AZ348-BA348</f>
        <v>0</v>
      </c>
      <c r="BC348" s="394" t="n">
        <f aca="false">IF($BB348&gt;=0,$BB348,0)</f>
        <v>0</v>
      </c>
      <c r="BD348" s="395" t="n">
        <f aca="false">IF($BB348&lt;=0,-$BB348,0)</f>
        <v>-0</v>
      </c>
      <c r="BE348" s="396" t="n">
        <f aca="false">IF((V348-AJ348)&lt;0,0,V348-AJ348)</f>
        <v>0</v>
      </c>
      <c r="BF348" s="397" t="n">
        <f aca="false">IF(AW348&gt;1,0,V348-AW348*V348)</f>
        <v>0</v>
      </c>
    </row>
    <row r="349" customFormat="false" ht="19.5" hidden="false" customHeight="true" outlineLevel="0" collapsed="false">
      <c r="A349" s="166"/>
      <c r="B349" s="208" t="n">
        <f aca="false">B348+1</f>
        <v>338</v>
      </c>
      <c r="C349" s="166"/>
      <c r="D349" s="369" t="n">
        <f aca="false">INDEX(_Rge_Projectdata_3rd,$B349,MATCH("Project-ID",_Rge_Headline_Projectdata,0))</f>
        <v>0</v>
      </c>
      <c r="E349" s="370" t="str">
        <f aca="false" t="array" ref="E349:E349">IF(INDEX(_Rge_Data_3rd_CY,$B349,E$1)=0,"",TEXT(INDEX(_Rge_Data_3rd_CY,$B349,E$1),"JJJJMMTT"))</f>
        <v/>
      </c>
      <c r="F349" s="382" t="str">
        <f aca="false" t="array" ref="F349:F349">INDEX(_Rge_Data_3rd_CY,$B349,F$1)</f>
        <v>Open</v>
      </c>
      <c r="G349" s="371" t="n">
        <f aca="false" t="array" ref="G349:G349">IFERROR(MATCH(INDEX(_Rge_Data_3rd_CY,$B349,G$1),_Rge_Projectstatus,0),"")</f>
        <v>1</v>
      </c>
      <c r="H349" s="383" t="n">
        <f aca="false">INDEX(_Rge_Data_3rd_CY,$B349,H$1)</f>
        <v>0</v>
      </c>
      <c r="I349" s="384" t="n">
        <f aca="false">INDEX(_Rge_Data_3rd_CY,$B349,I$1)</f>
        <v>0</v>
      </c>
      <c r="J349" s="384" t="n">
        <f aca="false">INDEX(_Rge_Data_3rd_CY,$B349,J$1)</f>
        <v>0</v>
      </c>
      <c r="K349" s="384" t="n">
        <f aca="false">INDEX(_Rge_Data_3rd_CY,$B349,K$1)</f>
        <v>0</v>
      </c>
      <c r="L349" s="385" t="n">
        <f aca="false" t="array" ref="L349:L349">INDEX(_Rge_Data_3rd_CY,$B349,L$1)</f>
        <v>0</v>
      </c>
      <c r="M349" s="385" t="n">
        <f aca="false" t="array" ref="M349:M349">INDEX(_Rge_Data_3rd_CY,$B349,M$1)</f>
        <v>0</v>
      </c>
      <c r="N349" s="385" t="n">
        <f aca="false" t="array" ref="N349:N349">INDEX(_Rge_Data_3rd_CY,$B349,N$1)</f>
        <v>0</v>
      </c>
      <c r="O349" s="385" t="n">
        <f aca="false" t="array" ref="O349:O349">INDEX(_Rge_Data_3rd_CY,$B349,O$1)</f>
        <v>0</v>
      </c>
      <c r="P349" s="385" t="n">
        <f aca="false" t="array" ref="P349:P349">INDEX(_Rge_Data_3rd_CY,$B349,P$1)</f>
        <v>0</v>
      </c>
      <c r="Q349" s="385" t="n">
        <f aca="false">INDEX(_Rge_Data_3rd_CY,$B349,Q$1)</f>
        <v>0</v>
      </c>
      <c r="R349" s="385" t="n">
        <f aca="false" t="array" ref="R349:R349">INDEX(_Rge_Data_3rd_CY,$B349,R$1)</f>
        <v>0</v>
      </c>
      <c r="S349" s="385" t="n">
        <f aca="false" t="array" ref="S349:S349">INDEX(_Rge_Data_3rd_CY,$B349,S$1)</f>
        <v>0</v>
      </c>
      <c r="T349" s="385" t="n">
        <f aca="false">H349-S349</f>
        <v>0</v>
      </c>
      <c r="U349" s="386" t="n">
        <f aca="false">IFERROR(T349/H349,0)</f>
        <v>0</v>
      </c>
      <c r="V349" s="387" t="n">
        <f aca="false">INDEX(_Rge_Data_3rd_CY,$B349,V$1)</f>
        <v>0</v>
      </c>
      <c r="W349" s="388" t="n">
        <f aca="false">INDEX(_Rge_Data_3rd_CY,$B349,W$1)</f>
        <v>0</v>
      </c>
      <c r="X349" s="388" t="n">
        <f aca="false">INDEX(_Rge_Data_3rd_CY,$B349,X$1)</f>
        <v>0</v>
      </c>
      <c r="Y349" s="388" t="n">
        <f aca="false">INDEX(_Rge_Data_3rd_CY,$B349,Y$1)</f>
        <v>0</v>
      </c>
      <c r="Z349" s="388" t="n">
        <f aca="false" t="array" ref="Z349:Z349">INDEX(_Rge_Data_3rd_CY,$B349,Z$1)</f>
        <v>0</v>
      </c>
      <c r="AA349" s="388" t="n">
        <f aca="false" t="array" ref="AA349:AA349">INDEX(_Rge_Data_3rd_CY,$B349,AA$1)</f>
        <v>0</v>
      </c>
      <c r="AB349" s="388" t="n">
        <f aca="false" t="array" ref="AB349:AB349">INDEX(_Rge_Data_3rd_CY,$B349,AB$1)</f>
        <v>0</v>
      </c>
      <c r="AC349" s="388" t="n">
        <f aca="false" t="array" ref="AC349:AC349">INDEX(_Rge_Data_3rd_CY,$B349,AC$1)</f>
        <v>0</v>
      </c>
      <c r="AD349" s="388" t="n">
        <f aca="false" t="array" ref="AD349:AD349">INDEX(_Rge_Data_3rd_CY,$B349,AD$1)</f>
        <v>0</v>
      </c>
      <c r="AE349" s="388" t="n">
        <f aca="false">INDEX(_Rge_Data_3rd_CY,$B349,AE$1)</f>
        <v>0</v>
      </c>
      <c r="AF349" s="388" t="n">
        <f aca="false" t="array" ref="AF349:AF349">INDEX(_Rge_Data_3rd_CY,$B349,AF$1)</f>
        <v>0</v>
      </c>
      <c r="AG349" s="388" t="n">
        <f aca="false" t="array" ref="AG349:AG349">INDEX(_Rge_Data_3rd_CY,$B349,AG$1)</f>
        <v>0</v>
      </c>
      <c r="AH349" s="388" t="n">
        <f aca="false">V349-AG349</f>
        <v>0</v>
      </c>
      <c r="AI349" s="389" t="n">
        <f aca="false">IFERROR(AH349/V349,)</f>
        <v>0</v>
      </c>
      <c r="AJ349" s="390" t="n">
        <f aca="false">INDEX(_Rge_Data_3rd_CY,$B349,AJ$1)</f>
        <v>0</v>
      </c>
      <c r="AK349" s="391" t="n">
        <f aca="false">INDEX(_Rge_Data_3rd_CY,$B349,AK$1)</f>
        <v>0</v>
      </c>
      <c r="AL349" s="391" t="n">
        <f aca="false">INDEX(_Rge_Data_3rd_CY,$B349,AL$1)</f>
        <v>0</v>
      </c>
      <c r="AM349" s="391" t="n">
        <f aca="false">INDEX(_Rge_Data_3rd_CY,$B349,AM$1)</f>
        <v>0</v>
      </c>
      <c r="AN349" s="391" t="n">
        <f aca="false" t="array" ref="AN349:AN349">INDEX(_Rge_Data_3rd_CY,$B349,AN$1)</f>
        <v>0</v>
      </c>
      <c r="AO349" s="391" t="n">
        <f aca="false" t="array" ref="AO349:AO349">INDEX(_Rge_Data_3rd_CY,$B349,AO$1)</f>
        <v>0</v>
      </c>
      <c r="AP349" s="391" t="n">
        <f aca="false" t="array" ref="AP349:AP349">INDEX(_Rge_Data_3rd_CY,$B349,AP$1)</f>
        <v>0</v>
      </c>
      <c r="AQ349" s="391" t="n">
        <f aca="false" t="array" ref="AQ349:AQ349">INDEX(_Rge_Data_3rd_CY,$B349,AQ$1)</f>
        <v>0</v>
      </c>
      <c r="AR349" s="391" t="n">
        <f aca="false" t="array" ref="AR349:AR349">INDEX(_Rge_Data_3rd_CY,$B349,AR$1)</f>
        <v>0</v>
      </c>
      <c r="AS349" s="391" t="n">
        <f aca="false">INDEX(_Rge_Data_3rd_CY,$B349,AS$1)</f>
        <v>0</v>
      </c>
      <c r="AT349" s="391" t="n">
        <f aca="false" t="array" ref="AT349:AT349">INDEX(_Rge_Data_3rd_CY,$B349,AT$1)</f>
        <v>0</v>
      </c>
      <c r="AU349" s="391" t="n">
        <f aca="false" t="array" ref="AU349:AU349">INDEX(_Rge_Data_3rd_CY,$B349,AU$1)</f>
        <v>0</v>
      </c>
      <c r="AV349" s="262" t="n">
        <f aca="false">AU349+AX349+AY349</f>
        <v>0</v>
      </c>
      <c r="AW349" s="392" t="n">
        <f aca="false">IFERROR(AU349/AG349,0)</f>
        <v>0</v>
      </c>
      <c r="AX349" s="268" t="n">
        <f aca="false">IFERROR(IF(AND($F349="OPEN",$AH349&gt;0),$AH349*_SoP*$AW349,IF(AND($F349="CLOSED",$AH349&gt;0),$AH349*_SoL*$AW349,0)),0)</f>
        <v>0</v>
      </c>
      <c r="AY349" s="268" t="n">
        <f aca="false">IFERROR(IF($AH349&lt;0,$AH349*_SoL,0),0)</f>
        <v>0</v>
      </c>
      <c r="AZ349" s="393" t="n">
        <f aca="false">AU349+AX349</f>
        <v>0</v>
      </c>
      <c r="BA349" s="393" t="n">
        <f aca="false">AJ349-AY349</f>
        <v>0</v>
      </c>
      <c r="BB349" s="393" t="n">
        <f aca="false">AZ349-BA349</f>
        <v>0</v>
      </c>
      <c r="BC349" s="394" t="n">
        <f aca="false">IF($BB349&gt;=0,$BB349,0)</f>
        <v>0</v>
      </c>
      <c r="BD349" s="395" t="n">
        <f aca="false">IF($BB349&lt;=0,-$BB349,0)</f>
        <v>-0</v>
      </c>
      <c r="BE349" s="396" t="n">
        <f aca="false">IF((V349-AJ349)&lt;0,0,V349-AJ349)</f>
        <v>0</v>
      </c>
      <c r="BF349" s="397" t="n">
        <f aca="false">IF(AW349&gt;1,0,V349-AW349*V349)</f>
        <v>0</v>
      </c>
    </row>
    <row r="350" customFormat="false" ht="19.5" hidden="false" customHeight="true" outlineLevel="0" collapsed="false">
      <c r="A350" s="166"/>
      <c r="B350" s="208" t="n">
        <f aca="false">B349+1</f>
        <v>339</v>
      </c>
      <c r="C350" s="166"/>
      <c r="D350" s="369" t="n">
        <f aca="false">INDEX(_Rge_Projectdata_3rd,$B350,MATCH("Project-ID",_Rge_Headline_Projectdata,0))</f>
        <v>0</v>
      </c>
      <c r="E350" s="370" t="str">
        <f aca="false" t="array" ref="E350:E350">IF(INDEX(_Rge_Data_3rd_CY,$B350,E$1)=0,"",TEXT(INDEX(_Rge_Data_3rd_CY,$B350,E$1),"JJJJMMTT"))</f>
        <v/>
      </c>
      <c r="F350" s="382" t="str">
        <f aca="false" t="array" ref="F350:F350">INDEX(_Rge_Data_3rd_CY,$B350,F$1)</f>
        <v>Open</v>
      </c>
      <c r="G350" s="371" t="n">
        <f aca="false" t="array" ref="G350:G350">IFERROR(MATCH(INDEX(_Rge_Data_3rd_CY,$B350,G$1),_Rge_Projectstatus,0),"")</f>
        <v>1</v>
      </c>
      <c r="H350" s="383" t="n">
        <f aca="false">INDEX(_Rge_Data_3rd_CY,$B350,H$1)</f>
        <v>0</v>
      </c>
      <c r="I350" s="384" t="n">
        <f aca="false">INDEX(_Rge_Data_3rd_CY,$B350,I$1)</f>
        <v>0</v>
      </c>
      <c r="J350" s="384" t="n">
        <f aca="false">INDEX(_Rge_Data_3rd_CY,$B350,J$1)</f>
        <v>0</v>
      </c>
      <c r="K350" s="384" t="n">
        <f aca="false">INDEX(_Rge_Data_3rd_CY,$B350,K$1)</f>
        <v>0</v>
      </c>
      <c r="L350" s="385" t="n">
        <f aca="false" t="array" ref="L350:L350">INDEX(_Rge_Data_3rd_CY,$B350,L$1)</f>
        <v>0</v>
      </c>
      <c r="M350" s="385" t="n">
        <f aca="false" t="array" ref="M350:M350">INDEX(_Rge_Data_3rd_CY,$B350,M$1)</f>
        <v>0</v>
      </c>
      <c r="N350" s="385" t="n">
        <f aca="false" t="array" ref="N350:N350">INDEX(_Rge_Data_3rd_CY,$B350,N$1)</f>
        <v>0</v>
      </c>
      <c r="O350" s="385" t="n">
        <f aca="false" t="array" ref="O350:O350">INDEX(_Rge_Data_3rd_CY,$B350,O$1)</f>
        <v>0</v>
      </c>
      <c r="P350" s="385" t="n">
        <f aca="false" t="array" ref="P350:P350">INDEX(_Rge_Data_3rd_CY,$B350,P$1)</f>
        <v>0</v>
      </c>
      <c r="Q350" s="385" t="n">
        <f aca="false">INDEX(_Rge_Data_3rd_CY,$B350,Q$1)</f>
        <v>0</v>
      </c>
      <c r="R350" s="385" t="n">
        <f aca="false" t="array" ref="R350:R350">INDEX(_Rge_Data_3rd_CY,$B350,R$1)</f>
        <v>0</v>
      </c>
      <c r="S350" s="385" t="n">
        <f aca="false" t="array" ref="S350:S350">INDEX(_Rge_Data_3rd_CY,$B350,S$1)</f>
        <v>0</v>
      </c>
      <c r="T350" s="385" t="n">
        <f aca="false">H350-S350</f>
        <v>0</v>
      </c>
      <c r="U350" s="386" t="n">
        <f aca="false">IFERROR(T350/H350,0)</f>
        <v>0</v>
      </c>
      <c r="V350" s="387" t="n">
        <f aca="false">INDEX(_Rge_Data_3rd_CY,$B350,V$1)</f>
        <v>0</v>
      </c>
      <c r="W350" s="388" t="n">
        <f aca="false">INDEX(_Rge_Data_3rd_CY,$B350,W$1)</f>
        <v>0</v>
      </c>
      <c r="X350" s="388" t="n">
        <f aca="false">INDEX(_Rge_Data_3rd_CY,$B350,X$1)</f>
        <v>0</v>
      </c>
      <c r="Y350" s="388" t="n">
        <f aca="false">INDEX(_Rge_Data_3rd_CY,$B350,Y$1)</f>
        <v>0</v>
      </c>
      <c r="Z350" s="388" t="n">
        <f aca="false" t="array" ref="Z350:Z350">INDEX(_Rge_Data_3rd_CY,$B350,Z$1)</f>
        <v>0</v>
      </c>
      <c r="AA350" s="388" t="n">
        <f aca="false" t="array" ref="AA350:AA350">INDEX(_Rge_Data_3rd_CY,$B350,AA$1)</f>
        <v>0</v>
      </c>
      <c r="AB350" s="388" t="n">
        <f aca="false" t="array" ref="AB350:AB350">INDEX(_Rge_Data_3rd_CY,$B350,AB$1)</f>
        <v>0</v>
      </c>
      <c r="AC350" s="388" t="n">
        <f aca="false" t="array" ref="AC350:AC350">INDEX(_Rge_Data_3rd_CY,$B350,AC$1)</f>
        <v>0</v>
      </c>
      <c r="AD350" s="388" t="n">
        <f aca="false" t="array" ref="AD350:AD350">INDEX(_Rge_Data_3rd_CY,$B350,AD$1)</f>
        <v>0</v>
      </c>
      <c r="AE350" s="388" t="n">
        <f aca="false">INDEX(_Rge_Data_3rd_CY,$B350,AE$1)</f>
        <v>0</v>
      </c>
      <c r="AF350" s="388" t="n">
        <f aca="false" t="array" ref="AF350:AF350">INDEX(_Rge_Data_3rd_CY,$B350,AF$1)</f>
        <v>0</v>
      </c>
      <c r="AG350" s="388" t="n">
        <f aca="false" t="array" ref="AG350:AG350">INDEX(_Rge_Data_3rd_CY,$B350,AG$1)</f>
        <v>0</v>
      </c>
      <c r="AH350" s="388" t="n">
        <f aca="false">V350-AG350</f>
        <v>0</v>
      </c>
      <c r="AI350" s="389" t="n">
        <f aca="false">IFERROR(AH350/V350,)</f>
        <v>0</v>
      </c>
      <c r="AJ350" s="390" t="n">
        <f aca="false">INDEX(_Rge_Data_3rd_CY,$B350,AJ$1)</f>
        <v>0</v>
      </c>
      <c r="AK350" s="391" t="n">
        <f aca="false">INDEX(_Rge_Data_3rd_CY,$B350,AK$1)</f>
        <v>0</v>
      </c>
      <c r="AL350" s="391" t="n">
        <f aca="false">INDEX(_Rge_Data_3rd_CY,$B350,AL$1)</f>
        <v>0</v>
      </c>
      <c r="AM350" s="391" t="n">
        <f aca="false">INDEX(_Rge_Data_3rd_CY,$B350,AM$1)</f>
        <v>0</v>
      </c>
      <c r="AN350" s="391" t="n">
        <f aca="false" t="array" ref="AN350:AN350">INDEX(_Rge_Data_3rd_CY,$B350,AN$1)</f>
        <v>0</v>
      </c>
      <c r="AO350" s="391" t="n">
        <f aca="false" t="array" ref="AO350:AO350">INDEX(_Rge_Data_3rd_CY,$B350,AO$1)</f>
        <v>0</v>
      </c>
      <c r="AP350" s="391" t="n">
        <f aca="false" t="array" ref="AP350:AP350">INDEX(_Rge_Data_3rd_CY,$B350,AP$1)</f>
        <v>0</v>
      </c>
      <c r="AQ350" s="391" t="n">
        <f aca="false" t="array" ref="AQ350:AQ350">INDEX(_Rge_Data_3rd_CY,$B350,AQ$1)</f>
        <v>0</v>
      </c>
      <c r="AR350" s="391" t="n">
        <f aca="false" t="array" ref="AR350:AR350">INDEX(_Rge_Data_3rd_CY,$B350,AR$1)</f>
        <v>0</v>
      </c>
      <c r="AS350" s="391" t="n">
        <f aca="false">INDEX(_Rge_Data_3rd_CY,$B350,AS$1)</f>
        <v>0</v>
      </c>
      <c r="AT350" s="391" t="n">
        <f aca="false" t="array" ref="AT350:AT350">INDEX(_Rge_Data_3rd_CY,$B350,AT$1)</f>
        <v>0</v>
      </c>
      <c r="AU350" s="391" t="n">
        <f aca="false" t="array" ref="AU350:AU350">INDEX(_Rge_Data_3rd_CY,$B350,AU$1)</f>
        <v>0</v>
      </c>
      <c r="AV350" s="262" t="n">
        <f aca="false">AU350+AX350+AY350</f>
        <v>0</v>
      </c>
      <c r="AW350" s="392" t="n">
        <f aca="false">IFERROR(AU350/AG350,0)</f>
        <v>0</v>
      </c>
      <c r="AX350" s="268" t="n">
        <f aca="false">IFERROR(IF(AND($F350="OPEN",$AH350&gt;0),$AH350*_SoP*$AW350,IF(AND($F350="CLOSED",$AH350&gt;0),$AH350*_SoL*$AW350,0)),0)</f>
        <v>0</v>
      </c>
      <c r="AY350" s="268" t="n">
        <f aca="false">IFERROR(IF($AH350&lt;0,$AH350*_SoL,0),0)</f>
        <v>0</v>
      </c>
      <c r="AZ350" s="393" t="n">
        <f aca="false">AU350+AX350</f>
        <v>0</v>
      </c>
      <c r="BA350" s="393" t="n">
        <f aca="false">AJ350-AY350</f>
        <v>0</v>
      </c>
      <c r="BB350" s="393" t="n">
        <f aca="false">AZ350-BA350</f>
        <v>0</v>
      </c>
      <c r="BC350" s="394" t="n">
        <f aca="false">IF($BB350&gt;=0,$BB350,0)</f>
        <v>0</v>
      </c>
      <c r="BD350" s="395" t="n">
        <f aca="false">IF($BB350&lt;=0,-$BB350,0)</f>
        <v>-0</v>
      </c>
      <c r="BE350" s="396" t="n">
        <f aca="false">IF((V350-AJ350)&lt;0,0,V350-AJ350)</f>
        <v>0</v>
      </c>
      <c r="BF350" s="397" t="n">
        <f aca="false">IF(AW350&gt;1,0,V350-AW350*V350)</f>
        <v>0</v>
      </c>
    </row>
    <row r="351" customFormat="false" ht="19.5" hidden="false" customHeight="true" outlineLevel="0" collapsed="false">
      <c r="A351" s="166"/>
      <c r="B351" s="208" t="n">
        <f aca="false">B350+1</f>
        <v>340</v>
      </c>
      <c r="C351" s="166"/>
      <c r="D351" s="369" t="n">
        <f aca="false">INDEX(_Rge_Projectdata_3rd,$B351,MATCH("Project-ID",_Rge_Headline_Projectdata,0))</f>
        <v>0</v>
      </c>
      <c r="E351" s="370" t="str">
        <f aca="false" t="array" ref="E351:E351">IF(INDEX(_Rge_Data_3rd_CY,$B351,E$1)=0,"",TEXT(INDEX(_Rge_Data_3rd_CY,$B351,E$1),"JJJJMMTT"))</f>
        <v/>
      </c>
      <c r="F351" s="382" t="str">
        <f aca="false" t="array" ref="F351:F351">INDEX(_Rge_Data_3rd_CY,$B351,F$1)</f>
        <v>Open</v>
      </c>
      <c r="G351" s="371" t="n">
        <f aca="false" t="array" ref="G351:G351">IFERROR(MATCH(INDEX(_Rge_Data_3rd_CY,$B351,G$1),_Rge_Projectstatus,0),"")</f>
        <v>1</v>
      </c>
      <c r="H351" s="383" t="n">
        <f aca="false">INDEX(_Rge_Data_3rd_CY,$B351,H$1)</f>
        <v>0</v>
      </c>
      <c r="I351" s="384" t="n">
        <f aca="false">INDEX(_Rge_Data_3rd_CY,$B351,I$1)</f>
        <v>0</v>
      </c>
      <c r="J351" s="384" t="n">
        <f aca="false">INDEX(_Rge_Data_3rd_CY,$B351,J$1)</f>
        <v>0</v>
      </c>
      <c r="K351" s="384" t="n">
        <f aca="false">INDEX(_Rge_Data_3rd_CY,$B351,K$1)</f>
        <v>0</v>
      </c>
      <c r="L351" s="385" t="n">
        <f aca="false" t="array" ref="L351:L351">INDEX(_Rge_Data_3rd_CY,$B351,L$1)</f>
        <v>0</v>
      </c>
      <c r="M351" s="385" t="n">
        <f aca="false" t="array" ref="M351:M351">INDEX(_Rge_Data_3rd_CY,$B351,M$1)</f>
        <v>0</v>
      </c>
      <c r="N351" s="385" t="n">
        <f aca="false" t="array" ref="N351:N351">INDEX(_Rge_Data_3rd_CY,$B351,N$1)</f>
        <v>0</v>
      </c>
      <c r="O351" s="385" t="n">
        <f aca="false" t="array" ref="O351:O351">INDEX(_Rge_Data_3rd_CY,$B351,O$1)</f>
        <v>0</v>
      </c>
      <c r="P351" s="385" t="n">
        <f aca="false" t="array" ref="P351:P351">INDEX(_Rge_Data_3rd_CY,$B351,P$1)</f>
        <v>0</v>
      </c>
      <c r="Q351" s="385" t="n">
        <f aca="false">INDEX(_Rge_Data_3rd_CY,$B351,Q$1)</f>
        <v>0</v>
      </c>
      <c r="R351" s="385" t="n">
        <f aca="false" t="array" ref="R351:R351">INDEX(_Rge_Data_3rd_CY,$B351,R$1)</f>
        <v>0</v>
      </c>
      <c r="S351" s="385" t="n">
        <f aca="false" t="array" ref="S351:S351">INDEX(_Rge_Data_3rd_CY,$B351,S$1)</f>
        <v>0</v>
      </c>
      <c r="T351" s="385" t="n">
        <f aca="false">H351-S351</f>
        <v>0</v>
      </c>
      <c r="U351" s="386" t="n">
        <f aca="false">IFERROR(T351/H351,0)</f>
        <v>0</v>
      </c>
      <c r="V351" s="387" t="n">
        <f aca="false">INDEX(_Rge_Data_3rd_CY,$B351,V$1)</f>
        <v>0</v>
      </c>
      <c r="W351" s="388" t="n">
        <f aca="false">INDEX(_Rge_Data_3rd_CY,$B351,W$1)</f>
        <v>0</v>
      </c>
      <c r="X351" s="388" t="n">
        <f aca="false">INDEX(_Rge_Data_3rd_CY,$B351,X$1)</f>
        <v>0</v>
      </c>
      <c r="Y351" s="388" t="n">
        <f aca="false">INDEX(_Rge_Data_3rd_CY,$B351,Y$1)</f>
        <v>0</v>
      </c>
      <c r="Z351" s="388" t="n">
        <f aca="false" t="array" ref="Z351:Z351">INDEX(_Rge_Data_3rd_CY,$B351,Z$1)</f>
        <v>0</v>
      </c>
      <c r="AA351" s="388" t="n">
        <f aca="false" t="array" ref="AA351:AA351">INDEX(_Rge_Data_3rd_CY,$B351,AA$1)</f>
        <v>0</v>
      </c>
      <c r="AB351" s="388" t="n">
        <f aca="false" t="array" ref="AB351:AB351">INDEX(_Rge_Data_3rd_CY,$B351,AB$1)</f>
        <v>0</v>
      </c>
      <c r="AC351" s="388" t="n">
        <f aca="false" t="array" ref="AC351:AC351">INDEX(_Rge_Data_3rd_CY,$B351,AC$1)</f>
        <v>0</v>
      </c>
      <c r="AD351" s="388" t="n">
        <f aca="false" t="array" ref="AD351:AD351">INDEX(_Rge_Data_3rd_CY,$B351,AD$1)</f>
        <v>0</v>
      </c>
      <c r="AE351" s="388" t="n">
        <f aca="false">INDEX(_Rge_Data_3rd_CY,$B351,AE$1)</f>
        <v>0</v>
      </c>
      <c r="AF351" s="388" t="n">
        <f aca="false" t="array" ref="AF351:AF351">INDEX(_Rge_Data_3rd_CY,$B351,AF$1)</f>
        <v>0</v>
      </c>
      <c r="AG351" s="388" t="n">
        <f aca="false" t="array" ref="AG351:AG351">INDEX(_Rge_Data_3rd_CY,$B351,AG$1)</f>
        <v>0</v>
      </c>
      <c r="AH351" s="388" t="n">
        <f aca="false">V351-AG351</f>
        <v>0</v>
      </c>
      <c r="AI351" s="389" t="n">
        <f aca="false">IFERROR(AH351/V351,)</f>
        <v>0</v>
      </c>
      <c r="AJ351" s="390" t="n">
        <f aca="false">INDEX(_Rge_Data_3rd_CY,$B351,AJ$1)</f>
        <v>0</v>
      </c>
      <c r="AK351" s="391" t="n">
        <f aca="false">INDEX(_Rge_Data_3rd_CY,$B351,AK$1)</f>
        <v>0</v>
      </c>
      <c r="AL351" s="391" t="n">
        <f aca="false">INDEX(_Rge_Data_3rd_CY,$B351,AL$1)</f>
        <v>0</v>
      </c>
      <c r="AM351" s="391" t="n">
        <f aca="false">INDEX(_Rge_Data_3rd_CY,$B351,AM$1)</f>
        <v>0</v>
      </c>
      <c r="AN351" s="391" t="n">
        <f aca="false" t="array" ref="AN351:AN351">INDEX(_Rge_Data_3rd_CY,$B351,AN$1)</f>
        <v>0</v>
      </c>
      <c r="AO351" s="391" t="n">
        <f aca="false" t="array" ref="AO351:AO351">INDEX(_Rge_Data_3rd_CY,$B351,AO$1)</f>
        <v>0</v>
      </c>
      <c r="AP351" s="391" t="n">
        <f aca="false" t="array" ref="AP351:AP351">INDEX(_Rge_Data_3rd_CY,$B351,AP$1)</f>
        <v>0</v>
      </c>
      <c r="AQ351" s="391" t="n">
        <f aca="false" t="array" ref="AQ351:AQ351">INDEX(_Rge_Data_3rd_CY,$B351,AQ$1)</f>
        <v>0</v>
      </c>
      <c r="AR351" s="391" t="n">
        <f aca="false" t="array" ref="AR351:AR351">INDEX(_Rge_Data_3rd_CY,$B351,AR$1)</f>
        <v>0</v>
      </c>
      <c r="AS351" s="391" t="n">
        <f aca="false">INDEX(_Rge_Data_3rd_CY,$B351,AS$1)</f>
        <v>0</v>
      </c>
      <c r="AT351" s="391" t="n">
        <f aca="false" t="array" ref="AT351:AT351">INDEX(_Rge_Data_3rd_CY,$B351,AT$1)</f>
        <v>0</v>
      </c>
      <c r="AU351" s="391" t="n">
        <f aca="false" t="array" ref="AU351:AU351">INDEX(_Rge_Data_3rd_CY,$B351,AU$1)</f>
        <v>0</v>
      </c>
      <c r="AV351" s="262" t="n">
        <f aca="false">AU351+AX351+AY351</f>
        <v>0</v>
      </c>
      <c r="AW351" s="392" t="n">
        <f aca="false">IFERROR(AU351/AG351,0)</f>
        <v>0</v>
      </c>
      <c r="AX351" s="268" t="n">
        <f aca="false">IFERROR(IF(AND($F351="OPEN",$AH351&gt;0),$AH351*_SoP*$AW351,IF(AND($F351="CLOSED",$AH351&gt;0),$AH351*_SoL*$AW351,0)),0)</f>
        <v>0</v>
      </c>
      <c r="AY351" s="268" t="n">
        <f aca="false">IFERROR(IF($AH351&lt;0,$AH351*_SoL,0),0)</f>
        <v>0</v>
      </c>
      <c r="AZ351" s="393" t="n">
        <f aca="false">AU351+AX351</f>
        <v>0</v>
      </c>
      <c r="BA351" s="393" t="n">
        <f aca="false">AJ351-AY351</f>
        <v>0</v>
      </c>
      <c r="BB351" s="393" t="n">
        <f aca="false">AZ351-BA351</f>
        <v>0</v>
      </c>
      <c r="BC351" s="394" t="n">
        <f aca="false">IF($BB351&gt;=0,$BB351,0)</f>
        <v>0</v>
      </c>
      <c r="BD351" s="395" t="n">
        <f aca="false">IF($BB351&lt;=0,-$BB351,0)</f>
        <v>-0</v>
      </c>
      <c r="BE351" s="396" t="n">
        <f aca="false">IF((V351-AJ351)&lt;0,0,V351-AJ351)</f>
        <v>0</v>
      </c>
      <c r="BF351" s="397" t="n">
        <f aca="false">IF(AW351&gt;1,0,V351-AW351*V351)</f>
        <v>0</v>
      </c>
    </row>
    <row r="352" customFormat="false" ht="19.5" hidden="false" customHeight="true" outlineLevel="0" collapsed="false">
      <c r="A352" s="166"/>
      <c r="B352" s="208" t="n">
        <f aca="false">B351+1</f>
        <v>341</v>
      </c>
      <c r="C352" s="166"/>
      <c r="D352" s="369" t="n">
        <f aca="false">INDEX(_Rge_Projectdata_3rd,$B352,MATCH("Project-ID",_Rge_Headline_Projectdata,0))</f>
        <v>0</v>
      </c>
      <c r="E352" s="370" t="str">
        <f aca="false" t="array" ref="E352:E352">IF(INDEX(_Rge_Data_3rd_CY,$B352,E$1)=0,"",TEXT(INDEX(_Rge_Data_3rd_CY,$B352,E$1),"JJJJMMTT"))</f>
        <v/>
      </c>
      <c r="F352" s="382" t="str">
        <f aca="false" t="array" ref="F352:F352">INDEX(_Rge_Data_3rd_CY,$B352,F$1)</f>
        <v>Open</v>
      </c>
      <c r="G352" s="371" t="n">
        <f aca="false" t="array" ref="G352:G352">IFERROR(MATCH(INDEX(_Rge_Data_3rd_CY,$B352,G$1),_Rge_Projectstatus,0),"")</f>
        <v>1</v>
      </c>
      <c r="H352" s="383" t="n">
        <f aca="false">INDEX(_Rge_Data_3rd_CY,$B352,H$1)</f>
        <v>0</v>
      </c>
      <c r="I352" s="384" t="n">
        <f aca="false">INDEX(_Rge_Data_3rd_CY,$B352,I$1)</f>
        <v>0</v>
      </c>
      <c r="J352" s="384" t="n">
        <f aca="false">INDEX(_Rge_Data_3rd_CY,$B352,J$1)</f>
        <v>0</v>
      </c>
      <c r="K352" s="384" t="n">
        <f aca="false">INDEX(_Rge_Data_3rd_CY,$B352,K$1)</f>
        <v>0</v>
      </c>
      <c r="L352" s="385" t="n">
        <f aca="false" t="array" ref="L352:L352">INDEX(_Rge_Data_3rd_CY,$B352,L$1)</f>
        <v>0</v>
      </c>
      <c r="M352" s="385" t="n">
        <f aca="false" t="array" ref="M352:M352">INDEX(_Rge_Data_3rd_CY,$B352,M$1)</f>
        <v>0</v>
      </c>
      <c r="N352" s="385" t="n">
        <f aca="false" t="array" ref="N352:N352">INDEX(_Rge_Data_3rd_CY,$B352,N$1)</f>
        <v>0</v>
      </c>
      <c r="O352" s="385" t="n">
        <f aca="false" t="array" ref="O352:O352">INDEX(_Rge_Data_3rd_CY,$B352,O$1)</f>
        <v>0</v>
      </c>
      <c r="P352" s="385" t="n">
        <f aca="false" t="array" ref="P352:P352">INDEX(_Rge_Data_3rd_CY,$B352,P$1)</f>
        <v>0</v>
      </c>
      <c r="Q352" s="385" t="n">
        <f aca="false">INDEX(_Rge_Data_3rd_CY,$B352,Q$1)</f>
        <v>0</v>
      </c>
      <c r="R352" s="385" t="n">
        <f aca="false" t="array" ref="R352:R352">INDEX(_Rge_Data_3rd_CY,$B352,R$1)</f>
        <v>0</v>
      </c>
      <c r="S352" s="385" t="n">
        <f aca="false" t="array" ref="S352:S352">INDEX(_Rge_Data_3rd_CY,$B352,S$1)</f>
        <v>0</v>
      </c>
      <c r="T352" s="385" t="n">
        <f aca="false">H352-S352</f>
        <v>0</v>
      </c>
      <c r="U352" s="386" t="n">
        <f aca="false">IFERROR(T352/H352,0)</f>
        <v>0</v>
      </c>
      <c r="V352" s="387" t="n">
        <f aca="false">INDEX(_Rge_Data_3rd_CY,$B352,V$1)</f>
        <v>0</v>
      </c>
      <c r="W352" s="388" t="n">
        <f aca="false">INDEX(_Rge_Data_3rd_CY,$B352,W$1)</f>
        <v>0</v>
      </c>
      <c r="X352" s="388" t="n">
        <f aca="false">INDEX(_Rge_Data_3rd_CY,$B352,X$1)</f>
        <v>0</v>
      </c>
      <c r="Y352" s="388" t="n">
        <f aca="false">INDEX(_Rge_Data_3rd_CY,$B352,Y$1)</f>
        <v>0</v>
      </c>
      <c r="Z352" s="388" t="n">
        <f aca="false" t="array" ref="Z352:Z352">INDEX(_Rge_Data_3rd_CY,$B352,Z$1)</f>
        <v>0</v>
      </c>
      <c r="AA352" s="388" t="n">
        <f aca="false" t="array" ref="AA352:AA352">INDEX(_Rge_Data_3rd_CY,$B352,AA$1)</f>
        <v>0</v>
      </c>
      <c r="AB352" s="388" t="n">
        <f aca="false" t="array" ref="AB352:AB352">INDEX(_Rge_Data_3rd_CY,$B352,AB$1)</f>
        <v>0</v>
      </c>
      <c r="AC352" s="388" t="n">
        <f aca="false" t="array" ref="AC352:AC352">INDEX(_Rge_Data_3rd_CY,$B352,AC$1)</f>
        <v>0</v>
      </c>
      <c r="AD352" s="388" t="n">
        <f aca="false" t="array" ref="AD352:AD352">INDEX(_Rge_Data_3rd_CY,$B352,AD$1)</f>
        <v>0</v>
      </c>
      <c r="AE352" s="388" t="n">
        <f aca="false">INDEX(_Rge_Data_3rd_CY,$B352,AE$1)</f>
        <v>0</v>
      </c>
      <c r="AF352" s="388" t="n">
        <f aca="false" t="array" ref="AF352:AF352">INDEX(_Rge_Data_3rd_CY,$B352,AF$1)</f>
        <v>0</v>
      </c>
      <c r="AG352" s="388" t="n">
        <f aca="false" t="array" ref="AG352:AG352">INDEX(_Rge_Data_3rd_CY,$B352,AG$1)</f>
        <v>0</v>
      </c>
      <c r="AH352" s="388" t="n">
        <f aca="false">V352-AG352</f>
        <v>0</v>
      </c>
      <c r="AI352" s="389" t="n">
        <f aca="false">IFERROR(AH352/V352,)</f>
        <v>0</v>
      </c>
      <c r="AJ352" s="390" t="n">
        <f aca="false">INDEX(_Rge_Data_3rd_CY,$B352,AJ$1)</f>
        <v>0</v>
      </c>
      <c r="AK352" s="391" t="n">
        <f aca="false">INDEX(_Rge_Data_3rd_CY,$B352,AK$1)</f>
        <v>0</v>
      </c>
      <c r="AL352" s="391" t="n">
        <f aca="false">INDEX(_Rge_Data_3rd_CY,$B352,AL$1)</f>
        <v>0</v>
      </c>
      <c r="AM352" s="391" t="n">
        <f aca="false">INDEX(_Rge_Data_3rd_CY,$B352,AM$1)</f>
        <v>0</v>
      </c>
      <c r="AN352" s="391" t="n">
        <f aca="false" t="array" ref="AN352:AN352">INDEX(_Rge_Data_3rd_CY,$B352,AN$1)</f>
        <v>0</v>
      </c>
      <c r="AO352" s="391" t="n">
        <f aca="false" t="array" ref="AO352:AO352">INDEX(_Rge_Data_3rd_CY,$B352,AO$1)</f>
        <v>0</v>
      </c>
      <c r="AP352" s="391" t="n">
        <f aca="false" t="array" ref="AP352:AP352">INDEX(_Rge_Data_3rd_CY,$B352,AP$1)</f>
        <v>0</v>
      </c>
      <c r="AQ352" s="391" t="n">
        <f aca="false" t="array" ref="AQ352:AQ352">INDEX(_Rge_Data_3rd_CY,$B352,AQ$1)</f>
        <v>0</v>
      </c>
      <c r="AR352" s="391" t="n">
        <f aca="false" t="array" ref="AR352:AR352">INDEX(_Rge_Data_3rd_CY,$B352,AR$1)</f>
        <v>0</v>
      </c>
      <c r="AS352" s="391" t="n">
        <f aca="false">INDEX(_Rge_Data_3rd_CY,$B352,AS$1)</f>
        <v>0</v>
      </c>
      <c r="AT352" s="391" t="n">
        <f aca="false" t="array" ref="AT352:AT352">INDEX(_Rge_Data_3rd_CY,$B352,AT$1)</f>
        <v>0</v>
      </c>
      <c r="AU352" s="391" t="n">
        <f aca="false" t="array" ref="AU352:AU352">INDEX(_Rge_Data_3rd_CY,$B352,AU$1)</f>
        <v>0</v>
      </c>
      <c r="AV352" s="262" t="n">
        <f aca="false">AU352+AX352+AY352</f>
        <v>0</v>
      </c>
      <c r="AW352" s="392" t="n">
        <f aca="false">IFERROR(AU352/AG352,0)</f>
        <v>0</v>
      </c>
      <c r="AX352" s="268" t="n">
        <f aca="false">IFERROR(IF(AND($F352="OPEN",$AH352&gt;0),$AH352*_SoP*$AW352,IF(AND($F352="CLOSED",$AH352&gt;0),$AH352*_SoL*$AW352,0)),0)</f>
        <v>0</v>
      </c>
      <c r="AY352" s="268" t="n">
        <f aca="false">IFERROR(IF($AH352&lt;0,$AH352*_SoL,0),0)</f>
        <v>0</v>
      </c>
      <c r="AZ352" s="393" t="n">
        <f aca="false">AU352+AX352</f>
        <v>0</v>
      </c>
      <c r="BA352" s="393" t="n">
        <f aca="false">AJ352-AY352</f>
        <v>0</v>
      </c>
      <c r="BB352" s="393" t="n">
        <f aca="false">AZ352-BA352</f>
        <v>0</v>
      </c>
      <c r="BC352" s="394" t="n">
        <f aca="false">IF($BB352&gt;=0,$BB352,0)</f>
        <v>0</v>
      </c>
      <c r="BD352" s="395" t="n">
        <f aca="false">IF($BB352&lt;=0,-$BB352,0)</f>
        <v>-0</v>
      </c>
      <c r="BE352" s="396" t="n">
        <f aca="false">IF((V352-AJ352)&lt;0,0,V352-AJ352)</f>
        <v>0</v>
      </c>
      <c r="BF352" s="397" t="n">
        <f aca="false">IF(AW352&gt;1,0,V352-AW352*V352)</f>
        <v>0</v>
      </c>
    </row>
    <row r="353" customFormat="false" ht="19.5" hidden="false" customHeight="true" outlineLevel="0" collapsed="false">
      <c r="A353" s="166"/>
      <c r="B353" s="208" t="n">
        <f aca="false">B352+1</f>
        <v>342</v>
      </c>
      <c r="C353" s="166"/>
      <c r="D353" s="369" t="n">
        <f aca="false">INDEX(_Rge_Projectdata_3rd,$B353,MATCH("Project-ID",_Rge_Headline_Projectdata,0))</f>
        <v>0</v>
      </c>
      <c r="E353" s="370" t="str">
        <f aca="false" t="array" ref="E353:E353">IF(INDEX(_Rge_Data_3rd_CY,$B353,E$1)=0,"",TEXT(INDEX(_Rge_Data_3rd_CY,$B353,E$1),"JJJJMMTT"))</f>
        <v/>
      </c>
      <c r="F353" s="382" t="str">
        <f aca="false" t="array" ref="F353:F353">INDEX(_Rge_Data_3rd_CY,$B353,F$1)</f>
        <v>Open</v>
      </c>
      <c r="G353" s="371" t="n">
        <f aca="false" t="array" ref="G353:G353">IFERROR(MATCH(INDEX(_Rge_Data_3rd_CY,$B353,G$1),_Rge_Projectstatus,0),"")</f>
        <v>1</v>
      </c>
      <c r="H353" s="383" t="n">
        <f aca="false">INDEX(_Rge_Data_3rd_CY,$B353,H$1)</f>
        <v>0</v>
      </c>
      <c r="I353" s="384" t="n">
        <f aca="false">INDEX(_Rge_Data_3rd_CY,$B353,I$1)</f>
        <v>0</v>
      </c>
      <c r="J353" s="384" t="n">
        <f aca="false">INDEX(_Rge_Data_3rd_CY,$B353,J$1)</f>
        <v>0</v>
      </c>
      <c r="K353" s="384" t="n">
        <f aca="false">INDEX(_Rge_Data_3rd_CY,$B353,K$1)</f>
        <v>0</v>
      </c>
      <c r="L353" s="385" t="n">
        <f aca="false" t="array" ref="L353:L353">INDEX(_Rge_Data_3rd_CY,$B353,L$1)</f>
        <v>0</v>
      </c>
      <c r="M353" s="385" t="n">
        <f aca="false" t="array" ref="M353:M353">INDEX(_Rge_Data_3rd_CY,$B353,M$1)</f>
        <v>0</v>
      </c>
      <c r="N353" s="385" t="n">
        <f aca="false" t="array" ref="N353:N353">INDEX(_Rge_Data_3rd_CY,$B353,N$1)</f>
        <v>0</v>
      </c>
      <c r="O353" s="385" t="n">
        <f aca="false" t="array" ref="O353:O353">INDEX(_Rge_Data_3rd_CY,$B353,O$1)</f>
        <v>0</v>
      </c>
      <c r="P353" s="385" t="n">
        <f aca="false" t="array" ref="P353:P353">INDEX(_Rge_Data_3rd_CY,$B353,P$1)</f>
        <v>0</v>
      </c>
      <c r="Q353" s="385" t="n">
        <f aca="false">INDEX(_Rge_Data_3rd_CY,$B353,Q$1)</f>
        <v>0</v>
      </c>
      <c r="R353" s="385" t="n">
        <f aca="false" t="array" ref="R353:R353">INDEX(_Rge_Data_3rd_CY,$B353,R$1)</f>
        <v>0</v>
      </c>
      <c r="S353" s="385" t="n">
        <f aca="false" t="array" ref="S353:S353">INDEX(_Rge_Data_3rd_CY,$B353,S$1)</f>
        <v>0</v>
      </c>
      <c r="T353" s="385" t="n">
        <f aca="false">H353-S353</f>
        <v>0</v>
      </c>
      <c r="U353" s="386" t="n">
        <f aca="false">IFERROR(T353/H353,0)</f>
        <v>0</v>
      </c>
      <c r="V353" s="387" t="n">
        <f aca="false">INDEX(_Rge_Data_3rd_CY,$B353,V$1)</f>
        <v>0</v>
      </c>
      <c r="W353" s="388" t="n">
        <f aca="false">INDEX(_Rge_Data_3rd_CY,$B353,W$1)</f>
        <v>0</v>
      </c>
      <c r="X353" s="388" t="n">
        <f aca="false">INDEX(_Rge_Data_3rd_CY,$B353,X$1)</f>
        <v>0</v>
      </c>
      <c r="Y353" s="388" t="n">
        <f aca="false">INDEX(_Rge_Data_3rd_CY,$B353,Y$1)</f>
        <v>0</v>
      </c>
      <c r="Z353" s="388" t="n">
        <f aca="false" t="array" ref="Z353:Z353">INDEX(_Rge_Data_3rd_CY,$B353,Z$1)</f>
        <v>0</v>
      </c>
      <c r="AA353" s="388" t="n">
        <f aca="false" t="array" ref="AA353:AA353">INDEX(_Rge_Data_3rd_CY,$B353,AA$1)</f>
        <v>0</v>
      </c>
      <c r="AB353" s="388" t="n">
        <f aca="false" t="array" ref="AB353:AB353">INDEX(_Rge_Data_3rd_CY,$B353,AB$1)</f>
        <v>0</v>
      </c>
      <c r="AC353" s="388" t="n">
        <f aca="false" t="array" ref="AC353:AC353">INDEX(_Rge_Data_3rd_CY,$B353,AC$1)</f>
        <v>0</v>
      </c>
      <c r="AD353" s="388" t="n">
        <f aca="false" t="array" ref="AD353:AD353">INDEX(_Rge_Data_3rd_CY,$B353,AD$1)</f>
        <v>0</v>
      </c>
      <c r="AE353" s="388" t="n">
        <f aca="false">INDEX(_Rge_Data_3rd_CY,$B353,AE$1)</f>
        <v>0</v>
      </c>
      <c r="AF353" s="388" t="n">
        <f aca="false" t="array" ref="AF353:AF353">INDEX(_Rge_Data_3rd_CY,$B353,AF$1)</f>
        <v>0</v>
      </c>
      <c r="AG353" s="388" t="n">
        <f aca="false" t="array" ref="AG353:AG353">INDEX(_Rge_Data_3rd_CY,$B353,AG$1)</f>
        <v>0</v>
      </c>
      <c r="AH353" s="388" t="n">
        <f aca="false">V353-AG353</f>
        <v>0</v>
      </c>
      <c r="AI353" s="389" t="n">
        <f aca="false">IFERROR(AH353/V353,)</f>
        <v>0</v>
      </c>
      <c r="AJ353" s="390" t="n">
        <f aca="false">INDEX(_Rge_Data_3rd_CY,$B353,AJ$1)</f>
        <v>0</v>
      </c>
      <c r="AK353" s="391" t="n">
        <f aca="false">INDEX(_Rge_Data_3rd_CY,$B353,AK$1)</f>
        <v>0</v>
      </c>
      <c r="AL353" s="391" t="n">
        <f aca="false">INDEX(_Rge_Data_3rd_CY,$B353,AL$1)</f>
        <v>0</v>
      </c>
      <c r="AM353" s="391" t="n">
        <f aca="false">INDEX(_Rge_Data_3rd_CY,$B353,AM$1)</f>
        <v>0</v>
      </c>
      <c r="AN353" s="391" t="n">
        <f aca="false" t="array" ref="AN353:AN353">INDEX(_Rge_Data_3rd_CY,$B353,AN$1)</f>
        <v>0</v>
      </c>
      <c r="AO353" s="391" t="n">
        <f aca="false" t="array" ref="AO353:AO353">INDEX(_Rge_Data_3rd_CY,$B353,AO$1)</f>
        <v>0</v>
      </c>
      <c r="AP353" s="391" t="n">
        <f aca="false" t="array" ref="AP353:AP353">INDEX(_Rge_Data_3rd_CY,$B353,AP$1)</f>
        <v>0</v>
      </c>
      <c r="AQ353" s="391" t="n">
        <f aca="false" t="array" ref="AQ353:AQ353">INDEX(_Rge_Data_3rd_CY,$B353,AQ$1)</f>
        <v>0</v>
      </c>
      <c r="AR353" s="391" t="n">
        <f aca="false" t="array" ref="AR353:AR353">INDEX(_Rge_Data_3rd_CY,$B353,AR$1)</f>
        <v>0</v>
      </c>
      <c r="AS353" s="391" t="n">
        <f aca="false">INDEX(_Rge_Data_3rd_CY,$B353,AS$1)</f>
        <v>0</v>
      </c>
      <c r="AT353" s="391" t="n">
        <f aca="false" t="array" ref="AT353:AT353">INDEX(_Rge_Data_3rd_CY,$B353,AT$1)</f>
        <v>0</v>
      </c>
      <c r="AU353" s="391" t="n">
        <f aca="false" t="array" ref="AU353:AU353">INDEX(_Rge_Data_3rd_CY,$B353,AU$1)</f>
        <v>0</v>
      </c>
      <c r="AV353" s="262" t="n">
        <f aca="false">AU353+AX353+AY353</f>
        <v>0</v>
      </c>
      <c r="AW353" s="392" t="n">
        <f aca="false">IFERROR(AU353/AG353,0)</f>
        <v>0</v>
      </c>
      <c r="AX353" s="268" t="n">
        <f aca="false">IFERROR(IF(AND($F353="OPEN",$AH353&gt;0),$AH353*_SoP*$AW353,IF(AND($F353="CLOSED",$AH353&gt;0),$AH353*_SoL*$AW353,0)),0)</f>
        <v>0</v>
      </c>
      <c r="AY353" s="268" t="n">
        <f aca="false">IFERROR(IF($AH353&lt;0,$AH353*_SoL,0),0)</f>
        <v>0</v>
      </c>
      <c r="AZ353" s="393" t="n">
        <f aca="false">AU353+AX353</f>
        <v>0</v>
      </c>
      <c r="BA353" s="393" t="n">
        <f aca="false">AJ353-AY353</f>
        <v>0</v>
      </c>
      <c r="BB353" s="393" t="n">
        <f aca="false">AZ353-BA353</f>
        <v>0</v>
      </c>
      <c r="BC353" s="394" t="n">
        <f aca="false">IF($BB353&gt;=0,$BB353,0)</f>
        <v>0</v>
      </c>
      <c r="BD353" s="395" t="n">
        <f aca="false">IF($BB353&lt;=0,-$BB353,0)</f>
        <v>-0</v>
      </c>
      <c r="BE353" s="396" t="n">
        <f aca="false">IF((V353-AJ353)&lt;0,0,V353-AJ353)</f>
        <v>0</v>
      </c>
      <c r="BF353" s="397" t="n">
        <f aca="false">IF(AW353&gt;1,0,V353-AW353*V353)</f>
        <v>0</v>
      </c>
    </row>
    <row r="354" customFormat="false" ht="19.5" hidden="false" customHeight="true" outlineLevel="0" collapsed="false">
      <c r="A354" s="166"/>
      <c r="B354" s="208" t="n">
        <f aca="false">B353+1</f>
        <v>343</v>
      </c>
      <c r="C354" s="166"/>
      <c r="D354" s="369" t="n">
        <f aca="false">INDEX(_Rge_Projectdata_3rd,$B354,MATCH("Project-ID",_Rge_Headline_Projectdata,0))</f>
        <v>0</v>
      </c>
      <c r="E354" s="370" t="str">
        <f aca="false" t="array" ref="E354:E354">IF(INDEX(_Rge_Data_3rd_CY,$B354,E$1)=0,"",TEXT(INDEX(_Rge_Data_3rd_CY,$B354,E$1),"JJJJMMTT"))</f>
        <v/>
      </c>
      <c r="F354" s="382" t="str">
        <f aca="false" t="array" ref="F354:F354">INDEX(_Rge_Data_3rd_CY,$B354,F$1)</f>
        <v>Open</v>
      </c>
      <c r="G354" s="371" t="n">
        <f aca="false" t="array" ref="G354:G354">IFERROR(MATCH(INDEX(_Rge_Data_3rd_CY,$B354,G$1),_Rge_Projectstatus,0),"")</f>
        <v>1</v>
      </c>
      <c r="H354" s="383" t="n">
        <f aca="false">INDEX(_Rge_Data_3rd_CY,$B354,H$1)</f>
        <v>0</v>
      </c>
      <c r="I354" s="384" t="n">
        <f aca="false">INDEX(_Rge_Data_3rd_CY,$B354,I$1)</f>
        <v>0</v>
      </c>
      <c r="J354" s="384" t="n">
        <f aca="false">INDEX(_Rge_Data_3rd_CY,$B354,J$1)</f>
        <v>0</v>
      </c>
      <c r="K354" s="384" t="n">
        <f aca="false">INDEX(_Rge_Data_3rd_CY,$B354,K$1)</f>
        <v>0</v>
      </c>
      <c r="L354" s="385" t="n">
        <f aca="false" t="array" ref="L354:L354">INDEX(_Rge_Data_3rd_CY,$B354,L$1)</f>
        <v>0</v>
      </c>
      <c r="M354" s="385" t="n">
        <f aca="false" t="array" ref="M354:M354">INDEX(_Rge_Data_3rd_CY,$B354,M$1)</f>
        <v>0</v>
      </c>
      <c r="N354" s="385" t="n">
        <f aca="false" t="array" ref="N354:N354">INDEX(_Rge_Data_3rd_CY,$B354,N$1)</f>
        <v>0</v>
      </c>
      <c r="O354" s="385" t="n">
        <f aca="false" t="array" ref="O354:O354">INDEX(_Rge_Data_3rd_CY,$B354,O$1)</f>
        <v>0</v>
      </c>
      <c r="P354" s="385" t="n">
        <f aca="false" t="array" ref="P354:P354">INDEX(_Rge_Data_3rd_CY,$B354,P$1)</f>
        <v>0</v>
      </c>
      <c r="Q354" s="385" t="n">
        <f aca="false">INDEX(_Rge_Data_3rd_CY,$B354,Q$1)</f>
        <v>0</v>
      </c>
      <c r="R354" s="385" t="n">
        <f aca="false" t="array" ref="R354:R354">INDEX(_Rge_Data_3rd_CY,$B354,R$1)</f>
        <v>0</v>
      </c>
      <c r="S354" s="385" t="n">
        <f aca="false" t="array" ref="S354:S354">INDEX(_Rge_Data_3rd_CY,$B354,S$1)</f>
        <v>0</v>
      </c>
      <c r="T354" s="385" t="n">
        <f aca="false">H354-S354</f>
        <v>0</v>
      </c>
      <c r="U354" s="386" t="n">
        <f aca="false">IFERROR(T354/H354,0)</f>
        <v>0</v>
      </c>
      <c r="V354" s="387" t="n">
        <f aca="false">INDEX(_Rge_Data_3rd_CY,$B354,V$1)</f>
        <v>0</v>
      </c>
      <c r="W354" s="388" t="n">
        <f aca="false">INDEX(_Rge_Data_3rd_CY,$B354,W$1)</f>
        <v>0</v>
      </c>
      <c r="X354" s="388" t="n">
        <f aca="false">INDEX(_Rge_Data_3rd_CY,$B354,X$1)</f>
        <v>0</v>
      </c>
      <c r="Y354" s="388" t="n">
        <f aca="false">INDEX(_Rge_Data_3rd_CY,$B354,Y$1)</f>
        <v>0</v>
      </c>
      <c r="Z354" s="388" t="n">
        <f aca="false" t="array" ref="Z354:Z354">INDEX(_Rge_Data_3rd_CY,$B354,Z$1)</f>
        <v>0</v>
      </c>
      <c r="AA354" s="388" t="n">
        <f aca="false" t="array" ref="AA354:AA354">INDEX(_Rge_Data_3rd_CY,$B354,AA$1)</f>
        <v>0</v>
      </c>
      <c r="AB354" s="388" t="n">
        <f aca="false" t="array" ref="AB354:AB354">INDEX(_Rge_Data_3rd_CY,$B354,AB$1)</f>
        <v>0</v>
      </c>
      <c r="AC354" s="388" t="n">
        <f aca="false" t="array" ref="AC354:AC354">INDEX(_Rge_Data_3rd_CY,$B354,AC$1)</f>
        <v>0</v>
      </c>
      <c r="AD354" s="388" t="n">
        <f aca="false" t="array" ref="AD354:AD354">INDEX(_Rge_Data_3rd_CY,$B354,AD$1)</f>
        <v>0</v>
      </c>
      <c r="AE354" s="388" t="n">
        <f aca="false">INDEX(_Rge_Data_3rd_CY,$B354,AE$1)</f>
        <v>0</v>
      </c>
      <c r="AF354" s="388" t="n">
        <f aca="false" t="array" ref="AF354:AF354">INDEX(_Rge_Data_3rd_CY,$B354,AF$1)</f>
        <v>0</v>
      </c>
      <c r="AG354" s="388" t="n">
        <f aca="false" t="array" ref="AG354:AG354">INDEX(_Rge_Data_3rd_CY,$B354,AG$1)</f>
        <v>0</v>
      </c>
      <c r="AH354" s="388" t="n">
        <f aca="false">V354-AG354</f>
        <v>0</v>
      </c>
      <c r="AI354" s="389" t="n">
        <f aca="false">IFERROR(AH354/V354,)</f>
        <v>0</v>
      </c>
      <c r="AJ354" s="390" t="n">
        <f aca="false">INDEX(_Rge_Data_3rd_CY,$B354,AJ$1)</f>
        <v>0</v>
      </c>
      <c r="AK354" s="391" t="n">
        <f aca="false">INDEX(_Rge_Data_3rd_CY,$B354,AK$1)</f>
        <v>0</v>
      </c>
      <c r="AL354" s="391" t="n">
        <f aca="false">INDEX(_Rge_Data_3rd_CY,$B354,AL$1)</f>
        <v>0</v>
      </c>
      <c r="AM354" s="391" t="n">
        <f aca="false">INDEX(_Rge_Data_3rd_CY,$B354,AM$1)</f>
        <v>0</v>
      </c>
      <c r="AN354" s="391" t="n">
        <f aca="false" t="array" ref="AN354:AN354">INDEX(_Rge_Data_3rd_CY,$B354,AN$1)</f>
        <v>0</v>
      </c>
      <c r="AO354" s="391" t="n">
        <f aca="false" t="array" ref="AO354:AO354">INDEX(_Rge_Data_3rd_CY,$B354,AO$1)</f>
        <v>0</v>
      </c>
      <c r="AP354" s="391" t="n">
        <f aca="false" t="array" ref="AP354:AP354">INDEX(_Rge_Data_3rd_CY,$B354,AP$1)</f>
        <v>0</v>
      </c>
      <c r="AQ354" s="391" t="n">
        <f aca="false" t="array" ref="AQ354:AQ354">INDEX(_Rge_Data_3rd_CY,$B354,AQ$1)</f>
        <v>0</v>
      </c>
      <c r="AR354" s="391" t="n">
        <f aca="false" t="array" ref="AR354:AR354">INDEX(_Rge_Data_3rd_CY,$B354,AR$1)</f>
        <v>0</v>
      </c>
      <c r="AS354" s="391" t="n">
        <f aca="false">INDEX(_Rge_Data_3rd_CY,$B354,AS$1)</f>
        <v>0</v>
      </c>
      <c r="AT354" s="391" t="n">
        <f aca="false" t="array" ref="AT354:AT354">INDEX(_Rge_Data_3rd_CY,$B354,AT$1)</f>
        <v>0</v>
      </c>
      <c r="AU354" s="391" t="n">
        <f aca="false" t="array" ref="AU354:AU354">INDEX(_Rge_Data_3rd_CY,$B354,AU$1)</f>
        <v>0</v>
      </c>
      <c r="AV354" s="262" t="n">
        <f aca="false">AU354+AX354+AY354</f>
        <v>0</v>
      </c>
      <c r="AW354" s="392" t="n">
        <f aca="false">IFERROR(AU354/AG354,0)</f>
        <v>0</v>
      </c>
      <c r="AX354" s="268" t="n">
        <f aca="false">IFERROR(IF(AND($F354="OPEN",$AH354&gt;0),$AH354*_SoP*$AW354,IF(AND($F354="CLOSED",$AH354&gt;0),$AH354*_SoL*$AW354,0)),0)</f>
        <v>0</v>
      </c>
      <c r="AY354" s="268" t="n">
        <f aca="false">IFERROR(IF($AH354&lt;0,$AH354*_SoL,0),0)</f>
        <v>0</v>
      </c>
      <c r="AZ354" s="393" t="n">
        <f aca="false">AU354+AX354</f>
        <v>0</v>
      </c>
      <c r="BA354" s="393" t="n">
        <f aca="false">AJ354-AY354</f>
        <v>0</v>
      </c>
      <c r="BB354" s="393" t="n">
        <f aca="false">AZ354-BA354</f>
        <v>0</v>
      </c>
      <c r="BC354" s="394" t="n">
        <f aca="false">IF($BB354&gt;=0,$BB354,0)</f>
        <v>0</v>
      </c>
      <c r="BD354" s="395" t="n">
        <f aca="false">IF($BB354&lt;=0,-$BB354,0)</f>
        <v>-0</v>
      </c>
      <c r="BE354" s="396" t="n">
        <f aca="false">IF((V354-AJ354)&lt;0,0,V354-AJ354)</f>
        <v>0</v>
      </c>
      <c r="BF354" s="397" t="n">
        <f aca="false">IF(AW354&gt;1,0,V354-AW354*V354)</f>
        <v>0</v>
      </c>
    </row>
    <row r="355" customFormat="false" ht="19.5" hidden="false" customHeight="true" outlineLevel="0" collapsed="false">
      <c r="A355" s="166"/>
      <c r="B355" s="208" t="n">
        <f aca="false">B354+1</f>
        <v>344</v>
      </c>
      <c r="C355" s="166"/>
      <c r="D355" s="369" t="n">
        <f aca="false">INDEX(_Rge_Projectdata_3rd,$B355,MATCH("Project-ID",_Rge_Headline_Projectdata,0))</f>
        <v>0</v>
      </c>
      <c r="E355" s="370" t="str">
        <f aca="false" t="array" ref="E355:E355">IF(INDEX(_Rge_Data_3rd_CY,$B355,E$1)=0,"",TEXT(INDEX(_Rge_Data_3rd_CY,$B355,E$1),"JJJJMMTT"))</f>
        <v/>
      </c>
      <c r="F355" s="382" t="str">
        <f aca="false" t="array" ref="F355:F355">INDEX(_Rge_Data_3rd_CY,$B355,F$1)</f>
        <v>Open</v>
      </c>
      <c r="G355" s="371" t="n">
        <f aca="false" t="array" ref="G355:G355">IFERROR(MATCH(INDEX(_Rge_Data_3rd_CY,$B355,G$1),_Rge_Projectstatus,0),"")</f>
        <v>1</v>
      </c>
      <c r="H355" s="383" t="n">
        <f aca="false">INDEX(_Rge_Data_3rd_CY,$B355,H$1)</f>
        <v>0</v>
      </c>
      <c r="I355" s="384" t="n">
        <f aca="false">INDEX(_Rge_Data_3rd_CY,$B355,I$1)</f>
        <v>0</v>
      </c>
      <c r="J355" s="384" t="n">
        <f aca="false">INDEX(_Rge_Data_3rd_CY,$B355,J$1)</f>
        <v>0</v>
      </c>
      <c r="K355" s="384" t="n">
        <f aca="false">INDEX(_Rge_Data_3rd_CY,$B355,K$1)</f>
        <v>0</v>
      </c>
      <c r="L355" s="385" t="n">
        <f aca="false" t="array" ref="L355:L355">INDEX(_Rge_Data_3rd_CY,$B355,L$1)</f>
        <v>0</v>
      </c>
      <c r="M355" s="385" t="n">
        <f aca="false" t="array" ref="M355:M355">INDEX(_Rge_Data_3rd_CY,$B355,M$1)</f>
        <v>0</v>
      </c>
      <c r="N355" s="385" t="n">
        <f aca="false" t="array" ref="N355:N355">INDEX(_Rge_Data_3rd_CY,$B355,N$1)</f>
        <v>0</v>
      </c>
      <c r="O355" s="385" t="n">
        <f aca="false" t="array" ref="O355:O355">INDEX(_Rge_Data_3rd_CY,$B355,O$1)</f>
        <v>0</v>
      </c>
      <c r="P355" s="385" t="n">
        <f aca="false" t="array" ref="P355:P355">INDEX(_Rge_Data_3rd_CY,$B355,P$1)</f>
        <v>0</v>
      </c>
      <c r="Q355" s="385" t="n">
        <f aca="false">INDEX(_Rge_Data_3rd_CY,$B355,Q$1)</f>
        <v>0</v>
      </c>
      <c r="R355" s="385" t="n">
        <f aca="false" t="array" ref="R355:R355">INDEX(_Rge_Data_3rd_CY,$B355,R$1)</f>
        <v>0</v>
      </c>
      <c r="S355" s="385" t="n">
        <f aca="false" t="array" ref="S355:S355">INDEX(_Rge_Data_3rd_CY,$B355,S$1)</f>
        <v>0</v>
      </c>
      <c r="T355" s="385" t="n">
        <f aca="false">H355-S355</f>
        <v>0</v>
      </c>
      <c r="U355" s="386" t="n">
        <f aca="false">IFERROR(T355/H355,0)</f>
        <v>0</v>
      </c>
      <c r="V355" s="387" t="n">
        <f aca="false">INDEX(_Rge_Data_3rd_CY,$B355,V$1)</f>
        <v>0</v>
      </c>
      <c r="W355" s="388" t="n">
        <f aca="false">INDEX(_Rge_Data_3rd_CY,$B355,W$1)</f>
        <v>0</v>
      </c>
      <c r="X355" s="388" t="n">
        <f aca="false">INDEX(_Rge_Data_3rd_CY,$B355,X$1)</f>
        <v>0</v>
      </c>
      <c r="Y355" s="388" t="n">
        <f aca="false">INDEX(_Rge_Data_3rd_CY,$B355,Y$1)</f>
        <v>0</v>
      </c>
      <c r="Z355" s="388" t="n">
        <f aca="false" t="array" ref="Z355:Z355">INDEX(_Rge_Data_3rd_CY,$B355,Z$1)</f>
        <v>0</v>
      </c>
      <c r="AA355" s="388" t="n">
        <f aca="false" t="array" ref="AA355:AA355">INDEX(_Rge_Data_3rd_CY,$B355,AA$1)</f>
        <v>0</v>
      </c>
      <c r="AB355" s="388" t="n">
        <f aca="false" t="array" ref="AB355:AB355">INDEX(_Rge_Data_3rd_CY,$B355,AB$1)</f>
        <v>0</v>
      </c>
      <c r="AC355" s="388" t="n">
        <f aca="false" t="array" ref="AC355:AC355">INDEX(_Rge_Data_3rd_CY,$B355,AC$1)</f>
        <v>0</v>
      </c>
      <c r="AD355" s="388" t="n">
        <f aca="false" t="array" ref="AD355:AD355">INDEX(_Rge_Data_3rd_CY,$B355,AD$1)</f>
        <v>0</v>
      </c>
      <c r="AE355" s="388" t="n">
        <f aca="false">INDEX(_Rge_Data_3rd_CY,$B355,AE$1)</f>
        <v>0</v>
      </c>
      <c r="AF355" s="388" t="n">
        <f aca="false" t="array" ref="AF355:AF355">INDEX(_Rge_Data_3rd_CY,$B355,AF$1)</f>
        <v>0</v>
      </c>
      <c r="AG355" s="388" t="n">
        <f aca="false" t="array" ref="AG355:AG355">INDEX(_Rge_Data_3rd_CY,$B355,AG$1)</f>
        <v>0</v>
      </c>
      <c r="AH355" s="388" t="n">
        <f aca="false">V355-AG355</f>
        <v>0</v>
      </c>
      <c r="AI355" s="389" t="n">
        <f aca="false">IFERROR(AH355/V355,)</f>
        <v>0</v>
      </c>
      <c r="AJ355" s="390" t="n">
        <f aca="false">INDEX(_Rge_Data_3rd_CY,$B355,AJ$1)</f>
        <v>0</v>
      </c>
      <c r="AK355" s="391" t="n">
        <f aca="false">INDEX(_Rge_Data_3rd_CY,$B355,AK$1)</f>
        <v>0</v>
      </c>
      <c r="AL355" s="391" t="n">
        <f aca="false">INDEX(_Rge_Data_3rd_CY,$B355,AL$1)</f>
        <v>0</v>
      </c>
      <c r="AM355" s="391" t="n">
        <f aca="false">INDEX(_Rge_Data_3rd_CY,$B355,AM$1)</f>
        <v>0</v>
      </c>
      <c r="AN355" s="391" t="n">
        <f aca="false" t="array" ref="AN355:AN355">INDEX(_Rge_Data_3rd_CY,$B355,AN$1)</f>
        <v>0</v>
      </c>
      <c r="AO355" s="391" t="n">
        <f aca="false" t="array" ref="AO355:AO355">INDEX(_Rge_Data_3rd_CY,$B355,AO$1)</f>
        <v>0</v>
      </c>
      <c r="AP355" s="391" t="n">
        <f aca="false" t="array" ref="AP355:AP355">INDEX(_Rge_Data_3rd_CY,$B355,AP$1)</f>
        <v>0</v>
      </c>
      <c r="AQ355" s="391" t="n">
        <f aca="false" t="array" ref="AQ355:AQ355">INDEX(_Rge_Data_3rd_CY,$B355,AQ$1)</f>
        <v>0</v>
      </c>
      <c r="AR355" s="391" t="n">
        <f aca="false" t="array" ref="AR355:AR355">INDEX(_Rge_Data_3rd_CY,$B355,AR$1)</f>
        <v>0</v>
      </c>
      <c r="AS355" s="391" t="n">
        <f aca="false">INDEX(_Rge_Data_3rd_CY,$B355,AS$1)</f>
        <v>0</v>
      </c>
      <c r="AT355" s="391" t="n">
        <f aca="false" t="array" ref="AT355:AT355">INDEX(_Rge_Data_3rd_CY,$B355,AT$1)</f>
        <v>0</v>
      </c>
      <c r="AU355" s="391" t="n">
        <f aca="false" t="array" ref="AU355:AU355">INDEX(_Rge_Data_3rd_CY,$B355,AU$1)</f>
        <v>0</v>
      </c>
      <c r="AV355" s="262" t="n">
        <f aca="false">AU355+AX355+AY355</f>
        <v>0</v>
      </c>
      <c r="AW355" s="392" t="n">
        <f aca="false">IFERROR(AU355/AG355,0)</f>
        <v>0</v>
      </c>
      <c r="AX355" s="268" t="n">
        <f aca="false">IFERROR(IF(AND($F355="OPEN",$AH355&gt;0),$AH355*_SoP*$AW355,IF(AND($F355="CLOSED",$AH355&gt;0),$AH355*_SoL*$AW355,0)),0)</f>
        <v>0</v>
      </c>
      <c r="AY355" s="268" t="n">
        <f aca="false">IFERROR(IF($AH355&lt;0,$AH355*_SoL,0),0)</f>
        <v>0</v>
      </c>
      <c r="AZ355" s="393" t="n">
        <f aca="false">AU355+AX355</f>
        <v>0</v>
      </c>
      <c r="BA355" s="393" t="n">
        <f aca="false">AJ355-AY355</f>
        <v>0</v>
      </c>
      <c r="BB355" s="393" t="n">
        <f aca="false">AZ355-BA355</f>
        <v>0</v>
      </c>
      <c r="BC355" s="394" t="n">
        <f aca="false">IF($BB355&gt;=0,$BB355,0)</f>
        <v>0</v>
      </c>
      <c r="BD355" s="395" t="n">
        <f aca="false">IF($BB355&lt;=0,-$BB355,0)</f>
        <v>-0</v>
      </c>
      <c r="BE355" s="396" t="n">
        <f aca="false">IF((V355-AJ355)&lt;0,0,V355-AJ355)</f>
        <v>0</v>
      </c>
      <c r="BF355" s="397" t="n">
        <f aca="false">IF(AW355&gt;1,0,V355-AW355*V355)</f>
        <v>0</v>
      </c>
    </row>
    <row r="356" customFormat="false" ht="19.5" hidden="false" customHeight="true" outlineLevel="0" collapsed="false">
      <c r="A356" s="166"/>
      <c r="B356" s="208" t="n">
        <f aca="false">B355+1</f>
        <v>345</v>
      </c>
      <c r="C356" s="166"/>
      <c r="D356" s="369" t="n">
        <f aca="false">INDEX(_Rge_Projectdata_3rd,$B356,MATCH("Project-ID",_Rge_Headline_Projectdata,0))</f>
        <v>0</v>
      </c>
      <c r="E356" s="370" t="str">
        <f aca="false" t="array" ref="E356:E356">IF(INDEX(_Rge_Data_3rd_CY,$B356,E$1)=0,"",TEXT(INDEX(_Rge_Data_3rd_CY,$B356,E$1),"JJJJMMTT"))</f>
        <v/>
      </c>
      <c r="F356" s="382" t="str">
        <f aca="false" t="array" ref="F356:F356">INDEX(_Rge_Data_3rd_CY,$B356,F$1)</f>
        <v>Open</v>
      </c>
      <c r="G356" s="371" t="n">
        <f aca="false" t="array" ref="G356:G356">IFERROR(MATCH(INDEX(_Rge_Data_3rd_CY,$B356,G$1),_Rge_Projectstatus,0),"")</f>
        <v>1</v>
      </c>
      <c r="H356" s="383" t="n">
        <f aca="false">INDEX(_Rge_Data_3rd_CY,$B356,H$1)</f>
        <v>0</v>
      </c>
      <c r="I356" s="384" t="n">
        <f aca="false">INDEX(_Rge_Data_3rd_CY,$B356,I$1)</f>
        <v>0</v>
      </c>
      <c r="J356" s="384" t="n">
        <f aca="false">INDEX(_Rge_Data_3rd_CY,$B356,J$1)</f>
        <v>0</v>
      </c>
      <c r="K356" s="384" t="n">
        <f aca="false">INDEX(_Rge_Data_3rd_CY,$B356,K$1)</f>
        <v>0</v>
      </c>
      <c r="L356" s="385" t="n">
        <f aca="false" t="array" ref="L356:L356">INDEX(_Rge_Data_3rd_CY,$B356,L$1)</f>
        <v>0</v>
      </c>
      <c r="M356" s="385" t="n">
        <f aca="false" t="array" ref="M356:M356">INDEX(_Rge_Data_3rd_CY,$B356,M$1)</f>
        <v>0</v>
      </c>
      <c r="N356" s="385" t="n">
        <f aca="false" t="array" ref="N356:N356">INDEX(_Rge_Data_3rd_CY,$B356,N$1)</f>
        <v>0</v>
      </c>
      <c r="O356" s="385" t="n">
        <f aca="false" t="array" ref="O356:O356">INDEX(_Rge_Data_3rd_CY,$B356,O$1)</f>
        <v>0</v>
      </c>
      <c r="P356" s="385" t="n">
        <f aca="false" t="array" ref="P356:P356">INDEX(_Rge_Data_3rd_CY,$B356,P$1)</f>
        <v>0</v>
      </c>
      <c r="Q356" s="385" t="n">
        <f aca="false">INDEX(_Rge_Data_3rd_CY,$B356,Q$1)</f>
        <v>0</v>
      </c>
      <c r="R356" s="385" t="n">
        <f aca="false" t="array" ref="R356:R356">INDEX(_Rge_Data_3rd_CY,$B356,R$1)</f>
        <v>0</v>
      </c>
      <c r="S356" s="385" t="n">
        <f aca="false" t="array" ref="S356:S356">INDEX(_Rge_Data_3rd_CY,$B356,S$1)</f>
        <v>0</v>
      </c>
      <c r="T356" s="385" t="n">
        <f aca="false">H356-S356</f>
        <v>0</v>
      </c>
      <c r="U356" s="386" t="n">
        <f aca="false">IFERROR(T356/H356,0)</f>
        <v>0</v>
      </c>
      <c r="V356" s="387" t="n">
        <f aca="false">INDEX(_Rge_Data_3rd_CY,$B356,V$1)</f>
        <v>0</v>
      </c>
      <c r="W356" s="388" t="n">
        <f aca="false">INDEX(_Rge_Data_3rd_CY,$B356,W$1)</f>
        <v>0</v>
      </c>
      <c r="X356" s="388" t="n">
        <f aca="false">INDEX(_Rge_Data_3rd_CY,$B356,X$1)</f>
        <v>0</v>
      </c>
      <c r="Y356" s="388" t="n">
        <f aca="false">INDEX(_Rge_Data_3rd_CY,$B356,Y$1)</f>
        <v>0</v>
      </c>
      <c r="Z356" s="388" t="n">
        <f aca="false" t="array" ref="Z356:Z356">INDEX(_Rge_Data_3rd_CY,$B356,Z$1)</f>
        <v>0</v>
      </c>
      <c r="AA356" s="388" t="n">
        <f aca="false" t="array" ref="AA356:AA356">INDEX(_Rge_Data_3rd_CY,$B356,AA$1)</f>
        <v>0</v>
      </c>
      <c r="AB356" s="388" t="n">
        <f aca="false" t="array" ref="AB356:AB356">INDEX(_Rge_Data_3rd_CY,$B356,AB$1)</f>
        <v>0</v>
      </c>
      <c r="AC356" s="388" t="n">
        <f aca="false" t="array" ref="AC356:AC356">INDEX(_Rge_Data_3rd_CY,$B356,AC$1)</f>
        <v>0</v>
      </c>
      <c r="AD356" s="388" t="n">
        <f aca="false" t="array" ref="AD356:AD356">INDEX(_Rge_Data_3rd_CY,$B356,AD$1)</f>
        <v>0</v>
      </c>
      <c r="AE356" s="388" t="n">
        <f aca="false">INDEX(_Rge_Data_3rd_CY,$B356,AE$1)</f>
        <v>0</v>
      </c>
      <c r="AF356" s="388" t="n">
        <f aca="false" t="array" ref="AF356:AF356">INDEX(_Rge_Data_3rd_CY,$B356,AF$1)</f>
        <v>0</v>
      </c>
      <c r="AG356" s="388" t="n">
        <f aca="false" t="array" ref="AG356:AG356">INDEX(_Rge_Data_3rd_CY,$B356,AG$1)</f>
        <v>0</v>
      </c>
      <c r="AH356" s="388" t="n">
        <f aca="false">V356-AG356</f>
        <v>0</v>
      </c>
      <c r="AI356" s="389" t="n">
        <f aca="false">IFERROR(AH356/V356,)</f>
        <v>0</v>
      </c>
      <c r="AJ356" s="390" t="n">
        <f aca="false">INDEX(_Rge_Data_3rd_CY,$B356,AJ$1)</f>
        <v>0</v>
      </c>
      <c r="AK356" s="391" t="n">
        <f aca="false">INDEX(_Rge_Data_3rd_CY,$B356,AK$1)</f>
        <v>0</v>
      </c>
      <c r="AL356" s="391" t="n">
        <f aca="false">INDEX(_Rge_Data_3rd_CY,$B356,AL$1)</f>
        <v>0</v>
      </c>
      <c r="AM356" s="391" t="n">
        <f aca="false">INDEX(_Rge_Data_3rd_CY,$B356,AM$1)</f>
        <v>0</v>
      </c>
      <c r="AN356" s="391" t="n">
        <f aca="false" t="array" ref="AN356:AN356">INDEX(_Rge_Data_3rd_CY,$B356,AN$1)</f>
        <v>0</v>
      </c>
      <c r="AO356" s="391" t="n">
        <f aca="false" t="array" ref="AO356:AO356">INDEX(_Rge_Data_3rd_CY,$B356,AO$1)</f>
        <v>0</v>
      </c>
      <c r="AP356" s="391" t="n">
        <f aca="false" t="array" ref="AP356:AP356">INDEX(_Rge_Data_3rd_CY,$B356,AP$1)</f>
        <v>0</v>
      </c>
      <c r="AQ356" s="391" t="n">
        <f aca="false" t="array" ref="AQ356:AQ356">INDEX(_Rge_Data_3rd_CY,$B356,AQ$1)</f>
        <v>0</v>
      </c>
      <c r="AR356" s="391" t="n">
        <f aca="false" t="array" ref="AR356:AR356">INDEX(_Rge_Data_3rd_CY,$B356,AR$1)</f>
        <v>0</v>
      </c>
      <c r="AS356" s="391" t="n">
        <f aca="false">INDEX(_Rge_Data_3rd_CY,$B356,AS$1)</f>
        <v>0</v>
      </c>
      <c r="AT356" s="391" t="n">
        <f aca="false" t="array" ref="AT356:AT356">INDEX(_Rge_Data_3rd_CY,$B356,AT$1)</f>
        <v>0</v>
      </c>
      <c r="AU356" s="391" t="n">
        <f aca="false" t="array" ref="AU356:AU356">INDEX(_Rge_Data_3rd_CY,$B356,AU$1)</f>
        <v>0</v>
      </c>
      <c r="AV356" s="262" t="n">
        <f aca="false">AU356+AX356+AY356</f>
        <v>0</v>
      </c>
      <c r="AW356" s="392" t="n">
        <f aca="false">IFERROR(AU356/AG356,0)</f>
        <v>0</v>
      </c>
      <c r="AX356" s="268" t="n">
        <f aca="false">IFERROR(IF(AND($F356="OPEN",$AH356&gt;0),$AH356*_SoP*$AW356,IF(AND($F356="CLOSED",$AH356&gt;0),$AH356*_SoL*$AW356,0)),0)</f>
        <v>0</v>
      </c>
      <c r="AY356" s="268" t="n">
        <f aca="false">IFERROR(IF($AH356&lt;0,$AH356*_SoL,0),0)</f>
        <v>0</v>
      </c>
      <c r="AZ356" s="393" t="n">
        <f aca="false">AU356+AX356</f>
        <v>0</v>
      </c>
      <c r="BA356" s="393" t="n">
        <f aca="false">AJ356-AY356</f>
        <v>0</v>
      </c>
      <c r="BB356" s="393" t="n">
        <f aca="false">AZ356-BA356</f>
        <v>0</v>
      </c>
      <c r="BC356" s="394" t="n">
        <f aca="false">IF($BB356&gt;=0,$BB356,0)</f>
        <v>0</v>
      </c>
      <c r="BD356" s="395" t="n">
        <f aca="false">IF($BB356&lt;=0,-$BB356,0)</f>
        <v>-0</v>
      </c>
      <c r="BE356" s="396" t="n">
        <f aca="false">IF((V356-AJ356)&lt;0,0,V356-AJ356)</f>
        <v>0</v>
      </c>
      <c r="BF356" s="397" t="n">
        <f aca="false">IF(AW356&gt;1,0,V356-AW356*V356)</f>
        <v>0</v>
      </c>
    </row>
    <row r="357" customFormat="false" ht="19.5" hidden="false" customHeight="true" outlineLevel="0" collapsed="false">
      <c r="A357" s="166"/>
      <c r="B357" s="208" t="n">
        <f aca="false">B356+1</f>
        <v>346</v>
      </c>
      <c r="C357" s="166"/>
      <c r="D357" s="369" t="n">
        <f aca="false">INDEX(_Rge_Projectdata_3rd,$B357,MATCH("Project-ID",_Rge_Headline_Projectdata,0))</f>
        <v>0</v>
      </c>
      <c r="E357" s="370" t="str">
        <f aca="false" t="array" ref="E357:E357">IF(INDEX(_Rge_Data_3rd_CY,$B357,E$1)=0,"",TEXT(INDEX(_Rge_Data_3rd_CY,$B357,E$1),"JJJJMMTT"))</f>
        <v/>
      </c>
      <c r="F357" s="382" t="str">
        <f aca="false" t="array" ref="F357:F357">INDEX(_Rge_Data_3rd_CY,$B357,F$1)</f>
        <v>Open</v>
      </c>
      <c r="G357" s="371" t="n">
        <f aca="false" t="array" ref="G357:G357">IFERROR(MATCH(INDEX(_Rge_Data_3rd_CY,$B357,G$1),_Rge_Projectstatus,0),"")</f>
        <v>1</v>
      </c>
      <c r="H357" s="383" t="n">
        <f aca="false">INDEX(_Rge_Data_3rd_CY,$B357,H$1)</f>
        <v>0</v>
      </c>
      <c r="I357" s="384" t="n">
        <f aca="false">INDEX(_Rge_Data_3rd_CY,$B357,I$1)</f>
        <v>0</v>
      </c>
      <c r="J357" s="384" t="n">
        <f aca="false">INDEX(_Rge_Data_3rd_CY,$B357,J$1)</f>
        <v>0</v>
      </c>
      <c r="K357" s="384" t="n">
        <f aca="false">INDEX(_Rge_Data_3rd_CY,$B357,K$1)</f>
        <v>0</v>
      </c>
      <c r="L357" s="385" t="n">
        <f aca="false" t="array" ref="L357:L357">INDEX(_Rge_Data_3rd_CY,$B357,L$1)</f>
        <v>0</v>
      </c>
      <c r="M357" s="385" t="n">
        <f aca="false" t="array" ref="M357:M357">INDEX(_Rge_Data_3rd_CY,$B357,M$1)</f>
        <v>0</v>
      </c>
      <c r="N357" s="385" t="n">
        <f aca="false" t="array" ref="N357:N357">INDEX(_Rge_Data_3rd_CY,$B357,N$1)</f>
        <v>0</v>
      </c>
      <c r="O357" s="385" t="n">
        <f aca="false" t="array" ref="O357:O357">INDEX(_Rge_Data_3rd_CY,$B357,O$1)</f>
        <v>0</v>
      </c>
      <c r="P357" s="385" t="n">
        <f aca="false" t="array" ref="P357:P357">INDEX(_Rge_Data_3rd_CY,$B357,P$1)</f>
        <v>0</v>
      </c>
      <c r="Q357" s="385" t="n">
        <f aca="false">INDEX(_Rge_Data_3rd_CY,$B357,Q$1)</f>
        <v>0</v>
      </c>
      <c r="R357" s="385" t="n">
        <f aca="false" t="array" ref="R357:R357">INDEX(_Rge_Data_3rd_CY,$B357,R$1)</f>
        <v>0</v>
      </c>
      <c r="S357" s="385" t="n">
        <f aca="false" t="array" ref="S357:S357">INDEX(_Rge_Data_3rd_CY,$B357,S$1)</f>
        <v>0</v>
      </c>
      <c r="T357" s="385" t="n">
        <f aca="false">H357-S357</f>
        <v>0</v>
      </c>
      <c r="U357" s="386" t="n">
        <f aca="false">IFERROR(T357/H357,0)</f>
        <v>0</v>
      </c>
      <c r="V357" s="387" t="n">
        <f aca="false">INDEX(_Rge_Data_3rd_CY,$B357,V$1)</f>
        <v>0</v>
      </c>
      <c r="W357" s="388" t="n">
        <f aca="false">INDEX(_Rge_Data_3rd_CY,$B357,W$1)</f>
        <v>0</v>
      </c>
      <c r="X357" s="388" t="n">
        <f aca="false">INDEX(_Rge_Data_3rd_CY,$B357,X$1)</f>
        <v>0</v>
      </c>
      <c r="Y357" s="388" t="n">
        <f aca="false">INDEX(_Rge_Data_3rd_CY,$B357,Y$1)</f>
        <v>0</v>
      </c>
      <c r="Z357" s="388" t="n">
        <f aca="false" t="array" ref="Z357:Z357">INDEX(_Rge_Data_3rd_CY,$B357,Z$1)</f>
        <v>0</v>
      </c>
      <c r="AA357" s="388" t="n">
        <f aca="false" t="array" ref="AA357:AA357">INDEX(_Rge_Data_3rd_CY,$B357,AA$1)</f>
        <v>0</v>
      </c>
      <c r="AB357" s="388" t="n">
        <f aca="false" t="array" ref="AB357:AB357">INDEX(_Rge_Data_3rd_CY,$B357,AB$1)</f>
        <v>0</v>
      </c>
      <c r="AC357" s="388" t="n">
        <f aca="false" t="array" ref="AC357:AC357">INDEX(_Rge_Data_3rd_CY,$B357,AC$1)</f>
        <v>0</v>
      </c>
      <c r="AD357" s="388" t="n">
        <f aca="false" t="array" ref="AD357:AD357">INDEX(_Rge_Data_3rd_CY,$B357,AD$1)</f>
        <v>0</v>
      </c>
      <c r="AE357" s="388" t="n">
        <f aca="false">INDEX(_Rge_Data_3rd_CY,$B357,AE$1)</f>
        <v>0</v>
      </c>
      <c r="AF357" s="388" t="n">
        <f aca="false" t="array" ref="AF357:AF357">INDEX(_Rge_Data_3rd_CY,$B357,AF$1)</f>
        <v>0</v>
      </c>
      <c r="AG357" s="388" t="n">
        <f aca="false" t="array" ref="AG357:AG357">INDEX(_Rge_Data_3rd_CY,$B357,AG$1)</f>
        <v>0</v>
      </c>
      <c r="AH357" s="388" t="n">
        <f aca="false">V357-AG357</f>
        <v>0</v>
      </c>
      <c r="AI357" s="389" t="n">
        <f aca="false">IFERROR(AH357/V357,)</f>
        <v>0</v>
      </c>
      <c r="AJ357" s="390" t="n">
        <f aca="false">INDEX(_Rge_Data_3rd_CY,$B357,AJ$1)</f>
        <v>0</v>
      </c>
      <c r="AK357" s="391" t="n">
        <f aca="false">INDEX(_Rge_Data_3rd_CY,$B357,AK$1)</f>
        <v>0</v>
      </c>
      <c r="AL357" s="391" t="n">
        <f aca="false">INDEX(_Rge_Data_3rd_CY,$B357,AL$1)</f>
        <v>0</v>
      </c>
      <c r="AM357" s="391" t="n">
        <f aca="false">INDEX(_Rge_Data_3rd_CY,$B357,AM$1)</f>
        <v>0</v>
      </c>
      <c r="AN357" s="391" t="n">
        <f aca="false" t="array" ref="AN357:AN357">INDEX(_Rge_Data_3rd_CY,$B357,AN$1)</f>
        <v>0</v>
      </c>
      <c r="AO357" s="391" t="n">
        <f aca="false" t="array" ref="AO357:AO357">INDEX(_Rge_Data_3rd_CY,$B357,AO$1)</f>
        <v>0</v>
      </c>
      <c r="AP357" s="391" t="n">
        <f aca="false" t="array" ref="AP357:AP357">INDEX(_Rge_Data_3rd_CY,$B357,AP$1)</f>
        <v>0</v>
      </c>
      <c r="AQ357" s="391" t="n">
        <f aca="false" t="array" ref="AQ357:AQ357">INDEX(_Rge_Data_3rd_CY,$B357,AQ$1)</f>
        <v>0</v>
      </c>
      <c r="AR357" s="391" t="n">
        <f aca="false" t="array" ref="AR357:AR357">INDEX(_Rge_Data_3rd_CY,$B357,AR$1)</f>
        <v>0</v>
      </c>
      <c r="AS357" s="391" t="n">
        <f aca="false">INDEX(_Rge_Data_3rd_CY,$B357,AS$1)</f>
        <v>0</v>
      </c>
      <c r="AT357" s="391" t="n">
        <f aca="false" t="array" ref="AT357:AT357">INDEX(_Rge_Data_3rd_CY,$B357,AT$1)</f>
        <v>0</v>
      </c>
      <c r="AU357" s="391" t="n">
        <f aca="false" t="array" ref="AU357:AU357">INDEX(_Rge_Data_3rd_CY,$B357,AU$1)</f>
        <v>0</v>
      </c>
      <c r="AV357" s="262" t="n">
        <f aca="false">AU357+AX357+AY357</f>
        <v>0</v>
      </c>
      <c r="AW357" s="392" t="n">
        <f aca="false">IFERROR(AU357/AG357,0)</f>
        <v>0</v>
      </c>
      <c r="AX357" s="268" t="n">
        <f aca="false">IFERROR(IF(AND($F357="OPEN",$AH357&gt;0),$AH357*_SoP*$AW357,IF(AND($F357="CLOSED",$AH357&gt;0),$AH357*_SoL*$AW357,0)),0)</f>
        <v>0</v>
      </c>
      <c r="AY357" s="268" t="n">
        <f aca="false">IFERROR(IF($AH357&lt;0,$AH357*_SoL,0),0)</f>
        <v>0</v>
      </c>
      <c r="AZ357" s="393" t="n">
        <f aca="false">AU357+AX357</f>
        <v>0</v>
      </c>
      <c r="BA357" s="393" t="n">
        <f aca="false">AJ357-AY357</f>
        <v>0</v>
      </c>
      <c r="BB357" s="393" t="n">
        <f aca="false">AZ357-BA357</f>
        <v>0</v>
      </c>
      <c r="BC357" s="394" t="n">
        <f aca="false">IF($BB357&gt;=0,$BB357,0)</f>
        <v>0</v>
      </c>
      <c r="BD357" s="395" t="n">
        <f aca="false">IF($BB357&lt;=0,-$BB357,0)</f>
        <v>-0</v>
      </c>
      <c r="BE357" s="396" t="n">
        <f aca="false">IF((V357-AJ357)&lt;0,0,V357-AJ357)</f>
        <v>0</v>
      </c>
      <c r="BF357" s="397" t="n">
        <f aca="false">IF(AW357&gt;1,0,V357-AW357*V357)</f>
        <v>0</v>
      </c>
    </row>
    <row r="358" customFormat="false" ht="19.5" hidden="false" customHeight="true" outlineLevel="0" collapsed="false">
      <c r="A358" s="166"/>
      <c r="B358" s="208" t="n">
        <f aca="false">B357+1</f>
        <v>347</v>
      </c>
      <c r="C358" s="166"/>
      <c r="D358" s="369" t="n">
        <f aca="false">INDEX(_Rge_Projectdata_3rd,$B358,MATCH("Project-ID",_Rge_Headline_Projectdata,0))</f>
        <v>0</v>
      </c>
      <c r="E358" s="370" t="str">
        <f aca="false" t="array" ref="E358:E358">IF(INDEX(_Rge_Data_3rd_CY,$B358,E$1)=0,"",TEXT(INDEX(_Rge_Data_3rd_CY,$B358,E$1),"JJJJMMTT"))</f>
        <v/>
      </c>
      <c r="F358" s="382" t="str">
        <f aca="false" t="array" ref="F358:F358">INDEX(_Rge_Data_3rd_CY,$B358,F$1)</f>
        <v>Open</v>
      </c>
      <c r="G358" s="371" t="n">
        <f aca="false" t="array" ref="G358:G358">IFERROR(MATCH(INDEX(_Rge_Data_3rd_CY,$B358,G$1),_Rge_Projectstatus,0),"")</f>
        <v>1</v>
      </c>
      <c r="H358" s="383" t="n">
        <f aca="false">INDEX(_Rge_Data_3rd_CY,$B358,H$1)</f>
        <v>0</v>
      </c>
      <c r="I358" s="384" t="n">
        <f aca="false">INDEX(_Rge_Data_3rd_CY,$B358,I$1)</f>
        <v>0</v>
      </c>
      <c r="J358" s="384" t="n">
        <f aca="false">INDEX(_Rge_Data_3rd_CY,$B358,J$1)</f>
        <v>0</v>
      </c>
      <c r="K358" s="384" t="n">
        <f aca="false">INDEX(_Rge_Data_3rd_CY,$B358,K$1)</f>
        <v>0</v>
      </c>
      <c r="L358" s="385" t="n">
        <f aca="false" t="array" ref="L358:L358">INDEX(_Rge_Data_3rd_CY,$B358,L$1)</f>
        <v>0</v>
      </c>
      <c r="M358" s="385" t="n">
        <f aca="false" t="array" ref="M358:M358">INDEX(_Rge_Data_3rd_CY,$B358,M$1)</f>
        <v>0</v>
      </c>
      <c r="N358" s="385" t="n">
        <f aca="false" t="array" ref="N358:N358">INDEX(_Rge_Data_3rd_CY,$B358,N$1)</f>
        <v>0</v>
      </c>
      <c r="O358" s="385" t="n">
        <f aca="false" t="array" ref="O358:O358">INDEX(_Rge_Data_3rd_CY,$B358,O$1)</f>
        <v>0</v>
      </c>
      <c r="P358" s="385" t="n">
        <f aca="false" t="array" ref="P358:P358">INDEX(_Rge_Data_3rd_CY,$B358,P$1)</f>
        <v>0</v>
      </c>
      <c r="Q358" s="385" t="n">
        <f aca="false">INDEX(_Rge_Data_3rd_CY,$B358,Q$1)</f>
        <v>0</v>
      </c>
      <c r="R358" s="385" t="n">
        <f aca="false" t="array" ref="R358:R358">INDEX(_Rge_Data_3rd_CY,$B358,R$1)</f>
        <v>0</v>
      </c>
      <c r="S358" s="385" t="n">
        <f aca="false" t="array" ref="S358:S358">INDEX(_Rge_Data_3rd_CY,$B358,S$1)</f>
        <v>0</v>
      </c>
      <c r="T358" s="385" t="n">
        <f aca="false">H358-S358</f>
        <v>0</v>
      </c>
      <c r="U358" s="386" t="n">
        <f aca="false">IFERROR(T358/H358,0)</f>
        <v>0</v>
      </c>
      <c r="V358" s="387" t="n">
        <f aca="false">INDEX(_Rge_Data_3rd_CY,$B358,V$1)</f>
        <v>0</v>
      </c>
      <c r="W358" s="388" t="n">
        <f aca="false">INDEX(_Rge_Data_3rd_CY,$B358,W$1)</f>
        <v>0</v>
      </c>
      <c r="X358" s="388" t="n">
        <f aca="false">INDEX(_Rge_Data_3rd_CY,$B358,X$1)</f>
        <v>0</v>
      </c>
      <c r="Y358" s="388" t="n">
        <f aca="false">INDEX(_Rge_Data_3rd_CY,$B358,Y$1)</f>
        <v>0</v>
      </c>
      <c r="Z358" s="388" t="n">
        <f aca="false" t="array" ref="Z358:Z358">INDEX(_Rge_Data_3rd_CY,$B358,Z$1)</f>
        <v>0</v>
      </c>
      <c r="AA358" s="388" t="n">
        <f aca="false" t="array" ref="AA358:AA358">INDEX(_Rge_Data_3rd_CY,$B358,AA$1)</f>
        <v>0</v>
      </c>
      <c r="AB358" s="388" t="n">
        <f aca="false" t="array" ref="AB358:AB358">INDEX(_Rge_Data_3rd_CY,$B358,AB$1)</f>
        <v>0</v>
      </c>
      <c r="AC358" s="388" t="n">
        <f aca="false" t="array" ref="AC358:AC358">INDEX(_Rge_Data_3rd_CY,$B358,AC$1)</f>
        <v>0</v>
      </c>
      <c r="AD358" s="388" t="n">
        <f aca="false" t="array" ref="AD358:AD358">INDEX(_Rge_Data_3rd_CY,$B358,AD$1)</f>
        <v>0</v>
      </c>
      <c r="AE358" s="388" t="n">
        <f aca="false">INDEX(_Rge_Data_3rd_CY,$B358,AE$1)</f>
        <v>0</v>
      </c>
      <c r="AF358" s="388" t="n">
        <f aca="false" t="array" ref="AF358:AF358">INDEX(_Rge_Data_3rd_CY,$B358,AF$1)</f>
        <v>0</v>
      </c>
      <c r="AG358" s="388" t="n">
        <f aca="false" t="array" ref="AG358:AG358">INDEX(_Rge_Data_3rd_CY,$B358,AG$1)</f>
        <v>0</v>
      </c>
      <c r="AH358" s="388" t="n">
        <f aca="false">V358-AG358</f>
        <v>0</v>
      </c>
      <c r="AI358" s="389" t="n">
        <f aca="false">IFERROR(AH358/V358,)</f>
        <v>0</v>
      </c>
      <c r="AJ358" s="390" t="n">
        <f aca="false">INDEX(_Rge_Data_3rd_CY,$B358,AJ$1)</f>
        <v>0</v>
      </c>
      <c r="AK358" s="391" t="n">
        <f aca="false">INDEX(_Rge_Data_3rd_CY,$B358,AK$1)</f>
        <v>0</v>
      </c>
      <c r="AL358" s="391" t="n">
        <f aca="false">INDEX(_Rge_Data_3rd_CY,$B358,AL$1)</f>
        <v>0</v>
      </c>
      <c r="AM358" s="391" t="n">
        <f aca="false">INDEX(_Rge_Data_3rd_CY,$B358,AM$1)</f>
        <v>0</v>
      </c>
      <c r="AN358" s="391" t="n">
        <f aca="false" t="array" ref="AN358:AN358">INDEX(_Rge_Data_3rd_CY,$B358,AN$1)</f>
        <v>0</v>
      </c>
      <c r="AO358" s="391" t="n">
        <f aca="false" t="array" ref="AO358:AO358">INDEX(_Rge_Data_3rd_CY,$B358,AO$1)</f>
        <v>0</v>
      </c>
      <c r="AP358" s="391" t="n">
        <f aca="false" t="array" ref="AP358:AP358">INDEX(_Rge_Data_3rd_CY,$B358,AP$1)</f>
        <v>0</v>
      </c>
      <c r="AQ358" s="391" t="n">
        <f aca="false" t="array" ref="AQ358:AQ358">INDEX(_Rge_Data_3rd_CY,$B358,AQ$1)</f>
        <v>0</v>
      </c>
      <c r="AR358" s="391" t="n">
        <f aca="false" t="array" ref="AR358:AR358">INDEX(_Rge_Data_3rd_CY,$B358,AR$1)</f>
        <v>0</v>
      </c>
      <c r="AS358" s="391" t="n">
        <f aca="false">INDEX(_Rge_Data_3rd_CY,$B358,AS$1)</f>
        <v>0</v>
      </c>
      <c r="AT358" s="391" t="n">
        <f aca="false" t="array" ref="AT358:AT358">INDEX(_Rge_Data_3rd_CY,$B358,AT$1)</f>
        <v>0</v>
      </c>
      <c r="AU358" s="391" t="n">
        <f aca="false" t="array" ref="AU358:AU358">INDEX(_Rge_Data_3rd_CY,$B358,AU$1)</f>
        <v>0</v>
      </c>
      <c r="AV358" s="262" t="n">
        <f aca="false">AU358+AX358+AY358</f>
        <v>0</v>
      </c>
      <c r="AW358" s="392" t="n">
        <f aca="false">IFERROR(AU358/AG358,0)</f>
        <v>0</v>
      </c>
      <c r="AX358" s="268" t="n">
        <f aca="false">IFERROR(IF(AND($F358="OPEN",$AH358&gt;0),$AH358*_SoP*$AW358,IF(AND($F358="CLOSED",$AH358&gt;0),$AH358*_SoL*$AW358,0)),0)</f>
        <v>0</v>
      </c>
      <c r="AY358" s="268" t="n">
        <f aca="false">IFERROR(IF($AH358&lt;0,$AH358*_SoL,0),0)</f>
        <v>0</v>
      </c>
      <c r="AZ358" s="393" t="n">
        <f aca="false">AU358+AX358</f>
        <v>0</v>
      </c>
      <c r="BA358" s="393" t="n">
        <f aca="false">AJ358-AY358</f>
        <v>0</v>
      </c>
      <c r="BB358" s="393" t="n">
        <f aca="false">AZ358-BA358</f>
        <v>0</v>
      </c>
      <c r="BC358" s="394" t="n">
        <f aca="false">IF($BB358&gt;=0,$BB358,0)</f>
        <v>0</v>
      </c>
      <c r="BD358" s="395" t="n">
        <f aca="false">IF($BB358&lt;=0,-$BB358,0)</f>
        <v>-0</v>
      </c>
      <c r="BE358" s="396" t="n">
        <f aca="false">IF((V358-AJ358)&lt;0,0,V358-AJ358)</f>
        <v>0</v>
      </c>
      <c r="BF358" s="397" t="n">
        <f aca="false">IF(AW358&gt;1,0,V358-AW358*V358)</f>
        <v>0</v>
      </c>
    </row>
    <row r="359" customFormat="false" ht="19.5" hidden="false" customHeight="true" outlineLevel="0" collapsed="false">
      <c r="A359" s="166"/>
      <c r="B359" s="208" t="n">
        <f aca="false">B358+1</f>
        <v>348</v>
      </c>
      <c r="C359" s="166"/>
      <c r="D359" s="369" t="n">
        <f aca="false">INDEX(_Rge_Projectdata_3rd,$B359,MATCH("Project-ID",_Rge_Headline_Projectdata,0))</f>
        <v>0</v>
      </c>
      <c r="E359" s="370" t="str">
        <f aca="false" t="array" ref="E359:E359">IF(INDEX(_Rge_Data_3rd_CY,$B359,E$1)=0,"",TEXT(INDEX(_Rge_Data_3rd_CY,$B359,E$1),"JJJJMMTT"))</f>
        <v/>
      </c>
      <c r="F359" s="382" t="str">
        <f aca="false" t="array" ref="F359:F359">INDEX(_Rge_Data_3rd_CY,$B359,F$1)</f>
        <v>Open</v>
      </c>
      <c r="G359" s="371" t="n">
        <f aca="false" t="array" ref="G359:G359">IFERROR(MATCH(INDEX(_Rge_Data_3rd_CY,$B359,G$1),_Rge_Projectstatus,0),"")</f>
        <v>1</v>
      </c>
      <c r="H359" s="383" t="n">
        <f aca="false">INDEX(_Rge_Data_3rd_CY,$B359,H$1)</f>
        <v>0</v>
      </c>
      <c r="I359" s="384" t="n">
        <f aca="false">INDEX(_Rge_Data_3rd_CY,$B359,I$1)</f>
        <v>0</v>
      </c>
      <c r="J359" s="384" t="n">
        <f aca="false">INDEX(_Rge_Data_3rd_CY,$B359,J$1)</f>
        <v>0</v>
      </c>
      <c r="K359" s="384" t="n">
        <f aca="false">INDEX(_Rge_Data_3rd_CY,$B359,K$1)</f>
        <v>0</v>
      </c>
      <c r="L359" s="385" t="n">
        <f aca="false" t="array" ref="L359:L359">INDEX(_Rge_Data_3rd_CY,$B359,L$1)</f>
        <v>0</v>
      </c>
      <c r="M359" s="385" t="n">
        <f aca="false" t="array" ref="M359:M359">INDEX(_Rge_Data_3rd_CY,$B359,M$1)</f>
        <v>0</v>
      </c>
      <c r="N359" s="385" t="n">
        <f aca="false" t="array" ref="N359:N359">INDEX(_Rge_Data_3rd_CY,$B359,N$1)</f>
        <v>0</v>
      </c>
      <c r="O359" s="385" t="n">
        <f aca="false" t="array" ref="O359:O359">INDEX(_Rge_Data_3rd_CY,$B359,O$1)</f>
        <v>0</v>
      </c>
      <c r="P359" s="385" t="n">
        <f aca="false" t="array" ref="P359:P359">INDEX(_Rge_Data_3rd_CY,$B359,P$1)</f>
        <v>0</v>
      </c>
      <c r="Q359" s="385" t="n">
        <f aca="false">INDEX(_Rge_Data_3rd_CY,$B359,Q$1)</f>
        <v>0</v>
      </c>
      <c r="R359" s="385" t="n">
        <f aca="false" t="array" ref="R359:R359">INDEX(_Rge_Data_3rd_CY,$B359,R$1)</f>
        <v>0</v>
      </c>
      <c r="S359" s="385" t="n">
        <f aca="false" t="array" ref="S359:S359">INDEX(_Rge_Data_3rd_CY,$B359,S$1)</f>
        <v>0</v>
      </c>
      <c r="T359" s="385" t="n">
        <f aca="false">H359-S359</f>
        <v>0</v>
      </c>
      <c r="U359" s="386" t="n">
        <f aca="false">IFERROR(T359/H359,0)</f>
        <v>0</v>
      </c>
      <c r="V359" s="387" t="n">
        <f aca="false">INDEX(_Rge_Data_3rd_CY,$B359,V$1)</f>
        <v>0</v>
      </c>
      <c r="W359" s="388" t="n">
        <f aca="false">INDEX(_Rge_Data_3rd_CY,$B359,W$1)</f>
        <v>0</v>
      </c>
      <c r="X359" s="388" t="n">
        <f aca="false">INDEX(_Rge_Data_3rd_CY,$B359,X$1)</f>
        <v>0</v>
      </c>
      <c r="Y359" s="388" t="n">
        <f aca="false">INDEX(_Rge_Data_3rd_CY,$B359,Y$1)</f>
        <v>0</v>
      </c>
      <c r="Z359" s="388" t="n">
        <f aca="false" t="array" ref="Z359:Z359">INDEX(_Rge_Data_3rd_CY,$B359,Z$1)</f>
        <v>0</v>
      </c>
      <c r="AA359" s="388" t="n">
        <f aca="false" t="array" ref="AA359:AA359">INDEX(_Rge_Data_3rd_CY,$B359,AA$1)</f>
        <v>0</v>
      </c>
      <c r="AB359" s="388" t="n">
        <f aca="false" t="array" ref="AB359:AB359">INDEX(_Rge_Data_3rd_CY,$B359,AB$1)</f>
        <v>0</v>
      </c>
      <c r="AC359" s="388" t="n">
        <f aca="false" t="array" ref="AC359:AC359">INDEX(_Rge_Data_3rd_CY,$B359,AC$1)</f>
        <v>0</v>
      </c>
      <c r="AD359" s="388" t="n">
        <f aca="false" t="array" ref="AD359:AD359">INDEX(_Rge_Data_3rd_CY,$B359,AD$1)</f>
        <v>0</v>
      </c>
      <c r="AE359" s="388" t="n">
        <f aca="false">INDEX(_Rge_Data_3rd_CY,$B359,AE$1)</f>
        <v>0</v>
      </c>
      <c r="AF359" s="388" t="n">
        <f aca="false" t="array" ref="AF359:AF359">INDEX(_Rge_Data_3rd_CY,$B359,AF$1)</f>
        <v>0</v>
      </c>
      <c r="AG359" s="388" t="n">
        <f aca="false" t="array" ref="AG359:AG359">INDEX(_Rge_Data_3rd_CY,$B359,AG$1)</f>
        <v>0</v>
      </c>
      <c r="AH359" s="388" t="n">
        <f aca="false">V359-AG359</f>
        <v>0</v>
      </c>
      <c r="AI359" s="389" t="n">
        <f aca="false">IFERROR(AH359/V359,)</f>
        <v>0</v>
      </c>
      <c r="AJ359" s="390" t="n">
        <f aca="false">INDEX(_Rge_Data_3rd_CY,$B359,AJ$1)</f>
        <v>0</v>
      </c>
      <c r="AK359" s="391" t="n">
        <f aca="false">INDEX(_Rge_Data_3rd_CY,$B359,AK$1)</f>
        <v>0</v>
      </c>
      <c r="AL359" s="391" t="n">
        <f aca="false">INDEX(_Rge_Data_3rd_CY,$B359,AL$1)</f>
        <v>0</v>
      </c>
      <c r="AM359" s="391" t="n">
        <f aca="false">INDEX(_Rge_Data_3rd_CY,$B359,AM$1)</f>
        <v>0</v>
      </c>
      <c r="AN359" s="391" t="n">
        <f aca="false" t="array" ref="AN359:AN359">INDEX(_Rge_Data_3rd_CY,$B359,AN$1)</f>
        <v>0</v>
      </c>
      <c r="AO359" s="391" t="n">
        <f aca="false" t="array" ref="AO359:AO359">INDEX(_Rge_Data_3rd_CY,$B359,AO$1)</f>
        <v>0</v>
      </c>
      <c r="AP359" s="391" t="n">
        <f aca="false" t="array" ref="AP359:AP359">INDEX(_Rge_Data_3rd_CY,$B359,AP$1)</f>
        <v>0</v>
      </c>
      <c r="AQ359" s="391" t="n">
        <f aca="false" t="array" ref="AQ359:AQ359">INDEX(_Rge_Data_3rd_CY,$B359,AQ$1)</f>
        <v>0</v>
      </c>
      <c r="AR359" s="391" t="n">
        <f aca="false" t="array" ref="AR359:AR359">INDEX(_Rge_Data_3rd_CY,$B359,AR$1)</f>
        <v>0</v>
      </c>
      <c r="AS359" s="391" t="n">
        <f aca="false">INDEX(_Rge_Data_3rd_CY,$B359,AS$1)</f>
        <v>0</v>
      </c>
      <c r="AT359" s="391" t="n">
        <f aca="false" t="array" ref="AT359:AT359">INDEX(_Rge_Data_3rd_CY,$B359,AT$1)</f>
        <v>0</v>
      </c>
      <c r="AU359" s="391" t="n">
        <f aca="false" t="array" ref="AU359:AU359">INDEX(_Rge_Data_3rd_CY,$B359,AU$1)</f>
        <v>0</v>
      </c>
      <c r="AV359" s="262" t="n">
        <f aca="false">AU359+AX359+AY359</f>
        <v>0</v>
      </c>
      <c r="AW359" s="392" t="n">
        <f aca="false">IFERROR(AU359/AG359,0)</f>
        <v>0</v>
      </c>
      <c r="AX359" s="268" t="n">
        <f aca="false">IFERROR(IF(AND($F359="OPEN",$AH359&gt;0),$AH359*_SoP*$AW359,IF(AND($F359="CLOSED",$AH359&gt;0),$AH359*_SoL*$AW359,0)),0)</f>
        <v>0</v>
      </c>
      <c r="AY359" s="268" t="n">
        <f aca="false">IFERROR(IF($AH359&lt;0,$AH359*_SoL,0),0)</f>
        <v>0</v>
      </c>
      <c r="AZ359" s="393" t="n">
        <f aca="false">AU359+AX359</f>
        <v>0</v>
      </c>
      <c r="BA359" s="393" t="n">
        <f aca="false">AJ359-AY359</f>
        <v>0</v>
      </c>
      <c r="BB359" s="393" t="n">
        <f aca="false">AZ359-BA359</f>
        <v>0</v>
      </c>
      <c r="BC359" s="394" t="n">
        <f aca="false">IF($BB359&gt;=0,$BB359,0)</f>
        <v>0</v>
      </c>
      <c r="BD359" s="395" t="n">
        <f aca="false">IF($BB359&lt;=0,-$BB359,0)</f>
        <v>-0</v>
      </c>
      <c r="BE359" s="396" t="n">
        <f aca="false">IF((V359-AJ359)&lt;0,0,V359-AJ359)</f>
        <v>0</v>
      </c>
      <c r="BF359" s="397" t="n">
        <f aca="false">IF(AW359&gt;1,0,V359-AW359*V359)</f>
        <v>0</v>
      </c>
    </row>
    <row r="360" customFormat="false" ht="19.5" hidden="false" customHeight="true" outlineLevel="0" collapsed="false">
      <c r="A360" s="166"/>
      <c r="B360" s="208" t="n">
        <f aca="false">B359+1</f>
        <v>349</v>
      </c>
      <c r="C360" s="166"/>
      <c r="D360" s="369" t="n">
        <f aca="false">INDEX(_Rge_Projectdata_3rd,$B360,MATCH("Project-ID",_Rge_Headline_Projectdata,0))</f>
        <v>0</v>
      </c>
      <c r="E360" s="370" t="str">
        <f aca="false" t="array" ref="E360:E360">IF(INDEX(_Rge_Data_3rd_CY,$B360,E$1)=0,"",TEXT(INDEX(_Rge_Data_3rd_CY,$B360,E$1),"JJJJMMTT"))</f>
        <v/>
      </c>
      <c r="F360" s="382" t="str">
        <f aca="false" t="array" ref="F360:F360">INDEX(_Rge_Data_3rd_CY,$B360,F$1)</f>
        <v>Open</v>
      </c>
      <c r="G360" s="371" t="n">
        <f aca="false" t="array" ref="G360:G360">IFERROR(MATCH(INDEX(_Rge_Data_3rd_CY,$B360,G$1),_Rge_Projectstatus,0),"")</f>
        <v>1</v>
      </c>
      <c r="H360" s="383" t="n">
        <f aca="false">INDEX(_Rge_Data_3rd_CY,$B360,H$1)</f>
        <v>0</v>
      </c>
      <c r="I360" s="384" t="n">
        <f aca="false">INDEX(_Rge_Data_3rd_CY,$B360,I$1)</f>
        <v>0</v>
      </c>
      <c r="J360" s="384" t="n">
        <f aca="false">INDEX(_Rge_Data_3rd_CY,$B360,J$1)</f>
        <v>0</v>
      </c>
      <c r="K360" s="384" t="n">
        <f aca="false">INDEX(_Rge_Data_3rd_CY,$B360,K$1)</f>
        <v>0</v>
      </c>
      <c r="L360" s="385" t="n">
        <f aca="false" t="array" ref="L360:L360">INDEX(_Rge_Data_3rd_CY,$B360,L$1)</f>
        <v>0</v>
      </c>
      <c r="M360" s="385" t="n">
        <f aca="false" t="array" ref="M360:M360">INDEX(_Rge_Data_3rd_CY,$B360,M$1)</f>
        <v>0</v>
      </c>
      <c r="N360" s="385" t="n">
        <f aca="false" t="array" ref="N360:N360">INDEX(_Rge_Data_3rd_CY,$B360,N$1)</f>
        <v>0</v>
      </c>
      <c r="O360" s="385" t="n">
        <f aca="false" t="array" ref="O360:O360">INDEX(_Rge_Data_3rd_CY,$B360,O$1)</f>
        <v>0</v>
      </c>
      <c r="P360" s="385" t="n">
        <f aca="false" t="array" ref="P360:P360">INDEX(_Rge_Data_3rd_CY,$B360,P$1)</f>
        <v>0</v>
      </c>
      <c r="Q360" s="385" t="n">
        <f aca="false">INDEX(_Rge_Data_3rd_CY,$B360,Q$1)</f>
        <v>0</v>
      </c>
      <c r="R360" s="385" t="n">
        <f aca="false" t="array" ref="R360:R360">INDEX(_Rge_Data_3rd_CY,$B360,R$1)</f>
        <v>0</v>
      </c>
      <c r="S360" s="385" t="n">
        <f aca="false" t="array" ref="S360:S360">INDEX(_Rge_Data_3rd_CY,$B360,S$1)</f>
        <v>0</v>
      </c>
      <c r="T360" s="385" t="n">
        <f aca="false">H360-S360</f>
        <v>0</v>
      </c>
      <c r="U360" s="386" t="n">
        <f aca="false">IFERROR(T360/H360,0)</f>
        <v>0</v>
      </c>
      <c r="V360" s="387" t="n">
        <f aca="false">INDEX(_Rge_Data_3rd_CY,$B360,V$1)</f>
        <v>0</v>
      </c>
      <c r="W360" s="388" t="n">
        <f aca="false">INDEX(_Rge_Data_3rd_CY,$B360,W$1)</f>
        <v>0</v>
      </c>
      <c r="X360" s="388" t="n">
        <f aca="false">INDEX(_Rge_Data_3rd_CY,$B360,X$1)</f>
        <v>0</v>
      </c>
      <c r="Y360" s="388" t="n">
        <f aca="false">INDEX(_Rge_Data_3rd_CY,$B360,Y$1)</f>
        <v>0</v>
      </c>
      <c r="Z360" s="388" t="n">
        <f aca="false" t="array" ref="Z360:Z360">INDEX(_Rge_Data_3rd_CY,$B360,Z$1)</f>
        <v>0</v>
      </c>
      <c r="AA360" s="388" t="n">
        <f aca="false" t="array" ref="AA360:AA360">INDEX(_Rge_Data_3rd_CY,$B360,AA$1)</f>
        <v>0</v>
      </c>
      <c r="AB360" s="388" t="n">
        <f aca="false" t="array" ref="AB360:AB360">INDEX(_Rge_Data_3rd_CY,$B360,AB$1)</f>
        <v>0</v>
      </c>
      <c r="AC360" s="388" t="n">
        <f aca="false" t="array" ref="AC360:AC360">INDEX(_Rge_Data_3rd_CY,$B360,AC$1)</f>
        <v>0</v>
      </c>
      <c r="AD360" s="388" t="n">
        <f aca="false" t="array" ref="AD360:AD360">INDEX(_Rge_Data_3rd_CY,$B360,AD$1)</f>
        <v>0</v>
      </c>
      <c r="AE360" s="388" t="n">
        <f aca="false">INDEX(_Rge_Data_3rd_CY,$B360,AE$1)</f>
        <v>0</v>
      </c>
      <c r="AF360" s="388" t="n">
        <f aca="false" t="array" ref="AF360:AF360">INDEX(_Rge_Data_3rd_CY,$B360,AF$1)</f>
        <v>0</v>
      </c>
      <c r="AG360" s="388" t="n">
        <f aca="false" t="array" ref="AG360:AG360">INDEX(_Rge_Data_3rd_CY,$B360,AG$1)</f>
        <v>0</v>
      </c>
      <c r="AH360" s="388" t="n">
        <f aca="false">V360-AG360</f>
        <v>0</v>
      </c>
      <c r="AI360" s="389" t="n">
        <f aca="false">IFERROR(AH360/V360,)</f>
        <v>0</v>
      </c>
      <c r="AJ360" s="390" t="n">
        <f aca="false">INDEX(_Rge_Data_3rd_CY,$B360,AJ$1)</f>
        <v>0</v>
      </c>
      <c r="AK360" s="391" t="n">
        <f aca="false">INDEX(_Rge_Data_3rd_CY,$B360,AK$1)</f>
        <v>0</v>
      </c>
      <c r="AL360" s="391" t="n">
        <f aca="false">INDEX(_Rge_Data_3rd_CY,$B360,AL$1)</f>
        <v>0</v>
      </c>
      <c r="AM360" s="391" t="n">
        <f aca="false">INDEX(_Rge_Data_3rd_CY,$B360,AM$1)</f>
        <v>0</v>
      </c>
      <c r="AN360" s="391" t="n">
        <f aca="false" t="array" ref="AN360:AN360">INDEX(_Rge_Data_3rd_CY,$B360,AN$1)</f>
        <v>0</v>
      </c>
      <c r="AO360" s="391" t="n">
        <f aca="false" t="array" ref="AO360:AO360">INDEX(_Rge_Data_3rd_CY,$B360,AO$1)</f>
        <v>0</v>
      </c>
      <c r="AP360" s="391" t="n">
        <f aca="false" t="array" ref="AP360:AP360">INDEX(_Rge_Data_3rd_CY,$B360,AP$1)</f>
        <v>0</v>
      </c>
      <c r="AQ360" s="391" t="n">
        <f aca="false" t="array" ref="AQ360:AQ360">INDEX(_Rge_Data_3rd_CY,$B360,AQ$1)</f>
        <v>0</v>
      </c>
      <c r="AR360" s="391" t="n">
        <f aca="false" t="array" ref="AR360:AR360">INDEX(_Rge_Data_3rd_CY,$B360,AR$1)</f>
        <v>0</v>
      </c>
      <c r="AS360" s="391" t="n">
        <f aca="false">INDEX(_Rge_Data_3rd_CY,$B360,AS$1)</f>
        <v>0</v>
      </c>
      <c r="AT360" s="391" t="n">
        <f aca="false" t="array" ref="AT360:AT360">INDEX(_Rge_Data_3rd_CY,$B360,AT$1)</f>
        <v>0</v>
      </c>
      <c r="AU360" s="391" t="n">
        <f aca="false" t="array" ref="AU360:AU360">INDEX(_Rge_Data_3rd_CY,$B360,AU$1)</f>
        <v>0</v>
      </c>
      <c r="AV360" s="262" t="n">
        <f aca="false">AU360+AX360+AY360</f>
        <v>0</v>
      </c>
      <c r="AW360" s="392" t="n">
        <f aca="false">IFERROR(AU360/AG360,0)</f>
        <v>0</v>
      </c>
      <c r="AX360" s="268" t="n">
        <f aca="false">IFERROR(IF(AND($F360="OPEN",$AH360&gt;0),$AH360*_SoP*$AW360,IF(AND($F360="CLOSED",$AH360&gt;0),$AH360*_SoL*$AW360,0)),0)</f>
        <v>0</v>
      </c>
      <c r="AY360" s="268" t="n">
        <f aca="false">IFERROR(IF($AH360&lt;0,$AH360*_SoL,0),0)</f>
        <v>0</v>
      </c>
      <c r="AZ360" s="393" t="n">
        <f aca="false">AU360+AX360</f>
        <v>0</v>
      </c>
      <c r="BA360" s="393" t="n">
        <f aca="false">AJ360-AY360</f>
        <v>0</v>
      </c>
      <c r="BB360" s="393" t="n">
        <f aca="false">AZ360-BA360</f>
        <v>0</v>
      </c>
      <c r="BC360" s="394" t="n">
        <f aca="false">IF($BB360&gt;=0,$BB360,0)</f>
        <v>0</v>
      </c>
      <c r="BD360" s="395" t="n">
        <f aca="false">IF($BB360&lt;=0,-$BB360,0)</f>
        <v>-0</v>
      </c>
      <c r="BE360" s="396" t="n">
        <f aca="false">IF((V360-AJ360)&lt;0,0,V360-AJ360)</f>
        <v>0</v>
      </c>
      <c r="BF360" s="397" t="n">
        <f aca="false">IF(AW360&gt;1,0,V360-AW360*V360)</f>
        <v>0</v>
      </c>
    </row>
    <row r="361" customFormat="false" ht="19.5" hidden="false" customHeight="true" outlineLevel="0" collapsed="false">
      <c r="A361" s="166"/>
      <c r="B361" s="208" t="n">
        <f aca="false">B360+1</f>
        <v>350</v>
      </c>
      <c r="C361" s="166"/>
      <c r="D361" s="369" t="n">
        <f aca="false">INDEX(_Rge_Projectdata_3rd,$B361,MATCH("Project-ID",_Rge_Headline_Projectdata,0))</f>
        <v>0</v>
      </c>
      <c r="E361" s="370" t="str">
        <f aca="false" t="array" ref="E361:E361">IF(INDEX(_Rge_Data_3rd_CY,$B361,E$1)=0,"",TEXT(INDEX(_Rge_Data_3rd_CY,$B361,E$1),"JJJJMMTT"))</f>
        <v/>
      </c>
      <c r="F361" s="382" t="str">
        <f aca="false" t="array" ref="F361:F361">INDEX(_Rge_Data_3rd_CY,$B361,F$1)</f>
        <v>Open</v>
      </c>
      <c r="G361" s="371" t="n">
        <f aca="false" t="array" ref="G361:G361">IFERROR(MATCH(INDEX(_Rge_Data_3rd_CY,$B361,G$1),_Rge_Projectstatus,0),"")</f>
        <v>1</v>
      </c>
      <c r="H361" s="383" t="n">
        <f aca="false">INDEX(_Rge_Data_3rd_CY,$B361,H$1)</f>
        <v>0</v>
      </c>
      <c r="I361" s="384" t="n">
        <f aca="false">INDEX(_Rge_Data_3rd_CY,$B361,I$1)</f>
        <v>0</v>
      </c>
      <c r="J361" s="384" t="n">
        <f aca="false">INDEX(_Rge_Data_3rd_CY,$B361,J$1)</f>
        <v>0</v>
      </c>
      <c r="K361" s="384" t="n">
        <f aca="false">INDEX(_Rge_Data_3rd_CY,$B361,K$1)</f>
        <v>0</v>
      </c>
      <c r="L361" s="385" t="n">
        <f aca="false" t="array" ref="L361:L361">INDEX(_Rge_Data_3rd_CY,$B361,L$1)</f>
        <v>0</v>
      </c>
      <c r="M361" s="385" t="n">
        <f aca="false" t="array" ref="M361:M361">INDEX(_Rge_Data_3rd_CY,$B361,M$1)</f>
        <v>0</v>
      </c>
      <c r="N361" s="385" t="n">
        <f aca="false" t="array" ref="N361:N361">INDEX(_Rge_Data_3rd_CY,$B361,N$1)</f>
        <v>0</v>
      </c>
      <c r="O361" s="385" t="n">
        <f aca="false" t="array" ref="O361:O361">INDEX(_Rge_Data_3rd_CY,$B361,O$1)</f>
        <v>0</v>
      </c>
      <c r="P361" s="385" t="n">
        <f aca="false" t="array" ref="P361:P361">INDEX(_Rge_Data_3rd_CY,$B361,P$1)</f>
        <v>0</v>
      </c>
      <c r="Q361" s="385" t="n">
        <f aca="false">INDEX(_Rge_Data_3rd_CY,$B361,Q$1)</f>
        <v>0</v>
      </c>
      <c r="R361" s="385" t="n">
        <f aca="false" t="array" ref="R361:R361">INDEX(_Rge_Data_3rd_CY,$B361,R$1)</f>
        <v>0</v>
      </c>
      <c r="S361" s="385" t="n">
        <f aca="false" t="array" ref="S361:S361">INDEX(_Rge_Data_3rd_CY,$B361,S$1)</f>
        <v>0</v>
      </c>
      <c r="T361" s="385" t="n">
        <f aca="false">H361-S361</f>
        <v>0</v>
      </c>
      <c r="U361" s="386" t="n">
        <f aca="false">IFERROR(T361/H361,0)</f>
        <v>0</v>
      </c>
      <c r="V361" s="387" t="n">
        <f aca="false">INDEX(_Rge_Data_3rd_CY,$B361,V$1)</f>
        <v>0</v>
      </c>
      <c r="W361" s="388" t="n">
        <f aca="false">INDEX(_Rge_Data_3rd_CY,$B361,W$1)</f>
        <v>0</v>
      </c>
      <c r="X361" s="388" t="n">
        <f aca="false">INDEX(_Rge_Data_3rd_CY,$B361,X$1)</f>
        <v>0</v>
      </c>
      <c r="Y361" s="388" t="n">
        <f aca="false">INDEX(_Rge_Data_3rd_CY,$B361,Y$1)</f>
        <v>0</v>
      </c>
      <c r="Z361" s="388" t="n">
        <f aca="false" t="array" ref="Z361:Z361">INDEX(_Rge_Data_3rd_CY,$B361,Z$1)</f>
        <v>0</v>
      </c>
      <c r="AA361" s="388" t="n">
        <f aca="false" t="array" ref="AA361:AA361">INDEX(_Rge_Data_3rd_CY,$B361,AA$1)</f>
        <v>0</v>
      </c>
      <c r="AB361" s="388" t="n">
        <f aca="false" t="array" ref="AB361:AB361">INDEX(_Rge_Data_3rd_CY,$B361,AB$1)</f>
        <v>0</v>
      </c>
      <c r="AC361" s="388" t="n">
        <f aca="false" t="array" ref="AC361:AC361">INDEX(_Rge_Data_3rd_CY,$B361,AC$1)</f>
        <v>0</v>
      </c>
      <c r="AD361" s="388" t="n">
        <f aca="false" t="array" ref="AD361:AD361">INDEX(_Rge_Data_3rd_CY,$B361,AD$1)</f>
        <v>0</v>
      </c>
      <c r="AE361" s="388" t="n">
        <f aca="false">INDEX(_Rge_Data_3rd_CY,$B361,AE$1)</f>
        <v>0</v>
      </c>
      <c r="AF361" s="388" t="n">
        <f aca="false" t="array" ref="AF361:AF361">INDEX(_Rge_Data_3rd_CY,$B361,AF$1)</f>
        <v>0</v>
      </c>
      <c r="AG361" s="388" t="n">
        <f aca="false" t="array" ref="AG361:AG361">INDEX(_Rge_Data_3rd_CY,$B361,AG$1)</f>
        <v>0</v>
      </c>
      <c r="AH361" s="388" t="n">
        <f aca="false">V361-AG361</f>
        <v>0</v>
      </c>
      <c r="AI361" s="389" t="n">
        <f aca="false">IFERROR(AH361/V361,)</f>
        <v>0</v>
      </c>
      <c r="AJ361" s="390" t="n">
        <f aca="false">INDEX(_Rge_Data_3rd_CY,$B361,AJ$1)</f>
        <v>0</v>
      </c>
      <c r="AK361" s="391" t="n">
        <f aca="false">INDEX(_Rge_Data_3rd_CY,$B361,AK$1)</f>
        <v>0</v>
      </c>
      <c r="AL361" s="391" t="n">
        <f aca="false">INDEX(_Rge_Data_3rd_CY,$B361,AL$1)</f>
        <v>0</v>
      </c>
      <c r="AM361" s="391" t="n">
        <f aca="false">INDEX(_Rge_Data_3rd_CY,$B361,AM$1)</f>
        <v>0</v>
      </c>
      <c r="AN361" s="391" t="n">
        <f aca="false" t="array" ref="AN361:AN361">INDEX(_Rge_Data_3rd_CY,$B361,AN$1)</f>
        <v>0</v>
      </c>
      <c r="AO361" s="391" t="n">
        <f aca="false" t="array" ref="AO361:AO361">INDEX(_Rge_Data_3rd_CY,$B361,AO$1)</f>
        <v>0</v>
      </c>
      <c r="AP361" s="391" t="n">
        <f aca="false" t="array" ref="AP361:AP361">INDEX(_Rge_Data_3rd_CY,$B361,AP$1)</f>
        <v>0</v>
      </c>
      <c r="AQ361" s="391" t="n">
        <f aca="false" t="array" ref="AQ361:AQ361">INDEX(_Rge_Data_3rd_CY,$B361,AQ$1)</f>
        <v>0</v>
      </c>
      <c r="AR361" s="391" t="n">
        <f aca="false" t="array" ref="AR361:AR361">INDEX(_Rge_Data_3rd_CY,$B361,AR$1)</f>
        <v>0</v>
      </c>
      <c r="AS361" s="391" t="n">
        <f aca="false">INDEX(_Rge_Data_3rd_CY,$B361,AS$1)</f>
        <v>0</v>
      </c>
      <c r="AT361" s="391" t="n">
        <f aca="false" t="array" ref="AT361:AT361">INDEX(_Rge_Data_3rd_CY,$B361,AT$1)</f>
        <v>0</v>
      </c>
      <c r="AU361" s="391" t="n">
        <f aca="false" t="array" ref="AU361:AU361">INDEX(_Rge_Data_3rd_CY,$B361,AU$1)</f>
        <v>0</v>
      </c>
      <c r="AV361" s="262" t="n">
        <f aca="false">AU361+AX361+AY361</f>
        <v>0</v>
      </c>
      <c r="AW361" s="392" t="n">
        <f aca="false">IFERROR(AU361/AG361,0)</f>
        <v>0</v>
      </c>
      <c r="AX361" s="268" t="n">
        <f aca="false">IFERROR(IF(AND($F361="OPEN",$AH361&gt;0),$AH361*_SoP*$AW361,IF(AND($F361="CLOSED",$AH361&gt;0),$AH361*_SoL*$AW361,0)),0)</f>
        <v>0</v>
      </c>
      <c r="AY361" s="268" t="n">
        <f aca="false">IFERROR(IF($AH361&lt;0,$AH361*_SoL,0),0)</f>
        <v>0</v>
      </c>
      <c r="AZ361" s="393" t="n">
        <f aca="false">AU361+AX361</f>
        <v>0</v>
      </c>
      <c r="BA361" s="393" t="n">
        <f aca="false">AJ361-AY361</f>
        <v>0</v>
      </c>
      <c r="BB361" s="393" t="n">
        <f aca="false">AZ361-BA361</f>
        <v>0</v>
      </c>
      <c r="BC361" s="394" t="n">
        <f aca="false">IF($BB361&gt;=0,$BB361,0)</f>
        <v>0</v>
      </c>
      <c r="BD361" s="395" t="n">
        <f aca="false">IF($BB361&lt;=0,-$BB361,0)</f>
        <v>-0</v>
      </c>
      <c r="BE361" s="396" t="n">
        <f aca="false">IF((V361-AJ361)&lt;0,0,V361-AJ361)</f>
        <v>0</v>
      </c>
      <c r="BF361" s="397" t="n">
        <f aca="false">IF(AW361&gt;1,0,V361-AW361*V361)</f>
        <v>0</v>
      </c>
    </row>
    <row r="362" customFormat="false" ht="19.5" hidden="false" customHeight="true" outlineLevel="0" collapsed="false">
      <c r="A362" s="166"/>
      <c r="B362" s="208" t="n">
        <f aca="false">B361+1</f>
        <v>351</v>
      </c>
      <c r="C362" s="166"/>
      <c r="D362" s="369" t="n">
        <f aca="false">INDEX(_Rge_Projectdata_3rd,$B362,MATCH("Project-ID",_Rge_Headline_Projectdata,0))</f>
        <v>0</v>
      </c>
      <c r="E362" s="370" t="str">
        <f aca="false" t="array" ref="E362:E362">IF(INDEX(_Rge_Data_3rd_CY,$B362,E$1)=0,"",TEXT(INDEX(_Rge_Data_3rd_CY,$B362,E$1),"JJJJMMTT"))</f>
        <v/>
      </c>
      <c r="F362" s="382" t="str">
        <f aca="false" t="array" ref="F362:F362">INDEX(_Rge_Data_3rd_CY,$B362,F$1)</f>
        <v>Open</v>
      </c>
      <c r="G362" s="371" t="n">
        <f aca="false" t="array" ref="G362:G362">IFERROR(MATCH(INDEX(_Rge_Data_3rd_CY,$B362,G$1),_Rge_Projectstatus,0),"")</f>
        <v>1</v>
      </c>
      <c r="H362" s="383" t="n">
        <f aca="false">INDEX(_Rge_Data_3rd_CY,$B362,H$1)</f>
        <v>0</v>
      </c>
      <c r="I362" s="384" t="n">
        <f aca="false">INDEX(_Rge_Data_3rd_CY,$B362,I$1)</f>
        <v>0</v>
      </c>
      <c r="J362" s="384" t="n">
        <f aca="false">INDEX(_Rge_Data_3rd_CY,$B362,J$1)</f>
        <v>0</v>
      </c>
      <c r="K362" s="384" t="n">
        <f aca="false">INDEX(_Rge_Data_3rd_CY,$B362,K$1)</f>
        <v>0</v>
      </c>
      <c r="L362" s="385" t="n">
        <f aca="false" t="array" ref="L362:L362">INDEX(_Rge_Data_3rd_CY,$B362,L$1)</f>
        <v>0</v>
      </c>
      <c r="M362" s="385" t="n">
        <f aca="false" t="array" ref="M362:M362">INDEX(_Rge_Data_3rd_CY,$B362,M$1)</f>
        <v>0</v>
      </c>
      <c r="N362" s="385" t="n">
        <f aca="false" t="array" ref="N362:N362">INDEX(_Rge_Data_3rd_CY,$B362,N$1)</f>
        <v>0</v>
      </c>
      <c r="O362" s="385" t="n">
        <f aca="false" t="array" ref="O362:O362">INDEX(_Rge_Data_3rd_CY,$B362,O$1)</f>
        <v>0</v>
      </c>
      <c r="P362" s="385" t="n">
        <f aca="false" t="array" ref="P362:P362">INDEX(_Rge_Data_3rd_CY,$B362,P$1)</f>
        <v>0</v>
      </c>
      <c r="Q362" s="385" t="n">
        <f aca="false">INDEX(_Rge_Data_3rd_CY,$B362,Q$1)</f>
        <v>0</v>
      </c>
      <c r="R362" s="385" t="n">
        <f aca="false" t="array" ref="R362:R362">INDEX(_Rge_Data_3rd_CY,$B362,R$1)</f>
        <v>0</v>
      </c>
      <c r="S362" s="385" t="n">
        <f aca="false" t="array" ref="S362:S362">INDEX(_Rge_Data_3rd_CY,$B362,S$1)</f>
        <v>0</v>
      </c>
      <c r="T362" s="385" t="n">
        <f aca="false">H362-S362</f>
        <v>0</v>
      </c>
      <c r="U362" s="386" t="n">
        <f aca="false">IFERROR(T362/H362,0)</f>
        <v>0</v>
      </c>
      <c r="V362" s="387" t="n">
        <f aca="false">INDEX(_Rge_Data_3rd_CY,$B362,V$1)</f>
        <v>0</v>
      </c>
      <c r="W362" s="388" t="n">
        <f aca="false">INDEX(_Rge_Data_3rd_CY,$B362,W$1)</f>
        <v>0</v>
      </c>
      <c r="X362" s="388" t="n">
        <f aca="false">INDEX(_Rge_Data_3rd_CY,$B362,X$1)</f>
        <v>0</v>
      </c>
      <c r="Y362" s="388" t="n">
        <f aca="false">INDEX(_Rge_Data_3rd_CY,$B362,Y$1)</f>
        <v>0</v>
      </c>
      <c r="Z362" s="388" t="n">
        <f aca="false" t="array" ref="Z362:Z362">INDEX(_Rge_Data_3rd_CY,$B362,Z$1)</f>
        <v>0</v>
      </c>
      <c r="AA362" s="388" t="n">
        <f aca="false" t="array" ref="AA362:AA362">INDEX(_Rge_Data_3rd_CY,$B362,AA$1)</f>
        <v>0</v>
      </c>
      <c r="AB362" s="388" t="n">
        <f aca="false" t="array" ref="AB362:AB362">INDEX(_Rge_Data_3rd_CY,$B362,AB$1)</f>
        <v>0</v>
      </c>
      <c r="AC362" s="388" t="n">
        <f aca="false" t="array" ref="AC362:AC362">INDEX(_Rge_Data_3rd_CY,$B362,AC$1)</f>
        <v>0</v>
      </c>
      <c r="AD362" s="388" t="n">
        <f aca="false" t="array" ref="AD362:AD362">INDEX(_Rge_Data_3rd_CY,$B362,AD$1)</f>
        <v>0</v>
      </c>
      <c r="AE362" s="388" t="n">
        <f aca="false">INDEX(_Rge_Data_3rd_CY,$B362,AE$1)</f>
        <v>0</v>
      </c>
      <c r="AF362" s="388" t="n">
        <f aca="false" t="array" ref="AF362:AF362">INDEX(_Rge_Data_3rd_CY,$B362,AF$1)</f>
        <v>0</v>
      </c>
      <c r="AG362" s="388" t="n">
        <f aca="false" t="array" ref="AG362:AG362">INDEX(_Rge_Data_3rd_CY,$B362,AG$1)</f>
        <v>0</v>
      </c>
      <c r="AH362" s="388" t="n">
        <f aca="false">V362-AG362</f>
        <v>0</v>
      </c>
      <c r="AI362" s="389" t="n">
        <f aca="false">IFERROR(AH362/V362,)</f>
        <v>0</v>
      </c>
      <c r="AJ362" s="390" t="n">
        <f aca="false">INDEX(_Rge_Data_3rd_CY,$B362,AJ$1)</f>
        <v>0</v>
      </c>
      <c r="AK362" s="391" t="n">
        <f aca="false">INDEX(_Rge_Data_3rd_CY,$B362,AK$1)</f>
        <v>0</v>
      </c>
      <c r="AL362" s="391" t="n">
        <f aca="false">INDEX(_Rge_Data_3rd_CY,$B362,AL$1)</f>
        <v>0</v>
      </c>
      <c r="AM362" s="391" t="n">
        <f aca="false">INDEX(_Rge_Data_3rd_CY,$B362,AM$1)</f>
        <v>0</v>
      </c>
      <c r="AN362" s="391" t="n">
        <f aca="false" t="array" ref="AN362:AN362">INDEX(_Rge_Data_3rd_CY,$B362,AN$1)</f>
        <v>0</v>
      </c>
      <c r="AO362" s="391" t="n">
        <f aca="false" t="array" ref="AO362:AO362">INDEX(_Rge_Data_3rd_CY,$B362,AO$1)</f>
        <v>0</v>
      </c>
      <c r="AP362" s="391" t="n">
        <f aca="false" t="array" ref="AP362:AP362">INDEX(_Rge_Data_3rd_CY,$B362,AP$1)</f>
        <v>0</v>
      </c>
      <c r="AQ362" s="391" t="n">
        <f aca="false" t="array" ref="AQ362:AQ362">INDEX(_Rge_Data_3rd_CY,$B362,AQ$1)</f>
        <v>0</v>
      </c>
      <c r="AR362" s="391" t="n">
        <f aca="false" t="array" ref="AR362:AR362">INDEX(_Rge_Data_3rd_CY,$B362,AR$1)</f>
        <v>0</v>
      </c>
      <c r="AS362" s="391" t="n">
        <f aca="false">INDEX(_Rge_Data_3rd_CY,$B362,AS$1)</f>
        <v>0</v>
      </c>
      <c r="AT362" s="391" t="n">
        <f aca="false" t="array" ref="AT362:AT362">INDEX(_Rge_Data_3rd_CY,$B362,AT$1)</f>
        <v>0</v>
      </c>
      <c r="AU362" s="391" t="n">
        <f aca="false" t="array" ref="AU362:AU362">INDEX(_Rge_Data_3rd_CY,$B362,AU$1)</f>
        <v>0</v>
      </c>
      <c r="AV362" s="262" t="n">
        <f aca="false">AU362+AX362+AY362</f>
        <v>0</v>
      </c>
      <c r="AW362" s="392" t="n">
        <f aca="false">IFERROR(AU362/AG362,0)</f>
        <v>0</v>
      </c>
      <c r="AX362" s="268" t="n">
        <f aca="false">IFERROR(IF(AND($F362="OPEN",$AH362&gt;0),$AH362*_SoP*$AW362,IF(AND($F362="CLOSED",$AH362&gt;0),$AH362*_SoL*$AW362,0)),0)</f>
        <v>0</v>
      </c>
      <c r="AY362" s="268" t="n">
        <f aca="false">IFERROR(IF($AH362&lt;0,$AH362*_SoL,0),0)</f>
        <v>0</v>
      </c>
      <c r="AZ362" s="393" t="n">
        <f aca="false">AU362+AX362</f>
        <v>0</v>
      </c>
      <c r="BA362" s="393" t="n">
        <f aca="false">AJ362-AY362</f>
        <v>0</v>
      </c>
      <c r="BB362" s="393" t="n">
        <f aca="false">AZ362-BA362</f>
        <v>0</v>
      </c>
      <c r="BC362" s="394" t="n">
        <f aca="false">IF($BB362&gt;=0,$BB362,0)</f>
        <v>0</v>
      </c>
      <c r="BD362" s="395" t="n">
        <f aca="false">IF($BB362&lt;=0,-$BB362,0)</f>
        <v>-0</v>
      </c>
      <c r="BE362" s="396" t="n">
        <f aca="false">IF((V362-AJ362)&lt;0,0,V362-AJ362)</f>
        <v>0</v>
      </c>
      <c r="BF362" s="397" t="n">
        <f aca="false">IF(AW362&gt;1,0,V362-AW362*V362)</f>
        <v>0</v>
      </c>
    </row>
    <row r="363" customFormat="false" ht="19.5" hidden="false" customHeight="true" outlineLevel="0" collapsed="false">
      <c r="A363" s="166"/>
      <c r="B363" s="208" t="n">
        <f aca="false">B362+1</f>
        <v>352</v>
      </c>
      <c r="C363" s="166"/>
      <c r="D363" s="369" t="n">
        <f aca="false">INDEX(_Rge_Projectdata_3rd,$B363,MATCH("Project-ID",_Rge_Headline_Projectdata,0))</f>
        <v>0</v>
      </c>
      <c r="E363" s="370" t="str">
        <f aca="false" t="array" ref="E363:E363">IF(INDEX(_Rge_Data_3rd_CY,$B363,E$1)=0,"",TEXT(INDEX(_Rge_Data_3rd_CY,$B363,E$1),"JJJJMMTT"))</f>
        <v/>
      </c>
      <c r="F363" s="382" t="str">
        <f aca="false" t="array" ref="F363:F363">INDEX(_Rge_Data_3rd_CY,$B363,F$1)</f>
        <v>Open</v>
      </c>
      <c r="G363" s="371" t="n">
        <f aca="false" t="array" ref="G363:G363">IFERROR(MATCH(INDEX(_Rge_Data_3rd_CY,$B363,G$1),_Rge_Projectstatus,0),"")</f>
        <v>1</v>
      </c>
      <c r="H363" s="383" t="n">
        <f aca="false">INDEX(_Rge_Data_3rd_CY,$B363,H$1)</f>
        <v>0</v>
      </c>
      <c r="I363" s="384" t="n">
        <f aca="false">INDEX(_Rge_Data_3rd_CY,$B363,I$1)</f>
        <v>0</v>
      </c>
      <c r="J363" s="384" t="n">
        <f aca="false">INDEX(_Rge_Data_3rd_CY,$B363,J$1)</f>
        <v>0</v>
      </c>
      <c r="K363" s="384" t="n">
        <f aca="false">INDEX(_Rge_Data_3rd_CY,$B363,K$1)</f>
        <v>0</v>
      </c>
      <c r="L363" s="385" t="n">
        <f aca="false" t="array" ref="L363:L363">INDEX(_Rge_Data_3rd_CY,$B363,L$1)</f>
        <v>0</v>
      </c>
      <c r="M363" s="385" t="n">
        <f aca="false" t="array" ref="M363:M363">INDEX(_Rge_Data_3rd_CY,$B363,M$1)</f>
        <v>0</v>
      </c>
      <c r="N363" s="385" t="n">
        <f aca="false" t="array" ref="N363:N363">INDEX(_Rge_Data_3rd_CY,$B363,N$1)</f>
        <v>0</v>
      </c>
      <c r="O363" s="385" t="n">
        <f aca="false" t="array" ref="O363:O363">INDEX(_Rge_Data_3rd_CY,$B363,O$1)</f>
        <v>0</v>
      </c>
      <c r="P363" s="385" t="n">
        <f aca="false" t="array" ref="P363:P363">INDEX(_Rge_Data_3rd_CY,$B363,P$1)</f>
        <v>0</v>
      </c>
      <c r="Q363" s="385" t="n">
        <f aca="false">INDEX(_Rge_Data_3rd_CY,$B363,Q$1)</f>
        <v>0</v>
      </c>
      <c r="R363" s="385" t="n">
        <f aca="false" t="array" ref="R363:R363">INDEX(_Rge_Data_3rd_CY,$B363,R$1)</f>
        <v>0</v>
      </c>
      <c r="S363" s="385" t="n">
        <f aca="false" t="array" ref="S363:S363">INDEX(_Rge_Data_3rd_CY,$B363,S$1)</f>
        <v>0</v>
      </c>
      <c r="T363" s="385" t="n">
        <f aca="false">H363-S363</f>
        <v>0</v>
      </c>
      <c r="U363" s="386" t="n">
        <f aca="false">IFERROR(T363/H363,0)</f>
        <v>0</v>
      </c>
      <c r="V363" s="387" t="n">
        <f aca="false">INDEX(_Rge_Data_3rd_CY,$B363,V$1)</f>
        <v>0</v>
      </c>
      <c r="W363" s="388" t="n">
        <f aca="false">INDEX(_Rge_Data_3rd_CY,$B363,W$1)</f>
        <v>0</v>
      </c>
      <c r="X363" s="388" t="n">
        <f aca="false">INDEX(_Rge_Data_3rd_CY,$B363,X$1)</f>
        <v>0</v>
      </c>
      <c r="Y363" s="388" t="n">
        <f aca="false">INDEX(_Rge_Data_3rd_CY,$B363,Y$1)</f>
        <v>0</v>
      </c>
      <c r="Z363" s="388" t="n">
        <f aca="false" t="array" ref="Z363:Z363">INDEX(_Rge_Data_3rd_CY,$B363,Z$1)</f>
        <v>0</v>
      </c>
      <c r="AA363" s="388" t="n">
        <f aca="false" t="array" ref="AA363:AA363">INDEX(_Rge_Data_3rd_CY,$B363,AA$1)</f>
        <v>0</v>
      </c>
      <c r="AB363" s="388" t="n">
        <f aca="false" t="array" ref="AB363:AB363">INDEX(_Rge_Data_3rd_CY,$B363,AB$1)</f>
        <v>0</v>
      </c>
      <c r="AC363" s="388" t="n">
        <f aca="false" t="array" ref="AC363:AC363">INDEX(_Rge_Data_3rd_CY,$B363,AC$1)</f>
        <v>0</v>
      </c>
      <c r="AD363" s="388" t="n">
        <f aca="false" t="array" ref="AD363:AD363">INDEX(_Rge_Data_3rd_CY,$B363,AD$1)</f>
        <v>0</v>
      </c>
      <c r="AE363" s="388" t="n">
        <f aca="false">INDEX(_Rge_Data_3rd_CY,$B363,AE$1)</f>
        <v>0</v>
      </c>
      <c r="AF363" s="388" t="n">
        <f aca="false" t="array" ref="AF363:AF363">INDEX(_Rge_Data_3rd_CY,$B363,AF$1)</f>
        <v>0</v>
      </c>
      <c r="AG363" s="388" t="n">
        <f aca="false" t="array" ref="AG363:AG363">INDEX(_Rge_Data_3rd_CY,$B363,AG$1)</f>
        <v>0</v>
      </c>
      <c r="AH363" s="388" t="n">
        <f aca="false">V363-AG363</f>
        <v>0</v>
      </c>
      <c r="AI363" s="389" t="n">
        <f aca="false">IFERROR(AH363/V363,)</f>
        <v>0</v>
      </c>
      <c r="AJ363" s="390" t="n">
        <f aca="false">INDEX(_Rge_Data_3rd_CY,$B363,AJ$1)</f>
        <v>0</v>
      </c>
      <c r="AK363" s="391" t="n">
        <f aca="false">INDEX(_Rge_Data_3rd_CY,$B363,AK$1)</f>
        <v>0</v>
      </c>
      <c r="AL363" s="391" t="n">
        <f aca="false">INDEX(_Rge_Data_3rd_CY,$B363,AL$1)</f>
        <v>0</v>
      </c>
      <c r="AM363" s="391" t="n">
        <f aca="false">INDEX(_Rge_Data_3rd_CY,$B363,AM$1)</f>
        <v>0</v>
      </c>
      <c r="AN363" s="391" t="n">
        <f aca="false" t="array" ref="AN363:AN363">INDEX(_Rge_Data_3rd_CY,$B363,AN$1)</f>
        <v>0</v>
      </c>
      <c r="AO363" s="391" t="n">
        <f aca="false" t="array" ref="AO363:AO363">INDEX(_Rge_Data_3rd_CY,$B363,AO$1)</f>
        <v>0</v>
      </c>
      <c r="AP363" s="391" t="n">
        <f aca="false" t="array" ref="AP363:AP363">INDEX(_Rge_Data_3rd_CY,$B363,AP$1)</f>
        <v>0</v>
      </c>
      <c r="AQ363" s="391" t="n">
        <f aca="false" t="array" ref="AQ363:AQ363">INDEX(_Rge_Data_3rd_CY,$B363,AQ$1)</f>
        <v>0</v>
      </c>
      <c r="AR363" s="391" t="n">
        <f aca="false" t="array" ref="AR363:AR363">INDEX(_Rge_Data_3rd_CY,$B363,AR$1)</f>
        <v>0</v>
      </c>
      <c r="AS363" s="391" t="n">
        <f aca="false">INDEX(_Rge_Data_3rd_CY,$B363,AS$1)</f>
        <v>0</v>
      </c>
      <c r="AT363" s="391" t="n">
        <f aca="false" t="array" ref="AT363:AT363">INDEX(_Rge_Data_3rd_CY,$B363,AT$1)</f>
        <v>0</v>
      </c>
      <c r="AU363" s="391" t="n">
        <f aca="false" t="array" ref="AU363:AU363">INDEX(_Rge_Data_3rd_CY,$B363,AU$1)</f>
        <v>0</v>
      </c>
      <c r="AV363" s="262" t="n">
        <f aca="false">AU363+AX363+AY363</f>
        <v>0</v>
      </c>
      <c r="AW363" s="392" t="n">
        <f aca="false">IFERROR(AU363/AG363,0)</f>
        <v>0</v>
      </c>
      <c r="AX363" s="268" t="n">
        <f aca="false">IFERROR(IF(AND($F363="OPEN",$AH363&gt;0),$AH363*_SoP*$AW363,IF(AND($F363="CLOSED",$AH363&gt;0),$AH363*_SoL*$AW363,0)),0)</f>
        <v>0</v>
      </c>
      <c r="AY363" s="268" t="n">
        <f aca="false">IFERROR(IF($AH363&lt;0,$AH363*_SoL,0),0)</f>
        <v>0</v>
      </c>
      <c r="AZ363" s="393" t="n">
        <f aca="false">AU363+AX363</f>
        <v>0</v>
      </c>
      <c r="BA363" s="393" t="n">
        <f aca="false">AJ363-AY363</f>
        <v>0</v>
      </c>
      <c r="BB363" s="393" t="n">
        <f aca="false">AZ363-BA363</f>
        <v>0</v>
      </c>
      <c r="BC363" s="394" t="n">
        <f aca="false">IF($BB363&gt;=0,$BB363,0)</f>
        <v>0</v>
      </c>
      <c r="BD363" s="395" t="n">
        <f aca="false">IF($BB363&lt;=0,-$BB363,0)</f>
        <v>-0</v>
      </c>
      <c r="BE363" s="396" t="n">
        <f aca="false">IF((V363-AJ363)&lt;0,0,V363-AJ363)</f>
        <v>0</v>
      </c>
      <c r="BF363" s="397" t="n">
        <f aca="false">IF(AW363&gt;1,0,V363-AW363*V363)</f>
        <v>0</v>
      </c>
    </row>
    <row r="364" customFormat="false" ht="19.5" hidden="false" customHeight="true" outlineLevel="0" collapsed="false">
      <c r="A364" s="166"/>
      <c r="B364" s="208" t="n">
        <f aca="false">B363+1</f>
        <v>353</v>
      </c>
      <c r="C364" s="166"/>
      <c r="D364" s="369" t="n">
        <f aca="false">INDEX(_Rge_Projectdata_3rd,$B364,MATCH("Project-ID",_Rge_Headline_Projectdata,0))</f>
        <v>0</v>
      </c>
      <c r="E364" s="370" t="str">
        <f aca="false" t="array" ref="E364:E364">IF(INDEX(_Rge_Data_3rd_CY,$B364,E$1)=0,"",TEXT(INDEX(_Rge_Data_3rd_CY,$B364,E$1),"JJJJMMTT"))</f>
        <v/>
      </c>
      <c r="F364" s="382" t="str">
        <f aca="false" t="array" ref="F364:F364">INDEX(_Rge_Data_3rd_CY,$B364,F$1)</f>
        <v>Open</v>
      </c>
      <c r="G364" s="371" t="n">
        <f aca="false" t="array" ref="G364:G364">IFERROR(MATCH(INDEX(_Rge_Data_3rd_CY,$B364,G$1),_Rge_Projectstatus,0),"")</f>
        <v>1</v>
      </c>
      <c r="H364" s="383" t="n">
        <f aca="false">INDEX(_Rge_Data_3rd_CY,$B364,H$1)</f>
        <v>0</v>
      </c>
      <c r="I364" s="384" t="n">
        <f aca="false">INDEX(_Rge_Data_3rd_CY,$B364,I$1)</f>
        <v>0</v>
      </c>
      <c r="J364" s="384" t="n">
        <f aca="false">INDEX(_Rge_Data_3rd_CY,$B364,J$1)</f>
        <v>0</v>
      </c>
      <c r="K364" s="384" t="n">
        <f aca="false">INDEX(_Rge_Data_3rd_CY,$B364,K$1)</f>
        <v>0</v>
      </c>
      <c r="L364" s="385" t="n">
        <f aca="false" t="array" ref="L364:L364">INDEX(_Rge_Data_3rd_CY,$B364,L$1)</f>
        <v>0</v>
      </c>
      <c r="M364" s="385" t="n">
        <f aca="false" t="array" ref="M364:M364">INDEX(_Rge_Data_3rd_CY,$B364,M$1)</f>
        <v>0</v>
      </c>
      <c r="N364" s="385" t="n">
        <f aca="false" t="array" ref="N364:N364">INDEX(_Rge_Data_3rd_CY,$B364,N$1)</f>
        <v>0</v>
      </c>
      <c r="O364" s="385" t="n">
        <f aca="false" t="array" ref="O364:O364">INDEX(_Rge_Data_3rd_CY,$B364,O$1)</f>
        <v>0</v>
      </c>
      <c r="P364" s="385" t="n">
        <f aca="false" t="array" ref="P364:P364">INDEX(_Rge_Data_3rd_CY,$B364,P$1)</f>
        <v>0</v>
      </c>
      <c r="Q364" s="385" t="n">
        <f aca="false">INDEX(_Rge_Data_3rd_CY,$B364,Q$1)</f>
        <v>0</v>
      </c>
      <c r="R364" s="385" t="n">
        <f aca="false" t="array" ref="R364:R364">INDEX(_Rge_Data_3rd_CY,$B364,R$1)</f>
        <v>0</v>
      </c>
      <c r="S364" s="385" t="n">
        <f aca="false" t="array" ref="S364:S364">INDEX(_Rge_Data_3rd_CY,$B364,S$1)</f>
        <v>0</v>
      </c>
      <c r="T364" s="385" t="n">
        <f aca="false">H364-S364</f>
        <v>0</v>
      </c>
      <c r="U364" s="386" t="n">
        <f aca="false">IFERROR(T364/H364,0)</f>
        <v>0</v>
      </c>
      <c r="V364" s="387" t="n">
        <f aca="false">INDEX(_Rge_Data_3rd_CY,$B364,V$1)</f>
        <v>0</v>
      </c>
      <c r="W364" s="388" t="n">
        <f aca="false">INDEX(_Rge_Data_3rd_CY,$B364,W$1)</f>
        <v>0</v>
      </c>
      <c r="X364" s="388" t="n">
        <f aca="false">INDEX(_Rge_Data_3rd_CY,$B364,X$1)</f>
        <v>0</v>
      </c>
      <c r="Y364" s="388" t="n">
        <f aca="false">INDEX(_Rge_Data_3rd_CY,$B364,Y$1)</f>
        <v>0</v>
      </c>
      <c r="Z364" s="388" t="n">
        <f aca="false" t="array" ref="Z364:Z364">INDEX(_Rge_Data_3rd_CY,$B364,Z$1)</f>
        <v>0</v>
      </c>
      <c r="AA364" s="388" t="n">
        <f aca="false" t="array" ref="AA364:AA364">INDEX(_Rge_Data_3rd_CY,$B364,AA$1)</f>
        <v>0</v>
      </c>
      <c r="AB364" s="388" t="n">
        <f aca="false" t="array" ref="AB364:AB364">INDEX(_Rge_Data_3rd_CY,$B364,AB$1)</f>
        <v>0</v>
      </c>
      <c r="AC364" s="388" t="n">
        <f aca="false" t="array" ref="AC364:AC364">INDEX(_Rge_Data_3rd_CY,$B364,AC$1)</f>
        <v>0</v>
      </c>
      <c r="AD364" s="388" t="n">
        <f aca="false" t="array" ref="AD364:AD364">INDEX(_Rge_Data_3rd_CY,$B364,AD$1)</f>
        <v>0</v>
      </c>
      <c r="AE364" s="388" t="n">
        <f aca="false">INDEX(_Rge_Data_3rd_CY,$B364,AE$1)</f>
        <v>0</v>
      </c>
      <c r="AF364" s="388" t="n">
        <f aca="false" t="array" ref="AF364:AF364">INDEX(_Rge_Data_3rd_CY,$B364,AF$1)</f>
        <v>0</v>
      </c>
      <c r="AG364" s="388" t="n">
        <f aca="false" t="array" ref="AG364:AG364">INDEX(_Rge_Data_3rd_CY,$B364,AG$1)</f>
        <v>0</v>
      </c>
      <c r="AH364" s="388" t="n">
        <f aca="false">V364-AG364</f>
        <v>0</v>
      </c>
      <c r="AI364" s="389" t="n">
        <f aca="false">IFERROR(AH364/V364,)</f>
        <v>0</v>
      </c>
      <c r="AJ364" s="390" t="n">
        <f aca="false">INDEX(_Rge_Data_3rd_CY,$B364,AJ$1)</f>
        <v>0</v>
      </c>
      <c r="AK364" s="391" t="n">
        <f aca="false">INDEX(_Rge_Data_3rd_CY,$B364,AK$1)</f>
        <v>0</v>
      </c>
      <c r="AL364" s="391" t="n">
        <f aca="false">INDEX(_Rge_Data_3rd_CY,$B364,AL$1)</f>
        <v>0</v>
      </c>
      <c r="AM364" s="391" t="n">
        <f aca="false">INDEX(_Rge_Data_3rd_CY,$B364,AM$1)</f>
        <v>0</v>
      </c>
      <c r="AN364" s="391" t="n">
        <f aca="false" t="array" ref="AN364:AN364">INDEX(_Rge_Data_3rd_CY,$B364,AN$1)</f>
        <v>0</v>
      </c>
      <c r="AO364" s="391" t="n">
        <f aca="false" t="array" ref="AO364:AO364">INDEX(_Rge_Data_3rd_CY,$B364,AO$1)</f>
        <v>0</v>
      </c>
      <c r="AP364" s="391" t="n">
        <f aca="false" t="array" ref="AP364:AP364">INDEX(_Rge_Data_3rd_CY,$B364,AP$1)</f>
        <v>0</v>
      </c>
      <c r="AQ364" s="391" t="n">
        <f aca="false" t="array" ref="AQ364:AQ364">INDEX(_Rge_Data_3rd_CY,$B364,AQ$1)</f>
        <v>0</v>
      </c>
      <c r="AR364" s="391" t="n">
        <f aca="false" t="array" ref="AR364:AR364">INDEX(_Rge_Data_3rd_CY,$B364,AR$1)</f>
        <v>0</v>
      </c>
      <c r="AS364" s="391" t="n">
        <f aca="false">INDEX(_Rge_Data_3rd_CY,$B364,AS$1)</f>
        <v>0</v>
      </c>
      <c r="AT364" s="391" t="n">
        <f aca="false" t="array" ref="AT364:AT364">INDEX(_Rge_Data_3rd_CY,$B364,AT$1)</f>
        <v>0</v>
      </c>
      <c r="AU364" s="391" t="n">
        <f aca="false" t="array" ref="AU364:AU364">INDEX(_Rge_Data_3rd_CY,$B364,AU$1)</f>
        <v>0</v>
      </c>
      <c r="AV364" s="262" t="n">
        <f aca="false">AU364+AX364+AY364</f>
        <v>0</v>
      </c>
      <c r="AW364" s="392" t="n">
        <f aca="false">IFERROR(AU364/AG364,0)</f>
        <v>0</v>
      </c>
      <c r="AX364" s="268" t="n">
        <f aca="false">IFERROR(IF(AND($F364="OPEN",$AH364&gt;0),$AH364*_SoP*$AW364,IF(AND($F364="CLOSED",$AH364&gt;0),$AH364*_SoL*$AW364,0)),0)</f>
        <v>0</v>
      </c>
      <c r="AY364" s="268" t="n">
        <f aca="false">IFERROR(IF($AH364&lt;0,$AH364*_SoL,0),0)</f>
        <v>0</v>
      </c>
      <c r="AZ364" s="393" t="n">
        <f aca="false">AU364+AX364</f>
        <v>0</v>
      </c>
      <c r="BA364" s="393" t="n">
        <f aca="false">AJ364-AY364</f>
        <v>0</v>
      </c>
      <c r="BB364" s="393" t="n">
        <f aca="false">AZ364-BA364</f>
        <v>0</v>
      </c>
      <c r="BC364" s="394" t="n">
        <f aca="false">IF($BB364&gt;=0,$BB364,0)</f>
        <v>0</v>
      </c>
      <c r="BD364" s="395" t="n">
        <f aca="false">IF($BB364&lt;=0,-$BB364,0)</f>
        <v>-0</v>
      </c>
      <c r="BE364" s="396" t="n">
        <f aca="false">IF((V364-AJ364)&lt;0,0,V364-AJ364)</f>
        <v>0</v>
      </c>
      <c r="BF364" s="397" t="n">
        <f aca="false">IF(AW364&gt;1,0,V364-AW364*V364)</f>
        <v>0</v>
      </c>
    </row>
    <row r="365" customFormat="false" ht="19.5" hidden="false" customHeight="true" outlineLevel="0" collapsed="false">
      <c r="A365" s="166"/>
      <c r="B365" s="208" t="n">
        <f aca="false">B364+1</f>
        <v>354</v>
      </c>
      <c r="C365" s="166"/>
      <c r="D365" s="369" t="n">
        <f aca="false">INDEX(_Rge_Projectdata_3rd,$B365,MATCH("Project-ID",_Rge_Headline_Projectdata,0))</f>
        <v>0</v>
      </c>
      <c r="E365" s="370" t="str">
        <f aca="false" t="array" ref="E365:E365">IF(INDEX(_Rge_Data_3rd_CY,$B365,E$1)=0,"",TEXT(INDEX(_Rge_Data_3rd_CY,$B365,E$1),"JJJJMMTT"))</f>
        <v/>
      </c>
      <c r="F365" s="382" t="str">
        <f aca="false" t="array" ref="F365:F365">INDEX(_Rge_Data_3rd_CY,$B365,F$1)</f>
        <v>Open</v>
      </c>
      <c r="G365" s="371" t="n">
        <f aca="false" t="array" ref="G365:G365">IFERROR(MATCH(INDEX(_Rge_Data_3rd_CY,$B365,G$1),_Rge_Projectstatus,0),"")</f>
        <v>1</v>
      </c>
      <c r="H365" s="383" t="n">
        <f aca="false">INDEX(_Rge_Data_3rd_CY,$B365,H$1)</f>
        <v>0</v>
      </c>
      <c r="I365" s="384" t="n">
        <f aca="false">INDEX(_Rge_Data_3rd_CY,$B365,I$1)</f>
        <v>0</v>
      </c>
      <c r="J365" s="384" t="n">
        <f aca="false">INDEX(_Rge_Data_3rd_CY,$B365,J$1)</f>
        <v>0</v>
      </c>
      <c r="K365" s="384" t="n">
        <f aca="false">INDEX(_Rge_Data_3rd_CY,$B365,K$1)</f>
        <v>0</v>
      </c>
      <c r="L365" s="385" t="n">
        <f aca="false" t="array" ref="L365:L365">INDEX(_Rge_Data_3rd_CY,$B365,L$1)</f>
        <v>0</v>
      </c>
      <c r="M365" s="385" t="n">
        <f aca="false" t="array" ref="M365:M365">INDEX(_Rge_Data_3rd_CY,$B365,M$1)</f>
        <v>0</v>
      </c>
      <c r="N365" s="385" t="n">
        <f aca="false" t="array" ref="N365:N365">INDEX(_Rge_Data_3rd_CY,$B365,N$1)</f>
        <v>0</v>
      </c>
      <c r="O365" s="385" t="n">
        <f aca="false" t="array" ref="O365:O365">INDEX(_Rge_Data_3rd_CY,$B365,O$1)</f>
        <v>0</v>
      </c>
      <c r="P365" s="385" t="n">
        <f aca="false" t="array" ref="P365:P365">INDEX(_Rge_Data_3rd_CY,$B365,P$1)</f>
        <v>0</v>
      </c>
      <c r="Q365" s="385" t="n">
        <f aca="false">INDEX(_Rge_Data_3rd_CY,$B365,Q$1)</f>
        <v>0</v>
      </c>
      <c r="R365" s="385" t="n">
        <f aca="false" t="array" ref="R365:R365">INDEX(_Rge_Data_3rd_CY,$B365,R$1)</f>
        <v>0</v>
      </c>
      <c r="S365" s="385" t="n">
        <f aca="false" t="array" ref="S365:S365">INDEX(_Rge_Data_3rd_CY,$B365,S$1)</f>
        <v>0</v>
      </c>
      <c r="T365" s="385" t="n">
        <f aca="false">H365-S365</f>
        <v>0</v>
      </c>
      <c r="U365" s="386" t="n">
        <f aca="false">IFERROR(T365/H365,0)</f>
        <v>0</v>
      </c>
      <c r="V365" s="387" t="n">
        <f aca="false">INDEX(_Rge_Data_3rd_CY,$B365,V$1)</f>
        <v>0</v>
      </c>
      <c r="W365" s="388" t="n">
        <f aca="false">INDEX(_Rge_Data_3rd_CY,$B365,W$1)</f>
        <v>0</v>
      </c>
      <c r="X365" s="388" t="n">
        <f aca="false">INDEX(_Rge_Data_3rd_CY,$B365,X$1)</f>
        <v>0</v>
      </c>
      <c r="Y365" s="388" t="n">
        <f aca="false">INDEX(_Rge_Data_3rd_CY,$B365,Y$1)</f>
        <v>0</v>
      </c>
      <c r="Z365" s="388" t="n">
        <f aca="false" t="array" ref="Z365:Z365">INDEX(_Rge_Data_3rd_CY,$B365,Z$1)</f>
        <v>0</v>
      </c>
      <c r="AA365" s="388" t="n">
        <f aca="false" t="array" ref="AA365:AA365">INDEX(_Rge_Data_3rd_CY,$B365,AA$1)</f>
        <v>0</v>
      </c>
      <c r="AB365" s="388" t="n">
        <f aca="false" t="array" ref="AB365:AB365">INDEX(_Rge_Data_3rd_CY,$B365,AB$1)</f>
        <v>0</v>
      </c>
      <c r="AC365" s="388" t="n">
        <f aca="false" t="array" ref="AC365:AC365">INDEX(_Rge_Data_3rd_CY,$B365,AC$1)</f>
        <v>0</v>
      </c>
      <c r="AD365" s="388" t="n">
        <f aca="false" t="array" ref="AD365:AD365">INDEX(_Rge_Data_3rd_CY,$B365,AD$1)</f>
        <v>0</v>
      </c>
      <c r="AE365" s="388" t="n">
        <f aca="false">INDEX(_Rge_Data_3rd_CY,$B365,AE$1)</f>
        <v>0</v>
      </c>
      <c r="AF365" s="388" t="n">
        <f aca="false" t="array" ref="AF365:AF365">INDEX(_Rge_Data_3rd_CY,$B365,AF$1)</f>
        <v>0</v>
      </c>
      <c r="AG365" s="388" t="n">
        <f aca="false" t="array" ref="AG365:AG365">INDEX(_Rge_Data_3rd_CY,$B365,AG$1)</f>
        <v>0</v>
      </c>
      <c r="AH365" s="388" t="n">
        <f aca="false">V365-AG365</f>
        <v>0</v>
      </c>
      <c r="AI365" s="389" t="n">
        <f aca="false">IFERROR(AH365/V365,)</f>
        <v>0</v>
      </c>
      <c r="AJ365" s="390" t="n">
        <f aca="false">INDEX(_Rge_Data_3rd_CY,$B365,AJ$1)</f>
        <v>0</v>
      </c>
      <c r="AK365" s="391" t="n">
        <f aca="false">INDEX(_Rge_Data_3rd_CY,$B365,AK$1)</f>
        <v>0</v>
      </c>
      <c r="AL365" s="391" t="n">
        <f aca="false">INDEX(_Rge_Data_3rd_CY,$B365,AL$1)</f>
        <v>0</v>
      </c>
      <c r="AM365" s="391" t="n">
        <f aca="false">INDEX(_Rge_Data_3rd_CY,$B365,AM$1)</f>
        <v>0</v>
      </c>
      <c r="AN365" s="391" t="n">
        <f aca="false" t="array" ref="AN365:AN365">INDEX(_Rge_Data_3rd_CY,$B365,AN$1)</f>
        <v>0</v>
      </c>
      <c r="AO365" s="391" t="n">
        <f aca="false" t="array" ref="AO365:AO365">INDEX(_Rge_Data_3rd_CY,$B365,AO$1)</f>
        <v>0</v>
      </c>
      <c r="AP365" s="391" t="n">
        <f aca="false" t="array" ref="AP365:AP365">INDEX(_Rge_Data_3rd_CY,$B365,AP$1)</f>
        <v>0</v>
      </c>
      <c r="AQ365" s="391" t="n">
        <f aca="false" t="array" ref="AQ365:AQ365">INDEX(_Rge_Data_3rd_CY,$B365,AQ$1)</f>
        <v>0</v>
      </c>
      <c r="AR365" s="391" t="n">
        <f aca="false" t="array" ref="AR365:AR365">INDEX(_Rge_Data_3rd_CY,$B365,AR$1)</f>
        <v>0</v>
      </c>
      <c r="AS365" s="391" t="n">
        <f aca="false">INDEX(_Rge_Data_3rd_CY,$B365,AS$1)</f>
        <v>0</v>
      </c>
      <c r="AT365" s="391" t="n">
        <f aca="false" t="array" ref="AT365:AT365">INDEX(_Rge_Data_3rd_CY,$B365,AT$1)</f>
        <v>0</v>
      </c>
      <c r="AU365" s="391" t="n">
        <f aca="false" t="array" ref="AU365:AU365">INDEX(_Rge_Data_3rd_CY,$B365,AU$1)</f>
        <v>0</v>
      </c>
      <c r="AV365" s="262" t="n">
        <f aca="false">AU365+AX365+AY365</f>
        <v>0</v>
      </c>
      <c r="AW365" s="392" t="n">
        <f aca="false">IFERROR(AU365/AG365,0)</f>
        <v>0</v>
      </c>
      <c r="AX365" s="268" t="n">
        <f aca="false">IFERROR(IF(AND($F365="OPEN",$AH365&gt;0),$AH365*_SoP*$AW365,IF(AND($F365="CLOSED",$AH365&gt;0),$AH365*_SoL*$AW365,0)),0)</f>
        <v>0</v>
      </c>
      <c r="AY365" s="268" t="n">
        <f aca="false">IFERROR(IF($AH365&lt;0,$AH365*_SoL,0),0)</f>
        <v>0</v>
      </c>
      <c r="AZ365" s="393" t="n">
        <f aca="false">AU365+AX365</f>
        <v>0</v>
      </c>
      <c r="BA365" s="393" t="n">
        <f aca="false">AJ365-AY365</f>
        <v>0</v>
      </c>
      <c r="BB365" s="393" t="n">
        <f aca="false">AZ365-BA365</f>
        <v>0</v>
      </c>
      <c r="BC365" s="394" t="n">
        <f aca="false">IF($BB365&gt;=0,$BB365,0)</f>
        <v>0</v>
      </c>
      <c r="BD365" s="395" t="n">
        <f aca="false">IF($BB365&lt;=0,-$BB365,0)</f>
        <v>-0</v>
      </c>
      <c r="BE365" s="396" t="n">
        <f aca="false">IF((V365-AJ365)&lt;0,0,V365-AJ365)</f>
        <v>0</v>
      </c>
      <c r="BF365" s="397" t="n">
        <f aca="false">IF(AW365&gt;1,0,V365-AW365*V365)</f>
        <v>0</v>
      </c>
    </row>
    <row r="366" customFormat="false" ht="19.5" hidden="false" customHeight="true" outlineLevel="0" collapsed="false">
      <c r="A366" s="166"/>
      <c r="B366" s="208" t="n">
        <f aca="false">B365+1</f>
        <v>355</v>
      </c>
      <c r="C366" s="166"/>
      <c r="D366" s="369" t="n">
        <f aca="false">INDEX(_Rge_Projectdata_3rd,$B366,MATCH("Project-ID",_Rge_Headline_Projectdata,0))</f>
        <v>0</v>
      </c>
      <c r="E366" s="370" t="str">
        <f aca="false" t="array" ref="E366:E366">IF(INDEX(_Rge_Data_3rd_CY,$B366,E$1)=0,"",TEXT(INDEX(_Rge_Data_3rd_CY,$B366,E$1),"JJJJMMTT"))</f>
        <v/>
      </c>
      <c r="F366" s="382" t="str">
        <f aca="false" t="array" ref="F366:F366">INDEX(_Rge_Data_3rd_CY,$B366,F$1)</f>
        <v>Open</v>
      </c>
      <c r="G366" s="371" t="n">
        <f aca="false" t="array" ref="G366:G366">IFERROR(MATCH(INDEX(_Rge_Data_3rd_CY,$B366,G$1),_Rge_Projectstatus,0),"")</f>
        <v>1</v>
      </c>
      <c r="H366" s="383" t="n">
        <f aca="false">INDEX(_Rge_Data_3rd_CY,$B366,H$1)</f>
        <v>0</v>
      </c>
      <c r="I366" s="384" t="n">
        <f aca="false">INDEX(_Rge_Data_3rd_CY,$B366,I$1)</f>
        <v>0</v>
      </c>
      <c r="J366" s="384" t="n">
        <f aca="false">INDEX(_Rge_Data_3rd_CY,$B366,J$1)</f>
        <v>0</v>
      </c>
      <c r="K366" s="384" t="n">
        <f aca="false">INDEX(_Rge_Data_3rd_CY,$B366,K$1)</f>
        <v>0</v>
      </c>
      <c r="L366" s="385" t="n">
        <f aca="false" t="array" ref="L366:L366">INDEX(_Rge_Data_3rd_CY,$B366,L$1)</f>
        <v>0</v>
      </c>
      <c r="M366" s="385" t="n">
        <f aca="false" t="array" ref="M366:M366">INDEX(_Rge_Data_3rd_CY,$B366,M$1)</f>
        <v>0</v>
      </c>
      <c r="N366" s="385" t="n">
        <f aca="false" t="array" ref="N366:N366">INDEX(_Rge_Data_3rd_CY,$B366,N$1)</f>
        <v>0</v>
      </c>
      <c r="O366" s="385" t="n">
        <f aca="false" t="array" ref="O366:O366">INDEX(_Rge_Data_3rd_CY,$B366,O$1)</f>
        <v>0</v>
      </c>
      <c r="P366" s="385" t="n">
        <f aca="false" t="array" ref="P366:P366">INDEX(_Rge_Data_3rd_CY,$B366,P$1)</f>
        <v>0</v>
      </c>
      <c r="Q366" s="385" t="n">
        <f aca="false">INDEX(_Rge_Data_3rd_CY,$B366,Q$1)</f>
        <v>0</v>
      </c>
      <c r="R366" s="385" t="n">
        <f aca="false" t="array" ref="R366:R366">INDEX(_Rge_Data_3rd_CY,$B366,R$1)</f>
        <v>0</v>
      </c>
      <c r="S366" s="385" t="n">
        <f aca="false" t="array" ref="S366:S366">INDEX(_Rge_Data_3rd_CY,$B366,S$1)</f>
        <v>0</v>
      </c>
      <c r="T366" s="385" t="n">
        <f aca="false">H366-S366</f>
        <v>0</v>
      </c>
      <c r="U366" s="386" t="n">
        <f aca="false">IFERROR(T366/H366,0)</f>
        <v>0</v>
      </c>
      <c r="V366" s="387" t="n">
        <f aca="false">INDEX(_Rge_Data_3rd_CY,$B366,V$1)</f>
        <v>0</v>
      </c>
      <c r="W366" s="388" t="n">
        <f aca="false">INDEX(_Rge_Data_3rd_CY,$B366,W$1)</f>
        <v>0</v>
      </c>
      <c r="X366" s="388" t="n">
        <f aca="false">INDEX(_Rge_Data_3rd_CY,$B366,X$1)</f>
        <v>0</v>
      </c>
      <c r="Y366" s="388" t="n">
        <f aca="false">INDEX(_Rge_Data_3rd_CY,$B366,Y$1)</f>
        <v>0</v>
      </c>
      <c r="Z366" s="388" t="n">
        <f aca="false" t="array" ref="Z366:Z366">INDEX(_Rge_Data_3rd_CY,$B366,Z$1)</f>
        <v>0</v>
      </c>
      <c r="AA366" s="388" t="n">
        <f aca="false" t="array" ref="AA366:AA366">INDEX(_Rge_Data_3rd_CY,$B366,AA$1)</f>
        <v>0</v>
      </c>
      <c r="AB366" s="388" t="n">
        <f aca="false" t="array" ref="AB366:AB366">INDEX(_Rge_Data_3rd_CY,$B366,AB$1)</f>
        <v>0</v>
      </c>
      <c r="AC366" s="388" t="n">
        <f aca="false" t="array" ref="AC366:AC366">INDEX(_Rge_Data_3rd_CY,$B366,AC$1)</f>
        <v>0</v>
      </c>
      <c r="AD366" s="388" t="n">
        <f aca="false" t="array" ref="AD366:AD366">INDEX(_Rge_Data_3rd_CY,$B366,AD$1)</f>
        <v>0</v>
      </c>
      <c r="AE366" s="388" t="n">
        <f aca="false">INDEX(_Rge_Data_3rd_CY,$B366,AE$1)</f>
        <v>0</v>
      </c>
      <c r="AF366" s="388" t="n">
        <f aca="false" t="array" ref="AF366:AF366">INDEX(_Rge_Data_3rd_CY,$B366,AF$1)</f>
        <v>0</v>
      </c>
      <c r="AG366" s="388" t="n">
        <f aca="false" t="array" ref="AG366:AG366">INDEX(_Rge_Data_3rd_CY,$B366,AG$1)</f>
        <v>0</v>
      </c>
      <c r="AH366" s="388" t="n">
        <f aca="false">V366-AG366</f>
        <v>0</v>
      </c>
      <c r="AI366" s="389" t="n">
        <f aca="false">IFERROR(AH366/V366,)</f>
        <v>0</v>
      </c>
      <c r="AJ366" s="390" t="n">
        <f aca="false">INDEX(_Rge_Data_3rd_CY,$B366,AJ$1)</f>
        <v>0</v>
      </c>
      <c r="AK366" s="391" t="n">
        <f aca="false">INDEX(_Rge_Data_3rd_CY,$B366,AK$1)</f>
        <v>0</v>
      </c>
      <c r="AL366" s="391" t="n">
        <f aca="false">INDEX(_Rge_Data_3rd_CY,$B366,AL$1)</f>
        <v>0</v>
      </c>
      <c r="AM366" s="391" t="n">
        <f aca="false">INDEX(_Rge_Data_3rd_CY,$B366,AM$1)</f>
        <v>0</v>
      </c>
      <c r="AN366" s="391" t="n">
        <f aca="false" t="array" ref="AN366:AN366">INDEX(_Rge_Data_3rd_CY,$B366,AN$1)</f>
        <v>0</v>
      </c>
      <c r="AO366" s="391" t="n">
        <f aca="false" t="array" ref="AO366:AO366">INDEX(_Rge_Data_3rd_CY,$B366,AO$1)</f>
        <v>0</v>
      </c>
      <c r="AP366" s="391" t="n">
        <f aca="false" t="array" ref="AP366:AP366">INDEX(_Rge_Data_3rd_CY,$B366,AP$1)</f>
        <v>0</v>
      </c>
      <c r="AQ366" s="391" t="n">
        <f aca="false" t="array" ref="AQ366:AQ366">INDEX(_Rge_Data_3rd_CY,$B366,AQ$1)</f>
        <v>0</v>
      </c>
      <c r="AR366" s="391" t="n">
        <f aca="false" t="array" ref="AR366:AR366">INDEX(_Rge_Data_3rd_CY,$B366,AR$1)</f>
        <v>0</v>
      </c>
      <c r="AS366" s="391" t="n">
        <f aca="false">INDEX(_Rge_Data_3rd_CY,$B366,AS$1)</f>
        <v>0</v>
      </c>
      <c r="AT366" s="391" t="n">
        <f aca="false" t="array" ref="AT366:AT366">INDEX(_Rge_Data_3rd_CY,$B366,AT$1)</f>
        <v>0</v>
      </c>
      <c r="AU366" s="391" t="n">
        <f aca="false" t="array" ref="AU366:AU366">INDEX(_Rge_Data_3rd_CY,$B366,AU$1)</f>
        <v>0</v>
      </c>
      <c r="AV366" s="262" t="n">
        <f aca="false">AU366+AX366+AY366</f>
        <v>0</v>
      </c>
      <c r="AW366" s="392" t="n">
        <f aca="false">IFERROR(AU366/AG366,0)</f>
        <v>0</v>
      </c>
      <c r="AX366" s="268" t="n">
        <f aca="false">IFERROR(IF(AND($F366="OPEN",$AH366&gt;0),$AH366*_SoP*$AW366,IF(AND($F366="CLOSED",$AH366&gt;0),$AH366*_SoL*$AW366,0)),0)</f>
        <v>0</v>
      </c>
      <c r="AY366" s="268" t="n">
        <f aca="false">IFERROR(IF($AH366&lt;0,$AH366*_SoL,0),0)</f>
        <v>0</v>
      </c>
      <c r="AZ366" s="393" t="n">
        <f aca="false">AU366+AX366</f>
        <v>0</v>
      </c>
      <c r="BA366" s="393" t="n">
        <f aca="false">AJ366-AY366</f>
        <v>0</v>
      </c>
      <c r="BB366" s="393" t="n">
        <f aca="false">AZ366-BA366</f>
        <v>0</v>
      </c>
      <c r="BC366" s="394" t="n">
        <f aca="false">IF($BB366&gt;=0,$BB366,0)</f>
        <v>0</v>
      </c>
      <c r="BD366" s="395" t="n">
        <f aca="false">IF($BB366&lt;=0,-$BB366,0)</f>
        <v>-0</v>
      </c>
      <c r="BE366" s="396" t="n">
        <f aca="false">IF((V366-AJ366)&lt;0,0,V366-AJ366)</f>
        <v>0</v>
      </c>
      <c r="BF366" s="397" t="n">
        <f aca="false">IF(AW366&gt;1,0,V366-AW366*V366)</f>
        <v>0</v>
      </c>
    </row>
    <row r="367" customFormat="false" ht="19.5" hidden="false" customHeight="true" outlineLevel="0" collapsed="false">
      <c r="A367" s="166"/>
      <c r="B367" s="208" t="n">
        <f aca="false">B366+1</f>
        <v>356</v>
      </c>
      <c r="C367" s="166"/>
      <c r="D367" s="369" t="n">
        <f aca="false">INDEX(_Rge_Projectdata_3rd,$B367,MATCH("Project-ID",_Rge_Headline_Projectdata,0))</f>
        <v>0</v>
      </c>
      <c r="E367" s="370" t="str">
        <f aca="false" t="array" ref="E367:E367">IF(INDEX(_Rge_Data_3rd_CY,$B367,E$1)=0,"",TEXT(INDEX(_Rge_Data_3rd_CY,$B367,E$1),"JJJJMMTT"))</f>
        <v/>
      </c>
      <c r="F367" s="382" t="str">
        <f aca="false" t="array" ref="F367:F367">INDEX(_Rge_Data_3rd_CY,$B367,F$1)</f>
        <v>Open</v>
      </c>
      <c r="G367" s="371" t="n">
        <f aca="false" t="array" ref="G367:G367">IFERROR(MATCH(INDEX(_Rge_Data_3rd_CY,$B367,G$1),_Rge_Projectstatus,0),"")</f>
        <v>1</v>
      </c>
      <c r="H367" s="383" t="n">
        <f aca="false">INDEX(_Rge_Data_3rd_CY,$B367,H$1)</f>
        <v>0</v>
      </c>
      <c r="I367" s="384" t="n">
        <f aca="false">INDEX(_Rge_Data_3rd_CY,$B367,I$1)</f>
        <v>0</v>
      </c>
      <c r="J367" s="384" t="n">
        <f aca="false">INDEX(_Rge_Data_3rd_CY,$B367,J$1)</f>
        <v>0</v>
      </c>
      <c r="K367" s="384" t="n">
        <f aca="false">INDEX(_Rge_Data_3rd_CY,$B367,K$1)</f>
        <v>0</v>
      </c>
      <c r="L367" s="385" t="n">
        <f aca="false" t="array" ref="L367:L367">INDEX(_Rge_Data_3rd_CY,$B367,L$1)</f>
        <v>0</v>
      </c>
      <c r="M367" s="385" t="n">
        <f aca="false" t="array" ref="M367:M367">INDEX(_Rge_Data_3rd_CY,$B367,M$1)</f>
        <v>0</v>
      </c>
      <c r="N367" s="385" t="n">
        <f aca="false" t="array" ref="N367:N367">INDEX(_Rge_Data_3rd_CY,$B367,N$1)</f>
        <v>0</v>
      </c>
      <c r="O367" s="385" t="n">
        <f aca="false" t="array" ref="O367:O367">INDEX(_Rge_Data_3rd_CY,$B367,O$1)</f>
        <v>0</v>
      </c>
      <c r="P367" s="385" t="n">
        <f aca="false" t="array" ref="P367:P367">INDEX(_Rge_Data_3rd_CY,$B367,P$1)</f>
        <v>0</v>
      </c>
      <c r="Q367" s="385" t="n">
        <f aca="false">INDEX(_Rge_Data_3rd_CY,$B367,Q$1)</f>
        <v>0</v>
      </c>
      <c r="R367" s="385" t="n">
        <f aca="false" t="array" ref="R367:R367">INDEX(_Rge_Data_3rd_CY,$B367,R$1)</f>
        <v>0</v>
      </c>
      <c r="S367" s="385" t="n">
        <f aca="false" t="array" ref="S367:S367">INDEX(_Rge_Data_3rd_CY,$B367,S$1)</f>
        <v>0</v>
      </c>
      <c r="T367" s="385" t="n">
        <f aca="false">H367-S367</f>
        <v>0</v>
      </c>
      <c r="U367" s="386" t="n">
        <f aca="false">IFERROR(T367/H367,0)</f>
        <v>0</v>
      </c>
      <c r="V367" s="387" t="n">
        <f aca="false">INDEX(_Rge_Data_3rd_CY,$B367,V$1)</f>
        <v>0</v>
      </c>
      <c r="W367" s="388" t="n">
        <f aca="false">INDEX(_Rge_Data_3rd_CY,$B367,W$1)</f>
        <v>0</v>
      </c>
      <c r="X367" s="388" t="n">
        <f aca="false">INDEX(_Rge_Data_3rd_CY,$B367,X$1)</f>
        <v>0</v>
      </c>
      <c r="Y367" s="388" t="n">
        <f aca="false">INDEX(_Rge_Data_3rd_CY,$B367,Y$1)</f>
        <v>0</v>
      </c>
      <c r="Z367" s="388" t="n">
        <f aca="false" t="array" ref="Z367:Z367">INDEX(_Rge_Data_3rd_CY,$B367,Z$1)</f>
        <v>0</v>
      </c>
      <c r="AA367" s="388" t="n">
        <f aca="false" t="array" ref="AA367:AA367">INDEX(_Rge_Data_3rd_CY,$B367,AA$1)</f>
        <v>0</v>
      </c>
      <c r="AB367" s="388" t="n">
        <f aca="false" t="array" ref="AB367:AB367">INDEX(_Rge_Data_3rd_CY,$B367,AB$1)</f>
        <v>0</v>
      </c>
      <c r="AC367" s="388" t="n">
        <f aca="false" t="array" ref="AC367:AC367">INDEX(_Rge_Data_3rd_CY,$B367,AC$1)</f>
        <v>0</v>
      </c>
      <c r="AD367" s="388" t="n">
        <f aca="false" t="array" ref="AD367:AD367">INDEX(_Rge_Data_3rd_CY,$B367,AD$1)</f>
        <v>0</v>
      </c>
      <c r="AE367" s="388" t="n">
        <f aca="false">INDEX(_Rge_Data_3rd_CY,$B367,AE$1)</f>
        <v>0</v>
      </c>
      <c r="AF367" s="388" t="n">
        <f aca="false" t="array" ref="AF367:AF367">INDEX(_Rge_Data_3rd_CY,$B367,AF$1)</f>
        <v>0</v>
      </c>
      <c r="AG367" s="388" t="n">
        <f aca="false" t="array" ref="AG367:AG367">INDEX(_Rge_Data_3rd_CY,$B367,AG$1)</f>
        <v>0</v>
      </c>
      <c r="AH367" s="388" t="n">
        <f aca="false">V367-AG367</f>
        <v>0</v>
      </c>
      <c r="AI367" s="389" t="n">
        <f aca="false">IFERROR(AH367/V367,)</f>
        <v>0</v>
      </c>
      <c r="AJ367" s="390" t="n">
        <f aca="false">INDEX(_Rge_Data_3rd_CY,$B367,AJ$1)</f>
        <v>0</v>
      </c>
      <c r="AK367" s="391" t="n">
        <f aca="false">INDEX(_Rge_Data_3rd_CY,$B367,AK$1)</f>
        <v>0</v>
      </c>
      <c r="AL367" s="391" t="n">
        <f aca="false">INDEX(_Rge_Data_3rd_CY,$B367,AL$1)</f>
        <v>0</v>
      </c>
      <c r="AM367" s="391" t="n">
        <f aca="false">INDEX(_Rge_Data_3rd_CY,$B367,AM$1)</f>
        <v>0</v>
      </c>
      <c r="AN367" s="391" t="n">
        <f aca="false" t="array" ref="AN367:AN367">INDEX(_Rge_Data_3rd_CY,$B367,AN$1)</f>
        <v>0</v>
      </c>
      <c r="AO367" s="391" t="n">
        <f aca="false" t="array" ref="AO367:AO367">INDEX(_Rge_Data_3rd_CY,$B367,AO$1)</f>
        <v>0</v>
      </c>
      <c r="AP367" s="391" t="n">
        <f aca="false" t="array" ref="AP367:AP367">INDEX(_Rge_Data_3rd_CY,$B367,AP$1)</f>
        <v>0</v>
      </c>
      <c r="AQ367" s="391" t="n">
        <f aca="false" t="array" ref="AQ367:AQ367">INDEX(_Rge_Data_3rd_CY,$B367,AQ$1)</f>
        <v>0</v>
      </c>
      <c r="AR367" s="391" t="n">
        <f aca="false" t="array" ref="AR367:AR367">INDEX(_Rge_Data_3rd_CY,$B367,AR$1)</f>
        <v>0</v>
      </c>
      <c r="AS367" s="391" t="n">
        <f aca="false">INDEX(_Rge_Data_3rd_CY,$B367,AS$1)</f>
        <v>0</v>
      </c>
      <c r="AT367" s="391" t="n">
        <f aca="false" t="array" ref="AT367:AT367">INDEX(_Rge_Data_3rd_CY,$B367,AT$1)</f>
        <v>0</v>
      </c>
      <c r="AU367" s="391" t="n">
        <f aca="false" t="array" ref="AU367:AU367">INDEX(_Rge_Data_3rd_CY,$B367,AU$1)</f>
        <v>0</v>
      </c>
      <c r="AV367" s="262" t="n">
        <f aca="false">AU367+AX367+AY367</f>
        <v>0</v>
      </c>
      <c r="AW367" s="392" t="n">
        <f aca="false">IFERROR(AU367/AG367,0)</f>
        <v>0</v>
      </c>
      <c r="AX367" s="268" t="n">
        <f aca="false">IFERROR(IF(AND($F367="OPEN",$AH367&gt;0),$AH367*_SoP*$AW367,IF(AND($F367="CLOSED",$AH367&gt;0),$AH367*_SoL*$AW367,0)),0)</f>
        <v>0</v>
      </c>
      <c r="AY367" s="268" t="n">
        <f aca="false">IFERROR(IF($AH367&lt;0,$AH367*_SoL,0),0)</f>
        <v>0</v>
      </c>
      <c r="AZ367" s="393" t="n">
        <f aca="false">AU367+AX367</f>
        <v>0</v>
      </c>
      <c r="BA367" s="393" t="n">
        <f aca="false">AJ367-AY367</f>
        <v>0</v>
      </c>
      <c r="BB367" s="393" t="n">
        <f aca="false">AZ367-BA367</f>
        <v>0</v>
      </c>
      <c r="BC367" s="394" t="n">
        <f aca="false">IF($BB367&gt;=0,$BB367,0)</f>
        <v>0</v>
      </c>
      <c r="BD367" s="395" t="n">
        <f aca="false">IF($BB367&lt;=0,-$BB367,0)</f>
        <v>-0</v>
      </c>
      <c r="BE367" s="396" t="n">
        <f aca="false">IF((V367-AJ367)&lt;0,0,V367-AJ367)</f>
        <v>0</v>
      </c>
      <c r="BF367" s="397" t="n">
        <f aca="false">IF(AW367&gt;1,0,V367-AW367*V367)</f>
        <v>0</v>
      </c>
    </row>
    <row r="368" customFormat="false" ht="19.5" hidden="false" customHeight="true" outlineLevel="0" collapsed="false">
      <c r="A368" s="166"/>
      <c r="B368" s="208" t="n">
        <f aca="false">B367+1</f>
        <v>357</v>
      </c>
      <c r="C368" s="166"/>
      <c r="D368" s="369" t="n">
        <f aca="false">INDEX(_Rge_Projectdata_3rd,$B368,MATCH("Project-ID",_Rge_Headline_Projectdata,0))</f>
        <v>0</v>
      </c>
      <c r="E368" s="370" t="str">
        <f aca="false" t="array" ref="E368:E368">IF(INDEX(_Rge_Data_3rd_CY,$B368,E$1)=0,"",TEXT(INDEX(_Rge_Data_3rd_CY,$B368,E$1),"JJJJMMTT"))</f>
        <v/>
      </c>
      <c r="F368" s="382" t="str">
        <f aca="false" t="array" ref="F368:F368">INDEX(_Rge_Data_3rd_CY,$B368,F$1)</f>
        <v>Open</v>
      </c>
      <c r="G368" s="371" t="n">
        <f aca="false" t="array" ref="G368:G368">IFERROR(MATCH(INDEX(_Rge_Data_3rd_CY,$B368,G$1),_Rge_Projectstatus,0),"")</f>
        <v>1</v>
      </c>
      <c r="H368" s="383" t="n">
        <f aca="false">INDEX(_Rge_Data_3rd_CY,$B368,H$1)</f>
        <v>0</v>
      </c>
      <c r="I368" s="384" t="n">
        <f aca="false">INDEX(_Rge_Data_3rd_CY,$B368,I$1)</f>
        <v>0</v>
      </c>
      <c r="J368" s="384" t="n">
        <f aca="false">INDEX(_Rge_Data_3rd_CY,$B368,J$1)</f>
        <v>0</v>
      </c>
      <c r="K368" s="384" t="n">
        <f aca="false">INDEX(_Rge_Data_3rd_CY,$B368,K$1)</f>
        <v>0</v>
      </c>
      <c r="L368" s="385" t="n">
        <f aca="false" t="array" ref="L368:L368">INDEX(_Rge_Data_3rd_CY,$B368,L$1)</f>
        <v>0</v>
      </c>
      <c r="M368" s="385" t="n">
        <f aca="false" t="array" ref="M368:M368">INDEX(_Rge_Data_3rd_CY,$B368,M$1)</f>
        <v>0</v>
      </c>
      <c r="N368" s="385" t="n">
        <f aca="false" t="array" ref="N368:N368">INDEX(_Rge_Data_3rd_CY,$B368,N$1)</f>
        <v>0</v>
      </c>
      <c r="O368" s="385" t="n">
        <f aca="false" t="array" ref="O368:O368">INDEX(_Rge_Data_3rd_CY,$B368,O$1)</f>
        <v>0</v>
      </c>
      <c r="P368" s="385" t="n">
        <f aca="false" t="array" ref="P368:P368">INDEX(_Rge_Data_3rd_CY,$B368,P$1)</f>
        <v>0</v>
      </c>
      <c r="Q368" s="385" t="n">
        <f aca="false">INDEX(_Rge_Data_3rd_CY,$B368,Q$1)</f>
        <v>0</v>
      </c>
      <c r="R368" s="385" t="n">
        <f aca="false" t="array" ref="R368:R368">INDEX(_Rge_Data_3rd_CY,$B368,R$1)</f>
        <v>0</v>
      </c>
      <c r="S368" s="385" t="n">
        <f aca="false" t="array" ref="S368:S368">INDEX(_Rge_Data_3rd_CY,$B368,S$1)</f>
        <v>0</v>
      </c>
      <c r="T368" s="385" t="n">
        <f aca="false">H368-S368</f>
        <v>0</v>
      </c>
      <c r="U368" s="386" t="n">
        <f aca="false">IFERROR(T368/H368,0)</f>
        <v>0</v>
      </c>
      <c r="V368" s="387" t="n">
        <f aca="false">INDEX(_Rge_Data_3rd_CY,$B368,V$1)</f>
        <v>0</v>
      </c>
      <c r="W368" s="388" t="n">
        <f aca="false">INDEX(_Rge_Data_3rd_CY,$B368,W$1)</f>
        <v>0</v>
      </c>
      <c r="X368" s="388" t="n">
        <f aca="false">INDEX(_Rge_Data_3rd_CY,$B368,X$1)</f>
        <v>0</v>
      </c>
      <c r="Y368" s="388" t="n">
        <f aca="false">INDEX(_Rge_Data_3rd_CY,$B368,Y$1)</f>
        <v>0</v>
      </c>
      <c r="Z368" s="388" t="n">
        <f aca="false" t="array" ref="Z368:Z368">INDEX(_Rge_Data_3rd_CY,$B368,Z$1)</f>
        <v>0</v>
      </c>
      <c r="AA368" s="388" t="n">
        <f aca="false" t="array" ref="AA368:AA368">INDEX(_Rge_Data_3rd_CY,$B368,AA$1)</f>
        <v>0</v>
      </c>
      <c r="AB368" s="388" t="n">
        <f aca="false" t="array" ref="AB368:AB368">INDEX(_Rge_Data_3rd_CY,$B368,AB$1)</f>
        <v>0</v>
      </c>
      <c r="AC368" s="388" t="n">
        <f aca="false" t="array" ref="AC368:AC368">INDEX(_Rge_Data_3rd_CY,$B368,AC$1)</f>
        <v>0</v>
      </c>
      <c r="AD368" s="388" t="n">
        <f aca="false" t="array" ref="AD368:AD368">INDEX(_Rge_Data_3rd_CY,$B368,AD$1)</f>
        <v>0</v>
      </c>
      <c r="AE368" s="388" t="n">
        <f aca="false">INDEX(_Rge_Data_3rd_CY,$B368,AE$1)</f>
        <v>0</v>
      </c>
      <c r="AF368" s="388" t="n">
        <f aca="false" t="array" ref="AF368:AF368">INDEX(_Rge_Data_3rd_CY,$B368,AF$1)</f>
        <v>0</v>
      </c>
      <c r="AG368" s="388" t="n">
        <f aca="false" t="array" ref="AG368:AG368">INDEX(_Rge_Data_3rd_CY,$B368,AG$1)</f>
        <v>0</v>
      </c>
      <c r="AH368" s="388" t="n">
        <f aca="false">V368-AG368</f>
        <v>0</v>
      </c>
      <c r="AI368" s="389" t="n">
        <f aca="false">IFERROR(AH368/V368,)</f>
        <v>0</v>
      </c>
      <c r="AJ368" s="390" t="n">
        <f aca="false">INDEX(_Rge_Data_3rd_CY,$B368,AJ$1)</f>
        <v>0</v>
      </c>
      <c r="AK368" s="391" t="n">
        <f aca="false">INDEX(_Rge_Data_3rd_CY,$B368,AK$1)</f>
        <v>0</v>
      </c>
      <c r="AL368" s="391" t="n">
        <f aca="false">INDEX(_Rge_Data_3rd_CY,$B368,AL$1)</f>
        <v>0</v>
      </c>
      <c r="AM368" s="391" t="n">
        <f aca="false">INDEX(_Rge_Data_3rd_CY,$B368,AM$1)</f>
        <v>0</v>
      </c>
      <c r="AN368" s="391" t="n">
        <f aca="false" t="array" ref="AN368:AN368">INDEX(_Rge_Data_3rd_CY,$B368,AN$1)</f>
        <v>0</v>
      </c>
      <c r="AO368" s="391" t="n">
        <f aca="false" t="array" ref="AO368:AO368">INDEX(_Rge_Data_3rd_CY,$B368,AO$1)</f>
        <v>0</v>
      </c>
      <c r="AP368" s="391" t="n">
        <f aca="false" t="array" ref="AP368:AP368">INDEX(_Rge_Data_3rd_CY,$B368,AP$1)</f>
        <v>0</v>
      </c>
      <c r="AQ368" s="391" t="n">
        <f aca="false" t="array" ref="AQ368:AQ368">INDEX(_Rge_Data_3rd_CY,$B368,AQ$1)</f>
        <v>0</v>
      </c>
      <c r="AR368" s="391" t="n">
        <f aca="false" t="array" ref="AR368:AR368">INDEX(_Rge_Data_3rd_CY,$B368,AR$1)</f>
        <v>0</v>
      </c>
      <c r="AS368" s="391" t="n">
        <f aca="false">INDEX(_Rge_Data_3rd_CY,$B368,AS$1)</f>
        <v>0</v>
      </c>
      <c r="AT368" s="391" t="n">
        <f aca="false" t="array" ref="AT368:AT368">INDEX(_Rge_Data_3rd_CY,$B368,AT$1)</f>
        <v>0</v>
      </c>
      <c r="AU368" s="391" t="n">
        <f aca="false" t="array" ref="AU368:AU368">INDEX(_Rge_Data_3rd_CY,$B368,AU$1)</f>
        <v>0</v>
      </c>
      <c r="AV368" s="262" t="n">
        <f aca="false">AU368+AX368+AY368</f>
        <v>0</v>
      </c>
      <c r="AW368" s="392" t="n">
        <f aca="false">IFERROR(AU368/AG368,0)</f>
        <v>0</v>
      </c>
      <c r="AX368" s="268" t="n">
        <f aca="false">IFERROR(IF(AND($F368="OPEN",$AH368&gt;0),$AH368*_SoP*$AW368,IF(AND($F368="CLOSED",$AH368&gt;0),$AH368*_SoL*$AW368,0)),0)</f>
        <v>0</v>
      </c>
      <c r="AY368" s="268" t="n">
        <f aca="false">IFERROR(IF($AH368&lt;0,$AH368*_SoL,0),0)</f>
        <v>0</v>
      </c>
      <c r="AZ368" s="393" t="n">
        <f aca="false">AU368+AX368</f>
        <v>0</v>
      </c>
      <c r="BA368" s="393" t="n">
        <f aca="false">AJ368-AY368</f>
        <v>0</v>
      </c>
      <c r="BB368" s="393" t="n">
        <f aca="false">AZ368-BA368</f>
        <v>0</v>
      </c>
      <c r="BC368" s="394" t="n">
        <f aca="false">IF($BB368&gt;=0,$BB368,0)</f>
        <v>0</v>
      </c>
      <c r="BD368" s="395" t="n">
        <f aca="false">IF($BB368&lt;=0,-$BB368,0)</f>
        <v>-0</v>
      </c>
      <c r="BE368" s="396" t="n">
        <f aca="false">IF((V368-AJ368)&lt;0,0,V368-AJ368)</f>
        <v>0</v>
      </c>
      <c r="BF368" s="397" t="n">
        <f aca="false">IF(AW368&gt;1,0,V368-AW368*V368)</f>
        <v>0</v>
      </c>
    </row>
    <row r="369" customFormat="false" ht="19.5" hidden="false" customHeight="true" outlineLevel="0" collapsed="false">
      <c r="A369" s="166"/>
      <c r="B369" s="208" t="n">
        <f aca="false">B368+1</f>
        <v>358</v>
      </c>
      <c r="C369" s="166"/>
      <c r="D369" s="369" t="n">
        <f aca="false">INDEX(_Rge_Projectdata_3rd,$B369,MATCH("Project-ID",_Rge_Headline_Projectdata,0))</f>
        <v>0</v>
      </c>
      <c r="E369" s="370" t="str">
        <f aca="false" t="array" ref="E369:E369">IF(INDEX(_Rge_Data_3rd_CY,$B369,E$1)=0,"",TEXT(INDEX(_Rge_Data_3rd_CY,$B369,E$1),"JJJJMMTT"))</f>
        <v/>
      </c>
      <c r="F369" s="382" t="str">
        <f aca="false" t="array" ref="F369:F369">INDEX(_Rge_Data_3rd_CY,$B369,F$1)</f>
        <v>Open</v>
      </c>
      <c r="G369" s="371" t="n">
        <f aca="false" t="array" ref="G369:G369">IFERROR(MATCH(INDEX(_Rge_Data_3rd_CY,$B369,G$1),_Rge_Projectstatus,0),"")</f>
        <v>1</v>
      </c>
      <c r="H369" s="383" t="n">
        <f aca="false">INDEX(_Rge_Data_3rd_CY,$B369,H$1)</f>
        <v>0</v>
      </c>
      <c r="I369" s="384" t="n">
        <f aca="false">INDEX(_Rge_Data_3rd_CY,$B369,I$1)</f>
        <v>0</v>
      </c>
      <c r="J369" s="384" t="n">
        <f aca="false">INDEX(_Rge_Data_3rd_CY,$B369,J$1)</f>
        <v>0</v>
      </c>
      <c r="K369" s="384" t="n">
        <f aca="false">INDEX(_Rge_Data_3rd_CY,$B369,K$1)</f>
        <v>0</v>
      </c>
      <c r="L369" s="385" t="n">
        <f aca="false" t="array" ref="L369:L369">INDEX(_Rge_Data_3rd_CY,$B369,L$1)</f>
        <v>0</v>
      </c>
      <c r="M369" s="385" t="n">
        <f aca="false" t="array" ref="M369:M369">INDEX(_Rge_Data_3rd_CY,$B369,M$1)</f>
        <v>0</v>
      </c>
      <c r="N369" s="385" t="n">
        <f aca="false" t="array" ref="N369:N369">INDEX(_Rge_Data_3rd_CY,$B369,N$1)</f>
        <v>0</v>
      </c>
      <c r="O369" s="385" t="n">
        <f aca="false" t="array" ref="O369:O369">INDEX(_Rge_Data_3rd_CY,$B369,O$1)</f>
        <v>0</v>
      </c>
      <c r="P369" s="385" t="n">
        <f aca="false" t="array" ref="P369:P369">INDEX(_Rge_Data_3rd_CY,$B369,P$1)</f>
        <v>0</v>
      </c>
      <c r="Q369" s="385" t="n">
        <f aca="false">INDEX(_Rge_Data_3rd_CY,$B369,Q$1)</f>
        <v>0</v>
      </c>
      <c r="R369" s="385" t="n">
        <f aca="false" t="array" ref="R369:R369">INDEX(_Rge_Data_3rd_CY,$B369,R$1)</f>
        <v>0</v>
      </c>
      <c r="S369" s="385" t="n">
        <f aca="false" t="array" ref="S369:S369">INDEX(_Rge_Data_3rd_CY,$B369,S$1)</f>
        <v>0</v>
      </c>
      <c r="T369" s="385" t="n">
        <f aca="false">H369-S369</f>
        <v>0</v>
      </c>
      <c r="U369" s="386" t="n">
        <f aca="false">IFERROR(T369/H369,0)</f>
        <v>0</v>
      </c>
      <c r="V369" s="387" t="n">
        <f aca="false">INDEX(_Rge_Data_3rd_CY,$B369,V$1)</f>
        <v>0</v>
      </c>
      <c r="W369" s="388" t="n">
        <f aca="false">INDEX(_Rge_Data_3rd_CY,$B369,W$1)</f>
        <v>0</v>
      </c>
      <c r="X369" s="388" t="n">
        <f aca="false">INDEX(_Rge_Data_3rd_CY,$B369,X$1)</f>
        <v>0</v>
      </c>
      <c r="Y369" s="388" t="n">
        <f aca="false">INDEX(_Rge_Data_3rd_CY,$B369,Y$1)</f>
        <v>0</v>
      </c>
      <c r="Z369" s="388" t="n">
        <f aca="false" t="array" ref="Z369:Z369">INDEX(_Rge_Data_3rd_CY,$B369,Z$1)</f>
        <v>0</v>
      </c>
      <c r="AA369" s="388" t="n">
        <f aca="false" t="array" ref="AA369:AA369">INDEX(_Rge_Data_3rd_CY,$B369,AA$1)</f>
        <v>0</v>
      </c>
      <c r="AB369" s="388" t="n">
        <f aca="false" t="array" ref="AB369:AB369">INDEX(_Rge_Data_3rd_CY,$B369,AB$1)</f>
        <v>0</v>
      </c>
      <c r="AC369" s="388" t="n">
        <f aca="false" t="array" ref="AC369:AC369">INDEX(_Rge_Data_3rd_CY,$B369,AC$1)</f>
        <v>0</v>
      </c>
      <c r="AD369" s="388" t="n">
        <f aca="false" t="array" ref="AD369:AD369">INDEX(_Rge_Data_3rd_CY,$B369,AD$1)</f>
        <v>0</v>
      </c>
      <c r="AE369" s="388" t="n">
        <f aca="false">INDEX(_Rge_Data_3rd_CY,$B369,AE$1)</f>
        <v>0</v>
      </c>
      <c r="AF369" s="388" t="n">
        <f aca="false" t="array" ref="AF369:AF369">INDEX(_Rge_Data_3rd_CY,$B369,AF$1)</f>
        <v>0</v>
      </c>
      <c r="AG369" s="388" t="n">
        <f aca="false" t="array" ref="AG369:AG369">INDEX(_Rge_Data_3rd_CY,$B369,AG$1)</f>
        <v>0</v>
      </c>
      <c r="AH369" s="388" t="n">
        <f aca="false">V369-AG369</f>
        <v>0</v>
      </c>
      <c r="AI369" s="389" t="n">
        <f aca="false">IFERROR(AH369/V369,)</f>
        <v>0</v>
      </c>
      <c r="AJ369" s="390" t="n">
        <f aca="false">INDEX(_Rge_Data_3rd_CY,$B369,AJ$1)</f>
        <v>0</v>
      </c>
      <c r="AK369" s="391" t="n">
        <f aca="false">INDEX(_Rge_Data_3rd_CY,$B369,AK$1)</f>
        <v>0</v>
      </c>
      <c r="AL369" s="391" t="n">
        <f aca="false">INDEX(_Rge_Data_3rd_CY,$B369,AL$1)</f>
        <v>0</v>
      </c>
      <c r="AM369" s="391" t="n">
        <f aca="false">INDEX(_Rge_Data_3rd_CY,$B369,AM$1)</f>
        <v>0</v>
      </c>
      <c r="AN369" s="391" t="n">
        <f aca="false" t="array" ref="AN369:AN369">INDEX(_Rge_Data_3rd_CY,$B369,AN$1)</f>
        <v>0</v>
      </c>
      <c r="AO369" s="391" t="n">
        <f aca="false" t="array" ref="AO369:AO369">INDEX(_Rge_Data_3rd_CY,$B369,AO$1)</f>
        <v>0</v>
      </c>
      <c r="AP369" s="391" t="n">
        <f aca="false" t="array" ref="AP369:AP369">INDEX(_Rge_Data_3rd_CY,$B369,AP$1)</f>
        <v>0</v>
      </c>
      <c r="AQ369" s="391" t="n">
        <f aca="false" t="array" ref="AQ369:AQ369">INDEX(_Rge_Data_3rd_CY,$B369,AQ$1)</f>
        <v>0</v>
      </c>
      <c r="AR369" s="391" t="n">
        <f aca="false" t="array" ref="AR369:AR369">INDEX(_Rge_Data_3rd_CY,$B369,AR$1)</f>
        <v>0</v>
      </c>
      <c r="AS369" s="391" t="n">
        <f aca="false">INDEX(_Rge_Data_3rd_CY,$B369,AS$1)</f>
        <v>0</v>
      </c>
      <c r="AT369" s="391" t="n">
        <f aca="false" t="array" ref="AT369:AT369">INDEX(_Rge_Data_3rd_CY,$B369,AT$1)</f>
        <v>0</v>
      </c>
      <c r="AU369" s="391" t="n">
        <f aca="false" t="array" ref="AU369:AU369">INDEX(_Rge_Data_3rd_CY,$B369,AU$1)</f>
        <v>0</v>
      </c>
      <c r="AV369" s="262" t="n">
        <f aca="false">AU369+AX369+AY369</f>
        <v>0</v>
      </c>
      <c r="AW369" s="392" t="n">
        <f aca="false">IFERROR(AU369/AG369,0)</f>
        <v>0</v>
      </c>
      <c r="AX369" s="268" t="n">
        <f aca="false">IFERROR(IF(AND($F369="OPEN",$AH369&gt;0),$AH369*_SoP*$AW369,IF(AND($F369="CLOSED",$AH369&gt;0),$AH369*_SoL*$AW369,0)),0)</f>
        <v>0</v>
      </c>
      <c r="AY369" s="268" t="n">
        <f aca="false">IFERROR(IF($AH369&lt;0,$AH369*_SoL,0),0)</f>
        <v>0</v>
      </c>
      <c r="AZ369" s="393" t="n">
        <f aca="false">AU369+AX369</f>
        <v>0</v>
      </c>
      <c r="BA369" s="393" t="n">
        <f aca="false">AJ369-AY369</f>
        <v>0</v>
      </c>
      <c r="BB369" s="393" t="n">
        <f aca="false">AZ369-BA369</f>
        <v>0</v>
      </c>
      <c r="BC369" s="394" t="n">
        <f aca="false">IF($BB369&gt;=0,$BB369,0)</f>
        <v>0</v>
      </c>
      <c r="BD369" s="395" t="n">
        <f aca="false">IF($BB369&lt;=0,-$BB369,0)</f>
        <v>-0</v>
      </c>
      <c r="BE369" s="396" t="n">
        <f aca="false">IF((V369-AJ369)&lt;0,0,V369-AJ369)</f>
        <v>0</v>
      </c>
      <c r="BF369" s="397" t="n">
        <f aca="false">IF(AW369&gt;1,0,V369-AW369*V369)</f>
        <v>0</v>
      </c>
    </row>
    <row r="370" customFormat="false" ht="19.5" hidden="false" customHeight="true" outlineLevel="0" collapsed="false">
      <c r="A370" s="166"/>
      <c r="B370" s="208" t="n">
        <f aca="false">B369+1</f>
        <v>359</v>
      </c>
      <c r="C370" s="166"/>
      <c r="D370" s="369" t="n">
        <f aca="false">INDEX(_Rge_Projectdata_3rd,$B370,MATCH("Project-ID",_Rge_Headline_Projectdata,0))</f>
        <v>0</v>
      </c>
      <c r="E370" s="370" t="str">
        <f aca="false" t="array" ref="E370:E370">IF(INDEX(_Rge_Data_3rd_CY,$B370,E$1)=0,"",TEXT(INDEX(_Rge_Data_3rd_CY,$B370,E$1),"JJJJMMTT"))</f>
        <v/>
      </c>
      <c r="F370" s="382" t="str">
        <f aca="false" t="array" ref="F370:F370">INDEX(_Rge_Data_3rd_CY,$B370,F$1)</f>
        <v>Open</v>
      </c>
      <c r="G370" s="371" t="n">
        <f aca="false" t="array" ref="G370:G370">IFERROR(MATCH(INDEX(_Rge_Data_3rd_CY,$B370,G$1),_Rge_Projectstatus,0),"")</f>
        <v>1</v>
      </c>
      <c r="H370" s="383" t="n">
        <f aca="false">INDEX(_Rge_Data_3rd_CY,$B370,H$1)</f>
        <v>0</v>
      </c>
      <c r="I370" s="384" t="n">
        <f aca="false">INDEX(_Rge_Data_3rd_CY,$B370,I$1)</f>
        <v>0</v>
      </c>
      <c r="J370" s="384" t="n">
        <f aca="false">INDEX(_Rge_Data_3rd_CY,$B370,J$1)</f>
        <v>0</v>
      </c>
      <c r="K370" s="384" t="n">
        <f aca="false">INDEX(_Rge_Data_3rd_CY,$B370,K$1)</f>
        <v>0</v>
      </c>
      <c r="L370" s="385" t="n">
        <f aca="false" t="array" ref="L370:L370">INDEX(_Rge_Data_3rd_CY,$B370,L$1)</f>
        <v>0</v>
      </c>
      <c r="M370" s="385" t="n">
        <f aca="false" t="array" ref="M370:M370">INDEX(_Rge_Data_3rd_CY,$B370,M$1)</f>
        <v>0</v>
      </c>
      <c r="N370" s="385" t="n">
        <f aca="false" t="array" ref="N370:N370">INDEX(_Rge_Data_3rd_CY,$B370,N$1)</f>
        <v>0</v>
      </c>
      <c r="O370" s="385" t="n">
        <f aca="false" t="array" ref="O370:O370">INDEX(_Rge_Data_3rd_CY,$B370,O$1)</f>
        <v>0</v>
      </c>
      <c r="P370" s="385" t="n">
        <f aca="false" t="array" ref="P370:P370">INDEX(_Rge_Data_3rd_CY,$B370,P$1)</f>
        <v>0</v>
      </c>
      <c r="Q370" s="385" t="n">
        <f aca="false">INDEX(_Rge_Data_3rd_CY,$B370,Q$1)</f>
        <v>0</v>
      </c>
      <c r="R370" s="385" t="n">
        <f aca="false" t="array" ref="R370:R370">INDEX(_Rge_Data_3rd_CY,$B370,R$1)</f>
        <v>0</v>
      </c>
      <c r="S370" s="385" t="n">
        <f aca="false" t="array" ref="S370:S370">INDEX(_Rge_Data_3rd_CY,$B370,S$1)</f>
        <v>0</v>
      </c>
      <c r="T370" s="385" t="n">
        <f aca="false">H370-S370</f>
        <v>0</v>
      </c>
      <c r="U370" s="386" t="n">
        <f aca="false">IFERROR(T370/H370,0)</f>
        <v>0</v>
      </c>
      <c r="V370" s="387" t="n">
        <f aca="false">INDEX(_Rge_Data_3rd_CY,$B370,V$1)</f>
        <v>0</v>
      </c>
      <c r="W370" s="388" t="n">
        <f aca="false">INDEX(_Rge_Data_3rd_CY,$B370,W$1)</f>
        <v>0</v>
      </c>
      <c r="X370" s="388" t="n">
        <f aca="false">INDEX(_Rge_Data_3rd_CY,$B370,X$1)</f>
        <v>0</v>
      </c>
      <c r="Y370" s="388" t="n">
        <f aca="false">INDEX(_Rge_Data_3rd_CY,$B370,Y$1)</f>
        <v>0</v>
      </c>
      <c r="Z370" s="388" t="n">
        <f aca="false" t="array" ref="Z370:Z370">INDEX(_Rge_Data_3rd_CY,$B370,Z$1)</f>
        <v>0</v>
      </c>
      <c r="AA370" s="388" t="n">
        <f aca="false" t="array" ref="AA370:AA370">INDEX(_Rge_Data_3rd_CY,$B370,AA$1)</f>
        <v>0</v>
      </c>
      <c r="AB370" s="388" t="n">
        <f aca="false" t="array" ref="AB370:AB370">INDEX(_Rge_Data_3rd_CY,$B370,AB$1)</f>
        <v>0</v>
      </c>
      <c r="AC370" s="388" t="n">
        <f aca="false" t="array" ref="AC370:AC370">INDEX(_Rge_Data_3rd_CY,$B370,AC$1)</f>
        <v>0</v>
      </c>
      <c r="AD370" s="388" t="n">
        <f aca="false" t="array" ref="AD370:AD370">INDEX(_Rge_Data_3rd_CY,$B370,AD$1)</f>
        <v>0</v>
      </c>
      <c r="AE370" s="388" t="n">
        <f aca="false">INDEX(_Rge_Data_3rd_CY,$B370,AE$1)</f>
        <v>0</v>
      </c>
      <c r="AF370" s="388" t="n">
        <f aca="false" t="array" ref="AF370:AF370">INDEX(_Rge_Data_3rd_CY,$B370,AF$1)</f>
        <v>0</v>
      </c>
      <c r="AG370" s="388" t="n">
        <f aca="false" t="array" ref="AG370:AG370">INDEX(_Rge_Data_3rd_CY,$B370,AG$1)</f>
        <v>0</v>
      </c>
      <c r="AH370" s="388" t="n">
        <f aca="false">V370-AG370</f>
        <v>0</v>
      </c>
      <c r="AI370" s="389" t="n">
        <f aca="false">IFERROR(AH370/V370,)</f>
        <v>0</v>
      </c>
      <c r="AJ370" s="390" t="n">
        <f aca="false">INDEX(_Rge_Data_3rd_CY,$B370,AJ$1)</f>
        <v>0</v>
      </c>
      <c r="AK370" s="391" t="n">
        <f aca="false">INDEX(_Rge_Data_3rd_CY,$B370,AK$1)</f>
        <v>0</v>
      </c>
      <c r="AL370" s="391" t="n">
        <f aca="false">INDEX(_Rge_Data_3rd_CY,$B370,AL$1)</f>
        <v>0</v>
      </c>
      <c r="AM370" s="391" t="n">
        <f aca="false">INDEX(_Rge_Data_3rd_CY,$B370,AM$1)</f>
        <v>0</v>
      </c>
      <c r="AN370" s="391" t="n">
        <f aca="false" t="array" ref="AN370:AN370">INDEX(_Rge_Data_3rd_CY,$B370,AN$1)</f>
        <v>0</v>
      </c>
      <c r="AO370" s="391" t="n">
        <f aca="false" t="array" ref="AO370:AO370">INDEX(_Rge_Data_3rd_CY,$B370,AO$1)</f>
        <v>0</v>
      </c>
      <c r="AP370" s="391" t="n">
        <f aca="false" t="array" ref="AP370:AP370">INDEX(_Rge_Data_3rd_CY,$B370,AP$1)</f>
        <v>0</v>
      </c>
      <c r="AQ370" s="391" t="n">
        <f aca="false" t="array" ref="AQ370:AQ370">INDEX(_Rge_Data_3rd_CY,$B370,AQ$1)</f>
        <v>0</v>
      </c>
      <c r="AR370" s="391" t="n">
        <f aca="false" t="array" ref="AR370:AR370">INDEX(_Rge_Data_3rd_CY,$B370,AR$1)</f>
        <v>0</v>
      </c>
      <c r="AS370" s="391" t="n">
        <f aca="false">INDEX(_Rge_Data_3rd_CY,$B370,AS$1)</f>
        <v>0</v>
      </c>
      <c r="AT370" s="391" t="n">
        <f aca="false" t="array" ref="AT370:AT370">INDEX(_Rge_Data_3rd_CY,$B370,AT$1)</f>
        <v>0</v>
      </c>
      <c r="AU370" s="391" t="n">
        <f aca="false" t="array" ref="AU370:AU370">INDEX(_Rge_Data_3rd_CY,$B370,AU$1)</f>
        <v>0</v>
      </c>
      <c r="AV370" s="262" t="n">
        <f aca="false">AU370+AX370+AY370</f>
        <v>0</v>
      </c>
      <c r="AW370" s="392" t="n">
        <f aca="false">IFERROR(AU370/AG370,0)</f>
        <v>0</v>
      </c>
      <c r="AX370" s="268" t="n">
        <f aca="false">IFERROR(IF(AND($F370="OPEN",$AH370&gt;0),$AH370*_SoP*$AW370,IF(AND($F370="CLOSED",$AH370&gt;0),$AH370*_SoL*$AW370,0)),0)</f>
        <v>0</v>
      </c>
      <c r="AY370" s="268" t="n">
        <f aca="false">IFERROR(IF($AH370&lt;0,$AH370*_SoL,0),0)</f>
        <v>0</v>
      </c>
      <c r="AZ370" s="393" t="n">
        <f aca="false">AU370+AX370</f>
        <v>0</v>
      </c>
      <c r="BA370" s="393" t="n">
        <f aca="false">AJ370-AY370</f>
        <v>0</v>
      </c>
      <c r="BB370" s="393" t="n">
        <f aca="false">AZ370-BA370</f>
        <v>0</v>
      </c>
      <c r="BC370" s="394" t="n">
        <f aca="false">IF($BB370&gt;=0,$BB370,0)</f>
        <v>0</v>
      </c>
      <c r="BD370" s="395" t="n">
        <f aca="false">IF($BB370&lt;=0,-$BB370,0)</f>
        <v>-0</v>
      </c>
      <c r="BE370" s="396" t="n">
        <f aca="false">IF((V370-AJ370)&lt;0,0,V370-AJ370)</f>
        <v>0</v>
      </c>
      <c r="BF370" s="397" t="n">
        <f aca="false">IF(AW370&gt;1,0,V370-AW370*V370)</f>
        <v>0</v>
      </c>
    </row>
    <row r="371" customFormat="false" ht="19.5" hidden="false" customHeight="true" outlineLevel="0" collapsed="false">
      <c r="A371" s="166"/>
      <c r="B371" s="208" t="n">
        <f aca="false">B370+1</f>
        <v>360</v>
      </c>
      <c r="C371" s="166"/>
      <c r="D371" s="369" t="n">
        <f aca="false">INDEX(_Rge_Projectdata_3rd,$B371,MATCH("Project-ID",_Rge_Headline_Projectdata,0))</f>
        <v>0</v>
      </c>
      <c r="E371" s="370" t="str">
        <f aca="false" t="array" ref="E371:E371">IF(INDEX(_Rge_Data_3rd_CY,$B371,E$1)=0,"",TEXT(INDEX(_Rge_Data_3rd_CY,$B371,E$1),"JJJJMMTT"))</f>
        <v/>
      </c>
      <c r="F371" s="382" t="str">
        <f aca="false" t="array" ref="F371:F371">INDEX(_Rge_Data_3rd_CY,$B371,F$1)</f>
        <v>Open</v>
      </c>
      <c r="G371" s="371" t="n">
        <f aca="false" t="array" ref="G371:G371">IFERROR(MATCH(INDEX(_Rge_Data_3rd_CY,$B371,G$1),_Rge_Projectstatus,0),"")</f>
        <v>1</v>
      </c>
      <c r="H371" s="383" t="n">
        <f aca="false">INDEX(_Rge_Data_3rd_CY,$B371,H$1)</f>
        <v>0</v>
      </c>
      <c r="I371" s="384" t="n">
        <f aca="false">INDEX(_Rge_Data_3rd_CY,$B371,I$1)</f>
        <v>0</v>
      </c>
      <c r="J371" s="384" t="n">
        <f aca="false">INDEX(_Rge_Data_3rd_CY,$B371,J$1)</f>
        <v>0</v>
      </c>
      <c r="K371" s="384" t="n">
        <f aca="false">INDEX(_Rge_Data_3rd_CY,$B371,K$1)</f>
        <v>0</v>
      </c>
      <c r="L371" s="385" t="n">
        <f aca="false" t="array" ref="L371:L371">INDEX(_Rge_Data_3rd_CY,$B371,L$1)</f>
        <v>0</v>
      </c>
      <c r="M371" s="385" t="n">
        <f aca="false" t="array" ref="M371:M371">INDEX(_Rge_Data_3rd_CY,$B371,M$1)</f>
        <v>0</v>
      </c>
      <c r="N371" s="385" t="n">
        <f aca="false" t="array" ref="N371:N371">INDEX(_Rge_Data_3rd_CY,$B371,N$1)</f>
        <v>0</v>
      </c>
      <c r="O371" s="385" t="n">
        <f aca="false" t="array" ref="O371:O371">INDEX(_Rge_Data_3rd_CY,$B371,O$1)</f>
        <v>0</v>
      </c>
      <c r="P371" s="385" t="n">
        <f aca="false" t="array" ref="P371:P371">INDEX(_Rge_Data_3rd_CY,$B371,P$1)</f>
        <v>0</v>
      </c>
      <c r="Q371" s="385" t="n">
        <f aca="false">INDEX(_Rge_Data_3rd_CY,$B371,Q$1)</f>
        <v>0</v>
      </c>
      <c r="R371" s="385" t="n">
        <f aca="false" t="array" ref="R371:R371">INDEX(_Rge_Data_3rd_CY,$B371,R$1)</f>
        <v>0</v>
      </c>
      <c r="S371" s="385" t="n">
        <f aca="false" t="array" ref="S371:S371">INDEX(_Rge_Data_3rd_CY,$B371,S$1)</f>
        <v>0</v>
      </c>
      <c r="T371" s="385" t="n">
        <f aca="false">H371-S371</f>
        <v>0</v>
      </c>
      <c r="U371" s="386" t="n">
        <f aca="false">IFERROR(T371/H371,0)</f>
        <v>0</v>
      </c>
      <c r="V371" s="387" t="n">
        <f aca="false">INDEX(_Rge_Data_3rd_CY,$B371,V$1)</f>
        <v>0</v>
      </c>
      <c r="W371" s="388" t="n">
        <f aca="false">INDEX(_Rge_Data_3rd_CY,$B371,W$1)</f>
        <v>0</v>
      </c>
      <c r="X371" s="388" t="n">
        <f aca="false">INDEX(_Rge_Data_3rd_CY,$B371,X$1)</f>
        <v>0</v>
      </c>
      <c r="Y371" s="388" t="n">
        <f aca="false">INDEX(_Rge_Data_3rd_CY,$B371,Y$1)</f>
        <v>0</v>
      </c>
      <c r="Z371" s="388" t="n">
        <f aca="false" t="array" ref="Z371:Z371">INDEX(_Rge_Data_3rd_CY,$B371,Z$1)</f>
        <v>0</v>
      </c>
      <c r="AA371" s="388" t="n">
        <f aca="false" t="array" ref="AA371:AA371">INDEX(_Rge_Data_3rd_CY,$B371,AA$1)</f>
        <v>0</v>
      </c>
      <c r="AB371" s="388" t="n">
        <f aca="false" t="array" ref="AB371:AB371">INDEX(_Rge_Data_3rd_CY,$B371,AB$1)</f>
        <v>0</v>
      </c>
      <c r="AC371" s="388" t="n">
        <f aca="false" t="array" ref="AC371:AC371">INDEX(_Rge_Data_3rd_CY,$B371,AC$1)</f>
        <v>0</v>
      </c>
      <c r="AD371" s="388" t="n">
        <f aca="false" t="array" ref="AD371:AD371">INDEX(_Rge_Data_3rd_CY,$B371,AD$1)</f>
        <v>0</v>
      </c>
      <c r="AE371" s="388" t="n">
        <f aca="false">INDEX(_Rge_Data_3rd_CY,$B371,AE$1)</f>
        <v>0</v>
      </c>
      <c r="AF371" s="388" t="n">
        <f aca="false" t="array" ref="AF371:AF371">INDEX(_Rge_Data_3rd_CY,$B371,AF$1)</f>
        <v>0</v>
      </c>
      <c r="AG371" s="388" t="n">
        <f aca="false" t="array" ref="AG371:AG371">INDEX(_Rge_Data_3rd_CY,$B371,AG$1)</f>
        <v>0</v>
      </c>
      <c r="AH371" s="388" t="n">
        <f aca="false">V371-AG371</f>
        <v>0</v>
      </c>
      <c r="AI371" s="389" t="n">
        <f aca="false">IFERROR(AH371/V371,)</f>
        <v>0</v>
      </c>
      <c r="AJ371" s="390" t="n">
        <f aca="false">INDEX(_Rge_Data_3rd_CY,$B371,AJ$1)</f>
        <v>0</v>
      </c>
      <c r="AK371" s="391" t="n">
        <f aca="false">INDEX(_Rge_Data_3rd_CY,$B371,AK$1)</f>
        <v>0</v>
      </c>
      <c r="AL371" s="391" t="n">
        <f aca="false">INDEX(_Rge_Data_3rd_CY,$B371,AL$1)</f>
        <v>0</v>
      </c>
      <c r="AM371" s="391" t="n">
        <f aca="false">INDEX(_Rge_Data_3rd_CY,$B371,AM$1)</f>
        <v>0</v>
      </c>
      <c r="AN371" s="391" t="n">
        <f aca="false" t="array" ref="AN371:AN371">INDEX(_Rge_Data_3rd_CY,$B371,AN$1)</f>
        <v>0</v>
      </c>
      <c r="AO371" s="391" t="n">
        <f aca="false" t="array" ref="AO371:AO371">INDEX(_Rge_Data_3rd_CY,$B371,AO$1)</f>
        <v>0</v>
      </c>
      <c r="AP371" s="391" t="n">
        <f aca="false" t="array" ref="AP371:AP371">INDEX(_Rge_Data_3rd_CY,$B371,AP$1)</f>
        <v>0</v>
      </c>
      <c r="AQ371" s="391" t="n">
        <f aca="false" t="array" ref="AQ371:AQ371">INDEX(_Rge_Data_3rd_CY,$B371,AQ$1)</f>
        <v>0</v>
      </c>
      <c r="AR371" s="391" t="n">
        <f aca="false" t="array" ref="AR371:AR371">INDEX(_Rge_Data_3rd_CY,$B371,AR$1)</f>
        <v>0</v>
      </c>
      <c r="AS371" s="391" t="n">
        <f aca="false">INDEX(_Rge_Data_3rd_CY,$B371,AS$1)</f>
        <v>0</v>
      </c>
      <c r="AT371" s="391" t="n">
        <f aca="false" t="array" ref="AT371:AT371">INDEX(_Rge_Data_3rd_CY,$B371,AT$1)</f>
        <v>0</v>
      </c>
      <c r="AU371" s="391" t="n">
        <f aca="false" t="array" ref="AU371:AU371">INDEX(_Rge_Data_3rd_CY,$B371,AU$1)</f>
        <v>0</v>
      </c>
      <c r="AV371" s="262" t="n">
        <f aca="false">AU371+AX371+AY371</f>
        <v>0</v>
      </c>
      <c r="AW371" s="392" t="n">
        <f aca="false">IFERROR(AU371/AG371,0)</f>
        <v>0</v>
      </c>
      <c r="AX371" s="268" t="n">
        <f aca="false">IFERROR(IF(AND($F371="OPEN",$AH371&gt;0),$AH371*_SoP*$AW371,IF(AND($F371="CLOSED",$AH371&gt;0),$AH371*_SoL*$AW371,0)),0)</f>
        <v>0</v>
      </c>
      <c r="AY371" s="268" t="n">
        <f aca="false">IFERROR(IF($AH371&lt;0,$AH371*_SoL,0),0)</f>
        <v>0</v>
      </c>
      <c r="AZ371" s="393" t="n">
        <f aca="false">AU371+AX371</f>
        <v>0</v>
      </c>
      <c r="BA371" s="393" t="n">
        <f aca="false">AJ371-AY371</f>
        <v>0</v>
      </c>
      <c r="BB371" s="393" t="n">
        <f aca="false">AZ371-BA371</f>
        <v>0</v>
      </c>
      <c r="BC371" s="394" t="n">
        <f aca="false">IF($BB371&gt;=0,$BB371,0)</f>
        <v>0</v>
      </c>
      <c r="BD371" s="395" t="n">
        <f aca="false">IF($BB371&lt;=0,-$BB371,0)</f>
        <v>-0</v>
      </c>
      <c r="BE371" s="396" t="n">
        <f aca="false">IF((V371-AJ371)&lt;0,0,V371-AJ371)</f>
        <v>0</v>
      </c>
      <c r="BF371" s="397" t="n">
        <f aca="false">IF(AW371&gt;1,0,V371-AW371*V371)</f>
        <v>0</v>
      </c>
    </row>
    <row r="372" customFormat="false" ht="19.5" hidden="false" customHeight="true" outlineLevel="0" collapsed="false">
      <c r="A372" s="166"/>
      <c r="B372" s="208" t="n">
        <f aca="false">B371+1</f>
        <v>361</v>
      </c>
      <c r="C372" s="166"/>
      <c r="D372" s="369" t="n">
        <f aca="false">INDEX(_Rge_Projectdata_3rd,$B372,MATCH("Project-ID",_Rge_Headline_Projectdata,0))</f>
        <v>0</v>
      </c>
      <c r="E372" s="370" t="str">
        <f aca="false" t="array" ref="E372:E372">IF(INDEX(_Rge_Data_3rd_CY,$B372,E$1)=0,"",TEXT(INDEX(_Rge_Data_3rd_CY,$B372,E$1),"JJJJMMTT"))</f>
        <v/>
      </c>
      <c r="F372" s="382" t="str">
        <f aca="false" t="array" ref="F372:F372">INDEX(_Rge_Data_3rd_CY,$B372,F$1)</f>
        <v>Open</v>
      </c>
      <c r="G372" s="371" t="n">
        <f aca="false" t="array" ref="G372:G372">IFERROR(MATCH(INDEX(_Rge_Data_3rd_CY,$B372,G$1),_Rge_Projectstatus,0),"")</f>
        <v>1</v>
      </c>
      <c r="H372" s="383" t="n">
        <f aca="false">INDEX(_Rge_Data_3rd_CY,$B372,H$1)</f>
        <v>0</v>
      </c>
      <c r="I372" s="384" t="n">
        <f aca="false">INDEX(_Rge_Data_3rd_CY,$B372,I$1)</f>
        <v>0</v>
      </c>
      <c r="J372" s="384" t="n">
        <f aca="false">INDEX(_Rge_Data_3rd_CY,$B372,J$1)</f>
        <v>0</v>
      </c>
      <c r="K372" s="384" t="n">
        <f aca="false">INDEX(_Rge_Data_3rd_CY,$B372,K$1)</f>
        <v>0</v>
      </c>
      <c r="L372" s="385" t="n">
        <f aca="false" t="array" ref="L372:L372">INDEX(_Rge_Data_3rd_CY,$B372,L$1)</f>
        <v>0</v>
      </c>
      <c r="M372" s="385" t="n">
        <f aca="false" t="array" ref="M372:M372">INDEX(_Rge_Data_3rd_CY,$B372,M$1)</f>
        <v>0</v>
      </c>
      <c r="N372" s="385" t="n">
        <f aca="false" t="array" ref="N372:N372">INDEX(_Rge_Data_3rd_CY,$B372,N$1)</f>
        <v>0</v>
      </c>
      <c r="O372" s="385" t="n">
        <f aca="false" t="array" ref="O372:O372">INDEX(_Rge_Data_3rd_CY,$B372,O$1)</f>
        <v>0</v>
      </c>
      <c r="P372" s="385" t="n">
        <f aca="false" t="array" ref="P372:P372">INDEX(_Rge_Data_3rd_CY,$B372,P$1)</f>
        <v>0</v>
      </c>
      <c r="Q372" s="385" t="n">
        <f aca="false">INDEX(_Rge_Data_3rd_CY,$B372,Q$1)</f>
        <v>0</v>
      </c>
      <c r="R372" s="385" t="n">
        <f aca="false" t="array" ref="R372:R372">INDEX(_Rge_Data_3rd_CY,$B372,R$1)</f>
        <v>0</v>
      </c>
      <c r="S372" s="385" t="n">
        <f aca="false" t="array" ref="S372:S372">INDEX(_Rge_Data_3rd_CY,$B372,S$1)</f>
        <v>0</v>
      </c>
      <c r="T372" s="385" t="n">
        <f aca="false">H372-S372</f>
        <v>0</v>
      </c>
      <c r="U372" s="386" t="n">
        <f aca="false">IFERROR(T372/H372,0)</f>
        <v>0</v>
      </c>
      <c r="V372" s="387" t="n">
        <f aca="false">INDEX(_Rge_Data_3rd_CY,$B372,V$1)</f>
        <v>0</v>
      </c>
      <c r="W372" s="388" t="n">
        <f aca="false">INDEX(_Rge_Data_3rd_CY,$B372,W$1)</f>
        <v>0</v>
      </c>
      <c r="X372" s="388" t="n">
        <f aca="false">INDEX(_Rge_Data_3rd_CY,$B372,X$1)</f>
        <v>0</v>
      </c>
      <c r="Y372" s="388" t="n">
        <f aca="false">INDEX(_Rge_Data_3rd_CY,$B372,Y$1)</f>
        <v>0</v>
      </c>
      <c r="Z372" s="388" t="n">
        <f aca="false" t="array" ref="Z372:Z372">INDEX(_Rge_Data_3rd_CY,$B372,Z$1)</f>
        <v>0</v>
      </c>
      <c r="AA372" s="388" t="n">
        <f aca="false" t="array" ref="AA372:AA372">INDEX(_Rge_Data_3rd_CY,$B372,AA$1)</f>
        <v>0</v>
      </c>
      <c r="AB372" s="388" t="n">
        <f aca="false" t="array" ref="AB372:AB372">INDEX(_Rge_Data_3rd_CY,$B372,AB$1)</f>
        <v>0</v>
      </c>
      <c r="AC372" s="388" t="n">
        <f aca="false" t="array" ref="AC372:AC372">INDEX(_Rge_Data_3rd_CY,$B372,AC$1)</f>
        <v>0</v>
      </c>
      <c r="AD372" s="388" t="n">
        <f aca="false" t="array" ref="AD372:AD372">INDEX(_Rge_Data_3rd_CY,$B372,AD$1)</f>
        <v>0</v>
      </c>
      <c r="AE372" s="388" t="n">
        <f aca="false">INDEX(_Rge_Data_3rd_CY,$B372,AE$1)</f>
        <v>0</v>
      </c>
      <c r="AF372" s="388" t="n">
        <f aca="false" t="array" ref="AF372:AF372">INDEX(_Rge_Data_3rd_CY,$B372,AF$1)</f>
        <v>0</v>
      </c>
      <c r="AG372" s="388" t="n">
        <f aca="false" t="array" ref="AG372:AG372">INDEX(_Rge_Data_3rd_CY,$B372,AG$1)</f>
        <v>0</v>
      </c>
      <c r="AH372" s="388" t="n">
        <f aca="false">V372-AG372</f>
        <v>0</v>
      </c>
      <c r="AI372" s="389" t="n">
        <f aca="false">IFERROR(AH372/V372,)</f>
        <v>0</v>
      </c>
      <c r="AJ372" s="390" t="n">
        <f aca="false">INDEX(_Rge_Data_3rd_CY,$B372,AJ$1)</f>
        <v>0</v>
      </c>
      <c r="AK372" s="391" t="n">
        <f aca="false">INDEX(_Rge_Data_3rd_CY,$B372,AK$1)</f>
        <v>0</v>
      </c>
      <c r="AL372" s="391" t="n">
        <f aca="false">INDEX(_Rge_Data_3rd_CY,$B372,AL$1)</f>
        <v>0</v>
      </c>
      <c r="AM372" s="391" t="n">
        <f aca="false">INDEX(_Rge_Data_3rd_CY,$B372,AM$1)</f>
        <v>0</v>
      </c>
      <c r="AN372" s="391" t="n">
        <f aca="false" t="array" ref="AN372:AN372">INDEX(_Rge_Data_3rd_CY,$B372,AN$1)</f>
        <v>0</v>
      </c>
      <c r="AO372" s="391" t="n">
        <f aca="false" t="array" ref="AO372:AO372">INDEX(_Rge_Data_3rd_CY,$B372,AO$1)</f>
        <v>0</v>
      </c>
      <c r="AP372" s="391" t="n">
        <f aca="false" t="array" ref="AP372:AP372">INDEX(_Rge_Data_3rd_CY,$B372,AP$1)</f>
        <v>0</v>
      </c>
      <c r="AQ372" s="391" t="n">
        <f aca="false" t="array" ref="AQ372:AQ372">INDEX(_Rge_Data_3rd_CY,$B372,AQ$1)</f>
        <v>0</v>
      </c>
      <c r="AR372" s="391" t="n">
        <f aca="false" t="array" ref="AR372:AR372">INDEX(_Rge_Data_3rd_CY,$B372,AR$1)</f>
        <v>0</v>
      </c>
      <c r="AS372" s="391" t="n">
        <f aca="false">INDEX(_Rge_Data_3rd_CY,$B372,AS$1)</f>
        <v>0</v>
      </c>
      <c r="AT372" s="391" t="n">
        <f aca="false" t="array" ref="AT372:AT372">INDEX(_Rge_Data_3rd_CY,$B372,AT$1)</f>
        <v>0</v>
      </c>
      <c r="AU372" s="391" t="n">
        <f aca="false" t="array" ref="AU372:AU372">INDEX(_Rge_Data_3rd_CY,$B372,AU$1)</f>
        <v>0</v>
      </c>
      <c r="AV372" s="262" t="n">
        <f aca="false">AU372+AX372+AY372</f>
        <v>0</v>
      </c>
      <c r="AW372" s="392" t="n">
        <f aca="false">IFERROR(AU372/AG372,0)</f>
        <v>0</v>
      </c>
      <c r="AX372" s="268" t="n">
        <f aca="false">IFERROR(IF(AND($F372="OPEN",$AH372&gt;0),$AH372*_SoP*$AW372,IF(AND($F372="CLOSED",$AH372&gt;0),$AH372*_SoL*$AW372,0)),0)</f>
        <v>0</v>
      </c>
      <c r="AY372" s="268" t="n">
        <f aca="false">IFERROR(IF($AH372&lt;0,$AH372*_SoL,0),0)</f>
        <v>0</v>
      </c>
      <c r="AZ372" s="393" t="n">
        <f aca="false">AU372+AX372</f>
        <v>0</v>
      </c>
      <c r="BA372" s="393" t="n">
        <f aca="false">AJ372-AY372</f>
        <v>0</v>
      </c>
      <c r="BB372" s="393" t="n">
        <f aca="false">AZ372-BA372</f>
        <v>0</v>
      </c>
      <c r="BC372" s="394" t="n">
        <f aca="false">IF($BB372&gt;=0,$BB372,0)</f>
        <v>0</v>
      </c>
      <c r="BD372" s="395" t="n">
        <f aca="false">IF($BB372&lt;=0,-$BB372,0)</f>
        <v>-0</v>
      </c>
      <c r="BE372" s="396" t="n">
        <f aca="false">IF((V372-AJ372)&lt;0,0,V372-AJ372)</f>
        <v>0</v>
      </c>
      <c r="BF372" s="397" t="n">
        <f aca="false">IF(AW372&gt;1,0,V372-AW372*V372)</f>
        <v>0</v>
      </c>
    </row>
    <row r="373" customFormat="false" ht="19.5" hidden="false" customHeight="true" outlineLevel="0" collapsed="false">
      <c r="A373" s="166"/>
      <c r="B373" s="208" t="n">
        <f aca="false">B372+1</f>
        <v>362</v>
      </c>
      <c r="C373" s="166"/>
      <c r="D373" s="369" t="n">
        <f aca="false">INDEX(_Rge_Projectdata_3rd,$B373,MATCH("Project-ID",_Rge_Headline_Projectdata,0))</f>
        <v>0</v>
      </c>
      <c r="E373" s="370" t="str">
        <f aca="false" t="array" ref="E373:E373">IF(INDEX(_Rge_Data_3rd_CY,$B373,E$1)=0,"",TEXT(INDEX(_Rge_Data_3rd_CY,$B373,E$1),"JJJJMMTT"))</f>
        <v/>
      </c>
      <c r="F373" s="382" t="str">
        <f aca="false" t="array" ref="F373:F373">INDEX(_Rge_Data_3rd_CY,$B373,F$1)</f>
        <v>Open</v>
      </c>
      <c r="G373" s="371" t="n">
        <f aca="false" t="array" ref="G373:G373">IFERROR(MATCH(INDEX(_Rge_Data_3rd_CY,$B373,G$1),_Rge_Projectstatus,0),"")</f>
        <v>1</v>
      </c>
      <c r="H373" s="383" t="n">
        <f aca="false">INDEX(_Rge_Data_3rd_CY,$B373,H$1)</f>
        <v>0</v>
      </c>
      <c r="I373" s="384" t="n">
        <f aca="false">INDEX(_Rge_Data_3rd_CY,$B373,I$1)</f>
        <v>0</v>
      </c>
      <c r="J373" s="384" t="n">
        <f aca="false">INDEX(_Rge_Data_3rd_CY,$B373,J$1)</f>
        <v>0</v>
      </c>
      <c r="K373" s="384" t="n">
        <f aca="false">INDEX(_Rge_Data_3rd_CY,$B373,K$1)</f>
        <v>0</v>
      </c>
      <c r="L373" s="385" t="n">
        <f aca="false" t="array" ref="L373:L373">INDEX(_Rge_Data_3rd_CY,$B373,L$1)</f>
        <v>0</v>
      </c>
      <c r="M373" s="385" t="n">
        <f aca="false" t="array" ref="M373:M373">INDEX(_Rge_Data_3rd_CY,$B373,M$1)</f>
        <v>0</v>
      </c>
      <c r="N373" s="385" t="n">
        <f aca="false" t="array" ref="N373:N373">INDEX(_Rge_Data_3rd_CY,$B373,N$1)</f>
        <v>0</v>
      </c>
      <c r="O373" s="385" t="n">
        <f aca="false" t="array" ref="O373:O373">INDEX(_Rge_Data_3rd_CY,$B373,O$1)</f>
        <v>0</v>
      </c>
      <c r="P373" s="385" t="n">
        <f aca="false" t="array" ref="P373:P373">INDEX(_Rge_Data_3rd_CY,$B373,P$1)</f>
        <v>0</v>
      </c>
      <c r="Q373" s="385" t="n">
        <f aca="false">INDEX(_Rge_Data_3rd_CY,$B373,Q$1)</f>
        <v>0</v>
      </c>
      <c r="R373" s="385" t="n">
        <f aca="false" t="array" ref="R373:R373">INDEX(_Rge_Data_3rd_CY,$B373,R$1)</f>
        <v>0</v>
      </c>
      <c r="S373" s="385" t="n">
        <f aca="false" t="array" ref="S373:S373">INDEX(_Rge_Data_3rd_CY,$B373,S$1)</f>
        <v>0</v>
      </c>
      <c r="T373" s="385" t="n">
        <f aca="false">H373-S373</f>
        <v>0</v>
      </c>
      <c r="U373" s="386" t="n">
        <f aca="false">IFERROR(T373/H373,0)</f>
        <v>0</v>
      </c>
      <c r="V373" s="387" t="n">
        <f aca="false">INDEX(_Rge_Data_3rd_CY,$B373,V$1)</f>
        <v>0</v>
      </c>
      <c r="W373" s="388" t="n">
        <f aca="false">INDEX(_Rge_Data_3rd_CY,$B373,W$1)</f>
        <v>0</v>
      </c>
      <c r="X373" s="388" t="n">
        <f aca="false">INDEX(_Rge_Data_3rd_CY,$B373,X$1)</f>
        <v>0</v>
      </c>
      <c r="Y373" s="388" t="n">
        <f aca="false">INDEX(_Rge_Data_3rd_CY,$B373,Y$1)</f>
        <v>0</v>
      </c>
      <c r="Z373" s="388" t="n">
        <f aca="false" t="array" ref="Z373:Z373">INDEX(_Rge_Data_3rd_CY,$B373,Z$1)</f>
        <v>0</v>
      </c>
      <c r="AA373" s="388" t="n">
        <f aca="false" t="array" ref="AA373:AA373">INDEX(_Rge_Data_3rd_CY,$B373,AA$1)</f>
        <v>0</v>
      </c>
      <c r="AB373" s="388" t="n">
        <f aca="false" t="array" ref="AB373:AB373">INDEX(_Rge_Data_3rd_CY,$B373,AB$1)</f>
        <v>0</v>
      </c>
      <c r="AC373" s="388" t="n">
        <f aca="false" t="array" ref="AC373:AC373">INDEX(_Rge_Data_3rd_CY,$B373,AC$1)</f>
        <v>0</v>
      </c>
      <c r="AD373" s="388" t="n">
        <f aca="false" t="array" ref="AD373:AD373">INDEX(_Rge_Data_3rd_CY,$B373,AD$1)</f>
        <v>0</v>
      </c>
      <c r="AE373" s="388" t="n">
        <f aca="false">INDEX(_Rge_Data_3rd_CY,$B373,AE$1)</f>
        <v>0</v>
      </c>
      <c r="AF373" s="388" t="n">
        <f aca="false" t="array" ref="AF373:AF373">INDEX(_Rge_Data_3rd_CY,$B373,AF$1)</f>
        <v>0</v>
      </c>
      <c r="AG373" s="388" t="n">
        <f aca="false" t="array" ref="AG373:AG373">INDEX(_Rge_Data_3rd_CY,$B373,AG$1)</f>
        <v>0</v>
      </c>
      <c r="AH373" s="388" t="n">
        <f aca="false">V373-AG373</f>
        <v>0</v>
      </c>
      <c r="AI373" s="389" t="n">
        <f aca="false">IFERROR(AH373/V373,)</f>
        <v>0</v>
      </c>
      <c r="AJ373" s="390" t="n">
        <f aca="false">INDEX(_Rge_Data_3rd_CY,$B373,AJ$1)</f>
        <v>0</v>
      </c>
      <c r="AK373" s="391" t="n">
        <f aca="false">INDEX(_Rge_Data_3rd_CY,$B373,AK$1)</f>
        <v>0</v>
      </c>
      <c r="AL373" s="391" t="n">
        <f aca="false">INDEX(_Rge_Data_3rd_CY,$B373,AL$1)</f>
        <v>0</v>
      </c>
      <c r="AM373" s="391" t="n">
        <f aca="false">INDEX(_Rge_Data_3rd_CY,$B373,AM$1)</f>
        <v>0</v>
      </c>
      <c r="AN373" s="391" t="n">
        <f aca="false" t="array" ref="AN373:AN373">INDEX(_Rge_Data_3rd_CY,$B373,AN$1)</f>
        <v>0</v>
      </c>
      <c r="AO373" s="391" t="n">
        <f aca="false" t="array" ref="AO373:AO373">INDEX(_Rge_Data_3rd_CY,$B373,AO$1)</f>
        <v>0</v>
      </c>
      <c r="AP373" s="391" t="n">
        <f aca="false" t="array" ref="AP373:AP373">INDEX(_Rge_Data_3rd_CY,$B373,AP$1)</f>
        <v>0</v>
      </c>
      <c r="AQ373" s="391" t="n">
        <f aca="false" t="array" ref="AQ373:AQ373">INDEX(_Rge_Data_3rd_CY,$B373,AQ$1)</f>
        <v>0</v>
      </c>
      <c r="AR373" s="391" t="n">
        <f aca="false" t="array" ref="AR373:AR373">INDEX(_Rge_Data_3rd_CY,$B373,AR$1)</f>
        <v>0</v>
      </c>
      <c r="AS373" s="391" t="n">
        <f aca="false">INDEX(_Rge_Data_3rd_CY,$B373,AS$1)</f>
        <v>0</v>
      </c>
      <c r="AT373" s="391" t="n">
        <f aca="false" t="array" ref="AT373:AT373">INDEX(_Rge_Data_3rd_CY,$B373,AT$1)</f>
        <v>0</v>
      </c>
      <c r="AU373" s="391" t="n">
        <f aca="false" t="array" ref="AU373:AU373">INDEX(_Rge_Data_3rd_CY,$B373,AU$1)</f>
        <v>0</v>
      </c>
      <c r="AV373" s="262" t="n">
        <f aca="false">AU373+AX373+AY373</f>
        <v>0</v>
      </c>
      <c r="AW373" s="392" t="n">
        <f aca="false">IFERROR(AU373/AG373,0)</f>
        <v>0</v>
      </c>
      <c r="AX373" s="268" t="n">
        <f aca="false">IFERROR(IF(AND($F373="OPEN",$AH373&gt;0),$AH373*_SoP*$AW373,IF(AND($F373="CLOSED",$AH373&gt;0),$AH373*_SoL*$AW373,0)),0)</f>
        <v>0</v>
      </c>
      <c r="AY373" s="268" t="n">
        <f aca="false">IFERROR(IF($AH373&lt;0,$AH373*_SoL,0),0)</f>
        <v>0</v>
      </c>
      <c r="AZ373" s="393" t="n">
        <f aca="false">AU373+AX373</f>
        <v>0</v>
      </c>
      <c r="BA373" s="393" t="n">
        <f aca="false">AJ373-AY373</f>
        <v>0</v>
      </c>
      <c r="BB373" s="393" t="n">
        <f aca="false">AZ373-BA373</f>
        <v>0</v>
      </c>
      <c r="BC373" s="394" t="n">
        <f aca="false">IF($BB373&gt;=0,$BB373,0)</f>
        <v>0</v>
      </c>
      <c r="BD373" s="395" t="n">
        <f aca="false">IF($BB373&lt;=0,-$BB373,0)</f>
        <v>-0</v>
      </c>
      <c r="BE373" s="396" t="n">
        <f aca="false">IF((V373-AJ373)&lt;0,0,V373-AJ373)</f>
        <v>0</v>
      </c>
      <c r="BF373" s="397" t="n">
        <f aca="false">IF(AW373&gt;1,0,V373-AW373*V373)</f>
        <v>0</v>
      </c>
    </row>
    <row r="374" customFormat="false" ht="19.5" hidden="false" customHeight="true" outlineLevel="0" collapsed="false">
      <c r="A374" s="166"/>
      <c r="B374" s="208" t="n">
        <f aca="false">B373+1</f>
        <v>363</v>
      </c>
      <c r="C374" s="166"/>
      <c r="D374" s="369" t="n">
        <f aca="false">INDEX(_Rge_Projectdata_3rd,$B374,MATCH("Project-ID",_Rge_Headline_Projectdata,0))</f>
        <v>0</v>
      </c>
      <c r="E374" s="370" t="str">
        <f aca="false" t="array" ref="E374:E374">IF(INDEX(_Rge_Data_3rd_CY,$B374,E$1)=0,"",TEXT(INDEX(_Rge_Data_3rd_CY,$B374,E$1),"JJJJMMTT"))</f>
        <v/>
      </c>
      <c r="F374" s="382" t="str">
        <f aca="false" t="array" ref="F374:F374">INDEX(_Rge_Data_3rd_CY,$B374,F$1)</f>
        <v>Open</v>
      </c>
      <c r="G374" s="371" t="n">
        <f aca="false" t="array" ref="G374:G374">IFERROR(MATCH(INDEX(_Rge_Data_3rd_CY,$B374,G$1),_Rge_Projectstatus,0),"")</f>
        <v>1</v>
      </c>
      <c r="H374" s="383" t="n">
        <f aca="false">INDEX(_Rge_Data_3rd_CY,$B374,H$1)</f>
        <v>0</v>
      </c>
      <c r="I374" s="384" t="n">
        <f aca="false">INDEX(_Rge_Data_3rd_CY,$B374,I$1)</f>
        <v>0</v>
      </c>
      <c r="J374" s="384" t="n">
        <f aca="false">INDEX(_Rge_Data_3rd_CY,$B374,J$1)</f>
        <v>0</v>
      </c>
      <c r="K374" s="384" t="n">
        <f aca="false">INDEX(_Rge_Data_3rd_CY,$B374,K$1)</f>
        <v>0</v>
      </c>
      <c r="L374" s="385" t="n">
        <f aca="false" t="array" ref="L374:L374">INDEX(_Rge_Data_3rd_CY,$B374,L$1)</f>
        <v>0</v>
      </c>
      <c r="M374" s="385" t="n">
        <f aca="false" t="array" ref="M374:M374">INDEX(_Rge_Data_3rd_CY,$B374,M$1)</f>
        <v>0</v>
      </c>
      <c r="N374" s="385" t="n">
        <f aca="false" t="array" ref="N374:N374">INDEX(_Rge_Data_3rd_CY,$B374,N$1)</f>
        <v>0</v>
      </c>
      <c r="O374" s="385" t="n">
        <f aca="false" t="array" ref="O374:O374">INDEX(_Rge_Data_3rd_CY,$B374,O$1)</f>
        <v>0</v>
      </c>
      <c r="P374" s="385" t="n">
        <f aca="false" t="array" ref="P374:P374">INDEX(_Rge_Data_3rd_CY,$B374,P$1)</f>
        <v>0</v>
      </c>
      <c r="Q374" s="385" t="n">
        <f aca="false">INDEX(_Rge_Data_3rd_CY,$B374,Q$1)</f>
        <v>0</v>
      </c>
      <c r="R374" s="385" t="n">
        <f aca="false" t="array" ref="R374:R374">INDEX(_Rge_Data_3rd_CY,$B374,R$1)</f>
        <v>0</v>
      </c>
      <c r="S374" s="385" t="n">
        <f aca="false" t="array" ref="S374:S374">INDEX(_Rge_Data_3rd_CY,$B374,S$1)</f>
        <v>0</v>
      </c>
      <c r="T374" s="385" t="n">
        <f aca="false">H374-S374</f>
        <v>0</v>
      </c>
      <c r="U374" s="386" t="n">
        <f aca="false">IFERROR(T374/H374,0)</f>
        <v>0</v>
      </c>
      <c r="V374" s="387" t="n">
        <f aca="false">INDEX(_Rge_Data_3rd_CY,$B374,V$1)</f>
        <v>0</v>
      </c>
      <c r="W374" s="388" t="n">
        <f aca="false">INDEX(_Rge_Data_3rd_CY,$B374,W$1)</f>
        <v>0</v>
      </c>
      <c r="X374" s="388" t="n">
        <f aca="false">INDEX(_Rge_Data_3rd_CY,$B374,X$1)</f>
        <v>0</v>
      </c>
      <c r="Y374" s="388" t="n">
        <f aca="false">INDEX(_Rge_Data_3rd_CY,$B374,Y$1)</f>
        <v>0</v>
      </c>
      <c r="Z374" s="388" t="n">
        <f aca="false" t="array" ref="Z374:Z374">INDEX(_Rge_Data_3rd_CY,$B374,Z$1)</f>
        <v>0</v>
      </c>
      <c r="AA374" s="388" t="n">
        <f aca="false" t="array" ref="AA374:AA374">INDEX(_Rge_Data_3rd_CY,$B374,AA$1)</f>
        <v>0</v>
      </c>
      <c r="AB374" s="388" t="n">
        <f aca="false" t="array" ref="AB374:AB374">INDEX(_Rge_Data_3rd_CY,$B374,AB$1)</f>
        <v>0</v>
      </c>
      <c r="AC374" s="388" t="n">
        <f aca="false" t="array" ref="AC374:AC374">INDEX(_Rge_Data_3rd_CY,$B374,AC$1)</f>
        <v>0</v>
      </c>
      <c r="AD374" s="388" t="n">
        <f aca="false" t="array" ref="AD374:AD374">INDEX(_Rge_Data_3rd_CY,$B374,AD$1)</f>
        <v>0</v>
      </c>
      <c r="AE374" s="388" t="n">
        <f aca="false">INDEX(_Rge_Data_3rd_CY,$B374,AE$1)</f>
        <v>0</v>
      </c>
      <c r="AF374" s="388" t="n">
        <f aca="false" t="array" ref="AF374:AF374">INDEX(_Rge_Data_3rd_CY,$B374,AF$1)</f>
        <v>0</v>
      </c>
      <c r="AG374" s="388" t="n">
        <f aca="false" t="array" ref="AG374:AG374">INDEX(_Rge_Data_3rd_CY,$B374,AG$1)</f>
        <v>0</v>
      </c>
      <c r="AH374" s="388" t="n">
        <f aca="false">V374-AG374</f>
        <v>0</v>
      </c>
      <c r="AI374" s="389" t="n">
        <f aca="false">IFERROR(AH374/V374,)</f>
        <v>0</v>
      </c>
      <c r="AJ374" s="390" t="n">
        <f aca="false">INDEX(_Rge_Data_3rd_CY,$B374,AJ$1)</f>
        <v>0</v>
      </c>
      <c r="AK374" s="391" t="n">
        <f aca="false">INDEX(_Rge_Data_3rd_CY,$B374,AK$1)</f>
        <v>0</v>
      </c>
      <c r="AL374" s="391" t="n">
        <f aca="false">INDEX(_Rge_Data_3rd_CY,$B374,AL$1)</f>
        <v>0</v>
      </c>
      <c r="AM374" s="391" t="n">
        <f aca="false">INDEX(_Rge_Data_3rd_CY,$B374,AM$1)</f>
        <v>0</v>
      </c>
      <c r="AN374" s="391" t="n">
        <f aca="false" t="array" ref="AN374:AN374">INDEX(_Rge_Data_3rd_CY,$B374,AN$1)</f>
        <v>0</v>
      </c>
      <c r="AO374" s="391" t="n">
        <f aca="false" t="array" ref="AO374:AO374">INDEX(_Rge_Data_3rd_CY,$B374,AO$1)</f>
        <v>0</v>
      </c>
      <c r="AP374" s="391" t="n">
        <f aca="false" t="array" ref="AP374:AP374">INDEX(_Rge_Data_3rd_CY,$B374,AP$1)</f>
        <v>0</v>
      </c>
      <c r="AQ374" s="391" t="n">
        <f aca="false" t="array" ref="AQ374:AQ374">INDEX(_Rge_Data_3rd_CY,$B374,AQ$1)</f>
        <v>0</v>
      </c>
      <c r="AR374" s="391" t="n">
        <f aca="false" t="array" ref="AR374:AR374">INDEX(_Rge_Data_3rd_CY,$B374,AR$1)</f>
        <v>0</v>
      </c>
      <c r="AS374" s="391" t="n">
        <f aca="false">INDEX(_Rge_Data_3rd_CY,$B374,AS$1)</f>
        <v>0</v>
      </c>
      <c r="AT374" s="391" t="n">
        <f aca="false" t="array" ref="AT374:AT374">INDEX(_Rge_Data_3rd_CY,$B374,AT$1)</f>
        <v>0</v>
      </c>
      <c r="AU374" s="391" t="n">
        <f aca="false" t="array" ref="AU374:AU374">INDEX(_Rge_Data_3rd_CY,$B374,AU$1)</f>
        <v>0</v>
      </c>
      <c r="AV374" s="262" t="n">
        <f aca="false">AU374+AX374+AY374</f>
        <v>0</v>
      </c>
      <c r="AW374" s="392" t="n">
        <f aca="false">IFERROR(AU374/AG374,0)</f>
        <v>0</v>
      </c>
      <c r="AX374" s="268" t="n">
        <f aca="false">IFERROR(IF(AND($F374="OPEN",$AH374&gt;0),$AH374*_SoP*$AW374,IF(AND($F374="CLOSED",$AH374&gt;0),$AH374*_SoL*$AW374,0)),0)</f>
        <v>0</v>
      </c>
      <c r="AY374" s="268" t="n">
        <f aca="false">IFERROR(IF($AH374&lt;0,$AH374*_SoL,0),0)</f>
        <v>0</v>
      </c>
      <c r="AZ374" s="393" t="n">
        <f aca="false">AU374+AX374</f>
        <v>0</v>
      </c>
      <c r="BA374" s="393" t="n">
        <f aca="false">AJ374-AY374</f>
        <v>0</v>
      </c>
      <c r="BB374" s="393" t="n">
        <f aca="false">AZ374-BA374</f>
        <v>0</v>
      </c>
      <c r="BC374" s="394" t="n">
        <f aca="false">IF($BB374&gt;=0,$BB374,0)</f>
        <v>0</v>
      </c>
      <c r="BD374" s="395" t="n">
        <f aca="false">IF($BB374&lt;=0,-$BB374,0)</f>
        <v>-0</v>
      </c>
      <c r="BE374" s="396" t="n">
        <f aca="false">IF((V374-AJ374)&lt;0,0,V374-AJ374)</f>
        <v>0</v>
      </c>
      <c r="BF374" s="397" t="n">
        <f aca="false">IF(AW374&gt;1,0,V374-AW374*V374)</f>
        <v>0</v>
      </c>
    </row>
    <row r="375" customFormat="false" ht="19.5" hidden="false" customHeight="true" outlineLevel="0" collapsed="false">
      <c r="A375" s="166"/>
      <c r="B375" s="208" t="n">
        <f aca="false">B374+1</f>
        <v>364</v>
      </c>
      <c r="C375" s="166"/>
      <c r="D375" s="369" t="n">
        <f aca="false">INDEX(_Rge_Projectdata_3rd,$B375,MATCH("Project-ID",_Rge_Headline_Projectdata,0))</f>
        <v>0</v>
      </c>
      <c r="E375" s="370" t="str">
        <f aca="false" t="array" ref="E375:E375">IF(INDEX(_Rge_Data_3rd_CY,$B375,E$1)=0,"",TEXT(INDEX(_Rge_Data_3rd_CY,$B375,E$1),"JJJJMMTT"))</f>
        <v/>
      </c>
      <c r="F375" s="382" t="str">
        <f aca="false" t="array" ref="F375:F375">INDEX(_Rge_Data_3rd_CY,$B375,F$1)</f>
        <v>Open</v>
      </c>
      <c r="G375" s="371" t="n">
        <f aca="false" t="array" ref="G375:G375">IFERROR(MATCH(INDEX(_Rge_Data_3rd_CY,$B375,G$1),_Rge_Projectstatus,0),"")</f>
        <v>1</v>
      </c>
      <c r="H375" s="383" t="n">
        <f aca="false">INDEX(_Rge_Data_3rd_CY,$B375,H$1)</f>
        <v>0</v>
      </c>
      <c r="I375" s="384" t="n">
        <f aca="false">INDEX(_Rge_Data_3rd_CY,$B375,I$1)</f>
        <v>0</v>
      </c>
      <c r="J375" s="384" t="n">
        <f aca="false">INDEX(_Rge_Data_3rd_CY,$B375,J$1)</f>
        <v>0</v>
      </c>
      <c r="K375" s="384" t="n">
        <f aca="false">INDEX(_Rge_Data_3rd_CY,$B375,K$1)</f>
        <v>0</v>
      </c>
      <c r="L375" s="385" t="n">
        <f aca="false" t="array" ref="L375:L375">INDEX(_Rge_Data_3rd_CY,$B375,L$1)</f>
        <v>0</v>
      </c>
      <c r="M375" s="385" t="n">
        <f aca="false" t="array" ref="M375:M375">INDEX(_Rge_Data_3rd_CY,$B375,M$1)</f>
        <v>0</v>
      </c>
      <c r="N375" s="385" t="n">
        <f aca="false" t="array" ref="N375:N375">INDEX(_Rge_Data_3rd_CY,$B375,N$1)</f>
        <v>0</v>
      </c>
      <c r="O375" s="385" t="n">
        <f aca="false" t="array" ref="O375:O375">INDEX(_Rge_Data_3rd_CY,$B375,O$1)</f>
        <v>0</v>
      </c>
      <c r="P375" s="385" t="n">
        <f aca="false" t="array" ref="P375:P375">INDEX(_Rge_Data_3rd_CY,$B375,P$1)</f>
        <v>0</v>
      </c>
      <c r="Q375" s="385" t="n">
        <f aca="false">INDEX(_Rge_Data_3rd_CY,$B375,Q$1)</f>
        <v>0</v>
      </c>
      <c r="R375" s="385" t="n">
        <f aca="false" t="array" ref="R375:R375">INDEX(_Rge_Data_3rd_CY,$B375,R$1)</f>
        <v>0</v>
      </c>
      <c r="S375" s="385" t="n">
        <f aca="false" t="array" ref="S375:S375">INDEX(_Rge_Data_3rd_CY,$B375,S$1)</f>
        <v>0</v>
      </c>
      <c r="T375" s="385" t="n">
        <f aca="false">H375-S375</f>
        <v>0</v>
      </c>
      <c r="U375" s="386" t="n">
        <f aca="false">IFERROR(T375/H375,0)</f>
        <v>0</v>
      </c>
      <c r="V375" s="387" t="n">
        <f aca="false">INDEX(_Rge_Data_3rd_CY,$B375,V$1)</f>
        <v>0</v>
      </c>
      <c r="W375" s="388" t="n">
        <f aca="false">INDEX(_Rge_Data_3rd_CY,$B375,W$1)</f>
        <v>0</v>
      </c>
      <c r="X375" s="388" t="n">
        <f aca="false">INDEX(_Rge_Data_3rd_CY,$B375,X$1)</f>
        <v>0</v>
      </c>
      <c r="Y375" s="388" t="n">
        <f aca="false">INDEX(_Rge_Data_3rd_CY,$B375,Y$1)</f>
        <v>0</v>
      </c>
      <c r="Z375" s="388" t="n">
        <f aca="false" t="array" ref="Z375:Z375">INDEX(_Rge_Data_3rd_CY,$B375,Z$1)</f>
        <v>0</v>
      </c>
      <c r="AA375" s="388" t="n">
        <f aca="false" t="array" ref="AA375:AA375">INDEX(_Rge_Data_3rd_CY,$B375,AA$1)</f>
        <v>0</v>
      </c>
      <c r="AB375" s="388" t="n">
        <f aca="false" t="array" ref="AB375:AB375">INDEX(_Rge_Data_3rd_CY,$B375,AB$1)</f>
        <v>0</v>
      </c>
      <c r="AC375" s="388" t="n">
        <f aca="false" t="array" ref="AC375:AC375">INDEX(_Rge_Data_3rd_CY,$B375,AC$1)</f>
        <v>0</v>
      </c>
      <c r="AD375" s="388" t="n">
        <f aca="false" t="array" ref="AD375:AD375">INDEX(_Rge_Data_3rd_CY,$B375,AD$1)</f>
        <v>0</v>
      </c>
      <c r="AE375" s="388" t="n">
        <f aca="false">INDEX(_Rge_Data_3rd_CY,$B375,AE$1)</f>
        <v>0</v>
      </c>
      <c r="AF375" s="388" t="n">
        <f aca="false" t="array" ref="AF375:AF375">INDEX(_Rge_Data_3rd_CY,$B375,AF$1)</f>
        <v>0</v>
      </c>
      <c r="AG375" s="388" t="n">
        <f aca="false" t="array" ref="AG375:AG375">INDEX(_Rge_Data_3rd_CY,$B375,AG$1)</f>
        <v>0</v>
      </c>
      <c r="AH375" s="388" t="n">
        <f aca="false">V375-AG375</f>
        <v>0</v>
      </c>
      <c r="AI375" s="389" t="n">
        <f aca="false">IFERROR(AH375/V375,)</f>
        <v>0</v>
      </c>
      <c r="AJ375" s="390" t="n">
        <f aca="false">INDEX(_Rge_Data_3rd_CY,$B375,AJ$1)</f>
        <v>0</v>
      </c>
      <c r="AK375" s="391" t="n">
        <f aca="false">INDEX(_Rge_Data_3rd_CY,$B375,AK$1)</f>
        <v>0</v>
      </c>
      <c r="AL375" s="391" t="n">
        <f aca="false">INDEX(_Rge_Data_3rd_CY,$B375,AL$1)</f>
        <v>0</v>
      </c>
      <c r="AM375" s="391" t="n">
        <f aca="false">INDEX(_Rge_Data_3rd_CY,$B375,AM$1)</f>
        <v>0</v>
      </c>
      <c r="AN375" s="391" t="n">
        <f aca="false" t="array" ref="AN375:AN375">INDEX(_Rge_Data_3rd_CY,$B375,AN$1)</f>
        <v>0</v>
      </c>
      <c r="AO375" s="391" t="n">
        <f aca="false" t="array" ref="AO375:AO375">INDEX(_Rge_Data_3rd_CY,$B375,AO$1)</f>
        <v>0</v>
      </c>
      <c r="AP375" s="391" t="n">
        <f aca="false" t="array" ref="AP375:AP375">INDEX(_Rge_Data_3rd_CY,$B375,AP$1)</f>
        <v>0</v>
      </c>
      <c r="AQ375" s="391" t="n">
        <f aca="false" t="array" ref="AQ375:AQ375">INDEX(_Rge_Data_3rd_CY,$B375,AQ$1)</f>
        <v>0</v>
      </c>
      <c r="AR375" s="391" t="n">
        <f aca="false" t="array" ref="AR375:AR375">INDEX(_Rge_Data_3rd_CY,$B375,AR$1)</f>
        <v>0</v>
      </c>
      <c r="AS375" s="391" t="n">
        <f aca="false">INDEX(_Rge_Data_3rd_CY,$B375,AS$1)</f>
        <v>0</v>
      </c>
      <c r="AT375" s="391" t="n">
        <f aca="false" t="array" ref="AT375:AT375">INDEX(_Rge_Data_3rd_CY,$B375,AT$1)</f>
        <v>0</v>
      </c>
      <c r="AU375" s="391" t="n">
        <f aca="false" t="array" ref="AU375:AU375">INDEX(_Rge_Data_3rd_CY,$B375,AU$1)</f>
        <v>0</v>
      </c>
      <c r="AV375" s="262" t="n">
        <f aca="false">AU375+AX375+AY375</f>
        <v>0</v>
      </c>
      <c r="AW375" s="392" t="n">
        <f aca="false">IFERROR(AU375/AG375,0)</f>
        <v>0</v>
      </c>
      <c r="AX375" s="268" t="n">
        <f aca="false">IFERROR(IF(AND($F375="OPEN",$AH375&gt;0),$AH375*_SoP*$AW375,IF(AND($F375="CLOSED",$AH375&gt;0),$AH375*_SoL*$AW375,0)),0)</f>
        <v>0</v>
      </c>
      <c r="AY375" s="268" t="n">
        <f aca="false">IFERROR(IF($AH375&lt;0,$AH375*_SoL,0),0)</f>
        <v>0</v>
      </c>
      <c r="AZ375" s="393" t="n">
        <f aca="false">AU375+AX375</f>
        <v>0</v>
      </c>
      <c r="BA375" s="393" t="n">
        <f aca="false">AJ375-AY375</f>
        <v>0</v>
      </c>
      <c r="BB375" s="393" t="n">
        <f aca="false">AZ375-BA375</f>
        <v>0</v>
      </c>
      <c r="BC375" s="394" t="n">
        <f aca="false">IF($BB375&gt;=0,$BB375,0)</f>
        <v>0</v>
      </c>
      <c r="BD375" s="395" t="n">
        <f aca="false">IF($BB375&lt;=0,-$BB375,0)</f>
        <v>-0</v>
      </c>
      <c r="BE375" s="396" t="n">
        <f aca="false">IF((V375-AJ375)&lt;0,0,V375-AJ375)</f>
        <v>0</v>
      </c>
      <c r="BF375" s="397" t="n">
        <f aca="false">IF(AW375&gt;1,0,V375-AW375*V375)</f>
        <v>0</v>
      </c>
    </row>
    <row r="376" customFormat="false" ht="19.5" hidden="false" customHeight="true" outlineLevel="0" collapsed="false">
      <c r="A376" s="166"/>
      <c r="B376" s="208" t="n">
        <f aca="false">B375+1</f>
        <v>365</v>
      </c>
      <c r="C376" s="166"/>
      <c r="D376" s="369" t="n">
        <f aca="false">INDEX(_Rge_Projectdata_3rd,$B376,MATCH("Project-ID",_Rge_Headline_Projectdata,0))</f>
        <v>0</v>
      </c>
      <c r="E376" s="370" t="str">
        <f aca="false" t="array" ref="E376:E376">IF(INDEX(_Rge_Data_3rd_CY,$B376,E$1)=0,"",TEXT(INDEX(_Rge_Data_3rd_CY,$B376,E$1),"JJJJMMTT"))</f>
        <v/>
      </c>
      <c r="F376" s="382" t="str">
        <f aca="false" t="array" ref="F376:F376">INDEX(_Rge_Data_3rd_CY,$B376,F$1)</f>
        <v>Open</v>
      </c>
      <c r="G376" s="371" t="n">
        <f aca="false" t="array" ref="G376:G376">IFERROR(MATCH(INDEX(_Rge_Data_3rd_CY,$B376,G$1),_Rge_Projectstatus,0),"")</f>
        <v>1</v>
      </c>
      <c r="H376" s="383" t="n">
        <f aca="false">INDEX(_Rge_Data_3rd_CY,$B376,H$1)</f>
        <v>0</v>
      </c>
      <c r="I376" s="384" t="n">
        <f aca="false">INDEX(_Rge_Data_3rd_CY,$B376,I$1)</f>
        <v>0</v>
      </c>
      <c r="J376" s="384" t="n">
        <f aca="false">INDEX(_Rge_Data_3rd_CY,$B376,J$1)</f>
        <v>0</v>
      </c>
      <c r="K376" s="384" t="n">
        <f aca="false">INDEX(_Rge_Data_3rd_CY,$B376,K$1)</f>
        <v>0</v>
      </c>
      <c r="L376" s="385" t="n">
        <f aca="false" t="array" ref="L376:L376">INDEX(_Rge_Data_3rd_CY,$B376,L$1)</f>
        <v>0</v>
      </c>
      <c r="M376" s="385" t="n">
        <f aca="false" t="array" ref="M376:M376">INDEX(_Rge_Data_3rd_CY,$B376,M$1)</f>
        <v>0</v>
      </c>
      <c r="N376" s="385" t="n">
        <f aca="false" t="array" ref="N376:N376">INDEX(_Rge_Data_3rd_CY,$B376,N$1)</f>
        <v>0</v>
      </c>
      <c r="O376" s="385" t="n">
        <f aca="false" t="array" ref="O376:O376">INDEX(_Rge_Data_3rd_CY,$B376,O$1)</f>
        <v>0</v>
      </c>
      <c r="P376" s="385" t="n">
        <f aca="false" t="array" ref="P376:P376">INDEX(_Rge_Data_3rd_CY,$B376,P$1)</f>
        <v>0</v>
      </c>
      <c r="Q376" s="385" t="n">
        <f aca="false">INDEX(_Rge_Data_3rd_CY,$B376,Q$1)</f>
        <v>0</v>
      </c>
      <c r="R376" s="385" t="n">
        <f aca="false" t="array" ref="R376:R376">INDEX(_Rge_Data_3rd_CY,$B376,R$1)</f>
        <v>0</v>
      </c>
      <c r="S376" s="385" t="n">
        <f aca="false" t="array" ref="S376:S376">INDEX(_Rge_Data_3rd_CY,$B376,S$1)</f>
        <v>0</v>
      </c>
      <c r="T376" s="385" t="n">
        <f aca="false">H376-S376</f>
        <v>0</v>
      </c>
      <c r="U376" s="386" t="n">
        <f aca="false">IFERROR(T376/H376,0)</f>
        <v>0</v>
      </c>
      <c r="V376" s="387" t="n">
        <f aca="false">INDEX(_Rge_Data_3rd_CY,$B376,V$1)</f>
        <v>0</v>
      </c>
      <c r="W376" s="388" t="n">
        <f aca="false">INDEX(_Rge_Data_3rd_CY,$B376,W$1)</f>
        <v>0</v>
      </c>
      <c r="X376" s="388" t="n">
        <f aca="false">INDEX(_Rge_Data_3rd_CY,$B376,X$1)</f>
        <v>0</v>
      </c>
      <c r="Y376" s="388" t="n">
        <f aca="false">INDEX(_Rge_Data_3rd_CY,$B376,Y$1)</f>
        <v>0</v>
      </c>
      <c r="Z376" s="388" t="n">
        <f aca="false" t="array" ref="Z376:Z376">INDEX(_Rge_Data_3rd_CY,$B376,Z$1)</f>
        <v>0</v>
      </c>
      <c r="AA376" s="388" t="n">
        <f aca="false" t="array" ref="AA376:AA376">INDEX(_Rge_Data_3rd_CY,$B376,AA$1)</f>
        <v>0</v>
      </c>
      <c r="AB376" s="388" t="n">
        <f aca="false" t="array" ref="AB376:AB376">INDEX(_Rge_Data_3rd_CY,$B376,AB$1)</f>
        <v>0</v>
      </c>
      <c r="AC376" s="388" t="n">
        <f aca="false" t="array" ref="AC376:AC376">INDEX(_Rge_Data_3rd_CY,$B376,AC$1)</f>
        <v>0</v>
      </c>
      <c r="AD376" s="388" t="n">
        <f aca="false" t="array" ref="AD376:AD376">INDEX(_Rge_Data_3rd_CY,$B376,AD$1)</f>
        <v>0</v>
      </c>
      <c r="AE376" s="388" t="n">
        <f aca="false">INDEX(_Rge_Data_3rd_CY,$B376,AE$1)</f>
        <v>0</v>
      </c>
      <c r="AF376" s="388" t="n">
        <f aca="false" t="array" ref="AF376:AF376">INDEX(_Rge_Data_3rd_CY,$B376,AF$1)</f>
        <v>0</v>
      </c>
      <c r="AG376" s="388" t="n">
        <f aca="false" t="array" ref="AG376:AG376">INDEX(_Rge_Data_3rd_CY,$B376,AG$1)</f>
        <v>0</v>
      </c>
      <c r="AH376" s="388" t="n">
        <f aca="false">V376-AG376</f>
        <v>0</v>
      </c>
      <c r="AI376" s="389" t="n">
        <f aca="false">IFERROR(AH376/V376,)</f>
        <v>0</v>
      </c>
      <c r="AJ376" s="390" t="n">
        <f aca="false">INDEX(_Rge_Data_3rd_CY,$B376,AJ$1)</f>
        <v>0</v>
      </c>
      <c r="AK376" s="391" t="n">
        <f aca="false">INDEX(_Rge_Data_3rd_CY,$B376,AK$1)</f>
        <v>0</v>
      </c>
      <c r="AL376" s="391" t="n">
        <f aca="false">INDEX(_Rge_Data_3rd_CY,$B376,AL$1)</f>
        <v>0</v>
      </c>
      <c r="AM376" s="391" t="n">
        <f aca="false">INDEX(_Rge_Data_3rd_CY,$B376,AM$1)</f>
        <v>0</v>
      </c>
      <c r="AN376" s="391" t="n">
        <f aca="false" t="array" ref="AN376:AN376">INDEX(_Rge_Data_3rd_CY,$B376,AN$1)</f>
        <v>0</v>
      </c>
      <c r="AO376" s="391" t="n">
        <f aca="false" t="array" ref="AO376:AO376">INDEX(_Rge_Data_3rd_CY,$B376,AO$1)</f>
        <v>0</v>
      </c>
      <c r="AP376" s="391" t="n">
        <f aca="false" t="array" ref="AP376:AP376">INDEX(_Rge_Data_3rd_CY,$B376,AP$1)</f>
        <v>0</v>
      </c>
      <c r="AQ376" s="391" t="n">
        <f aca="false" t="array" ref="AQ376:AQ376">INDEX(_Rge_Data_3rd_CY,$B376,AQ$1)</f>
        <v>0</v>
      </c>
      <c r="AR376" s="391" t="n">
        <f aca="false" t="array" ref="AR376:AR376">INDEX(_Rge_Data_3rd_CY,$B376,AR$1)</f>
        <v>0</v>
      </c>
      <c r="AS376" s="391" t="n">
        <f aca="false">INDEX(_Rge_Data_3rd_CY,$B376,AS$1)</f>
        <v>0</v>
      </c>
      <c r="AT376" s="391" t="n">
        <f aca="false" t="array" ref="AT376:AT376">INDEX(_Rge_Data_3rd_CY,$B376,AT$1)</f>
        <v>0</v>
      </c>
      <c r="AU376" s="391" t="n">
        <f aca="false" t="array" ref="AU376:AU376">INDEX(_Rge_Data_3rd_CY,$B376,AU$1)</f>
        <v>0</v>
      </c>
      <c r="AV376" s="262" t="n">
        <f aca="false">AU376+AX376+AY376</f>
        <v>0</v>
      </c>
      <c r="AW376" s="392" t="n">
        <f aca="false">IFERROR(AU376/AG376,0)</f>
        <v>0</v>
      </c>
      <c r="AX376" s="268" t="n">
        <f aca="false">IFERROR(IF(AND($F376="OPEN",$AH376&gt;0),$AH376*_SoP*$AW376,IF(AND($F376="CLOSED",$AH376&gt;0),$AH376*_SoL*$AW376,0)),0)</f>
        <v>0</v>
      </c>
      <c r="AY376" s="268" t="n">
        <f aca="false">IFERROR(IF($AH376&lt;0,$AH376*_SoL,0),0)</f>
        <v>0</v>
      </c>
      <c r="AZ376" s="393" t="n">
        <f aca="false">AU376+AX376</f>
        <v>0</v>
      </c>
      <c r="BA376" s="393" t="n">
        <f aca="false">AJ376-AY376</f>
        <v>0</v>
      </c>
      <c r="BB376" s="393" t="n">
        <f aca="false">AZ376-BA376</f>
        <v>0</v>
      </c>
      <c r="BC376" s="394" t="n">
        <f aca="false">IF($BB376&gt;=0,$BB376,0)</f>
        <v>0</v>
      </c>
      <c r="BD376" s="395" t="n">
        <f aca="false">IF($BB376&lt;=0,-$BB376,0)</f>
        <v>-0</v>
      </c>
      <c r="BE376" s="396" t="n">
        <f aca="false">IF((V376-AJ376)&lt;0,0,V376-AJ376)</f>
        <v>0</v>
      </c>
      <c r="BF376" s="397" t="n">
        <f aca="false">IF(AW376&gt;1,0,V376-AW376*V376)</f>
        <v>0</v>
      </c>
    </row>
    <row r="377" customFormat="false" ht="19.5" hidden="false" customHeight="true" outlineLevel="0" collapsed="false">
      <c r="A377" s="166"/>
      <c r="B377" s="208" t="n">
        <f aca="false">B376+1</f>
        <v>366</v>
      </c>
      <c r="C377" s="166"/>
      <c r="D377" s="369" t="n">
        <f aca="false">INDEX(_Rge_Projectdata_3rd,$B377,MATCH("Project-ID",_Rge_Headline_Projectdata,0))</f>
        <v>0</v>
      </c>
      <c r="E377" s="370" t="str">
        <f aca="false" t="array" ref="E377:E377">IF(INDEX(_Rge_Data_3rd_CY,$B377,E$1)=0,"",TEXT(INDEX(_Rge_Data_3rd_CY,$B377,E$1),"JJJJMMTT"))</f>
        <v/>
      </c>
      <c r="F377" s="382" t="str">
        <f aca="false" t="array" ref="F377:F377">INDEX(_Rge_Data_3rd_CY,$B377,F$1)</f>
        <v>Open</v>
      </c>
      <c r="G377" s="371" t="n">
        <f aca="false" t="array" ref="G377:G377">IFERROR(MATCH(INDEX(_Rge_Data_3rd_CY,$B377,G$1),_Rge_Projectstatus,0),"")</f>
        <v>1</v>
      </c>
      <c r="H377" s="383" t="n">
        <f aca="false">INDEX(_Rge_Data_3rd_CY,$B377,H$1)</f>
        <v>0</v>
      </c>
      <c r="I377" s="384" t="n">
        <f aca="false">INDEX(_Rge_Data_3rd_CY,$B377,I$1)</f>
        <v>0</v>
      </c>
      <c r="J377" s="384" t="n">
        <f aca="false">INDEX(_Rge_Data_3rd_CY,$B377,J$1)</f>
        <v>0</v>
      </c>
      <c r="K377" s="384" t="n">
        <f aca="false">INDEX(_Rge_Data_3rd_CY,$B377,K$1)</f>
        <v>0</v>
      </c>
      <c r="L377" s="385" t="n">
        <f aca="false" t="array" ref="L377:L377">INDEX(_Rge_Data_3rd_CY,$B377,L$1)</f>
        <v>0</v>
      </c>
      <c r="M377" s="385" t="n">
        <f aca="false" t="array" ref="M377:M377">INDEX(_Rge_Data_3rd_CY,$B377,M$1)</f>
        <v>0</v>
      </c>
      <c r="N377" s="385" t="n">
        <f aca="false" t="array" ref="N377:N377">INDEX(_Rge_Data_3rd_CY,$B377,N$1)</f>
        <v>0</v>
      </c>
      <c r="O377" s="385" t="n">
        <f aca="false" t="array" ref="O377:O377">INDEX(_Rge_Data_3rd_CY,$B377,O$1)</f>
        <v>0</v>
      </c>
      <c r="P377" s="385" t="n">
        <f aca="false" t="array" ref="P377:P377">INDEX(_Rge_Data_3rd_CY,$B377,P$1)</f>
        <v>0</v>
      </c>
      <c r="Q377" s="385" t="n">
        <f aca="false">INDEX(_Rge_Data_3rd_CY,$B377,Q$1)</f>
        <v>0</v>
      </c>
      <c r="R377" s="385" t="n">
        <f aca="false" t="array" ref="R377:R377">INDEX(_Rge_Data_3rd_CY,$B377,R$1)</f>
        <v>0</v>
      </c>
      <c r="S377" s="385" t="n">
        <f aca="false" t="array" ref="S377:S377">INDEX(_Rge_Data_3rd_CY,$B377,S$1)</f>
        <v>0</v>
      </c>
      <c r="T377" s="385" t="n">
        <f aca="false">H377-S377</f>
        <v>0</v>
      </c>
      <c r="U377" s="386" t="n">
        <f aca="false">IFERROR(T377/H377,0)</f>
        <v>0</v>
      </c>
      <c r="V377" s="387" t="n">
        <f aca="false">INDEX(_Rge_Data_3rd_CY,$B377,V$1)</f>
        <v>0</v>
      </c>
      <c r="W377" s="388" t="n">
        <f aca="false">INDEX(_Rge_Data_3rd_CY,$B377,W$1)</f>
        <v>0</v>
      </c>
      <c r="X377" s="388" t="n">
        <f aca="false">INDEX(_Rge_Data_3rd_CY,$B377,X$1)</f>
        <v>0</v>
      </c>
      <c r="Y377" s="388" t="n">
        <f aca="false">INDEX(_Rge_Data_3rd_CY,$B377,Y$1)</f>
        <v>0</v>
      </c>
      <c r="Z377" s="388" t="n">
        <f aca="false" t="array" ref="Z377:Z377">INDEX(_Rge_Data_3rd_CY,$B377,Z$1)</f>
        <v>0</v>
      </c>
      <c r="AA377" s="388" t="n">
        <f aca="false" t="array" ref="AA377:AA377">INDEX(_Rge_Data_3rd_CY,$B377,AA$1)</f>
        <v>0</v>
      </c>
      <c r="AB377" s="388" t="n">
        <f aca="false" t="array" ref="AB377:AB377">INDEX(_Rge_Data_3rd_CY,$B377,AB$1)</f>
        <v>0</v>
      </c>
      <c r="AC377" s="388" t="n">
        <f aca="false" t="array" ref="AC377:AC377">INDEX(_Rge_Data_3rd_CY,$B377,AC$1)</f>
        <v>0</v>
      </c>
      <c r="AD377" s="388" t="n">
        <f aca="false" t="array" ref="AD377:AD377">INDEX(_Rge_Data_3rd_CY,$B377,AD$1)</f>
        <v>0</v>
      </c>
      <c r="AE377" s="388" t="n">
        <f aca="false">INDEX(_Rge_Data_3rd_CY,$B377,AE$1)</f>
        <v>0</v>
      </c>
      <c r="AF377" s="388" t="n">
        <f aca="false" t="array" ref="AF377:AF377">INDEX(_Rge_Data_3rd_CY,$B377,AF$1)</f>
        <v>0</v>
      </c>
      <c r="AG377" s="388" t="n">
        <f aca="false" t="array" ref="AG377:AG377">INDEX(_Rge_Data_3rd_CY,$B377,AG$1)</f>
        <v>0</v>
      </c>
      <c r="AH377" s="388" t="n">
        <f aca="false">V377-AG377</f>
        <v>0</v>
      </c>
      <c r="AI377" s="389" t="n">
        <f aca="false">IFERROR(AH377/V377,)</f>
        <v>0</v>
      </c>
      <c r="AJ377" s="390" t="n">
        <f aca="false">INDEX(_Rge_Data_3rd_CY,$B377,AJ$1)</f>
        <v>0</v>
      </c>
      <c r="AK377" s="391" t="n">
        <f aca="false">INDEX(_Rge_Data_3rd_CY,$B377,AK$1)</f>
        <v>0</v>
      </c>
      <c r="AL377" s="391" t="n">
        <f aca="false">INDEX(_Rge_Data_3rd_CY,$B377,AL$1)</f>
        <v>0</v>
      </c>
      <c r="AM377" s="391" t="n">
        <f aca="false">INDEX(_Rge_Data_3rd_CY,$B377,AM$1)</f>
        <v>0</v>
      </c>
      <c r="AN377" s="391" t="n">
        <f aca="false" t="array" ref="AN377:AN377">INDEX(_Rge_Data_3rd_CY,$B377,AN$1)</f>
        <v>0</v>
      </c>
      <c r="AO377" s="391" t="n">
        <f aca="false" t="array" ref="AO377:AO377">INDEX(_Rge_Data_3rd_CY,$B377,AO$1)</f>
        <v>0</v>
      </c>
      <c r="AP377" s="391" t="n">
        <f aca="false" t="array" ref="AP377:AP377">INDEX(_Rge_Data_3rd_CY,$B377,AP$1)</f>
        <v>0</v>
      </c>
      <c r="AQ377" s="391" t="n">
        <f aca="false" t="array" ref="AQ377:AQ377">INDEX(_Rge_Data_3rd_CY,$B377,AQ$1)</f>
        <v>0</v>
      </c>
      <c r="AR377" s="391" t="n">
        <f aca="false" t="array" ref="AR377:AR377">INDEX(_Rge_Data_3rd_CY,$B377,AR$1)</f>
        <v>0</v>
      </c>
      <c r="AS377" s="391" t="n">
        <f aca="false">INDEX(_Rge_Data_3rd_CY,$B377,AS$1)</f>
        <v>0</v>
      </c>
      <c r="AT377" s="391" t="n">
        <f aca="false" t="array" ref="AT377:AT377">INDEX(_Rge_Data_3rd_CY,$B377,AT$1)</f>
        <v>0</v>
      </c>
      <c r="AU377" s="391" t="n">
        <f aca="false" t="array" ref="AU377:AU377">INDEX(_Rge_Data_3rd_CY,$B377,AU$1)</f>
        <v>0</v>
      </c>
      <c r="AV377" s="262" t="n">
        <f aca="false">AU377+AX377+AY377</f>
        <v>0</v>
      </c>
      <c r="AW377" s="392" t="n">
        <f aca="false">IFERROR(AU377/AG377,0)</f>
        <v>0</v>
      </c>
      <c r="AX377" s="268" t="n">
        <f aca="false">IFERROR(IF(AND($F377="OPEN",$AH377&gt;0),$AH377*_SoP*$AW377,IF(AND($F377="CLOSED",$AH377&gt;0),$AH377*_SoL*$AW377,0)),0)</f>
        <v>0</v>
      </c>
      <c r="AY377" s="268" t="n">
        <f aca="false">IFERROR(IF($AH377&lt;0,$AH377*_SoL,0),0)</f>
        <v>0</v>
      </c>
      <c r="AZ377" s="393" t="n">
        <f aca="false">AU377+AX377</f>
        <v>0</v>
      </c>
      <c r="BA377" s="393" t="n">
        <f aca="false">AJ377-AY377</f>
        <v>0</v>
      </c>
      <c r="BB377" s="393" t="n">
        <f aca="false">AZ377-BA377</f>
        <v>0</v>
      </c>
      <c r="BC377" s="394" t="n">
        <f aca="false">IF($BB377&gt;=0,$BB377,0)</f>
        <v>0</v>
      </c>
      <c r="BD377" s="395" t="n">
        <f aca="false">IF($BB377&lt;=0,-$BB377,0)</f>
        <v>-0</v>
      </c>
      <c r="BE377" s="396" t="n">
        <f aca="false">IF((V377-AJ377)&lt;0,0,V377-AJ377)</f>
        <v>0</v>
      </c>
      <c r="BF377" s="397" t="n">
        <f aca="false">IF(AW377&gt;1,0,V377-AW377*V377)</f>
        <v>0</v>
      </c>
    </row>
    <row r="378" customFormat="false" ht="19.5" hidden="false" customHeight="true" outlineLevel="0" collapsed="false">
      <c r="A378" s="166"/>
      <c r="B378" s="208" t="n">
        <f aca="false">B377+1</f>
        <v>367</v>
      </c>
      <c r="C378" s="166"/>
      <c r="D378" s="369" t="n">
        <f aca="false">INDEX(_Rge_Projectdata_3rd,$B378,MATCH("Project-ID",_Rge_Headline_Projectdata,0))</f>
        <v>0</v>
      </c>
      <c r="E378" s="370" t="str">
        <f aca="false" t="array" ref="E378:E378">IF(INDEX(_Rge_Data_3rd_CY,$B378,E$1)=0,"",TEXT(INDEX(_Rge_Data_3rd_CY,$B378,E$1),"JJJJMMTT"))</f>
        <v/>
      </c>
      <c r="F378" s="382" t="str">
        <f aca="false" t="array" ref="F378:F378">INDEX(_Rge_Data_3rd_CY,$B378,F$1)</f>
        <v>Open</v>
      </c>
      <c r="G378" s="371" t="n">
        <f aca="false" t="array" ref="G378:G378">IFERROR(MATCH(INDEX(_Rge_Data_3rd_CY,$B378,G$1),_Rge_Projectstatus,0),"")</f>
        <v>1</v>
      </c>
      <c r="H378" s="383" t="n">
        <f aca="false">INDEX(_Rge_Data_3rd_CY,$B378,H$1)</f>
        <v>0</v>
      </c>
      <c r="I378" s="384" t="n">
        <f aca="false">INDEX(_Rge_Data_3rd_CY,$B378,I$1)</f>
        <v>0</v>
      </c>
      <c r="J378" s="384" t="n">
        <f aca="false">INDEX(_Rge_Data_3rd_CY,$B378,J$1)</f>
        <v>0</v>
      </c>
      <c r="K378" s="384" t="n">
        <f aca="false">INDEX(_Rge_Data_3rd_CY,$B378,K$1)</f>
        <v>0</v>
      </c>
      <c r="L378" s="385" t="n">
        <f aca="false" t="array" ref="L378:L378">INDEX(_Rge_Data_3rd_CY,$B378,L$1)</f>
        <v>0</v>
      </c>
      <c r="M378" s="385" t="n">
        <f aca="false" t="array" ref="M378:M378">INDEX(_Rge_Data_3rd_CY,$B378,M$1)</f>
        <v>0</v>
      </c>
      <c r="N378" s="385" t="n">
        <f aca="false" t="array" ref="N378:N378">INDEX(_Rge_Data_3rd_CY,$B378,N$1)</f>
        <v>0</v>
      </c>
      <c r="O378" s="385" t="n">
        <f aca="false" t="array" ref="O378:O378">INDEX(_Rge_Data_3rd_CY,$B378,O$1)</f>
        <v>0</v>
      </c>
      <c r="P378" s="385" t="n">
        <f aca="false" t="array" ref="P378:P378">INDEX(_Rge_Data_3rd_CY,$B378,P$1)</f>
        <v>0</v>
      </c>
      <c r="Q378" s="385" t="n">
        <f aca="false">INDEX(_Rge_Data_3rd_CY,$B378,Q$1)</f>
        <v>0</v>
      </c>
      <c r="R378" s="385" t="n">
        <f aca="false" t="array" ref="R378:R378">INDEX(_Rge_Data_3rd_CY,$B378,R$1)</f>
        <v>0</v>
      </c>
      <c r="S378" s="385" t="n">
        <f aca="false" t="array" ref="S378:S378">INDEX(_Rge_Data_3rd_CY,$B378,S$1)</f>
        <v>0</v>
      </c>
      <c r="T378" s="385" t="n">
        <f aca="false">H378-S378</f>
        <v>0</v>
      </c>
      <c r="U378" s="386" t="n">
        <f aca="false">IFERROR(T378/H378,0)</f>
        <v>0</v>
      </c>
      <c r="V378" s="387" t="n">
        <f aca="false">INDEX(_Rge_Data_3rd_CY,$B378,V$1)</f>
        <v>0</v>
      </c>
      <c r="W378" s="388" t="n">
        <f aca="false">INDEX(_Rge_Data_3rd_CY,$B378,W$1)</f>
        <v>0</v>
      </c>
      <c r="X378" s="388" t="n">
        <f aca="false">INDEX(_Rge_Data_3rd_CY,$B378,X$1)</f>
        <v>0</v>
      </c>
      <c r="Y378" s="388" t="n">
        <f aca="false">INDEX(_Rge_Data_3rd_CY,$B378,Y$1)</f>
        <v>0</v>
      </c>
      <c r="Z378" s="388" t="n">
        <f aca="false" t="array" ref="Z378:Z378">INDEX(_Rge_Data_3rd_CY,$B378,Z$1)</f>
        <v>0</v>
      </c>
      <c r="AA378" s="388" t="n">
        <f aca="false" t="array" ref="AA378:AA378">INDEX(_Rge_Data_3rd_CY,$B378,AA$1)</f>
        <v>0</v>
      </c>
      <c r="AB378" s="388" t="n">
        <f aca="false" t="array" ref="AB378:AB378">INDEX(_Rge_Data_3rd_CY,$B378,AB$1)</f>
        <v>0</v>
      </c>
      <c r="AC378" s="388" t="n">
        <f aca="false" t="array" ref="AC378:AC378">INDEX(_Rge_Data_3rd_CY,$B378,AC$1)</f>
        <v>0</v>
      </c>
      <c r="AD378" s="388" t="n">
        <f aca="false" t="array" ref="AD378:AD378">INDEX(_Rge_Data_3rd_CY,$B378,AD$1)</f>
        <v>0</v>
      </c>
      <c r="AE378" s="388" t="n">
        <f aca="false">INDEX(_Rge_Data_3rd_CY,$B378,AE$1)</f>
        <v>0</v>
      </c>
      <c r="AF378" s="388" t="n">
        <f aca="false" t="array" ref="AF378:AF378">INDEX(_Rge_Data_3rd_CY,$B378,AF$1)</f>
        <v>0</v>
      </c>
      <c r="AG378" s="388" t="n">
        <f aca="false" t="array" ref="AG378:AG378">INDEX(_Rge_Data_3rd_CY,$B378,AG$1)</f>
        <v>0</v>
      </c>
      <c r="AH378" s="388" t="n">
        <f aca="false">V378-AG378</f>
        <v>0</v>
      </c>
      <c r="AI378" s="389" t="n">
        <f aca="false">IFERROR(AH378/V378,)</f>
        <v>0</v>
      </c>
      <c r="AJ378" s="390" t="n">
        <f aca="false">INDEX(_Rge_Data_3rd_CY,$B378,AJ$1)</f>
        <v>0</v>
      </c>
      <c r="AK378" s="391" t="n">
        <f aca="false">INDEX(_Rge_Data_3rd_CY,$B378,AK$1)</f>
        <v>0</v>
      </c>
      <c r="AL378" s="391" t="n">
        <f aca="false">INDEX(_Rge_Data_3rd_CY,$B378,AL$1)</f>
        <v>0</v>
      </c>
      <c r="AM378" s="391" t="n">
        <f aca="false">INDEX(_Rge_Data_3rd_CY,$B378,AM$1)</f>
        <v>0</v>
      </c>
      <c r="AN378" s="391" t="n">
        <f aca="false" t="array" ref="AN378:AN378">INDEX(_Rge_Data_3rd_CY,$B378,AN$1)</f>
        <v>0</v>
      </c>
      <c r="AO378" s="391" t="n">
        <f aca="false" t="array" ref="AO378:AO378">INDEX(_Rge_Data_3rd_CY,$B378,AO$1)</f>
        <v>0</v>
      </c>
      <c r="AP378" s="391" t="n">
        <f aca="false" t="array" ref="AP378:AP378">INDEX(_Rge_Data_3rd_CY,$B378,AP$1)</f>
        <v>0</v>
      </c>
      <c r="AQ378" s="391" t="n">
        <f aca="false" t="array" ref="AQ378:AQ378">INDEX(_Rge_Data_3rd_CY,$B378,AQ$1)</f>
        <v>0</v>
      </c>
      <c r="AR378" s="391" t="n">
        <f aca="false" t="array" ref="AR378:AR378">INDEX(_Rge_Data_3rd_CY,$B378,AR$1)</f>
        <v>0</v>
      </c>
      <c r="AS378" s="391" t="n">
        <f aca="false">INDEX(_Rge_Data_3rd_CY,$B378,AS$1)</f>
        <v>0</v>
      </c>
      <c r="AT378" s="391" t="n">
        <f aca="false" t="array" ref="AT378:AT378">INDEX(_Rge_Data_3rd_CY,$B378,AT$1)</f>
        <v>0</v>
      </c>
      <c r="AU378" s="391" t="n">
        <f aca="false" t="array" ref="AU378:AU378">INDEX(_Rge_Data_3rd_CY,$B378,AU$1)</f>
        <v>0</v>
      </c>
      <c r="AV378" s="262" t="n">
        <f aca="false">AU378+AX378+AY378</f>
        <v>0</v>
      </c>
      <c r="AW378" s="392" t="n">
        <f aca="false">IFERROR(AU378/AG378,0)</f>
        <v>0</v>
      </c>
      <c r="AX378" s="268" t="n">
        <f aca="false">IFERROR(IF(AND($F378="OPEN",$AH378&gt;0),$AH378*_SoP*$AW378,IF(AND($F378="CLOSED",$AH378&gt;0),$AH378*_SoL*$AW378,0)),0)</f>
        <v>0</v>
      </c>
      <c r="AY378" s="268" t="n">
        <f aca="false">IFERROR(IF($AH378&lt;0,$AH378*_SoL,0),0)</f>
        <v>0</v>
      </c>
      <c r="AZ378" s="393" t="n">
        <f aca="false">AU378+AX378</f>
        <v>0</v>
      </c>
      <c r="BA378" s="393" t="n">
        <f aca="false">AJ378-AY378</f>
        <v>0</v>
      </c>
      <c r="BB378" s="393" t="n">
        <f aca="false">AZ378-BA378</f>
        <v>0</v>
      </c>
      <c r="BC378" s="394" t="n">
        <f aca="false">IF($BB378&gt;=0,$BB378,0)</f>
        <v>0</v>
      </c>
      <c r="BD378" s="395" t="n">
        <f aca="false">IF($BB378&lt;=0,-$BB378,0)</f>
        <v>-0</v>
      </c>
      <c r="BE378" s="396" t="n">
        <f aca="false">IF((V378-AJ378)&lt;0,0,V378-AJ378)</f>
        <v>0</v>
      </c>
      <c r="BF378" s="397" t="n">
        <f aca="false">IF(AW378&gt;1,0,V378-AW378*V378)</f>
        <v>0</v>
      </c>
    </row>
    <row r="379" customFormat="false" ht="19.5" hidden="false" customHeight="true" outlineLevel="0" collapsed="false">
      <c r="A379" s="166"/>
      <c r="B379" s="208" t="n">
        <f aca="false">B378+1</f>
        <v>368</v>
      </c>
      <c r="C379" s="166"/>
      <c r="D379" s="369" t="n">
        <f aca="false">INDEX(_Rge_Projectdata_3rd,$B379,MATCH("Project-ID",_Rge_Headline_Projectdata,0))</f>
        <v>0</v>
      </c>
      <c r="E379" s="370" t="str">
        <f aca="false" t="array" ref="E379:E379">IF(INDEX(_Rge_Data_3rd_CY,$B379,E$1)=0,"",TEXT(INDEX(_Rge_Data_3rd_CY,$B379,E$1),"JJJJMMTT"))</f>
        <v/>
      </c>
      <c r="F379" s="382" t="str">
        <f aca="false" t="array" ref="F379:F379">INDEX(_Rge_Data_3rd_CY,$B379,F$1)</f>
        <v>Open</v>
      </c>
      <c r="G379" s="371" t="n">
        <f aca="false" t="array" ref="G379:G379">IFERROR(MATCH(INDEX(_Rge_Data_3rd_CY,$B379,G$1),_Rge_Projectstatus,0),"")</f>
        <v>1</v>
      </c>
      <c r="H379" s="383" t="n">
        <f aca="false">INDEX(_Rge_Data_3rd_CY,$B379,H$1)</f>
        <v>0</v>
      </c>
      <c r="I379" s="384" t="n">
        <f aca="false">INDEX(_Rge_Data_3rd_CY,$B379,I$1)</f>
        <v>0</v>
      </c>
      <c r="J379" s="384" t="n">
        <f aca="false">INDEX(_Rge_Data_3rd_CY,$B379,J$1)</f>
        <v>0</v>
      </c>
      <c r="K379" s="384" t="n">
        <f aca="false">INDEX(_Rge_Data_3rd_CY,$B379,K$1)</f>
        <v>0</v>
      </c>
      <c r="L379" s="385" t="n">
        <f aca="false" t="array" ref="L379:L379">INDEX(_Rge_Data_3rd_CY,$B379,L$1)</f>
        <v>0</v>
      </c>
      <c r="M379" s="385" t="n">
        <f aca="false" t="array" ref="M379:M379">INDEX(_Rge_Data_3rd_CY,$B379,M$1)</f>
        <v>0</v>
      </c>
      <c r="N379" s="385" t="n">
        <f aca="false" t="array" ref="N379:N379">INDEX(_Rge_Data_3rd_CY,$B379,N$1)</f>
        <v>0</v>
      </c>
      <c r="O379" s="385" t="n">
        <f aca="false" t="array" ref="O379:O379">INDEX(_Rge_Data_3rd_CY,$B379,O$1)</f>
        <v>0</v>
      </c>
      <c r="P379" s="385" t="n">
        <f aca="false" t="array" ref="P379:P379">INDEX(_Rge_Data_3rd_CY,$B379,P$1)</f>
        <v>0</v>
      </c>
      <c r="Q379" s="385" t="n">
        <f aca="false">INDEX(_Rge_Data_3rd_CY,$B379,Q$1)</f>
        <v>0</v>
      </c>
      <c r="R379" s="385" t="n">
        <f aca="false" t="array" ref="R379:R379">INDEX(_Rge_Data_3rd_CY,$B379,R$1)</f>
        <v>0</v>
      </c>
      <c r="S379" s="385" t="n">
        <f aca="false" t="array" ref="S379:S379">INDEX(_Rge_Data_3rd_CY,$B379,S$1)</f>
        <v>0</v>
      </c>
      <c r="T379" s="385" t="n">
        <f aca="false">H379-S379</f>
        <v>0</v>
      </c>
      <c r="U379" s="386" t="n">
        <f aca="false">IFERROR(T379/H379,0)</f>
        <v>0</v>
      </c>
      <c r="V379" s="387" t="n">
        <f aca="false">INDEX(_Rge_Data_3rd_CY,$B379,V$1)</f>
        <v>0</v>
      </c>
      <c r="W379" s="388" t="n">
        <f aca="false">INDEX(_Rge_Data_3rd_CY,$B379,W$1)</f>
        <v>0</v>
      </c>
      <c r="X379" s="388" t="n">
        <f aca="false">INDEX(_Rge_Data_3rd_CY,$B379,X$1)</f>
        <v>0</v>
      </c>
      <c r="Y379" s="388" t="n">
        <f aca="false">INDEX(_Rge_Data_3rd_CY,$B379,Y$1)</f>
        <v>0</v>
      </c>
      <c r="Z379" s="388" t="n">
        <f aca="false" t="array" ref="Z379:Z379">INDEX(_Rge_Data_3rd_CY,$B379,Z$1)</f>
        <v>0</v>
      </c>
      <c r="AA379" s="388" t="n">
        <f aca="false" t="array" ref="AA379:AA379">INDEX(_Rge_Data_3rd_CY,$B379,AA$1)</f>
        <v>0</v>
      </c>
      <c r="AB379" s="388" t="n">
        <f aca="false" t="array" ref="AB379:AB379">INDEX(_Rge_Data_3rd_CY,$B379,AB$1)</f>
        <v>0</v>
      </c>
      <c r="AC379" s="388" t="n">
        <f aca="false" t="array" ref="AC379:AC379">INDEX(_Rge_Data_3rd_CY,$B379,AC$1)</f>
        <v>0</v>
      </c>
      <c r="AD379" s="388" t="n">
        <f aca="false" t="array" ref="AD379:AD379">INDEX(_Rge_Data_3rd_CY,$B379,AD$1)</f>
        <v>0</v>
      </c>
      <c r="AE379" s="388" t="n">
        <f aca="false">INDEX(_Rge_Data_3rd_CY,$B379,AE$1)</f>
        <v>0</v>
      </c>
      <c r="AF379" s="388" t="n">
        <f aca="false" t="array" ref="AF379:AF379">INDEX(_Rge_Data_3rd_CY,$B379,AF$1)</f>
        <v>0</v>
      </c>
      <c r="AG379" s="388" t="n">
        <f aca="false" t="array" ref="AG379:AG379">INDEX(_Rge_Data_3rd_CY,$B379,AG$1)</f>
        <v>0</v>
      </c>
      <c r="AH379" s="388" t="n">
        <f aca="false">V379-AG379</f>
        <v>0</v>
      </c>
      <c r="AI379" s="389" t="n">
        <f aca="false">IFERROR(AH379/V379,)</f>
        <v>0</v>
      </c>
      <c r="AJ379" s="390" t="n">
        <f aca="false">INDEX(_Rge_Data_3rd_CY,$B379,AJ$1)</f>
        <v>0</v>
      </c>
      <c r="AK379" s="391" t="n">
        <f aca="false">INDEX(_Rge_Data_3rd_CY,$B379,AK$1)</f>
        <v>0</v>
      </c>
      <c r="AL379" s="391" t="n">
        <f aca="false">INDEX(_Rge_Data_3rd_CY,$B379,AL$1)</f>
        <v>0</v>
      </c>
      <c r="AM379" s="391" t="n">
        <f aca="false">INDEX(_Rge_Data_3rd_CY,$B379,AM$1)</f>
        <v>0</v>
      </c>
      <c r="AN379" s="391" t="n">
        <f aca="false" t="array" ref="AN379:AN379">INDEX(_Rge_Data_3rd_CY,$B379,AN$1)</f>
        <v>0</v>
      </c>
      <c r="AO379" s="391" t="n">
        <f aca="false" t="array" ref="AO379:AO379">INDEX(_Rge_Data_3rd_CY,$B379,AO$1)</f>
        <v>0</v>
      </c>
      <c r="AP379" s="391" t="n">
        <f aca="false" t="array" ref="AP379:AP379">INDEX(_Rge_Data_3rd_CY,$B379,AP$1)</f>
        <v>0</v>
      </c>
      <c r="AQ379" s="391" t="n">
        <f aca="false" t="array" ref="AQ379:AQ379">INDEX(_Rge_Data_3rd_CY,$B379,AQ$1)</f>
        <v>0</v>
      </c>
      <c r="AR379" s="391" t="n">
        <f aca="false" t="array" ref="AR379:AR379">INDEX(_Rge_Data_3rd_CY,$B379,AR$1)</f>
        <v>0</v>
      </c>
      <c r="AS379" s="391" t="n">
        <f aca="false">INDEX(_Rge_Data_3rd_CY,$B379,AS$1)</f>
        <v>0</v>
      </c>
      <c r="AT379" s="391" t="n">
        <f aca="false" t="array" ref="AT379:AT379">INDEX(_Rge_Data_3rd_CY,$B379,AT$1)</f>
        <v>0</v>
      </c>
      <c r="AU379" s="391" t="n">
        <f aca="false" t="array" ref="AU379:AU379">INDEX(_Rge_Data_3rd_CY,$B379,AU$1)</f>
        <v>0</v>
      </c>
      <c r="AV379" s="262" t="n">
        <f aca="false">AU379+AX379+AY379</f>
        <v>0</v>
      </c>
      <c r="AW379" s="392" t="n">
        <f aca="false">IFERROR(AU379/AG379,0)</f>
        <v>0</v>
      </c>
      <c r="AX379" s="268" t="n">
        <f aca="false">IFERROR(IF(AND($F379="OPEN",$AH379&gt;0),$AH379*_SoP*$AW379,IF(AND($F379="CLOSED",$AH379&gt;0),$AH379*_SoL*$AW379,0)),0)</f>
        <v>0</v>
      </c>
      <c r="AY379" s="268" t="n">
        <f aca="false">IFERROR(IF($AH379&lt;0,$AH379*_SoL,0),0)</f>
        <v>0</v>
      </c>
      <c r="AZ379" s="393" t="n">
        <f aca="false">AU379+AX379</f>
        <v>0</v>
      </c>
      <c r="BA379" s="393" t="n">
        <f aca="false">AJ379-AY379</f>
        <v>0</v>
      </c>
      <c r="BB379" s="393" t="n">
        <f aca="false">AZ379-BA379</f>
        <v>0</v>
      </c>
      <c r="BC379" s="394" t="n">
        <f aca="false">IF($BB379&gt;=0,$BB379,0)</f>
        <v>0</v>
      </c>
      <c r="BD379" s="395" t="n">
        <f aca="false">IF($BB379&lt;=0,-$BB379,0)</f>
        <v>-0</v>
      </c>
      <c r="BE379" s="396" t="n">
        <f aca="false">IF((V379-AJ379)&lt;0,0,V379-AJ379)</f>
        <v>0</v>
      </c>
      <c r="BF379" s="397" t="n">
        <f aca="false">IF(AW379&gt;1,0,V379-AW379*V379)</f>
        <v>0</v>
      </c>
    </row>
    <row r="380" customFormat="false" ht="19.5" hidden="false" customHeight="true" outlineLevel="0" collapsed="false">
      <c r="A380" s="166"/>
      <c r="B380" s="208" t="n">
        <f aca="false">B379+1</f>
        <v>369</v>
      </c>
      <c r="C380" s="166"/>
      <c r="D380" s="369" t="n">
        <f aca="false">INDEX(_Rge_Projectdata_3rd,$B380,MATCH("Project-ID",_Rge_Headline_Projectdata,0))</f>
        <v>0</v>
      </c>
      <c r="E380" s="370" t="str">
        <f aca="false" t="array" ref="E380:E380">IF(INDEX(_Rge_Data_3rd_CY,$B380,E$1)=0,"",TEXT(INDEX(_Rge_Data_3rd_CY,$B380,E$1),"JJJJMMTT"))</f>
        <v/>
      </c>
      <c r="F380" s="382" t="str">
        <f aca="false" t="array" ref="F380:F380">INDEX(_Rge_Data_3rd_CY,$B380,F$1)</f>
        <v>Open</v>
      </c>
      <c r="G380" s="371" t="n">
        <f aca="false" t="array" ref="G380:G380">IFERROR(MATCH(INDEX(_Rge_Data_3rd_CY,$B380,G$1),_Rge_Projectstatus,0),"")</f>
        <v>1</v>
      </c>
      <c r="H380" s="383" t="n">
        <f aca="false">INDEX(_Rge_Data_3rd_CY,$B380,H$1)</f>
        <v>0</v>
      </c>
      <c r="I380" s="384" t="n">
        <f aca="false">INDEX(_Rge_Data_3rd_CY,$B380,I$1)</f>
        <v>0</v>
      </c>
      <c r="J380" s="384" t="n">
        <f aca="false">INDEX(_Rge_Data_3rd_CY,$B380,J$1)</f>
        <v>0</v>
      </c>
      <c r="K380" s="384" t="n">
        <f aca="false">INDEX(_Rge_Data_3rd_CY,$B380,K$1)</f>
        <v>0</v>
      </c>
      <c r="L380" s="385" t="n">
        <f aca="false" t="array" ref="L380:L380">INDEX(_Rge_Data_3rd_CY,$B380,L$1)</f>
        <v>0</v>
      </c>
      <c r="M380" s="385" t="n">
        <f aca="false" t="array" ref="M380:M380">INDEX(_Rge_Data_3rd_CY,$B380,M$1)</f>
        <v>0</v>
      </c>
      <c r="N380" s="385" t="n">
        <f aca="false" t="array" ref="N380:N380">INDEX(_Rge_Data_3rd_CY,$B380,N$1)</f>
        <v>0</v>
      </c>
      <c r="O380" s="385" t="n">
        <f aca="false" t="array" ref="O380:O380">INDEX(_Rge_Data_3rd_CY,$B380,O$1)</f>
        <v>0</v>
      </c>
      <c r="P380" s="385" t="n">
        <f aca="false" t="array" ref="P380:P380">INDEX(_Rge_Data_3rd_CY,$B380,P$1)</f>
        <v>0</v>
      </c>
      <c r="Q380" s="385" t="n">
        <f aca="false">INDEX(_Rge_Data_3rd_CY,$B380,Q$1)</f>
        <v>0</v>
      </c>
      <c r="R380" s="385" t="n">
        <f aca="false" t="array" ref="R380:R380">INDEX(_Rge_Data_3rd_CY,$B380,R$1)</f>
        <v>0</v>
      </c>
      <c r="S380" s="385" t="n">
        <f aca="false" t="array" ref="S380:S380">INDEX(_Rge_Data_3rd_CY,$B380,S$1)</f>
        <v>0</v>
      </c>
      <c r="T380" s="385" t="n">
        <f aca="false">H380-S380</f>
        <v>0</v>
      </c>
      <c r="U380" s="386" t="n">
        <f aca="false">IFERROR(T380/H380,0)</f>
        <v>0</v>
      </c>
      <c r="V380" s="387" t="n">
        <f aca="false">INDEX(_Rge_Data_3rd_CY,$B380,V$1)</f>
        <v>0</v>
      </c>
      <c r="W380" s="388" t="n">
        <f aca="false">INDEX(_Rge_Data_3rd_CY,$B380,W$1)</f>
        <v>0</v>
      </c>
      <c r="X380" s="388" t="n">
        <f aca="false">INDEX(_Rge_Data_3rd_CY,$B380,X$1)</f>
        <v>0</v>
      </c>
      <c r="Y380" s="388" t="n">
        <f aca="false">INDEX(_Rge_Data_3rd_CY,$B380,Y$1)</f>
        <v>0</v>
      </c>
      <c r="Z380" s="388" t="n">
        <f aca="false" t="array" ref="Z380:Z380">INDEX(_Rge_Data_3rd_CY,$B380,Z$1)</f>
        <v>0</v>
      </c>
      <c r="AA380" s="388" t="n">
        <f aca="false" t="array" ref="AA380:AA380">INDEX(_Rge_Data_3rd_CY,$B380,AA$1)</f>
        <v>0</v>
      </c>
      <c r="AB380" s="388" t="n">
        <f aca="false" t="array" ref="AB380:AB380">INDEX(_Rge_Data_3rd_CY,$B380,AB$1)</f>
        <v>0</v>
      </c>
      <c r="AC380" s="388" t="n">
        <f aca="false" t="array" ref="AC380:AC380">INDEX(_Rge_Data_3rd_CY,$B380,AC$1)</f>
        <v>0</v>
      </c>
      <c r="AD380" s="388" t="n">
        <f aca="false" t="array" ref="AD380:AD380">INDEX(_Rge_Data_3rd_CY,$B380,AD$1)</f>
        <v>0</v>
      </c>
      <c r="AE380" s="388" t="n">
        <f aca="false">INDEX(_Rge_Data_3rd_CY,$B380,AE$1)</f>
        <v>0</v>
      </c>
      <c r="AF380" s="388" t="n">
        <f aca="false" t="array" ref="AF380:AF380">INDEX(_Rge_Data_3rd_CY,$B380,AF$1)</f>
        <v>0</v>
      </c>
      <c r="AG380" s="388" t="n">
        <f aca="false" t="array" ref="AG380:AG380">INDEX(_Rge_Data_3rd_CY,$B380,AG$1)</f>
        <v>0</v>
      </c>
      <c r="AH380" s="388" t="n">
        <f aca="false">V380-AG380</f>
        <v>0</v>
      </c>
      <c r="AI380" s="389" t="n">
        <f aca="false">IFERROR(AH380/V380,)</f>
        <v>0</v>
      </c>
      <c r="AJ380" s="390" t="n">
        <f aca="false">INDEX(_Rge_Data_3rd_CY,$B380,AJ$1)</f>
        <v>0</v>
      </c>
      <c r="AK380" s="391" t="n">
        <f aca="false">INDEX(_Rge_Data_3rd_CY,$B380,AK$1)</f>
        <v>0</v>
      </c>
      <c r="AL380" s="391" t="n">
        <f aca="false">INDEX(_Rge_Data_3rd_CY,$B380,AL$1)</f>
        <v>0</v>
      </c>
      <c r="AM380" s="391" t="n">
        <f aca="false">INDEX(_Rge_Data_3rd_CY,$B380,AM$1)</f>
        <v>0</v>
      </c>
      <c r="AN380" s="391" t="n">
        <f aca="false" t="array" ref="AN380:AN380">INDEX(_Rge_Data_3rd_CY,$B380,AN$1)</f>
        <v>0</v>
      </c>
      <c r="AO380" s="391" t="n">
        <f aca="false" t="array" ref="AO380:AO380">INDEX(_Rge_Data_3rd_CY,$B380,AO$1)</f>
        <v>0</v>
      </c>
      <c r="AP380" s="391" t="n">
        <f aca="false" t="array" ref="AP380:AP380">INDEX(_Rge_Data_3rd_CY,$B380,AP$1)</f>
        <v>0</v>
      </c>
      <c r="AQ380" s="391" t="n">
        <f aca="false" t="array" ref="AQ380:AQ380">INDEX(_Rge_Data_3rd_CY,$B380,AQ$1)</f>
        <v>0</v>
      </c>
      <c r="AR380" s="391" t="n">
        <f aca="false" t="array" ref="AR380:AR380">INDEX(_Rge_Data_3rd_CY,$B380,AR$1)</f>
        <v>0</v>
      </c>
      <c r="AS380" s="391" t="n">
        <f aca="false">INDEX(_Rge_Data_3rd_CY,$B380,AS$1)</f>
        <v>0</v>
      </c>
      <c r="AT380" s="391" t="n">
        <f aca="false" t="array" ref="AT380:AT380">INDEX(_Rge_Data_3rd_CY,$B380,AT$1)</f>
        <v>0</v>
      </c>
      <c r="AU380" s="391" t="n">
        <f aca="false" t="array" ref="AU380:AU380">INDEX(_Rge_Data_3rd_CY,$B380,AU$1)</f>
        <v>0</v>
      </c>
      <c r="AV380" s="262" t="n">
        <f aca="false">AU380+AX380+AY380</f>
        <v>0</v>
      </c>
      <c r="AW380" s="392" t="n">
        <f aca="false">IFERROR(AU380/AG380,0)</f>
        <v>0</v>
      </c>
      <c r="AX380" s="268" t="n">
        <f aca="false">IFERROR(IF(AND($F380="OPEN",$AH380&gt;0),$AH380*_SoP*$AW380,IF(AND($F380="CLOSED",$AH380&gt;0),$AH380*_SoL*$AW380,0)),0)</f>
        <v>0</v>
      </c>
      <c r="AY380" s="268" t="n">
        <f aca="false">IFERROR(IF($AH380&lt;0,$AH380*_SoL,0),0)</f>
        <v>0</v>
      </c>
      <c r="AZ380" s="393" t="n">
        <f aca="false">AU380+AX380</f>
        <v>0</v>
      </c>
      <c r="BA380" s="393" t="n">
        <f aca="false">AJ380-AY380</f>
        <v>0</v>
      </c>
      <c r="BB380" s="393" t="n">
        <f aca="false">AZ380-BA380</f>
        <v>0</v>
      </c>
      <c r="BC380" s="394" t="n">
        <f aca="false">IF($BB380&gt;=0,$BB380,0)</f>
        <v>0</v>
      </c>
      <c r="BD380" s="395" t="n">
        <f aca="false">IF($BB380&lt;=0,-$BB380,0)</f>
        <v>-0</v>
      </c>
      <c r="BE380" s="396" t="n">
        <f aca="false">IF((V380-AJ380)&lt;0,0,V380-AJ380)</f>
        <v>0</v>
      </c>
      <c r="BF380" s="397" t="n">
        <f aca="false">IF(AW380&gt;1,0,V380-AW380*V380)</f>
        <v>0</v>
      </c>
    </row>
    <row r="381" customFormat="false" ht="19.5" hidden="false" customHeight="true" outlineLevel="0" collapsed="false">
      <c r="A381" s="166"/>
      <c r="B381" s="208" t="n">
        <f aca="false">B380+1</f>
        <v>370</v>
      </c>
      <c r="C381" s="166"/>
      <c r="D381" s="369" t="n">
        <f aca="false">INDEX(_Rge_Projectdata_3rd,$B381,MATCH("Project-ID",_Rge_Headline_Projectdata,0))</f>
        <v>0</v>
      </c>
      <c r="E381" s="370" t="str">
        <f aca="false" t="array" ref="E381:E381">IF(INDEX(_Rge_Data_3rd_CY,$B381,E$1)=0,"",TEXT(INDEX(_Rge_Data_3rd_CY,$B381,E$1),"JJJJMMTT"))</f>
        <v/>
      </c>
      <c r="F381" s="382" t="str">
        <f aca="false" t="array" ref="F381:F381">INDEX(_Rge_Data_3rd_CY,$B381,F$1)</f>
        <v>Open</v>
      </c>
      <c r="G381" s="371" t="n">
        <f aca="false" t="array" ref="G381:G381">IFERROR(MATCH(INDEX(_Rge_Data_3rd_CY,$B381,G$1),_Rge_Projectstatus,0),"")</f>
        <v>1</v>
      </c>
      <c r="H381" s="383" t="n">
        <f aca="false">INDEX(_Rge_Data_3rd_CY,$B381,H$1)</f>
        <v>0</v>
      </c>
      <c r="I381" s="384" t="n">
        <f aca="false">INDEX(_Rge_Data_3rd_CY,$B381,I$1)</f>
        <v>0</v>
      </c>
      <c r="J381" s="384" t="n">
        <f aca="false">INDEX(_Rge_Data_3rd_CY,$B381,J$1)</f>
        <v>0</v>
      </c>
      <c r="K381" s="384" t="n">
        <f aca="false">INDEX(_Rge_Data_3rd_CY,$B381,K$1)</f>
        <v>0</v>
      </c>
      <c r="L381" s="385" t="n">
        <f aca="false" t="array" ref="L381:L381">INDEX(_Rge_Data_3rd_CY,$B381,L$1)</f>
        <v>0</v>
      </c>
      <c r="M381" s="385" t="n">
        <f aca="false" t="array" ref="M381:M381">INDEX(_Rge_Data_3rd_CY,$B381,M$1)</f>
        <v>0</v>
      </c>
      <c r="N381" s="385" t="n">
        <f aca="false" t="array" ref="N381:N381">INDEX(_Rge_Data_3rd_CY,$B381,N$1)</f>
        <v>0</v>
      </c>
      <c r="O381" s="385" t="n">
        <f aca="false" t="array" ref="O381:O381">INDEX(_Rge_Data_3rd_CY,$B381,O$1)</f>
        <v>0</v>
      </c>
      <c r="P381" s="385" t="n">
        <f aca="false" t="array" ref="P381:P381">INDEX(_Rge_Data_3rd_CY,$B381,P$1)</f>
        <v>0</v>
      </c>
      <c r="Q381" s="385" t="n">
        <f aca="false">INDEX(_Rge_Data_3rd_CY,$B381,Q$1)</f>
        <v>0</v>
      </c>
      <c r="R381" s="385" t="n">
        <f aca="false" t="array" ref="R381:R381">INDEX(_Rge_Data_3rd_CY,$B381,R$1)</f>
        <v>0</v>
      </c>
      <c r="S381" s="385" t="n">
        <f aca="false" t="array" ref="S381:S381">INDEX(_Rge_Data_3rd_CY,$B381,S$1)</f>
        <v>0</v>
      </c>
      <c r="T381" s="385" t="n">
        <f aca="false">H381-S381</f>
        <v>0</v>
      </c>
      <c r="U381" s="386" t="n">
        <f aca="false">IFERROR(T381/H381,0)</f>
        <v>0</v>
      </c>
      <c r="V381" s="387" t="n">
        <f aca="false">INDEX(_Rge_Data_3rd_CY,$B381,V$1)</f>
        <v>0</v>
      </c>
      <c r="W381" s="388" t="n">
        <f aca="false">INDEX(_Rge_Data_3rd_CY,$B381,W$1)</f>
        <v>0</v>
      </c>
      <c r="X381" s="388" t="n">
        <f aca="false">INDEX(_Rge_Data_3rd_CY,$B381,X$1)</f>
        <v>0</v>
      </c>
      <c r="Y381" s="388" t="n">
        <f aca="false">INDEX(_Rge_Data_3rd_CY,$B381,Y$1)</f>
        <v>0</v>
      </c>
      <c r="Z381" s="388" t="n">
        <f aca="false" t="array" ref="Z381:Z381">INDEX(_Rge_Data_3rd_CY,$B381,Z$1)</f>
        <v>0</v>
      </c>
      <c r="AA381" s="388" t="n">
        <f aca="false" t="array" ref="AA381:AA381">INDEX(_Rge_Data_3rd_CY,$B381,AA$1)</f>
        <v>0</v>
      </c>
      <c r="AB381" s="388" t="n">
        <f aca="false" t="array" ref="AB381:AB381">INDEX(_Rge_Data_3rd_CY,$B381,AB$1)</f>
        <v>0</v>
      </c>
      <c r="AC381" s="388" t="n">
        <f aca="false" t="array" ref="AC381:AC381">INDEX(_Rge_Data_3rd_CY,$B381,AC$1)</f>
        <v>0</v>
      </c>
      <c r="AD381" s="388" t="n">
        <f aca="false" t="array" ref="AD381:AD381">INDEX(_Rge_Data_3rd_CY,$B381,AD$1)</f>
        <v>0</v>
      </c>
      <c r="AE381" s="388" t="n">
        <f aca="false">INDEX(_Rge_Data_3rd_CY,$B381,AE$1)</f>
        <v>0</v>
      </c>
      <c r="AF381" s="388" t="n">
        <f aca="false" t="array" ref="AF381:AF381">INDEX(_Rge_Data_3rd_CY,$B381,AF$1)</f>
        <v>0</v>
      </c>
      <c r="AG381" s="388" t="n">
        <f aca="false" t="array" ref="AG381:AG381">INDEX(_Rge_Data_3rd_CY,$B381,AG$1)</f>
        <v>0</v>
      </c>
      <c r="AH381" s="388" t="n">
        <f aca="false">V381-AG381</f>
        <v>0</v>
      </c>
      <c r="AI381" s="389" t="n">
        <f aca="false">IFERROR(AH381/V381,)</f>
        <v>0</v>
      </c>
      <c r="AJ381" s="390" t="n">
        <f aca="false">INDEX(_Rge_Data_3rd_CY,$B381,AJ$1)</f>
        <v>0</v>
      </c>
      <c r="AK381" s="391" t="n">
        <f aca="false">INDEX(_Rge_Data_3rd_CY,$B381,AK$1)</f>
        <v>0</v>
      </c>
      <c r="AL381" s="391" t="n">
        <f aca="false">INDEX(_Rge_Data_3rd_CY,$B381,AL$1)</f>
        <v>0</v>
      </c>
      <c r="AM381" s="391" t="n">
        <f aca="false">INDEX(_Rge_Data_3rd_CY,$B381,AM$1)</f>
        <v>0</v>
      </c>
      <c r="AN381" s="391" t="n">
        <f aca="false" t="array" ref="AN381:AN381">INDEX(_Rge_Data_3rd_CY,$B381,AN$1)</f>
        <v>0</v>
      </c>
      <c r="AO381" s="391" t="n">
        <f aca="false" t="array" ref="AO381:AO381">INDEX(_Rge_Data_3rd_CY,$B381,AO$1)</f>
        <v>0</v>
      </c>
      <c r="AP381" s="391" t="n">
        <f aca="false" t="array" ref="AP381:AP381">INDEX(_Rge_Data_3rd_CY,$B381,AP$1)</f>
        <v>0</v>
      </c>
      <c r="AQ381" s="391" t="n">
        <f aca="false" t="array" ref="AQ381:AQ381">INDEX(_Rge_Data_3rd_CY,$B381,AQ$1)</f>
        <v>0</v>
      </c>
      <c r="AR381" s="391" t="n">
        <f aca="false" t="array" ref="AR381:AR381">INDEX(_Rge_Data_3rd_CY,$B381,AR$1)</f>
        <v>0</v>
      </c>
      <c r="AS381" s="391" t="n">
        <f aca="false">INDEX(_Rge_Data_3rd_CY,$B381,AS$1)</f>
        <v>0</v>
      </c>
      <c r="AT381" s="391" t="n">
        <f aca="false" t="array" ref="AT381:AT381">INDEX(_Rge_Data_3rd_CY,$B381,AT$1)</f>
        <v>0</v>
      </c>
      <c r="AU381" s="391" t="n">
        <f aca="false" t="array" ref="AU381:AU381">INDEX(_Rge_Data_3rd_CY,$B381,AU$1)</f>
        <v>0</v>
      </c>
      <c r="AV381" s="262" t="n">
        <f aca="false">AU381+AX381+AY381</f>
        <v>0</v>
      </c>
      <c r="AW381" s="392" t="n">
        <f aca="false">IFERROR(AU381/AG381,0)</f>
        <v>0</v>
      </c>
      <c r="AX381" s="268" t="n">
        <f aca="false">IFERROR(IF(AND($F381="OPEN",$AH381&gt;0),$AH381*_SoP*$AW381,IF(AND($F381="CLOSED",$AH381&gt;0),$AH381*_SoL*$AW381,0)),0)</f>
        <v>0</v>
      </c>
      <c r="AY381" s="268" t="n">
        <f aca="false">IFERROR(IF($AH381&lt;0,$AH381*_SoL,0),0)</f>
        <v>0</v>
      </c>
      <c r="AZ381" s="393" t="n">
        <f aca="false">AU381+AX381</f>
        <v>0</v>
      </c>
      <c r="BA381" s="393" t="n">
        <f aca="false">AJ381-AY381</f>
        <v>0</v>
      </c>
      <c r="BB381" s="393" t="n">
        <f aca="false">AZ381-BA381</f>
        <v>0</v>
      </c>
      <c r="BC381" s="394" t="n">
        <f aca="false">IF($BB381&gt;=0,$BB381,0)</f>
        <v>0</v>
      </c>
      <c r="BD381" s="395" t="n">
        <f aca="false">IF($BB381&lt;=0,-$BB381,0)</f>
        <v>-0</v>
      </c>
      <c r="BE381" s="396" t="n">
        <f aca="false">IF((V381-AJ381)&lt;0,0,V381-AJ381)</f>
        <v>0</v>
      </c>
      <c r="BF381" s="397" t="n">
        <f aca="false">IF(AW381&gt;1,0,V381-AW381*V381)</f>
        <v>0</v>
      </c>
    </row>
    <row r="382" customFormat="false" ht="19.5" hidden="false" customHeight="true" outlineLevel="0" collapsed="false">
      <c r="A382" s="166"/>
      <c r="B382" s="208" t="n">
        <f aca="false">B381+1</f>
        <v>371</v>
      </c>
      <c r="C382" s="166"/>
      <c r="D382" s="369" t="n">
        <f aca="false">INDEX(_Rge_Projectdata_3rd,$B382,MATCH("Project-ID",_Rge_Headline_Projectdata,0))</f>
        <v>0</v>
      </c>
      <c r="E382" s="370" t="str">
        <f aca="false" t="array" ref="E382:E382">IF(INDEX(_Rge_Data_3rd_CY,$B382,E$1)=0,"",TEXT(INDEX(_Rge_Data_3rd_CY,$B382,E$1),"JJJJMMTT"))</f>
        <v/>
      </c>
      <c r="F382" s="382" t="str">
        <f aca="false" t="array" ref="F382:F382">INDEX(_Rge_Data_3rd_CY,$B382,F$1)</f>
        <v>Open</v>
      </c>
      <c r="G382" s="371" t="n">
        <f aca="false" t="array" ref="G382:G382">IFERROR(MATCH(INDEX(_Rge_Data_3rd_CY,$B382,G$1),_Rge_Projectstatus,0),"")</f>
        <v>1</v>
      </c>
      <c r="H382" s="383" t="n">
        <f aca="false">INDEX(_Rge_Data_3rd_CY,$B382,H$1)</f>
        <v>0</v>
      </c>
      <c r="I382" s="384" t="n">
        <f aca="false">INDEX(_Rge_Data_3rd_CY,$B382,I$1)</f>
        <v>0</v>
      </c>
      <c r="J382" s="384" t="n">
        <f aca="false">INDEX(_Rge_Data_3rd_CY,$B382,J$1)</f>
        <v>0</v>
      </c>
      <c r="K382" s="384" t="n">
        <f aca="false">INDEX(_Rge_Data_3rd_CY,$B382,K$1)</f>
        <v>0</v>
      </c>
      <c r="L382" s="385" t="n">
        <f aca="false" t="array" ref="L382:L382">INDEX(_Rge_Data_3rd_CY,$B382,L$1)</f>
        <v>0</v>
      </c>
      <c r="M382" s="385" t="n">
        <f aca="false" t="array" ref="M382:M382">INDEX(_Rge_Data_3rd_CY,$B382,M$1)</f>
        <v>0</v>
      </c>
      <c r="N382" s="385" t="n">
        <f aca="false" t="array" ref="N382:N382">INDEX(_Rge_Data_3rd_CY,$B382,N$1)</f>
        <v>0</v>
      </c>
      <c r="O382" s="385" t="n">
        <f aca="false" t="array" ref="O382:O382">INDEX(_Rge_Data_3rd_CY,$B382,O$1)</f>
        <v>0</v>
      </c>
      <c r="P382" s="385" t="n">
        <f aca="false" t="array" ref="P382:P382">INDEX(_Rge_Data_3rd_CY,$B382,P$1)</f>
        <v>0</v>
      </c>
      <c r="Q382" s="385" t="n">
        <f aca="false">INDEX(_Rge_Data_3rd_CY,$B382,Q$1)</f>
        <v>0</v>
      </c>
      <c r="R382" s="385" t="n">
        <f aca="false" t="array" ref="R382:R382">INDEX(_Rge_Data_3rd_CY,$B382,R$1)</f>
        <v>0</v>
      </c>
      <c r="S382" s="385" t="n">
        <f aca="false" t="array" ref="S382:S382">INDEX(_Rge_Data_3rd_CY,$B382,S$1)</f>
        <v>0</v>
      </c>
      <c r="T382" s="385" t="n">
        <f aca="false">H382-S382</f>
        <v>0</v>
      </c>
      <c r="U382" s="386" t="n">
        <f aca="false">IFERROR(T382/H382,0)</f>
        <v>0</v>
      </c>
      <c r="V382" s="387" t="n">
        <f aca="false">INDEX(_Rge_Data_3rd_CY,$B382,V$1)</f>
        <v>0</v>
      </c>
      <c r="W382" s="388" t="n">
        <f aca="false">INDEX(_Rge_Data_3rd_CY,$B382,W$1)</f>
        <v>0</v>
      </c>
      <c r="X382" s="388" t="n">
        <f aca="false">INDEX(_Rge_Data_3rd_CY,$B382,X$1)</f>
        <v>0</v>
      </c>
      <c r="Y382" s="388" t="n">
        <f aca="false">INDEX(_Rge_Data_3rd_CY,$B382,Y$1)</f>
        <v>0</v>
      </c>
      <c r="Z382" s="388" t="n">
        <f aca="false" t="array" ref="Z382:Z382">INDEX(_Rge_Data_3rd_CY,$B382,Z$1)</f>
        <v>0</v>
      </c>
      <c r="AA382" s="388" t="n">
        <f aca="false" t="array" ref="AA382:AA382">INDEX(_Rge_Data_3rd_CY,$B382,AA$1)</f>
        <v>0</v>
      </c>
      <c r="AB382" s="388" t="n">
        <f aca="false" t="array" ref="AB382:AB382">INDEX(_Rge_Data_3rd_CY,$B382,AB$1)</f>
        <v>0</v>
      </c>
      <c r="AC382" s="388" t="n">
        <f aca="false" t="array" ref="AC382:AC382">INDEX(_Rge_Data_3rd_CY,$B382,AC$1)</f>
        <v>0</v>
      </c>
      <c r="AD382" s="388" t="n">
        <f aca="false" t="array" ref="AD382:AD382">INDEX(_Rge_Data_3rd_CY,$B382,AD$1)</f>
        <v>0</v>
      </c>
      <c r="AE382" s="388" t="n">
        <f aca="false">INDEX(_Rge_Data_3rd_CY,$B382,AE$1)</f>
        <v>0</v>
      </c>
      <c r="AF382" s="388" t="n">
        <f aca="false" t="array" ref="AF382:AF382">INDEX(_Rge_Data_3rd_CY,$B382,AF$1)</f>
        <v>0</v>
      </c>
      <c r="AG382" s="388" t="n">
        <f aca="false" t="array" ref="AG382:AG382">INDEX(_Rge_Data_3rd_CY,$B382,AG$1)</f>
        <v>0</v>
      </c>
      <c r="AH382" s="388" t="n">
        <f aca="false">V382-AG382</f>
        <v>0</v>
      </c>
      <c r="AI382" s="389" t="n">
        <f aca="false">IFERROR(AH382/V382,)</f>
        <v>0</v>
      </c>
      <c r="AJ382" s="390" t="n">
        <f aca="false">INDEX(_Rge_Data_3rd_CY,$B382,AJ$1)</f>
        <v>0</v>
      </c>
      <c r="AK382" s="391" t="n">
        <f aca="false">INDEX(_Rge_Data_3rd_CY,$B382,AK$1)</f>
        <v>0</v>
      </c>
      <c r="AL382" s="391" t="n">
        <f aca="false">INDEX(_Rge_Data_3rd_CY,$B382,AL$1)</f>
        <v>0</v>
      </c>
      <c r="AM382" s="391" t="n">
        <f aca="false">INDEX(_Rge_Data_3rd_CY,$B382,AM$1)</f>
        <v>0</v>
      </c>
      <c r="AN382" s="391" t="n">
        <f aca="false" t="array" ref="AN382:AN382">INDEX(_Rge_Data_3rd_CY,$B382,AN$1)</f>
        <v>0</v>
      </c>
      <c r="AO382" s="391" t="n">
        <f aca="false" t="array" ref="AO382:AO382">INDEX(_Rge_Data_3rd_CY,$B382,AO$1)</f>
        <v>0</v>
      </c>
      <c r="AP382" s="391" t="n">
        <f aca="false" t="array" ref="AP382:AP382">INDEX(_Rge_Data_3rd_CY,$B382,AP$1)</f>
        <v>0</v>
      </c>
      <c r="AQ382" s="391" t="n">
        <f aca="false" t="array" ref="AQ382:AQ382">INDEX(_Rge_Data_3rd_CY,$B382,AQ$1)</f>
        <v>0</v>
      </c>
      <c r="AR382" s="391" t="n">
        <f aca="false" t="array" ref="AR382:AR382">INDEX(_Rge_Data_3rd_CY,$B382,AR$1)</f>
        <v>0</v>
      </c>
      <c r="AS382" s="391" t="n">
        <f aca="false">INDEX(_Rge_Data_3rd_CY,$B382,AS$1)</f>
        <v>0</v>
      </c>
      <c r="AT382" s="391" t="n">
        <f aca="false" t="array" ref="AT382:AT382">INDEX(_Rge_Data_3rd_CY,$B382,AT$1)</f>
        <v>0</v>
      </c>
      <c r="AU382" s="391" t="n">
        <f aca="false" t="array" ref="AU382:AU382">INDEX(_Rge_Data_3rd_CY,$B382,AU$1)</f>
        <v>0</v>
      </c>
      <c r="AV382" s="262" t="n">
        <f aca="false">AU382+AX382+AY382</f>
        <v>0</v>
      </c>
      <c r="AW382" s="392" t="n">
        <f aca="false">IFERROR(AU382/AG382,0)</f>
        <v>0</v>
      </c>
      <c r="AX382" s="268" t="n">
        <f aca="false">IFERROR(IF(AND($F382="OPEN",$AH382&gt;0),$AH382*_SoP*$AW382,IF(AND($F382="CLOSED",$AH382&gt;0),$AH382*_SoL*$AW382,0)),0)</f>
        <v>0</v>
      </c>
      <c r="AY382" s="268" t="n">
        <f aca="false">IFERROR(IF($AH382&lt;0,$AH382*_SoL,0),0)</f>
        <v>0</v>
      </c>
      <c r="AZ382" s="393" t="n">
        <f aca="false">AU382+AX382</f>
        <v>0</v>
      </c>
      <c r="BA382" s="393" t="n">
        <f aca="false">AJ382-AY382</f>
        <v>0</v>
      </c>
      <c r="BB382" s="393" t="n">
        <f aca="false">AZ382-BA382</f>
        <v>0</v>
      </c>
      <c r="BC382" s="394" t="n">
        <f aca="false">IF($BB382&gt;=0,$BB382,0)</f>
        <v>0</v>
      </c>
      <c r="BD382" s="395" t="n">
        <f aca="false">IF($BB382&lt;=0,-$BB382,0)</f>
        <v>-0</v>
      </c>
      <c r="BE382" s="396" t="n">
        <f aca="false">IF((V382-AJ382)&lt;0,0,V382-AJ382)</f>
        <v>0</v>
      </c>
      <c r="BF382" s="397" t="n">
        <f aca="false">IF(AW382&gt;1,0,V382-AW382*V382)</f>
        <v>0</v>
      </c>
    </row>
    <row r="383" customFormat="false" ht="19.5" hidden="false" customHeight="true" outlineLevel="0" collapsed="false">
      <c r="A383" s="166"/>
      <c r="B383" s="208" t="n">
        <f aca="false">B382+1</f>
        <v>372</v>
      </c>
      <c r="C383" s="166"/>
      <c r="D383" s="369" t="n">
        <f aca="false">INDEX(_Rge_Projectdata_3rd,$B383,MATCH("Project-ID",_Rge_Headline_Projectdata,0))</f>
        <v>0</v>
      </c>
      <c r="E383" s="370" t="str">
        <f aca="false" t="array" ref="E383:E383">IF(INDEX(_Rge_Data_3rd_CY,$B383,E$1)=0,"",TEXT(INDEX(_Rge_Data_3rd_CY,$B383,E$1),"JJJJMMTT"))</f>
        <v/>
      </c>
      <c r="F383" s="382" t="str">
        <f aca="false" t="array" ref="F383:F383">INDEX(_Rge_Data_3rd_CY,$B383,F$1)</f>
        <v>Open</v>
      </c>
      <c r="G383" s="371" t="n">
        <f aca="false" t="array" ref="G383:G383">IFERROR(MATCH(INDEX(_Rge_Data_3rd_CY,$B383,G$1),_Rge_Projectstatus,0),"")</f>
        <v>1</v>
      </c>
      <c r="H383" s="383" t="n">
        <f aca="false">INDEX(_Rge_Data_3rd_CY,$B383,H$1)</f>
        <v>0</v>
      </c>
      <c r="I383" s="384" t="n">
        <f aca="false">INDEX(_Rge_Data_3rd_CY,$B383,I$1)</f>
        <v>0</v>
      </c>
      <c r="J383" s="384" t="n">
        <f aca="false">INDEX(_Rge_Data_3rd_CY,$B383,J$1)</f>
        <v>0</v>
      </c>
      <c r="K383" s="384" t="n">
        <f aca="false">INDEX(_Rge_Data_3rd_CY,$B383,K$1)</f>
        <v>0</v>
      </c>
      <c r="L383" s="385" t="n">
        <f aca="false" t="array" ref="L383:L383">INDEX(_Rge_Data_3rd_CY,$B383,L$1)</f>
        <v>0</v>
      </c>
      <c r="M383" s="385" t="n">
        <f aca="false" t="array" ref="M383:M383">INDEX(_Rge_Data_3rd_CY,$B383,M$1)</f>
        <v>0</v>
      </c>
      <c r="N383" s="385" t="n">
        <f aca="false" t="array" ref="N383:N383">INDEX(_Rge_Data_3rd_CY,$B383,N$1)</f>
        <v>0</v>
      </c>
      <c r="O383" s="385" t="n">
        <f aca="false" t="array" ref="O383:O383">INDEX(_Rge_Data_3rd_CY,$B383,O$1)</f>
        <v>0</v>
      </c>
      <c r="P383" s="385" t="n">
        <f aca="false" t="array" ref="P383:P383">INDEX(_Rge_Data_3rd_CY,$B383,P$1)</f>
        <v>0</v>
      </c>
      <c r="Q383" s="385" t="n">
        <f aca="false">INDEX(_Rge_Data_3rd_CY,$B383,Q$1)</f>
        <v>0</v>
      </c>
      <c r="R383" s="385" t="n">
        <f aca="false" t="array" ref="R383:R383">INDEX(_Rge_Data_3rd_CY,$B383,R$1)</f>
        <v>0</v>
      </c>
      <c r="S383" s="385" t="n">
        <f aca="false" t="array" ref="S383:S383">INDEX(_Rge_Data_3rd_CY,$B383,S$1)</f>
        <v>0</v>
      </c>
      <c r="T383" s="385" t="n">
        <f aca="false">H383-S383</f>
        <v>0</v>
      </c>
      <c r="U383" s="386" t="n">
        <f aca="false">IFERROR(T383/H383,0)</f>
        <v>0</v>
      </c>
      <c r="V383" s="387" t="n">
        <f aca="false">INDEX(_Rge_Data_3rd_CY,$B383,V$1)</f>
        <v>0</v>
      </c>
      <c r="W383" s="388" t="n">
        <f aca="false">INDEX(_Rge_Data_3rd_CY,$B383,W$1)</f>
        <v>0</v>
      </c>
      <c r="X383" s="388" t="n">
        <f aca="false">INDEX(_Rge_Data_3rd_CY,$B383,X$1)</f>
        <v>0</v>
      </c>
      <c r="Y383" s="388" t="n">
        <f aca="false">INDEX(_Rge_Data_3rd_CY,$B383,Y$1)</f>
        <v>0</v>
      </c>
      <c r="Z383" s="388" t="n">
        <f aca="false" t="array" ref="Z383:Z383">INDEX(_Rge_Data_3rd_CY,$B383,Z$1)</f>
        <v>0</v>
      </c>
      <c r="AA383" s="388" t="n">
        <f aca="false" t="array" ref="AA383:AA383">INDEX(_Rge_Data_3rd_CY,$B383,AA$1)</f>
        <v>0</v>
      </c>
      <c r="AB383" s="388" t="n">
        <f aca="false" t="array" ref="AB383:AB383">INDEX(_Rge_Data_3rd_CY,$B383,AB$1)</f>
        <v>0</v>
      </c>
      <c r="AC383" s="388" t="n">
        <f aca="false" t="array" ref="AC383:AC383">INDEX(_Rge_Data_3rd_CY,$B383,AC$1)</f>
        <v>0</v>
      </c>
      <c r="AD383" s="388" t="n">
        <f aca="false" t="array" ref="AD383:AD383">INDEX(_Rge_Data_3rd_CY,$B383,AD$1)</f>
        <v>0</v>
      </c>
      <c r="AE383" s="388" t="n">
        <f aca="false">INDEX(_Rge_Data_3rd_CY,$B383,AE$1)</f>
        <v>0</v>
      </c>
      <c r="AF383" s="388" t="n">
        <f aca="false" t="array" ref="AF383:AF383">INDEX(_Rge_Data_3rd_CY,$B383,AF$1)</f>
        <v>0</v>
      </c>
      <c r="AG383" s="388" t="n">
        <f aca="false" t="array" ref="AG383:AG383">INDEX(_Rge_Data_3rd_CY,$B383,AG$1)</f>
        <v>0</v>
      </c>
      <c r="AH383" s="388" t="n">
        <f aca="false">V383-AG383</f>
        <v>0</v>
      </c>
      <c r="AI383" s="389" t="n">
        <f aca="false">IFERROR(AH383/V383,)</f>
        <v>0</v>
      </c>
      <c r="AJ383" s="390" t="n">
        <f aca="false">INDEX(_Rge_Data_3rd_CY,$B383,AJ$1)</f>
        <v>0</v>
      </c>
      <c r="AK383" s="391" t="n">
        <f aca="false">INDEX(_Rge_Data_3rd_CY,$B383,AK$1)</f>
        <v>0</v>
      </c>
      <c r="AL383" s="391" t="n">
        <f aca="false">INDEX(_Rge_Data_3rd_CY,$B383,AL$1)</f>
        <v>0</v>
      </c>
      <c r="AM383" s="391" t="n">
        <f aca="false">INDEX(_Rge_Data_3rd_CY,$B383,AM$1)</f>
        <v>0</v>
      </c>
      <c r="AN383" s="391" t="n">
        <f aca="false" t="array" ref="AN383:AN383">INDEX(_Rge_Data_3rd_CY,$B383,AN$1)</f>
        <v>0</v>
      </c>
      <c r="AO383" s="391" t="n">
        <f aca="false" t="array" ref="AO383:AO383">INDEX(_Rge_Data_3rd_CY,$B383,AO$1)</f>
        <v>0</v>
      </c>
      <c r="AP383" s="391" t="n">
        <f aca="false" t="array" ref="AP383:AP383">INDEX(_Rge_Data_3rd_CY,$B383,AP$1)</f>
        <v>0</v>
      </c>
      <c r="AQ383" s="391" t="n">
        <f aca="false" t="array" ref="AQ383:AQ383">INDEX(_Rge_Data_3rd_CY,$B383,AQ$1)</f>
        <v>0</v>
      </c>
      <c r="AR383" s="391" t="n">
        <f aca="false" t="array" ref="AR383:AR383">INDEX(_Rge_Data_3rd_CY,$B383,AR$1)</f>
        <v>0</v>
      </c>
      <c r="AS383" s="391" t="n">
        <f aca="false">INDEX(_Rge_Data_3rd_CY,$B383,AS$1)</f>
        <v>0</v>
      </c>
      <c r="AT383" s="391" t="n">
        <f aca="false" t="array" ref="AT383:AT383">INDEX(_Rge_Data_3rd_CY,$B383,AT$1)</f>
        <v>0</v>
      </c>
      <c r="AU383" s="391" t="n">
        <f aca="false" t="array" ref="AU383:AU383">INDEX(_Rge_Data_3rd_CY,$B383,AU$1)</f>
        <v>0</v>
      </c>
      <c r="AV383" s="262" t="n">
        <f aca="false">AU383+AX383+AY383</f>
        <v>0</v>
      </c>
      <c r="AW383" s="392" t="n">
        <f aca="false">IFERROR(AU383/AG383,0)</f>
        <v>0</v>
      </c>
      <c r="AX383" s="268" t="n">
        <f aca="false">IFERROR(IF(AND($F383="OPEN",$AH383&gt;0),$AH383*_SoP*$AW383,IF(AND($F383="CLOSED",$AH383&gt;0),$AH383*_SoL*$AW383,0)),0)</f>
        <v>0</v>
      </c>
      <c r="AY383" s="268" t="n">
        <f aca="false">IFERROR(IF($AH383&lt;0,$AH383*_SoL,0),0)</f>
        <v>0</v>
      </c>
      <c r="AZ383" s="393" t="n">
        <f aca="false">AU383+AX383</f>
        <v>0</v>
      </c>
      <c r="BA383" s="393" t="n">
        <f aca="false">AJ383-AY383</f>
        <v>0</v>
      </c>
      <c r="BB383" s="393" t="n">
        <f aca="false">AZ383-BA383</f>
        <v>0</v>
      </c>
      <c r="BC383" s="394" t="n">
        <f aca="false">IF($BB383&gt;=0,$BB383,0)</f>
        <v>0</v>
      </c>
      <c r="BD383" s="395" t="n">
        <f aca="false">IF($BB383&lt;=0,-$BB383,0)</f>
        <v>-0</v>
      </c>
      <c r="BE383" s="396" t="n">
        <f aca="false">IF((V383-AJ383)&lt;0,0,V383-AJ383)</f>
        <v>0</v>
      </c>
      <c r="BF383" s="397" t="n">
        <f aca="false">IF(AW383&gt;1,0,V383-AW383*V383)</f>
        <v>0</v>
      </c>
    </row>
    <row r="384" customFormat="false" ht="19.5" hidden="false" customHeight="true" outlineLevel="0" collapsed="false">
      <c r="A384" s="166"/>
      <c r="B384" s="208" t="n">
        <f aca="false">B383+1</f>
        <v>373</v>
      </c>
      <c r="C384" s="166"/>
      <c r="D384" s="369" t="n">
        <f aca="false">INDEX(_Rge_Projectdata_3rd,$B384,MATCH("Project-ID",_Rge_Headline_Projectdata,0))</f>
        <v>0</v>
      </c>
      <c r="E384" s="370" t="str">
        <f aca="false" t="array" ref="E384:E384">IF(INDEX(_Rge_Data_3rd_CY,$B384,E$1)=0,"",TEXT(INDEX(_Rge_Data_3rd_CY,$B384,E$1),"JJJJMMTT"))</f>
        <v/>
      </c>
      <c r="F384" s="382" t="str">
        <f aca="false" t="array" ref="F384:F384">INDEX(_Rge_Data_3rd_CY,$B384,F$1)</f>
        <v>Open</v>
      </c>
      <c r="G384" s="371" t="n">
        <f aca="false" t="array" ref="G384:G384">IFERROR(MATCH(INDEX(_Rge_Data_3rd_CY,$B384,G$1),_Rge_Projectstatus,0),"")</f>
        <v>1</v>
      </c>
      <c r="H384" s="383" t="n">
        <f aca="false">INDEX(_Rge_Data_3rd_CY,$B384,H$1)</f>
        <v>0</v>
      </c>
      <c r="I384" s="384" t="n">
        <f aca="false">INDEX(_Rge_Data_3rd_CY,$B384,I$1)</f>
        <v>0</v>
      </c>
      <c r="J384" s="384" t="n">
        <f aca="false">INDEX(_Rge_Data_3rd_CY,$B384,J$1)</f>
        <v>0</v>
      </c>
      <c r="K384" s="384" t="n">
        <f aca="false">INDEX(_Rge_Data_3rd_CY,$B384,K$1)</f>
        <v>0</v>
      </c>
      <c r="L384" s="385" t="n">
        <f aca="false" t="array" ref="L384:L384">INDEX(_Rge_Data_3rd_CY,$B384,L$1)</f>
        <v>0</v>
      </c>
      <c r="M384" s="385" t="n">
        <f aca="false" t="array" ref="M384:M384">INDEX(_Rge_Data_3rd_CY,$B384,M$1)</f>
        <v>0</v>
      </c>
      <c r="N384" s="385" t="n">
        <f aca="false" t="array" ref="N384:N384">INDEX(_Rge_Data_3rd_CY,$B384,N$1)</f>
        <v>0</v>
      </c>
      <c r="O384" s="385" t="n">
        <f aca="false" t="array" ref="O384:O384">INDEX(_Rge_Data_3rd_CY,$B384,O$1)</f>
        <v>0</v>
      </c>
      <c r="P384" s="385" t="n">
        <f aca="false" t="array" ref="P384:P384">INDEX(_Rge_Data_3rd_CY,$B384,P$1)</f>
        <v>0</v>
      </c>
      <c r="Q384" s="385" t="n">
        <f aca="false">INDEX(_Rge_Data_3rd_CY,$B384,Q$1)</f>
        <v>0</v>
      </c>
      <c r="R384" s="385" t="n">
        <f aca="false" t="array" ref="R384:R384">INDEX(_Rge_Data_3rd_CY,$B384,R$1)</f>
        <v>0</v>
      </c>
      <c r="S384" s="385" t="n">
        <f aca="false" t="array" ref="S384:S384">INDEX(_Rge_Data_3rd_CY,$B384,S$1)</f>
        <v>0</v>
      </c>
      <c r="T384" s="385" t="n">
        <f aca="false">H384-S384</f>
        <v>0</v>
      </c>
      <c r="U384" s="386" t="n">
        <f aca="false">IFERROR(T384/H384,0)</f>
        <v>0</v>
      </c>
      <c r="V384" s="387" t="n">
        <f aca="false">INDEX(_Rge_Data_3rd_CY,$B384,V$1)</f>
        <v>0</v>
      </c>
      <c r="W384" s="388" t="n">
        <f aca="false">INDEX(_Rge_Data_3rd_CY,$B384,W$1)</f>
        <v>0</v>
      </c>
      <c r="X384" s="388" t="n">
        <f aca="false">INDEX(_Rge_Data_3rd_CY,$B384,X$1)</f>
        <v>0</v>
      </c>
      <c r="Y384" s="388" t="n">
        <f aca="false">INDEX(_Rge_Data_3rd_CY,$B384,Y$1)</f>
        <v>0</v>
      </c>
      <c r="Z384" s="388" t="n">
        <f aca="false" t="array" ref="Z384:Z384">INDEX(_Rge_Data_3rd_CY,$B384,Z$1)</f>
        <v>0</v>
      </c>
      <c r="AA384" s="388" t="n">
        <f aca="false" t="array" ref="AA384:AA384">INDEX(_Rge_Data_3rd_CY,$B384,AA$1)</f>
        <v>0</v>
      </c>
      <c r="AB384" s="388" t="n">
        <f aca="false" t="array" ref="AB384:AB384">INDEX(_Rge_Data_3rd_CY,$B384,AB$1)</f>
        <v>0</v>
      </c>
      <c r="AC384" s="388" t="n">
        <f aca="false" t="array" ref="AC384:AC384">INDEX(_Rge_Data_3rd_CY,$B384,AC$1)</f>
        <v>0</v>
      </c>
      <c r="AD384" s="388" t="n">
        <f aca="false" t="array" ref="AD384:AD384">INDEX(_Rge_Data_3rd_CY,$B384,AD$1)</f>
        <v>0</v>
      </c>
      <c r="AE384" s="388" t="n">
        <f aca="false">INDEX(_Rge_Data_3rd_CY,$B384,AE$1)</f>
        <v>0</v>
      </c>
      <c r="AF384" s="388" t="n">
        <f aca="false" t="array" ref="AF384:AF384">INDEX(_Rge_Data_3rd_CY,$B384,AF$1)</f>
        <v>0</v>
      </c>
      <c r="AG384" s="388" t="n">
        <f aca="false" t="array" ref="AG384:AG384">INDEX(_Rge_Data_3rd_CY,$B384,AG$1)</f>
        <v>0</v>
      </c>
      <c r="AH384" s="388" t="n">
        <f aca="false">V384-AG384</f>
        <v>0</v>
      </c>
      <c r="AI384" s="389" t="n">
        <f aca="false">IFERROR(AH384/V384,)</f>
        <v>0</v>
      </c>
      <c r="AJ384" s="390" t="n">
        <f aca="false">INDEX(_Rge_Data_3rd_CY,$B384,AJ$1)</f>
        <v>0</v>
      </c>
      <c r="AK384" s="391" t="n">
        <f aca="false">INDEX(_Rge_Data_3rd_CY,$B384,AK$1)</f>
        <v>0</v>
      </c>
      <c r="AL384" s="391" t="n">
        <f aca="false">INDEX(_Rge_Data_3rd_CY,$B384,AL$1)</f>
        <v>0</v>
      </c>
      <c r="AM384" s="391" t="n">
        <f aca="false">INDEX(_Rge_Data_3rd_CY,$B384,AM$1)</f>
        <v>0</v>
      </c>
      <c r="AN384" s="391" t="n">
        <f aca="false" t="array" ref="AN384:AN384">INDEX(_Rge_Data_3rd_CY,$B384,AN$1)</f>
        <v>0</v>
      </c>
      <c r="AO384" s="391" t="n">
        <f aca="false" t="array" ref="AO384:AO384">INDEX(_Rge_Data_3rd_CY,$B384,AO$1)</f>
        <v>0</v>
      </c>
      <c r="AP384" s="391" t="n">
        <f aca="false" t="array" ref="AP384:AP384">INDEX(_Rge_Data_3rd_CY,$B384,AP$1)</f>
        <v>0</v>
      </c>
      <c r="AQ384" s="391" t="n">
        <f aca="false" t="array" ref="AQ384:AQ384">INDEX(_Rge_Data_3rd_CY,$B384,AQ$1)</f>
        <v>0</v>
      </c>
      <c r="AR384" s="391" t="n">
        <f aca="false" t="array" ref="AR384:AR384">INDEX(_Rge_Data_3rd_CY,$B384,AR$1)</f>
        <v>0</v>
      </c>
      <c r="AS384" s="391" t="n">
        <f aca="false">INDEX(_Rge_Data_3rd_CY,$B384,AS$1)</f>
        <v>0</v>
      </c>
      <c r="AT384" s="391" t="n">
        <f aca="false" t="array" ref="AT384:AT384">INDEX(_Rge_Data_3rd_CY,$B384,AT$1)</f>
        <v>0</v>
      </c>
      <c r="AU384" s="391" t="n">
        <f aca="false" t="array" ref="AU384:AU384">INDEX(_Rge_Data_3rd_CY,$B384,AU$1)</f>
        <v>0</v>
      </c>
      <c r="AV384" s="262" t="n">
        <f aca="false">AU384+AX384+AY384</f>
        <v>0</v>
      </c>
      <c r="AW384" s="392" t="n">
        <f aca="false">IFERROR(AU384/AG384,0)</f>
        <v>0</v>
      </c>
      <c r="AX384" s="268" t="n">
        <f aca="false">IFERROR(IF(AND($F384="OPEN",$AH384&gt;0),$AH384*_SoP*$AW384,IF(AND($F384="CLOSED",$AH384&gt;0),$AH384*_SoL*$AW384,0)),0)</f>
        <v>0</v>
      </c>
      <c r="AY384" s="268" t="n">
        <f aca="false">IFERROR(IF($AH384&lt;0,$AH384*_SoL,0),0)</f>
        <v>0</v>
      </c>
      <c r="AZ384" s="393" t="n">
        <f aca="false">AU384+AX384</f>
        <v>0</v>
      </c>
      <c r="BA384" s="393" t="n">
        <f aca="false">AJ384-AY384</f>
        <v>0</v>
      </c>
      <c r="BB384" s="393" t="n">
        <f aca="false">AZ384-BA384</f>
        <v>0</v>
      </c>
      <c r="BC384" s="394" t="n">
        <f aca="false">IF($BB384&gt;=0,$BB384,0)</f>
        <v>0</v>
      </c>
      <c r="BD384" s="395" t="n">
        <f aca="false">IF($BB384&lt;=0,-$BB384,0)</f>
        <v>-0</v>
      </c>
      <c r="BE384" s="396" t="n">
        <f aca="false">IF((V384-AJ384)&lt;0,0,V384-AJ384)</f>
        <v>0</v>
      </c>
      <c r="BF384" s="397" t="n">
        <f aca="false">IF(AW384&gt;1,0,V384-AW384*V384)</f>
        <v>0</v>
      </c>
    </row>
    <row r="385" customFormat="false" ht="19.5" hidden="false" customHeight="true" outlineLevel="0" collapsed="false">
      <c r="A385" s="166"/>
      <c r="B385" s="208" t="n">
        <f aca="false">B384+1</f>
        <v>374</v>
      </c>
      <c r="C385" s="166"/>
      <c r="D385" s="369" t="n">
        <f aca="false">INDEX(_Rge_Projectdata_3rd,$B385,MATCH("Project-ID",_Rge_Headline_Projectdata,0))</f>
        <v>0</v>
      </c>
      <c r="E385" s="370" t="str">
        <f aca="false" t="array" ref="E385:E385">IF(INDEX(_Rge_Data_3rd_CY,$B385,E$1)=0,"",TEXT(INDEX(_Rge_Data_3rd_CY,$B385,E$1),"JJJJMMTT"))</f>
        <v/>
      </c>
      <c r="F385" s="382" t="str">
        <f aca="false" t="array" ref="F385:F385">INDEX(_Rge_Data_3rd_CY,$B385,F$1)</f>
        <v>Open</v>
      </c>
      <c r="G385" s="371" t="n">
        <f aca="false" t="array" ref="G385:G385">IFERROR(MATCH(INDEX(_Rge_Data_3rd_CY,$B385,G$1),_Rge_Projectstatus,0),"")</f>
        <v>1</v>
      </c>
      <c r="H385" s="383" t="n">
        <f aca="false">INDEX(_Rge_Data_3rd_CY,$B385,H$1)</f>
        <v>0</v>
      </c>
      <c r="I385" s="384" t="n">
        <f aca="false">INDEX(_Rge_Data_3rd_CY,$B385,I$1)</f>
        <v>0</v>
      </c>
      <c r="J385" s="384" t="n">
        <f aca="false">INDEX(_Rge_Data_3rd_CY,$B385,J$1)</f>
        <v>0</v>
      </c>
      <c r="K385" s="384" t="n">
        <f aca="false">INDEX(_Rge_Data_3rd_CY,$B385,K$1)</f>
        <v>0</v>
      </c>
      <c r="L385" s="385" t="n">
        <f aca="false" t="array" ref="L385:L385">INDEX(_Rge_Data_3rd_CY,$B385,L$1)</f>
        <v>0</v>
      </c>
      <c r="M385" s="385" t="n">
        <f aca="false" t="array" ref="M385:M385">INDEX(_Rge_Data_3rd_CY,$B385,M$1)</f>
        <v>0</v>
      </c>
      <c r="N385" s="385" t="n">
        <f aca="false" t="array" ref="N385:N385">INDEX(_Rge_Data_3rd_CY,$B385,N$1)</f>
        <v>0</v>
      </c>
      <c r="O385" s="385" t="n">
        <f aca="false" t="array" ref="O385:O385">INDEX(_Rge_Data_3rd_CY,$B385,O$1)</f>
        <v>0</v>
      </c>
      <c r="P385" s="385" t="n">
        <f aca="false" t="array" ref="P385:P385">INDEX(_Rge_Data_3rd_CY,$B385,P$1)</f>
        <v>0</v>
      </c>
      <c r="Q385" s="385" t="n">
        <f aca="false">INDEX(_Rge_Data_3rd_CY,$B385,Q$1)</f>
        <v>0</v>
      </c>
      <c r="R385" s="385" t="n">
        <f aca="false" t="array" ref="R385:R385">INDEX(_Rge_Data_3rd_CY,$B385,R$1)</f>
        <v>0</v>
      </c>
      <c r="S385" s="385" t="n">
        <f aca="false" t="array" ref="S385:S385">INDEX(_Rge_Data_3rd_CY,$B385,S$1)</f>
        <v>0</v>
      </c>
      <c r="T385" s="385" t="n">
        <f aca="false">H385-S385</f>
        <v>0</v>
      </c>
      <c r="U385" s="386" t="n">
        <f aca="false">IFERROR(T385/H385,0)</f>
        <v>0</v>
      </c>
      <c r="V385" s="387" t="n">
        <f aca="false">INDEX(_Rge_Data_3rd_CY,$B385,V$1)</f>
        <v>0</v>
      </c>
      <c r="W385" s="388" t="n">
        <f aca="false">INDEX(_Rge_Data_3rd_CY,$B385,W$1)</f>
        <v>0</v>
      </c>
      <c r="X385" s="388" t="n">
        <f aca="false">INDEX(_Rge_Data_3rd_CY,$B385,X$1)</f>
        <v>0</v>
      </c>
      <c r="Y385" s="388" t="n">
        <f aca="false">INDEX(_Rge_Data_3rd_CY,$B385,Y$1)</f>
        <v>0</v>
      </c>
      <c r="Z385" s="388" t="n">
        <f aca="false" t="array" ref="Z385:Z385">INDEX(_Rge_Data_3rd_CY,$B385,Z$1)</f>
        <v>0</v>
      </c>
      <c r="AA385" s="388" t="n">
        <f aca="false" t="array" ref="AA385:AA385">INDEX(_Rge_Data_3rd_CY,$B385,AA$1)</f>
        <v>0</v>
      </c>
      <c r="AB385" s="388" t="n">
        <f aca="false" t="array" ref="AB385:AB385">INDEX(_Rge_Data_3rd_CY,$B385,AB$1)</f>
        <v>0</v>
      </c>
      <c r="AC385" s="388" t="n">
        <f aca="false" t="array" ref="AC385:AC385">INDEX(_Rge_Data_3rd_CY,$B385,AC$1)</f>
        <v>0</v>
      </c>
      <c r="AD385" s="388" t="n">
        <f aca="false" t="array" ref="AD385:AD385">INDEX(_Rge_Data_3rd_CY,$B385,AD$1)</f>
        <v>0</v>
      </c>
      <c r="AE385" s="388" t="n">
        <f aca="false">INDEX(_Rge_Data_3rd_CY,$B385,AE$1)</f>
        <v>0</v>
      </c>
      <c r="AF385" s="388" t="n">
        <f aca="false" t="array" ref="AF385:AF385">INDEX(_Rge_Data_3rd_CY,$B385,AF$1)</f>
        <v>0</v>
      </c>
      <c r="AG385" s="388" t="n">
        <f aca="false" t="array" ref="AG385:AG385">INDEX(_Rge_Data_3rd_CY,$B385,AG$1)</f>
        <v>0</v>
      </c>
      <c r="AH385" s="388" t="n">
        <f aca="false">V385-AG385</f>
        <v>0</v>
      </c>
      <c r="AI385" s="389" t="n">
        <f aca="false">IFERROR(AH385/V385,)</f>
        <v>0</v>
      </c>
      <c r="AJ385" s="390" t="n">
        <f aca="false">INDEX(_Rge_Data_3rd_CY,$B385,AJ$1)</f>
        <v>0</v>
      </c>
      <c r="AK385" s="391" t="n">
        <f aca="false">INDEX(_Rge_Data_3rd_CY,$B385,AK$1)</f>
        <v>0</v>
      </c>
      <c r="AL385" s="391" t="n">
        <f aca="false">INDEX(_Rge_Data_3rd_CY,$B385,AL$1)</f>
        <v>0</v>
      </c>
      <c r="AM385" s="391" t="n">
        <f aca="false">INDEX(_Rge_Data_3rd_CY,$B385,AM$1)</f>
        <v>0</v>
      </c>
      <c r="AN385" s="391" t="n">
        <f aca="false" t="array" ref="AN385:AN385">INDEX(_Rge_Data_3rd_CY,$B385,AN$1)</f>
        <v>0</v>
      </c>
      <c r="AO385" s="391" t="n">
        <f aca="false" t="array" ref="AO385:AO385">INDEX(_Rge_Data_3rd_CY,$B385,AO$1)</f>
        <v>0</v>
      </c>
      <c r="AP385" s="391" t="n">
        <f aca="false" t="array" ref="AP385:AP385">INDEX(_Rge_Data_3rd_CY,$B385,AP$1)</f>
        <v>0</v>
      </c>
      <c r="AQ385" s="391" t="n">
        <f aca="false" t="array" ref="AQ385:AQ385">INDEX(_Rge_Data_3rd_CY,$B385,AQ$1)</f>
        <v>0</v>
      </c>
      <c r="AR385" s="391" t="n">
        <f aca="false" t="array" ref="AR385:AR385">INDEX(_Rge_Data_3rd_CY,$B385,AR$1)</f>
        <v>0</v>
      </c>
      <c r="AS385" s="391" t="n">
        <f aca="false">INDEX(_Rge_Data_3rd_CY,$B385,AS$1)</f>
        <v>0</v>
      </c>
      <c r="AT385" s="391" t="n">
        <f aca="false" t="array" ref="AT385:AT385">INDEX(_Rge_Data_3rd_CY,$B385,AT$1)</f>
        <v>0</v>
      </c>
      <c r="AU385" s="391" t="n">
        <f aca="false" t="array" ref="AU385:AU385">INDEX(_Rge_Data_3rd_CY,$B385,AU$1)</f>
        <v>0</v>
      </c>
      <c r="AV385" s="262" t="n">
        <f aca="false">AU385+AX385+AY385</f>
        <v>0</v>
      </c>
      <c r="AW385" s="392" t="n">
        <f aca="false">IFERROR(AU385/AG385,0)</f>
        <v>0</v>
      </c>
      <c r="AX385" s="268" t="n">
        <f aca="false">IFERROR(IF(AND($F385="OPEN",$AH385&gt;0),$AH385*_SoP*$AW385,IF(AND($F385="CLOSED",$AH385&gt;0),$AH385*_SoL*$AW385,0)),0)</f>
        <v>0</v>
      </c>
      <c r="AY385" s="268" t="n">
        <f aca="false">IFERROR(IF($AH385&lt;0,$AH385*_SoL,0),0)</f>
        <v>0</v>
      </c>
      <c r="AZ385" s="393" t="n">
        <f aca="false">AU385+AX385</f>
        <v>0</v>
      </c>
      <c r="BA385" s="393" t="n">
        <f aca="false">AJ385-AY385</f>
        <v>0</v>
      </c>
      <c r="BB385" s="393" t="n">
        <f aca="false">AZ385-BA385</f>
        <v>0</v>
      </c>
      <c r="BC385" s="394" t="n">
        <f aca="false">IF($BB385&gt;=0,$BB385,0)</f>
        <v>0</v>
      </c>
      <c r="BD385" s="395" t="n">
        <f aca="false">IF($BB385&lt;=0,-$BB385,0)</f>
        <v>-0</v>
      </c>
      <c r="BE385" s="396" t="n">
        <f aca="false">IF((V385-AJ385)&lt;0,0,V385-AJ385)</f>
        <v>0</v>
      </c>
      <c r="BF385" s="397" t="n">
        <f aca="false">IF(AW385&gt;1,0,V385-AW385*V385)</f>
        <v>0</v>
      </c>
    </row>
    <row r="386" customFormat="false" ht="19.5" hidden="false" customHeight="true" outlineLevel="0" collapsed="false">
      <c r="A386" s="166"/>
      <c r="B386" s="208" t="n">
        <f aca="false">B385+1</f>
        <v>375</v>
      </c>
      <c r="C386" s="166"/>
      <c r="D386" s="369" t="n">
        <f aca="false">INDEX(_Rge_Projectdata_3rd,$B386,MATCH("Project-ID",_Rge_Headline_Projectdata,0))</f>
        <v>0</v>
      </c>
      <c r="E386" s="370" t="str">
        <f aca="false" t="array" ref="E386:E386">IF(INDEX(_Rge_Data_3rd_CY,$B386,E$1)=0,"",TEXT(INDEX(_Rge_Data_3rd_CY,$B386,E$1),"JJJJMMTT"))</f>
        <v/>
      </c>
      <c r="F386" s="382" t="str">
        <f aca="false" t="array" ref="F386:F386">INDEX(_Rge_Data_3rd_CY,$B386,F$1)</f>
        <v>Open</v>
      </c>
      <c r="G386" s="371" t="n">
        <f aca="false" t="array" ref="G386:G386">IFERROR(MATCH(INDEX(_Rge_Data_3rd_CY,$B386,G$1),_Rge_Projectstatus,0),"")</f>
        <v>1</v>
      </c>
      <c r="H386" s="383" t="n">
        <f aca="false">INDEX(_Rge_Data_3rd_CY,$B386,H$1)</f>
        <v>0</v>
      </c>
      <c r="I386" s="384" t="n">
        <f aca="false">INDEX(_Rge_Data_3rd_CY,$B386,I$1)</f>
        <v>0</v>
      </c>
      <c r="J386" s="384" t="n">
        <f aca="false">INDEX(_Rge_Data_3rd_CY,$B386,J$1)</f>
        <v>0</v>
      </c>
      <c r="K386" s="384" t="n">
        <f aca="false">INDEX(_Rge_Data_3rd_CY,$B386,K$1)</f>
        <v>0</v>
      </c>
      <c r="L386" s="385" t="n">
        <f aca="false" t="array" ref="L386:L386">INDEX(_Rge_Data_3rd_CY,$B386,L$1)</f>
        <v>0</v>
      </c>
      <c r="M386" s="385" t="n">
        <f aca="false" t="array" ref="M386:M386">INDEX(_Rge_Data_3rd_CY,$B386,M$1)</f>
        <v>0</v>
      </c>
      <c r="N386" s="385" t="n">
        <f aca="false" t="array" ref="N386:N386">INDEX(_Rge_Data_3rd_CY,$B386,N$1)</f>
        <v>0</v>
      </c>
      <c r="O386" s="385" t="n">
        <f aca="false" t="array" ref="O386:O386">INDEX(_Rge_Data_3rd_CY,$B386,O$1)</f>
        <v>0</v>
      </c>
      <c r="P386" s="385" t="n">
        <f aca="false" t="array" ref="P386:P386">INDEX(_Rge_Data_3rd_CY,$B386,P$1)</f>
        <v>0</v>
      </c>
      <c r="Q386" s="385" t="n">
        <f aca="false">INDEX(_Rge_Data_3rd_CY,$B386,Q$1)</f>
        <v>0</v>
      </c>
      <c r="R386" s="385" t="n">
        <f aca="false" t="array" ref="R386:R386">INDEX(_Rge_Data_3rd_CY,$B386,R$1)</f>
        <v>0</v>
      </c>
      <c r="S386" s="385" t="n">
        <f aca="false" t="array" ref="S386:S386">INDEX(_Rge_Data_3rd_CY,$B386,S$1)</f>
        <v>0</v>
      </c>
      <c r="T386" s="385" t="n">
        <f aca="false">H386-S386</f>
        <v>0</v>
      </c>
      <c r="U386" s="386" t="n">
        <f aca="false">IFERROR(T386/H386,0)</f>
        <v>0</v>
      </c>
      <c r="V386" s="387" t="n">
        <f aca="false">INDEX(_Rge_Data_3rd_CY,$B386,V$1)</f>
        <v>0</v>
      </c>
      <c r="W386" s="388" t="n">
        <f aca="false">INDEX(_Rge_Data_3rd_CY,$B386,W$1)</f>
        <v>0</v>
      </c>
      <c r="X386" s="388" t="n">
        <f aca="false">INDEX(_Rge_Data_3rd_CY,$B386,X$1)</f>
        <v>0</v>
      </c>
      <c r="Y386" s="388" t="n">
        <f aca="false">INDEX(_Rge_Data_3rd_CY,$B386,Y$1)</f>
        <v>0</v>
      </c>
      <c r="Z386" s="388" t="n">
        <f aca="false" t="array" ref="Z386:Z386">INDEX(_Rge_Data_3rd_CY,$B386,Z$1)</f>
        <v>0</v>
      </c>
      <c r="AA386" s="388" t="n">
        <f aca="false" t="array" ref="AA386:AA386">INDEX(_Rge_Data_3rd_CY,$B386,AA$1)</f>
        <v>0</v>
      </c>
      <c r="AB386" s="388" t="n">
        <f aca="false" t="array" ref="AB386:AB386">INDEX(_Rge_Data_3rd_CY,$B386,AB$1)</f>
        <v>0</v>
      </c>
      <c r="AC386" s="388" t="n">
        <f aca="false" t="array" ref="AC386:AC386">INDEX(_Rge_Data_3rd_CY,$B386,AC$1)</f>
        <v>0</v>
      </c>
      <c r="AD386" s="388" t="n">
        <f aca="false" t="array" ref="AD386:AD386">INDEX(_Rge_Data_3rd_CY,$B386,AD$1)</f>
        <v>0</v>
      </c>
      <c r="AE386" s="388" t="n">
        <f aca="false">INDEX(_Rge_Data_3rd_CY,$B386,AE$1)</f>
        <v>0</v>
      </c>
      <c r="AF386" s="388" t="n">
        <f aca="false" t="array" ref="AF386:AF386">INDEX(_Rge_Data_3rd_CY,$B386,AF$1)</f>
        <v>0</v>
      </c>
      <c r="AG386" s="388" t="n">
        <f aca="false" t="array" ref="AG386:AG386">INDEX(_Rge_Data_3rd_CY,$B386,AG$1)</f>
        <v>0</v>
      </c>
      <c r="AH386" s="388" t="n">
        <f aca="false">V386-AG386</f>
        <v>0</v>
      </c>
      <c r="AI386" s="389" t="n">
        <f aca="false">IFERROR(AH386/V386,)</f>
        <v>0</v>
      </c>
      <c r="AJ386" s="390" t="n">
        <f aca="false">INDEX(_Rge_Data_3rd_CY,$B386,AJ$1)</f>
        <v>0</v>
      </c>
      <c r="AK386" s="391" t="n">
        <f aca="false">INDEX(_Rge_Data_3rd_CY,$B386,AK$1)</f>
        <v>0</v>
      </c>
      <c r="AL386" s="391" t="n">
        <f aca="false">INDEX(_Rge_Data_3rd_CY,$B386,AL$1)</f>
        <v>0</v>
      </c>
      <c r="AM386" s="391" t="n">
        <f aca="false">INDEX(_Rge_Data_3rd_CY,$B386,AM$1)</f>
        <v>0</v>
      </c>
      <c r="AN386" s="391" t="n">
        <f aca="false" t="array" ref="AN386:AN386">INDEX(_Rge_Data_3rd_CY,$B386,AN$1)</f>
        <v>0</v>
      </c>
      <c r="AO386" s="391" t="n">
        <f aca="false" t="array" ref="AO386:AO386">INDEX(_Rge_Data_3rd_CY,$B386,AO$1)</f>
        <v>0</v>
      </c>
      <c r="AP386" s="391" t="n">
        <f aca="false" t="array" ref="AP386:AP386">INDEX(_Rge_Data_3rd_CY,$B386,AP$1)</f>
        <v>0</v>
      </c>
      <c r="AQ386" s="391" t="n">
        <f aca="false" t="array" ref="AQ386:AQ386">INDEX(_Rge_Data_3rd_CY,$B386,AQ$1)</f>
        <v>0</v>
      </c>
      <c r="AR386" s="391" t="n">
        <f aca="false" t="array" ref="AR386:AR386">INDEX(_Rge_Data_3rd_CY,$B386,AR$1)</f>
        <v>0</v>
      </c>
      <c r="AS386" s="391" t="n">
        <f aca="false">INDEX(_Rge_Data_3rd_CY,$B386,AS$1)</f>
        <v>0</v>
      </c>
      <c r="AT386" s="391" t="n">
        <f aca="false" t="array" ref="AT386:AT386">INDEX(_Rge_Data_3rd_CY,$B386,AT$1)</f>
        <v>0</v>
      </c>
      <c r="AU386" s="391" t="n">
        <f aca="false" t="array" ref="AU386:AU386">INDEX(_Rge_Data_3rd_CY,$B386,AU$1)</f>
        <v>0</v>
      </c>
      <c r="AV386" s="262" t="n">
        <f aca="false">AU386+AX386+AY386</f>
        <v>0</v>
      </c>
      <c r="AW386" s="392" t="n">
        <f aca="false">IFERROR(AU386/AG386,0)</f>
        <v>0</v>
      </c>
      <c r="AX386" s="268" t="n">
        <f aca="false">IFERROR(IF(AND($F386="OPEN",$AH386&gt;0),$AH386*_SoP*$AW386,IF(AND($F386="CLOSED",$AH386&gt;0),$AH386*_SoL*$AW386,0)),0)</f>
        <v>0</v>
      </c>
      <c r="AY386" s="268" t="n">
        <f aca="false">IFERROR(IF($AH386&lt;0,$AH386*_SoL,0),0)</f>
        <v>0</v>
      </c>
      <c r="AZ386" s="393" t="n">
        <f aca="false">AU386+AX386</f>
        <v>0</v>
      </c>
      <c r="BA386" s="393" t="n">
        <f aca="false">AJ386-AY386</f>
        <v>0</v>
      </c>
      <c r="BB386" s="393" t="n">
        <f aca="false">AZ386-BA386</f>
        <v>0</v>
      </c>
      <c r="BC386" s="394" t="n">
        <f aca="false">IF($BB386&gt;=0,$BB386,0)</f>
        <v>0</v>
      </c>
      <c r="BD386" s="395" t="n">
        <f aca="false">IF($BB386&lt;=0,-$BB386,0)</f>
        <v>-0</v>
      </c>
      <c r="BE386" s="396" t="n">
        <f aca="false">IF((V386-AJ386)&lt;0,0,V386-AJ386)</f>
        <v>0</v>
      </c>
      <c r="BF386" s="397" t="n">
        <f aca="false">IF(AW386&gt;1,0,V386-AW386*V386)</f>
        <v>0</v>
      </c>
    </row>
    <row r="387" customFormat="false" ht="19.5" hidden="false" customHeight="true" outlineLevel="0" collapsed="false">
      <c r="A387" s="166"/>
      <c r="B387" s="208" t="n">
        <f aca="false">B386+1</f>
        <v>376</v>
      </c>
      <c r="C387" s="166"/>
      <c r="D387" s="369" t="n">
        <f aca="false">INDEX(_Rge_Projectdata_3rd,$B387,MATCH("Project-ID",_Rge_Headline_Projectdata,0))</f>
        <v>0</v>
      </c>
      <c r="E387" s="370" t="str">
        <f aca="false" t="array" ref="E387:E387">IF(INDEX(_Rge_Data_3rd_CY,$B387,E$1)=0,"",TEXT(INDEX(_Rge_Data_3rd_CY,$B387,E$1),"JJJJMMTT"))</f>
        <v/>
      </c>
      <c r="F387" s="382" t="str">
        <f aca="false" t="array" ref="F387:F387">INDEX(_Rge_Data_3rd_CY,$B387,F$1)</f>
        <v>Open</v>
      </c>
      <c r="G387" s="371" t="n">
        <f aca="false" t="array" ref="G387:G387">IFERROR(MATCH(INDEX(_Rge_Data_3rd_CY,$B387,G$1),_Rge_Projectstatus,0),"")</f>
        <v>1</v>
      </c>
      <c r="H387" s="383" t="n">
        <f aca="false">INDEX(_Rge_Data_3rd_CY,$B387,H$1)</f>
        <v>0</v>
      </c>
      <c r="I387" s="384" t="n">
        <f aca="false">INDEX(_Rge_Data_3rd_CY,$B387,I$1)</f>
        <v>0</v>
      </c>
      <c r="J387" s="384" t="n">
        <f aca="false">INDEX(_Rge_Data_3rd_CY,$B387,J$1)</f>
        <v>0</v>
      </c>
      <c r="K387" s="384" t="n">
        <f aca="false">INDEX(_Rge_Data_3rd_CY,$B387,K$1)</f>
        <v>0</v>
      </c>
      <c r="L387" s="385" t="n">
        <f aca="false" t="array" ref="L387:L387">INDEX(_Rge_Data_3rd_CY,$B387,L$1)</f>
        <v>0</v>
      </c>
      <c r="M387" s="385" t="n">
        <f aca="false" t="array" ref="M387:M387">INDEX(_Rge_Data_3rd_CY,$B387,M$1)</f>
        <v>0</v>
      </c>
      <c r="N387" s="385" t="n">
        <f aca="false" t="array" ref="N387:N387">INDEX(_Rge_Data_3rd_CY,$B387,N$1)</f>
        <v>0</v>
      </c>
      <c r="O387" s="385" t="n">
        <f aca="false" t="array" ref="O387:O387">INDEX(_Rge_Data_3rd_CY,$B387,O$1)</f>
        <v>0</v>
      </c>
      <c r="P387" s="385" t="n">
        <f aca="false" t="array" ref="P387:P387">INDEX(_Rge_Data_3rd_CY,$B387,P$1)</f>
        <v>0</v>
      </c>
      <c r="Q387" s="385" t="n">
        <f aca="false">INDEX(_Rge_Data_3rd_CY,$B387,Q$1)</f>
        <v>0</v>
      </c>
      <c r="R387" s="385" t="n">
        <f aca="false" t="array" ref="R387:R387">INDEX(_Rge_Data_3rd_CY,$B387,R$1)</f>
        <v>0</v>
      </c>
      <c r="S387" s="385" t="n">
        <f aca="false" t="array" ref="S387:S387">INDEX(_Rge_Data_3rd_CY,$B387,S$1)</f>
        <v>0</v>
      </c>
      <c r="T387" s="385" t="n">
        <f aca="false">H387-S387</f>
        <v>0</v>
      </c>
      <c r="U387" s="386" t="n">
        <f aca="false">IFERROR(T387/H387,0)</f>
        <v>0</v>
      </c>
      <c r="V387" s="387" t="n">
        <f aca="false">INDEX(_Rge_Data_3rd_CY,$B387,V$1)</f>
        <v>0</v>
      </c>
      <c r="W387" s="388" t="n">
        <f aca="false">INDEX(_Rge_Data_3rd_CY,$B387,W$1)</f>
        <v>0</v>
      </c>
      <c r="X387" s="388" t="n">
        <f aca="false">INDEX(_Rge_Data_3rd_CY,$B387,X$1)</f>
        <v>0</v>
      </c>
      <c r="Y387" s="388" t="n">
        <f aca="false">INDEX(_Rge_Data_3rd_CY,$B387,Y$1)</f>
        <v>0</v>
      </c>
      <c r="Z387" s="388" t="n">
        <f aca="false" t="array" ref="Z387:Z387">INDEX(_Rge_Data_3rd_CY,$B387,Z$1)</f>
        <v>0</v>
      </c>
      <c r="AA387" s="388" t="n">
        <f aca="false" t="array" ref="AA387:AA387">INDEX(_Rge_Data_3rd_CY,$B387,AA$1)</f>
        <v>0</v>
      </c>
      <c r="AB387" s="388" t="n">
        <f aca="false" t="array" ref="AB387:AB387">INDEX(_Rge_Data_3rd_CY,$B387,AB$1)</f>
        <v>0</v>
      </c>
      <c r="AC387" s="388" t="n">
        <f aca="false" t="array" ref="AC387:AC387">INDEX(_Rge_Data_3rd_CY,$B387,AC$1)</f>
        <v>0</v>
      </c>
      <c r="AD387" s="388" t="n">
        <f aca="false" t="array" ref="AD387:AD387">INDEX(_Rge_Data_3rd_CY,$B387,AD$1)</f>
        <v>0</v>
      </c>
      <c r="AE387" s="388" t="n">
        <f aca="false">INDEX(_Rge_Data_3rd_CY,$B387,AE$1)</f>
        <v>0</v>
      </c>
      <c r="AF387" s="388" t="n">
        <f aca="false" t="array" ref="AF387:AF387">INDEX(_Rge_Data_3rd_CY,$B387,AF$1)</f>
        <v>0</v>
      </c>
      <c r="AG387" s="388" t="n">
        <f aca="false" t="array" ref="AG387:AG387">INDEX(_Rge_Data_3rd_CY,$B387,AG$1)</f>
        <v>0</v>
      </c>
      <c r="AH387" s="388" t="n">
        <f aca="false">V387-AG387</f>
        <v>0</v>
      </c>
      <c r="AI387" s="389" t="n">
        <f aca="false">IFERROR(AH387/V387,)</f>
        <v>0</v>
      </c>
      <c r="AJ387" s="390" t="n">
        <f aca="false">INDEX(_Rge_Data_3rd_CY,$B387,AJ$1)</f>
        <v>0</v>
      </c>
      <c r="AK387" s="391" t="n">
        <f aca="false">INDEX(_Rge_Data_3rd_CY,$B387,AK$1)</f>
        <v>0</v>
      </c>
      <c r="AL387" s="391" t="n">
        <f aca="false">INDEX(_Rge_Data_3rd_CY,$B387,AL$1)</f>
        <v>0</v>
      </c>
      <c r="AM387" s="391" t="n">
        <f aca="false">INDEX(_Rge_Data_3rd_CY,$B387,AM$1)</f>
        <v>0</v>
      </c>
      <c r="AN387" s="391" t="n">
        <f aca="false" t="array" ref="AN387:AN387">INDEX(_Rge_Data_3rd_CY,$B387,AN$1)</f>
        <v>0</v>
      </c>
      <c r="AO387" s="391" t="n">
        <f aca="false" t="array" ref="AO387:AO387">INDEX(_Rge_Data_3rd_CY,$B387,AO$1)</f>
        <v>0</v>
      </c>
      <c r="AP387" s="391" t="n">
        <f aca="false" t="array" ref="AP387:AP387">INDEX(_Rge_Data_3rd_CY,$B387,AP$1)</f>
        <v>0</v>
      </c>
      <c r="AQ387" s="391" t="n">
        <f aca="false" t="array" ref="AQ387:AQ387">INDEX(_Rge_Data_3rd_CY,$B387,AQ$1)</f>
        <v>0</v>
      </c>
      <c r="AR387" s="391" t="n">
        <f aca="false" t="array" ref="AR387:AR387">INDEX(_Rge_Data_3rd_CY,$B387,AR$1)</f>
        <v>0</v>
      </c>
      <c r="AS387" s="391" t="n">
        <f aca="false">INDEX(_Rge_Data_3rd_CY,$B387,AS$1)</f>
        <v>0</v>
      </c>
      <c r="AT387" s="391" t="n">
        <f aca="false" t="array" ref="AT387:AT387">INDEX(_Rge_Data_3rd_CY,$B387,AT$1)</f>
        <v>0</v>
      </c>
      <c r="AU387" s="391" t="n">
        <f aca="false" t="array" ref="AU387:AU387">INDEX(_Rge_Data_3rd_CY,$B387,AU$1)</f>
        <v>0</v>
      </c>
      <c r="AV387" s="262" t="n">
        <f aca="false">AU387+AX387+AY387</f>
        <v>0</v>
      </c>
      <c r="AW387" s="392" t="n">
        <f aca="false">IFERROR(AU387/AG387,0)</f>
        <v>0</v>
      </c>
      <c r="AX387" s="268" t="n">
        <f aca="false">IFERROR(IF(AND($F387="OPEN",$AH387&gt;0),$AH387*_SoP*$AW387,IF(AND($F387="CLOSED",$AH387&gt;0),$AH387*_SoL*$AW387,0)),0)</f>
        <v>0</v>
      </c>
      <c r="AY387" s="268" t="n">
        <f aca="false">IFERROR(IF($AH387&lt;0,$AH387*_SoL,0),0)</f>
        <v>0</v>
      </c>
      <c r="AZ387" s="393" t="n">
        <f aca="false">AU387+AX387</f>
        <v>0</v>
      </c>
      <c r="BA387" s="393" t="n">
        <f aca="false">AJ387-AY387</f>
        <v>0</v>
      </c>
      <c r="BB387" s="393" t="n">
        <f aca="false">AZ387-BA387</f>
        <v>0</v>
      </c>
      <c r="BC387" s="394" t="n">
        <f aca="false">IF($BB387&gt;=0,$BB387,0)</f>
        <v>0</v>
      </c>
      <c r="BD387" s="395" t="n">
        <f aca="false">IF($BB387&lt;=0,-$BB387,0)</f>
        <v>-0</v>
      </c>
      <c r="BE387" s="396" t="n">
        <f aca="false">IF((V387-AJ387)&lt;0,0,V387-AJ387)</f>
        <v>0</v>
      </c>
      <c r="BF387" s="397" t="n">
        <f aca="false">IF(AW387&gt;1,0,V387-AW387*V387)</f>
        <v>0</v>
      </c>
    </row>
    <row r="388" customFormat="false" ht="19.5" hidden="false" customHeight="true" outlineLevel="0" collapsed="false">
      <c r="A388" s="166"/>
      <c r="B388" s="208" t="n">
        <f aca="false">B387+1</f>
        <v>377</v>
      </c>
      <c r="C388" s="166"/>
      <c r="D388" s="369" t="n">
        <f aca="false">INDEX(_Rge_Projectdata_3rd,$B388,MATCH("Project-ID",_Rge_Headline_Projectdata,0))</f>
        <v>0</v>
      </c>
      <c r="E388" s="370" t="str">
        <f aca="false" t="array" ref="E388:E388">IF(INDEX(_Rge_Data_3rd_CY,$B388,E$1)=0,"",TEXT(INDEX(_Rge_Data_3rd_CY,$B388,E$1),"JJJJMMTT"))</f>
        <v/>
      </c>
      <c r="F388" s="382" t="str">
        <f aca="false" t="array" ref="F388:F388">INDEX(_Rge_Data_3rd_CY,$B388,F$1)</f>
        <v>Open</v>
      </c>
      <c r="G388" s="371" t="n">
        <f aca="false" t="array" ref="G388:G388">IFERROR(MATCH(INDEX(_Rge_Data_3rd_CY,$B388,G$1),_Rge_Projectstatus,0),"")</f>
        <v>1</v>
      </c>
      <c r="H388" s="383" t="n">
        <f aca="false">INDEX(_Rge_Data_3rd_CY,$B388,H$1)</f>
        <v>0</v>
      </c>
      <c r="I388" s="384" t="n">
        <f aca="false">INDEX(_Rge_Data_3rd_CY,$B388,I$1)</f>
        <v>0</v>
      </c>
      <c r="J388" s="384" t="n">
        <f aca="false">INDEX(_Rge_Data_3rd_CY,$B388,J$1)</f>
        <v>0</v>
      </c>
      <c r="K388" s="384" t="n">
        <f aca="false">INDEX(_Rge_Data_3rd_CY,$B388,K$1)</f>
        <v>0</v>
      </c>
      <c r="L388" s="385" t="n">
        <f aca="false" t="array" ref="L388:L388">INDEX(_Rge_Data_3rd_CY,$B388,L$1)</f>
        <v>0</v>
      </c>
      <c r="M388" s="385" t="n">
        <f aca="false" t="array" ref="M388:M388">INDEX(_Rge_Data_3rd_CY,$B388,M$1)</f>
        <v>0</v>
      </c>
      <c r="N388" s="385" t="n">
        <f aca="false" t="array" ref="N388:N388">INDEX(_Rge_Data_3rd_CY,$B388,N$1)</f>
        <v>0</v>
      </c>
      <c r="O388" s="385" t="n">
        <f aca="false" t="array" ref="O388:O388">INDEX(_Rge_Data_3rd_CY,$B388,O$1)</f>
        <v>0</v>
      </c>
      <c r="P388" s="385" t="n">
        <f aca="false" t="array" ref="P388:P388">INDEX(_Rge_Data_3rd_CY,$B388,P$1)</f>
        <v>0</v>
      </c>
      <c r="Q388" s="385" t="n">
        <f aca="false">INDEX(_Rge_Data_3rd_CY,$B388,Q$1)</f>
        <v>0</v>
      </c>
      <c r="R388" s="385" t="n">
        <f aca="false" t="array" ref="R388:R388">INDEX(_Rge_Data_3rd_CY,$B388,R$1)</f>
        <v>0</v>
      </c>
      <c r="S388" s="385" t="n">
        <f aca="false" t="array" ref="S388:S388">INDEX(_Rge_Data_3rd_CY,$B388,S$1)</f>
        <v>0</v>
      </c>
      <c r="T388" s="385" t="n">
        <f aca="false">H388-S388</f>
        <v>0</v>
      </c>
      <c r="U388" s="386" t="n">
        <f aca="false">IFERROR(T388/H388,0)</f>
        <v>0</v>
      </c>
      <c r="V388" s="387" t="n">
        <f aca="false">INDEX(_Rge_Data_3rd_CY,$B388,V$1)</f>
        <v>0</v>
      </c>
      <c r="W388" s="388" t="n">
        <f aca="false">INDEX(_Rge_Data_3rd_CY,$B388,W$1)</f>
        <v>0</v>
      </c>
      <c r="X388" s="388" t="n">
        <f aca="false">INDEX(_Rge_Data_3rd_CY,$B388,X$1)</f>
        <v>0</v>
      </c>
      <c r="Y388" s="388" t="n">
        <f aca="false">INDEX(_Rge_Data_3rd_CY,$B388,Y$1)</f>
        <v>0</v>
      </c>
      <c r="Z388" s="388" t="n">
        <f aca="false" t="array" ref="Z388:Z388">INDEX(_Rge_Data_3rd_CY,$B388,Z$1)</f>
        <v>0</v>
      </c>
      <c r="AA388" s="388" t="n">
        <f aca="false" t="array" ref="AA388:AA388">INDEX(_Rge_Data_3rd_CY,$B388,AA$1)</f>
        <v>0</v>
      </c>
      <c r="AB388" s="388" t="n">
        <f aca="false" t="array" ref="AB388:AB388">INDEX(_Rge_Data_3rd_CY,$B388,AB$1)</f>
        <v>0</v>
      </c>
      <c r="AC388" s="388" t="n">
        <f aca="false" t="array" ref="AC388:AC388">INDEX(_Rge_Data_3rd_CY,$B388,AC$1)</f>
        <v>0</v>
      </c>
      <c r="AD388" s="388" t="n">
        <f aca="false" t="array" ref="AD388:AD388">INDEX(_Rge_Data_3rd_CY,$B388,AD$1)</f>
        <v>0</v>
      </c>
      <c r="AE388" s="388" t="n">
        <f aca="false">INDEX(_Rge_Data_3rd_CY,$B388,AE$1)</f>
        <v>0</v>
      </c>
      <c r="AF388" s="388" t="n">
        <f aca="false" t="array" ref="AF388:AF388">INDEX(_Rge_Data_3rd_CY,$B388,AF$1)</f>
        <v>0</v>
      </c>
      <c r="AG388" s="388" t="n">
        <f aca="false" t="array" ref="AG388:AG388">INDEX(_Rge_Data_3rd_CY,$B388,AG$1)</f>
        <v>0</v>
      </c>
      <c r="AH388" s="388" t="n">
        <f aca="false">V388-AG388</f>
        <v>0</v>
      </c>
      <c r="AI388" s="389" t="n">
        <f aca="false">IFERROR(AH388/V388,)</f>
        <v>0</v>
      </c>
      <c r="AJ388" s="390" t="n">
        <f aca="false">INDEX(_Rge_Data_3rd_CY,$B388,AJ$1)</f>
        <v>0</v>
      </c>
      <c r="AK388" s="391" t="n">
        <f aca="false">INDEX(_Rge_Data_3rd_CY,$B388,AK$1)</f>
        <v>0</v>
      </c>
      <c r="AL388" s="391" t="n">
        <f aca="false">INDEX(_Rge_Data_3rd_CY,$B388,AL$1)</f>
        <v>0</v>
      </c>
      <c r="AM388" s="391" t="n">
        <f aca="false">INDEX(_Rge_Data_3rd_CY,$B388,AM$1)</f>
        <v>0</v>
      </c>
      <c r="AN388" s="391" t="n">
        <f aca="false" t="array" ref="AN388:AN388">INDEX(_Rge_Data_3rd_CY,$B388,AN$1)</f>
        <v>0</v>
      </c>
      <c r="AO388" s="391" t="n">
        <f aca="false" t="array" ref="AO388:AO388">INDEX(_Rge_Data_3rd_CY,$B388,AO$1)</f>
        <v>0</v>
      </c>
      <c r="AP388" s="391" t="n">
        <f aca="false" t="array" ref="AP388:AP388">INDEX(_Rge_Data_3rd_CY,$B388,AP$1)</f>
        <v>0</v>
      </c>
      <c r="AQ388" s="391" t="n">
        <f aca="false" t="array" ref="AQ388:AQ388">INDEX(_Rge_Data_3rd_CY,$B388,AQ$1)</f>
        <v>0</v>
      </c>
      <c r="AR388" s="391" t="n">
        <f aca="false" t="array" ref="AR388:AR388">INDEX(_Rge_Data_3rd_CY,$B388,AR$1)</f>
        <v>0</v>
      </c>
      <c r="AS388" s="391" t="n">
        <f aca="false">INDEX(_Rge_Data_3rd_CY,$B388,AS$1)</f>
        <v>0</v>
      </c>
      <c r="AT388" s="391" t="n">
        <f aca="false" t="array" ref="AT388:AT388">INDEX(_Rge_Data_3rd_CY,$B388,AT$1)</f>
        <v>0</v>
      </c>
      <c r="AU388" s="391" t="n">
        <f aca="false" t="array" ref="AU388:AU388">INDEX(_Rge_Data_3rd_CY,$B388,AU$1)</f>
        <v>0</v>
      </c>
      <c r="AV388" s="262" t="n">
        <f aca="false">AU388+AX388+AY388</f>
        <v>0</v>
      </c>
      <c r="AW388" s="392" t="n">
        <f aca="false">IFERROR(AU388/AG388,0)</f>
        <v>0</v>
      </c>
      <c r="AX388" s="268" t="n">
        <f aca="false">IFERROR(IF(AND($F388="OPEN",$AH388&gt;0),$AH388*_SoP*$AW388,IF(AND($F388="CLOSED",$AH388&gt;0),$AH388*_SoL*$AW388,0)),0)</f>
        <v>0</v>
      </c>
      <c r="AY388" s="268" t="n">
        <f aca="false">IFERROR(IF($AH388&lt;0,$AH388*_SoL,0),0)</f>
        <v>0</v>
      </c>
      <c r="AZ388" s="393" t="n">
        <f aca="false">AU388+AX388</f>
        <v>0</v>
      </c>
      <c r="BA388" s="393" t="n">
        <f aca="false">AJ388-AY388</f>
        <v>0</v>
      </c>
      <c r="BB388" s="393" t="n">
        <f aca="false">AZ388-BA388</f>
        <v>0</v>
      </c>
      <c r="BC388" s="394" t="n">
        <f aca="false">IF($BB388&gt;=0,$BB388,0)</f>
        <v>0</v>
      </c>
      <c r="BD388" s="395" t="n">
        <f aca="false">IF($BB388&lt;=0,-$BB388,0)</f>
        <v>-0</v>
      </c>
      <c r="BE388" s="396" t="n">
        <f aca="false">IF((V388-AJ388)&lt;0,0,V388-AJ388)</f>
        <v>0</v>
      </c>
      <c r="BF388" s="397" t="n">
        <f aca="false">IF(AW388&gt;1,0,V388-AW388*V388)</f>
        <v>0</v>
      </c>
    </row>
    <row r="389" customFormat="false" ht="19.5" hidden="false" customHeight="true" outlineLevel="0" collapsed="false">
      <c r="A389" s="166"/>
      <c r="B389" s="208" t="n">
        <f aca="false">B388+1</f>
        <v>378</v>
      </c>
      <c r="C389" s="166"/>
      <c r="D389" s="369" t="n">
        <f aca="false">INDEX(_Rge_Projectdata_3rd,$B389,MATCH("Project-ID",_Rge_Headline_Projectdata,0))</f>
        <v>0</v>
      </c>
      <c r="E389" s="370" t="str">
        <f aca="false" t="array" ref="E389:E389">IF(INDEX(_Rge_Data_3rd_CY,$B389,E$1)=0,"",TEXT(INDEX(_Rge_Data_3rd_CY,$B389,E$1),"JJJJMMTT"))</f>
        <v/>
      </c>
      <c r="F389" s="382" t="str">
        <f aca="false" t="array" ref="F389:F389">INDEX(_Rge_Data_3rd_CY,$B389,F$1)</f>
        <v>Open</v>
      </c>
      <c r="G389" s="371" t="n">
        <f aca="false" t="array" ref="G389:G389">IFERROR(MATCH(INDEX(_Rge_Data_3rd_CY,$B389,G$1),_Rge_Projectstatus,0),"")</f>
        <v>1</v>
      </c>
      <c r="H389" s="383" t="n">
        <f aca="false">INDEX(_Rge_Data_3rd_CY,$B389,H$1)</f>
        <v>0</v>
      </c>
      <c r="I389" s="384" t="n">
        <f aca="false">INDEX(_Rge_Data_3rd_CY,$B389,I$1)</f>
        <v>0</v>
      </c>
      <c r="J389" s="384" t="n">
        <f aca="false">INDEX(_Rge_Data_3rd_CY,$B389,J$1)</f>
        <v>0</v>
      </c>
      <c r="K389" s="384" t="n">
        <f aca="false">INDEX(_Rge_Data_3rd_CY,$B389,K$1)</f>
        <v>0</v>
      </c>
      <c r="L389" s="385" t="n">
        <f aca="false" t="array" ref="L389:L389">INDEX(_Rge_Data_3rd_CY,$B389,L$1)</f>
        <v>0</v>
      </c>
      <c r="M389" s="385" t="n">
        <f aca="false" t="array" ref="M389:M389">INDEX(_Rge_Data_3rd_CY,$B389,M$1)</f>
        <v>0</v>
      </c>
      <c r="N389" s="385" t="n">
        <f aca="false" t="array" ref="N389:N389">INDEX(_Rge_Data_3rd_CY,$B389,N$1)</f>
        <v>0</v>
      </c>
      <c r="O389" s="385" t="n">
        <f aca="false" t="array" ref="O389:O389">INDEX(_Rge_Data_3rd_CY,$B389,O$1)</f>
        <v>0</v>
      </c>
      <c r="P389" s="385" t="n">
        <f aca="false" t="array" ref="P389:P389">INDEX(_Rge_Data_3rd_CY,$B389,P$1)</f>
        <v>0</v>
      </c>
      <c r="Q389" s="385" t="n">
        <f aca="false">INDEX(_Rge_Data_3rd_CY,$B389,Q$1)</f>
        <v>0</v>
      </c>
      <c r="R389" s="385" t="n">
        <f aca="false" t="array" ref="R389:R389">INDEX(_Rge_Data_3rd_CY,$B389,R$1)</f>
        <v>0</v>
      </c>
      <c r="S389" s="385" t="n">
        <f aca="false" t="array" ref="S389:S389">INDEX(_Rge_Data_3rd_CY,$B389,S$1)</f>
        <v>0</v>
      </c>
      <c r="T389" s="385" t="n">
        <f aca="false">H389-S389</f>
        <v>0</v>
      </c>
      <c r="U389" s="386" t="n">
        <f aca="false">IFERROR(T389/H389,0)</f>
        <v>0</v>
      </c>
      <c r="V389" s="387" t="n">
        <f aca="false">INDEX(_Rge_Data_3rd_CY,$B389,V$1)</f>
        <v>0</v>
      </c>
      <c r="W389" s="388" t="n">
        <f aca="false">INDEX(_Rge_Data_3rd_CY,$B389,W$1)</f>
        <v>0</v>
      </c>
      <c r="X389" s="388" t="n">
        <f aca="false">INDEX(_Rge_Data_3rd_CY,$B389,X$1)</f>
        <v>0</v>
      </c>
      <c r="Y389" s="388" t="n">
        <f aca="false">INDEX(_Rge_Data_3rd_CY,$B389,Y$1)</f>
        <v>0</v>
      </c>
      <c r="Z389" s="388" t="n">
        <f aca="false" t="array" ref="Z389:Z389">INDEX(_Rge_Data_3rd_CY,$B389,Z$1)</f>
        <v>0</v>
      </c>
      <c r="AA389" s="388" t="n">
        <f aca="false" t="array" ref="AA389:AA389">INDEX(_Rge_Data_3rd_CY,$B389,AA$1)</f>
        <v>0</v>
      </c>
      <c r="AB389" s="388" t="n">
        <f aca="false" t="array" ref="AB389:AB389">INDEX(_Rge_Data_3rd_CY,$B389,AB$1)</f>
        <v>0</v>
      </c>
      <c r="AC389" s="388" t="n">
        <f aca="false" t="array" ref="AC389:AC389">INDEX(_Rge_Data_3rd_CY,$B389,AC$1)</f>
        <v>0</v>
      </c>
      <c r="AD389" s="388" t="n">
        <f aca="false" t="array" ref="AD389:AD389">INDEX(_Rge_Data_3rd_CY,$B389,AD$1)</f>
        <v>0</v>
      </c>
      <c r="AE389" s="388" t="n">
        <f aca="false">INDEX(_Rge_Data_3rd_CY,$B389,AE$1)</f>
        <v>0</v>
      </c>
      <c r="AF389" s="388" t="n">
        <f aca="false" t="array" ref="AF389:AF389">INDEX(_Rge_Data_3rd_CY,$B389,AF$1)</f>
        <v>0</v>
      </c>
      <c r="AG389" s="388" t="n">
        <f aca="false" t="array" ref="AG389:AG389">INDEX(_Rge_Data_3rd_CY,$B389,AG$1)</f>
        <v>0</v>
      </c>
      <c r="AH389" s="388" t="n">
        <f aca="false">V389-AG389</f>
        <v>0</v>
      </c>
      <c r="AI389" s="389" t="n">
        <f aca="false">IFERROR(AH389/V389,)</f>
        <v>0</v>
      </c>
      <c r="AJ389" s="390" t="n">
        <f aca="false">INDEX(_Rge_Data_3rd_CY,$B389,AJ$1)</f>
        <v>0</v>
      </c>
      <c r="AK389" s="391" t="n">
        <f aca="false">INDEX(_Rge_Data_3rd_CY,$B389,AK$1)</f>
        <v>0</v>
      </c>
      <c r="AL389" s="391" t="n">
        <f aca="false">INDEX(_Rge_Data_3rd_CY,$B389,AL$1)</f>
        <v>0</v>
      </c>
      <c r="AM389" s="391" t="n">
        <f aca="false">INDEX(_Rge_Data_3rd_CY,$B389,AM$1)</f>
        <v>0</v>
      </c>
      <c r="AN389" s="391" t="n">
        <f aca="false" t="array" ref="AN389:AN389">INDEX(_Rge_Data_3rd_CY,$B389,AN$1)</f>
        <v>0</v>
      </c>
      <c r="AO389" s="391" t="n">
        <f aca="false" t="array" ref="AO389:AO389">INDEX(_Rge_Data_3rd_CY,$B389,AO$1)</f>
        <v>0</v>
      </c>
      <c r="AP389" s="391" t="n">
        <f aca="false" t="array" ref="AP389:AP389">INDEX(_Rge_Data_3rd_CY,$B389,AP$1)</f>
        <v>0</v>
      </c>
      <c r="AQ389" s="391" t="n">
        <f aca="false" t="array" ref="AQ389:AQ389">INDEX(_Rge_Data_3rd_CY,$B389,AQ$1)</f>
        <v>0</v>
      </c>
      <c r="AR389" s="391" t="n">
        <f aca="false" t="array" ref="AR389:AR389">INDEX(_Rge_Data_3rd_CY,$B389,AR$1)</f>
        <v>0</v>
      </c>
      <c r="AS389" s="391" t="n">
        <f aca="false">INDEX(_Rge_Data_3rd_CY,$B389,AS$1)</f>
        <v>0</v>
      </c>
      <c r="AT389" s="391" t="n">
        <f aca="false" t="array" ref="AT389:AT389">INDEX(_Rge_Data_3rd_CY,$B389,AT$1)</f>
        <v>0</v>
      </c>
      <c r="AU389" s="391" t="n">
        <f aca="false" t="array" ref="AU389:AU389">INDEX(_Rge_Data_3rd_CY,$B389,AU$1)</f>
        <v>0</v>
      </c>
      <c r="AV389" s="262" t="n">
        <f aca="false">AU389+AX389+AY389</f>
        <v>0</v>
      </c>
      <c r="AW389" s="392" t="n">
        <f aca="false">IFERROR(AU389/AG389,0)</f>
        <v>0</v>
      </c>
      <c r="AX389" s="268" t="n">
        <f aca="false">IFERROR(IF(AND($F389="OPEN",$AH389&gt;0),$AH389*_SoP*$AW389,IF(AND($F389="CLOSED",$AH389&gt;0),$AH389*_SoL*$AW389,0)),0)</f>
        <v>0</v>
      </c>
      <c r="AY389" s="268" t="n">
        <f aca="false">IFERROR(IF($AH389&lt;0,$AH389*_SoL,0),0)</f>
        <v>0</v>
      </c>
      <c r="AZ389" s="393" t="n">
        <f aca="false">AU389+AX389</f>
        <v>0</v>
      </c>
      <c r="BA389" s="393" t="n">
        <f aca="false">AJ389-AY389</f>
        <v>0</v>
      </c>
      <c r="BB389" s="393" t="n">
        <f aca="false">AZ389-BA389</f>
        <v>0</v>
      </c>
      <c r="BC389" s="394" t="n">
        <f aca="false">IF($BB389&gt;=0,$BB389,0)</f>
        <v>0</v>
      </c>
      <c r="BD389" s="395" t="n">
        <f aca="false">IF($BB389&lt;=0,-$BB389,0)</f>
        <v>-0</v>
      </c>
      <c r="BE389" s="396" t="n">
        <f aca="false">IF((V389-AJ389)&lt;0,0,V389-AJ389)</f>
        <v>0</v>
      </c>
      <c r="BF389" s="397" t="n">
        <f aca="false">IF(AW389&gt;1,0,V389-AW389*V389)</f>
        <v>0</v>
      </c>
    </row>
    <row r="390" customFormat="false" ht="19.5" hidden="false" customHeight="true" outlineLevel="0" collapsed="false">
      <c r="A390" s="166"/>
      <c r="B390" s="208" t="n">
        <f aca="false">B389+1</f>
        <v>379</v>
      </c>
      <c r="C390" s="166"/>
      <c r="D390" s="369" t="n">
        <f aca="false">INDEX(_Rge_Projectdata_3rd,$B390,MATCH("Project-ID",_Rge_Headline_Projectdata,0))</f>
        <v>0</v>
      </c>
      <c r="E390" s="370" t="str">
        <f aca="false" t="array" ref="E390:E390">IF(INDEX(_Rge_Data_3rd_CY,$B390,E$1)=0,"",TEXT(INDEX(_Rge_Data_3rd_CY,$B390,E$1),"JJJJMMTT"))</f>
        <v/>
      </c>
      <c r="F390" s="382" t="str">
        <f aca="false" t="array" ref="F390:F390">INDEX(_Rge_Data_3rd_CY,$B390,F$1)</f>
        <v>Open</v>
      </c>
      <c r="G390" s="371" t="n">
        <f aca="false" t="array" ref="G390:G390">IFERROR(MATCH(INDEX(_Rge_Data_3rd_CY,$B390,G$1),_Rge_Projectstatus,0),"")</f>
        <v>1</v>
      </c>
      <c r="H390" s="383" t="n">
        <f aca="false">INDEX(_Rge_Data_3rd_CY,$B390,H$1)</f>
        <v>0</v>
      </c>
      <c r="I390" s="384" t="n">
        <f aca="false">INDEX(_Rge_Data_3rd_CY,$B390,I$1)</f>
        <v>0</v>
      </c>
      <c r="J390" s="384" t="n">
        <f aca="false">INDEX(_Rge_Data_3rd_CY,$B390,J$1)</f>
        <v>0</v>
      </c>
      <c r="K390" s="384" t="n">
        <f aca="false">INDEX(_Rge_Data_3rd_CY,$B390,K$1)</f>
        <v>0</v>
      </c>
      <c r="L390" s="385" t="n">
        <f aca="false" t="array" ref="L390:L390">INDEX(_Rge_Data_3rd_CY,$B390,L$1)</f>
        <v>0</v>
      </c>
      <c r="M390" s="385" t="n">
        <f aca="false" t="array" ref="M390:M390">INDEX(_Rge_Data_3rd_CY,$B390,M$1)</f>
        <v>0</v>
      </c>
      <c r="N390" s="385" t="n">
        <f aca="false" t="array" ref="N390:N390">INDEX(_Rge_Data_3rd_CY,$B390,N$1)</f>
        <v>0</v>
      </c>
      <c r="O390" s="385" t="n">
        <f aca="false" t="array" ref="O390:O390">INDEX(_Rge_Data_3rd_CY,$B390,O$1)</f>
        <v>0</v>
      </c>
      <c r="P390" s="385" t="n">
        <f aca="false" t="array" ref="P390:P390">INDEX(_Rge_Data_3rd_CY,$B390,P$1)</f>
        <v>0</v>
      </c>
      <c r="Q390" s="385" t="n">
        <f aca="false">INDEX(_Rge_Data_3rd_CY,$B390,Q$1)</f>
        <v>0</v>
      </c>
      <c r="R390" s="385" t="n">
        <f aca="false" t="array" ref="R390:R390">INDEX(_Rge_Data_3rd_CY,$B390,R$1)</f>
        <v>0</v>
      </c>
      <c r="S390" s="385" t="n">
        <f aca="false" t="array" ref="S390:S390">INDEX(_Rge_Data_3rd_CY,$B390,S$1)</f>
        <v>0</v>
      </c>
      <c r="T390" s="385" t="n">
        <f aca="false">H390-S390</f>
        <v>0</v>
      </c>
      <c r="U390" s="386" t="n">
        <f aca="false">IFERROR(T390/H390,0)</f>
        <v>0</v>
      </c>
      <c r="V390" s="387" t="n">
        <f aca="false">INDEX(_Rge_Data_3rd_CY,$B390,V$1)</f>
        <v>0</v>
      </c>
      <c r="W390" s="388" t="n">
        <f aca="false">INDEX(_Rge_Data_3rd_CY,$B390,W$1)</f>
        <v>0</v>
      </c>
      <c r="X390" s="388" t="n">
        <f aca="false">INDEX(_Rge_Data_3rd_CY,$B390,X$1)</f>
        <v>0</v>
      </c>
      <c r="Y390" s="388" t="n">
        <f aca="false">INDEX(_Rge_Data_3rd_CY,$B390,Y$1)</f>
        <v>0</v>
      </c>
      <c r="Z390" s="388" t="n">
        <f aca="false" t="array" ref="Z390:Z390">INDEX(_Rge_Data_3rd_CY,$B390,Z$1)</f>
        <v>0</v>
      </c>
      <c r="AA390" s="388" t="n">
        <f aca="false" t="array" ref="AA390:AA390">INDEX(_Rge_Data_3rd_CY,$B390,AA$1)</f>
        <v>0</v>
      </c>
      <c r="AB390" s="388" t="n">
        <f aca="false" t="array" ref="AB390:AB390">INDEX(_Rge_Data_3rd_CY,$B390,AB$1)</f>
        <v>0</v>
      </c>
      <c r="AC390" s="388" t="n">
        <f aca="false" t="array" ref="AC390:AC390">INDEX(_Rge_Data_3rd_CY,$B390,AC$1)</f>
        <v>0</v>
      </c>
      <c r="AD390" s="388" t="n">
        <f aca="false" t="array" ref="AD390:AD390">INDEX(_Rge_Data_3rd_CY,$B390,AD$1)</f>
        <v>0</v>
      </c>
      <c r="AE390" s="388" t="n">
        <f aca="false">INDEX(_Rge_Data_3rd_CY,$B390,AE$1)</f>
        <v>0</v>
      </c>
      <c r="AF390" s="388" t="n">
        <f aca="false" t="array" ref="AF390:AF390">INDEX(_Rge_Data_3rd_CY,$B390,AF$1)</f>
        <v>0</v>
      </c>
      <c r="AG390" s="388" t="n">
        <f aca="false" t="array" ref="AG390:AG390">INDEX(_Rge_Data_3rd_CY,$B390,AG$1)</f>
        <v>0</v>
      </c>
      <c r="AH390" s="388" t="n">
        <f aca="false">V390-AG390</f>
        <v>0</v>
      </c>
      <c r="AI390" s="389" t="n">
        <f aca="false">IFERROR(AH390/V390,)</f>
        <v>0</v>
      </c>
      <c r="AJ390" s="390" t="n">
        <f aca="false">INDEX(_Rge_Data_3rd_CY,$B390,AJ$1)</f>
        <v>0</v>
      </c>
      <c r="AK390" s="391" t="n">
        <f aca="false">INDEX(_Rge_Data_3rd_CY,$B390,AK$1)</f>
        <v>0</v>
      </c>
      <c r="AL390" s="391" t="n">
        <f aca="false">INDEX(_Rge_Data_3rd_CY,$B390,AL$1)</f>
        <v>0</v>
      </c>
      <c r="AM390" s="391" t="n">
        <f aca="false">INDEX(_Rge_Data_3rd_CY,$B390,AM$1)</f>
        <v>0</v>
      </c>
      <c r="AN390" s="391" t="n">
        <f aca="false" t="array" ref="AN390:AN390">INDEX(_Rge_Data_3rd_CY,$B390,AN$1)</f>
        <v>0</v>
      </c>
      <c r="AO390" s="391" t="n">
        <f aca="false" t="array" ref="AO390:AO390">INDEX(_Rge_Data_3rd_CY,$B390,AO$1)</f>
        <v>0</v>
      </c>
      <c r="AP390" s="391" t="n">
        <f aca="false" t="array" ref="AP390:AP390">INDEX(_Rge_Data_3rd_CY,$B390,AP$1)</f>
        <v>0</v>
      </c>
      <c r="AQ390" s="391" t="n">
        <f aca="false" t="array" ref="AQ390:AQ390">INDEX(_Rge_Data_3rd_CY,$B390,AQ$1)</f>
        <v>0</v>
      </c>
      <c r="AR390" s="391" t="n">
        <f aca="false" t="array" ref="AR390:AR390">INDEX(_Rge_Data_3rd_CY,$B390,AR$1)</f>
        <v>0</v>
      </c>
      <c r="AS390" s="391" t="n">
        <f aca="false">INDEX(_Rge_Data_3rd_CY,$B390,AS$1)</f>
        <v>0</v>
      </c>
      <c r="AT390" s="391" t="n">
        <f aca="false" t="array" ref="AT390:AT390">INDEX(_Rge_Data_3rd_CY,$B390,AT$1)</f>
        <v>0</v>
      </c>
      <c r="AU390" s="391" t="n">
        <f aca="false" t="array" ref="AU390:AU390">INDEX(_Rge_Data_3rd_CY,$B390,AU$1)</f>
        <v>0</v>
      </c>
      <c r="AV390" s="262" t="n">
        <f aca="false">AU390+AX390+AY390</f>
        <v>0</v>
      </c>
      <c r="AW390" s="392" t="n">
        <f aca="false">IFERROR(AU390/AG390,0)</f>
        <v>0</v>
      </c>
      <c r="AX390" s="268" t="n">
        <f aca="false">IFERROR(IF(AND($F390="OPEN",$AH390&gt;0),$AH390*_SoP*$AW390,IF(AND($F390="CLOSED",$AH390&gt;0),$AH390*_SoL*$AW390,0)),0)</f>
        <v>0</v>
      </c>
      <c r="AY390" s="268" t="n">
        <f aca="false">IFERROR(IF($AH390&lt;0,$AH390*_SoL,0),0)</f>
        <v>0</v>
      </c>
      <c r="AZ390" s="393" t="n">
        <f aca="false">AU390+AX390</f>
        <v>0</v>
      </c>
      <c r="BA390" s="393" t="n">
        <f aca="false">AJ390-AY390</f>
        <v>0</v>
      </c>
      <c r="BB390" s="393" t="n">
        <f aca="false">AZ390-BA390</f>
        <v>0</v>
      </c>
      <c r="BC390" s="394" t="n">
        <f aca="false">IF($BB390&gt;=0,$BB390,0)</f>
        <v>0</v>
      </c>
      <c r="BD390" s="395" t="n">
        <f aca="false">IF($BB390&lt;=0,-$BB390,0)</f>
        <v>-0</v>
      </c>
      <c r="BE390" s="396" t="n">
        <f aca="false">IF((V390-AJ390)&lt;0,0,V390-AJ390)</f>
        <v>0</v>
      </c>
      <c r="BF390" s="397" t="n">
        <f aca="false">IF(AW390&gt;1,0,V390-AW390*V390)</f>
        <v>0</v>
      </c>
    </row>
    <row r="391" customFormat="false" ht="19.5" hidden="false" customHeight="true" outlineLevel="0" collapsed="false">
      <c r="A391" s="166"/>
      <c r="B391" s="208" t="n">
        <f aca="false">B390+1</f>
        <v>380</v>
      </c>
      <c r="C391" s="166"/>
      <c r="D391" s="369" t="n">
        <f aca="false">INDEX(_Rge_Projectdata_3rd,$B391,MATCH("Project-ID",_Rge_Headline_Projectdata,0))</f>
        <v>0</v>
      </c>
      <c r="E391" s="370" t="str">
        <f aca="false" t="array" ref="E391:E391">IF(INDEX(_Rge_Data_3rd_CY,$B391,E$1)=0,"",TEXT(INDEX(_Rge_Data_3rd_CY,$B391,E$1),"JJJJMMTT"))</f>
        <v/>
      </c>
      <c r="F391" s="382" t="str">
        <f aca="false" t="array" ref="F391:F391">INDEX(_Rge_Data_3rd_CY,$B391,F$1)</f>
        <v>Open</v>
      </c>
      <c r="G391" s="371" t="n">
        <f aca="false" t="array" ref="G391:G391">IFERROR(MATCH(INDEX(_Rge_Data_3rd_CY,$B391,G$1),_Rge_Projectstatus,0),"")</f>
        <v>1</v>
      </c>
      <c r="H391" s="383" t="n">
        <f aca="false">INDEX(_Rge_Data_3rd_CY,$B391,H$1)</f>
        <v>0</v>
      </c>
      <c r="I391" s="384" t="n">
        <f aca="false">INDEX(_Rge_Data_3rd_CY,$B391,I$1)</f>
        <v>0</v>
      </c>
      <c r="J391" s="384" t="n">
        <f aca="false">INDEX(_Rge_Data_3rd_CY,$B391,J$1)</f>
        <v>0</v>
      </c>
      <c r="K391" s="384" t="n">
        <f aca="false">INDEX(_Rge_Data_3rd_CY,$B391,K$1)</f>
        <v>0</v>
      </c>
      <c r="L391" s="385" t="n">
        <f aca="false" t="array" ref="L391:L391">INDEX(_Rge_Data_3rd_CY,$B391,L$1)</f>
        <v>0</v>
      </c>
      <c r="M391" s="385" t="n">
        <f aca="false" t="array" ref="M391:M391">INDEX(_Rge_Data_3rd_CY,$B391,M$1)</f>
        <v>0</v>
      </c>
      <c r="N391" s="385" t="n">
        <f aca="false" t="array" ref="N391:N391">INDEX(_Rge_Data_3rd_CY,$B391,N$1)</f>
        <v>0</v>
      </c>
      <c r="O391" s="385" t="n">
        <f aca="false" t="array" ref="O391:O391">INDEX(_Rge_Data_3rd_CY,$B391,O$1)</f>
        <v>0</v>
      </c>
      <c r="P391" s="385" t="n">
        <f aca="false" t="array" ref="P391:P391">INDEX(_Rge_Data_3rd_CY,$B391,P$1)</f>
        <v>0</v>
      </c>
      <c r="Q391" s="385" t="n">
        <f aca="false">INDEX(_Rge_Data_3rd_CY,$B391,Q$1)</f>
        <v>0</v>
      </c>
      <c r="R391" s="385" t="n">
        <f aca="false" t="array" ref="R391:R391">INDEX(_Rge_Data_3rd_CY,$B391,R$1)</f>
        <v>0</v>
      </c>
      <c r="S391" s="385" t="n">
        <f aca="false" t="array" ref="S391:S391">INDEX(_Rge_Data_3rd_CY,$B391,S$1)</f>
        <v>0</v>
      </c>
      <c r="T391" s="385" t="n">
        <f aca="false">H391-S391</f>
        <v>0</v>
      </c>
      <c r="U391" s="386" t="n">
        <f aca="false">IFERROR(T391/H391,0)</f>
        <v>0</v>
      </c>
      <c r="V391" s="387" t="n">
        <f aca="false">INDEX(_Rge_Data_3rd_CY,$B391,V$1)</f>
        <v>0</v>
      </c>
      <c r="W391" s="388" t="n">
        <f aca="false">INDEX(_Rge_Data_3rd_CY,$B391,W$1)</f>
        <v>0</v>
      </c>
      <c r="X391" s="388" t="n">
        <f aca="false">INDEX(_Rge_Data_3rd_CY,$B391,X$1)</f>
        <v>0</v>
      </c>
      <c r="Y391" s="388" t="n">
        <f aca="false">INDEX(_Rge_Data_3rd_CY,$B391,Y$1)</f>
        <v>0</v>
      </c>
      <c r="Z391" s="388" t="n">
        <f aca="false" t="array" ref="Z391:Z391">INDEX(_Rge_Data_3rd_CY,$B391,Z$1)</f>
        <v>0</v>
      </c>
      <c r="AA391" s="388" t="n">
        <f aca="false" t="array" ref="AA391:AA391">INDEX(_Rge_Data_3rd_CY,$B391,AA$1)</f>
        <v>0</v>
      </c>
      <c r="AB391" s="388" t="n">
        <f aca="false" t="array" ref="AB391:AB391">INDEX(_Rge_Data_3rd_CY,$B391,AB$1)</f>
        <v>0</v>
      </c>
      <c r="AC391" s="388" t="n">
        <f aca="false" t="array" ref="AC391:AC391">INDEX(_Rge_Data_3rd_CY,$B391,AC$1)</f>
        <v>0</v>
      </c>
      <c r="AD391" s="388" t="n">
        <f aca="false" t="array" ref="AD391:AD391">INDEX(_Rge_Data_3rd_CY,$B391,AD$1)</f>
        <v>0</v>
      </c>
      <c r="AE391" s="388" t="n">
        <f aca="false">INDEX(_Rge_Data_3rd_CY,$B391,AE$1)</f>
        <v>0</v>
      </c>
      <c r="AF391" s="388" t="n">
        <f aca="false" t="array" ref="AF391:AF391">INDEX(_Rge_Data_3rd_CY,$B391,AF$1)</f>
        <v>0</v>
      </c>
      <c r="AG391" s="388" t="n">
        <f aca="false" t="array" ref="AG391:AG391">INDEX(_Rge_Data_3rd_CY,$B391,AG$1)</f>
        <v>0</v>
      </c>
      <c r="AH391" s="388" t="n">
        <f aca="false">V391-AG391</f>
        <v>0</v>
      </c>
      <c r="AI391" s="389" t="n">
        <f aca="false">IFERROR(AH391/V391,)</f>
        <v>0</v>
      </c>
      <c r="AJ391" s="390" t="n">
        <f aca="false">INDEX(_Rge_Data_3rd_CY,$B391,AJ$1)</f>
        <v>0</v>
      </c>
      <c r="AK391" s="391" t="n">
        <f aca="false">INDEX(_Rge_Data_3rd_CY,$B391,AK$1)</f>
        <v>0</v>
      </c>
      <c r="AL391" s="391" t="n">
        <f aca="false">INDEX(_Rge_Data_3rd_CY,$B391,AL$1)</f>
        <v>0</v>
      </c>
      <c r="AM391" s="391" t="n">
        <f aca="false">INDEX(_Rge_Data_3rd_CY,$B391,AM$1)</f>
        <v>0</v>
      </c>
      <c r="AN391" s="391" t="n">
        <f aca="false" t="array" ref="AN391:AN391">INDEX(_Rge_Data_3rd_CY,$B391,AN$1)</f>
        <v>0</v>
      </c>
      <c r="AO391" s="391" t="n">
        <f aca="false" t="array" ref="AO391:AO391">INDEX(_Rge_Data_3rd_CY,$B391,AO$1)</f>
        <v>0</v>
      </c>
      <c r="AP391" s="391" t="n">
        <f aca="false" t="array" ref="AP391:AP391">INDEX(_Rge_Data_3rd_CY,$B391,AP$1)</f>
        <v>0</v>
      </c>
      <c r="AQ391" s="391" t="n">
        <f aca="false" t="array" ref="AQ391:AQ391">INDEX(_Rge_Data_3rd_CY,$B391,AQ$1)</f>
        <v>0</v>
      </c>
      <c r="AR391" s="391" t="n">
        <f aca="false" t="array" ref="AR391:AR391">INDEX(_Rge_Data_3rd_CY,$B391,AR$1)</f>
        <v>0</v>
      </c>
      <c r="AS391" s="391" t="n">
        <f aca="false">INDEX(_Rge_Data_3rd_CY,$B391,AS$1)</f>
        <v>0</v>
      </c>
      <c r="AT391" s="391" t="n">
        <f aca="false" t="array" ref="AT391:AT391">INDEX(_Rge_Data_3rd_CY,$B391,AT$1)</f>
        <v>0</v>
      </c>
      <c r="AU391" s="391" t="n">
        <f aca="false" t="array" ref="AU391:AU391">INDEX(_Rge_Data_3rd_CY,$B391,AU$1)</f>
        <v>0</v>
      </c>
      <c r="AV391" s="262" t="n">
        <f aca="false">AU391+AX391+AY391</f>
        <v>0</v>
      </c>
      <c r="AW391" s="392" t="n">
        <f aca="false">IFERROR(AU391/AG391,0)</f>
        <v>0</v>
      </c>
      <c r="AX391" s="268" t="n">
        <f aca="false">IFERROR(IF(AND($F391="OPEN",$AH391&gt;0),$AH391*_SoP*$AW391,IF(AND($F391="CLOSED",$AH391&gt;0),$AH391*_SoL*$AW391,0)),0)</f>
        <v>0</v>
      </c>
      <c r="AY391" s="268" t="n">
        <f aca="false">IFERROR(IF($AH391&lt;0,$AH391*_SoL,0),0)</f>
        <v>0</v>
      </c>
      <c r="AZ391" s="393" t="n">
        <f aca="false">AU391+AX391</f>
        <v>0</v>
      </c>
      <c r="BA391" s="393" t="n">
        <f aca="false">AJ391-AY391</f>
        <v>0</v>
      </c>
      <c r="BB391" s="393" t="n">
        <f aca="false">AZ391-BA391</f>
        <v>0</v>
      </c>
      <c r="BC391" s="394" t="n">
        <f aca="false">IF($BB391&gt;=0,$BB391,0)</f>
        <v>0</v>
      </c>
      <c r="BD391" s="395" t="n">
        <f aca="false">IF($BB391&lt;=0,-$BB391,0)</f>
        <v>-0</v>
      </c>
      <c r="BE391" s="396" t="n">
        <f aca="false">IF((V391-AJ391)&lt;0,0,V391-AJ391)</f>
        <v>0</v>
      </c>
      <c r="BF391" s="397" t="n">
        <f aca="false">IF(AW391&gt;1,0,V391-AW391*V391)</f>
        <v>0</v>
      </c>
    </row>
    <row r="392" customFormat="false" ht="19.5" hidden="false" customHeight="true" outlineLevel="0" collapsed="false">
      <c r="A392" s="166"/>
      <c r="B392" s="208" t="n">
        <f aca="false">B391+1</f>
        <v>381</v>
      </c>
      <c r="C392" s="166"/>
      <c r="D392" s="369" t="n">
        <f aca="false">INDEX(_Rge_Projectdata_3rd,$B392,MATCH("Project-ID",_Rge_Headline_Projectdata,0))</f>
        <v>0</v>
      </c>
      <c r="E392" s="370" t="str">
        <f aca="false" t="array" ref="E392:E392">IF(INDEX(_Rge_Data_3rd_CY,$B392,E$1)=0,"",TEXT(INDEX(_Rge_Data_3rd_CY,$B392,E$1),"JJJJMMTT"))</f>
        <v/>
      </c>
      <c r="F392" s="382" t="str">
        <f aca="false" t="array" ref="F392:F392">INDEX(_Rge_Data_3rd_CY,$B392,F$1)</f>
        <v>Open</v>
      </c>
      <c r="G392" s="371" t="n">
        <f aca="false" t="array" ref="G392:G392">IFERROR(MATCH(INDEX(_Rge_Data_3rd_CY,$B392,G$1),_Rge_Projectstatus,0),"")</f>
        <v>1</v>
      </c>
      <c r="H392" s="383" t="n">
        <f aca="false">INDEX(_Rge_Data_3rd_CY,$B392,H$1)</f>
        <v>0</v>
      </c>
      <c r="I392" s="384" t="n">
        <f aca="false">INDEX(_Rge_Data_3rd_CY,$B392,I$1)</f>
        <v>0</v>
      </c>
      <c r="J392" s="384" t="n">
        <f aca="false">INDEX(_Rge_Data_3rd_CY,$B392,J$1)</f>
        <v>0</v>
      </c>
      <c r="K392" s="384" t="n">
        <f aca="false">INDEX(_Rge_Data_3rd_CY,$B392,K$1)</f>
        <v>0</v>
      </c>
      <c r="L392" s="385" t="n">
        <f aca="false" t="array" ref="L392:L392">INDEX(_Rge_Data_3rd_CY,$B392,L$1)</f>
        <v>0</v>
      </c>
      <c r="M392" s="385" t="n">
        <f aca="false" t="array" ref="M392:M392">INDEX(_Rge_Data_3rd_CY,$B392,M$1)</f>
        <v>0</v>
      </c>
      <c r="N392" s="385" t="n">
        <f aca="false" t="array" ref="N392:N392">INDEX(_Rge_Data_3rd_CY,$B392,N$1)</f>
        <v>0</v>
      </c>
      <c r="O392" s="385" t="n">
        <f aca="false" t="array" ref="O392:O392">INDEX(_Rge_Data_3rd_CY,$B392,O$1)</f>
        <v>0</v>
      </c>
      <c r="P392" s="385" t="n">
        <f aca="false" t="array" ref="P392:P392">INDEX(_Rge_Data_3rd_CY,$B392,P$1)</f>
        <v>0</v>
      </c>
      <c r="Q392" s="385" t="n">
        <f aca="false">INDEX(_Rge_Data_3rd_CY,$B392,Q$1)</f>
        <v>0</v>
      </c>
      <c r="R392" s="385" t="n">
        <f aca="false" t="array" ref="R392:R392">INDEX(_Rge_Data_3rd_CY,$B392,R$1)</f>
        <v>0</v>
      </c>
      <c r="S392" s="385" t="n">
        <f aca="false" t="array" ref="S392:S392">INDEX(_Rge_Data_3rd_CY,$B392,S$1)</f>
        <v>0</v>
      </c>
      <c r="T392" s="385" t="n">
        <f aca="false">H392-S392</f>
        <v>0</v>
      </c>
      <c r="U392" s="386" t="n">
        <f aca="false">IFERROR(T392/H392,0)</f>
        <v>0</v>
      </c>
      <c r="V392" s="387" t="n">
        <f aca="false">INDEX(_Rge_Data_3rd_CY,$B392,V$1)</f>
        <v>0</v>
      </c>
      <c r="W392" s="388" t="n">
        <f aca="false">INDEX(_Rge_Data_3rd_CY,$B392,W$1)</f>
        <v>0</v>
      </c>
      <c r="X392" s="388" t="n">
        <f aca="false">INDEX(_Rge_Data_3rd_CY,$B392,X$1)</f>
        <v>0</v>
      </c>
      <c r="Y392" s="388" t="n">
        <f aca="false">INDEX(_Rge_Data_3rd_CY,$B392,Y$1)</f>
        <v>0</v>
      </c>
      <c r="Z392" s="388" t="n">
        <f aca="false" t="array" ref="Z392:Z392">INDEX(_Rge_Data_3rd_CY,$B392,Z$1)</f>
        <v>0</v>
      </c>
      <c r="AA392" s="388" t="n">
        <f aca="false" t="array" ref="AA392:AA392">INDEX(_Rge_Data_3rd_CY,$B392,AA$1)</f>
        <v>0</v>
      </c>
      <c r="AB392" s="388" t="n">
        <f aca="false" t="array" ref="AB392:AB392">INDEX(_Rge_Data_3rd_CY,$B392,AB$1)</f>
        <v>0</v>
      </c>
      <c r="AC392" s="388" t="n">
        <f aca="false" t="array" ref="AC392:AC392">INDEX(_Rge_Data_3rd_CY,$B392,AC$1)</f>
        <v>0</v>
      </c>
      <c r="AD392" s="388" t="n">
        <f aca="false" t="array" ref="AD392:AD392">INDEX(_Rge_Data_3rd_CY,$B392,AD$1)</f>
        <v>0</v>
      </c>
      <c r="AE392" s="388" t="n">
        <f aca="false">INDEX(_Rge_Data_3rd_CY,$B392,AE$1)</f>
        <v>0</v>
      </c>
      <c r="AF392" s="388" t="n">
        <f aca="false" t="array" ref="AF392:AF392">INDEX(_Rge_Data_3rd_CY,$B392,AF$1)</f>
        <v>0</v>
      </c>
      <c r="AG392" s="388" t="n">
        <f aca="false" t="array" ref="AG392:AG392">INDEX(_Rge_Data_3rd_CY,$B392,AG$1)</f>
        <v>0</v>
      </c>
      <c r="AH392" s="388" t="n">
        <f aca="false">V392-AG392</f>
        <v>0</v>
      </c>
      <c r="AI392" s="389" t="n">
        <f aca="false">IFERROR(AH392/V392,)</f>
        <v>0</v>
      </c>
      <c r="AJ392" s="390" t="n">
        <f aca="false">INDEX(_Rge_Data_3rd_CY,$B392,AJ$1)</f>
        <v>0</v>
      </c>
      <c r="AK392" s="391" t="n">
        <f aca="false">INDEX(_Rge_Data_3rd_CY,$B392,AK$1)</f>
        <v>0</v>
      </c>
      <c r="AL392" s="391" t="n">
        <f aca="false">INDEX(_Rge_Data_3rd_CY,$B392,AL$1)</f>
        <v>0</v>
      </c>
      <c r="AM392" s="391" t="n">
        <f aca="false">INDEX(_Rge_Data_3rd_CY,$B392,AM$1)</f>
        <v>0</v>
      </c>
      <c r="AN392" s="391" t="n">
        <f aca="false" t="array" ref="AN392:AN392">INDEX(_Rge_Data_3rd_CY,$B392,AN$1)</f>
        <v>0</v>
      </c>
      <c r="AO392" s="391" t="n">
        <f aca="false" t="array" ref="AO392:AO392">INDEX(_Rge_Data_3rd_CY,$B392,AO$1)</f>
        <v>0</v>
      </c>
      <c r="AP392" s="391" t="n">
        <f aca="false" t="array" ref="AP392:AP392">INDEX(_Rge_Data_3rd_CY,$B392,AP$1)</f>
        <v>0</v>
      </c>
      <c r="AQ392" s="391" t="n">
        <f aca="false" t="array" ref="AQ392:AQ392">INDEX(_Rge_Data_3rd_CY,$B392,AQ$1)</f>
        <v>0</v>
      </c>
      <c r="AR392" s="391" t="n">
        <f aca="false" t="array" ref="AR392:AR392">INDEX(_Rge_Data_3rd_CY,$B392,AR$1)</f>
        <v>0</v>
      </c>
      <c r="AS392" s="391" t="n">
        <f aca="false">INDEX(_Rge_Data_3rd_CY,$B392,AS$1)</f>
        <v>0</v>
      </c>
      <c r="AT392" s="391" t="n">
        <f aca="false" t="array" ref="AT392:AT392">INDEX(_Rge_Data_3rd_CY,$B392,AT$1)</f>
        <v>0</v>
      </c>
      <c r="AU392" s="391" t="n">
        <f aca="false" t="array" ref="AU392:AU392">INDEX(_Rge_Data_3rd_CY,$B392,AU$1)</f>
        <v>0</v>
      </c>
      <c r="AV392" s="262" t="n">
        <f aca="false">AU392+AX392+AY392</f>
        <v>0</v>
      </c>
      <c r="AW392" s="392" t="n">
        <f aca="false">IFERROR(AU392/AG392,0)</f>
        <v>0</v>
      </c>
      <c r="AX392" s="268" t="n">
        <f aca="false">IFERROR(IF(AND($F392="OPEN",$AH392&gt;0),$AH392*_SoP*$AW392,IF(AND($F392="CLOSED",$AH392&gt;0),$AH392*_SoL*$AW392,0)),0)</f>
        <v>0</v>
      </c>
      <c r="AY392" s="268" t="n">
        <f aca="false">IFERROR(IF($AH392&lt;0,$AH392*_SoL,0),0)</f>
        <v>0</v>
      </c>
      <c r="AZ392" s="393" t="n">
        <f aca="false">AU392+AX392</f>
        <v>0</v>
      </c>
      <c r="BA392" s="393" t="n">
        <f aca="false">AJ392-AY392</f>
        <v>0</v>
      </c>
      <c r="BB392" s="393" t="n">
        <f aca="false">AZ392-BA392</f>
        <v>0</v>
      </c>
      <c r="BC392" s="394" t="n">
        <f aca="false">IF($BB392&gt;=0,$BB392,0)</f>
        <v>0</v>
      </c>
      <c r="BD392" s="395" t="n">
        <f aca="false">IF($BB392&lt;=0,-$BB392,0)</f>
        <v>-0</v>
      </c>
      <c r="BE392" s="396" t="n">
        <f aca="false">IF((V392-AJ392)&lt;0,0,V392-AJ392)</f>
        <v>0</v>
      </c>
      <c r="BF392" s="397" t="n">
        <f aca="false">IF(AW392&gt;1,0,V392-AW392*V392)</f>
        <v>0</v>
      </c>
    </row>
    <row r="393" customFormat="false" ht="19.5" hidden="false" customHeight="true" outlineLevel="0" collapsed="false">
      <c r="A393" s="166"/>
      <c r="B393" s="208" t="n">
        <f aca="false">B392+1</f>
        <v>382</v>
      </c>
      <c r="C393" s="166"/>
      <c r="D393" s="369" t="n">
        <f aca="false">INDEX(_Rge_Projectdata_3rd,$B393,MATCH("Project-ID",_Rge_Headline_Projectdata,0))</f>
        <v>0</v>
      </c>
      <c r="E393" s="370" t="str">
        <f aca="false" t="array" ref="E393:E393">IF(INDEX(_Rge_Data_3rd_CY,$B393,E$1)=0,"",TEXT(INDEX(_Rge_Data_3rd_CY,$B393,E$1),"JJJJMMTT"))</f>
        <v/>
      </c>
      <c r="F393" s="382" t="str">
        <f aca="false" t="array" ref="F393:F393">INDEX(_Rge_Data_3rd_CY,$B393,F$1)</f>
        <v>Open</v>
      </c>
      <c r="G393" s="371" t="n">
        <f aca="false" t="array" ref="G393:G393">IFERROR(MATCH(INDEX(_Rge_Data_3rd_CY,$B393,G$1),_Rge_Projectstatus,0),"")</f>
        <v>1</v>
      </c>
      <c r="H393" s="383" t="n">
        <f aca="false">INDEX(_Rge_Data_3rd_CY,$B393,H$1)</f>
        <v>0</v>
      </c>
      <c r="I393" s="384" t="n">
        <f aca="false">INDEX(_Rge_Data_3rd_CY,$B393,I$1)</f>
        <v>0</v>
      </c>
      <c r="J393" s="384" t="n">
        <f aca="false">INDEX(_Rge_Data_3rd_CY,$B393,J$1)</f>
        <v>0</v>
      </c>
      <c r="K393" s="384" t="n">
        <f aca="false">INDEX(_Rge_Data_3rd_CY,$B393,K$1)</f>
        <v>0</v>
      </c>
      <c r="L393" s="385" t="n">
        <f aca="false" t="array" ref="L393:L393">INDEX(_Rge_Data_3rd_CY,$B393,L$1)</f>
        <v>0</v>
      </c>
      <c r="M393" s="385" t="n">
        <f aca="false" t="array" ref="M393:M393">INDEX(_Rge_Data_3rd_CY,$B393,M$1)</f>
        <v>0</v>
      </c>
      <c r="N393" s="385" t="n">
        <f aca="false" t="array" ref="N393:N393">INDEX(_Rge_Data_3rd_CY,$B393,N$1)</f>
        <v>0</v>
      </c>
      <c r="O393" s="385" t="n">
        <f aca="false" t="array" ref="O393:O393">INDEX(_Rge_Data_3rd_CY,$B393,O$1)</f>
        <v>0</v>
      </c>
      <c r="P393" s="385" t="n">
        <f aca="false" t="array" ref="P393:P393">INDEX(_Rge_Data_3rd_CY,$B393,P$1)</f>
        <v>0</v>
      </c>
      <c r="Q393" s="385" t="n">
        <f aca="false">INDEX(_Rge_Data_3rd_CY,$B393,Q$1)</f>
        <v>0</v>
      </c>
      <c r="R393" s="385" t="n">
        <f aca="false" t="array" ref="R393:R393">INDEX(_Rge_Data_3rd_CY,$B393,R$1)</f>
        <v>0</v>
      </c>
      <c r="S393" s="385" t="n">
        <f aca="false" t="array" ref="S393:S393">INDEX(_Rge_Data_3rd_CY,$B393,S$1)</f>
        <v>0</v>
      </c>
      <c r="T393" s="385" t="n">
        <f aca="false">H393-S393</f>
        <v>0</v>
      </c>
      <c r="U393" s="386" t="n">
        <f aca="false">IFERROR(T393/H393,0)</f>
        <v>0</v>
      </c>
      <c r="V393" s="387" t="n">
        <f aca="false">INDEX(_Rge_Data_3rd_CY,$B393,V$1)</f>
        <v>0</v>
      </c>
      <c r="W393" s="388" t="n">
        <f aca="false">INDEX(_Rge_Data_3rd_CY,$B393,W$1)</f>
        <v>0</v>
      </c>
      <c r="X393" s="388" t="n">
        <f aca="false">INDEX(_Rge_Data_3rd_CY,$B393,X$1)</f>
        <v>0</v>
      </c>
      <c r="Y393" s="388" t="n">
        <f aca="false">INDEX(_Rge_Data_3rd_CY,$B393,Y$1)</f>
        <v>0</v>
      </c>
      <c r="Z393" s="388" t="n">
        <f aca="false" t="array" ref="Z393:Z393">INDEX(_Rge_Data_3rd_CY,$B393,Z$1)</f>
        <v>0</v>
      </c>
      <c r="AA393" s="388" t="n">
        <f aca="false" t="array" ref="AA393:AA393">INDEX(_Rge_Data_3rd_CY,$B393,AA$1)</f>
        <v>0</v>
      </c>
      <c r="AB393" s="388" t="n">
        <f aca="false" t="array" ref="AB393:AB393">INDEX(_Rge_Data_3rd_CY,$B393,AB$1)</f>
        <v>0</v>
      </c>
      <c r="AC393" s="388" t="n">
        <f aca="false" t="array" ref="AC393:AC393">INDEX(_Rge_Data_3rd_CY,$B393,AC$1)</f>
        <v>0</v>
      </c>
      <c r="AD393" s="388" t="n">
        <f aca="false" t="array" ref="AD393:AD393">INDEX(_Rge_Data_3rd_CY,$B393,AD$1)</f>
        <v>0</v>
      </c>
      <c r="AE393" s="388" t="n">
        <f aca="false">INDEX(_Rge_Data_3rd_CY,$B393,AE$1)</f>
        <v>0</v>
      </c>
      <c r="AF393" s="388" t="n">
        <f aca="false" t="array" ref="AF393:AF393">INDEX(_Rge_Data_3rd_CY,$B393,AF$1)</f>
        <v>0</v>
      </c>
      <c r="AG393" s="388" t="n">
        <f aca="false" t="array" ref="AG393:AG393">INDEX(_Rge_Data_3rd_CY,$B393,AG$1)</f>
        <v>0</v>
      </c>
      <c r="AH393" s="388" t="n">
        <f aca="false">V393-AG393</f>
        <v>0</v>
      </c>
      <c r="AI393" s="389" t="n">
        <f aca="false">IFERROR(AH393/V393,)</f>
        <v>0</v>
      </c>
      <c r="AJ393" s="390" t="n">
        <f aca="false">INDEX(_Rge_Data_3rd_CY,$B393,AJ$1)</f>
        <v>0</v>
      </c>
      <c r="AK393" s="391" t="n">
        <f aca="false">INDEX(_Rge_Data_3rd_CY,$B393,AK$1)</f>
        <v>0</v>
      </c>
      <c r="AL393" s="391" t="n">
        <f aca="false">INDEX(_Rge_Data_3rd_CY,$B393,AL$1)</f>
        <v>0</v>
      </c>
      <c r="AM393" s="391" t="n">
        <f aca="false">INDEX(_Rge_Data_3rd_CY,$B393,AM$1)</f>
        <v>0</v>
      </c>
      <c r="AN393" s="391" t="n">
        <f aca="false" t="array" ref="AN393:AN393">INDEX(_Rge_Data_3rd_CY,$B393,AN$1)</f>
        <v>0</v>
      </c>
      <c r="AO393" s="391" t="n">
        <f aca="false" t="array" ref="AO393:AO393">INDEX(_Rge_Data_3rd_CY,$B393,AO$1)</f>
        <v>0</v>
      </c>
      <c r="AP393" s="391" t="n">
        <f aca="false" t="array" ref="AP393:AP393">INDEX(_Rge_Data_3rd_CY,$B393,AP$1)</f>
        <v>0</v>
      </c>
      <c r="AQ393" s="391" t="n">
        <f aca="false" t="array" ref="AQ393:AQ393">INDEX(_Rge_Data_3rd_CY,$B393,AQ$1)</f>
        <v>0</v>
      </c>
      <c r="AR393" s="391" t="n">
        <f aca="false" t="array" ref="AR393:AR393">INDEX(_Rge_Data_3rd_CY,$B393,AR$1)</f>
        <v>0</v>
      </c>
      <c r="AS393" s="391" t="n">
        <f aca="false">INDEX(_Rge_Data_3rd_CY,$B393,AS$1)</f>
        <v>0</v>
      </c>
      <c r="AT393" s="391" t="n">
        <f aca="false" t="array" ref="AT393:AT393">INDEX(_Rge_Data_3rd_CY,$B393,AT$1)</f>
        <v>0</v>
      </c>
      <c r="AU393" s="391" t="n">
        <f aca="false" t="array" ref="AU393:AU393">INDEX(_Rge_Data_3rd_CY,$B393,AU$1)</f>
        <v>0</v>
      </c>
      <c r="AV393" s="262" t="n">
        <f aca="false">AU393+AX393+AY393</f>
        <v>0</v>
      </c>
      <c r="AW393" s="392" t="n">
        <f aca="false">IFERROR(AU393/AG393,0)</f>
        <v>0</v>
      </c>
      <c r="AX393" s="268" t="n">
        <f aca="false">IFERROR(IF(AND($F393="OPEN",$AH393&gt;0),$AH393*_SoP*$AW393,IF(AND($F393="CLOSED",$AH393&gt;0),$AH393*_SoL*$AW393,0)),0)</f>
        <v>0</v>
      </c>
      <c r="AY393" s="268" t="n">
        <f aca="false">IFERROR(IF($AH393&lt;0,$AH393*_SoL,0),0)</f>
        <v>0</v>
      </c>
      <c r="AZ393" s="393" t="n">
        <f aca="false">AU393+AX393</f>
        <v>0</v>
      </c>
      <c r="BA393" s="393" t="n">
        <f aca="false">AJ393-AY393</f>
        <v>0</v>
      </c>
      <c r="BB393" s="393" t="n">
        <f aca="false">AZ393-BA393</f>
        <v>0</v>
      </c>
      <c r="BC393" s="394" t="n">
        <f aca="false">IF($BB393&gt;=0,$BB393,0)</f>
        <v>0</v>
      </c>
      <c r="BD393" s="395" t="n">
        <f aca="false">IF($BB393&lt;=0,-$BB393,0)</f>
        <v>-0</v>
      </c>
      <c r="BE393" s="396" t="n">
        <f aca="false">IF((V393-AJ393)&lt;0,0,V393-AJ393)</f>
        <v>0</v>
      </c>
      <c r="BF393" s="397" t="n">
        <f aca="false">IF(AW393&gt;1,0,V393-AW393*V393)</f>
        <v>0</v>
      </c>
    </row>
    <row r="394" customFormat="false" ht="19.5" hidden="false" customHeight="true" outlineLevel="0" collapsed="false">
      <c r="A394" s="166"/>
      <c r="B394" s="208" t="n">
        <f aca="false">B393+1</f>
        <v>383</v>
      </c>
      <c r="C394" s="166"/>
      <c r="D394" s="369" t="n">
        <f aca="false">INDEX(_Rge_Projectdata_3rd,$B394,MATCH("Project-ID",_Rge_Headline_Projectdata,0))</f>
        <v>0</v>
      </c>
      <c r="E394" s="370" t="str">
        <f aca="false" t="array" ref="E394:E394">IF(INDEX(_Rge_Data_3rd_CY,$B394,E$1)=0,"",TEXT(INDEX(_Rge_Data_3rd_CY,$B394,E$1),"JJJJMMTT"))</f>
        <v/>
      </c>
      <c r="F394" s="382" t="str">
        <f aca="false" t="array" ref="F394:F394">INDEX(_Rge_Data_3rd_CY,$B394,F$1)</f>
        <v>Open</v>
      </c>
      <c r="G394" s="371" t="n">
        <f aca="false" t="array" ref="G394:G394">IFERROR(MATCH(INDEX(_Rge_Data_3rd_CY,$B394,G$1),_Rge_Projectstatus,0),"")</f>
        <v>1</v>
      </c>
      <c r="H394" s="383" t="n">
        <f aca="false">INDEX(_Rge_Data_3rd_CY,$B394,H$1)</f>
        <v>0</v>
      </c>
      <c r="I394" s="384" t="n">
        <f aca="false">INDEX(_Rge_Data_3rd_CY,$B394,I$1)</f>
        <v>0</v>
      </c>
      <c r="J394" s="384" t="n">
        <f aca="false">INDEX(_Rge_Data_3rd_CY,$B394,J$1)</f>
        <v>0</v>
      </c>
      <c r="K394" s="384" t="n">
        <f aca="false">INDEX(_Rge_Data_3rd_CY,$B394,K$1)</f>
        <v>0</v>
      </c>
      <c r="L394" s="385" t="n">
        <f aca="false" t="array" ref="L394:L394">INDEX(_Rge_Data_3rd_CY,$B394,L$1)</f>
        <v>0</v>
      </c>
      <c r="M394" s="385" t="n">
        <f aca="false" t="array" ref="M394:M394">INDEX(_Rge_Data_3rd_CY,$B394,M$1)</f>
        <v>0</v>
      </c>
      <c r="N394" s="385" t="n">
        <f aca="false" t="array" ref="N394:N394">INDEX(_Rge_Data_3rd_CY,$B394,N$1)</f>
        <v>0</v>
      </c>
      <c r="O394" s="385" t="n">
        <f aca="false" t="array" ref="O394:O394">INDEX(_Rge_Data_3rd_CY,$B394,O$1)</f>
        <v>0</v>
      </c>
      <c r="P394" s="385" t="n">
        <f aca="false" t="array" ref="P394:P394">INDEX(_Rge_Data_3rd_CY,$B394,P$1)</f>
        <v>0</v>
      </c>
      <c r="Q394" s="385" t="n">
        <f aca="false">INDEX(_Rge_Data_3rd_CY,$B394,Q$1)</f>
        <v>0</v>
      </c>
      <c r="R394" s="385" t="n">
        <f aca="false" t="array" ref="R394:R394">INDEX(_Rge_Data_3rd_CY,$B394,R$1)</f>
        <v>0</v>
      </c>
      <c r="S394" s="385" t="n">
        <f aca="false" t="array" ref="S394:S394">INDEX(_Rge_Data_3rd_CY,$B394,S$1)</f>
        <v>0</v>
      </c>
      <c r="T394" s="385" t="n">
        <f aca="false">H394-S394</f>
        <v>0</v>
      </c>
      <c r="U394" s="386" t="n">
        <f aca="false">IFERROR(T394/H394,0)</f>
        <v>0</v>
      </c>
      <c r="V394" s="387" t="n">
        <f aca="false">INDEX(_Rge_Data_3rd_CY,$B394,V$1)</f>
        <v>0</v>
      </c>
      <c r="W394" s="388" t="n">
        <f aca="false">INDEX(_Rge_Data_3rd_CY,$B394,W$1)</f>
        <v>0</v>
      </c>
      <c r="X394" s="388" t="n">
        <f aca="false">INDEX(_Rge_Data_3rd_CY,$B394,X$1)</f>
        <v>0</v>
      </c>
      <c r="Y394" s="388" t="n">
        <f aca="false">INDEX(_Rge_Data_3rd_CY,$B394,Y$1)</f>
        <v>0</v>
      </c>
      <c r="Z394" s="388" t="n">
        <f aca="false" t="array" ref="Z394:Z394">INDEX(_Rge_Data_3rd_CY,$B394,Z$1)</f>
        <v>0</v>
      </c>
      <c r="AA394" s="388" t="n">
        <f aca="false" t="array" ref="AA394:AA394">INDEX(_Rge_Data_3rd_CY,$B394,AA$1)</f>
        <v>0</v>
      </c>
      <c r="AB394" s="388" t="n">
        <f aca="false" t="array" ref="AB394:AB394">INDEX(_Rge_Data_3rd_CY,$B394,AB$1)</f>
        <v>0</v>
      </c>
      <c r="AC394" s="388" t="n">
        <f aca="false" t="array" ref="AC394:AC394">INDEX(_Rge_Data_3rd_CY,$B394,AC$1)</f>
        <v>0</v>
      </c>
      <c r="AD394" s="388" t="n">
        <f aca="false" t="array" ref="AD394:AD394">INDEX(_Rge_Data_3rd_CY,$B394,AD$1)</f>
        <v>0</v>
      </c>
      <c r="AE394" s="388" t="n">
        <f aca="false">INDEX(_Rge_Data_3rd_CY,$B394,AE$1)</f>
        <v>0</v>
      </c>
      <c r="AF394" s="388" t="n">
        <f aca="false" t="array" ref="AF394:AF394">INDEX(_Rge_Data_3rd_CY,$B394,AF$1)</f>
        <v>0</v>
      </c>
      <c r="AG394" s="388" t="n">
        <f aca="false" t="array" ref="AG394:AG394">INDEX(_Rge_Data_3rd_CY,$B394,AG$1)</f>
        <v>0</v>
      </c>
      <c r="AH394" s="388" t="n">
        <f aca="false">V394-AG394</f>
        <v>0</v>
      </c>
      <c r="AI394" s="389" t="n">
        <f aca="false">IFERROR(AH394/V394,)</f>
        <v>0</v>
      </c>
      <c r="AJ394" s="390" t="n">
        <f aca="false">INDEX(_Rge_Data_3rd_CY,$B394,AJ$1)</f>
        <v>0</v>
      </c>
      <c r="AK394" s="391" t="n">
        <f aca="false">INDEX(_Rge_Data_3rd_CY,$B394,AK$1)</f>
        <v>0</v>
      </c>
      <c r="AL394" s="391" t="n">
        <f aca="false">INDEX(_Rge_Data_3rd_CY,$B394,AL$1)</f>
        <v>0</v>
      </c>
      <c r="AM394" s="391" t="n">
        <f aca="false">INDEX(_Rge_Data_3rd_CY,$B394,AM$1)</f>
        <v>0</v>
      </c>
      <c r="AN394" s="391" t="n">
        <f aca="false" t="array" ref="AN394:AN394">INDEX(_Rge_Data_3rd_CY,$B394,AN$1)</f>
        <v>0</v>
      </c>
      <c r="AO394" s="391" t="n">
        <f aca="false" t="array" ref="AO394:AO394">INDEX(_Rge_Data_3rd_CY,$B394,AO$1)</f>
        <v>0</v>
      </c>
      <c r="AP394" s="391" t="n">
        <f aca="false" t="array" ref="AP394:AP394">INDEX(_Rge_Data_3rd_CY,$B394,AP$1)</f>
        <v>0</v>
      </c>
      <c r="AQ394" s="391" t="n">
        <f aca="false" t="array" ref="AQ394:AQ394">INDEX(_Rge_Data_3rd_CY,$B394,AQ$1)</f>
        <v>0</v>
      </c>
      <c r="AR394" s="391" t="n">
        <f aca="false" t="array" ref="AR394:AR394">INDEX(_Rge_Data_3rd_CY,$B394,AR$1)</f>
        <v>0</v>
      </c>
      <c r="AS394" s="391" t="n">
        <f aca="false">INDEX(_Rge_Data_3rd_CY,$B394,AS$1)</f>
        <v>0</v>
      </c>
      <c r="AT394" s="391" t="n">
        <f aca="false" t="array" ref="AT394:AT394">INDEX(_Rge_Data_3rd_CY,$B394,AT$1)</f>
        <v>0</v>
      </c>
      <c r="AU394" s="391" t="n">
        <f aca="false" t="array" ref="AU394:AU394">INDEX(_Rge_Data_3rd_CY,$B394,AU$1)</f>
        <v>0</v>
      </c>
      <c r="AV394" s="262" t="n">
        <f aca="false">AU394+AX394+AY394</f>
        <v>0</v>
      </c>
      <c r="AW394" s="392" t="n">
        <f aca="false">IFERROR(AU394/AG394,0)</f>
        <v>0</v>
      </c>
      <c r="AX394" s="268" t="n">
        <f aca="false">IFERROR(IF(AND($F394="OPEN",$AH394&gt;0),$AH394*_SoP*$AW394,IF(AND($F394="CLOSED",$AH394&gt;0),$AH394*_SoL*$AW394,0)),0)</f>
        <v>0</v>
      </c>
      <c r="AY394" s="268" t="n">
        <f aca="false">IFERROR(IF($AH394&lt;0,$AH394*_SoL,0),0)</f>
        <v>0</v>
      </c>
      <c r="AZ394" s="393" t="n">
        <f aca="false">AU394+AX394</f>
        <v>0</v>
      </c>
      <c r="BA394" s="393" t="n">
        <f aca="false">AJ394-AY394</f>
        <v>0</v>
      </c>
      <c r="BB394" s="393" t="n">
        <f aca="false">AZ394-BA394</f>
        <v>0</v>
      </c>
      <c r="BC394" s="394" t="n">
        <f aca="false">IF($BB394&gt;=0,$BB394,0)</f>
        <v>0</v>
      </c>
      <c r="BD394" s="395" t="n">
        <f aca="false">IF($BB394&lt;=0,-$BB394,0)</f>
        <v>-0</v>
      </c>
      <c r="BE394" s="396" t="n">
        <f aca="false">IF((V394-AJ394)&lt;0,0,V394-AJ394)</f>
        <v>0</v>
      </c>
      <c r="BF394" s="397" t="n">
        <f aca="false">IF(AW394&gt;1,0,V394-AW394*V394)</f>
        <v>0</v>
      </c>
    </row>
    <row r="395" customFormat="false" ht="19.5" hidden="false" customHeight="true" outlineLevel="0" collapsed="false">
      <c r="A395" s="166"/>
      <c r="B395" s="208" t="n">
        <f aca="false">B394+1</f>
        <v>384</v>
      </c>
      <c r="C395" s="166"/>
      <c r="D395" s="369" t="n">
        <f aca="false">INDEX(_Rge_Projectdata_3rd,$B395,MATCH("Project-ID",_Rge_Headline_Projectdata,0))</f>
        <v>0</v>
      </c>
      <c r="E395" s="370" t="str">
        <f aca="false" t="array" ref="E395:E395">IF(INDEX(_Rge_Data_3rd_CY,$B395,E$1)=0,"",TEXT(INDEX(_Rge_Data_3rd_CY,$B395,E$1),"JJJJMMTT"))</f>
        <v/>
      </c>
      <c r="F395" s="382" t="str">
        <f aca="false" t="array" ref="F395:F395">INDEX(_Rge_Data_3rd_CY,$B395,F$1)</f>
        <v>Open</v>
      </c>
      <c r="G395" s="371" t="n">
        <f aca="false" t="array" ref="G395:G395">IFERROR(MATCH(INDEX(_Rge_Data_3rd_CY,$B395,G$1),_Rge_Projectstatus,0),"")</f>
        <v>1</v>
      </c>
      <c r="H395" s="383" t="n">
        <f aca="false">INDEX(_Rge_Data_3rd_CY,$B395,H$1)</f>
        <v>0</v>
      </c>
      <c r="I395" s="384" t="n">
        <f aca="false">INDEX(_Rge_Data_3rd_CY,$B395,I$1)</f>
        <v>0</v>
      </c>
      <c r="J395" s="384" t="n">
        <f aca="false">INDEX(_Rge_Data_3rd_CY,$B395,J$1)</f>
        <v>0</v>
      </c>
      <c r="K395" s="384" t="n">
        <f aca="false">INDEX(_Rge_Data_3rd_CY,$B395,K$1)</f>
        <v>0</v>
      </c>
      <c r="L395" s="385" t="n">
        <f aca="false" t="array" ref="L395:L395">INDEX(_Rge_Data_3rd_CY,$B395,L$1)</f>
        <v>0</v>
      </c>
      <c r="M395" s="385" t="n">
        <f aca="false" t="array" ref="M395:M395">INDEX(_Rge_Data_3rd_CY,$B395,M$1)</f>
        <v>0</v>
      </c>
      <c r="N395" s="385" t="n">
        <f aca="false" t="array" ref="N395:N395">INDEX(_Rge_Data_3rd_CY,$B395,N$1)</f>
        <v>0</v>
      </c>
      <c r="O395" s="385" t="n">
        <f aca="false" t="array" ref="O395:O395">INDEX(_Rge_Data_3rd_CY,$B395,O$1)</f>
        <v>0</v>
      </c>
      <c r="P395" s="385" t="n">
        <f aca="false" t="array" ref="P395:P395">INDEX(_Rge_Data_3rd_CY,$B395,P$1)</f>
        <v>0</v>
      </c>
      <c r="Q395" s="385" t="n">
        <f aca="false">INDEX(_Rge_Data_3rd_CY,$B395,Q$1)</f>
        <v>0</v>
      </c>
      <c r="R395" s="385" t="n">
        <f aca="false" t="array" ref="R395:R395">INDEX(_Rge_Data_3rd_CY,$B395,R$1)</f>
        <v>0</v>
      </c>
      <c r="S395" s="385" t="n">
        <f aca="false" t="array" ref="S395:S395">INDEX(_Rge_Data_3rd_CY,$B395,S$1)</f>
        <v>0</v>
      </c>
      <c r="T395" s="385" t="n">
        <f aca="false">H395-S395</f>
        <v>0</v>
      </c>
      <c r="U395" s="386" t="n">
        <f aca="false">IFERROR(T395/H395,0)</f>
        <v>0</v>
      </c>
      <c r="V395" s="387" t="n">
        <f aca="false">INDEX(_Rge_Data_3rd_CY,$B395,V$1)</f>
        <v>0</v>
      </c>
      <c r="W395" s="388" t="n">
        <f aca="false">INDEX(_Rge_Data_3rd_CY,$B395,W$1)</f>
        <v>0</v>
      </c>
      <c r="X395" s="388" t="n">
        <f aca="false">INDEX(_Rge_Data_3rd_CY,$B395,X$1)</f>
        <v>0</v>
      </c>
      <c r="Y395" s="388" t="n">
        <f aca="false">INDEX(_Rge_Data_3rd_CY,$B395,Y$1)</f>
        <v>0</v>
      </c>
      <c r="Z395" s="388" t="n">
        <f aca="false" t="array" ref="Z395:Z395">INDEX(_Rge_Data_3rd_CY,$B395,Z$1)</f>
        <v>0</v>
      </c>
      <c r="AA395" s="388" t="n">
        <f aca="false" t="array" ref="AA395:AA395">INDEX(_Rge_Data_3rd_CY,$B395,AA$1)</f>
        <v>0</v>
      </c>
      <c r="AB395" s="388" t="n">
        <f aca="false" t="array" ref="AB395:AB395">INDEX(_Rge_Data_3rd_CY,$B395,AB$1)</f>
        <v>0</v>
      </c>
      <c r="AC395" s="388" t="n">
        <f aca="false" t="array" ref="AC395:AC395">INDEX(_Rge_Data_3rd_CY,$B395,AC$1)</f>
        <v>0</v>
      </c>
      <c r="AD395" s="388" t="n">
        <f aca="false" t="array" ref="AD395:AD395">INDEX(_Rge_Data_3rd_CY,$B395,AD$1)</f>
        <v>0</v>
      </c>
      <c r="AE395" s="388" t="n">
        <f aca="false">INDEX(_Rge_Data_3rd_CY,$B395,AE$1)</f>
        <v>0</v>
      </c>
      <c r="AF395" s="388" t="n">
        <f aca="false" t="array" ref="AF395:AF395">INDEX(_Rge_Data_3rd_CY,$B395,AF$1)</f>
        <v>0</v>
      </c>
      <c r="AG395" s="388" t="n">
        <f aca="false" t="array" ref="AG395:AG395">INDEX(_Rge_Data_3rd_CY,$B395,AG$1)</f>
        <v>0</v>
      </c>
      <c r="AH395" s="388" t="n">
        <f aca="false">V395-AG395</f>
        <v>0</v>
      </c>
      <c r="AI395" s="389" t="n">
        <f aca="false">IFERROR(AH395/V395,)</f>
        <v>0</v>
      </c>
      <c r="AJ395" s="390" t="n">
        <f aca="false">INDEX(_Rge_Data_3rd_CY,$B395,AJ$1)</f>
        <v>0</v>
      </c>
      <c r="AK395" s="391" t="n">
        <f aca="false">INDEX(_Rge_Data_3rd_CY,$B395,AK$1)</f>
        <v>0</v>
      </c>
      <c r="AL395" s="391" t="n">
        <f aca="false">INDEX(_Rge_Data_3rd_CY,$B395,AL$1)</f>
        <v>0</v>
      </c>
      <c r="AM395" s="391" t="n">
        <f aca="false">INDEX(_Rge_Data_3rd_CY,$B395,AM$1)</f>
        <v>0</v>
      </c>
      <c r="AN395" s="391" t="n">
        <f aca="false" t="array" ref="AN395:AN395">INDEX(_Rge_Data_3rd_CY,$B395,AN$1)</f>
        <v>0</v>
      </c>
      <c r="AO395" s="391" t="n">
        <f aca="false" t="array" ref="AO395:AO395">INDEX(_Rge_Data_3rd_CY,$B395,AO$1)</f>
        <v>0</v>
      </c>
      <c r="AP395" s="391" t="n">
        <f aca="false" t="array" ref="AP395:AP395">INDEX(_Rge_Data_3rd_CY,$B395,AP$1)</f>
        <v>0</v>
      </c>
      <c r="AQ395" s="391" t="n">
        <f aca="false" t="array" ref="AQ395:AQ395">INDEX(_Rge_Data_3rd_CY,$B395,AQ$1)</f>
        <v>0</v>
      </c>
      <c r="AR395" s="391" t="n">
        <f aca="false" t="array" ref="AR395:AR395">INDEX(_Rge_Data_3rd_CY,$B395,AR$1)</f>
        <v>0</v>
      </c>
      <c r="AS395" s="391" t="n">
        <f aca="false">INDEX(_Rge_Data_3rd_CY,$B395,AS$1)</f>
        <v>0</v>
      </c>
      <c r="AT395" s="391" t="n">
        <f aca="false" t="array" ref="AT395:AT395">INDEX(_Rge_Data_3rd_CY,$B395,AT$1)</f>
        <v>0</v>
      </c>
      <c r="AU395" s="391" t="n">
        <f aca="false" t="array" ref="AU395:AU395">INDEX(_Rge_Data_3rd_CY,$B395,AU$1)</f>
        <v>0</v>
      </c>
      <c r="AV395" s="262" t="n">
        <f aca="false">AU395+AX395+AY395</f>
        <v>0</v>
      </c>
      <c r="AW395" s="392" t="n">
        <f aca="false">IFERROR(AU395/AG395,0)</f>
        <v>0</v>
      </c>
      <c r="AX395" s="268" t="n">
        <f aca="false">IFERROR(IF(AND($F395="OPEN",$AH395&gt;0),$AH395*_SoP*$AW395,IF(AND($F395="CLOSED",$AH395&gt;0),$AH395*_SoL*$AW395,0)),0)</f>
        <v>0</v>
      </c>
      <c r="AY395" s="268" t="n">
        <f aca="false">IFERROR(IF($AH395&lt;0,$AH395*_SoL,0),0)</f>
        <v>0</v>
      </c>
      <c r="AZ395" s="393" t="n">
        <f aca="false">AU395+AX395</f>
        <v>0</v>
      </c>
      <c r="BA395" s="393" t="n">
        <f aca="false">AJ395-AY395</f>
        <v>0</v>
      </c>
      <c r="BB395" s="393" t="n">
        <f aca="false">AZ395-BA395</f>
        <v>0</v>
      </c>
      <c r="BC395" s="394" t="n">
        <f aca="false">IF($BB395&gt;=0,$BB395,0)</f>
        <v>0</v>
      </c>
      <c r="BD395" s="395" t="n">
        <f aca="false">IF($BB395&lt;=0,-$BB395,0)</f>
        <v>-0</v>
      </c>
      <c r="BE395" s="396" t="n">
        <f aca="false">IF((V395-AJ395)&lt;0,0,V395-AJ395)</f>
        <v>0</v>
      </c>
      <c r="BF395" s="397" t="n">
        <f aca="false">IF(AW395&gt;1,0,V395-AW395*V395)</f>
        <v>0</v>
      </c>
    </row>
    <row r="396" customFormat="false" ht="19.5" hidden="false" customHeight="true" outlineLevel="0" collapsed="false">
      <c r="A396" s="166"/>
      <c r="B396" s="208" t="n">
        <f aca="false">B395+1</f>
        <v>385</v>
      </c>
      <c r="C396" s="166"/>
      <c r="D396" s="369" t="n">
        <f aca="false">INDEX(_Rge_Projectdata_3rd,$B396,MATCH("Project-ID",_Rge_Headline_Projectdata,0))</f>
        <v>0</v>
      </c>
      <c r="E396" s="370" t="str">
        <f aca="false" t="array" ref="E396:E396">IF(INDEX(_Rge_Data_3rd_CY,$B396,E$1)=0,"",TEXT(INDEX(_Rge_Data_3rd_CY,$B396,E$1),"JJJJMMTT"))</f>
        <v/>
      </c>
      <c r="F396" s="382" t="str">
        <f aca="false" t="array" ref="F396:F396">INDEX(_Rge_Data_3rd_CY,$B396,F$1)</f>
        <v>Open</v>
      </c>
      <c r="G396" s="371" t="n">
        <f aca="false" t="array" ref="G396:G396">IFERROR(MATCH(INDEX(_Rge_Data_3rd_CY,$B396,G$1),_Rge_Projectstatus,0),"")</f>
        <v>1</v>
      </c>
      <c r="H396" s="383" t="n">
        <f aca="false">INDEX(_Rge_Data_3rd_CY,$B396,H$1)</f>
        <v>0</v>
      </c>
      <c r="I396" s="384" t="n">
        <f aca="false">INDEX(_Rge_Data_3rd_CY,$B396,I$1)</f>
        <v>0</v>
      </c>
      <c r="J396" s="384" t="n">
        <f aca="false">INDEX(_Rge_Data_3rd_CY,$B396,J$1)</f>
        <v>0</v>
      </c>
      <c r="K396" s="384" t="n">
        <f aca="false">INDEX(_Rge_Data_3rd_CY,$B396,K$1)</f>
        <v>0</v>
      </c>
      <c r="L396" s="385" t="n">
        <f aca="false" t="array" ref="L396:L396">INDEX(_Rge_Data_3rd_CY,$B396,L$1)</f>
        <v>0</v>
      </c>
      <c r="M396" s="385" t="n">
        <f aca="false" t="array" ref="M396:M396">INDEX(_Rge_Data_3rd_CY,$B396,M$1)</f>
        <v>0</v>
      </c>
      <c r="N396" s="385" t="n">
        <f aca="false" t="array" ref="N396:N396">INDEX(_Rge_Data_3rd_CY,$B396,N$1)</f>
        <v>0</v>
      </c>
      <c r="O396" s="385" t="n">
        <f aca="false" t="array" ref="O396:O396">INDEX(_Rge_Data_3rd_CY,$B396,O$1)</f>
        <v>0</v>
      </c>
      <c r="P396" s="385" t="n">
        <f aca="false" t="array" ref="P396:P396">INDEX(_Rge_Data_3rd_CY,$B396,P$1)</f>
        <v>0</v>
      </c>
      <c r="Q396" s="385" t="n">
        <f aca="false">INDEX(_Rge_Data_3rd_CY,$B396,Q$1)</f>
        <v>0</v>
      </c>
      <c r="R396" s="385" t="n">
        <f aca="false" t="array" ref="R396:R396">INDEX(_Rge_Data_3rd_CY,$B396,R$1)</f>
        <v>0</v>
      </c>
      <c r="S396" s="385" t="n">
        <f aca="false" t="array" ref="S396:S396">INDEX(_Rge_Data_3rd_CY,$B396,S$1)</f>
        <v>0</v>
      </c>
      <c r="T396" s="385" t="n">
        <f aca="false">H396-S396</f>
        <v>0</v>
      </c>
      <c r="U396" s="386" t="n">
        <f aca="false">IFERROR(T396/H396,0)</f>
        <v>0</v>
      </c>
      <c r="V396" s="387" t="n">
        <f aca="false">INDEX(_Rge_Data_3rd_CY,$B396,V$1)</f>
        <v>0</v>
      </c>
      <c r="W396" s="388" t="n">
        <f aca="false">INDEX(_Rge_Data_3rd_CY,$B396,W$1)</f>
        <v>0</v>
      </c>
      <c r="X396" s="388" t="n">
        <f aca="false">INDEX(_Rge_Data_3rd_CY,$B396,X$1)</f>
        <v>0</v>
      </c>
      <c r="Y396" s="388" t="n">
        <f aca="false">INDEX(_Rge_Data_3rd_CY,$B396,Y$1)</f>
        <v>0</v>
      </c>
      <c r="Z396" s="388" t="n">
        <f aca="false" t="array" ref="Z396:Z396">INDEX(_Rge_Data_3rd_CY,$B396,Z$1)</f>
        <v>0</v>
      </c>
      <c r="AA396" s="388" t="n">
        <f aca="false" t="array" ref="AA396:AA396">INDEX(_Rge_Data_3rd_CY,$B396,AA$1)</f>
        <v>0</v>
      </c>
      <c r="AB396" s="388" t="n">
        <f aca="false" t="array" ref="AB396:AB396">INDEX(_Rge_Data_3rd_CY,$B396,AB$1)</f>
        <v>0</v>
      </c>
      <c r="AC396" s="388" t="n">
        <f aca="false" t="array" ref="AC396:AC396">INDEX(_Rge_Data_3rd_CY,$B396,AC$1)</f>
        <v>0</v>
      </c>
      <c r="AD396" s="388" t="n">
        <f aca="false" t="array" ref="AD396:AD396">INDEX(_Rge_Data_3rd_CY,$B396,AD$1)</f>
        <v>0</v>
      </c>
      <c r="AE396" s="388" t="n">
        <f aca="false">INDEX(_Rge_Data_3rd_CY,$B396,AE$1)</f>
        <v>0</v>
      </c>
      <c r="AF396" s="388" t="n">
        <f aca="false" t="array" ref="AF396:AF396">INDEX(_Rge_Data_3rd_CY,$B396,AF$1)</f>
        <v>0</v>
      </c>
      <c r="AG396" s="388" t="n">
        <f aca="false" t="array" ref="AG396:AG396">INDEX(_Rge_Data_3rd_CY,$B396,AG$1)</f>
        <v>0</v>
      </c>
      <c r="AH396" s="388" t="n">
        <f aca="false">V396-AG396</f>
        <v>0</v>
      </c>
      <c r="AI396" s="389" t="n">
        <f aca="false">IFERROR(AH396/V396,)</f>
        <v>0</v>
      </c>
      <c r="AJ396" s="390" t="n">
        <f aca="false">INDEX(_Rge_Data_3rd_CY,$B396,AJ$1)</f>
        <v>0</v>
      </c>
      <c r="AK396" s="391" t="n">
        <f aca="false">INDEX(_Rge_Data_3rd_CY,$B396,AK$1)</f>
        <v>0</v>
      </c>
      <c r="AL396" s="391" t="n">
        <f aca="false">INDEX(_Rge_Data_3rd_CY,$B396,AL$1)</f>
        <v>0</v>
      </c>
      <c r="AM396" s="391" t="n">
        <f aca="false">INDEX(_Rge_Data_3rd_CY,$B396,AM$1)</f>
        <v>0</v>
      </c>
      <c r="AN396" s="391" t="n">
        <f aca="false" t="array" ref="AN396:AN396">INDEX(_Rge_Data_3rd_CY,$B396,AN$1)</f>
        <v>0</v>
      </c>
      <c r="AO396" s="391" t="n">
        <f aca="false" t="array" ref="AO396:AO396">INDEX(_Rge_Data_3rd_CY,$B396,AO$1)</f>
        <v>0</v>
      </c>
      <c r="AP396" s="391" t="n">
        <f aca="false" t="array" ref="AP396:AP396">INDEX(_Rge_Data_3rd_CY,$B396,AP$1)</f>
        <v>0</v>
      </c>
      <c r="AQ396" s="391" t="n">
        <f aca="false" t="array" ref="AQ396:AQ396">INDEX(_Rge_Data_3rd_CY,$B396,AQ$1)</f>
        <v>0</v>
      </c>
      <c r="AR396" s="391" t="n">
        <f aca="false" t="array" ref="AR396:AR396">INDEX(_Rge_Data_3rd_CY,$B396,AR$1)</f>
        <v>0</v>
      </c>
      <c r="AS396" s="391" t="n">
        <f aca="false">INDEX(_Rge_Data_3rd_CY,$B396,AS$1)</f>
        <v>0</v>
      </c>
      <c r="AT396" s="391" t="n">
        <f aca="false" t="array" ref="AT396:AT396">INDEX(_Rge_Data_3rd_CY,$B396,AT$1)</f>
        <v>0</v>
      </c>
      <c r="AU396" s="391" t="n">
        <f aca="false" t="array" ref="AU396:AU396">INDEX(_Rge_Data_3rd_CY,$B396,AU$1)</f>
        <v>0</v>
      </c>
      <c r="AV396" s="262" t="n">
        <f aca="false">AU396+AX396+AY396</f>
        <v>0</v>
      </c>
      <c r="AW396" s="392" t="n">
        <f aca="false">IFERROR(AU396/AG396,0)</f>
        <v>0</v>
      </c>
      <c r="AX396" s="268" t="n">
        <f aca="false">IFERROR(IF(AND($F396="OPEN",$AH396&gt;0),$AH396*_SoP*$AW396,IF(AND($F396="CLOSED",$AH396&gt;0),$AH396*_SoL*$AW396,0)),0)</f>
        <v>0</v>
      </c>
      <c r="AY396" s="268" t="n">
        <f aca="false">IFERROR(IF($AH396&lt;0,$AH396*_SoL,0),0)</f>
        <v>0</v>
      </c>
      <c r="AZ396" s="393" t="n">
        <f aca="false">AU396+AX396</f>
        <v>0</v>
      </c>
      <c r="BA396" s="393" t="n">
        <f aca="false">AJ396-AY396</f>
        <v>0</v>
      </c>
      <c r="BB396" s="393" t="n">
        <f aca="false">AZ396-BA396</f>
        <v>0</v>
      </c>
      <c r="BC396" s="394" t="n">
        <f aca="false">IF($BB396&gt;=0,$BB396,0)</f>
        <v>0</v>
      </c>
      <c r="BD396" s="395" t="n">
        <f aca="false">IF($BB396&lt;=0,-$BB396,0)</f>
        <v>-0</v>
      </c>
      <c r="BE396" s="396" t="n">
        <f aca="false">IF((V396-AJ396)&lt;0,0,V396-AJ396)</f>
        <v>0</v>
      </c>
      <c r="BF396" s="397" t="n">
        <f aca="false">IF(AW396&gt;1,0,V396-AW396*V396)</f>
        <v>0</v>
      </c>
    </row>
    <row r="397" customFormat="false" ht="19.5" hidden="false" customHeight="true" outlineLevel="0" collapsed="false">
      <c r="A397" s="166"/>
      <c r="B397" s="208" t="n">
        <f aca="false">B396+1</f>
        <v>386</v>
      </c>
      <c r="C397" s="166"/>
      <c r="D397" s="369" t="n">
        <f aca="false">INDEX(_Rge_Projectdata_3rd,$B397,MATCH("Project-ID",_Rge_Headline_Projectdata,0))</f>
        <v>0</v>
      </c>
      <c r="E397" s="370" t="str">
        <f aca="false" t="array" ref="E397:E397">IF(INDEX(_Rge_Data_3rd_CY,$B397,E$1)=0,"",TEXT(INDEX(_Rge_Data_3rd_CY,$B397,E$1),"JJJJMMTT"))</f>
        <v/>
      </c>
      <c r="F397" s="382" t="str">
        <f aca="false" t="array" ref="F397:F397">INDEX(_Rge_Data_3rd_CY,$B397,F$1)</f>
        <v>Open</v>
      </c>
      <c r="G397" s="371" t="n">
        <f aca="false" t="array" ref="G397:G397">IFERROR(MATCH(INDEX(_Rge_Data_3rd_CY,$B397,G$1),_Rge_Projectstatus,0),"")</f>
        <v>1</v>
      </c>
      <c r="H397" s="383" t="n">
        <f aca="false">INDEX(_Rge_Data_3rd_CY,$B397,H$1)</f>
        <v>0</v>
      </c>
      <c r="I397" s="384" t="n">
        <f aca="false">INDEX(_Rge_Data_3rd_CY,$B397,I$1)</f>
        <v>0</v>
      </c>
      <c r="J397" s="384" t="n">
        <f aca="false">INDEX(_Rge_Data_3rd_CY,$B397,J$1)</f>
        <v>0</v>
      </c>
      <c r="K397" s="384" t="n">
        <f aca="false">INDEX(_Rge_Data_3rd_CY,$B397,K$1)</f>
        <v>0</v>
      </c>
      <c r="L397" s="385" t="n">
        <f aca="false" t="array" ref="L397:L397">INDEX(_Rge_Data_3rd_CY,$B397,L$1)</f>
        <v>0</v>
      </c>
      <c r="M397" s="385" t="n">
        <f aca="false" t="array" ref="M397:M397">INDEX(_Rge_Data_3rd_CY,$B397,M$1)</f>
        <v>0</v>
      </c>
      <c r="N397" s="385" t="n">
        <f aca="false" t="array" ref="N397:N397">INDEX(_Rge_Data_3rd_CY,$B397,N$1)</f>
        <v>0</v>
      </c>
      <c r="O397" s="385" t="n">
        <f aca="false" t="array" ref="O397:O397">INDEX(_Rge_Data_3rd_CY,$B397,O$1)</f>
        <v>0</v>
      </c>
      <c r="P397" s="385" t="n">
        <f aca="false" t="array" ref="P397:P397">INDEX(_Rge_Data_3rd_CY,$B397,P$1)</f>
        <v>0</v>
      </c>
      <c r="Q397" s="385" t="n">
        <f aca="false">INDEX(_Rge_Data_3rd_CY,$B397,Q$1)</f>
        <v>0</v>
      </c>
      <c r="R397" s="385" t="n">
        <f aca="false" t="array" ref="R397:R397">INDEX(_Rge_Data_3rd_CY,$B397,R$1)</f>
        <v>0</v>
      </c>
      <c r="S397" s="385" t="n">
        <f aca="false" t="array" ref="S397:S397">INDEX(_Rge_Data_3rd_CY,$B397,S$1)</f>
        <v>0</v>
      </c>
      <c r="T397" s="385" t="n">
        <f aca="false">H397-S397</f>
        <v>0</v>
      </c>
      <c r="U397" s="386" t="n">
        <f aca="false">IFERROR(T397/H397,0)</f>
        <v>0</v>
      </c>
      <c r="V397" s="387" t="n">
        <f aca="false">INDEX(_Rge_Data_3rd_CY,$B397,V$1)</f>
        <v>0</v>
      </c>
      <c r="W397" s="388" t="n">
        <f aca="false">INDEX(_Rge_Data_3rd_CY,$B397,W$1)</f>
        <v>0</v>
      </c>
      <c r="X397" s="388" t="n">
        <f aca="false">INDEX(_Rge_Data_3rd_CY,$B397,X$1)</f>
        <v>0</v>
      </c>
      <c r="Y397" s="388" t="n">
        <f aca="false">INDEX(_Rge_Data_3rd_CY,$B397,Y$1)</f>
        <v>0</v>
      </c>
      <c r="Z397" s="388" t="n">
        <f aca="false" t="array" ref="Z397:Z397">INDEX(_Rge_Data_3rd_CY,$B397,Z$1)</f>
        <v>0</v>
      </c>
      <c r="AA397" s="388" t="n">
        <f aca="false" t="array" ref="AA397:AA397">INDEX(_Rge_Data_3rd_CY,$B397,AA$1)</f>
        <v>0</v>
      </c>
      <c r="AB397" s="388" t="n">
        <f aca="false" t="array" ref="AB397:AB397">INDEX(_Rge_Data_3rd_CY,$B397,AB$1)</f>
        <v>0</v>
      </c>
      <c r="AC397" s="388" t="n">
        <f aca="false" t="array" ref="AC397:AC397">INDEX(_Rge_Data_3rd_CY,$B397,AC$1)</f>
        <v>0</v>
      </c>
      <c r="AD397" s="388" t="n">
        <f aca="false" t="array" ref="AD397:AD397">INDEX(_Rge_Data_3rd_CY,$B397,AD$1)</f>
        <v>0</v>
      </c>
      <c r="AE397" s="388" t="n">
        <f aca="false">INDEX(_Rge_Data_3rd_CY,$B397,AE$1)</f>
        <v>0</v>
      </c>
      <c r="AF397" s="388" t="n">
        <f aca="false" t="array" ref="AF397:AF397">INDEX(_Rge_Data_3rd_CY,$B397,AF$1)</f>
        <v>0</v>
      </c>
      <c r="AG397" s="388" t="n">
        <f aca="false" t="array" ref="AG397:AG397">INDEX(_Rge_Data_3rd_CY,$B397,AG$1)</f>
        <v>0</v>
      </c>
      <c r="AH397" s="388" t="n">
        <f aca="false">V397-AG397</f>
        <v>0</v>
      </c>
      <c r="AI397" s="389" t="n">
        <f aca="false">IFERROR(AH397/V397,)</f>
        <v>0</v>
      </c>
      <c r="AJ397" s="390" t="n">
        <f aca="false">INDEX(_Rge_Data_3rd_CY,$B397,AJ$1)</f>
        <v>0</v>
      </c>
      <c r="AK397" s="391" t="n">
        <f aca="false">INDEX(_Rge_Data_3rd_CY,$B397,AK$1)</f>
        <v>0</v>
      </c>
      <c r="AL397" s="391" t="n">
        <f aca="false">INDEX(_Rge_Data_3rd_CY,$B397,AL$1)</f>
        <v>0</v>
      </c>
      <c r="AM397" s="391" t="n">
        <f aca="false">INDEX(_Rge_Data_3rd_CY,$B397,AM$1)</f>
        <v>0</v>
      </c>
      <c r="AN397" s="391" t="n">
        <f aca="false" t="array" ref="AN397:AN397">INDEX(_Rge_Data_3rd_CY,$B397,AN$1)</f>
        <v>0</v>
      </c>
      <c r="AO397" s="391" t="n">
        <f aca="false" t="array" ref="AO397:AO397">INDEX(_Rge_Data_3rd_CY,$B397,AO$1)</f>
        <v>0</v>
      </c>
      <c r="AP397" s="391" t="n">
        <f aca="false" t="array" ref="AP397:AP397">INDEX(_Rge_Data_3rd_CY,$B397,AP$1)</f>
        <v>0</v>
      </c>
      <c r="AQ397" s="391" t="n">
        <f aca="false" t="array" ref="AQ397:AQ397">INDEX(_Rge_Data_3rd_CY,$B397,AQ$1)</f>
        <v>0</v>
      </c>
      <c r="AR397" s="391" t="n">
        <f aca="false" t="array" ref="AR397:AR397">INDEX(_Rge_Data_3rd_CY,$B397,AR$1)</f>
        <v>0</v>
      </c>
      <c r="AS397" s="391" t="n">
        <f aca="false">INDEX(_Rge_Data_3rd_CY,$B397,AS$1)</f>
        <v>0</v>
      </c>
      <c r="AT397" s="391" t="n">
        <f aca="false" t="array" ref="AT397:AT397">INDEX(_Rge_Data_3rd_CY,$B397,AT$1)</f>
        <v>0</v>
      </c>
      <c r="AU397" s="391" t="n">
        <f aca="false" t="array" ref="AU397:AU397">INDEX(_Rge_Data_3rd_CY,$B397,AU$1)</f>
        <v>0</v>
      </c>
      <c r="AV397" s="262" t="n">
        <f aca="false">AU397+AX397+AY397</f>
        <v>0</v>
      </c>
      <c r="AW397" s="392" t="n">
        <f aca="false">IFERROR(AU397/AG397,0)</f>
        <v>0</v>
      </c>
      <c r="AX397" s="268" t="n">
        <f aca="false">IFERROR(IF(AND($F397="OPEN",$AH397&gt;0),$AH397*_SoP*$AW397,IF(AND($F397="CLOSED",$AH397&gt;0),$AH397*_SoL*$AW397,0)),0)</f>
        <v>0</v>
      </c>
      <c r="AY397" s="268" t="n">
        <f aca="false">IFERROR(IF($AH397&lt;0,$AH397*_SoL,0),0)</f>
        <v>0</v>
      </c>
      <c r="AZ397" s="393" t="n">
        <f aca="false">AU397+AX397</f>
        <v>0</v>
      </c>
      <c r="BA397" s="393" t="n">
        <f aca="false">AJ397-AY397</f>
        <v>0</v>
      </c>
      <c r="BB397" s="393" t="n">
        <f aca="false">AZ397-BA397</f>
        <v>0</v>
      </c>
      <c r="BC397" s="394" t="n">
        <f aca="false">IF($BB397&gt;=0,$BB397,0)</f>
        <v>0</v>
      </c>
      <c r="BD397" s="395" t="n">
        <f aca="false">IF($BB397&lt;=0,-$BB397,0)</f>
        <v>-0</v>
      </c>
      <c r="BE397" s="396" t="n">
        <f aca="false">IF((V397-AJ397)&lt;0,0,V397-AJ397)</f>
        <v>0</v>
      </c>
      <c r="BF397" s="397" t="n">
        <f aca="false">IF(AW397&gt;1,0,V397-AW397*V397)</f>
        <v>0</v>
      </c>
    </row>
    <row r="398" customFormat="false" ht="19.5" hidden="false" customHeight="true" outlineLevel="0" collapsed="false">
      <c r="A398" s="166"/>
      <c r="B398" s="208" t="n">
        <f aca="false">B397+1</f>
        <v>387</v>
      </c>
      <c r="C398" s="166"/>
      <c r="D398" s="369" t="n">
        <f aca="false">INDEX(_Rge_Projectdata_3rd,$B398,MATCH("Project-ID",_Rge_Headline_Projectdata,0))</f>
        <v>0</v>
      </c>
      <c r="E398" s="370" t="str">
        <f aca="false" t="array" ref="E398:E398">IF(INDEX(_Rge_Data_3rd_CY,$B398,E$1)=0,"",TEXT(INDEX(_Rge_Data_3rd_CY,$B398,E$1),"JJJJMMTT"))</f>
        <v/>
      </c>
      <c r="F398" s="382" t="str">
        <f aca="false" t="array" ref="F398:F398">INDEX(_Rge_Data_3rd_CY,$B398,F$1)</f>
        <v>Open</v>
      </c>
      <c r="G398" s="371" t="n">
        <f aca="false" t="array" ref="G398:G398">IFERROR(MATCH(INDEX(_Rge_Data_3rd_CY,$B398,G$1),_Rge_Projectstatus,0),"")</f>
        <v>1</v>
      </c>
      <c r="H398" s="383" t="n">
        <f aca="false">INDEX(_Rge_Data_3rd_CY,$B398,H$1)</f>
        <v>0</v>
      </c>
      <c r="I398" s="384" t="n">
        <f aca="false">INDEX(_Rge_Data_3rd_CY,$B398,I$1)</f>
        <v>0</v>
      </c>
      <c r="J398" s="384" t="n">
        <f aca="false">INDEX(_Rge_Data_3rd_CY,$B398,J$1)</f>
        <v>0</v>
      </c>
      <c r="K398" s="384" t="n">
        <f aca="false">INDEX(_Rge_Data_3rd_CY,$B398,K$1)</f>
        <v>0</v>
      </c>
      <c r="L398" s="385" t="n">
        <f aca="false" t="array" ref="L398:L398">INDEX(_Rge_Data_3rd_CY,$B398,L$1)</f>
        <v>0</v>
      </c>
      <c r="M398" s="385" t="n">
        <f aca="false" t="array" ref="M398:M398">INDEX(_Rge_Data_3rd_CY,$B398,M$1)</f>
        <v>0</v>
      </c>
      <c r="N398" s="385" t="n">
        <f aca="false" t="array" ref="N398:N398">INDEX(_Rge_Data_3rd_CY,$B398,N$1)</f>
        <v>0</v>
      </c>
      <c r="O398" s="385" t="n">
        <f aca="false" t="array" ref="O398:O398">INDEX(_Rge_Data_3rd_CY,$B398,O$1)</f>
        <v>0</v>
      </c>
      <c r="P398" s="385" t="n">
        <f aca="false" t="array" ref="P398:P398">INDEX(_Rge_Data_3rd_CY,$B398,P$1)</f>
        <v>0</v>
      </c>
      <c r="Q398" s="385" t="n">
        <f aca="false">INDEX(_Rge_Data_3rd_CY,$B398,Q$1)</f>
        <v>0</v>
      </c>
      <c r="R398" s="385" t="n">
        <f aca="false" t="array" ref="R398:R398">INDEX(_Rge_Data_3rd_CY,$B398,R$1)</f>
        <v>0</v>
      </c>
      <c r="S398" s="385" t="n">
        <f aca="false" t="array" ref="S398:S398">INDEX(_Rge_Data_3rd_CY,$B398,S$1)</f>
        <v>0</v>
      </c>
      <c r="T398" s="385" t="n">
        <f aca="false">H398-S398</f>
        <v>0</v>
      </c>
      <c r="U398" s="386" t="n">
        <f aca="false">IFERROR(T398/H398,0)</f>
        <v>0</v>
      </c>
      <c r="V398" s="387" t="n">
        <f aca="false">INDEX(_Rge_Data_3rd_CY,$B398,V$1)</f>
        <v>0</v>
      </c>
      <c r="W398" s="388" t="n">
        <f aca="false">INDEX(_Rge_Data_3rd_CY,$B398,W$1)</f>
        <v>0</v>
      </c>
      <c r="X398" s="388" t="n">
        <f aca="false">INDEX(_Rge_Data_3rd_CY,$B398,X$1)</f>
        <v>0</v>
      </c>
      <c r="Y398" s="388" t="n">
        <f aca="false">INDEX(_Rge_Data_3rd_CY,$B398,Y$1)</f>
        <v>0</v>
      </c>
      <c r="Z398" s="388" t="n">
        <f aca="false" t="array" ref="Z398:Z398">INDEX(_Rge_Data_3rd_CY,$B398,Z$1)</f>
        <v>0</v>
      </c>
      <c r="AA398" s="388" t="n">
        <f aca="false" t="array" ref="AA398:AA398">INDEX(_Rge_Data_3rd_CY,$B398,AA$1)</f>
        <v>0</v>
      </c>
      <c r="AB398" s="388" t="n">
        <f aca="false" t="array" ref="AB398:AB398">INDEX(_Rge_Data_3rd_CY,$B398,AB$1)</f>
        <v>0</v>
      </c>
      <c r="AC398" s="388" t="n">
        <f aca="false" t="array" ref="AC398:AC398">INDEX(_Rge_Data_3rd_CY,$B398,AC$1)</f>
        <v>0</v>
      </c>
      <c r="AD398" s="388" t="n">
        <f aca="false" t="array" ref="AD398:AD398">INDEX(_Rge_Data_3rd_CY,$B398,AD$1)</f>
        <v>0</v>
      </c>
      <c r="AE398" s="388" t="n">
        <f aca="false">INDEX(_Rge_Data_3rd_CY,$B398,AE$1)</f>
        <v>0</v>
      </c>
      <c r="AF398" s="388" t="n">
        <f aca="false" t="array" ref="AF398:AF398">INDEX(_Rge_Data_3rd_CY,$B398,AF$1)</f>
        <v>0</v>
      </c>
      <c r="AG398" s="388" t="n">
        <f aca="false" t="array" ref="AG398:AG398">INDEX(_Rge_Data_3rd_CY,$B398,AG$1)</f>
        <v>0</v>
      </c>
      <c r="AH398" s="388" t="n">
        <f aca="false">V398-AG398</f>
        <v>0</v>
      </c>
      <c r="AI398" s="389" t="n">
        <f aca="false">IFERROR(AH398/V398,)</f>
        <v>0</v>
      </c>
      <c r="AJ398" s="390" t="n">
        <f aca="false">INDEX(_Rge_Data_3rd_CY,$B398,AJ$1)</f>
        <v>0</v>
      </c>
      <c r="AK398" s="391" t="n">
        <f aca="false">INDEX(_Rge_Data_3rd_CY,$B398,AK$1)</f>
        <v>0</v>
      </c>
      <c r="AL398" s="391" t="n">
        <f aca="false">INDEX(_Rge_Data_3rd_CY,$B398,AL$1)</f>
        <v>0</v>
      </c>
      <c r="AM398" s="391" t="n">
        <f aca="false">INDEX(_Rge_Data_3rd_CY,$B398,AM$1)</f>
        <v>0</v>
      </c>
      <c r="AN398" s="391" t="n">
        <f aca="false" t="array" ref="AN398:AN398">INDEX(_Rge_Data_3rd_CY,$B398,AN$1)</f>
        <v>0</v>
      </c>
      <c r="AO398" s="391" t="n">
        <f aca="false" t="array" ref="AO398:AO398">INDEX(_Rge_Data_3rd_CY,$B398,AO$1)</f>
        <v>0</v>
      </c>
      <c r="AP398" s="391" t="n">
        <f aca="false" t="array" ref="AP398:AP398">INDEX(_Rge_Data_3rd_CY,$B398,AP$1)</f>
        <v>0</v>
      </c>
      <c r="AQ398" s="391" t="n">
        <f aca="false" t="array" ref="AQ398:AQ398">INDEX(_Rge_Data_3rd_CY,$B398,AQ$1)</f>
        <v>0</v>
      </c>
      <c r="AR398" s="391" t="n">
        <f aca="false" t="array" ref="AR398:AR398">INDEX(_Rge_Data_3rd_CY,$B398,AR$1)</f>
        <v>0</v>
      </c>
      <c r="AS398" s="391" t="n">
        <f aca="false">INDEX(_Rge_Data_3rd_CY,$B398,AS$1)</f>
        <v>0</v>
      </c>
      <c r="AT398" s="391" t="n">
        <f aca="false" t="array" ref="AT398:AT398">INDEX(_Rge_Data_3rd_CY,$B398,AT$1)</f>
        <v>0</v>
      </c>
      <c r="AU398" s="391" t="n">
        <f aca="false" t="array" ref="AU398:AU398">INDEX(_Rge_Data_3rd_CY,$B398,AU$1)</f>
        <v>0</v>
      </c>
      <c r="AV398" s="262" t="n">
        <f aca="false">AU398+AX398+AY398</f>
        <v>0</v>
      </c>
      <c r="AW398" s="392" t="n">
        <f aca="false">IFERROR(AU398/AG398,0)</f>
        <v>0</v>
      </c>
      <c r="AX398" s="268" t="n">
        <f aca="false">IFERROR(IF(AND($F398="OPEN",$AH398&gt;0),$AH398*_SoP*$AW398,IF(AND($F398="CLOSED",$AH398&gt;0),$AH398*_SoL*$AW398,0)),0)</f>
        <v>0</v>
      </c>
      <c r="AY398" s="268" t="n">
        <f aca="false">IFERROR(IF($AH398&lt;0,$AH398*_SoL,0),0)</f>
        <v>0</v>
      </c>
      <c r="AZ398" s="393" t="n">
        <f aca="false">AU398+AX398</f>
        <v>0</v>
      </c>
      <c r="BA398" s="393" t="n">
        <f aca="false">AJ398-AY398</f>
        <v>0</v>
      </c>
      <c r="BB398" s="393" t="n">
        <f aca="false">AZ398-BA398</f>
        <v>0</v>
      </c>
      <c r="BC398" s="394" t="n">
        <f aca="false">IF($BB398&gt;=0,$BB398,0)</f>
        <v>0</v>
      </c>
      <c r="BD398" s="395" t="n">
        <f aca="false">IF($BB398&lt;=0,-$BB398,0)</f>
        <v>-0</v>
      </c>
      <c r="BE398" s="396" t="n">
        <f aca="false">IF((V398-AJ398)&lt;0,0,V398-AJ398)</f>
        <v>0</v>
      </c>
      <c r="BF398" s="397" t="n">
        <f aca="false">IF(AW398&gt;1,0,V398-AW398*V398)</f>
        <v>0</v>
      </c>
    </row>
    <row r="399" customFormat="false" ht="19.5" hidden="false" customHeight="true" outlineLevel="0" collapsed="false">
      <c r="A399" s="166"/>
      <c r="B399" s="208" t="n">
        <f aca="false">B398+1</f>
        <v>388</v>
      </c>
      <c r="C399" s="166"/>
      <c r="D399" s="369" t="n">
        <f aca="false">INDEX(_Rge_Projectdata_3rd,$B399,MATCH("Project-ID",_Rge_Headline_Projectdata,0))</f>
        <v>0</v>
      </c>
      <c r="E399" s="370" t="str">
        <f aca="false" t="array" ref="E399:E399">IF(INDEX(_Rge_Data_3rd_CY,$B399,E$1)=0,"",TEXT(INDEX(_Rge_Data_3rd_CY,$B399,E$1),"JJJJMMTT"))</f>
        <v/>
      </c>
      <c r="F399" s="382" t="str">
        <f aca="false" t="array" ref="F399:F399">INDEX(_Rge_Data_3rd_CY,$B399,F$1)</f>
        <v>Open</v>
      </c>
      <c r="G399" s="371" t="n">
        <f aca="false" t="array" ref="G399:G399">IFERROR(MATCH(INDEX(_Rge_Data_3rd_CY,$B399,G$1),_Rge_Projectstatus,0),"")</f>
        <v>1</v>
      </c>
      <c r="H399" s="383" t="n">
        <f aca="false">INDEX(_Rge_Data_3rd_CY,$B399,H$1)</f>
        <v>0</v>
      </c>
      <c r="I399" s="384" t="n">
        <f aca="false">INDEX(_Rge_Data_3rd_CY,$B399,I$1)</f>
        <v>0</v>
      </c>
      <c r="J399" s="384" t="n">
        <f aca="false">INDEX(_Rge_Data_3rd_CY,$B399,J$1)</f>
        <v>0</v>
      </c>
      <c r="K399" s="384" t="n">
        <f aca="false">INDEX(_Rge_Data_3rd_CY,$B399,K$1)</f>
        <v>0</v>
      </c>
      <c r="L399" s="385" t="n">
        <f aca="false" t="array" ref="L399:L399">INDEX(_Rge_Data_3rd_CY,$B399,L$1)</f>
        <v>0</v>
      </c>
      <c r="M399" s="385" t="n">
        <f aca="false" t="array" ref="M399:M399">INDEX(_Rge_Data_3rd_CY,$B399,M$1)</f>
        <v>0</v>
      </c>
      <c r="N399" s="385" t="n">
        <f aca="false" t="array" ref="N399:N399">INDEX(_Rge_Data_3rd_CY,$B399,N$1)</f>
        <v>0</v>
      </c>
      <c r="O399" s="385" t="n">
        <f aca="false" t="array" ref="O399:O399">INDEX(_Rge_Data_3rd_CY,$B399,O$1)</f>
        <v>0</v>
      </c>
      <c r="P399" s="385" t="n">
        <f aca="false" t="array" ref="P399:P399">INDEX(_Rge_Data_3rd_CY,$B399,P$1)</f>
        <v>0</v>
      </c>
      <c r="Q399" s="385" t="n">
        <f aca="false">INDEX(_Rge_Data_3rd_CY,$B399,Q$1)</f>
        <v>0</v>
      </c>
      <c r="R399" s="385" t="n">
        <f aca="false" t="array" ref="R399:R399">INDEX(_Rge_Data_3rd_CY,$B399,R$1)</f>
        <v>0</v>
      </c>
      <c r="S399" s="385" t="n">
        <f aca="false" t="array" ref="S399:S399">INDEX(_Rge_Data_3rd_CY,$B399,S$1)</f>
        <v>0</v>
      </c>
      <c r="T399" s="385" t="n">
        <f aca="false">H399-S399</f>
        <v>0</v>
      </c>
      <c r="U399" s="386" t="n">
        <f aca="false">IFERROR(T399/H399,0)</f>
        <v>0</v>
      </c>
      <c r="V399" s="387" t="n">
        <f aca="false">INDEX(_Rge_Data_3rd_CY,$B399,V$1)</f>
        <v>0</v>
      </c>
      <c r="W399" s="388" t="n">
        <f aca="false">INDEX(_Rge_Data_3rd_CY,$B399,W$1)</f>
        <v>0</v>
      </c>
      <c r="X399" s="388" t="n">
        <f aca="false">INDEX(_Rge_Data_3rd_CY,$B399,X$1)</f>
        <v>0</v>
      </c>
      <c r="Y399" s="388" t="n">
        <f aca="false">INDEX(_Rge_Data_3rd_CY,$B399,Y$1)</f>
        <v>0</v>
      </c>
      <c r="Z399" s="388" t="n">
        <f aca="false" t="array" ref="Z399:Z399">INDEX(_Rge_Data_3rd_CY,$B399,Z$1)</f>
        <v>0</v>
      </c>
      <c r="AA399" s="388" t="n">
        <f aca="false" t="array" ref="AA399:AA399">INDEX(_Rge_Data_3rd_CY,$B399,AA$1)</f>
        <v>0</v>
      </c>
      <c r="AB399" s="388" t="n">
        <f aca="false" t="array" ref="AB399:AB399">INDEX(_Rge_Data_3rd_CY,$B399,AB$1)</f>
        <v>0</v>
      </c>
      <c r="AC399" s="388" t="n">
        <f aca="false" t="array" ref="AC399:AC399">INDEX(_Rge_Data_3rd_CY,$B399,AC$1)</f>
        <v>0</v>
      </c>
      <c r="AD399" s="388" t="n">
        <f aca="false" t="array" ref="AD399:AD399">INDEX(_Rge_Data_3rd_CY,$B399,AD$1)</f>
        <v>0</v>
      </c>
      <c r="AE399" s="388" t="n">
        <f aca="false">INDEX(_Rge_Data_3rd_CY,$B399,AE$1)</f>
        <v>0</v>
      </c>
      <c r="AF399" s="388" t="n">
        <f aca="false" t="array" ref="AF399:AF399">INDEX(_Rge_Data_3rd_CY,$B399,AF$1)</f>
        <v>0</v>
      </c>
      <c r="AG399" s="388" t="n">
        <f aca="false" t="array" ref="AG399:AG399">INDEX(_Rge_Data_3rd_CY,$B399,AG$1)</f>
        <v>0</v>
      </c>
      <c r="AH399" s="388" t="n">
        <f aca="false">V399-AG399</f>
        <v>0</v>
      </c>
      <c r="AI399" s="389" t="n">
        <f aca="false">IFERROR(AH399/V399,)</f>
        <v>0</v>
      </c>
      <c r="AJ399" s="390" t="n">
        <f aca="false">INDEX(_Rge_Data_3rd_CY,$B399,AJ$1)</f>
        <v>0</v>
      </c>
      <c r="AK399" s="391" t="n">
        <f aca="false">INDEX(_Rge_Data_3rd_CY,$B399,AK$1)</f>
        <v>0</v>
      </c>
      <c r="AL399" s="391" t="n">
        <f aca="false">INDEX(_Rge_Data_3rd_CY,$B399,AL$1)</f>
        <v>0</v>
      </c>
      <c r="AM399" s="391" t="n">
        <f aca="false">INDEX(_Rge_Data_3rd_CY,$B399,AM$1)</f>
        <v>0</v>
      </c>
      <c r="AN399" s="391" t="n">
        <f aca="false" t="array" ref="AN399:AN399">INDEX(_Rge_Data_3rd_CY,$B399,AN$1)</f>
        <v>0</v>
      </c>
      <c r="AO399" s="391" t="n">
        <f aca="false" t="array" ref="AO399:AO399">INDEX(_Rge_Data_3rd_CY,$B399,AO$1)</f>
        <v>0</v>
      </c>
      <c r="AP399" s="391" t="n">
        <f aca="false" t="array" ref="AP399:AP399">INDEX(_Rge_Data_3rd_CY,$B399,AP$1)</f>
        <v>0</v>
      </c>
      <c r="AQ399" s="391" t="n">
        <f aca="false" t="array" ref="AQ399:AQ399">INDEX(_Rge_Data_3rd_CY,$B399,AQ$1)</f>
        <v>0</v>
      </c>
      <c r="AR399" s="391" t="n">
        <f aca="false" t="array" ref="AR399:AR399">INDEX(_Rge_Data_3rd_CY,$B399,AR$1)</f>
        <v>0</v>
      </c>
      <c r="AS399" s="391" t="n">
        <f aca="false">INDEX(_Rge_Data_3rd_CY,$B399,AS$1)</f>
        <v>0</v>
      </c>
      <c r="AT399" s="391" t="n">
        <f aca="false" t="array" ref="AT399:AT399">INDEX(_Rge_Data_3rd_CY,$B399,AT$1)</f>
        <v>0</v>
      </c>
      <c r="AU399" s="391" t="n">
        <f aca="false" t="array" ref="AU399:AU399">INDEX(_Rge_Data_3rd_CY,$B399,AU$1)</f>
        <v>0</v>
      </c>
      <c r="AV399" s="262" t="n">
        <f aca="false">AU399+AX399+AY399</f>
        <v>0</v>
      </c>
      <c r="AW399" s="392" t="n">
        <f aca="false">IFERROR(AU399/AG399,0)</f>
        <v>0</v>
      </c>
      <c r="AX399" s="268" t="n">
        <f aca="false">IFERROR(IF(AND($F399="OPEN",$AH399&gt;0),$AH399*_SoP*$AW399,IF(AND($F399="CLOSED",$AH399&gt;0),$AH399*_SoL*$AW399,0)),0)</f>
        <v>0</v>
      </c>
      <c r="AY399" s="268" t="n">
        <f aca="false">IFERROR(IF($AH399&lt;0,$AH399*_SoL,0),0)</f>
        <v>0</v>
      </c>
      <c r="AZ399" s="393" t="n">
        <f aca="false">AU399+AX399</f>
        <v>0</v>
      </c>
      <c r="BA399" s="393" t="n">
        <f aca="false">AJ399-AY399</f>
        <v>0</v>
      </c>
      <c r="BB399" s="393" t="n">
        <f aca="false">AZ399-BA399</f>
        <v>0</v>
      </c>
      <c r="BC399" s="394" t="n">
        <f aca="false">IF($BB399&gt;=0,$BB399,0)</f>
        <v>0</v>
      </c>
      <c r="BD399" s="395" t="n">
        <f aca="false">IF($BB399&lt;=0,-$BB399,0)</f>
        <v>-0</v>
      </c>
      <c r="BE399" s="396" t="n">
        <f aca="false">IF((V399-AJ399)&lt;0,0,V399-AJ399)</f>
        <v>0</v>
      </c>
      <c r="BF399" s="397" t="n">
        <f aca="false">IF(AW399&gt;1,0,V399-AW399*V399)</f>
        <v>0</v>
      </c>
    </row>
    <row r="400" customFormat="false" ht="19.5" hidden="false" customHeight="true" outlineLevel="0" collapsed="false">
      <c r="A400" s="166"/>
      <c r="B400" s="208" t="n">
        <f aca="false">B399+1</f>
        <v>389</v>
      </c>
      <c r="C400" s="166"/>
      <c r="D400" s="369" t="n">
        <f aca="false">INDEX(_Rge_Projectdata_3rd,$B400,MATCH("Project-ID",_Rge_Headline_Projectdata,0))</f>
        <v>0</v>
      </c>
      <c r="E400" s="370" t="str">
        <f aca="false" t="array" ref="E400:E400">IF(INDEX(_Rge_Data_3rd_CY,$B400,E$1)=0,"",TEXT(INDEX(_Rge_Data_3rd_CY,$B400,E$1),"JJJJMMTT"))</f>
        <v/>
      </c>
      <c r="F400" s="382" t="str">
        <f aca="false" t="array" ref="F400:F400">INDEX(_Rge_Data_3rd_CY,$B400,F$1)</f>
        <v>Open</v>
      </c>
      <c r="G400" s="371" t="n">
        <f aca="false" t="array" ref="G400:G400">IFERROR(MATCH(INDEX(_Rge_Data_3rd_CY,$B400,G$1),_Rge_Projectstatus,0),"")</f>
        <v>1</v>
      </c>
      <c r="H400" s="383" t="n">
        <f aca="false">INDEX(_Rge_Data_3rd_CY,$B400,H$1)</f>
        <v>0</v>
      </c>
      <c r="I400" s="384" t="n">
        <f aca="false">INDEX(_Rge_Data_3rd_CY,$B400,I$1)</f>
        <v>0</v>
      </c>
      <c r="J400" s="384" t="n">
        <f aca="false">INDEX(_Rge_Data_3rd_CY,$B400,J$1)</f>
        <v>0</v>
      </c>
      <c r="K400" s="384" t="n">
        <f aca="false">INDEX(_Rge_Data_3rd_CY,$B400,K$1)</f>
        <v>0</v>
      </c>
      <c r="L400" s="385" t="n">
        <f aca="false" t="array" ref="L400:L400">INDEX(_Rge_Data_3rd_CY,$B400,L$1)</f>
        <v>0</v>
      </c>
      <c r="M400" s="385" t="n">
        <f aca="false" t="array" ref="M400:M400">INDEX(_Rge_Data_3rd_CY,$B400,M$1)</f>
        <v>0</v>
      </c>
      <c r="N400" s="385" t="n">
        <f aca="false" t="array" ref="N400:N400">INDEX(_Rge_Data_3rd_CY,$B400,N$1)</f>
        <v>0</v>
      </c>
      <c r="O400" s="385" t="n">
        <f aca="false" t="array" ref="O400:O400">INDEX(_Rge_Data_3rd_CY,$B400,O$1)</f>
        <v>0</v>
      </c>
      <c r="P400" s="385" t="n">
        <f aca="false" t="array" ref="P400:P400">INDEX(_Rge_Data_3rd_CY,$B400,P$1)</f>
        <v>0</v>
      </c>
      <c r="Q400" s="385" t="n">
        <f aca="false">INDEX(_Rge_Data_3rd_CY,$B400,Q$1)</f>
        <v>0</v>
      </c>
      <c r="R400" s="385" t="n">
        <f aca="false" t="array" ref="R400:R400">INDEX(_Rge_Data_3rd_CY,$B400,R$1)</f>
        <v>0</v>
      </c>
      <c r="S400" s="385" t="n">
        <f aca="false" t="array" ref="S400:S400">INDEX(_Rge_Data_3rd_CY,$B400,S$1)</f>
        <v>0</v>
      </c>
      <c r="T400" s="385" t="n">
        <f aca="false">H400-S400</f>
        <v>0</v>
      </c>
      <c r="U400" s="386" t="n">
        <f aca="false">IFERROR(T400/H400,0)</f>
        <v>0</v>
      </c>
      <c r="V400" s="387" t="n">
        <f aca="false">INDEX(_Rge_Data_3rd_CY,$B400,V$1)</f>
        <v>0</v>
      </c>
      <c r="W400" s="388" t="n">
        <f aca="false">INDEX(_Rge_Data_3rd_CY,$B400,W$1)</f>
        <v>0</v>
      </c>
      <c r="X400" s="388" t="n">
        <f aca="false">INDEX(_Rge_Data_3rd_CY,$B400,X$1)</f>
        <v>0</v>
      </c>
      <c r="Y400" s="388" t="n">
        <f aca="false">INDEX(_Rge_Data_3rd_CY,$B400,Y$1)</f>
        <v>0</v>
      </c>
      <c r="Z400" s="388" t="n">
        <f aca="false" t="array" ref="Z400:Z400">INDEX(_Rge_Data_3rd_CY,$B400,Z$1)</f>
        <v>0</v>
      </c>
      <c r="AA400" s="388" t="n">
        <f aca="false" t="array" ref="AA400:AA400">INDEX(_Rge_Data_3rd_CY,$B400,AA$1)</f>
        <v>0</v>
      </c>
      <c r="AB400" s="388" t="n">
        <f aca="false" t="array" ref="AB400:AB400">INDEX(_Rge_Data_3rd_CY,$B400,AB$1)</f>
        <v>0</v>
      </c>
      <c r="AC400" s="388" t="n">
        <f aca="false" t="array" ref="AC400:AC400">INDEX(_Rge_Data_3rd_CY,$B400,AC$1)</f>
        <v>0</v>
      </c>
      <c r="AD400" s="388" t="n">
        <f aca="false" t="array" ref="AD400:AD400">INDEX(_Rge_Data_3rd_CY,$B400,AD$1)</f>
        <v>0</v>
      </c>
      <c r="AE400" s="388" t="n">
        <f aca="false">INDEX(_Rge_Data_3rd_CY,$B400,AE$1)</f>
        <v>0</v>
      </c>
      <c r="AF400" s="388" t="n">
        <f aca="false" t="array" ref="AF400:AF400">INDEX(_Rge_Data_3rd_CY,$B400,AF$1)</f>
        <v>0</v>
      </c>
      <c r="AG400" s="388" t="n">
        <f aca="false" t="array" ref="AG400:AG400">INDEX(_Rge_Data_3rd_CY,$B400,AG$1)</f>
        <v>0</v>
      </c>
      <c r="AH400" s="388" t="n">
        <f aca="false">V400-AG400</f>
        <v>0</v>
      </c>
      <c r="AI400" s="389" t="n">
        <f aca="false">IFERROR(AH400/V400,)</f>
        <v>0</v>
      </c>
      <c r="AJ400" s="390" t="n">
        <f aca="false">INDEX(_Rge_Data_3rd_CY,$B400,AJ$1)</f>
        <v>0</v>
      </c>
      <c r="AK400" s="391" t="n">
        <f aca="false">INDEX(_Rge_Data_3rd_CY,$B400,AK$1)</f>
        <v>0</v>
      </c>
      <c r="AL400" s="391" t="n">
        <f aca="false">INDEX(_Rge_Data_3rd_CY,$B400,AL$1)</f>
        <v>0</v>
      </c>
      <c r="AM400" s="391" t="n">
        <f aca="false">INDEX(_Rge_Data_3rd_CY,$B400,AM$1)</f>
        <v>0</v>
      </c>
      <c r="AN400" s="391" t="n">
        <f aca="false" t="array" ref="AN400:AN400">INDEX(_Rge_Data_3rd_CY,$B400,AN$1)</f>
        <v>0</v>
      </c>
      <c r="AO400" s="391" t="n">
        <f aca="false" t="array" ref="AO400:AO400">INDEX(_Rge_Data_3rd_CY,$B400,AO$1)</f>
        <v>0</v>
      </c>
      <c r="AP400" s="391" t="n">
        <f aca="false" t="array" ref="AP400:AP400">INDEX(_Rge_Data_3rd_CY,$B400,AP$1)</f>
        <v>0</v>
      </c>
      <c r="AQ400" s="391" t="n">
        <f aca="false" t="array" ref="AQ400:AQ400">INDEX(_Rge_Data_3rd_CY,$B400,AQ$1)</f>
        <v>0</v>
      </c>
      <c r="AR400" s="391" t="n">
        <f aca="false" t="array" ref="AR400:AR400">INDEX(_Rge_Data_3rd_CY,$B400,AR$1)</f>
        <v>0</v>
      </c>
      <c r="AS400" s="391" t="n">
        <f aca="false">INDEX(_Rge_Data_3rd_CY,$B400,AS$1)</f>
        <v>0</v>
      </c>
      <c r="AT400" s="391" t="n">
        <f aca="false" t="array" ref="AT400:AT400">INDEX(_Rge_Data_3rd_CY,$B400,AT$1)</f>
        <v>0</v>
      </c>
      <c r="AU400" s="391" t="n">
        <f aca="false" t="array" ref="AU400:AU400">INDEX(_Rge_Data_3rd_CY,$B400,AU$1)</f>
        <v>0</v>
      </c>
      <c r="AV400" s="262" t="n">
        <f aca="false">AU400+AX400+AY400</f>
        <v>0</v>
      </c>
      <c r="AW400" s="392" t="n">
        <f aca="false">IFERROR(AU400/AG400,0)</f>
        <v>0</v>
      </c>
      <c r="AX400" s="268" t="n">
        <f aca="false">IFERROR(IF(AND($F400="OPEN",$AH400&gt;0),$AH400*_SoP*$AW400,IF(AND($F400="CLOSED",$AH400&gt;0),$AH400*_SoL*$AW400,0)),0)</f>
        <v>0</v>
      </c>
      <c r="AY400" s="268" t="n">
        <f aca="false">IFERROR(IF($AH400&lt;0,$AH400*_SoL,0),0)</f>
        <v>0</v>
      </c>
      <c r="AZ400" s="393" t="n">
        <f aca="false">AU400+AX400</f>
        <v>0</v>
      </c>
      <c r="BA400" s="393" t="n">
        <f aca="false">AJ400-AY400</f>
        <v>0</v>
      </c>
      <c r="BB400" s="393" t="n">
        <f aca="false">AZ400-BA400</f>
        <v>0</v>
      </c>
      <c r="BC400" s="394" t="n">
        <f aca="false">IF($BB400&gt;=0,$BB400,0)</f>
        <v>0</v>
      </c>
      <c r="BD400" s="395" t="n">
        <f aca="false">IF($BB400&lt;=0,-$BB400,0)</f>
        <v>-0</v>
      </c>
      <c r="BE400" s="396" t="n">
        <f aca="false">IF((V400-AJ400)&lt;0,0,V400-AJ400)</f>
        <v>0</v>
      </c>
      <c r="BF400" s="397" t="n">
        <f aca="false">IF(AW400&gt;1,0,V400-AW400*V400)</f>
        <v>0</v>
      </c>
    </row>
    <row r="401" customFormat="false" ht="19.5" hidden="false" customHeight="true" outlineLevel="0" collapsed="false">
      <c r="A401" s="166"/>
      <c r="B401" s="208" t="n">
        <f aca="false">B400+1</f>
        <v>390</v>
      </c>
      <c r="C401" s="166"/>
      <c r="D401" s="369" t="n">
        <f aca="false">INDEX(_Rge_Projectdata_3rd,$B401,MATCH("Project-ID",_Rge_Headline_Projectdata,0))</f>
        <v>0</v>
      </c>
      <c r="E401" s="370" t="str">
        <f aca="false" t="array" ref="E401:E401">IF(INDEX(_Rge_Data_3rd_CY,$B401,E$1)=0,"",TEXT(INDEX(_Rge_Data_3rd_CY,$B401,E$1),"JJJJMMTT"))</f>
        <v/>
      </c>
      <c r="F401" s="382" t="str">
        <f aca="false" t="array" ref="F401:F401">INDEX(_Rge_Data_3rd_CY,$B401,F$1)</f>
        <v>Open</v>
      </c>
      <c r="G401" s="371" t="n">
        <f aca="false" t="array" ref="G401:G401">IFERROR(MATCH(INDEX(_Rge_Data_3rd_CY,$B401,G$1),_Rge_Projectstatus,0),"")</f>
        <v>1</v>
      </c>
      <c r="H401" s="383" t="n">
        <f aca="false">INDEX(_Rge_Data_3rd_CY,$B401,H$1)</f>
        <v>0</v>
      </c>
      <c r="I401" s="384" t="n">
        <f aca="false">INDEX(_Rge_Data_3rd_CY,$B401,I$1)</f>
        <v>0</v>
      </c>
      <c r="J401" s="384" t="n">
        <f aca="false">INDEX(_Rge_Data_3rd_CY,$B401,J$1)</f>
        <v>0</v>
      </c>
      <c r="K401" s="384" t="n">
        <f aca="false">INDEX(_Rge_Data_3rd_CY,$B401,K$1)</f>
        <v>0</v>
      </c>
      <c r="L401" s="385" t="n">
        <f aca="false" t="array" ref="L401:L401">INDEX(_Rge_Data_3rd_CY,$B401,L$1)</f>
        <v>0</v>
      </c>
      <c r="M401" s="385" t="n">
        <f aca="false" t="array" ref="M401:M401">INDEX(_Rge_Data_3rd_CY,$B401,M$1)</f>
        <v>0</v>
      </c>
      <c r="N401" s="385" t="n">
        <f aca="false" t="array" ref="N401:N401">INDEX(_Rge_Data_3rd_CY,$B401,N$1)</f>
        <v>0</v>
      </c>
      <c r="O401" s="385" t="n">
        <f aca="false" t="array" ref="O401:O401">INDEX(_Rge_Data_3rd_CY,$B401,O$1)</f>
        <v>0</v>
      </c>
      <c r="P401" s="385" t="n">
        <f aca="false" t="array" ref="P401:P401">INDEX(_Rge_Data_3rd_CY,$B401,P$1)</f>
        <v>0</v>
      </c>
      <c r="Q401" s="385" t="n">
        <f aca="false">INDEX(_Rge_Data_3rd_CY,$B401,Q$1)</f>
        <v>0</v>
      </c>
      <c r="R401" s="385" t="n">
        <f aca="false" t="array" ref="R401:R401">INDEX(_Rge_Data_3rd_CY,$B401,R$1)</f>
        <v>0</v>
      </c>
      <c r="S401" s="385" t="n">
        <f aca="false" t="array" ref="S401:S401">INDEX(_Rge_Data_3rd_CY,$B401,S$1)</f>
        <v>0</v>
      </c>
      <c r="T401" s="385" t="n">
        <f aca="false">H401-S401</f>
        <v>0</v>
      </c>
      <c r="U401" s="386" t="n">
        <f aca="false">IFERROR(T401/H401,0)</f>
        <v>0</v>
      </c>
      <c r="V401" s="387" t="n">
        <f aca="false">INDEX(_Rge_Data_3rd_CY,$B401,V$1)</f>
        <v>0</v>
      </c>
      <c r="W401" s="388" t="n">
        <f aca="false">INDEX(_Rge_Data_3rd_CY,$B401,W$1)</f>
        <v>0</v>
      </c>
      <c r="X401" s="388" t="n">
        <f aca="false">INDEX(_Rge_Data_3rd_CY,$B401,X$1)</f>
        <v>0</v>
      </c>
      <c r="Y401" s="388" t="n">
        <f aca="false">INDEX(_Rge_Data_3rd_CY,$B401,Y$1)</f>
        <v>0</v>
      </c>
      <c r="Z401" s="388" t="n">
        <f aca="false" t="array" ref="Z401:Z401">INDEX(_Rge_Data_3rd_CY,$B401,Z$1)</f>
        <v>0</v>
      </c>
      <c r="AA401" s="388" t="n">
        <f aca="false" t="array" ref="AA401:AA401">INDEX(_Rge_Data_3rd_CY,$B401,AA$1)</f>
        <v>0</v>
      </c>
      <c r="AB401" s="388" t="n">
        <f aca="false" t="array" ref="AB401:AB401">INDEX(_Rge_Data_3rd_CY,$B401,AB$1)</f>
        <v>0</v>
      </c>
      <c r="AC401" s="388" t="n">
        <f aca="false" t="array" ref="AC401:AC401">INDEX(_Rge_Data_3rd_CY,$B401,AC$1)</f>
        <v>0</v>
      </c>
      <c r="AD401" s="388" t="n">
        <f aca="false" t="array" ref="AD401:AD401">INDEX(_Rge_Data_3rd_CY,$B401,AD$1)</f>
        <v>0</v>
      </c>
      <c r="AE401" s="388" t="n">
        <f aca="false">INDEX(_Rge_Data_3rd_CY,$B401,AE$1)</f>
        <v>0</v>
      </c>
      <c r="AF401" s="388" t="n">
        <f aca="false" t="array" ref="AF401:AF401">INDEX(_Rge_Data_3rd_CY,$B401,AF$1)</f>
        <v>0</v>
      </c>
      <c r="AG401" s="388" t="n">
        <f aca="false" t="array" ref="AG401:AG401">INDEX(_Rge_Data_3rd_CY,$B401,AG$1)</f>
        <v>0</v>
      </c>
      <c r="AH401" s="388" t="n">
        <f aca="false">V401-AG401</f>
        <v>0</v>
      </c>
      <c r="AI401" s="389" t="n">
        <f aca="false">IFERROR(AH401/V401,)</f>
        <v>0</v>
      </c>
      <c r="AJ401" s="390" t="n">
        <f aca="false">INDEX(_Rge_Data_3rd_CY,$B401,AJ$1)</f>
        <v>0</v>
      </c>
      <c r="AK401" s="391" t="n">
        <f aca="false">INDEX(_Rge_Data_3rd_CY,$B401,AK$1)</f>
        <v>0</v>
      </c>
      <c r="AL401" s="391" t="n">
        <f aca="false">INDEX(_Rge_Data_3rd_CY,$B401,AL$1)</f>
        <v>0</v>
      </c>
      <c r="AM401" s="391" t="n">
        <f aca="false">INDEX(_Rge_Data_3rd_CY,$B401,AM$1)</f>
        <v>0</v>
      </c>
      <c r="AN401" s="391" t="n">
        <f aca="false" t="array" ref="AN401:AN401">INDEX(_Rge_Data_3rd_CY,$B401,AN$1)</f>
        <v>0</v>
      </c>
      <c r="AO401" s="391" t="n">
        <f aca="false" t="array" ref="AO401:AO401">INDEX(_Rge_Data_3rd_CY,$B401,AO$1)</f>
        <v>0</v>
      </c>
      <c r="AP401" s="391" t="n">
        <f aca="false" t="array" ref="AP401:AP401">INDEX(_Rge_Data_3rd_CY,$B401,AP$1)</f>
        <v>0</v>
      </c>
      <c r="AQ401" s="391" t="n">
        <f aca="false" t="array" ref="AQ401:AQ401">INDEX(_Rge_Data_3rd_CY,$B401,AQ$1)</f>
        <v>0</v>
      </c>
      <c r="AR401" s="391" t="n">
        <f aca="false" t="array" ref="AR401:AR401">INDEX(_Rge_Data_3rd_CY,$B401,AR$1)</f>
        <v>0</v>
      </c>
      <c r="AS401" s="391" t="n">
        <f aca="false">INDEX(_Rge_Data_3rd_CY,$B401,AS$1)</f>
        <v>0</v>
      </c>
      <c r="AT401" s="391" t="n">
        <f aca="false" t="array" ref="AT401:AT401">INDEX(_Rge_Data_3rd_CY,$B401,AT$1)</f>
        <v>0</v>
      </c>
      <c r="AU401" s="391" t="n">
        <f aca="false" t="array" ref="AU401:AU401">INDEX(_Rge_Data_3rd_CY,$B401,AU$1)</f>
        <v>0</v>
      </c>
      <c r="AV401" s="262" t="n">
        <f aca="false">AU401+AX401+AY401</f>
        <v>0</v>
      </c>
      <c r="AW401" s="392" t="n">
        <f aca="false">IFERROR(AU401/AG401,0)</f>
        <v>0</v>
      </c>
      <c r="AX401" s="268" t="n">
        <f aca="false">IFERROR(IF(AND($F401="OPEN",$AH401&gt;0),$AH401*_SoP*$AW401,IF(AND($F401="CLOSED",$AH401&gt;0),$AH401*_SoL*$AW401,0)),0)</f>
        <v>0</v>
      </c>
      <c r="AY401" s="268" t="n">
        <f aca="false">IFERROR(IF($AH401&lt;0,$AH401*_SoL,0),0)</f>
        <v>0</v>
      </c>
      <c r="AZ401" s="393" t="n">
        <f aca="false">AU401+AX401</f>
        <v>0</v>
      </c>
      <c r="BA401" s="393" t="n">
        <f aca="false">AJ401-AY401</f>
        <v>0</v>
      </c>
      <c r="BB401" s="393" t="n">
        <f aca="false">AZ401-BA401</f>
        <v>0</v>
      </c>
      <c r="BC401" s="394" t="n">
        <f aca="false">IF($BB401&gt;=0,$BB401,0)</f>
        <v>0</v>
      </c>
      <c r="BD401" s="395" t="n">
        <f aca="false">IF($BB401&lt;=0,-$BB401,0)</f>
        <v>-0</v>
      </c>
      <c r="BE401" s="396" t="n">
        <f aca="false">IF((V401-AJ401)&lt;0,0,V401-AJ401)</f>
        <v>0</v>
      </c>
      <c r="BF401" s="397" t="n">
        <f aca="false">IF(AW401&gt;1,0,V401-AW401*V401)</f>
        <v>0</v>
      </c>
    </row>
    <row r="402" customFormat="false" ht="19.5" hidden="false" customHeight="true" outlineLevel="0" collapsed="false">
      <c r="A402" s="166"/>
      <c r="B402" s="208" t="n">
        <f aca="false">B401+1</f>
        <v>391</v>
      </c>
      <c r="C402" s="166"/>
      <c r="D402" s="369" t="n">
        <f aca="false">INDEX(_Rge_Projectdata_3rd,$B402,MATCH("Project-ID",_Rge_Headline_Projectdata,0))</f>
        <v>0</v>
      </c>
      <c r="E402" s="370" t="str">
        <f aca="false" t="array" ref="E402:E402">IF(INDEX(_Rge_Data_3rd_CY,$B402,E$1)=0,"",TEXT(INDEX(_Rge_Data_3rd_CY,$B402,E$1),"JJJJMMTT"))</f>
        <v/>
      </c>
      <c r="F402" s="382" t="str">
        <f aca="false" t="array" ref="F402:F402">INDEX(_Rge_Data_3rd_CY,$B402,F$1)</f>
        <v>Open</v>
      </c>
      <c r="G402" s="371" t="n">
        <f aca="false" t="array" ref="G402:G402">IFERROR(MATCH(INDEX(_Rge_Data_3rd_CY,$B402,G$1),_Rge_Projectstatus,0),"")</f>
        <v>1</v>
      </c>
      <c r="H402" s="383" t="n">
        <f aca="false">INDEX(_Rge_Data_3rd_CY,$B402,H$1)</f>
        <v>0</v>
      </c>
      <c r="I402" s="384" t="n">
        <f aca="false">INDEX(_Rge_Data_3rd_CY,$B402,I$1)</f>
        <v>0</v>
      </c>
      <c r="J402" s="384" t="n">
        <f aca="false">INDEX(_Rge_Data_3rd_CY,$B402,J$1)</f>
        <v>0</v>
      </c>
      <c r="K402" s="384" t="n">
        <f aca="false">INDEX(_Rge_Data_3rd_CY,$B402,K$1)</f>
        <v>0</v>
      </c>
      <c r="L402" s="385" t="n">
        <f aca="false" t="array" ref="L402:L402">INDEX(_Rge_Data_3rd_CY,$B402,L$1)</f>
        <v>0</v>
      </c>
      <c r="M402" s="385" t="n">
        <f aca="false" t="array" ref="M402:M402">INDEX(_Rge_Data_3rd_CY,$B402,M$1)</f>
        <v>0</v>
      </c>
      <c r="N402" s="385" t="n">
        <f aca="false" t="array" ref="N402:N402">INDEX(_Rge_Data_3rd_CY,$B402,N$1)</f>
        <v>0</v>
      </c>
      <c r="O402" s="385" t="n">
        <f aca="false" t="array" ref="O402:O402">INDEX(_Rge_Data_3rd_CY,$B402,O$1)</f>
        <v>0</v>
      </c>
      <c r="P402" s="385" t="n">
        <f aca="false" t="array" ref="P402:P402">INDEX(_Rge_Data_3rd_CY,$B402,P$1)</f>
        <v>0</v>
      </c>
      <c r="Q402" s="385" t="n">
        <f aca="false">INDEX(_Rge_Data_3rd_CY,$B402,Q$1)</f>
        <v>0</v>
      </c>
      <c r="R402" s="385" t="n">
        <f aca="false" t="array" ref="R402:R402">INDEX(_Rge_Data_3rd_CY,$B402,R$1)</f>
        <v>0</v>
      </c>
      <c r="S402" s="385" t="n">
        <f aca="false" t="array" ref="S402:S402">INDEX(_Rge_Data_3rd_CY,$B402,S$1)</f>
        <v>0</v>
      </c>
      <c r="T402" s="385" t="n">
        <f aca="false">H402-S402</f>
        <v>0</v>
      </c>
      <c r="U402" s="386" t="n">
        <f aca="false">IFERROR(T402/H402,0)</f>
        <v>0</v>
      </c>
      <c r="V402" s="387" t="n">
        <f aca="false">INDEX(_Rge_Data_3rd_CY,$B402,V$1)</f>
        <v>0</v>
      </c>
      <c r="W402" s="388" t="n">
        <f aca="false">INDEX(_Rge_Data_3rd_CY,$B402,W$1)</f>
        <v>0</v>
      </c>
      <c r="X402" s="388" t="n">
        <f aca="false">INDEX(_Rge_Data_3rd_CY,$B402,X$1)</f>
        <v>0</v>
      </c>
      <c r="Y402" s="388" t="n">
        <f aca="false">INDEX(_Rge_Data_3rd_CY,$B402,Y$1)</f>
        <v>0</v>
      </c>
      <c r="Z402" s="388" t="n">
        <f aca="false" t="array" ref="Z402:Z402">INDEX(_Rge_Data_3rd_CY,$B402,Z$1)</f>
        <v>0</v>
      </c>
      <c r="AA402" s="388" t="n">
        <f aca="false" t="array" ref="AA402:AA402">INDEX(_Rge_Data_3rd_CY,$B402,AA$1)</f>
        <v>0</v>
      </c>
      <c r="AB402" s="388" t="n">
        <f aca="false" t="array" ref="AB402:AB402">INDEX(_Rge_Data_3rd_CY,$B402,AB$1)</f>
        <v>0</v>
      </c>
      <c r="AC402" s="388" t="n">
        <f aca="false" t="array" ref="AC402:AC402">INDEX(_Rge_Data_3rd_CY,$B402,AC$1)</f>
        <v>0</v>
      </c>
      <c r="AD402" s="388" t="n">
        <f aca="false" t="array" ref="AD402:AD402">INDEX(_Rge_Data_3rd_CY,$B402,AD$1)</f>
        <v>0</v>
      </c>
      <c r="AE402" s="388" t="n">
        <f aca="false">INDEX(_Rge_Data_3rd_CY,$B402,AE$1)</f>
        <v>0</v>
      </c>
      <c r="AF402" s="388" t="n">
        <f aca="false" t="array" ref="AF402:AF402">INDEX(_Rge_Data_3rd_CY,$B402,AF$1)</f>
        <v>0</v>
      </c>
      <c r="AG402" s="388" t="n">
        <f aca="false" t="array" ref="AG402:AG402">INDEX(_Rge_Data_3rd_CY,$B402,AG$1)</f>
        <v>0</v>
      </c>
      <c r="AH402" s="388" t="n">
        <f aca="false">V402-AG402</f>
        <v>0</v>
      </c>
      <c r="AI402" s="389" t="n">
        <f aca="false">IFERROR(AH402/V402,)</f>
        <v>0</v>
      </c>
      <c r="AJ402" s="390" t="n">
        <f aca="false">INDEX(_Rge_Data_3rd_CY,$B402,AJ$1)</f>
        <v>0</v>
      </c>
      <c r="AK402" s="391" t="n">
        <f aca="false">INDEX(_Rge_Data_3rd_CY,$B402,AK$1)</f>
        <v>0</v>
      </c>
      <c r="AL402" s="391" t="n">
        <f aca="false">INDEX(_Rge_Data_3rd_CY,$B402,AL$1)</f>
        <v>0</v>
      </c>
      <c r="AM402" s="391" t="n">
        <f aca="false">INDEX(_Rge_Data_3rd_CY,$B402,AM$1)</f>
        <v>0</v>
      </c>
      <c r="AN402" s="391" t="n">
        <f aca="false" t="array" ref="AN402:AN402">INDEX(_Rge_Data_3rd_CY,$B402,AN$1)</f>
        <v>0</v>
      </c>
      <c r="AO402" s="391" t="n">
        <f aca="false" t="array" ref="AO402:AO402">INDEX(_Rge_Data_3rd_CY,$B402,AO$1)</f>
        <v>0</v>
      </c>
      <c r="AP402" s="391" t="n">
        <f aca="false" t="array" ref="AP402:AP402">INDEX(_Rge_Data_3rd_CY,$B402,AP$1)</f>
        <v>0</v>
      </c>
      <c r="AQ402" s="391" t="n">
        <f aca="false" t="array" ref="AQ402:AQ402">INDEX(_Rge_Data_3rd_CY,$B402,AQ$1)</f>
        <v>0</v>
      </c>
      <c r="AR402" s="391" t="n">
        <f aca="false" t="array" ref="AR402:AR402">INDEX(_Rge_Data_3rd_CY,$B402,AR$1)</f>
        <v>0</v>
      </c>
      <c r="AS402" s="391" t="n">
        <f aca="false">INDEX(_Rge_Data_3rd_CY,$B402,AS$1)</f>
        <v>0</v>
      </c>
      <c r="AT402" s="391" t="n">
        <f aca="false" t="array" ref="AT402:AT402">INDEX(_Rge_Data_3rd_CY,$B402,AT$1)</f>
        <v>0</v>
      </c>
      <c r="AU402" s="391" t="n">
        <f aca="false" t="array" ref="AU402:AU402">INDEX(_Rge_Data_3rd_CY,$B402,AU$1)</f>
        <v>0</v>
      </c>
      <c r="AV402" s="262" t="n">
        <f aca="false">AU402+AX402+AY402</f>
        <v>0</v>
      </c>
      <c r="AW402" s="392" t="n">
        <f aca="false">IFERROR(AU402/AG402,0)</f>
        <v>0</v>
      </c>
      <c r="AX402" s="268" t="n">
        <f aca="false">IFERROR(IF(AND($F402="OPEN",$AH402&gt;0),$AH402*_SoP*$AW402,IF(AND($F402="CLOSED",$AH402&gt;0),$AH402*_SoL*$AW402,0)),0)</f>
        <v>0</v>
      </c>
      <c r="AY402" s="268" t="n">
        <f aca="false">IFERROR(IF($AH402&lt;0,$AH402*_SoL,0),0)</f>
        <v>0</v>
      </c>
      <c r="AZ402" s="393" t="n">
        <f aca="false">AU402+AX402</f>
        <v>0</v>
      </c>
      <c r="BA402" s="393" t="n">
        <f aca="false">AJ402-AY402</f>
        <v>0</v>
      </c>
      <c r="BB402" s="393" t="n">
        <f aca="false">AZ402-BA402</f>
        <v>0</v>
      </c>
      <c r="BC402" s="394" t="n">
        <f aca="false">IF($BB402&gt;=0,$BB402,0)</f>
        <v>0</v>
      </c>
      <c r="BD402" s="395" t="n">
        <f aca="false">IF($BB402&lt;=0,-$BB402,0)</f>
        <v>-0</v>
      </c>
      <c r="BE402" s="396" t="n">
        <f aca="false">IF((V402-AJ402)&lt;0,0,V402-AJ402)</f>
        <v>0</v>
      </c>
      <c r="BF402" s="397" t="n">
        <f aca="false">IF(AW402&gt;1,0,V402-AW402*V402)</f>
        <v>0</v>
      </c>
    </row>
    <row r="403" customFormat="false" ht="19.5" hidden="false" customHeight="true" outlineLevel="0" collapsed="false">
      <c r="A403" s="166"/>
      <c r="B403" s="208" t="n">
        <f aca="false">B402+1</f>
        <v>392</v>
      </c>
      <c r="C403" s="166"/>
      <c r="D403" s="369" t="n">
        <f aca="false">INDEX(_Rge_Projectdata_3rd,$B403,MATCH("Project-ID",_Rge_Headline_Projectdata,0))</f>
        <v>0</v>
      </c>
      <c r="E403" s="370" t="str">
        <f aca="false" t="array" ref="E403:E403">IF(INDEX(_Rge_Data_3rd_CY,$B403,E$1)=0,"",TEXT(INDEX(_Rge_Data_3rd_CY,$B403,E$1),"JJJJMMTT"))</f>
        <v/>
      </c>
      <c r="F403" s="382" t="str">
        <f aca="false" t="array" ref="F403:F403">INDEX(_Rge_Data_3rd_CY,$B403,F$1)</f>
        <v>Open</v>
      </c>
      <c r="G403" s="371" t="n">
        <f aca="false" t="array" ref="G403:G403">IFERROR(MATCH(INDEX(_Rge_Data_3rd_CY,$B403,G$1),_Rge_Projectstatus,0),"")</f>
        <v>1</v>
      </c>
      <c r="H403" s="383" t="n">
        <f aca="false">INDEX(_Rge_Data_3rd_CY,$B403,H$1)</f>
        <v>0</v>
      </c>
      <c r="I403" s="384" t="n">
        <f aca="false">INDEX(_Rge_Data_3rd_CY,$B403,I$1)</f>
        <v>0</v>
      </c>
      <c r="J403" s="384" t="n">
        <f aca="false">INDEX(_Rge_Data_3rd_CY,$B403,J$1)</f>
        <v>0</v>
      </c>
      <c r="K403" s="384" t="n">
        <f aca="false">INDEX(_Rge_Data_3rd_CY,$B403,K$1)</f>
        <v>0</v>
      </c>
      <c r="L403" s="385" t="n">
        <f aca="false" t="array" ref="L403:L403">INDEX(_Rge_Data_3rd_CY,$B403,L$1)</f>
        <v>0</v>
      </c>
      <c r="M403" s="385" t="n">
        <f aca="false" t="array" ref="M403:M403">INDEX(_Rge_Data_3rd_CY,$B403,M$1)</f>
        <v>0</v>
      </c>
      <c r="N403" s="385" t="n">
        <f aca="false" t="array" ref="N403:N403">INDEX(_Rge_Data_3rd_CY,$B403,N$1)</f>
        <v>0</v>
      </c>
      <c r="O403" s="385" t="n">
        <f aca="false" t="array" ref="O403:O403">INDEX(_Rge_Data_3rd_CY,$B403,O$1)</f>
        <v>0</v>
      </c>
      <c r="P403" s="385" t="n">
        <f aca="false" t="array" ref="P403:P403">INDEX(_Rge_Data_3rd_CY,$B403,P$1)</f>
        <v>0</v>
      </c>
      <c r="Q403" s="385" t="n">
        <f aca="false">INDEX(_Rge_Data_3rd_CY,$B403,Q$1)</f>
        <v>0</v>
      </c>
      <c r="R403" s="385" t="n">
        <f aca="false" t="array" ref="R403:R403">INDEX(_Rge_Data_3rd_CY,$B403,R$1)</f>
        <v>0</v>
      </c>
      <c r="S403" s="385" t="n">
        <f aca="false" t="array" ref="S403:S403">INDEX(_Rge_Data_3rd_CY,$B403,S$1)</f>
        <v>0</v>
      </c>
      <c r="T403" s="385" t="n">
        <f aca="false">H403-S403</f>
        <v>0</v>
      </c>
      <c r="U403" s="386" t="n">
        <f aca="false">IFERROR(T403/H403,0)</f>
        <v>0</v>
      </c>
      <c r="V403" s="387" t="n">
        <f aca="false">INDEX(_Rge_Data_3rd_CY,$B403,V$1)</f>
        <v>0</v>
      </c>
      <c r="W403" s="388" t="n">
        <f aca="false">INDEX(_Rge_Data_3rd_CY,$B403,W$1)</f>
        <v>0</v>
      </c>
      <c r="X403" s="388" t="n">
        <f aca="false">INDEX(_Rge_Data_3rd_CY,$B403,X$1)</f>
        <v>0</v>
      </c>
      <c r="Y403" s="388" t="n">
        <f aca="false">INDEX(_Rge_Data_3rd_CY,$B403,Y$1)</f>
        <v>0</v>
      </c>
      <c r="Z403" s="388" t="n">
        <f aca="false" t="array" ref="Z403:Z403">INDEX(_Rge_Data_3rd_CY,$B403,Z$1)</f>
        <v>0</v>
      </c>
      <c r="AA403" s="388" t="n">
        <f aca="false" t="array" ref="AA403:AA403">INDEX(_Rge_Data_3rd_CY,$B403,AA$1)</f>
        <v>0</v>
      </c>
      <c r="AB403" s="388" t="n">
        <f aca="false" t="array" ref="AB403:AB403">INDEX(_Rge_Data_3rd_CY,$B403,AB$1)</f>
        <v>0</v>
      </c>
      <c r="AC403" s="388" t="n">
        <f aca="false" t="array" ref="AC403:AC403">INDEX(_Rge_Data_3rd_CY,$B403,AC$1)</f>
        <v>0</v>
      </c>
      <c r="AD403" s="388" t="n">
        <f aca="false" t="array" ref="AD403:AD403">INDEX(_Rge_Data_3rd_CY,$B403,AD$1)</f>
        <v>0</v>
      </c>
      <c r="AE403" s="388" t="n">
        <f aca="false">INDEX(_Rge_Data_3rd_CY,$B403,AE$1)</f>
        <v>0</v>
      </c>
      <c r="AF403" s="388" t="n">
        <f aca="false" t="array" ref="AF403:AF403">INDEX(_Rge_Data_3rd_CY,$B403,AF$1)</f>
        <v>0</v>
      </c>
      <c r="AG403" s="388" t="n">
        <f aca="false" t="array" ref="AG403:AG403">INDEX(_Rge_Data_3rd_CY,$B403,AG$1)</f>
        <v>0</v>
      </c>
      <c r="AH403" s="388" t="n">
        <f aca="false">V403-AG403</f>
        <v>0</v>
      </c>
      <c r="AI403" s="389" t="n">
        <f aca="false">IFERROR(AH403/V403,)</f>
        <v>0</v>
      </c>
      <c r="AJ403" s="390" t="n">
        <f aca="false">INDEX(_Rge_Data_3rd_CY,$B403,AJ$1)</f>
        <v>0</v>
      </c>
      <c r="AK403" s="391" t="n">
        <f aca="false">INDEX(_Rge_Data_3rd_CY,$B403,AK$1)</f>
        <v>0</v>
      </c>
      <c r="AL403" s="391" t="n">
        <f aca="false">INDEX(_Rge_Data_3rd_CY,$B403,AL$1)</f>
        <v>0</v>
      </c>
      <c r="AM403" s="391" t="n">
        <f aca="false">INDEX(_Rge_Data_3rd_CY,$B403,AM$1)</f>
        <v>0</v>
      </c>
      <c r="AN403" s="391" t="n">
        <f aca="false" t="array" ref="AN403:AN403">INDEX(_Rge_Data_3rd_CY,$B403,AN$1)</f>
        <v>0</v>
      </c>
      <c r="AO403" s="391" t="n">
        <f aca="false" t="array" ref="AO403:AO403">INDEX(_Rge_Data_3rd_CY,$B403,AO$1)</f>
        <v>0</v>
      </c>
      <c r="AP403" s="391" t="n">
        <f aca="false" t="array" ref="AP403:AP403">INDEX(_Rge_Data_3rd_CY,$B403,AP$1)</f>
        <v>0</v>
      </c>
      <c r="AQ403" s="391" t="n">
        <f aca="false" t="array" ref="AQ403:AQ403">INDEX(_Rge_Data_3rd_CY,$B403,AQ$1)</f>
        <v>0</v>
      </c>
      <c r="AR403" s="391" t="n">
        <f aca="false" t="array" ref="AR403:AR403">INDEX(_Rge_Data_3rd_CY,$B403,AR$1)</f>
        <v>0</v>
      </c>
      <c r="AS403" s="391" t="n">
        <f aca="false">INDEX(_Rge_Data_3rd_CY,$B403,AS$1)</f>
        <v>0</v>
      </c>
      <c r="AT403" s="391" t="n">
        <f aca="false" t="array" ref="AT403:AT403">INDEX(_Rge_Data_3rd_CY,$B403,AT$1)</f>
        <v>0</v>
      </c>
      <c r="AU403" s="391" t="n">
        <f aca="false" t="array" ref="AU403:AU403">INDEX(_Rge_Data_3rd_CY,$B403,AU$1)</f>
        <v>0</v>
      </c>
      <c r="AV403" s="262" t="n">
        <f aca="false">AU403+AX403+AY403</f>
        <v>0</v>
      </c>
      <c r="AW403" s="392" t="n">
        <f aca="false">IFERROR(AU403/AG403,0)</f>
        <v>0</v>
      </c>
      <c r="AX403" s="268" t="n">
        <f aca="false">IFERROR(IF(AND($F403="OPEN",$AH403&gt;0),$AH403*_SoP*$AW403,IF(AND($F403="CLOSED",$AH403&gt;0),$AH403*_SoL*$AW403,0)),0)</f>
        <v>0</v>
      </c>
      <c r="AY403" s="268" t="n">
        <f aca="false">IFERROR(IF($AH403&lt;0,$AH403*_SoL,0),0)</f>
        <v>0</v>
      </c>
      <c r="AZ403" s="393" t="n">
        <f aca="false">AU403+AX403</f>
        <v>0</v>
      </c>
      <c r="BA403" s="393" t="n">
        <f aca="false">AJ403-AY403</f>
        <v>0</v>
      </c>
      <c r="BB403" s="393" t="n">
        <f aca="false">AZ403-BA403</f>
        <v>0</v>
      </c>
      <c r="BC403" s="394" t="n">
        <f aca="false">IF($BB403&gt;=0,$BB403,0)</f>
        <v>0</v>
      </c>
      <c r="BD403" s="395" t="n">
        <f aca="false">IF($BB403&lt;=0,-$BB403,0)</f>
        <v>-0</v>
      </c>
      <c r="BE403" s="396" t="n">
        <f aca="false">IF((V403-AJ403)&lt;0,0,V403-AJ403)</f>
        <v>0</v>
      </c>
      <c r="BF403" s="397" t="n">
        <f aca="false">IF(AW403&gt;1,0,V403-AW403*V403)</f>
        <v>0</v>
      </c>
    </row>
    <row r="404" customFormat="false" ht="19.5" hidden="false" customHeight="true" outlineLevel="0" collapsed="false">
      <c r="A404" s="166"/>
      <c r="B404" s="208" t="n">
        <f aca="false">B403+1</f>
        <v>393</v>
      </c>
      <c r="C404" s="166"/>
      <c r="D404" s="369" t="n">
        <f aca="false">INDEX(_Rge_Projectdata_3rd,$B404,MATCH("Project-ID",_Rge_Headline_Projectdata,0))</f>
        <v>0</v>
      </c>
      <c r="E404" s="370" t="str">
        <f aca="false" t="array" ref="E404:E404">IF(INDEX(_Rge_Data_3rd_CY,$B404,E$1)=0,"",TEXT(INDEX(_Rge_Data_3rd_CY,$B404,E$1),"JJJJMMTT"))</f>
        <v/>
      </c>
      <c r="F404" s="382" t="str">
        <f aca="false" t="array" ref="F404:F404">INDEX(_Rge_Data_3rd_CY,$B404,F$1)</f>
        <v>Open</v>
      </c>
      <c r="G404" s="371" t="n">
        <f aca="false" t="array" ref="G404:G404">IFERROR(MATCH(INDEX(_Rge_Data_3rd_CY,$B404,G$1),_Rge_Projectstatus,0),"")</f>
        <v>1</v>
      </c>
      <c r="H404" s="383" t="n">
        <f aca="false">INDEX(_Rge_Data_3rd_CY,$B404,H$1)</f>
        <v>0</v>
      </c>
      <c r="I404" s="384" t="n">
        <f aca="false">INDEX(_Rge_Data_3rd_CY,$B404,I$1)</f>
        <v>0</v>
      </c>
      <c r="J404" s="384" t="n">
        <f aca="false">INDEX(_Rge_Data_3rd_CY,$B404,J$1)</f>
        <v>0</v>
      </c>
      <c r="K404" s="384" t="n">
        <f aca="false">INDEX(_Rge_Data_3rd_CY,$B404,K$1)</f>
        <v>0</v>
      </c>
      <c r="L404" s="385" t="n">
        <f aca="false" t="array" ref="L404:L404">INDEX(_Rge_Data_3rd_CY,$B404,L$1)</f>
        <v>0</v>
      </c>
      <c r="M404" s="385" t="n">
        <f aca="false" t="array" ref="M404:M404">INDEX(_Rge_Data_3rd_CY,$B404,M$1)</f>
        <v>0</v>
      </c>
      <c r="N404" s="385" t="n">
        <f aca="false" t="array" ref="N404:N404">INDEX(_Rge_Data_3rd_CY,$B404,N$1)</f>
        <v>0</v>
      </c>
      <c r="O404" s="385" t="n">
        <f aca="false" t="array" ref="O404:O404">INDEX(_Rge_Data_3rd_CY,$B404,O$1)</f>
        <v>0</v>
      </c>
      <c r="P404" s="385" t="n">
        <f aca="false" t="array" ref="P404:P404">INDEX(_Rge_Data_3rd_CY,$B404,P$1)</f>
        <v>0</v>
      </c>
      <c r="Q404" s="385" t="n">
        <f aca="false">INDEX(_Rge_Data_3rd_CY,$B404,Q$1)</f>
        <v>0</v>
      </c>
      <c r="R404" s="385" t="n">
        <f aca="false" t="array" ref="R404:R404">INDEX(_Rge_Data_3rd_CY,$B404,R$1)</f>
        <v>0</v>
      </c>
      <c r="S404" s="385" t="n">
        <f aca="false" t="array" ref="S404:S404">INDEX(_Rge_Data_3rd_CY,$B404,S$1)</f>
        <v>0</v>
      </c>
      <c r="T404" s="385" t="n">
        <f aca="false">H404-S404</f>
        <v>0</v>
      </c>
      <c r="U404" s="386" t="n">
        <f aca="false">IFERROR(T404/H404,0)</f>
        <v>0</v>
      </c>
      <c r="V404" s="387" t="n">
        <f aca="false">INDEX(_Rge_Data_3rd_CY,$B404,V$1)</f>
        <v>0</v>
      </c>
      <c r="W404" s="388" t="n">
        <f aca="false">INDEX(_Rge_Data_3rd_CY,$B404,W$1)</f>
        <v>0</v>
      </c>
      <c r="X404" s="388" t="n">
        <f aca="false">INDEX(_Rge_Data_3rd_CY,$B404,X$1)</f>
        <v>0</v>
      </c>
      <c r="Y404" s="388" t="n">
        <f aca="false">INDEX(_Rge_Data_3rd_CY,$B404,Y$1)</f>
        <v>0</v>
      </c>
      <c r="Z404" s="388" t="n">
        <f aca="false" t="array" ref="Z404:Z404">INDEX(_Rge_Data_3rd_CY,$B404,Z$1)</f>
        <v>0</v>
      </c>
      <c r="AA404" s="388" t="n">
        <f aca="false" t="array" ref="AA404:AA404">INDEX(_Rge_Data_3rd_CY,$B404,AA$1)</f>
        <v>0</v>
      </c>
      <c r="AB404" s="388" t="n">
        <f aca="false" t="array" ref="AB404:AB404">INDEX(_Rge_Data_3rd_CY,$B404,AB$1)</f>
        <v>0</v>
      </c>
      <c r="AC404" s="388" t="n">
        <f aca="false" t="array" ref="AC404:AC404">INDEX(_Rge_Data_3rd_CY,$B404,AC$1)</f>
        <v>0</v>
      </c>
      <c r="AD404" s="388" t="n">
        <f aca="false" t="array" ref="AD404:AD404">INDEX(_Rge_Data_3rd_CY,$B404,AD$1)</f>
        <v>0</v>
      </c>
      <c r="AE404" s="388" t="n">
        <f aca="false">INDEX(_Rge_Data_3rd_CY,$B404,AE$1)</f>
        <v>0</v>
      </c>
      <c r="AF404" s="388" t="n">
        <f aca="false" t="array" ref="AF404:AF404">INDEX(_Rge_Data_3rd_CY,$B404,AF$1)</f>
        <v>0</v>
      </c>
      <c r="AG404" s="388" t="n">
        <f aca="false" t="array" ref="AG404:AG404">INDEX(_Rge_Data_3rd_CY,$B404,AG$1)</f>
        <v>0</v>
      </c>
      <c r="AH404" s="388" t="n">
        <f aca="false">V404-AG404</f>
        <v>0</v>
      </c>
      <c r="AI404" s="389" t="n">
        <f aca="false">IFERROR(AH404/V404,)</f>
        <v>0</v>
      </c>
      <c r="AJ404" s="390" t="n">
        <f aca="false">INDEX(_Rge_Data_3rd_CY,$B404,AJ$1)</f>
        <v>0</v>
      </c>
      <c r="AK404" s="391" t="n">
        <f aca="false">INDEX(_Rge_Data_3rd_CY,$B404,AK$1)</f>
        <v>0</v>
      </c>
      <c r="AL404" s="391" t="n">
        <f aca="false">INDEX(_Rge_Data_3rd_CY,$B404,AL$1)</f>
        <v>0</v>
      </c>
      <c r="AM404" s="391" t="n">
        <f aca="false">INDEX(_Rge_Data_3rd_CY,$B404,AM$1)</f>
        <v>0</v>
      </c>
      <c r="AN404" s="391" t="n">
        <f aca="false" t="array" ref="AN404:AN404">INDEX(_Rge_Data_3rd_CY,$B404,AN$1)</f>
        <v>0</v>
      </c>
      <c r="AO404" s="391" t="n">
        <f aca="false" t="array" ref="AO404:AO404">INDEX(_Rge_Data_3rd_CY,$B404,AO$1)</f>
        <v>0</v>
      </c>
      <c r="AP404" s="391" t="n">
        <f aca="false" t="array" ref="AP404:AP404">INDEX(_Rge_Data_3rd_CY,$B404,AP$1)</f>
        <v>0</v>
      </c>
      <c r="AQ404" s="391" t="n">
        <f aca="false" t="array" ref="AQ404:AQ404">INDEX(_Rge_Data_3rd_CY,$B404,AQ$1)</f>
        <v>0</v>
      </c>
      <c r="AR404" s="391" t="n">
        <f aca="false" t="array" ref="AR404:AR404">INDEX(_Rge_Data_3rd_CY,$B404,AR$1)</f>
        <v>0</v>
      </c>
      <c r="AS404" s="391" t="n">
        <f aca="false">INDEX(_Rge_Data_3rd_CY,$B404,AS$1)</f>
        <v>0</v>
      </c>
      <c r="AT404" s="391" t="n">
        <f aca="false" t="array" ref="AT404:AT404">INDEX(_Rge_Data_3rd_CY,$B404,AT$1)</f>
        <v>0</v>
      </c>
      <c r="AU404" s="391" t="n">
        <f aca="false" t="array" ref="AU404:AU404">INDEX(_Rge_Data_3rd_CY,$B404,AU$1)</f>
        <v>0</v>
      </c>
      <c r="AV404" s="262" t="n">
        <f aca="false">AU404+AX404+AY404</f>
        <v>0</v>
      </c>
      <c r="AW404" s="392" t="n">
        <f aca="false">IFERROR(AU404/AG404,0)</f>
        <v>0</v>
      </c>
      <c r="AX404" s="268" t="n">
        <f aca="false">IFERROR(IF(AND($F404="OPEN",$AH404&gt;0),$AH404*_SoP*$AW404,IF(AND($F404="CLOSED",$AH404&gt;0),$AH404*_SoL*$AW404,0)),0)</f>
        <v>0</v>
      </c>
      <c r="AY404" s="268" t="n">
        <f aca="false">IFERROR(IF($AH404&lt;0,$AH404*_SoL,0),0)</f>
        <v>0</v>
      </c>
      <c r="AZ404" s="393" t="n">
        <f aca="false">AU404+AX404</f>
        <v>0</v>
      </c>
      <c r="BA404" s="393" t="n">
        <f aca="false">AJ404-AY404</f>
        <v>0</v>
      </c>
      <c r="BB404" s="393" t="n">
        <f aca="false">AZ404-BA404</f>
        <v>0</v>
      </c>
      <c r="BC404" s="394" t="n">
        <f aca="false">IF($BB404&gt;=0,$BB404,0)</f>
        <v>0</v>
      </c>
      <c r="BD404" s="395" t="n">
        <f aca="false">IF($BB404&lt;=0,-$BB404,0)</f>
        <v>-0</v>
      </c>
      <c r="BE404" s="396" t="n">
        <f aca="false">IF((V404-AJ404)&lt;0,0,V404-AJ404)</f>
        <v>0</v>
      </c>
      <c r="BF404" s="397" t="n">
        <f aca="false">IF(AW404&gt;1,0,V404-AW404*V404)</f>
        <v>0</v>
      </c>
    </row>
    <row r="405" customFormat="false" ht="19.5" hidden="false" customHeight="true" outlineLevel="0" collapsed="false">
      <c r="A405" s="166"/>
      <c r="B405" s="208" t="n">
        <f aca="false">B404+1</f>
        <v>394</v>
      </c>
      <c r="C405" s="166"/>
      <c r="D405" s="369" t="n">
        <f aca="false">INDEX(_Rge_Projectdata_3rd,$B405,MATCH("Project-ID",_Rge_Headline_Projectdata,0))</f>
        <v>0</v>
      </c>
      <c r="E405" s="370" t="str">
        <f aca="false" t="array" ref="E405:E405">IF(INDEX(_Rge_Data_3rd_CY,$B405,E$1)=0,"",TEXT(INDEX(_Rge_Data_3rd_CY,$B405,E$1),"JJJJMMTT"))</f>
        <v/>
      </c>
      <c r="F405" s="382" t="str">
        <f aca="false" t="array" ref="F405:F405">INDEX(_Rge_Data_3rd_CY,$B405,F$1)</f>
        <v>Open</v>
      </c>
      <c r="G405" s="371" t="n">
        <f aca="false" t="array" ref="G405:G405">IFERROR(MATCH(INDEX(_Rge_Data_3rd_CY,$B405,G$1),_Rge_Projectstatus,0),"")</f>
        <v>1</v>
      </c>
      <c r="H405" s="383" t="n">
        <f aca="false">INDEX(_Rge_Data_3rd_CY,$B405,H$1)</f>
        <v>0</v>
      </c>
      <c r="I405" s="384" t="n">
        <f aca="false">INDEX(_Rge_Data_3rd_CY,$B405,I$1)</f>
        <v>0</v>
      </c>
      <c r="J405" s="384" t="n">
        <f aca="false">INDEX(_Rge_Data_3rd_CY,$B405,J$1)</f>
        <v>0</v>
      </c>
      <c r="K405" s="384" t="n">
        <f aca="false">INDEX(_Rge_Data_3rd_CY,$B405,K$1)</f>
        <v>0</v>
      </c>
      <c r="L405" s="385" t="n">
        <f aca="false" t="array" ref="L405:L405">INDEX(_Rge_Data_3rd_CY,$B405,L$1)</f>
        <v>0</v>
      </c>
      <c r="M405" s="385" t="n">
        <f aca="false" t="array" ref="M405:M405">INDEX(_Rge_Data_3rd_CY,$B405,M$1)</f>
        <v>0</v>
      </c>
      <c r="N405" s="385" t="n">
        <f aca="false" t="array" ref="N405:N405">INDEX(_Rge_Data_3rd_CY,$B405,N$1)</f>
        <v>0</v>
      </c>
      <c r="O405" s="385" t="n">
        <f aca="false" t="array" ref="O405:O405">INDEX(_Rge_Data_3rd_CY,$B405,O$1)</f>
        <v>0</v>
      </c>
      <c r="P405" s="385" t="n">
        <f aca="false" t="array" ref="P405:P405">INDEX(_Rge_Data_3rd_CY,$B405,P$1)</f>
        <v>0</v>
      </c>
      <c r="Q405" s="385" t="n">
        <f aca="false">INDEX(_Rge_Data_3rd_CY,$B405,Q$1)</f>
        <v>0</v>
      </c>
      <c r="R405" s="385" t="n">
        <f aca="false" t="array" ref="R405:R405">INDEX(_Rge_Data_3rd_CY,$B405,R$1)</f>
        <v>0</v>
      </c>
      <c r="S405" s="385" t="n">
        <f aca="false" t="array" ref="S405:S405">INDEX(_Rge_Data_3rd_CY,$B405,S$1)</f>
        <v>0</v>
      </c>
      <c r="T405" s="385" t="n">
        <f aca="false">H405-S405</f>
        <v>0</v>
      </c>
      <c r="U405" s="386" t="n">
        <f aca="false">IFERROR(T405/H405,0)</f>
        <v>0</v>
      </c>
      <c r="V405" s="387" t="n">
        <f aca="false">INDEX(_Rge_Data_3rd_CY,$B405,V$1)</f>
        <v>0</v>
      </c>
      <c r="W405" s="388" t="n">
        <f aca="false">INDEX(_Rge_Data_3rd_CY,$B405,W$1)</f>
        <v>0</v>
      </c>
      <c r="X405" s="388" t="n">
        <f aca="false">INDEX(_Rge_Data_3rd_CY,$B405,X$1)</f>
        <v>0</v>
      </c>
      <c r="Y405" s="388" t="n">
        <f aca="false">INDEX(_Rge_Data_3rd_CY,$B405,Y$1)</f>
        <v>0</v>
      </c>
      <c r="Z405" s="388" t="n">
        <f aca="false" t="array" ref="Z405:Z405">INDEX(_Rge_Data_3rd_CY,$B405,Z$1)</f>
        <v>0</v>
      </c>
      <c r="AA405" s="388" t="n">
        <f aca="false" t="array" ref="AA405:AA405">INDEX(_Rge_Data_3rd_CY,$B405,AA$1)</f>
        <v>0</v>
      </c>
      <c r="AB405" s="388" t="n">
        <f aca="false" t="array" ref="AB405:AB405">INDEX(_Rge_Data_3rd_CY,$B405,AB$1)</f>
        <v>0</v>
      </c>
      <c r="AC405" s="388" t="n">
        <f aca="false" t="array" ref="AC405:AC405">INDEX(_Rge_Data_3rd_CY,$B405,AC$1)</f>
        <v>0</v>
      </c>
      <c r="AD405" s="388" t="n">
        <f aca="false" t="array" ref="AD405:AD405">INDEX(_Rge_Data_3rd_CY,$B405,AD$1)</f>
        <v>0</v>
      </c>
      <c r="AE405" s="388" t="n">
        <f aca="false">INDEX(_Rge_Data_3rd_CY,$B405,AE$1)</f>
        <v>0</v>
      </c>
      <c r="AF405" s="388" t="n">
        <f aca="false" t="array" ref="AF405:AF405">INDEX(_Rge_Data_3rd_CY,$B405,AF$1)</f>
        <v>0</v>
      </c>
      <c r="AG405" s="388" t="n">
        <f aca="false" t="array" ref="AG405:AG405">INDEX(_Rge_Data_3rd_CY,$B405,AG$1)</f>
        <v>0</v>
      </c>
      <c r="AH405" s="388" t="n">
        <f aca="false">V405-AG405</f>
        <v>0</v>
      </c>
      <c r="AI405" s="389" t="n">
        <f aca="false">IFERROR(AH405/V405,)</f>
        <v>0</v>
      </c>
      <c r="AJ405" s="390" t="n">
        <f aca="false">INDEX(_Rge_Data_3rd_CY,$B405,AJ$1)</f>
        <v>0</v>
      </c>
      <c r="AK405" s="391" t="n">
        <f aca="false">INDEX(_Rge_Data_3rd_CY,$B405,AK$1)</f>
        <v>0</v>
      </c>
      <c r="AL405" s="391" t="n">
        <f aca="false">INDEX(_Rge_Data_3rd_CY,$B405,AL$1)</f>
        <v>0</v>
      </c>
      <c r="AM405" s="391" t="n">
        <f aca="false">INDEX(_Rge_Data_3rd_CY,$B405,AM$1)</f>
        <v>0</v>
      </c>
      <c r="AN405" s="391" t="n">
        <f aca="false" t="array" ref="AN405:AN405">INDEX(_Rge_Data_3rd_CY,$B405,AN$1)</f>
        <v>0</v>
      </c>
      <c r="AO405" s="391" t="n">
        <f aca="false" t="array" ref="AO405:AO405">INDEX(_Rge_Data_3rd_CY,$B405,AO$1)</f>
        <v>0</v>
      </c>
      <c r="AP405" s="391" t="n">
        <f aca="false" t="array" ref="AP405:AP405">INDEX(_Rge_Data_3rd_CY,$B405,AP$1)</f>
        <v>0</v>
      </c>
      <c r="AQ405" s="391" t="n">
        <f aca="false" t="array" ref="AQ405:AQ405">INDEX(_Rge_Data_3rd_CY,$B405,AQ$1)</f>
        <v>0</v>
      </c>
      <c r="AR405" s="391" t="n">
        <f aca="false" t="array" ref="AR405:AR405">INDEX(_Rge_Data_3rd_CY,$B405,AR$1)</f>
        <v>0</v>
      </c>
      <c r="AS405" s="391" t="n">
        <f aca="false">INDEX(_Rge_Data_3rd_CY,$B405,AS$1)</f>
        <v>0</v>
      </c>
      <c r="AT405" s="391" t="n">
        <f aca="false" t="array" ref="AT405:AT405">INDEX(_Rge_Data_3rd_CY,$B405,AT$1)</f>
        <v>0</v>
      </c>
      <c r="AU405" s="391" t="n">
        <f aca="false" t="array" ref="AU405:AU405">INDEX(_Rge_Data_3rd_CY,$B405,AU$1)</f>
        <v>0</v>
      </c>
      <c r="AV405" s="262" t="n">
        <f aca="false">AU405+AX405+AY405</f>
        <v>0</v>
      </c>
      <c r="AW405" s="392" t="n">
        <f aca="false">IFERROR(AU405/AG405,0)</f>
        <v>0</v>
      </c>
      <c r="AX405" s="268" t="n">
        <f aca="false">IFERROR(IF(AND($F405="OPEN",$AH405&gt;0),$AH405*_SoP*$AW405,IF(AND($F405="CLOSED",$AH405&gt;0),$AH405*_SoL*$AW405,0)),0)</f>
        <v>0</v>
      </c>
      <c r="AY405" s="268" t="n">
        <f aca="false">IFERROR(IF($AH405&lt;0,$AH405*_SoL,0),0)</f>
        <v>0</v>
      </c>
      <c r="AZ405" s="393" t="n">
        <f aca="false">AU405+AX405</f>
        <v>0</v>
      </c>
      <c r="BA405" s="393" t="n">
        <f aca="false">AJ405-AY405</f>
        <v>0</v>
      </c>
      <c r="BB405" s="393" t="n">
        <f aca="false">AZ405-BA405</f>
        <v>0</v>
      </c>
      <c r="BC405" s="394" t="n">
        <f aca="false">IF($BB405&gt;=0,$BB405,0)</f>
        <v>0</v>
      </c>
      <c r="BD405" s="395" t="n">
        <f aca="false">IF($BB405&lt;=0,-$BB405,0)</f>
        <v>-0</v>
      </c>
      <c r="BE405" s="396" t="n">
        <f aca="false">IF((V405-AJ405)&lt;0,0,V405-AJ405)</f>
        <v>0</v>
      </c>
      <c r="BF405" s="397" t="n">
        <f aca="false">IF(AW405&gt;1,0,V405-AW405*V405)</f>
        <v>0</v>
      </c>
    </row>
    <row r="406" customFormat="false" ht="19.5" hidden="false" customHeight="true" outlineLevel="0" collapsed="false">
      <c r="A406" s="166"/>
      <c r="B406" s="208" t="n">
        <f aca="false">B405+1</f>
        <v>395</v>
      </c>
      <c r="C406" s="166"/>
      <c r="D406" s="369" t="n">
        <f aca="false">INDEX(_Rge_Projectdata_3rd,$B406,MATCH("Project-ID",_Rge_Headline_Projectdata,0))</f>
        <v>0</v>
      </c>
      <c r="E406" s="370" t="str">
        <f aca="false" t="array" ref="E406:E406">IF(INDEX(_Rge_Data_3rd_CY,$B406,E$1)=0,"",TEXT(INDEX(_Rge_Data_3rd_CY,$B406,E$1),"JJJJMMTT"))</f>
        <v/>
      </c>
      <c r="F406" s="382" t="str">
        <f aca="false" t="array" ref="F406:F406">INDEX(_Rge_Data_3rd_CY,$B406,F$1)</f>
        <v>Open</v>
      </c>
      <c r="G406" s="371" t="n">
        <f aca="false" t="array" ref="G406:G406">IFERROR(MATCH(INDEX(_Rge_Data_3rd_CY,$B406,G$1),_Rge_Projectstatus,0),"")</f>
        <v>1</v>
      </c>
      <c r="H406" s="383" t="n">
        <f aca="false">INDEX(_Rge_Data_3rd_CY,$B406,H$1)</f>
        <v>0</v>
      </c>
      <c r="I406" s="384" t="n">
        <f aca="false">INDEX(_Rge_Data_3rd_CY,$B406,I$1)</f>
        <v>0</v>
      </c>
      <c r="J406" s="384" t="n">
        <f aca="false">INDEX(_Rge_Data_3rd_CY,$B406,J$1)</f>
        <v>0</v>
      </c>
      <c r="K406" s="384" t="n">
        <f aca="false">INDEX(_Rge_Data_3rd_CY,$B406,K$1)</f>
        <v>0</v>
      </c>
      <c r="L406" s="385" t="n">
        <f aca="false" t="array" ref="L406:L406">INDEX(_Rge_Data_3rd_CY,$B406,L$1)</f>
        <v>0</v>
      </c>
      <c r="M406" s="385" t="n">
        <f aca="false" t="array" ref="M406:M406">INDEX(_Rge_Data_3rd_CY,$B406,M$1)</f>
        <v>0</v>
      </c>
      <c r="N406" s="385" t="n">
        <f aca="false" t="array" ref="N406:N406">INDEX(_Rge_Data_3rd_CY,$B406,N$1)</f>
        <v>0</v>
      </c>
      <c r="O406" s="385" t="n">
        <f aca="false" t="array" ref="O406:O406">INDEX(_Rge_Data_3rd_CY,$B406,O$1)</f>
        <v>0</v>
      </c>
      <c r="P406" s="385" t="n">
        <f aca="false" t="array" ref="P406:P406">INDEX(_Rge_Data_3rd_CY,$B406,P$1)</f>
        <v>0</v>
      </c>
      <c r="Q406" s="385" t="n">
        <f aca="false">INDEX(_Rge_Data_3rd_CY,$B406,Q$1)</f>
        <v>0</v>
      </c>
      <c r="R406" s="385" t="n">
        <f aca="false" t="array" ref="R406:R406">INDEX(_Rge_Data_3rd_CY,$B406,R$1)</f>
        <v>0</v>
      </c>
      <c r="S406" s="385" t="n">
        <f aca="false" t="array" ref="S406:S406">INDEX(_Rge_Data_3rd_CY,$B406,S$1)</f>
        <v>0</v>
      </c>
      <c r="T406" s="385" t="n">
        <f aca="false">H406-S406</f>
        <v>0</v>
      </c>
      <c r="U406" s="386" t="n">
        <f aca="false">IFERROR(T406/H406,0)</f>
        <v>0</v>
      </c>
      <c r="V406" s="387" t="n">
        <f aca="false">INDEX(_Rge_Data_3rd_CY,$B406,V$1)</f>
        <v>0</v>
      </c>
      <c r="W406" s="388" t="n">
        <f aca="false">INDEX(_Rge_Data_3rd_CY,$B406,W$1)</f>
        <v>0</v>
      </c>
      <c r="X406" s="388" t="n">
        <f aca="false">INDEX(_Rge_Data_3rd_CY,$B406,X$1)</f>
        <v>0</v>
      </c>
      <c r="Y406" s="388" t="n">
        <f aca="false">INDEX(_Rge_Data_3rd_CY,$B406,Y$1)</f>
        <v>0</v>
      </c>
      <c r="Z406" s="388" t="n">
        <f aca="false" t="array" ref="Z406:Z406">INDEX(_Rge_Data_3rd_CY,$B406,Z$1)</f>
        <v>0</v>
      </c>
      <c r="AA406" s="388" t="n">
        <f aca="false" t="array" ref="AA406:AA406">INDEX(_Rge_Data_3rd_CY,$B406,AA$1)</f>
        <v>0</v>
      </c>
      <c r="AB406" s="388" t="n">
        <f aca="false" t="array" ref="AB406:AB406">INDEX(_Rge_Data_3rd_CY,$B406,AB$1)</f>
        <v>0</v>
      </c>
      <c r="AC406" s="388" t="n">
        <f aca="false" t="array" ref="AC406:AC406">INDEX(_Rge_Data_3rd_CY,$B406,AC$1)</f>
        <v>0</v>
      </c>
      <c r="AD406" s="388" t="n">
        <f aca="false" t="array" ref="AD406:AD406">INDEX(_Rge_Data_3rd_CY,$B406,AD$1)</f>
        <v>0</v>
      </c>
      <c r="AE406" s="388" t="n">
        <f aca="false">INDEX(_Rge_Data_3rd_CY,$B406,AE$1)</f>
        <v>0</v>
      </c>
      <c r="AF406" s="388" t="n">
        <f aca="false" t="array" ref="AF406:AF406">INDEX(_Rge_Data_3rd_CY,$B406,AF$1)</f>
        <v>0</v>
      </c>
      <c r="AG406" s="388" t="n">
        <f aca="false" t="array" ref="AG406:AG406">INDEX(_Rge_Data_3rd_CY,$B406,AG$1)</f>
        <v>0</v>
      </c>
      <c r="AH406" s="388" t="n">
        <f aca="false">V406-AG406</f>
        <v>0</v>
      </c>
      <c r="AI406" s="389" t="n">
        <f aca="false">IFERROR(AH406/V406,)</f>
        <v>0</v>
      </c>
      <c r="AJ406" s="390" t="n">
        <f aca="false">INDEX(_Rge_Data_3rd_CY,$B406,AJ$1)</f>
        <v>0</v>
      </c>
      <c r="AK406" s="391" t="n">
        <f aca="false">INDEX(_Rge_Data_3rd_CY,$B406,AK$1)</f>
        <v>0</v>
      </c>
      <c r="AL406" s="391" t="n">
        <f aca="false">INDEX(_Rge_Data_3rd_CY,$B406,AL$1)</f>
        <v>0</v>
      </c>
      <c r="AM406" s="391" t="n">
        <f aca="false">INDEX(_Rge_Data_3rd_CY,$B406,AM$1)</f>
        <v>0</v>
      </c>
      <c r="AN406" s="391" t="n">
        <f aca="false" t="array" ref="AN406:AN406">INDEX(_Rge_Data_3rd_CY,$B406,AN$1)</f>
        <v>0</v>
      </c>
      <c r="AO406" s="391" t="n">
        <f aca="false" t="array" ref="AO406:AO406">INDEX(_Rge_Data_3rd_CY,$B406,AO$1)</f>
        <v>0</v>
      </c>
      <c r="AP406" s="391" t="n">
        <f aca="false" t="array" ref="AP406:AP406">INDEX(_Rge_Data_3rd_CY,$B406,AP$1)</f>
        <v>0</v>
      </c>
      <c r="AQ406" s="391" t="n">
        <f aca="false" t="array" ref="AQ406:AQ406">INDEX(_Rge_Data_3rd_CY,$B406,AQ$1)</f>
        <v>0</v>
      </c>
      <c r="AR406" s="391" t="n">
        <f aca="false" t="array" ref="AR406:AR406">INDEX(_Rge_Data_3rd_CY,$B406,AR$1)</f>
        <v>0</v>
      </c>
      <c r="AS406" s="391" t="n">
        <f aca="false">INDEX(_Rge_Data_3rd_CY,$B406,AS$1)</f>
        <v>0</v>
      </c>
      <c r="AT406" s="391" t="n">
        <f aca="false" t="array" ref="AT406:AT406">INDEX(_Rge_Data_3rd_CY,$B406,AT$1)</f>
        <v>0</v>
      </c>
      <c r="AU406" s="391" t="n">
        <f aca="false" t="array" ref="AU406:AU406">INDEX(_Rge_Data_3rd_CY,$B406,AU$1)</f>
        <v>0</v>
      </c>
      <c r="AV406" s="262" t="n">
        <f aca="false">AU406+AX406+AY406</f>
        <v>0</v>
      </c>
      <c r="AW406" s="392" t="n">
        <f aca="false">IFERROR(AU406/AG406,0)</f>
        <v>0</v>
      </c>
      <c r="AX406" s="268" t="n">
        <f aca="false">IFERROR(IF(AND($F406="OPEN",$AH406&gt;0),$AH406*_SoP*$AW406,IF(AND($F406="CLOSED",$AH406&gt;0),$AH406*_SoL*$AW406,0)),0)</f>
        <v>0</v>
      </c>
      <c r="AY406" s="268" t="n">
        <f aca="false">IFERROR(IF($AH406&lt;0,$AH406*_SoL,0),0)</f>
        <v>0</v>
      </c>
      <c r="AZ406" s="393" t="n">
        <f aca="false">AU406+AX406</f>
        <v>0</v>
      </c>
      <c r="BA406" s="393" t="n">
        <f aca="false">AJ406-AY406</f>
        <v>0</v>
      </c>
      <c r="BB406" s="393" t="n">
        <f aca="false">AZ406-BA406</f>
        <v>0</v>
      </c>
      <c r="BC406" s="394" t="n">
        <f aca="false">IF($BB406&gt;=0,$BB406,0)</f>
        <v>0</v>
      </c>
      <c r="BD406" s="395" t="n">
        <f aca="false">IF($BB406&lt;=0,-$BB406,0)</f>
        <v>-0</v>
      </c>
      <c r="BE406" s="396" t="n">
        <f aca="false">IF((V406-AJ406)&lt;0,0,V406-AJ406)</f>
        <v>0</v>
      </c>
      <c r="BF406" s="397" t="n">
        <f aca="false">IF(AW406&gt;1,0,V406-AW406*V406)</f>
        <v>0</v>
      </c>
    </row>
    <row r="407" customFormat="false" ht="19.5" hidden="false" customHeight="true" outlineLevel="0" collapsed="false">
      <c r="A407" s="166"/>
      <c r="B407" s="208" t="n">
        <f aca="false">B406+1</f>
        <v>396</v>
      </c>
      <c r="C407" s="166"/>
      <c r="D407" s="369" t="n">
        <f aca="false">INDEX(_Rge_Projectdata_3rd,$B407,MATCH("Project-ID",_Rge_Headline_Projectdata,0))</f>
        <v>0</v>
      </c>
      <c r="E407" s="370" t="str">
        <f aca="false" t="array" ref="E407:E407">IF(INDEX(_Rge_Data_3rd_CY,$B407,E$1)=0,"",TEXT(INDEX(_Rge_Data_3rd_CY,$B407,E$1),"JJJJMMTT"))</f>
        <v/>
      </c>
      <c r="F407" s="382" t="str">
        <f aca="false" t="array" ref="F407:F407">INDEX(_Rge_Data_3rd_CY,$B407,F$1)</f>
        <v>Open</v>
      </c>
      <c r="G407" s="371" t="n">
        <f aca="false" t="array" ref="G407:G407">IFERROR(MATCH(INDEX(_Rge_Data_3rd_CY,$B407,G$1),_Rge_Projectstatus,0),"")</f>
        <v>1</v>
      </c>
      <c r="H407" s="383" t="n">
        <f aca="false">INDEX(_Rge_Data_3rd_CY,$B407,H$1)</f>
        <v>0</v>
      </c>
      <c r="I407" s="384" t="n">
        <f aca="false">INDEX(_Rge_Data_3rd_CY,$B407,I$1)</f>
        <v>0</v>
      </c>
      <c r="J407" s="384" t="n">
        <f aca="false">INDEX(_Rge_Data_3rd_CY,$B407,J$1)</f>
        <v>0</v>
      </c>
      <c r="K407" s="384" t="n">
        <f aca="false">INDEX(_Rge_Data_3rd_CY,$B407,K$1)</f>
        <v>0</v>
      </c>
      <c r="L407" s="385" t="n">
        <f aca="false" t="array" ref="L407:L407">INDEX(_Rge_Data_3rd_CY,$B407,L$1)</f>
        <v>0</v>
      </c>
      <c r="M407" s="385" t="n">
        <f aca="false" t="array" ref="M407:M407">INDEX(_Rge_Data_3rd_CY,$B407,M$1)</f>
        <v>0</v>
      </c>
      <c r="N407" s="385" t="n">
        <f aca="false" t="array" ref="N407:N407">INDEX(_Rge_Data_3rd_CY,$B407,N$1)</f>
        <v>0</v>
      </c>
      <c r="O407" s="385" t="n">
        <f aca="false" t="array" ref="O407:O407">INDEX(_Rge_Data_3rd_CY,$B407,O$1)</f>
        <v>0</v>
      </c>
      <c r="P407" s="385" t="n">
        <f aca="false" t="array" ref="P407:P407">INDEX(_Rge_Data_3rd_CY,$B407,P$1)</f>
        <v>0</v>
      </c>
      <c r="Q407" s="385" t="n">
        <f aca="false">INDEX(_Rge_Data_3rd_CY,$B407,Q$1)</f>
        <v>0</v>
      </c>
      <c r="R407" s="385" t="n">
        <f aca="false" t="array" ref="R407:R407">INDEX(_Rge_Data_3rd_CY,$B407,R$1)</f>
        <v>0</v>
      </c>
      <c r="S407" s="385" t="n">
        <f aca="false" t="array" ref="S407:S407">INDEX(_Rge_Data_3rd_CY,$B407,S$1)</f>
        <v>0</v>
      </c>
      <c r="T407" s="385" t="n">
        <f aca="false">H407-S407</f>
        <v>0</v>
      </c>
      <c r="U407" s="386" t="n">
        <f aca="false">IFERROR(T407/H407,0)</f>
        <v>0</v>
      </c>
      <c r="V407" s="387" t="n">
        <f aca="false">INDEX(_Rge_Data_3rd_CY,$B407,V$1)</f>
        <v>0</v>
      </c>
      <c r="W407" s="388" t="n">
        <f aca="false">INDEX(_Rge_Data_3rd_CY,$B407,W$1)</f>
        <v>0</v>
      </c>
      <c r="X407" s="388" t="n">
        <f aca="false">INDEX(_Rge_Data_3rd_CY,$B407,X$1)</f>
        <v>0</v>
      </c>
      <c r="Y407" s="388" t="n">
        <f aca="false">INDEX(_Rge_Data_3rd_CY,$B407,Y$1)</f>
        <v>0</v>
      </c>
      <c r="Z407" s="388" t="n">
        <f aca="false" t="array" ref="Z407:Z407">INDEX(_Rge_Data_3rd_CY,$B407,Z$1)</f>
        <v>0</v>
      </c>
      <c r="AA407" s="388" t="n">
        <f aca="false" t="array" ref="AA407:AA407">INDEX(_Rge_Data_3rd_CY,$B407,AA$1)</f>
        <v>0</v>
      </c>
      <c r="AB407" s="388" t="n">
        <f aca="false" t="array" ref="AB407:AB407">INDEX(_Rge_Data_3rd_CY,$B407,AB$1)</f>
        <v>0</v>
      </c>
      <c r="AC407" s="388" t="n">
        <f aca="false" t="array" ref="AC407:AC407">INDEX(_Rge_Data_3rd_CY,$B407,AC$1)</f>
        <v>0</v>
      </c>
      <c r="AD407" s="388" t="n">
        <f aca="false" t="array" ref="AD407:AD407">INDEX(_Rge_Data_3rd_CY,$B407,AD$1)</f>
        <v>0</v>
      </c>
      <c r="AE407" s="388" t="n">
        <f aca="false">INDEX(_Rge_Data_3rd_CY,$B407,AE$1)</f>
        <v>0</v>
      </c>
      <c r="AF407" s="388" t="n">
        <f aca="false" t="array" ref="AF407:AF407">INDEX(_Rge_Data_3rd_CY,$B407,AF$1)</f>
        <v>0</v>
      </c>
      <c r="AG407" s="388" t="n">
        <f aca="false" t="array" ref="AG407:AG407">INDEX(_Rge_Data_3rd_CY,$B407,AG$1)</f>
        <v>0</v>
      </c>
      <c r="AH407" s="388" t="n">
        <f aca="false">V407-AG407</f>
        <v>0</v>
      </c>
      <c r="AI407" s="389" t="n">
        <f aca="false">IFERROR(AH407/V407,)</f>
        <v>0</v>
      </c>
      <c r="AJ407" s="390" t="n">
        <f aca="false">INDEX(_Rge_Data_3rd_CY,$B407,AJ$1)</f>
        <v>0</v>
      </c>
      <c r="AK407" s="391" t="n">
        <f aca="false">INDEX(_Rge_Data_3rd_CY,$B407,AK$1)</f>
        <v>0</v>
      </c>
      <c r="AL407" s="391" t="n">
        <f aca="false">INDEX(_Rge_Data_3rd_CY,$B407,AL$1)</f>
        <v>0</v>
      </c>
      <c r="AM407" s="391" t="n">
        <f aca="false">INDEX(_Rge_Data_3rd_CY,$B407,AM$1)</f>
        <v>0</v>
      </c>
      <c r="AN407" s="391" t="n">
        <f aca="false" t="array" ref="AN407:AN407">INDEX(_Rge_Data_3rd_CY,$B407,AN$1)</f>
        <v>0</v>
      </c>
      <c r="AO407" s="391" t="n">
        <f aca="false" t="array" ref="AO407:AO407">INDEX(_Rge_Data_3rd_CY,$B407,AO$1)</f>
        <v>0</v>
      </c>
      <c r="AP407" s="391" t="n">
        <f aca="false" t="array" ref="AP407:AP407">INDEX(_Rge_Data_3rd_CY,$B407,AP$1)</f>
        <v>0</v>
      </c>
      <c r="AQ407" s="391" t="n">
        <f aca="false" t="array" ref="AQ407:AQ407">INDEX(_Rge_Data_3rd_CY,$B407,AQ$1)</f>
        <v>0</v>
      </c>
      <c r="AR407" s="391" t="n">
        <f aca="false" t="array" ref="AR407:AR407">INDEX(_Rge_Data_3rd_CY,$B407,AR$1)</f>
        <v>0</v>
      </c>
      <c r="AS407" s="391" t="n">
        <f aca="false">INDEX(_Rge_Data_3rd_CY,$B407,AS$1)</f>
        <v>0</v>
      </c>
      <c r="AT407" s="391" t="n">
        <f aca="false" t="array" ref="AT407:AT407">INDEX(_Rge_Data_3rd_CY,$B407,AT$1)</f>
        <v>0</v>
      </c>
      <c r="AU407" s="391" t="n">
        <f aca="false" t="array" ref="AU407:AU407">INDEX(_Rge_Data_3rd_CY,$B407,AU$1)</f>
        <v>0</v>
      </c>
      <c r="AV407" s="262" t="n">
        <f aca="false">AU407+AX407+AY407</f>
        <v>0</v>
      </c>
      <c r="AW407" s="392" t="n">
        <f aca="false">IFERROR(AU407/AG407,0)</f>
        <v>0</v>
      </c>
      <c r="AX407" s="268" t="n">
        <f aca="false">IFERROR(IF(AND($F407="OPEN",$AH407&gt;0),$AH407*_SoP*$AW407,IF(AND($F407="CLOSED",$AH407&gt;0),$AH407*_SoL*$AW407,0)),0)</f>
        <v>0</v>
      </c>
      <c r="AY407" s="268" t="n">
        <f aca="false">IFERROR(IF($AH407&lt;0,$AH407*_SoL,0),0)</f>
        <v>0</v>
      </c>
      <c r="AZ407" s="393" t="n">
        <f aca="false">AU407+AX407</f>
        <v>0</v>
      </c>
      <c r="BA407" s="393" t="n">
        <f aca="false">AJ407-AY407</f>
        <v>0</v>
      </c>
      <c r="BB407" s="393" t="n">
        <f aca="false">AZ407-BA407</f>
        <v>0</v>
      </c>
      <c r="BC407" s="394" t="n">
        <f aca="false">IF($BB407&gt;=0,$BB407,0)</f>
        <v>0</v>
      </c>
      <c r="BD407" s="395" t="n">
        <f aca="false">IF($BB407&lt;=0,-$BB407,0)</f>
        <v>-0</v>
      </c>
      <c r="BE407" s="396" t="n">
        <f aca="false">IF((V407-AJ407)&lt;0,0,V407-AJ407)</f>
        <v>0</v>
      </c>
      <c r="BF407" s="397" t="n">
        <f aca="false">IF(AW407&gt;1,0,V407-AW407*V407)</f>
        <v>0</v>
      </c>
    </row>
    <row r="408" customFormat="false" ht="19.5" hidden="false" customHeight="true" outlineLevel="0" collapsed="false">
      <c r="A408" s="166"/>
      <c r="B408" s="208" t="n">
        <f aca="false">B407+1</f>
        <v>397</v>
      </c>
      <c r="C408" s="166"/>
      <c r="D408" s="369" t="n">
        <f aca="false">INDEX(_Rge_Projectdata_3rd,$B408,MATCH("Project-ID",_Rge_Headline_Projectdata,0))</f>
        <v>0</v>
      </c>
      <c r="E408" s="370" t="str">
        <f aca="false" t="array" ref="E408:E408">IF(INDEX(_Rge_Data_3rd_CY,$B408,E$1)=0,"",TEXT(INDEX(_Rge_Data_3rd_CY,$B408,E$1),"JJJJMMTT"))</f>
        <v/>
      </c>
      <c r="F408" s="382" t="str">
        <f aca="false" t="array" ref="F408:F408">INDEX(_Rge_Data_3rd_CY,$B408,F$1)</f>
        <v>Open</v>
      </c>
      <c r="G408" s="371" t="n">
        <f aca="false" t="array" ref="G408:G408">IFERROR(MATCH(INDEX(_Rge_Data_3rd_CY,$B408,G$1),_Rge_Projectstatus,0),"")</f>
        <v>1</v>
      </c>
      <c r="H408" s="383" t="n">
        <f aca="false">INDEX(_Rge_Data_3rd_CY,$B408,H$1)</f>
        <v>0</v>
      </c>
      <c r="I408" s="384" t="n">
        <f aca="false">INDEX(_Rge_Data_3rd_CY,$B408,I$1)</f>
        <v>0</v>
      </c>
      <c r="J408" s="384" t="n">
        <f aca="false">INDEX(_Rge_Data_3rd_CY,$B408,J$1)</f>
        <v>0</v>
      </c>
      <c r="K408" s="384" t="n">
        <f aca="false">INDEX(_Rge_Data_3rd_CY,$B408,K$1)</f>
        <v>0</v>
      </c>
      <c r="L408" s="385" t="n">
        <f aca="false" t="array" ref="L408:L408">INDEX(_Rge_Data_3rd_CY,$B408,L$1)</f>
        <v>0</v>
      </c>
      <c r="M408" s="385" t="n">
        <f aca="false" t="array" ref="M408:M408">INDEX(_Rge_Data_3rd_CY,$B408,M$1)</f>
        <v>0</v>
      </c>
      <c r="N408" s="385" t="n">
        <f aca="false" t="array" ref="N408:N408">INDEX(_Rge_Data_3rd_CY,$B408,N$1)</f>
        <v>0</v>
      </c>
      <c r="O408" s="385" t="n">
        <f aca="false" t="array" ref="O408:O408">INDEX(_Rge_Data_3rd_CY,$B408,O$1)</f>
        <v>0</v>
      </c>
      <c r="P408" s="385" t="n">
        <f aca="false" t="array" ref="P408:P408">INDEX(_Rge_Data_3rd_CY,$B408,P$1)</f>
        <v>0</v>
      </c>
      <c r="Q408" s="385" t="n">
        <f aca="false">INDEX(_Rge_Data_3rd_CY,$B408,Q$1)</f>
        <v>0</v>
      </c>
      <c r="R408" s="385" t="n">
        <f aca="false" t="array" ref="R408:R408">INDEX(_Rge_Data_3rd_CY,$B408,R$1)</f>
        <v>0</v>
      </c>
      <c r="S408" s="385" t="n">
        <f aca="false" t="array" ref="S408:S408">INDEX(_Rge_Data_3rd_CY,$B408,S$1)</f>
        <v>0</v>
      </c>
      <c r="T408" s="385" t="n">
        <f aca="false">H408-S408</f>
        <v>0</v>
      </c>
      <c r="U408" s="386" t="n">
        <f aca="false">IFERROR(T408/H408,0)</f>
        <v>0</v>
      </c>
      <c r="V408" s="387" t="n">
        <f aca="false">INDEX(_Rge_Data_3rd_CY,$B408,V$1)</f>
        <v>0</v>
      </c>
      <c r="W408" s="388" t="n">
        <f aca="false">INDEX(_Rge_Data_3rd_CY,$B408,W$1)</f>
        <v>0</v>
      </c>
      <c r="X408" s="388" t="n">
        <f aca="false">INDEX(_Rge_Data_3rd_CY,$B408,X$1)</f>
        <v>0</v>
      </c>
      <c r="Y408" s="388" t="n">
        <f aca="false">INDEX(_Rge_Data_3rd_CY,$B408,Y$1)</f>
        <v>0</v>
      </c>
      <c r="Z408" s="388" t="n">
        <f aca="false" t="array" ref="Z408:Z408">INDEX(_Rge_Data_3rd_CY,$B408,Z$1)</f>
        <v>0</v>
      </c>
      <c r="AA408" s="388" t="n">
        <f aca="false" t="array" ref="AA408:AA408">INDEX(_Rge_Data_3rd_CY,$B408,AA$1)</f>
        <v>0</v>
      </c>
      <c r="AB408" s="388" t="n">
        <f aca="false" t="array" ref="AB408:AB408">INDEX(_Rge_Data_3rd_CY,$B408,AB$1)</f>
        <v>0</v>
      </c>
      <c r="AC408" s="388" t="n">
        <f aca="false" t="array" ref="AC408:AC408">INDEX(_Rge_Data_3rd_CY,$B408,AC$1)</f>
        <v>0</v>
      </c>
      <c r="AD408" s="388" t="n">
        <f aca="false" t="array" ref="AD408:AD408">INDEX(_Rge_Data_3rd_CY,$B408,AD$1)</f>
        <v>0</v>
      </c>
      <c r="AE408" s="388" t="n">
        <f aca="false">INDEX(_Rge_Data_3rd_CY,$B408,AE$1)</f>
        <v>0</v>
      </c>
      <c r="AF408" s="388" t="n">
        <f aca="false" t="array" ref="AF408:AF408">INDEX(_Rge_Data_3rd_CY,$B408,AF$1)</f>
        <v>0</v>
      </c>
      <c r="AG408" s="388" t="n">
        <f aca="false" t="array" ref="AG408:AG408">INDEX(_Rge_Data_3rd_CY,$B408,AG$1)</f>
        <v>0</v>
      </c>
      <c r="AH408" s="388" t="n">
        <f aca="false">V408-AG408</f>
        <v>0</v>
      </c>
      <c r="AI408" s="389" t="n">
        <f aca="false">IFERROR(AH408/V408,)</f>
        <v>0</v>
      </c>
      <c r="AJ408" s="390" t="n">
        <f aca="false">INDEX(_Rge_Data_3rd_CY,$B408,AJ$1)</f>
        <v>0</v>
      </c>
      <c r="AK408" s="391" t="n">
        <f aca="false">INDEX(_Rge_Data_3rd_CY,$B408,AK$1)</f>
        <v>0</v>
      </c>
      <c r="AL408" s="391" t="n">
        <f aca="false">INDEX(_Rge_Data_3rd_CY,$B408,AL$1)</f>
        <v>0</v>
      </c>
      <c r="AM408" s="391" t="n">
        <f aca="false">INDEX(_Rge_Data_3rd_CY,$B408,AM$1)</f>
        <v>0</v>
      </c>
      <c r="AN408" s="391" t="n">
        <f aca="false" t="array" ref="AN408:AN408">INDEX(_Rge_Data_3rd_CY,$B408,AN$1)</f>
        <v>0</v>
      </c>
      <c r="AO408" s="391" t="n">
        <f aca="false" t="array" ref="AO408:AO408">INDEX(_Rge_Data_3rd_CY,$B408,AO$1)</f>
        <v>0</v>
      </c>
      <c r="AP408" s="391" t="n">
        <f aca="false" t="array" ref="AP408:AP408">INDEX(_Rge_Data_3rd_CY,$B408,AP$1)</f>
        <v>0</v>
      </c>
      <c r="AQ408" s="391" t="n">
        <f aca="false" t="array" ref="AQ408:AQ408">INDEX(_Rge_Data_3rd_CY,$B408,AQ$1)</f>
        <v>0</v>
      </c>
      <c r="AR408" s="391" t="n">
        <f aca="false" t="array" ref="AR408:AR408">INDEX(_Rge_Data_3rd_CY,$B408,AR$1)</f>
        <v>0</v>
      </c>
      <c r="AS408" s="391" t="n">
        <f aca="false">INDEX(_Rge_Data_3rd_CY,$B408,AS$1)</f>
        <v>0</v>
      </c>
      <c r="AT408" s="391" t="n">
        <f aca="false" t="array" ref="AT408:AT408">INDEX(_Rge_Data_3rd_CY,$B408,AT$1)</f>
        <v>0</v>
      </c>
      <c r="AU408" s="391" t="n">
        <f aca="false" t="array" ref="AU408:AU408">INDEX(_Rge_Data_3rd_CY,$B408,AU$1)</f>
        <v>0</v>
      </c>
      <c r="AV408" s="262" t="n">
        <f aca="false">AU408+AX408+AY408</f>
        <v>0</v>
      </c>
      <c r="AW408" s="392" t="n">
        <f aca="false">IFERROR(AU408/AG408,0)</f>
        <v>0</v>
      </c>
      <c r="AX408" s="268" t="n">
        <f aca="false">IFERROR(IF(AND($F408="OPEN",$AH408&gt;0),$AH408*_SoP*$AW408,IF(AND($F408="CLOSED",$AH408&gt;0),$AH408*_SoL*$AW408,0)),0)</f>
        <v>0</v>
      </c>
      <c r="AY408" s="268" t="n">
        <f aca="false">IFERROR(IF($AH408&lt;0,$AH408*_SoL,0),0)</f>
        <v>0</v>
      </c>
      <c r="AZ408" s="393" t="n">
        <f aca="false">AU408+AX408</f>
        <v>0</v>
      </c>
      <c r="BA408" s="393" t="n">
        <f aca="false">AJ408-AY408</f>
        <v>0</v>
      </c>
      <c r="BB408" s="393" t="n">
        <f aca="false">AZ408-BA408</f>
        <v>0</v>
      </c>
      <c r="BC408" s="394" t="n">
        <f aca="false">IF($BB408&gt;=0,$BB408,0)</f>
        <v>0</v>
      </c>
      <c r="BD408" s="395" t="n">
        <f aca="false">IF($BB408&lt;=0,-$BB408,0)</f>
        <v>-0</v>
      </c>
      <c r="BE408" s="396" t="n">
        <f aca="false">IF((V408-AJ408)&lt;0,0,V408-AJ408)</f>
        <v>0</v>
      </c>
      <c r="BF408" s="397" t="n">
        <f aca="false">IF(AW408&gt;1,0,V408-AW408*V408)</f>
        <v>0</v>
      </c>
    </row>
    <row r="409" customFormat="false" ht="19.5" hidden="false" customHeight="true" outlineLevel="0" collapsed="false">
      <c r="A409" s="166"/>
      <c r="B409" s="208" t="n">
        <f aca="false">B408+1</f>
        <v>398</v>
      </c>
      <c r="C409" s="166"/>
      <c r="D409" s="369" t="n">
        <f aca="false">INDEX(_Rge_Projectdata_3rd,$B409,MATCH("Project-ID",_Rge_Headline_Projectdata,0))</f>
        <v>0</v>
      </c>
      <c r="E409" s="370" t="str">
        <f aca="false" t="array" ref="E409:E409">IF(INDEX(_Rge_Data_3rd_CY,$B409,E$1)=0,"",TEXT(INDEX(_Rge_Data_3rd_CY,$B409,E$1),"JJJJMMTT"))</f>
        <v/>
      </c>
      <c r="F409" s="382" t="str">
        <f aca="false" t="array" ref="F409:F409">INDEX(_Rge_Data_3rd_CY,$B409,F$1)</f>
        <v>Open</v>
      </c>
      <c r="G409" s="371" t="n">
        <f aca="false" t="array" ref="G409:G409">IFERROR(MATCH(INDEX(_Rge_Data_3rd_CY,$B409,G$1),_Rge_Projectstatus,0),"")</f>
        <v>1</v>
      </c>
      <c r="H409" s="383" t="n">
        <f aca="false">INDEX(_Rge_Data_3rd_CY,$B409,H$1)</f>
        <v>0</v>
      </c>
      <c r="I409" s="384" t="n">
        <f aca="false">INDEX(_Rge_Data_3rd_CY,$B409,I$1)</f>
        <v>0</v>
      </c>
      <c r="J409" s="384" t="n">
        <f aca="false">INDEX(_Rge_Data_3rd_CY,$B409,J$1)</f>
        <v>0</v>
      </c>
      <c r="K409" s="384" t="n">
        <f aca="false">INDEX(_Rge_Data_3rd_CY,$B409,K$1)</f>
        <v>0</v>
      </c>
      <c r="L409" s="385" t="n">
        <f aca="false" t="array" ref="L409:L409">INDEX(_Rge_Data_3rd_CY,$B409,L$1)</f>
        <v>0</v>
      </c>
      <c r="M409" s="385" t="n">
        <f aca="false" t="array" ref="M409:M409">INDEX(_Rge_Data_3rd_CY,$B409,M$1)</f>
        <v>0</v>
      </c>
      <c r="N409" s="385" t="n">
        <f aca="false" t="array" ref="N409:N409">INDEX(_Rge_Data_3rd_CY,$B409,N$1)</f>
        <v>0</v>
      </c>
      <c r="O409" s="385" t="n">
        <f aca="false" t="array" ref="O409:O409">INDEX(_Rge_Data_3rd_CY,$B409,O$1)</f>
        <v>0</v>
      </c>
      <c r="P409" s="385" t="n">
        <f aca="false" t="array" ref="P409:P409">INDEX(_Rge_Data_3rd_CY,$B409,P$1)</f>
        <v>0</v>
      </c>
      <c r="Q409" s="385" t="n">
        <f aca="false">INDEX(_Rge_Data_3rd_CY,$B409,Q$1)</f>
        <v>0</v>
      </c>
      <c r="R409" s="385" t="n">
        <f aca="false" t="array" ref="R409:R409">INDEX(_Rge_Data_3rd_CY,$B409,R$1)</f>
        <v>0</v>
      </c>
      <c r="S409" s="385" t="n">
        <f aca="false" t="array" ref="S409:S409">INDEX(_Rge_Data_3rd_CY,$B409,S$1)</f>
        <v>0</v>
      </c>
      <c r="T409" s="385" t="n">
        <f aca="false">H409-S409</f>
        <v>0</v>
      </c>
      <c r="U409" s="386" t="n">
        <f aca="false">IFERROR(T409/H409,0)</f>
        <v>0</v>
      </c>
      <c r="V409" s="387" t="n">
        <f aca="false">INDEX(_Rge_Data_3rd_CY,$B409,V$1)</f>
        <v>0</v>
      </c>
      <c r="W409" s="388" t="n">
        <f aca="false">INDEX(_Rge_Data_3rd_CY,$B409,W$1)</f>
        <v>0</v>
      </c>
      <c r="X409" s="388" t="n">
        <f aca="false">INDEX(_Rge_Data_3rd_CY,$B409,X$1)</f>
        <v>0</v>
      </c>
      <c r="Y409" s="388" t="n">
        <f aca="false">INDEX(_Rge_Data_3rd_CY,$B409,Y$1)</f>
        <v>0</v>
      </c>
      <c r="Z409" s="388" t="n">
        <f aca="false" t="array" ref="Z409:Z409">INDEX(_Rge_Data_3rd_CY,$B409,Z$1)</f>
        <v>0</v>
      </c>
      <c r="AA409" s="388" t="n">
        <f aca="false" t="array" ref="AA409:AA409">INDEX(_Rge_Data_3rd_CY,$B409,AA$1)</f>
        <v>0</v>
      </c>
      <c r="AB409" s="388" t="n">
        <f aca="false" t="array" ref="AB409:AB409">INDEX(_Rge_Data_3rd_CY,$B409,AB$1)</f>
        <v>0</v>
      </c>
      <c r="AC409" s="388" t="n">
        <f aca="false" t="array" ref="AC409:AC409">INDEX(_Rge_Data_3rd_CY,$B409,AC$1)</f>
        <v>0</v>
      </c>
      <c r="AD409" s="388" t="n">
        <f aca="false" t="array" ref="AD409:AD409">INDEX(_Rge_Data_3rd_CY,$B409,AD$1)</f>
        <v>0</v>
      </c>
      <c r="AE409" s="388" t="n">
        <f aca="false">INDEX(_Rge_Data_3rd_CY,$B409,AE$1)</f>
        <v>0</v>
      </c>
      <c r="AF409" s="388" t="n">
        <f aca="false" t="array" ref="AF409:AF409">INDEX(_Rge_Data_3rd_CY,$B409,AF$1)</f>
        <v>0</v>
      </c>
      <c r="AG409" s="388" t="n">
        <f aca="false" t="array" ref="AG409:AG409">INDEX(_Rge_Data_3rd_CY,$B409,AG$1)</f>
        <v>0</v>
      </c>
      <c r="AH409" s="388" t="n">
        <f aca="false">V409-AG409</f>
        <v>0</v>
      </c>
      <c r="AI409" s="389" t="n">
        <f aca="false">IFERROR(AH409/V409,)</f>
        <v>0</v>
      </c>
      <c r="AJ409" s="390" t="n">
        <f aca="false">INDEX(_Rge_Data_3rd_CY,$B409,AJ$1)</f>
        <v>0</v>
      </c>
      <c r="AK409" s="391" t="n">
        <f aca="false">INDEX(_Rge_Data_3rd_CY,$B409,AK$1)</f>
        <v>0</v>
      </c>
      <c r="AL409" s="391" t="n">
        <f aca="false">INDEX(_Rge_Data_3rd_CY,$B409,AL$1)</f>
        <v>0</v>
      </c>
      <c r="AM409" s="391" t="n">
        <f aca="false">INDEX(_Rge_Data_3rd_CY,$B409,AM$1)</f>
        <v>0</v>
      </c>
      <c r="AN409" s="391" t="n">
        <f aca="false" t="array" ref="AN409:AN409">INDEX(_Rge_Data_3rd_CY,$B409,AN$1)</f>
        <v>0</v>
      </c>
      <c r="AO409" s="391" t="n">
        <f aca="false" t="array" ref="AO409:AO409">INDEX(_Rge_Data_3rd_CY,$B409,AO$1)</f>
        <v>0</v>
      </c>
      <c r="AP409" s="391" t="n">
        <f aca="false" t="array" ref="AP409:AP409">INDEX(_Rge_Data_3rd_CY,$B409,AP$1)</f>
        <v>0</v>
      </c>
      <c r="AQ409" s="391" t="n">
        <f aca="false" t="array" ref="AQ409:AQ409">INDEX(_Rge_Data_3rd_CY,$B409,AQ$1)</f>
        <v>0</v>
      </c>
      <c r="AR409" s="391" t="n">
        <f aca="false" t="array" ref="AR409:AR409">INDEX(_Rge_Data_3rd_CY,$B409,AR$1)</f>
        <v>0</v>
      </c>
      <c r="AS409" s="391" t="n">
        <f aca="false">INDEX(_Rge_Data_3rd_CY,$B409,AS$1)</f>
        <v>0</v>
      </c>
      <c r="AT409" s="391" t="n">
        <f aca="false" t="array" ref="AT409:AT409">INDEX(_Rge_Data_3rd_CY,$B409,AT$1)</f>
        <v>0</v>
      </c>
      <c r="AU409" s="391" t="n">
        <f aca="false" t="array" ref="AU409:AU409">INDEX(_Rge_Data_3rd_CY,$B409,AU$1)</f>
        <v>0</v>
      </c>
      <c r="AV409" s="262" t="n">
        <f aca="false">AU409+AX409+AY409</f>
        <v>0</v>
      </c>
      <c r="AW409" s="392" t="n">
        <f aca="false">IFERROR(AU409/AG409,0)</f>
        <v>0</v>
      </c>
      <c r="AX409" s="268" t="n">
        <f aca="false">IFERROR(IF(AND($F409="OPEN",$AH409&gt;0),$AH409*_SoP*$AW409,IF(AND($F409="CLOSED",$AH409&gt;0),$AH409*_SoL*$AW409,0)),0)</f>
        <v>0</v>
      </c>
      <c r="AY409" s="268" t="n">
        <f aca="false">IFERROR(IF($AH409&lt;0,$AH409*_SoL,0),0)</f>
        <v>0</v>
      </c>
      <c r="AZ409" s="393" t="n">
        <f aca="false">AU409+AX409</f>
        <v>0</v>
      </c>
      <c r="BA409" s="393" t="n">
        <f aca="false">AJ409-AY409</f>
        <v>0</v>
      </c>
      <c r="BB409" s="393" t="n">
        <f aca="false">AZ409-BA409</f>
        <v>0</v>
      </c>
      <c r="BC409" s="394" t="n">
        <f aca="false">IF($BB409&gt;=0,$BB409,0)</f>
        <v>0</v>
      </c>
      <c r="BD409" s="395" t="n">
        <f aca="false">IF($BB409&lt;=0,-$BB409,0)</f>
        <v>-0</v>
      </c>
      <c r="BE409" s="396" t="n">
        <f aca="false">IF((V409-AJ409)&lt;0,0,V409-AJ409)</f>
        <v>0</v>
      </c>
      <c r="BF409" s="397" t="n">
        <f aca="false">IF(AW409&gt;1,0,V409-AW409*V409)</f>
        <v>0</v>
      </c>
    </row>
    <row r="410" customFormat="false" ht="19.5" hidden="false" customHeight="true" outlineLevel="0" collapsed="false">
      <c r="A410" s="166"/>
      <c r="B410" s="208" t="n">
        <f aca="false">B409+1</f>
        <v>399</v>
      </c>
      <c r="C410" s="166"/>
      <c r="D410" s="369" t="n">
        <f aca="false">INDEX(_Rge_Projectdata_3rd,$B410,MATCH("Project-ID",_Rge_Headline_Projectdata,0))</f>
        <v>0</v>
      </c>
      <c r="E410" s="370" t="str">
        <f aca="false" t="array" ref="E410:E410">IF(INDEX(_Rge_Data_3rd_CY,$B410,E$1)=0,"",TEXT(INDEX(_Rge_Data_3rd_CY,$B410,E$1),"JJJJMMTT"))</f>
        <v/>
      </c>
      <c r="F410" s="382" t="str">
        <f aca="false" t="array" ref="F410:F410">INDEX(_Rge_Data_3rd_CY,$B410,F$1)</f>
        <v>Open</v>
      </c>
      <c r="G410" s="371" t="n">
        <f aca="false" t="array" ref="G410:G410">IFERROR(MATCH(INDEX(_Rge_Data_3rd_CY,$B410,G$1),_Rge_Projectstatus,0),"")</f>
        <v>1</v>
      </c>
      <c r="H410" s="383" t="n">
        <f aca="false">INDEX(_Rge_Data_3rd_CY,$B410,H$1)</f>
        <v>0</v>
      </c>
      <c r="I410" s="384" t="n">
        <f aca="false">INDEX(_Rge_Data_3rd_CY,$B410,I$1)</f>
        <v>0</v>
      </c>
      <c r="J410" s="384" t="n">
        <f aca="false">INDEX(_Rge_Data_3rd_CY,$B410,J$1)</f>
        <v>0</v>
      </c>
      <c r="K410" s="384" t="n">
        <f aca="false">INDEX(_Rge_Data_3rd_CY,$B410,K$1)</f>
        <v>0</v>
      </c>
      <c r="L410" s="385" t="n">
        <f aca="false" t="array" ref="L410:L410">INDEX(_Rge_Data_3rd_CY,$B410,L$1)</f>
        <v>0</v>
      </c>
      <c r="M410" s="385" t="n">
        <f aca="false" t="array" ref="M410:M410">INDEX(_Rge_Data_3rd_CY,$B410,M$1)</f>
        <v>0</v>
      </c>
      <c r="N410" s="385" t="n">
        <f aca="false" t="array" ref="N410:N410">INDEX(_Rge_Data_3rd_CY,$B410,N$1)</f>
        <v>0</v>
      </c>
      <c r="O410" s="385" t="n">
        <f aca="false" t="array" ref="O410:O410">INDEX(_Rge_Data_3rd_CY,$B410,O$1)</f>
        <v>0</v>
      </c>
      <c r="P410" s="385" t="n">
        <f aca="false" t="array" ref="P410:P410">INDEX(_Rge_Data_3rd_CY,$B410,P$1)</f>
        <v>0</v>
      </c>
      <c r="Q410" s="385" t="n">
        <f aca="false">INDEX(_Rge_Data_3rd_CY,$B410,Q$1)</f>
        <v>0</v>
      </c>
      <c r="R410" s="385" t="n">
        <f aca="false" t="array" ref="R410:R410">INDEX(_Rge_Data_3rd_CY,$B410,R$1)</f>
        <v>0</v>
      </c>
      <c r="S410" s="385" t="n">
        <f aca="false" t="array" ref="S410:S410">INDEX(_Rge_Data_3rd_CY,$B410,S$1)</f>
        <v>0</v>
      </c>
      <c r="T410" s="385" t="n">
        <f aca="false">H410-S410</f>
        <v>0</v>
      </c>
      <c r="U410" s="386" t="n">
        <f aca="false">IFERROR(T410/H410,0)</f>
        <v>0</v>
      </c>
      <c r="V410" s="387" t="n">
        <f aca="false">INDEX(_Rge_Data_3rd_CY,$B410,V$1)</f>
        <v>0</v>
      </c>
      <c r="W410" s="388" t="n">
        <f aca="false">INDEX(_Rge_Data_3rd_CY,$B410,W$1)</f>
        <v>0</v>
      </c>
      <c r="X410" s="388" t="n">
        <f aca="false">INDEX(_Rge_Data_3rd_CY,$B410,X$1)</f>
        <v>0</v>
      </c>
      <c r="Y410" s="388" t="n">
        <f aca="false">INDEX(_Rge_Data_3rd_CY,$B410,Y$1)</f>
        <v>0</v>
      </c>
      <c r="Z410" s="388" t="n">
        <f aca="false" t="array" ref="Z410:Z410">INDEX(_Rge_Data_3rd_CY,$B410,Z$1)</f>
        <v>0</v>
      </c>
      <c r="AA410" s="388" t="n">
        <f aca="false" t="array" ref="AA410:AA410">INDEX(_Rge_Data_3rd_CY,$B410,AA$1)</f>
        <v>0</v>
      </c>
      <c r="AB410" s="388" t="n">
        <f aca="false" t="array" ref="AB410:AB410">INDEX(_Rge_Data_3rd_CY,$B410,AB$1)</f>
        <v>0</v>
      </c>
      <c r="AC410" s="388" t="n">
        <f aca="false" t="array" ref="AC410:AC410">INDEX(_Rge_Data_3rd_CY,$B410,AC$1)</f>
        <v>0</v>
      </c>
      <c r="AD410" s="388" t="n">
        <f aca="false" t="array" ref="AD410:AD410">INDEX(_Rge_Data_3rd_CY,$B410,AD$1)</f>
        <v>0</v>
      </c>
      <c r="AE410" s="388" t="n">
        <f aca="false">INDEX(_Rge_Data_3rd_CY,$B410,AE$1)</f>
        <v>0</v>
      </c>
      <c r="AF410" s="388" t="n">
        <f aca="false" t="array" ref="AF410:AF410">INDEX(_Rge_Data_3rd_CY,$B410,AF$1)</f>
        <v>0</v>
      </c>
      <c r="AG410" s="388" t="n">
        <f aca="false" t="array" ref="AG410:AG410">INDEX(_Rge_Data_3rd_CY,$B410,AG$1)</f>
        <v>0</v>
      </c>
      <c r="AH410" s="388" t="n">
        <f aca="false">V410-AG410</f>
        <v>0</v>
      </c>
      <c r="AI410" s="389" t="n">
        <f aca="false">IFERROR(AH410/V410,)</f>
        <v>0</v>
      </c>
      <c r="AJ410" s="390" t="n">
        <f aca="false">INDEX(_Rge_Data_3rd_CY,$B410,AJ$1)</f>
        <v>0</v>
      </c>
      <c r="AK410" s="391" t="n">
        <f aca="false">INDEX(_Rge_Data_3rd_CY,$B410,AK$1)</f>
        <v>0</v>
      </c>
      <c r="AL410" s="391" t="n">
        <f aca="false">INDEX(_Rge_Data_3rd_CY,$B410,AL$1)</f>
        <v>0</v>
      </c>
      <c r="AM410" s="391" t="n">
        <f aca="false">INDEX(_Rge_Data_3rd_CY,$B410,AM$1)</f>
        <v>0</v>
      </c>
      <c r="AN410" s="391" t="n">
        <f aca="false" t="array" ref="AN410:AN410">INDEX(_Rge_Data_3rd_CY,$B410,AN$1)</f>
        <v>0</v>
      </c>
      <c r="AO410" s="391" t="n">
        <f aca="false" t="array" ref="AO410:AO410">INDEX(_Rge_Data_3rd_CY,$B410,AO$1)</f>
        <v>0</v>
      </c>
      <c r="AP410" s="391" t="n">
        <f aca="false" t="array" ref="AP410:AP410">INDEX(_Rge_Data_3rd_CY,$B410,AP$1)</f>
        <v>0</v>
      </c>
      <c r="AQ410" s="391" t="n">
        <f aca="false" t="array" ref="AQ410:AQ410">INDEX(_Rge_Data_3rd_CY,$B410,AQ$1)</f>
        <v>0</v>
      </c>
      <c r="AR410" s="391" t="n">
        <f aca="false" t="array" ref="AR410:AR410">INDEX(_Rge_Data_3rd_CY,$B410,AR$1)</f>
        <v>0</v>
      </c>
      <c r="AS410" s="391" t="n">
        <f aca="false">INDEX(_Rge_Data_3rd_CY,$B410,AS$1)</f>
        <v>0</v>
      </c>
      <c r="AT410" s="391" t="n">
        <f aca="false" t="array" ref="AT410:AT410">INDEX(_Rge_Data_3rd_CY,$B410,AT$1)</f>
        <v>0</v>
      </c>
      <c r="AU410" s="391" t="n">
        <f aca="false" t="array" ref="AU410:AU410">INDEX(_Rge_Data_3rd_CY,$B410,AU$1)</f>
        <v>0</v>
      </c>
      <c r="AV410" s="262" t="n">
        <f aca="false">AU410+AX410+AY410</f>
        <v>0</v>
      </c>
      <c r="AW410" s="392" t="n">
        <f aca="false">IFERROR(AU410/AG410,0)</f>
        <v>0</v>
      </c>
      <c r="AX410" s="268" t="n">
        <f aca="false">IFERROR(IF(AND($F410="OPEN",$AH410&gt;0),$AH410*_SoP*$AW410,IF(AND($F410="CLOSED",$AH410&gt;0),$AH410*_SoL*$AW410,0)),0)</f>
        <v>0</v>
      </c>
      <c r="AY410" s="268" t="n">
        <f aca="false">IFERROR(IF($AH410&lt;0,$AH410*_SoL,0),0)</f>
        <v>0</v>
      </c>
      <c r="AZ410" s="393" t="n">
        <f aca="false">AU410+AX410</f>
        <v>0</v>
      </c>
      <c r="BA410" s="393" t="n">
        <f aca="false">AJ410-AY410</f>
        <v>0</v>
      </c>
      <c r="BB410" s="393" t="n">
        <f aca="false">AZ410-BA410</f>
        <v>0</v>
      </c>
      <c r="BC410" s="394" t="n">
        <f aca="false">IF($BB410&gt;=0,$BB410,0)</f>
        <v>0</v>
      </c>
      <c r="BD410" s="395" t="n">
        <f aca="false">IF($BB410&lt;=0,-$BB410,0)</f>
        <v>-0</v>
      </c>
      <c r="BE410" s="396" t="n">
        <f aca="false">IF((V410-AJ410)&lt;0,0,V410-AJ410)</f>
        <v>0</v>
      </c>
      <c r="BF410" s="397" t="n">
        <f aca="false">IF(AW410&gt;1,0,V410-AW410*V410)</f>
        <v>0</v>
      </c>
    </row>
    <row r="411" customFormat="false" ht="19.5" hidden="false" customHeight="true" outlineLevel="0" collapsed="false">
      <c r="A411" s="166"/>
      <c r="B411" s="208" t="n">
        <f aca="false">B410+1</f>
        <v>400</v>
      </c>
      <c r="C411" s="166"/>
      <c r="D411" s="369" t="str">
        <f aca="false" t="array" ref="D411:D411">INDEX(_Rge_Projectdata_3rd,$B411,MATCH("Project-ID",_Rge_Headline_Projectdata,0))</f>
        <v>S950201-1</v>
      </c>
      <c r="E411" s="370" t="str">
        <f aca="false" t="array" ref="E411:E411">IF(INDEX(_Rge_Data_3rd_CY,$B411,E$1)=0,"",TEXT(INDEX(_Rge_Data_3rd_CY,$B411,E$1),"JJJJMMTT"))</f>
        <v/>
      </c>
      <c r="F411" s="382" t="str">
        <f aca="false" t="array" ref="F411:F411">INDEX(_Rge_Data_3rd_CY,$B411,F$1)</f>
        <v>Open</v>
      </c>
      <c r="G411" s="371" t="n">
        <f aca="false" t="array" ref="G411:G411">IFERROR(MATCH(INDEX(_Rge_Data_3rd_CY,$B411,G$1),_Rge_Projectstatus,0),"")</f>
        <v>1</v>
      </c>
      <c r="H411" s="383" t="n">
        <f aca="false">INDEX(_Rge_Data_3rd_CY,$B411,H$1)</f>
        <v>0</v>
      </c>
      <c r="I411" s="384" t="n">
        <f aca="false">INDEX(_Rge_Data_3rd_CY,$B411,I$1)</f>
        <v>0</v>
      </c>
      <c r="J411" s="384" t="n">
        <f aca="false">INDEX(_Rge_Data_3rd_CY,$B411,J$1)</f>
        <v>0</v>
      </c>
      <c r="K411" s="384" t="n">
        <f aca="false">INDEX(_Rge_Data_3rd_CY,$B411,K$1)</f>
        <v>0</v>
      </c>
      <c r="L411" s="385" t="n">
        <f aca="false" t="array" ref="L411:L411">INDEX(_Rge_Data_3rd_CY,$B411,L$1)</f>
        <v>0</v>
      </c>
      <c r="M411" s="385" t="n">
        <f aca="false" t="array" ref="M411:M411">INDEX(_Rge_Data_3rd_CY,$B411,M$1)</f>
        <v>0</v>
      </c>
      <c r="N411" s="385" t="n">
        <f aca="false" t="array" ref="N411:N411">INDEX(_Rge_Data_3rd_CY,$B411,N$1)</f>
        <v>0</v>
      </c>
      <c r="O411" s="385" t="n">
        <f aca="false" t="array" ref="O411:O411">INDEX(_Rge_Data_3rd_CY,$B411,O$1)</f>
        <v>0</v>
      </c>
      <c r="P411" s="385" t="n">
        <f aca="false" t="array" ref="P411:P411">INDEX(_Rge_Data_3rd_CY,$B411,P$1)</f>
        <v>0</v>
      </c>
      <c r="Q411" s="385" t="n">
        <f aca="false">INDEX(_Rge_Data_3rd_CY,$B411,Q$1)</f>
        <v>0</v>
      </c>
      <c r="R411" s="385" t="n">
        <f aca="false" t="array" ref="R411:R411">INDEX(_Rge_Data_3rd_CY,$B411,R$1)</f>
        <v>0</v>
      </c>
      <c r="S411" s="385" t="n">
        <f aca="false" t="array" ref="S411:S411">INDEX(_Rge_Data_3rd_CY,$B411,S$1)</f>
        <v>0</v>
      </c>
      <c r="T411" s="385" t="n">
        <f aca="false">H411-S411</f>
        <v>0</v>
      </c>
      <c r="U411" s="386" t="n">
        <f aca="false">IFERROR(T411/H411,0)</f>
        <v>0</v>
      </c>
      <c r="V411" s="387" t="n">
        <f aca="false" t="array" ref="V411:V411">INDEX(_Rge_Data_3rd_CY,$B411,V$1)</f>
        <v>50305.206944</v>
      </c>
      <c r="W411" s="388" t="n">
        <f aca="false" t="array" ref="W411:W411">INDEX(_Rge_Data_3rd_CY,$B411,W$1)</f>
        <v>0</v>
      </c>
      <c r="X411" s="388" t="n">
        <f aca="false" t="array" ref="X411:X411">INDEX(_Rge_Data_3rd_CY,$B411,X$1)</f>
        <v>35706.26262944</v>
      </c>
      <c r="Y411" s="388" t="n">
        <f aca="false">INDEX(_Rge_Data_3rd_CY,$B411,Y$1)</f>
        <v>0</v>
      </c>
      <c r="Z411" s="388" t="n">
        <f aca="false" t="array" ref="Z411:Z411">INDEX(_Rge_Data_3rd_CY,$B411,Z$1)</f>
        <v>35706.26262944</v>
      </c>
      <c r="AA411" s="388" t="n">
        <f aca="false" t="array" ref="AA411:AA411">INDEX(_Rge_Data_3rd_CY,$B411,AA$1)</f>
        <v>325.902512</v>
      </c>
      <c r="AB411" s="388" t="n">
        <f aca="false" t="array" ref="AB411:AB411">INDEX(_Rge_Data_3rd_CY,$B411,AB$1)</f>
        <v>1355.104</v>
      </c>
      <c r="AC411" s="388" t="n">
        <f aca="false" t="array" ref="AC411:AC411">INDEX(_Rge_Data_3rd_CY,$B411,AC$1)</f>
        <v>3665.117904</v>
      </c>
      <c r="AD411" s="388" t="n">
        <f aca="false" t="array" ref="AD411:AD411">INDEX(_Rge_Data_3rd_CY,$B411,AD$1)</f>
        <v>0</v>
      </c>
      <c r="AE411" s="388" t="n">
        <f aca="false">INDEX(_Rge_Data_3rd_CY,$B411,AE$1)</f>
        <v>0</v>
      </c>
      <c r="AF411" s="388" t="n">
        <f aca="false" t="array" ref="AF411:AF411">INDEX(_Rge_Data_3rd_CY,$B411,AF$1)</f>
        <v>2012.20827776</v>
      </c>
      <c r="AG411" s="388" t="n">
        <f aca="false" t="array" ref="AG411:AG411">INDEX(_Rge_Data_3rd_CY,$B411,AG$1)</f>
        <v>43064.5953232</v>
      </c>
      <c r="AH411" s="388" t="n">
        <f aca="false">V411-AG411</f>
        <v>7240.6116208</v>
      </c>
      <c r="AI411" s="389" t="n">
        <f aca="false">IFERROR(AH411/V411,)</f>
        <v>0.143933641478909</v>
      </c>
      <c r="AJ411" s="390" t="n">
        <f aca="false" t="array" ref="AJ411:AJ411">INDEX(_Rge_Data_3rd_CY,$B411,AJ$1)</f>
        <v>44196.677104</v>
      </c>
      <c r="AK411" s="391" t="n">
        <f aca="false" t="array" ref="AK411:AK411">INDEX(_Rge_Data_3rd_CY,$B411,AK$1)</f>
        <v>0</v>
      </c>
      <c r="AL411" s="391" t="n">
        <f aca="false" t="array" ref="AL411:AL411">INDEX(_Rge_Data_3rd_CY,$B411,AL$1)</f>
        <v>35706.26262944</v>
      </c>
      <c r="AM411" s="391" t="n">
        <f aca="false">INDEX(_Rge_Data_3rd_CY,$B411,AM$1)</f>
        <v>0</v>
      </c>
      <c r="AN411" s="391" t="n">
        <f aca="false" t="array" ref="AN411:AN411">INDEX(_Rge_Data_3rd_CY,$B411,AN$1)</f>
        <v>35706.26262944</v>
      </c>
      <c r="AO411" s="391" t="n">
        <f aca="false" t="array" ref="AO411:AO411">INDEX(_Rge_Data_3rd_CY,$B411,AO$1)</f>
        <v>325.902512</v>
      </c>
      <c r="AP411" s="391" t="n">
        <f aca="false" t="array" ref="AP411:AP411">INDEX(_Rge_Data_3rd_CY,$B411,AP$1)</f>
        <v>1355.104</v>
      </c>
      <c r="AQ411" s="391" t="n">
        <f aca="false" t="array" ref="AQ411:AQ411">INDEX(_Rge_Data_3rd_CY,$B411,AQ$1)</f>
        <v>3292.56832816</v>
      </c>
      <c r="AR411" s="391" t="n">
        <f aca="false" t="array" ref="AR411:AR411">INDEX(_Rge_Data_3rd_CY,$B411,AR$1)</f>
        <v>0</v>
      </c>
      <c r="AS411" s="391" t="n">
        <f aca="false">INDEX(_Rge_Data_3rd_CY,$B411,AS$1)</f>
        <v>0</v>
      </c>
      <c r="AT411" s="391" t="n">
        <f aca="false" t="array" ref="AT411:AT411">INDEX(_Rge_Data_3rd_CY,$B411,AT$1)</f>
        <v>1767.86708416</v>
      </c>
      <c r="AU411" s="391" t="n">
        <f aca="false" t="array" ref="AU411:AU411">INDEX(_Rge_Data_3rd_CY,$B411,AU$1)</f>
        <v>42447.70455376</v>
      </c>
      <c r="AV411" s="262" t="n">
        <f aca="false">AU411+AX411+AY411</f>
        <v>49227.75144676</v>
      </c>
      <c r="AW411" s="392" t="n">
        <f aca="false">IFERROR(AU411/AG411,0)</f>
        <v>0.985675221958775</v>
      </c>
      <c r="AX411" s="268" t="n">
        <f aca="false">IFERROR(IF(AND($F411="OPEN",$AH411&gt;0),$AH411*_SoP*$AW411,IF(AND($F411="CLOSED",$AH411&gt;0),$AH411*_SoL*$AW411,0)),0)</f>
        <v>6780.046893</v>
      </c>
      <c r="AY411" s="268" t="n">
        <f aca="false">IFERROR(IF($AH411&lt;0,$AH411*_SoL,0),0)</f>
        <v>0</v>
      </c>
      <c r="AZ411" s="393" t="n">
        <f aca="false">AU411+AX411</f>
        <v>49227.75144676</v>
      </c>
      <c r="BA411" s="393" t="n">
        <f aca="false">AJ411-AY411</f>
        <v>44196.677104</v>
      </c>
      <c r="BB411" s="393" t="n">
        <f aca="false">AZ411-BA411</f>
        <v>5031.07434276</v>
      </c>
      <c r="BC411" s="394" t="n">
        <f aca="false">IF($BB411&gt;=0,$BB411,0)</f>
        <v>5031.07434276</v>
      </c>
      <c r="BD411" s="395" t="n">
        <f aca="false">IF($BB411&lt;=0,-$BB411,0)</f>
        <v>0</v>
      </c>
      <c r="BE411" s="396" t="n">
        <f aca="false">IF((V411-AJ411)&lt;0,0,V411-AJ411)</f>
        <v>6108.52984</v>
      </c>
      <c r="BF411" s="397" t="n">
        <f aca="false">IF(AW411&gt;1,0,V411-AW411*V411)</f>
        <v>720.610923790671</v>
      </c>
    </row>
    <row r="412" customFormat="false" ht="19.5" hidden="false" customHeight="true" outlineLevel="0" collapsed="false">
      <c r="A412" s="166"/>
      <c r="B412" s="208" t="n">
        <f aca="false">B411+1</f>
        <v>401</v>
      </c>
      <c r="C412" s="166"/>
      <c r="D412" s="369" t="str">
        <f aca="false" t="array" ref="D412:D412">INDEX(_Rge_Projectdata_3rd,$B412,MATCH("Project-ID",_Rge_Headline_Projectdata,0))</f>
        <v>S950201-2-8</v>
      </c>
      <c r="E412" s="370" t="str">
        <f aca="false" t="array" ref="E412:E412">IF(INDEX(_Rge_Data_3rd_CY,$B412,E$1)=0,"",TEXT(INDEX(_Rge_Data_3rd_CY,$B412,E$1),"JJJJMMTT"))</f>
        <v/>
      </c>
      <c r="F412" s="382" t="str">
        <f aca="false" t="array" ref="F412:F412">INDEX(_Rge_Data_3rd_CY,$B412,F$1)</f>
        <v>Open</v>
      </c>
      <c r="G412" s="371" t="n">
        <f aca="false" t="array" ref="G412:G412">IFERROR(MATCH(INDEX(_Rge_Data_3rd_CY,$B412,G$1),_Rge_Projectstatus,0),"")</f>
        <v>1</v>
      </c>
      <c r="H412" s="383" t="n">
        <f aca="false">INDEX(_Rge_Data_3rd_CY,$B412,H$1)</f>
        <v>0</v>
      </c>
      <c r="I412" s="384" t="n">
        <f aca="false">INDEX(_Rge_Data_3rd_CY,$B412,I$1)</f>
        <v>0</v>
      </c>
      <c r="J412" s="384" t="n">
        <f aca="false">INDEX(_Rge_Data_3rd_CY,$B412,J$1)</f>
        <v>0</v>
      </c>
      <c r="K412" s="384" t="n">
        <f aca="false">INDEX(_Rge_Data_3rd_CY,$B412,K$1)</f>
        <v>0</v>
      </c>
      <c r="L412" s="385" t="n">
        <f aca="false" t="array" ref="L412:L412">INDEX(_Rge_Data_3rd_CY,$B412,L$1)</f>
        <v>0</v>
      </c>
      <c r="M412" s="385" t="n">
        <f aca="false" t="array" ref="M412:M412">INDEX(_Rge_Data_3rd_CY,$B412,M$1)</f>
        <v>0</v>
      </c>
      <c r="N412" s="385" t="n">
        <f aca="false" t="array" ref="N412:N412">INDEX(_Rge_Data_3rd_CY,$B412,N$1)</f>
        <v>0</v>
      </c>
      <c r="O412" s="385" t="n">
        <f aca="false" t="array" ref="O412:O412">INDEX(_Rge_Data_3rd_CY,$B412,O$1)</f>
        <v>0</v>
      </c>
      <c r="P412" s="385" t="n">
        <f aca="false" t="array" ref="P412:P412">INDEX(_Rge_Data_3rd_CY,$B412,P$1)</f>
        <v>0</v>
      </c>
      <c r="Q412" s="385" t="n">
        <f aca="false">INDEX(_Rge_Data_3rd_CY,$B412,Q$1)</f>
        <v>0</v>
      </c>
      <c r="R412" s="385" t="n">
        <f aca="false" t="array" ref="R412:R412">INDEX(_Rge_Data_3rd_CY,$B412,R$1)</f>
        <v>0</v>
      </c>
      <c r="S412" s="385" t="n">
        <f aca="false" t="array" ref="S412:S412">INDEX(_Rge_Data_3rd_CY,$B412,S$1)</f>
        <v>0</v>
      </c>
      <c r="T412" s="385" t="n">
        <f aca="false">H412-S412</f>
        <v>0</v>
      </c>
      <c r="U412" s="386" t="n">
        <f aca="false">IFERROR(T412/H412,0)</f>
        <v>0</v>
      </c>
      <c r="V412" s="387" t="n">
        <f aca="false" t="array" ref="V412:V412">INDEX(_Rge_Data_3rd_CY,$B412,V$1)</f>
        <v>58026.868528</v>
      </c>
      <c r="W412" s="388" t="n">
        <f aca="false" t="array" ref="W412:W412">INDEX(_Rge_Data_3rd_CY,$B412,W$1)</f>
        <v>33884.95263488</v>
      </c>
      <c r="X412" s="388" t="n">
        <f aca="false" t="array" ref="X412:X412">INDEX(_Rge_Data_3rd_CY,$B412,X$1)</f>
        <v>0</v>
      </c>
      <c r="Y412" s="388" t="n">
        <f aca="false">INDEX(_Rge_Data_3rd_CY,$B412,Y$1)</f>
        <v>0</v>
      </c>
      <c r="Z412" s="388" t="n">
        <f aca="false" t="array" ref="Z412:Z412">INDEX(_Rge_Data_3rd_CY,$B412,Z$1)</f>
        <v>33884.95263488</v>
      </c>
      <c r="AA412" s="388" t="n">
        <f aca="false" t="array" ref="AA412:AA412">INDEX(_Rge_Data_3rd_CY,$B412,AA$1)</f>
        <v>606.30581296</v>
      </c>
      <c r="AB412" s="388" t="n">
        <f aca="false" t="array" ref="AB412:AB412">INDEX(_Rge_Data_3rd_CY,$B412,AB$1)</f>
        <v>3472.9741208</v>
      </c>
      <c r="AC412" s="388" t="n">
        <f aca="false" t="array" ref="AC412:AC412">INDEX(_Rge_Data_3rd_CY,$B412,AC$1)</f>
        <v>4075.7622432</v>
      </c>
      <c r="AD412" s="388" t="n">
        <f aca="false" t="array" ref="AD412:AD412">INDEX(_Rge_Data_3rd_CY,$B412,AD$1)</f>
        <v>0</v>
      </c>
      <c r="AE412" s="388" t="n">
        <f aca="false">INDEX(_Rge_Data_3rd_CY,$B412,AE$1)</f>
        <v>0</v>
      </c>
      <c r="AF412" s="388" t="n">
        <f aca="false" t="array" ref="AF412:AF412">INDEX(_Rge_Data_3rd_CY,$B412,AF$1)</f>
        <v>2321.07474112</v>
      </c>
      <c r="AG412" s="388" t="n">
        <f aca="false" t="array" ref="AG412:AG412">INDEX(_Rge_Data_3rd_CY,$B412,AG$1)</f>
        <v>44361.06955296</v>
      </c>
      <c r="AH412" s="388" t="n">
        <f aca="false">V412-AG412</f>
        <v>13665.79897504</v>
      </c>
      <c r="AI412" s="389" t="n">
        <f aca="false">IFERROR(AH412/V412,)</f>
        <v>0.235508124455239</v>
      </c>
      <c r="AJ412" s="390" t="n">
        <f aca="false" t="array" ref="AJ412:AJ412">INDEX(_Rge_Data_3rd_CY,$B412,AJ$1)</f>
        <v>51233.931456</v>
      </c>
      <c r="AK412" s="391" t="n">
        <f aca="false" t="array" ref="AK412:AK412">INDEX(_Rge_Data_3rd_CY,$B412,AK$1)</f>
        <v>33884.95263488</v>
      </c>
      <c r="AL412" s="391" t="n">
        <f aca="false" t="array" ref="AL412:AL412">INDEX(_Rge_Data_3rd_CY,$B412,AL$1)</f>
        <v>0</v>
      </c>
      <c r="AM412" s="391" t="n">
        <f aca="false">INDEX(_Rge_Data_3rd_CY,$B412,AM$1)</f>
        <v>0</v>
      </c>
      <c r="AN412" s="391" t="n">
        <f aca="false" t="array" ref="AN412:AN412">INDEX(_Rge_Data_3rd_CY,$B412,AN$1)</f>
        <v>33884.95263488</v>
      </c>
      <c r="AO412" s="391" t="n">
        <f aca="false" t="array" ref="AO412:AO412">INDEX(_Rge_Data_3rd_CY,$B412,AO$1)</f>
        <v>606.30581296</v>
      </c>
      <c r="AP412" s="391" t="n">
        <f aca="false" t="array" ref="AP412:AP412">INDEX(_Rge_Data_3rd_CY,$B412,AP$1)</f>
        <v>3472.9741208</v>
      </c>
      <c r="AQ412" s="391" t="n">
        <f aca="false" t="array" ref="AQ412:AQ412">INDEX(_Rge_Data_3rd_CY,$B412,AQ$1)</f>
        <v>2580.44005248</v>
      </c>
      <c r="AR412" s="391" t="n">
        <f aca="false" t="array" ref="AR412:AR412">INDEX(_Rge_Data_3rd_CY,$B412,AR$1)</f>
        <v>0</v>
      </c>
      <c r="AS412" s="391" t="n">
        <f aca="false">INDEX(_Rge_Data_3rd_CY,$B412,AS$1)</f>
        <v>0</v>
      </c>
      <c r="AT412" s="391" t="n">
        <f aca="false" t="array" ref="AT412:AT412">INDEX(_Rge_Data_3rd_CY,$B412,AT$1)</f>
        <v>2049.35725824</v>
      </c>
      <c r="AU412" s="391" t="n">
        <f aca="false" t="array" ref="AU412:AU412">INDEX(_Rge_Data_3rd_CY,$B412,AU$1)</f>
        <v>42594.02987936</v>
      </c>
      <c r="AV412" s="262" t="n">
        <f aca="false">AU412+AX412+AY412</f>
        <v>55059.40510936</v>
      </c>
      <c r="AW412" s="392" t="n">
        <f aca="false">IFERROR(AU412/AG412,0)</f>
        <v>0.960166883003341</v>
      </c>
      <c r="AX412" s="268" t="n">
        <f aca="false">IFERROR(IF(AND($F412="OPEN",$AH412&gt;0),$AH412*_SoP*$AW412,IF(AND($F412="CLOSED",$AH412&gt;0),$AH412*_SoL*$AW412,0)),0)</f>
        <v>12465.37523</v>
      </c>
      <c r="AY412" s="268" t="n">
        <f aca="false">IFERROR(IF($AH412&lt;0,$AH412*_SoL,0),0)</f>
        <v>0</v>
      </c>
      <c r="AZ412" s="393" t="n">
        <f aca="false">AU412+AX412</f>
        <v>55059.40510936</v>
      </c>
      <c r="BA412" s="393" t="n">
        <f aca="false">AJ412-AY412</f>
        <v>51233.931456</v>
      </c>
      <c r="BB412" s="393" t="n">
        <f aca="false">AZ412-BA412</f>
        <v>3825.47365335999</v>
      </c>
      <c r="BC412" s="394" t="n">
        <f aca="false">IF($BB412&gt;=0,$BB412,0)</f>
        <v>3825.47365335999</v>
      </c>
      <c r="BD412" s="395" t="n">
        <f aca="false">IF($BB412&lt;=0,-$BB412,0)</f>
        <v>0</v>
      </c>
      <c r="BE412" s="396" t="n">
        <f aca="false">IF((V412-AJ412)&lt;0,0,V412-AJ412)</f>
        <v>6792.937072</v>
      </c>
      <c r="BF412" s="397" t="n">
        <f aca="false">IF(AW412&gt;1,0,V412-AW412*V412)</f>
        <v>2311.39104302559</v>
      </c>
    </row>
    <row r="413" customFormat="false" ht="19.5" hidden="false" customHeight="true" outlineLevel="0" collapsed="false">
      <c r="A413" s="166"/>
      <c r="B413" s="208" t="n">
        <f aca="false">B412+1</f>
        <v>402</v>
      </c>
      <c r="C413" s="166"/>
      <c r="D413" s="369" t="str">
        <f aca="false" t="array" ref="D413:D413">INDEX(_Rge_Projectdata_3rd,$B413,MATCH("Project-ID",_Rge_Headline_Projectdata,0))</f>
        <v>S950201-3</v>
      </c>
      <c r="E413" s="370" t="str">
        <f aca="false" t="array" ref="E413:E413">IF(INDEX(_Rge_Data_3rd_CY,$B413,E$1)=0,"",TEXT(INDEX(_Rge_Data_3rd_CY,$B413,E$1),"JJJJMMTT"))</f>
        <v/>
      </c>
      <c r="F413" s="382" t="str">
        <f aca="false" t="array" ref="F413:F413">INDEX(_Rge_Data_3rd_CY,$B413,F$1)</f>
        <v>Open</v>
      </c>
      <c r="G413" s="371" t="n">
        <f aca="false" t="array" ref="G413:G413">IFERROR(MATCH(INDEX(_Rge_Data_3rd_CY,$B413,G$1),_Rge_Projectstatus,0),"")</f>
        <v>1</v>
      </c>
      <c r="H413" s="383" t="n">
        <f aca="false">INDEX(_Rge_Data_3rd_CY,$B413,H$1)</f>
        <v>0</v>
      </c>
      <c r="I413" s="384" t="n">
        <f aca="false">INDEX(_Rge_Data_3rd_CY,$B413,I$1)</f>
        <v>0</v>
      </c>
      <c r="J413" s="384" t="n">
        <f aca="false">INDEX(_Rge_Data_3rd_CY,$B413,J$1)</f>
        <v>0</v>
      </c>
      <c r="K413" s="384" t="n">
        <f aca="false">INDEX(_Rge_Data_3rd_CY,$B413,K$1)</f>
        <v>0</v>
      </c>
      <c r="L413" s="385" t="n">
        <f aca="false" t="array" ref="L413:L413">INDEX(_Rge_Data_3rd_CY,$B413,L$1)</f>
        <v>0</v>
      </c>
      <c r="M413" s="385" t="n">
        <f aca="false" t="array" ref="M413:M413">INDEX(_Rge_Data_3rd_CY,$B413,M$1)</f>
        <v>0</v>
      </c>
      <c r="N413" s="385" t="n">
        <f aca="false" t="array" ref="N413:N413">INDEX(_Rge_Data_3rd_CY,$B413,N$1)</f>
        <v>0</v>
      </c>
      <c r="O413" s="385" t="n">
        <f aca="false" t="array" ref="O413:O413">INDEX(_Rge_Data_3rd_CY,$B413,O$1)</f>
        <v>0</v>
      </c>
      <c r="P413" s="385" t="n">
        <f aca="false" t="array" ref="P413:P413">INDEX(_Rge_Data_3rd_CY,$B413,P$1)</f>
        <v>0</v>
      </c>
      <c r="Q413" s="385" t="n">
        <f aca="false">INDEX(_Rge_Data_3rd_CY,$B413,Q$1)</f>
        <v>0</v>
      </c>
      <c r="R413" s="385" t="n">
        <f aca="false" t="array" ref="R413:R413">INDEX(_Rge_Data_3rd_CY,$B413,R$1)</f>
        <v>0</v>
      </c>
      <c r="S413" s="385" t="n">
        <f aca="false" t="array" ref="S413:S413">INDEX(_Rge_Data_3rd_CY,$B413,S$1)</f>
        <v>0</v>
      </c>
      <c r="T413" s="385" t="n">
        <f aca="false">H413-S413</f>
        <v>0</v>
      </c>
      <c r="U413" s="386" t="n">
        <f aca="false">IFERROR(T413/H413,0)</f>
        <v>0</v>
      </c>
      <c r="V413" s="387" t="n">
        <f aca="false" t="array" ref="V413:V413">INDEX(_Rge_Data_3rd_CY,$B413,V$1)</f>
        <v>50031.914352</v>
      </c>
      <c r="W413" s="388" t="n">
        <f aca="false" t="array" ref="W413:W413">INDEX(_Rge_Data_3rd_CY,$B413,W$1)</f>
        <v>30668.92376912</v>
      </c>
      <c r="X413" s="388" t="n">
        <f aca="false" t="array" ref="X413:X413">INDEX(_Rge_Data_3rd_CY,$B413,X$1)</f>
        <v>0</v>
      </c>
      <c r="Y413" s="388" t="n">
        <f aca="false">INDEX(_Rge_Data_3rd_CY,$B413,Y$1)</f>
        <v>0</v>
      </c>
      <c r="Z413" s="388" t="n">
        <f aca="false" t="array" ref="Z413:Z413">INDEX(_Rge_Data_3rd_CY,$B413,Z$1)</f>
        <v>30668.92376912</v>
      </c>
      <c r="AA413" s="388" t="n">
        <f aca="false" t="array" ref="AA413:AA413">INDEX(_Rge_Data_3rd_CY,$B413,AA$1)</f>
        <v>704.584332</v>
      </c>
      <c r="AB413" s="388" t="n">
        <f aca="false" t="array" ref="AB413:AB413">INDEX(_Rge_Data_3rd_CY,$B413,AB$1)</f>
        <v>2931.169664</v>
      </c>
      <c r="AC413" s="388" t="n">
        <f aca="false" t="array" ref="AC413:AC413">INDEX(_Rge_Data_3rd_CY,$B413,AC$1)</f>
        <v>3664.7113728</v>
      </c>
      <c r="AD413" s="388" t="n">
        <f aca="false" t="array" ref="AD413:AD413">INDEX(_Rge_Data_3rd_CY,$B413,AD$1)</f>
        <v>0</v>
      </c>
      <c r="AE413" s="388" t="n">
        <f aca="false">INDEX(_Rge_Data_3rd_CY,$B413,AE$1)</f>
        <v>0</v>
      </c>
      <c r="AF413" s="388" t="n">
        <f aca="false" t="array" ref="AF413:AF413">INDEX(_Rge_Data_3rd_CY,$B413,AF$1)</f>
        <v>2001.27657408</v>
      </c>
      <c r="AG413" s="388" t="n">
        <f aca="false" t="array" ref="AG413:AG413">INDEX(_Rge_Data_3rd_CY,$B413,AG$1)</f>
        <v>39970.665712</v>
      </c>
      <c r="AH413" s="388" t="n">
        <f aca="false">V413-AG413</f>
        <v>10061.24864</v>
      </c>
      <c r="AI413" s="389" t="n">
        <f aca="false">IFERROR(AH413/V413,)</f>
        <v>0.201096615436579</v>
      </c>
      <c r="AJ413" s="390" t="n">
        <f aca="false" t="array" ref="AJ413:AJ413">INDEX(_Rge_Data_3rd_CY,$B413,AJ$1)</f>
        <v>43924.062064</v>
      </c>
      <c r="AK413" s="391" t="n">
        <f aca="false" t="array" ref="AK413:AK413">INDEX(_Rge_Data_3rd_CY,$B413,AK$1)</f>
        <v>30668.92376912</v>
      </c>
      <c r="AL413" s="391" t="n">
        <f aca="false" t="array" ref="AL413:AL413">INDEX(_Rge_Data_3rd_CY,$B413,AL$1)</f>
        <v>0</v>
      </c>
      <c r="AM413" s="391" t="n">
        <f aca="false">INDEX(_Rge_Data_3rd_CY,$B413,AM$1)</f>
        <v>0</v>
      </c>
      <c r="AN413" s="391" t="n">
        <f aca="false" t="array" ref="AN413:AN413">INDEX(_Rge_Data_3rd_CY,$B413,AN$1)</f>
        <v>30668.92376912</v>
      </c>
      <c r="AO413" s="391" t="n">
        <f aca="false" t="array" ref="AO413:AO413">INDEX(_Rge_Data_3rd_CY,$B413,AO$1)</f>
        <v>704.584332</v>
      </c>
      <c r="AP413" s="391" t="n">
        <f aca="false" t="array" ref="AP413:AP413">INDEX(_Rge_Data_3rd_CY,$B413,AP$1)</f>
        <v>2931.169664</v>
      </c>
      <c r="AQ413" s="391" t="n">
        <f aca="false" t="array" ref="AQ413:AQ413">INDEX(_Rge_Data_3rd_CY,$B413,AQ$1)</f>
        <v>0</v>
      </c>
      <c r="AR413" s="391" t="n">
        <f aca="false" t="array" ref="AR413:AR413">INDEX(_Rge_Data_3rd_CY,$B413,AR$1)</f>
        <v>0</v>
      </c>
      <c r="AS413" s="391" t="n">
        <f aca="false">INDEX(_Rge_Data_3rd_CY,$B413,AS$1)</f>
        <v>0</v>
      </c>
      <c r="AT413" s="391" t="n">
        <f aca="false" t="array" ref="AT413:AT413">INDEX(_Rge_Data_3rd_CY,$B413,AT$1)</f>
        <v>1756.96248256</v>
      </c>
      <c r="AU413" s="391" t="n">
        <f aca="false" t="array" ref="AU413:AU413">INDEX(_Rge_Data_3rd_CY,$B413,AU$1)</f>
        <v>36061.64024768</v>
      </c>
      <c r="AV413" s="262" t="n">
        <f aca="false">AU413+AX413+AY413</f>
        <v>44685.06110668</v>
      </c>
      <c r="AW413" s="392" t="n">
        <f aca="false">IFERROR(AU413/AG413,0)</f>
        <v>0.9022026429961</v>
      </c>
      <c r="AX413" s="268" t="n">
        <f aca="false">IFERROR(IF(AND($F413="OPEN",$AH413&gt;0),$AH413*_SoP*$AW413,IF(AND($F413="CLOSED",$AH413&gt;0),$AH413*_SoL*$AW413,0)),0)</f>
        <v>8623.420859</v>
      </c>
      <c r="AY413" s="268" t="n">
        <f aca="false">IFERROR(IF($AH413&lt;0,$AH413*_SoL,0),0)</f>
        <v>0</v>
      </c>
      <c r="AZ413" s="393" t="n">
        <f aca="false">AU413+AX413</f>
        <v>44685.06110668</v>
      </c>
      <c r="BA413" s="393" t="n">
        <f aca="false">AJ413-AY413</f>
        <v>43924.062064</v>
      </c>
      <c r="BB413" s="393" t="n">
        <f aca="false">AZ413-BA413</f>
        <v>760.999042679992</v>
      </c>
      <c r="BC413" s="394" t="n">
        <f aca="false">IF($BB413&gt;=0,$BB413,0)</f>
        <v>760.999042679992</v>
      </c>
      <c r="BD413" s="395" t="n">
        <f aca="false">IF($BB413&lt;=0,-$BB413,0)</f>
        <v>0</v>
      </c>
      <c r="BE413" s="396" t="n">
        <f aca="false">IF((V413-AJ413)&lt;0,0,V413-AJ413)</f>
        <v>6107.852288</v>
      </c>
      <c r="BF413" s="397" t="n">
        <f aca="false">IF(AW413&gt;1,0,V413-AW413*V413)</f>
        <v>4892.98898947109</v>
      </c>
    </row>
    <row r="414" customFormat="false" ht="19.5" hidden="false" customHeight="true" outlineLevel="0" collapsed="false">
      <c r="A414" s="166"/>
      <c r="B414" s="208" t="n">
        <f aca="false">B413+1</f>
        <v>403</v>
      </c>
      <c r="C414" s="166"/>
      <c r="D414" s="369" t="str">
        <f aca="false" t="array" ref="D414:D414">INDEX(_Rge_Projectdata_3rd,$B414,MATCH("Project-ID",_Rge_Headline_Projectdata,0))</f>
        <v>S950201-4</v>
      </c>
      <c r="E414" s="370" t="str">
        <f aca="false" t="array" ref="E414:E414">IF(INDEX(_Rge_Data_3rd_CY,$B414,E$1)=0,"",TEXT(INDEX(_Rge_Data_3rd_CY,$B414,E$1),"JJJJMMTT"))</f>
        <v>JJJJ05TT</v>
      </c>
      <c r="F414" s="382" t="str">
        <f aca="false" t="array" ref="F414:F414">INDEX(_Rge_Data_3rd_CY,$B414,F$1)</f>
        <v>Closed</v>
      </c>
      <c r="G414" s="371" t="n">
        <f aca="false" t="array" ref="G414:G414">IFERROR(MATCH(INDEX(_Rge_Data_3rd_CY,$B414,G$1),_Rge_Projectstatus,0),"")</f>
        <v>2</v>
      </c>
      <c r="H414" s="383" t="n">
        <f aca="false">INDEX(_Rge_Data_3rd_CY,$B414,H$1)</f>
        <v>0</v>
      </c>
      <c r="I414" s="384" t="n">
        <f aca="false">INDEX(_Rge_Data_3rd_CY,$B414,I$1)</f>
        <v>0</v>
      </c>
      <c r="J414" s="384" t="n">
        <f aca="false">INDEX(_Rge_Data_3rd_CY,$B414,J$1)</f>
        <v>0</v>
      </c>
      <c r="K414" s="384" t="n">
        <f aca="false">INDEX(_Rge_Data_3rd_CY,$B414,K$1)</f>
        <v>0</v>
      </c>
      <c r="L414" s="385" t="n">
        <f aca="false" t="array" ref="L414:L414">INDEX(_Rge_Data_3rd_CY,$B414,L$1)</f>
        <v>0</v>
      </c>
      <c r="M414" s="385" t="n">
        <f aca="false" t="array" ref="M414:M414">INDEX(_Rge_Data_3rd_CY,$B414,M$1)</f>
        <v>0</v>
      </c>
      <c r="N414" s="385" t="n">
        <f aca="false" t="array" ref="N414:N414">INDEX(_Rge_Data_3rd_CY,$B414,N$1)</f>
        <v>0</v>
      </c>
      <c r="O414" s="385" t="n">
        <f aca="false" t="array" ref="O414:O414">INDEX(_Rge_Data_3rd_CY,$B414,O$1)</f>
        <v>0</v>
      </c>
      <c r="P414" s="385" t="n">
        <f aca="false" t="array" ref="P414:P414">INDEX(_Rge_Data_3rd_CY,$B414,P$1)</f>
        <v>0</v>
      </c>
      <c r="Q414" s="385" t="n">
        <f aca="false">INDEX(_Rge_Data_3rd_CY,$B414,Q$1)</f>
        <v>0</v>
      </c>
      <c r="R414" s="385" t="n">
        <f aca="false" t="array" ref="R414:R414">INDEX(_Rge_Data_3rd_CY,$B414,R$1)</f>
        <v>0</v>
      </c>
      <c r="S414" s="385" t="n">
        <f aca="false" t="array" ref="S414:S414">INDEX(_Rge_Data_3rd_CY,$B414,S$1)</f>
        <v>0</v>
      </c>
      <c r="T414" s="385" t="n">
        <f aca="false">H414-S414</f>
        <v>0</v>
      </c>
      <c r="U414" s="386" t="n">
        <f aca="false">IFERROR(T414/H414,0)</f>
        <v>0</v>
      </c>
      <c r="V414" s="387" t="n">
        <f aca="false" t="array" ref="V414:V414">INDEX(_Rge_Data_3rd_CY,$B414,V$1)</f>
        <v>69451.8858624</v>
      </c>
      <c r="W414" s="388" t="n">
        <f aca="false" t="array" ref="W414:W414">INDEX(_Rge_Data_3rd_CY,$B414,W$1)</f>
        <v>42734.50753264</v>
      </c>
      <c r="X414" s="388" t="n">
        <f aca="false" t="array" ref="X414:X414">INDEX(_Rge_Data_3rd_CY,$B414,X$1)</f>
        <v>0</v>
      </c>
      <c r="Y414" s="388" t="n">
        <f aca="false">INDEX(_Rge_Data_3rd_CY,$B414,Y$1)</f>
        <v>0</v>
      </c>
      <c r="Z414" s="388" t="n">
        <f aca="false" t="array" ref="Z414:Z414">INDEX(_Rge_Data_3rd_CY,$B414,Z$1)</f>
        <v>42734.50753264</v>
      </c>
      <c r="AA414" s="388" t="n">
        <f aca="false" t="array" ref="AA414:AA414">INDEX(_Rge_Data_3rd_CY,$B414,AA$1)</f>
        <v>618.97125264</v>
      </c>
      <c r="AB414" s="388" t="n">
        <f aca="false" t="array" ref="AB414:AB414">INDEX(_Rge_Data_3rd_CY,$B414,AB$1)</f>
        <v>4728.157136</v>
      </c>
      <c r="AC414" s="388" t="n">
        <f aca="false" t="array" ref="AC414:AC414">INDEX(_Rge_Data_3rd_CY,$B414,AC$1)</f>
        <v>9197.16298736</v>
      </c>
      <c r="AD414" s="388" t="n">
        <f aca="false" t="array" ref="AD414:AD414">INDEX(_Rge_Data_3rd_CY,$B414,AD$1)</f>
        <v>0</v>
      </c>
      <c r="AE414" s="388" t="n">
        <f aca="false">INDEX(_Rge_Data_3rd_CY,$B414,AE$1)</f>
        <v>0</v>
      </c>
      <c r="AF414" s="388" t="n">
        <f aca="false" t="array" ref="AF414:AF414">INDEX(_Rge_Data_3rd_CY,$B414,AF$1)</f>
        <v>2778.075434496</v>
      </c>
      <c r="AG414" s="388" t="n">
        <f aca="false" t="array" ref="AG414:AG414">INDEX(_Rge_Data_3rd_CY,$B414,AG$1)</f>
        <v>60056.874343136</v>
      </c>
      <c r="AH414" s="388" t="n">
        <f aca="false">V414-AG414</f>
        <v>9395.01151926399</v>
      </c>
      <c r="AI414" s="389" t="n">
        <f aca="false">IFERROR(AH414/V414,)</f>
        <v>0.135273670435352</v>
      </c>
      <c r="AJ414" s="390" t="n">
        <f aca="false" t="array" ref="AJ414:AJ414">INDEX(_Rge_Data_3rd_CY,$B414,AJ$1)</f>
        <v>69451.8858624</v>
      </c>
      <c r="AK414" s="391" t="n">
        <f aca="false" t="array" ref="AK414:AK414">INDEX(_Rge_Data_3rd_CY,$B414,AK$1)</f>
        <v>42734.50753264</v>
      </c>
      <c r="AL414" s="391" t="n">
        <f aca="false" t="array" ref="AL414:AL414">INDEX(_Rge_Data_3rd_CY,$B414,AL$1)</f>
        <v>0</v>
      </c>
      <c r="AM414" s="391" t="n">
        <f aca="false">INDEX(_Rge_Data_3rd_CY,$B414,AM$1)</f>
        <v>0</v>
      </c>
      <c r="AN414" s="391" t="n">
        <f aca="false" t="array" ref="AN414:AN414">INDEX(_Rge_Data_3rd_CY,$B414,AN$1)</f>
        <v>42734.50753264</v>
      </c>
      <c r="AO414" s="391" t="n">
        <f aca="false" t="array" ref="AO414:AO414">INDEX(_Rge_Data_3rd_CY,$B414,AO$1)</f>
        <v>618.97125264</v>
      </c>
      <c r="AP414" s="391" t="n">
        <f aca="false" t="array" ref="AP414:AP414">INDEX(_Rge_Data_3rd_CY,$B414,AP$1)</f>
        <v>4728.157136</v>
      </c>
      <c r="AQ414" s="391" t="n">
        <f aca="false" t="array" ref="AQ414:AQ414">INDEX(_Rge_Data_3rd_CY,$B414,AQ$1)</f>
        <v>9197.16298736</v>
      </c>
      <c r="AR414" s="391" t="n">
        <f aca="false" t="array" ref="AR414:AR414">INDEX(_Rge_Data_3rd_CY,$B414,AR$1)</f>
        <v>0</v>
      </c>
      <c r="AS414" s="391" t="n">
        <f aca="false">INDEX(_Rge_Data_3rd_CY,$B414,AS$1)</f>
        <v>0</v>
      </c>
      <c r="AT414" s="391" t="n">
        <f aca="false" t="array" ref="AT414:AT414">INDEX(_Rge_Data_3rd_CY,$B414,AT$1)</f>
        <v>2778.075434496</v>
      </c>
      <c r="AU414" s="391" t="n">
        <f aca="false" t="array" ref="AU414:AU414">INDEX(_Rge_Data_3rd_CY,$B414,AU$1)</f>
        <v>60056.874343136</v>
      </c>
      <c r="AV414" s="262" t="n">
        <f aca="false">AU414+AX414+AY414</f>
        <v>69451.885862136</v>
      </c>
      <c r="AW414" s="392" t="n">
        <f aca="false">IFERROR(AU414/AG414,0)</f>
        <v>1</v>
      </c>
      <c r="AX414" s="268" t="n">
        <f aca="false">IFERROR(IF(AND($F414="OPEN",$AH414&gt;0),$AH414*_SoP*$AW414,IF(AND($F414="CLOSED",$AH414&gt;0),$AH414*_SoL*$AW414,0)),0)</f>
        <v>9395.011519</v>
      </c>
      <c r="AY414" s="268" t="n">
        <f aca="false">IFERROR(IF($AH414&lt;0,$AH414*_SoL,0),0)</f>
        <v>0</v>
      </c>
      <c r="AZ414" s="393" t="n">
        <f aca="false">AU414+AX414</f>
        <v>69451.885862136</v>
      </c>
      <c r="BA414" s="393" t="n">
        <f aca="false">AJ414-AY414</f>
        <v>69451.8858624</v>
      </c>
      <c r="BB414" s="393" t="n">
        <f aca="false">AZ414-BA414</f>
        <v>-2.63986294157803E-007</v>
      </c>
      <c r="BC414" s="394" t="n">
        <f aca="false">IF($BB414&gt;=0,$BB414,0)</f>
        <v>0</v>
      </c>
      <c r="BD414" s="395" t="n">
        <f aca="false">IF($BB414&lt;=0,-$BB414,0)</f>
        <v>2.63986294157803E-007</v>
      </c>
      <c r="BE414" s="396" t="n">
        <f aca="false">IF((V414-AJ414)&lt;0,0,V414-AJ414)</f>
        <v>0</v>
      </c>
      <c r="BF414" s="397" t="n">
        <f aca="false">IF(AW414&gt;1,0,V414-AW414*V414)</f>
        <v>0</v>
      </c>
    </row>
    <row r="415" customFormat="false" ht="19.5" hidden="false" customHeight="true" outlineLevel="0" collapsed="false">
      <c r="A415" s="166"/>
      <c r="B415" s="208" t="n">
        <f aca="false">B414+1</f>
        <v>404</v>
      </c>
      <c r="C415" s="166"/>
      <c r="D415" s="369" t="str">
        <f aca="false" t="array" ref="D415:D415">INDEX(_Rge_Projectdata_3rd,$B415,MATCH("Project-ID",_Rge_Headline_Projectdata,0))</f>
        <v>S950201-5</v>
      </c>
      <c r="E415" s="370" t="str">
        <f aca="false" t="array" ref="E415:E415">IF(INDEX(_Rge_Data_3rd_CY,$B415,E$1)=0,"",TEXT(INDEX(_Rge_Data_3rd_CY,$B415,E$1),"JJJJMMTT"))</f>
        <v>JJJJ05TT</v>
      </c>
      <c r="F415" s="382" t="str">
        <f aca="false" t="array" ref="F415:F415">INDEX(_Rge_Data_3rd_CY,$B415,F$1)</f>
        <v>Closed</v>
      </c>
      <c r="G415" s="371" t="n">
        <f aca="false" t="array" ref="G415:G415">IFERROR(MATCH(INDEX(_Rge_Data_3rd_CY,$B415,G$1),_Rge_Projectstatus,0),"")</f>
        <v>2</v>
      </c>
      <c r="H415" s="383" t="n">
        <f aca="false">INDEX(_Rge_Data_3rd_CY,$B415,H$1)</f>
        <v>0</v>
      </c>
      <c r="I415" s="384" t="n">
        <f aca="false">INDEX(_Rge_Data_3rd_CY,$B415,I$1)</f>
        <v>0</v>
      </c>
      <c r="J415" s="384" t="n">
        <f aca="false">INDEX(_Rge_Data_3rd_CY,$B415,J$1)</f>
        <v>0</v>
      </c>
      <c r="K415" s="384" t="n">
        <f aca="false">INDEX(_Rge_Data_3rd_CY,$B415,K$1)</f>
        <v>0</v>
      </c>
      <c r="L415" s="385" t="n">
        <f aca="false" t="array" ref="L415:L415">INDEX(_Rge_Data_3rd_CY,$B415,L$1)</f>
        <v>0</v>
      </c>
      <c r="M415" s="385" t="n">
        <f aca="false" t="array" ref="M415:M415">INDEX(_Rge_Data_3rd_CY,$B415,M$1)</f>
        <v>0</v>
      </c>
      <c r="N415" s="385" t="n">
        <f aca="false" t="array" ref="N415:N415">INDEX(_Rge_Data_3rd_CY,$B415,N$1)</f>
        <v>0</v>
      </c>
      <c r="O415" s="385" t="n">
        <f aca="false" t="array" ref="O415:O415">INDEX(_Rge_Data_3rd_CY,$B415,O$1)</f>
        <v>0</v>
      </c>
      <c r="P415" s="385" t="n">
        <f aca="false" t="array" ref="P415:P415">INDEX(_Rge_Data_3rd_CY,$B415,P$1)</f>
        <v>0</v>
      </c>
      <c r="Q415" s="385" t="n">
        <f aca="false">INDEX(_Rge_Data_3rd_CY,$B415,Q$1)</f>
        <v>0</v>
      </c>
      <c r="R415" s="385" t="n">
        <f aca="false" t="array" ref="R415:R415">INDEX(_Rge_Data_3rd_CY,$B415,R$1)</f>
        <v>0</v>
      </c>
      <c r="S415" s="385" t="n">
        <f aca="false" t="array" ref="S415:S415">INDEX(_Rge_Data_3rd_CY,$B415,S$1)</f>
        <v>0</v>
      </c>
      <c r="T415" s="385" t="n">
        <f aca="false">H415-S415</f>
        <v>0</v>
      </c>
      <c r="U415" s="386" t="n">
        <f aca="false">IFERROR(T415/H415,0)</f>
        <v>0</v>
      </c>
      <c r="V415" s="387" t="n">
        <f aca="false" t="array" ref="V415:V415">INDEX(_Rge_Data_3rd_CY,$B415,V$1)</f>
        <v>23015.724032</v>
      </c>
      <c r="W415" s="388" t="n">
        <f aca="false" t="array" ref="W415:W415">INDEX(_Rge_Data_3rd_CY,$B415,W$1)</f>
        <v>14479.296204</v>
      </c>
      <c r="X415" s="388" t="n">
        <f aca="false" t="array" ref="X415:X415">INDEX(_Rge_Data_3rd_CY,$B415,X$1)</f>
        <v>0</v>
      </c>
      <c r="Y415" s="388" t="n">
        <f aca="false">INDEX(_Rge_Data_3rd_CY,$B415,Y$1)</f>
        <v>0</v>
      </c>
      <c r="Z415" s="388" t="n">
        <f aca="false" t="array" ref="Z415:Z415">INDEX(_Rge_Data_3rd_CY,$B415,Z$1)</f>
        <v>14479.296204</v>
      </c>
      <c r="AA415" s="388" t="n">
        <f aca="false" t="array" ref="AA415:AA415">INDEX(_Rge_Data_3rd_CY,$B415,AA$1)</f>
        <v>377.94607824</v>
      </c>
      <c r="AB415" s="388" t="n">
        <f aca="false" t="array" ref="AB415:AB415">INDEX(_Rge_Data_3rd_CY,$B415,AB$1)</f>
        <v>1369.2568656</v>
      </c>
      <c r="AC415" s="388" t="n">
        <f aca="false" t="array" ref="AC415:AC415">INDEX(_Rge_Data_3rd_CY,$B415,AC$1)</f>
        <v>2266.6027488</v>
      </c>
      <c r="AD415" s="388" t="n">
        <f aca="false" t="array" ref="AD415:AD415">INDEX(_Rge_Data_3rd_CY,$B415,AD$1)</f>
        <v>0</v>
      </c>
      <c r="AE415" s="388" t="n">
        <f aca="false">INDEX(_Rge_Data_3rd_CY,$B415,AE$1)</f>
        <v>0</v>
      </c>
      <c r="AF415" s="388" t="n">
        <f aca="false" t="array" ref="AF415:AF415">INDEX(_Rge_Data_3rd_CY,$B415,AF$1)</f>
        <v>920.62896128</v>
      </c>
      <c r="AG415" s="388" t="n">
        <f aca="false" t="array" ref="AG415:AG415">INDEX(_Rge_Data_3rd_CY,$B415,AG$1)</f>
        <v>19413.73085792</v>
      </c>
      <c r="AH415" s="388" t="n">
        <f aca="false">V415-AG415</f>
        <v>3601.99317408</v>
      </c>
      <c r="AI415" s="389" t="n">
        <f aca="false">IFERROR(AH415/V415,)</f>
        <v>0.156501406128782</v>
      </c>
      <c r="AJ415" s="390" t="n">
        <f aca="false" t="array" ref="AJ415:AJ415">INDEX(_Rge_Data_3rd_CY,$B415,AJ$1)</f>
        <v>23015.724032</v>
      </c>
      <c r="AK415" s="391" t="n">
        <f aca="false" t="array" ref="AK415:AK415">INDEX(_Rge_Data_3rd_CY,$B415,AK$1)</f>
        <v>14479.296204</v>
      </c>
      <c r="AL415" s="391" t="n">
        <f aca="false" t="array" ref="AL415:AL415">INDEX(_Rge_Data_3rd_CY,$B415,AL$1)</f>
        <v>0</v>
      </c>
      <c r="AM415" s="391" t="n">
        <f aca="false">INDEX(_Rge_Data_3rd_CY,$B415,AM$1)</f>
        <v>0</v>
      </c>
      <c r="AN415" s="391" t="n">
        <f aca="false" t="array" ref="AN415:AN415">INDEX(_Rge_Data_3rd_CY,$B415,AN$1)</f>
        <v>14479.296204</v>
      </c>
      <c r="AO415" s="391" t="n">
        <f aca="false" t="array" ref="AO415:AO415">INDEX(_Rge_Data_3rd_CY,$B415,AO$1)</f>
        <v>377.94607824</v>
      </c>
      <c r="AP415" s="391" t="n">
        <f aca="false" t="array" ref="AP415:AP415">INDEX(_Rge_Data_3rd_CY,$B415,AP$1)</f>
        <v>1369.2568656</v>
      </c>
      <c r="AQ415" s="391" t="n">
        <f aca="false" t="array" ref="AQ415:AQ415">INDEX(_Rge_Data_3rd_CY,$B415,AQ$1)</f>
        <v>2266.6027488</v>
      </c>
      <c r="AR415" s="391" t="n">
        <f aca="false" t="array" ref="AR415:AR415">INDEX(_Rge_Data_3rd_CY,$B415,AR$1)</f>
        <v>0</v>
      </c>
      <c r="AS415" s="391" t="n">
        <f aca="false">INDEX(_Rge_Data_3rd_CY,$B415,AS$1)</f>
        <v>0</v>
      </c>
      <c r="AT415" s="391" t="n">
        <f aca="false" t="array" ref="AT415:AT415">INDEX(_Rge_Data_3rd_CY,$B415,AT$1)</f>
        <v>920.62896128</v>
      </c>
      <c r="AU415" s="391" t="n">
        <f aca="false" t="array" ref="AU415:AU415">INDEX(_Rge_Data_3rd_CY,$B415,AU$1)</f>
        <v>19413.73085792</v>
      </c>
      <c r="AV415" s="262" t="n">
        <f aca="false">AU415+AX415+AY415</f>
        <v>23015.72403192</v>
      </c>
      <c r="AW415" s="392" t="n">
        <f aca="false">IFERROR(AU415/AG415,0)</f>
        <v>1</v>
      </c>
      <c r="AX415" s="268" t="n">
        <f aca="false">IFERROR(IF(AND($F415="OPEN",$AH415&gt;0),$AH415*_SoP*$AW415,IF(AND($F415="CLOSED",$AH415&gt;0),$AH415*_SoL*$AW415,0)),0)</f>
        <v>3601.993174</v>
      </c>
      <c r="AY415" s="268" t="n">
        <f aca="false">IFERROR(IF($AH415&lt;0,$AH415*_SoL,0),0)</f>
        <v>0</v>
      </c>
      <c r="AZ415" s="393" t="n">
        <f aca="false">AU415+AX415</f>
        <v>23015.72403192</v>
      </c>
      <c r="BA415" s="393" t="n">
        <f aca="false">AJ415-AY415</f>
        <v>23015.724032</v>
      </c>
      <c r="BB415" s="393" t="n">
        <f aca="false">AZ415-BA415</f>
        <v>-8.00027919467539E-008</v>
      </c>
      <c r="BC415" s="394" t="n">
        <f aca="false">IF($BB415&gt;=0,$BB415,0)</f>
        <v>0</v>
      </c>
      <c r="BD415" s="395" t="n">
        <f aca="false">IF($BB415&lt;=0,-$BB415,0)</f>
        <v>8.00027919467539E-008</v>
      </c>
      <c r="BE415" s="396" t="n">
        <f aca="false">IF((V415-AJ415)&lt;0,0,V415-AJ415)</f>
        <v>0</v>
      </c>
      <c r="BF415" s="397" t="n">
        <f aca="false">IF(AW415&gt;1,0,V415-AW415*V415)</f>
        <v>0</v>
      </c>
    </row>
    <row r="416" customFormat="false" ht="19.5" hidden="false" customHeight="true" outlineLevel="0" collapsed="false">
      <c r="A416" s="166"/>
      <c r="B416" s="208" t="n">
        <f aca="false">B415+1</f>
        <v>405</v>
      </c>
      <c r="C416" s="166"/>
      <c r="D416" s="369" t="str">
        <f aca="false" t="array" ref="D416:D416">INDEX(_Rge_Projectdata_3rd,$B416,MATCH("Project-ID",_Rge_Headline_Projectdata,0))</f>
        <v>S950201-6</v>
      </c>
      <c r="E416" s="370" t="str">
        <f aca="false" t="array" ref="E416:E416">IF(INDEX(_Rge_Data_3rd_CY,$B416,E$1)=0,"",TEXT(INDEX(_Rge_Data_3rd_CY,$B416,E$1),"JJJJMMTT"))</f>
        <v>JJJJ05TT</v>
      </c>
      <c r="F416" s="382" t="str">
        <f aca="false" t="array" ref="F416:F416">INDEX(_Rge_Data_3rd_CY,$B416,F$1)</f>
        <v>Closed</v>
      </c>
      <c r="G416" s="371" t="n">
        <f aca="false" t="array" ref="G416:G416">IFERROR(MATCH(INDEX(_Rge_Data_3rd_CY,$B416,G$1),_Rge_Projectstatus,0),"")</f>
        <v>2</v>
      </c>
      <c r="H416" s="383" t="n">
        <f aca="false">INDEX(_Rge_Data_3rd_CY,$B416,H$1)</f>
        <v>0</v>
      </c>
      <c r="I416" s="384" t="n">
        <f aca="false">INDEX(_Rge_Data_3rd_CY,$B416,I$1)</f>
        <v>0</v>
      </c>
      <c r="J416" s="384" t="n">
        <f aca="false">INDEX(_Rge_Data_3rd_CY,$B416,J$1)</f>
        <v>0</v>
      </c>
      <c r="K416" s="384" t="n">
        <f aca="false">INDEX(_Rge_Data_3rd_CY,$B416,K$1)</f>
        <v>0</v>
      </c>
      <c r="L416" s="385" t="n">
        <f aca="false" t="array" ref="L416:L416">INDEX(_Rge_Data_3rd_CY,$B416,L$1)</f>
        <v>0</v>
      </c>
      <c r="M416" s="385" t="n">
        <f aca="false" t="array" ref="M416:M416">INDEX(_Rge_Data_3rd_CY,$B416,M$1)</f>
        <v>0</v>
      </c>
      <c r="N416" s="385" t="n">
        <f aca="false" t="array" ref="N416:N416">INDEX(_Rge_Data_3rd_CY,$B416,N$1)</f>
        <v>0</v>
      </c>
      <c r="O416" s="385" t="n">
        <f aca="false" t="array" ref="O416:O416">INDEX(_Rge_Data_3rd_CY,$B416,O$1)</f>
        <v>0</v>
      </c>
      <c r="P416" s="385" t="n">
        <f aca="false" t="array" ref="P416:P416">INDEX(_Rge_Data_3rd_CY,$B416,P$1)</f>
        <v>0</v>
      </c>
      <c r="Q416" s="385" t="n">
        <f aca="false">INDEX(_Rge_Data_3rd_CY,$B416,Q$1)</f>
        <v>0</v>
      </c>
      <c r="R416" s="385" t="n">
        <f aca="false" t="array" ref="R416:R416">INDEX(_Rge_Data_3rd_CY,$B416,R$1)</f>
        <v>0</v>
      </c>
      <c r="S416" s="385" t="n">
        <f aca="false" t="array" ref="S416:S416">INDEX(_Rge_Data_3rd_CY,$B416,S$1)</f>
        <v>0</v>
      </c>
      <c r="T416" s="385" t="n">
        <f aca="false">H416-S416</f>
        <v>0</v>
      </c>
      <c r="U416" s="386" t="n">
        <f aca="false">IFERROR(T416/H416,0)</f>
        <v>0</v>
      </c>
      <c r="V416" s="387" t="n">
        <f aca="false" t="array" ref="V416:V416">INDEX(_Rge_Data_3rd_CY,$B416,V$1)</f>
        <v>16099.63192</v>
      </c>
      <c r="W416" s="388" t="n">
        <f aca="false" t="array" ref="W416:W416">INDEX(_Rge_Data_3rd_CY,$B416,W$1)</f>
        <v>0</v>
      </c>
      <c r="X416" s="388" t="n">
        <f aca="false" t="array" ref="X416:X416">INDEX(_Rge_Data_3rd_CY,$B416,X$1)</f>
        <v>12368.90386592</v>
      </c>
      <c r="Y416" s="388" t="n">
        <f aca="false">INDEX(_Rge_Data_3rd_CY,$B416,Y$1)</f>
        <v>0</v>
      </c>
      <c r="Z416" s="388" t="n">
        <f aca="false" t="array" ref="Z416:Z416">INDEX(_Rge_Data_3rd_CY,$B416,Z$1)</f>
        <v>12368.90386592</v>
      </c>
      <c r="AA416" s="388" t="n">
        <f aca="false" t="array" ref="AA416:AA416">INDEX(_Rge_Data_3rd_CY,$B416,AA$1)</f>
        <v>264.80047408</v>
      </c>
      <c r="AB416" s="388" t="n">
        <f aca="false" t="array" ref="AB416:AB416">INDEX(_Rge_Data_3rd_CY,$B416,AB$1)</f>
        <v>580.4687624</v>
      </c>
      <c r="AC416" s="388" t="n">
        <f aca="false" t="array" ref="AC416:AC416">INDEX(_Rge_Data_3rd_CY,$B416,AC$1)</f>
        <v>1569.72975568</v>
      </c>
      <c r="AD416" s="388" t="n">
        <f aca="false" t="array" ref="AD416:AD416">INDEX(_Rge_Data_3rd_CY,$B416,AD$1)</f>
        <v>0</v>
      </c>
      <c r="AE416" s="388" t="n">
        <f aca="false">INDEX(_Rge_Data_3rd_CY,$B416,AE$1)</f>
        <v>0</v>
      </c>
      <c r="AF416" s="388" t="n">
        <f aca="false" t="array" ref="AF416:AF416">INDEX(_Rge_Data_3rd_CY,$B416,AF$1)</f>
        <v>643.9852768</v>
      </c>
      <c r="AG416" s="388" t="n">
        <f aca="false" t="array" ref="AG416:AG416">INDEX(_Rge_Data_3rd_CY,$B416,AG$1)</f>
        <v>15427.88813488</v>
      </c>
      <c r="AH416" s="388" t="n">
        <f aca="false">V416-AG416</f>
        <v>671.743785119999</v>
      </c>
      <c r="AI416" s="389" t="n">
        <f aca="false">IFERROR(AH416/V416,)</f>
        <v>0.0417241703697285</v>
      </c>
      <c r="AJ416" s="390" t="n">
        <f aca="false" t="array" ref="AJ416:AJ416">INDEX(_Rge_Data_3rd_CY,$B416,AJ$1)</f>
        <v>16099.63192</v>
      </c>
      <c r="AK416" s="391" t="n">
        <f aca="false" t="array" ref="AK416:AK416">INDEX(_Rge_Data_3rd_CY,$B416,AK$1)</f>
        <v>0</v>
      </c>
      <c r="AL416" s="391" t="n">
        <f aca="false" t="array" ref="AL416:AL416">INDEX(_Rge_Data_3rd_CY,$B416,AL$1)</f>
        <v>12368.90386592</v>
      </c>
      <c r="AM416" s="391" t="n">
        <f aca="false">INDEX(_Rge_Data_3rd_CY,$B416,AM$1)</f>
        <v>0</v>
      </c>
      <c r="AN416" s="391" t="n">
        <f aca="false" t="array" ref="AN416:AN416">INDEX(_Rge_Data_3rd_CY,$B416,AN$1)</f>
        <v>12368.90386592</v>
      </c>
      <c r="AO416" s="391" t="n">
        <f aca="false" t="array" ref="AO416:AO416">INDEX(_Rge_Data_3rd_CY,$B416,AO$1)</f>
        <v>264.80047408</v>
      </c>
      <c r="AP416" s="391" t="n">
        <f aca="false" t="array" ref="AP416:AP416">INDEX(_Rge_Data_3rd_CY,$B416,AP$1)</f>
        <v>580.4687624</v>
      </c>
      <c r="AQ416" s="391" t="n">
        <f aca="false" t="array" ref="AQ416:AQ416">INDEX(_Rge_Data_3rd_CY,$B416,AQ$1)</f>
        <v>1569.72975568</v>
      </c>
      <c r="AR416" s="391" t="n">
        <f aca="false" t="array" ref="AR416:AR416">INDEX(_Rge_Data_3rd_CY,$B416,AR$1)</f>
        <v>0</v>
      </c>
      <c r="AS416" s="391" t="n">
        <f aca="false">INDEX(_Rge_Data_3rd_CY,$B416,AS$1)</f>
        <v>0</v>
      </c>
      <c r="AT416" s="391" t="n">
        <f aca="false" t="array" ref="AT416:AT416">INDEX(_Rge_Data_3rd_CY,$B416,AT$1)</f>
        <v>643.9852768</v>
      </c>
      <c r="AU416" s="391" t="n">
        <f aca="false" t="array" ref="AU416:AU416">INDEX(_Rge_Data_3rd_CY,$B416,AU$1)</f>
        <v>15427.88813488</v>
      </c>
      <c r="AV416" s="262" t="n">
        <f aca="false">AU416+AX416+AY416</f>
        <v>16099.63191998</v>
      </c>
      <c r="AW416" s="392" t="n">
        <f aca="false">IFERROR(AU416/AG416,0)</f>
        <v>1</v>
      </c>
      <c r="AX416" s="268" t="n">
        <f aca="false">IFERROR(IF(AND($F416="OPEN",$AH416&gt;0),$AH416*_SoP*$AW416,IF(AND($F416="CLOSED",$AH416&gt;0),$AH416*_SoL*$AW416,0)),0)</f>
        <v>671.7437851</v>
      </c>
      <c r="AY416" s="268" t="n">
        <f aca="false">IFERROR(IF($AH416&lt;0,$AH416*_SoL,0),0)</f>
        <v>0</v>
      </c>
      <c r="AZ416" s="393" t="n">
        <f aca="false">AU416+AX416</f>
        <v>16099.63191998</v>
      </c>
      <c r="BA416" s="393" t="n">
        <f aca="false">AJ416-AY416</f>
        <v>16099.63192</v>
      </c>
      <c r="BB416" s="393" t="n">
        <f aca="false">AZ416-BA416</f>
        <v>-1.99997884919867E-008</v>
      </c>
      <c r="BC416" s="394" t="n">
        <f aca="false">IF($BB416&gt;=0,$BB416,0)</f>
        <v>0</v>
      </c>
      <c r="BD416" s="395" t="n">
        <f aca="false">IF($BB416&lt;=0,-$BB416,0)</f>
        <v>1.99997884919867E-008</v>
      </c>
      <c r="BE416" s="396" t="n">
        <f aca="false">IF((V416-AJ416)&lt;0,0,V416-AJ416)</f>
        <v>0</v>
      </c>
      <c r="BF416" s="397" t="n">
        <f aca="false">IF(AW416&gt;1,0,V416-AW416*V416)</f>
        <v>0</v>
      </c>
    </row>
    <row r="417" customFormat="false" ht="19.5" hidden="false" customHeight="true" outlineLevel="0" collapsed="false">
      <c r="A417" s="166"/>
      <c r="B417" s="208" t="n">
        <f aca="false">B416+1</f>
        <v>406</v>
      </c>
      <c r="C417" s="166"/>
      <c r="D417" s="369" t="str">
        <f aca="false" t="array" ref="D417:D417">INDEX(_Rge_Projectdata_3rd,$B417,MATCH("Project-ID",_Rge_Headline_Projectdata,0))</f>
        <v>S950212</v>
      </c>
      <c r="E417" s="370" t="str">
        <f aca="false" t="array" ref="E417:E417">IF(INDEX(_Rge_Data_3rd_CY,$B417,E$1)=0,"",TEXT(INDEX(_Rge_Data_3rd_CY,$B417,E$1),"JJJJMMTT"))</f>
        <v>JJJJ05TT</v>
      </c>
      <c r="F417" s="382" t="str">
        <f aca="false" t="array" ref="F417:F417">INDEX(_Rge_Data_3rd_CY,$B417,F$1)</f>
        <v>Closed</v>
      </c>
      <c r="G417" s="371" t="n">
        <f aca="false" t="array" ref="G417:G417">IFERROR(MATCH(INDEX(_Rge_Data_3rd_CY,$B417,G$1),_Rge_Projectstatus,0),"")</f>
        <v>2</v>
      </c>
      <c r="H417" s="383" t="n">
        <f aca="false">INDEX(_Rge_Data_3rd_CY,$B417,H$1)</f>
        <v>0</v>
      </c>
      <c r="I417" s="384" t="n">
        <f aca="false">INDEX(_Rge_Data_3rd_CY,$B417,I$1)</f>
        <v>0</v>
      </c>
      <c r="J417" s="384" t="n">
        <f aca="false">INDEX(_Rge_Data_3rd_CY,$B417,J$1)</f>
        <v>0</v>
      </c>
      <c r="K417" s="384" t="n">
        <f aca="false">INDEX(_Rge_Data_3rd_CY,$B417,K$1)</f>
        <v>0</v>
      </c>
      <c r="L417" s="385" t="n">
        <f aca="false" t="array" ref="L417:L417">INDEX(_Rge_Data_3rd_CY,$B417,L$1)</f>
        <v>0</v>
      </c>
      <c r="M417" s="385" t="n">
        <f aca="false" t="array" ref="M417:M417">INDEX(_Rge_Data_3rd_CY,$B417,M$1)</f>
        <v>0</v>
      </c>
      <c r="N417" s="385" t="n">
        <f aca="false" t="array" ref="N417:N417">INDEX(_Rge_Data_3rd_CY,$B417,N$1)</f>
        <v>0</v>
      </c>
      <c r="O417" s="385" t="n">
        <f aca="false" t="array" ref="O417:O417">INDEX(_Rge_Data_3rd_CY,$B417,O$1)</f>
        <v>0</v>
      </c>
      <c r="P417" s="385" t="n">
        <f aca="false" t="array" ref="P417:P417">INDEX(_Rge_Data_3rd_CY,$B417,P$1)</f>
        <v>0</v>
      </c>
      <c r="Q417" s="385" t="n">
        <f aca="false">INDEX(_Rge_Data_3rd_CY,$B417,Q$1)</f>
        <v>0</v>
      </c>
      <c r="R417" s="385" t="n">
        <f aca="false" t="array" ref="R417:R417">INDEX(_Rge_Data_3rd_CY,$B417,R$1)</f>
        <v>0</v>
      </c>
      <c r="S417" s="385" t="n">
        <f aca="false" t="array" ref="S417:S417">INDEX(_Rge_Data_3rd_CY,$B417,S$1)</f>
        <v>0</v>
      </c>
      <c r="T417" s="385" t="n">
        <f aca="false">H417-S417</f>
        <v>0</v>
      </c>
      <c r="U417" s="386" t="n">
        <f aca="false">IFERROR(T417/H417,0)</f>
        <v>0</v>
      </c>
      <c r="V417" s="387" t="n">
        <f aca="false" t="array" ref="V417:V417">INDEX(_Rge_Data_3rd_CY,$B417,V$1)</f>
        <v>221787.599888</v>
      </c>
      <c r="W417" s="388" t="n">
        <f aca="false" t="array" ref="W417:W417">INDEX(_Rge_Data_3rd_CY,$B417,W$1)</f>
        <v>151971.46924448</v>
      </c>
      <c r="X417" s="388" t="n">
        <f aca="false" t="array" ref="X417:X417">INDEX(_Rge_Data_3rd_CY,$B417,X$1)</f>
        <v>13334.0121232</v>
      </c>
      <c r="Y417" s="388" t="n">
        <f aca="false">INDEX(_Rge_Data_3rd_CY,$B417,Y$1)</f>
        <v>0</v>
      </c>
      <c r="Z417" s="388" t="n">
        <f aca="false" t="array" ref="Z417:Z417">INDEX(_Rge_Data_3rd_CY,$B417,Z$1)</f>
        <v>165305.48136768</v>
      </c>
      <c r="AA417" s="388" t="n">
        <f aca="false" t="array" ref="AA417:AA417">INDEX(_Rge_Data_3rd_CY,$B417,AA$1)</f>
        <v>4466.08161664</v>
      </c>
      <c r="AB417" s="388" t="n">
        <f aca="false" t="array" ref="AB417:AB417">INDEX(_Rge_Data_3rd_CY,$B417,AB$1)</f>
        <v>10212.02707648</v>
      </c>
      <c r="AC417" s="388" t="n">
        <f aca="false" t="array" ref="AC417:AC417">INDEX(_Rge_Data_3rd_CY,$B417,AC$1)</f>
        <v>6177.63257136</v>
      </c>
      <c r="AD417" s="388" t="n">
        <f aca="false" t="array" ref="AD417:AD417">INDEX(_Rge_Data_3rd_CY,$B417,AD$1)</f>
        <v>0</v>
      </c>
      <c r="AE417" s="388" t="n">
        <f aca="false">INDEX(_Rge_Data_3rd_CY,$B417,AE$1)</f>
        <v>0</v>
      </c>
      <c r="AF417" s="388" t="n">
        <f aca="false" t="array" ref="AF417:AF417">INDEX(_Rge_Data_3rd_CY,$B417,AF$1)</f>
        <v>8871.50399552</v>
      </c>
      <c r="AG417" s="388" t="n">
        <f aca="false" t="array" ref="AG417:AG417">INDEX(_Rge_Data_3rd_CY,$B417,AG$1)</f>
        <v>195032.72662768</v>
      </c>
      <c r="AH417" s="388" t="n">
        <f aca="false">V417-AG417</f>
        <v>26754.87326032</v>
      </c>
      <c r="AI417" s="389" t="n">
        <f aca="false">IFERROR(AH417/V417,)</f>
        <v>0.120632863486646</v>
      </c>
      <c r="AJ417" s="390" t="n">
        <f aca="false" t="array" ref="AJ417:AJ417">INDEX(_Rge_Data_3rd_CY,$B417,AJ$1)</f>
        <v>221787.599888</v>
      </c>
      <c r="AK417" s="391" t="n">
        <f aca="false" t="array" ref="AK417:AK417">INDEX(_Rge_Data_3rd_CY,$B417,AK$1)</f>
        <v>151971.46924448</v>
      </c>
      <c r="AL417" s="391" t="n">
        <f aca="false" t="array" ref="AL417:AL417">INDEX(_Rge_Data_3rd_CY,$B417,AL$1)</f>
        <v>13334.0121232</v>
      </c>
      <c r="AM417" s="391" t="n">
        <f aca="false">INDEX(_Rge_Data_3rd_CY,$B417,AM$1)</f>
        <v>0</v>
      </c>
      <c r="AN417" s="391" t="n">
        <f aca="false" t="array" ref="AN417:AN417">INDEX(_Rge_Data_3rd_CY,$B417,AN$1)</f>
        <v>165305.48136768</v>
      </c>
      <c r="AO417" s="391" t="n">
        <f aca="false" t="array" ref="AO417:AO417">INDEX(_Rge_Data_3rd_CY,$B417,AO$1)</f>
        <v>4466.08161664</v>
      </c>
      <c r="AP417" s="391" t="n">
        <f aca="false" t="array" ref="AP417:AP417">INDEX(_Rge_Data_3rd_CY,$B417,AP$1)</f>
        <v>10212.02707648</v>
      </c>
      <c r="AQ417" s="391" t="n">
        <f aca="false" t="array" ref="AQ417:AQ417">INDEX(_Rge_Data_3rd_CY,$B417,AQ$1)</f>
        <v>6177.63257136</v>
      </c>
      <c r="AR417" s="391" t="n">
        <f aca="false" t="array" ref="AR417:AR417">INDEX(_Rge_Data_3rd_CY,$B417,AR$1)</f>
        <v>0</v>
      </c>
      <c r="AS417" s="391" t="n">
        <f aca="false">INDEX(_Rge_Data_3rd_CY,$B417,AS$1)</f>
        <v>0</v>
      </c>
      <c r="AT417" s="391" t="n">
        <f aca="false" t="array" ref="AT417:AT417">INDEX(_Rge_Data_3rd_CY,$B417,AT$1)</f>
        <v>8871.50399552</v>
      </c>
      <c r="AU417" s="391" t="n">
        <f aca="false" t="array" ref="AU417:AU417">INDEX(_Rge_Data_3rd_CY,$B417,AU$1)</f>
        <v>195032.72662768</v>
      </c>
      <c r="AV417" s="262" t="n">
        <f aca="false">AU417+AX417+AY417</f>
        <v>221787.59988768</v>
      </c>
      <c r="AW417" s="392" t="n">
        <f aca="false">IFERROR(AU417/AG417,0)</f>
        <v>1</v>
      </c>
      <c r="AX417" s="268" t="n">
        <f aca="false">IFERROR(IF(AND($F417="OPEN",$AH417&gt;0),$AH417*_SoP*$AW417,IF(AND($F417="CLOSED",$AH417&gt;0),$AH417*_SoL*$AW417,0)),0)</f>
        <v>26754.87326</v>
      </c>
      <c r="AY417" s="268" t="n">
        <f aca="false">IFERROR(IF($AH417&lt;0,$AH417*_SoL,0),0)</f>
        <v>0</v>
      </c>
      <c r="AZ417" s="393" t="n">
        <f aca="false">AU417+AX417</f>
        <v>221787.59988768</v>
      </c>
      <c r="BA417" s="393" t="n">
        <f aca="false">AJ417-AY417</f>
        <v>221787.599888</v>
      </c>
      <c r="BB417" s="393" t="n">
        <f aca="false">AZ417-BA417</f>
        <v>-3.19996615871787E-007</v>
      </c>
      <c r="BC417" s="394" t="n">
        <f aca="false">IF($BB417&gt;=0,$BB417,0)</f>
        <v>0</v>
      </c>
      <c r="BD417" s="395" t="n">
        <f aca="false">IF($BB417&lt;=0,-$BB417,0)</f>
        <v>3.19996615871787E-007</v>
      </c>
      <c r="BE417" s="396" t="n">
        <f aca="false">IF((V417-AJ417)&lt;0,0,V417-AJ417)</f>
        <v>0</v>
      </c>
      <c r="BF417" s="397" t="n">
        <f aca="false">IF(AW417&gt;1,0,V417-AW417*V417)</f>
        <v>0</v>
      </c>
    </row>
    <row r="418" customFormat="false" ht="19.5" hidden="false" customHeight="true" outlineLevel="0" collapsed="false">
      <c r="A418" s="166"/>
      <c r="B418" s="208" t="n">
        <f aca="false">B417+1</f>
        <v>407</v>
      </c>
      <c r="C418" s="166"/>
      <c r="D418" s="369" t="str">
        <f aca="false" t="array" ref="D418:D418">INDEX(_Rge_Projectdata_3rd,$B418,MATCH("Project-ID",_Rge_Headline_Projectdata,0))</f>
        <v>S950242</v>
      </c>
      <c r="E418" s="370" t="str">
        <f aca="false" t="array" ref="E418:E418">IF(INDEX(_Rge_Data_3rd_CY,$B418,E$1)=0,"",TEXT(INDEX(_Rge_Data_3rd_CY,$B418,E$1),"JJJJMMTT"))</f>
        <v/>
      </c>
      <c r="F418" s="382" t="str">
        <f aca="false" t="array" ref="F418:F418">INDEX(_Rge_Data_3rd_CY,$B418,F$1)</f>
        <v>Open</v>
      </c>
      <c r="G418" s="371" t="n">
        <f aca="false" t="array" ref="G418:G418">IFERROR(MATCH(INDEX(_Rge_Data_3rd_CY,$B418,G$1),_Rge_Projectstatus,0),"")</f>
        <v>1</v>
      </c>
      <c r="H418" s="383" t="n">
        <f aca="false">INDEX(_Rge_Data_3rd_CY,$B418,H$1)</f>
        <v>0</v>
      </c>
      <c r="I418" s="384" t="n">
        <f aca="false">INDEX(_Rge_Data_3rd_CY,$B418,I$1)</f>
        <v>0</v>
      </c>
      <c r="J418" s="384" t="n">
        <f aca="false">INDEX(_Rge_Data_3rd_CY,$B418,J$1)</f>
        <v>0</v>
      </c>
      <c r="K418" s="384" t="n">
        <f aca="false">INDEX(_Rge_Data_3rd_CY,$B418,K$1)</f>
        <v>0</v>
      </c>
      <c r="L418" s="385" t="n">
        <f aca="false" t="array" ref="L418:L418">INDEX(_Rge_Data_3rd_CY,$B418,L$1)</f>
        <v>0</v>
      </c>
      <c r="M418" s="385" t="n">
        <f aca="false" t="array" ref="M418:M418">INDEX(_Rge_Data_3rd_CY,$B418,M$1)</f>
        <v>0</v>
      </c>
      <c r="N418" s="385" t="n">
        <f aca="false" t="array" ref="N418:N418">INDEX(_Rge_Data_3rd_CY,$B418,N$1)</f>
        <v>0</v>
      </c>
      <c r="O418" s="385" t="n">
        <f aca="false" t="array" ref="O418:O418">INDEX(_Rge_Data_3rd_CY,$B418,O$1)</f>
        <v>0</v>
      </c>
      <c r="P418" s="385" t="n">
        <f aca="false" t="array" ref="P418:P418">INDEX(_Rge_Data_3rd_CY,$B418,P$1)</f>
        <v>0</v>
      </c>
      <c r="Q418" s="385" t="n">
        <f aca="false">INDEX(_Rge_Data_3rd_CY,$B418,Q$1)</f>
        <v>0</v>
      </c>
      <c r="R418" s="385" t="n">
        <f aca="false" t="array" ref="R418:R418">INDEX(_Rge_Data_3rd_CY,$B418,R$1)</f>
        <v>0</v>
      </c>
      <c r="S418" s="385" t="n">
        <f aca="false" t="array" ref="S418:S418">INDEX(_Rge_Data_3rd_CY,$B418,S$1)</f>
        <v>0</v>
      </c>
      <c r="T418" s="385" t="n">
        <f aca="false">H418-S418</f>
        <v>0</v>
      </c>
      <c r="U418" s="386" t="n">
        <f aca="false">IFERROR(T418/H418,0)</f>
        <v>0</v>
      </c>
      <c r="V418" s="387" t="n">
        <f aca="false" t="array" ref="V418:V418">INDEX(_Rge_Data_3rd_CY,$B418,V$1)</f>
        <v>344132.168128</v>
      </c>
      <c r="W418" s="388" t="n">
        <f aca="false" t="array" ref="W418:W418">INDEX(_Rge_Data_3rd_CY,$B418,W$1)</f>
        <v>65774.28147216</v>
      </c>
      <c r="X418" s="388" t="n">
        <f aca="false" t="array" ref="X418:X418">INDEX(_Rge_Data_3rd_CY,$B418,X$1)</f>
        <v>205863.1530232</v>
      </c>
      <c r="Y418" s="388" t="n">
        <f aca="false">INDEX(_Rge_Data_3rd_CY,$B418,Y$1)</f>
        <v>0</v>
      </c>
      <c r="Z418" s="388" t="n">
        <f aca="false" t="array" ref="Z418:Z418">INDEX(_Rge_Data_3rd_CY,$B418,Z$1)</f>
        <v>271637.43449536</v>
      </c>
      <c r="AA418" s="388" t="n">
        <f aca="false" t="array" ref="AA418:AA418">INDEX(_Rge_Data_3rd_CY,$B418,AA$1)</f>
        <v>2895.0342216</v>
      </c>
      <c r="AB418" s="388" t="n">
        <f aca="false" t="array" ref="AB418:AB418">INDEX(_Rge_Data_3rd_CY,$B418,AB$1)</f>
        <v>6403.6196784</v>
      </c>
      <c r="AC418" s="388" t="n">
        <f aca="false" t="array" ref="AC418:AC418">INDEX(_Rge_Data_3rd_CY,$B418,AC$1)</f>
        <v>14950.1131392</v>
      </c>
      <c r="AD418" s="388" t="n">
        <f aca="false" t="array" ref="AD418:AD418">INDEX(_Rge_Data_3rd_CY,$B418,AD$1)</f>
        <v>0</v>
      </c>
      <c r="AE418" s="388" t="n">
        <f aca="false">INDEX(_Rge_Data_3rd_CY,$B418,AE$1)</f>
        <v>0</v>
      </c>
      <c r="AF418" s="388" t="n">
        <f aca="false" t="array" ref="AF418:AF418">INDEX(_Rge_Data_3rd_CY,$B418,AF$1)</f>
        <v>13765.28672512</v>
      </c>
      <c r="AG418" s="388" t="n">
        <f aca="false" t="array" ref="AG418:AG418">INDEX(_Rge_Data_3rd_CY,$B418,AG$1)</f>
        <v>309651.48825968</v>
      </c>
      <c r="AH418" s="388" t="n">
        <f aca="false">V418-AG418</f>
        <v>34480.6798683201</v>
      </c>
      <c r="AI418" s="389" t="n">
        <f aca="false">IFERROR(AH418/V418,)</f>
        <v>0.10019603821371</v>
      </c>
      <c r="AJ418" s="390" t="n">
        <f aca="false" t="array" ref="AJ418:AJ418">INDEX(_Rge_Data_3rd_CY,$B418,AJ$1)</f>
        <v>326906.165792</v>
      </c>
      <c r="AK418" s="391" t="n">
        <f aca="false" t="array" ref="AK418:AK418">INDEX(_Rge_Data_3rd_CY,$B418,AK$1)</f>
        <v>65774.28147216</v>
      </c>
      <c r="AL418" s="391" t="n">
        <f aca="false" t="array" ref="AL418:AL418">INDEX(_Rge_Data_3rd_CY,$B418,AL$1)</f>
        <v>205863.1530232</v>
      </c>
      <c r="AM418" s="391" t="n">
        <f aca="false">INDEX(_Rge_Data_3rd_CY,$B418,AM$1)</f>
        <v>0</v>
      </c>
      <c r="AN418" s="391" t="n">
        <f aca="false" t="array" ref="AN418:AN418">INDEX(_Rge_Data_3rd_CY,$B418,AN$1)</f>
        <v>271637.43449536</v>
      </c>
      <c r="AO418" s="391" t="n">
        <f aca="false" t="array" ref="AO418:AO418">INDEX(_Rge_Data_3rd_CY,$B418,AO$1)</f>
        <v>2895.0342216</v>
      </c>
      <c r="AP418" s="391" t="n">
        <f aca="false" t="array" ref="AP418:AP418">INDEX(_Rge_Data_3rd_CY,$B418,AP$1)</f>
        <v>6403.6196784</v>
      </c>
      <c r="AQ418" s="391" t="n">
        <f aca="false" t="array" ref="AQ418:AQ418">INDEX(_Rge_Data_3rd_CY,$B418,AQ$1)</f>
        <v>8530.9137504</v>
      </c>
      <c r="AR418" s="391" t="n">
        <f aca="false" t="array" ref="AR418:AR418">INDEX(_Rge_Data_3rd_CY,$B418,AR$1)</f>
        <v>0</v>
      </c>
      <c r="AS418" s="391" t="n">
        <f aca="false">INDEX(_Rge_Data_3rd_CY,$B418,AS$1)</f>
        <v>0</v>
      </c>
      <c r="AT418" s="391" t="n">
        <f aca="false" t="array" ref="AT418:AT418">INDEX(_Rge_Data_3rd_CY,$B418,AT$1)</f>
        <v>13076.24663168</v>
      </c>
      <c r="AU418" s="391" t="n">
        <f aca="false" t="array" ref="AU418:AU418">INDEX(_Rge_Data_3rd_CY,$B418,AU$1)</f>
        <v>302543.24877744</v>
      </c>
      <c r="AV418" s="262" t="n">
        <f aca="false">AU418+AX418+AY418</f>
        <v>334547.94579744</v>
      </c>
      <c r="AW418" s="392" t="n">
        <f aca="false">IFERROR(AU418/AG418,0)</f>
        <v>0.977044387798069</v>
      </c>
      <c r="AX418" s="268" t="n">
        <f aca="false">IFERROR(IF(AND($F418="OPEN",$AH418&gt;0),$AH418*_SoP*$AW418,IF(AND($F418="CLOSED",$AH418&gt;0),$AH418*_SoL*$AW418,0)),0)</f>
        <v>32004.69702</v>
      </c>
      <c r="AY418" s="268" t="n">
        <f aca="false">IFERROR(IF($AH418&lt;0,$AH418*_SoL,0),0)</f>
        <v>0</v>
      </c>
      <c r="AZ418" s="393" t="n">
        <f aca="false">AU418+AX418</f>
        <v>334547.94579744</v>
      </c>
      <c r="BA418" s="393" t="n">
        <f aca="false">AJ418-AY418</f>
        <v>326906.165792</v>
      </c>
      <c r="BB418" s="393" t="n">
        <f aca="false">AZ418-BA418</f>
        <v>7641.78000544006</v>
      </c>
      <c r="BC418" s="394" t="n">
        <f aca="false">IF($BB418&gt;=0,$BB418,0)</f>
        <v>7641.78000544006</v>
      </c>
      <c r="BD418" s="395" t="n">
        <f aca="false">IF($BB418&lt;=0,-$BB418,0)</f>
        <v>0</v>
      </c>
      <c r="BE418" s="396" t="n">
        <f aca="false">IF((V418-AJ418)&lt;0,0,V418-AJ418)</f>
        <v>17226.002336</v>
      </c>
      <c r="BF418" s="397" t="n">
        <f aca="false">IF(AW418&gt;1,0,V418-AW418*V418)</f>
        <v>7899.76459775603</v>
      </c>
    </row>
    <row r="419" customFormat="false" ht="19.5" hidden="false" customHeight="true" outlineLevel="0" collapsed="false">
      <c r="A419" s="166"/>
      <c r="B419" s="208" t="n">
        <f aca="false">B418+1</f>
        <v>408</v>
      </c>
      <c r="C419" s="166"/>
      <c r="D419" s="369" t="str">
        <f aca="false" t="array" ref="D419:D419">INDEX(_Rge_Projectdata_3rd,$B419,MATCH("Project-ID",_Rge_Headline_Projectdata,0))</f>
        <v>S950244</v>
      </c>
      <c r="E419" s="370" t="str">
        <f aca="false" t="array" ref="E419:E419">IF(INDEX(_Rge_Data_3rd_CY,$B419,E$1)=0,"",TEXT(INDEX(_Rge_Data_3rd_CY,$B419,E$1),"JJJJMMTT"))</f>
        <v>JJJJ03TT</v>
      </c>
      <c r="F419" s="382" t="str">
        <f aca="false" t="array" ref="F419:F419">INDEX(_Rge_Data_3rd_CY,$B419,F$1)</f>
        <v>Closed</v>
      </c>
      <c r="G419" s="371" t="n">
        <f aca="false" t="array" ref="G419:G419">IFERROR(MATCH(INDEX(_Rge_Data_3rd_CY,$B419,G$1),_Rge_Projectstatus,0),"")</f>
        <v>2</v>
      </c>
      <c r="H419" s="383" t="n">
        <f aca="false">INDEX(_Rge_Data_3rd_CY,$B419,H$1)</f>
        <v>0</v>
      </c>
      <c r="I419" s="384" t="n">
        <f aca="false">INDEX(_Rge_Data_3rd_CY,$B419,I$1)</f>
        <v>0</v>
      </c>
      <c r="J419" s="384" t="n">
        <f aca="false">INDEX(_Rge_Data_3rd_CY,$B419,J$1)</f>
        <v>0</v>
      </c>
      <c r="K419" s="384" t="n">
        <f aca="false">INDEX(_Rge_Data_3rd_CY,$B419,K$1)</f>
        <v>0</v>
      </c>
      <c r="L419" s="385" t="n">
        <f aca="false" t="array" ref="L419:L419">INDEX(_Rge_Data_3rd_CY,$B419,L$1)</f>
        <v>0</v>
      </c>
      <c r="M419" s="385" t="n">
        <f aca="false" t="array" ref="M419:M419">INDEX(_Rge_Data_3rd_CY,$B419,M$1)</f>
        <v>0</v>
      </c>
      <c r="N419" s="385" t="n">
        <f aca="false" t="array" ref="N419:N419">INDEX(_Rge_Data_3rd_CY,$B419,N$1)</f>
        <v>0</v>
      </c>
      <c r="O419" s="385" t="n">
        <f aca="false" t="array" ref="O419:O419">INDEX(_Rge_Data_3rd_CY,$B419,O$1)</f>
        <v>0</v>
      </c>
      <c r="P419" s="385" t="n">
        <f aca="false" t="array" ref="P419:P419">INDEX(_Rge_Data_3rd_CY,$B419,P$1)</f>
        <v>0</v>
      </c>
      <c r="Q419" s="385" t="n">
        <f aca="false">INDEX(_Rge_Data_3rd_CY,$B419,Q$1)</f>
        <v>0</v>
      </c>
      <c r="R419" s="385" t="n">
        <f aca="false" t="array" ref="R419:R419">INDEX(_Rge_Data_3rd_CY,$B419,R$1)</f>
        <v>0</v>
      </c>
      <c r="S419" s="385" t="n">
        <f aca="false" t="array" ref="S419:S419">INDEX(_Rge_Data_3rd_CY,$B419,S$1)</f>
        <v>0</v>
      </c>
      <c r="T419" s="385" t="n">
        <f aca="false">H419-S419</f>
        <v>0</v>
      </c>
      <c r="U419" s="386" t="n">
        <f aca="false">IFERROR(T419/H419,0)</f>
        <v>0</v>
      </c>
      <c r="V419" s="387" t="n">
        <f aca="false" t="array" ref="V419:V419">INDEX(_Rge_Data_3rd_CY,$B419,V$1)</f>
        <v>370112.18216</v>
      </c>
      <c r="W419" s="388" t="n">
        <f aca="false" t="array" ref="W419:W419">INDEX(_Rge_Data_3rd_CY,$B419,W$1)</f>
        <v>0</v>
      </c>
      <c r="X419" s="388" t="n">
        <f aca="false" t="array" ref="X419:X419">INDEX(_Rge_Data_3rd_CY,$B419,X$1)</f>
        <v>228582.43051856</v>
      </c>
      <c r="Y419" s="388" t="n">
        <f aca="false">INDEX(_Rge_Data_3rd_CY,$B419,Y$1)</f>
        <v>0</v>
      </c>
      <c r="Z419" s="388" t="n">
        <f aca="false" t="array" ref="Z419:Z419">INDEX(_Rge_Data_3rd_CY,$B419,Z$1)</f>
        <v>228582.43051856</v>
      </c>
      <c r="AA419" s="388" t="n">
        <f aca="false" t="array" ref="AA419:AA419">INDEX(_Rge_Data_3rd_CY,$B419,AA$1)</f>
        <v>1893.95712</v>
      </c>
      <c r="AB419" s="388" t="n">
        <f aca="false" t="array" ref="AB419:AB419">INDEX(_Rge_Data_3rd_CY,$B419,AB$1)</f>
        <v>4136.38242208</v>
      </c>
      <c r="AC419" s="388" t="n">
        <f aca="false" t="array" ref="AC419:AC419">INDEX(_Rge_Data_3rd_CY,$B419,AC$1)</f>
        <v>0</v>
      </c>
      <c r="AD419" s="388" t="n">
        <f aca="false" t="array" ref="AD419:AD419">INDEX(_Rge_Data_3rd_CY,$B419,AD$1)</f>
        <v>0</v>
      </c>
      <c r="AE419" s="388" t="n">
        <f aca="false">INDEX(_Rge_Data_3rd_CY,$B419,AE$1)</f>
        <v>0</v>
      </c>
      <c r="AF419" s="388" t="n">
        <f aca="false" t="array" ref="AF419:AF419">INDEX(_Rge_Data_3rd_CY,$B419,AF$1)</f>
        <v>14804.4872864</v>
      </c>
      <c r="AG419" s="388" t="n">
        <f aca="false" t="array" ref="AG419:AG419">INDEX(_Rge_Data_3rd_CY,$B419,AG$1)</f>
        <v>249417.25734704</v>
      </c>
      <c r="AH419" s="388" t="n">
        <f aca="false">V419-AG419</f>
        <v>120694.92481296</v>
      </c>
      <c r="AI419" s="389" t="n">
        <f aca="false">IFERROR(AH419/V419,)</f>
        <v>0.326103626496637</v>
      </c>
      <c r="AJ419" s="390" t="n">
        <f aca="false" t="array" ref="AJ419:AJ419">INDEX(_Rge_Data_3rd_CY,$B419,AJ$1)</f>
        <v>370112.18216</v>
      </c>
      <c r="AK419" s="391" t="n">
        <f aca="false" t="array" ref="AK419:AK419">INDEX(_Rge_Data_3rd_CY,$B419,AK$1)</f>
        <v>0</v>
      </c>
      <c r="AL419" s="391" t="n">
        <f aca="false" t="array" ref="AL419:AL419">INDEX(_Rge_Data_3rd_CY,$B419,AL$1)</f>
        <v>228582.43051856</v>
      </c>
      <c r="AM419" s="391" t="n">
        <f aca="false">INDEX(_Rge_Data_3rd_CY,$B419,AM$1)</f>
        <v>0</v>
      </c>
      <c r="AN419" s="391" t="n">
        <f aca="false" t="array" ref="AN419:AN419">INDEX(_Rge_Data_3rd_CY,$B419,AN$1)</f>
        <v>228582.43051856</v>
      </c>
      <c r="AO419" s="391" t="n">
        <f aca="false" t="array" ref="AO419:AO419">INDEX(_Rge_Data_3rd_CY,$B419,AO$1)</f>
        <v>1893.95712</v>
      </c>
      <c r="AP419" s="391" t="n">
        <f aca="false" t="array" ref="AP419:AP419">INDEX(_Rge_Data_3rd_CY,$B419,AP$1)</f>
        <v>4136.38242208</v>
      </c>
      <c r="AQ419" s="391" t="n">
        <f aca="false" t="array" ref="AQ419:AQ419">INDEX(_Rge_Data_3rd_CY,$B419,AQ$1)</f>
        <v>0</v>
      </c>
      <c r="AR419" s="391" t="n">
        <f aca="false" t="array" ref="AR419:AR419">INDEX(_Rge_Data_3rd_CY,$B419,AR$1)</f>
        <v>0</v>
      </c>
      <c r="AS419" s="391" t="n">
        <f aca="false">INDEX(_Rge_Data_3rd_CY,$B419,AS$1)</f>
        <v>0</v>
      </c>
      <c r="AT419" s="391" t="n">
        <f aca="false" t="array" ref="AT419:AT419">INDEX(_Rge_Data_3rd_CY,$B419,AT$1)</f>
        <v>14804.4872864</v>
      </c>
      <c r="AU419" s="391" t="n">
        <f aca="false" t="array" ref="AU419:AU419">INDEX(_Rge_Data_3rd_CY,$B419,AU$1)</f>
        <v>249417.25734704</v>
      </c>
      <c r="AV419" s="262" t="n">
        <f aca="false">AU419+AX419+AY419</f>
        <v>370112.18214704</v>
      </c>
      <c r="AW419" s="392" t="n">
        <f aca="false">IFERROR(AU419/AG419,0)</f>
        <v>1</v>
      </c>
      <c r="AX419" s="268" t="n">
        <f aca="false">IFERROR(IF(AND($F419="OPEN",$AH419&gt;0),$AH419*_SoP*$AW419,IF(AND($F419="CLOSED",$AH419&gt;0),$AH419*_SoL*$AW419,0)),0)</f>
        <v>120694.9248</v>
      </c>
      <c r="AY419" s="268" t="n">
        <f aca="false">IFERROR(IF($AH419&lt;0,$AH419*_SoL,0),0)</f>
        <v>0</v>
      </c>
      <c r="AZ419" s="393" t="n">
        <f aca="false">AU419+AX419</f>
        <v>370112.18214704</v>
      </c>
      <c r="BA419" s="393" t="n">
        <f aca="false">AJ419-AY419</f>
        <v>370112.18216</v>
      </c>
      <c r="BB419" s="393" t="n">
        <f aca="false">AZ419-BA419</f>
        <v>-1.29600521177053E-005</v>
      </c>
      <c r="BC419" s="394" t="n">
        <f aca="false">IF($BB419&gt;=0,$BB419,0)</f>
        <v>0</v>
      </c>
      <c r="BD419" s="395" t="n">
        <f aca="false">IF($BB419&lt;=0,-$BB419,0)</f>
        <v>1.29600521177053E-005</v>
      </c>
      <c r="BE419" s="396" t="n">
        <f aca="false">IF((V419-AJ419)&lt;0,0,V419-AJ419)</f>
        <v>0</v>
      </c>
      <c r="BF419" s="397" t="n">
        <f aca="false">IF(AW419&gt;1,0,V419-AW419*V419)</f>
        <v>0</v>
      </c>
    </row>
    <row r="420" customFormat="false" ht="19.5" hidden="false" customHeight="true" outlineLevel="0" collapsed="false">
      <c r="A420" s="166"/>
      <c r="B420" s="208" t="n">
        <f aca="false">B419+1</f>
        <v>409</v>
      </c>
      <c r="C420" s="166"/>
      <c r="D420" s="369" t="str">
        <f aca="false" t="array" ref="D420:D420">INDEX(_Rge_Projectdata_3rd,$B420,MATCH("Project-ID",_Rge_Headline_Projectdata,0))</f>
        <v>S950260</v>
      </c>
      <c r="E420" s="370" t="str">
        <f aca="false" t="array" ref="E420:E420">IF(INDEX(_Rge_Data_3rd_CY,$B420,E$1)=0,"",TEXT(INDEX(_Rge_Data_3rd_CY,$B420,E$1),"JJJJMMTT"))</f>
        <v>JJJJ03TT</v>
      </c>
      <c r="F420" s="382" t="str">
        <f aca="false" t="array" ref="F420:F420">INDEX(_Rge_Data_3rd_CY,$B420,F$1)</f>
        <v>Closed</v>
      </c>
      <c r="G420" s="371" t="n">
        <f aca="false" t="array" ref="G420:G420">IFERROR(MATCH(INDEX(_Rge_Data_3rd_CY,$B420,G$1),_Rge_Projectstatus,0),"")</f>
        <v>2</v>
      </c>
      <c r="H420" s="383" t="n">
        <f aca="false">INDEX(_Rge_Data_3rd_CY,$B420,H$1)</f>
        <v>0</v>
      </c>
      <c r="I420" s="384" t="n">
        <f aca="false">INDEX(_Rge_Data_3rd_CY,$B420,I$1)</f>
        <v>0</v>
      </c>
      <c r="J420" s="384" t="n">
        <f aca="false">INDEX(_Rge_Data_3rd_CY,$B420,J$1)</f>
        <v>0</v>
      </c>
      <c r="K420" s="384" t="n">
        <f aca="false">INDEX(_Rge_Data_3rd_CY,$B420,K$1)</f>
        <v>0</v>
      </c>
      <c r="L420" s="385" t="n">
        <f aca="false" t="array" ref="L420:L420">INDEX(_Rge_Data_3rd_CY,$B420,L$1)</f>
        <v>0</v>
      </c>
      <c r="M420" s="385" t="n">
        <f aca="false" t="array" ref="M420:M420">INDEX(_Rge_Data_3rd_CY,$B420,M$1)</f>
        <v>0</v>
      </c>
      <c r="N420" s="385" t="n">
        <f aca="false" t="array" ref="N420:N420">INDEX(_Rge_Data_3rd_CY,$B420,N$1)</f>
        <v>0</v>
      </c>
      <c r="O420" s="385" t="n">
        <f aca="false" t="array" ref="O420:O420">INDEX(_Rge_Data_3rd_CY,$B420,O$1)</f>
        <v>0</v>
      </c>
      <c r="P420" s="385" t="n">
        <f aca="false" t="array" ref="P420:P420">INDEX(_Rge_Data_3rd_CY,$B420,P$1)</f>
        <v>0</v>
      </c>
      <c r="Q420" s="385" t="n">
        <f aca="false">INDEX(_Rge_Data_3rd_CY,$B420,Q$1)</f>
        <v>0</v>
      </c>
      <c r="R420" s="385" t="n">
        <f aca="false" t="array" ref="R420:R420">INDEX(_Rge_Data_3rd_CY,$B420,R$1)</f>
        <v>0</v>
      </c>
      <c r="S420" s="385" t="n">
        <f aca="false" t="array" ref="S420:S420">INDEX(_Rge_Data_3rd_CY,$B420,S$1)</f>
        <v>0</v>
      </c>
      <c r="T420" s="385" t="n">
        <f aca="false">H420-S420</f>
        <v>0</v>
      </c>
      <c r="U420" s="386" t="n">
        <f aca="false">IFERROR(T420/H420,0)</f>
        <v>0</v>
      </c>
      <c r="V420" s="387" t="n">
        <f aca="false" t="array" ref="V420:V420">INDEX(_Rge_Data_3rd_CY,$B420,V$1)</f>
        <v>24706.13656</v>
      </c>
      <c r="W420" s="388" t="n">
        <f aca="false" t="array" ref="W420:W420">INDEX(_Rge_Data_3rd_CY,$B420,W$1)</f>
        <v>0</v>
      </c>
      <c r="X420" s="388" t="n">
        <f aca="false" t="array" ref="X420:X420">INDEX(_Rge_Data_3rd_CY,$B420,X$1)</f>
        <v>16026.25861824</v>
      </c>
      <c r="Y420" s="388" t="n">
        <f aca="false">INDEX(_Rge_Data_3rd_CY,$B420,Y$1)</f>
        <v>0</v>
      </c>
      <c r="Z420" s="388" t="n">
        <f aca="false" t="array" ref="Z420:Z420">INDEX(_Rge_Data_3rd_CY,$B420,Z$1)</f>
        <v>16026.25861824</v>
      </c>
      <c r="AA420" s="388" t="n">
        <f aca="false" t="array" ref="AA420:AA420">INDEX(_Rge_Data_3rd_CY,$B420,AA$1)</f>
        <v>454.5497088</v>
      </c>
      <c r="AB420" s="388" t="n">
        <f aca="false" t="array" ref="AB420:AB420">INDEX(_Rge_Data_3rd_CY,$B420,AB$1)</f>
        <v>635.0176768</v>
      </c>
      <c r="AC420" s="388" t="n">
        <f aca="false" t="array" ref="AC420:AC420">INDEX(_Rge_Data_3rd_CY,$B420,AC$1)</f>
        <v>0</v>
      </c>
      <c r="AD420" s="388" t="n">
        <f aca="false" t="array" ref="AD420:AD420">INDEX(_Rge_Data_3rd_CY,$B420,AD$1)</f>
        <v>0</v>
      </c>
      <c r="AE420" s="388" t="n">
        <f aca="false">INDEX(_Rge_Data_3rd_CY,$B420,AE$1)</f>
        <v>0</v>
      </c>
      <c r="AF420" s="388" t="n">
        <f aca="false" t="array" ref="AF420:AF420">INDEX(_Rge_Data_3rd_CY,$B420,AF$1)</f>
        <v>988.2454624</v>
      </c>
      <c r="AG420" s="388" t="n">
        <f aca="false" t="array" ref="AG420:AG420">INDEX(_Rge_Data_3rd_CY,$B420,AG$1)</f>
        <v>18104.07146624</v>
      </c>
      <c r="AH420" s="388" t="n">
        <f aca="false">V420-AG420</f>
        <v>6602.06509376</v>
      </c>
      <c r="AI420" s="389" t="n">
        <f aca="false">IFERROR(AH420/V420,)</f>
        <v>0.267223694717569</v>
      </c>
      <c r="AJ420" s="390" t="n">
        <f aca="false" t="array" ref="AJ420:AJ420">INDEX(_Rge_Data_3rd_CY,$B420,AJ$1)</f>
        <v>24706.13656</v>
      </c>
      <c r="AK420" s="391" t="n">
        <f aca="false" t="array" ref="AK420:AK420">INDEX(_Rge_Data_3rd_CY,$B420,AK$1)</f>
        <v>0</v>
      </c>
      <c r="AL420" s="391" t="n">
        <f aca="false" t="array" ref="AL420:AL420">INDEX(_Rge_Data_3rd_CY,$B420,AL$1)</f>
        <v>16026.25861824</v>
      </c>
      <c r="AM420" s="391" t="n">
        <f aca="false">INDEX(_Rge_Data_3rd_CY,$B420,AM$1)</f>
        <v>0</v>
      </c>
      <c r="AN420" s="391" t="n">
        <f aca="false" t="array" ref="AN420:AN420">INDEX(_Rge_Data_3rd_CY,$B420,AN$1)</f>
        <v>16026.25861824</v>
      </c>
      <c r="AO420" s="391" t="n">
        <f aca="false" t="array" ref="AO420:AO420">INDEX(_Rge_Data_3rd_CY,$B420,AO$1)</f>
        <v>454.5497088</v>
      </c>
      <c r="AP420" s="391" t="n">
        <f aca="false" t="array" ref="AP420:AP420">INDEX(_Rge_Data_3rd_CY,$B420,AP$1)</f>
        <v>635.0176768</v>
      </c>
      <c r="AQ420" s="391" t="n">
        <f aca="false" t="array" ref="AQ420:AQ420">INDEX(_Rge_Data_3rd_CY,$B420,AQ$1)</f>
        <v>0</v>
      </c>
      <c r="AR420" s="391" t="n">
        <f aca="false" t="array" ref="AR420:AR420">INDEX(_Rge_Data_3rd_CY,$B420,AR$1)</f>
        <v>0</v>
      </c>
      <c r="AS420" s="391" t="n">
        <f aca="false">INDEX(_Rge_Data_3rd_CY,$B420,AS$1)</f>
        <v>0</v>
      </c>
      <c r="AT420" s="391" t="n">
        <f aca="false" t="array" ref="AT420:AT420">INDEX(_Rge_Data_3rd_CY,$B420,AT$1)</f>
        <v>988.2454624</v>
      </c>
      <c r="AU420" s="391" t="n">
        <f aca="false" t="array" ref="AU420:AU420">INDEX(_Rge_Data_3rd_CY,$B420,AU$1)</f>
        <v>18104.07146624</v>
      </c>
      <c r="AV420" s="262" t="n">
        <f aca="false">AU420+AX420+AY420</f>
        <v>24706.13656024</v>
      </c>
      <c r="AW420" s="392" t="n">
        <f aca="false">IFERROR(AU420/AG420,0)</f>
        <v>1</v>
      </c>
      <c r="AX420" s="268" t="n">
        <f aca="false">IFERROR(IF(AND($F420="OPEN",$AH420&gt;0),$AH420*_SoP*$AW420,IF(AND($F420="CLOSED",$AH420&gt;0),$AH420*_SoL*$AW420,0)),0)</f>
        <v>6602.065094</v>
      </c>
      <c r="AY420" s="268" t="n">
        <f aca="false">IFERROR(IF($AH420&lt;0,$AH420*_SoL,0),0)</f>
        <v>0</v>
      </c>
      <c r="AZ420" s="393" t="n">
        <f aca="false">AU420+AX420</f>
        <v>24706.13656024</v>
      </c>
      <c r="BA420" s="393" t="n">
        <f aca="false">AJ420-AY420</f>
        <v>24706.13656</v>
      </c>
      <c r="BB420" s="393" t="n">
        <f aca="false">AZ420-BA420</f>
        <v>2.39993823925033E-007</v>
      </c>
      <c r="BC420" s="394" t="n">
        <f aca="false">IF($BB420&gt;=0,$BB420,0)</f>
        <v>2.39993823925033E-007</v>
      </c>
      <c r="BD420" s="395" t="n">
        <f aca="false">IF($BB420&lt;=0,-$BB420,0)</f>
        <v>0</v>
      </c>
      <c r="BE420" s="396" t="n">
        <f aca="false">IF((V420-AJ420)&lt;0,0,V420-AJ420)</f>
        <v>0</v>
      </c>
      <c r="BF420" s="397" t="n">
        <f aca="false">IF(AW420&gt;1,0,V420-AW420*V420)</f>
        <v>0</v>
      </c>
    </row>
    <row r="421" customFormat="false" ht="19.5" hidden="false" customHeight="true" outlineLevel="0" collapsed="false">
      <c r="A421" s="166"/>
      <c r="B421" s="208" t="n">
        <f aca="false">B420+1</f>
        <v>410</v>
      </c>
      <c r="C421" s="166"/>
      <c r="D421" s="369" t="str">
        <f aca="false" t="array" ref="D421:D421">INDEX(_Rge_Projectdata_3rd,$B421,MATCH("Project-ID",_Rge_Headline_Projectdata,0))</f>
        <v>S950264</v>
      </c>
      <c r="E421" s="370" t="str">
        <f aca="false" t="array" ref="E421:E421">IF(INDEX(_Rge_Data_3rd_CY,$B421,E$1)=0,"",TEXT(INDEX(_Rge_Data_3rd_CY,$B421,E$1),"JJJJMMTT"))</f>
        <v>JJJJ03TT</v>
      </c>
      <c r="F421" s="382" t="str">
        <f aca="false" t="array" ref="F421:F421">INDEX(_Rge_Data_3rd_CY,$B421,F$1)</f>
        <v>Closed</v>
      </c>
      <c r="G421" s="371" t="n">
        <f aca="false" t="array" ref="G421:G421">IFERROR(MATCH(INDEX(_Rge_Data_3rd_CY,$B421,G$1),_Rge_Projectstatus,0),"")</f>
        <v>2</v>
      </c>
      <c r="H421" s="383" t="n">
        <f aca="false">INDEX(_Rge_Data_3rd_CY,$B421,H$1)</f>
        <v>0</v>
      </c>
      <c r="I421" s="384" t="n">
        <f aca="false">INDEX(_Rge_Data_3rd_CY,$B421,I$1)</f>
        <v>0</v>
      </c>
      <c r="J421" s="384" t="n">
        <f aca="false">INDEX(_Rge_Data_3rd_CY,$B421,J$1)</f>
        <v>0</v>
      </c>
      <c r="K421" s="384" t="n">
        <f aca="false">INDEX(_Rge_Data_3rd_CY,$B421,K$1)</f>
        <v>0</v>
      </c>
      <c r="L421" s="385" t="n">
        <f aca="false" t="array" ref="L421:L421">INDEX(_Rge_Data_3rd_CY,$B421,L$1)</f>
        <v>0</v>
      </c>
      <c r="M421" s="385" t="n">
        <f aca="false" t="array" ref="M421:M421">INDEX(_Rge_Data_3rd_CY,$B421,M$1)</f>
        <v>0</v>
      </c>
      <c r="N421" s="385" t="n">
        <f aca="false" t="array" ref="N421:N421">INDEX(_Rge_Data_3rd_CY,$B421,N$1)</f>
        <v>0</v>
      </c>
      <c r="O421" s="385" t="n">
        <f aca="false" t="array" ref="O421:O421">INDEX(_Rge_Data_3rd_CY,$B421,O$1)</f>
        <v>0</v>
      </c>
      <c r="P421" s="385" t="n">
        <f aca="false" t="array" ref="P421:P421">INDEX(_Rge_Data_3rd_CY,$B421,P$1)</f>
        <v>0</v>
      </c>
      <c r="Q421" s="385" t="n">
        <f aca="false">INDEX(_Rge_Data_3rd_CY,$B421,Q$1)</f>
        <v>0</v>
      </c>
      <c r="R421" s="385" t="n">
        <f aca="false" t="array" ref="R421:R421">INDEX(_Rge_Data_3rd_CY,$B421,R$1)</f>
        <v>0</v>
      </c>
      <c r="S421" s="385" t="n">
        <f aca="false" t="array" ref="S421:S421">INDEX(_Rge_Data_3rd_CY,$B421,S$1)</f>
        <v>0</v>
      </c>
      <c r="T421" s="385" t="n">
        <f aca="false">H421-S421</f>
        <v>0</v>
      </c>
      <c r="U421" s="386" t="n">
        <f aca="false">IFERROR(T421/H421,0)</f>
        <v>0</v>
      </c>
      <c r="V421" s="387" t="n">
        <f aca="false" t="array" ref="V421:V421">INDEX(_Rge_Data_3rd_CY,$B421,V$1)</f>
        <v>6014.66896</v>
      </c>
      <c r="W421" s="388" t="n">
        <f aca="false" t="array" ref="W421:W421">INDEX(_Rge_Data_3rd_CY,$B421,W$1)</f>
        <v>0</v>
      </c>
      <c r="X421" s="388" t="n">
        <f aca="false" t="array" ref="X421:X421">INDEX(_Rge_Data_3rd_CY,$B421,X$1)</f>
        <v>3288.97451264</v>
      </c>
      <c r="Y421" s="388" t="n">
        <f aca="false">INDEX(_Rge_Data_3rd_CY,$B421,Y$1)</f>
        <v>0</v>
      </c>
      <c r="Z421" s="388" t="n">
        <f aca="false" t="array" ref="Z421:Z421">INDEX(_Rge_Data_3rd_CY,$B421,Z$1)</f>
        <v>3288.97451264</v>
      </c>
      <c r="AA421" s="388" t="n">
        <f aca="false" t="array" ref="AA421:AA421">INDEX(_Rge_Data_3rd_CY,$B421,AA$1)</f>
        <v>302.43968336</v>
      </c>
      <c r="AB421" s="388" t="n">
        <f aca="false" t="array" ref="AB421:AB421">INDEX(_Rge_Data_3rd_CY,$B421,AB$1)</f>
        <v>424.5142272</v>
      </c>
      <c r="AC421" s="388" t="n">
        <f aca="false" t="array" ref="AC421:AC421">INDEX(_Rge_Data_3rd_CY,$B421,AC$1)</f>
        <v>0</v>
      </c>
      <c r="AD421" s="388" t="n">
        <f aca="false" t="array" ref="AD421:AD421">INDEX(_Rge_Data_3rd_CY,$B421,AD$1)</f>
        <v>0</v>
      </c>
      <c r="AE421" s="388" t="n">
        <f aca="false">INDEX(_Rge_Data_3rd_CY,$B421,AE$1)</f>
        <v>0</v>
      </c>
      <c r="AF421" s="388" t="n">
        <f aca="false" t="array" ref="AF421:AF421">INDEX(_Rge_Data_3rd_CY,$B421,AF$1)</f>
        <v>240.5867584</v>
      </c>
      <c r="AG421" s="388" t="n">
        <f aca="false" t="array" ref="AG421:AG421">INDEX(_Rge_Data_3rd_CY,$B421,AG$1)</f>
        <v>4256.5151816</v>
      </c>
      <c r="AH421" s="388" t="n">
        <f aca="false">V421-AG421</f>
        <v>1758.1537784</v>
      </c>
      <c r="AI421" s="389" t="n">
        <f aca="false">IFERROR(AH421/V421,)</f>
        <v>0.292310980054337</v>
      </c>
      <c r="AJ421" s="390" t="n">
        <f aca="false" t="array" ref="AJ421:AJ421">INDEX(_Rge_Data_3rd_CY,$B421,AJ$1)</f>
        <v>6014.66896</v>
      </c>
      <c r="AK421" s="391" t="n">
        <f aca="false" t="array" ref="AK421:AK421">INDEX(_Rge_Data_3rd_CY,$B421,AK$1)</f>
        <v>0</v>
      </c>
      <c r="AL421" s="391" t="n">
        <f aca="false" t="array" ref="AL421:AL421">INDEX(_Rge_Data_3rd_CY,$B421,AL$1)</f>
        <v>3288.97451264</v>
      </c>
      <c r="AM421" s="391" t="n">
        <f aca="false">INDEX(_Rge_Data_3rd_CY,$B421,AM$1)</f>
        <v>0</v>
      </c>
      <c r="AN421" s="391" t="n">
        <f aca="false" t="array" ref="AN421:AN421">INDEX(_Rge_Data_3rd_CY,$B421,AN$1)</f>
        <v>3288.97451264</v>
      </c>
      <c r="AO421" s="391" t="n">
        <f aca="false" t="array" ref="AO421:AO421">INDEX(_Rge_Data_3rd_CY,$B421,AO$1)</f>
        <v>302.43968336</v>
      </c>
      <c r="AP421" s="391" t="n">
        <f aca="false" t="array" ref="AP421:AP421">INDEX(_Rge_Data_3rd_CY,$B421,AP$1)</f>
        <v>424.5142272</v>
      </c>
      <c r="AQ421" s="391" t="n">
        <f aca="false" t="array" ref="AQ421:AQ421">INDEX(_Rge_Data_3rd_CY,$B421,AQ$1)</f>
        <v>0</v>
      </c>
      <c r="AR421" s="391" t="n">
        <f aca="false" t="array" ref="AR421:AR421">INDEX(_Rge_Data_3rd_CY,$B421,AR$1)</f>
        <v>0</v>
      </c>
      <c r="AS421" s="391" t="n">
        <f aca="false">INDEX(_Rge_Data_3rd_CY,$B421,AS$1)</f>
        <v>0</v>
      </c>
      <c r="AT421" s="391" t="n">
        <f aca="false" t="array" ref="AT421:AT421">INDEX(_Rge_Data_3rd_CY,$B421,AT$1)</f>
        <v>240.5867584</v>
      </c>
      <c r="AU421" s="391" t="n">
        <f aca="false" t="array" ref="AU421:AU421">INDEX(_Rge_Data_3rd_CY,$B421,AU$1)</f>
        <v>4256.5151816</v>
      </c>
      <c r="AV421" s="262" t="n">
        <f aca="false">AU421+AX421+AY421</f>
        <v>6014.6689596</v>
      </c>
      <c r="AW421" s="392" t="n">
        <f aca="false">IFERROR(AU421/AG421,0)</f>
        <v>1</v>
      </c>
      <c r="AX421" s="268" t="n">
        <f aca="false">IFERROR(IF(AND($F421="OPEN",$AH421&gt;0),$AH421*_SoP*$AW421,IF(AND($F421="CLOSED",$AH421&gt;0),$AH421*_SoL*$AW421,0)),0)</f>
        <v>1758.153778</v>
      </c>
      <c r="AY421" s="268" t="n">
        <f aca="false">IFERROR(IF($AH421&lt;0,$AH421*_SoL,0),0)</f>
        <v>0</v>
      </c>
      <c r="AZ421" s="393" t="n">
        <f aca="false">AU421+AX421</f>
        <v>6014.6689596</v>
      </c>
      <c r="BA421" s="393" t="n">
        <f aca="false">AJ421-AY421</f>
        <v>6014.66896</v>
      </c>
      <c r="BB421" s="393" t="n">
        <f aca="false">AZ421-BA421</f>
        <v>-4.00000317313243E-007</v>
      </c>
      <c r="BC421" s="394" t="n">
        <f aca="false">IF($BB421&gt;=0,$BB421,0)</f>
        <v>0</v>
      </c>
      <c r="BD421" s="395" t="n">
        <f aca="false">IF($BB421&lt;=0,-$BB421,0)</f>
        <v>4.00000317313243E-007</v>
      </c>
      <c r="BE421" s="396" t="n">
        <f aca="false">IF((V421-AJ421)&lt;0,0,V421-AJ421)</f>
        <v>0</v>
      </c>
      <c r="BF421" s="397" t="n">
        <f aca="false">IF(AW421&gt;1,0,V421-AW421*V421)</f>
        <v>0</v>
      </c>
    </row>
    <row r="422" customFormat="false" ht="19.5" hidden="false" customHeight="true" outlineLevel="0" collapsed="false">
      <c r="A422" s="166"/>
      <c r="B422" s="208" t="n">
        <f aca="false">B421+1</f>
        <v>411</v>
      </c>
      <c r="C422" s="166"/>
      <c r="D422" s="369" t="str">
        <f aca="false" t="array" ref="D422:D422">INDEX(_Rge_Projectdata_3rd,$B422,MATCH("Project-ID",_Rge_Headline_Projectdata,0))</f>
        <v>S950266</v>
      </c>
      <c r="E422" s="370" t="str">
        <f aca="false" t="array" ref="E422:E422">IF(INDEX(_Rge_Data_3rd_CY,$B422,E$1)=0,"",TEXT(INDEX(_Rge_Data_3rd_CY,$B422,E$1),"JJJJMMTT"))</f>
        <v/>
      </c>
      <c r="F422" s="382" t="str">
        <f aca="false" t="array" ref="F422:F422">INDEX(_Rge_Data_3rd_CY,$B422,F$1)</f>
        <v>Open</v>
      </c>
      <c r="G422" s="371" t="n">
        <f aca="false" t="array" ref="G422:G422">IFERROR(MATCH(INDEX(_Rge_Data_3rd_CY,$B422,G$1),_Rge_Projectstatus,0),"")</f>
        <v>1</v>
      </c>
      <c r="H422" s="383" t="n">
        <f aca="false">INDEX(_Rge_Data_3rd_CY,$B422,H$1)</f>
        <v>0</v>
      </c>
      <c r="I422" s="384" t="n">
        <f aca="false">INDEX(_Rge_Data_3rd_CY,$B422,I$1)</f>
        <v>0</v>
      </c>
      <c r="J422" s="384" t="n">
        <f aca="false">INDEX(_Rge_Data_3rd_CY,$B422,J$1)</f>
        <v>0</v>
      </c>
      <c r="K422" s="384" t="n">
        <f aca="false">INDEX(_Rge_Data_3rd_CY,$B422,K$1)</f>
        <v>0</v>
      </c>
      <c r="L422" s="385" t="n">
        <f aca="false" t="array" ref="L422:L422">INDEX(_Rge_Data_3rd_CY,$B422,L$1)</f>
        <v>0</v>
      </c>
      <c r="M422" s="385" t="n">
        <f aca="false" t="array" ref="M422:M422">INDEX(_Rge_Data_3rd_CY,$B422,M$1)</f>
        <v>0</v>
      </c>
      <c r="N422" s="385" t="n">
        <f aca="false" t="array" ref="N422:N422">INDEX(_Rge_Data_3rd_CY,$B422,N$1)</f>
        <v>0</v>
      </c>
      <c r="O422" s="385" t="n">
        <f aca="false" t="array" ref="O422:O422">INDEX(_Rge_Data_3rd_CY,$B422,O$1)</f>
        <v>0</v>
      </c>
      <c r="P422" s="385" t="n">
        <f aca="false" t="array" ref="P422:P422">INDEX(_Rge_Data_3rd_CY,$B422,P$1)</f>
        <v>0</v>
      </c>
      <c r="Q422" s="385" t="n">
        <f aca="false">INDEX(_Rge_Data_3rd_CY,$B422,Q$1)</f>
        <v>0</v>
      </c>
      <c r="R422" s="385" t="n">
        <f aca="false" t="array" ref="R422:R422">INDEX(_Rge_Data_3rd_CY,$B422,R$1)</f>
        <v>0</v>
      </c>
      <c r="S422" s="385" t="n">
        <f aca="false" t="array" ref="S422:S422">INDEX(_Rge_Data_3rd_CY,$B422,S$1)</f>
        <v>0</v>
      </c>
      <c r="T422" s="385" t="n">
        <f aca="false">H422-S422</f>
        <v>0</v>
      </c>
      <c r="U422" s="386" t="n">
        <f aca="false">IFERROR(T422/H422,0)</f>
        <v>0</v>
      </c>
      <c r="V422" s="387" t="n">
        <f aca="false" t="array" ref="V422:V422">INDEX(_Rge_Data_3rd_CY,$B422,V$1)</f>
        <v>55705.13696</v>
      </c>
      <c r="W422" s="388" t="n">
        <f aca="false" t="array" ref="W422:W422">INDEX(_Rge_Data_3rd_CY,$B422,W$1)</f>
        <v>42936.798877193</v>
      </c>
      <c r="X422" s="388" t="n">
        <f aca="false" t="array" ref="X422:X422">INDEX(_Rge_Data_3rd_CY,$B422,X$1)</f>
        <v>0</v>
      </c>
      <c r="Y422" s="388" t="n">
        <f aca="false">INDEX(_Rge_Data_3rd_CY,$B422,Y$1)</f>
        <v>0</v>
      </c>
      <c r="Z422" s="388" t="n">
        <f aca="false" t="array" ref="Z422:Z422">INDEX(_Rge_Data_3rd_CY,$B422,Z$1)</f>
        <v>42936.798877193</v>
      </c>
      <c r="AA422" s="388" t="n">
        <f aca="false" t="array" ref="AA422:AA422">INDEX(_Rge_Data_3rd_CY,$B422,AA$1)</f>
        <v>1941.38576</v>
      </c>
      <c r="AB422" s="388" t="n">
        <f aca="false" t="array" ref="AB422:AB422">INDEX(_Rge_Data_3rd_CY,$B422,AB$1)</f>
        <v>5162.94624</v>
      </c>
      <c r="AC422" s="388" t="n">
        <f aca="false" t="array" ref="AC422:AC422">INDEX(_Rge_Data_3rd_CY,$B422,AC$1)</f>
        <v>0</v>
      </c>
      <c r="AD422" s="388" t="n">
        <f aca="false" t="array" ref="AD422:AD422">INDEX(_Rge_Data_3rd_CY,$B422,AD$1)</f>
        <v>0</v>
      </c>
      <c r="AE422" s="388" t="n">
        <f aca="false">INDEX(_Rge_Data_3rd_CY,$B422,AE$1)</f>
        <v>0</v>
      </c>
      <c r="AF422" s="388" t="n">
        <f aca="false" t="array" ref="AF422:AF422">INDEX(_Rge_Data_3rd_CY,$B422,AF$1)</f>
        <v>2228.2054784</v>
      </c>
      <c r="AG422" s="388" t="n">
        <f aca="false" t="array" ref="AG422:AG422">INDEX(_Rge_Data_3rd_CY,$B422,AG$1)</f>
        <v>52269.336355593</v>
      </c>
      <c r="AH422" s="388" t="n">
        <f aca="false">V422-AG422</f>
        <v>3435.80060440701</v>
      </c>
      <c r="AI422" s="389" t="n">
        <f aca="false">IFERROR(AH422/V422,)</f>
        <v>0.0616783440793647</v>
      </c>
      <c r="AJ422" s="390" t="n">
        <f aca="false" t="array" ref="AJ422:AJ422">INDEX(_Rge_Data_3rd_CY,$B422,AJ$1)</f>
        <v>0</v>
      </c>
      <c r="AK422" s="391" t="n">
        <f aca="false" t="array" ref="AK422:AK422">INDEX(_Rge_Data_3rd_CY,$B422,AK$1)</f>
        <v>0</v>
      </c>
      <c r="AL422" s="391" t="n">
        <f aca="false" t="array" ref="AL422:AL422">INDEX(_Rge_Data_3rd_CY,$B422,AL$1)</f>
        <v>0</v>
      </c>
      <c r="AM422" s="391" t="n">
        <f aca="false">INDEX(_Rge_Data_3rd_CY,$B422,AM$1)</f>
        <v>0</v>
      </c>
      <c r="AN422" s="391" t="n">
        <f aca="false" t="array" ref="AN422:AN422">INDEX(_Rge_Data_3rd_CY,$B422,AN$1)</f>
        <v>0</v>
      </c>
      <c r="AO422" s="391" t="n">
        <f aca="false" t="array" ref="AO422:AO422">INDEX(_Rge_Data_3rd_CY,$B422,AO$1)</f>
        <v>0</v>
      </c>
      <c r="AP422" s="391" t="n">
        <f aca="false" t="array" ref="AP422:AP422">INDEX(_Rge_Data_3rd_CY,$B422,AP$1)</f>
        <v>0</v>
      </c>
      <c r="AQ422" s="391" t="n">
        <f aca="false" t="array" ref="AQ422:AQ422">INDEX(_Rge_Data_3rd_CY,$B422,AQ$1)</f>
        <v>0</v>
      </c>
      <c r="AR422" s="391" t="n">
        <f aca="false" t="array" ref="AR422:AR422">INDEX(_Rge_Data_3rd_CY,$B422,AR$1)</f>
        <v>0</v>
      </c>
      <c r="AS422" s="391" t="n">
        <f aca="false">INDEX(_Rge_Data_3rd_CY,$B422,AS$1)</f>
        <v>0</v>
      </c>
      <c r="AT422" s="391" t="n">
        <f aca="false" t="array" ref="AT422:AT422">INDEX(_Rge_Data_3rd_CY,$B422,AT$1)</f>
        <v>0</v>
      </c>
      <c r="AU422" s="391" t="n">
        <f aca="false" t="array" ref="AU422:AU422">INDEX(_Rge_Data_3rd_CY,$B422,AU$1)</f>
        <v>0</v>
      </c>
      <c r="AV422" s="262" t="n">
        <f aca="false">AU422+AX422+AY422</f>
        <v>0</v>
      </c>
      <c r="AW422" s="392" t="n">
        <f aca="false">IFERROR(AU422/AG422,0)</f>
        <v>0</v>
      </c>
      <c r="AX422" s="268" t="n">
        <f aca="false">IFERROR(IF(AND($F422="OPEN",$AH422&gt;0),$AH422*_SoP*$AW422,IF(AND($F422="CLOSED",$AH422&gt;0),$AH422*_SoL*$AW422,0)),0)</f>
        <v>0</v>
      </c>
      <c r="AY422" s="268" t="n">
        <f aca="false">IFERROR(IF($AH422&lt;0,$AH422*_SoL,0),0)</f>
        <v>0</v>
      </c>
      <c r="AZ422" s="393" t="n">
        <f aca="false">AU422+AX422</f>
        <v>0</v>
      </c>
      <c r="BA422" s="393" t="n">
        <f aca="false">AJ422-AY422</f>
        <v>0</v>
      </c>
      <c r="BB422" s="393" t="n">
        <f aca="false">AZ422-BA422</f>
        <v>0</v>
      </c>
      <c r="BC422" s="394" t="n">
        <f aca="false">IF($BB422&gt;=0,$BB422,0)</f>
        <v>0</v>
      </c>
      <c r="BD422" s="395" t="n">
        <f aca="false">IF($BB422&lt;=0,-$BB422,0)</f>
        <v>-0</v>
      </c>
      <c r="BE422" s="396" t="n">
        <f aca="false">IF((V422-AJ422)&lt;0,0,V422-AJ422)</f>
        <v>55705.13696</v>
      </c>
      <c r="BF422" s="397" t="n">
        <f aca="false">IF(AW422&gt;1,0,V422-AW422*V422)</f>
        <v>55705.13696</v>
      </c>
    </row>
    <row r="423" customFormat="false" ht="19.5" hidden="false" customHeight="true" outlineLevel="0" collapsed="false">
      <c r="A423" s="166"/>
      <c r="B423" s="208" t="n">
        <f aca="false">B422+1</f>
        <v>412</v>
      </c>
      <c r="C423" s="166"/>
      <c r="D423" s="369" t="str">
        <f aca="false" t="array" ref="D423:D423">INDEX(_Rge_Projectdata_3rd,$B423,MATCH("Project-ID",_Rge_Headline_Projectdata,0))</f>
        <v>S950267</v>
      </c>
      <c r="E423" s="370" t="str">
        <f aca="false" t="array" ref="E423:E423">IF(INDEX(_Rge_Data_3rd_CY,$B423,E$1)=0,"",TEXT(INDEX(_Rge_Data_3rd_CY,$B423,E$1),"JJJJMMTT"))</f>
        <v/>
      </c>
      <c r="F423" s="382" t="str">
        <f aca="false" t="array" ref="F423:F423">INDEX(_Rge_Data_3rd_CY,$B423,F$1)</f>
        <v>Open</v>
      </c>
      <c r="G423" s="371" t="n">
        <f aca="false" t="array" ref="G423:G423">IFERROR(MATCH(INDEX(_Rge_Data_3rd_CY,$B423,G$1),_Rge_Projectstatus,0),"")</f>
        <v>1</v>
      </c>
      <c r="H423" s="383" t="n">
        <f aca="false">INDEX(_Rge_Data_3rd_CY,$B423,H$1)</f>
        <v>0</v>
      </c>
      <c r="I423" s="384" t="n">
        <f aca="false">INDEX(_Rge_Data_3rd_CY,$B423,I$1)</f>
        <v>0</v>
      </c>
      <c r="J423" s="384" t="n">
        <f aca="false">INDEX(_Rge_Data_3rd_CY,$B423,J$1)</f>
        <v>0</v>
      </c>
      <c r="K423" s="384" t="n">
        <f aca="false">INDEX(_Rge_Data_3rd_CY,$B423,K$1)</f>
        <v>0</v>
      </c>
      <c r="L423" s="385" t="n">
        <f aca="false" t="array" ref="L423:L423">INDEX(_Rge_Data_3rd_CY,$B423,L$1)</f>
        <v>0</v>
      </c>
      <c r="M423" s="385" t="n">
        <f aca="false" t="array" ref="M423:M423">INDEX(_Rge_Data_3rd_CY,$B423,M$1)</f>
        <v>0</v>
      </c>
      <c r="N423" s="385" t="n">
        <f aca="false" t="array" ref="N423:N423">INDEX(_Rge_Data_3rd_CY,$B423,N$1)</f>
        <v>0</v>
      </c>
      <c r="O423" s="385" t="n">
        <f aca="false" t="array" ref="O423:O423">INDEX(_Rge_Data_3rd_CY,$B423,O$1)</f>
        <v>0</v>
      </c>
      <c r="P423" s="385" t="n">
        <f aca="false" t="array" ref="P423:P423">INDEX(_Rge_Data_3rd_CY,$B423,P$1)</f>
        <v>0</v>
      </c>
      <c r="Q423" s="385" t="n">
        <f aca="false">INDEX(_Rge_Data_3rd_CY,$B423,Q$1)</f>
        <v>0</v>
      </c>
      <c r="R423" s="385" t="n">
        <f aca="false" t="array" ref="R423:R423">INDEX(_Rge_Data_3rd_CY,$B423,R$1)</f>
        <v>0</v>
      </c>
      <c r="S423" s="385" t="n">
        <f aca="false" t="array" ref="S423:S423">INDEX(_Rge_Data_3rd_CY,$B423,S$1)</f>
        <v>0</v>
      </c>
      <c r="T423" s="385" t="n">
        <f aca="false">H423-S423</f>
        <v>0</v>
      </c>
      <c r="U423" s="386" t="n">
        <f aca="false">IFERROR(T423/H423,0)</f>
        <v>0</v>
      </c>
      <c r="V423" s="387" t="n">
        <f aca="false" t="array" ref="V423:V423">INDEX(_Rge_Data_3rd_CY,$B423,V$1)</f>
        <v>28165.796784</v>
      </c>
      <c r="W423" s="388" t="n">
        <f aca="false" t="array" ref="W423:W423">INDEX(_Rge_Data_3rd_CY,$B423,W$1)</f>
        <v>20360.2536492308</v>
      </c>
      <c r="X423" s="388" t="n">
        <f aca="false" t="array" ref="X423:X423">INDEX(_Rge_Data_3rd_CY,$B423,X$1)</f>
        <v>0</v>
      </c>
      <c r="Y423" s="388" t="n">
        <f aca="false">INDEX(_Rge_Data_3rd_CY,$B423,Y$1)</f>
        <v>0</v>
      </c>
      <c r="Z423" s="388" t="n">
        <f aca="false" t="array" ref="Z423:Z423">INDEX(_Rge_Data_3rd_CY,$B423,Z$1)</f>
        <v>20360.2536492308</v>
      </c>
      <c r="AA423" s="388" t="n">
        <f aca="false" t="array" ref="AA423:AA423">INDEX(_Rge_Data_3rd_CY,$B423,AA$1)</f>
        <v>889.7852</v>
      </c>
      <c r="AB423" s="388" t="n">
        <f aca="false" t="array" ref="AB423:AB423">INDEX(_Rge_Data_3rd_CY,$B423,AB$1)</f>
        <v>1298.90704</v>
      </c>
      <c r="AC423" s="388" t="n">
        <f aca="false" t="array" ref="AC423:AC423">INDEX(_Rge_Data_3rd_CY,$B423,AC$1)</f>
        <v>0</v>
      </c>
      <c r="AD423" s="388" t="n">
        <f aca="false" t="array" ref="AD423:AD423">INDEX(_Rge_Data_3rd_CY,$B423,AD$1)</f>
        <v>0</v>
      </c>
      <c r="AE423" s="388" t="n">
        <f aca="false">INDEX(_Rge_Data_3rd_CY,$B423,AE$1)</f>
        <v>0</v>
      </c>
      <c r="AF423" s="388" t="n">
        <f aca="false" t="array" ref="AF423:AF423">INDEX(_Rge_Data_3rd_CY,$B423,AF$1)</f>
        <v>1126.63187136</v>
      </c>
      <c r="AG423" s="388" t="n">
        <f aca="false" t="array" ref="AG423:AG423">INDEX(_Rge_Data_3rd_CY,$B423,AG$1)</f>
        <v>23675.5777605908</v>
      </c>
      <c r="AH423" s="388" t="n">
        <f aca="false">V423-AG423</f>
        <v>4490.21902340923</v>
      </c>
      <c r="AI423" s="389" t="n">
        <f aca="false">IFERROR(AH423/V423,)</f>
        <v>0.159420983466016</v>
      </c>
      <c r="AJ423" s="390" t="n">
        <f aca="false" t="array" ref="AJ423:AJ423">INDEX(_Rge_Data_3rd_CY,$B423,AJ$1)</f>
        <v>0</v>
      </c>
      <c r="AK423" s="391" t="n">
        <f aca="false" t="array" ref="AK423:AK423">INDEX(_Rge_Data_3rd_CY,$B423,AK$1)</f>
        <v>0</v>
      </c>
      <c r="AL423" s="391" t="n">
        <f aca="false" t="array" ref="AL423:AL423">INDEX(_Rge_Data_3rd_CY,$B423,AL$1)</f>
        <v>0</v>
      </c>
      <c r="AM423" s="391" t="n">
        <f aca="false">INDEX(_Rge_Data_3rd_CY,$B423,AM$1)</f>
        <v>0</v>
      </c>
      <c r="AN423" s="391" t="n">
        <f aca="false" t="array" ref="AN423:AN423">INDEX(_Rge_Data_3rd_CY,$B423,AN$1)</f>
        <v>0</v>
      </c>
      <c r="AO423" s="391" t="n">
        <f aca="false" t="array" ref="AO423:AO423">INDEX(_Rge_Data_3rd_CY,$B423,AO$1)</f>
        <v>0</v>
      </c>
      <c r="AP423" s="391" t="n">
        <f aca="false" t="array" ref="AP423:AP423">INDEX(_Rge_Data_3rd_CY,$B423,AP$1)</f>
        <v>0</v>
      </c>
      <c r="AQ423" s="391" t="n">
        <f aca="false" t="array" ref="AQ423:AQ423">INDEX(_Rge_Data_3rd_CY,$B423,AQ$1)</f>
        <v>0</v>
      </c>
      <c r="AR423" s="391" t="n">
        <f aca="false" t="array" ref="AR423:AR423">INDEX(_Rge_Data_3rd_CY,$B423,AR$1)</f>
        <v>0</v>
      </c>
      <c r="AS423" s="391" t="n">
        <f aca="false">INDEX(_Rge_Data_3rd_CY,$B423,AS$1)</f>
        <v>0</v>
      </c>
      <c r="AT423" s="391" t="n">
        <f aca="false" t="array" ref="AT423:AT423">INDEX(_Rge_Data_3rd_CY,$B423,AT$1)</f>
        <v>0</v>
      </c>
      <c r="AU423" s="391" t="n">
        <f aca="false" t="array" ref="AU423:AU423">INDEX(_Rge_Data_3rd_CY,$B423,AU$1)</f>
        <v>0</v>
      </c>
      <c r="AV423" s="262" t="n">
        <f aca="false">AU423+AX423+AY423</f>
        <v>0</v>
      </c>
      <c r="AW423" s="392" t="n">
        <f aca="false">IFERROR(AU423/AG423,0)</f>
        <v>0</v>
      </c>
      <c r="AX423" s="268" t="n">
        <f aca="false">IFERROR(IF(AND($F423="OPEN",$AH423&gt;0),$AH423*_SoP*$AW423,IF(AND($F423="CLOSED",$AH423&gt;0),$AH423*_SoL*$AW423,0)),0)</f>
        <v>0</v>
      </c>
      <c r="AY423" s="268" t="n">
        <f aca="false">IFERROR(IF($AH423&lt;0,$AH423*_SoL,0),0)</f>
        <v>0</v>
      </c>
      <c r="AZ423" s="393" t="n">
        <f aca="false">AU423+AX423</f>
        <v>0</v>
      </c>
      <c r="BA423" s="393" t="n">
        <f aca="false">AJ423-AY423</f>
        <v>0</v>
      </c>
      <c r="BB423" s="393" t="n">
        <f aca="false">AZ423-BA423</f>
        <v>0</v>
      </c>
      <c r="BC423" s="394" t="n">
        <f aca="false">IF($BB423&gt;=0,$BB423,0)</f>
        <v>0</v>
      </c>
      <c r="BD423" s="395" t="n">
        <f aca="false">IF($BB423&lt;=0,-$BB423,0)</f>
        <v>-0</v>
      </c>
      <c r="BE423" s="396" t="n">
        <f aca="false">IF((V423-AJ423)&lt;0,0,V423-AJ423)</f>
        <v>28165.796784</v>
      </c>
      <c r="BF423" s="397" t="n">
        <f aca="false">IF(AW423&gt;1,0,V423-AW423*V423)</f>
        <v>28165.796784</v>
      </c>
    </row>
    <row r="424" customFormat="false" ht="19.5" hidden="false" customHeight="true" outlineLevel="0" collapsed="false">
      <c r="A424" s="166"/>
      <c r="B424" s="208" t="n">
        <f aca="false">B423+1</f>
        <v>413</v>
      </c>
      <c r="C424" s="166"/>
      <c r="D424" s="369" t="str">
        <f aca="false" t="array" ref="D424:D424">INDEX(_Rge_Projectdata_3rd,$B424,MATCH("Project-ID",_Rge_Headline_Projectdata,0))</f>
        <v>S950268</v>
      </c>
      <c r="E424" s="370" t="str">
        <f aca="false" t="array" ref="E424:E424">IF(INDEX(_Rge_Data_3rd_CY,$B424,E$1)=0,"",TEXT(INDEX(_Rge_Data_3rd_CY,$B424,E$1),"JJJJMMTT"))</f>
        <v>JJJJ03TT</v>
      </c>
      <c r="F424" s="382" t="str">
        <f aca="false" t="array" ref="F424:F424">INDEX(_Rge_Data_3rd_CY,$B424,F$1)</f>
        <v>Closed</v>
      </c>
      <c r="G424" s="371" t="n">
        <f aca="false" t="array" ref="G424:G424">IFERROR(MATCH(INDEX(_Rge_Data_3rd_CY,$B424,G$1),_Rge_Projectstatus,0),"")</f>
        <v>2</v>
      </c>
      <c r="H424" s="383" t="n">
        <f aca="false">INDEX(_Rge_Data_3rd_CY,$B424,H$1)</f>
        <v>0</v>
      </c>
      <c r="I424" s="384" t="n">
        <f aca="false">INDEX(_Rge_Data_3rd_CY,$B424,I$1)</f>
        <v>0</v>
      </c>
      <c r="J424" s="384" t="n">
        <f aca="false">INDEX(_Rge_Data_3rd_CY,$B424,J$1)</f>
        <v>0</v>
      </c>
      <c r="K424" s="384" t="n">
        <f aca="false">INDEX(_Rge_Data_3rd_CY,$B424,K$1)</f>
        <v>0</v>
      </c>
      <c r="L424" s="385" t="n">
        <f aca="false" t="array" ref="L424:L424">INDEX(_Rge_Data_3rd_CY,$B424,L$1)</f>
        <v>0</v>
      </c>
      <c r="M424" s="385" t="n">
        <f aca="false" t="array" ref="M424:M424">INDEX(_Rge_Data_3rd_CY,$B424,M$1)</f>
        <v>0</v>
      </c>
      <c r="N424" s="385" t="n">
        <f aca="false" t="array" ref="N424:N424">INDEX(_Rge_Data_3rd_CY,$B424,N$1)</f>
        <v>0</v>
      </c>
      <c r="O424" s="385" t="n">
        <f aca="false" t="array" ref="O424:O424">INDEX(_Rge_Data_3rd_CY,$B424,O$1)</f>
        <v>0</v>
      </c>
      <c r="P424" s="385" t="n">
        <f aca="false" t="array" ref="P424:P424">INDEX(_Rge_Data_3rd_CY,$B424,P$1)</f>
        <v>0</v>
      </c>
      <c r="Q424" s="385" t="n">
        <f aca="false">INDEX(_Rge_Data_3rd_CY,$B424,Q$1)</f>
        <v>0</v>
      </c>
      <c r="R424" s="385" t="n">
        <f aca="false" t="array" ref="R424:R424">INDEX(_Rge_Data_3rd_CY,$B424,R$1)</f>
        <v>0</v>
      </c>
      <c r="S424" s="385" t="n">
        <f aca="false" t="array" ref="S424:S424">INDEX(_Rge_Data_3rd_CY,$B424,S$1)</f>
        <v>0</v>
      </c>
      <c r="T424" s="385" t="n">
        <f aca="false">H424-S424</f>
        <v>0</v>
      </c>
      <c r="U424" s="386" t="n">
        <f aca="false">IFERROR(T424/H424,0)</f>
        <v>0</v>
      </c>
      <c r="V424" s="387" t="n">
        <f aca="false" t="array" ref="V424:V424">INDEX(_Rge_Data_3rd_CY,$B424,V$1)</f>
        <v>3909.395328</v>
      </c>
      <c r="W424" s="388" t="n">
        <f aca="false" t="array" ref="W424:W424">INDEX(_Rge_Data_3rd_CY,$B424,W$1)</f>
        <v>0</v>
      </c>
      <c r="X424" s="388" t="n">
        <f aca="false" t="array" ref="X424:X424">INDEX(_Rge_Data_3rd_CY,$B424,X$1)</f>
        <v>2243.8609152</v>
      </c>
      <c r="Y424" s="388" t="n">
        <f aca="false">INDEX(_Rge_Data_3rd_CY,$B424,Y$1)</f>
        <v>0</v>
      </c>
      <c r="Z424" s="388" t="n">
        <f aca="false" t="array" ref="Z424:Z424">INDEX(_Rge_Data_3rd_CY,$B424,Z$1)</f>
        <v>2243.8609152</v>
      </c>
      <c r="AA424" s="388" t="n">
        <f aca="false" t="array" ref="AA424:AA424">INDEX(_Rge_Data_3rd_CY,$B424,AA$1)</f>
        <v>78.91488</v>
      </c>
      <c r="AB424" s="388" t="n">
        <f aca="false" t="array" ref="AB424:AB424">INDEX(_Rge_Data_3rd_CY,$B424,AB$1)</f>
        <v>424.5142272</v>
      </c>
      <c r="AC424" s="388" t="n">
        <f aca="false" t="array" ref="AC424:AC424">INDEX(_Rge_Data_3rd_CY,$B424,AC$1)</f>
        <v>0</v>
      </c>
      <c r="AD424" s="388" t="n">
        <f aca="false" t="array" ref="AD424:AD424">INDEX(_Rge_Data_3rd_CY,$B424,AD$1)</f>
        <v>0</v>
      </c>
      <c r="AE424" s="388" t="n">
        <f aca="false">INDEX(_Rge_Data_3rd_CY,$B424,AE$1)</f>
        <v>0</v>
      </c>
      <c r="AF424" s="388" t="n">
        <f aca="false" t="array" ref="AF424:AF424">INDEX(_Rge_Data_3rd_CY,$B424,AF$1)</f>
        <v>156.37581312</v>
      </c>
      <c r="AG424" s="388" t="n">
        <f aca="false" t="array" ref="AG424:AG424">INDEX(_Rge_Data_3rd_CY,$B424,AG$1)</f>
        <v>2903.66583552</v>
      </c>
      <c r="AH424" s="388" t="n">
        <f aca="false">V424-AG424</f>
        <v>1005.72949248</v>
      </c>
      <c r="AI424" s="389" t="n">
        <f aca="false">IFERROR(AH424/V424,)</f>
        <v>0.257259603621238</v>
      </c>
      <c r="AJ424" s="390" t="n">
        <f aca="false" t="array" ref="AJ424:AJ424">INDEX(_Rge_Data_3rd_CY,$B424,AJ$1)</f>
        <v>3909.395328</v>
      </c>
      <c r="AK424" s="391" t="n">
        <f aca="false" t="array" ref="AK424:AK424">INDEX(_Rge_Data_3rd_CY,$B424,AK$1)</f>
        <v>0</v>
      </c>
      <c r="AL424" s="391" t="n">
        <f aca="false" t="array" ref="AL424:AL424">INDEX(_Rge_Data_3rd_CY,$B424,AL$1)</f>
        <v>2243.8609152</v>
      </c>
      <c r="AM424" s="391" t="n">
        <f aca="false">INDEX(_Rge_Data_3rd_CY,$B424,AM$1)</f>
        <v>0</v>
      </c>
      <c r="AN424" s="391" t="n">
        <f aca="false" t="array" ref="AN424:AN424">INDEX(_Rge_Data_3rd_CY,$B424,AN$1)</f>
        <v>2243.8609152</v>
      </c>
      <c r="AO424" s="391" t="n">
        <f aca="false" t="array" ref="AO424:AO424">INDEX(_Rge_Data_3rd_CY,$B424,AO$1)</f>
        <v>78.91488</v>
      </c>
      <c r="AP424" s="391" t="n">
        <f aca="false" t="array" ref="AP424:AP424">INDEX(_Rge_Data_3rd_CY,$B424,AP$1)</f>
        <v>424.5142272</v>
      </c>
      <c r="AQ424" s="391" t="n">
        <f aca="false" t="array" ref="AQ424:AQ424">INDEX(_Rge_Data_3rd_CY,$B424,AQ$1)</f>
        <v>0</v>
      </c>
      <c r="AR424" s="391" t="n">
        <f aca="false" t="array" ref="AR424:AR424">INDEX(_Rge_Data_3rd_CY,$B424,AR$1)</f>
        <v>0</v>
      </c>
      <c r="AS424" s="391" t="n">
        <f aca="false">INDEX(_Rge_Data_3rd_CY,$B424,AS$1)</f>
        <v>0</v>
      </c>
      <c r="AT424" s="391" t="n">
        <f aca="false" t="array" ref="AT424:AT424">INDEX(_Rge_Data_3rd_CY,$B424,AT$1)</f>
        <v>156.37581312</v>
      </c>
      <c r="AU424" s="391" t="n">
        <f aca="false" t="array" ref="AU424:AU424">INDEX(_Rge_Data_3rd_CY,$B424,AU$1)</f>
        <v>2903.66583552</v>
      </c>
      <c r="AV424" s="262" t="n">
        <f aca="false">AU424+AX424+AY424</f>
        <v>3909.39532752</v>
      </c>
      <c r="AW424" s="392" t="n">
        <f aca="false">IFERROR(AU424/AG424,0)</f>
        <v>1</v>
      </c>
      <c r="AX424" s="268" t="n">
        <f aca="false">IFERROR(IF(AND($F424="OPEN",$AH424&gt;0),$AH424*_SoP*$AW424,IF(AND($F424="CLOSED",$AH424&gt;0),$AH424*_SoL*$AW424,0)),0)</f>
        <v>1005.729492</v>
      </c>
      <c r="AY424" s="268" t="n">
        <f aca="false">IFERROR(IF($AH424&lt;0,$AH424*_SoL,0),0)</f>
        <v>0</v>
      </c>
      <c r="AZ424" s="393" t="n">
        <f aca="false">AU424+AX424</f>
        <v>3909.39532752</v>
      </c>
      <c r="BA424" s="393" t="n">
        <f aca="false">AJ424-AY424</f>
        <v>3909.395328</v>
      </c>
      <c r="BB424" s="393" t="n">
        <f aca="false">AZ424-BA424</f>
        <v>-4.80000380775891E-007</v>
      </c>
      <c r="BC424" s="394" t="n">
        <f aca="false">IF($BB424&gt;=0,$BB424,0)</f>
        <v>0</v>
      </c>
      <c r="BD424" s="395" t="n">
        <f aca="false">IF($BB424&lt;=0,-$BB424,0)</f>
        <v>4.80000380775891E-007</v>
      </c>
      <c r="BE424" s="396" t="n">
        <f aca="false">IF((V424-AJ424)&lt;0,0,V424-AJ424)</f>
        <v>0</v>
      </c>
      <c r="BF424" s="397" t="n">
        <f aca="false">IF(AW424&gt;1,0,V424-AW424*V424)</f>
        <v>0</v>
      </c>
    </row>
    <row r="425" customFormat="false" ht="19.5" hidden="false" customHeight="true" outlineLevel="0" collapsed="false">
      <c r="A425" s="166"/>
      <c r="B425" s="208" t="n">
        <f aca="false">B424+1</f>
        <v>414</v>
      </c>
      <c r="C425" s="166"/>
      <c r="D425" s="369" t="str">
        <f aca="false" t="array" ref="D425:D425">INDEX(_Rge_Projectdata_3rd,$B425,MATCH("Project-ID",_Rge_Headline_Projectdata,0))</f>
        <v>S950269</v>
      </c>
      <c r="E425" s="370" t="str">
        <f aca="false" t="array" ref="E425:E425">IF(INDEX(_Rge_Data_3rd_CY,$B425,E$1)=0,"",TEXT(INDEX(_Rge_Data_3rd_CY,$B425,E$1),"JJJJMMTT"))</f>
        <v>JJJJ03TT</v>
      </c>
      <c r="F425" s="382" t="str">
        <f aca="false" t="array" ref="F425:F425">INDEX(_Rge_Data_3rd_CY,$B425,F$1)</f>
        <v>Closed</v>
      </c>
      <c r="G425" s="371" t="n">
        <f aca="false" t="array" ref="G425:G425">IFERROR(MATCH(INDEX(_Rge_Data_3rd_CY,$B425,G$1),_Rge_Projectstatus,0),"")</f>
        <v>2</v>
      </c>
      <c r="H425" s="383" t="n">
        <f aca="false">INDEX(_Rge_Data_3rd_CY,$B425,H$1)</f>
        <v>0</v>
      </c>
      <c r="I425" s="384" t="n">
        <f aca="false">INDEX(_Rge_Data_3rd_CY,$B425,I$1)</f>
        <v>0</v>
      </c>
      <c r="J425" s="384" t="n">
        <f aca="false">INDEX(_Rge_Data_3rd_CY,$B425,J$1)</f>
        <v>0</v>
      </c>
      <c r="K425" s="384" t="n">
        <f aca="false">INDEX(_Rge_Data_3rd_CY,$B425,K$1)</f>
        <v>0</v>
      </c>
      <c r="L425" s="385" t="n">
        <f aca="false" t="array" ref="L425:L425">INDEX(_Rge_Data_3rd_CY,$B425,L$1)</f>
        <v>0</v>
      </c>
      <c r="M425" s="385" t="n">
        <f aca="false" t="array" ref="M425:M425">INDEX(_Rge_Data_3rd_CY,$B425,M$1)</f>
        <v>0</v>
      </c>
      <c r="N425" s="385" t="n">
        <f aca="false" t="array" ref="N425:N425">INDEX(_Rge_Data_3rd_CY,$B425,N$1)</f>
        <v>0</v>
      </c>
      <c r="O425" s="385" t="n">
        <f aca="false" t="array" ref="O425:O425">INDEX(_Rge_Data_3rd_CY,$B425,O$1)</f>
        <v>0</v>
      </c>
      <c r="P425" s="385" t="n">
        <f aca="false" t="array" ref="P425:P425">INDEX(_Rge_Data_3rd_CY,$B425,P$1)</f>
        <v>0</v>
      </c>
      <c r="Q425" s="385" t="n">
        <f aca="false">INDEX(_Rge_Data_3rd_CY,$B425,Q$1)</f>
        <v>0</v>
      </c>
      <c r="R425" s="385" t="n">
        <f aca="false" t="array" ref="R425:R425">INDEX(_Rge_Data_3rd_CY,$B425,R$1)</f>
        <v>0</v>
      </c>
      <c r="S425" s="385" t="n">
        <f aca="false" t="array" ref="S425:S425">INDEX(_Rge_Data_3rd_CY,$B425,S$1)</f>
        <v>0</v>
      </c>
      <c r="T425" s="385" t="n">
        <f aca="false">H425-S425</f>
        <v>0</v>
      </c>
      <c r="U425" s="386" t="n">
        <f aca="false">IFERROR(T425/H425,0)</f>
        <v>0</v>
      </c>
      <c r="V425" s="387" t="n">
        <f aca="false" t="array" ref="V425:V425">INDEX(_Rge_Data_3rd_CY,$B425,V$1)</f>
        <v>5941.254208</v>
      </c>
      <c r="W425" s="388" t="n">
        <f aca="false" t="array" ref="W425:W425">INDEX(_Rge_Data_3rd_CY,$B425,W$1)</f>
        <v>2866.32156064</v>
      </c>
      <c r="X425" s="388" t="n">
        <f aca="false" t="array" ref="X425:X425">INDEX(_Rge_Data_3rd_CY,$B425,X$1)</f>
        <v>0</v>
      </c>
      <c r="Y425" s="388" t="n">
        <f aca="false">INDEX(_Rge_Data_3rd_CY,$B425,Y$1)</f>
        <v>0</v>
      </c>
      <c r="Z425" s="388" t="n">
        <f aca="false" t="array" ref="Z425:Z425">INDEX(_Rge_Data_3rd_CY,$B425,Z$1)</f>
        <v>2866.32156064</v>
      </c>
      <c r="AA425" s="388" t="n">
        <f aca="false" t="array" ref="AA425:AA425">INDEX(_Rge_Data_3rd_CY,$B425,AA$1)</f>
        <v>237.34248</v>
      </c>
      <c r="AB425" s="388" t="n">
        <f aca="false" t="array" ref="AB425:AB425">INDEX(_Rge_Data_3rd_CY,$B425,AB$1)</f>
        <v>757.16436</v>
      </c>
      <c r="AC425" s="388" t="n">
        <f aca="false" t="array" ref="AC425:AC425">INDEX(_Rge_Data_3rd_CY,$B425,AC$1)</f>
        <v>0</v>
      </c>
      <c r="AD425" s="388" t="n">
        <f aca="false" t="array" ref="AD425:AD425">INDEX(_Rge_Data_3rd_CY,$B425,AD$1)</f>
        <v>0</v>
      </c>
      <c r="AE425" s="388" t="n">
        <f aca="false">INDEX(_Rge_Data_3rd_CY,$B425,AE$1)</f>
        <v>0</v>
      </c>
      <c r="AF425" s="388" t="n">
        <f aca="false" t="array" ref="AF425:AF425">INDEX(_Rge_Data_3rd_CY,$B425,AF$1)</f>
        <v>237.65016832</v>
      </c>
      <c r="AG425" s="388" t="n">
        <f aca="false" t="array" ref="AG425:AG425">INDEX(_Rge_Data_3rd_CY,$B425,AG$1)</f>
        <v>4098.47856896</v>
      </c>
      <c r="AH425" s="388" t="n">
        <f aca="false">V425-AG425</f>
        <v>1842.77563904</v>
      </c>
      <c r="AI425" s="389" t="n">
        <f aca="false">IFERROR(AH425/V425,)</f>
        <v>0.310166098693214</v>
      </c>
      <c r="AJ425" s="390" t="n">
        <f aca="false" t="array" ref="AJ425:AJ425">INDEX(_Rge_Data_3rd_CY,$B425,AJ$1)</f>
        <v>5941.254208</v>
      </c>
      <c r="AK425" s="391" t="n">
        <f aca="false" t="array" ref="AK425:AK425">INDEX(_Rge_Data_3rd_CY,$B425,AK$1)</f>
        <v>2866.32156064</v>
      </c>
      <c r="AL425" s="391" t="n">
        <f aca="false" t="array" ref="AL425:AL425">INDEX(_Rge_Data_3rd_CY,$B425,AL$1)</f>
        <v>0</v>
      </c>
      <c r="AM425" s="391" t="n">
        <f aca="false">INDEX(_Rge_Data_3rd_CY,$B425,AM$1)</f>
        <v>0</v>
      </c>
      <c r="AN425" s="391" t="n">
        <f aca="false" t="array" ref="AN425:AN425">INDEX(_Rge_Data_3rd_CY,$B425,AN$1)</f>
        <v>2866.32156064</v>
      </c>
      <c r="AO425" s="391" t="n">
        <f aca="false" t="array" ref="AO425:AO425">INDEX(_Rge_Data_3rd_CY,$B425,AO$1)</f>
        <v>237.34248</v>
      </c>
      <c r="AP425" s="391" t="n">
        <f aca="false" t="array" ref="AP425:AP425">INDEX(_Rge_Data_3rd_CY,$B425,AP$1)</f>
        <v>757.16436</v>
      </c>
      <c r="AQ425" s="391" t="n">
        <f aca="false" t="array" ref="AQ425:AQ425">INDEX(_Rge_Data_3rd_CY,$B425,AQ$1)</f>
        <v>0</v>
      </c>
      <c r="AR425" s="391" t="n">
        <f aca="false" t="array" ref="AR425:AR425">INDEX(_Rge_Data_3rd_CY,$B425,AR$1)</f>
        <v>0</v>
      </c>
      <c r="AS425" s="391" t="n">
        <f aca="false">INDEX(_Rge_Data_3rd_CY,$B425,AS$1)</f>
        <v>0</v>
      </c>
      <c r="AT425" s="391" t="n">
        <f aca="false" t="array" ref="AT425:AT425">INDEX(_Rge_Data_3rd_CY,$B425,AT$1)</f>
        <v>237.65016832</v>
      </c>
      <c r="AU425" s="391" t="n">
        <f aca="false" t="array" ref="AU425:AU425">INDEX(_Rge_Data_3rd_CY,$B425,AU$1)</f>
        <v>4098.47856896</v>
      </c>
      <c r="AV425" s="262" t="n">
        <f aca="false">AU425+AX425+AY425</f>
        <v>5941.25420796</v>
      </c>
      <c r="AW425" s="392" t="n">
        <f aca="false">IFERROR(AU425/AG425,0)</f>
        <v>1</v>
      </c>
      <c r="AX425" s="268" t="n">
        <f aca="false">IFERROR(IF(AND($F425="OPEN",$AH425&gt;0),$AH425*_SoP*$AW425,IF(AND($F425="CLOSED",$AH425&gt;0),$AH425*_SoL*$AW425,0)),0)</f>
        <v>1842.775639</v>
      </c>
      <c r="AY425" s="268" t="n">
        <f aca="false">IFERROR(IF($AH425&lt;0,$AH425*_SoL,0),0)</f>
        <v>0</v>
      </c>
      <c r="AZ425" s="393" t="n">
        <f aca="false">AU425+AX425</f>
        <v>5941.25420796</v>
      </c>
      <c r="BA425" s="393" t="n">
        <f aca="false">AJ425-AY425</f>
        <v>5941.254208</v>
      </c>
      <c r="BB425" s="393" t="n">
        <f aca="false">AZ425-BA425</f>
        <v>-3.99995769839734E-008</v>
      </c>
      <c r="BC425" s="394" t="n">
        <f aca="false">IF($BB425&gt;=0,$BB425,0)</f>
        <v>0</v>
      </c>
      <c r="BD425" s="395" t="n">
        <f aca="false">IF($BB425&lt;=0,-$BB425,0)</f>
        <v>3.99995769839734E-008</v>
      </c>
      <c r="BE425" s="396" t="n">
        <f aca="false">IF((V425-AJ425)&lt;0,0,V425-AJ425)</f>
        <v>0</v>
      </c>
      <c r="BF425" s="397" t="n">
        <f aca="false">IF(AW425&gt;1,0,V425-AW425*V425)</f>
        <v>0</v>
      </c>
    </row>
    <row r="426" customFormat="false" ht="19.5" hidden="false" customHeight="true" outlineLevel="0" collapsed="false">
      <c r="A426" s="166"/>
      <c r="B426" s="208" t="n">
        <f aca="false">B425+1</f>
        <v>415</v>
      </c>
      <c r="C426" s="166"/>
      <c r="D426" s="369" t="str">
        <f aca="false" t="array" ref="D426:D426">INDEX(_Rge_Projectdata_3rd,$B426,MATCH("Project-ID",_Rge_Headline_Projectdata,0))</f>
        <v>S950270</v>
      </c>
      <c r="E426" s="370" t="str">
        <f aca="false" t="array" ref="E426:E426">IF(INDEX(_Rge_Data_3rd_CY,$B426,E$1)=0,"",TEXT(INDEX(_Rge_Data_3rd_CY,$B426,E$1),"JJJJMMTT"))</f>
        <v/>
      </c>
      <c r="F426" s="382" t="str">
        <f aca="false" t="array" ref="F426:F426">INDEX(_Rge_Data_3rd_CY,$B426,F$1)</f>
        <v>Open</v>
      </c>
      <c r="G426" s="371" t="n">
        <f aca="false" t="array" ref="G426:G426">IFERROR(MATCH(INDEX(_Rge_Data_3rd_CY,$B426,G$1),_Rge_Projectstatus,0),"")</f>
        <v>1</v>
      </c>
      <c r="H426" s="383" t="n">
        <f aca="false">INDEX(_Rge_Data_3rd_CY,$B426,H$1)</f>
        <v>0</v>
      </c>
      <c r="I426" s="384" t="n">
        <f aca="false">INDEX(_Rge_Data_3rd_CY,$B426,I$1)</f>
        <v>0</v>
      </c>
      <c r="J426" s="384" t="n">
        <f aca="false">INDEX(_Rge_Data_3rd_CY,$B426,J$1)</f>
        <v>0</v>
      </c>
      <c r="K426" s="384" t="n">
        <f aca="false">INDEX(_Rge_Data_3rd_CY,$B426,K$1)</f>
        <v>0</v>
      </c>
      <c r="L426" s="385" t="n">
        <f aca="false" t="array" ref="L426:L426">INDEX(_Rge_Data_3rd_CY,$B426,L$1)</f>
        <v>0</v>
      </c>
      <c r="M426" s="385" t="n">
        <f aca="false" t="array" ref="M426:M426">INDEX(_Rge_Data_3rd_CY,$B426,M$1)</f>
        <v>0</v>
      </c>
      <c r="N426" s="385" t="n">
        <f aca="false" t="array" ref="N426:N426">INDEX(_Rge_Data_3rd_CY,$B426,N$1)</f>
        <v>0</v>
      </c>
      <c r="O426" s="385" t="n">
        <f aca="false" t="array" ref="O426:O426">INDEX(_Rge_Data_3rd_CY,$B426,O$1)</f>
        <v>0</v>
      </c>
      <c r="P426" s="385" t="n">
        <f aca="false" t="array" ref="P426:P426">INDEX(_Rge_Data_3rd_CY,$B426,P$1)</f>
        <v>0</v>
      </c>
      <c r="Q426" s="385" t="n">
        <f aca="false">INDEX(_Rge_Data_3rd_CY,$B426,Q$1)</f>
        <v>0</v>
      </c>
      <c r="R426" s="385" t="n">
        <f aca="false" t="array" ref="R426:R426">INDEX(_Rge_Data_3rd_CY,$B426,R$1)</f>
        <v>0</v>
      </c>
      <c r="S426" s="385" t="n">
        <f aca="false" t="array" ref="S426:S426">INDEX(_Rge_Data_3rd_CY,$B426,S$1)</f>
        <v>0</v>
      </c>
      <c r="T426" s="385" t="n">
        <f aca="false">H426-S426</f>
        <v>0</v>
      </c>
      <c r="U426" s="386" t="n">
        <f aca="false">IFERROR(T426/H426,0)</f>
        <v>0</v>
      </c>
      <c r="V426" s="387" t="n">
        <f aca="false" t="array" ref="V426:V426">INDEX(_Rge_Data_3rd_CY,$B426,V$1)</f>
        <v>30047.4384</v>
      </c>
      <c r="W426" s="388" t="n">
        <f aca="false" t="array" ref="W426:W426">INDEX(_Rge_Data_3rd_CY,$B426,W$1)</f>
        <v>21117.5483076923</v>
      </c>
      <c r="X426" s="388" t="n">
        <f aca="false" t="array" ref="X426:X426">INDEX(_Rge_Data_3rd_CY,$B426,X$1)</f>
        <v>0</v>
      </c>
      <c r="Y426" s="388" t="n">
        <f aca="false">INDEX(_Rge_Data_3rd_CY,$B426,Y$1)</f>
        <v>0</v>
      </c>
      <c r="Z426" s="388" t="n">
        <f aca="false" t="array" ref="Z426:Z426">INDEX(_Rge_Data_3rd_CY,$B426,Z$1)</f>
        <v>21117.5483076923</v>
      </c>
      <c r="AA426" s="388" t="n">
        <f aca="false" t="array" ref="AA426:AA426">INDEX(_Rge_Data_3rd_CY,$B426,AA$1)</f>
        <v>731.95544</v>
      </c>
      <c r="AB426" s="388" t="n">
        <f aca="false" t="array" ref="AB426:AB426">INDEX(_Rge_Data_3rd_CY,$B426,AB$1)</f>
        <v>2196.0656</v>
      </c>
      <c r="AC426" s="388" t="n">
        <f aca="false" t="array" ref="AC426:AC426">INDEX(_Rge_Data_3rd_CY,$B426,AC$1)</f>
        <v>0</v>
      </c>
      <c r="AD426" s="388" t="n">
        <f aca="false" t="array" ref="AD426:AD426">INDEX(_Rge_Data_3rd_CY,$B426,AD$1)</f>
        <v>0</v>
      </c>
      <c r="AE426" s="388" t="n">
        <f aca="false">INDEX(_Rge_Data_3rd_CY,$B426,AE$1)</f>
        <v>0</v>
      </c>
      <c r="AF426" s="388" t="n">
        <f aca="false" t="array" ref="AF426:AF426">INDEX(_Rge_Data_3rd_CY,$B426,AF$1)</f>
        <v>1201.897536</v>
      </c>
      <c r="AG426" s="388" t="n">
        <f aca="false" t="array" ref="AG426:AG426">INDEX(_Rge_Data_3rd_CY,$B426,AG$1)</f>
        <v>25247.4668836923</v>
      </c>
      <c r="AH426" s="388" t="n">
        <f aca="false">V426-AG426</f>
        <v>4799.97151630769</v>
      </c>
      <c r="AI426" s="389" t="n">
        <f aca="false">IFERROR(AH426/V426,)</f>
        <v>0.15974644668238</v>
      </c>
      <c r="AJ426" s="390" t="n">
        <f aca="false" t="array" ref="AJ426:AJ426">INDEX(_Rge_Data_3rd_CY,$B426,AJ$1)</f>
        <v>0</v>
      </c>
      <c r="AK426" s="391" t="n">
        <f aca="false" t="array" ref="AK426:AK426">INDEX(_Rge_Data_3rd_CY,$B426,AK$1)</f>
        <v>0</v>
      </c>
      <c r="AL426" s="391" t="n">
        <f aca="false" t="array" ref="AL426:AL426">INDEX(_Rge_Data_3rd_CY,$B426,AL$1)</f>
        <v>0</v>
      </c>
      <c r="AM426" s="391" t="n">
        <f aca="false">INDEX(_Rge_Data_3rd_CY,$B426,AM$1)</f>
        <v>0</v>
      </c>
      <c r="AN426" s="391" t="n">
        <f aca="false" t="array" ref="AN426:AN426">INDEX(_Rge_Data_3rd_CY,$B426,AN$1)</f>
        <v>0</v>
      </c>
      <c r="AO426" s="391" t="n">
        <f aca="false" t="array" ref="AO426:AO426">INDEX(_Rge_Data_3rd_CY,$B426,AO$1)</f>
        <v>0</v>
      </c>
      <c r="AP426" s="391" t="n">
        <f aca="false" t="array" ref="AP426:AP426">INDEX(_Rge_Data_3rd_CY,$B426,AP$1)</f>
        <v>0</v>
      </c>
      <c r="AQ426" s="391" t="n">
        <f aca="false" t="array" ref="AQ426:AQ426">INDEX(_Rge_Data_3rd_CY,$B426,AQ$1)</f>
        <v>0</v>
      </c>
      <c r="AR426" s="391" t="n">
        <f aca="false" t="array" ref="AR426:AR426">INDEX(_Rge_Data_3rd_CY,$B426,AR$1)</f>
        <v>0</v>
      </c>
      <c r="AS426" s="391" t="n">
        <f aca="false">INDEX(_Rge_Data_3rd_CY,$B426,AS$1)</f>
        <v>0</v>
      </c>
      <c r="AT426" s="391" t="n">
        <f aca="false" t="array" ref="AT426:AT426">INDEX(_Rge_Data_3rd_CY,$B426,AT$1)</f>
        <v>0</v>
      </c>
      <c r="AU426" s="391" t="n">
        <f aca="false" t="array" ref="AU426:AU426">INDEX(_Rge_Data_3rd_CY,$B426,AU$1)</f>
        <v>0</v>
      </c>
      <c r="AV426" s="262" t="n">
        <f aca="false">AU426+AX426+AY426</f>
        <v>0</v>
      </c>
      <c r="AW426" s="392" t="n">
        <f aca="false">IFERROR(AU426/AG426,0)</f>
        <v>0</v>
      </c>
      <c r="AX426" s="268" t="n">
        <f aca="false">IFERROR(IF(AND($F426="OPEN",$AH426&gt;0),$AH426*_SoP*$AW426,IF(AND($F426="CLOSED",$AH426&gt;0),$AH426*_SoL*$AW426,0)),0)</f>
        <v>0</v>
      </c>
      <c r="AY426" s="268" t="n">
        <f aca="false">IFERROR(IF($AH426&lt;0,$AH426*_SoL,0),0)</f>
        <v>0</v>
      </c>
      <c r="AZ426" s="393" t="n">
        <f aca="false">AU426+AX426</f>
        <v>0</v>
      </c>
      <c r="BA426" s="393" t="n">
        <f aca="false">AJ426-AY426</f>
        <v>0</v>
      </c>
      <c r="BB426" s="393" t="n">
        <f aca="false">AZ426-BA426</f>
        <v>0</v>
      </c>
      <c r="BC426" s="394" t="n">
        <f aca="false">IF($BB426&gt;=0,$BB426,0)</f>
        <v>0</v>
      </c>
      <c r="BD426" s="395" t="n">
        <f aca="false">IF($BB426&lt;=0,-$BB426,0)</f>
        <v>-0</v>
      </c>
      <c r="BE426" s="396" t="n">
        <f aca="false">IF((V426-AJ426)&lt;0,0,V426-AJ426)</f>
        <v>30047.4384</v>
      </c>
      <c r="BF426" s="397" t="n">
        <f aca="false">IF(AW426&gt;1,0,V426-AW426*V426)</f>
        <v>30047.4384</v>
      </c>
    </row>
    <row r="427" customFormat="false" ht="19.5" hidden="false" customHeight="true" outlineLevel="0" collapsed="false">
      <c r="A427" s="166"/>
      <c r="B427" s="208" t="n">
        <f aca="false">B426+1</f>
        <v>416</v>
      </c>
      <c r="C427" s="166"/>
      <c r="D427" s="369" t="str">
        <f aca="false" t="array" ref="D427:D427">INDEX(_Rge_Projectdata_3rd,$B427,MATCH("Project-ID",_Rge_Headline_Projectdata,0))</f>
        <v>S950271</v>
      </c>
      <c r="E427" s="370" t="str">
        <f aca="false" t="array" ref="E427:E427">IF(INDEX(_Rge_Data_3rd_CY,$B427,E$1)=0,"",TEXT(INDEX(_Rge_Data_3rd_CY,$B427,E$1),"JJJJMMTT"))</f>
        <v>JJJJ03TT</v>
      </c>
      <c r="F427" s="382" t="str">
        <f aca="false" t="array" ref="F427:F427">INDEX(_Rge_Data_3rd_CY,$B427,F$1)</f>
        <v>Closed</v>
      </c>
      <c r="G427" s="371" t="n">
        <f aca="false" t="array" ref="G427:G427">IFERROR(MATCH(INDEX(_Rge_Data_3rd_CY,$B427,G$1),_Rge_Projectstatus,0),"")</f>
        <v>2</v>
      </c>
      <c r="H427" s="383" t="n">
        <f aca="false">INDEX(_Rge_Data_3rd_CY,$B427,H$1)</f>
        <v>0</v>
      </c>
      <c r="I427" s="384" t="n">
        <f aca="false">INDEX(_Rge_Data_3rd_CY,$B427,I$1)</f>
        <v>0</v>
      </c>
      <c r="J427" s="384" t="n">
        <f aca="false">INDEX(_Rge_Data_3rd_CY,$B427,J$1)</f>
        <v>0</v>
      </c>
      <c r="K427" s="384" t="n">
        <f aca="false">INDEX(_Rge_Data_3rd_CY,$B427,K$1)</f>
        <v>0</v>
      </c>
      <c r="L427" s="385" t="n">
        <f aca="false" t="array" ref="L427:L427">INDEX(_Rge_Data_3rd_CY,$B427,L$1)</f>
        <v>0</v>
      </c>
      <c r="M427" s="385" t="n">
        <f aca="false" t="array" ref="M427:M427">INDEX(_Rge_Data_3rd_CY,$B427,M$1)</f>
        <v>0</v>
      </c>
      <c r="N427" s="385" t="n">
        <f aca="false" t="array" ref="N427:N427">INDEX(_Rge_Data_3rd_CY,$B427,N$1)</f>
        <v>0</v>
      </c>
      <c r="O427" s="385" t="n">
        <f aca="false" t="array" ref="O427:O427">INDEX(_Rge_Data_3rd_CY,$B427,O$1)</f>
        <v>0</v>
      </c>
      <c r="P427" s="385" t="n">
        <f aca="false" t="array" ref="P427:P427">INDEX(_Rge_Data_3rd_CY,$B427,P$1)</f>
        <v>0</v>
      </c>
      <c r="Q427" s="385" t="n">
        <f aca="false">INDEX(_Rge_Data_3rd_CY,$B427,Q$1)</f>
        <v>0</v>
      </c>
      <c r="R427" s="385" t="n">
        <f aca="false" t="array" ref="R427:R427">INDEX(_Rge_Data_3rd_CY,$B427,R$1)</f>
        <v>0</v>
      </c>
      <c r="S427" s="385" t="n">
        <f aca="false" t="array" ref="S427:S427">INDEX(_Rge_Data_3rd_CY,$B427,S$1)</f>
        <v>0</v>
      </c>
      <c r="T427" s="385" t="n">
        <f aca="false">H427-S427</f>
        <v>0</v>
      </c>
      <c r="U427" s="386" t="n">
        <f aca="false">IFERROR(T427/H427,0)</f>
        <v>0</v>
      </c>
      <c r="V427" s="387" t="n">
        <f aca="false" t="array" ref="V427:V427">INDEX(_Rge_Data_3rd_CY,$B427,V$1)</f>
        <v>36648.229696</v>
      </c>
      <c r="W427" s="388" t="n">
        <f aca="false" t="array" ref="W427:W427">INDEX(_Rge_Data_3rd_CY,$B427,W$1)</f>
        <v>0</v>
      </c>
      <c r="X427" s="388" t="n">
        <f aca="false" t="array" ref="X427:X427">INDEX(_Rge_Data_3rd_CY,$B427,X$1)</f>
        <v>24322.13834816</v>
      </c>
      <c r="Y427" s="388" t="n">
        <f aca="false">INDEX(_Rge_Data_3rd_CY,$B427,Y$1)</f>
        <v>0</v>
      </c>
      <c r="Z427" s="388" t="n">
        <f aca="false" t="array" ref="Z427:Z427">INDEX(_Rge_Data_3rd_CY,$B427,Z$1)</f>
        <v>24322.13834816</v>
      </c>
      <c r="AA427" s="388" t="n">
        <f aca="false" t="array" ref="AA427:AA427">INDEX(_Rge_Data_3rd_CY,$B427,AA$1)</f>
        <v>696.0292416</v>
      </c>
      <c r="AB427" s="388" t="n">
        <f aca="false" t="array" ref="AB427:AB427">INDEX(_Rge_Data_3rd_CY,$B427,AB$1)</f>
        <v>656.209112</v>
      </c>
      <c r="AC427" s="388" t="n">
        <f aca="false" t="array" ref="AC427:AC427">INDEX(_Rge_Data_3rd_CY,$B427,AC$1)</f>
        <v>0</v>
      </c>
      <c r="AD427" s="388" t="n">
        <f aca="false" t="array" ref="AD427:AD427">INDEX(_Rge_Data_3rd_CY,$B427,AD$1)</f>
        <v>0</v>
      </c>
      <c r="AE427" s="388" t="n">
        <f aca="false">INDEX(_Rge_Data_3rd_CY,$B427,AE$1)</f>
        <v>0</v>
      </c>
      <c r="AF427" s="388" t="n">
        <f aca="false" t="array" ref="AF427:AF427">INDEX(_Rge_Data_3rd_CY,$B427,AF$1)</f>
        <v>1465.92918784</v>
      </c>
      <c r="AG427" s="388" t="n">
        <f aca="false" t="array" ref="AG427:AG427">INDEX(_Rge_Data_3rd_CY,$B427,AG$1)</f>
        <v>27140.3058896</v>
      </c>
      <c r="AH427" s="388" t="n">
        <f aca="false">V427-AG427</f>
        <v>9507.9238064</v>
      </c>
      <c r="AI427" s="389" t="n">
        <f aca="false">IFERROR(AH427/V427,)</f>
        <v>0.259437464927201</v>
      </c>
      <c r="AJ427" s="390" t="n">
        <f aca="false" t="array" ref="AJ427:AJ427">INDEX(_Rge_Data_3rd_CY,$B427,AJ$1)</f>
        <v>36648.229696</v>
      </c>
      <c r="AK427" s="391" t="n">
        <f aca="false" t="array" ref="AK427:AK427">INDEX(_Rge_Data_3rd_CY,$B427,AK$1)</f>
        <v>0</v>
      </c>
      <c r="AL427" s="391" t="n">
        <f aca="false" t="array" ref="AL427:AL427">INDEX(_Rge_Data_3rd_CY,$B427,AL$1)</f>
        <v>24322.13834816</v>
      </c>
      <c r="AM427" s="391" t="n">
        <f aca="false">INDEX(_Rge_Data_3rd_CY,$B427,AM$1)</f>
        <v>0</v>
      </c>
      <c r="AN427" s="391" t="n">
        <f aca="false" t="array" ref="AN427:AN427">INDEX(_Rge_Data_3rd_CY,$B427,AN$1)</f>
        <v>24322.13834816</v>
      </c>
      <c r="AO427" s="391" t="n">
        <f aca="false" t="array" ref="AO427:AO427">INDEX(_Rge_Data_3rd_CY,$B427,AO$1)</f>
        <v>696.0292416</v>
      </c>
      <c r="AP427" s="391" t="n">
        <f aca="false" t="array" ref="AP427:AP427">INDEX(_Rge_Data_3rd_CY,$B427,AP$1)</f>
        <v>656.209112</v>
      </c>
      <c r="AQ427" s="391" t="n">
        <f aca="false" t="array" ref="AQ427:AQ427">INDEX(_Rge_Data_3rd_CY,$B427,AQ$1)</f>
        <v>0</v>
      </c>
      <c r="AR427" s="391" t="n">
        <f aca="false" t="array" ref="AR427:AR427">INDEX(_Rge_Data_3rd_CY,$B427,AR$1)</f>
        <v>0</v>
      </c>
      <c r="AS427" s="391" t="n">
        <f aca="false">INDEX(_Rge_Data_3rd_CY,$B427,AS$1)</f>
        <v>0</v>
      </c>
      <c r="AT427" s="391" t="n">
        <f aca="false" t="array" ref="AT427:AT427">INDEX(_Rge_Data_3rd_CY,$B427,AT$1)</f>
        <v>1465.92918784</v>
      </c>
      <c r="AU427" s="391" t="n">
        <f aca="false" t="array" ref="AU427:AU427">INDEX(_Rge_Data_3rd_CY,$B427,AU$1)</f>
        <v>27140.3058896</v>
      </c>
      <c r="AV427" s="262" t="n">
        <f aca="false">AU427+AX427+AY427</f>
        <v>36648.2296956</v>
      </c>
      <c r="AW427" s="392" t="n">
        <f aca="false">IFERROR(AU427/AG427,0)</f>
        <v>1</v>
      </c>
      <c r="AX427" s="268" t="n">
        <f aca="false">IFERROR(IF(AND($F427="OPEN",$AH427&gt;0),$AH427*_SoP*$AW427,IF(AND($F427="CLOSED",$AH427&gt;0),$AH427*_SoL*$AW427,0)),0)</f>
        <v>9507.923806</v>
      </c>
      <c r="AY427" s="268" t="n">
        <f aca="false">IFERROR(IF($AH427&lt;0,$AH427*_SoL,0),0)</f>
        <v>0</v>
      </c>
      <c r="AZ427" s="393" t="n">
        <f aca="false">AU427+AX427</f>
        <v>36648.2296956</v>
      </c>
      <c r="BA427" s="393" t="n">
        <f aca="false">AJ427-AY427</f>
        <v>36648.229696</v>
      </c>
      <c r="BB427" s="393" t="n">
        <f aca="false">AZ427-BA427</f>
        <v>-3.99995769839734E-007</v>
      </c>
      <c r="BC427" s="394" t="n">
        <f aca="false">IF($BB427&gt;=0,$BB427,0)</f>
        <v>0</v>
      </c>
      <c r="BD427" s="395" t="n">
        <f aca="false">IF($BB427&lt;=0,-$BB427,0)</f>
        <v>3.99995769839734E-007</v>
      </c>
      <c r="BE427" s="396" t="n">
        <f aca="false">IF((V427-AJ427)&lt;0,0,V427-AJ427)</f>
        <v>0</v>
      </c>
      <c r="BF427" s="397" t="n">
        <f aca="false">IF(AW427&gt;1,0,V427-AW427*V427)</f>
        <v>0</v>
      </c>
    </row>
    <row r="428" customFormat="false" ht="19.5" hidden="false" customHeight="true" outlineLevel="0" collapsed="false">
      <c r="A428" s="166"/>
      <c r="B428" s="208" t="n">
        <f aca="false">B427+1</f>
        <v>417</v>
      </c>
      <c r="C428" s="166"/>
      <c r="D428" s="369" t="str">
        <f aca="false" t="array" ref="D428:D428">INDEX(_Rge_Projectdata_3rd,$B428,MATCH("Project-ID",_Rge_Headline_Projectdata,0))</f>
        <v>S950272</v>
      </c>
      <c r="E428" s="370" t="str">
        <f aca="false" t="array" ref="E428:E428">IF(INDEX(_Rge_Data_3rd_CY,$B428,E$1)=0,"",TEXT(INDEX(_Rge_Data_3rd_CY,$B428,E$1),"JJJJMMTT"))</f>
        <v/>
      </c>
      <c r="F428" s="382" t="str">
        <f aca="false" t="array" ref="F428:F428">INDEX(_Rge_Data_3rd_CY,$B428,F$1)</f>
        <v>Open</v>
      </c>
      <c r="G428" s="371" t="n">
        <f aca="false" t="array" ref="G428:G428">IFERROR(MATCH(INDEX(_Rge_Data_3rd_CY,$B428,G$1),_Rge_Projectstatus,0),"")</f>
        <v>1</v>
      </c>
      <c r="H428" s="383" t="n">
        <f aca="false">INDEX(_Rge_Data_3rd_CY,$B428,H$1)</f>
        <v>0</v>
      </c>
      <c r="I428" s="384" t="n">
        <f aca="false">INDEX(_Rge_Data_3rd_CY,$B428,I$1)</f>
        <v>0</v>
      </c>
      <c r="J428" s="384" t="n">
        <f aca="false">INDEX(_Rge_Data_3rd_CY,$B428,J$1)</f>
        <v>0</v>
      </c>
      <c r="K428" s="384" t="n">
        <f aca="false">INDEX(_Rge_Data_3rd_CY,$B428,K$1)</f>
        <v>0</v>
      </c>
      <c r="L428" s="385" t="n">
        <f aca="false" t="array" ref="L428:L428">INDEX(_Rge_Data_3rd_CY,$B428,L$1)</f>
        <v>0</v>
      </c>
      <c r="M428" s="385" t="n">
        <f aca="false" t="array" ref="M428:M428">INDEX(_Rge_Data_3rd_CY,$B428,M$1)</f>
        <v>0</v>
      </c>
      <c r="N428" s="385" t="n">
        <f aca="false" t="array" ref="N428:N428">INDEX(_Rge_Data_3rd_CY,$B428,N$1)</f>
        <v>0</v>
      </c>
      <c r="O428" s="385" t="n">
        <f aca="false" t="array" ref="O428:O428">INDEX(_Rge_Data_3rd_CY,$B428,O$1)</f>
        <v>0</v>
      </c>
      <c r="P428" s="385" t="n">
        <f aca="false" t="array" ref="P428:P428">INDEX(_Rge_Data_3rd_CY,$B428,P$1)</f>
        <v>0</v>
      </c>
      <c r="Q428" s="385" t="n">
        <f aca="false">INDEX(_Rge_Data_3rd_CY,$B428,Q$1)</f>
        <v>0</v>
      </c>
      <c r="R428" s="385" t="n">
        <f aca="false" t="array" ref="R428:R428">INDEX(_Rge_Data_3rd_CY,$B428,R$1)</f>
        <v>0</v>
      </c>
      <c r="S428" s="385" t="n">
        <f aca="false" t="array" ref="S428:S428">INDEX(_Rge_Data_3rd_CY,$B428,S$1)</f>
        <v>0</v>
      </c>
      <c r="T428" s="385" t="n">
        <f aca="false">H428-S428</f>
        <v>0</v>
      </c>
      <c r="U428" s="386" t="n">
        <f aca="false">IFERROR(T428/H428,0)</f>
        <v>0</v>
      </c>
      <c r="V428" s="387" t="n">
        <f aca="false" t="array" ref="V428:V428">INDEX(_Rge_Data_3rd_CY,$B428,V$1)</f>
        <v>26539.074144</v>
      </c>
      <c r="W428" s="388" t="n">
        <f aca="false" t="array" ref="W428:W428">INDEX(_Rge_Data_3rd_CY,$B428,W$1)</f>
        <v>17758.63792</v>
      </c>
      <c r="X428" s="388" t="n">
        <f aca="false" t="array" ref="X428:X428">INDEX(_Rge_Data_3rd_CY,$B428,X$1)</f>
        <v>0</v>
      </c>
      <c r="Y428" s="388" t="n">
        <f aca="false">INDEX(_Rge_Data_3rd_CY,$B428,Y$1)</f>
        <v>0</v>
      </c>
      <c r="Z428" s="388" t="n">
        <f aca="false" t="array" ref="Z428:Z428">INDEX(_Rge_Data_3rd_CY,$B428,Z$1)</f>
        <v>17758.63792</v>
      </c>
      <c r="AA428" s="388" t="n">
        <f aca="false" t="array" ref="AA428:AA428">INDEX(_Rge_Data_3rd_CY,$B428,AA$1)</f>
        <v>829.8497472</v>
      </c>
      <c r="AB428" s="388" t="n">
        <f aca="false" t="array" ref="AB428:AB428">INDEX(_Rge_Data_3rd_CY,$B428,AB$1)</f>
        <v>3226.422912</v>
      </c>
      <c r="AC428" s="388" t="n">
        <f aca="false" t="array" ref="AC428:AC428">INDEX(_Rge_Data_3rd_CY,$B428,AC$1)</f>
        <v>0</v>
      </c>
      <c r="AD428" s="388" t="n">
        <f aca="false" t="array" ref="AD428:AD428">INDEX(_Rge_Data_3rd_CY,$B428,AD$1)</f>
        <v>0</v>
      </c>
      <c r="AE428" s="388" t="n">
        <f aca="false">INDEX(_Rge_Data_3rd_CY,$B428,AE$1)</f>
        <v>0</v>
      </c>
      <c r="AF428" s="388" t="n">
        <f aca="false" t="array" ref="AF428:AF428">INDEX(_Rge_Data_3rd_CY,$B428,AF$1)</f>
        <v>1061.56296576</v>
      </c>
      <c r="AG428" s="388" t="n">
        <f aca="false" t="array" ref="AG428:AG428">INDEX(_Rge_Data_3rd_CY,$B428,AG$1)</f>
        <v>22876.47354496</v>
      </c>
      <c r="AH428" s="388" t="n">
        <f aca="false">V428-AG428</f>
        <v>3662.60059904</v>
      </c>
      <c r="AI428" s="389" t="n">
        <f aca="false">IFERROR(AH428/V428,)</f>
        <v>0.138007851335237</v>
      </c>
      <c r="AJ428" s="390" t="n">
        <f aca="false" t="array" ref="AJ428:AJ428">INDEX(_Rge_Data_3rd_CY,$B428,AJ$1)</f>
        <v>0</v>
      </c>
      <c r="AK428" s="391" t="n">
        <f aca="false" t="array" ref="AK428:AK428">INDEX(_Rge_Data_3rd_CY,$B428,AK$1)</f>
        <v>0</v>
      </c>
      <c r="AL428" s="391" t="n">
        <f aca="false" t="array" ref="AL428:AL428">INDEX(_Rge_Data_3rd_CY,$B428,AL$1)</f>
        <v>0</v>
      </c>
      <c r="AM428" s="391" t="n">
        <f aca="false">INDEX(_Rge_Data_3rd_CY,$B428,AM$1)</f>
        <v>0</v>
      </c>
      <c r="AN428" s="391" t="n">
        <f aca="false" t="array" ref="AN428:AN428">INDEX(_Rge_Data_3rd_CY,$B428,AN$1)</f>
        <v>0</v>
      </c>
      <c r="AO428" s="391" t="n">
        <f aca="false" t="array" ref="AO428:AO428">INDEX(_Rge_Data_3rd_CY,$B428,AO$1)</f>
        <v>0</v>
      </c>
      <c r="AP428" s="391" t="n">
        <f aca="false" t="array" ref="AP428:AP428">INDEX(_Rge_Data_3rd_CY,$B428,AP$1)</f>
        <v>0</v>
      </c>
      <c r="AQ428" s="391" t="n">
        <f aca="false" t="array" ref="AQ428:AQ428">INDEX(_Rge_Data_3rd_CY,$B428,AQ$1)</f>
        <v>0</v>
      </c>
      <c r="AR428" s="391" t="n">
        <f aca="false" t="array" ref="AR428:AR428">INDEX(_Rge_Data_3rd_CY,$B428,AR$1)</f>
        <v>0</v>
      </c>
      <c r="AS428" s="391" t="n">
        <f aca="false">INDEX(_Rge_Data_3rd_CY,$B428,AS$1)</f>
        <v>0</v>
      </c>
      <c r="AT428" s="391" t="n">
        <f aca="false" t="array" ref="AT428:AT428">INDEX(_Rge_Data_3rd_CY,$B428,AT$1)</f>
        <v>0</v>
      </c>
      <c r="AU428" s="391" t="n">
        <f aca="false" t="array" ref="AU428:AU428">INDEX(_Rge_Data_3rd_CY,$B428,AU$1)</f>
        <v>0</v>
      </c>
      <c r="AV428" s="262" t="n">
        <f aca="false">AU428+AX428+AY428</f>
        <v>0</v>
      </c>
      <c r="AW428" s="392" t="n">
        <f aca="false">IFERROR(AU428/AG428,0)</f>
        <v>0</v>
      </c>
      <c r="AX428" s="268" t="n">
        <f aca="false">IFERROR(IF(AND($F428="OPEN",$AH428&gt;0),$AH428*_SoP*$AW428,IF(AND($F428="CLOSED",$AH428&gt;0),$AH428*_SoL*$AW428,0)),0)</f>
        <v>0</v>
      </c>
      <c r="AY428" s="268" t="n">
        <f aca="false">IFERROR(IF($AH428&lt;0,$AH428*_SoL,0),0)</f>
        <v>0</v>
      </c>
      <c r="AZ428" s="393" t="n">
        <f aca="false">AU428+AX428</f>
        <v>0</v>
      </c>
      <c r="BA428" s="393" t="n">
        <f aca="false">AJ428-AY428</f>
        <v>0</v>
      </c>
      <c r="BB428" s="393" t="n">
        <f aca="false">AZ428-BA428</f>
        <v>0</v>
      </c>
      <c r="BC428" s="394" t="n">
        <f aca="false">IF($BB428&gt;=0,$BB428,0)</f>
        <v>0</v>
      </c>
      <c r="BD428" s="395" t="n">
        <f aca="false">IF($BB428&lt;=0,-$BB428,0)</f>
        <v>-0</v>
      </c>
      <c r="BE428" s="396" t="n">
        <f aca="false">IF((V428-AJ428)&lt;0,0,V428-AJ428)</f>
        <v>26539.074144</v>
      </c>
      <c r="BF428" s="397" t="n">
        <f aca="false">IF(AW428&gt;1,0,V428-AW428*V428)</f>
        <v>26539.074144</v>
      </c>
    </row>
    <row r="429" customFormat="false" ht="19.5" hidden="false" customHeight="true" outlineLevel="0" collapsed="false">
      <c r="A429" s="166"/>
      <c r="B429" s="208" t="n">
        <f aca="false">B428+1</f>
        <v>418</v>
      </c>
      <c r="C429" s="166"/>
      <c r="D429" s="369" t="str">
        <f aca="false" t="array" ref="D429:D429">INDEX(_Rge_Projectdata_3rd,$B429,MATCH("Project-ID",_Rge_Headline_Projectdata,0))</f>
        <v>S950273</v>
      </c>
      <c r="E429" s="370" t="str">
        <f aca="false" t="array" ref="E429:E429">IF(INDEX(_Rge_Data_3rd_CY,$B429,E$1)=0,"",TEXT(INDEX(_Rge_Data_3rd_CY,$B429,E$1),"JJJJMMTT"))</f>
        <v/>
      </c>
      <c r="F429" s="382" t="str">
        <f aca="false" t="array" ref="F429:F429">INDEX(_Rge_Data_3rd_CY,$B429,F$1)</f>
        <v>Open</v>
      </c>
      <c r="G429" s="371" t="n">
        <f aca="false" t="array" ref="G429:G429">IFERROR(MATCH(INDEX(_Rge_Data_3rd_CY,$B429,G$1),_Rge_Projectstatus,0),"")</f>
        <v>1</v>
      </c>
      <c r="H429" s="383" t="n">
        <f aca="false">INDEX(_Rge_Data_3rd_CY,$B429,H$1)</f>
        <v>0</v>
      </c>
      <c r="I429" s="384" t="n">
        <f aca="false">INDEX(_Rge_Data_3rd_CY,$B429,I$1)</f>
        <v>0</v>
      </c>
      <c r="J429" s="384" t="n">
        <f aca="false">INDEX(_Rge_Data_3rd_CY,$B429,J$1)</f>
        <v>0</v>
      </c>
      <c r="K429" s="384" t="n">
        <f aca="false">INDEX(_Rge_Data_3rd_CY,$B429,K$1)</f>
        <v>0</v>
      </c>
      <c r="L429" s="385" t="n">
        <f aca="false" t="array" ref="L429:L429">INDEX(_Rge_Data_3rd_CY,$B429,L$1)</f>
        <v>0</v>
      </c>
      <c r="M429" s="385" t="n">
        <f aca="false" t="array" ref="M429:M429">INDEX(_Rge_Data_3rd_CY,$B429,M$1)</f>
        <v>0</v>
      </c>
      <c r="N429" s="385" t="n">
        <f aca="false" t="array" ref="N429:N429">INDEX(_Rge_Data_3rd_CY,$B429,N$1)</f>
        <v>0</v>
      </c>
      <c r="O429" s="385" t="n">
        <f aca="false" t="array" ref="O429:O429">INDEX(_Rge_Data_3rd_CY,$B429,O$1)</f>
        <v>0</v>
      </c>
      <c r="P429" s="385" t="n">
        <f aca="false" t="array" ref="P429:P429">INDEX(_Rge_Data_3rd_CY,$B429,P$1)</f>
        <v>0</v>
      </c>
      <c r="Q429" s="385" t="n">
        <f aca="false">INDEX(_Rge_Data_3rd_CY,$B429,Q$1)</f>
        <v>0</v>
      </c>
      <c r="R429" s="385" t="n">
        <f aca="false" t="array" ref="R429:R429">INDEX(_Rge_Data_3rd_CY,$B429,R$1)</f>
        <v>0</v>
      </c>
      <c r="S429" s="385" t="n">
        <f aca="false" t="array" ref="S429:S429">INDEX(_Rge_Data_3rd_CY,$B429,S$1)</f>
        <v>0</v>
      </c>
      <c r="T429" s="385" t="n">
        <f aca="false">H429-S429</f>
        <v>0</v>
      </c>
      <c r="U429" s="386" t="n">
        <f aca="false">IFERROR(T429/H429,0)</f>
        <v>0</v>
      </c>
      <c r="V429" s="387" t="n">
        <f aca="false" t="array" ref="V429:V429">INDEX(_Rge_Data_3rd_CY,$B429,V$1)</f>
        <v>33563.375296</v>
      </c>
      <c r="W429" s="388" t="n">
        <f aca="false" t="array" ref="W429:W429">INDEX(_Rge_Data_3rd_CY,$B429,W$1)</f>
        <v>0</v>
      </c>
      <c r="X429" s="388" t="n">
        <f aca="false" t="array" ref="X429:X429">INDEX(_Rge_Data_3rd_CY,$B429,X$1)</f>
        <v>24617.0277415385</v>
      </c>
      <c r="Y429" s="388" t="n">
        <f aca="false">INDEX(_Rge_Data_3rd_CY,$B429,Y$1)</f>
        <v>0</v>
      </c>
      <c r="Z429" s="388" t="n">
        <f aca="false" t="array" ref="Z429:Z429">INDEX(_Rge_Data_3rd_CY,$B429,Z$1)</f>
        <v>24617.0277415385</v>
      </c>
      <c r="AA429" s="388" t="n">
        <f aca="false" t="array" ref="AA429:AA429">INDEX(_Rge_Data_3rd_CY,$B429,AA$1)</f>
        <v>174.0073104</v>
      </c>
      <c r="AB429" s="388" t="n">
        <f aca="false" t="array" ref="AB429:AB429">INDEX(_Rge_Data_3rd_CY,$B429,AB$1)</f>
        <v>1801.4912</v>
      </c>
      <c r="AC429" s="388" t="n">
        <f aca="false" t="array" ref="AC429:AC429">INDEX(_Rge_Data_3rd_CY,$B429,AC$1)</f>
        <v>0</v>
      </c>
      <c r="AD429" s="388" t="n">
        <f aca="false" t="array" ref="AD429:AD429">INDEX(_Rge_Data_3rd_CY,$B429,AD$1)</f>
        <v>0</v>
      </c>
      <c r="AE429" s="388" t="n">
        <f aca="false">INDEX(_Rge_Data_3rd_CY,$B429,AE$1)</f>
        <v>0</v>
      </c>
      <c r="AF429" s="388" t="n">
        <f aca="false" t="array" ref="AF429:AF429">INDEX(_Rge_Data_3rd_CY,$B429,AF$1)</f>
        <v>1342.53501184</v>
      </c>
      <c r="AG429" s="388" t="n">
        <f aca="false" t="array" ref="AG429:AG429">INDEX(_Rge_Data_3rd_CY,$B429,AG$1)</f>
        <v>27935.0612637785</v>
      </c>
      <c r="AH429" s="388" t="n">
        <f aca="false">V429-AG429</f>
        <v>5628.31403222154</v>
      </c>
      <c r="AI429" s="389" t="n">
        <f aca="false">IFERROR(AH429/V429,)</f>
        <v>0.167692134136828</v>
      </c>
      <c r="AJ429" s="390" t="n">
        <f aca="false" t="array" ref="AJ429:AJ429">INDEX(_Rge_Data_3rd_CY,$B429,AJ$1)</f>
        <v>16383.127648</v>
      </c>
      <c r="AK429" s="391" t="n">
        <f aca="false" t="array" ref="AK429:AK429">INDEX(_Rge_Data_3rd_CY,$B429,AK$1)</f>
        <v>0</v>
      </c>
      <c r="AL429" s="391" t="n">
        <f aca="false" t="array" ref="AL429:AL429">INDEX(_Rge_Data_3rd_CY,$B429,AL$1)</f>
        <v>10965.75903776</v>
      </c>
      <c r="AM429" s="391" t="n">
        <f aca="false">INDEX(_Rge_Data_3rd_CY,$B429,AM$1)</f>
        <v>0</v>
      </c>
      <c r="AN429" s="391" t="n">
        <f aca="false" t="array" ref="AN429:AN429">INDEX(_Rge_Data_3rd_CY,$B429,AN$1)</f>
        <v>10965.75903776</v>
      </c>
      <c r="AO429" s="391" t="n">
        <f aca="false" t="array" ref="AO429:AO429">INDEX(_Rge_Data_3rd_CY,$B429,AO$1)</f>
        <v>174.0073104</v>
      </c>
      <c r="AP429" s="391" t="n">
        <f aca="false" t="array" ref="AP429:AP429">INDEX(_Rge_Data_3rd_CY,$B429,AP$1)</f>
        <v>555.253864</v>
      </c>
      <c r="AQ429" s="391" t="n">
        <f aca="false" t="array" ref="AQ429:AQ429">INDEX(_Rge_Data_3rd_CY,$B429,AQ$1)</f>
        <v>0</v>
      </c>
      <c r="AR429" s="391" t="n">
        <f aca="false" t="array" ref="AR429:AR429">INDEX(_Rge_Data_3rd_CY,$B429,AR$1)</f>
        <v>0</v>
      </c>
      <c r="AS429" s="391" t="n">
        <f aca="false">INDEX(_Rge_Data_3rd_CY,$B429,AS$1)</f>
        <v>0</v>
      </c>
      <c r="AT429" s="391" t="n">
        <f aca="false" t="array" ref="AT429:AT429">INDEX(_Rge_Data_3rd_CY,$B429,AT$1)</f>
        <v>655.32510592</v>
      </c>
      <c r="AU429" s="391" t="n">
        <f aca="false" t="array" ref="AU429:AU429">INDEX(_Rge_Data_3rd_CY,$B429,AU$1)</f>
        <v>12350.34531808</v>
      </c>
      <c r="AV429" s="262" t="n">
        <f aca="false">AU429+AX429+AY429</f>
        <v>14714.25782708</v>
      </c>
      <c r="AW429" s="392" t="n">
        <f aca="false">IFERROR(AU429/AG429,0)</f>
        <v>0.442109118768745</v>
      </c>
      <c r="AX429" s="268" t="n">
        <f aca="false">IFERROR(IF(AND($F429="OPEN",$AH429&gt;0),$AH429*_SoP*$AW429,IF(AND($F429="CLOSED",$AH429&gt;0),$AH429*_SoL*$AW429,0)),0)</f>
        <v>2363.912509</v>
      </c>
      <c r="AY429" s="268" t="n">
        <f aca="false">IFERROR(IF($AH429&lt;0,$AH429*_SoL,0),0)</f>
        <v>0</v>
      </c>
      <c r="AZ429" s="393" t="n">
        <f aca="false">AU429+AX429</f>
        <v>14714.25782708</v>
      </c>
      <c r="BA429" s="393" t="n">
        <f aca="false">AJ429-AY429</f>
        <v>16383.127648</v>
      </c>
      <c r="BB429" s="393" t="n">
        <f aca="false">AZ429-BA429</f>
        <v>-1668.86982092</v>
      </c>
      <c r="BC429" s="394" t="n">
        <f aca="false">IF($BB429&gt;=0,$BB429,0)</f>
        <v>0</v>
      </c>
      <c r="BD429" s="395" t="n">
        <f aca="false">IF($BB429&lt;=0,-$BB429,0)</f>
        <v>1668.86982092</v>
      </c>
      <c r="BE429" s="396" t="n">
        <f aca="false">IF((V429-AJ429)&lt;0,0,V429-AJ429)</f>
        <v>17180.247648</v>
      </c>
      <c r="BF429" s="397" t="n">
        <f aca="false">IF(AW429&gt;1,0,V429-AW429*V429)</f>
        <v>18724.7010209808</v>
      </c>
    </row>
    <row r="430" customFormat="false" ht="19.5" hidden="false" customHeight="true" outlineLevel="0" collapsed="false">
      <c r="A430" s="166"/>
      <c r="B430" s="208" t="n">
        <f aca="false">B429+1</f>
        <v>419</v>
      </c>
      <c r="C430" s="166"/>
      <c r="D430" s="369" t="str">
        <f aca="false" t="array" ref="D430:D430">INDEX(_Rge_Projectdata_3rd,$B430,MATCH("Project-ID",_Rge_Headline_Projectdata,0))</f>
        <v>S950274</v>
      </c>
      <c r="E430" s="370" t="str">
        <f aca="false" t="array" ref="E430:E430">IF(INDEX(_Rge_Data_3rd_CY,$B430,E$1)=0,"",TEXT(INDEX(_Rge_Data_3rd_CY,$B430,E$1),"JJJJMMTT"))</f>
        <v>JJJJ03TT</v>
      </c>
      <c r="F430" s="382" t="str">
        <f aca="false" t="array" ref="F430:F430">INDEX(_Rge_Data_3rd_CY,$B430,F$1)</f>
        <v>Closed</v>
      </c>
      <c r="G430" s="371" t="n">
        <f aca="false" t="array" ref="G430:G430">IFERROR(MATCH(INDEX(_Rge_Data_3rd_CY,$B430,G$1),_Rge_Projectstatus,0),"")</f>
        <v>2</v>
      </c>
      <c r="H430" s="383" t="n">
        <f aca="false">INDEX(_Rge_Data_3rd_CY,$B430,H$1)</f>
        <v>0</v>
      </c>
      <c r="I430" s="384" t="n">
        <f aca="false">INDEX(_Rge_Data_3rd_CY,$B430,I$1)</f>
        <v>0</v>
      </c>
      <c r="J430" s="384" t="n">
        <f aca="false">INDEX(_Rge_Data_3rd_CY,$B430,J$1)</f>
        <v>0</v>
      </c>
      <c r="K430" s="384" t="n">
        <f aca="false">INDEX(_Rge_Data_3rd_CY,$B430,K$1)</f>
        <v>0</v>
      </c>
      <c r="L430" s="385" t="n">
        <f aca="false" t="array" ref="L430:L430">INDEX(_Rge_Data_3rd_CY,$B430,L$1)</f>
        <v>0</v>
      </c>
      <c r="M430" s="385" t="n">
        <f aca="false" t="array" ref="M430:M430">INDEX(_Rge_Data_3rd_CY,$B430,M$1)</f>
        <v>0</v>
      </c>
      <c r="N430" s="385" t="n">
        <f aca="false" t="array" ref="N430:N430">INDEX(_Rge_Data_3rd_CY,$B430,N$1)</f>
        <v>0</v>
      </c>
      <c r="O430" s="385" t="n">
        <f aca="false" t="array" ref="O430:O430">INDEX(_Rge_Data_3rd_CY,$B430,O$1)</f>
        <v>0</v>
      </c>
      <c r="P430" s="385" t="n">
        <f aca="false" t="array" ref="P430:P430">INDEX(_Rge_Data_3rd_CY,$B430,P$1)</f>
        <v>0</v>
      </c>
      <c r="Q430" s="385" t="n">
        <f aca="false">INDEX(_Rge_Data_3rd_CY,$B430,Q$1)</f>
        <v>0</v>
      </c>
      <c r="R430" s="385" t="n">
        <f aca="false" t="array" ref="R430:R430">INDEX(_Rge_Data_3rd_CY,$B430,R$1)</f>
        <v>0</v>
      </c>
      <c r="S430" s="385" t="n">
        <f aca="false" t="array" ref="S430:S430">INDEX(_Rge_Data_3rd_CY,$B430,S$1)</f>
        <v>0</v>
      </c>
      <c r="T430" s="385" t="n">
        <f aca="false">H430-S430</f>
        <v>0</v>
      </c>
      <c r="U430" s="386" t="n">
        <f aca="false">IFERROR(T430/H430,0)</f>
        <v>0</v>
      </c>
      <c r="V430" s="387" t="n">
        <f aca="false" t="array" ref="V430:V430">INDEX(_Rge_Data_3rd_CY,$B430,V$1)</f>
        <v>3048.824576</v>
      </c>
      <c r="W430" s="388" t="n">
        <f aca="false" t="array" ref="W430:W430">INDEX(_Rge_Data_3rd_CY,$B430,W$1)</f>
        <v>642.95539776</v>
      </c>
      <c r="X430" s="388" t="n">
        <f aca="false" t="array" ref="X430:X430">INDEX(_Rge_Data_3rd_CY,$B430,X$1)</f>
        <v>758.8462832</v>
      </c>
      <c r="Y430" s="388" t="n">
        <f aca="false">INDEX(_Rge_Data_3rd_CY,$B430,Y$1)</f>
        <v>0</v>
      </c>
      <c r="Z430" s="388" t="n">
        <f aca="false" t="array" ref="Z430:Z430">INDEX(_Rge_Data_3rd_CY,$B430,Z$1)</f>
        <v>1401.80168096</v>
      </c>
      <c r="AA430" s="388" t="n">
        <f aca="false" t="array" ref="AA430:AA430">INDEX(_Rge_Data_3rd_CY,$B430,AA$1)</f>
        <v>0</v>
      </c>
      <c r="AB430" s="388" t="n">
        <f aca="false" t="array" ref="AB430:AB430">INDEX(_Rge_Data_3rd_CY,$B430,AB$1)</f>
        <v>94.32560096</v>
      </c>
      <c r="AC430" s="388" t="n">
        <f aca="false" t="array" ref="AC430:AC430">INDEX(_Rge_Data_3rd_CY,$B430,AC$1)</f>
        <v>0</v>
      </c>
      <c r="AD430" s="388" t="n">
        <f aca="false" t="array" ref="AD430:AD430">INDEX(_Rge_Data_3rd_CY,$B430,AD$1)</f>
        <v>0</v>
      </c>
      <c r="AE430" s="388" t="n">
        <f aca="false">INDEX(_Rge_Data_3rd_CY,$B430,AE$1)</f>
        <v>0</v>
      </c>
      <c r="AF430" s="388" t="n">
        <f aca="false" t="array" ref="AF430:AF430">INDEX(_Rge_Data_3rd_CY,$B430,AF$1)</f>
        <v>121.95298304</v>
      </c>
      <c r="AG430" s="388" t="n">
        <f aca="false" t="array" ref="AG430:AG430">INDEX(_Rge_Data_3rd_CY,$B430,AG$1)</f>
        <v>1618.08026496</v>
      </c>
      <c r="AH430" s="388" t="n">
        <f aca="false">V430-AG430</f>
        <v>1430.74431104</v>
      </c>
      <c r="AI430" s="389" t="n">
        <f aca="false">IFERROR(AH430/V430,)</f>
        <v>0.469277347835181</v>
      </c>
      <c r="AJ430" s="390" t="n">
        <f aca="false" t="array" ref="AJ430:AJ430">INDEX(_Rge_Data_3rd_CY,$B430,AJ$1)</f>
        <v>3048.824576</v>
      </c>
      <c r="AK430" s="391" t="n">
        <f aca="false" t="array" ref="AK430:AK430">INDEX(_Rge_Data_3rd_CY,$B430,AK$1)</f>
        <v>642.95539776</v>
      </c>
      <c r="AL430" s="391" t="n">
        <f aca="false" t="array" ref="AL430:AL430">INDEX(_Rge_Data_3rd_CY,$B430,AL$1)</f>
        <v>758.8462832</v>
      </c>
      <c r="AM430" s="391" t="n">
        <f aca="false">INDEX(_Rge_Data_3rd_CY,$B430,AM$1)</f>
        <v>0</v>
      </c>
      <c r="AN430" s="391" t="n">
        <f aca="false" t="array" ref="AN430:AN430">INDEX(_Rge_Data_3rd_CY,$B430,AN$1)</f>
        <v>1401.80168096</v>
      </c>
      <c r="AO430" s="391" t="n">
        <f aca="false" t="array" ref="AO430:AO430">INDEX(_Rge_Data_3rd_CY,$B430,AO$1)</f>
        <v>0</v>
      </c>
      <c r="AP430" s="391" t="n">
        <f aca="false" t="array" ref="AP430:AP430">INDEX(_Rge_Data_3rd_CY,$B430,AP$1)</f>
        <v>94.32560096</v>
      </c>
      <c r="AQ430" s="391" t="n">
        <f aca="false" t="array" ref="AQ430:AQ430">INDEX(_Rge_Data_3rd_CY,$B430,AQ$1)</f>
        <v>0</v>
      </c>
      <c r="AR430" s="391" t="n">
        <f aca="false" t="array" ref="AR430:AR430">INDEX(_Rge_Data_3rd_CY,$B430,AR$1)</f>
        <v>0</v>
      </c>
      <c r="AS430" s="391" t="n">
        <f aca="false">INDEX(_Rge_Data_3rd_CY,$B430,AS$1)</f>
        <v>0</v>
      </c>
      <c r="AT430" s="391" t="n">
        <f aca="false" t="array" ref="AT430:AT430">INDEX(_Rge_Data_3rd_CY,$B430,AT$1)</f>
        <v>121.95298304</v>
      </c>
      <c r="AU430" s="391" t="n">
        <f aca="false" t="array" ref="AU430:AU430">INDEX(_Rge_Data_3rd_CY,$B430,AU$1)</f>
        <v>1618.08026496</v>
      </c>
      <c r="AV430" s="262" t="n">
        <f aca="false">AU430+AX430+AY430</f>
        <v>3048.82457596</v>
      </c>
      <c r="AW430" s="392" t="n">
        <f aca="false">IFERROR(AU430/AG430,0)</f>
        <v>1</v>
      </c>
      <c r="AX430" s="268" t="n">
        <f aca="false">IFERROR(IF(AND($F430="OPEN",$AH430&gt;0),$AH430*_SoP*$AW430,IF(AND($F430="CLOSED",$AH430&gt;0),$AH430*_SoL*$AW430,0)),0)</f>
        <v>1430.744311</v>
      </c>
      <c r="AY430" s="268" t="n">
        <f aca="false">IFERROR(IF($AH430&lt;0,$AH430*_SoL,0),0)</f>
        <v>0</v>
      </c>
      <c r="AZ430" s="393" t="n">
        <f aca="false">AU430+AX430</f>
        <v>3048.82457596</v>
      </c>
      <c r="BA430" s="393" t="n">
        <f aca="false">AJ430-AY430</f>
        <v>3048.824576</v>
      </c>
      <c r="BB430" s="393" t="n">
        <f aca="false">AZ430-BA430</f>
        <v>-4.00000317313243E-008</v>
      </c>
      <c r="BC430" s="394" t="n">
        <f aca="false">IF($BB430&gt;=0,$BB430,0)</f>
        <v>0</v>
      </c>
      <c r="BD430" s="395" t="n">
        <f aca="false">IF($BB430&lt;=0,-$BB430,0)</f>
        <v>4.00000317313243E-008</v>
      </c>
      <c r="BE430" s="396" t="n">
        <f aca="false">IF((V430-AJ430)&lt;0,0,V430-AJ430)</f>
        <v>0</v>
      </c>
      <c r="BF430" s="397" t="n">
        <f aca="false">IF(AW430&gt;1,0,V430-AW430*V430)</f>
        <v>0</v>
      </c>
    </row>
    <row r="431" customFormat="false" ht="19.5" hidden="false" customHeight="true" outlineLevel="0" collapsed="false">
      <c r="A431" s="166"/>
      <c r="B431" s="208" t="n">
        <f aca="false">B430+1</f>
        <v>420</v>
      </c>
      <c r="C431" s="166"/>
      <c r="D431" s="369" t="str">
        <f aca="false" t="array" ref="D431:D431">INDEX(_Rge_Projectdata_3rd,$B431,MATCH("Project-ID",_Rge_Headline_Projectdata,0))</f>
        <v>S950275</v>
      </c>
      <c r="E431" s="370" t="str">
        <f aca="false" t="array" ref="E431:E431">IF(INDEX(_Rge_Data_3rd_CY,$B431,E$1)=0,"",TEXT(INDEX(_Rge_Data_3rd_CY,$B431,E$1),"JJJJMMTT"))</f>
        <v>JJJJ03TT</v>
      </c>
      <c r="F431" s="382" t="str">
        <f aca="false" t="array" ref="F431:F431">INDEX(_Rge_Data_3rd_CY,$B431,F$1)</f>
        <v>Closed</v>
      </c>
      <c r="G431" s="371" t="n">
        <f aca="false" t="array" ref="G431:G431">IFERROR(MATCH(INDEX(_Rge_Data_3rd_CY,$B431,G$1),_Rge_Projectstatus,0),"")</f>
        <v>2</v>
      </c>
      <c r="H431" s="383" t="n">
        <f aca="false">INDEX(_Rge_Data_3rd_CY,$B431,H$1)</f>
        <v>0</v>
      </c>
      <c r="I431" s="384" t="n">
        <f aca="false">INDEX(_Rge_Data_3rd_CY,$B431,I$1)</f>
        <v>0</v>
      </c>
      <c r="J431" s="384" t="n">
        <f aca="false">INDEX(_Rge_Data_3rd_CY,$B431,J$1)</f>
        <v>0</v>
      </c>
      <c r="K431" s="384" t="n">
        <f aca="false">INDEX(_Rge_Data_3rd_CY,$B431,K$1)</f>
        <v>0</v>
      </c>
      <c r="L431" s="385" t="n">
        <f aca="false" t="array" ref="L431:L431">INDEX(_Rge_Data_3rd_CY,$B431,L$1)</f>
        <v>0</v>
      </c>
      <c r="M431" s="385" t="n">
        <f aca="false" t="array" ref="M431:M431">INDEX(_Rge_Data_3rd_CY,$B431,M$1)</f>
        <v>0</v>
      </c>
      <c r="N431" s="385" t="n">
        <f aca="false" t="array" ref="N431:N431">INDEX(_Rge_Data_3rd_CY,$B431,N$1)</f>
        <v>0</v>
      </c>
      <c r="O431" s="385" t="n">
        <f aca="false" t="array" ref="O431:O431">INDEX(_Rge_Data_3rd_CY,$B431,O$1)</f>
        <v>0</v>
      </c>
      <c r="P431" s="385" t="n">
        <f aca="false" t="array" ref="P431:P431">INDEX(_Rge_Data_3rd_CY,$B431,P$1)</f>
        <v>0</v>
      </c>
      <c r="Q431" s="385" t="n">
        <f aca="false">INDEX(_Rge_Data_3rd_CY,$B431,Q$1)</f>
        <v>0</v>
      </c>
      <c r="R431" s="385" t="n">
        <f aca="false" t="array" ref="R431:R431">INDEX(_Rge_Data_3rd_CY,$B431,R$1)</f>
        <v>0</v>
      </c>
      <c r="S431" s="385" t="n">
        <f aca="false" t="array" ref="S431:S431">INDEX(_Rge_Data_3rd_CY,$B431,S$1)</f>
        <v>0</v>
      </c>
      <c r="T431" s="385" t="n">
        <f aca="false">H431-S431</f>
        <v>0</v>
      </c>
      <c r="U431" s="386" t="n">
        <f aca="false">IFERROR(T431/H431,0)</f>
        <v>0</v>
      </c>
      <c r="V431" s="387" t="n">
        <f aca="false" t="array" ref="V431:V431">INDEX(_Rge_Data_3rd_CY,$B431,V$1)</f>
        <v>4173.640608</v>
      </c>
      <c r="W431" s="388" t="n">
        <f aca="false" t="array" ref="W431:W431">INDEX(_Rge_Data_3rd_CY,$B431,W$1)</f>
        <v>964.43309664</v>
      </c>
      <c r="X431" s="388" t="n">
        <f aca="false" t="array" ref="X431:X431">INDEX(_Rge_Data_3rd_CY,$B431,X$1)</f>
        <v>972.27157616</v>
      </c>
      <c r="Y431" s="388" t="n">
        <f aca="false">INDEX(_Rge_Data_3rd_CY,$B431,Y$1)</f>
        <v>0</v>
      </c>
      <c r="Z431" s="388" t="n">
        <f aca="false" t="array" ref="Z431:Z431">INDEX(_Rge_Data_3rd_CY,$B431,Z$1)</f>
        <v>1936.7046728</v>
      </c>
      <c r="AA431" s="388" t="n">
        <f aca="false" t="array" ref="AA431:AA431">INDEX(_Rge_Data_3rd_CY,$B431,AA$1)</f>
        <v>0</v>
      </c>
      <c r="AB431" s="388" t="n">
        <f aca="false" t="array" ref="AB431:AB431">INDEX(_Rge_Data_3rd_CY,$B431,AB$1)</f>
        <v>94.32599952</v>
      </c>
      <c r="AC431" s="388" t="n">
        <f aca="false" t="array" ref="AC431:AC431">INDEX(_Rge_Data_3rd_CY,$B431,AC$1)</f>
        <v>0</v>
      </c>
      <c r="AD431" s="388" t="n">
        <f aca="false" t="array" ref="AD431:AD431">INDEX(_Rge_Data_3rd_CY,$B431,AD$1)</f>
        <v>0</v>
      </c>
      <c r="AE431" s="388" t="n">
        <f aca="false">INDEX(_Rge_Data_3rd_CY,$B431,AE$1)</f>
        <v>0</v>
      </c>
      <c r="AF431" s="388" t="n">
        <f aca="false" t="array" ref="AF431:AF431">INDEX(_Rge_Data_3rd_CY,$B431,AF$1)</f>
        <v>166.94562432</v>
      </c>
      <c r="AG431" s="388" t="n">
        <f aca="false" t="array" ref="AG431:AG431">INDEX(_Rge_Data_3rd_CY,$B431,AG$1)</f>
        <v>2197.97629664</v>
      </c>
      <c r="AH431" s="388" t="n">
        <f aca="false">V431-AG431</f>
        <v>1975.66431136</v>
      </c>
      <c r="AI431" s="389" t="n">
        <f aca="false">IFERROR(AH431/V431,)</f>
        <v>0.473367138409824</v>
      </c>
      <c r="AJ431" s="390" t="n">
        <f aca="false" t="array" ref="AJ431:AJ431">INDEX(_Rge_Data_3rd_CY,$B431,AJ$1)</f>
        <v>4173.640608</v>
      </c>
      <c r="AK431" s="391" t="n">
        <f aca="false" t="array" ref="AK431:AK431">INDEX(_Rge_Data_3rd_CY,$B431,AK$1)</f>
        <v>964.43309664</v>
      </c>
      <c r="AL431" s="391" t="n">
        <f aca="false" t="array" ref="AL431:AL431">INDEX(_Rge_Data_3rd_CY,$B431,AL$1)</f>
        <v>972.27157616</v>
      </c>
      <c r="AM431" s="391" t="n">
        <f aca="false">INDEX(_Rge_Data_3rd_CY,$B431,AM$1)</f>
        <v>0</v>
      </c>
      <c r="AN431" s="391" t="n">
        <f aca="false" t="array" ref="AN431:AN431">INDEX(_Rge_Data_3rd_CY,$B431,AN$1)</f>
        <v>1936.7046728</v>
      </c>
      <c r="AO431" s="391" t="n">
        <f aca="false" t="array" ref="AO431:AO431">INDEX(_Rge_Data_3rd_CY,$B431,AO$1)</f>
        <v>0</v>
      </c>
      <c r="AP431" s="391" t="n">
        <f aca="false" t="array" ref="AP431:AP431">INDEX(_Rge_Data_3rd_CY,$B431,AP$1)</f>
        <v>94.32599952</v>
      </c>
      <c r="AQ431" s="391" t="n">
        <f aca="false" t="array" ref="AQ431:AQ431">INDEX(_Rge_Data_3rd_CY,$B431,AQ$1)</f>
        <v>0</v>
      </c>
      <c r="AR431" s="391" t="n">
        <f aca="false" t="array" ref="AR431:AR431">INDEX(_Rge_Data_3rd_CY,$B431,AR$1)</f>
        <v>0</v>
      </c>
      <c r="AS431" s="391" t="n">
        <f aca="false">INDEX(_Rge_Data_3rd_CY,$B431,AS$1)</f>
        <v>0</v>
      </c>
      <c r="AT431" s="391" t="n">
        <f aca="false" t="array" ref="AT431:AT431">INDEX(_Rge_Data_3rd_CY,$B431,AT$1)</f>
        <v>166.94562432</v>
      </c>
      <c r="AU431" s="391" t="n">
        <f aca="false" t="array" ref="AU431:AU431">INDEX(_Rge_Data_3rd_CY,$B431,AU$1)</f>
        <v>2197.97629664</v>
      </c>
      <c r="AV431" s="262" t="n">
        <f aca="false">AU431+AX431+AY431</f>
        <v>4173.64060764</v>
      </c>
      <c r="AW431" s="392" t="n">
        <f aca="false">IFERROR(AU431/AG431,0)</f>
        <v>1</v>
      </c>
      <c r="AX431" s="268" t="n">
        <f aca="false">IFERROR(IF(AND($F431="OPEN",$AH431&gt;0),$AH431*_SoP*$AW431,IF(AND($F431="CLOSED",$AH431&gt;0),$AH431*_SoL*$AW431,0)),0)</f>
        <v>1975.664311</v>
      </c>
      <c r="AY431" s="268" t="n">
        <f aca="false">IFERROR(IF($AH431&lt;0,$AH431*_SoL,0),0)</f>
        <v>0</v>
      </c>
      <c r="AZ431" s="393" t="n">
        <f aca="false">AU431+AX431</f>
        <v>4173.64060764</v>
      </c>
      <c r="BA431" s="393" t="n">
        <f aca="false">AJ431-AY431</f>
        <v>4173.640608</v>
      </c>
      <c r="BB431" s="393" t="n">
        <f aca="false">AZ431-BA431</f>
        <v>-3.60000740329269E-007</v>
      </c>
      <c r="BC431" s="394" t="n">
        <f aca="false">IF($BB431&gt;=0,$BB431,0)</f>
        <v>0</v>
      </c>
      <c r="BD431" s="395" t="n">
        <f aca="false">IF($BB431&lt;=0,-$BB431,0)</f>
        <v>3.60000740329269E-007</v>
      </c>
      <c r="BE431" s="396" t="n">
        <f aca="false">IF((V431-AJ431)&lt;0,0,V431-AJ431)</f>
        <v>0</v>
      </c>
      <c r="BF431" s="397" t="n">
        <f aca="false">IF(AW431&gt;1,0,V431-AW431*V431)</f>
        <v>0</v>
      </c>
    </row>
    <row r="432" customFormat="false" ht="19.5" hidden="false" customHeight="true" outlineLevel="0" collapsed="false">
      <c r="A432" s="166"/>
      <c r="B432" s="208" t="n">
        <f aca="false">B431+1</f>
        <v>421</v>
      </c>
      <c r="C432" s="166"/>
      <c r="D432" s="369" t="str">
        <f aca="false" t="array" ref="D432:D432">INDEX(_Rge_Projectdata_3rd,$B432,MATCH("Project-ID",_Rge_Headline_Projectdata,0))</f>
        <v>S950249-1</v>
      </c>
      <c r="E432" s="370" t="str">
        <f aca="false" t="array" ref="E432:E432">IF(INDEX(_Rge_Data_3rd_CY,$B432,E$1)=0,"",TEXT(INDEX(_Rge_Data_3rd_CY,$B432,E$1),"JJJJMMTT"))</f>
        <v/>
      </c>
      <c r="F432" s="382" t="str">
        <f aca="false" t="array" ref="F432:F432">INDEX(_Rge_Data_3rd_CY,$B432,F$1)</f>
        <v>Open</v>
      </c>
      <c r="G432" s="371" t="n">
        <f aca="false" t="array" ref="G432:G432">IFERROR(MATCH(INDEX(_Rge_Data_3rd_CY,$B432,G$1),_Rge_Projectstatus,0),"")</f>
        <v>1</v>
      </c>
      <c r="H432" s="383" t="n">
        <f aca="false">INDEX(_Rge_Data_3rd_CY,$B432,H$1)</f>
        <v>0</v>
      </c>
      <c r="I432" s="384" t="n">
        <f aca="false">INDEX(_Rge_Data_3rd_CY,$B432,I$1)</f>
        <v>0</v>
      </c>
      <c r="J432" s="384" t="n">
        <f aca="false">INDEX(_Rge_Data_3rd_CY,$B432,J$1)</f>
        <v>0</v>
      </c>
      <c r="K432" s="384" t="n">
        <f aca="false">INDEX(_Rge_Data_3rd_CY,$B432,K$1)</f>
        <v>0</v>
      </c>
      <c r="L432" s="385" t="n">
        <f aca="false" t="array" ref="L432:L432">INDEX(_Rge_Data_3rd_CY,$B432,L$1)</f>
        <v>0</v>
      </c>
      <c r="M432" s="385" t="n">
        <f aca="false" t="array" ref="M432:M432">INDEX(_Rge_Data_3rd_CY,$B432,M$1)</f>
        <v>0</v>
      </c>
      <c r="N432" s="385" t="n">
        <f aca="false" t="array" ref="N432:N432">INDEX(_Rge_Data_3rd_CY,$B432,N$1)</f>
        <v>0</v>
      </c>
      <c r="O432" s="385" t="n">
        <f aca="false" t="array" ref="O432:O432">INDEX(_Rge_Data_3rd_CY,$B432,O$1)</f>
        <v>0</v>
      </c>
      <c r="P432" s="385" t="n">
        <f aca="false" t="array" ref="P432:P432">INDEX(_Rge_Data_3rd_CY,$B432,P$1)</f>
        <v>0</v>
      </c>
      <c r="Q432" s="385" t="n">
        <f aca="false">INDEX(_Rge_Data_3rd_CY,$B432,Q$1)</f>
        <v>0</v>
      </c>
      <c r="R432" s="385" t="n">
        <f aca="false" t="array" ref="R432:R432">INDEX(_Rge_Data_3rd_CY,$B432,R$1)</f>
        <v>0</v>
      </c>
      <c r="S432" s="385" t="n">
        <f aca="false" t="array" ref="S432:S432">INDEX(_Rge_Data_3rd_CY,$B432,S$1)</f>
        <v>0</v>
      </c>
      <c r="T432" s="385" t="n">
        <f aca="false">H432-S432</f>
        <v>0</v>
      </c>
      <c r="U432" s="386" t="n">
        <f aca="false">IFERROR(T432/H432,0)</f>
        <v>0</v>
      </c>
      <c r="V432" s="387" t="n">
        <f aca="false" t="array" ref="V432:V432">INDEX(_Rge_Data_3rd_CY,$B432,V$1)</f>
        <v>189441.5464</v>
      </c>
      <c r="W432" s="388" t="n">
        <f aca="false" t="array" ref="W432:W432">INDEX(_Rge_Data_3rd_CY,$B432,W$1)</f>
        <v>122845.812413793</v>
      </c>
      <c r="X432" s="388" t="n">
        <f aca="false" t="array" ref="X432:X432">INDEX(_Rge_Data_3rd_CY,$B432,X$1)</f>
        <v>0</v>
      </c>
      <c r="Y432" s="388" t="n">
        <f aca="false">INDEX(_Rge_Data_3rd_CY,$B432,Y$1)</f>
        <v>0</v>
      </c>
      <c r="Z432" s="388" t="n">
        <f aca="false" t="array" ref="Z432:Z432">INDEX(_Rge_Data_3rd_CY,$B432,Z$1)</f>
        <v>122845.812413793</v>
      </c>
      <c r="AA432" s="388" t="n">
        <f aca="false" t="array" ref="AA432:AA432">INDEX(_Rge_Data_3rd_CY,$B432,AA$1)</f>
        <v>2766.165824</v>
      </c>
      <c r="AB432" s="388" t="n">
        <f aca="false" t="array" ref="AB432:AB432">INDEX(_Rge_Data_3rd_CY,$B432,AB$1)</f>
        <v>5863.61472</v>
      </c>
      <c r="AC432" s="388" t="n">
        <f aca="false" t="array" ref="AC432:AC432">INDEX(_Rge_Data_3rd_CY,$B432,AC$1)</f>
        <v>0</v>
      </c>
      <c r="AD432" s="388" t="n">
        <f aca="false" t="array" ref="AD432:AD432">INDEX(_Rge_Data_3rd_CY,$B432,AD$1)</f>
        <v>0</v>
      </c>
      <c r="AE432" s="388" t="n">
        <f aca="false">INDEX(_Rge_Data_3rd_CY,$B432,AE$1)</f>
        <v>0</v>
      </c>
      <c r="AF432" s="388" t="n">
        <f aca="false" t="array" ref="AF432:AF432">INDEX(_Rge_Data_3rd_CY,$B432,AF$1)</f>
        <v>7577.661856</v>
      </c>
      <c r="AG432" s="388" t="n">
        <f aca="false" t="array" ref="AG432:AG432">INDEX(_Rge_Data_3rd_CY,$B432,AG$1)</f>
        <v>139053.254813793</v>
      </c>
      <c r="AH432" s="388" t="n">
        <f aca="false">V432-AG432</f>
        <v>50388.2915862069</v>
      </c>
      <c r="AI432" s="389" t="n">
        <f aca="false">IFERROR(AH432/V432,)</f>
        <v>0.265983320679898</v>
      </c>
      <c r="AJ432" s="390" t="n">
        <f aca="false" t="array" ref="AJ432:AJ432">INDEX(_Rge_Data_3rd_CY,$B432,AJ$1)</f>
        <v>117798.79216</v>
      </c>
      <c r="AK432" s="391" t="n">
        <f aca="false" t="array" ref="AK432:AK432">INDEX(_Rge_Data_3rd_CY,$B432,AK$1)</f>
        <v>70033.17326704</v>
      </c>
      <c r="AL432" s="391" t="n">
        <f aca="false" t="array" ref="AL432:AL432">INDEX(_Rge_Data_3rd_CY,$B432,AL$1)</f>
        <v>0</v>
      </c>
      <c r="AM432" s="391" t="n">
        <f aca="false">INDEX(_Rge_Data_3rd_CY,$B432,AM$1)</f>
        <v>0</v>
      </c>
      <c r="AN432" s="391" t="n">
        <f aca="false" t="array" ref="AN432:AN432">INDEX(_Rge_Data_3rd_CY,$B432,AN$1)</f>
        <v>70033.17326704</v>
      </c>
      <c r="AO432" s="391" t="n">
        <f aca="false" t="array" ref="AO432:AO432">INDEX(_Rge_Data_3rd_CY,$B432,AO$1)</f>
        <v>1291.47947584</v>
      </c>
      <c r="AP432" s="391" t="n">
        <f aca="false" t="array" ref="AP432:AP432">INDEX(_Rge_Data_3rd_CY,$B432,AP$1)</f>
        <v>2486.4404736</v>
      </c>
      <c r="AQ432" s="391" t="n">
        <f aca="false" t="array" ref="AQ432:AQ432">INDEX(_Rge_Data_3rd_CY,$B432,AQ$1)</f>
        <v>0</v>
      </c>
      <c r="AR432" s="391" t="n">
        <f aca="false" t="array" ref="AR432:AR432">INDEX(_Rge_Data_3rd_CY,$B432,AR$1)</f>
        <v>0</v>
      </c>
      <c r="AS432" s="391" t="n">
        <f aca="false">INDEX(_Rge_Data_3rd_CY,$B432,AS$1)</f>
        <v>0</v>
      </c>
      <c r="AT432" s="391" t="n">
        <f aca="false" t="array" ref="AT432:AT432">INDEX(_Rge_Data_3rd_CY,$B432,AT$1)</f>
        <v>4711.9516864</v>
      </c>
      <c r="AU432" s="391" t="n">
        <f aca="false" t="array" ref="AU432:AU432">INDEX(_Rge_Data_3rd_CY,$B432,AU$1)</f>
        <v>78523.04490288</v>
      </c>
      <c r="AV432" s="262" t="n">
        <f aca="false">AU432+AX432+AY432</f>
        <v>105554.48680288</v>
      </c>
      <c r="AW432" s="392" t="n">
        <f aca="false">IFERROR(AU432/AG432,0)</f>
        <v>0.564697640540889</v>
      </c>
      <c r="AX432" s="268" t="n">
        <f aca="false">IFERROR(IF(AND($F432="OPEN",$AH432&gt;0),$AH432*_SoP*$AW432,IF(AND($F432="CLOSED",$AH432&gt;0),$AH432*_SoL*$AW432,0)),0)</f>
        <v>27031.4419</v>
      </c>
      <c r="AY432" s="268" t="n">
        <f aca="false">IFERROR(IF($AH432&lt;0,$AH432*_SoL,0),0)</f>
        <v>0</v>
      </c>
      <c r="AZ432" s="393" t="n">
        <f aca="false">AU432+AX432</f>
        <v>105554.48680288</v>
      </c>
      <c r="BA432" s="393" t="n">
        <f aca="false">AJ432-AY432</f>
        <v>117798.79216</v>
      </c>
      <c r="BB432" s="393" t="n">
        <f aca="false">AZ432-BA432</f>
        <v>-12244.30535712</v>
      </c>
      <c r="BC432" s="394" t="n">
        <f aca="false">IF($BB432&gt;=0,$BB432,0)</f>
        <v>0</v>
      </c>
      <c r="BD432" s="395" t="n">
        <f aca="false">IF($BB432&lt;=0,-$BB432,0)</f>
        <v>12244.30535712</v>
      </c>
      <c r="BE432" s="396" t="n">
        <f aca="false">IF((V432-AJ432)&lt;0,0,V432-AJ432)</f>
        <v>71642.75424</v>
      </c>
      <c r="BF432" s="397" t="n">
        <f aca="false">IF(AW432&gt;1,0,V432-AW432*V432)</f>
        <v>82464.3521275026</v>
      </c>
    </row>
    <row r="433" customFormat="false" ht="19.5" hidden="false" customHeight="true" outlineLevel="0" collapsed="false">
      <c r="A433" s="166"/>
      <c r="B433" s="208" t="n">
        <f aca="false">B432+1</f>
        <v>422</v>
      </c>
      <c r="C433" s="166"/>
      <c r="D433" s="369" t="str">
        <f aca="false" t="array" ref="D433:D433">INDEX(_Rge_Projectdata_3rd,$B433,MATCH("Project-ID",_Rge_Headline_Projectdata,0))</f>
        <v>S950276</v>
      </c>
      <c r="E433" s="370" t="str">
        <f aca="false" t="array" ref="E433:E433">IF(INDEX(_Rge_Data_3rd_CY,$B433,E$1)=0,"",TEXT(INDEX(_Rge_Data_3rd_CY,$B433,E$1),"JJJJMMTT"))</f>
        <v/>
      </c>
      <c r="F433" s="382" t="str">
        <f aca="false" t="array" ref="F433:F433">INDEX(_Rge_Data_3rd_CY,$B433,F$1)</f>
        <v>Open</v>
      </c>
      <c r="G433" s="371" t="n">
        <f aca="false" t="array" ref="G433:G433">IFERROR(MATCH(INDEX(_Rge_Data_3rd_CY,$B433,G$1),_Rge_Projectstatus,0),"")</f>
        <v>1</v>
      </c>
      <c r="H433" s="383" t="n">
        <f aca="false">INDEX(_Rge_Data_3rd_CY,$B433,H$1)</f>
        <v>0</v>
      </c>
      <c r="I433" s="384" t="n">
        <f aca="false">INDEX(_Rge_Data_3rd_CY,$B433,I$1)</f>
        <v>0</v>
      </c>
      <c r="J433" s="384" t="n">
        <f aca="false">INDEX(_Rge_Data_3rd_CY,$B433,J$1)</f>
        <v>0</v>
      </c>
      <c r="K433" s="384" t="n">
        <f aca="false">INDEX(_Rge_Data_3rd_CY,$B433,K$1)</f>
        <v>0</v>
      </c>
      <c r="L433" s="385" t="n">
        <f aca="false" t="array" ref="L433:L433">INDEX(_Rge_Data_3rd_CY,$B433,L$1)</f>
        <v>0</v>
      </c>
      <c r="M433" s="385" t="n">
        <f aca="false" t="array" ref="M433:M433">INDEX(_Rge_Data_3rd_CY,$B433,M$1)</f>
        <v>0</v>
      </c>
      <c r="N433" s="385" t="n">
        <f aca="false" t="array" ref="N433:N433">INDEX(_Rge_Data_3rd_CY,$B433,N$1)</f>
        <v>0</v>
      </c>
      <c r="O433" s="385" t="n">
        <f aca="false" t="array" ref="O433:O433">INDEX(_Rge_Data_3rd_CY,$B433,O$1)</f>
        <v>0</v>
      </c>
      <c r="P433" s="385" t="n">
        <f aca="false" t="array" ref="P433:P433">INDEX(_Rge_Data_3rd_CY,$B433,P$1)</f>
        <v>0</v>
      </c>
      <c r="Q433" s="385" t="n">
        <f aca="false">INDEX(_Rge_Data_3rd_CY,$B433,Q$1)</f>
        <v>0</v>
      </c>
      <c r="R433" s="385" t="n">
        <f aca="false" t="array" ref="R433:R433">INDEX(_Rge_Data_3rd_CY,$B433,R$1)</f>
        <v>0</v>
      </c>
      <c r="S433" s="385" t="n">
        <f aca="false" t="array" ref="S433:S433">INDEX(_Rge_Data_3rd_CY,$B433,S$1)</f>
        <v>0</v>
      </c>
      <c r="T433" s="385" t="n">
        <f aca="false">H433-S433</f>
        <v>0</v>
      </c>
      <c r="U433" s="386" t="n">
        <f aca="false">IFERROR(T433/H433,0)</f>
        <v>0</v>
      </c>
      <c r="V433" s="387" t="n">
        <f aca="false" t="array" ref="V433:V433">INDEX(_Rge_Data_3rd_CY,$B433,V$1)</f>
        <v>13458.095808</v>
      </c>
      <c r="W433" s="388" t="n">
        <f aca="false" t="array" ref="W433:W433">INDEX(_Rge_Data_3rd_CY,$B433,W$1)</f>
        <v>8987.46668307692</v>
      </c>
      <c r="X433" s="388" t="n">
        <f aca="false" t="array" ref="X433:X433">INDEX(_Rge_Data_3rd_CY,$B433,X$1)</f>
        <v>0</v>
      </c>
      <c r="Y433" s="388" t="n">
        <f aca="false">INDEX(_Rge_Data_3rd_CY,$B433,Y$1)</f>
        <v>0</v>
      </c>
      <c r="Z433" s="388" t="n">
        <f aca="false" t="array" ref="Z433:Z433">INDEX(_Rge_Data_3rd_CY,$B433,Z$1)</f>
        <v>8987.46668307692</v>
      </c>
      <c r="AA433" s="388" t="n">
        <f aca="false" t="array" ref="AA433:AA433">INDEX(_Rge_Data_3rd_CY,$B433,AA$1)</f>
        <v>554.39696</v>
      </c>
      <c r="AB433" s="388" t="n">
        <f aca="false" t="array" ref="AB433:AB433">INDEX(_Rge_Data_3rd_CY,$B433,AB$1)</f>
        <v>1100.663296</v>
      </c>
      <c r="AC433" s="388" t="n">
        <f aca="false" t="array" ref="AC433:AC433">INDEX(_Rge_Data_3rd_CY,$B433,AC$1)</f>
        <v>0</v>
      </c>
      <c r="AD433" s="388" t="n">
        <f aca="false" t="array" ref="AD433:AD433">INDEX(_Rge_Data_3rd_CY,$B433,AD$1)</f>
        <v>0</v>
      </c>
      <c r="AE433" s="388" t="n">
        <f aca="false">INDEX(_Rge_Data_3rd_CY,$B433,AE$1)</f>
        <v>0</v>
      </c>
      <c r="AF433" s="388" t="n">
        <f aca="false" t="array" ref="AF433:AF433">INDEX(_Rge_Data_3rd_CY,$B433,AF$1)</f>
        <v>538.32383232</v>
      </c>
      <c r="AG433" s="388" t="n">
        <f aca="false" t="array" ref="AG433:AG433">INDEX(_Rge_Data_3rd_CY,$B433,AG$1)</f>
        <v>11180.8507713969</v>
      </c>
      <c r="AH433" s="388" t="n">
        <f aca="false">V433-AG433</f>
        <v>2277.24503660308</v>
      </c>
      <c r="AI433" s="389" t="n">
        <f aca="false">IFERROR(AH433/V433,)</f>
        <v>0.169210047921445</v>
      </c>
      <c r="AJ433" s="390" t="n">
        <f aca="false" t="array" ref="AJ433:AJ433">INDEX(_Rge_Data_3rd_CY,$B433,AJ$1)</f>
        <v>0</v>
      </c>
      <c r="AK433" s="391" t="n">
        <f aca="false" t="array" ref="AK433:AK433">INDEX(_Rge_Data_3rd_CY,$B433,AK$1)</f>
        <v>0</v>
      </c>
      <c r="AL433" s="391" t="n">
        <f aca="false" t="array" ref="AL433:AL433">INDEX(_Rge_Data_3rd_CY,$B433,AL$1)</f>
        <v>0</v>
      </c>
      <c r="AM433" s="391" t="n">
        <f aca="false">INDEX(_Rge_Data_3rd_CY,$B433,AM$1)</f>
        <v>0</v>
      </c>
      <c r="AN433" s="391" t="n">
        <f aca="false" t="array" ref="AN433:AN433">INDEX(_Rge_Data_3rd_CY,$B433,AN$1)</f>
        <v>0</v>
      </c>
      <c r="AO433" s="391" t="n">
        <f aca="false" t="array" ref="AO433:AO433">INDEX(_Rge_Data_3rd_CY,$B433,AO$1)</f>
        <v>0</v>
      </c>
      <c r="AP433" s="391" t="n">
        <f aca="false" t="array" ref="AP433:AP433">INDEX(_Rge_Data_3rd_CY,$B433,AP$1)</f>
        <v>0</v>
      </c>
      <c r="AQ433" s="391" t="n">
        <f aca="false" t="array" ref="AQ433:AQ433">INDEX(_Rge_Data_3rd_CY,$B433,AQ$1)</f>
        <v>0</v>
      </c>
      <c r="AR433" s="391" t="n">
        <f aca="false" t="array" ref="AR433:AR433">INDEX(_Rge_Data_3rd_CY,$B433,AR$1)</f>
        <v>0</v>
      </c>
      <c r="AS433" s="391" t="n">
        <f aca="false">INDEX(_Rge_Data_3rd_CY,$B433,AS$1)</f>
        <v>0</v>
      </c>
      <c r="AT433" s="391" t="n">
        <f aca="false" t="array" ref="AT433:AT433">INDEX(_Rge_Data_3rd_CY,$B433,AT$1)</f>
        <v>0</v>
      </c>
      <c r="AU433" s="391" t="n">
        <f aca="false" t="array" ref="AU433:AU433">INDEX(_Rge_Data_3rd_CY,$B433,AU$1)</f>
        <v>0</v>
      </c>
      <c r="AV433" s="262" t="n">
        <f aca="false">AU433+AX433+AY433</f>
        <v>0</v>
      </c>
      <c r="AW433" s="392" t="n">
        <f aca="false">IFERROR(AU433/AG433,0)</f>
        <v>0</v>
      </c>
      <c r="AX433" s="268" t="n">
        <f aca="false">IFERROR(IF(AND($F433="OPEN",$AH433&gt;0),$AH433*_SoP*$AW433,IF(AND($F433="CLOSED",$AH433&gt;0),$AH433*_SoL*$AW433,0)),0)</f>
        <v>0</v>
      </c>
      <c r="AY433" s="268" t="n">
        <f aca="false">IFERROR(IF($AH433&lt;0,$AH433*_SoL,0),0)</f>
        <v>0</v>
      </c>
      <c r="AZ433" s="393" t="n">
        <f aca="false">AU433+AX433</f>
        <v>0</v>
      </c>
      <c r="BA433" s="393" t="n">
        <f aca="false">AJ433-AY433</f>
        <v>0</v>
      </c>
      <c r="BB433" s="393" t="n">
        <f aca="false">AZ433-BA433</f>
        <v>0</v>
      </c>
      <c r="BC433" s="394" t="n">
        <f aca="false">IF($BB433&gt;=0,$BB433,0)</f>
        <v>0</v>
      </c>
      <c r="BD433" s="395" t="n">
        <f aca="false">IF($BB433&lt;=0,-$BB433,0)</f>
        <v>-0</v>
      </c>
      <c r="BE433" s="396" t="n">
        <f aca="false">IF((V433-AJ433)&lt;0,0,V433-AJ433)</f>
        <v>13458.095808</v>
      </c>
      <c r="BF433" s="397" t="n">
        <f aca="false">IF(AW433&gt;1,0,V433-AW433*V433)</f>
        <v>13458.095808</v>
      </c>
    </row>
    <row r="434" customFormat="false" ht="19.5" hidden="false" customHeight="true" outlineLevel="0" collapsed="false">
      <c r="A434" s="166"/>
      <c r="B434" s="208" t="n">
        <f aca="false">B433+1</f>
        <v>423</v>
      </c>
      <c r="C434" s="166"/>
      <c r="D434" s="369" t="str">
        <f aca="false" t="array" ref="D434:D434">INDEX(_Rge_Projectdata_3rd,$B434,MATCH("Project-ID",_Rge_Headline_Projectdata,0))</f>
        <v>S950277</v>
      </c>
      <c r="E434" s="370" t="str">
        <f aca="false" t="array" ref="E434:E434">IF(INDEX(_Rge_Data_3rd_CY,$B434,E$1)=0,"",TEXT(INDEX(_Rge_Data_3rd_CY,$B434,E$1),"JJJJMMTT"))</f>
        <v/>
      </c>
      <c r="F434" s="382" t="str">
        <f aca="false" t="array" ref="F434:F434">INDEX(_Rge_Data_3rd_CY,$B434,F$1)</f>
        <v>Open</v>
      </c>
      <c r="G434" s="371" t="n">
        <f aca="false" t="array" ref="G434:G434">IFERROR(MATCH(INDEX(_Rge_Data_3rd_CY,$B434,G$1),_Rge_Projectstatus,0),"")</f>
        <v>1</v>
      </c>
      <c r="H434" s="383" t="n">
        <f aca="false">INDEX(_Rge_Data_3rd_CY,$B434,H$1)</f>
        <v>0</v>
      </c>
      <c r="I434" s="384" t="n">
        <f aca="false">INDEX(_Rge_Data_3rd_CY,$B434,I$1)</f>
        <v>0</v>
      </c>
      <c r="J434" s="384" t="n">
        <f aca="false">INDEX(_Rge_Data_3rd_CY,$B434,J$1)</f>
        <v>0</v>
      </c>
      <c r="K434" s="384" t="n">
        <f aca="false">INDEX(_Rge_Data_3rd_CY,$B434,K$1)</f>
        <v>0</v>
      </c>
      <c r="L434" s="385" t="n">
        <f aca="false" t="array" ref="L434:L434">INDEX(_Rge_Data_3rd_CY,$B434,L$1)</f>
        <v>0</v>
      </c>
      <c r="M434" s="385" t="n">
        <f aca="false" t="array" ref="M434:M434">INDEX(_Rge_Data_3rd_CY,$B434,M$1)</f>
        <v>0</v>
      </c>
      <c r="N434" s="385" t="n">
        <f aca="false" t="array" ref="N434:N434">INDEX(_Rge_Data_3rd_CY,$B434,N$1)</f>
        <v>0</v>
      </c>
      <c r="O434" s="385" t="n">
        <f aca="false" t="array" ref="O434:O434">INDEX(_Rge_Data_3rd_CY,$B434,O$1)</f>
        <v>0</v>
      </c>
      <c r="P434" s="385" t="n">
        <f aca="false" t="array" ref="P434:P434">INDEX(_Rge_Data_3rd_CY,$B434,P$1)</f>
        <v>0</v>
      </c>
      <c r="Q434" s="385" t="n">
        <f aca="false">INDEX(_Rge_Data_3rd_CY,$B434,Q$1)</f>
        <v>0</v>
      </c>
      <c r="R434" s="385" t="n">
        <f aca="false" t="array" ref="R434:R434">INDEX(_Rge_Data_3rd_CY,$B434,R$1)</f>
        <v>0</v>
      </c>
      <c r="S434" s="385" t="n">
        <f aca="false" t="array" ref="S434:S434">INDEX(_Rge_Data_3rd_CY,$B434,S$1)</f>
        <v>0</v>
      </c>
      <c r="T434" s="385" t="n">
        <f aca="false">H434-S434</f>
        <v>0</v>
      </c>
      <c r="U434" s="386" t="n">
        <f aca="false">IFERROR(T434/H434,0)</f>
        <v>0</v>
      </c>
      <c r="V434" s="387" t="n">
        <f aca="false" t="array" ref="V434:V434">INDEX(_Rge_Data_3rd_CY,$B434,V$1)</f>
        <v>53230.717056</v>
      </c>
      <c r="W434" s="388" t="n">
        <f aca="false" t="array" ref="W434:W434">INDEX(_Rge_Data_3rd_CY,$B434,W$1)</f>
        <v>36915.52156864</v>
      </c>
      <c r="X434" s="388" t="n">
        <f aca="false" t="array" ref="X434:X434">INDEX(_Rge_Data_3rd_CY,$B434,X$1)</f>
        <v>0</v>
      </c>
      <c r="Y434" s="388" t="n">
        <f aca="false">INDEX(_Rge_Data_3rd_CY,$B434,Y$1)</f>
        <v>0</v>
      </c>
      <c r="Z434" s="388" t="n">
        <f aca="false" t="array" ref="Z434:Z434">INDEX(_Rge_Data_3rd_CY,$B434,Z$1)</f>
        <v>36915.52156864</v>
      </c>
      <c r="AA434" s="388" t="n">
        <f aca="false" t="array" ref="AA434:AA434">INDEX(_Rge_Data_3rd_CY,$B434,AA$1)</f>
        <v>591.8616</v>
      </c>
      <c r="AB434" s="388" t="n">
        <f aca="false" t="array" ref="AB434:AB434">INDEX(_Rge_Data_3rd_CY,$B434,AB$1)</f>
        <v>1270.928128</v>
      </c>
      <c r="AC434" s="388" t="n">
        <f aca="false" t="array" ref="AC434:AC434">INDEX(_Rge_Data_3rd_CY,$B434,AC$1)</f>
        <v>0</v>
      </c>
      <c r="AD434" s="388" t="n">
        <f aca="false" t="array" ref="AD434:AD434">INDEX(_Rge_Data_3rd_CY,$B434,AD$1)</f>
        <v>0</v>
      </c>
      <c r="AE434" s="388" t="n">
        <f aca="false">INDEX(_Rge_Data_3rd_CY,$B434,AE$1)</f>
        <v>0</v>
      </c>
      <c r="AF434" s="388" t="n">
        <f aca="false" t="array" ref="AF434:AF434">INDEX(_Rge_Data_3rd_CY,$B434,AF$1)</f>
        <v>2129.22868224</v>
      </c>
      <c r="AG434" s="388" t="n">
        <f aca="false" t="array" ref="AG434:AG434">INDEX(_Rge_Data_3rd_CY,$B434,AG$1)</f>
        <v>40907.53997888</v>
      </c>
      <c r="AH434" s="388" t="n">
        <f aca="false">V434-AG434</f>
        <v>12323.17707712</v>
      </c>
      <c r="AI434" s="389" t="n">
        <f aca="false">IFERROR(AH434/V434,)</f>
        <v>0.231504998592368</v>
      </c>
      <c r="AJ434" s="390" t="n">
        <f aca="false" t="array" ref="AJ434:AJ434">INDEX(_Rge_Data_3rd_CY,$B434,AJ$1)</f>
        <v>0</v>
      </c>
      <c r="AK434" s="391" t="n">
        <f aca="false" t="array" ref="AK434:AK434">INDEX(_Rge_Data_3rd_CY,$B434,AK$1)</f>
        <v>0</v>
      </c>
      <c r="AL434" s="391" t="n">
        <f aca="false" t="array" ref="AL434:AL434">INDEX(_Rge_Data_3rd_CY,$B434,AL$1)</f>
        <v>36915.52156864</v>
      </c>
      <c r="AM434" s="391" t="n">
        <f aca="false">INDEX(_Rge_Data_3rd_CY,$B434,AM$1)</f>
        <v>0</v>
      </c>
      <c r="AN434" s="391" t="n">
        <f aca="false" t="array" ref="AN434:AN434">INDEX(_Rge_Data_3rd_CY,$B434,AN$1)</f>
        <v>36915.52156864</v>
      </c>
      <c r="AO434" s="391" t="n">
        <f aca="false" t="array" ref="AO434:AO434">INDEX(_Rge_Data_3rd_CY,$B434,AO$1)</f>
        <v>591.8616</v>
      </c>
      <c r="AP434" s="391" t="n">
        <f aca="false" t="array" ref="AP434:AP434">INDEX(_Rge_Data_3rd_CY,$B434,AP$1)</f>
        <v>0</v>
      </c>
      <c r="AQ434" s="391" t="n">
        <f aca="false" t="array" ref="AQ434:AQ434">INDEX(_Rge_Data_3rd_CY,$B434,AQ$1)</f>
        <v>0</v>
      </c>
      <c r="AR434" s="391" t="n">
        <f aca="false" t="array" ref="AR434:AR434">INDEX(_Rge_Data_3rd_CY,$B434,AR$1)</f>
        <v>0</v>
      </c>
      <c r="AS434" s="391" t="n">
        <f aca="false">INDEX(_Rge_Data_3rd_CY,$B434,AS$1)</f>
        <v>0</v>
      </c>
      <c r="AT434" s="391" t="n">
        <f aca="false" t="array" ref="AT434:AT434">INDEX(_Rge_Data_3rd_CY,$B434,AT$1)</f>
        <v>0</v>
      </c>
      <c r="AU434" s="391" t="n">
        <f aca="false" t="array" ref="AU434:AU434">INDEX(_Rge_Data_3rd_CY,$B434,AU$1)</f>
        <v>37507.38316864</v>
      </c>
      <c r="AV434" s="262" t="n">
        <f aca="false">AU434+AX434+AY434</f>
        <v>48241.33633864</v>
      </c>
      <c r="AW434" s="392" t="n">
        <f aca="false">IFERROR(AU434/AG434,0)</f>
        <v>0.916881904607428</v>
      </c>
      <c r="AX434" s="268" t="n">
        <f aca="false">IFERROR(IF(AND($F434="OPEN",$AH434&gt;0),$AH434*_SoP*$AW434,IF(AND($F434="CLOSED",$AH434&gt;0),$AH434*_SoL*$AW434,0)),0)</f>
        <v>10733.95317</v>
      </c>
      <c r="AY434" s="268" t="n">
        <f aca="false">IFERROR(IF($AH434&lt;0,$AH434*_SoL,0),0)</f>
        <v>0</v>
      </c>
      <c r="AZ434" s="393" t="n">
        <f aca="false">AU434+AX434</f>
        <v>48241.33633864</v>
      </c>
      <c r="BA434" s="393" t="n">
        <f aca="false">AJ434-AY434</f>
        <v>0</v>
      </c>
      <c r="BB434" s="393" t="n">
        <f aca="false">AZ434-BA434</f>
        <v>48241.33633864</v>
      </c>
      <c r="BC434" s="394" t="n">
        <f aca="false">IF($BB434&gt;=0,$BB434,0)</f>
        <v>48241.33633864</v>
      </c>
      <c r="BD434" s="395" t="n">
        <f aca="false">IF($BB434&lt;=0,-$BB434,0)</f>
        <v>0</v>
      </c>
      <c r="BE434" s="396" t="n">
        <f aca="false">IF((V434-AJ434)&lt;0,0,V434-AJ434)</f>
        <v>53230.717056</v>
      </c>
      <c r="BF434" s="397" t="n">
        <f aca="false">IF(AW434&gt;1,0,V434-AW434*V434)</f>
        <v>4424.43581807562</v>
      </c>
    </row>
    <row r="435" customFormat="false" ht="19.5" hidden="false" customHeight="true" outlineLevel="0" collapsed="false">
      <c r="A435" s="166"/>
      <c r="B435" s="208" t="n">
        <f aca="false">B434+1</f>
        <v>424</v>
      </c>
      <c r="C435" s="166"/>
      <c r="D435" s="369" t="str">
        <f aca="false" t="array" ref="D435:D435">INDEX(_Rge_Projectdata_3rd,$B435,MATCH("Project-ID",_Rge_Headline_Projectdata,0))</f>
        <v>S950278</v>
      </c>
      <c r="E435" s="370" t="str">
        <f aca="false" t="array" ref="E435:E435">IF(INDEX(_Rge_Data_3rd_CY,$B435,E$1)=0,"",TEXT(INDEX(_Rge_Data_3rd_CY,$B435,E$1),"JJJJMMTT"))</f>
        <v>JJJJ03TT</v>
      </c>
      <c r="F435" s="382" t="str">
        <f aca="false" t="array" ref="F435:F435">INDEX(_Rge_Data_3rd_CY,$B435,F$1)</f>
        <v>Closed</v>
      </c>
      <c r="G435" s="371" t="n">
        <f aca="false" t="array" ref="G435:G435">IFERROR(MATCH(INDEX(_Rge_Data_3rd_CY,$B435,G$1),_Rge_Projectstatus,0),"")</f>
        <v>2</v>
      </c>
      <c r="H435" s="383" t="n">
        <f aca="false">INDEX(_Rge_Data_3rd_CY,$B435,H$1)</f>
        <v>0</v>
      </c>
      <c r="I435" s="384" t="n">
        <f aca="false">INDEX(_Rge_Data_3rd_CY,$B435,I$1)</f>
        <v>0</v>
      </c>
      <c r="J435" s="384" t="n">
        <f aca="false">INDEX(_Rge_Data_3rd_CY,$B435,J$1)</f>
        <v>0</v>
      </c>
      <c r="K435" s="384" t="n">
        <f aca="false">INDEX(_Rge_Data_3rd_CY,$B435,K$1)</f>
        <v>0</v>
      </c>
      <c r="L435" s="385" t="n">
        <f aca="false" t="array" ref="L435:L435">INDEX(_Rge_Data_3rd_CY,$B435,L$1)</f>
        <v>0</v>
      </c>
      <c r="M435" s="385" t="n">
        <f aca="false" t="array" ref="M435:M435">INDEX(_Rge_Data_3rd_CY,$B435,M$1)</f>
        <v>0</v>
      </c>
      <c r="N435" s="385" t="n">
        <f aca="false" t="array" ref="N435:N435">INDEX(_Rge_Data_3rd_CY,$B435,N$1)</f>
        <v>0</v>
      </c>
      <c r="O435" s="385" t="n">
        <f aca="false" t="array" ref="O435:O435">INDEX(_Rge_Data_3rd_CY,$B435,O$1)</f>
        <v>0</v>
      </c>
      <c r="P435" s="385" t="n">
        <f aca="false" t="array" ref="P435:P435">INDEX(_Rge_Data_3rd_CY,$B435,P$1)</f>
        <v>0</v>
      </c>
      <c r="Q435" s="385" t="n">
        <f aca="false">INDEX(_Rge_Data_3rd_CY,$B435,Q$1)</f>
        <v>0</v>
      </c>
      <c r="R435" s="385" t="n">
        <f aca="false" t="array" ref="R435:R435">INDEX(_Rge_Data_3rd_CY,$B435,R$1)</f>
        <v>0</v>
      </c>
      <c r="S435" s="385" t="n">
        <f aca="false" t="array" ref="S435:S435">INDEX(_Rge_Data_3rd_CY,$B435,S$1)</f>
        <v>0</v>
      </c>
      <c r="T435" s="385" t="n">
        <f aca="false">H435-S435</f>
        <v>0</v>
      </c>
      <c r="U435" s="386" t="n">
        <f aca="false">IFERROR(T435/H435,0)</f>
        <v>0</v>
      </c>
      <c r="V435" s="387" t="n">
        <f aca="false" t="array" ref="V435:V435">INDEX(_Rge_Data_3rd_CY,$B435,V$1)</f>
        <v>1407.0084688</v>
      </c>
      <c r="W435" s="388" t="n">
        <f aca="false" t="array" ref="W435:W435">INDEX(_Rge_Data_3rd_CY,$B435,W$1)</f>
        <v>321.47769888</v>
      </c>
      <c r="X435" s="388" t="n">
        <f aca="false" t="array" ref="X435:X435">INDEX(_Rge_Data_3rd_CY,$B435,X$1)</f>
        <v>292.87225056</v>
      </c>
      <c r="Y435" s="388" t="n">
        <f aca="false">INDEX(_Rge_Data_3rd_CY,$B435,Y$1)</f>
        <v>0</v>
      </c>
      <c r="Z435" s="388" t="n">
        <f aca="false" t="array" ref="Z435:Z435">INDEX(_Rge_Data_3rd_CY,$B435,Z$1)</f>
        <v>614.34994944</v>
      </c>
      <c r="AA435" s="388" t="n">
        <f aca="false" t="array" ref="AA435:AA435">INDEX(_Rge_Data_3rd_CY,$B435,AA$1)</f>
        <v>0</v>
      </c>
      <c r="AB435" s="388" t="n">
        <f aca="false" t="array" ref="AB435:AB435">INDEX(_Rge_Data_3rd_CY,$B435,AB$1)</f>
        <v>94.32599952</v>
      </c>
      <c r="AC435" s="388" t="n">
        <f aca="false" t="array" ref="AC435:AC435">INDEX(_Rge_Data_3rd_CY,$B435,AC$1)</f>
        <v>0</v>
      </c>
      <c r="AD435" s="388" t="n">
        <f aca="false" t="array" ref="AD435:AD435">INDEX(_Rge_Data_3rd_CY,$B435,AD$1)</f>
        <v>0</v>
      </c>
      <c r="AE435" s="388" t="n">
        <f aca="false">INDEX(_Rge_Data_3rd_CY,$B435,AE$1)</f>
        <v>0</v>
      </c>
      <c r="AF435" s="388" t="n">
        <f aca="false" t="array" ref="AF435:AF435">INDEX(_Rge_Data_3rd_CY,$B435,AF$1)</f>
        <v>56.280338752</v>
      </c>
      <c r="AG435" s="388" t="n">
        <f aca="false" t="array" ref="AG435:AG435">INDEX(_Rge_Data_3rd_CY,$B435,AG$1)</f>
        <v>764.956287712</v>
      </c>
      <c r="AH435" s="388" t="n">
        <f aca="false">V435-AG435</f>
        <v>642.052181088</v>
      </c>
      <c r="AI435" s="389" t="n">
        <f aca="false">IFERROR(AH435/V435,)</f>
        <v>0.456324318812089</v>
      </c>
      <c r="AJ435" s="390" t="n">
        <f aca="false" t="array" ref="AJ435:AJ435">INDEX(_Rge_Data_3rd_CY,$B435,AJ$1)</f>
        <v>1407.0084688</v>
      </c>
      <c r="AK435" s="391" t="n">
        <f aca="false" t="array" ref="AK435:AK435">INDEX(_Rge_Data_3rd_CY,$B435,AK$1)</f>
        <v>321.47769888</v>
      </c>
      <c r="AL435" s="391" t="n">
        <f aca="false" t="array" ref="AL435:AL435">INDEX(_Rge_Data_3rd_CY,$B435,AL$1)</f>
        <v>292.87225056</v>
      </c>
      <c r="AM435" s="391" t="n">
        <f aca="false">INDEX(_Rge_Data_3rd_CY,$B435,AM$1)</f>
        <v>0</v>
      </c>
      <c r="AN435" s="391" t="n">
        <f aca="false" t="array" ref="AN435:AN435">INDEX(_Rge_Data_3rd_CY,$B435,AN$1)</f>
        <v>614.34994944</v>
      </c>
      <c r="AO435" s="391" t="n">
        <f aca="false" t="array" ref="AO435:AO435">INDEX(_Rge_Data_3rd_CY,$B435,AO$1)</f>
        <v>0</v>
      </c>
      <c r="AP435" s="391" t="n">
        <f aca="false" t="array" ref="AP435:AP435">INDEX(_Rge_Data_3rd_CY,$B435,AP$1)</f>
        <v>94.32599952</v>
      </c>
      <c r="AQ435" s="391" t="n">
        <f aca="false" t="array" ref="AQ435:AQ435">INDEX(_Rge_Data_3rd_CY,$B435,AQ$1)</f>
        <v>0</v>
      </c>
      <c r="AR435" s="391" t="n">
        <f aca="false" t="array" ref="AR435:AR435">INDEX(_Rge_Data_3rd_CY,$B435,AR$1)</f>
        <v>0</v>
      </c>
      <c r="AS435" s="391" t="n">
        <f aca="false">INDEX(_Rge_Data_3rd_CY,$B435,AS$1)</f>
        <v>0</v>
      </c>
      <c r="AT435" s="391" t="n">
        <f aca="false" t="array" ref="AT435:AT435">INDEX(_Rge_Data_3rd_CY,$B435,AT$1)</f>
        <v>56.280338752</v>
      </c>
      <c r="AU435" s="391" t="n">
        <f aca="false" t="array" ref="AU435:AU435">INDEX(_Rge_Data_3rd_CY,$B435,AU$1)</f>
        <v>764.956287712</v>
      </c>
      <c r="AV435" s="262" t="n">
        <f aca="false">AU435+AX435+AY435</f>
        <v>1407.008468812</v>
      </c>
      <c r="AW435" s="392" t="n">
        <f aca="false">IFERROR(AU435/AG435,0)</f>
        <v>1</v>
      </c>
      <c r="AX435" s="268" t="n">
        <f aca="false">IFERROR(IF(AND($F435="OPEN",$AH435&gt;0),$AH435*_SoP*$AW435,IF(AND($F435="CLOSED",$AH435&gt;0),$AH435*_SoL*$AW435,0)),0)</f>
        <v>642.0521811</v>
      </c>
      <c r="AY435" s="268" t="n">
        <f aca="false">IFERROR(IF($AH435&lt;0,$AH435*_SoL,0),0)</f>
        <v>0</v>
      </c>
      <c r="AZ435" s="393" t="n">
        <f aca="false">AU435+AX435</f>
        <v>1407.008468812</v>
      </c>
      <c r="BA435" s="393" t="n">
        <f aca="false">AJ435-AY435</f>
        <v>1407.0084688</v>
      </c>
      <c r="BB435" s="393" t="n">
        <f aca="false">AZ435-BA435</f>
        <v>1.1999873095192E-008</v>
      </c>
      <c r="BC435" s="394" t="n">
        <f aca="false">IF($BB435&gt;=0,$BB435,0)</f>
        <v>1.1999873095192E-008</v>
      </c>
      <c r="BD435" s="395" t="n">
        <f aca="false">IF($BB435&lt;=0,-$BB435,0)</f>
        <v>0</v>
      </c>
      <c r="BE435" s="396" t="n">
        <f aca="false">IF((V435-AJ435)&lt;0,0,V435-AJ435)</f>
        <v>0</v>
      </c>
      <c r="BF435" s="397" t="n">
        <f aca="false">IF(AW435&gt;1,0,V435-AW435*V435)</f>
        <v>0</v>
      </c>
    </row>
    <row r="436" customFormat="false" ht="19.5" hidden="false" customHeight="true" outlineLevel="0" collapsed="false">
      <c r="A436" s="166"/>
      <c r="B436" s="208" t="n">
        <f aca="false">B435+1</f>
        <v>425</v>
      </c>
      <c r="C436" s="166"/>
      <c r="D436" s="369" t="str">
        <f aca="false" t="array" ref="D436:D436">INDEX(_Rge_Projectdata_3rd,$B436,MATCH("Project-ID",_Rge_Headline_Projectdata,0))</f>
        <v>S950279</v>
      </c>
      <c r="E436" s="370" t="str">
        <f aca="false" t="array" ref="E436:E436">IF(INDEX(_Rge_Data_3rd_CY,$B436,E$1)=0,"",TEXT(INDEX(_Rge_Data_3rd_CY,$B436,E$1),"JJJJMMTT"))</f>
        <v>JJJJ03TT</v>
      </c>
      <c r="F436" s="382" t="str">
        <f aca="false" t="array" ref="F436:F436">INDEX(_Rge_Data_3rd_CY,$B436,F$1)</f>
        <v>Closed</v>
      </c>
      <c r="G436" s="371" t="n">
        <f aca="false" t="array" ref="G436:G436">IFERROR(MATCH(INDEX(_Rge_Data_3rd_CY,$B436,G$1),_Rge_Projectstatus,0),"")</f>
        <v>2</v>
      </c>
      <c r="H436" s="383" t="n">
        <f aca="false">INDEX(_Rge_Data_3rd_CY,$B436,H$1)</f>
        <v>0</v>
      </c>
      <c r="I436" s="384" t="n">
        <f aca="false">INDEX(_Rge_Data_3rd_CY,$B436,I$1)</f>
        <v>0</v>
      </c>
      <c r="J436" s="384" t="n">
        <f aca="false">INDEX(_Rge_Data_3rd_CY,$B436,J$1)</f>
        <v>0</v>
      </c>
      <c r="K436" s="384" t="n">
        <f aca="false">INDEX(_Rge_Data_3rd_CY,$B436,K$1)</f>
        <v>0</v>
      </c>
      <c r="L436" s="385" t="n">
        <f aca="false" t="array" ref="L436:L436">INDEX(_Rge_Data_3rd_CY,$B436,L$1)</f>
        <v>0</v>
      </c>
      <c r="M436" s="385" t="n">
        <f aca="false" t="array" ref="M436:M436">INDEX(_Rge_Data_3rd_CY,$B436,M$1)</f>
        <v>0</v>
      </c>
      <c r="N436" s="385" t="n">
        <f aca="false" t="array" ref="N436:N436">INDEX(_Rge_Data_3rd_CY,$B436,N$1)</f>
        <v>0</v>
      </c>
      <c r="O436" s="385" t="n">
        <f aca="false" t="array" ref="O436:O436">INDEX(_Rge_Data_3rd_CY,$B436,O$1)</f>
        <v>0</v>
      </c>
      <c r="P436" s="385" t="n">
        <f aca="false" t="array" ref="P436:P436">INDEX(_Rge_Data_3rd_CY,$B436,P$1)</f>
        <v>0</v>
      </c>
      <c r="Q436" s="385" t="n">
        <f aca="false">INDEX(_Rge_Data_3rd_CY,$B436,Q$1)</f>
        <v>0</v>
      </c>
      <c r="R436" s="385" t="n">
        <f aca="false" t="array" ref="R436:R436">INDEX(_Rge_Data_3rd_CY,$B436,R$1)</f>
        <v>0</v>
      </c>
      <c r="S436" s="385" t="n">
        <f aca="false" t="array" ref="S436:S436">INDEX(_Rge_Data_3rd_CY,$B436,S$1)</f>
        <v>0</v>
      </c>
      <c r="T436" s="385" t="n">
        <f aca="false">H436-S436</f>
        <v>0</v>
      </c>
      <c r="U436" s="386" t="n">
        <f aca="false">IFERROR(T436/H436,0)</f>
        <v>0</v>
      </c>
      <c r="V436" s="387" t="n">
        <f aca="false" t="array" ref="V436:V436">INDEX(_Rge_Data_3rd_CY,$B436,V$1)</f>
        <v>584.08968</v>
      </c>
      <c r="W436" s="388" t="n">
        <f aca="false" t="array" ref="W436:W436">INDEX(_Rge_Data_3rd_CY,$B436,W$1)</f>
        <v>0</v>
      </c>
      <c r="X436" s="388" t="n">
        <f aca="false" t="array" ref="X436:X436">INDEX(_Rge_Data_3rd_CY,$B436,X$1)</f>
        <v>343.6819507664</v>
      </c>
      <c r="Y436" s="388" t="n">
        <f aca="false">INDEX(_Rge_Data_3rd_CY,$B436,Y$1)</f>
        <v>0</v>
      </c>
      <c r="Z436" s="388" t="n">
        <f aca="false" t="array" ref="Z436:Z436">INDEX(_Rge_Data_3rd_CY,$B436,Z$1)</f>
        <v>343.6819507664</v>
      </c>
      <c r="AA436" s="388" t="n">
        <f aca="false" t="array" ref="AA436:AA436">INDEX(_Rge_Data_3rd_CY,$B436,AA$1)</f>
        <v>0</v>
      </c>
      <c r="AB436" s="388" t="n">
        <f aca="false" t="array" ref="AB436:AB436">INDEX(_Rge_Data_3rd_CY,$B436,AB$1)</f>
        <v>99.64</v>
      </c>
      <c r="AC436" s="388" t="n">
        <f aca="false" t="array" ref="AC436:AC436">INDEX(_Rge_Data_3rd_CY,$B436,AC$1)</f>
        <v>0</v>
      </c>
      <c r="AD436" s="388" t="n">
        <f aca="false" t="array" ref="AD436:AD436">INDEX(_Rge_Data_3rd_CY,$B436,AD$1)</f>
        <v>0</v>
      </c>
      <c r="AE436" s="388" t="n">
        <f aca="false">INDEX(_Rge_Data_3rd_CY,$B436,AE$1)</f>
        <v>0</v>
      </c>
      <c r="AF436" s="388" t="n">
        <f aca="false" t="array" ref="AF436:AF436">INDEX(_Rge_Data_3rd_CY,$B436,AF$1)</f>
        <v>23.3635872</v>
      </c>
      <c r="AG436" s="388" t="n">
        <f aca="false" t="array" ref="AG436:AG436">INDEX(_Rge_Data_3rd_CY,$B436,AG$1)</f>
        <v>466.6855379664</v>
      </c>
      <c r="AH436" s="388" t="n">
        <f aca="false">V436-AG436</f>
        <v>117.4041420336</v>
      </c>
      <c r="AI436" s="389" t="n">
        <f aca="false">IFERROR(AH436/V436,)</f>
        <v>0.201003623336745</v>
      </c>
      <c r="AJ436" s="390" t="n">
        <f aca="false" t="array" ref="AJ436:AJ436">INDEX(_Rge_Data_3rd_CY,$B436,AJ$1)</f>
        <v>584.08968</v>
      </c>
      <c r="AK436" s="391" t="n">
        <f aca="false" t="array" ref="AK436:AK436">INDEX(_Rge_Data_3rd_CY,$B436,AK$1)</f>
        <v>0</v>
      </c>
      <c r="AL436" s="391" t="n">
        <f aca="false" t="array" ref="AL436:AL436">INDEX(_Rge_Data_3rd_CY,$B436,AL$1)</f>
        <v>343.68187504</v>
      </c>
      <c r="AM436" s="391" t="n">
        <f aca="false">INDEX(_Rge_Data_3rd_CY,$B436,AM$1)</f>
        <v>0</v>
      </c>
      <c r="AN436" s="391" t="n">
        <f aca="false" t="array" ref="AN436:AN436">INDEX(_Rge_Data_3rd_CY,$B436,AN$1)</f>
        <v>343.68187504</v>
      </c>
      <c r="AO436" s="391" t="n">
        <f aca="false" t="array" ref="AO436:AO436">INDEX(_Rge_Data_3rd_CY,$B436,AO$1)</f>
        <v>0</v>
      </c>
      <c r="AP436" s="391" t="n">
        <f aca="false" t="array" ref="AP436:AP436">INDEX(_Rge_Data_3rd_CY,$B436,AP$1)</f>
        <v>99.64</v>
      </c>
      <c r="AQ436" s="391" t="n">
        <f aca="false" t="array" ref="AQ436:AQ436">INDEX(_Rge_Data_3rd_CY,$B436,AQ$1)</f>
        <v>0</v>
      </c>
      <c r="AR436" s="391" t="n">
        <f aca="false" t="array" ref="AR436:AR436">INDEX(_Rge_Data_3rd_CY,$B436,AR$1)</f>
        <v>0</v>
      </c>
      <c r="AS436" s="391" t="n">
        <f aca="false">INDEX(_Rge_Data_3rd_CY,$B436,AS$1)</f>
        <v>0</v>
      </c>
      <c r="AT436" s="391" t="n">
        <f aca="false" t="array" ref="AT436:AT436">INDEX(_Rge_Data_3rd_CY,$B436,AT$1)</f>
        <v>23.3635872</v>
      </c>
      <c r="AU436" s="391" t="n">
        <f aca="false" t="array" ref="AU436:AU436">INDEX(_Rge_Data_3rd_CY,$B436,AU$1)</f>
        <v>466.68546224</v>
      </c>
      <c r="AV436" s="262" t="n">
        <f aca="false">AU436+AX436+AY436</f>
        <v>584.08958524</v>
      </c>
      <c r="AW436" s="392" t="n">
        <f aca="false">IFERROR(AU436/AG436,0)</f>
        <v>0.999999837735705</v>
      </c>
      <c r="AX436" s="268" t="n">
        <f aca="false">IFERROR(IF(AND($F436="OPEN",$AH436&gt;0),$AH436*_SoP*$AW436,IF(AND($F436="CLOSED",$AH436&gt;0),$AH436*_SoL*$AW436,0)),0)</f>
        <v>117.404123</v>
      </c>
      <c r="AY436" s="268" t="n">
        <f aca="false">IFERROR(IF($AH436&lt;0,$AH436*_SoL,0),0)</f>
        <v>0</v>
      </c>
      <c r="AZ436" s="393" t="n">
        <f aca="false">AU436+AX436</f>
        <v>584.08958524</v>
      </c>
      <c r="BA436" s="393" t="n">
        <f aca="false">AJ436-AY436</f>
        <v>584.08968</v>
      </c>
      <c r="BB436" s="393" t="n">
        <f aca="false">AZ436-BA436</f>
        <v>-9.47600000245075E-005</v>
      </c>
      <c r="BC436" s="394" t="n">
        <f aca="false">IF($BB436&gt;=0,$BB436,0)</f>
        <v>0</v>
      </c>
      <c r="BD436" s="395" t="n">
        <f aca="false">IF($BB436&lt;=0,-$BB436,0)</f>
        <v>9.47600000245075E-005</v>
      </c>
      <c r="BE436" s="396" t="n">
        <f aca="false">IF((V436-AJ436)&lt;0,0,V436-AJ436)</f>
        <v>0</v>
      </c>
      <c r="BF436" s="397" t="n">
        <f aca="false">IF(AW436&gt;1,0,V436-AW436*V436)</f>
        <v>9.47769003687426E-005</v>
      </c>
    </row>
    <row r="437" customFormat="false" ht="19.5" hidden="false" customHeight="true" outlineLevel="0" collapsed="false">
      <c r="A437" s="166"/>
      <c r="B437" s="208" t="n">
        <f aca="false">B436+1</f>
        <v>426</v>
      </c>
      <c r="C437" s="166"/>
      <c r="D437" s="369" t="str">
        <f aca="false" t="array" ref="D437:D437">INDEX(_Rge_Projectdata_3rd,$B437,MATCH("Project-ID",_Rge_Headline_Projectdata,0))</f>
        <v>S950280</v>
      </c>
      <c r="E437" s="370" t="str">
        <f aca="false" t="array" ref="E437:E437">IF(INDEX(_Rge_Data_3rd_CY,$B437,E$1)=0,"",TEXT(INDEX(_Rge_Data_3rd_CY,$B437,E$1),"JJJJMMTT"))</f>
        <v>JJJJ05TT</v>
      </c>
      <c r="F437" s="382" t="str">
        <f aca="false" t="array" ref="F437:F437">INDEX(_Rge_Data_3rd_CY,$B437,F$1)</f>
        <v>Closed</v>
      </c>
      <c r="G437" s="371" t="n">
        <f aca="false" t="array" ref="G437:G437">IFERROR(MATCH(INDEX(_Rge_Data_3rd_CY,$B437,G$1),_Rge_Projectstatus,0),"")</f>
        <v>2</v>
      </c>
      <c r="H437" s="383" t="n">
        <f aca="false">INDEX(_Rge_Data_3rd_CY,$B437,H$1)</f>
        <v>0</v>
      </c>
      <c r="I437" s="384" t="n">
        <f aca="false">INDEX(_Rge_Data_3rd_CY,$B437,I$1)</f>
        <v>0</v>
      </c>
      <c r="J437" s="384" t="n">
        <f aca="false">INDEX(_Rge_Data_3rd_CY,$B437,J$1)</f>
        <v>0</v>
      </c>
      <c r="K437" s="384" t="n">
        <f aca="false">INDEX(_Rge_Data_3rd_CY,$B437,K$1)</f>
        <v>0</v>
      </c>
      <c r="L437" s="385" t="n">
        <f aca="false" t="array" ref="L437:L437">INDEX(_Rge_Data_3rd_CY,$B437,L$1)</f>
        <v>0</v>
      </c>
      <c r="M437" s="385" t="n">
        <f aca="false" t="array" ref="M437:M437">INDEX(_Rge_Data_3rd_CY,$B437,M$1)</f>
        <v>0</v>
      </c>
      <c r="N437" s="385" t="n">
        <f aca="false" t="array" ref="N437:N437">INDEX(_Rge_Data_3rd_CY,$B437,N$1)</f>
        <v>0</v>
      </c>
      <c r="O437" s="385" t="n">
        <f aca="false" t="array" ref="O437:O437">INDEX(_Rge_Data_3rd_CY,$B437,O$1)</f>
        <v>0</v>
      </c>
      <c r="P437" s="385" t="n">
        <f aca="false" t="array" ref="P437:P437">INDEX(_Rge_Data_3rd_CY,$B437,P$1)</f>
        <v>0</v>
      </c>
      <c r="Q437" s="385" t="n">
        <f aca="false">INDEX(_Rge_Data_3rd_CY,$B437,Q$1)</f>
        <v>0</v>
      </c>
      <c r="R437" s="385" t="n">
        <f aca="false" t="array" ref="R437:R437">INDEX(_Rge_Data_3rd_CY,$B437,R$1)</f>
        <v>0</v>
      </c>
      <c r="S437" s="385" t="n">
        <f aca="false" t="array" ref="S437:S437">INDEX(_Rge_Data_3rd_CY,$B437,S$1)</f>
        <v>0</v>
      </c>
      <c r="T437" s="385" t="n">
        <f aca="false">H437-S437</f>
        <v>0</v>
      </c>
      <c r="U437" s="386" t="n">
        <f aca="false">IFERROR(T437/H437,0)</f>
        <v>0</v>
      </c>
      <c r="V437" s="387" t="n">
        <f aca="false" t="array" ref="V437:V437">INDEX(_Rge_Data_3rd_CY,$B437,V$1)</f>
        <v>50444.224672</v>
      </c>
      <c r="W437" s="388" t="n">
        <f aca="false" t="array" ref="W437:W437">INDEX(_Rge_Data_3rd_CY,$B437,W$1)</f>
        <v>35928.4343216</v>
      </c>
      <c r="X437" s="388" t="n">
        <f aca="false" t="array" ref="X437:X437">INDEX(_Rge_Data_3rd_CY,$B437,X$1)</f>
        <v>2638.96579856</v>
      </c>
      <c r="Y437" s="388" t="n">
        <f aca="false">INDEX(_Rge_Data_3rd_CY,$B437,Y$1)</f>
        <v>0</v>
      </c>
      <c r="Z437" s="388" t="n">
        <f aca="false" t="array" ref="Z437:Z437">INDEX(_Rge_Data_3rd_CY,$B437,Z$1)</f>
        <v>38567.40012016</v>
      </c>
      <c r="AA437" s="388" t="n">
        <f aca="false" t="array" ref="AA437:AA437">INDEX(_Rge_Data_3rd_CY,$B437,AA$1)</f>
        <v>1595.63456144</v>
      </c>
      <c r="AB437" s="388" t="n">
        <f aca="false" t="array" ref="AB437:AB437">INDEX(_Rge_Data_3rd_CY,$B437,AB$1)</f>
        <v>3377.317728</v>
      </c>
      <c r="AC437" s="388" t="n">
        <f aca="false" t="array" ref="AC437:AC437">INDEX(_Rge_Data_3rd_CY,$B437,AC$1)</f>
        <v>0</v>
      </c>
      <c r="AD437" s="388" t="n">
        <f aca="false" t="array" ref="AD437:AD437">INDEX(_Rge_Data_3rd_CY,$B437,AD$1)</f>
        <v>0</v>
      </c>
      <c r="AE437" s="388" t="n">
        <f aca="false">INDEX(_Rge_Data_3rd_CY,$B437,AE$1)</f>
        <v>0</v>
      </c>
      <c r="AF437" s="388" t="n">
        <f aca="false" t="array" ref="AF437:AF437">INDEX(_Rge_Data_3rd_CY,$B437,AF$1)</f>
        <v>2017.76898688</v>
      </c>
      <c r="AG437" s="388" t="n">
        <f aca="false" t="array" ref="AG437:AG437">INDEX(_Rge_Data_3rd_CY,$B437,AG$1)</f>
        <v>45558.12139648</v>
      </c>
      <c r="AH437" s="388" t="n">
        <f aca="false">V437-AG437</f>
        <v>4886.10327552001</v>
      </c>
      <c r="AI437" s="389" t="n">
        <f aca="false">IFERROR(AH437/V437,)</f>
        <v>0.0968615001477489</v>
      </c>
      <c r="AJ437" s="390" t="n">
        <f aca="false" t="array" ref="AJ437:AJ437">INDEX(_Rge_Data_3rd_CY,$B437,AJ$1)</f>
        <v>50444.224672</v>
      </c>
      <c r="AK437" s="391" t="n">
        <f aca="false" t="array" ref="AK437:AK437">INDEX(_Rge_Data_3rd_CY,$B437,AK$1)</f>
        <v>35928.4343216</v>
      </c>
      <c r="AL437" s="391" t="n">
        <f aca="false" t="array" ref="AL437:AL437">INDEX(_Rge_Data_3rd_CY,$B437,AL$1)</f>
        <v>2638.96579856</v>
      </c>
      <c r="AM437" s="391" t="n">
        <f aca="false">INDEX(_Rge_Data_3rd_CY,$B437,AM$1)</f>
        <v>0</v>
      </c>
      <c r="AN437" s="391" t="n">
        <f aca="false" t="array" ref="AN437:AN437">INDEX(_Rge_Data_3rd_CY,$B437,AN$1)</f>
        <v>38567.40012016</v>
      </c>
      <c r="AO437" s="391" t="n">
        <f aca="false" t="array" ref="AO437:AO437">INDEX(_Rge_Data_3rd_CY,$B437,AO$1)</f>
        <v>1595.63456144</v>
      </c>
      <c r="AP437" s="391" t="n">
        <f aca="false" t="array" ref="AP437:AP437">INDEX(_Rge_Data_3rd_CY,$B437,AP$1)</f>
        <v>3377.317728</v>
      </c>
      <c r="AQ437" s="391" t="n">
        <f aca="false" t="array" ref="AQ437:AQ437">INDEX(_Rge_Data_3rd_CY,$B437,AQ$1)</f>
        <v>0</v>
      </c>
      <c r="AR437" s="391" t="n">
        <f aca="false" t="array" ref="AR437:AR437">INDEX(_Rge_Data_3rd_CY,$B437,AR$1)</f>
        <v>0</v>
      </c>
      <c r="AS437" s="391" t="n">
        <f aca="false">INDEX(_Rge_Data_3rd_CY,$B437,AS$1)</f>
        <v>0</v>
      </c>
      <c r="AT437" s="391" t="n">
        <f aca="false" t="array" ref="AT437:AT437">INDEX(_Rge_Data_3rd_CY,$B437,AT$1)</f>
        <v>2017.76898688</v>
      </c>
      <c r="AU437" s="391" t="n">
        <f aca="false" t="array" ref="AU437:AU437">INDEX(_Rge_Data_3rd_CY,$B437,AU$1)</f>
        <v>45558.12139648</v>
      </c>
      <c r="AV437" s="262" t="n">
        <f aca="false">AU437+AX437+AY437</f>
        <v>50444.22467248</v>
      </c>
      <c r="AW437" s="392" t="n">
        <f aca="false">IFERROR(AU437/AG437,0)</f>
        <v>1</v>
      </c>
      <c r="AX437" s="268" t="n">
        <f aca="false">IFERROR(IF(AND($F437="OPEN",$AH437&gt;0),$AH437*_SoP*$AW437,IF(AND($F437="CLOSED",$AH437&gt;0),$AH437*_SoL*$AW437,0)),0)</f>
        <v>4886.103276</v>
      </c>
      <c r="AY437" s="268" t="n">
        <f aca="false">IFERROR(IF($AH437&lt;0,$AH437*_SoL,0),0)</f>
        <v>0</v>
      </c>
      <c r="AZ437" s="393" t="n">
        <f aca="false">AU437+AX437</f>
        <v>50444.22467248</v>
      </c>
      <c r="BA437" s="393" t="n">
        <f aca="false">AJ437-AY437</f>
        <v>50444.224672</v>
      </c>
      <c r="BB437" s="393" t="n">
        <f aca="false">AZ437-BA437</f>
        <v>4.79994923807681E-007</v>
      </c>
      <c r="BC437" s="394" t="n">
        <f aca="false">IF($BB437&gt;=0,$BB437,0)</f>
        <v>4.79994923807681E-007</v>
      </c>
      <c r="BD437" s="395" t="n">
        <f aca="false">IF($BB437&lt;=0,-$BB437,0)</f>
        <v>0</v>
      </c>
      <c r="BE437" s="396" t="n">
        <f aca="false">IF((V437-AJ437)&lt;0,0,V437-AJ437)</f>
        <v>0</v>
      </c>
      <c r="BF437" s="397" t="n">
        <f aca="false">IF(AW437&gt;1,0,V437-AW437*V437)</f>
        <v>0</v>
      </c>
    </row>
    <row r="438" customFormat="false" ht="19.5" hidden="false" customHeight="true" outlineLevel="0" collapsed="false">
      <c r="A438" s="166"/>
      <c r="B438" s="208" t="n">
        <f aca="false">B437+1</f>
        <v>427</v>
      </c>
      <c r="C438" s="166"/>
      <c r="D438" s="369" t="str">
        <f aca="false" t="array" ref="D438:D438">INDEX(_Rge_Projectdata_3rd,$B438,MATCH("Project-ID",_Rge_Headline_Projectdata,0))</f>
        <v>S950281</v>
      </c>
      <c r="E438" s="370" t="str">
        <f aca="false" t="array" ref="E438:E438">IF(INDEX(_Rge_Data_3rd_CY,$B438,E$1)=0,"",TEXT(INDEX(_Rge_Data_3rd_CY,$B438,E$1),"JJJJMMTT"))</f>
        <v/>
      </c>
      <c r="F438" s="382" t="str">
        <f aca="false" t="array" ref="F438:F438">INDEX(_Rge_Data_3rd_CY,$B438,F$1)</f>
        <v>Open</v>
      </c>
      <c r="G438" s="371" t="n">
        <f aca="false" t="array" ref="G438:G438">IFERROR(MATCH(INDEX(_Rge_Data_3rd_CY,$B438,G$1),_Rge_Projectstatus,0),"")</f>
        <v>1</v>
      </c>
      <c r="H438" s="383" t="n">
        <f aca="false">INDEX(_Rge_Data_3rd_CY,$B438,H$1)</f>
        <v>0</v>
      </c>
      <c r="I438" s="384" t="n">
        <f aca="false">INDEX(_Rge_Data_3rd_CY,$B438,I$1)</f>
        <v>0</v>
      </c>
      <c r="J438" s="384" t="n">
        <f aca="false">INDEX(_Rge_Data_3rd_CY,$B438,J$1)</f>
        <v>0</v>
      </c>
      <c r="K438" s="384" t="n">
        <f aca="false">INDEX(_Rge_Data_3rd_CY,$B438,K$1)</f>
        <v>0</v>
      </c>
      <c r="L438" s="385" t="n">
        <f aca="false" t="array" ref="L438:L438">INDEX(_Rge_Data_3rd_CY,$B438,L$1)</f>
        <v>0</v>
      </c>
      <c r="M438" s="385" t="n">
        <f aca="false" t="array" ref="M438:M438">INDEX(_Rge_Data_3rd_CY,$B438,M$1)</f>
        <v>0</v>
      </c>
      <c r="N438" s="385" t="n">
        <f aca="false" t="array" ref="N438:N438">INDEX(_Rge_Data_3rd_CY,$B438,N$1)</f>
        <v>0</v>
      </c>
      <c r="O438" s="385" t="n">
        <f aca="false" t="array" ref="O438:O438">INDEX(_Rge_Data_3rd_CY,$B438,O$1)</f>
        <v>0</v>
      </c>
      <c r="P438" s="385" t="n">
        <f aca="false" t="array" ref="P438:P438">INDEX(_Rge_Data_3rd_CY,$B438,P$1)</f>
        <v>0</v>
      </c>
      <c r="Q438" s="385" t="n">
        <f aca="false">INDEX(_Rge_Data_3rd_CY,$B438,Q$1)</f>
        <v>0</v>
      </c>
      <c r="R438" s="385" t="n">
        <f aca="false" t="array" ref="R438:R438">INDEX(_Rge_Data_3rd_CY,$B438,R$1)</f>
        <v>0</v>
      </c>
      <c r="S438" s="385" t="n">
        <f aca="false" t="array" ref="S438:S438">INDEX(_Rge_Data_3rd_CY,$B438,S$1)</f>
        <v>0</v>
      </c>
      <c r="T438" s="385" t="n">
        <f aca="false">H438-S438</f>
        <v>0</v>
      </c>
      <c r="U438" s="386" t="n">
        <f aca="false">IFERROR(T438/H438,0)</f>
        <v>0</v>
      </c>
      <c r="V438" s="387" t="n">
        <f aca="false" t="array" ref="V438:V438">INDEX(_Rge_Data_3rd_CY,$B438,V$1)</f>
        <v>60693.434208</v>
      </c>
      <c r="W438" s="388" t="n">
        <f aca="false" t="array" ref="W438:W438">INDEX(_Rge_Data_3rd_CY,$B438,W$1)</f>
        <v>42578.4564292683</v>
      </c>
      <c r="X438" s="388" t="n">
        <f aca="false" t="array" ref="X438:X438">INDEX(_Rge_Data_3rd_CY,$B438,X$1)</f>
        <v>0</v>
      </c>
      <c r="Y438" s="388" t="n">
        <f aca="false">INDEX(_Rge_Data_3rd_CY,$B438,Y$1)</f>
        <v>0</v>
      </c>
      <c r="Z438" s="388" t="n">
        <f aca="false" t="array" ref="Z438:Z438">INDEX(_Rge_Data_3rd_CY,$B438,Z$1)</f>
        <v>42578.4564292683</v>
      </c>
      <c r="AA438" s="388" t="n">
        <f aca="false" t="array" ref="AA438:AA438">INDEX(_Rge_Data_3rd_CY,$B438,AA$1)</f>
        <v>1442.7872</v>
      </c>
      <c r="AB438" s="388" t="n">
        <f aca="false" t="array" ref="AB438:AB438">INDEX(_Rge_Data_3rd_CY,$B438,AB$1)</f>
        <v>5382.15424</v>
      </c>
      <c r="AC438" s="388" t="n">
        <f aca="false" t="array" ref="AC438:AC438">INDEX(_Rge_Data_3rd_CY,$B438,AC$1)</f>
        <v>0</v>
      </c>
      <c r="AD438" s="388" t="n">
        <f aca="false" t="array" ref="AD438:AD438">INDEX(_Rge_Data_3rd_CY,$B438,AD$1)</f>
        <v>0</v>
      </c>
      <c r="AE438" s="388" t="n">
        <f aca="false">INDEX(_Rge_Data_3rd_CY,$B438,AE$1)</f>
        <v>0</v>
      </c>
      <c r="AF438" s="388" t="n">
        <f aca="false" t="array" ref="AF438:AF438">INDEX(_Rge_Data_3rd_CY,$B438,AF$1)</f>
        <v>2427.73736832</v>
      </c>
      <c r="AG438" s="388" t="n">
        <f aca="false" t="array" ref="AG438:AG438">INDEX(_Rge_Data_3rd_CY,$B438,AG$1)</f>
        <v>51831.1352375883</v>
      </c>
      <c r="AH438" s="388" t="n">
        <f aca="false">V438-AG438</f>
        <v>8862.29897041171</v>
      </c>
      <c r="AI438" s="389" t="n">
        <f aca="false">IFERROR(AH438/V438,)</f>
        <v>0.146017424883886</v>
      </c>
      <c r="AJ438" s="390" t="n">
        <f aca="false" t="array" ref="AJ438:AJ438">INDEX(_Rge_Data_3rd_CY,$B438,AJ$1)</f>
        <v>0</v>
      </c>
      <c r="AK438" s="391" t="n">
        <f aca="false" t="array" ref="AK438:AK438">INDEX(_Rge_Data_3rd_CY,$B438,AK$1)</f>
        <v>0</v>
      </c>
      <c r="AL438" s="391" t="n">
        <f aca="false" t="array" ref="AL438:AL438">INDEX(_Rge_Data_3rd_CY,$B438,AL$1)</f>
        <v>0</v>
      </c>
      <c r="AM438" s="391" t="n">
        <f aca="false">INDEX(_Rge_Data_3rd_CY,$B438,AM$1)</f>
        <v>0</v>
      </c>
      <c r="AN438" s="391" t="n">
        <f aca="false" t="array" ref="AN438:AN438">INDEX(_Rge_Data_3rd_CY,$B438,AN$1)</f>
        <v>0</v>
      </c>
      <c r="AO438" s="391" t="n">
        <f aca="false" t="array" ref="AO438:AO438">INDEX(_Rge_Data_3rd_CY,$B438,AO$1)</f>
        <v>0</v>
      </c>
      <c r="AP438" s="391" t="n">
        <f aca="false" t="array" ref="AP438:AP438">INDEX(_Rge_Data_3rd_CY,$B438,AP$1)</f>
        <v>0</v>
      </c>
      <c r="AQ438" s="391" t="n">
        <f aca="false" t="array" ref="AQ438:AQ438">INDEX(_Rge_Data_3rd_CY,$B438,AQ$1)</f>
        <v>0</v>
      </c>
      <c r="AR438" s="391" t="n">
        <f aca="false" t="array" ref="AR438:AR438">INDEX(_Rge_Data_3rd_CY,$B438,AR$1)</f>
        <v>0</v>
      </c>
      <c r="AS438" s="391" t="n">
        <f aca="false">INDEX(_Rge_Data_3rd_CY,$B438,AS$1)</f>
        <v>0</v>
      </c>
      <c r="AT438" s="391" t="n">
        <f aca="false" t="array" ref="AT438:AT438">INDEX(_Rge_Data_3rd_CY,$B438,AT$1)</f>
        <v>0</v>
      </c>
      <c r="AU438" s="391" t="n">
        <f aca="false" t="array" ref="AU438:AU438">INDEX(_Rge_Data_3rd_CY,$B438,AU$1)</f>
        <v>0</v>
      </c>
      <c r="AV438" s="262" t="n">
        <f aca="false">AU438+AX438+AY438</f>
        <v>0</v>
      </c>
      <c r="AW438" s="392" t="n">
        <f aca="false">IFERROR(AU438/AG438,0)</f>
        <v>0</v>
      </c>
      <c r="AX438" s="268" t="n">
        <f aca="false">IFERROR(IF(AND($F438="OPEN",$AH438&gt;0),$AH438*_SoP*$AW438,IF(AND($F438="CLOSED",$AH438&gt;0),$AH438*_SoL*$AW438,0)),0)</f>
        <v>0</v>
      </c>
      <c r="AY438" s="268" t="n">
        <f aca="false">IFERROR(IF($AH438&lt;0,$AH438*_SoL,0),0)</f>
        <v>0</v>
      </c>
      <c r="AZ438" s="393" t="n">
        <f aca="false">AU438+AX438</f>
        <v>0</v>
      </c>
      <c r="BA438" s="393" t="n">
        <f aca="false">AJ438-AY438</f>
        <v>0</v>
      </c>
      <c r="BB438" s="393" t="n">
        <f aca="false">AZ438-BA438</f>
        <v>0</v>
      </c>
      <c r="BC438" s="394" t="n">
        <f aca="false">IF($BB438&gt;=0,$BB438,0)</f>
        <v>0</v>
      </c>
      <c r="BD438" s="395" t="n">
        <f aca="false">IF($BB438&lt;=0,-$BB438,0)</f>
        <v>-0</v>
      </c>
      <c r="BE438" s="396" t="n">
        <f aca="false">IF((V438-AJ438)&lt;0,0,V438-AJ438)</f>
        <v>60693.434208</v>
      </c>
      <c r="BF438" s="397" t="n">
        <f aca="false">IF(AW438&gt;1,0,V438-AW438*V438)</f>
        <v>60693.434208</v>
      </c>
    </row>
    <row r="439" customFormat="false" ht="19.5" hidden="false" customHeight="true" outlineLevel="0" collapsed="false">
      <c r="A439" s="166"/>
      <c r="B439" s="208" t="n">
        <f aca="false">B438+1</f>
        <v>428</v>
      </c>
      <c r="C439" s="166"/>
      <c r="D439" s="369" t="str">
        <f aca="false" t="array" ref="D439:D439">INDEX(_Rge_Projectdata_3rd,$B439,MATCH("Project-ID",_Rge_Headline_Projectdata,0))</f>
        <v>S950282</v>
      </c>
      <c r="E439" s="370" t="str">
        <f aca="false" t="array" ref="E439:E439">IF(INDEX(_Rge_Data_3rd_CY,$B439,E$1)=0,"",TEXT(INDEX(_Rge_Data_3rd_CY,$B439,E$1),"JJJJMMTT"))</f>
        <v/>
      </c>
      <c r="F439" s="382" t="str">
        <f aca="false" t="array" ref="F439:F439">INDEX(_Rge_Data_3rd_CY,$B439,F$1)</f>
        <v>Open</v>
      </c>
      <c r="G439" s="371" t="n">
        <f aca="false" t="array" ref="G439:G439">IFERROR(MATCH(INDEX(_Rge_Data_3rd_CY,$B439,G$1),_Rge_Projectstatus,0),"")</f>
        <v>1</v>
      </c>
      <c r="H439" s="383" t="n">
        <f aca="false">INDEX(_Rge_Data_3rd_CY,$B439,H$1)</f>
        <v>0</v>
      </c>
      <c r="I439" s="384" t="n">
        <f aca="false">INDEX(_Rge_Data_3rd_CY,$B439,I$1)</f>
        <v>0</v>
      </c>
      <c r="J439" s="384" t="n">
        <f aca="false">INDEX(_Rge_Data_3rd_CY,$B439,J$1)</f>
        <v>0</v>
      </c>
      <c r="K439" s="384" t="n">
        <f aca="false">INDEX(_Rge_Data_3rd_CY,$B439,K$1)</f>
        <v>0</v>
      </c>
      <c r="L439" s="385" t="n">
        <f aca="false" t="array" ref="L439:L439">INDEX(_Rge_Data_3rd_CY,$B439,L$1)</f>
        <v>0</v>
      </c>
      <c r="M439" s="385" t="n">
        <f aca="false" t="array" ref="M439:M439">INDEX(_Rge_Data_3rd_CY,$B439,M$1)</f>
        <v>0</v>
      </c>
      <c r="N439" s="385" t="n">
        <f aca="false" t="array" ref="N439:N439">INDEX(_Rge_Data_3rd_CY,$B439,N$1)</f>
        <v>0</v>
      </c>
      <c r="O439" s="385" t="n">
        <f aca="false" t="array" ref="O439:O439">INDEX(_Rge_Data_3rd_CY,$B439,O$1)</f>
        <v>0</v>
      </c>
      <c r="P439" s="385" t="n">
        <f aca="false" t="array" ref="P439:P439">INDEX(_Rge_Data_3rd_CY,$B439,P$1)</f>
        <v>0</v>
      </c>
      <c r="Q439" s="385" t="n">
        <f aca="false">INDEX(_Rge_Data_3rd_CY,$B439,Q$1)</f>
        <v>0</v>
      </c>
      <c r="R439" s="385" t="n">
        <f aca="false" t="array" ref="R439:R439">INDEX(_Rge_Data_3rd_CY,$B439,R$1)</f>
        <v>0</v>
      </c>
      <c r="S439" s="385" t="n">
        <f aca="false" t="array" ref="S439:S439">INDEX(_Rge_Data_3rd_CY,$B439,S$1)</f>
        <v>0</v>
      </c>
      <c r="T439" s="385" t="n">
        <f aca="false">H439-S439</f>
        <v>0</v>
      </c>
      <c r="U439" s="386" t="n">
        <f aca="false">IFERROR(T439/H439,0)</f>
        <v>0</v>
      </c>
      <c r="V439" s="387" t="n">
        <f aca="false" t="array" ref="V439:V439">INDEX(_Rge_Data_3rd_CY,$B439,V$1)</f>
        <v>13866.340816</v>
      </c>
      <c r="W439" s="388" t="n">
        <f aca="false" t="array" ref="W439:W439">INDEX(_Rge_Data_3rd_CY,$B439,W$1)</f>
        <v>9196.03619692308</v>
      </c>
      <c r="X439" s="388" t="n">
        <f aca="false" t="array" ref="X439:X439">INDEX(_Rge_Data_3rd_CY,$B439,X$1)</f>
        <v>0</v>
      </c>
      <c r="Y439" s="388" t="n">
        <f aca="false">INDEX(_Rge_Data_3rd_CY,$B439,Y$1)</f>
        <v>0</v>
      </c>
      <c r="Z439" s="388" t="n">
        <f aca="false" t="array" ref="Z439:Z439">INDEX(_Rge_Data_3rd_CY,$B439,Z$1)</f>
        <v>9196.03619692308</v>
      </c>
      <c r="AA439" s="388" t="n">
        <f aca="false" t="array" ref="AA439:AA439">INDEX(_Rge_Data_3rd_CY,$B439,AA$1)</f>
        <v>682.2390656</v>
      </c>
      <c r="AB439" s="388" t="n">
        <f aca="false" t="array" ref="AB439:AB439">INDEX(_Rge_Data_3rd_CY,$B439,AB$1)</f>
        <v>1210.347008</v>
      </c>
      <c r="AC439" s="388" t="n">
        <f aca="false" t="array" ref="AC439:AC439">INDEX(_Rge_Data_3rd_CY,$B439,AC$1)</f>
        <v>0</v>
      </c>
      <c r="AD439" s="388" t="n">
        <f aca="false" t="array" ref="AD439:AD439">INDEX(_Rge_Data_3rd_CY,$B439,AD$1)</f>
        <v>0</v>
      </c>
      <c r="AE439" s="388" t="n">
        <f aca="false">INDEX(_Rge_Data_3rd_CY,$B439,AE$1)</f>
        <v>0</v>
      </c>
      <c r="AF439" s="388" t="n">
        <f aca="false" t="array" ref="AF439:AF439">INDEX(_Rge_Data_3rd_CY,$B439,AF$1)</f>
        <v>554.65363264</v>
      </c>
      <c r="AG439" s="388" t="n">
        <f aca="false" t="array" ref="AG439:AG439">INDEX(_Rge_Data_3rd_CY,$B439,AG$1)</f>
        <v>11643.2759031631</v>
      </c>
      <c r="AH439" s="388" t="n">
        <f aca="false">V439-AG439</f>
        <v>2223.06491283692</v>
      </c>
      <c r="AI439" s="389" t="n">
        <f aca="false">IFERROR(AH439/V439,)</f>
        <v>0.160320948571507</v>
      </c>
      <c r="AJ439" s="390" t="n">
        <f aca="false" t="array" ref="AJ439:AJ439">INDEX(_Rge_Data_3rd_CY,$B439,AJ$1)</f>
        <v>0</v>
      </c>
      <c r="AK439" s="391" t="n">
        <f aca="false" t="array" ref="AK439:AK439">INDEX(_Rge_Data_3rd_CY,$B439,AK$1)</f>
        <v>0</v>
      </c>
      <c r="AL439" s="391" t="n">
        <f aca="false" t="array" ref="AL439:AL439">INDEX(_Rge_Data_3rd_CY,$B439,AL$1)</f>
        <v>0</v>
      </c>
      <c r="AM439" s="391" t="n">
        <f aca="false">INDEX(_Rge_Data_3rd_CY,$B439,AM$1)</f>
        <v>0</v>
      </c>
      <c r="AN439" s="391" t="n">
        <f aca="false" t="array" ref="AN439:AN439">INDEX(_Rge_Data_3rd_CY,$B439,AN$1)</f>
        <v>0</v>
      </c>
      <c r="AO439" s="391" t="n">
        <f aca="false" t="array" ref="AO439:AO439">INDEX(_Rge_Data_3rd_CY,$B439,AO$1)</f>
        <v>0</v>
      </c>
      <c r="AP439" s="391" t="n">
        <f aca="false" t="array" ref="AP439:AP439">INDEX(_Rge_Data_3rd_CY,$B439,AP$1)</f>
        <v>0</v>
      </c>
      <c r="AQ439" s="391" t="n">
        <f aca="false" t="array" ref="AQ439:AQ439">INDEX(_Rge_Data_3rd_CY,$B439,AQ$1)</f>
        <v>0</v>
      </c>
      <c r="AR439" s="391" t="n">
        <f aca="false" t="array" ref="AR439:AR439">INDEX(_Rge_Data_3rd_CY,$B439,AR$1)</f>
        <v>0</v>
      </c>
      <c r="AS439" s="391" t="n">
        <f aca="false">INDEX(_Rge_Data_3rd_CY,$B439,AS$1)</f>
        <v>0</v>
      </c>
      <c r="AT439" s="391" t="n">
        <f aca="false" t="array" ref="AT439:AT439">INDEX(_Rge_Data_3rd_CY,$B439,AT$1)</f>
        <v>0</v>
      </c>
      <c r="AU439" s="391" t="n">
        <f aca="false" t="array" ref="AU439:AU439">INDEX(_Rge_Data_3rd_CY,$B439,AU$1)</f>
        <v>0</v>
      </c>
      <c r="AV439" s="262" t="n">
        <f aca="false">AU439+AX439+AY439</f>
        <v>0</v>
      </c>
      <c r="AW439" s="392" t="n">
        <f aca="false">IFERROR(AU439/AG439,0)</f>
        <v>0</v>
      </c>
      <c r="AX439" s="268" t="n">
        <f aca="false">IFERROR(IF(AND($F439="OPEN",$AH439&gt;0),$AH439*_SoP*$AW439,IF(AND($F439="CLOSED",$AH439&gt;0),$AH439*_SoL*$AW439,0)),0)</f>
        <v>0</v>
      </c>
      <c r="AY439" s="268" t="n">
        <f aca="false">IFERROR(IF($AH439&lt;0,$AH439*_SoL,0),0)</f>
        <v>0</v>
      </c>
      <c r="AZ439" s="393" t="n">
        <f aca="false">AU439+AX439</f>
        <v>0</v>
      </c>
      <c r="BA439" s="393" t="n">
        <f aca="false">AJ439-AY439</f>
        <v>0</v>
      </c>
      <c r="BB439" s="393" t="n">
        <f aca="false">AZ439-BA439</f>
        <v>0</v>
      </c>
      <c r="BC439" s="394" t="n">
        <f aca="false">IF($BB439&gt;=0,$BB439,0)</f>
        <v>0</v>
      </c>
      <c r="BD439" s="395" t="n">
        <f aca="false">IF($BB439&lt;=0,-$BB439,0)</f>
        <v>-0</v>
      </c>
      <c r="BE439" s="396" t="n">
        <f aca="false">IF((V439-AJ439)&lt;0,0,V439-AJ439)</f>
        <v>13866.340816</v>
      </c>
      <c r="BF439" s="397" t="n">
        <f aca="false">IF(AW439&gt;1,0,V439-AW439*V439)</f>
        <v>13866.340816</v>
      </c>
    </row>
    <row r="440" customFormat="false" ht="19.5" hidden="false" customHeight="true" outlineLevel="0" collapsed="false">
      <c r="A440" s="166"/>
      <c r="B440" s="208" t="n">
        <f aca="false">B439+1</f>
        <v>429</v>
      </c>
      <c r="C440" s="166"/>
      <c r="D440" s="369" t="str">
        <f aca="false" t="array" ref="D440:D440">INDEX(_Rge_Projectdata_3rd,$B440,MATCH("Project-ID",_Rge_Headline_Projectdata,0))</f>
        <v>S950283</v>
      </c>
      <c r="E440" s="370" t="str">
        <f aca="false" t="array" ref="E440:E440">IF(INDEX(_Rge_Data_3rd_CY,$B440,E$1)=0,"",TEXT(INDEX(_Rge_Data_3rd_CY,$B440,E$1),"JJJJMMTT"))</f>
        <v/>
      </c>
      <c r="F440" s="382" t="str">
        <f aca="false" t="array" ref="F440:F440">INDEX(_Rge_Data_3rd_CY,$B440,F$1)</f>
        <v>Open</v>
      </c>
      <c r="G440" s="371" t="n">
        <f aca="false" t="array" ref="G440:G440">IFERROR(MATCH(INDEX(_Rge_Data_3rd_CY,$B440,G$1),_Rge_Projectstatus,0),"")</f>
        <v>1</v>
      </c>
      <c r="H440" s="383" t="n">
        <f aca="false">INDEX(_Rge_Data_3rd_CY,$B440,H$1)</f>
        <v>0</v>
      </c>
      <c r="I440" s="384" t="n">
        <f aca="false">INDEX(_Rge_Data_3rd_CY,$B440,I$1)</f>
        <v>0</v>
      </c>
      <c r="J440" s="384" t="n">
        <f aca="false">INDEX(_Rge_Data_3rd_CY,$B440,J$1)</f>
        <v>0</v>
      </c>
      <c r="K440" s="384" t="n">
        <f aca="false">INDEX(_Rge_Data_3rd_CY,$B440,K$1)</f>
        <v>0</v>
      </c>
      <c r="L440" s="385" t="n">
        <f aca="false" t="array" ref="L440:L440">INDEX(_Rge_Data_3rd_CY,$B440,L$1)</f>
        <v>0</v>
      </c>
      <c r="M440" s="385" t="n">
        <f aca="false" t="array" ref="M440:M440">INDEX(_Rge_Data_3rd_CY,$B440,M$1)</f>
        <v>0</v>
      </c>
      <c r="N440" s="385" t="n">
        <f aca="false" t="array" ref="N440:N440">INDEX(_Rge_Data_3rd_CY,$B440,N$1)</f>
        <v>0</v>
      </c>
      <c r="O440" s="385" t="n">
        <f aca="false" t="array" ref="O440:O440">INDEX(_Rge_Data_3rd_CY,$B440,O$1)</f>
        <v>0</v>
      </c>
      <c r="P440" s="385" t="n">
        <f aca="false" t="array" ref="P440:P440">INDEX(_Rge_Data_3rd_CY,$B440,P$1)</f>
        <v>0</v>
      </c>
      <c r="Q440" s="385" t="n">
        <f aca="false">INDEX(_Rge_Data_3rd_CY,$B440,Q$1)</f>
        <v>0</v>
      </c>
      <c r="R440" s="385" t="n">
        <f aca="false" t="array" ref="R440:R440">INDEX(_Rge_Data_3rd_CY,$B440,R$1)</f>
        <v>0</v>
      </c>
      <c r="S440" s="385" t="n">
        <f aca="false" t="array" ref="S440:S440">INDEX(_Rge_Data_3rd_CY,$B440,S$1)</f>
        <v>0</v>
      </c>
      <c r="T440" s="385" t="n">
        <f aca="false">H440-S440</f>
        <v>0</v>
      </c>
      <c r="U440" s="386" t="n">
        <f aca="false">IFERROR(T440/H440,0)</f>
        <v>0</v>
      </c>
      <c r="V440" s="387" t="n">
        <f aca="false" t="array" ref="V440:V440">INDEX(_Rge_Data_3rd_CY,$B440,V$1)</f>
        <v>22272.569056</v>
      </c>
      <c r="W440" s="388" t="n">
        <f aca="false" t="array" ref="W440:W440">INDEX(_Rge_Data_3rd_CY,$B440,W$1)</f>
        <v>14483.5477661538</v>
      </c>
      <c r="X440" s="388" t="n">
        <f aca="false" t="array" ref="X440:X440">INDEX(_Rge_Data_3rd_CY,$B440,X$1)</f>
        <v>0</v>
      </c>
      <c r="Y440" s="388" t="n">
        <f aca="false">INDEX(_Rge_Data_3rd_CY,$B440,Y$1)</f>
        <v>0</v>
      </c>
      <c r="Z440" s="388" t="n">
        <f aca="false" t="array" ref="Z440:Z440">INDEX(_Rge_Data_3rd_CY,$B440,Z$1)</f>
        <v>14483.5477661538</v>
      </c>
      <c r="AA440" s="388" t="n">
        <f aca="false" t="array" ref="AA440:AA440">INDEX(_Rge_Data_3rd_CY,$B440,AA$1)</f>
        <v>1022.3821264</v>
      </c>
      <c r="AB440" s="388" t="n">
        <f aca="false" t="array" ref="AB440:AB440">INDEX(_Rge_Data_3rd_CY,$B440,AB$1)</f>
        <v>2117.469568</v>
      </c>
      <c r="AC440" s="388" t="n">
        <f aca="false" t="array" ref="AC440:AC440">INDEX(_Rge_Data_3rd_CY,$B440,AC$1)</f>
        <v>0</v>
      </c>
      <c r="AD440" s="388" t="n">
        <f aca="false" t="array" ref="AD440:AD440">INDEX(_Rge_Data_3rd_CY,$B440,AD$1)</f>
        <v>0</v>
      </c>
      <c r="AE440" s="388" t="n">
        <f aca="false">INDEX(_Rge_Data_3rd_CY,$B440,AE$1)</f>
        <v>0</v>
      </c>
      <c r="AF440" s="388" t="n">
        <f aca="false" t="array" ref="AF440:AF440">INDEX(_Rge_Data_3rd_CY,$B440,AF$1)</f>
        <v>890.90276224</v>
      </c>
      <c r="AG440" s="388" t="n">
        <f aca="false" t="array" ref="AG440:AG440">INDEX(_Rge_Data_3rd_CY,$B440,AG$1)</f>
        <v>18514.3022227938</v>
      </c>
      <c r="AH440" s="388" t="n">
        <f aca="false">V440-AG440</f>
        <v>3758.26683320615</v>
      </c>
      <c r="AI440" s="389" t="n">
        <f aca="false">IFERROR(AH440/V440,)</f>
        <v>0.168739709539422</v>
      </c>
      <c r="AJ440" s="390" t="n">
        <f aca="false" t="array" ref="AJ440:AJ440">INDEX(_Rge_Data_3rd_CY,$B440,AJ$1)</f>
        <v>0</v>
      </c>
      <c r="AK440" s="391" t="n">
        <f aca="false" t="array" ref="AK440:AK440">INDEX(_Rge_Data_3rd_CY,$B440,AK$1)</f>
        <v>0</v>
      </c>
      <c r="AL440" s="391" t="n">
        <f aca="false" t="array" ref="AL440:AL440">INDEX(_Rge_Data_3rd_CY,$B440,AL$1)</f>
        <v>0</v>
      </c>
      <c r="AM440" s="391" t="n">
        <f aca="false">INDEX(_Rge_Data_3rd_CY,$B440,AM$1)</f>
        <v>0</v>
      </c>
      <c r="AN440" s="391" t="n">
        <f aca="false" t="array" ref="AN440:AN440">INDEX(_Rge_Data_3rd_CY,$B440,AN$1)</f>
        <v>0</v>
      </c>
      <c r="AO440" s="391" t="n">
        <f aca="false" t="array" ref="AO440:AO440">INDEX(_Rge_Data_3rd_CY,$B440,AO$1)</f>
        <v>0</v>
      </c>
      <c r="AP440" s="391" t="n">
        <f aca="false" t="array" ref="AP440:AP440">INDEX(_Rge_Data_3rd_CY,$B440,AP$1)</f>
        <v>0</v>
      </c>
      <c r="AQ440" s="391" t="n">
        <f aca="false" t="array" ref="AQ440:AQ440">INDEX(_Rge_Data_3rd_CY,$B440,AQ$1)</f>
        <v>0</v>
      </c>
      <c r="AR440" s="391" t="n">
        <f aca="false" t="array" ref="AR440:AR440">INDEX(_Rge_Data_3rd_CY,$B440,AR$1)</f>
        <v>0</v>
      </c>
      <c r="AS440" s="391" t="n">
        <f aca="false">INDEX(_Rge_Data_3rd_CY,$B440,AS$1)</f>
        <v>0</v>
      </c>
      <c r="AT440" s="391" t="n">
        <f aca="false" t="array" ref="AT440:AT440">INDEX(_Rge_Data_3rd_CY,$B440,AT$1)</f>
        <v>0</v>
      </c>
      <c r="AU440" s="391" t="n">
        <f aca="false" t="array" ref="AU440:AU440">INDEX(_Rge_Data_3rd_CY,$B440,AU$1)</f>
        <v>0</v>
      </c>
      <c r="AV440" s="262" t="n">
        <f aca="false">AU440+AX440+AY440</f>
        <v>0</v>
      </c>
      <c r="AW440" s="392" t="n">
        <f aca="false">IFERROR(AU440/AG440,0)</f>
        <v>0</v>
      </c>
      <c r="AX440" s="268" t="n">
        <f aca="false">IFERROR(IF(AND($F440="OPEN",$AH440&gt;0),$AH440*_SoP*$AW440,IF(AND($F440="CLOSED",$AH440&gt;0),$AH440*_SoL*$AW440,0)),0)</f>
        <v>0</v>
      </c>
      <c r="AY440" s="268" t="n">
        <f aca="false">IFERROR(IF($AH440&lt;0,$AH440*_SoL,0),0)</f>
        <v>0</v>
      </c>
      <c r="AZ440" s="393" t="n">
        <f aca="false">AU440+AX440</f>
        <v>0</v>
      </c>
      <c r="BA440" s="393" t="n">
        <f aca="false">AJ440-AY440</f>
        <v>0</v>
      </c>
      <c r="BB440" s="393" t="n">
        <f aca="false">AZ440-BA440</f>
        <v>0</v>
      </c>
      <c r="BC440" s="394" t="n">
        <f aca="false">IF($BB440&gt;=0,$BB440,0)</f>
        <v>0</v>
      </c>
      <c r="BD440" s="395" t="n">
        <f aca="false">IF($BB440&lt;=0,-$BB440,0)</f>
        <v>-0</v>
      </c>
      <c r="BE440" s="396" t="n">
        <f aca="false">IF((V440-AJ440)&lt;0,0,V440-AJ440)</f>
        <v>22272.569056</v>
      </c>
      <c r="BF440" s="397" t="n">
        <f aca="false">IF(AW440&gt;1,0,V440-AW440*V440)</f>
        <v>22272.569056</v>
      </c>
    </row>
    <row r="441" customFormat="false" ht="19.5" hidden="false" customHeight="true" outlineLevel="0" collapsed="false">
      <c r="A441" s="166"/>
      <c r="B441" s="208" t="n">
        <f aca="false">B440+1</f>
        <v>430</v>
      </c>
      <c r="C441" s="166"/>
      <c r="D441" s="369" t="str">
        <f aca="false" t="array" ref="D441:D441">INDEX(_Rge_Projectdata_3rd,$B441,MATCH("Project-ID",_Rge_Headline_Projectdata,0))</f>
        <v>S950284</v>
      </c>
      <c r="E441" s="370" t="str">
        <f aca="false" t="array" ref="E441:E441">IF(INDEX(_Rge_Data_3rd_CY,$B441,E$1)=0,"",TEXT(INDEX(_Rge_Data_3rd_CY,$B441,E$1),"JJJJMMTT"))</f>
        <v>JJJJ05TT</v>
      </c>
      <c r="F441" s="382" t="str">
        <f aca="false" t="array" ref="F441:F441">INDEX(_Rge_Data_3rd_CY,$B441,F$1)</f>
        <v>Closed</v>
      </c>
      <c r="G441" s="371" t="n">
        <f aca="false" t="array" ref="G441:G441">IFERROR(MATCH(INDEX(_Rge_Data_3rd_CY,$B441,G$1),_Rge_Projectstatus,0),"")</f>
        <v>2</v>
      </c>
      <c r="H441" s="383" t="n">
        <f aca="false">INDEX(_Rge_Data_3rd_CY,$B441,H$1)</f>
        <v>0</v>
      </c>
      <c r="I441" s="384" t="n">
        <f aca="false">INDEX(_Rge_Data_3rd_CY,$B441,I$1)</f>
        <v>0</v>
      </c>
      <c r="J441" s="384" t="n">
        <f aca="false">INDEX(_Rge_Data_3rd_CY,$B441,J$1)</f>
        <v>0</v>
      </c>
      <c r="K441" s="384" t="n">
        <f aca="false">INDEX(_Rge_Data_3rd_CY,$B441,K$1)</f>
        <v>0</v>
      </c>
      <c r="L441" s="385" t="n">
        <f aca="false" t="array" ref="L441:L441">INDEX(_Rge_Data_3rd_CY,$B441,L$1)</f>
        <v>0</v>
      </c>
      <c r="M441" s="385" t="n">
        <f aca="false" t="array" ref="M441:M441">INDEX(_Rge_Data_3rd_CY,$B441,M$1)</f>
        <v>0</v>
      </c>
      <c r="N441" s="385" t="n">
        <f aca="false" t="array" ref="N441:N441">INDEX(_Rge_Data_3rd_CY,$B441,N$1)</f>
        <v>0</v>
      </c>
      <c r="O441" s="385" t="n">
        <f aca="false" t="array" ref="O441:O441">INDEX(_Rge_Data_3rd_CY,$B441,O$1)</f>
        <v>0</v>
      </c>
      <c r="P441" s="385" t="n">
        <f aca="false" t="array" ref="P441:P441">INDEX(_Rge_Data_3rd_CY,$B441,P$1)</f>
        <v>0</v>
      </c>
      <c r="Q441" s="385" t="n">
        <f aca="false">INDEX(_Rge_Data_3rd_CY,$B441,Q$1)</f>
        <v>0</v>
      </c>
      <c r="R441" s="385" t="n">
        <f aca="false" t="array" ref="R441:R441">INDEX(_Rge_Data_3rd_CY,$B441,R$1)</f>
        <v>0</v>
      </c>
      <c r="S441" s="385" t="n">
        <f aca="false" t="array" ref="S441:S441">INDEX(_Rge_Data_3rd_CY,$B441,S$1)</f>
        <v>0</v>
      </c>
      <c r="T441" s="385" t="n">
        <f aca="false">H441-S441</f>
        <v>0</v>
      </c>
      <c r="U441" s="386" t="n">
        <f aca="false">IFERROR(T441/H441,0)</f>
        <v>0</v>
      </c>
      <c r="V441" s="387" t="n">
        <f aca="false" t="array" ref="V441:V441">INDEX(_Rge_Data_3rd_CY,$B441,V$1)</f>
        <v>27010.490912</v>
      </c>
      <c r="W441" s="388" t="n">
        <f aca="false" t="array" ref="W441:W441">INDEX(_Rge_Data_3rd_CY,$B441,W$1)</f>
        <v>15856.89453184</v>
      </c>
      <c r="X441" s="388" t="n">
        <f aca="false" t="array" ref="X441:X441">INDEX(_Rge_Data_3rd_CY,$B441,X$1)</f>
        <v>0</v>
      </c>
      <c r="Y441" s="388" t="n">
        <f aca="false">INDEX(_Rge_Data_3rd_CY,$B441,Y$1)</f>
        <v>0</v>
      </c>
      <c r="Z441" s="388" t="n">
        <f aca="false" t="array" ref="Z441:Z441">INDEX(_Rge_Data_3rd_CY,$B441,Z$1)</f>
        <v>15856.89453184</v>
      </c>
      <c r="AA441" s="388" t="n">
        <f aca="false" t="array" ref="AA441:AA441">INDEX(_Rge_Data_3rd_CY,$B441,AA$1)</f>
        <v>779.28762848</v>
      </c>
      <c r="AB441" s="388" t="n">
        <f aca="false" t="array" ref="AB441:AB441">INDEX(_Rge_Data_3rd_CY,$B441,AB$1)</f>
        <v>1139.9852256</v>
      </c>
      <c r="AC441" s="388" t="n">
        <f aca="false" t="array" ref="AC441:AC441">INDEX(_Rge_Data_3rd_CY,$B441,AC$1)</f>
        <v>0</v>
      </c>
      <c r="AD441" s="388" t="n">
        <f aca="false" t="array" ref="AD441:AD441">INDEX(_Rge_Data_3rd_CY,$B441,AD$1)</f>
        <v>0</v>
      </c>
      <c r="AE441" s="388" t="n">
        <f aca="false">INDEX(_Rge_Data_3rd_CY,$B441,AE$1)</f>
        <v>0</v>
      </c>
      <c r="AF441" s="388" t="n">
        <f aca="false" t="array" ref="AF441:AF441">INDEX(_Rge_Data_3rd_CY,$B441,AF$1)</f>
        <v>1080.41963648</v>
      </c>
      <c r="AG441" s="388" t="n">
        <f aca="false" t="array" ref="AG441:AG441">INDEX(_Rge_Data_3rd_CY,$B441,AG$1)</f>
        <v>18856.5870224</v>
      </c>
      <c r="AH441" s="388" t="n">
        <f aca="false">V441-AG441</f>
        <v>8153.9038896</v>
      </c>
      <c r="AI441" s="389" t="n">
        <f aca="false">IFERROR(AH441/V441,)</f>
        <v>0.301879144520748</v>
      </c>
      <c r="AJ441" s="390" t="n">
        <f aca="false" t="array" ref="AJ441:AJ441">INDEX(_Rge_Data_3rd_CY,$B441,AJ$1)</f>
        <v>27010.490912</v>
      </c>
      <c r="AK441" s="391" t="n">
        <f aca="false" t="array" ref="AK441:AK441">INDEX(_Rge_Data_3rd_CY,$B441,AK$1)</f>
        <v>15856.89453184</v>
      </c>
      <c r="AL441" s="391" t="n">
        <f aca="false" t="array" ref="AL441:AL441">INDEX(_Rge_Data_3rd_CY,$B441,AL$1)</f>
        <v>0</v>
      </c>
      <c r="AM441" s="391" t="n">
        <f aca="false">INDEX(_Rge_Data_3rd_CY,$B441,AM$1)</f>
        <v>0</v>
      </c>
      <c r="AN441" s="391" t="n">
        <f aca="false" t="array" ref="AN441:AN441">INDEX(_Rge_Data_3rd_CY,$B441,AN$1)</f>
        <v>15856.89453184</v>
      </c>
      <c r="AO441" s="391" t="n">
        <f aca="false" t="array" ref="AO441:AO441">INDEX(_Rge_Data_3rd_CY,$B441,AO$1)</f>
        <v>779.28762848</v>
      </c>
      <c r="AP441" s="391" t="n">
        <f aca="false" t="array" ref="AP441:AP441">INDEX(_Rge_Data_3rd_CY,$B441,AP$1)</f>
        <v>1139.9852256</v>
      </c>
      <c r="AQ441" s="391" t="n">
        <f aca="false" t="array" ref="AQ441:AQ441">INDEX(_Rge_Data_3rd_CY,$B441,AQ$1)</f>
        <v>0</v>
      </c>
      <c r="AR441" s="391" t="n">
        <f aca="false" t="array" ref="AR441:AR441">INDEX(_Rge_Data_3rd_CY,$B441,AR$1)</f>
        <v>0</v>
      </c>
      <c r="AS441" s="391" t="n">
        <f aca="false">INDEX(_Rge_Data_3rd_CY,$B441,AS$1)</f>
        <v>0</v>
      </c>
      <c r="AT441" s="391" t="n">
        <f aca="false" t="array" ref="AT441:AT441">INDEX(_Rge_Data_3rd_CY,$B441,AT$1)</f>
        <v>1080.41963648</v>
      </c>
      <c r="AU441" s="391" t="n">
        <f aca="false" t="array" ref="AU441:AU441">INDEX(_Rge_Data_3rd_CY,$B441,AU$1)</f>
        <v>18856.5870224</v>
      </c>
      <c r="AV441" s="262" t="n">
        <f aca="false">AU441+AX441+AY441</f>
        <v>27010.4909124</v>
      </c>
      <c r="AW441" s="392" t="n">
        <f aca="false">IFERROR(AU441/AG441,0)</f>
        <v>1</v>
      </c>
      <c r="AX441" s="268" t="n">
        <f aca="false">IFERROR(IF(AND($F441="OPEN",$AH441&gt;0),$AH441*_SoP*$AW441,IF(AND($F441="CLOSED",$AH441&gt;0),$AH441*_SoL*$AW441,0)),0)</f>
        <v>8153.90389</v>
      </c>
      <c r="AY441" s="268" t="n">
        <f aca="false">IFERROR(IF($AH441&lt;0,$AH441*_SoL,0),0)</f>
        <v>0</v>
      </c>
      <c r="AZ441" s="393" t="n">
        <f aca="false">AU441+AX441</f>
        <v>27010.4909124</v>
      </c>
      <c r="BA441" s="393" t="n">
        <f aca="false">AJ441-AY441</f>
        <v>27010.490912</v>
      </c>
      <c r="BB441" s="393" t="n">
        <f aca="false">AZ441-BA441</f>
        <v>4.00003045797348E-007</v>
      </c>
      <c r="BC441" s="394" t="n">
        <f aca="false">IF($BB441&gt;=0,$BB441,0)</f>
        <v>4.00003045797348E-007</v>
      </c>
      <c r="BD441" s="395" t="n">
        <f aca="false">IF($BB441&lt;=0,-$BB441,0)</f>
        <v>0</v>
      </c>
      <c r="BE441" s="396" t="n">
        <f aca="false">IF((V441-AJ441)&lt;0,0,V441-AJ441)</f>
        <v>0</v>
      </c>
      <c r="BF441" s="397" t="n">
        <f aca="false">IF(AW441&gt;1,0,V441-AW441*V441)</f>
        <v>0</v>
      </c>
    </row>
    <row r="442" customFormat="false" ht="19.5" hidden="false" customHeight="true" outlineLevel="0" collapsed="false">
      <c r="A442" s="166"/>
      <c r="B442" s="208" t="n">
        <f aca="false">B441+1</f>
        <v>431</v>
      </c>
      <c r="C442" s="166"/>
      <c r="D442" s="369" t="str">
        <f aca="false" t="array" ref="D442:D442">INDEX(_Rge_Projectdata_3rd,$B442,MATCH("Project-ID",_Rge_Headline_Projectdata,0))</f>
        <v>S950285</v>
      </c>
      <c r="E442" s="370" t="str">
        <f aca="false" t="array" ref="E442:E442">IF(INDEX(_Rge_Data_3rd_CY,$B442,E$1)=0,"",TEXT(INDEX(_Rge_Data_3rd_CY,$B442,E$1),"JJJJMMTT"))</f>
        <v/>
      </c>
      <c r="F442" s="382" t="str">
        <f aca="false" t="array" ref="F442:F442">INDEX(_Rge_Data_3rd_CY,$B442,F$1)</f>
        <v>Open</v>
      </c>
      <c r="G442" s="371" t="n">
        <f aca="false" t="array" ref="G442:G442">IFERROR(MATCH(INDEX(_Rge_Data_3rd_CY,$B442,G$1),_Rge_Projectstatus,0),"")</f>
        <v>1</v>
      </c>
      <c r="H442" s="383" t="n">
        <f aca="false">INDEX(_Rge_Data_3rd_CY,$B442,H$1)</f>
        <v>0</v>
      </c>
      <c r="I442" s="384" t="n">
        <f aca="false">INDEX(_Rge_Data_3rd_CY,$B442,I$1)</f>
        <v>0</v>
      </c>
      <c r="J442" s="384" t="n">
        <f aca="false">INDEX(_Rge_Data_3rd_CY,$B442,J$1)</f>
        <v>0</v>
      </c>
      <c r="K442" s="384" t="n">
        <f aca="false">INDEX(_Rge_Data_3rd_CY,$B442,K$1)</f>
        <v>0</v>
      </c>
      <c r="L442" s="385" t="n">
        <f aca="false" t="array" ref="L442:L442">INDEX(_Rge_Data_3rd_CY,$B442,L$1)</f>
        <v>0</v>
      </c>
      <c r="M442" s="385" t="n">
        <f aca="false" t="array" ref="M442:M442">INDEX(_Rge_Data_3rd_CY,$B442,M$1)</f>
        <v>0</v>
      </c>
      <c r="N442" s="385" t="n">
        <f aca="false" t="array" ref="N442:N442">INDEX(_Rge_Data_3rd_CY,$B442,N$1)</f>
        <v>0</v>
      </c>
      <c r="O442" s="385" t="n">
        <f aca="false" t="array" ref="O442:O442">INDEX(_Rge_Data_3rd_CY,$B442,O$1)</f>
        <v>0</v>
      </c>
      <c r="P442" s="385" t="n">
        <f aca="false" t="array" ref="P442:P442">INDEX(_Rge_Data_3rd_CY,$B442,P$1)</f>
        <v>0</v>
      </c>
      <c r="Q442" s="385" t="n">
        <f aca="false">INDEX(_Rge_Data_3rd_CY,$B442,Q$1)</f>
        <v>0</v>
      </c>
      <c r="R442" s="385" t="n">
        <f aca="false" t="array" ref="R442:R442">INDEX(_Rge_Data_3rd_CY,$B442,R$1)</f>
        <v>0</v>
      </c>
      <c r="S442" s="385" t="n">
        <f aca="false" t="array" ref="S442:S442">INDEX(_Rge_Data_3rd_CY,$B442,S$1)</f>
        <v>0</v>
      </c>
      <c r="T442" s="385" t="n">
        <f aca="false">H442-S442</f>
        <v>0</v>
      </c>
      <c r="U442" s="386" t="n">
        <f aca="false">IFERROR(T442/H442,0)</f>
        <v>0</v>
      </c>
      <c r="V442" s="387" t="n">
        <f aca="false" t="array" ref="V442:V442">INDEX(_Rge_Data_3rd_CY,$B442,V$1)</f>
        <v>130277.147776</v>
      </c>
      <c r="W442" s="388" t="n">
        <f aca="false" t="array" ref="W442:W442">INDEX(_Rge_Data_3rd_CY,$B442,W$1)</f>
        <v>100455.4856448</v>
      </c>
      <c r="X442" s="388" t="n">
        <f aca="false" t="array" ref="X442:X442">INDEX(_Rge_Data_3rd_CY,$B442,X$1)</f>
        <v>0</v>
      </c>
      <c r="Y442" s="388" t="n">
        <f aca="false">INDEX(_Rge_Data_3rd_CY,$B442,Y$1)</f>
        <v>0</v>
      </c>
      <c r="Z442" s="388" t="n">
        <f aca="false" t="array" ref="Z442:Z442">INDEX(_Rge_Data_3rd_CY,$B442,Z$1)</f>
        <v>100455.4856448</v>
      </c>
      <c r="AA442" s="388" t="n">
        <f aca="false" t="array" ref="AA442:AA442">INDEX(_Rge_Data_3rd_CY,$B442,AA$1)</f>
        <v>1968.1769632</v>
      </c>
      <c r="AB442" s="388" t="n">
        <f aca="false" t="array" ref="AB442:AB442">INDEX(_Rge_Data_3rd_CY,$B442,AB$1)</f>
        <v>3128.536576</v>
      </c>
      <c r="AC442" s="388" t="n">
        <f aca="false" t="array" ref="AC442:AC442">INDEX(_Rge_Data_3rd_CY,$B442,AC$1)</f>
        <v>0</v>
      </c>
      <c r="AD442" s="388" t="n">
        <f aca="false" t="array" ref="AD442:AD442">INDEX(_Rge_Data_3rd_CY,$B442,AD$1)</f>
        <v>0</v>
      </c>
      <c r="AE442" s="388" t="n">
        <f aca="false">INDEX(_Rge_Data_3rd_CY,$B442,AE$1)</f>
        <v>0</v>
      </c>
      <c r="AF442" s="388" t="n">
        <f aca="false" t="array" ref="AF442:AF442">INDEX(_Rge_Data_3rd_CY,$B442,AF$1)</f>
        <v>5211.08591104</v>
      </c>
      <c r="AG442" s="388" t="n">
        <f aca="false" t="array" ref="AG442:AG442">INDEX(_Rge_Data_3rd_CY,$B442,AG$1)</f>
        <v>110763.28509504</v>
      </c>
      <c r="AH442" s="388" t="n">
        <f aca="false">V442-AG442</f>
        <v>19513.86268096</v>
      </c>
      <c r="AI442" s="389" t="n">
        <f aca="false">IFERROR(AH442/V442,)</f>
        <v>0.149787303560808</v>
      </c>
      <c r="AJ442" s="390" t="n">
        <f aca="false" t="array" ref="AJ442:AJ442">INDEX(_Rge_Data_3rd_CY,$B442,AJ$1)</f>
        <v>0</v>
      </c>
      <c r="AK442" s="391" t="n">
        <f aca="false" t="array" ref="AK442:AK442">INDEX(_Rge_Data_3rd_CY,$B442,AK$1)</f>
        <v>0</v>
      </c>
      <c r="AL442" s="391" t="n">
        <f aca="false" t="array" ref="AL442:AL442">INDEX(_Rge_Data_3rd_CY,$B442,AL$1)</f>
        <v>0</v>
      </c>
      <c r="AM442" s="391" t="n">
        <f aca="false">INDEX(_Rge_Data_3rd_CY,$B442,AM$1)</f>
        <v>0</v>
      </c>
      <c r="AN442" s="391" t="n">
        <f aca="false" t="array" ref="AN442:AN442">INDEX(_Rge_Data_3rd_CY,$B442,AN$1)</f>
        <v>0</v>
      </c>
      <c r="AO442" s="391" t="n">
        <f aca="false" t="array" ref="AO442:AO442">INDEX(_Rge_Data_3rd_CY,$B442,AO$1)</f>
        <v>0</v>
      </c>
      <c r="AP442" s="391" t="n">
        <f aca="false" t="array" ref="AP442:AP442">INDEX(_Rge_Data_3rd_CY,$B442,AP$1)</f>
        <v>0</v>
      </c>
      <c r="AQ442" s="391" t="n">
        <f aca="false" t="array" ref="AQ442:AQ442">INDEX(_Rge_Data_3rd_CY,$B442,AQ$1)</f>
        <v>0</v>
      </c>
      <c r="AR442" s="391" t="n">
        <f aca="false" t="array" ref="AR442:AR442">INDEX(_Rge_Data_3rd_CY,$B442,AR$1)</f>
        <v>0</v>
      </c>
      <c r="AS442" s="391" t="n">
        <f aca="false">INDEX(_Rge_Data_3rd_CY,$B442,AS$1)</f>
        <v>0</v>
      </c>
      <c r="AT442" s="391" t="n">
        <f aca="false" t="array" ref="AT442:AT442">INDEX(_Rge_Data_3rd_CY,$B442,AT$1)</f>
        <v>0</v>
      </c>
      <c r="AU442" s="391" t="n">
        <f aca="false" t="array" ref="AU442:AU442">INDEX(_Rge_Data_3rd_CY,$B442,AU$1)</f>
        <v>0</v>
      </c>
      <c r="AV442" s="262" t="n">
        <f aca="false">AU442+AX442+AY442</f>
        <v>0</v>
      </c>
      <c r="AW442" s="392" t="n">
        <f aca="false">IFERROR(AU442/AG442,0)</f>
        <v>0</v>
      </c>
      <c r="AX442" s="268" t="n">
        <f aca="false">IFERROR(IF(AND($F442="OPEN",$AH442&gt;0),$AH442*_SoP*$AW442,IF(AND($F442="CLOSED",$AH442&gt;0),$AH442*_SoL*$AW442,0)),0)</f>
        <v>0</v>
      </c>
      <c r="AY442" s="268" t="n">
        <f aca="false">IFERROR(IF($AH442&lt;0,$AH442*_SoL,0),0)</f>
        <v>0</v>
      </c>
      <c r="AZ442" s="393" t="n">
        <f aca="false">AU442+AX442</f>
        <v>0</v>
      </c>
      <c r="BA442" s="393" t="n">
        <f aca="false">AJ442-AY442</f>
        <v>0</v>
      </c>
      <c r="BB442" s="393" t="n">
        <f aca="false">AZ442-BA442</f>
        <v>0</v>
      </c>
      <c r="BC442" s="394" t="n">
        <f aca="false">IF($BB442&gt;=0,$BB442,0)</f>
        <v>0</v>
      </c>
      <c r="BD442" s="395" t="n">
        <f aca="false">IF($BB442&lt;=0,-$BB442,0)</f>
        <v>-0</v>
      </c>
      <c r="BE442" s="396" t="n">
        <f aca="false">IF((V442-AJ442)&lt;0,0,V442-AJ442)</f>
        <v>130277.147776</v>
      </c>
      <c r="BF442" s="397" t="n">
        <f aca="false">IF(AW442&gt;1,0,V442-AW442*V442)</f>
        <v>130277.147776</v>
      </c>
    </row>
    <row r="443" customFormat="false" ht="19.5" hidden="false" customHeight="true" outlineLevel="0" collapsed="false">
      <c r="A443" s="166"/>
      <c r="B443" s="208" t="n">
        <f aca="false">B442+1</f>
        <v>432</v>
      </c>
      <c r="C443" s="166"/>
      <c r="D443" s="369" t="str">
        <f aca="false" t="array" ref="D443:D443">INDEX(_Rge_Projectdata_3rd,$B443,MATCH("Project-ID",_Rge_Headline_Projectdata,0))</f>
        <v>S950200-3</v>
      </c>
      <c r="E443" s="370" t="str">
        <f aca="false" t="array" ref="E443:E443">IF(INDEX(_Rge_Data_3rd_CY,$B443,E$1)=0,"",TEXT(INDEX(_Rge_Data_3rd_CY,$B443,E$1),"JJJJMMTT"))</f>
        <v>JJJJ04TT</v>
      </c>
      <c r="F443" s="382" t="str">
        <f aca="false" t="array" ref="F443:F443">INDEX(_Rge_Data_3rd_CY,$B443,F$1)</f>
        <v>Closed</v>
      </c>
      <c r="G443" s="371" t="n">
        <f aca="false" t="array" ref="G443:G443">IFERROR(MATCH(INDEX(_Rge_Data_3rd_CY,$B443,G$1),_Rge_Projectstatus,0),"")</f>
        <v>2</v>
      </c>
      <c r="H443" s="383" t="n">
        <f aca="false">INDEX(_Rge_Data_3rd_CY,$B443,H$1)</f>
        <v>0</v>
      </c>
      <c r="I443" s="384" t="n">
        <f aca="false">INDEX(_Rge_Data_3rd_CY,$B443,I$1)</f>
        <v>0</v>
      </c>
      <c r="J443" s="384" t="n">
        <f aca="false">INDEX(_Rge_Data_3rd_CY,$B443,J$1)</f>
        <v>0</v>
      </c>
      <c r="K443" s="384" t="n">
        <f aca="false">INDEX(_Rge_Data_3rd_CY,$B443,K$1)</f>
        <v>0</v>
      </c>
      <c r="L443" s="385" t="n">
        <f aca="false" t="array" ref="L443:L443">INDEX(_Rge_Data_3rd_CY,$B443,L$1)</f>
        <v>0</v>
      </c>
      <c r="M443" s="385" t="n">
        <f aca="false" t="array" ref="M443:M443">INDEX(_Rge_Data_3rd_CY,$B443,M$1)</f>
        <v>0</v>
      </c>
      <c r="N443" s="385" t="n">
        <f aca="false" t="array" ref="N443:N443">INDEX(_Rge_Data_3rd_CY,$B443,N$1)</f>
        <v>0</v>
      </c>
      <c r="O443" s="385" t="n">
        <f aca="false" t="array" ref="O443:O443">INDEX(_Rge_Data_3rd_CY,$B443,O$1)</f>
        <v>0</v>
      </c>
      <c r="P443" s="385" t="n">
        <f aca="false" t="array" ref="P443:P443">INDEX(_Rge_Data_3rd_CY,$B443,P$1)</f>
        <v>0</v>
      </c>
      <c r="Q443" s="385" t="n">
        <f aca="false">INDEX(_Rge_Data_3rd_CY,$B443,Q$1)</f>
        <v>0</v>
      </c>
      <c r="R443" s="385" t="n">
        <f aca="false" t="array" ref="R443:R443">INDEX(_Rge_Data_3rd_CY,$B443,R$1)</f>
        <v>0</v>
      </c>
      <c r="S443" s="385" t="n">
        <f aca="false" t="array" ref="S443:S443">INDEX(_Rge_Data_3rd_CY,$B443,S$1)</f>
        <v>0</v>
      </c>
      <c r="T443" s="385" t="n">
        <f aca="false">H443-S443</f>
        <v>0</v>
      </c>
      <c r="U443" s="386" t="n">
        <f aca="false">IFERROR(T443/H443,0)</f>
        <v>0</v>
      </c>
      <c r="V443" s="387" t="n">
        <f aca="false" t="array" ref="V443:V443">INDEX(_Rge_Data_3rd_CY,$B443,V$1)</f>
        <v>5347.08096</v>
      </c>
      <c r="W443" s="388" t="n">
        <f aca="false" t="array" ref="W443:W443">INDEX(_Rge_Data_3rd_CY,$B443,W$1)</f>
        <v>0</v>
      </c>
      <c r="X443" s="388" t="n">
        <f aca="false" t="array" ref="X443:X443">INDEX(_Rge_Data_3rd_CY,$B443,X$1)</f>
        <v>1188.67371376</v>
      </c>
      <c r="Y443" s="388" t="n">
        <f aca="false">INDEX(_Rge_Data_3rd_CY,$B443,Y$1)</f>
        <v>0</v>
      </c>
      <c r="Z443" s="388" t="n">
        <f aca="false" t="array" ref="Z443:Z443">INDEX(_Rge_Data_3rd_CY,$B443,Z$1)</f>
        <v>1188.67371376</v>
      </c>
      <c r="AA443" s="388" t="n">
        <f aca="false" t="array" ref="AA443:AA443">INDEX(_Rge_Data_3rd_CY,$B443,AA$1)</f>
        <v>1.673952</v>
      </c>
      <c r="AB443" s="388" t="n">
        <f aca="false" t="array" ref="AB443:AB443">INDEX(_Rge_Data_3rd_CY,$B443,AB$1)</f>
        <v>416.7303504</v>
      </c>
      <c r="AC443" s="388" t="n">
        <f aca="false" t="array" ref="AC443:AC443">INDEX(_Rge_Data_3rd_CY,$B443,AC$1)</f>
        <v>1303.8651264</v>
      </c>
      <c r="AD443" s="388" t="n">
        <f aca="false" t="array" ref="AD443:AD443">INDEX(_Rge_Data_3rd_CY,$B443,AD$1)</f>
        <v>0</v>
      </c>
      <c r="AE443" s="388" t="n">
        <f aca="false">INDEX(_Rge_Data_3rd_CY,$B443,AE$1)</f>
        <v>0</v>
      </c>
      <c r="AF443" s="388" t="n">
        <f aca="false" t="array" ref="AF443:AF443">INDEX(_Rge_Data_3rd_CY,$B443,AF$1)</f>
        <v>213.8832384</v>
      </c>
      <c r="AG443" s="388" t="n">
        <f aca="false" t="array" ref="AG443:AG443">INDEX(_Rge_Data_3rd_CY,$B443,AG$1)</f>
        <v>3124.82638096</v>
      </c>
      <c r="AH443" s="388" t="n">
        <f aca="false">V443-AG443</f>
        <v>2222.25457904</v>
      </c>
      <c r="AI443" s="389" t="n">
        <f aca="false">IFERROR(AH443/V443,)</f>
        <v>0.415601446034585</v>
      </c>
      <c r="AJ443" s="390" t="n">
        <f aca="false" t="array" ref="AJ443:AJ443">INDEX(_Rge_Data_3rd_CY,$B443,AJ$1)</f>
        <v>5347.08096</v>
      </c>
      <c r="AK443" s="391" t="n">
        <f aca="false" t="array" ref="AK443:AK443">INDEX(_Rge_Data_3rd_CY,$B443,AK$1)</f>
        <v>0</v>
      </c>
      <c r="AL443" s="391" t="n">
        <f aca="false" t="array" ref="AL443:AL443">INDEX(_Rge_Data_3rd_CY,$B443,AL$1)</f>
        <v>1188.67371376</v>
      </c>
      <c r="AM443" s="391" t="n">
        <f aca="false">INDEX(_Rge_Data_3rd_CY,$B443,AM$1)</f>
        <v>0</v>
      </c>
      <c r="AN443" s="391" t="n">
        <f aca="false" t="array" ref="AN443:AN443">INDEX(_Rge_Data_3rd_CY,$B443,AN$1)</f>
        <v>1188.67371376</v>
      </c>
      <c r="AO443" s="391" t="n">
        <f aca="false" t="array" ref="AO443:AO443">INDEX(_Rge_Data_3rd_CY,$B443,AO$1)</f>
        <v>1.673952</v>
      </c>
      <c r="AP443" s="391" t="n">
        <f aca="false" t="array" ref="AP443:AP443">INDEX(_Rge_Data_3rd_CY,$B443,AP$1)</f>
        <v>416.7303504</v>
      </c>
      <c r="AQ443" s="391" t="n">
        <f aca="false" t="array" ref="AQ443:AQ443">INDEX(_Rge_Data_3rd_CY,$B443,AQ$1)</f>
        <v>1303.8651264</v>
      </c>
      <c r="AR443" s="391" t="n">
        <f aca="false" t="array" ref="AR443:AR443">INDEX(_Rge_Data_3rd_CY,$B443,AR$1)</f>
        <v>0</v>
      </c>
      <c r="AS443" s="391" t="n">
        <f aca="false">INDEX(_Rge_Data_3rd_CY,$B443,AS$1)</f>
        <v>0</v>
      </c>
      <c r="AT443" s="391" t="n">
        <f aca="false" t="array" ref="AT443:AT443">INDEX(_Rge_Data_3rd_CY,$B443,AT$1)</f>
        <v>213.8832384</v>
      </c>
      <c r="AU443" s="391" t="n">
        <f aca="false" t="array" ref="AU443:AU443">INDEX(_Rge_Data_3rd_CY,$B443,AU$1)</f>
        <v>3124.82638096</v>
      </c>
      <c r="AV443" s="262" t="n">
        <f aca="false">AU443+AX443+AY443</f>
        <v>5347.08095996</v>
      </c>
      <c r="AW443" s="392" t="n">
        <f aca="false">IFERROR(AU443/AG443,0)</f>
        <v>1</v>
      </c>
      <c r="AX443" s="268" t="n">
        <f aca="false">IFERROR(IF(AND($F443="OPEN",$AH443&gt;0),$AH443*_SoP*$AW443,IF(AND($F443="CLOSED",$AH443&gt;0),$AH443*_SoL*$AW443,0)),0)</f>
        <v>2222.254579</v>
      </c>
      <c r="AY443" s="268" t="n">
        <f aca="false">IFERROR(IF($AH443&lt;0,$AH443*_SoL,0),0)</f>
        <v>0</v>
      </c>
      <c r="AZ443" s="393" t="n">
        <f aca="false">AU443+AX443</f>
        <v>5347.08095996</v>
      </c>
      <c r="BA443" s="393" t="n">
        <f aca="false">AJ443-AY443</f>
        <v>5347.08096</v>
      </c>
      <c r="BB443" s="393" t="n">
        <f aca="false">AZ443-BA443</f>
        <v>-3.99995769839734E-008</v>
      </c>
      <c r="BC443" s="394" t="n">
        <f aca="false">IF($BB443&gt;=0,$BB443,0)</f>
        <v>0</v>
      </c>
      <c r="BD443" s="395" t="n">
        <f aca="false">IF($BB443&lt;=0,-$BB443,0)</f>
        <v>3.99995769839734E-008</v>
      </c>
      <c r="BE443" s="396" t="n">
        <f aca="false">IF((V443-AJ443)&lt;0,0,V443-AJ443)</f>
        <v>0</v>
      </c>
      <c r="BF443" s="397" t="n">
        <f aca="false">IF(AW443&gt;1,0,V443-AW443*V443)</f>
        <v>0</v>
      </c>
    </row>
    <row r="444" customFormat="false" ht="19.5" hidden="false" customHeight="true" outlineLevel="0" collapsed="false">
      <c r="A444" s="166"/>
      <c r="B444" s="208" t="n">
        <f aca="false">B443+1</f>
        <v>433</v>
      </c>
      <c r="C444" s="166"/>
      <c r="D444" s="369" t="str">
        <f aca="false" t="array" ref="D444:D444">INDEX(_Rge_Projectdata_3rd,$B444,MATCH("Project-ID",_Rge_Headline_Projectdata,0))</f>
        <v>S950286</v>
      </c>
      <c r="E444" s="370" t="str">
        <f aca="false" t="array" ref="E444:E444">IF(INDEX(_Rge_Data_3rd_CY,$B444,E$1)=0,"",TEXT(INDEX(_Rge_Data_3rd_CY,$B444,E$1),"JJJJMMTT"))</f>
        <v/>
      </c>
      <c r="F444" s="382" t="str">
        <f aca="false" t="array" ref="F444:F444">INDEX(_Rge_Data_3rd_CY,$B444,F$1)</f>
        <v>Open</v>
      </c>
      <c r="G444" s="371" t="n">
        <f aca="false" t="array" ref="G444:G444">IFERROR(MATCH(INDEX(_Rge_Data_3rd_CY,$B444,G$1),_Rge_Projectstatus,0),"")</f>
        <v>1</v>
      </c>
      <c r="H444" s="383" t="n">
        <f aca="false">INDEX(_Rge_Data_3rd_CY,$B444,H$1)</f>
        <v>0</v>
      </c>
      <c r="I444" s="384" t="n">
        <f aca="false">INDEX(_Rge_Data_3rd_CY,$B444,I$1)</f>
        <v>0</v>
      </c>
      <c r="J444" s="384" t="n">
        <f aca="false">INDEX(_Rge_Data_3rd_CY,$B444,J$1)</f>
        <v>0</v>
      </c>
      <c r="K444" s="384" t="n">
        <f aca="false">INDEX(_Rge_Data_3rd_CY,$B444,K$1)</f>
        <v>0</v>
      </c>
      <c r="L444" s="385" t="n">
        <f aca="false" t="array" ref="L444:L444">INDEX(_Rge_Data_3rd_CY,$B444,L$1)</f>
        <v>0</v>
      </c>
      <c r="M444" s="385" t="n">
        <f aca="false" t="array" ref="M444:M444">INDEX(_Rge_Data_3rd_CY,$B444,M$1)</f>
        <v>0</v>
      </c>
      <c r="N444" s="385" t="n">
        <f aca="false" t="array" ref="N444:N444">INDEX(_Rge_Data_3rd_CY,$B444,N$1)</f>
        <v>0</v>
      </c>
      <c r="O444" s="385" t="n">
        <f aca="false" t="array" ref="O444:O444">INDEX(_Rge_Data_3rd_CY,$B444,O$1)</f>
        <v>0</v>
      </c>
      <c r="P444" s="385" t="n">
        <f aca="false" t="array" ref="P444:P444">INDEX(_Rge_Data_3rd_CY,$B444,P$1)</f>
        <v>0</v>
      </c>
      <c r="Q444" s="385" t="n">
        <f aca="false">INDEX(_Rge_Data_3rd_CY,$B444,Q$1)</f>
        <v>0</v>
      </c>
      <c r="R444" s="385" t="n">
        <f aca="false" t="array" ref="R444:R444">INDEX(_Rge_Data_3rd_CY,$B444,R$1)</f>
        <v>0</v>
      </c>
      <c r="S444" s="385" t="n">
        <f aca="false" t="array" ref="S444:S444">INDEX(_Rge_Data_3rd_CY,$B444,S$1)</f>
        <v>0</v>
      </c>
      <c r="T444" s="385" t="n">
        <f aca="false">H444-S444</f>
        <v>0</v>
      </c>
      <c r="U444" s="386" t="n">
        <f aca="false">IFERROR(T444/H444,0)</f>
        <v>0</v>
      </c>
      <c r="V444" s="387" t="n">
        <f aca="false" t="array" ref="V444:V444">INDEX(_Rge_Data_3rd_CY,$B444,V$1)</f>
        <v>12321.562112</v>
      </c>
      <c r="W444" s="388" t="n">
        <f aca="false" t="array" ref="W444:W444">INDEX(_Rge_Data_3rd_CY,$B444,W$1)</f>
        <v>0</v>
      </c>
      <c r="X444" s="388" t="n">
        <f aca="false" t="array" ref="X444:X444">INDEX(_Rge_Data_3rd_CY,$B444,X$1)</f>
        <v>5997.92226592</v>
      </c>
      <c r="Y444" s="388" t="n">
        <f aca="false">INDEX(_Rge_Data_3rd_CY,$B444,Y$1)</f>
        <v>0</v>
      </c>
      <c r="Z444" s="388" t="n">
        <f aca="false" t="array" ref="Z444:Z444">INDEX(_Rge_Data_3rd_CY,$B444,Z$1)</f>
        <v>5997.92226592</v>
      </c>
      <c r="AA444" s="388" t="n">
        <f aca="false" t="array" ref="AA444:AA444">INDEX(_Rge_Data_3rd_CY,$B444,AA$1)</f>
        <v>682.2390656</v>
      </c>
      <c r="AB444" s="388" t="n">
        <f aca="false" t="array" ref="AB444:AB444">INDEX(_Rge_Data_3rd_CY,$B444,AB$1)</f>
        <v>922.427264</v>
      </c>
      <c r="AC444" s="388" t="n">
        <f aca="false" t="array" ref="AC444:AC444">INDEX(_Rge_Data_3rd_CY,$B444,AC$1)</f>
        <v>0</v>
      </c>
      <c r="AD444" s="388" t="n">
        <f aca="false" t="array" ref="AD444:AD444">INDEX(_Rge_Data_3rd_CY,$B444,AD$1)</f>
        <v>0</v>
      </c>
      <c r="AE444" s="388" t="n">
        <f aca="false">INDEX(_Rge_Data_3rd_CY,$B444,AE$1)</f>
        <v>0</v>
      </c>
      <c r="AF444" s="388" t="n">
        <f aca="false" t="array" ref="AF444:AF444">INDEX(_Rge_Data_3rd_CY,$B444,AF$1)</f>
        <v>492.86248448</v>
      </c>
      <c r="AG444" s="388" t="n">
        <f aca="false" t="array" ref="AG444:AG444">INDEX(_Rge_Data_3rd_CY,$B444,AG$1)</f>
        <v>8095.45108</v>
      </c>
      <c r="AH444" s="388" t="n">
        <f aca="false">V444-AG444</f>
        <v>4226.111032</v>
      </c>
      <c r="AI444" s="389" t="n">
        <f aca="false">IFERROR(AH444/V444,)</f>
        <v>0.342985004140358</v>
      </c>
      <c r="AJ444" s="390" t="n">
        <f aca="false" t="array" ref="AJ444:AJ444">INDEX(_Rge_Data_3rd_CY,$B444,AJ$1)</f>
        <v>0</v>
      </c>
      <c r="AK444" s="391" t="n">
        <f aca="false" t="array" ref="AK444:AK444">INDEX(_Rge_Data_3rd_CY,$B444,AK$1)</f>
        <v>0</v>
      </c>
      <c r="AL444" s="391" t="n">
        <f aca="false" t="array" ref="AL444:AL444">INDEX(_Rge_Data_3rd_CY,$B444,AL$1)</f>
        <v>0</v>
      </c>
      <c r="AM444" s="391" t="n">
        <f aca="false">INDEX(_Rge_Data_3rd_CY,$B444,AM$1)</f>
        <v>0</v>
      </c>
      <c r="AN444" s="391" t="n">
        <f aca="false" t="array" ref="AN444:AN444">INDEX(_Rge_Data_3rd_CY,$B444,AN$1)</f>
        <v>0</v>
      </c>
      <c r="AO444" s="391" t="n">
        <f aca="false" t="array" ref="AO444:AO444">INDEX(_Rge_Data_3rd_CY,$B444,AO$1)</f>
        <v>0</v>
      </c>
      <c r="AP444" s="391" t="n">
        <f aca="false" t="array" ref="AP444:AP444">INDEX(_Rge_Data_3rd_CY,$B444,AP$1)</f>
        <v>0</v>
      </c>
      <c r="AQ444" s="391" t="n">
        <f aca="false" t="array" ref="AQ444:AQ444">INDEX(_Rge_Data_3rd_CY,$B444,AQ$1)</f>
        <v>0</v>
      </c>
      <c r="AR444" s="391" t="n">
        <f aca="false" t="array" ref="AR444:AR444">INDEX(_Rge_Data_3rd_CY,$B444,AR$1)</f>
        <v>0</v>
      </c>
      <c r="AS444" s="391" t="n">
        <f aca="false">INDEX(_Rge_Data_3rd_CY,$B444,AS$1)</f>
        <v>0</v>
      </c>
      <c r="AT444" s="391" t="n">
        <f aca="false" t="array" ref="AT444:AT444">INDEX(_Rge_Data_3rd_CY,$B444,AT$1)</f>
        <v>0</v>
      </c>
      <c r="AU444" s="391" t="n">
        <f aca="false" t="array" ref="AU444:AU444">INDEX(_Rge_Data_3rd_CY,$B444,AU$1)</f>
        <v>0</v>
      </c>
      <c r="AV444" s="262" t="n">
        <f aca="false">AU444+AX444+AY444</f>
        <v>0</v>
      </c>
      <c r="AW444" s="392" t="n">
        <f aca="false">IFERROR(AU444/AG444,0)</f>
        <v>0</v>
      </c>
      <c r="AX444" s="268" t="n">
        <f aca="false">IFERROR(IF(AND($F444="OPEN",$AH444&gt;0),$AH444*_SoP*$AW444,IF(AND($F444="CLOSED",$AH444&gt;0),$AH444*_SoL*$AW444,0)),0)</f>
        <v>0</v>
      </c>
      <c r="AY444" s="268" t="n">
        <f aca="false">IFERROR(IF($AH444&lt;0,$AH444*_SoL,0),0)</f>
        <v>0</v>
      </c>
      <c r="AZ444" s="393" t="n">
        <f aca="false">AU444+AX444</f>
        <v>0</v>
      </c>
      <c r="BA444" s="393" t="n">
        <f aca="false">AJ444-AY444</f>
        <v>0</v>
      </c>
      <c r="BB444" s="393" t="n">
        <f aca="false">AZ444-BA444</f>
        <v>0</v>
      </c>
      <c r="BC444" s="394" t="n">
        <f aca="false">IF($BB444&gt;=0,$BB444,0)</f>
        <v>0</v>
      </c>
      <c r="BD444" s="395" t="n">
        <f aca="false">IF($BB444&lt;=0,-$BB444,0)</f>
        <v>-0</v>
      </c>
      <c r="BE444" s="396" t="n">
        <f aca="false">IF((V444-AJ444)&lt;0,0,V444-AJ444)</f>
        <v>12321.562112</v>
      </c>
      <c r="BF444" s="397" t="n">
        <f aca="false">IF(AW444&gt;1,0,V444-AW444*V444)</f>
        <v>12321.562112</v>
      </c>
    </row>
    <row r="445" customFormat="false" ht="19.5" hidden="false" customHeight="true" outlineLevel="0" collapsed="false">
      <c r="A445" s="166"/>
      <c r="B445" s="208" t="n">
        <f aca="false">B444+1</f>
        <v>434</v>
      </c>
      <c r="C445" s="166"/>
      <c r="D445" s="369" t="str">
        <f aca="false" t="array" ref="D445:D445">INDEX(_Rge_Projectdata_3rd,$B445,MATCH("Project-ID",_Rge_Headline_Projectdata,0))</f>
        <v>S950287</v>
      </c>
      <c r="E445" s="370" t="str">
        <f aca="false" t="array" ref="E445:E445">IF(INDEX(_Rge_Data_3rd_CY,$B445,E$1)=0,"",TEXT(INDEX(_Rge_Data_3rd_CY,$B445,E$1),"JJJJMMTT"))</f>
        <v/>
      </c>
      <c r="F445" s="382" t="str">
        <f aca="false" t="array" ref="F445:F445">INDEX(_Rge_Data_3rd_CY,$B445,F$1)</f>
        <v>Open</v>
      </c>
      <c r="G445" s="371" t="n">
        <f aca="false" t="array" ref="G445:G445">IFERROR(MATCH(INDEX(_Rge_Data_3rd_CY,$B445,G$1),_Rge_Projectstatus,0),"")</f>
        <v>1</v>
      </c>
      <c r="H445" s="383" t="n">
        <f aca="false">INDEX(_Rge_Data_3rd_CY,$B445,H$1)</f>
        <v>0</v>
      </c>
      <c r="I445" s="384" t="n">
        <f aca="false">INDEX(_Rge_Data_3rd_CY,$B445,I$1)</f>
        <v>0</v>
      </c>
      <c r="J445" s="384" t="n">
        <f aca="false">INDEX(_Rge_Data_3rd_CY,$B445,J$1)</f>
        <v>0</v>
      </c>
      <c r="K445" s="384" t="n">
        <f aca="false">INDEX(_Rge_Data_3rd_CY,$B445,K$1)</f>
        <v>0</v>
      </c>
      <c r="L445" s="385" t="n">
        <f aca="false" t="array" ref="L445:L445">INDEX(_Rge_Data_3rd_CY,$B445,L$1)</f>
        <v>0</v>
      </c>
      <c r="M445" s="385" t="n">
        <f aca="false" t="array" ref="M445:M445">INDEX(_Rge_Data_3rd_CY,$B445,M$1)</f>
        <v>0</v>
      </c>
      <c r="N445" s="385" t="n">
        <f aca="false" t="array" ref="N445:N445">INDEX(_Rge_Data_3rd_CY,$B445,N$1)</f>
        <v>0</v>
      </c>
      <c r="O445" s="385" t="n">
        <f aca="false" t="array" ref="O445:O445">INDEX(_Rge_Data_3rd_CY,$B445,O$1)</f>
        <v>0</v>
      </c>
      <c r="P445" s="385" t="n">
        <f aca="false" t="array" ref="P445:P445">INDEX(_Rge_Data_3rd_CY,$B445,P$1)</f>
        <v>0</v>
      </c>
      <c r="Q445" s="385" t="n">
        <f aca="false">INDEX(_Rge_Data_3rd_CY,$B445,Q$1)</f>
        <v>0</v>
      </c>
      <c r="R445" s="385" t="n">
        <f aca="false" t="array" ref="R445:R445">INDEX(_Rge_Data_3rd_CY,$B445,R$1)</f>
        <v>0</v>
      </c>
      <c r="S445" s="385" t="n">
        <f aca="false" t="array" ref="S445:S445">INDEX(_Rge_Data_3rd_CY,$B445,S$1)</f>
        <v>0</v>
      </c>
      <c r="T445" s="385" t="n">
        <f aca="false">H445-S445</f>
        <v>0</v>
      </c>
      <c r="U445" s="386" t="n">
        <f aca="false">IFERROR(T445/H445,0)</f>
        <v>0</v>
      </c>
      <c r="V445" s="387" t="n">
        <f aca="false" t="array" ref="V445:V445">INDEX(_Rge_Data_3rd_CY,$B445,V$1)</f>
        <v>20764.816576</v>
      </c>
      <c r="W445" s="388" t="n">
        <f aca="false" t="array" ref="W445:W445">INDEX(_Rge_Data_3rd_CY,$B445,W$1)</f>
        <v>12234.3077075862</v>
      </c>
      <c r="X445" s="388" t="n">
        <f aca="false" t="array" ref="X445:X445">INDEX(_Rge_Data_3rd_CY,$B445,X$1)</f>
        <v>0</v>
      </c>
      <c r="Y445" s="388" t="n">
        <f aca="false">INDEX(_Rge_Data_3rd_CY,$B445,Y$1)</f>
        <v>0</v>
      </c>
      <c r="Z445" s="388" t="n">
        <f aca="false" t="array" ref="Z445:Z445">INDEX(_Rge_Data_3rd_CY,$B445,Z$1)</f>
        <v>12234.3077075862</v>
      </c>
      <c r="AA445" s="388" t="n">
        <f aca="false" t="array" ref="AA445:AA445">INDEX(_Rge_Data_3rd_CY,$B445,AA$1)</f>
        <v>640.0395328</v>
      </c>
      <c r="AB445" s="388" t="n">
        <f aca="false" t="array" ref="AB445:AB445">INDEX(_Rge_Data_3rd_CY,$B445,AB$1)</f>
        <v>1782.36032</v>
      </c>
      <c r="AC445" s="388" t="n">
        <f aca="false" t="array" ref="AC445:AC445">INDEX(_Rge_Data_3rd_CY,$B445,AC$1)</f>
        <v>0</v>
      </c>
      <c r="AD445" s="388" t="n">
        <f aca="false" t="array" ref="AD445:AD445">INDEX(_Rge_Data_3rd_CY,$B445,AD$1)</f>
        <v>0</v>
      </c>
      <c r="AE445" s="388" t="n">
        <f aca="false">INDEX(_Rge_Data_3rd_CY,$B445,AE$1)</f>
        <v>0</v>
      </c>
      <c r="AF445" s="388" t="n">
        <f aca="false" t="array" ref="AF445:AF445">INDEX(_Rge_Data_3rd_CY,$B445,AF$1)</f>
        <v>830.59266304</v>
      </c>
      <c r="AG445" s="388" t="n">
        <f aca="false" t="array" ref="AG445:AG445">INDEX(_Rge_Data_3rd_CY,$B445,AG$1)</f>
        <v>15487.3002234262</v>
      </c>
      <c r="AH445" s="388" t="n">
        <f aca="false">V445-AG445</f>
        <v>5277.51635257379</v>
      </c>
      <c r="AI445" s="389" t="n">
        <f aca="false">IFERROR(AH445/V445,)</f>
        <v>0.254156656441336</v>
      </c>
      <c r="AJ445" s="390" t="n">
        <f aca="false" t="array" ref="AJ445:AJ445">INDEX(_Rge_Data_3rd_CY,$B445,AJ$1)</f>
        <v>0</v>
      </c>
      <c r="AK445" s="391" t="n">
        <f aca="false" t="array" ref="AK445:AK445">INDEX(_Rge_Data_3rd_CY,$B445,AK$1)</f>
        <v>0</v>
      </c>
      <c r="AL445" s="391" t="n">
        <f aca="false" t="array" ref="AL445:AL445">INDEX(_Rge_Data_3rd_CY,$B445,AL$1)</f>
        <v>0</v>
      </c>
      <c r="AM445" s="391" t="n">
        <f aca="false">INDEX(_Rge_Data_3rd_CY,$B445,AM$1)</f>
        <v>0</v>
      </c>
      <c r="AN445" s="391" t="n">
        <f aca="false" t="array" ref="AN445:AN445">INDEX(_Rge_Data_3rd_CY,$B445,AN$1)</f>
        <v>0</v>
      </c>
      <c r="AO445" s="391" t="n">
        <f aca="false" t="array" ref="AO445:AO445">INDEX(_Rge_Data_3rd_CY,$B445,AO$1)</f>
        <v>0</v>
      </c>
      <c r="AP445" s="391" t="n">
        <f aca="false" t="array" ref="AP445:AP445">INDEX(_Rge_Data_3rd_CY,$B445,AP$1)</f>
        <v>0</v>
      </c>
      <c r="AQ445" s="391" t="n">
        <f aca="false" t="array" ref="AQ445:AQ445">INDEX(_Rge_Data_3rd_CY,$B445,AQ$1)</f>
        <v>0</v>
      </c>
      <c r="AR445" s="391" t="n">
        <f aca="false" t="array" ref="AR445:AR445">INDEX(_Rge_Data_3rd_CY,$B445,AR$1)</f>
        <v>0</v>
      </c>
      <c r="AS445" s="391" t="n">
        <f aca="false">INDEX(_Rge_Data_3rd_CY,$B445,AS$1)</f>
        <v>0</v>
      </c>
      <c r="AT445" s="391" t="n">
        <f aca="false" t="array" ref="AT445:AT445">INDEX(_Rge_Data_3rd_CY,$B445,AT$1)</f>
        <v>0</v>
      </c>
      <c r="AU445" s="391" t="n">
        <f aca="false" t="array" ref="AU445:AU445">INDEX(_Rge_Data_3rd_CY,$B445,AU$1)</f>
        <v>0</v>
      </c>
      <c r="AV445" s="262" t="n">
        <f aca="false">AU445+AX445+AY445</f>
        <v>0</v>
      </c>
      <c r="AW445" s="392" t="n">
        <f aca="false">IFERROR(AU445/AG445,0)</f>
        <v>0</v>
      </c>
      <c r="AX445" s="268" t="n">
        <f aca="false">IFERROR(IF(AND($F445="OPEN",$AH445&gt;0),$AH445*_SoP*$AW445,IF(AND($F445="CLOSED",$AH445&gt;0),$AH445*_SoL*$AW445,0)),0)</f>
        <v>0</v>
      </c>
      <c r="AY445" s="268" t="n">
        <f aca="false">IFERROR(IF($AH445&lt;0,$AH445*_SoL,0),0)</f>
        <v>0</v>
      </c>
      <c r="AZ445" s="393" t="n">
        <f aca="false">AU445+AX445</f>
        <v>0</v>
      </c>
      <c r="BA445" s="393" t="n">
        <f aca="false">AJ445-AY445</f>
        <v>0</v>
      </c>
      <c r="BB445" s="393" t="n">
        <f aca="false">AZ445-BA445</f>
        <v>0</v>
      </c>
      <c r="BC445" s="394" t="n">
        <f aca="false">IF($BB445&gt;=0,$BB445,0)</f>
        <v>0</v>
      </c>
      <c r="BD445" s="395" t="n">
        <f aca="false">IF($BB445&lt;=0,-$BB445,0)</f>
        <v>-0</v>
      </c>
      <c r="BE445" s="396" t="n">
        <f aca="false">IF((V445-AJ445)&lt;0,0,V445-AJ445)</f>
        <v>20764.816576</v>
      </c>
      <c r="BF445" s="397" t="n">
        <f aca="false">IF(AW445&gt;1,0,V445-AW445*V445)</f>
        <v>20764.816576</v>
      </c>
    </row>
    <row r="446" customFormat="false" ht="19.5" hidden="false" customHeight="true" outlineLevel="0" collapsed="false">
      <c r="A446" s="166"/>
      <c r="B446" s="208" t="n">
        <f aca="false">B445+1</f>
        <v>435</v>
      </c>
      <c r="C446" s="166"/>
      <c r="D446" s="369" t="str">
        <f aca="false" t="array" ref="D446:D446">INDEX(_Rge_Projectdata_3rd,$B446,MATCH("Project-ID",_Rge_Headline_Projectdata,0))</f>
        <v>S950288</v>
      </c>
      <c r="E446" s="370" t="str">
        <f aca="false" t="array" ref="E446:E446">IF(INDEX(_Rge_Data_3rd_CY,$B446,E$1)=0,"",TEXT(INDEX(_Rge_Data_3rd_CY,$B446,E$1),"JJJJMMTT"))</f>
        <v>JJJJ05TT</v>
      </c>
      <c r="F446" s="382" t="str">
        <f aca="false" t="array" ref="F446:F446">INDEX(_Rge_Data_3rd_CY,$B446,F$1)</f>
        <v>Closed</v>
      </c>
      <c r="G446" s="371" t="n">
        <f aca="false" t="array" ref="G446:G446">IFERROR(MATCH(INDEX(_Rge_Data_3rd_CY,$B446,G$1),_Rge_Projectstatus,0),"")</f>
        <v>2</v>
      </c>
      <c r="H446" s="383" t="n">
        <f aca="false">INDEX(_Rge_Data_3rd_CY,$B446,H$1)</f>
        <v>0</v>
      </c>
      <c r="I446" s="384" t="n">
        <f aca="false">INDEX(_Rge_Data_3rd_CY,$B446,I$1)</f>
        <v>0</v>
      </c>
      <c r="J446" s="384" t="n">
        <f aca="false">INDEX(_Rge_Data_3rd_CY,$B446,J$1)</f>
        <v>0</v>
      </c>
      <c r="K446" s="384" t="n">
        <f aca="false">INDEX(_Rge_Data_3rd_CY,$B446,K$1)</f>
        <v>0</v>
      </c>
      <c r="L446" s="385" t="n">
        <f aca="false" t="array" ref="L446:L446">INDEX(_Rge_Data_3rd_CY,$B446,L$1)</f>
        <v>0</v>
      </c>
      <c r="M446" s="385" t="n">
        <f aca="false" t="array" ref="M446:M446">INDEX(_Rge_Data_3rd_CY,$B446,M$1)</f>
        <v>0</v>
      </c>
      <c r="N446" s="385" t="n">
        <f aca="false" t="array" ref="N446:N446">INDEX(_Rge_Data_3rd_CY,$B446,N$1)</f>
        <v>0</v>
      </c>
      <c r="O446" s="385" t="n">
        <f aca="false" t="array" ref="O446:O446">INDEX(_Rge_Data_3rd_CY,$B446,O$1)</f>
        <v>0</v>
      </c>
      <c r="P446" s="385" t="n">
        <f aca="false" t="array" ref="P446:P446">INDEX(_Rge_Data_3rd_CY,$B446,P$1)</f>
        <v>0</v>
      </c>
      <c r="Q446" s="385" t="n">
        <f aca="false">INDEX(_Rge_Data_3rd_CY,$B446,Q$1)</f>
        <v>0</v>
      </c>
      <c r="R446" s="385" t="n">
        <f aca="false" t="array" ref="R446:R446">INDEX(_Rge_Data_3rd_CY,$B446,R$1)</f>
        <v>0</v>
      </c>
      <c r="S446" s="385" t="n">
        <f aca="false" t="array" ref="S446:S446">INDEX(_Rge_Data_3rd_CY,$B446,S$1)</f>
        <v>0</v>
      </c>
      <c r="T446" s="385" t="n">
        <f aca="false">H446-S446</f>
        <v>0</v>
      </c>
      <c r="U446" s="386" t="n">
        <f aca="false">IFERROR(T446/H446,0)</f>
        <v>0</v>
      </c>
      <c r="V446" s="387" t="n">
        <f aca="false" t="array" ref="V446:V446">INDEX(_Rge_Data_3rd_CY,$B446,V$1)</f>
        <v>1005.008896</v>
      </c>
      <c r="W446" s="388" t="n">
        <f aca="false" t="array" ref="W446:W446">INDEX(_Rge_Data_3rd_CY,$B446,W$1)</f>
        <v>0</v>
      </c>
      <c r="X446" s="388" t="n">
        <f aca="false" t="array" ref="X446:X446">INDEX(_Rge_Data_3rd_CY,$B446,X$1)</f>
        <v>462.04383248</v>
      </c>
      <c r="Y446" s="388" t="n">
        <f aca="false">INDEX(_Rge_Data_3rd_CY,$B446,Y$1)</f>
        <v>0</v>
      </c>
      <c r="Z446" s="388" t="n">
        <f aca="false" t="array" ref="Z446:Z446">INDEX(_Rge_Data_3rd_CY,$B446,Z$1)</f>
        <v>462.04383248</v>
      </c>
      <c r="AA446" s="388" t="n">
        <f aca="false" t="array" ref="AA446:AA446">INDEX(_Rge_Data_3rd_CY,$B446,AA$1)</f>
        <v>63.929024</v>
      </c>
      <c r="AB446" s="388" t="n">
        <f aca="false" t="array" ref="AB446:AB446">INDEX(_Rge_Data_3rd_CY,$B446,AB$1)</f>
        <v>430.4448</v>
      </c>
      <c r="AC446" s="388" t="n">
        <f aca="false" t="array" ref="AC446:AC446">INDEX(_Rge_Data_3rd_CY,$B446,AC$1)</f>
        <v>0</v>
      </c>
      <c r="AD446" s="388" t="n">
        <f aca="false" t="array" ref="AD446:AD446">INDEX(_Rge_Data_3rd_CY,$B446,AD$1)</f>
        <v>0</v>
      </c>
      <c r="AE446" s="388" t="n">
        <f aca="false">INDEX(_Rge_Data_3rd_CY,$B446,AE$1)</f>
        <v>0</v>
      </c>
      <c r="AF446" s="388" t="n">
        <f aca="false" t="array" ref="AF446:AF446">INDEX(_Rge_Data_3rd_CY,$B446,AF$1)</f>
        <v>40.20035584</v>
      </c>
      <c r="AG446" s="388" t="n">
        <f aca="false" t="array" ref="AG446:AG446">INDEX(_Rge_Data_3rd_CY,$B446,AG$1)</f>
        <v>996.61801232</v>
      </c>
      <c r="AH446" s="388" t="n">
        <f aca="false">V446-AG446</f>
        <v>8.39088368</v>
      </c>
      <c r="AI446" s="389" t="n">
        <f aca="false">IFERROR(AH446/V446,)</f>
        <v>0.00834906408629442</v>
      </c>
      <c r="AJ446" s="390" t="n">
        <f aca="false" t="array" ref="AJ446:AJ446">INDEX(_Rge_Data_3rd_CY,$B446,AJ$1)</f>
        <v>1005.008896</v>
      </c>
      <c r="AK446" s="391" t="n">
        <f aca="false" t="array" ref="AK446:AK446">INDEX(_Rge_Data_3rd_CY,$B446,AK$1)</f>
        <v>0</v>
      </c>
      <c r="AL446" s="391" t="n">
        <f aca="false" t="array" ref="AL446:AL446">INDEX(_Rge_Data_3rd_CY,$B446,AL$1)</f>
        <v>462.04383248</v>
      </c>
      <c r="AM446" s="391" t="n">
        <f aca="false">INDEX(_Rge_Data_3rd_CY,$B446,AM$1)</f>
        <v>0</v>
      </c>
      <c r="AN446" s="391" t="n">
        <f aca="false" t="array" ref="AN446:AN446">INDEX(_Rge_Data_3rd_CY,$B446,AN$1)</f>
        <v>462.04383248</v>
      </c>
      <c r="AO446" s="391" t="n">
        <f aca="false" t="array" ref="AO446:AO446">INDEX(_Rge_Data_3rd_CY,$B446,AO$1)</f>
        <v>63.929024</v>
      </c>
      <c r="AP446" s="391" t="n">
        <f aca="false" t="array" ref="AP446:AP446">INDEX(_Rge_Data_3rd_CY,$B446,AP$1)</f>
        <v>430.4448</v>
      </c>
      <c r="AQ446" s="391" t="n">
        <f aca="false" t="array" ref="AQ446:AQ446">INDEX(_Rge_Data_3rd_CY,$B446,AQ$1)</f>
        <v>0</v>
      </c>
      <c r="AR446" s="391" t="n">
        <f aca="false" t="array" ref="AR446:AR446">INDEX(_Rge_Data_3rd_CY,$B446,AR$1)</f>
        <v>0</v>
      </c>
      <c r="AS446" s="391" t="n">
        <f aca="false">INDEX(_Rge_Data_3rd_CY,$B446,AS$1)</f>
        <v>0</v>
      </c>
      <c r="AT446" s="391" t="n">
        <f aca="false" t="array" ref="AT446:AT446">INDEX(_Rge_Data_3rd_CY,$B446,AT$1)</f>
        <v>40.20035584</v>
      </c>
      <c r="AU446" s="391" t="n">
        <f aca="false" t="array" ref="AU446:AU446">INDEX(_Rge_Data_3rd_CY,$B446,AU$1)</f>
        <v>996.61801232</v>
      </c>
      <c r="AV446" s="262" t="n">
        <f aca="false">AU446+AX446+AY446</f>
        <v>1005.008896</v>
      </c>
      <c r="AW446" s="392" t="n">
        <f aca="false">IFERROR(AU446/AG446,0)</f>
        <v>1</v>
      </c>
      <c r="AX446" s="268" t="n">
        <f aca="false">IFERROR(IF(AND($F446="OPEN",$AH446&gt;0),$AH446*_SoP*$AW446,IF(AND($F446="CLOSED",$AH446&gt;0),$AH446*_SoL*$AW446,0)),0)</f>
        <v>8.39088368</v>
      </c>
      <c r="AY446" s="268" t="n">
        <f aca="false">IFERROR(IF($AH446&lt;0,$AH446*_SoL,0),0)</f>
        <v>0</v>
      </c>
      <c r="AZ446" s="393" t="n">
        <f aca="false">AU446+AX446</f>
        <v>1005.008896</v>
      </c>
      <c r="BA446" s="393" t="n">
        <f aca="false">AJ446-AY446</f>
        <v>1005.008896</v>
      </c>
      <c r="BB446" s="393" t="n">
        <f aca="false">AZ446-BA446</f>
        <v>0</v>
      </c>
      <c r="BC446" s="394" t="n">
        <f aca="false">IF($BB446&gt;=0,$BB446,0)</f>
        <v>0</v>
      </c>
      <c r="BD446" s="395" t="n">
        <f aca="false">IF($BB446&lt;=0,-$BB446,0)</f>
        <v>-0</v>
      </c>
      <c r="BE446" s="396" t="n">
        <f aca="false">IF((V446-AJ446)&lt;0,0,V446-AJ446)</f>
        <v>0</v>
      </c>
      <c r="BF446" s="397" t="n">
        <f aca="false">IF(AW446&gt;1,0,V446-AW446*V446)</f>
        <v>0</v>
      </c>
    </row>
    <row r="447" customFormat="false" ht="19.5" hidden="false" customHeight="true" outlineLevel="0" collapsed="false">
      <c r="A447" s="166"/>
      <c r="B447" s="208" t="n">
        <f aca="false">B446+1</f>
        <v>436</v>
      </c>
      <c r="C447" s="166"/>
      <c r="D447" s="369" t="str">
        <f aca="false" t="array" ref="D447:D447">INDEX(_Rge_Projectdata_3rd,$B447,MATCH("Project-ID",_Rge_Headline_Projectdata,0))</f>
        <v>S950289</v>
      </c>
      <c r="E447" s="370" t="str">
        <f aca="false" t="array" ref="E447:E447">IF(INDEX(_Rge_Data_3rd_CY,$B447,E$1)=0,"",TEXT(INDEX(_Rge_Data_3rd_CY,$B447,E$1),"JJJJMMTT"))</f>
        <v/>
      </c>
      <c r="F447" s="382" t="str">
        <f aca="false" t="array" ref="F447:F447">INDEX(_Rge_Data_3rd_CY,$B447,F$1)</f>
        <v>Open</v>
      </c>
      <c r="G447" s="371" t="n">
        <f aca="false" t="array" ref="G447:G447">IFERROR(MATCH(INDEX(_Rge_Data_3rd_CY,$B447,G$1),_Rge_Projectstatus,0),"")</f>
        <v>1</v>
      </c>
      <c r="H447" s="383" t="n">
        <f aca="false">INDEX(_Rge_Data_3rd_CY,$B447,H$1)</f>
        <v>0</v>
      </c>
      <c r="I447" s="384" t="n">
        <f aca="false">INDEX(_Rge_Data_3rd_CY,$B447,I$1)</f>
        <v>0</v>
      </c>
      <c r="J447" s="384" t="n">
        <f aca="false">INDEX(_Rge_Data_3rd_CY,$B447,J$1)</f>
        <v>0</v>
      </c>
      <c r="K447" s="384" t="n">
        <f aca="false">INDEX(_Rge_Data_3rd_CY,$B447,K$1)</f>
        <v>0</v>
      </c>
      <c r="L447" s="385" t="n">
        <f aca="false" t="array" ref="L447:L447">INDEX(_Rge_Data_3rd_CY,$B447,L$1)</f>
        <v>0</v>
      </c>
      <c r="M447" s="385" t="n">
        <f aca="false" t="array" ref="M447:M447">INDEX(_Rge_Data_3rd_CY,$B447,M$1)</f>
        <v>0</v>
      </c>
      <c r="N447" s="385" t="n">
        <f aca="false" t="array" ref="N447:N447">INDEX(_Rge_Data_3rd_CY,$B447,N$1)</f>
        <v>0</v>
      </c>
      <c r="O447" s="385" t="n">
        <f aca="false" t="array" ref="O447:O447">INDEX(_Rge_Data_3rd_CY,$B447,O$1)</f>
        <v>0</v>
      </c>
      <c r="P447" s="385" t="n">
        <f aca="false" t="array" ref="P447:P447">INDEX(_Rge_Data_3rd_CY,$B447,P$1)</f>
        <v>0</v>
      </c>
      <c r="Q447" s="385" t="n">
        <f aca="false">INDEX(_Rge_Data_3rd_CY,$B447,Q$1)</f>
        <v>0</v>
      </c>
      <c r="R447" s="385" t="n">
        <f aca="false" t="array" ref="R447:R447">INDEX(_Rge_Data_3rd_CY,$B447,R$1)</f>
        <v>0</v>
      </c>
      <c r="S447" s="385" t="n">
        <f aca="false" t="array" ref="S447:S447">INDEX(_Rge_Data_3rd_CY,$B447,S$1)</f>
        <v>0</v>
      </c>
      <c r="T447" s="385" t="n">
        <f aca="false">H447-S447</f>
        <v>0</v>
      </c>
      <c r="U447" s="386" t="n">
        <f aca="false">IFERROR(T447/H447,0)</f>
        <v>0</v>
      </c>
      <c r="V447" s="387" t="n">
        <f aca="false" t="array" ref="V447:V447">INDEX(_Rge_Data_3rd_CY,$B447,V$1)</f>
        <v>28892.132528</v>
      </c>
      <c r="W447" s="388" t="n">
        <f aca="false" t="array" ref="W447:W447">INDEX(_Rge_Data_3rd_CY,$B447,W$1)</f>
        <v>20368.3474830769</v>
      </c>
      <c r="X447" s="388" t="n">
        <f aca="false" t="array" ref="X447:X447">INDEX(_Rge_Data_3rd_CY,$B447,X$1)</f>
        <v>0</v>
      </c>
      <c r="Y447" s="388" t="n">
        <f aca="false">INDEX(_Rge_Data_3rd_CY,$B447,Y$1)</f>
        <v>0</v>
      </c>
      <c r="Z447" s="388" t="n">
        <f aca="false" t="array" ref="Z447:Z447">INDEX(_Rge_Data_3rd_CY,$B447,Z$1)</f>
        <v>20368.3474830769</v>
      </c>
      <c r="AA447" s="388" t="n">
        <f aca="false" t="array" ref="AA447:AA447">INDEX(_Rge_Data_3rd_CY,$B447,AA$1)</f>
        <v>521.2527104</v>
      </c>
      <c r="AB447" s="388" t="n">
        <f aca="false" t="array" ref="AB447:AB447">INDEX(_Rge_Data_3rd_CY,$B447,AB$1)</f>
        <v>1611.77664</v>
      </c>
      <c r="AC447" s="388" t="n">
        <f aca="false" t="array" ref="AC447:AC447">INDEX(_Rge_Data_3rd_CY,$B447,AC$1)</f>
        <v>0</v>
      </c>
      <c r="AD447" s="388" t="n">
        <f aca="false" t="array" ref="AD447:AD447">INDEX(_Rge_Data_3rd_CY,$B447,AD$1)</f>
        <v>0</v>
      </c>
      <c r="AE447" s="388" t="n">
        <f aca="false">INDEX(_Rge_Data_3rd_CY,$B447,AE$1)</f>
        <v>0</v>
      </c>
      <c r="AF447" s="388" t="n">
        <f aca="false" t="array" ref="AF447:AF447">INDEX(_Rge_Data_3rd_CY,$B447,AF$1)</f>
        <v>1155.68530112</v>
      </c>
      <c r="AG447" s="388" t="n">
        <f aca="false" t="array" ref="AG447:AG447">INDEX(_Rge_Data_3rd_CY,$B447,AG$1)</f>
        <v>23657.0621345969</v>
      </c>
      <c r="AH447" s="388" t="n">
        <f aca="false">V447-AG447</f>
        <v>5235.07039340308</v>
      </c>
      <c r="AI447" s="389" t="n">
        <f aca="false">IFERROR(AH447/V447,)</f>
        <v>0.181193630768849</v>
      </c>
      <c r="AJ447" s="390" t="n">
        <f aca="false" t="array" ref="AJ447:AJ447">INDEX(_Rge_Data_3rd_CY,$B447,AJ$1)</f>
        <v>0</v>
      </c>
      <c r="AK447" s="391" t="n">
        <f aca="false" t="array" ref="AK447:AK447">INDEX(_Rge_Data_3rd_CY,$B447,AK$1)</f>
        <v>0</v>
      </c>
      <c r="AL447" s="391" t="n">
        <f aca="false" t="array" ref="AL447:AL447">INDEX(_Rge_Data_3rd_CY,$B447,AL$1)</f>
        <v>0</v>
      </c>
      <c r="AM447" s="391" t="n">
        <f aca="false">INDEX(_Rge_Data_3rd_CY,$B447,AM$1)</f>
        <v>0</v>
      </c>
      <c r="AN447" s="391" t="n">
        <f aca="false" t="array" ref="AN447:AN447">INDEX(_Rge_Data_3rd_CY,$B447,AN$1)</f>
        <v>0</v>
      </c>
      <c r="AO447" s="391" t="n">
        <f aca="false" t="array" ref="AO447:AO447">INDEX(_Rge_Data_3rd_CY,$B447,AO$1)</f>
        <v>0</v>
      </c>
      <c r="AP447" s="391" t="n">
        <f aca="false" t="array" ref="AP447:AP447">INDEX(_Rge_Data_3rd_CY,$B447,AP$1)</f>
        <v>0</v>
      </c>
      <c r="AQ447" s="391" t="n">
        <f aca="false" t="array" ref="AQ447:AQ447">INDEX(_Rge_Data_3rd_CY,$B447,AQ$1)</f>
        <v>0</v>
      </c>
      <c r="AR447" s="391" t="n">
        <f aca="false" t="array" ref="AR447:AR447">INDEX(_Rge_Data_3rd_CY,$B447,AR$1)</f>
        <v>0</v>
      </c>
      <c r="AS447" s="391" t="n">
        <f aca="false">INDEX(_Rge_Data_3rd_CY,$B447,AS$1)</f>
        <v>0</v>
      </c>
      <c r="AT447" s="391" t="n">
        <f aca="false" t="array" ref="AT447:AT447">INDEX(_Rge_Data_3rd_CY,$B447,AT$1)</f>
        <v>0</v>
      </c>
      <c r="AU447" s="391" t="n">
        <f aca="false" t="array" ref="AU447:AU447">INDEX(_Rge_Data_3rd_CY,$B447,AU$1)</f>
        <v>0</v>
      </c>
      <c r="AV447" s="262" t="n">
        <f aca="false">AU447+AX447+AY447</f>
        <v>0</v>
      </c>
      <c r="AW447" s="392" t="n">
        <f aca="false">IFERROR(AU447/AG447,0)</f>
        <v>0</v>
      </c>
      <c r="AX447" s="268" t="n">
        <f aca="false">IFERROR(IF(AND($F447="OPEN",$AH447&gt;0),$AH447*_SoP*$AW447,IF(AND($F447="CLOSED",$AH447&gt;0),$AH447*_SoL*$AW447,0)),0)</f>
        <v>0</v>
      </c>
      <c r="AY447" s="268" t="n">
        <f aca="false">IFERROR(IF($AH447&lt;0,$AH447*_SoL,0),0)</f>
        <v>0</v>
      </c>
      <c r="AZ447" s="393" t="n">
        <f aca="false">AU447+AX447</f>
        <v>0</v>
      </c>
      <c r="BA447" s="393" t="n">
        <f aca="false">AJ447-AY447</f>
        <v>0</v>
      </c>
      <c r="BB447" s="393" t="n">
        <f aca="false">AZ447-BA447</f>
        <v>0</v>
      </c>
      <c r="BC447" s="394" t="n">
        <f aca="false">IF($BB447&gt;=0,$BB447,0)</f>
        <v>0</v>
      </c>
      <c r="BD447" s="395" t="n">
        <f aca="false">IF($BB447&lt;=0,-$BB447,0)</f>
        <v>-0</v>
      </c>
      <c r="BE447" s="396" t="n">
        <f aca="false">IF((V447-AJ447)&lt;0,0,V447-AJ447)</f>
        <v>28892.132528</v>
      </c>
      <c r="BF447" s="397" t="n">
        <f aca="false">IF(AW447&gt;1,0,V447-AW447*V447)</f>
        <v>28892.132528</v>
      </c>
    </row>
    <row r="448" customFormat="false" ht="19.5" hidden="false" customHeight="true" outlineLevel="0" collapsed="false">
      <c r="A448" s="166"/>
      <c r="B448" s="208" t="n">
        <f aca="false">B447+1</f>
        <v>437</v>
      </c>
      <c r="C448" s="166"/>
      <c r="D448" s="369" t="str">
        <f aca="false" t="array" ref="D448:D448">INDEX(_Rge_Projectdata_3rd,$B448,MATCH("Project-ID",_Rge_Headline_Projectdata,0))</f>
        <v>S950290</v>
      </c>
      <c r="E448" s="370" t="str">
        <f aca="false" t="array" ref="E448:E448">IF(INDEX(_Rge_Data_3rd_CY,$B448,E$1)=0,"",TEXT(INDEX(_Rge_Data_3rd_CY,$B448,E$1),"JJJJMMTT"))</f>
        <v/>
      </c>
      <c r="F448" s="382" t="str">
        <f aca="false" t="array" ref="F448:F448">INDEX(_Rge_Data_3rd_CY,$B448,F$1)</f>
        <v>Open</v>
      </c>
      <c r="G448" s="371" t="n">
        <f aca="false" t="array" ref="G448:G448">IFERROR(MATCH(INDEX(_Rge_Data_3rd_CY,$B448,G$1),_Rge_Projectstatus,0),"")</f>
        <v>1</v>
      </c>
      <c r="H448" s="383" t="n">
        <f aca="false">INDEX(_Rge_Data_3rd_CY,$B448,H$1)</f>
        <v>0</v>
      </c>
      <c r="I448" s="384" t="n">
        <f aca="false">INDEX(_Rge_Data_3rd_CY,$B448,I$1)</f>
        <v>0</v>
      </c>
      <c r="J448" s="384" t="n">
        <f aca="false">INDEX(_Rge_Data_3rd_CY,$B448,J$1)</f>
        <v>0</v>
      </c>
      <c r="K448" s="384" t="n">
        <f aca="false">INDEX(_Rge_Data_3rd_CY,$B448,K$1)</f>
        <v>0</v>
      </c>
      <c r="L448" s="385" t="n">
        <f aca="false" t="array" ref="L448:L448">INDEX(_Rge_Data_3rd_CY,$B448,L$1)</f>
        <v>0</v>
      </c>
      <c r="M448" s="385" t="n">
        <f aca="false" t="array" ref="M448:M448">INDEX(_Rge_Data_3rd_CY,$B448,M$1)</f>
        <v>0</v>
      </c>
      <c r="N448" s="385" t="n">
        <f aca="false" t="array" ref="N448:N448">INDEX(_Rge_Data_3rd_CY,$B448,N$1)</f>
        <v>0</v>
      </c>
      <c r="O448" s="385" t="n">
        <f aca="false" t="array" ref="O448:O448">INDEX(_Rge_Data_3rd_CY,$B448,O$1)</f>
        <v>0</v>
      </c>
      <c r="P448" s="385" t="n">
        <f aca="false" t="array" ref="P448:P448">INDEX(_Rge_Data_3rd_CY,$B448,P$1)</f>
        <v>0</v>
      </c>
      <c r="Q448" s="385" t="n">
        <f aca="false">INDEX(_Rge_Data_3rd_CY,$B448,Q$1)</f>
        <v>0</v>
      </c>
      <c r="R448" s="385" t="n">
        <f aca="false" t="array" ref="R448:R448">INDEX(_Rge_Data_3rd_CY,$B448,R$1)</f>
        <v>0</v>
      </c>
      <c r="S448" s="385" t="n">
        <f aca="false" t="array" ref="S448:S448">INDEX(_Rge_Data_3rd_CY,$B448,S$1)</f>
        <v>0</v>
      </c>
      <c r="T448" s="385" t="n">
        <f aca="false">H448-S448</f>
        <v>0</v>
      </c>
      <c r="U448" s="386" t="n">
        <f aca="false">IFERROR(T448/H448,0)</f>
        <v>0</v>
      </c>
      <c r="V448" s="387" t="n">
        <f aca="false" t="array" ref="V448:V448">INDEX(_Rge_Data_3rd_CY,$B448,V$1)</f>
        <v>9929.843408</v>
      </c>
      <c r="W448" s="388" t="n">
        <f aca="false" t="array" ref="W448:W448">INDEX(_Rge_Data_3rd_CY,$B448,W$1)</f>
        <v>5935.5236625</v>
      </c>
      <c r="X448" s="388" t="n">
        <f aca="false" t="array" ref="X448:X448">INDEX(_Rge_Data_3rd_CY,$B448,X$1)</f>
        <v>0</v>
      </c>
      <c r="Y448" s="388" t="n">
        <f aca="false">INDEX(_Rge_Data_3rd_CY,$B448,Y$1)</f>
        <v>0</v>
      </c>
      <c r="Z448" s="388" t="n">
        <f aca="false" t="array" ref="Z448:Z448">INDEX(_Rge_Data_3rd_CY,$B448,Z$1)</f>
        <v>5935.5236625</v>
      </c>
      <c r="AA448" s="388" t="n">
        <f aca="false" t="array" ref="AA448:AA448">INDEX(_Rge_Data_3rd_CY,$B448,AA$1)</f>
        <v>521.2527104</v>
      </c>
      <c r="AB448" s="388" t="n">
        <f aca="false" t="array" ref="AB448:AB448">INDEX(_Rge_Data_3rd_CY,$B448,AB$1)</f>
        <v>1547.050496</v>
      </c>
      <c r="AC448" s="388" t="n">
        <f aca="false" t="array" ref="AC448:AC448">INDEX(_Rge_Data_3rd_CY,$B448,AC$1)</f>
        <v>0</v>
      </c>
      <c r="AD448" s="388" t="n">
        <f aca="false" t="array" ref="AD448:AD448">INDEX(_Rge_Data_3rd_CY,$B448,AD$1)</f>
        <v>0</v>
      </c>
      <c r="AE448" s="388" t="n">
        <f aca="false">INDEX(_Rge_Data_3rd_CY,$B448,AE$1)</f>
        <v>0</v>
      </c>
      <c r="AF448" s="388" t="n">
        <f aca="false" t="array" ref="AF448:AF448">INDEX(_Rge_Data_3rd_CY,$B448,AF$1)</f>
        <v>397.19373632</v>
      </c>
      <c r="AG448" s="388" t="n">
        <f aca="false" t="array" ref="AG448:AG448">INDEX(_Rge_Data_3rd_CY,$B448,AG$1)</f>
        <v>8401.02060522</v>
      </c>
      <c r="AH448" s="388" t="n">
        <f aca="false">V448-AG448</f>
        <v>1528.82280278</v>
      </c>
      <c r="AI448" s="389" t="n">
        <f aca="false">IFERROR(AH448/V448,)</f>
        <v>0.153962428203883</v>
      </c>
      <c r="AJ448" s="390" t="n">
        <f aca="false" t="array" ref="AJ448:AJ448">INDEX(_Rge_Data_3rd_CY,$B448,AJ$1)</f>
        <v>0</v>
      </c>
      <c r="AK448" s="391" t="n">
        <f aca="false" t="array" ref="AK448:AK448">INDEX(_Rge_Data_3rd_CY,$B448,AK$1)</f>
        <v>0</v>
      </c>
      <c r="AL448" s="391" t="n">
        <f aca="false" t="array" ref="AL448:AL448">INDEX(_Rge_Data_3rd_CY,$B448,AL$1)</f>
        <v>0</v>
      </c>
      <c r="AM448" s="391" t="n">
        <f aca="false">INDEX(_Rge_Data_3rd_CY,$B448,AM$1)</f>
        <v>0</v>
      </c>
      <c r="AN448" s="391" t="n">
        <f aca="false" t="array" ref="AN448:AN448">INDEX(_Rge_Data_3rd_CY,$B448,AN$1)</f>
        <v>0</v>
      </c>
      <c r="AO448" s="391" t="n">
        <f aca="false" t="array" ref="AO448:AO448">INDEX(_Rge_Data_3rd_CY,$B448,AO$1)</f>
        <v>0</v>
      </c>
      <c r="AP448" s="391" t="n">
        <f aca="false" t="array" ref="AP448:AP448">INDEX(_Rge_Data_3rd_CY,$B448,AP$1)</f>
        <v>0</v>
      </c>
      <c r="AQ448" s="391" t="n">
        <f aca="false" t="array" ref="AQ448:AQ448">INDEX(_Rge_Data_3rd_CY,$B448,AQ$1)</f>
        <v>0</v>
      </c>
      <c r="AR448" s="391" t="n">
        <f aca="false" t="array" ref="AR448:AR448">INDEX(_Rge_Data_3rd_CY,$B448,AR$1)</f>
        <v>0</v>
      </c>
      <c r="AS448" s="391" t="n">
        <f aca="false">INDEX(_Rge_Data_3rd_CY,$B448,AS$1)</f>
        <v>0</v>
      </c>
      <c r="AT448" s="391" t="n">
        <f aca="false" t="array" ref="AT448:AT448">INDEX(_Rge_Data_3rd_CY,$B448,AT$1)</f>
        <v>0</v>
      </c>
      <c r="AU448" s="391" t="n">
        <f aca="false" t="array" ref="AU448:AU448">INDEX(_Rge_Data_3rd_CY,$B448,AU$1)</f>
        <v>0</v>
      </c>
      <c r="AV448" s="262" t="n">
        <f aca="false">AU448+AX448+AY448</f>
        <v>0</v>
      </c>
      <c r="AW448" s="392" t="n">
        <f aca="false">IFERROR(AU448/AG448,0)</f>
        <v>0</v>
      </c>
      <c r="AX448" s="268" t="n">
        <f aca="false">IFERROR(IF(AND($F448="OPEN",$AH448&gt;0),$AH448*_SoP*$AW448,IF(AND($F448="CLOSED",$AH448&gt;0),$AH448*_SoL*$AW448,0)),0)</f>
        <v>0</v>
      </c>
      <c r="AY448" s="268" t="n">
        <f aca="false">IFERROR(IF($AH448&lt;0,$AH448*_SoL,0),0)</f>
        <v>0</v>
      </c>
      <c r="AZ448" s="393" t="n">
        <f aca="false">AU448+AX448</f>
        <v>0</v>
      </c>
      <c r="BA448" s="393" t="n">
        <f aca="false">AJ448-AY448</f>
        <v>0</v>
      </c>
      <c r="BB448" s="393" t="n">
        <f aca="false">AZ448-BA448</f>
        <v>0</v>
      </c>
      <c r="BC448" s="394" t="n">
        <f aca="false">IF($BB448&gt;=0,$BB448,0)</f>
        <v>0</v>
      </c>
      <c r="BD448" s="395" t="n">
        <f aca="false">IF($BB448&lt;=0,-$BB448,0)</f>
        <v>-0</v>
      </c>
      <c r="BE448" s="396" t="n">
        <f aca="false">IF((V448-AJ448)&lt;0,0,V448-AJ448)</f>
        <v>9929.843408</v>
      </c>
      <c r="BF448" s="397" t="n">
        <f aca="false">IF(AW448&gt;1,0,V448-AW448*V448)</f>
        <v>9929.843408</v>
      </c>
    </row>
    <row r="449" customFormat="false" ht="19.5" hidden="false" customHeight="true" outlineLevel="0" collapsed="false">
      <c r="A449" s="166"/>
      <c r="B449" s="208" t="n">
        <f aca="false">B448+1</f>
        <v>438</v>
      </c>
      <c r="C449" s="166"/>
      <c r="D449" s="369" t="str">
        <f aca="false" t="array" ref="D449:D449">INDEX(_Rge_Projectdata_3rd,$B449,MATCH("Project-ID",_Rge_Headline_Projectdata,0))</f>
        <v>S950291</v>
      </c>
      <c r="E449" s="370" t="str">
        <f aca="false" t="array" ref="E449:E449">IF(INDEX(_Rge_Data_3rd_CY,$B449,E$1)=0,"",TEXT(INDEX(_Rge_Data_3rd_CY,$B449,E$1),"JJJJMMTT"))</f>
        <v/>
      </c>
      <c r="F449" s="382" t="str">
        <f aca="false" t="array" ref="F449:F449">INDEX(_Rge_Data_3rd_CY,$B449,F$1)</f>
        <v>Open</v>
      </c>
      <c r="G449" s="371" t="n">
        <f aca="false" t="array" ref="G449:G449">IFERROR(MATCH(INDEX(_Rge_Data_3rd_CY,$B449,G$1),_Rge_Projectstatus,0),"")</f>
        <v>1</v>
      </c>
      <c r="H449" s="383" t="n">
        <f aca="false">INDEX(_Rge_Data_3rd_CY,$B449,H$1)</f>
        <v>0</v>
      </c>
      <c r="I449" s="384" t="n">
        <f aca="false">INDEX(_Rge_Data_3rd_CY,$B449,I$1)</f>
        <v>0</v>
      </c>
      <c r="J449" s="384" t="n">
        <f aca="false">INDEX(_Rge_Data_3rd_CY,$B449,J$1)</f>
        <v>0</v>
      </c>
      <c r="K449" s="384" t="n">
        <f aca="false">INDEX(_Rge_Data_3rd_CY,$B449,K$1)</f>
        <v>0</v>
      </c>
      <c r="L449" s="385" t="n">
        <f aca="false" t="array" ref="L449:L449">INDEX(_Rge_Data_3rd_CY,$B449,L$1)</f>
        <v>0</v>
      </c>
      <c r="M449" s="385" t="n">
        <f aca="false" t="array" ref="M449:M449">INDEX(_Rge_Data_3rd_CY,$B449,M$1)</f>
        <v>0</v>
      </c>
      <c r="N449" s="385" t="n">
        <f aca="false" t="array" ref="N449:N449">INDEX(_Rge_Data_3rd_CY,$B449,N$1)</f>
        <v>0</v>
      </c>
      <c r="O449" s="385" t="n">
        <f aca="false" t="array" ref="O449:O449">INDEX(_Rge_Data_3rd_CY,$B449,O$1)</f>
        <v>0</v>
      </c>
      <c r="P449" s="385" t="n">
        <f aca="false" t="array" ref="P449:P449">INDEX(_Rge_Data_3rd_CY,$B449,P$1)</f>
        <v>0</v>
      </c>
      <c r="Q449" s="385" t="n">
        <f aca="false">INDEX(_Rge_Data_3rd_CY,$B449,Q$1)</f>
        <v>0</v>
      </c>
      <c r="R449" s="385" t="n">
        <f aca="false" t="array" ref="R449:R449">INDEX(_Rge_Data_3rd_CY,$B449,R$1)</f>
        <v>0</v>
      </c>
      <c r="S449" s="385" t="n">
        <f aca="false" t="array" ref="S449:S449">INDEX(_Rge_Data_3rd_CY,$B449,S$1)</f>
        <v>0</v>
      </c>
      <c r="T449" s="385" t="n">
        <f aca="false">H449-S449</f>
        <v>0</v>
      </c>
      <c r="U449" s="386" t="n">
        <f aca="false">IFERROR(T449/H449,0)</f>
        <v>0</v>
      </c>
      <c r="V449" s="387" t="n">
        <f aca="false" t="array" ref="V449:V449">INDEX(_Rge_Data_3rd_CY,$B449,V$1)</f>
        <v>1648.0456</v>
      </c>
      <c r="W449" s="388" t="n">
        <f aca="false" t="array" ref="W449:W449">INDEX(_Rge_Data_3rd_CY,$B449,W$1)</f>
        <v>0</v>
      </c>
      <c r="X449" s="388" t="n">
        <f aca="false" t="array" ref="X449:X449">INDEX(_Rge_Data_3rd_CY,$B449,X$1)</f>
        <v>1041.238</v>
      </c>
      <c r="Y449" s="388" t="n">
        <f aca="false">INDEX(_Rge_Data_3rd_CY,$B449,Y$1)</f>
        <v>0</v>
      </c>
      <c r="Z449" s="388" t="n">
        <f aca="false" t="array" ref="Z449:Z449">INDEX(_Rge_Data_3rd_CY,$B449,Z$1)</f>
        <v>1041.238</v>
      </c>
      <c r="AA449" s="388" t="n">
        <f aca="false" t="array" ref="AA449:AA449">INDEX(_Rge_Data_3rd_CY,$B449,AA$1)</f>
        <v>279.7731776</v>
      </c>
      <c r="AB449" s="388" t="n">
        <f aca="false" t="array" ref="AB449:AB449">INDEX(_Rge_Data_3rd_CY,$B449,AB$1)</f>
        <v>0</v>
      </c>
      <c r="AC449" s="388" t="n">
        <f aca="false" t="array" ref="AC449:AC449">INDEX(_Rge_Data_3rd_CY,$B449,AC$1)</f>
        <v>0</v>
      </c>
      <c r="AD449" s="388" t="n">
        <f aca="false" t="array" ref="AD449:AD449">INDEX(_Rge_Data_3rd_CY,$B449,AD$1)</f>
        <v>0</v>
      </c>
      <c r="AE449" s="388" t="n">
        <f aca="false">INDEX(_Rge_Data_3rd_CY,$B449,AE$1)</f>
        <v>0</v>
      </c>
      <c r="AF449" s="388" t="n">
        <f aca="false" t="array" ref="AF449:AF449">INDEX(_Rge_Data_3rd_CY,$B449,AF$1)</f>
        <v>65.921824</v>
      </c>
      <c r="AG449" s="388" t="n">
        <f aca="false" t="array" ref="AG449:AG449">INDEX(_Rge_Data_3rd_CY,$B449,AG$1)</f>
        <v>1386.9330016</v>
      </c>
      <c r="AH449" s="388" t="n">
        <f aca="false">V449-AG449</f>
        <v>261.1125984</v>
      </c>
      <c r="AI449" s="389" t="n">
        <f aca="false">IFERROR(AH449/V449,)</f>
        <v>0.158437726723096</v>
      </c>
      <c r="AJ449" s="390" t="n">
        <f aca="false" t="array" ref="AJ449:AJ449">INDEX(_Rge_Data_3rd_CY,$B449,AJ$1)</f>
        <v>0</v>
      </c>
      <c r="AK449" s="391" t="n">
        <f aca="false" t="array" ref="AK449:AK449">INDEX(_Rge_Data_3rd_CY,$B449,AK$1)</f>
        <v>0</v>
      </c>
      <c r="AL449" s="391" t="n">
        <f aca="false" t="array" ref="AL449:AL449">INDEX(_Rge_Data_3rd_CY,$B449,AL$1)</f>
        <v>0</v>
      </c>
      <c r="AM449" s="391" t="n">
        <f aca="false">INDEX(_Rge_Data_3rd_CY,$B449,AM$1)</f>
        <v>0</v>
      </c>
      <c r="AN449" s="391" t="n">
        <f aca="false" t="array" ref="AN449:AN449">INDEX(_Rge_Data_3rd_CY,$B449,AN$1)</f>
        <v>0</v>
      </c>
      <c r="AO449" s="391" t="n">
        <f aca="false" t="array" ref="AO449:AO449">INDEX(_Rge_Data_3rd_CY,$B449,AO$1)</f>
        <v>0</v>
      </c>
      <c r="AP449" s="391" t="n">
        <f aca="false" t="array" ref="AP449:AP449">INDEX(_Rge_Data_3rd_CY,$B449,AP$1)</f>
        <v>0</v>
      </c>
      <c r="AQ449" s="391" t="n">
        <f aca="false" t="array" ref="AQ449:AQ449">INDEX(_Rge_Data_3rd_CY,$B449,AQ$1)</f>
        <v>0</v>
      </c>
      <c r="AR449" s="391" t="n">
        <f aca="false" t="array" ref="AR449:AR449">INDEX(_Rge_Data_3rd_CY,$B449,AR$1)</f>
        <v>0</v>
      </c>
      <c r="AS449" s="391" t="n">
        <f aca="false">INDEX(_Rge_Data_3rd_CY,$B449,AS$1)</f>
        <v>0</v>
      </c>
      <c r="AT449" s="391" t="n">
        <f aca="false" t="array" ref="AT449:AT449">INDEX(_Rge_Data_3rd_CY,$B449,AT$1)</f>
        <v>0</v>
      </c>
      <c r="AU449" s="391" t="n">
        <f aca="false" t="array" ref="AU449:AU449">INDEX(_Rge_Data_3rd_CY,$B449,AU$1)</f>
        <v>0</v>
      </c>
      <c r="AV449" s="262" t="n">
        <f aca="false">AU449+AX449+AY449</f>
        <v>0</v>
      </c>
      <c r="AW449" s="392" t="n">
        <f aca="false">IFERROR(AU449/AG449,0)</f>
        <v>0</v>
      </c>
      <c r="AX449" s="268" t="n">
        <f aca="false">IFERROR(IF(AND($F449="OPEN",$AH449&gt;0),$AH449*_SoP*$AW449,IF(AND($F449="CLOSED",$AH449&gt;0),$AH449*_SoL*$AW449,0)),0)</f>
        <v>0</v>
      </c>
      <c r="AY449" s="268" t="n">
        <f aca="false">IFERROR(IF($AH449&lt;0,$AH449*_SoL,0),0)</f>
        <v>0</v>
      </c>
      <c r="AZ449" s="393" t="n">
        <f aca="false">AU449+AX449</f>
        <v>0</v>
      </c>
      <c r="BA449" s="393" t="n">
        <f aca="false">AJ449-AY449</f>
        <v>0</v>
      </c>
      <c r="BB449" s="393" t="n">
        <f aca="false">AZ449-BA449</f>
        <v>0</v>
      </c>
      <c r="BC449" s="394" t="n">
        <f aca="false">IF($BB449&gt;=0,$BB449,0)</f>
        <v>0</v>
      </c>
      <c r="BD449" s="395" t="n">
        <f aca="false">IF($BB449&lt;=0,-$BB449,0)</f>
        <v>-0</v>
      </c>
      <c r="BE449" s="396" t="n">
        <f aca="false">IF((V449-AJ449)&lt;0,0,V449-AJ449)</f>
        <v>1648.0456</v>
      </c>
      <c r="BF449" s="397" t="n">
        <f aca="false">IF(AW449&gt;1,0,V449-AW449*V449)</f>
        <v>1648.0456</v>
      </c>
    </row>
    <row r="450" customFormat="false" ht="19.5" hidden="false" customHeight="true" outlineLevel="0" collapsed="false">
      <c r="A450" s="166"/>
      <c r="B450" s="208" t="n">
        <f aca="false">B449+1</f>
        <v>439</v>
      </c>
      <c r="C450" s="166"/>
      <c r="D450" s="369" t="str">
        <f aca="false" t="array" ref="D450:D450">INDEX(_Rge_Projectdata_3rd,$B450,MATCH("Project-ID",_Rge_Headline_Projectdata,0))</f>
        <v>S950292</v>
      </c>
      <c r="E450" s="370" t="str">
        <f aca="false" t="array" ref="E450:E450">IF(INDEX(_Rge_Data_3rd_CY,$B450,E$1)=0,"",TEXT(INDEX(_Rge_Data_3rd_CY,$B450,E$1),"JJJJMMTT"))</f>
        <v/>
      </c>
      <c r="F450" s="382" t="str">
        <f aca="false" t="array" ref="F450:F450">INDEX(_Rge_Data_3rd_CY,$B450,F$1)</f>
        <v>Open</v>
      </c>
      <c r="G450" s="371" t="n">
        <f aca="false" t="array" ref="G450:G450">IFERROR(MATCH(INDEX(_Rge_Data_3rd_CY,$B450,G$1),_Rge_Projectstatus,0),"")</f>
        <v>1</v>
      </c>
      <c r="H450" s="383" t="n">
        <f aca="false">INDEX(_Rge_Data_3rd_CY,$B450,H$1)</f>
        <v>0</v>
      </c>
      <c r="I450" s="384" t="n">
        <f aca="false">INDEX(_Rge_Data_3rd_CY,$B450,I$1)</f>
        <v>0</v>
      </c>
      <c r="J450" s="384" t="n">
        <f aca="false">INDEX(_Rge_Data_3rd_CY,$B450,J$1)</f>
        <v>0</v>
      </c>
      <c r="K450" s="384" t="n">
        <f aca="false">INDEX(_Rge_Data_3rd_CY,$B450,K$1)</f>
        <v>0</v>
      </c>
      <c r="L450" s="385" t="n">
        <f aca="false" t="array" ref="L450:L450">INDEX(_Rge_Data_3rd_CY,$B450,L$1)</f>
        <v>0</v>
      </c>
      <c r="M450" s="385" t="n">
        <f aca="false" t="array" ref="M450:M450">INDEX(_Rge_Data_3rd_CY,$B450,M$1)</f>
        <v>0</v>
      </c>
      <c r="N450" s="385" t="n">
        <f aca="false" t="array" ref="N450:N450">INDEX(_Rge_Data_3rd_CY,$B450,N$1)</f>
        <v>0</v>
      </c>
      <c r="O450" s="385" t="n">
        <f aca="false" t="array" ref="O450:O450">INDEX(_Rge_Data_3rd_CY,$B450,O$1)</f>
        <v>0</v>
      </c>
      <c r="P450" s="385" t="n">
        <f aca="false" t="array" ref="P450:P450">INDEX(_Rge_Data_3rd_CY,$B450,P$1)</f>
        <v>0</v>
      </c>
      <c r="Q450" s="385" t="n">
        <f aca="false">INDEX(_Rge_Data_3rd_CY,$B450,Q$1)</f>
        <v>0</v>
      </c>
      <c r="R450" s="385" t="n">
        <f aca="false" t="array" ref="R450:R450">INDEX(_Rge_Data_3rd_CY,$B450,R$1)</f>
        <v>0</v>
      </c>
      <c r="S450" s="385" t="n">
        <f aca="false" t="array" ref="S450:S450">INDEX(_Rge_Data_3rd_CY,$B450,S$1)</f>
        <v>0</v>
      </c>
      <c r="T450" s="385" t="n">
        <f aca="false">H450-S450</f>
        <v>0</v>
      </c>
      <c r="U450" s="386" t="n">
        <f aca="false">IFERROR(T450/H450,0)</f>
        <v>0</v>
      </c>
      <c r="V450" s="387" t="n">
        <f aca="false" t="array" ref="V450:V450">INDEX(_Rge_Data_3rd_CY,$B450,V$1)</f>
        <v>29892</v>
      </c>
      <c r="W450" s="388" t="n">
        <f aca="false" t="array" ref="W450:W450">INDEX(_Rge_Data_3rd_CY,$B450,W$1)</f>
        <v>0</v>
      </c>
      <c r="X450" s="388" t="n">
        <f aca="false" t="array" ref="X450:X450">INDEX(_Rge_Data_3rd_CY,$B450,X$1)</f>
        <v>24910</v>
      </c>
      <c r="Y450" s="388" t="n">
        <f aca="false">INDEX(_Rge_Data_3rd_CY,$B450,Y$1)</f>
        <v>0</v>
      </c>
      <c r="Z450" s="388" t="n">
        <f aca="false" t="array" ref="Z450:Z450">INDEX(_Rge_Data_3rd_CY,$B450,Z$1)</f>
        <v>24910</v>
      </c>
      <c r="AA450" s="388" t="n">
        <f aca="false" t="array" ref="AA450:AA450">INDEX(_Rge_Data_3rd_CY,$B450,AA$1)</f>
        <v>281.7261216</v>
      </c>
      <c r="AB450" s="388" t="n">
        <f aca="false" t="array" ref="AB450:AB450">INDEX(_Rge_Data_3rd_CY,$B450,AB$1)</f>
        <v>0</v>
      </c>
      <c r="AC450" s="388" t="n">
        <f aca="false" t="array" ref="AC450:AC450">INDEX(_Rge_Data_3rd_CY,$B450,AC$1)</f>
        <v>0</v>
      </c>
      <c r="AD450" s="388" t="n">
        <f aca="false" t="array" ref="AD450:AD450">INDEX(_Rge_Data_3rd_CY,$B450,AD$1)</f>
        <v>0</v>
      </c>
      <c r="AE450" s="388" t="n">
        <f aca="false">INDEX(_Rge_Data_3rd_CY,$B450,AE$1)</f>
        <v>0</v>
      </c>
      <c r="AF450" s="388" t="n">
        <f aca="false" t="array" ref="AF450:AF450">INDEX(_Rge_Data_3rd_CY,$B450,AF$1)</f>
        <v>1195.68</v>
      </c>
      <c r="AG450" s="388" t="n">
        <f aca="false" t="array" ref="AG450:AG450">INDEX(_Rge_Data_3rd_CY,$B450,AG$1)</f>
        <v>26387.4061216</v>
      </c>
      <c r="AH450" s="388" t="n">
        <f aca="false">V450-AG450</f>
        <v>3504.5938784</v>
      </c>
      <c r="AI450" s="389" t="n">
        <f aca="false">IFERROR(AH450/V450,)</f>
        <v>0.117241866666667</v>
      </c>
      <c r="AJ450" s="390" t="n">
        <f aca="false" t="array" ref="AJ450:AJ450">INDEX(_Rge_Data_3rd_CY,$B450,AJ$1)</f>
        <v>0</v>
      </c>
      <c r="AK450" s="391" t="n">
        <f aca="false" t="array" ref="AK450:AK450">INDEX(_Rge_Data_3rd_CY,$B450,AK$1)</f>
        <v>0</v>
      </c>
      <c r="AL450" s="391" t="n">
        <f aca="false" t="array" ref="AL450:AL450">INDEX(_Rge_Data_3rd_CY,$B450,AL$1)</f>
        <v>0</v>
      </c>
      <c r="AM450" s="391" t="n">
        <f aca="false">INDEX(_Rge_Data_3rd_CY,$B450,AM$1)</f>
        <v>0</v>
      </c>
      <c r="AN450" s="391" t="n">
        <f aca="false" t="array" ref="AN450:AN450">INDEX(_Rge_Data_3rd_CY,$B450,AN$1)</f>
        <v>0</v>
      </c>
      <c r="AO450" s="391" t="n">
        <f aca="false" t="array" ref="AO450:AO450">INDEX(_Rge_Data_3rd_CY,$B450,AO$1)</f>
        <v>0</v>
      </c>
      <c r="AP450" s="391" t="n">
        <f aca="false" t="array" ref="AP450:AP450">INDEX(_Rge_Data_3rd_CY,$B450,AP$1)</f>
        <v>0</v>
      </c>
      <c r="AQ450" s="391" t="n">
        <f aca="false" t="array" ref="AQ450:AQ450">INDEX(_Rge_Data_3rd_CY,$B450,AQ$1)</f>
        <v>0</v>
      </c>
      <c r="AR450" s="391" t="n">
        <f aca="false" t="array" ref="AR450:AR450">INDEX(_Rge_Data_3rd_CY,$B450,AR$1)</f>
        <v>0</v>
      </c>
      <c r="AS450" s="391" t="n">
        <f aca="false">INDEX(_Rge_Data_3rd_CY,$B450,AS$1)</f>
        <v>0</v>
      </c>
      <c r="AT450" s="391" t="n">
        <f aca="false" t="array" ref="AT450:AT450">INDEX(_Rge_Data_3rd_CY,$B450,AT$1)</f>
        <v>0</v>
      </c>
      <c r="AU450" s="391" t="n">
        <f aca="false" t="array" ref="AU450:AU450">INDEX(_Rge_Data_3rd_CY,$B450,AU$1)</f>
        <v>0</v>
      </c>
      <c r="AV450" s="262" t="n">
        <f aca="false">AU450+AX450+AY450</f>
        <v>0</v>
      </c>
      <c r="AW450" s="392" t="n">
        <f aca="false">IFERROR(AU450/AG450,0)</f>
        <v>0</v>
      </c>
      <c r="AX450" s="268" t="n">
        <f aca="false">IFERROR(IF(AND($F450="OPEN",$AH450&gt;0),$AH450*_SoP*$AW450,IF(AND($F450="CLOSED",$AH450&gt;0),$AH450*_SoL*$AW450,0)),0)</f>
        <v>0</v>
      </c>
      <c r="AY450" s="268" t="n">
        <f aca="false">IFERROR(IF($AH450&lt;0,$AH450*_SoL,0),0)</f>
        <v>0</v>
      </c>
      <c r="AZ450" s="393" t="n">
        <f aca="false">AU450+AX450</f>
        <v>0</v>
      </c>
      <c r="BA450" s="393" t="n">
        <f aca="false">AJ450-AY450</f>
        <v>0</v>
      </c>
      <c r="BB450" s="393" t="n">
        <f aca="false">AZ450-BA450</f>
        <v>0</v>
      </c>
      <c r="BC450" s="394" t="n">
        <f aca="false">IF($BB450&gt;=0,$BB450,0)</f>
        <v>0</v>
      </c>
      <c r="BD450" s="395" t="n">
        <f aca="false">IF($BB450&lt;=0,-$BB450,0)</f>
        <v>-0</v>
      </c>
      <c r="BE450" s="396" t="n">
        <f aca="false">IF((V450-AJ450)&lt;0,0,V450-AJ450)</f>
        <v>29892</v>
      </c>
      <c r="BF450" s="397" t="n">
        <f aca="false">IF(AW450&gt;1,0,V450-AW450*V450)</f>
        <v>29892</v>
      </c>
    </row>
    <row r="451" customFormat="false" ht="19.5" hidden="false" customHeight="true" outlineLevel="0" collapsed="false">
      <c r="A451" s="166"/>
      <c r="B451" s="208" t="n">
        <f aca="false">B450+1</f>
        <v>440</v>
      </c>
      <c r="C451" s="166"/>
      <c r="D451" s="369" t="str">
        <f aca="false" t="array" ref="D451:D451">INDEX(_Rge_Projectdata_3rd,$B451,MATCH("Project-ID",_Rge_Headline_Projectdata,0))</f>
        <v>S950293</v>
      </c>
      <c r="E451" s="370" t="str">
        <f aca="false" t="array" ref="E451:E451">IF(INDEX(_Rge_Data_3rd_CY,$B451,E$1)=0,"",TEXT(INDEX(_Rge_Data_3rd_CY,$B451,E$1),"JJJJMMTT"))</f>
        <v/>
      </c>
      <c r="F451" s="382" t="str">
        <f aca="false" t="array" ref="F451:F451">INDEX(_Rge_Data_3rd_CY,$B451,F$1)</f>
        <v>Open</v>
      </c>
      <c r="G451" s="371" t="n">
        <f aca="false" t="array" ref="G451:G451">IFERROR(MATCH(INDEX(_Rge_Data_3rd_CY,$B451,G$1),_Rge_Projectstatus,0),"")</f>
        <v>1</v>
      </c>
      <c r="H451" s="383" t="n">
        <f aca="false">INDEX(_Rge_Data_3rd_CY,$B451,H$1)</f>
        <v>0</v>
      </c>
      <c r="I451" s="384" t="n">
        <f aca="false">INDEX(_Rge_Data_3rd_CY,$B451,I$1)</f>
        <v>0</v>
      </c>
      <c r="J451" s="384" t="n">
        <f aca="false">INDEX(_Rge_Data_3rd_CY,$B451,J$1)</f>
        <v>0</v>
      </c>
      <c r="K451" s="384" t="n">
        <f aca="false">INDEX(_Rge_Data_3rd_CY,$B451,K$1)</f>
        <v>0</v>
      </c>
      <c r="L451" s="385" t="n">
        <f aca="false" t="array" ref="L451:L451">INDEX(_Rge_Data_3rd_CY,$B451,L$1)</f>
        <v>0</v>
      </c>
      <c r="M451" s="385" t="n">
        <f aca="false" t="array" ref="M451:M451">INDEX(_Rge_Data_3rd_CY,$B451,M$1)</f>
        <v>0</v>
      </c>
      <c r="N451" s="385" t="n">
        <f aca="false" t="array" ref="N451:N451">INDEX(_Rge_Data_3rd_CY,$B451,N$1)</f>
        <v>0</v>
      </c>
      <c r="O451" s="385" t="n">
        <f aca="false" t="array" ref="O451:O451">INDEX(_Rge_Data_3rd_CY,$B451,O$1)</f>
        <v>0</v>
      </c>
      <c r="P451" s="385" t="n">
        <f aca="false" t="array" ref="P451:P451">INDEX(_Rge_Data_3rd_CY,$B451,P$1)</f>
        <v>0</v>
      </c>
      <c r="Q451" s="385" t="n">
        <f aca="false">INDEX(_Rge_Data_3rd_CY,$B451,Q$1)</f>
        <v>0</v>
      </c>
      <c r="R451" s="385" t="n">
        <f aca="false" t="array" ref="R451:R451">INDEX(_Rge_Data_3rd_CY,$B451,R$1)</f>
        <v>0</v>
      </c>
      <c r="S451" s="385" t="n">
        <f aca="false" t="array" ref="S451:S451">INDEX(_Rge_Data_3rd_CY,$B451,S$1)</f>
        <v>0</v>
      </c>
      <c r="T451" s="385" t="n">
        <f aca="false">H451-S451</f>
        <v>0</v>
      </c>
      <c r="U451" s="386" t="n">
        <f aca="false">IFERROR(T451/H451,0)</f>
        <v>0</v>
      </c>
      <c r="V451" s="387" t="n">
        <f aca="false" t="array" ref="V451:V451">INDEX(_Rge_Data_3rd_CY,$B451,V$1)</f>
        <v>5106.031872</v>
      </c>
      <c r="W451" s="388" t="n">
        <f aca="false" t="array" ref="W451:W451">INDEX(_Rge_Data_3rd_CY,$B451,W$1)</f>
        <v>3014.70784</v>
      </c>
      <c r="X451" s="388" t="n">
        <f aca="false" t="array" ref="X451:X451">INDEX(_Rge_Data_3rd_CY,$B451,X$1)</f>
        <v>0</v>
      </c>
      <c r="Y451" s="388" t="n">
        <f aca="false">INDEX(_Rge_Data_3rd_CY,$B451,Y$1)</f>
        <v>0</v>
      </c>
      <c r="Z451" s="388" t="n">
        <f aca="false" t="array" ref="Z451:Z451">INDEX(_Rge_Data_3rd_CY,$B451,Z$1)</f>
        <v>3014.70784</v>
      </c>
      <c r="AA451" s="388" t="n">
        <f aca="false" t="array" ref="AA451:AA451">INDEX(_Rge_Data_3rd_CY,$B451,AA$1)</f>
        <v>521.2527104</v>
      </c>
      <c r="AB451" s="388" t="n">
        <f aca="false" t="array" ref="AB451:AB451">INDEX(_Rge_Data_3rd_CY,$B451,AB$1)</f>
        <v>630.681344</v>
      </c>
      <c r="AC451" s="388" t="n">
        <f aca="false" t="array" ref="AC451:AC451">INDEX(_Rge_Data_3rd_CY,$B451,AC$1)</f>
        <v>0</v>
      </c>
      <c r="AD451" s="388" t="n">
        <f aca="false" t="array" ref="AD451:AD451">INDEX(_Rge_Data_3rd_CY,$B451,AD$1)</f>
        <v>0</v>
      </c>
      <c r="AE451" s="388" t="n">
        <f aca="false">INDEX(_Rge_Data_3rd_CY,$B451,AE$1)</f>
        <v>0</v>
      </c>
      <c r="AF451" s="388" t="n">
        <f aca="false" t="array" ref="AF451:AF451">INDEX(_Rge_Data_3rd_CY,$B451,AF$1)</f>
        <v>204.24127488</v>
      </c>
      <c r="AG451" s="388" t="n">
        <f aca="false" t="array" ref="AG451:AG451">INDEX(_Rge_Data_3rd_CY,$B451,AG$1)</f>
        <v>4370.88316928</v>
      </c>
      <c r="AH451" s="388" t="n">
        <f aca="false">V451-AG451</f>
        <v>735.148702720001</v>
      </c>
      <c r="AI451" s="389" t="n">
        <f aca="false">IFERROR(AH451/V451,)</f>
        <v>0.143976520544524</v>
      </c>
      <c r="AJ451" s="390" t="n">
        <f aca="false" t="array" ref="AJ451:AJ451">INDEX(_Rge_Data_3rd_CY,$B451,AJ$1)</f>
        <v>0</v>
      </c>
      <c r="AK451" s="391" t="n">
        <f aca="false" t="array" ref="AK451:AK451">INDEX(_Rge_Data_3rd_CY,$B451,AK$1)</f>
        <v>0</v>
      </c>
      <c r="AL451" s="391" t="n">
        <f aca="false" t="array" ref="AL451:AL451">INDEX(_Rge_Data_3rd_CY,$B451,AL$1)</f>
        <v>0</v>
      </c>
      <c r="AM451" s="391" t="n">
        <f aca="false">INDEX(_Rge_Data_3rd_CY,$B451,AM$1)</f>
        <v>0</v>
      </c>
      <c r="AN451" s="391" t="n">
        <f aca="false" t="array" ref="AN451:AN451">INDEX(_Rge_Data_3rd_CY,$B451,AN$1)</f>
        <v>0</v>
      </c>
      <c r="AO451" s="391" t="n">
        <f aca="false" t="array" ref="AO451:AO451">INDEX(_Rge_Data_3rd_CY,$B451,AO$1)</f>
        <v>0</v>
      </c>
      <c r="AP451" s="391" t="n">
        <f aca="false" t="array" ref="AP451:AP451">INDEX(_Rge_Data_3rd_CY,$B451,AP$1)</f>
        <v>0</v>
      </c>
      <c r="AQ451" s="391" t="n">
        <f aca="false" t="array" ref="AQ451:AQ451">INDEX(_Rge_Data_3rd_CY,$B451,AQ$1)</f>
        <v>0</v>
      </c>
      <c r="AR451" s="391" t="n">
        <f aca="false" t="array" ref="AR451:AR451">INDEX(_Rge_Data_3rd_CY,$B451,AR$1)</f>
        <v>0</v>
      </c>
      <c r="AS451" s="391" t="n">
        <f aca="false">INDEX(_Rge_Data_3rd_CY,$B451,AS$1)</f>
        <v>0</v>
      </c>
      <c r="AT451" s="391" t="n">
        <f aca="false" t="array" ref="AT451:AT451">INDEX(_Rge_Data_3rd_CY,$B451,AT$1)</f>
        <v>0</v>
      </c>
      <c r="AU451" s="391" t="n">
        <f aca="false" t="array" ref="AU451:AU451">INDEX(_Rge_Data_3rd_CY,$B451,AU$1)</f>
        <v>0</v>
      </c>
      <c r="AV451" s="262" t="n">
        <f aca="false">AU451+AX451+AY451</f>
        <v>0</v>
      </c>
      <c r="AW451" s="392" t="n">
        <f aca="false">IFERROR(AU451/AG451,0)</f>
        <v>0</v>
      </c>
      <c r="AX451" s="268" t="n">
        <f aca="false">IFERROR(IF(AND($F451="OPEN",$AH451&gt;0),$AH451*_SoP*$AW451,IF(AND($F451="CLOSED",$AH451&gt;0),$AH451*_SoL*$AW451,0)),0)</f>
        <v>0</v>
      </c>
      <c r="AY451" s="268" t="n">
        <f aca="false">IFERROR(IF($AH451&lt;0,$AH451*_SoL,0),0)</f>
        <v>0</v>
      </c>
      <c r="AZ451" s="393" t="n">
        <f aca="false">AU451+AX451</f>
        <v>0</v>
      </c>
      <c r="BA451" s="393" t="n">
        <f aca="false">AJ451-AY451</f>
        <v>0</v>
      </c>
      <c r="BB451" s="393" t="n">
        <f aca="false">AZ451-BA451</f>
        <v>0</v>
      </c>
      <c r="BC451" s="394" t="n">
        <f aca="false">IF($BB451&gt;=0,$BB451,0)</f>
        <v>0</v>
      </c>
      <c r="BD451" s="395" t="n">
        <f aca="false">IF($BB451&lt;=0,-$BB451,0)</f>
        <v>-0</v>
      </c>
      <c r="BE451" s="396" t="n">
        <f aca="false">IF((V451-AJ451)&lt;0,0,V451-AJ451)</f>
        <v>5106.031872</v>
      </c>
      <c r="BF451" s="397" t="n">
        <f aca="false">IF(AW451&gt;1,0,V451-AW451*V451)</f>
        <v>5106.031872</v>
      </c>
    </row>
    <row r="452" customFormat="false" ht="19.5" hidden="false" customHeight="true" outlineLevel="0" collapsed="false">
      <c r="A452" s="166"/>
      <c r="B452" s="208" t="n">
        <f aca="false">B451+1</f>
        <v>441</v>
      </c>
      <c r="C452" s="166"/>
      <c r="D452" s="369" t="str">
        <f aca="false" t="array" ref="D452:D452">INDEX(_Rge_Projectdata_3rd,$B452,MATCH("Project-ID",_Rge_Headline_Projectdata,0))</f>
        <v>S950294</v>
      </c>
      <c r="E452" s="370" t="str">
        <f aca="false" t="array" ref="E452:E452">IF(INDEX(_Rge_Data_3rd_CY,$B452,E$1)=0,"",TEXT(INDEX(_Rge_Data_3rd_CY,$B452,E$1),"JJJJMMTT"))</f>
        <v/>
      </c>
      <c r="F452" s="382" t="str">
        <f aca="false" t="array" ref="F452:F452">INDEX(_Rge_Data_3rd_CY,$B452,F$1)</f>
        <v>Open</v>
      </c>
      <c r="G452" s="371" t="n">
        <f aca="false" t="array" ref="G452:G452">IFERROR(MATCH(INDEX(_Rge_Data_3rd_CY,$B452,G$1),_Rge_Projectstatus,0),"")</f>
        <v>1</v>
      </c>
      <c r="H452" s="383" t="n">
        <f aca="false">INDEX(_Rge_Data_3rd_CY,$B452,H$1)</f>
        <v>0</v>
      </c>
      <c r="I452" s="384" t="n">
        <f aca="false">INDEX(_Rge_Data_3rd_CY,$B452,I$1)</f>
        <v>0</v>
      </c>
      <c r="J452" s="384" t="n">
        <f aca="false">INDEX(_Rge_Data_3rd_CY,$B452,J$1)</f>
        <v>0</v>
      </c>
      <c r="K452" s="384" t="n">
        <f aca="false">INDEX(_Rge_Data_3rd_CY,$B452,K$1)</f>
        <v>0</v>
      </c>
      <c r="L452" s="385" t="n">
        <f aca="false" t="array" ref="L452:L452">INDEX(_Rge_Data_3rd_CY,$B452,L$1)</f>
        <v>0</v>
      </c>
      <c r="M452" s="385" t="n">
        <f aca="false" t="array" ref="M452:M452">INDEX(_Rge_Data_3rd_CY,$B452,M$1)</f>
        <v>0</v>
      </c>
      <c r="N452" s="385" t="n">
        <f aca="false" t="array" ref="N452:N452">INDEX(_Rge_Data_3rd_CY,$B452,N$1)</f>
        <v>0</v>
      </c>
      <c r="O452" s="385" t="n">
        <f aca="false" t="array" ref="O452:O452">INDEX(_Rge_Data_3rd_CY,$B452,O$1)</f>
        <v>0</v>
      </c>
      <c r="P452" s="385" t="n">
        <f aca="false" t="array" ref="P452:P452">INDEX(_Rge_Data_3rd_CY,$B452,P$1)</f>
        <v>0</v>
      </c>
      <c r="Q452" s="385" t="n">
        <f aca="false">INDEX(_Rge_Data_3rd_CY,$B452,Q$1)</f>
        <v>0</v>
      </c>
      <c r="R452" s="385" t="n">
        <f aca="false" t="array" ref="R452:R452">INDEX(_Rge_Data_3rd_CY,$B452,R$1)</f>
        <v>0</v>
      </c>
      <c r="S452" s="385" t="n">
        <f aca="false" t="array" ref="S452:S452">INDEX(_Rge_Data_3rd_CY,$B452,S$1)</f>
        <v>0</v>
      </c>
      <c r="T452" s="385" t="n">
        <f aca="false">H452-S452</f>
        <v>0</v>
      </c>
      <c r="U452" s="386" t="n">
        <f aca="false">IFERROR(T452/H452,0)</f>
        <v>0</v>
      </c>
      <c r="V452" s="387" t="n">
        <f aca="false" t="array" ref="V452:V452">INDEX(_Rge_Data_3rd_CY,$B452,V$1)</f>
        <v>21034.083712</v>
      </c>
      <c r="W452" s="388" t="n">
        <f aca="false" t="array" ref="W452:W452">INDEX(_Rge_Data_3rd_CY,$B452,W$1)</f>
        <v>14109.0830459259</v>
      </c>
      <c r="X452" s="388" t="n">
        <f aca="false" t="array" ref="X452:X452">INDEX(_Rge_Data_3rd_CY,$B452,X$1)</f>
        <v>0</v>
      </c>
      <c r="Y452" s="388" t="n">
        <f aca="false">INDEX(_Rge_Data_3rd_CY,$B452,Y$1)</f>
        <v>0</v>
      </c>
      <c r="Z452" s="388" t="n">
        <f aca="false" t="array" ref="Z452:Z452">INDEX(_Rge_Data_3rd_CY,$B452,Z$1)</f>
        <v>14109.0830459259</v>
      </c>
      <c r="AA452" s="388" t="n">
        <f aca="false" t="array" ref="AA452:AA452">INDEX(_Rge_Data_3rd_CY,$B452,AA$1)</f>
        <v>380.3896496</v>
      </c>
      <c r="AB452" s="388" t="n">
        <f aca="false" t="array" ref="AB452:AB452">INDEX(_Rge_Data_3rd_CY,$B452,AB$1)</f>
        <v>1270.60928</v>
      </c>
      <c r="AC452" s="388" t="n">
        <f aca="false" t="array" ref="AC452:AC452">INDEX(_Rge_Data_3rd_CY,$B452,AC$1)</f>
        <v>0</v>
      </c>
      <c r="AD452" s="388" t="n">
        <f aca="false" t="array" ref="AD452:AD452">INDEX(_Rge_Data_3rd_CY,$B452,AD$1)</f>
        <v>0</v>
      </c>
      <c r="AE452" s="388" t="n">
        <f aca="false">INDEX(_Rge_Data_3rd_CY,$B452,AE$1)</f>
        <v>0</v>
      </c>
      <c r="AF452" s="388" t="n">
        <f aca="false" t="array" ref="AF452:AF452">INDEX(_Rge_Data_3rd_CY,$B452,AF$1)</f>
        <v>841.36334848</v>
      </c>
      <c r="AG452" s="388" t="n">
        <f aca="false" t="array" ref="AG452:AG452">INDEX(_Rge_Data_3rd_CY,$B452,AG$1)</f>
        <v>16601.4453240059</v>
      </c>
      <c r="AH452" s="388" t="n">
        <f aca="false">V452-AG452</f>
        <v>4432.63838799407</v>
      </c>
      <c r="AI452" s="389" t="n">
        <f aca="false">IFERROR(AH452/V452,)</f>
        <v>0.210735986824339</v>
      </c>
      <c r="AJ452" s="390" t="n">
        <f aca="false" t="array" ref="AJ452:AJ452">INDEX(_Rge_Data_3rd_CY,$B452,AJ$1)</f>
        <v>0</v>
      </c>
      <c r="AK452" s="391" t="n">
        <f aca="false" t="array" ref="AK452:AK452">INDEX(_Rge_Data_3rd_CY,$B452,AK$1)</f>
        <v>0</v>
      </c>
      <c r="AL452" s="391" t="n">
        <f aca="false" t="array" ref="AL452:AL452">INDEX(_Rge_Data_3rd_CY,$B452,AL$1)</f>
        <v>0</v>
      </c>
      <c r="AM452" s="391" t="n">
        <f aca="false">INDEX(_Rge_Data_3rd_CY,$B452,AM$1)</f>
        <v>0</v>
      </c>
      <c r="AN452" s="391" t="n">
        <f aca="false" t="array" ref="AN452:AN452">INDEX(_Rge_Data_3rd_CY,$B452,AN$1)</f>
        <v>0</v>
      </c>
      <c r="AO452" s="391" t="n">
        <f aca="false" t="array" ref="AO452:AO452">INDEX(_Rge_Data_3rd_CY,$B452,AO$1)</f>
        <v>0</v>
      </c>
      <c r="AP452" s="391" t="n">
        <f aca="false" t="array" ref="AP452:AP452">INDEX(_Rge_Data_3rd_CY,$B452,AP$1)</f>
        <v>0</v>
      </c>
      <c r="AQ452" s="391" t="n">
        <f aca="false" t="array" ref="AQ452:AQ452">INDEX(_Rge_Data_3rd_CY,$B452,AQ$1)</f>
        <v>0</v>
      </c>
      <c r="AR452" s="391" t="n">
        <f aca="false" t="array" ref="AR452:AR452">INDEX(_Rge_Data_3rd_CY,$B452,AR$1)</f>
        <v>0</v>
      </c>
      <c r="AS452" s="391" t="n">
        <f aca="false">INDEX(_Rge_Data_3rd_CY,$B452,AS$1)</f>
        <v>0</v>
      </c>
      <c r="AT452" s="391" t="n">
        <f aca="false" t="array" ref="AT452:AT452">INDEX(_Rge_Data_3rd_CY,$B452,AT$1)</f>
        <v>0</v>
      </c>
      <c r="AU452" s="391" t="n">
        <f aca="false" t="array" ref="AU452:AU452">INDEX(_Rge_Data_3rd_CY,$B452,AU$1)</f>
        <v>0</v>
      </c>
      <c r="AV452" s="262" t="n">
        <f aca="false">AU452+AX452+AY452</f>
        <v>0</v>
      </c>
      <c r="AW452" s="392" t="n">
        <f aca="false">IFERROR(AU452/AG452,0)</f>
        <v>0</v>
      </c>
      <c r="AX452" s="268" t="n">
        <f aca="false">IFERROR(IF(AND($F452="OPEN",$AH452&gt;0),$AH452*_SoP*$AW452,IF(AND($F452="CLOSED",$AH452&gt;0),$AH452*_SoL*$AW452,0)),0)</f>
        <v>0</v>
      </c>
      <c r="AY452" s="268" t="n">
        <f aca="false">IFERROR(IF($AH452&lt;0,$AH452*_SoL,0),0)</f>
        <v>0</v>
      </c>
      <c r="AZ452" s="393" t="n">
        <f aca="false">AU452+AX452</f>
        <v>0</v>
      </c>
      <c r="BA452" s="393" t="n">
        <f aca="false">AJ452-AY452</f>
        <v>0</v>
      </c>
      <c r="BB452" s="393" t="n">
        <f aca="false">AZ452-BA452</f>
        <v>0</v>
      </c>
      <c r="BC452" s="394" t="n">
        <f aca="false">IF($BB452&gt;=0,$BB452,0)</f>
        <v>0</v>
      </c>
      <c r="BD452" s="395" t="n">
        <f aca="false">IF($BB452&lt;=0,-$BB452,0)</f>
        <v>-0</v>
      </c>
      <c r="BE452" s="396" t="n">
        <f aca="false">IF((V452-AJ452)&lt;0,0,V452-AJ452)</f>
        <v>21034.083712</v>
      </c>
      <c r="BF452" s="397" t="n">
        <f aca="false">IF(AW452&gt;1,0,V452-AW452*V452)</f>
        <v>21034.083712</v>
      </c>
    </row>
    <row r="453" customFormat="false" ht="19.5" hidden="false" customHeight="true" outlineLevel="0" collapsed="false">
      <c r="A453" s="166"/>
      <c r="B453" s="208" t="n">
        <f aca="false">B452+1</f>
        <v>442</v>
      </c>
      <c r="C453" s="166"/>
      <c r="D453" s="369" t="n">
        <f aca="false">INDEX(_Rge_Projectdata_3rd,$B453,MATCH("Project-ID",_Rge_Headline_Projectdata,0))</f>
        <v>0</v>
      </c>
      <c r="E453" s="370" t="str">
        <f aca="false" t="array" ref="E453:E453">IF(INDEX(_Rge_Data_3rd_CY,$B453,E$1)=0,"",TEXT(INDEX(_Rge_Data_3rd_CY,$B453,E$1),"JJJJMMTT"))</f>
        <v/>
      </c>
      <c r="F453" s="382" t="str">
        <f aca="false" t="array" ref="F453:F453">INDEX(_Rge_Data_3rd_CY,$B453,F$1)</f>
        <v>Open</v>
      </c>
      <c r="G453" s="371" t="n">
        <f aca="false" t="array" ref="G453:G453">IFERROR(MATCH(INDEX(_Rge_Data_3rd_CY,$B453,G$1),_Rge_Projectstatus,0),"")</f>
        <v>1</v>
      </c>
      <c r="H453" s="383" t="n">
        <f aca="false">INDEX(_Rge_Data_3rd_CY,$B453,H$1)</f>
        <v>0</v>
      </c>
      <c r="I453" s="384" t="n">
        <f aca="false">INDEX(_Rge_Data_3rd_CY,$B453,I$1)</f>
        <v>0</v>
      </c>
      <c r="J453" s="384" t="n">
        <f aca="false">INDEX(_Rge_Data_3rd_CY,$B453,J$1)</f>
        <v>0</v>
      </c>
      <c r="K453" s="384" t="n">
        <f aca="false">INDEX(_Rge_Data_3rd_CY,$B453,K$1)</f>
        <v>0</v>
      </c>
      <c r="L453" s="385" t="n">
        <f aca="false" t="array" ref="L453:L453">INDEX(_Rge_Data_3rd_CY,$B453,L$1)</f>
        <v>0</v>
      </c>
      <c r="M453" s="385" t="n">
        <f aca="false" t="array" ref="M453:M453">INDEX(_Rge_Data_3rd_CY,$B453,M$1)</f>
        <v>0</v>
      </c>
      <c r="N453" s="385" t="n">
        <f aca="false" t="array" ref="N453:N453">INDEX(_Rge_Data_3rd_CY,$B453,N$1)</f>
        <v>0</v>
      </c>
      <c r="O453" s="385" t="n">
        <f aca="false" t="array" ref="O453:O453">INDEX(_Rge_Data_3rd_CY,$B453,O$1)</f>
        <v>0</v>
      </c>
      <c r="P453" s="385" t="n">
        <f aca="false" t="array" ref="P453:P453">INDEX(_Rge_Data_3rd_CY,$B453,P$1)</f>
        <v>0</v>
      </c>
      <c r="Q453" s="385" t="n">
        <f aca="false">INDEX(_Rge_Data_3rd_CY,$B453,Q$1)</f>
        <v>0</v>
      </c>
      <c r="R453" s="385" t="n">
        <f aca="false" t="array" ref="R453:R453">INDEX(_Rge_Data_3rd_CY,$B453,R$1)</f>
        <v>0</v>
      </c>
      <c r="S453" s="385" t="n">
        <f aca="false" t="array" ref="S453:S453">INDEX(_Rge_Data_3rd_CY,$B453,S$1)</f>
        <v>0</v>
      </c>
      <c r="T453" s="385" t="n">
        <f aca="false">H453-S453</f>
        <v>0</v>
      </c>
      <c r="U453" s="386" t="n">
        <f aca="false">IFERROR(T453/H453,0)</f>
        <v>0</v>
      </c>
      <c r="V453" s="387" t="n">
        <f aca="false" t="array" ref="V453:V453">INDEX(_Rge_Data_3rd_CY,$B453,V$1)</f>
        <v>0</v>
      </c>
      <c r="W453" s="388" t="n">
        <f aca="false" t="array" ref="W453:W453">INDEX(_Rge_Data_3rd_CY,$B453,W$1)</f>
        <v>0</v>
      </c>
      <c r="X453" s="388" t="n">
        <f aca="false" t="array" ref="X453:X453">INDEX(_Rge_Data_3rd_CY,$B453,X$1)</f>
        <v>0</v>
      </c>
      <c r="Y453" s="388" t="n">
        <f aca="false">INDEX(_Rge_Data_3rd_CY,$B453,Y$1)</f>
        <v>0</v>
      </c>
      <c r="Z453" s="388" t="n">
        <f aca="false" t="array" ref="Z453:Z453">INDEX(_Rge_Data_3rd_CY,$B453,Z$1)</f>
        <v>0</v>
      </c>
      <c r="AA453" s="388" t="n">
        <f aca="false" t="array" ref="AA453:AA453">INDEX(_Rge_Data_3rd_CY,$B453,AA$1)</f>
        <v>0</v>
      </c>
      <c r="AB453" s="388" t="n">
        <f aca="false" t="array" ref="AB453:AB453">INDEX(_Rge_Data_3rd_CY,$B453,AB$1)</f>
        <v>0</v>
      </c>
      <c r="AC453" s="388" t="n">
        <f aca="false" t="array" ref="AC453:AC453">INDEX(_Rge_Data_3rd_CY,$B453,AC$1)</f>
        <v>0</v>
      </c>
      <c r="AD453" s="388" t="n">
        <f aca="false" t="array" ref="AD453:AD453">INDEX(_Rge_Data_3rd_CY,$B453,AD$1)</f>
        <v>0</v>
      </c>
      <c r="AE453" s="388" t="n">
        <f aca="false">INDEX(_Rge_Data_3rd_CY,$B453,AE$1)</f>
        <v>0</v>
      </c>
      <c r="AF453" s="388" t="n">
        <f aca="false" t="array" ref="AF453:AF453">INDEX(_Rge_Data_3rd_CY,$B453,AF$1)</f>
        <v>0</v>
      </c>
      <c r="AG453" s="388" t="n">
        <f aca="false" t="array" ref="AG453:AG453">INDEX(_Rge_Data_3rd_CY,$B453,AG$1)</f>
        <v>0</v>
      </c>
      <c r="AH453" s="388" t="n">
        <f aca="false">V453-AG453</f>
        <v>0</v>
      </c>
      <c r="AI453" s="389" t="n">
        <f aca="false">IFERROR(AH453/V453,)</f>
        <v>0</v>
      </c>
      <c r="AJ453" s="390" t="n">
        <f aca="false" t="array" ref="AJ453:AJ453">INDEX(_Rge_Data_3rd_CY,$B453,AJ$1)</f>
        <v>0</v>
      </c>
      <c r="AK453" s="391" t="n">
        <f aca="false" t="array" ref="AK453:AK453">INDEX(_Rge_Data_3rd_CY,$B453,AK$1)</f>
        <v>0</v>
      </c>
      <c r="AL453" s="391" t="n">
        <f aca="false" t="array" ref="AL453:AL453">INDEX(_Rge_Data_3rd_CY,$B453,AL$1)</f>
        <v>0</v>
      </c>
      <c r="AM453" s="391" t="n">
        <f aca="false">INDEX(_Rge_Data_3rd_CY,$B453,AM$1)</f>
        <v>0</v>
      </c>
      <c r="AN453" s="391" t="n">
        <f aca="false" t="array" ref="AN453:AN453">INDEX(_Rge_Data_3rd_CY,$B453,AN$1)</f>
        <v>0</v>
      </c>
      <c r="AO453" s="391" t="n">
        <f aca="false" t="array" ref="AO453:AO453">INDEX(_Rge_Data_3rd_CY,$B453,AO$1)</f>
        <v>0</v>
      </c>
      <c r="AP453" s="391" t="n">
        <f aca="false" t="array" ref="AP453:AP453">INDEX(_Rge_Data_3rd_CY,$B453,AP$1)</f>
        <v>0</v>
      </c>
      <c r="AQ453" s="391" t="n">
        <f aca="false" t="array" ref="AQ453:AQ453">INDEX(_Rge_Data_3rd_CY,$B453,AQ$1)</f>
        <v>0</v>
      </c>
      <c r="AR453" s="391" t="n">
        <f aca="false" t="array" ref="AR453:AR453">INDEX(_Rge_Data_3rd_CY,$B453,AR$1)</f>
        <v>0</v>
      </c>
      <c r="AS453" s="391" t="n">
        <f aca="false">INDEX(_Rge_Data_3rd_CY,$B453,AS$1)</f>
        <v>0</v>
      </c>
      <c r="AT453" s="391" t="n">
        <f aca="false" t="array" ref="AT453:AT453">INDEX(_Rge_Data_3rd_CY,$B453,AT$1)</f>
        <v>0</v>
      </c>
      <c r="AU453" s="391" t="n">
        <f aca="false" t="array" ref="AU453:AU453">INDEX(_Rge_Data_3rd_CY,$B453,AU$1)</f>
        <v>0</v>
      </c>
      <c r="AV453" s="262" t="n">
        <f aca="false">AU453+AX453+AY453</f>
        <v>0</v>
      </c>
      <c r="AW453" s="392" t="n">
        <f aca="false">IFERROR(AU453/AG453,0)</f>
        <v>0</v>
      </c>
      <c r="AX453" s="268" t="n">
        <f aca="false">IFERROR(IF(AND($F453="OPEN",$AH453&gt;0),$AH453*_SoP*$AW453,IF(AND($F453="CLOSED",$AH453&gt;0),$AH453*_SoL*$AW453,0)),0)</f>
        <v>0</v>
      </c>
      <c r="AY453" s="268" t="n">
        <f aca="false">IFERROR(IF($AH453&lt;0,$AH453*_SoL,0),0)</f>
        <v>0</v>
      </c>
      <c r="AZ453" s="393" t="n">
        <f aca="false">AU453+AX453</f>
        <v>0</v>
      </c>
      <c r="BA453" s="393" t="n">
        <f aca="false">AJ453-AY453</f>
        <v>0</v>
      </c>
      <c r="BB453" s="393" t="n">
        <f aca="false">AZ453-BA453</f>
        <v>0</v>
      </c>
      <c r="BC453" s="394" t="n">
        <f aca="false">IF($BB453&gt;=0,$BB453,0)</f>
        <v>0</v>
      </c>
      <c r="BD453" s="395" t="n">
        <f aca="false">IF($BB453&lt;=0,-$BB453,0)</f>
        <v>-0</v>
      </c>
      <c r="BE453" s="396" t="n">
        <f aca="false">IF((V453-AJ453)&lt;0,0,V453-AJ453)</f>
        <v>0</v>
      </c>
      <c r="BF453" s="397" t="n">
        <f aca="false">IF(AW453&gt;1,0,V453-AW453*V453)</f>
        <v>0</v>
      </c>
    </row>
    <row r="454" customFormat="false" ht="19.5" hidden="false" customHeight="true" outlineLevel="0" collapsed="false">
      <c r="A454" s="166"/>
      <c r="B454" s="208" t="n">
        <f aca="false">B453+1</f>
        <v>443</v>
      </c>
      <c r="C454" s="166"/>
      <c r="D454" s="369" t="n">
        <f aca="false">INDEX(_Rge_Projectdata_3rd,$B454,MATCH("Project-ID",_Rge_Headline_Projectdata,0))</f>
        <v>0</v>
      </c>
      <c r="E454" s="370" t="str">
        <f aca="false" t="array" ref="E454:E454">IF(INDEX(_Rge_Data_3rd_CY,$B454,E$1)=0,"",TEXT(INDEX(_Rge_Data_3rd_CY,$B454,E$1),"JJJJMMTT"))</f>
        <v/>
      </c>
      <c r="F454" s="382" t="str">
        <f aca="false" t="array" ref="F454:F454">INDEX(_Rge_Data_3rd_CY,$B454,F$1)</f>
        <v>Open</v>
      </c>
      <c r="G454" s="371" t="n">
        <f aca="false" t="array" ref="G454:G454">IFERROR(MATCH(INDEX(_Rge_Data_3rd_CY,$B454,G$1),_Rge_Projectstatus,0),"")</f>
        <v>1</v>
      </c>
      <c r="H454" s="383" t="n">
        <f aca="false">INDEX(_Rge_Data_3rd_CY,$B454,H$1)</f>
        <v>0</v>
      </c>
      <c r="I454" s="384" t="n">
        <f aca="false">INDEX(_Rge_Data_3rd_CY,$B454,I$1)</f>
        <v>0</v>
      </c>
      <c r="J454" s="384" t="n">
        <f aca="false">INDEX(_Rge_Data_3rd_CY,$B454,J$1)</f>
        <v>0</v>
      </c>
      <c r="K454" s="384" t="n">
        <f aca="false">INDEX(_Rge_Data_3rd_CY,$B454,K$1)</f>
        <v>0</v>
      </c>
      <c r="L454" s="385" t="n">
        <f aca="false" t="array" ref="L454:L454">INDEX(_Rge_Data_3rd_CY,$B454,L$1)</f>
        <v>0</v>
      </c>
      <c r="M454" s="385" t="n">
        <f aca="false" t="array" ref="M454:M454">INDEX(_Rge_Data_3rd_CY,$B454,M$1)</f>
        <v>0</v>
      </c>
      <c r="N454" s="385" t="n">
        <f aca="false" t="array" ref="N454:N454">INDEX(_Rge_Data_3rd_CY,$B454,N$1)</f>
        <v>0</v>
      </c>
      <c r="O454" s="385" t="n">
        <f aca="false" t="array" ref="O454:O454">INDEX(_Rge_Data_3rd_CY,$B454,O$1)</f>
        <v>0</v>
      </c>
      <c r="P454" s="385" t="n">
        <f aca="false" t="array" ref="P454:P454">INDEX(_Rge_Data_3rd_CY,$B454,P$1)</f>
        <v>0</v>
      </c>
      <c r="Q454" s="385" t="n">
        <f aca="false">INDEX(_Rge_Data_3rd_CY,$B454,Q$1)</f>
        <v>0</v>
      </c>
      <c r="R454" s="385" t="n">
        <f aca="false" t="array" ref="R454:R454">INDEX(_Rge_Data_3rd_CY,$B454,R$1)</f>
        <v>0</v>
      </c>
      <c r="S454" s="385" t="n">
        <f aca="false" t="array" ref="S454:S454">INDEX(_Rge_Data_3rd_CY,$B454,S$1)</f>
        <v>0</v>
      </c>
      <c r="T454" s="385" t="n">
        <f aca="false">H454-S454</f>
        <v>0</v>
      </c>
      <c r="U454" s="386" t="n">
        <f aca="false">IFERROR(T454/H454,0)</f>
        <v>0</v>
      </c>
      <c r="V454" s="387" t="n">
        <f aca="false" t="array" ref="V454:V454">INDEX(_Rge_Data_3rd_CY,$B454,V$1)</f>
        <v>0</v>
      </c>
      <c r="W454" s="388" t="n">
        <f aca="false" t="array" ref="W454:W454">INDEX(_Rge_Data_3rd_CY,$B454,W$1)</f>
        <v>0</v>
      </c>
      <c r="X454" s="388" t="n">
        <f aca="false" t="array" ref="X454:X454">INDEX(_Rge_Data_3rd_CY,$B454,X$1)</f>
        <v>0</v>
      </c>
      <c r="Y454" s="388" t="n">
        <f aca="false">INDEX(_Rge_Data_3rd_CY,$B454,Y$1)</f>
        <v>0</v>
      </c>
      <c r="Z454" s="388" t="n">
        <f aca="false" t="array" ref="Z454:Z454">INDEX(_Rge_Data_3rd_CY,$B454,Z$1)</f>
        <v>0</v>
      </c>
      <c r="AA454" s="388" t="n">
        <f aca="false" t="array" ref="AA454:AA454">INDEX(_Rge_Data_3rd_CY,$B454,AA$1)</f>
        <v>0</v>
      </c>
      <c r="AB454" s="388" t="n">
        <f aca="false" t="array" ref="AB454:AB454">INDEX(_Rge_Data_3rd_CY,$B454,AB$1)</f>
        <v>0</v>
      </c>
      <c r="AC454" s="388" t="n">
        <f aca="false" t="array" ref="AC454:AC454">INDEX(_Rge_Data_3rd_CY,$B454,AC$1)</f>
        <v>0</v>
      </c>
      <c r="AD454" s="388" t="n">
        <f aca="false" t="array" ref="AD454:AD454">INDEX(_Rge_Data_3rd_CY,$B454,AD$1)</f>
        <v>0</v>
      </c>
      <c r="AE454" s="388" t="n">
        <f aca="false">INDEX(_Rge_Data_3rd_CY,$B454,AE$1)</f>
        <v>0</v>
      </c>
      <c r="AF454" s="388" t="n">
        <f aca="false" t="array" ref="AF454:AF454">INDEX(_Rge_Data_3rd_CY,$B454,AF$1)</f>
        <v>0</v>
      </c>
      <c r="AG454" s="388" t="n">
        <f aca="false" t="array" ref="AG454:AG454">INDEX(_Rge_Data_3rd_CY,$B454,AG$1)</f>
        <v>0</v>
      </c>
      <c r="AH454" s="388" t="n">
        <f aca="false">V454-AG454</f>
        <v>0</v>
      </c>
      <c r="AI454" s="389" t="n">
        <f aca="false">IFERROR(AH454/V454,)</f>
        <v>0</v>
      </c>
      <c r="AJ454" s="390" t="n">
        <f aca="false" t="array" ref="AJ454:AJ454">INDEX(_Rge_Data_3rd_CY,$B454,AJ$1)</f>
        <v>0</v>
      </c>
      <c r="AK454" s="391" t="n">
        <f aca="false" t="array" ref="AK454:AK454">INDEX(_Rge_Data_3rd_CY,$B454,AK$1)</f>
        <v>0</v>
      </c>
      <c r="AL454" s="391" t="n">
        <f aca="false" t="array" ref="AL454:AL454">INDEX(_Rge_Data_3rd_CY,$B454,AL$1)</f>
        <v>0</v>
      </c>
      <c r="AM454" s="391" t="n">
        <f aca="false">INDEX(_Rge_Data_3rd_CY,$B454,AM$1)</f>
        <v>0</v>
      </c>
      <c r="AN454" s="391" t="n">
        <f aca="false" t="array" ref="AN454:AN454">INDEX(_Rge_Data_3rd_CY,$B454,AN$1)</f>
        <v>0</v>
      </c>
      <c r="AO454" s="391" t="n">
        <f aca="false" t="array" ref="AO454:AO454">INDEX(_Rge_Data_3rd_CY,$B454,AO$1)</f>
        <v>0</v>
      </c>
      <c r="AP454" s="391" t="n">
        <f aca="false" t="array" ref="AP454:AP454">INDEX(_Rge_Data_3rd_CY,$B454,AP$1)</f>
        <v>0</v>
      </c>
      <c r="AQ454" s="391" t="n">
        <f aca="false" t="array" ref="AQ454:AQ454">INDEX(_Rge_Data_3rd_CY,$B454,AQ$1)</f>
        <v>0</v>
      </c>
      <c r="AR454" s="391" t="n">
        <f aca="false" t="array" ref="AR454:AR454">INDEX(_Rge_Data_3rd_CY,$B454,AR$1)</f>
        <v>0</v>
      </c>
      <c r="AS454" s="391" t="n">
        <f aca="false">INDEX(_Rge_Data_3rd_CY,$B454,AS$1)</f>
        <v>0</v>
      </c>
      <c r="AT454" s="391" t="n">
        <f aca="false" t="array" ref="AT454:AT454">INDEX(_Rge_Data_3rd_CY,$B454,AT$1)</f>
        <v>0</v>
      </c>
      <c r="AU454" s="391" t="n">
        <f aca="false" t="array" ref="AU454:AU454">INDEX(_Rge_Data_3rd_CY,$B454,AU$1)</f>
        <v>0</v>
      </c>
      <c r="AV454" s="262" t="n">
        <f aca="false">AU454+AX454+AY454</f>
        <v>0</v>
      </c>
      <c r="AW454" s="392" t="n">
        <f aca="false">IFERROR(AU454/AG454,0)</f>
        <v>0</v>
      </c>
      <c r="AX454" s="268" t="n">
        <f aca="false">IFERROR(IF(AND($F454="OPEN",$AH454&gt;0),$AH454*_SoP*$AW454,IF(AND($F454="CLOSED",$AH454&gt;0),$AH454*_SoL*$AW454,0)),0)</f>
        <v>0</v>
      </c>
      <c r="AY454" s="268" t="n">
        <f aca="false">IFERROR(IF($AH454&lt;0,$AH454*_SoL,0),0)</f>
        <v>0</v>
      </c>
      <c r="AZ454" s="393" t="n">
        <f aca="false">AU454+AX454</f>
        <v>0</v>
      </c>
      <c r="BA454" s="393" t="n">
        <f aca="false">AJ454-AY454</f>
        <v>0</v>
      </c>
      <c r="BB454" s="393" t="n">
        <f aca="false">AZ454-BA454</f>
        <v>0</v>
      </c>
      <c r="BC454" s="394" t="n">
        <f aca="false">IF($BB454&gt;=0,$BB454,0)</f>
        <v>0</v>
      </c>
      <c r="BD454" s="395" t="n">
        <f aca="false">IF($BB454&lt;=0,-$BB454,0)</f>
        <v>-0</v>
      </c>
      <c r="BE454" s="396" t="n">
        <f aca="false">IF((V454-AJ454)&lt;0,0,V454-AJ454)</f>
        <v>0</v>
      </c>
      <c r="BF454" s="397" t="n">
        <f aca="false">IF(AW454&gt;1,0,V454-AW454*V454)</f>
        <v>0</v>
      </c>
    </row>
    <row r="455" customFormat="false" ht="19.5" hidden="false" customHeight="true" outlineLevel="0" collapsed="false">
      <c r="A455" s="166"/>
      <c r="B455" s="208" t="n">
        <f aca="false">B454+1</f>
        <v>444</v>
      </c>
      <c r="C455" s="166"/>
      <c r="D455" s="369" t="n">
        <f aca="false">INDEX(_Rge_Projectdata_3rd,$B455,MATCH("Project-ID",_Rge_Headline_Projectdata,0))</f>
        <v>0</v>
      </c>
      <c r="E455" s="370" t="str">
        <f aca="false" t="array" ref="E455:E455">IF(INDEX(_Rge_Data_3rd_CY,$B455,E$1)=0,"",TEXT(INDEX(_Rge_Data_3rd_CY,$B455,E$1),"JJJJMMTT"))</f>
        <v/>
      </c>
      <c r="F455" s="382" t="str">
        <f aca="false" t="array" ref="F455:F455">INDEX(_Rge_Data_3rd_CY,$B455,F$1)</f>
        <v>Open</v>
      </c>
      <c r="G455" s="371" t="n">
        <f aca="false" t="array" ref="G455:G455">IFERROR(MATCH(INDEX(_Rge_Data_3rd_CY,$B455,G$1),_Rge_Projectstatus,0),"")</f>
        <v>1</v>
      </c>
      <c r="H455" s="383" t="n">
        <f aca="false">INDEX(_Rge_Data_3rd_CY,$B455,H$1)</f>
        <v>0</v>
      </c>
      <c r="I455" s="384" t="n">
        <f aca="false">INDEX(_Rge_Data_3rd_CY,$B455,I$1)</f>
        <v>0</v>
      </c>
      <c r="J455" s="384" t="n">
        <f aca="false">INDEX(_Rge_Data_3rd_CY,$B455,J$1)</f>
        <v>0</v>
      </c>
      <c r="K455" s="384" t="n">
        <f aca="false">INDEX(_Rge_Data_3rd_CY,$B455,K$1)</f>
        <v>0</v>
      </c>
      <c r="L455" s="385" t="n">
        <f aca="false" t="array" ref="L455:L455">INDEX(_Rge_Data_3rd_CY,$B455,L$1)</f>
        <v>0</v>
      </c>
      <c r="M455" s="385" t="n">
        <f aca="false" t="array" ref="M455:M455">INDEX(_Rge_Data_3rd_CY,$B455,M$1)</f>
        <v>0</v>
      </c>
      <c r="N455" s="385" t="n">
        <f aca="false" t="array" ref="N455:N455">INDEX(_Rge_Data_3rd_CY,$B455,N$1)</f>
        <v>0</v>
      </c>
      <c r="O455" s="385" t="n">
        <f aca="false" t="array" ref="O455:O455">INDEX(_Rge_Data_3rd_CY,$B455,O$1)</f>
        <v>0</v>
      </c>
      <c r="P455" s="385" t="n">
        <f aca="false" t="array" ref="P455:P455">INDEX(_Rge_Data_3rd_CY,$B455,P$1)</f>
        <v>0</v>
      </c>
      <c r="Q455" s="385" t="n">
        <f aca="false">INDEX(_Rge_Data_3rd_CY,$B455,Q$1)</f>
        <v>0</v>
      </c>
      <c r="R455" s="385" t="n">
        <f aca="false" t="array" ref="R455:R455">INDEX(_Rge_Data_3rd_CY,$B455,R$1)</f>
        <v>0</v>
      </c>
      <c r="S455" s="385" t="n">
        <f aca="false" t="array" ref="S455:S455">INDEX(_Rge_Data_3rd_CY,$B455,S$1)</f>
        <v>0</v>
      </c>
      <c r="T455" s="385" t="n">
        <f aca="false">H455-S455</f>
        <v>0</v>
      </c>
      <c r="U455" s="386" t="n">
        <f aca="false">IFERROR(T455/H455,0)</f>
        <v>0</v>
      </c>
      <c r="V455" s="387" t="n">
        <f aca="false" t="array" ref="V455:V455">INDEX(_Rge_Data_3rd_CY,$B455,V$1)</f>
        <v>0</v>
      </c>
      <c r="W455" s="388" t="n">
        <f aca="false" t="array" ref="W455:W455">INDEX(_Rge_Data_3rd_CY,$B455,W$1)</f>
        <v>0</v>
      </c>
      <c r="X455" s="388" t="n">
        <f aca="false" t="array" ref="X455:X455">INDEX(_Rge_Data_3rd_CY,$B455,X$1)</f>
        <v>0</v>
      </c>
      <c r="Y455" s="388" t="n">
        <f aca="false">INDEX(_Rge_Data_3rd_CY,$B455,Y$1)</f>
        <v>0</v>
      </c>
      <c r="Z455" s="388" t="n">
        <f aca="false" t="array" ref="Z455:Z455">INDEX(_Rge_Data_3rd_CY,$B455,Z$1)</f>
        <v>0</v>
      </c>
      <c r="AA455" s="388" t="n">
        <f aca="false" t="array" ref="AA455:AA455">INDEX(_Rge_Data_3rd_CY,$B455,AA$1)</f>
        <v>0</v>
      </c>
      <c r="AB455" s="388" t="n">
        <f aca="false" t="array" ref="AB455:AB455">INDEX(_Rge_Data_3rd_CY,$B455,AB$1)</f>
        <v>0</v>
      </c>
      <c r="AC455" s="388" t="n">
        <f aca="false" t="array" ref="AC455:AC455">INDEX(_Rge_Data_3rd_CY,$B455,AC$1)</f>
        <v>0</v>
      </c>
      <c r="AD455" s="388" t="n">
        <f aca="false" t="array" ref="AD455:AD455">INDEX(_Rge_Data_3rd_CY,$B455,AD$1)</f>
        <v>0</v>
      </c>
      <c r="AE455" s="388" t="n">
        <f aca="false">INDEX(_Rge_Data_3rd_CY,$B455,AE$1)</f>
        <v>0</v>
      </c>
      <c r="AF455" s="388" t="n">
        <f aca="false" t="array" ref="AF455:AF455">INDEX(_Rge_Data_3rd_CY,$B455,AF$1)</f>
        <v>0</v>
      </c>
      <c r="AG455" s="388" t="n">
        <f aca="false" t="array" ref="AG455:AG455">INDEX(_Rge_Data_3rd_CY,$B455,AG$1)</f>
        <v>0</v>
      </c>
      <c r="AH455" s="388" t="n">
        <f aca="false">V455-AG455</f>
        <v>0</v>
      </c>
      <c r="AI455" s="389" t="n">
        <f aca="false">IFERROR(AH455/V455,)</f>
        <v>0</v>
      </c>
      <c r="AJ455" s="390" t="n">
        <f aca="false" t="array" ref="AJ455:AJ455">INDEX(_Rge_Data_3rd_CY,$B455,AJ$1)</f>
        <v>0</v>
      </c>
      <c r="AK455" s="391" t="n">
        <f aca="false" t="array" ref="AK455:AK455">INDEX(_Rge_Data_3rd_CY,$B455,AK$1)</f>
        <v>0</v>
      </c>
      <c r="AL455" s="391" t="n">
        <f aca="false" t="array" ref="AL455:AL455">INDEX(_Rge_Data_3rd_CY,$B455,AL$1)</f>
        <v>0</v>
      </c>
      <c r="AM455" s="391" t="n">
        <f aca="false">INDEX(_Rge_Data_3rd_CY,$B455,AM$1)</f>
        <v>0</v>
      </c>
      <c r="AN455" s="391" t="n">
        <f aca="false" t="array" ref="AN455:AN455">INDEX(_Rge_Data_3rd_CY,$B455,AN$1)</f>
        <v>0</v>
      </c>
      <c r="AO455" s="391" t="n">
        <f aca="false" t="array" ref="AO455:AO455">INDEX(_Rge_Data_3rd_CY,$B455,AO$1)</f>
        <v>0</v>
      </c>
      <c r="AP455" s="391" t="n">
        <f aca="false" t="array" ref="AP455:AP455">INDEX(_Rge_Data_3rd_CY,$B455,AP$1)</f>
        <v>0</v>
      </c>
      <c r="AQ455" s="391" t="n">
        <f aca="false" t="array" ref="AQ455:AQ455">INDEX(_Rge_Data_3rd_CY,$B455,AQ$1)</f>
        <v>0</v>
      </c>
      <c r="AR455" s="391" t="n">
        <f aca="false" t="array" ref="AR455:AR455">INDEX(_Rge_Data_3rd_CY,$B455,AR$1)</f>
        <v>0</v>
      </c>
      <c r="AS455" s="391" t="n">
        <f aca="false">INDEX(_Rge_Data_3rd_CY,$B455,AS$1)</f>
        <v>0</v>
      </c>
      <c r="AT455" s="391" t="n">
        <f aca="false" t="array" ref="AT455:AT455">INDEX(_Rge_Data_3rd_CY,$B455,AT$1)</f>
        <v>0</v>
      </c>
      <c r="AU455" s="391" t="n">
        <f aca="false" t="array" ref="AU455:AU455">INDEX(_Rge_Data_3rd_CY,$B455,AU$1)</f>
        <v>0</v>
      </c>
      <c r="AV455" s="262" t="n">
        <f aca="false">AU455+AX455+AY455</f>
        <v>0</v>
      </c>
      <c r="AW455" s="392" t="n">
        <f aca="false">IFERROR(AU455/AG455,0)</f>
        <v>0</v>
      </c>
      <c r="AX455" s="268" t="n">
        <f aca="false">IFERROR(IF(AND($F455="OPEN",$AH455&gt;0),$AH455*_SoP*$AW455,IF(AND($F455="CLOSED",$AH455&gt;0),$AH455*_SoL*$AW455,0)),0)</f>
        <v>0</v>
      </c>
      <c r="AY455" s="268" t="n">
        <f aca="false">IFERROR(IF($AH455&lt;0,$AH455*_SoL,0),0)</f>
        <v>0</v>
      </c>
      <c r="AZ455" s="393" t="n">
        <f aca="false">AU455+AX455</f>
        <v>0</v>
      </c>
      <c r="BA455" s="393" t="n">
        <f aca="false">AJ455-AY455</f>
        <v>0</v>
      </c>
      <c r="BB455" s="393" t="n">
        <f aca="false">AZ455-BA455</f>
        <v>0</v>
      </c>
      <c r="BC455" s="394" t="n">
        <f aca="false">IF($BB455&gt;=0,$BB455,0)</f>
        <v>0</v>
      </c>
      <c r="BD455" s="395" t="n">
        <f aca="false">IF($BB455&lt;=0,-$BB455,0)</f>
        <v>-0</v>
      </c>
      <c r="BE455" s="396" t="n">
        <f aca="false">IF((V455-AJ455)&lt;0,0,V455-AJ455)</f>
        <v>0</v>
      </c>
      <c r="BF455" s="397" t="n">
        <f aca="false">IF(AW455&gt;1,0,V455-AW455*V455)</f>
        <v>0</v>
      </c>
    </row>
    <row r="456" customFormat="false" ht="19.5" hidden="false" customHeight="true" outlineLevel="0" collapsed="false">
      <c r="A456" s="166"/>
      <c r="B456" s="208" t="n">
        <f aca="false">B455+1</f>
        <v>445</v>
      </c>
      <c r="C456" s="166"/>
      <c r="D456" s="369" t="n">
        <f aca="false">INDEX(_Rge_Projectdata_3rd,$B456,MATCH("Project-ID",_Rge_Headline_Projectdata,0))</f>
        <v>0</v>
      </c>
      <c r="E456" s="370" t="str">
        <f aca="false" t="array" ref="E456:E456">IF(INDEX(_Rge_Data_3rd_CY,$B456,E$1)=0,"",TEXT(INDEX(_Rge_Data_3rd_CY,$B456,E$1),"JJJJMMTT"))</f>
        <v/>
      </c>
      <c r="F456" s="382" t="str">
        <f aca="false" t="array" ref="F456:F456">INDEX(_Rge_Data_3rd_CY,$B456,F$1)</f>
        <v>Open</v>
      </c>
      <c r="G456" s="371" t="n">
        <f aca="false" t="array" ref="G456:G456">IFERROR(MATCH(INDEX(_Rge_Data_3rd_CY,$B456,G$1),_Rge_Projectstatus,0),"")</f>
        <v>1</v>
      </c>
      <c r="H456" s="383" t="n">
        <f aca="false">INDEX(_Rge_Data_3rd_CY,$B456,H$1)</f>
        <v>0</v>
      </c>
      <c r="I456" s="384" t="n">
        <f aca="false">INDEX(_Rge_Data_3rd_CY,$B456,I$1)</f>
        <v>0</v>
      </c>
      <c r="J456" s="384" t="n">
        <f aca="false">INDEX(_Rge_Data_3rd_CY,$B456,J$1)</f>
        <v>0</v>
      </c>
      <c r="K456" s="384" t="n">
        <f aca="false">INDEX(_Rge_Data_3rd_CY,$B456,K$1)</f>
        <v>0</v>
      </c>
      <c r="L456" s="385" t="n">
        <f aca="false" t="array" ref="L456:L456">INDEX(_Rge_Data_3rd_CY,$B456,L$1)</f>
        <v>0</v>
      </c>
      <c r="M456" s="385" t="n">
        <f aca="false" t="array" ref="M456:M456">INDEX(_Rge_Data_3rd_CY,$B456,M$1)</f>
        <v>0</v>
      </c>
      <c r="N456" s="385" t="n">
        <f aca="false" t="array" ref="N456:N456">INDEX(_Rge_Data_3rd_CY,$B456,N$1)</f>
        <v>0</v>
      </c>
      <c r="O456" s="385" t="n">
        <f aca="false" t="array" ref="O456:O456">INDEX(_Rge_Data_3rd_CY,$B456,O$1)</f>
        <v>0</v>
      </c>
      <c r="P456" s="385" t="n">
        <f aca="false" t="array" ref="P456:P456">INDEX(_Rge_Data_3rd_CY,$B456,P$1)</f>
        <v>0</v>
      </c>
      <c r="Q456" s="385" t="n">
        <f aca="false">INDEX(_Rge_Data_3rd_CY,$B456,Q$1)</f>
        <v>0</v>
      </c>
      <c r="R456" s="385" t="n">
        <f aca="false" t="array" ref="R456:R456">INDEX(_Rge_Data_3rd_CY,$B456,R$1)</f>
        <v>0</v>
      </c>
      <c r="S456" s="385" t="n">
        <f aca="false" t="array" ref="S456:S456">INDEX(_Rge_Data_3rd_CY,$B456,S$1)</f>
        <v>0</v>
      </c>
      <c r="T456" s="385" t="n">
        <f aca="false">H456-S456</f>
        <v>0</v>
      </c>
      <c r="U456" s="386" t="n">
        <f aca="false">IFERROR(T456/H456,0)</f>
        <v>0</v>
      </c>
      <c r="V456" s="387" t="n">
        <f aca="false" t="array" ref="V456:V456">INDEX(_Rge_Data_3rd_CY,$B456,V$1)</f>
        <v>0</v>
      </c>
      <c r="W456" s="388" t="n">
        <f aca="false" t="array" ref="W456:W456">INDEX(_Rge_Data_3rd_CY,$B456,W$1)</f>
        <v>0</v>
      </c>
      <c r="X456" s="388" t="n">
        <f aca="false" t="array" ref="X456:X456">INDEX(_Rge_Data_3rd_CY,$B456,X$1)</f>
        <v>0</v>
      </c>
      <c r="Y456" s="388" t="n">
        <f aca="false">INDEX(_Rge_Data_3rd_CY,$B456,Y$1)</f>
        <v>0</v>
      </c>
      <c r="Z456" s="388" t="n">
        <f aca="false" t="array" ref="Z456:Z456">INDEX(_Rge_Data_3rd_CY,$B456,Z$1)</f>
        <v>0</v>
      </c>
      <c r="AA456" s="388" t="n">
        <f aca="false" t="array" ref="AA456:AA456">INDEX(_Rge_Data_3rd_CY,$B456,AA$1)</f>
        <v>0</v>
      </c>
      <c r="AB456" s="388" t="n">
        <f aca="false" t="array" ref="AB456:AB456">INDEX(_Rge_Data_3rd_CY,$B456,AB$1)</f>
        <v>0</v>
      </c>
      <c r="AC456" s="388" t="n">
        <f aca="false" t="array" ref="AC456:AC456">INDEX(_Rge_Data_3rd_CY,$B456,AC$1)</f>
        <v>0</v>
      </c>
      <c r="AD456" s="388" t="n">
        <f aca="false" t="array" ref="AD456:AD456">INDEX(_Rge_Data_3rd_CY,$B456,AD$1)</f>
        <v>0</v>
      </c>
      <c r="AE456" s="388" t="n">
        <f aca="false">INDEX(_Rge_Data_3rd_CY,$B456,AE$1)</f>
        <v>0</v>
      </c>
      <c r="AF456" s="388" t="n">
        <f aca="false" t="array" ref="AF456:AF456">INDEX(_Rge_Data_3rd_CY,$B456,AF$1)</f>
        <v>0</v>
      </c>
      <c r="AG456" s="388" t="n">
        <f aca="false" t="array" ref="AG456:AG456">INDEX(_Rge_Data_3rd_CY,$B456,AG$1)</f>
        <v>0</v>
      </c>
      <c r="AH456" s="388" t="n">
        <f aca="false">V456-AG456</f>
        <v>0</v>
      </c>
      <c r="AI456" s="389" t="n">
        <f aca="false">IFERROR(AH456/V456,)</f>
        <v>0</v>
      </c>
      <c r="AJ456" s="390" t="n">
        <f aca="false" t="array" ref="AJ456:AJ456">INDEX(_Rge_Data_3rd_CY,$B456,AJ$1)</f>
        <v>0</v>
      </c>
      <c r="AK456" s="391" t="n">
        <f aca="false" t="array" ref="AK456:AK456">INDEX(_Rge_Data_3rd_CY,$B456,AK$1)</f>
        <v>0</v>
      </c>
      <c r="AL456" s="391" t="n">
        <f aca="false" t="array" ref="AL456:AL456">INDEX(_Rge_Data_3rd_CY,$B456,AL$1)</f>
        <v>0</v>
      </c>
      <c r="AM456" s="391" t="n">
        <f aca="false">INDEX(_Rge_Data_3rd_CY,$B456,AM$1)</f>
        <v>0</v>
      </c>
      <c r="AN456" s="391" t="n">
        <f aca="false" t="array" ref="AN456:AN456">INDEX(_Rge_Data_3rd_CY,$B456,AN$1)</f>
        <v>0</v>
      </c>
      <c r="AO456" s="391" t="n">
        <f aca="false" t="array" ref="AO456:AO456">INDEX(_Rge_Data_3rd_CY,$B456,AO$1)</f>
        <v>0</v>
      </c>
      <c r="AP456" s="391" t="n">
        <f aca="false" t="array" ref="AP456:AP456">INDEX(_Rge_Data_3rd_CY,$B456,AP$1)</f>
        <v>0</v>
      </c>
      <c r="AQ456" s="391" t="n">
        <f aca="false" t="array" ref="AQ456:AQ456">INDEX(_Rge_Data_3rd_CY,$B456,AQ$1)</f>
        <v>0</v>
      </c>
      <c r="AR456" s="391" t="n">
        <f aca="false" t="array" ref="AR456:AR456">INDEX(_Rge_Data_3rd_CY,$B456,AR$1)</f>
        <v>0</v>
      </c>
      <c r="AS456" s="391" t="n">
        <f aca="false">INDEX(_Rge_Data_3rd_CY,$B456,AS$1)</f>
        <v>0</v>
      </c>
      <c r="AT456" s="391" t="n">
        <f aca="false" t="array" ref="AT456:AT456">INDEX(_Rge_Data_3rd_CY,$B456,AT$1)</f>
        <v>0</v>
      </c>
      <c r="AU456" s="391" t="n">
        <f aca="false" t="array" ref="AU456:AU456">INDEX(_Rge_Data_3rd_CY,$B456,AU$1)</f>
        <v>0</v>
      </c>
      <c r="AV456" s="262" t="n">
        <f aca="false">AU456+AX456+AY456</f>
        <v>0</v>
      </c>
      <c r="AW456" s="392" t="n">
        <f aca="false">IFERROR(AU456/AG456,0)</f>
        <v>0</v>
      </c>
      <c r="AX456" s="268" t="n">
        <f aca="false">IFERROR(IF(AND($F456="OPEN",$AH456&gt;0),$AH456*_SoP*$AW456,IF(AND($F456="CLOSED",$AH456&gt;0),$AH456*_SoL*$AW456,0)),0)</f>
        <v>0</v>
      </c>
      <c r="AY456" s="268" t="n">
        <f aca="false">IFERROR(IF($AH456&lt;0,$AH456*_SoL,0),0)</f>
        <v>0</v>
      </c>
      <c r="AZ456" s="393" t="n">
        <f aca="false">AU456+AX456</f>
        <v>0</v>
      </c>
      <c r="BA456" s="393" t="n">
        <f aca="false">AJ456-AY456</f>
        <v>0</v>
      </c>
      <c r="BB456" s="393" t="n">
        <f aca="false">AZ456-BA456</f>
        <v>0</v>
      </c>
      <c r="BC456" s="394" t="n">
        <f aca="false">IF($BB456&gt;=0,$BB456,0)</f>
        <v>0</v>
      </c>
      <c r="BD456" s="395" t="n">
        <f aca="false">IF($BB456&lt;=0,-$BB456,0)</f>
        <v>-0</v>
      </c>
      <c r="BE456" s="396" t="n">
        <f aca="false">IF((V456-AJ456)&lt;0,0,V456-AJ456)</f>
        <v>0</v>
      </c>
      <c r="BF456" s="397" t="n">
        <f aca="false">IF(AW456&gt;1,0,V456-AW456*V456)</f>
        <v>0</v>
      </c>
    </row>
    <row r="457" customFormat="false" ht="19.5" hidden="false" customHeight="true" outlineLevel="0" collapsed="false">
      <c r="A457" s="166"/>
      <c r="B457" s="208" t="n">
        <f aca="false">B456+1</f>
        <v>446</v>
      </c>
      <c r="C457" s="166"/>
      <c r="D457" s="369" t="n">
        <f aca="false">INDEX(_Rge_Projectdata_3rd,$B457,MATCH("Project-ID",_Rge_Headline_Projectdata,0))</f>
        <v>0</v>
      </c>
      <c r="E457" s="370" t="str">
        <f aca="false" t="array" ref="E457:E457">IF(INDEX(_Rge_Data_3rd_CY,$B457,E$1)=0,"",TEXT(INDEX(_Rge_Data_3rd_CY,$B457,E$1),"JJJJMMTT"))</f>
        <v/>
      </c>
      <c r="F457" s="382" t="str">
        <f aca="false" t="array" ref="F457:F457">INDEX(_Rge_Data_3rd_CY,$B457,F$1)</f>
        <v>Open</v>
      </c>
      <c r="G457" s="371" t="n">
        <f aca="false" t="array" ref="G457:G457">IFERROR(MATCH(INDEX(_Rge_Data_3rd_CY,$B457,G$1),_Rge_Projectstatus,0),"")</f>
        <v>1</v>
      </c>
      <c r="H457" s="383" t="n">
        <f aca="false">INDEX(_Rge_Data_3rd_CY,$B457,H$1)</f>
        <v>0</v>
      </c>
      <c r="I457" s="384" t="n">
        <f aca="false">INDEX(_Rge_Data_3rd_CY,$B457,I$1)</f>
        <v>0</v>
      </c>
      <c r="J457" s="384" t="n">
        <f aca="false">INDEX(_Rge_Data_3rd_CY,$B457,J$1)</f>
        <v>0</v>
      </c>
      <c r="K457" s="384" t="n">
        <f aca="false">INDEX(_Rge_Data_3rd_CY,$B457,K$1)</f>
        <v>0</v>
      </c>
      <c r="L457" s="385" t="n">
        <f aca="false" t="array" ref="L457:L457">INDEX(_Rge_Data_3rd_CY,$B457,L$1)</f>
        <v>0</v>
      </c>
      <c r="M457" s="385" t="n">
        <f aca="false" t="array" ref="M457:M457">INDEX(_Rge_Data_3rd_CY,$B457,M$1)</f>
        <v>0</v>
      </c>
      <c r="N457" s="385" t="n">
        <f aca="false" t="array" ref="N457:N457">INDEX(_Rge_Data_3rd_CY,$B457,N$1)</f>
        <v>0</v>
      </c>
      <c r="O457" s="385" t="n">
        <f aca="false" t="array" ref="O457:O457">INDEX(_Rge_Data_3rd_CY,$B457,O$1)</f>
        <v>0</v>
      </c>
      <c r="P457" s="385" t="n">
        <f aca="false" t="array" ref="P457:P457">INDEX(_Rge_Data_3rd_CY,$B457,P$1)</f>
        <v>0</v>
      </c>
      <c r="Q457" s="385" t="n">
        <f aca="false">INDEX(_Rge_Data_3rd_CY,$B457,Q$1)</f>
        <v>0</v>
      </c>
      <c r="R457" s="385" t="n">
        <f aca="false" t="array" ref="R457:R457">INDEX(_Rge_Data_3rd_CY,$B457,R$1)</f>
        <v>0</v>
      </c>
      <c r="S457" s="385" t="n">
        <f aca="false" t="array" ref="S457:S457">INDEX(_Rge_Data_3rd_CY,$B457,S$1)</f>
        <v>0</v>
      </c>
      <c r="T457" s="385" t="n">
        <f aca="false">H457-S457</f>
        <v>0</v>
      </c>
      <c r="U457" s="386" t="n">
        <f aca="false">IFERROR(T457/H457,0)</f>
        <v>0</v>
      </c>
      <c r="V457" s="387" t="n">
        <f aca="false" t="array" ref="V457:V457">INDEX(_Rge_Data_3rd_CY,$B457,V$1)</f>
        <v>0</v>
      </c>
      <c r="W457" s="388" t="n">
        <f aca="false" t="array" ref="W457:W457">INDEX(_Rge_Data_3rd_CY,$B457,W$1)</f>
        <v>0</v>
      </c>
      <c r="X457" s="388" t="n">
        <f aca="false" t="array" ref="X457:X457">INDEX(_Rge_Data_3rd_CY,$B457,X$1)</f>
        <v>0</v>
      </c>
      <c r="Y457" s="388" t="n">
        <f aca="false">INDEX(_Rge_Data_3rd_CY,$B457,Y$1)</f>
        <v>0</v>
      </c>
      <c r="Z457" s="388" t="n">
        <f aca="false" t="array" ref="Z457:Z457">INDEX(_Rge_Data_3rd_CY,$B457,Z$1)</f>
        <v>0</v>
      </c>
      <c r="AA457" s="388" t="n">
        <f aca="false" t="array" ref="AA457:AA457">INDEX(_Rge_Data_3rd_CY,$B457,AA$1)</f>
        <v>0</v>
      </c>
      <c r="AB457" s="388" t="n">
        <f aca="false" t="array" ref="AB457:AB457">INDEX(_Rge_Data_3rd_CY,$B457,AB$1)</f>
        <v>0</v>
      </c>
      <c r="AC457" s="388" t="n">
        <f aca="false" t="array" ref="AC457:AC457">INDEX(_Rge_Data_3rd_CY,$B457,AC$1)</f>
        <v>0</v>
      </c>
      <c r="AD457" s="388" t="n">
        <f aca="false" t="array" ref="AD457:AD457">INDEX(_Rge_Data_3rd_CY,$B457,AD$1)</f>
        <v>0</v>
      </c>
      <c r="AE457" s="388" t="n">
        <f aca="false">INDEX(_Rge_Data_3rd_CY,$B457,AE$1)</f>
        <v>0</v>
      </c>
      <c r="AF457" s="388" t="n">
        <f aca="false" t="array" ref="AF457:AF457">INDEX(_Rge_Data_3rd_CY,$B457,AF$1)</f>
        <v>0</v>
      </c>
      <c r="AG457" s="388" t="n">
        <f aca="false" t="array" ref="AG457:AG457">INDEX(_Rge_Data_3rd_CY,$B457,AG$1)</f>
        <v>0</v>
      </c>
      <c r="AH457" s="388" t="n">
        <f aca="false">V457-AG457</f>
        <v>0</v>
      </c>
      <c r="AI457" s="389" t="n">
        <f aca="false">IFERROR(AH457/V457,)</f>
        <v>0</v>
      </c>
      <c r="AJ457" s="390" t="n">
        <f aca="false" t="array" ref="AJ457:AJ457">INDEX(_Rge_Data_3rd_CY,$B457,AJ$1)</f>
        <v>0</v>
      </c>
      <c r="AK457" s="391" t="n">
        <f aca="false" t="array" ref="AK457:AK457">INDEX(_Rge_Data_3rd_CY,$B457,AK$1)</f>
        <v>0</v>
      </c>
      <c r="AL457" s="391" t="n">
        <f aca="false" t="array" ref="AL457:AL457">INDEX(_Rge_Data_3rd_CY,$B457,AL$1)</f>
        <v>0</v>
      </c>
      <c r="AM457" s="391" t="n">
        <f aca="false">INDEX(_Rge_Data_3rd_CY,$B457,AM$1)</f>
        <v>0</v>
      </c>
      <c r="AN457" s="391" t="n">
        <f aca="false" t="array" ref="AN457:AN457">INDEX(_Rge_Data_3rd_CY,$B457,AN$1)</f>
        <v>0</v>
      </c>
      <c r="AO457" s="391" t="n">
        <f aca="false" t="array" ref="AO457:AO457">INDEX(_Rge_Data_3rd_CY,$B457,AO$1)</f>
        <v>0</v>
      </c>
      <c r="AP457" s="391" t="n">
        <f aca="false" t="array" ref="AP457:AP457">INDEX(_Rge_Data_3rd_CY,$B457,AP$1)</f>
        <v>0</v>
      </c>
      <c r="AQ457" s="391" t="n">
        <f aca="false" t="array" ref="AQ457:AQ457">INDEX(_Rge_Data_3rd_CY,$B457,AQ$1)</f>
        <v>0</v>
      </c>
      <c r="AR457" s="391" t="n">
        <f aca="false" t="array" ref="AR457:AR457">INDEX(_Rge_Data_3rd_CY,$B457,AR$1)</f>
        <v>0</v>
      </c>
      <c r="AS457" s="391" t="n">
        <f aca="false">INDEX(_Rge_Data_3rd_CY,$B457,AS$1)</f>
        <v>0</v>
      </c>
      <c r="AT457" s="391" t="n">
        <f aca="false" t="array" ref="AT457:AT457">INDEX(_Rge_Data_3rd_CY,$B457,AT$1)</f>
        <v>0</v>
      </c>
      <c r="AU457" s="391" t="n">
        <f aca="false" t="array" ref="AU457:AU457">INDEX(_Rge_Data_3rd_CY,$B457,AU$1)</f>
        <v>0</v>
      </c>
      <c r="AV457" s="262" t="n">
        <f aca="false">AU457+AX457+AY457</f>
        <v>0</v>
      </c>
      <c r="AW457" s="392" t="n">
        <f aca="false">IFERROR(AU457/AG457,0)</f>
        <v>0</v>
      </c>
      <c r="AX457" s="268" t="n">
        <f aca="false">IFERROR(IF(AND($F457="OPEN",$AH457&gt;0),$AH457*_SoP*$AW457,IF(AND($F457="CLOSED",$AH457&gt;0),$AH457*_SoL*$AW457,0)),0)</f>
        <v>0</v>
      </c>
      <c r="AY457" s="268" t="n">
        <f aca="false">IFERROR(IF($AH457&lt;0,$AH457*_SoL,0),0)</f>
        <v>0</v>
      </c>
      <c r="AZ457" s="393" t="n">
        <f aca="false">AU457+AX457</f>
        <v>0</v>
      </c>
      <c r="BA457" s="393" t="n">
        <f aca="false">AJ457-AY457</f>
        <v>0</v>
      </c>
      <c r="BB457" s="393" t="n">
        <f aca="false">AZ457-BA457</f>
        <v>0</v>
      </c>
      <c r="BC457" s="394" t="n">
        <f aca="false">IF($BB457&gt;=0,$BB457,0)</f>
        <v>0</v>
      </c>
      <c r="BD457" s="395" t="n">
        <f aca="false">IF($BB457&lt;=0,-$BB457,0)</f>
        <v>-0</v>
      </c>
      <c r="BE457" s="396" t="n">
        <f aca="false">IF((V457-AJ457)&lt;0,0,V457-AJ457)</f>
        <v>0</v>
      </c>
      <c r="BF457" s="397" t="n">
        <f aca="false">IF(AW457&gt;1,0,V457-AW457*V457)</f>
        <v>0</v>
      </c>
    </row>
    <row r="458" customFormat="false" ht="19.5" hidden="false" customHeight="true" outlineLevel="0" collapsed="false">
      <c r="A458" s="166"/>
      <c r="B458" s="208" t="n">
        <f aca="false">B457+1</f>
        <v>447</v>
      </c>
      <c r="C458" s="166"/>
      <c r="D458" s="369" t="n">
        <f aca="false">INDEX(_Rge_Projectdata_3rd,$B458,MATCH("Project-ID",_Rge_Headline_Projectdata,0))</f>
        <v>0</v>
      </c>
      <c r="E458" s="370" t="str">
        <f aca="false" t="array" ref="E458:E458">IF(INDEX(_Rge_Data_3rd_CY,$B458,E$1)=0,"",TEXT(INDEX(_Rge_Data_3rd_CY,$B458,E$1),"JJJJMMTT"))</f>
        <v/>
      </c>
      <c r="F458" s="382" t="str">
        <f aca="false" t="array" ref="F458:F458">INDEX(_Rge_Data_3rd_CY,$B458,F$1)</f>
        <v>Open</v>
      </c>
      <c r="G458" s="371" t="n">
        <f aca="false" t="array" ref="G458:G458">IFERROR(MATCH(INDEX(_Rge_Data_3rd_CY,$B458,G$1),_Rge_Projectstatus,0),"")</f>
        <v>1</v>
      </c>
      <c r="H458" s="383" t="n">
        <f aca="false">INDEX(_Rge_Data_3rd_CY,$B458,H$1)</f>
        <v>0</v>
      </c>
      <c r="I458" s="384" t="n">
        <f aca="false">INDEX(_Rge_Data_3rd_CY,$B458,I$1)</f>
        <v>0</v>
      </c>
      <c r="J458" s="384" t="n">
        <f aca="false">INDEX(_Rge_Data_3rd_CY,$B458,J$1)</f>
        <v>0</v>
      </c>
      <c r="K458" s="384" t="n">
        <f aca="false">INDEX(_Rge_Data_3rd_CY,$B458,K$1)</f>
        <v>0</v>
      </c>
      <c r="L458" s="385" t="n">
        <f aca="false" t="array" ref="L458:L458">INDEX(_Rge_Data_3rd_CY,$B458,L$1)</f>
        <v>0</v>
      </c>
      <c r="M458" s="385" t="n">
        <f aca="false" t="array" ref="M458:M458">INDEX(_Rge_Data_3rd_CY,$B458,M$1)</f>
        <v>0</v>
      </c>
      <c r="N458" s="385" t="n">
        <f aca="false" t="array" ref="N458:N458">INDEX(_Rge_Data_3rd_CY,$B458,N$1)</f>
        <v>0</v>
      </c>
      <c r="O458" s="385" t="n">
        <f aca="false" t="array" ref="O458:O458">INDEX(_Rge_Data_3rd_CY,$B458,O$1)</f>
        <v>0</v>
      </c>
      <c r="P458" s="385" t="n">
        <f aca="false" t="array" ref="P458:P458">INDEX(_Rge_Data_3rd_CY,$B458,P$1)</f>
        <v>0</v>
      </c>
      <c r="Q458" s="385" t="n">
        <f aca="false">INDEX(_Rge_Data_3rd_CY,$B458,Q$1)</f>
        <v>0</v>
      </c>
      <c r="R458" s="385" t="n">
        <f aca="false" t="array" ref="R458:R458">INDEX(_Rge_Data_3rd_CY,$B458,R$1)</f>
        <v>0</v>
      </c>
      <c r="S458" s="385" t="n">
        <f aca="false" t="array" ref="S458:S458">INDEX(_Rge_Data_3rd_CY,$B458,S$1)</f>
        <v>0</v>
      </c>
      <c r="T458" s="385" t="n">
        <f aca="false">H458-S458</f>
        <v>0</v>
      </c>
      <c r="U458" s="386" t="n">
        <f aca="false">IFERROR(T458/H458,0)</f>
        <v>0</v>
      </c>
      <c r="V458" s="387" t="n">
        <f aca="false" t="array" ref="V458:V458">INDEX(_Rge_Data_3rd_CY,$B458,V$1)</f>
        <v>0</v>
      </c>
      <c r="W458" s="388" t="n">
        <f aca="false" t="array" ref="W458:W458">INDEX(_Rge_Data_3rd_CY,$B458,W$1)</f>
        <v>0</v>
      </c>
      <c r="X458" s="388" t="n">
        <f aca="false" t="array" ref="X458:X458">INDEX(_Rge_Data_3rd_CY,$B458,X$1)</f>
        <v>0</v>
      </c>
      <c r="Y458" s="388" t="n">
        <f aca="false">INDEX(_Rge_Data_3rd_CY,$B458,Y$1)</f>
        <v>0</v>
      </c>
      <c r="Z458" s="388" t="n">
        <f aca="false" t="array" ref="Z458:Z458">INDEX(_Rge_Data_3rd_CY,$B458,Z$1)</f>
        <v>0</v>
      </c>
      <c r="AA458" s="388" t="n">
        <f aca="false" t="array" ref="AA458:AA458">INDEX(_Rge_Data_3rd_CY,$B458,AA$1)</f>
        <v>0</v>
      </c>
      <c r="AB458" s="388" t="n">
        <f aca="false" t="array" ref="AB458:AB458">INDEX(_Rge_Data_3rd_CY,$B458,AB$1)</f>
        <v>0</v>
      </c>
      <c r="AC458" s="388" t="n">
        <f aca="false" t="array" ref="AC458:AC458">INDEX(_Rge_Data_3rd_CY,$B458,AC$1)</f>
        <v>0</v>
      </c>
      <c r="AD458" s="388" t="n">
        <f aca="false" t="array" ref="AD458:AD458">INDEX(_Rge_Data_3rd_CY,$B458,AD$1)</f>
        <v>0</v>
      </c>
      <c r="AE458" s="388" t="n">
        <f aca="false">INDEX(_Rge_Data_3rd_CY,$B458,AE$1)</f>
        <v>0</v>
      </c>
      <c r="AF458" s="388" t="n">
        <f aca="false" t="array" ref="AF458:AF458">INDEX(_Rge_Data_3rd_CY,$B458,AF$1)</f>
        <v>0</v>
      </c>
      <c r="AG458" s="388" t="n">
        <f aca="false" t="array" ref="AG458:AG458">INDEX(_Rge_Data_3rd_CY,$B458,AG$1)</f>
        <v>0</v>
      </c>
      <c r="AH458" s="388" t="n">
        <f aca="false">V458-AG458</f>
        <v>0</v>
      </c>
      <c r="AI458" s="389" t="n">
        <f aca="false">IFERROR(AH458/V458,)</f>
        <v>0</v>
      </c>
      <c r="AJ458" s="390" t="n">
        <f aca="false" t="array" ref="AJ458:AJ458">INDEX(_Rge_Data_3rd_CY,$B458,AJ$1)</f>
        <v>0</v>
      </c>
      <c r="AK458" s="391" t="n">
        <f aca="false" t="array" ref="AK458:AK458">INDEX(_Rge_Data_3rd_CY,$B458,AK$1)</f>
        <v>0</v>
      </c>
      <c r="AL458" s="391" t="n">
        <f aca="false" t="array" ref="AL458:AL458">INDEX(_Rge_Data_3rd_CY,$B458,AL$1)</f>
        <v>0</v>
      </c>
      <c r="AM458" s="391" t="n">
        <f aca="false">INDEX(_Rge_Data_3rd_CY,$B458,AM$1)</f>
        <v>0</v>
      </c>
      <c r="AN458" s="391" t="n">
        <f aca="false" t="array" ref="AN458:AN458">INDEX(_Rge_Data_3rd_CY,$B458,AN$1)</f>
        <v>0</v>
      </c>
      <c r="AO458" s="391" t="n">
        <f aca="false" t="array" ref="AO458:AO458">INDEX(_Rge_Data_3rd_CY,$B458,AO$1)</f>
        <v>0</v>
      </c>
      <c r="AP458" s="391" t="n">
        <f aca="false" t="array" ref="AP458:AP458">INDEX(_Rge_Data_3rd_CY,$B458,AP$1)</f>
        <v>0</v>
      </c>
      <c r="AQ458" s="391" t="n">
        <f aca="false" t="array" ref="AQ458:AQ458">INDEX(_Rge_Data_3rd_CY,$B458,AQ$1)</f>
        <v>0</v>
      </c>
      <c r="AR458" s="391" t="n">
        <f aca="false" t="array" ref="AR458:AR458">INDEX(_Rge_Data_3rd_CY,$B458,AR$1)</f>
        <v>0</v>
      </c>
      <c r="AS458" s="391" t="n">
        <f aca="false">INDEX(_Rge_Data_3rd_CY,$B458,AS$1)</f>
        <v>0</v>
      </c>
      <c r="AT458" s="391" t="n">
        <f aca="false" t="array" ref="AT458:AT458">INDEX(_Rge_Data_3rd_CY,$B458,AT$1)</f>
        <v>0</v>
      </c>
      <c r="AU458" s="391" t="n">
        <f aca="false" t="array" ref="AU458:AU458">INDEX(_Rge_Data_3rd_CY,$B458,AU$1)</f>
        <v>0</v>
      </c>
      <c r="AV458" s="262" t="n">
        <f aca="false">AU458+AX458+AY458</f>
        <v>0</v>
      </c>
      <c r="AW458" s="392" t="n">
        <f aca="false">IFERROR(AU458/AG458,0)</f>
        <v>0</v>
      </c>
      <c r="AX458" s="268" t="n">
        <f aca="false">IFERROR(IF(AND($F458="OPEN",$AH458&gt;0),$AH458*_SoP*$AW458,IF(AND($F458="CLOSED",$AH458&gt;0),$AH458*_SoL*$AW458,0)),0)</f>
        <v>0</v>
      </c>
      <c r="AY458" s="268" t="n">
        <f aca="false">IFERROR(IF($AH458&lt;0,$AH458*_SoL,0),0)</f>
        <v>0</v>
      </c>
      <c r="AZ458" s="393" t="n">
        <f aca="false">AU458+AX458</f>
        <v>0</v>
      </c>
      <c r="BA458" s="393" t="n">
        <f aca="false">AJ458-AY458</f>
        <v>0</v>
      </c>
      <c r="BB458" s="393" t="n">
        <f aca="false">AZ458-BA458</f>
        <v>0</v>
      </c>
      <c r="BC458" s="394" t="n">
        <f aca="false">IF($BB458&gt;=0,$BB458,0)</f>
        <v>0</v>
      </c>
      <c r="BD458" s="395" t="n">
        <f aca="false">IF($BB458&lt;=0,-$BB458,0)</f>
        <v>-0</v>
      </c>
      <c r="BE458" s="396" t="n">
        <f aca="false">IF((V458-AJ458)&lt;0,0,V458-AJ458)</f>
        <v>0</v>
      </c>
      <c r="BF458" s="397" t="n">
        <f aca="false">IF(AW458&gt;1,0,V458-AW458*V458)</f>
        <v>0</v>
      </c>
    </row>
    <row r="459" customFormat="false" ht="19.5" hidden="false" customHeight="true" outlineLevel="0" collapsed="false">
      <c r="A459" s="166"/>
      <c r="B459" s="208" t="n">
        <f aca="false">B458+1</f>
        <v>448</v>
      </c>
      <c r="C459" s="166"/>
      <c r="D459" s="369" t="n">
        <f aca="false">INDEX(_Rge_Projectdata_3rd,$B459,MATCH("Project-ID",_Rge_Headline_Projectdata,0))</f>
        <v>0</v>
      </c>
      <c r="E459" s="370" t="str">
        <f aca="false" t="array" ref="E459:E459">IF(INDEX(_Rge_Data_3rd_CY,$B459,E$1)=0,"",TEXT(INDEX(_Rge_Data_3rd_CY,$B459,E$1),"JJJJMMTT"))</f>
        <v/>
      </c>
      <c r="F459" s="382" t="str">
        <f aca="false" t="array" ref="F459:F459">INDEX(_Rge_Data_3rd_CY,$B459,F$1)</f>
        <v>Open</v>
      </c>
      <c r="G459" s="371" t="n">
        <f aca="false" t="array" ref="G459:G459">IFERROR(MATCH(INDEX(_Rge_Data_3rd_CY,$B459,G$1),_Rge_Projectstatus,0),"")</f>
        <v>1</v>
      </c>
      <c r="H459" s="383" t="n">
        <f aca="false">INDEX(_Rge_Data_3rd_CY,$B459,H$1)</f>
        <v>0</v>
      </c>
      <c r="I459" s="384" t="n">
        <f aca="false">INDEX(_Rge_Data_3rd_CY,$B459,I$1)</f>
        <v>0</v>
      </c>
      <c r="J459" s="384" t="n">
        <f aca="false">INDEX(_Rge_Data_3rd_CY,$B459,J$1)</f>
        <v>0</v>
      </c>
      <c r="K459" s="384" t="n">
        <f aca="false">INDEX(_Rge_Data_3rd_CY,$B459,K$1)</f>
        <v>0</v>
      </c>
      <c r="L459" s="385" t="n">
        <f aca="false" t="array" ref="L459:L459">INDEX(_Rge_Data_3rd_CY,$B459,L$1)</f>
        <v>0</v>
      </c>
      <c r="M459" s="385" t="n">
        <f aca="false" t="array" ref="M459:M459">INDEX(_Rge_Data_3rd_CY,$B459,M$1)</f>
        <v>0</v>
      </c>
      <c r="N459" s="385" t="n">
        <f aca="false" t="array" ref="N459:N459">INDEX(_Rge_Data_3rd_CY,$B459,N$1)</f>
        <v>0</v>
      </c>
      <c r="O459" s="385" t="n">
        <f aca="false" t="array" ref="O459:O459">INDEX(_Rge_Data_3rd_CY,$B459,O$1)</f>
        <v>0</v>
      </c>
      <c r="P459" s="385" t="n">
        <f aca="false" t="array" ref="P459:P459">INDEX(_Rge_Data_3rd_CY,$B459,P$1)</f>
        <v>0</v>
      </c>
      <c r="Q459" s="385" t="n">
        <f aca="false">INDEX(_Rge_Data_3rd_CY,$B459,Q$1)</f>
        <v>0</v>
      </c>
      <c r="R459" s="385" t="n">
        <f aca="false" t="array" ref="R459:R459">INDEX(_Rge_Data_3rd_CY,$B459,R$1)</f>
        <v>0</v>
      </c>
      <c r="S459" s="385" t="n">
        <f aca="false" t="array" ref="S459:S459">INDEX(_Rge_Data_3rd_CY,$B459,S$1)</f>
        <v>0</v>
      </c>
      <c r="T459" s="385" t="n">
        <f aca="false">H459-S459</f>
        <v>0</v>
      </c>
      <c r="U459" s="386" t="n">
        <f aca="false">IFERROR(T459/H459,0)</f>
        <v>0</v>
      </c>
      <c r="V459" s="387" t="n">
        <f aca="false" t="array" ref="V459:V459">INDEX(_Rge_Data_3rd_CY,$B459,V$1)</f>
        <v>0</v>
      </c>
      <c r="W459" s="388" t="n">
        <f aca="false" t="array" ref="W459:W459">INDEX(_Rge_Data_3rd_CY,$B459,W$1)</f>
        <v>0</v>
      </c>
      <c r="X459" s="388" t="n">
        <f aca="false" t="array" ref="X459:X459">INDEX(_Rge_Data_3rd_CY,$B459,X$1)</f>
        <v>0</v>
      </c>
      <c r="Y459" s="388" t="n">
        <f aca="false">INDEX(_Rge_Data_3rd_CY,$B459,Y$1)</f>
        <v>0</v>
      </c>
      <c r="Z459" s="388" t="n">
        <f aca="false" t="array" ref="Z459:Z459">INDEX(_Rge_Data_3rd_CY,$B459,Z$1)</f>
        <v>0</v>
      </c>
      <c r="AA459" s="388" t="n">
        <f aca="false" t="array" ref="AA459:AA459">INDEX(_Rge_Data_3rd_CY,$B459,AA$1)</f>
        <v>0</v>
      </c>
      <c r="AB459" s="388" t="n">
        <f aca="false" t="array" ref="AB459:AB459">INDEX(_Rge_Data_3rd_CY,$B459,AB$1)</f>
        <v>0</v>
      </c>
      <c r="AC459" s="388" t="n">
        <f aca="false" t="array" ref="AC459:AC459">INDEX(_Rge_Data_3rd_CY,$B459,AC$1)</f>
        <v>0</v>
      </c>
      <c r="AD459" s="388" t="n">
        <f aca="false" t="array" ref="AD459:AD459">INDEX(_Rge_Data_3rd_CY,$B459,AD$1)</f>
        <v>0</v>
      </c>
      <c r="AE459" s="388" t="n">
        <f aca="false">INDEX(_Rge_Data_3rd_CY,$B459,AE$1)</f>
        <v>0</v>
      </c>
      <c r="AF459" s="388" t="n">
        <f aca="false" t="array" ref="AF459:AF459">INDEX(_Rge_Data_3rd_CY,$B459,AF$1)</f>
        <v>0</v>
      </c>
      <c r="AG459" s="388" t="n">
        <f aca="false" t="array" ref="AG459:AG459">INDEX(_Rge_Data_3rd_CY,$B459,AG$1)</f>
        <v>0</v>
      </c>
      <c r="AH459" s="388" t="n">
        <f aca="false">V459-AG459</f>
        <v>0</v>
      </c>
      <c r="AI459" s="389" t="n">
        <f aca="false">IFERROR(AH459/V459,)</f>
        <v>0</v>
      </c>
      <c r="AJ459" s="390" t="n">
        <f aca="false" t="array" ref="AJ459:AJ459">INDEX(_Rge_Data_3rd_CY,$B459,AJ$1)</f>
        <v>0</v>
      </c>
      <c r="AK459" s="391" t="n">
        <f aca="false" t="array" ref="AK459:AK459">INDEX(_Rge_Data_3rd_CY,$B459,AK$1)</f>
        <v>0</v>
      </c>
      <c r="AL459" s="391" t="n">
        <f aca="false" t="array" ref="AL459:AL459">INDEX(_Rge_Data_3rd_CY,$B459,AL$1)</f>
        <v>0</v>
      </c>
      <c r="AM459" s="391" t="n">
        <f aca="false">INDEX(_Rge_Data_3rd_CY,$B459,AM$1)</f>
        <v>0</v>
      </c>
      <c r="AN459" s="391" t="n">
        <f aca="false" t="array" ref="AN459:AN459">INDEX(_Rge_Data_3rd_CY,$B459,AN$1)</f>
        <v>0</v>
      </c>
      <c r="AO459" s="391" t="n">
        <f aca="false" t="array" ref="AO459:AO459">INDEX(_Rge_Data_3rd_CY,$B459,AO$1)</f>
        <v>0</v>
      </c>
      <c r="AP459" s="391" t="n">
        <f aca="false" t="array" ref="AP459:AP459">INDEX(_Rge_Data_3rd_CY,$B459,AP$1)</f>
        <v>0</v>
      </c>
      <c r="AQ459" s="391" t="n">
        <f aca="false" t="array" ref="AQ459:AQ459">INDEX(_Rge_Data_3rd_CY,$B459,AQ$1)</f>
        <v>0</v>
      </c>
      <c r="AR459" s="391" t="n">
        <f aca="false" t="array" ref="AR459:AR459">INDEX(_Rge_Data_3rd_CY,$B459,AR$1)</f>
        <v>0</v>
      </c>
      <c r="AS459" s="391" t="n">
        <f aca="false">INDEX(_Rge_Data_3rd_CY,$B459,AS$1)</f>
        <v>0</v>
      </c>
      <c r="AT459" s="391" t="n">
        <f aca="false" t="array" ref="AT459:AT459">INDEX(_Rge_Data_3rd_CY,$B459,AT$1)</f>
        <v>0</v>
      </c>
      <c r="AU459" s="391" t="n">
        <f aca="false" t="array" ref="AU459:AU459">INDEX(_Rge_Data_3rd_CY,$B459,AU$1)</f>
        <v>0</v>
      </c>
      <c r="AV459" s="262" t="n">
        <f aca="false">AU459+AX459+AY459</f>
        <v>0</v>
      </c>
      <c r="AW459" s="392" t="n">
        <f aca="false">IFERROR(AU459/AG459,0)</f>
        <v>0</v>
      </c>
      <c r="AX459" s="268" t="n">
        <f aca="false">IFERROR(IF(AND($F459="OPEN",$AH459&gt;0),$AH459*_SoP*$AW459,IF(AND($F459="CLOSED",$AH459&gt;0),$AH459*_SoL*$AW459,0)),0)</f>
        <v>0</v>
      </c>
      <c r="AY459" s="268" t="n">
        <f aca="false">IFERROR(IF($AH459&lt;0,$AH459*_SoL,0),0)</f>
        <v>0</v>
      </c>
      <c r="AZ459" s="393" t="n">
        <f aca="false">AU459+AX459</f>
        <v>0</v>
      </c>
      <c r="BA459" s="393" t="n">
        <f aca="false">AJ459-AY459</f>
        <v>0</v>
      </c>
      <c r="BB459" s="393" t="n">
        <f aca="false">AZ459-BA459</f>
        <v>0</v>
      </c>
      <c r="BC459" s="394" t="n">
        <f aca="false">IF($BB459&gt;=0,$BB459,0)</f>
        <v>0</v>
      </c>
      <c r="BD459" s="395" t="n">
        <f aca="false">IF($BB459&lt;=0,-$BB459,0)</f>
        <v>-0</v>
      </c>
      <c r="BE459" s="396" t="n">
        <f aca="false">IF((V459-AJ459)&lt;0,0,V459-AJ459)</f>
        <v>0</v>
      </c>
      <c r="BF459" s="397" t="n">
        <f aca="false">IF(AW459&gt;1,0,V459-AW459*V459)</f>
        <v>0</v>
      </c>
    </row>
    <row r="460" customFormat="false" ht="19.5" hidden="false" customHeight="true" outlineLevel="0" collapsed="false">
      <c r="A460" s="166"/>
      <c r="B460" s="208" t="n">
        <f aca="false">B459+1</f>
        <v>449</v>
      </c>
      <c r="C460" s="166"/>
      <c r="D460" s="369" t="n">
        <f aca="false">INDEX(_Rge_Projectdata_3rd,$B460,MATCH("Project-ID",_Rge_Headline_Projectdata,0))</f>
        <v>0</v>
      </c>
      <c r="E460" s="370" t="str">
        <f aca="false" t="array" ref="E460:E460">IF(INDEX(_Rge_Data_3rd_CY,$B460,E$1)=0,"",TEXT(INDEX(_Rge_Data_3rd_CY,$B460,E$1),"JJJJMMTT"))</f>
        <v/>
      </c>
      <c r="F460" s="382" t="str">
        <f aca="false" t="array" ref="F460:F460">INDEX(_Rge_Data_3rd_CY,$B460,F$1)</f>
        <v>Open</v>
      </c>
      <c r="G460" s="371" t="n">
        <f aca="false" t="array" ref="G460:G460">IFERROR(MATCH(INDEX(_Rge_Data_3rd_CY,$B460,G$1),_Rge_Projectstatus,0),"")</f>
        <v>1</v>
      </c>
      <c r="H460" s="383" t="n">
        <f aca="false">INDEX(_Rge_Data_3rd_CY,$B460,H$1)</f>
        <v>0</v>
      </c>
      <c r="I460" s="384" t="n">
        <f aca="false">INDEX(_Rge_Data_3rd_CY,$B460,I$1)</f>
        <v>0</v>
      </c>
      <c r="J460" s="384" t="n">
        <f aca="false">INDEX(_Rge_Data_3rd_CY,$B460,J$1)</f>
        <v>0</v>
      </c>
      <c r="K460" s="384" t="n">
        <f aca="false">INDEX(_Rge_Data_3rd_CY,$B460,K$1)</f>
        <v>0</v>
      </c>
      <c r="L460" s="385" t="n">
        <f aca="false" t="array" ref="L460:L460">INDEX(_Rge_Data_3rd_CY,$B460,L$1)</f>
        <v>0</v>
      </c>
      <c r="M460" s="385" t="n">
        <f aca="false" t="array" ref="M460:M460">INDEX(_Rge_Data_3rd_CY,$B460,M$1)</f>
        <v>0</v>
      </c>
      <c r="N460" s="385" t="n">
        <f aca="false" t="array" ref="N460:N460">INDEX(_Rge_Data_3rd_CY,$B460,N$1)</f>
        <v>0</v>
      </c>
      <c r="O460" s="385" t="n">
        <f aca="false" t="array" ref="O460:O460">INDEX(_Rge_Data_3rd_CY,$B460,O$1)</f>
        <v>0</v>
      </c>
      <c r="P460" s="385" t="n">
        <f aca="false" t="array" ref="P460:P460">INDEX(_Rge_Data_3rd_CY,$B460,P$1)</f>
        <v>0</v>
      </c>
      <c r="Q460" s="385" t="n">
        <f aca="false">INDEX(_Rge_Data_3rd_CY,$B460,Q$1)</f>
        <v>0</v>
      </c>
      <c r="R460" s="385" t="n">
        <f aca="false" t="array" ref="R460:R460">INDEX(_Rge_Data_3rd_CY,$B460,R$1)</f>
        <v>0</v>
      </c>
      <c r="S460" s="385" t="n">
        <f aca="false" t="array" ref="S460:S460">INDEX(_Rge_Data_3rd_CY,$B460,S$1)</f>
        <v>0</v>
      </c>
      <c r="T460" s="385" t="n">
        <f aca="false">H460-S460</f>
        <v>0</v>
      </c>
      <c r="U460" s="386" t="n">
        <f aca="false">IFERROR(T460/H460,0)</f>
        <v>0</v>
      </c>
      <c r="V460" s="387" t="n">
        <f aca="false" t="array" ref="V460:V460">INDEX(_Rge_Data_3rd_CY,$B460,V$1)</f>
        <v>0</v>
      </c>
      <c r="W460" s="388" t="n">
        <f aca="false" t="array" ref="W460:W460">INDEX(_Rge_Data_3rd_CY,$B460,W$1)</f>
        <v>0</v>
      </c>
      <c r="X460" s="388" t="n">
        <f aca="false" t="array" ref="X460:X460">INDEX(_Rge_Data_3rd_CY,$B460,X$1)</f>
        <v>0</v>
      </c>
      <c r="Y460" s="388" t="n">
        <f aca="false">INDEX(_Rge_Data_3rd_CY,$B460,Y$1)</f>
        <v>0</v>
      </c>
      <c r="Z460" s="388" t="n">
        <f aca="false" t="array" ref="Z460:Z460">INDEX(_Rge_Data_3rd_CY,$B460,Z$1)</f>
        <v>0</v>
      </c>
      <c r="AA460" s="388" t="n">
        <f aca="false" t="array" ref="AA460:AA460">INDEX(_Rge_Data_3rd_CY,$B460,AA$1)</f>
        <v>0</v>
      </c>
      <c r="AB460" s="388" t="n">
        <f aca="false" t="array" ref="AB460:AB460">INDEX(_Rge_Data_3rd_CY,$B460,AB$1)</f>
        <v>0</v>
      </c>
      <c r="AC460" s="388" t="n">
        <f aca="false" t="array" ref="AC460:AC460">INDEX(_Rge_Data_3rd_CY,$B460,AC$1)</f>
        <v>0</v>
      </c>
      <c r="AD460" s="388" t="n">
        <f aca="false" t="array" ref="AD460:AD460">INDEX(_Rge_Data_3rd_CY,$B460,AD$1)</f>
        <v>0</v>
      </c>
      <c r="AE460" s="388" t="n">
        <f aca="false">INDEX(_Rge_Data_3rd_CY,$B460,AE$1)</f>
        <v>0</v>
      </c>
      <c r="AF460" s="388" t="n">
        <f aca="false" t="array" ref="AF460:AF460">INDEX(_Rge_Data_3rd_CY,$B460,AF$1)</f>
        <v>0</v>
      </c>
      <c r="AG460" s="388" t="n">
        <f aca="false" t="array" ref="AG460:AG460">INDEX(_Rge_Data_3rd_CY,$B460,AG$1)</f>
        <v>0</v>
      </c>
      <c r="AH460" s="388" t="n">
        <f aca="false">V460-AG460</f>
        <v>0</v>
      </c>
      <c r="AI460" s="389" t="n">
        <f aca="false">IFERROR(AH460/V460,)</f>
        <v>0</v>
      </c>
      <c r="AJ460" s="390" t="n">
        <f aca="false" t="array" ref="AJ460:AJ460">INDEX(_Rge_Data_3rd_CY,$B460,AJ$1)</f>
        <v>0</v>
      </c>
      <c r="AK460" s="391" t="n">
        <f aca="false" t="array" ref="AK460:AK460">INDEX(_Rge_Data_3rd_CY,$B460,AK$1)</f>
        <v>0</v>
      </c>
      <c r="AL460" s="391" t="n">
        <f aca="false" t="array" ref="AL460:AL460">INDEX(_Rge_Data_3rd_CY,$B460,AL$1)</f>
        <v>0</v>
      </c>
      <c r="AM460" s="391" t="n">
        <f aca="false">INDEX(_Rge_Data_3rd_CY,$B460,AM$1)</f>
        <v>0</v>
      </c>
      <c r="AN460" s="391" t="n">
        <f aca="false" t="array" ref="AN460:AN460">INDEX(_Rge_Data_3rd_CY,$B460,AN$1)</f>
        <v>0</v>
      </c>
      <c r="AO460" s="391" t="n">
        <f aca="false" t="array" ref="AO460:AO460">INDEX(_Rge_Data_3rd_CY,$B460,AO$1)</f>
        <v>0</v>
      </c>
      <c r="AP460" s="391" t="n">
        <f aca="false" t="array" ref="AP460:AP460">INDEX(_Rge_Data_3rd_CY,$B460,AP$1)</f>
        <v>0</v>
      </c>
      <c r="AQ460" s="391" t="n">
        <f aca="false" t="array" ref="AQ460:AQ460">INDEX(_Rge_Data_3rd_CY,$B460,AQ$1)</f>
        <v>0</v>
      </c>
      <c r="AR460" s="391" t="n">
        <f aca="false" t="array" ref="AR460:AR460">INDEX(_Rge_Data_3rd_CY,$B460,AR$1)</f>
        <v>0</v>
      </c>
      <c r="AS460" s="391" t="n">
        <f aca="false">INDEX(_Rge_Data_3rd_CY,$B460,AS$1)</f>
        <v>0</v>
      </c>
      <c r="AT460" s="391" t="n">
        <f aca="false" t="array" ref="AT460:AT460">INDEX(_Rge_Data_3rd_CY,$B460,AT$1)</f>
        <v>0</v>
      </c>
      <c r="AU460" s="391" t="n">
        <f aca="false" t="array" ref="AU460:AU460">INDEX(_Rge_Data_3rd_CY,$B460,AU$1)</f>
        <v>0</v>
      </c>
      <c r="AV460" s="262" t="n">
        <f aca="false">AU460+AX460+AY460</f>
        <v>0</v>
      </c>
      <c r="AW460" s="392" t="n">
        <f aca="false">IFERROR(AU460/AG460,0)</f>
        <v>0</v>
      </c>
      <c r="AX460" s="268" t="n">
        <f aca="false">IFERROR(IF(AND($F460="OPEN",$AH460&gt;0),$AH460*_SoP*$AW460,IF(AND($F460="CLOSED",$AH460&gt;0),$AH460*_SoL*$AW460,0)),0)</f>
        <v>0</v>
      </c>
      <c r="AY460" s="268" t="n">
        <f aca="false">IFERROR(IF($AH460&lt;0,$AH460*_SoL,0),0)</f>
        <v>0</v>
      </c>
      <c r="AZ460" s="393" t="n">
        <f aca="false">AU460+AX460</f>
        <v>0</v>
      </c>
      <c r="BA460" s="393" t="n">
        <f aca="false">AJ460-AY460</f>
        <v>0</v>
      </c>
      <c r="BB460" s="393" t="n">
        <f aca="false">AZ460-BA460</f>
        <v>0</v>
      </c>
      <c r="BC460" s="394" t="n">
        <f aca="false">IF($BB460&gt;=0,$BB460,0)</f>
        <v>0</v>
      </c>
      <c r="BD460" s="395" t="n">
        <f aca="false">IF($BB460&lt;=0,-$BB460,0)</f>
        <v>-0</v>
      </c>
      <c r="BE460" s="396" t="n">
        <f aca="false">IF((V460-AJ460)&lt;0,0,V460-AJ460)</f>
        <v>0</v>
      </c>
      <c r="BF460" s="397" t="n">
        <f aca="false">IF(AW460&gt;1,0,V460-AW460*V460)</f>
        <v>0</v>
      </c>
    </row>
    <row r="461" customFormat="false" ht="19.5" hidden="false" customHeight="true" outlineLevel="0" collapsed="false">
      <c r="A461" s="166"/>
      <c r="B461" s="208" t="n">
        <f aca="false">B460+1</f>
        <v>450</v>
      </c>
      <c r="C461" s="166"/>
      <c r="D461" s="369" t="n">
        <f aca="false">INDEX(_Rge_Projectdata_3rd,$B461,MATCH("Project-ID",_Rge_Headline_Projectdata,0))</f>
        <v>0</v>
      </c>
      <c r="E461" s="370" t="str">
        <f aca="false" t="array" ref="E461:E461">IF(INDEX(_Rge_Data_3rd_CY,$B461,E$1)=0,"",TEXT(INDEX(_Rge_Data_3rd_CY,$B461,E$1),"JJJJMMTT"))</f>
        <v/>
      </c>
      <c r="F461" s="382" t="str">
        <f aca="false" t="array" ref="F461:F461">INDEX(_Rge_Data_3rd_CY,$B461,F$1)</f>
        <v>Open</v>
      </c>
      <c r="G461" s="371" t="n">
        <f aca="false" t="array" ref="G461:G461">IFERROR(MATCH(INDEX(_Rge_Data_3rd_CY,$B461,G$1),_Rge_Projectstatus,0),"")</f>
        <v>1</v>
      </c>
      <c r="H461" s="383" t="n">
        <f aca="false">INDEX(_Rge_Data_3rd_CY,$B461,H$1)</f>
        <v>0</v>
      </c>
      <c r="I461" s="384" t="n">
        <f aca="false">INDEX(_Rge_Data_3rd_CY,$B461,I$1)</f>
        <v>0</v>
      </c>
      <c r="J461" s="384" t="n">
        <f aca="false">INDEX(_Rge_Data_3rd_CY,$B461,J$1)</f>
        <v>0</v>
      </c>
      <c r="K461" s="384" t="n">
        <f aca="false">INDEX(_Rge_Data_3rd_CY,$B461,K$1)</f>
        <v>0</v>
      </c>
      <c r="L461" s="385" t="n">
        <f aca="false" t="array" ref="L461:L461">INDEX(_Rge_Data_3rd_CY,$B461,L$1)</f>
        <v>0</v>
      </c>
      <c r="M461" s="385" t="n">
        <f aca="false" t="array" ref="M461:M461">INDEX(_Rge_Data_3rd_CY,$B461,M$1)</f>
        <v>0</v>
      </c>
      <c r="N461" s="385" t="n">
        <f aca="false" t="array" ref="N461:N461">INDEX(_Rge_Data_3rd_CY,$B461,N$1)</f>
        <v>0</v>
      </c>
      <c r="O461" s="385" t="n">
        <f aca="false" t="array" ref="O461:O461">INDEX(_Rge_Data_3rd_CY,$B461,O$1)</f>
        <v>0</v>
      </c>
      <c r="P461" s="385" t="n">
        <f aca="false" t="array" ref="P461:P461">INDEX(_Rge_Data_3rd_CY,$B461,P$1)</f>
        <v>0</v>
      </c>
      <c r="Q461" s="385" t="n">
        <f aca="false">INDEX(_Rge_Data_3rd_CY,$B461,Q$1)</f>
        <v>0</v>
      </c>
      <c r="R461" s="385" t="n">
        <f aca="false" t="array" ref="R461:R461">INDEX(_Rge_Data_3rd_CY,$B461,R$1)</f>
        <v>0</v>
      </c>
      <c r="S461" s="385" t="n">
        <f aca="false" t="array" ref="S461:S461">INDEX(_Rge_Data_3rd_CY,$B461,S$1)</f>
        <v>0</v>
      </c>
      <c r="T461" s="385" t="n">
        <f aca="false">H461-S461</f>
        <v>0</v>
      </c>
      <c r="U461" s="386" t="n">
        <f aca="false">IFERROR(T461/H461,0)</f>
        <v>0</v>
      </c>
      <c r="V461" s="387" t="n">
        <f aca="false" t="array" ref="V461:V461">INDEX(_Rge_Data_3rd_CY,$B461,V$1)</f>
        <v>0</v>
      </c>
      <c r="W461" s="388" t="n">
        <f aca="false" t="array" ref="W461:W461">INDEX(_Rge_Data_3rd_CY,$B461,W$1)</f>
        <v>0</v>
      </c>
      <c r="X461" s="388" t="n">
        <f aca="false" t="array" ref="X461:X461">INDEX(_Rge_Data_3rd_CY,$B461,X$1)</f>
        <v>0</v>
      </c>
      <c r="Y461" s="388" t="n">
        <f aca="false">INDEX(_Rge_Data_3rd_CY,$B461,Y$1)</f>
        <v>0</v>
      </c>
      <c r="Z461" s="388" t="n">
        <f aca="false" t="array" ref="Z461:Z461">INDEX(_Rge_Data_3rd_CY,$B461,Z$1)</f>
        <v>0</v>
      </c>
      <c r="AA461" s="388" t="n">
        <f aca="false" t="array" ref="AA461:AA461">INDEX(_Rge_Data_3rd_CY,$B461,AA$1)</f>
        <v>0</v>
      </c>
      <c r="AB461" s="388" t="n">
        <f aca="false" t="array" ref="AB461:AB461">INDEX(_Rge_Data_3rd_CY,$B461,AB$1)</f>
        <v>0</v>
      </c>
      <c r="AC461" s="388" t="n">
        <f aca="false" t="array" ref="AC461:AC461">INDEX(_Rge_Data_3rd_CY,$B461,AC$1)</f>
        <v>0</v>
      </c>
      <c r="AD461" s="388" t="n">
        <f aca="false" t="array" ref="AD461:AD461">INDEX(_Rge_Data_3rd_CY,$B461,AD$1)</f>
        <v>0</v>
      </c>
      <c r="AE461" s="388" t="n">
        <f aca="false">INDEX(_Rge_Data_3rd_CY,$B461,AE$1)</f>
        <v>0</v>
      </c>
      <c r="AF461" s="388" t="n">
        <f aca="false" t="array" ref="AF461:AF461">INDEX(_Rge_Data_3rd_CY,$B461,AF$1)</f>
        <v>0</v>
      </c>
      <c r="AG461" s="388" t="n">
        <f aca="false" t="array" ref="AG461:AG461">INDEX(_Rge_Data_3rd_CY,$B461,AG$1)</f>
        <v>0</v>
      </c>
      <c r="AH461" s="388" t="n">
        <f aca="false">V461-AG461</f>
        <v>0</v>
      </c>
      <c r="AI461" s="389" t="n">
        <f aca="false">IFERROR(AH461/V461,)</f>
        <v>0</v>
      </c>
      <c r="AJ461" s="390" t="n">
        <f aca="false" t="array" ref="AJ461:AJ461">INDEX(_Rge_Data_3rd_CY,$B461,AJ$1)</f>
        <v>0</v>
      </c>
      <c r="AK461" s="391" t="n">
        <f aca="false" t="array" ref="AK461:AK461">INDEX(_Rge_Data_3rd_CY,$B461,AK$1)</f>
        <v>0</v>
      </c>
      <c r="AL461" s="391" t="n">
        <f aca="false" t="array" ref="AL461:AL461">INDEX(_Rge_Data_3rd_CY,$B461,AL$1)</f>
        <v>0</v>
      </c>
      <c r="AM461" s="391" t="n">
        <f aca="false">INDEX(_Rge_Data_3rd_CY,$B461,AM$1)</f>
        <v>0</v>
      </c>
      <c r="AN461" s="391" t="n">
        <f aca="false" t="array" ref="AN461:AN461">INDEX(_Rge_Data_3rd_CY,$B461,AN$1)</f>
        <v>0</v>
      </c>
      <c r="AO461" s="391" t="n">
        <f aca="false" t="array" ref="AO461:AO461">INDEX(_Rge_Data_3rd_CY,$B461,AO$1)</f>
        <v>0</v>
      </c>
      <c r="AP461" s="391" t="n">
        <f aca="false" t="array" ref="AP461:AP461">INDEX(_Rge_Data_3rd_CY,$B461,AP$1)</f>
        <v>0</v>
      </c>
      <c r="AQ461" s="391" t="n">
        <f aca="false" t="array" ref="AQ461:AQ461">INDEX(_Rge_Data_3rd_CY,$B461,AQ$1)</f>
        <v>0</v>
      </c>
      <c r="AR461" s="391" t="n">
        <f aca="false" t="array" ref="AR461:AR461">INDEX(_Rge_Data_3rd_CY,$B461,AR$1)</f>
        <v>0</v>
      </c>
      <c r="AS461" s="391" t="n">
        <f aca="false">INDEX(_Rge_Data_3rd_CY,$B461,AS$1)</f>
        <v>0</v>
      </c>
      <c r="AT461" s="391" t="n">
        <f aca="false" t="array" ref="AT461:AT461">INDEX(_Rge_Data_3rd_CY,$B461,AT$1)</f>
        <v>0</v>
      </c>
      <c r="AU461" s="391" t="n">
        <f aca="false" t="array" ref="AU461:AU461">INDEX(_Rge_Data_3rd_CY,$B461,AU$1)</f>
        <v>0</v>
      </c>
      <c r="AV461" s="262" t="n">
        <f aca="false">AU461+AX461+AY461</f>
        <v>0</v>
      </c>
      <c r="AW461" s="392" t="n">
        <f aca="false">IFERROR(AU461/AG461,0)</f>
        <v>0</v>
      </c>
      <c r="AX461" s="268" t="n">
        <f aca="false">IFERROR(IF(AND($F461="OPEN",$AH461&gt;0),$AH461*_SoP*$AW461,IF(AND($F461="CLOSED",$AH461&gt;0),$AH461*_SoL*$AW461,0)),0)</f>
        <v>0</v>
      </c>
      <c r="AY461" s="268" t="n">
        <f aca="false">IFERROR(IF($AH461&lt;0,$AH461*_SoL,0),0)</f>
        <v>0</v>
      </c>
      <c r="AZ461" s="393" t="n">
        <f aca="false">AU461+AX461</f>
        <v>0</v>
      </c>
      <c r="BA461" s="393" t="n">
        <f aca="false">AJ461-AY461</f>
        <v>0</v>
      </c>
      <c r="BB461" s="393" t="n">
        <f aca="false">AZ461-BA461</f>
        <v>0</v>
      </c>
      <c r="BC461" s="394" t="n">
        <f aca="false">IF($BB461&gt;=0,$BB461,0)</f>
        <v>0</v>
      </c>
      <c r="BD461" s="395" t="n">
        <f aca="false">IF($BB461&lt;=0,-$BB461,0)</f>
        <v>-0</v>
      </c>
      <c r="BE461" s="396" t="n">
        <f aca="false">IF((V461-AJ461)&lt;0,0,V461-AJ461)</f>
        <v>0</v>
      </c>
      <c r="BF461" s="397" t="n">
        <f aca="false">IF(AW461&gt;1,0,V461-AW461*V461)</f>
        <v>0</v>
      </c>
    </row>
    <row r="462" customFormat="false" ht="19.5" hidden="false" customHeight="true" outlineLevel="0" collapsed="false">
      <c r="A462" s="166"/>
      <c r="B462" s="208" t="n">
        <f aca="false">B461+1</f>
        <v>451</v>
      </c>
      <c r="C462" s="166"/>
      <c r="D462" s="369" t="n">
        <f aca="false">INDEX(_Rge_Projectdata_3rd,$B462,MATCH("Project-ID",_Rge_Headline_Projectdata,0))</f>
        <v>0</v>
      </c>
      <c r="E462" s="370" t="str">
        <f aca="false" t="array" ref="E462:E462">IF(INDEX(_Rge_Data_3rd_CY,$B462,E$1)=0,"",TEXT(INDEX(_Rge_Data_3rd_CY,$B462,E$1),"JJJJMMTT"))</f>
        <v/>
      </c>
      <c r="F462" s="382" t="str">
        <f aca="false" t="array" ref="F462:F462">INDEX(_Rge_Data_3rd_CY,$B462,F$1)</f>
        <v>Open</v>
      </c>
      <c r="G462" s="371" t="n">
        <f aca="false" t="array" ref="G462:G462">IFERROR(MATCH(INDEX(_Rge_Data_3rd_CY,$B462,G$1),_Rge_Projectstatus,0),"")</f>
        <v>1</v>
      </c>
      <c r="H462" s="383" t="n">
        <f aca="false">INDEX(_Rge_Data_3rd_CY,$B462,H$1)</f>
        <v>0</v>
      </c>
      <c r="I462" s="384" t="n">
        <f aca="false">INDEX(_Rge_Data_3rd_CY,$B462,I$1)</f>
        <v>0</v>
      </c>
      <c r="J462" s="384" t="n">
        <f aca="false">INDEX(_Rge_Data_3rd_CY,$B462,J$1)</f>
        <v>0</v>
      </c>
      <c r="K462" s="384" t="n">
        <f aca="false">INDEX(_Rge_Data_3rd_CY,$B462,K$1)</f>
        <v>0</v>
      </c>
      <c r="L462" s="385" t="n">
        <f aca="false" t="array" ref="L462:L462">INDEX(_Rge_Data_3rd_CY,$B462,L$1)</f>
        <v>0</v>
      </c>
      <c r="M462" s="385" t="n">
        <f aca="false" t="array" ref="M462:M462">INDEX(_Rge_Data_3rd_CY,$B462,M$1)</f>
        <v>0</v>
      </c>
      <c r="N462" s="385" t="n">
        <f aca="false" t="array" ref="N462:N462">INDEX(_Rge_Data_3rd_CY,$B462,N$1)</f>
        <v>0</v>
      </c>
      <c r="O462" s="385" t="n">
        <f aca="false" t="array" ref="O462:O462">INDEX(_Rge_Data_3rd_CY,$B462,O$1)</f>
        <v>0</v>
      </c>
      <c r="P462" s="385" t="n">
        <f aca="false" t="array" ref="P462:P462">INDEX(_Rge_Data_3rd_CY,$B462,P$1)</f>
        <v>0</v>
      </c>
      <c r="Q462" s="385" t="n">
        <f aca="false">INDEX(_Rge_Data_3rd_CY,$B462,Q$1)</f>
        <v>0</v>
      </c>
      <c r="R462" s="385" t="n">
        <f aca="false" t="array" ref="R462:R462">INDEX(_Rge_Data_3rd_CY,$B462,R$1)</f>
        <v>0</v>
      </c>
      <c r="S462" s="385" t="n">
        <f aca="false" t="array" ref="S462:S462">INDEX(_Rge_Data_3rd_CY,$B462,S$1)</f>
        <v>0</v>
      </c>
      <c r="T462" s="385" t="n">
        <f aca="false">H462-S462</f>
        <v>0</v>
      </c>
      <c r="U462" s="386" t="n">
        <f aca="false">IFERROR(T462/H462,0)</f>
        <v>0</v>
      </c>
      <c r="V462" s="387" t="n">
        <f aca="false" t="array" ref="V462:V462">INDEX(_Rge_Data_3rd_CY,$B462,V$1)</f>
        <v>0</v>
      </c>
      <c r="W462" s="388" t="n">
        <f aca="false" t="array" ref="W462:W462">INDEX(_Rge_Data_3rd_CY,$B462,W$1)</f>
        <v>0</v>
      </c>
      <c r="X462" s="388" t="n">
        <f aca="false" t="array" ref="X462:X462">INDEX(_Rge_Data_3rd_CY,$B462,X$1)</f>
        <v>0</v>
      </c>
      <c r="Y462" s="388" t="n">
        <f aca="false">INDEX(_Rge_Data_3rd_CY,$B462,Y$1)</f>
        <v>0</v>
      </c>
      <c r="Z462" s="388" t="n">
        <f aca="false" t="array" ref="Z462:Z462">INDEX(_Rge_Data_3rd_CY,$B462,Z$1)</f>
        <v>0</v>
      </c>
      <c r="AA462" s="388" t="n">
        <f aca="false" t="array" ref="AA462:AA462">INDEX(_Rge_Data_3rd_CY,$B462,AA$1)</f>
        <v>0</v>
      </c>
      <c r="AB462" s="388" t="n">
        <f aca="false" t="array" ref="AB462:AB462">INDEX(_Rge_Data_3rd_CY,$B462,AB$1)</f>
        <v>0</v>
      </c>
      <c r="AC462" s="388" t="n">
        <f aca="false" t="array" ref="AC462:AC462">INDEX(_Rge_Data_3rd_CY,$B462,AC$1)</f>
        <v>0</v>
      </c>
      <c r="AD462" s="388" t="n">
        <f aca="false" t="array" ref="AD462:AD462">INDEX(_Rge_Data_3rd_CY,$B462,AD$1)</f>
        <v>0</v>
      </c>
      <c r="AE462" s="388" t="n">
        <f aca="false">INDEX(_Rge_Data_3rd_CY,$B462,AE$1)</f>
        <v>0</v>
      </c>
      <c r="AF462" s="388" t="n">
        <f aca="false" t="array" ref="AF462:AF462">INDEX(_Rge_Data_3rd_CY,$B462,AF$1)</f>
        <v>0</v>
      </c>
      <c r="AG462" s="388" t="n">
        <f aca="false" t="array" ref="AG462:AG462">INDEX(_Rge_Data_3rd_CY,$B462,AG$1)</f>
        <v>0</v>
      </c>
      <c r="AH462" s="388" t="n">
        <f aca="false">V462-AG462</f>
        <v>0</v>
      </c>
      <c r="AI462" s="389" t="n">
        <f aca="false">IFERROR(AH462/V462,)</f>
        <v>0</v>
      </c>
      <c r="AJ462" s="390" t="n">
        <f aca="false" t="array" ref="AJ462:AJ462">INDEX(_Rge_Data_3rd_CY,$B462,AJ$1)</f>
        <v>0</v>
      </c>
      <c r="AK462" s="391" t="n">
        <f aca="false" t="array" ref="AK462:AK462">INDEX(_Rge_Data_3rd_CY,$B462,AK$1)</f>
        <v>0</v>
      </c>
      <c r="AL462" s="391" t="n">
        <f aca="false" t="array" ref="AL462:AL462">INDEX(_Rge_Data_3rd_CY,$B462,AL$1)</f>
        <v>0</v>
      </c>
      <c r="AM462" s="391" t="n">
        <f aca="false">INDEX(_Rge_Data_3rd_CY,$B462,AM$1)</f>
        <v>0</v>
      </c>
      <c r="AN462" s="391" t="n">
        <f aca="false" t="array" ref="AN462:AN462">INDEX(_Rge_Data_3rd_CY,$B462,AN$1)</f>
        <v>0</v>
      </c>
      <c r="AO462" s="391" t="n">
        <f aca="false" t="array" ref="AO462:AO462">INDEX(_Rge_Data_3rd_CY,$B462,AO$1)</f>
        <v>0</v>
      </c>
      <c r="AP462" s="391" t="n">
        <f aca="false" t="array" ref="AP462:AP462">INDEX(_Rge_Data_3rd_CY,$B462,AP$1)</f>
        <v>0</v>
      </c>
      <c r="AQ462" s="391" t="n">
        <f aca="false" t="array" ref="AQ462:AQ462">INDEX(_Rge_Data_3rd_CY,$B462,AQ$1)</f>
        <v>0</v>
      </c>
      <c r="AR462" s="391" t="n">
        <f aca="false" t="array" ref="AR462:AR462">INDEX(_Rge_Data_3rd_CY,$B462,AR$1)</f>
        <v>0</v>
      </c>
      <c r="AS462" s="391" t="n">
        <f aca="false">INDEX(_Rge_Data_3rd_CY,$B462,AS$1)</f>
        <v>0</v>
      </c>
      <c r="AT462" s="391" t="n">
        <f aca="false" t="array" ref="AT462:AT462">INDEX(_Rge_Data_3rd_CY,$B462,AT$1)</f>
        <v>0</v>
      </c>
      <c r="AU462" s="391" t="n">
        <f aca="false" t="array" ref="AU462:AU462">INDEX(_Rge_Data_3rd_CY,$B462,AU$1)</f>
        <v>0</v>
      </c>
      <c r="AV462" s="262" t="n">
        <f aca="false">AU462+AX462+AY462</f>
        <v>0</v>
      </c>
      <c r="AW462" s="392" t="n">
        <f aca="false">IFERROR(AU462/AG462,0)</f>
        <v>0</v>
      </c>
      <c r="AX462" s="268" t="n">
        <f aca="false">IFERROR(IF(AND($F462="OPEN",$AH462&gt;0),$AH462*_SoP*$AW462,IF(AND($F462="CLOSED",$AH462&gt;0),$AH462*_SoL*$AW462,0)),0)</f>
        <v>0</v>
      </c>
      <c r="AY462" s="268" t="n">
        <f aca="false">IFERROR(IF($AH462&lt;0,$AH462*_SoL,0),0)</f>
        <v>0</v>
      </c>
      <c r="AZ462" s="393" t="n">
        <f aca="false">AU462+AX462</f>
        <v>0</v>
      </c>
      <c r="BA462" s="393" t="n">
        <f aca="false">AJ462-AY462</f>
        <v>0</v>
      </c>
      <c r="BB462" s="393" t="n">
        <f aca="false">AZ462-BA462</f>
        <v>0</v>
      </c>
      <c r="BC462" s="394" t="n">
        <f aca="false">IF($BB462&gt;=0,$BB462,0)</f>
        <v>0</v>
      </c>
      <c r="BD462" s="395" t="n">
        <f aca="false">IF($BB462&lt;=0,-$BB462,0)</f>
        <v>-0</v>
      </c>
      <c r="BE462" s="396" t="n">
        <f aca="false">IF((V462-AJ462)&lt;0,0,V462-AJ462)</f>
        <v>0</v>
      </c>
      <c r="BF462" s="397" t="n">
        <f aca="false">IF(AW462&gt;1,0,V462-AW462*V462)</f>
        <v>0</v>
      </c>
    </row>
    <row r="463" customFormat="false" ht="19.5" hidden="false" customHeight="true" outlineLevel="0" collapsed="false">
      <c r="A463" s="166"/>
      <c r="B463" s="208" t="n">
        <f aca="false">B462+1</f>
        <v>452</v>
      </c>
      <c r="C463" s="166"/>
      <c r="D463" s="369" t="n">
        <f aca="false">INDEX(_Rge_Projectdata_3rd,$B463,MATCH("Project-ID",_Rge_Headline_Projectdata,0))</f>
        <v>0</v>
      </c>
      <c r="E463" s="370" t="str">
        <f aca="false" t="array" ref="E463:E463">IF(INDEX(_Rge_Data_3rd_CY,$B463,E$1)=0,"",TEXT(INDEX(_Rge_Data_3rd_CY,$B463,E$1),"JJJJMMTT"))</f>
        <v/>
      </c>
      <c r="F463" s="382" t="str">
        <f aca="false" t="array" ref="F463:F463">INDEX(_Rge_Data_3rd_CY,$B463,F$1)</f>
        <v>Open</v>
      </c>
      <c r="G463" s="371" t="n">
        <f aca="false" t="array" ref="G463:G463">IFERROR(MATCH(INDEX(_Rge_Data_3rd_CY,$B463,G$1),_Rge_Projectstatus,0),"")</f>
        <v>1</v>
      </c>
      <c r="H463" s="383" t="n">
        <f aca="false">INDEX(_Rge_Data_3rd_CY,$B463,H$1)</f>
        <v>0</v>
      </c>
      <c r="I463" s="384" t="n">
        <f aca="false">INDEX(_Rge_Data_3rd_CY,$B463,I$1)</f>
        <v>0</v>
      </c>
      <c r="J463" s="384" t="n">
        <f aca="false">INDEX(_Rge_Data_3rd_CY,$B463,J$1)</f>
        <v>0</v>
      </c>
      <c r="K463" s="384" t="n">
        <f aca="false">INDEX(_Rge_Data_3rd_CY,$B463,K$1)</f>
        <v>0</v>
      </c>
      <c r="L463" s="385" t="n">
        <f aca="false" t="array" ref="L463:L463">INDEX(_Rge_Data_3rd_CY,$B463,L$1)</f>
        <v>0</v>
      </c>
      <c r="M463" s="385" t="n">
        <f aca="false" t="array" ref="M463:M463">INDEX(_Rge_Data_3rd_CY,$B463,M$1)</f>
        <v>0</v>
      </c>
      <c r="N463" s="385" t="n">
        <f aca="false" t="array" ref="N463:N463">INDEX(_Rge_Data_3rd_CY,$B463,N$1)</f>
        <v>0</v>
      </c>
      <c r="O463" s="385" t="n">
        <f aca="false" t="array" ref="O463:O463">INDEX(_Rge_Data_3rd_CY,$B463,O$1)</f>
        <v>0</v>
      </c>
      <c r="P463" s="385" t="n">
        <f aca="false" t="array" ref="P463:P463">INDEX(_Rge_Data_3rd_CY,$B463,P$1)</f>
        <v>0</v>
      </c>
      <c r="Q463" s="385" t="n">
        <f aca="false">INDEX(_Rge_Data_3rd_CY,$B463,Q$1)</f>
        <v>0</v>
      </c>
      <c r="R463" s="385" t="n">
        <f aca="false" t="array" ref="R463:R463">INDEX(_Rge_Data_3rd_CY,$B463,R$1)</f>
        <v>0</v>
      </c>
      <c r="S463" s="385" t="n">
        <f aca="false" t="array" ref="S463:S463">INDEX(_Rge_Data_3rd_CY,$B463,S$1)</f>
        <v>0</v>
      </c>
      <c r="T463" s="385" t="n">
        <f aca="false">H463-S463</f>
        <v>0</v>
      </c>
      <c r="U463" s="386" t="n">
        <f aca="false">IFERROR(T463/H463,0)</f>
        <v>0</v>
      </c>
      <c r="V463" s="387" t="n">
        <f aca="false" t="array" ref="V463:V463">INDEX(_Rge_Data_3rd_CY,$B463,V$1)</f>
        <v>0</v>
      </c>
      <c r="W463" s="388" t="n">
        <f aca="false" t="array" ref="W463:W463">INDEX(_Rge_Data_3rd_CY,$B463,W$1)</f>
        <v>0</v>
      </c>
      <c r="X463" s="388" t="n">
        <f aca="false" t="array" ref="X463:X463">INDEX(_Rge_Data_3rd_CY,$B463,X$1)</f>
        <v>0</v>
      </c>
      <c r="Y463" s="388" t="n">
        <f aca="false">INDEX(_Rge_Data_3rd_CY,$B463,Y$1)</f>
        <v>0</v>
      </c>
      <c r="Z463" s="388" t="n">
        <f aca="false" t="array" ref="Z463:Z463">INDEX(_Rge_Data_3rd_CY,$B463,Z$1)</f>
        <v>0</v>
      </c>
      <c r="AA463" s="388" t="n">
        <f aca="false" t="array" ref="AA463:AA463">INDEX(_Rge_Data_3rd_CY,$B463,AA$1)</f>
        <v>0</v>
      </c>
      <c r="AB463" s="388" t="n">
        <f aca="false" t="array" ref="AB463:AB463">INDEX(_Rge_Data_3rd_CY,$B463,AB$1)</f>
        <v>0</v>
      </c>
      <c r="AC463" s="388" t="n">
        <f aca="false" t="array" ref="AC463:AC463">INDEX(_Rge_Data_3rd_CY,$B463,AC$1)</f>
        <v>0</v>
      </c>
      <c r="AD463" s="388" t="n">
        <f aca="false" t="array" ref="AD463:AD463">INDEX(_Rge_Data_3rd_CY,$B463,AD$1)</f>
        <v>0</v>
      </c>
      <c r="AE463" s="388" t="n">
        <f aca="false">INDEX(_Rge_Data_3rd_CY,$B463,AE$1)</f>
        <v>0</v>
      </c>
      <c r="AF463" s="388" t="n">
        <f aca="false" t="array" ref="AF463:AF463">INDEX(_Rge_Data_3rd_CY,$B463,AF$1)</f>
        <v>0</v>
      </c>
      <c r="AG463" s="388" t="n">
        <f aca="false" t="array" ref="AG463:AG463">INDEX(_Rge_Data_3rd_CY,$B463,AG$1)</f>
        <v>0</v>
      </c>
      <c r="AH463" s="388" t="n">
        <f aca="false">V463-AG463</f>
        <v>0</v>
      </c>
      <c r="AI463" s="389" t="n">
        <f aca="false">IFERROR(AH463/V463,)</f>
        <v>0</v>
      </c>
      <c r="AJ463" s="390" t="n">
        <f aca="false" t="array" ref="AJ463:AJ463">INDEX(_Rge_Data_3rd_CY,$B463,AJ$1)</f>
        <v>0</v>
      </c>
      <c r="AK463" s="391" t="n">
        <f aca="false" t="array" ref="AK463:AK463">INDEX(_Rge_Data_3rd_CY,$B463,AK$1)</f>
        <v>0</v>
      </c>
      <c r="AL463" s="391" t="n">
        <f aca="false" t="array" ref="AL463:AL463">INDEX(_Rge_Data_3rd_CY,$B463,AL$1)</f>
        <v>0</v>
      </c>
      <c r="AM463" s="391" t="n">
        <f aca="false">INDEX(_Rge_Data_3rd_CY,$B463,AM$1)</f>
        <v>0</v>
      </c>
      <c r="AN463" s="391" t="n">
        <f aca="false" t="array" ref="AN463:AN463">INDEX(_Rge_Data_3rd_CY,$B463,AN$1)</f>
        <v>0</v>
      </c>
      <c r="AO463" s="391" t="n">
        <f aca="false" t="array" ref="AO463:AO463">INDEX(_Rge_Data_3rd_CY,$B463,AO$1)</f>
        <v>0</v>
      </c>
      <c r="AP463" s="391" t="n">
        <f aca="false" t="array" ref="AP463:AP463">INDEX(_Rge_Data_3rd_CY,$B463,AP$1)</f>
        <v>0</v>
      </c>
      <c r="AQ463" s="391" t="n">
        <f aca="false" t="array" ref="AQ463:AQ463">INDEX(_Rge_Data_3rd_CY,$B463,AQ$1)</f>
        <v>0</v>
      </c>
      <c r="AR463" s="391" t="n">
        <f aca="false" t="array" ref="AR463:AR463">INDEX(_Rge_Data_3rd_CY,$B463,AR$1)</f>
        <v>0</v>
      </c>
      <c r="AS463" s="391" t="n">
        <f aca="false">INDEX(_Rge_Data_3rd_CY,$B463,AS$1)</f>
        <v>0</v>
      </c>
      <c r="AT463" s="391" t="n">
        <f aca="false" t="array" ref="AT463:AT463">INDEX(_Rge_Data_3rd_CY,$B463,AT$1)</f>
        <v>0</v>
      </c>
      <c r="AU463" s="391" t="n">
        <f aca="false" t="array" ref="AU463:AU463">INDEX(_Rge_Data_3rd_CY,$B463,AU$1)</f>
        <v>0</v>
      </c>
      <c r="AV463" s="262" t="n">
        <f aca="false">AU463+AX463+AY463</f>
        <v>0</v>
      </c>
      <c r="AW463" s="392" t="n">
        <f aca="false">IFERROR(AU463/AG463,0)</f>
        <v>0</v>
      </c>
      <c r="AX463" s="268" t="n">
        <f aca="false">IFERROR(IF(AND($F463="OPEN",$AH463&gt;0),$AH463*_SoP*$AW463,IF(AND($F463="CLOSED",$AH463&gt;0),$AH463*_SoL*$AW463,0)),0)</f>
        <v>0</v>
      </c>
      <c r="AY463" s="268" t="n">
        <f aca="false">IFERROR(IF($AH463&lt;0,$AH463*_SoL,0),0)</f>
        <v>0</v>
      </c>
      <c r="AZ463" s="393" t="n">
        <f aca="false">AU463+AX463</f>
        <v>0</v>
      </c>
      <c r="BA463" s="393" t="n">
        <f aca="false">AJ463-AY463</f>
        <v>0</v>
      </c>
      <c r="BB463" s="393" t="n">
        <f aca="false">AZ463-BA463</f>
        <v>0</v>
      </c>
      <c r="BC463" s="394" t="n">
        <f aca="false">IF($BB463&gt;=0,$BB463,0)</f>
        <v>0</v>
      </c>
      <c r="BD463" s="395" t="n">
        <f aca="false">IF($BB463&lt;=0,-$BB463,0)</f>
        <v>-0</v>
      </c>
      <c r="BE463" s="396" t="n">
        <f aca="false">IF((V463-AJ463)&lt;0,0,V463-AJ463)</f>
        <v>0</v>
      </c>
      <c r="BF463" s="397" t="n">
        <f aca="false">IF(AW463&gt;1,0,V463-AW463*V463)</f>
        <v>0</v>
      </c>
    </row>
    <row r="464" customFormat="false" ht="19.5" hidden="false" customHeight="true" outlineLevel="0" collapsed="false">
      <c r="A464" s="166"/>
      <c r="B464" s="208" t="n">
        <f aca="false">B463+1</f>
        <v>453</v>
      </c>
      <c r="C464" s="166"/>
      <c r="D464" s="369" t="n">
        <f aca="false">INDEX(_Rge_Projectdata_3rd,$B464,MATCH("Project-ID",_Rge_Headline_Projectdata,0))</f>
        <v>0</v>
      </c>
      <c r="E464" s="370" t="str">
        <f aca="false" t="array" ref="E464:E464">IF(INDEX(_Rge_Data_3rd_CY,$B464,E$1)=0,"",TEXT(INDEX(_Rge_Data_3rd_CY,$B464,E$1),"JJJJMMTT"))</f>
        <v/>
      </c>
      <c r="F464" s="382" t="str">
        <f aca="false" t="array" ref="F464:F464">INDEX(_Rge_Data_3rd_CY,$B464,F$1)</f>
        <v>Open</v>
      </c>
      <c r="G464" s="371" t="n">
        <f aca="false" t="array" ref="G464:G464">IFERROR(MATCH(INDEX(_Rge_Data_3rd_CY,$B464,G$1),_Rge_Projectstatus,0),"")</f>
        <v>1</v>
      </c>
      <c r="H464" s="383" t="n">
        <f aca="false">INDEX(_Rge_Data_3rd_CY,$B464,H$1)</f>
        <v>0</v>
      </c>
      <c r="I464" s="384" t="n">
        <f aca="false">INDEX(_Rge_Data_3rd_CY,$B464,I$1)</f>
        <v>0</v>
      </c>
      <c r="J464" s="384" t="n">
        <f aca="false">INDEX(_Rge_Data_3rd_CY,$B464,J$1)</f>
        <v>0</v>
      </c>
      <c r="K464" s="384" t="n">
        <f aca="false">INDEX(_Rge_Data_3rd_CY,$B464,K$1)</f>
        <v>0</v>
      </c>
      <c r="L464" s="385" t="n">
        <f aca="false" t="array" ref="L464:L464">INDEX(_Rge_Data_3rd_CY,$B464,L$1)</f>
        <v>0</v>
      </c>
      <c r="M464" s="385" t="n">
        <f aca="false" t="array" ref="M464:M464">INDEX(_Rge_Data_3rd_CY,$B464,M$1)</f>
        <v>0</v>
      </c>
      <c r="N464" s="385" t="n">
        <f aca="false" t="array" ref="N464:N464">INDEX(_Rge_Data_3rd_CY,$B464,N$1)</f>
        <v>0</v>
      </c>
      <c r="O464" s="385" t="n">
        <f aca="false" t="array" ref="O464:O464">INDEX(_Rge_Data_3rd_CY,$B464,O$1)</f>
        <v>0</v>
      </c>
      <c r="P464" s="385" t="n">
        <f aca="false" t="array" ref="P464:P464">INDEX(_Rge_Data_3rd_CY,$B464,P$1)</f>
        <v>0</v>
      </c>
      <c r="Q464" s="385" t="n">
        <f aca="false">INDEX(_Rge_Data_3rd_CY,$B464,Q$1)</f>
        <v>0</v>
      </c>
      <c r="R464" s="385" t="n">
        <f aca="false" t="array" ref="R464:R464">INDEX(_Rge_Data_3rd_CY,$B464,R$1)</f>
        <v>0</v>
      </c>
      <c r="S464" s="385" t="n">
        <f aca="false" t="array" ref="S464:S464">INDEX(_Rge_Data_3rd_CY,$B464,S$1)</f>
        <v>0</v>
      </c>
      <c r="T464" s="385" t="n">
        <f aca="false">H464-S464</f>
        <v>0</v>
      </c>
      <c r="U464" s="386" t="n">
        <f aca="false">IFERROR(T464/H464,0)</f>
        <v>0</v>
      </c>
      <c r="V464" s="387" t="n">
        <f aca="false" t="array" ref="V464:V464">INDEX(_Rge_Data_3rd_CY,$B464,V$1)</f>
        <v>0</v>
      </c>
      <c r="W464" s="388" t="n">
        <f aca="false" t="array" ref="W464:W464">INDEX(_Rge_Data_3rd_CY,$B464,W$1)</f>
        <v>0</v>
      </c>
      <c r="X464" s="388" t="n">
        <f aca="false" t="array" ref="X464:X464">INDEX(_Rge_Data_3rd_CY,$B464,X$1)</f>
        <v>0</v>
      </c>
      <c r="Y464" s="388" t="n">
        <f aca="false">INDEX(_Rge_Data_3rd_CY,$B464,Y$1)</f>
        <v>0</v>
      </c>
      <c r="Z464" s="388" t="n">
        <f aca="false" t="array" ref="Z464:Z464">INDEX(_Rge_Data_3rd_CY,$B464,Z$1)</f>
        <v>0</v>
      </c>
      <c r="AA464" s="388" t="n">
        <f aca="false" t="array" ref="AA464:AA464">INDEX(_Rge_Data_3rd_CY,$B464,AA$1)</f>
        <v>0</v>
      </c>
      <c r="AB464" s="388" t="n">
        <f aca="false" t="array" ref="AB464:AB464">INDEX(_Rge_Data_3rd_CY,$B464,AB$1)</f>
        <v>0</v>
      </c>
      <c r="AC464" s="388" t="n">
        <f aca="false" t="array" ref="AC464:AC464">INDEX(_Rge_Data_3rd_CY,$B464,AC$1)</f>
        <v>0</v>
      </c>
      <c r="AD464" s="388" t="n">
        <f aca="false" t="array" ref="AD464:AD464">INDEX(_Rge_Data_3rd_CY,$B464,AD$1)</f>
        <v>0</v>
      </c>
      <c r="AE464" s="388" t="n">
        <f aca="false">INDEX(_Rge_Data_3rd_CY,$B464,AE$1)</f>
        <v>0</v>
      </c>
      <c r="AF464" s="388" t="n">
        <f aca="false" t="array" ref="AF464:AF464">INDEX(_Rge_Data_3rd_CY,$B464,AF$1)</f>
        <v>0</v>
      </c>
      <c r="AG464" s="388" t="n">
        <f aca="false" t="array" ref="AG464:AG464">INDEX(_Rge_Data_3rd_CY,$B464,AG$1)</f>
        <v>0</v>
      </c>
      <c r="AH464" s="388" t="n">
        <f aca="false">V464-AG464</f>
        <v>0</v>
      </c>
      <c r="AI464" s="389" t="n">
        <f aca="false">IFERROR(AH464/V464,)</f>
        <v>0</v>
      </c>
      <c r="AJ464" s="390" t="n">
        <f aca="false" t="array" ref="AJ464:AJ464">INDEX(_Rge_Data_3rd_CY,$B464,AJ$1)</f>
        <v>0</v>
      </c>
      <c r="AK464" s="391" t="n">
        <f aca="false" t="array" ref="AK464:AK464">INDEX(_Rge_Data_3rd_CY,$B464,AK$1)</f>
        <v>0</v>
      </c>
      <c r="AL464" s="391" t="n">
        <f aca="false" t="array" ref="AL464:AL464">INDEX(_Rge_Data_3rd_CY,$B464,AL$1)</f>
        <v>0</v>
      </c>
      <c r="AM464" s="391" t="n">
        <f aca="false">INDEX(_Rge_Data_3rd_CY,$B464,AM$1)</f>
        <v>0</v>
      </c>
      <c r="AN464" s="391" t="n">
        <f aca="false" t="array" ref="AN464:AN464">INDEX(_Rge_Data_3rd_CY,$B464,AN$1)</f>
        <v>0</v>
      </c>
      <c r="AO464" s="391" t="n">
        <f aca="false" t="array" ref="AO464:AO464">INDEX(_Rge_Data_3rd_CY,$B464,AO$1)</f>
        <v>0</v>
      </c>
      <c r="AP464" s="391" t="n">
        <f aca="false" t="array" ref="AP464:AP464">INDEX(_Rge_Data_3rd_CY,$B464,AP$1)</f>
        <v>0</v>
      </c>
      <c r="AQ464" s="391" t="n">
        <f aca="false" t="array" ref="AQ464:AQ464">INDEX(_Rge_Data_3rd_CY,$B464,AQ$1)</f>
        <v>0</v>
      </c>
      <c r="AR464" s="391" t="n">
        <f aca="false" t="array" ref="AR464:AR464">INDEX(_Rge_Data_3rd_CY,$B464,AR$1)</f>
        <v>0</v>
      </c>
      <c r="AS464" s="391" t="n">
        <f aca="false">INDEX(_Rge_Data_3rd_CY,$B464,AS$1)</f>
        <v>0</v>
      </c>
      <c r="AT464" s="391" t="n">
        <f aca="false" t="array" ref="AT464:AT464">INDEX(_Rge_Data_3rd_CY,$B464,AT$1)</f>
        <v>0</v>
      </c>
      <c r="AU464" s="391" t="n">
        <f aca="false" t="array" ref="AU464:AU464">INDEX(_Rge_Data_3rd_CY,$B464,AU$1)</f>
        <v>0</v>
      </c>
      <c r="AV464" s="262" t="n">
        <f aca="false">AU464+AX464+AY464</f>
        <v>0</v>
      </c>
      <c r="AW464" s="392" t="n">
        <f aca="false">IFERROR(AU464/AG464,0)</f>
        <v>0</v>
      </c>
      <c r="AX464" s="268" t="n">
        <f aca="false">IFERROR(IF(AND($F464="OPEN",$AH464&gt;0),$AH464*_SoP*$AW464,IF(AND($F464="CLOSED",$AH464&gt;0),$AH464*_SoL*$AW464,0)),0)</f>
        <v>0</v>
      </c>
      <c r="AY464" s="268" t="n">
        <f aca="false">IFERROR(IF($AH464&lt;0,$AH464*_SoL,0),0)</f>
        <v>0</v>
      </c>
      <c r="AZ464" s="393" t="n">
        <f aca="false">AU464+AX464</f>
        <v>0</v>
      </c>
      <c r="BA464" s="393" t="n">
        <f aca="false">AJ464-AY464</f>
        <v>0</v>
      </c>
      <c r="BB464" s="393" t="n">
        <f aca="false">AZ464-BA464</f>
        <v>0</v>
      </c>
      <c r="BC464" s="394" t="n">
        <f aca="false">IF($BB464&gt;=0,$BB464,0)</f>
        <v>0</v>
      </c>
      <c r="BD464" s="395" t="n">
        <f aca="false">IF($BB464&lt;=0,-$BB464,0)</f>
        <v>-0</v>
      </c>
      <c r="BE464" s="396" t="n">
        <f aca="false">IF((V464-AJ464)&lt;0,0,V464-AJ464)</f>
        <v>0</v>
      </c>
      <c r="BF464" s="397" t="n">
        <f aca="false">IF(AW464&gt;1,0,V464-AW464*V464)</f>
        <v>0</v>
      </c>
    </row>
    <row r="465" customFormat="false" ht="19.5" hidden="false" customHeight="true" outlineLevel="0" collapsed="false">
      <c r="A465" s="166"/>
      <c r="B465" s="208" t="n">
        <f aca="false">B464+1</f>
        <v>454</v>
      </c>
      <c r="C465" s="166"/>
      <c r="D465" s="369" t="n">
        <f aca="false">INDEX(_Rge_Projectdata_3rd,$B465,MATCH("Project-ID",_Rge_Headline_Projectdata,0))</f>
        <v>0</v>
      </c>
      <c r="E465" s="370" t="str">
        <f aca="false" t="array" ref="E465:E465">IF(INDEX(_Rge_Data_3rd_CY,$B465,E$1)=0,"",TEXT(INDEX(_Rge_Data_3rd_CY,$B465,E$1),"JJJJMMTT"))</f>
        <v/>
      </c>
      <c r="F465" s="382" t="str">
        <f aca="false" t="array" ref="F465:F465">INDEX(_Rge_Data_3rd_CY,$B465,F$1)</f>
        <v>Open</v>
      </c>
      <c r="G465" s="371" t="n">
        <f aca="false" t="array" ref="G465:G465">IFERROR(MATCH(INDEX(_Rge_Data_3rd_CY,$B465,G$1),_Rge_Projectstatus,0),"")</f>
        <v>1</v>
      </c>
      <c r="H465" s="383" t="n">
        <f aca="false">INDEX(_Rge_Data_3rd_CY,$B465,H$1)</f>
        <v>0</v>
      </c>
      <c r="I465" s="384" t="n">
        <f aca="false">INDEX(_Rge_Data_3rd_CY,$B465,I$1)</f>
        <v>0</v>
      </c>
      <c r="J465" s="384" t="n">
        <f aca="false">INDEX(_Rge_Data_3rd_CY,$B465,J$1)</f>
        <v>0</v>
      </c>
      <c r="K465" s="384" t="n">
        <f aca="false">INDEX(_Rge_Data_3rd_CY,$B465,K$1)</f>
        <v>0</v>
      </c>
      <c r="L465" s="385" t="n">
        <f aca="false" t="array" ref="L465:L465">INDEX(_Rge_Data_3rd_CY,$B465,L$1)</f>
        <v>0</v>
      </c>
      <c r="M465" s="385" t="n">
        <f aca="false" t="array" ref="M465:M465">INDEX(_Rge_Data_3rd_CY,$B465,M$1)</f>
        <v>0</v>
      </c>
      <c r="N465" s="385" t="n">
        <f aca="false" t="array" ref="N465:N465">INDEX(_Rge_Data_3rd_CY,$B465,N$1)</f>
        <v>0</v>
      </c>
      <c r="O465" s="385" t="n">
        <f aca="false" t="array" ref="O465:O465">INDEX(_Rge_Data_3rd_CY,$B465,O$1)</f>
        <v>0</v>
      </c>
      <c r="P465" s="385" t="n">
        <f aca="false" t="array" ref="P465:P465">INDEX(_Rge_Data_3rd_CY,$B465,P$1)</f>
        <v>0</v>
      </c>
      <c r="Q465" s="385" t="n">
        <f aca="false">INDEX(_Rge_Data_3rd_CY,$B465,Q$1)</f>
        <v>0</v>
      </c>
      <c r="R465" s="385" t="n">
        <f aca="false" t="array" ref="R465:R465">INDEX(_Rge_Data_3rd_CY,$B465,R$1)</f>
        <v>0</v>
      </c>
      <c r="S465" s="385" t="n">
        <f aca="false" t="array" ref="S465:S465">INDEX(_Rge_Data_3rd_CY,$B465,S$1)</f>
        <v>0</v>
      </c>
      <c r="T465" s="385" t="n">
        <f aca="false">H465-S465</f>
        <v>0</v>
      </c>
      <c r="U465" s="386" t="n">
        <f aca="false">IFERROR(T465/H465,0)</f>
        <v>0</v>
      </c>
      <c r="V465" s="387" t="n">
        <f aca="false" t="array" ref="V465:V465">INDEX(_Rge_Data_3rd_CY,$B465,V$1)</f>
        <v>0</v>
      </c>
      <c r="W465" s="388" t="n">
        <f aca="false" t="array" ref="W465:W465">INDEX(_Rge_Data_3rd_CY,$B465,W$1)</f>
        <v>0</v>
      </c>
      <c r="X465" s="388" t="n">
        <f aca="false" t="array" ref="X465:X465">INDEX(_Rge_Data_3rd_CY,$B465,X$1)</f>
        <v>0</v>
      </c>
      <c r="Y465" s="388" t="n">
        <f aca="false">INDEX(_Rge_Data_3rd_CY,$B465,Y$1)</f>
        <v>0</v>
      </c>
      <c r="Z465" s="388" t="n">
        <f aca="false" t="array" ref="Z465:Z465">INDEX(_Rge_Data_3rd_CY,$B465,Z$1)</f>
        <v>0</v>
      </c>
      <c r="AA465" s="388" t="n">
        <f aca="false" t="array" ref="AA465:AA465">INDEX(_Rge_Data_3rd_CY,$B465,AA$1)</f>
        <v>0</v>
      </c>
      <c r="AB465" s="388" t="n">
        <f aca="false" t="array" ref="AB465:AB465">INDEX(_Rge_Data_3rd_CY,$B465,AB$1)</f>
        <v>0</v>
      </c>
      <c r="AC465" s="388" t="n">
        <f aca="false" t="array" ref="AC465:AC465">INDEX(_Rge_Data_3rd_CY,$B465,AC$1)</f>
        <v>0</v>
      </c>
      <c r="AD465" s="388" t="n">
        <f aca="false" t="array" ref="AD465:AD465">INDEX(_Rge_Data_3rd_CY,$B465,AD$1)</f>
        <v>0</v>
      </c>
      <c r="AE465" s="388" t="n">
        <f aca="false">INDEX(_Rge_Data_3rd_CY,$B465,AE$1)</f>
        <v>0</v>
      </c>
      <c r="AF465" s="388" t="n">
        <f aca="false" t="array" ref="AF465:AF465">INDEX(_Rge_Data_3rd_CY,$B465,AF$1)</f>
        <v>0</v>
      </c>
      <c r="AG465" s="388" t="n">
        <f aca="false" t="array" ref="AG465:AG465">INDEX(_Rge_Data_3rd_CY,$B465,AG$1)</f>
        <v>0</v>
      </c>
      <c r="AH465" s="388" t="n">
        <f aca="false">V465-AG465</f>
        <v>0</v>
      </c>
      <c r="AI465" s="389" t="n">
        <f aca="false">IFERROR(AH465/V465,)</f>
        <v>0</v>
      </c>
      <c r="AJ465" s="390" t="n">
        <f aca="false" t="array" ref="AJ465:AJ465">INDEX(_Rge_Data_3rd_CY,$B465,AJ$1)</f>
        <v>0</v>
      </c>
      <c r="AK465" s="391" t="n">
        <f aca="false" t="array" ref="AK465:AK465">INDEX(_Rge_Data_3rd_CY,$B465,AK$1)</f>
        <v>0</v>
      </c>
      <c r="AL465" s="391" t="n">
        <f aca="false" t="array" ref="AL465:AL465">INDEX(_Rge_Data_3rd_CY,$B465,AL$1)</f>
        <v>0</v>
      </c>
      <c r="AM465" s="391" t="n">
        <f aca="false">INDEX(_Rge_Data_3rd_CY,$B465,AM$1)</f>
        <v>0</v>
      </c>
      <c r="AN465" s="391" t="n">
        <f aca="false" t="array" ref="AN465:AN465">INDEX(_Rge_Data_3rd_CY,$B465,AN$1)</f>
        <v>0</v>
      </c>
      <c r="AO465" s="391" t="n">
        <f aca="false" t="array" ref="AO465:AO465">INDEX(_Rge_Data_3rd_CY,$B465,AO$1)</f>
        <v>0</v>
      </c>
      <c r="AP465" s="391" t="n">
        <f aca="false" t="array" ref="AP465:AP465">INDEX(_Rge_Data_3rd_CY,$B465,AP$1)</f>
        <v>0</v>
      </c>
      <c r="AQ465" s="391" t="n">
        <f aca="false" t="array" ref="AQ465:AQ465">INDEX(_Rge_Data_3rd_CY,$B465,AQ$1)</f>
        <v>0</v>
      </c>
      <c r="AR465" s="391" t="n">
        <f aca="false" t="array" ref="AR465:AR465">INDEX(_Rge_Data_3rd_CY,$B465,AR$1)</f>
        <v>0</v>
      </c>
      <c r="AS465" s="391" t="n">
        <f aca="false">INDEX(_Rge_Data_3rd_CY,$B465,AS$1)</f>
        <v>0</v>
      </c>
      <c r="AT465" s="391" t="n">
        <f aca="false" t="array" ref="AT465:AT465">INDEX(_Rge_Data_3rd_CY,$B465,AT$1)</f>
        <v>0</v>
      </c>
      <c r="AU465" s="391" t="n">
        <f aca="false" t="array" ref="AU465:AU465">INDEX(_Rge_Data_3rd_CY,$B465,AU$1)</f>
        <v>0</v>
      </c>
      <c r="AV465" s="262" t="n">
        <f aca="false">AU465+AX465+AY465</f>
        <v>0</v>
      </c>
      <c r="AW465" s="392" t="n">
        <f aca="false">IFERROR(AU465/AG465,0)</f>
        <v>0</v>
      </c>
      <c r="AX465" s="268" t="n">
        <f aca="false">IFERROR(IF(AND($F465="OPEN",$AH465&gt;0),$AH465*_SoP*$AW465,IF(AND($F465="CLOSED",$AH465&gt;0),$AH465*_SoL*$AW465,0)),0)</f>
        <v>0</v>
      </c>
      <c r="AY465" s="268" t="n">
        <f aca="false">IFERROR(IF($AH465&lt;0,$AH465*_SoL,0),0)</f>
        <v>0</v>
      </c>
      <c r="AZ465" s="393" t="n">
        <f aca="false">AU465+AX465</f>
        <v>0</v>
      </c>
      <c r="BA465" s="393" t="n">
        <f aca="false">AJ465-AY465</f>
        <v>0</v>
      </c>
      <c r="BB465" s="393" t="n">
        <f aca="false">AZ465-BA465</f>
        <v>0</v>
      </c>
      <c r="BC465" s="394" t="n">
        <f aca="false">IF($BB465&gt;=0,$BB465,0)</f>
        <v>0</v>
      </c>
      <c r="BD465" s="395" t="n">
        <f aca="false">IF($BB465&lt;=0,-$BB465,0)</f>
        <v>-0</v>
      </c>
      <c r="BE465" s="396" t="n">
        <f aca="false">IF((V465-AJ465)&lt;0,0,V465-AJ465)</f>
        <v>0</v>
      </c>
      <c r="BF465" s="397" t="n">
        <f aca="false">IF(AW465&gt;1,0,V465-AW465*V465)</f>
        <v>0</v>
      </c>
    </row>
    <row r="466" customFormat="false" ht="19.5" hidden="false" customHeight="true" outlineLevel="0" collapsed="false">
      <c r="A466" s="166"/>
      <c r="B466" s="208" t="n">
        <f aca="false">B465+1</f>
        <v>455</v>
      </c>
      <c r="C466" s="166"/>
      <c r="D466" s="369" t="n">
        <f aca="false">INDEX(_Rge_Projectdata_3rd,$B466,MATCH("Project-ID",_Rge_Headline_Projectdata,0))</f>
        <v>0</v>
      </c>
      <c r="E466" s="370" t="str">
        <f aca="false" t="array" ref="E466:E466">IF(INDEX(_Rge_Data_3rd_CY,$B466,E$1)=0,"",TEXT(INDEX(_Rge_Data_3rd_CY,$B466,E$1),"JJJJMMTT"))</f>
        <v/>
      </c>
      <c r="F466" s="382" t="str">
        <f aca="false" t="array" ref="F466:F466">INDEX(_Rge_Data_3rd_CY,$B466,F$1)</f>
        <v>Open</v>
      </c>
      <c r="G466" s="371" t="n">
        <f aca="false" t="array" ref="G466:G466">IFERROR(MATCH(INDEX(_Rge_Data_3rd_CY,$B466,G$1),_Rge_Projectstatus,0),"")</f>
        <v>1</v>
      </c>
      <c r="H466" s="383" t="n">
        <f aca="false">INDEX(_Rge_Data_3rd_CY,$B466,H$1)</f>
        <v>0</v>
      </c>
      <c r="I466" s="384" t="n">
        <f aca="false">INDEX(_Rge_Data_3rd_CY,$B466,I$1)</f>
        <v>0</v>
      </c>
      <c r="J466" s="384" t="n">
        <f aca="false">INDEX(_Rge_Data_3rd_CY,$B466,J$1)</f>
        <v>0</v>
      </c>
      <c r="K466" s="384" t="n">
        <f aca="false">INDEX(_Rge_Data_3rd_CY,$B466,K$1)</f>
        <v>0</v>
      </c>
      <c r="L466" s="385" t="n">
        <f aca="false" t="array" ref="L466:L466">INDEX(_Rge_Data_3rd_CY,$B466,L$1)</f>
        <v>0</v>
      </c>
      <c r="M466" s="385" t="n">
        <f aca="false" t="array" ref="M466:M466">INDEX(_Rge_Data_3rd_CY,$B466,M$1)</f>
        <v>0</v>
      </c>
      <c r="N466" s="385" t="n">
        <f aca="false" t="array" ref="N466:N466">INDEX(_Rge_Data_3rd_CY,$B466,N$1)</f>
        <v>0</v>
      </c>
      <c r="O466" s="385" t="n">
        <f aca="false" t="array" ref="O466:O466">INDEX(_Rge_Data_3rd_CY,$B466,O$1)</f>
        <v>0</v>
      </c>
      <c r="P466" s="385" t="n">
        <f aca="false" t="array" ref="P466:P466">INDEX(_Rge_Data_3rd_CY,$B466,P$1)</f>
        <v>0</v>
      </c>
      <c r="Q466" s="385" t="n">
        <f aca="false">INDEX(_Rge_Data_3rd_CY,$B466,Q$1)</f>
        <v>0</v>
      </c>
      <c r="R466" s="385" t="n">
        <f aca="false" t="array" ref="R466:R466">INDEX(_Rge_Data_3rd_CY,$B466,R$1)</f>
        <v>0</v>
      </c>
      <c r="S466" s="385" t="n">
        <f aca="false" t="array" ref="S466:S466">INDEX(_Rge_Data_3rd_CY,$B466,S$1)</f>
        <v>0</v>
      </c>
      <c r="T466" s="385" t="n">
        <f aca="false">H466-S466</f>
        <v>0</v>
      </c>
      <c r="U466" s="386" t="n">
        <f aca="false">IFERROR(T466/H466,0)</f>
        <v>0</v>
      </c>
      <c r="V466" s="387" t="n">
        <f aca="false" t="array" ref="V466:V466">INDEX(_Rge_Data_3rd_CY,$B466,V$1)</f>
        <v>0</v>
      </c>
      <c r="W466" s="388" t="n">
        <f aca="false" t="array" ref="W466:W466">INDEX(_Rge_Data_3rd_CY,$B466,W$1)</f>
        <v>0</v>
      </c>
      <c r="X466" s="388" t="n">
        <f aca="false" t="array" ref="X466:X466">INDEX(_Rge_Data_3rd_CY,$B466,X$1)</f>
        <v>0</v>
      </c>
      <c r="Y466" s="388" t="n">
        <f aca="false">INDEX(_Rge_Data_3rd_CY,$B466,Y$1)</f>
        <v>0</v>
      </c>
      <c r="Z466" s="388" t="n">
        <f aca="false" t="array" ref="Z466:Z466">INDEX(_Rge_Data_3rd_CY,$B466,Z$1)</f>
        <v>0</v>
      </c>
      <c r="AA466" s="388" t="n">
        <f aca="false" t="array" ref="AA466:AA466">INDEX(_Rge_Data_3rd_CY,$B466,AA$1)</f>
        <v>0</v>
      </c>
      <c r="AB466" s="388" t="n">
        <f aca="false" t="array" ref="AB466:AB466">INDEX(_Rge_Data_3rd_CY,$B466,AB$1)</f>
        <v>0</v>
      </c>
      <c r="AC466" s="388" t="n">
        <f aca="false" t="array" ref="AC466:AC466">INDEX(_Rge_Data_3rd_CY,$B466,AC$1)</f>
        <v>0</v>
      </c>
      <c r="AD466" s="388" t="n">
        <f aca="false" t="array" ref="AD466:AD466">INDEX(_Rge_Data_3rd_CY,$B466,AD$1)</f>
        <v>0</v>
      </c>
      <c r="AE466" s="388" t="n">
        <f aca="false">INDEX(_Rge_Data_3rd_CY,$B466,AE$1)</f>
        <v>0</v>
      </c>
      <c r="AF466" s="388" t="n">
        <f aca="false" t="array" ref="AF466:AF466">INDEX(_Rge_Data_3rd_CY,$B466,AF$1)</f>
        <v>0</v>
      </c>
      <c r="AG466" s="388" t="n">
        <f aca="false" t="array" ref="AG466:AG466">INDEX(_Rge_Data_3rd_CY,$B466,AG$1)</f>
        <v>0</v>
      </c>
      <c r="AH466" s="388" t="n">
        <f aca="false">V466-AG466</f>
        <v>0</v>
      </c>
      <c r="AI466" s="389" t="n">
        <f aca="false">IFERROR(AH466/V466,)</f>
        <v>0</v>
      </c>
      <c r="AJ466" s="390" t="n">
        <f aca="false" t="array" ref="AJ466:AJ466">INDEX(_Rge_Data_3rd_CY,$B466,AJ$1)</f>
        <v>0</v>
      </c>
      <c r="AK466" s="391" t="n">
        <f aca="false" t="array" ref="AK466:AK466">INDEX(_Rge_Data_3rd_CY,$B466,AK$1)</f>
        <v>0</v>
      </c>
      <c r="AL466" s="391" t="n">
        <f aca="false" t="array" ref="AL466:AL466">INDEX(_Rge_Data_3rd_CY,$B466,AL$1)</f>
        <v>0</v>
      </c>
      <c r="AM466" s="391" t="n">
        <f aca="false">INDEX(_Rge_Data_3rd_CY,$B466,AM$1)</f>
        <v>0</v>
      </c>
      <c r="AN466" s="391" t="n">
        <f aca="false" t="array" ref="AN466:AN466">INDEX(_Rge_Data_3rd_CY,$B466,AN$1)</f>
        <v>0</v>
      </c>
      <c r="AO466" s="391" t="n">
        <f aca="false" t="array" ref="AO466:AO466">INDEX(_Rge_Data_3rd_CY,$B466,AO$1)</f>
        <v>0</v>
      </c>
      <c r="AP466" s="391" t="n">
        <f aca="false" t="array" ref="AP466:AP466">INDEX(_Rge_Data_3rd_CY,$B466,AP$1)</f>
        <v>0</v>
      </c>
      <c r="AQ466" s="391" t="n">
        <f aca="false" t="array" ref="AQ466:AQ466">INDEX(_Rge_Data_3rd_CY,$B466,AQ$1)</f>
        <v>0</v>
      </c>
      <c r="AR466" s="391" t="n">
        <f aca="false" t="array" ref="AR466:AR466">INDEX(_Rge_Data_3rd_CY,$B466,AR$1)</f>
        <v>0</v>
      </c>
      <c r="AS466" s="391" t="n">
        <f aca="false">INDEX(_Rge_Data_3rd_CY,$B466,AS$1)</f>
        <v>0</v>
      </c>
      <c r="AT466" s="391" t="n">
        <f aca="false" t="array" ref="AT466:AT466">INDEX(_Rge_Data_3rd_CY,$B466,AT$1)</f>
        <v>0</v>
      </c>
      <c r="AU466" s="391" t="n">
        <f aca="false" t="array" ref="AU466:AU466">INDEX(_Rge_Data_3rd_CY,$B466,AU$1)</f>
        <v>0</v>
      </c>
      <c r="AV466" s="262" t="n">
        <f aca="false">AU466+AX466+AY466</f>
        <v>0</v>
      </c>
      <c r="AW466" s="392" t="n">
        <f aca="false">IFERROR(AU466/AG466,0)</f>
        <v>0</v>
      </c>
      <c r="AX466" s="268" t="n">
        <f aca="false">IFERROR(IF(AND($F466="OPEN",$AH466&gt;0),$AH466*_SoP*$AW466,IF(AND($F466="CLOSED",$AH466&gt;0),$AH466*_SoL*$AW466,0)),0)</f>
        <v>0</v>
      </c>
      <c r="AY466" s="268" t="n">
        <f aca="false">IFERROR(IF($AH466&lt;0,$AH466*_SoL,0),0)</f>
        <v>0</v>
      </c>
      <c r="AZ466" s="393" t="n">
        <f aca="false">AU466+AX466</f>
        <v>0</v>
      </c>
      <c r="BA466" s="393" t="n">
        <f aca="false">AJ466-AY466</f>
        <v>0</v>
      </c>
      <c r="BB466" s="393" t="n">
        <f aca="false">AZ466-BA466</f>
        <v>0</v>
      </c>
      <c r="BC466" s="394" t="n">
        <f aca="false">IF($BB466&gt;=0,$BB466,0)</f>
        <v>0</v>
      </c>
      <c r="BD466" s="395" t="n">
        <f aca="false">IF($BB466&lt;=0,-$BB466,0)</f>
        <v>-0</v>
      </c>
      <c r="BE466" s="396" t="n">
        <f aca="false">IF((V466-AJ466)&lt;0,0,V466-AJ466)</f>
        <v>0</v>
      </c>
      <c r="BF466" s="397" t="n">
        <f aca="false">IF(AW466&gt;1,0,V466-AW466*V466)</f>
        <v>0</v>
      </c>
    </row>
    <row r="467" customFormat="false" ht="19.5" hidden="false" customHeight="true" outlineLevel="0" collapsed="false">
      <c r="A467" s="166"/>
      <c r="B467" s="208" t="n">
        <f aca="false">B466+1</f>
        <v>456</v>
      </c>
      <c r="C467" s="166"/>
      <c r="D467" s="369" t="n">
        <f aca="false">INDEX(_Rge_Projectdata_3rd,$B467,MATCH("Project-ID",_Rge_Headline_Projectdata,0))</f>
        <v>0</v>
      </c>
      <c r="E467" s="370" t="str">
        <f aca="false" t="array" ref="E467:E467">IF(INDEX(_Rge_Data_3rd_CY,$B467,E$1)=0,"",TEXT(INDEX(_Rge_Data_3rd_CY,$B467,E$1),"JJJJMMTT"))</f>
        <v/>
      </c>
      <c r="F467" s="382" t="str">
        <f aca="false" t="array" ref="F467:F467">INDEX(_Rge_Data_3rd_CY,$B467,F$1)</f>
        <v>Open</v>
      </c>
      <c r="G467" s="371" t="n">
        <f aca="false" t="array" ref="G467:G467">IFERROR(MATCH(INDEX(_Rge_Data_3rd_CY,$B467,G$1),_Rge_Projectstatus,0),"")</f>
        <v>1</v>
      </c>
      <c r="H467" s="383" t="n">
        <f aca="false">INDEX(_Rge_Data_3rd_CY,$B467,H$1)</f>
        <v>0</v>
      </c>
      <c r="I467" s="384" t="n">
        <f aca="false">INDEX(_Rge_Data_3rd_CY,$B467,I$1)</f>
        <v>0</v>
      </c>
      <c r="J467" s="384" t="n">
        <f aca="false">INDEX(_Rge_Data_3rd_CY,$B467,J$1)</f>
        <v>0</v>
      </c>
      <c r="K467" s="384" t="n">
        <f aca="false">INDEX(_Rge_Data_3rd_CY,$B467,K$1)</f>
        <v>0</v>
      </c>
      <c r="L467" s="385" t="n">
        <f aca="false" t="array" ref="L467:L467">INDEX(_Rge_Data_3rd_CY,$B467,L$1)</f>
        <v>0</v>
      </c>
      <c r="M467" s="385" t="n">
        <f aca="false" t="array" ref="M467:M467">INDEX(_Rge_Data_3rd_CY,$B467,M$1)</f>
        <v>0</v>
      </c>
      <c r="N467" s="385" t="n">
        <f aca="false" t="array" ref="N467:N467">INDEX(_Rge_Data_3rd_CY,$B467,N$1)</f>
        <v>0</v>
      </c>
      <c r="O467" s="385" t="n">
        <f aca="false" t="array" ref="O467:O467">INDEX(_Rge_Data_3rd_CY,$B467,O$1)</f>
        <v>0</v>
      </c>
      <c r="P467" s="385" t="n">
        <f aca="false" t="array" ref="P467:P467">INDEX(_Rge_Data_3rd_CY,$B467,P$1)</f>
        <v>0</v>
      </c>
      <c r="Q467" s="385" t="n">
        <f aca="false">INDEX(_Rge_Data_3rd_CY,$B467,Q$1)</f>
        <v>0</v>
      </c>
      <c r="R467" s="385" t="n">
        <f aca="false" t="array" ref="R467:R467">INDEX(_Rge_Data_3rd_CY,$B467,R$1)</f>
        <v>0</v>
      </c>
      <c r="S467" s="385" t="n">
        <f aca="false" t="array" ref="S467:S467">INDEX(_Rge_Data_3rd_CY,$B467,S$1)</f>
        <v>0</v>
      </c>
      <c r="T467" s="385" t="n">
        <f aca="false">H467-S467</f>
        <v>0</v>
      </c>
      <c r="U467" s="386" t="n">
        <f aca="false">IFERROR(T467/H467,0)</f>
        <v>0</v>
      </c>
      <c r="V467" s="387" t="n">
        <f aca="false" t="array" ref="V467:V467">INDEX(_Rge_Data_3rd_CY,$B467,V$1)</f>
        <v>0</v>
      </c>
      <c r="W467" s="388" t="n">
        <f aca="false" t="array" ref="W467:W467">INDEX(_Rge_Data_3rd_CY,$B467,W$1)</f>
        <v>0</v>
      </c>
      <c r="X467" s="388" t="n">
        <f aca="false" t="array" ref="X467:X467">INDEX(_Rge_Data_3rd_CY,$B467,X$1)</f>
        <v>0</v>
      </c>
      <c r="Y467" s="388" t="n">
        <f aca="false">INDEX(_Rge_Data_3rd_CY,$B467,Y$1)</f>
        <v>0</v>
      </c>
      <c r="Z467" s="388" t="n">
        <f aca="false" t="array" ref="Z467:Z467">INDEX(_Rge_Data_3rd_CY,$B467,Z$1)</f>
        <v>0</v>
      </c>
      <c r="AA467" s="388" t="n">
        <f aca="false" t="array" ref="AA467:AA467">INDEX(_Rge_Data_3rd_CY,$B467,AA$1)</f>
        <v>0</v>
      </c>
      <c r="AB467" s="388" t="n">
        <f aca="false" t="array" ref="AB467:AB467">INDEX(_Rge_Data_3rd_CY,$B467,AB$1)</f>
        <v>0</v>
      </c>
      <c r="AC467" s="388" t="n">
        <f aca="false" t="array" ref="AC467:AC467">INDEX(_Rge_Data_3rd_CY,$B467,AC$1)</f>
        <v>0</v>
      </c>
      <c r="AD467" s="388" t="n">
        <f aca="false" t="array" ref="AD467:AD467">INDEX(_Rge_Data_3rd_CY,$B467,AD$1)</f>
        <v>0</v>
      </c>
      <c r="AE467" s="388" t="n">
        <f aca="false">INDEX(_Rge_Data_3rd_CY,$B467,AE$1)</f>
        <v>0</v>
      </c>
      <c r="AF467" s="388" t="n">
        <f aca="false" t="array" ref="AF467:AF467">INDEX(_Rge_Data_3rd_CY,$B467,AF$1)</f>
        <v>0</v>
      </c>
      <c r="AG467" s="388" t="n">
        <f aca="false" t="array" ref="AG467:AG467">INDEX(_Rge_Data_3rd_CY,$B467,AG$1)</f>
        <v>0</v>
      </c>
      <c r="AH467" s="388" t="n">
        <f aca="false">V467-AG467</f>
        <v>0</v>
      </c>
      <c r="AI467" s="389" t="n">
        <f aca="false">IFERROR(AH467/V467,)</f>
        <v>0</v>
      </c>
      <c r="AJ467" s="390" t="n">
        <f aca="false" t="array" ref="AJ467:AJ467">INDEX(_Rge_Data_3rd_CY,$B467,AJ$1)</f>
        <v>0</v>
      </c>
      <c r="AK467" s="391" t="n">
        <f aca="false" t="array" ref="AK467:AK467">INDEX(_Rge_Data_3rd_CY,$B467,AK$1)</f>
        <v>0</v>
      </c>
      <c r="AL467" s="391" t="n">
        <f aca="false" t="array" ref="AL467:AL467">INDEX(_Rge_Data_3rd_CY,$B467,AL$1)</f>
        <v>0</v>
      </c>
      <c r="AM467" s="391" t="n">
        <f aca="false">INDEX(_Rge_Data_3rd_CY,$B467,AM$1)</f>
        <v>0</v>
      </c>
      <c r="AN467" s="391" t="n">
        <f aca="false" t="array" ref="AN467:AN467">INDEX(_Rge_Data_3rd_CY,$B467,AN$1)</f>
        <v>0</v>
      </c>
      <c r="AO467" s="391" t="n">
        <f aca="false" t="array" ref="AO467:AO467">INDEX(_Rge_Data_3rd_CY,$B467,AO$1)</f>
        <v>0</v>
      </c>
      <c r="AP467" s="391" t="n">
        <f aca="false" t="array" ref="AP467:AP467">INDEX(_Rge_Data_3rd_CY,$B467,AP$1)</f>
        <v>0</v>
      </c>
      <c r="AQ467" s="391" t="n">
        <f aca="false" t="array" ref="AQ467:AQ467">INDEX(_Rge_Data_3rd_CY,$B467,AQ$1)</f>
        <v>0</v>
      </c>
      <c r="AR467" s="391" t="n">
        <f aca="false" t="array" ref="AR467:AR467">INDEX(_Rge_Data_3rd_CY,$B467,AR$1)</f>
        <v>0</v>
      </c>
      <c r="AS467" s="391" t="n">
        <f aca="false">INDEX(_Rge_Data_3rd_CY,$B467,AS$1)</f>
        <v>0</v>
      </c>
      <c r="AT467" s="391" t="n">
        <f aca="false" t="array" ref="AT467:AT467">INDEX(_Rge_Data_3rd_CY,$B467,AT$1)</f>
        <v>0</v>
      </c>
      <c r="AU467" s="391" t="n">
        <f aca="false" t="array" ref="AU467:AU467">INDEX(_Rge_Data_3rd_CY,$B467,AU$1)</f>
        <v>0</v>
      </c>
      <c r="AV467" s="262" t="n">
        <f aca="false">AU467+AX467+AY467</f>
        <v>0</v>
      </c>
      <c r="AW467" s="392" t="n">
        <f aca="false">IFERROR(AU467/AG467,0)</f>
        <v>0</v>
      </c>
      <c r="AX467" s="268" t="n">
        <f aca="false">IFERROR(IF(AND($F467="OPEN",$AH467&gt;0),$AH467*_SoP*$AW467,IF(AND($F467="CLOSED",$AH467&gt;0),$AH467*_SoL*$AW467,0)),0)</f>
        <v>0</v>
      </c>
      <c r="AY467" s="268" t="n">
        <f aca="false">IFERROR(IF($AH467&lt;0,$AH467*_SoL,0),0)</f>
        <v>0</v>
      </c>
      <c r="AZ467" s="393" t="n">
        <f aca="false">AU467+AX467</f>
        <v>0</v>
      </c>
      <c r="BA467" s="393" t="n">
        <f aca="false">AJ467-AY467</f>
        <v>0</v>
      </c>
      <c r="BB467" s="393" t="n">
        <f aca="false">AZ467-BA467</f>
        <v>0</v>
      </c>
      <c r="BC467" s="394" t="n">
        <f aca="false">IF($BB467&gt;=0,$BB467,0)</f>
        <v>0</v>
      </c>
      <c r="BD467" s="395" t="n">
        <f aca="false">IF($BB467&lt;=0,-$BB467,0)</f>
        <v>-0</v>
      </c>
      <c r="BE467" s="396" t="n">
        <f aca="false">IF((V467-AJ467)&lt;0,0,V467-AJ467)</f>
        <v>0</v>
      </c>
      <c r="BF467" s="397" t="n">
        <f aca="false">IF(AW467&gt;1,0,V467-AW467*V467)</f>
        <v>0</v>
      </c>
    </row>
    <row r="468" customFormat="false" ht="19.5" hidden="false" customHeight="true" outlineLevel="0" collapsed="false">
      <c r="A468" s="166"/>
      <c r="B468" s="208" t="n">
        <f aca="false">B467+1</f>
        <v>457</v>
      </c>
      <c r="C468" s="166"/>
      <c r="D468" s="369" t="n">
        <f aca="false">INDEX(_Rge_Projectdata_3rd,$B468,MATCH("Project-ID",_Rge_Headline_Projectdata,0))</f>
        <v>0</v>
      </c>
      <c r="E468" s="370" t="str">
        <f aca="false" t="array" ref="E468:E468">IF(INDEX(_Rge_Data_3rd_CY,$B468,E$1)=0,"",TEXT(INDEX(_Rge_Data_3rd_CY,$B468,E$1),"JJJJMMTT"))</f>
        <v/>
      </c>
      <c r="F468" s="382" t="str">
        <f aca="false" t="array" ref="F468:F468">INDEX(_Rge_Data_3rd_CY,$B468,F$1)</f>
        <v>Open</v>
      </c>
      <c r="G468" s="371" t="n">
        <f aca="false" t="array" ref="G468:G468">IFERROR(MATCH(INDEX(_Rge_Data_3rd_CY,$B468,G$1),_Rge_Projectstatus,0),"")</f>
        <v>1</v>
      </c>
      <c r="H468" s="383" t="n">
        <f aca="false">INDEX(_Rge_Data_3rd_CY,$B468,H$1)</f>
        <v>0</v>
      </c>
      <c r="I468" s="384" t="n">
        <f aca="false">INDEX(_Rge_Data_3rd_CY,$B468,I$1)</f>
        <v>0</v>
      </c>
      <c r="J468" s="384" t="n">
        <f aca="false">INDEX(_Rge_Data_3rd_CY,$B468,J$1)</f>
        <v>0</v>
      </c>
      <c r="K468" s="384" t="n">
        <f aca="false">INDEX(_Rge_Data_3rd_CY,$B468,K$1)</f>
        <v>0</v>
      </c>
      <c r="L468" s="385" t="n">
        <f aca="false" t="array" ref="L468:L468">INDEX(_Rge_Data_3rd_CY,$B468,L$1)</f>
        <v>0</v>
      </c>
      <c r="M468" s="385" t="n">
        <f aca="false" t="array" ref="M468:M468">INDEX(_Rge_Data_3rd_CY,$B468,M$1)</f>
        <v>0</v>
      </c>
      <c r="N468" s="385" t="n">
        <f aca="false" t="array" ref="N468:N468">INDEX(_Rge_Data_3rd_CY,$B468,N$1)</f>
        <v>0</v>
      </c>
      <c r="O468" s="385" t="n">
        <f aca="false" t="array" ref="O468:O468">INDEX(_Rge_Data_3rd_CY,$B468,O$1)</f>
        <v>0</v>
      </c>
      <c r="P468" s="385" t="n">
        <f aca="false" t="array" ref="P468:P468">INDEX(_Rge_Data_3rd_CY,$B468,P$1)</f>
        <v>0</v>
      </c>
      <c r="Q468" s="385" t="n">
        <f aca="false">INDEX(_Rge_Data_3rd_CY,$B468,Q$1)</f>
        <v>0</v>
      </c>
      <c r="R468" s="385" t="n">
        <f aca="false" t="array" ref="R468:R468">INDEX(_Rge_Data_3rd_CY,$B468,R$1)</f>
        <v>0</v>
      </c>
      <c r="S468" s="385" t="n">
        <f aca="false" t="array" ref="S468:S468">INDEX(_Rge_Data_3rd_CY,$B468,S$1)</f>
        <v>0</v>
      </c>
      <c r="T468" s="385" t="n">
        <f aca="false">H468-S468</f>
        <v>0</v>
      </c>
      <c r="U468" s="386" t="n">
        <f aca="false">IFERROR(T468/H468,0)</f>
        <v>0</v>
      </c>
      <c r="V468" s="387" t="n">
        <f aca="false" t="array" ref="V468:V468">INDEX(_Rge_Data_3rd_CY,$B468,V$1)</f>
        <v>0</v>
      </c>
      <c r="W468" s="388" t="n">
        <f aca="false" t="array" ref="W468:W468">INDEX(_Rge_Data_3rd_CY,$B468,W$1)</f>
        <v>0</v>
      </c>
      <c r="X468" s="388" t="n">
        <f aca="false" t="array" ref="X468:X468">INDEX(_Rge_Data_3rd_CY,$B468,X$1)</f>
        <v>0</v>
      </c>
      <c r="Y468" s="388" t="n">
        <f aca="false">INDEX(_Rge_Data_3rd_CY,$B468,Y$1)</f>
        <v>0</v>
      </c>
      <c r="Z468" s="388" t="n">
        <f aca="false" t="array" ref="Z468:Z468">INDEX(_Rge_Data_3rd_CY,$B468,Z$1)</f>
        <v>0</v>
      </c>
      <c r="AA468" s="388" t="n">
        <f aca="false" t="array" ref="AA468:AA468">INDEX(_Rge_Data_3rd_CY,$B468,AA$1)</f>
        <v>0</v>
      </c>
      <c r="AB468" s="388" t="n">
        <f aca="false" t="array" ref="AB468:AB468">INDEX(_Rge_Data_3rd_CY,$B468,AB$1)</f>
        <v>0</v>
      </c>
      <c r="AC468" s="388" t="n">
        <f aca="false" t="array" ref="AC468:AC468">INDEX(_Rge_Data_3rd_CY,$B468,AC$1)</f>
        <v>0</v>
      </c>
      <c r="AD468" s="388" t="n">
        <f aca="false" t="array" ref="AD468:AD468">INDEX(_Rge_Data_3rd_CY,$B468,AD$1)</f>
        <v>0</v>
      </c>
      <c r="AE468" s="388" t="n">
        <f aca="false">INDEX(_Rge_Data_3rd_CY,$B468,AE$1)</f>
        <v>0</v>
      </c>
      <c r="AF468" s="388" t="n">
        <f aca="false" t="array" ref="AF468:AF468">INDEX(_Rge_Data_3rd_CY,$B468,AF$1)</f>
        <v>0</v>
      </c>
      <c r="AG468" s="388" t="n">
        <f aca="false" t="array" ref="AG468:AG468">INDEX(_Rge_Data_3rd_CY,$B468,AG$1)</f>
        <v>0</v>
      </c>
      <c r="AH468" s="388" t="n">
        <f aca="false">V468-AG468</f>
        <v>0</v>
      </c>
      <c r="AI468" s="389" t="n">
        <f aca="false">IFERROR(AH468/V468,)</f>
        <v>0</v>
      </c>
      <c r="AJ468" s="390" t="n">
        <f aca="false" t="array" ref="AJ468:AJ468">INDEX(_Rge_Data_3rd_CY,$B468,AJ$1)</f>
        <v>0</v>
      </c>
      <c r="AK468" s="391" t="n">
        <f aca="false" t="array" ref="AK468:AK468">INDEX(_Rge_Data_3rd_CY,$B468,AK$1)</f>
        <v>0</v>
      </c>
      <c r="AL468" s="391" t="n">
        <f aca="false" t="array" ref="AL468:AL468">INDEX(_Rge_Data_3rd_CY,$B468,AL$1)</f>
        <v>0</v>
      </c>
      <c r="AM468" s="391" t="n">
        <f aca="false">INDEX(_Rge_Data_3rd_CY,$B468,AM$1)</f>
        <v>0</v>
      </c>
      <c r="AN468" s="391" t="n">
        <f aca="false" t="array" ref="AN468:AN468">INDEX(_Rge_Data_3rd_CY,$B468,AN$1)</f>
        <v>0</v>
      </c>
      <c r="AO468" s="391" t="n">
        <f aca="false" t="array" ref="AO468:AO468">INDEX(_Rge_Data_3rd_CY,$B468,AO$1)</f>
        <v>0</v>
      </c>
      <c r="AP468" s="391" t="n">
        <f aca="false" t="array" ref="AP468:AP468">INDEX(_Rge_Data_3rd_CY,$B468,AP$1)</f>
        <v>0</v>
      </c>
      <c r="AQ468" s="391" t="n">
        <f aca="false" t="array" ref="AQ468:AQ468">INDEX(_Rge_Data_3rd_CY,$B468,AQ$1)</f>
        <v>0</v>
      </c>
      <c r="AR468" s="391" t="n">
        <f aca="false" t="array" ref="AR468:AR468">INDEX(_Rge_Data_3rd_CY,$B468,AR$1)</f>
        <v>0</v>
      </c>
      <c r="AS468" s="391" t="n">
        <f aca="false">INDEX(_Rge_Data_3rd_CY,$B468,AS$1)</f>
        <v>0</v>
      </c>
      <c r="AT468" s="391" t="n">
        <f aca="false" t="array" ref="AT468:AT468">INDEX(_Rge_Data_3rd_CY,$B468,AT$1)</f>
        <v>0</v>
      </c>
      <c r="AU468" s="391" t="n">
        <f aca="false" t="array" ref="AU468:AU468">INDEX(_Rge_Data_3rd_CY,$B468,AU$1)</f>
        <v>0</v>
      </c>
      <c r="AV468" s="262" t="n">
        <f aca="false">AU468+AX468+AY468</f>
        <v>0</v>
      </c>
      <c r="AW468" s="392" t="n">
        <f aca="false">IFERROR(AU468/AG468,0)</f>
        <v>0</v>
      </c>
      <c r="AX468" s="268" t="n">
        <f aca="false">IFERROR(IF(AND($F468="OPEN",$AH468&gt;0),$AH468*_SoP*$AW468,IF(AND($F468="CLOSED",$AH468&gt;0),$AH468*_SoL*$AW468,0)),0)</f>
        <v>0</v>
      </c>
      <c r="AY468" s="268" t="n">
        <f aca="false">IFERROR(IF($AH468&lt;0,$AH468*_SoL,0),0)</f>
        <v>0</v>
      </c>
      <c r="AZ468" s="393" t="n">
        <f aca="false">AU468+AX468</f>
        <v>0</v>
      </c>
      <c r="BA468" s="393" t="n">
        <f aca="false">AJ468-AY468</f>
        <v>0</v>
      </c>
      <c r="BB468" s="393" t="n">
        <f aca="false">AZ468-BA468</f>
        <v>0</v>
      </c>
      <c r="BC468" s="394" t="n">
        <f aca="false">IF($BB468&gt;=0,$BB468,0)</f>
        <v>0</v>
      </c>
      <c r="BD468" s="395" t="n">
        <f aca="false">IF($BB468&lt;=0,-$BB468,0)</f>
        <v>-0</v>
      </c>
      <c r="BE468" s="396" t="n">
        <f aca="false">IF((V468-AJ468)&lt;0,0,V468-AJ468)</f>
        <v>0</v>
      </c>
      <c r="BF468" s="397" t="n">
        <f aca="false">IF(AW468&gt;1,0,V468-AW468*V468)</f>
        <v>0</v>
      </c>
    </row>
    <row r="469" customFormat="false" ht="19.5" hidden="false" customHeight="true" outlineLevel="0" collapsed="false">
      <c r="A469" s="166"/>
      <c r="B469" s="208" t="n">
        <f aca="false">B468+1</f>
        <v>458</v>
      </c>
      <c r="C469" s="166"/>
      <c r="D469" s="369" t="n">
        <f aca="false">INDEX(_Rge_Projectdata_3rd,$B469,MATCH("Project-ID",_Rge_Headline_Projectdata,0))</f>
        <v>0</v>
      </c>
      <c r="E469" s="370" t="str">
        <f aca="false" t="array" ref="E469:E469">IF(INDEX(_Rge_Data_3rd_CY,$B469,E$1)=0,"",TEXT(INDEX(_Rge_Data_3rd_CY,$B469,E$1),"JJJJMMTT"))</f>
        <v/>
      </c>
      <c r="F469" s="382" t="str">
        <f aca="false" t="array" ref="F469:F469">INDEX(_Rge_Data_3rd_CY,$B469,F$1)</f>
        <v>Open</v>
      </c>
      <c r="G469" s="371" t="n">
        <f aca="false" t="array" ref="G469:G469">IFERROR(MATCH(INDEX(_Rge_Data_3rd_CY,$B469,G$1),_Rge_Projectstatus,0),"")</f>
        <v>1</v>
      </c>
      <c r="H469" s="383" t="n">
        <f aca="false">INDEX(_Rge_Data_3rd_CY,$B469,H$1)</f>
        <v>0</v>
      </c>
      <c r="I469" s="384" t="n">
        <f aca="false">INDEX(_Rge_Data_3rd_CY,$B469,I$1)</f>
        <v>0</v>
      </c>
      <c r="J469" s="384" t="n">
        <f aca="false">INDEX(_Rge_Data_3rd_CY,$B469,J$1)</f>
        <v>0</v>
      </c>
      <c r="K469" s="384" t="n">
        <f aca="false">INDEX(_Rge_Data_3rd_CY,$B469,K$1)</f>
        <v>0</v>
      </c>
      <c r="L469" s="385" t="n">
        <f aca="false" t="array" ref="L469:L469">INDEX(_Rge_Data_3rd_CY,$B469,L$1)</f>
        <v>0</v>
      </c>
      <c r="M469" s="385" t="n">
        <f aca="false" t="array" ref="M469:M469">INDEX(_Rge_Data_3rd_CY,$B469,M$1)</f>
        <v>0</v>
      </c>
      <c r="N469" s="385" t="n">
        <f aca="false" t="array" ref="N469:N469">INDEX(_Rge_Data_3rd_CY,$B469,N$1)</f>
        <v>0</v>
      </c>
      <c r="O469" s="385" t="n">
        <f aca="false" t="array" ref="O469:O469">INDEX(_Rge_Data_3rd_CY,$B469,O$1)</f>
        <v>0</v>
      </c>
      <c r="P469" s="385" t="n">
        <f aca="false" t="array" ref="P469:P469">INDEX(_Rge_Data_3rd_CY,$B469,P$1)</f>
        <v>0</v>
      </c>
      <c r="Q469" s="385" t="n">
        <f aca="false">INDEX(_Rge_Data_3rd_CY,$B469,Q$1)</f>
        <v>0</v>
      </c>
      <c r="R469" s="385" t="n">
        <f aca="false" t="array" ref="R469:R469">INDEX(_Rge_Data_3rd_CY,$B469,R$1)</f>
        <v>0</v>
      </c>
      <c r="S469" s="385" t="n">
        <f aca="false" t="array" ref="S469:S469">INDEX(_Rge_Data_3rd_CY,$B469,S$1)</f>
        <v>0</v>
      </c>
      <c r="T469" s="385" t="n">
        <f aca="false">H469-S469</f>
        <v>0</v>
      </c>
      <c r="U469" s="386" t="n">
        <f aca="false">IFERROR(T469/H469,0)</f>
        <v>0</v>
      </c>
      <c r="V469" s="387" t="n">
        <f aca="false" t="array" ref="V469:V469">INDEX(_Rge_Data_3rd_CY,$B469,V$1)</f>
        <v>0</v>
      </c>
      <c r="W469" s="388" t="n">
        <f aca="false" t="array" ref="W469:W469">INDEX(_Rge_Data_3rd_CY,$B469,W$1)</f>
        <v>0</v>
      </c>
      <c r="X469" s="388" t="n">
        <f aca="false" t="array" ref="X469:X469">INDEX(_Rge_Data_3rd_CY,$B469,X$1)</f>
        <v>0</v>
      </c>
      <c r="Y469" s="388" t="n">
        <f aca="false">INDEX(_Rge_Data_3rd_CY,$B469,Y$1)</f>
        <v>0</v>
      </c>
      <c r="Z469" s="388" t="n">
        <f aca="false" t="array" ref="Z469:Z469">INDEX(_Rge_Data_3rd_CY,$B469,Z$1)</f>
        <v>0</v>
      </c>
      <c r="AA469" s="388" t="n">
        <f aca="false" t="array" ref="AA469:AA469">INDEX(_Rge_Data_3rd_CY,$B469,AA$1)</f>
        <v>0</v>
      </c>
      <c r="AB469" s="388" t="n">
        <f aca="false" t="array" ref="AB469:AB469">INDEX(_Rge_Data_3rd_CY,$B469,AB$1)</f>
        <v>0</v>
      </c>
      <c r="AC469" s="388" t="n">
        <f aca="false" t="array" ref="AC469:AC469">INDEX(_Rge_Data_3rd_CY,$B469,AC$1)</f>
        <v>0</v>
      </c>
      <c r="AD469" s="388" t="n">
        <f aca="false" t="array" ref="AD469:AD469">INDEX(_Rge_Data_3rd_CY,$B469,AD$1)</f>
        <v>0</v>
      </c>
      <c r="AE469" s="388" t="n">
        <f aca="false">INDEX(_Rge_Data_3rd_CY,$B469,AE$1)</f>
        <v>0</v>
      </c>
      <c r="AF469" s="388" t="n">
        <f aca="false" t="array" ref="AF469:AF469">INDEX(_Rge_Data_3rd_CY,$B469,AF$1)</f>
        <v>0</v>
      </c>
      <c r="AG469" s="388" t="n">
        <f aca="false" t="array" ref="AG469:AG469">INDEX(_Rge_Data_3rd_CY,$B469,AG$1)</f>
        <v>0</v>
      </c>
      <c r="AH469" s="388" t="n">
        <f aca="false">V469-AG469</f>
        <v>0</v>
      </c>
      <c r="AI469" s="389" t="n">
        <f aca="false">IFERROR(AH469/V469,)</f>
        <v>0</v>
      </c>
      <c r="AJ469" s="390" t="n">
        <f aca="false" t="array" ref="AJ469:AJ469">INDEX(_Rge_Data_3rd_CY,$B469,AJ$1)</f>
        <v>0</v>
      </c>
      <c r="AK469" s="391" t="n">
        <f aca="false" t="array" ref="AK469:AK469">INDEX(_Rge_Data_3rd_CY,$B469,AK$1)</f>
        <v>0</v>
      </c>
      <c r="AL469" s="391" t="n">
        <f aca="false" t="array" ref="AL469:AL469">INDEX(_Rge_Data_3rd_CY,$B469,AL$1)</f>
        <v>0</v>
      </c>
      <c r="AM469" s="391" t="n">
        <f aca="false">INDEX(_Rge_Data_3rd_CY,$B469,AM$1)</f>
        <v>0</v>
      </c>
      <c r="AN469" s="391" t="n">
        <f aca="false" t="array" ref="AN469:AN469">INDEX(_Rge_Data_3rd_CY,$B469,AN$1)</f>
        <v>0</v>
      </c>
      <c r="AO469" s="391" t="n">
        <f aca="false" t="array" ref="AO469:AO469">INDEX(_Rge_Data_3rd_CY,$B469,AO$1)</f>
        <v>0</v>
      </c>
      <c r="AP469" s="391" t="n">
        <f aca="false" t="array" ref="AP469:AP469">INDEX(_Rge_Data_3rd_CY,$B469,AP$1)</f>
        <v>0</v>
      </c>
      <c r="AQ469" s="391" t="n">
        <f aca="false" t="array" ref="AQ469:AQ469">INDEX(_Rge_Data_3rd_CY,$B469,AQ$1)</f>
        <v>0</v>
      </c>
      <c r="AR469" s="391" t="n">
        <f aca="false" t="array" ref="AR469:AR469">INDEX(_Rge_Data_3rd_CY,$B469,AR$1)</f>
        <v>0</v>
      </c>
      <c r="AS469" s="391" t="n">
        <f aca="false">INDEX(_Rge_Data_3rd_CY,$B469,AS$1)</f>
        <v>0</v>
      </c>
      <c r="AT469" s="391" t="n">
        <f aca="false" t="array" ref="AT469:AT469">INDEX(_Rge_Data_3rd_CY,$B469,AT$1)</f>
        <v>0</v>
      </c>
      <c r="AU469" s="391" t="n">
        <f aca="false" t="array" ref="AU469:AU469">INDEX(_Rge_Data_3rd_CY,$B469,AU$1)</f>
        <v>0</v>
      </c>
      <c r="AV469" s="262" t="n">
        <f aca="false">AU469+AX469+AY469</f>
        <v>0</v>
      </c>
      <c r="AW469" s="392" t="n">
        <f aca="false">IFERROR(AU469/AG469,0)</f>
        <v>0</v>
      </c>
      <c r="AX469" s="268" t="n">
        <f aca="false">IFERROR(IF(AND($F469="OPEN",$AH469&gt;0),$AH469*_SoP*$AW469,IF(AND($F469="CLOSED",$AH469&gt;0),$AH469*_SoL*$AW469,0)),0)</f>
        <v>0</v>
      </c>
      <c r="AY469" s="268" t="n">
        <f aca="false">IFERROR(IF($AH469&lt;0,$AH469*_SoL,0),0)</f>
        <v>0</v>
      </c>
      <c r="AZ469" s="393" t="n">
        <f aca="false">AU469+AX469</f>
        <v>0</v>
      </c>
      <c r="BA469" s="393" t="n">
        <f aca="false">AJ469-AY469</f>
        <v>0</v>
      </c>
      <c r="BB469" s="393" t="n">
        <f aca="false">AZ469-BA469</f>
        <v>0</v>
      </c>
      <c r="BC469" s="394" t="n">
        <f aca="false">IF($BB469&gt;=0,$BB469,0)</f>
        <v>0</v>
      </c>
      <c r="BD469" s="395" t="n">
        <f aca="false">IF($BB469&lt;=0,-$BB469,0)</f>
        <v>-0</v>
      </c>
      <c r="BE469" s="396" t="n">
        <f aca="false">IF((V469-AJ469)&lt;0,0,V469-AJ469)</f>
        <v>0</v>
      </c>
      <c r="BF469" s="397" t="n">
        <f aca="false">IF(AW469&gt;1,0,V469-AW469*V469)</f>
        <v>0</v>
      </c>
    </row>
    <row r="470" customFormat="false" ht="19.5" hidden="false" customHeight="true" outlineLevel="0" collapsed="false">
      <c r="A470" s="166"/>
      <c r="B470" s="208" t="n">
        <f aca="false">B469+1</f>
        <v>459</v>
      </c>
      <c r="C470" s="166"/>
      <c r="D470" s="369" t="n">
        <f aca="false">INDEX(_Rge_Projectdata_3rd,$B470,MATCH("Project-ID",_Rge_Headline_Projectdata,0))</f>
        <v>0</v>
      </c>
      <c r="E470" s="370" t="str">
        <f aca="false" t="array" ref="E470:E470">IF(INDEX(_Rge_Data_3rd_CY,$B470,E$1)=0,"",TEXT(INDEX(_Rge_Data_3rd_CY,$B470,E$1),"JJJJMMTT"))</f>
        <v/>
      </c>
      <c r="F470" s="382" t="str">
        <f aca="false" t="array" ref="F470:F470">INDEX(_Rge_Data_3rd_CY,$B470,F$1)</f>
        <v>Open</v>
      </c>
      <c r="G470" s="371" t="n">
        <f aca="false" t="array" ref="G470:G470">IFERROR(MATCH(INDEX(_Rge_Data_3rd_CY,$B470,G$1),_Rge_Projectstatus,0),"")</f>
        <v>1</v>
      </c>
      <c r="H470" s="383" t="n">
        <f aca="false">INDEX(_Rge_Data_3rd_CY,$B470,H$1)</f>
        <v>0</v>
      </c>
      <c r="I470" s="384" t="n">
        <f aca="false">INDEX(_Rge_Data_3rd_CY,$B470,I$1)</f>
        <v>0</v>
      </c>
      <c r="J470" s="384" t="n">
        <f aca="false">INDEX(_Rge_Data_3rd_CY,$B470,J$1)</f>
        <v>0</v>
      </c>
      <c r="K470" s="384" t="n">
        <f aca="false">INDEX(_Rge_Data_3rd_CY,$B470,K$1)</f>
        <v>0</v>
      </c>
      <c r="L470" s="385" t="n">
        <f aca="false" t="array" ref="L470:L470">INDEX(_Rge_Data_3rd_CY,$B470,L$1)</f>
        <v>0</v>
      </c>
      <c r="M470" s="385" t="n">
        <f aca="false" t="array" ref="M470:M470">INDEX(_Rge_Data_3rd_CY,$B470,M$1)</f>
        <v>0</v>
      </c>
      <c r="N470" s="385" t="n">
        <f aca="false" t="array" ref="N470:N470">INDEX(_Rge_Data_3rd_CY,$B470,N$1)</f>
        <v>0</v>
      </c>
      <c r="O470" s="385" t="n">
        <f aca="false" t="array" ref="O470:O470">INDEX(_Rge_Data_3rd_CY,$B470,O$1)</f>
        <v>0</v>
      </c>
      <c r="P470" s="385" t="n">
        <f aca="false" t="array" ref="P470:P470">INDEX(_Rge_Data_3rd_CY,$B470,P$1)</f>
        <v>0</v>
      </c>
      <c r="Q470" s="385" t="n">
        <f aca="false">INDEX(_Rge_Data_3rd_CY,$B470,Q$1)</f>
        <v>0</v>
      </c>
      <c r="R470" s="385" t="n">
        <f aca="false" t="array" ref="R470:R470">INDEX(_Rge_Data_3rd_CY,$B470,R$1)</f>
        <v>0</v>
      </c>
      <c r="S470" s="385" t="n">
        <f aca="false" t="array" ref="S470:S470">INDEX(_Rge_Data_3rd_CY,$B470,S$1)</f>
        <v>0</v>
      </c>
      <c r="T470" s="385" t="n">
        <f aca="false">H470-S470</f>
        <v>0</v>
      </c>
      <c r="U470" s="386" t="n">
        <f aca="false">IFERROR(T470/H470,0)</f>
        <v>0</v>
      </c>
      <c r="V470" s="387" t="n">
        <f aca="false" t="array" ref="V470:V470">INDEX(_Rge_Data_3rd_CY,$B470,V$1)</f>
        <v>0</v>
      </c>
      <c r="W470" s="388" t="n">
        <f aca="false" t="array" ref="W470:W470">INDEX(_Rge_Data_3rd_CY,$B470,W$1)</f>
        <v>0</v>
      </c>
      <c r="X470" s="388" t="n">
        <f aca="false" t="array" ref="X470:X470">INDEX(_Rge_Data_3rd_CY,$B470,X$1)</f>
        <v>0</v>
      </c>
      <c r="Y470" s="388" t="n">
        <f aca="false">INDEX(_Rge_Data_3rd_CY,$B470,Y$1)</f>
        <v>0</v>
      </c>
      <c r="Z470" s="388" t="n">
        <f aca="false" t="array" ref="Z470:Z470">INDEX(_Rge_Data_3rd_CY,$B470,Z$1)</f>
        <v>0</v>
      </c>
      <c r="AA470" s="388" t="n">
        <f aca="false" t="array" ref="AA470:AA470">INDEX(_Rge_Data_3rd_CY,$B470,AA$1)</f>
        <v>0</v>
      </c>
      <c r="AB470" s="388" t="n">
        <f aca="false" t="array" ref="AB470:AB470">INDEX(_Rge_Data_3rd_CY,$B470,AB$1)</f>
        <v>0</v>
      </c>
      <c r="AC470" s="388" t="n">
        <f aca="false" t="array" ref="AC470:AC470">INDEX(_Rge_Data_3rd_CY,$B470,AC$1)</f>
        <v>0</v>
      </c>
      <c r="AD470" s="388" t="n">
        <f aca="false" t="array" ref="AD470:AD470">INDEX(_Rge_Data_3rd_CY,$B470,AD$1)</f>
        <v>0</v>
      </c>
      <c r="AE470" s="388" t="n">
        <f aca="false">INDEX(_Rge_Data_3rd_CY,$B470,AE$1)</f>
        <v>0</v>
      </c>
      <c r="AF470" s="388" t="n">
        <f aca="false" t="array" ref="AF470:AF470">INDEX(_Rge_Data_3rd_CY,$B470,AF$1)</f>
        <v>0</v>
      </c>
      <c r="AG470" s="388" t="n">
        <f aca="false" t="array" ref="AG470:AG470">INDEX(_Rge_Data_3rd_CY,$B470,AG$1)</f>
        <v>0</v>
      </c>
      <c r="AH470" s="388" t="n">
        <f aca="false">V470-AG470</f>
        <v>0</v>
      </c>
      <c r="AI470" s="389" t="n">
        <f aca="false">IFERROR(AH470/V470,)</f>
        <v>0</v>
      </c>
      <c r="AJ470" s="390" t="n">
        <f aca="false" t="array" ref="AJ470:AJ470">INDEX(_Rge_Data_3rd_CY,$B470,AJ$1)</f>
        <v>0</v>
      </c>
      <c r="AK470" s="391" t="n">
        <f aca="false" t="array" ref="AK470:AK470">INDEX(_Rge_Data_3rd_CY,$B470,AK$1)</f>
        <v>0</v>
      </c>
      <c r="AL470" s="391" t="n">
        <f aca="false" t="array" ref="AL470:AL470">INDEX(_Rge_Data_3rd_CY,$B470,AL$1)</f>
        <v>0</v>
      </c>
      <c r="AM470" s="391" t="n">
        <f aca="false">INDEX(_Rge_Data_3rd_CY,$B470,AM$1)</f>
        <v>0</v>
      </c>
      <c r="AN470" s="391" t="n">
        <f aca="false" t="array" ref="AN470:AN470">INDEX(_Rge_Data_3rd_CY,$B470,AN$1)</f>
        <v>0</v>
      </c>
      <c r="AO470" s="391" t="n">
        <f aca="false" t="array" ref="AO470:AO470">INDEX(_Rge_Data_3rd_CY,$B470,AO$1)</f>
        <v>0</v>
      </c>
      <c r="AP470" s="391" t="n">
        <f aca="false" t="array" ref="AP470:AP470">INDEX(_Rge_Data_3rd_CY,$B470,AP$1)</f>
        <v>0</v>
      </c>
      <c r="AQ470" s="391" t="n">
        <f aca="false" t="array" ref="AQ470:AQ470">INDEX(_Rge_Data_3rd_CY,$B470,AQ$1)</f>
        <v>0</v>
      </c>
      <c r="AR470" s="391" t="n">
        <f aca="false" t="array" ref="AR470:AR470">INDEX(_Rge_Data_3rd_CY,$B470,AR$1)</f>
        <v>0</v>
      </c>
      <c r="AS470" s="391" t="n">
        <f aca="false">INDEX(_Rge_Data_3rd_CY,$B470,AS$1)</f>
        <v>0</v>
      </c>
      <c r="AT470" s="391" t="n">
        <f aca="false" t="array" ref="AT470:AT470">INDEX(_Rge_Data_3rd_CY,$B470,AT$1)</f>
        <v>0</v>
      </c>
      <c r="AU470" s="391" t="n">
        <f aca="false" t="array" ref="AU470:AU470">INDEX(_Rge_Data_3rd_CY,$B470,AU$1)</f>
        <v>0</v>
      </c>
      <c r="AV470" s="262" t="n">
        <f aca="false">AU470+AX470+AY470</f>
        <v>0</v>
      </c>
      <c r="AW470" s="392" t="n">
        <f aca="false">IFERROR(AU470/AG470,0)</f>
        <v>0</v>
      </c>
      <c r="AX470" s="268" t="n">
        <f aca="false">IFERROR(IF(AND($F470="OPEN",$AH470&gt;0),$AH470*_SoP*$AW470,IF(AND($F470="CLOSED",$AH470&gt;0),$AH470*_SoL*$AW470,0)),0)</f>
        <v>0</v>
      </c>
      <c r="AY470" s="268" t="n">
        <f aca="false">IFERROR(IF($AH470&lt;0,$AH470*_SoL,0),0)</f>
        <v>0</v>
      </c>
      <c r="AZ470" s="393" t="n">
        <f aca="false">AU470+AX470</f>
        <v>0</v>
      </c>
      <c r="BA470" s="393" t="n">
        <f aca="false">AJ470-AY470</f>
        <v>0</v>
      </c>
      <c r="BB470" s="393" t="n">
        <f aca="false">AZ470-BA470</f>
        <v>0</v>
      </c>
      <c r="BC470" s="394" t="n">
        <f aca="false">IF($BB470&gt;=0,$BB470,0)</f>
        <v>0</v>
      </c>
      <c r="BD470" s="395" t="n">
        <f aca="false">IF($BB470&lt;=0,-$BB470,0)</f>
        <v>-0</v>
      </c>
      <c r="BE470" s="396" t="n">
        <f aca="false">IF((V470-AJ470)&lt;0,0,V470-AJ470)</f>
        <v>0</v>
      </c>
      <c r="BF470" s="397" t="n">
        <f aca="false">IF(AW470&gt;1,0,V470-AW470*V470)</f>
        <v>0</v>
      </c>
    </row>
    <row r="471" customFormat="false" ht="19.5" hidden="false" customHeight="true" outlineLevel="0" collapsed="false">
      <c r="A471" s="166"/>
      <c r="B471" s="208" t="n">
        <f aca="false">B470+1</f>
        <v>460</v>
      </c>
      <c r="C471" s="166"/>
      <c r="D471" s="369" t="n">
        <f aca="false">INDEX(_Rge_Projectdata_3rd,$B471,MATCH("Project-ID",_Rge_Headline_Projectdata,0))</f>
        <v>0</v>
      </c>
      <c r="E471" s="370" t="str">
        <f aca="false" t="array" ref="E471:E471">IF(INDEX(_Rge_Data_3rd_CY,$B471,E$1)=0,"",TEXT(INDEX(_Rge_Data_3rd_CY,$B471,E$1),"JJJJMMTT"))</f>
        <v/>
      </c>
      <c r="F471" s="382" t="str">
        <f aca="false" t="array" ref="F471:F471">INDEX(_Rge_Data_3rd_CY,$B471,F$1)</f>
        <v>Open</v>
      </c>
      <c r="G471" s="371" t="n">
        <f aca="false" t="array" ref="G471:G471">IFERROR(MATCH(INDEX(_Rge_Data_3rd_CY,$B471,G$1),_Rge_Projectstatus,0),"")</f>
        <v>1</v>
      </c>
      <c r="H471" s="383" t="n">
        <f aca="false">INDEX(_Rge_Data_3rd_CY,$B471,H$1)</f>
        <v>0</v>
      </c>
      <c r="I471" s="384" t="n">
        <f aca="false">INDEX(_Rge_Data_3rd_CY,$B471,I$1)</f>
        <v>0</v>
      </c>
      <c r="J471" s="384" t="n">
        <f aca="false">INDEX(_Rge_Data_3rd_CY,$B471,J$1)</f>
        <v>0</v>
      </c>
      <c r="K471" s="384" t="n">
        <f aca="false">INDEX(_Rge_Data_3rd_CY,$B471,K$1)</f>
        <v>0</v>
      </c>
      <c r="L471" s="385" t="n">
        <f aca="false" t="array" ref="L471:L471">INDEX(_Rge_Data_3rd_CY,$B471,L$1)</f>
        <v>0</v>
      </c>
      <c r="M471" s="385" t="n">
        <f aca="false" t="array" ref="M471:M471">INDEX(_Rge_Data_3rd_CY,$B471,M$1)</f>
        <v>0</v>
      </c>
      <c r="N471" s="385" t="n">
        <f aca="false" t="array" ref="N471:N471">INDEX(_Rge_Data_3rd_CY,$B471,N$1)</f>
        <v>0</v>
      </c>
      <c r="O471" s="385" t="n">
        <f aca="false" t="array" ref="O471:O471">INDEX(_Rge_Data_3rd_CY,$B471,O$1)</f>
        <v>0</v>
      </c>
      <c r="P471" s="385" t="n">
        <f aca="false" t="array" ref="P471:P471">INDEX(_Rge_Data_3rd_CY,$B471,P$1)</f>
        <v>0</v>
      </c>
      <c r="Q471" s="385" t="n">
        <f aca="false">INDEX(_Rge_Data_3rd_CY,$B471,Q$1)</f>
        <v>0</v>
      </c>
      <c r="R471" s="385" t="n">
        <f aca="false" t="array" ref="R471:R471">INDEX(_Rge_Data_3rd_CY,$B471,R$1)</f>
        <v>0</v>
      </c>
      <c r="S471" s="385" t="n">
        <f aca="false" t="array" ref="S471:S471">INDEX(_Rge_Data_3rd_CY,$B471,S$1)</f>
        <v>0</v>
      </c>
      <c r="T471" s="385" t="n">
        <f aca="false">H471-S471</f>
        <v>0</v>
      </c>
      <c r="U471" s="386" t="n">
        <f aca="false">IFERROR(T471/H471,0)</f>
        <v>0</v>
      </c>
      <c r="V471" s="387" t="n">
        <f aca="false" t="array" ref="V471:V471">INDEX(_Rge_Data_3rd_CY,$B471,V$1)</f>
        <v>0</v>
      </c>
      <c r="W471" s="388" t="n">
        <f aca="false" t="array" ref="W471:W471">INDEX(_Rge_Data_3rd_CY,$B471,W$1)</f>
        <v>0</v>
      </c>
      <c r="X471" s="388" t="n">
        <f aca="false" t="array" ref="X471:X471">INDEX(_Rge_Data_3rd_CY,$B471,X$1)</f>
        <v>0</v>
      </c>
      <c r="Y471" s="388" t="n">
        <f aca="false">INDEX(_Rge_Data_3rd_CY,$B471,Y$1)</f>
        <v>0</v>
      </c>
      <c r="Z471" s="388" t="n">
        <f aca="false" t="array" ref="Z471:Z471">INDEX(_Rge_Data_3rd_CY,$B471,Z$1)</f>
        <v>0</v>
      </c>
      <c r="AA471" s="388" t="n">
        <f aca="false" t="array" ref="AA471:AA471">INDEX(_Rge_Data_3rd_CY,$B471,AA$1)</f>
        <v>0</v>
      </c>
      <c r="AB471" s="388" t="n">
        <f aca="false" t="array" ref="AB471:AB471">INDEX(_Rge_Data_3rd_CY,$B471,AB$1)</f>
        <v>0</v>
      </c>
      <c r="AC471" s="388" t="n">
        <f aca="false" t="array" ref="AC471:AC471">INDEX(_Rge_Data_3rd_CY,$B471,AC$1)</f>
        <v>0</v>
      </c>
      <c r="AD471" s="388" t="n">
        <f aca="false" t="array" ref="AD471:AD471">INDEX(_Rge_Data_3rd_CY,$B471,AD$1)</f>
        <v>0</v>
      </c>
      <c r="AE471" s="388" t="n">
        <f aca="false">INDEX(_Rge_Data_3rd_CY,$B471,AE$1)</f>
        <v>0</v>
      </c>
      <c r="AF471" s="388" t="n">
        <f aca="false" t="array" ref="AF471:AF471">INDEX(_Rge_Data_3rd_CY,$B471,AF$1)</f>
        <v>0</v>
      </c>
      <c r="AG471" s="388" t="n">
        <f aca="false" t="array" ref="AG471:AG471">INDEX(_Rge_Data_3rd_CY,$B471,AG$1)</f>
        <v>0</v>
      </c>
      <c r="AH471" s="388" t="n">
        <f aca="false">V471-AG471</f>
        <v>0</v>
      </c>
      <c r="AI471" s="389" t="n">
        <f aca="false">IFERROR(AH471/V471,)</f>
        <v>0</v>
      </c>
      <c r="AJ471" s="390" t="n">
        <f aca="false" t="array" ref="AJ471:AJ471">INDEX(_Rge_Data_3rd_CY,$B471,AJ$1)</f>
        <v>0</v>
      </c>
      <c r="AK471" s="391" t="n">
        <f aca="false" t="array" ref="AK471:AK471">INDEX(_Rge_Data_3rd_CY,$B471,AK$1)</f>
        <v>0</v>
      </c>
      <c r="AL471" s="391" t="n">
        <f aca="false" t="array" ref="AL471:AL471">INDEX(_Rge_Data_3rd_CY,$B471,AL$1)</f>
        <v>0</v>
      </c>
      <c r="AM471" s="391" t="n">
        <f aca="false">INDEX(_Rge_Data_3rd_CY,$B471,AM$1)</f>
        <v>0</v>
      </c>
      <c r="AN471" s="391" t="n">
        <f aca="false" t="array" ref="AN471:AN471">INDEX(_Rge_Data_3rd_CY,$B471,AN$1)</f>
        <v>0</v>
      </c>
      <c r="AO471" s="391" t="n">
        <f aca="false" t="array" ref="AO471:AO471">INDEX(_Rge_Data_3rd_CY,$B471,AO$1)</f>
        <v>0</v>
      </c>
      <c r="AP471" s="391" t="n">
        <f aca="false" t="array" ref="AP471:AP471">INDEX(_Rge_Data_3rd_CY,$B471,AP$1)</f>
        <v>0</v>
      </c>
      <c r="AQ471" s="391" t="n">
        <f aca="false" t="array" ref="AQ471:AQ471">INDEX(_Rge_Data_3rd_CY,$B471,AQ$1)</f>
        <v>0</v>
      </c>
      <c r="AR471" s="391" t="n">
        <f aca="false" t="array" ref="AR471:AR471">INDEX(_Rge_Data_3rd_CY,$B471,AR$1)</f>
        <v>0</v>
      </c>
      <c r="AS471" s="391" t="n">
        <f aca="false">INDEX(_Rge_Data_3rd_CY,$B471,AS$1)</f>
        <v>0</v>
      </c>
      <c r="AT471" s="391" t="n">
        <f aca="false" t="array" ref="AT471:AT471">INDEX(_Rge_Data_3rd_CY,$B471,AT$1)</f>
        <v>0</v>
      </c>
      <c r="AU471" s="391" t="n">
        <f aca="false" t="array" ref="AU471:AU471">INDEX(_Rge_Data_3rd_CY,$B471,AU$1)</f>
        <v>0</v>
      </c>
      <c r="AV471" s="262" t="n">
        <f aca="false">AU471+AX471+AY471</f>
        <v>0</v>
      </c>
      <c r="AW471" s="392" t="n">
        <f aca="false">IFERROR(AU471/AG471,0)</f>
        <v>0</v>
      </c>
      <c r="AX471" s="268" t="n">
        <f aca="false">IFERROR(IF(AND($F471="OPEN",$AH471&gt;0),$AH471*_SoP*$AW471,IF(AND($F471="CLOSED",$AH471&gt;0),$AH471*_SoL*$AW471,0)),0)</f>
        <v>0</v>
      </c>
      <c r="AY471" s="268" t="n">
        <f aca="false">IFERROR(IF($AH471&lt;0,$AH471*_SoL,0),0)</f>
        <v>0</v>
      </c>
      <c r="AZ471" s="393" t="n">
        <f aca="false">AU471+AX471</f>
        <v>0</v>
      </c>
      <c r="BA471" s="393" t="n">
        <f aca="false">AJ471-AY471</f>
        <v>0</v>
      </c>
      <c r="BB471" s="393" t="n">
        <f aca="false">AZ471-BA471</f>
        <v>0</v>
      </c>
      <c r="BC471" s="394" t="n">
        <f aca="false">IF($BB471&gt;=0,$BB471,0)</f>
        <v>0</v>
      </c>
      <c r="BD471" s="395" t="n">
        <f aca="false">IF($BB471&lt;=0,-$BB471,0)</f>
        <v>-0</v>
      </c>
      <c r="BE471" s="396" t="n">
        <f aca="false">IF((V471-AJ471)&lt;0,0,V471-AJ471)</f>
        <v>0</v>
      </c>
      <c r="BF471" s="397" t="n">
        <f aca="false">IF(AW471&gt;1,0,V471-AW471*V471)</f>
        <v>0</v>
      </c>
    </row>
    <row r="472" customFormat="false" ht="19.5" hidden="false" customHeight="true" outlineLevel="0" collapsed="false">
      <c r="A472" s="166"/>
      <c r="B472" s="208" t="n">
        <f aca="false">B471+1</f>
        <v>461</v>
      </c>
      <c r="C472" s="166"/>
      <c r="D472" s="369" t="n">
        <f aca="false">INDEX(_Rge_Projectdata_3rd,$B472,MATCH("Project-ID",_Rge_Headline_Projectdata,0))</f>
        <v>0</v>
      </c>
      <c r="E472" s="370" t="str">
        <f aca="false" t="array" ref="E472:E472">IF(INDEX(_Rge_Data_3rd_CY,$B472,E$1)=0,"",TEXT(INDEX(_Rge_Data_3rd_CY,$B472,E$1),"JJJJMMTT"))</f>
        <v/>
      </c>
      <c r="F472" s="382" t="str">
        <f aca="false" t="array" ref="F472:F472">INDEX(_Rge_Data_3rd_CY,$B472,F$1)</f>
        <v>Open</v>
      </c>
      <c r="G472" s="371" t="n">
        <f aca="false" t="array" ref="G472:G472">IFERROR(MATCH(INDEX(_Rge_Data_3rd_CY,$B472,G$1),_Rge_Projectstatus,0),"")</f>
        <v>1</v>
      </c>
      <c r="H472" s="383" t="n">
        <f aca="false">INDEX(_Rge_Data_3rd_CY,$B472,H$1)</f>
        <v>0</v>
      </c>
      <c r="I472" s="384" t="n">
        <f aca="false">INDEX(_Rge_Data_3rd_CY,$B472,I$1)</f>
        <v>0</v>
      </c>
      <c r="J472" s="384" t="n">
        <f aca="false">INDEX(_Rge_Data_3rd_CY,$B472,J$1)</f>
        <v>0</v>
      </c>
      <c r="K472" s="384" t="n">
        <f aca="false">INDEX(_Rge_Data_3rd_CY,$B472,K$1)</f>
        <v>0</v>
      </c>
      <c r="L472" s="385" t="n">
        <f aca="false" t="array" ref="L472:L472">INDEX(_Rge_Data_3rd_CY,$B472,L$1)</f>
        <v>0</v>
      </c>
      <c r="M472" s="385" t="n">
        <f aca="false" t="array" ref="M472:M472">INDEX(_Rge_Data_3rd_CY,$B472,M$1)</f>
        <v>0</v>
      </c>
      <c r="N472" s="385" t="n">
        <f aca="false" t="array" ref="N472:N472">INDEX(_Rge_Data_3rd_CY,$B472,N$1)</f>
        <v>0</v>
      </c>
      <c r="O472" s="385" t="n">
        <f aca="false" t="array" ref="O472:O472">INDEX(_Rge_Data_3rd_CY,$B472,O$1)</f>
        <v>0</v>
      </c>
      <c r="P472" s="385" t="n">
        <f aca="false" t="array" ref="P472:P472">INDEX(_Rge_Data_3rd_CY,$B472,P$1)</f>
        <v>0</v>
      </c>
      <c r="Q472" s="385" t="n">
        <f aca="false">INDEX(_Rge_Data_3rd_CY,$B472,Q$1)</f>
        <v>0</v>
      </c>
      <c r="R472" s="385" t="n">
        <f aca="false" t="array" ref="R472:R472">INDEX(_Rge_Data_3rd_CY,$B472,R$1)</f>
        <v>0</v>
      </c>
      <c r="S472" s="385" t="n">
        <f aca="false" t="array" ref="S472:S472">INDEX(_Rge_Data_3rd_CY,$B472,S$1)</f>
        <v>0</v>
      </c>
      <c r="T472" s="385" t="n">
        <f aca="false">H472-S472</f>
        <v>0</v>
      </c>
      <c r="U472" s="386" t="n">
        <f aca="false">IFERROR(T472/H472,0)</f>
        <v>0</v>
      </c>
      <c r="V472" s="387" t="n">
        <f aca="false" t="array" ref="V472:V472">INDEX(_Rge_Data_3rd_CY,$B472,V$1)</f>
        <v>0</v>
      </c>
      <c r="W472" s="388" t="n">
        <f aca="false" t="array" ref="W472:W472">INDEX(_Rge_Data_3rd_CY,$B472,W$1)</f>
        <v>0</v>
      </c>
      <c r="X472" s="388" t="n">
        <f aca="false" t="array" ref="X472:X472">INDEX(_Rge_Data_3rd_CY,$B472,X$1)</f>
        <v>0</v>
      </c>
      <c r="Y472" s="388" t="n">
        <f aca="false">INDEX(_Rge_Data_3rd_CY,$B472,Y$1)</f>
        <v>0</v>
      </c>
      <c r="Z472" s="388" t="n">
        <f aca="false" t="array" ref="Z472:Z472">INDEX(_Rge_Data_3rd_CY,$B472,Z$1)</f>
        <v>0</v>
      </c>
      <c r="AA472" s="388" t="n">
        <f aca="false" t="array" ref="AA472:AA472">INDEX(_Rge_Data_3rd_CY,$B472,AA$1)</f>
        <v>0</v>
      </c>
      <c r="AB472" s="388" t="n">
        <f aca="false" t="array" ref="AB472:AB472">INDEX(_Rge_Data_3rd_CY,$B472,AB$1)</f>
        <v>0</v>
      </c>
      <c r="AC472" s="388" t="n">
        <f aca="false" t="array" ref="AC472:AC472">INDEX(_Rge_Data_3rd_CY,$B472,AC$1)</f>
        <v>0</v>
      </c>
      <c r="AD472" s="388" t="n">
        <f aca="false" t="array" ref="AD472:AD472">INDEX(_Rge_Data_3rd_CY,$B472,AD$1)</f>
        <v>0</v>
      </c>
      <c r="AE472" s="388" t="n">
        <f aca="false">INDEX(_Rge_Data_3rd_CY,$B472,AE$1)</f>
        <v>0</v>
      </c>
      <c r="AF472" s="388" t="n">
        <f aca="false" t="array" ref="AF472:AF472">INDEX(_Rge_Data_3rd_CY,$B472,AF$1)</f>
        <v>0</v>
      </c>
      <c r="AG472" s="388" t="n">
        <f aca="false" t="array" ref="AG472:AG472">INDEX(_Rge_Data_3rd_CY,$B472,AG$1)</f>
        <v>0</v>
      </c>
      <c r="AH472" s="388" t="n">
        <f aca="false">V472-AG472</f>
        <v>0</v>
      </c>
      <c r="AI472" s="389" t="n">
        <f aca="false">IFERROR(AH472/V472,)</f>
        <v>0</v>
      </c>
      <c r="AJ472" s="390" t="n">
        <f aca="false" t="array" ref="AJ472:AJ472">INDEX(_Rge_Data_3rd_CY,$B472,AJ$1)</f>
        <v>0</v>
      </c>
      <c r="AK472" s="391" t="n">
        <f aca="false" t="array" ref="AK472:AK472">INDEX(_Rge_Data_3rd_CY,$B472,AK$1)</f>
        <v>0</v>
      </c>
      <c r="AL472" s="391" t="n">
        <f aca="false" t="array" ref="AL472:AL472">INDEX(_Rge_Data_3rd_CY,$B472,AL$1)</f>
        <v>0</v>
      </c>
      <c r="AM472" s="391" t="n">
        <f aca="false">INDEX(_Rge_Data_3rd_CY,$B472,AM$1)</f>
        <v>0</v>
      </c>
      <c r="AN472" s="391" t="n">
        <f aca="false" t="array" ref="AN472:AN472">INDEX(_Rge_Data_3rd_CY,$B472,AN$1)</f>
        <v>0</v>
      </c>
      <c r="AO472" s="391" t="n">
        <f aca="false" t="array" ref="AO472:AO472">INDEX(_Rge_Data_3rd_CY,$B472,AO$1)</f>
        <v>0</v>
      </c>
      <c r="AP472" s="391" t="n">
        <f aca="false" t="array" ref="AP472:AP472">INDEX(_Rge_Data_3rd_CY,$B472,AP$1)</f>
        <v>0</v>
      </c>
      <c r="AQ472" s="391" t="n">
        <f aca="false" t="array" ref="AQ472:AQ472">INDEX(_Rge_Data_3rd_CY,$B472,AQ$1)</f>
        <v>0</v>
      </c>
      <c r="AR472" s="391" t="n">
        <f aca="false" t="array" ref="AR472:AR472">INDEX(_Rge_Data_3rd_CY,$B472,AR$1)</f>
        <v>0</v>
      </c>
      <c r="AS472" s="391" t="n">
        <f aca="false">INDEX(_Rge_Data_3rd_CY,$B472,AS$1)</f>
        <v>0</v>
      </c>
      <c r="AT472" s="391" t="n">
        <f aca="false" t="array" ref="AT472:AT472">INDEX(_Rge_Data_3rd_CY,$B472,AT$1)</f>
        <v>0</v>
      </c>
      <c r="AU472" s="391" t="n">
        <f aca="false" t="array" ref="AU472:AU472">INDEX(_Rge_Data_3rd_CY,$B472,AU$1)</f>
        <v>0</v>
      </c>
      <c r="AV472" s="262" t="n">
        <f aca="false">AU472+AX472+AY472</f>
        <v>0</v>
      </c>
      <c r="AW472" s="392" t="n">
        <f aca="false">IFERROR(AU472/AG472,0)</f>
        <v>0</v>
      </c>
      <c r="AX472" s="268" t="n">
        <f aca="false">IFERROR(IF(AND($F472="OPEN",$AH472&gt;0),$AH472*_SoP*$AW472,IF(AND($F472="CLOSED",$AH472&gt;0),$AH472*_SoL*$AW472,0)),0)</f>
        <v>0</v>
      </c>
      <c r="AY472" s="268" t="n">
        <f aca="false">IFERROR(IF($AH472&lt;0,$AH472*_SoL,0),0)</f>
        <v>0</v>
      </c>
      <c r="AZ472" s="393" t="n">
        <f aca="false">AU472+AX472</f>
        <v>0</v>
      </c>
      <c r="BA472" s="393" t="n">
        <f aca="false">AJ472-AY472</f>
        <v>0</v>
      </c>
      <c r="BB472" s="393" t="n">
        <f aca="false">AZ472-BA472</f>
        <v>0</v>
      </c>
      <c r="BC472" s="394" t="n">
        <f aca="false">IF($BB472&gt;=0,$BB472,0)</f>
        <v>0</v>
      </c>
      <c r="BD472" s="395" t="n">
        <f aca="false">IF($BB472&lt;=0,-$BB472,0)</f>
        <v>-0</v>
      </c>
      <c r="BE472" s="396" t="n">
        <f aca="false">IF((V472-AJ472)&lt;0,0,V472-AJ472)</f>
        <v>0</v>
      </c>
      <c r="BF472" s="397" t="n">
        <f aca="false">IF(AW472&gt;1,0,V472-AW472*V472)</f>
        <v>0</v>
      </c>
    </row>
    <row r="473" customFormat="false" ht="19.5" hidden="false" customHeight="true" outlineLevel="0" collapsed="false">
      <c r="A473" s="166"/>
      <c r="B473" s="208" t="n">
        <f aca="false">B472+1</f>
        <v>462</v>
      </c>
      <c r="C473" s="166"/>
      <c r="D473" s="369" t="n">
        <f aca="false">INDEX(_Rge_Projectdata_3rd,$B473,MATCH("Project-ID",_Rge_Headline_Projectdata,0))</f>
        <v>0</v>
      </c>
      <c r="E473" s="370" t="str">
        <f aca="false" t="array" ref="E473:E473">IF(INDEX(_Rge_Data_3rd_CY,$B473,E$1)=0,"",TEXT(INDEX(_Rge_Data_3rd_CY,$B473,E$1),"JJJJMMTT"))</f>
        <v/>
      </c>
      <c r="F473" s="382" t="str">
        <f aca="false" t="array" ref="F473:F473">INDEX(_Rge_Data_3rd_CY,$B473,F$1)</f>
        <v>Open</v>
      </c>
      <c r="G473" s="371" t="n">
        <f aca="false" t="array" ref="G473:G473">IFERROR(MATCH(INDEX(_Rge_Data_3rd_CY,$B473,G$1),_Rge_Projectstatus,0),"")</f>
        <v>1</v>
      </c>
      <c r="H473" s="383" t="n">
        <f aca="false">INDEX(_Rge_Data_3rd_CY,$B473,H$1)</f>
        <v>0</v>
      </c>
      <c r="I473" s="384" t="n">
        <f aca="false">INDEX(_Rge_Data_3rd_CY,$B473,I$1)</f>
        <v>0</v>
      </c>
      <c r="J473" s="384" t="n">
        <f aca="false">INDEX(_Rge_Data_3rd_CY,$B473,J$1)</f>
        <v>0</v>
      </c>
      <c r="K473" s="384" t="n">
        <f aca="false">INDEX(_Rge_Data_3rd_CY,$B473,K$1)</f>
        <v>0</v>
      </c>
      <c r="L473" s="385" t="n">
        <f aca="false" t="array" ref="L473:L473">INDEX(_Rge_Data_3rd_CY,$B473,L$1)</f>
        <v>0</v>
      </c>
      <c r="M473" s="385" t="n">
        <f aca="false" t="array" ref="M473:M473">INDEX(_Rge_Data_3rd_CY,$B473,M$1)</f>
        <v>0</v>
      </c>
      <c r="N473" s="385" t="n">
        <f aca="false" t="array" ref="N473:N473">INDEX(_Rge_Data_3rd_CY,$B473,N$1)</f>
        <v>0</v>
      </c>
      <c r="O473" s="385" t="n">
        <f aca="false" t="array" ref="O473:O473">INDEX(_Rge_Data_3rd_CY,$B473,O$1)</f>
        <v>0</v>
      </c>
      <c r="P473" s="385" t="n">
        <f aca="false" t="array" ref="P473:P473">INDEX(_Rge_Data_3rd_CY,$B473,P$1)</f>
        <v>0</v>
      </c>
      <c r="Q473" s="385" t="n">
        <f aca="false">INDEX(_Rge_Data_3rd_CY,$B473,Q$1)</f>
        <v>0</v>
      </c>
      <c r="R473" s="385" t="n">
        <f aca="false" t="array" ref="R473:R473">INDEX(_Rge_Data_3rd_CY,$B473,R$1)</f>
        <v>0</v>
      </c>
      <c r="S473" s="385" t="n">
        <f aca="false" t="array" ref="S473:S473">INDEX(_Rge_Data_3rd_CY,$B473,S$1)</f>
        <v>0</v>
      </c>
      <c r="T473" s="385" t="n">
        <f aca="false">H473-S473</f>
        <v>0</v>
      </c>
      <c r="U473" s="386" t="n">
        <f aca="false">IFERROR(T473/H473,0)</f>
        <v>0</v>
      </c>
      <c r="V473" s="387" t="n">
        <f aca="false" t="array" ref="V473:V473">INDEX(_Rge_Data_3rd_CY,$B473,V$1)</f>
        <v>0</v>
      </c>
      <c r="W473" s="388" t="n">
        <f aca="false" t="array" ref="W473:W473">INDEX(_Rge_Data_3rd_CY,$B473,W$1)</f>
        <v>0</v>
      </c>
      <c r="X473" s="388" t="n">
        <f aca="false" t="array" ref="X473:X473">INDEX(_Rge_Data_3rd_CY,$B473,X$1)</f>
        <v>0</v>
      </c>
      <c r="Y473" s="388" t="n">
        <f aca="false">INDEX(_Rge_Data_3rd_CY,$B473,Y$1)</f>
        <v>0</v>
      </c>
      <c r="Z473" s="388" t="n">
        <f aca="false" t="array" ref="Z473:Z473">INDEX(_Rge_Data_3rd_CY,$B473,Z$1)</f>
        <v>0</v>
      </c>
      <c r="AA473" s="388" t="n">
        <f aca="false" t="array" ref="AA473:AA473">INDEX(_Rge_Data_3rd_CY,$B473,AA$1)</f>
        <v>0</v>
      </c>
      <c r="AB473" s="388" t="n">
        <f aca="false" t="array" ref="AB473:AB473">INDEX(_Rge_Data_3rd_CY,$B473,AB$1)</f>
        <v>0</v>
      </c>
      <c r="AC473" s="388" t="n">
        <f aca="false" t="array" ref="AC473:AC473">INDEX(_Rge_Data_3rd_CY,$B473,AC$1)</f>
        <v>0</v>
      </c>
      <c r="AD473" s="388" t="n">
        <f aca="false" t="array" ref="AD473:AD473">INDEX(_Rge_Data_3rd_CY,$B473,AD$1)</f>
        <v>0</v>
      </c>
      <c r="AE473" s="388" t="n">
        <f aca="false">INDEX(_Rge_Data_3rd_CY,$B473,AE$1)</f>
        <v>0</v>
      </c>
      <c r="AF473" s="388" t="n">
        <f aca="false" t="array" ref="AF473:AF473">INDEX(_Rge_Data_3rd_CY,$B473,AF$1)</f>
        <v>0</v>
      </c>
      <c r="AG473" s="388" t="n">
        <f aca="false" t="array" ref="AG473:AG473">INDEX(_Rge_Data_3rd_CY,$B473,AG$1)</f>
        <v>0</v>
      </c>
      <c r="AH473" s="388" t="n">
        <f aca="false">V473-AG473</f>
        <v>0</v>
      </c>
      <c r="AI473" s="389" t="n">
        <f aca="false">IFERROR(AH473/V473,)</f>
        <v>0</v>
      </c>
      <c r="AJ473" s="390" t="n">
        <f aca="false" t="array" ref="AJ473:AJ473">INDEX(_Rge_Data_3rd_CY,$B473,AJ$1)</f>
        <v>0</v>
      </c>
      <c r="AK473" s="391" t="n">
        <f aca="false" t="array" ref="AK473:AK473">INDEX(_Rge_Data_3rd_CY,$B473,AK$1)</f>
        <v>0</v>
      </c>
      <c r="AL473" s="391" t="n">
        <f aca="false" t="array" ref="AL473:AL473">INDEX(_Rge_Data_3rd_CY,$B473,AL$1)</f>
        <v>0</v>
      </c>
      <c r="AM473" s="391" t="n">
        <f aca="false">INDEX(_Rge_Data_3rd_CY,$B473,AM$1)</f>
        <v>0</v>
      </c>
      <c r="AN473" s="391" t="n">
        <f aca="false" t="array" ref="AN473:AN473">INDEX(_Rge_Data_3rd_CY,$B473,AN$1)</f>
        <v>0</v>
      </c>
      <c r="AO473" s="391" t="n">
        <f aca="false" t="array" ref="AO473:AO473">INDEX(_Rge_Data_3rd_CY,$B473,AO$1)</f>
        <v>0</v>
      </c>
      <c r="AP473" s="391" t="n">
        <f aca="false" t="array" ref="AP473:AP473">INDEX(_Rge_Data_3rd_CY,$B473,AP$1)</f>
        <v>0</v>
      </c>
      <c r="AQ473" s="391" t="n">
        <f aca="false" t="array" ref="AQ473:AQ473">INDEX(_Rge_Data_3rd_CY,$B473,AQ$1)</f>
        <v>0</v>
      </c>
      <c r="AR473" s="391" t="n">
        <f aca="false" t="array" ref="AR473:AR473">INDEX(_Rge_Data_3rd_CY,$B473,AR$1)</f>
        <v>0</v>
      </c>
      <c r="AS473" s="391" t="n">
        <f aca="false">INDEX(_Rge_Data_3rd_CY,$B473,AS$1)</f>
        <v>0</v>
      </c>
      <c r="AT473" s="391" t="n">
        <f aca="false" t="array" ref="AT473:AT473">INDEX(_Rge_Data_3rd_CY,$B473,AT$1)</f>
        <v>0</v>
      </c>
      <c r="AU473" s="391" t="n">
        <f aca="false" t="array" ref="AU473:AU473">INDEX(_Rge_Data_3rd_CY,$B473,AU$1)</f>
        <v>0</v>
      </c>
      <c r="AV473" s="262" t="n">
        <f aca="false">AU473+AX473+AY473</f>
        <v>0</v>
      </c>
      <c r="AW473" s="392" t="n">
        <f aca="false">IFERROR(AU473/AG473,0)</f>
        <v>0</v>
      </c>
      <c r="AX473" s="268" t="n">
        <f aca="false">IFERROR(IF(AND($F473="OPEN",$AH473&gt;0),$AH473*_SoP*$AW473,IF(AND($F473="CLOSED",$AH473&gt;0),$AH473*_SoL*$AW473,0)),0)</f>
        <v>0</v>
      </c>
      <c r="AY473" s="268" t="n">
        <f aca="false">IFERROR(IF($AH473&lt;0,$AH473*_SoL,0),0)</f>
        <v>0</v>
      </c>
      <c r="AZ473" s="393" t="n">
        <f aca="false">AU473+AX473</f>
        <v>0</v>
      </c>
      <c r="BA473" s="393" t="n">
        <f aca="false">AJ473-AY473</f>
        <v>0</v>
      </c>
      <c r="BB473" s="393" t="n">
        <f aca="false">AZ473-BA473</f>
        <v>0</v>
      </c>
      <c r="BC473" s="394" t="n">
        <f aca="false">IF($BB473&gt;=0,$BB473,0)</f>
        <v>0</v>
      </c>
      <c r="BD473" s="395" t="n">
        <f aca="false">IF($BB473&lt;=0,-$BB473,0)</f>
        <v>-0</v>
      </c>
      <c r="BE473" s="396" t="n">
        <f aca="false">IF((V473-AJ473)&lt;0,0,V473-AJ473)</f>
        <v>0</v>
      </c>
      <c r="BF473" s="397" t="n">
        <f aca="false">IF(AW473&gt;1,0,V473-AW473*V473)</f>
        <v>0</v>
      </c>
    </row>
    <row r="474" customFormat="false" ht="19.5" hidden="false" customHeight="true" outlineLevel="0" collapsed="false">
      <c r="A474" s="166"/>
      <c r="B474" s="208" t="n">
        <f aca="false">B473+1</f>
        <v>463</v>
      </c>
      <c r="C474" s="166"/>
      <c r="D474" s="369" t="n">
        <f aca="false">INDEX(_Rge_Projectdata_3rd,$B474,MATCH("Project-ID",_Rge_Headline_Projectdata,0))</f>
        <v>0</v>
      </c>
      <c r="E474" s="370" t="str">
        <f aca="false" t="array" ref="E474:E474">IF(INDEX(_Rge_Data_3rd_CY,$B474,E$1)=0,"",TEXT(INDEX(_Rge_Data_3rd_CY,$B474,E$1),"JJJJMMTT"))</f>
        <v/>
      </c>
      <c r="F474" s="382" t="str">
        <f aca="false" t="array" ref="F474:F474">INDEX(_Rge_Data_3rd_CY,$B474,F$1)</f>
        <v>Open</v>
      </c>
      <c r="G474" s="371" t="n">
        <f aca="false" t="array" ref="G474:G474">IFERROR(MATCH(INDEX(_Rge_Data_3rd_CY,$B474,G$1),_Rge_Projectstatus,0),"")</f>
        <v>1</v>
      </c>
      <c r="H474" s="383" t="n">
        <f aca="false">INDEX(_Rge_Data_3rd_CY,$B474,H$1)</f>
        <v>0</v>
      </c>
      <c r="I474" s="384" t="n">
        <f aca="false">INDEX(_Rge_Data_3rd_CY,$B474,I$1)</f>
        <v>0</v>
      </c>
      <c r="J474" s="384" t="n">
        <f aca="false">INDEX(_Rge_Data_3rd_CY,$B474,J$1)</f>
        <v>0</v>
      </c>
      <c r="K474" s="384" t="n">
        <f aca="false">INDEX(_Rge_Data_3rd_CY,$B474,K$1)</f>
        <v>0</v>
      </c>
      <c r="L474" s="385" t="n">
        <f aca="false" t="array" ref="L474:L474">INDEX(_Rge_Data_3rd_CY,$B474,L$1)</f>
        <v>0</v>
      </c>
      <c r="M474" s="385" t="n">
        <f aca="false" t="array" ref="M474:M474">INDEX(_Rge_Data_3rd_CY,$B474,M$1)</f>
        <v>0</v>
      </c>
      <c r="N474" s="385" t="n">
        <f aca="false" t="array" ref="N474:N474">INDEX(_Rge_Data_3rd_CY,$B474,N$1)</f>
        <v>0</v>
      </c>
      <c r="O474" s="385" t="n">
        <f aca="false" t="array" ref="O474:O474">INDEX(_Rge_Data_3rd_CY,$B474,O$1)</f>
        <v>0</v>
      </c>
      <c r="P474" s="385" t="n">
        <f aca="false" t="array" ref="P474:P474">INDEX(_Rge_Data_3rd_CY,$B474,P$1)</f>
        <v>0</v>
      </c>
      <c r="Q474" s="385" t="n">
        <f aca="false">INDEX(_Rge_Data_3rd_CY,$B474,Q$1)</f>
        <v>0</v>
      </c>
      <c r="R474" s="385" t="n">
        <f aca="false" t="array" ref="R474:R474">INDEX(_Rge_Data_3rd_CY,$B474,R$1)</f>
        <v>0</v>
      </c>
      <c r="S474" s="385" t="n">
        <f aca="false" t="array" ref="S474:S474">INDEX(_Rge_Data_3rd_CY,$B474,S$1)</f>
        <v>0</v>
      </c>
      <c r="T474" s="385" t="n">
        <f aca="false">H474-S474</f>
        <v>0</v>
      </c>
      <c r="U474" s="386" t="n">
        <f aca="false">IFERROR(T474/H474,0)</f>
        <v>0</v>
      </c>
      <c r="V474" s="387" t="n">
        <f aca="false" t="array" ref="V474:V474">INDEX(_Rge_Data_3rd_CY,$B474,V$1)</f>
        <v>0</v>
      </c>
      <c r="W474" s="388" t="n">
        <f aca="false" t="array" ref="W474:W474">INDEX(_Rge_Data_3rd_CY,$B474,W$1)</f>
        <v>0</v>
      </c>
      <c r="X474" s="388" t="n">
        <f aca="false" t="array" ref="X474:X474">INDEX(_Rge_Data_3rd_CY,$B474,X$1)</f>
        <v>0</v>
      </c>
      <c r="Y474" s="388" t="n">
        <f aca="false">INDEX(_Rge_Data_3rd_CY,$B474,Y$1)</f>
        <v>0</v>
      </c>
      <c r="Z474" s="388" t="n">
        <f aca="false" t="array" ref="Z474:Z474">INDEX(_Rge_Data_3rd_CY,$B474,Z$1)</f>
        <v>0</v>
      </c>
      <c r="AA474" s="388" t="n">
        <f aca="false" t="array" ref="AA474:AA474">INDEX(_Rge_Data_3rd_CY,$B474,AA$1)</f>
        <v>0</v>
      </c>
      <c r="AB474" s="388" t="n">
        <f aca="false" t="array" ref="AB474:AB474">INDEX(_Rge_Data_3rd_CY,$B474,AB$1)</f>
        <v>0</v>
      </c>
      <c r="AC474" s="388" t="n">
        <f aca="false" t="array" ref="AC474:AC474">INDEX(_Rge_Data_3rd_CY,$B474,AC$1)</f>
        <v>0</v>
      </c>
      <c r="AD474" s="388" t="n">
        <f aca="false" t="array" ref="AD474:AD474">INDEX(_Rge_Data_3rd_CY,$B474,AD$1)</f>
        <v>0</v>
      </c>
      <c r="AE474" s="388" t="n">
        <f aca="false">INDEX(_Rge_Data_3rd_CY,$B474,AE$1)</f>
        <v>0</v>
      </c>
      <c r="AF474" s="388" t="n">
        <f aca="false" t="array" ref="AF474:AF474">INDEX(_Rge_Data_3rd_CY,$B474,AF$1)</f>
        <v>0</v>
      </c>
      <c r="AG474" s="388" t="n">
        <f aca="false" t="array" ref="AG474:AG474">INDEX(_Rge_Data_3rd_CY,$B474,AG$1)</f>
        <v>0</v>
      </c>
      <c r="AH474" s="388" t="n">
        <f aca="false">V474-AG474</f>
        <v>0</v>
      </c>
      <c r="AI474" s="389" t="n">
        <f aca="false">IFERROR(AH474/V474,)</f>
        <v>0</v>
      </c>
      <c r="AJ474" s="390" t="n">
        <f aca="false" t="array" ref="AJ474:AJ474">INDEX(_Rge_Data_3rd_CY,$B474,AJ$1)</f>
        <v>0</v>
      </c>
      <c r="AK474" s="391" t="n">
        <f aca="false" t="array" ref="AK474:AK474">INDEX(_Rge_Data_3rd_CY,$B474,AK$1)</f>
        <v>0</v>
      </c>
      <c r="AL474" s="391" t="n">
        <f aca="false" t="array" ref="AL474:AL474">INDEX(_Rge_Data_3rd_CY,$B474,AL$1)</f>
        <v>0</v>
      </c>
      <c r="AM474" s="391" t="n">
        <f aca="false">INDEX(_Rge_Data_3rd_CY,$B474,AM$1)</f>
        <v>0</v>
      </c>
      <c r="AN474" s="391" t="n">
        <f aca="false" t="array" ref="AN474:AN474">INDEX(_Rge_Data_3rd_CY,$B474,AN$1)</f>
        <v>0</v>
      </c>
      <c r="AO474" s="391" t="n">
        <f aca="false" t="array" ref="AO474:AO474">INDEX(_Rge_Data_3rd_CY,$B474,AO$1)</f>
        <v>0</v>
      </c>
      <c r="AP474" s="391" t="n">
        <f aca="false" t="array" ref="AP474:AP474">INDEX(_Rge_Data_3rd_CY,$B474,AP$1)</f>
        <v>0</v>
      </c>
      <c r="AQ474" s="391" t="n">
        <f aca="false" t="array" ref="AQ474:AQ474">INDEX(_Rge_Data_3rd_CY,$B474,AQ$1)</f>
        <v>0</v>
      </c>
      <c r="AR474" s="391" t="n">
        <f aca="false" t="array" ref="AR474:AR474">INDEX(_Rge_Data_3rd_CY,$B474,AR$1)</f>
        <v>0</v>
      </c>
      <c r="AS474" s="391" t="n">
        <f aca="false">INDEX(_Rge_Data_3rd_CY,$B474,AS$1)</f>
        <v>0</v>
      </c>
      <c r="AT474" s="391" t="n">
        <f aca="false" t="array" ref="AT474:AT474">INDEX(_Rge_Data_3rd_CY,$B474,AT$1)</f>
        <v>0</v>
      </c>
      <c r="AU474" s="391" t="n">
        <f aca="false" t="array" ref="AU474:AU474">INDEX(_Rge_Data_3rd_CY,$B474,AU$1)</f>
        <v>0</v>
      </c>
      <c r="AV474" s="262" t="n">
        <f aca="false">AU474+AX474+AY474</f>
        <v>0</v>
      </c>
      <c r="AW474" s="392" t="n">
        <f aca="false">IFERROR(AU474/AG474,0)</f>
        <v>0</v>
      </c>
      <c r="AX474" s="268" t="n">
        <f aca="false">IFERROR(IF(AND($F474="OPEN",$AH474&gt;0),$AH474*_SoP*$AW474,IF(AND($F474="CLOSED",$AH474&gt;0),$AH474*_SoL*$AW474,0)),0)</f>
        <v>0</v>
      </c>
      <c r="AY474" s="268" t="n">
        <f aca="false">IFERROR(IF($AH474&lt;0,$AH474*_SoL,0),0)</f>
        <v>0</v>
      </c>
      <c r="AZ474" s="393" t="n">
        <f aca="false">AU474+AX474</f>
        <v>0</v>
      </c>
      <c r="BA474" s="393" t="n">
        <f aca="false">AJ474-AY474</f>
        <v>0</v>
      </c>
      <c r="BB474" s="393" t="n">
        <f aca="false">AZ474-BA474</f>
        <v>0</v>
      </c>
      <c r="BC474" s="394" t="n">
        <f aca="false">IF($BB474&gt;=0,$BB474,0)</f>
        <v>0</v>
      </c>
      <c r="BD474" s="395" t="n">
        <f aca="false">IF($BB474&lt;=0,-$BB474,0)</f>
        <v>-0</v>
      </c>
      <c r="BE474" s="396" t="n">
        <f aca="false">IF((V474-AJ474)&lt;0,0,V474-AJ474)</f>
        <v>0</v>
      </c>
      <c r="BF474" s="397" t="n">
        <f aca="false">IF(AW474&gt;1,0,V474-AW474*V474)</f>
        <v>0</v>
      </c>
    </row>
    <row r="475" customFormat="false" ht="19.5" hidden="false" customHeight="true" outlineLevel="0" collapsed="false">
      <c r="A475" s="166"/>
      <c r="B475" s="208" t="n">
        <f aca="false">B474+1</f>
        <v>464</v>
      </c>
      <c r="C475" s="166"/>
      <c r="D475" s="369" t="n">
        <f aca="false">INDEX(_Rge_Projectdata_3rd,$B475,MATCH("Project-ID",_Rge_Headline_Projectdata,0))</f>
        <v>0</v>
      </c>
      <c r="E475" s="370" t="str">
        <f aca="false" t="array" ref="E475:E475">IF(INDEX(_Rge_Data_3rd_CY,$B475,E$1)=0,"",TEXT(INDEX(_Rge_Data_3rd_CY,$B475,E$1),"JJJJMMTT"))</f>
        <v/>
      </c>
      <c r="F475" s="382" t="str">
        <f aca="false" t="array" ref="F475:F475">INDEX(_Rge_Data_3rd_CY,$B475,F$1)</f>
        <v>Open</v>
      </c>
      <c r="G475" s="371" t="n">
        <f aca="false" t="array" ref="G475:G475">IFERROR(MATCH(INDEX(_Rge_Data_3rd_CY,$B475,G$1),_Rge_Projectstatus,0),"")</f>
        <v>1</v>
      </c>
      <c r="H475" s="383" t="n">
        <f aca="false">INDEX(_Rge_Data_3rd_CY,$B475,H$1)</f>
        <v>0</v>
      </c>
      <c r="I475" s="384" t="n">
        <f aca="false">INDEX(_Rge_Data_3rd_CY,$B475,I$1)</f>
        <v>0</v>
      </c>
      <c r="J475" s="384" t="n">
        <f aca="false">INDEX(_Rge_Data_3rd_CY,$B475,J$1)</f>
        <v>0</v>
      </c>
      <c r="K475" s="384" t="n">
        <f aca="false">INDEX(_Rge_Data_3rd_CY,$B475,K$1)</f>
        <v>0</v>
      </c>
      <c r="L475" s="385" t="n">
        <f aca="false" t="array" ref="L475:L475">INDEX(_Rge_Data_3rd_CY,$B475,L$1)</f>
        <v>0</v>
      </c>
      <c r="M475" s="385" t="n">
        <f aca="false" t="array" ref="M475:M475">INDEX(_Rge_Data_3rd_CY,$B475,M$1)</f>
        <v>0</v>
      </c>
      <c r="N475" s="385" t="n">
        <f aca="false" t="array" ref="N475:N475">INDEX(_Rge_Data_3rd_CY,$B475,N$1)</f>
        <v>0</v>
      </c>
      <c r="O475" s="385" t="n">
        <f aca="false" t="array" ref="O475:O475">INDEX(_Rge_Data_3rd_CY,$B475,O$1)</f>
        <v>0</v>
      </c>
      <c r="P475" s="385" t="n">
        <f aca="false" t="array" ref="P475:P475">INDEX(_Rge_Data_3rd_CY,$B475,P$1)</f>
        <v>0</v>
      </c>
      <c r="Q475" s="385" t="n">
        <f aca="false">INDEX(_Rge_Data_3rd_CY,$B475,Q$1)</f>
        <v>0</v>
      </c>
      <c r="R475" s="385" t="n">
        <f aca="false" t="array" ref="R475:R475">INDEX(_Rge_Data_3rd_CY,$B475,R$1)</f>
        <v>0</v>
      </c>
      <c r="S475" s="385" t="n">
        <f aca="false" t="array" ref="S475:S475">INDEX(_Rge_Data_3rd_CY,$B475,S$1)</f>
        <v>0</v>
      </c>
      <c r="T475" s="385" t="n">
        <f aca="false">H475-S475</f>
        <v>0</v>
      </c>
      <c r="U475" s="386" t="n">
        <f aca="false">IFERROR(T475/H475,0)</f>
        <v>0</v>
      </c>
      <c r="V475" s="387" t="n">
        <f aca="false" t="array" ref="V475:V475">INDEX(_Rge_Data_3rd_CY,$B475,V$1)</f>
        <v>0</v>
      </c>
      <c r="W475" s="388" t="n">
        <f aca="false" t="array" ref="W475:W475">INDEX(_Rge_Data_3rd_CY,$B475,W$1)</f>
        <v>0</v>
      </c>
      <c r="X475" s="388" t="n">
        <f aca="false" t="array" ref="X475:X475">INDEX(_Rge_Data_3rd_CY,$B475,X$1)</f>
        <v>0</v>
      </c>
      <c r="Y475" s="388" t="n">
        <f aca="false">INDEX(_Rge_Data_3rd_CY,$B475,Y$1)</f>
        <v>0</v>
      </c>
      <c r="Z475" s="388" t="n">
        <f aca="false" t="array" ref="Z475:Z475">INDEX(_Rge_Data_3rd_CY,$B475,Z$1)</f>
        <v>0</v>
      </c>
      <c r="AA475" s="388" t="n">
        <f aca="false" t="array" ref="AA475:AA475">INDEX(_Rge_Data_3rd_CY,$B475,AA$1)</f>
        <v>0</v>
      </c>
      <c r="AB475" s="388" t="n">
        <f aca="false" t="array" ref="AB475:AB475">INDEX(_Rge_Data_3rd_CY,$B475,AB$1)</f>
        <v>0</v>
      </c>
      <c r="AC475" s="388" t="n">
        <f aca="false" t="array" ref="AC475:AC475">INDEX(_Rge_Data_3rd_CY,$B475,AC$1)</f>
        <v>0</v>
      </c>
      <c r="AD475" s="388" t="n">
        <f aca="false" t="array" ref="AD475:AD475">INDEX(_Rge_Data_3rd_CY,$B475,AD$1)</f>
        <v>0</v>
      </c>
      <c r="AE475" s="388" t="n">
        <f aca="false">INDEX(_Rge_Data_3rd_CY,$B475,AE$1)</f>
        <v>0</v>
      </c>
      <c r="AF475" s="388" t="n">
        <f aca="false" t="array" ref="AF475:AF475">INDEX(_Rge_Data_3rd_CY,$B475,AF$1)</f>
        <v>0</v>
      </c>
      <c r="AG475" s="388" t="n">
        <f aca="false" t="array" ref="AG475:AG475">INDEX(_Rge_Data_3rd_CY,$B475,AG$1)</f>
        <v>0</v>
      </c>
      <c r="AH475" s="388" t="n">
        <f aca="false">V475-AG475</f>
        <v>0</v>
      </c>
      <c r="AI475" s="389" t="n">
        <f aca="false">IFERROR(AH475/V475,)</f>
        <v>0</v>
      </c>
      <c r="AJ475" s="390" t="n">
        <f aca="false" t="array" ref="AJ475:AJ475">INDEX(_Rge_Data_3rd_CY,$B475,AJ$1)</f>
        <v>0</v>
      </c>
      <c r="AK475" s="391" t="n">
        <f aca="false" t="array" ref="AK475:AK475">INDEX(_Rge_Data_3rd_CY,$B475,AK$1)</f>
        <v>0</v>
      </c>
      <c r="AL475" s="391" t="n">
        <f aca="false" t="array" ref="AL475:AL475">INDEX(_Rge_Data_3rd_CY,$B475,AL$1)</f>
        <v>0</v>
      </c>
      <c r="AM475" s="391" t="n">
        <f aca="false">INDEX(_Rge_Data_3rd_CY,$B475,AM$1)</f>
        <v>0</v>
      </c>
      <c r="AN475" s="391" t="n">
        <f aca="false" t="array" ref="AN475:AN475">INDEX(_Rge_Data_3rd_CY,$B475,AN$1)</f>
        <v>0</v>
      </c>
      <c r="AO475" s="391" t="n">
        <f aca="false" t="array" ref="AO475:AO475">INDEX(_Rge_Data_3rd_CY,$B475,AO$1)</f>
        <v>0</v>
      </c>
      <c r="AP475" s="391" t="n">
        <f aca="false" t="array" ref="AP475:AP475">INDEX(_Rge_Data_3rd_CY,$B475,AP$1)</f>
        <v>0</v>
      </c>
      <c r="AQ475" s="391" t="n">
        <f aca="false" t="array" ref="AQ475:AQ475">INDEX(_Rge_Data_3rd_CY,$B475,AQ$1)</f>
        <v>0</v>
      </c>
      <c r="AR475" s="391" t="n">
        <f aca="false" t="array" ref="AR475:AR475">INDEX(_Rge_Data_3rd_CY,$B475,AR$1)</f>
        <v>0</v>
      </c>
      <c r="AS475" s="391" t="n">
        <f aca="false">INDEX(_Rge_Data_3rd_CY,$B475,AS$1)</f>
        <v>0</v>
      </c>
      <c r="AT475" s="391" t="n">
        <f aca="false" t="array" ref="AT475:AT475">INDEX(_Rge_Data_3rd_CY,$B475,AT$1)</f>
        <v>0</v>
      </c>
      <c r="AU475" s="391" t="n">
        <f aca="false" t="array" ref="AU475:AU475">INDEX(_Rge_Data_3rd_CY,$B475,AU$1)</f>
        <v>0</v>
      </c>
      <c r="AV475" s="262" t="n">
        <f aca="false">AU475+AX475+AY475</f>
        <v>0</v>
      </c>
      <c r="AW475" s="392" t="n">
        <f aca="false">IFERROR(AU475/AG475,0)</f>
        <v>0</v>
      </c>
      <c r="AX475" s="268" t="n">
        <f aca="false">IFERROR(IF(AND($F475="OPEN",$AH475&gt;0),$AH475*_SoP*$AW475,IF(AND($F475="CLOSED",$AH475&gt;0),$AH475*_SoL*$AW475,0)),0)</f>
        <v>0</v>
      </c>
      <c r="AY475" s="268" t="n">
        <f aca="false">IFERROR(IF($AH475&lt;0,$AH475*_SoL,0),0)</f>
        <v>0</v>
      </c>
      <c r="AZ475" s="393" t="n">
        <f aca="false">AU475+AX475</f>
        <v>0</v>
      </c>
      <c r="BA475" s="393" t="n">
        <f aca="false">AJ475-AY475</f>
        <v>0</v>
      </c>
      <c r="BB475" s="393" t="n">
        <f aca="false">AZ475-BA475</f>
        <v>0</v>
      </c>
      <c r="BC475" s="394" t="n">
        <f aca="false">IF($BB475&gt;=0,$BB475,0)</f>
        <v>0</v>
      </c>
      <c r="BD475" s="395" t="n">
        <f aca="false">IF($BB475&lt;=0,-$BB475,0)</f>
        <v>-0</v>
      </c>
      <c r="BE475" s="396" t="n">
        <f aca="false">IF((V475-AJ475)&lt;0,0,V475-AJ475)</f>
        <v>0</v>
      </c>
      <c r="BF475" s="397" t="n">
        <f aca="false">IF(AW475&gt;1,0,V475-AW475*V475)</f>
        <v>0</v>
      </c>
    </row>
    <row r="476" customFormat="false" ht="19.5" hidden="false" customHeight="true" outlineLevel="0" collapsed="false">
      <c r="A476" s="166"/>
      <c r="B476" s="208" t="n">
        <f aca="false">B475+1</f>
        <v>465</v>
      </c>
      <c r="C476" s="166"/>
      <c r="D476" s="369" t="n">
        <f aca="false">INDEX(_Rge_Projectdata_3rd,$B476,MATCH("Project-ID",_Rge_Headline_Projectdata,0))</f>
        <v>0</v>
      </c>
      <c r="E476" s="370" t="str">
        <f aca="false" t="array" ref="E476:E476">IF(INDEX(_Rge_Data_3rd_CY,$B476,E$1)=0,"",TEXT(INDEX(_Rge_Data_3rd_CY,$B476,E$1),"JJJJMMTT"))</f>
        <v/>
      </c>
      <c r="F476" s="382" t="str">
        <f aca="false" t="array" ref="F476:F476">INDEX(_Rge_Data_3rd_CY,$B476,F$1)</f>
        <v>Open</v>
      </c>
      <c r="G476" s="371" t="n">
        <f aca="false" t="array" ref="G476:G476">IFERROR(MATCH(INDEX(_Rge_Data_3rd_CY,$B476,G$1),_Rge_Projectstatus,0),"")</f>
        <v>1</v>
      </c>
      <c r="H476" s="383" t="n">
        <f aca="false">INDEX(_Rge_Data_3rd_CY,$B476,H$1)</f>
        <v>0</v>
      </c>
      <c r="I476" s="384" t="n">
        <f aca="false">INDEX(_Rge_Data_3rd_CY,$B476,I$1)</f>
        <v>0</v>
      </c>
      <c r="J476" s="384" t="n">
        <f aca="false">INDEX(_Rge_Data_3rd_CY,$B476,J$1)</f>
        <v>0</v>
      </c>
      <c r="K476" s="384" t="n">
        <f aca="false">INDEX(_Rge_Data_3rd_CY,$B476,K$1)</f>
        <v>0</v>
      </c>
      <c r="L476" s="385" t="n">
        <f aca="false" t="array" ref="L476:L476">INDEX(_Rge_Data_3rd_CY,$B476,L$1)</f>
        <v>0</v>
      </c>
      <c r="M476" s="385" t="n">
        <f aca="false" t="array" ref="M476:M476">INDEX(_Rge_Data_3rd_CY,$B476,M$1)</f>
        <v>0</v>
      </c>
      <c r="N476" s="385" t="n">
        <f aca="false" t="array" ref="N476:N476">INDEX(_Rge_Data_3rd_CY,$B476,N$1)</f>
        <v>0</v>
      </c>
      <c r="O476" s="385" t="n">
        <f aca="false" t="array" ref="O476:O476">INDEX(_Rge_Data_3rd_CY,$B476,O$1)</f>
        <v>0</v>
      </c>
      <c r="P476" s="385" t="n">
        <f aca="false" t="array" ref="P476:P476">INDEX(_Rge_Data_3rd_CY,$B476,P$1)</f>
        <v>0</v>
      </c>
      <c r="Q476" s="385" t="n">
        <f aca="false">INDEX(_Rge_Data_3rd_CY,$B476,Q$1)</f>
        <v>0</v>
      </c>
      <c r="R476" s="385" t="n">
        <f aca="false" t="array" ref="R476:R476">INDEX(_Rge_Data_3rd_CY,$B476,R$1)</f>
        <v>0</v>
      </c>
      <c r="S476" s="385" t="n">
        <f aca="false" t="array" ref="S476:S476">INDEX(_Rge_Data_3rd_CY,$B476,S$1)</f>
        <v>0</v>
      </c>
      <c r="T476" s="385" t="n">
        <f aca="false">H476-S476</f>
        <v>0</v>
      </c>
      <c r="U476" s="386" t="n">
        <f aca="false">IFERROR(T476/H476,0)</f>
        <v>0</v>
      </c>
      <c r="V476" s="387" t="n">
        <f aca="false" t="array" ref="V476:V476">INDEX(_Rge_Data_3rd_CY,$B476,V$1)</f>
        <v>0</v>
      </c>
      <c r="W476" s="388" t="n">
        <f aca="false" t="array" ref="W476:W476">INDEX(_Rge_Data_3rd_CY,$B476,W$1)</f>
        <v>0</v>
      </c>
      <c r="X476" s="388" t="n">
        <f aca="false" t="array" ref="X476:X476">INDEX(_Rge_Data_3rd_CY,$B476,X$1)</f>
        <v>0</v>
      </c>
      <c r="Y476" s="388" t="n">
        <f aca="false">INDEX(_Rge_Data_3rd_CY,$B476,Y$1)</f>
        <v>0</v>
      </c>
      <c r="Z476" s="388" t="n">
        <f aca="false" t="array" ref="Z476:Z476">INDEX(_Rge_Data_3rd_CY,$B476,Z$1)</f>
        <v>0</v>
      </c>
      <c r="AA476" s="388" t="n">
        <f aca="false" t="array" ref="AA476:AA476">INDEX(_Rge_Data_3rd_CY,$B476,AA$1)</f>
        <v>0</v>
      </c>
      <c r="AB476" s="388" t="n">
        <f aca="false" t="array" ref="AB476:AB476">INDEX(_Rge_Data_3rd_CY,$B476,AB$1)</f>
        <v>0</v>
      </c>
      <c r="AC476" s="388" t="n">
        <f aca="false" t="array" ref="AC476:AC476">INDEX(_Rge_Data_3rd_CY,$B476,AC$1)</f>
        <v>0</v>
      </c>
      <c r="AD476" s="388" t="n">
        <f aca="false" t="array" ref="AD476:AD476">INDEX(_Rge_Data_3rd_CY,$B476,AD$1)</f>
        <v>0</v>
      </c>
      <c r="AE476" s="388" t="n">
        <f aca="false">INDEX(_Rge_Data_3rd_CY,$B476,AE$1)</f>
        <v>0</v>
      </c>
      <c r="AF476" s="388" t="n">
        <f aca="false" t="array" ref="AF476:AF476">INDEX(_Rge_Data_3rd_CY,$B476,AF$1)</f>
        <v>0</v>
      </c>
      <c r="AG476" s="388" t="n">
        <f aca="false" t="array" ref="AG476:AG476">INDEX(_Rge_Data_3rd_CY,$B476,AG$1)</f>
        <v>0</v>
      </c>
      <c r="AH476" s="388" t="n">
        <f aca="false">V476-AG476</f>
        <v>0</v>
      </c>
      <c r="AI476" s="389" t="n">
        <f aca="false">IFERROR(AH476/V476,)</f>
        <v>0</v>
      </c>
      <c r="AJ476" s="390" t="n">
        <f aca="false" t="array" ref="AJ476:AJ476">INDEX(_Rge_Data_3rd_CY,$B476,AJ$1)</f>
        <v>0</v>
      </c>
      <c r="AK476" s="391" t="n">
        <f aca="false" t="array" ref="AK476:AK476">INDEX(_Rge_Data_3rd_CY,$B476,AK$1)</f>
        <v>0</v>
      </c>
      <c r="AL476" s="391" t="n">
        <f aca="false" t="array" ref="AL476:AL476">INDEX(_Rge_Data_3rd_CY,$B476,AL$1)</f>
        <v>0</v>
      </c>
      <c r="AM476" s="391" t="n">
        <f aca="false">INDEX(_Rge_Data_3rd_CY,$B476,AM$1)</f>
        <v>0</v>
      </c>
      <c r="AN476" s="391" t="n">
        <f aca="false" t="array" ref="AN476:AN476">INDEX(_Rge_Data_3rd_CY,$B476,AN$1)</f>
        <v>0</v>
      </c>
      <c r="AO476" s="391" t="n">
        <f aca="false" t="array" ref="AO476:AO476">INDEX(_Rge_Data_3rd_CY,$B476,AO$1)</f>
        <v>0</v>
      </c>
      <c r="AP476" s="391" t="n">
        <f aca="false" t="array" ref="AP476:AP476">INDEX(_Rge_Data_3rd_CY,$B476,AP$1)</f>
        <v>0</v>
      </c>
      <c r="AQ476" s="391" t="n">
        <f aca="false" t="array" ref="AQ476:AQ476">INDEX(_Rge_Data_3rd_CY,$B476,AQ$1)</f>
        <v>0</v>
      </c>
      <c r="AR476" s="391" t="n">
        <f aca="false" t="array" ref="AR476:AR476">INDEX(_Rge_Data_3rd_CY,$B476,AR$1)</f>
        <v>0</v>
      </c>
      <c r="AS476" s="391" t="n">
        <f aca="false">INDEX(_Rge_Data_3rd_CY,$B476,AS$1)</f>
        <v>0</v>
      </c>
      <c r="AT476" s="391" t="n">
        <f aca="false" t="array" ref="AT476:AT476">INDEX(_Rge_Data_3rd_CY,$B476,AT$1)</f>
        <v>0</v>
      </c>
      <c r="AU476" s="391" t="n">
        <f aca="false" t="array" ref="AU476:AU476">INDEX(_Rge_Data_3rd_CY,$B476,AU$1)</f>
        <v>0</v>
      </c>
      <c r="AV476" s="262" t="n">
        <f aca="false">AU476+AX476+AY476</f>
        <v>0</v>
      </c>
      <c r="AW476" s="392" t="n">
        <f aca="false">IFERROR(AU476/AG476,0)</f>
        <v>0</v>
      </c>
      <c r="AX476" s="268" t="n">
        <f aca="false">IFERROR(IF(AND($F476="OPEN",$AH476&gt;0),$AH476*_SoP*$AW476,IF(AND($F476="CLOSED",$AH476&gt;0),$AH476*_SoL*$AW476,0)),0)</f>
        <v>0</v>
      </c>
      <c r="AY476" s="268" t="n">
        <f aca="false">IFERROR(IF($AH476&lt;0,$AH476*_SoL,0),0)</f>
        <v>0</v>
      </c>
      <c r="AZ476" s="393" t="n">
        <f aca="false">AU476+AX476</f>
        <v>0</v>
      </c>
      <c r="BA476" s="393" t="n">
        <f aca="false">AJ476-AY476</f>
        <v>0</v>
      </c>
      <c r="BB476" s="393" t="n">
        <f aca="false">AZ476-BA476</f>
        <v>0</v>
      </c>
      <c r="BC476" s="394" t="n">
        <f aca="false">IF($BB476&gt;=0,$BB476,0)</f>
        <v>0</v>
      </c>
      <c r="BD476" s="395" t="n">
        <f aca="false">IF($BB476&lt;=0,-$BB476,0)</f>
        <v>-0</v>
      </c>
      <c r="BE476" s="396" t="n">
        <f aca="false">IF((V476-AJ476)&lt;0,0,V476-AJ476)</f>
        <v>0</v>
      </c>
      <c r="BF476" s="397" t="n">
        <f aca="false">IF(AW476&gt;1,0,V476-AW476*V476)</f>
        <v>0</v>
      </c>
    </row>
    <row r="477" customFormat="false" ht="19.5" hidden="false" customHeight="true" outlineLevel="0" collapsed="false">
      <c r="A477" s="166"/>
      <c r="B477" s="208" t="n">
        <f aca="false">B476+1</f>
        <v>466</v>
      </c>
      <c r="C477" s="166"/>
      <c r="D477" s="369" t="n">
        <f aca="false">INDEX(_Rge_Projectdata_3rd,$B477,MATCH("Project-ID",_Rge_Headline_Projectdata,0))</f>
        <v>0</v>
      </c>
      <c r="E477" s="370" t="str">
        <f aca="false" t="array" ref="E477:E477">IF(INDEX(_Rge_Data_3rd_CY,$B477,E$1)=0,"",TEXT(INDEX(_Rge_Data_3rd_CY,$B477,E$1),"JJJJMMTT"))</f>
        <v/>
      </c>
      <c r="F477" s="382" t="str">
        <f aca="false" t="array" ref="F477:F477">INDEX(_Rge_Data_3rd_CY,$B477,F$1)</f>
        <v>Open</v>
      </c>
      <c r="G477" s="371" t="n">
        <f aca="false" t="array" ref="G477:G477">IFERROR(MATCH(INDEX(_Rge_Data_3rd_CY,$B477,G$1),_Rge_Projectstatus,0),"")</f>
        <v>1</v>
      </c>
      <c r="H477" s="383" t="n">
        <f aca="false">INDEX(_Rge_Data_3rd_CY,$B477,H$1)</f>
        <v>0</v>
      </c>
      <c r="I477" s="384" t="n">
        <f aca="false">INDEX(_Rge_Data_3rd_CY,$B477,I$1)</f>
        <v>0</v>
      </c>
      <c r="J477" s="384" t="n">
        <f aca="false">INDEX(_Rge_Data_3rd_CY,$B477,J$1)</f>
        <v>0</v>
      </c>
      <c r="K477" s="384" t="n">
        <f aca="false">INDEX(_Rge_Data_3rd_CY,$B477,K$1)</f>
        <v>0</v>
      </c>
      <c r="L477" s="385" t="n">
        <f aca="false" t="array" ref="L477:L477">INDEX(_Rge_Data_3rd_CY,$B477,L$1)</f>
        <v>0</v>
      </c>
      <c r="M477" s="385" t="n">
        <f aca="false" t="array" ref="M477:M477">INDEX(_Rge_Data_3rd_CY,$B477,M$1)</f>
        <v>0</v>
      </c>
      <c r="N477" s="385" t="n">
        <f aca="false" t="array" ref="N477:N477">INDEX(_Rge_Data_3rd_CY,$B477,N$1)</f>
        <v>0</v>
      </c>
      <c r="O477" s="385" t="n">
        <f aca="false" t="array" ref="O477:O477">INDEX(_Rge_Data_3rd_CY,$B477,O$1)</f>
        <v>0</v>
      </c>
      <c r="P477" s="385" t="n">
        <f aca="false" t="array" ref="P477:P477">INDEX(_Rge_Data_3rd_CY,$B477,P$1)</f>
        <v>0</v>
      </c>
      <c r="Q477" s="385" t="n">
        <f aca="false">INDEX(_Rge_Data_3rd_CY,$B477,Q$1)</f>
        <v>0</v>
      </c>
      <c r="R477" s="385" t="n">
        <f aca="false" t="array" ref="R477:R477">INDEX(_Rge_Data_3rd_CY,$B477,R$1)</f>
        <v>0</v>
      </c>
      <c r="S477" s="385" t="n">
        <f aca="false" t="array" ref="S477:S477">INDEX(_Rge_Data_3rd_CY,$B477,S$1)</f>
        <v>0</v>
      </c>
      <c r="T477" s="385" t="n">
        <f aca="false">H477-S477</f>
        <v>0</v>
      </c>
      <c r="U477" s="386" t="n">
        <f aca="false">IFERROR(T477/H477,0)</f>
        <v>0</v>
      </c>
      <c r="V477" s="387" t="n">
        <f aca="false" t="array" ref="V477:V477">INDEX(_Rge_Data_3rd_CY,$B477,V$1)</f>
        <v>0</v>
      </c>
      <c r="W477" s="388" t="n">
        <f aca="false" t="array" ref="W477:W477">INDEX(_Rge_Data_3rd_CY,$B477,W$1)</f>
        <v>0</v>
      </c>
      <c r="X477" s="388" t="n">
        <f aca="false" t="array" ref="X477:X477">INDEX(_Rge_Data_3rd_CY,$B477,X$1)</f>
        <v>0</v>
      </c>
      <c r="Y477" s="388" t="n">
        <f aca="false">INDEX(_Rge_Data_3rd_CY,$B477,Y$1)</f>
        <v>0</v>
      </c>
      <c r="Z477" s="388" t="n">
        <f aca="false" t="array" ref="Z477:Z477">INDEX(_Rge_Data_3rd_CY,$B477,Z$1)</f>
        <v>0</v>
      </c>
      <c r="AA477" s="388" t="n">
        <f aca="false" t="array" ref="AA477:AA477">INDEX(_Rge_Data_3rd_CY,$B477,AA$1)</f>
        <v>0</v>
      </c>
      <c r="AB477" s="388" t="n">
        <f aca="false" t="array" ref="AB477:AB477">INDEX(_Rge_Data_3rd_CY,$B477,AB$1)</f>
        <v>0</v>
      </c>
      <c r="AC477" s="388" t="n">
        <f aca="false" t="array" ref="AC477:AC477">INDEX(_Rge_Data_3rd_CY,$B477,AC$1)</f>
        <v>0</v>
      </c>
      <c r="AD477" s="388" t="n">
        <f aca="false" t="array" ref="AD477:AD477">INDEX(_Rge_Data_3rd_CY,$B477,AD$1)</f>
        <v>0</v>
      </c>
      <c r="AE477" s="388" t="n">
        <f aca="false">INDEX(_Rge_Data_3rd_CY,$B477,AE$1)</f>
        <v>0</v>
      </c>
      <c r="AF477" s="388" t="n">
        <f aca="false" t="array" ref="AF477:AF477">INDEX(_Rge_Data_3rd_CY,$B477,AF$1)</f>
        <v>0</v>
      </c>
      <c r="AG477" s="388" t="n">
        <f aca="false" t="array" ref="AG477:AG477">INDEX(_Rge_Data_3rd_CY,$B477,AG$1)</f>
        <v>0</v>
      </c>
      <c r="AH477" s="388" t="n">
        <f aca="false">V477-AG477</f>
        <v>0</v>
      </c>
      <c r="AI477" s="389" t="n">
        <f aca="false">IFERROR(AH477/V477,)</f>
        <v>0</v>
      </c>
      <c r="AJ477" s="390" t="n">
        <f aca="false" t="array" ref="AJ477:AJ477">INDEX(_Rge_Data_3rd_CY,$B477,AJ$1)</f>
        <v>0</v>
      </c>
      <c r="AK477" s="391" t="n">
        <f aca="false" t="array" ref="AK477:AK477">INDEX(_Rge_Data_3rd_CY,$B477,AK$1)</f>
        <v>0</v>
      </c>
      <c r="AL477" s="391" t="n">
        <f aca="false" t="array" ref="AL477:AL477">INDEX(_Rge_Data_3rd_CY,$B477,AL$1)</f>
        <v>0</v>
      </c>
      <c r="AM477" s="391" t="n">
        <f aca="false">INDEX(_Rge_Data_3rd_CY,$B477,AM$1)</f>
        <v>0</v>
      </c>
      <c r="AN477" s="391" t="n">
        <f aca="false" t="array" ref="AN477:AN477">INDEX(_Rge_Data_3rd_CY,$B477,AN$1)</f>
        <v>0</v>
      </c>
      <c r="AO477" s="391" t="n">
        <f aca="false" t="array" ref="AO477:AO477">INDEX(_Rge_Data_3rd_CY,$B477,AO$1)</f>
        <v>0</v>
      </c>
      <c r="AP477" s="391" t="n">
        <f aca="false" t="array" ref="AP477:AP477">INDEX(_Rge_Data_3rd_CY,$B477,AP$1)</f>
        <v>0</v>
      </c>
      <c r="AQ477" s="391" t="n">
        <f aca="false" t="array" ref="AQ477:AQ477">INDEX(_Rge_Data_3rd_CY,$B477,AQ$1)</f>
        <v>0</v>
      </c>
      <c r="AR477" s="391" t="n">
        <f aca="false" t="array" ref="AR477:AR477">INDEX(_Rge_Data_3rd_CY,$B477,AR$1)</f>
        <v>0</v>
      </c>
      <c r="AS477" s="391" t="n">
        <f aca="false">INDEX(_Rge_Data_3rd_CY,$B477,AS$1)</f>
        <v>0</v>
      </c>
      <c r="AT477" s="391" t="n">
        <f aca="false" t="array" ref="AT477:AT477">INDEX(_Rge_Data_3rd_CY,$B477,AT$1)</f>
        <v>0</v>
      </c>
      <c r="AU477" s="391" t="n">
        <f aca="false" t="array" ref="AU477:AU477">INDEX(_Rge_Data_3rd_CY,$B477,AU$1)</f>
        <v>0</v>
      </c>
      <c r="AV477" s="262" t="n">
        <f aca="false">AU477+AX477+AY477</f>
        <v>0</v>
      </c>
      <c r="AW477" s="392" t="n">
        <f aca="false">IFERROR(AU477/AG477,0)</f>
        <v>0</v>
      </c>
      <c r="AX477" s="268" t="n">
        <f aca="false">IFERROR(IF(AND($F477="OPEN",$AH477&gt;0),$AH477*_SoP*$AW477,IF(AND($F477="CLOSED",$AH477&gt;0),$AH477*_SoL*$AW477,0)),0)</f>
        <v>0</v>
      </c>
      <c r="AY477" s="268" t="n">
        <f aca="false">IFERROR(IF($AH477&lt;0,$AH477*_SoL,0),0)</f>
        <v>0</v>
      </c>
      <c r="AZ477" s="393" t="n">
        <f aca="false">AU477+AX477</f>
        <v>0</v>
      </c>
      <c r="BA477" s="393" t="n">
        <f aca="false">AJ477-AY477</f>
        <v>0</v>
      </c>
      <c r="BB477" s="393" t="n">
        <f aca="false">AZ477-BA477</f>
        <v>0</v>
      </c>
      <c r="BC477" s="394" t="n">
        <f aca="false">IF($BB477&gt;=0,$BB477,0)</f>
        <v>0</v>
      </c>
      <c r="BD477" s="395" t="n">
        <f aca="false">IF($BB477&lt;=0,-$BB477,0)</f>
        <v>-0</v>
      </c>
      <c r="BE477" s="396" t="n">
        <f aca="false">IF((V477-AJ477)&lt;0,0,V477-AJ477)</f>
        <v>0</v>
      </c>
      <c r="BF477" s="397" t="n">
        <f aca="false">IF(AW477&gt;1,0,V477-AW477*V477)</f>
        <v>0</v>
      </c>
    </row>
    <row r="478" customFormat="false" ht="19.5" hidden="false" customHeight="true" outlineLevel="0" collapsed="false">
      <c r="A478" s="166"/>
      <c r="B478" s="208" t="n">
        <f aca="false">B477+1</f>
        <v>467</v>
      </c>
      <c r="C478" s="166"/>
      <c r="D478" s="369" t="n">
        <f aca="false">INDEX(_Rge_Projectdata_3rd,$B478,MATCH("Project-ID",_Rge_Headline_Projectdata,0))</f>
        <v>0</v>
      </c>
      <c r="E478" s="370" t="str">
        <f aca="false" t="array" ref="E478:E478">IF(INDEX(_Rge_Data_3rd_CY,$B478,E$1)=0,"",TEXT(INDEX(_Rge_Data_3rd_CY,$B478,E$1),"JJJJMMTT"))</f>
        <v/>
      </c>
      <c r="F478" s="382" t="str">
        <f aca="false" t="array" ref="F478:F478">INDEX(_Rge_Data_3rd_CY,$B478,F$1)</f>
        <v>Open</v>
      </c>
      <c r="G478" s="371" t="n">
        <f aca="false" t="array" ref="G478:G478">IFERROR(MATCH(INDEX(_Rge_Data_3rd_CY,$B478,G$1),_Rge_Projectstatus,0),"")</f>
        <v>1</v>
      </c>
      <c r="H478" s="383" t="n">
        <f aca="false">INDEX(_Rge_Data_3rd_CY,$B478,H$1)</f>
        <v>0</v>
      </c>
      <c r="I478" s="384" t="n">
        <f aca="false">INDEX(_Rge_Data_3rd_CY,$B478,I$1)</f>
        <v>0</v>
      </c>
      <c r="J478" s="384" t="n">
        <f aca="false">INDEX(_Rge_Data_3rd_CY,$B478,J$1)</f>
        <v>0</v>
      </c>
      <c r="K478" s="384" t="n">
        <f aca="false">INDEX(_Rge_Data_3rd_CY,$B478,K$1)</f>
        <v>0</v>
      </c>
      <c r="L478" s="385" t="n">
        <f aca="false" t="array" ref="L478:L478">INDEX(_Rge_Data_3rd_CY,$B478,L$1)</f>
        <v>0</v>
      </c>
      <c r="M478" s="385" t="n">
        <f aca="false" t="array" ref="M478:M478">INDEX(_Rge_Data_3rd_CY,$B478,M$1)</f>
        <v>0</v>
      </c>
      <c r="N478" s="385" t="n">
        <f aca="false" t="array" ref="N478:N478">INDEX(_Rge_Data_3rd_CY,$B478,N$1)</f>
        <v>0</v>
      </c>
      <c r="O478" s="385" t="n">
        <f aca="false" t="array" ref="O478:O478">INDEX(_Rge_Data_3rd_CY,$B478,O$1)</f>
        <v>0</v>
      </c>
      <c r="P478" s="385" t="n">
        <f aca="false" t="array" ref="P478:P478">INDEX(_Rge_Data_3rd_CY,$B478,P$1)</f>
        <v>0</v>
      </c>
      <c r="Q478" s="385" t="n">
        <f aca="false">INDEX(_Rge_Data_3rd_CY,$B478,Q$1)</f>
        <v>0</v>
      </c>
      <c r="R478" s="385" t="n">
        <f aca="false" t="array" ref="R478:R478">INDEX(_Rge_Data_3rd_CY,$B478,R$1)</f>
        <v>0</v>
      </c>
      <c r="S478" s="385" t="n">
        <f aca="false" t="array" ref="S478:S478">INDEX(_Rge_Data_3rd_CY,$B478,S$1)</f>
        <v>0</v>
      </c>
      <c r="T478" s="385" t="n">
        <f aca="false">H478-S478</f>
        <v>0</v>
      </c>
      <c r="U478" s="386" t="n">
        <f aca="false">IFERROR(T478/H478,0)</f>
        <v>0</v>
      </c>
      <c r="V478" s="387" t="n">
        <f aca="false" t="array" ref="V478:V478">INDEX(_Rge_Data_3rd_CY,$B478,V$1)</f>
        <v>0</v>
      </c>
      <c r="W478" s="388" t="n">
        <f aca="false" t="array" ref="W478:W478">INDEX(_Rge_Data_3rd_CY,$B478,W$1)</f>
        <v>0</v>
      </c>
      <c r="X478" s="388" t="n">
        <f aca="false" t="array" ref="X478:X478">INDEX(_Rge_Data_3rd_CY,$B478,X$1)</f>
        <v>0</v>
      </c>
      <c r="Y478" s="388" t="n">
        <f aca="false">INDEX(_Rge_Data_3rd_CY,$B478,Y$1)</f>
        <v>0</v>
      </c>
      <c r="Z478" s="388" t="n">
        <f aca="false" t="array" ref="Z478:Z478">INDEX(_Rge_Data_3rd_CY,$B478,Z$1)</f>
        <v>0</v>
      </c>
      <c r="AA478" s="388" t="n">
        <f aca="false" t="array" ref="AA478:AA478">INDEX(_Rge_Data_3rd_CY,$B478,AA$1)</f>
        <v>0</v>
      </c>
      <c r="AB478" s="388" t="n">
        <f aca="false" t="array" ref="AB478:AB478">INDEX(_Rge_Data_3rd_CY,$B478,AB$1)</f>
        <v>0</v>
      </c>
      <c r="AC478" s="388" t="n">
        <f aca="false" t="array" ref="AC478:AC478">INDEX(_Rge_Data_3rd_CY,$B478,AC$1)</f>
        <v>0</v>
      </c>
      <c r="AD478" s="388" t="n">
        <f aca="false" t="array" ref="AD478:AD478">INDEX(_Rge_Data_3rd_CY,$B478,AD$1)</f>
        <v>0</v>
      </c>
      <c r="AE478" s="388" t="n">
        <f aca="false">INDEX(_Rge_Data_3rd_CY,$B478,AE$1)</f>
        <v>0</v>
      </c>
      <c r="AF478" s="388" t="n">
        <f aca="false" t="array" ref="AF478:AF478">INDEX(_Rge_Data_3rd_CY,$B478,AF$1)</f>
        <v>0</v>
      </c>
      <c r="AG478" s="388" t="n">
        <f aca="false" t="array" ref="AG478:AG478">INDEX(_Rge_Data_3rd_CY,$B478,AG$1)</f>
        <v>0</v>
      </c>
      <c r="AH478" s="388" t="n">
        <f aca="false">V478-AG478</f>
        <v>0</v>
      </c>
      <c r="AI478" s="389" t="n">
        <f aca="false">IFERROR(AH478/V478,)</f>
        <v>0</v>
      </c>
      <c r="AJ478" s="390" t="n">
        <f aca="false" t="array" ref="AJ478:AJ478">INDEX(_Rge_Data_3rd_CY,$B478,AJ$1)</f>
        <v>0</v>
      </c>
      <c r="AK478" s="391" t="n">
        <f aca="false" t="array" ref="AK478:AK478">INDEX(_Rge_Data_3rd_CY,$B478,AK$1)</f>
        <v>0</v>
      </c>
      <c r="AL478" s="391" t="n">
        <f aca="false" t="array" ref="AL478:AL478">INDEX(_Rge_Data_3rd_CY,$B478,AL$1)</f>
        <v>0</v>
      </c>
      <c r="AM478" s="391" t="n">
        <f aca="false">INDEX(_Rge_Data_3rd_CY,$B478,AM$1)</f>
        <v>0</v>
      </c>
      <c r="AN478" s="391" t="n">
        <f aca="false" t="array" ref="AN478:AN478">INDEX(_Rge_Data_3rd_CY,$B478,AN$1)</f>
        <v>0</v>
      </c>
      <c r="AO478" s="391" t="n">
        <f aca="false" t="array" ref="AO478:AO478">INDEX(_Rge_Data_3rd_CY,$B478,AO$1)</f>
        <v>0</v>
      </c>
      <c r="AP478" s="391" t="n">
        <f aca="false" t="array" ref="AP478:AP478">INDEX(_Rge_Data_3rd_CY,$B478,AP$1)</f>
        <v>0</v>
      </c>
      <c r="AQ478" s="391" t="n">
        <f aca="false" t="array" ref="AQ478:AQ478">INDEX(_Rge_Data_3rd_CY,$B478,AQ$1)</f>
        <v>0</v>
      </c>
      <c r="AR478" s="391" t="n">
        <f aca="false" t="array" ref="AR478:AR478">INDEX(_Rge_Data_3rd_CY,$B478,AR$1)</f>
        <v>0</v>
      </c>
      <c r="AS478" s="391" t="n">
        <f aca="false">INDEX(_Rge_Data_3rd_CY,$B478,AS$1)</f>
        <v>0</v>
      </c>
      <c r="AT478" s="391" t="n">
        <f aca="false" t="array" ref="AT478:AT478">INDEX(_Rge_Data_3rd_CY,$B478,AT$1)</f>
        <v>0</v>
      </c>
      <c r="AU478" s="391" t="n">
        <f aca="false" t="array" ref="AU478:AU478">INDEX(_Rge_Data_3rd_CY,$B478,AU$1)</f>
        <v>0</v>
      </c>
      <c r="AV478" s="262" t="n">
        <f aca="false">AU478+AX478+AY478</f>
        <v>0</v>
      </c>
      <c r="AW478" s="392" t="n">
        <f aca="false">IFERROR(AU478/AG478,0)</f>
        <v>0</v>
      </c>
      <c r="AX478" s="268" t="n">
        <f aca="false">IFERROR(IF(AND($F478="OPEN",$AH478&gt;0),$AH478*_SoP*$AW478,IF(AND($F478="CLOSED",$AH478&gt;0),$AH478*_SoL*$AW478,0)),0)</f>
        <v>0</v>
      </c>
      <c r="AY478" s="268" t="n">
        <f aca="false">IFERROR(IF($AH478&lt;0,$AH478*_SoL,0),0)</f>
        <v>0</v>
      </c>
      <c r="AZ478" s="393" t="n">
        <f aca="false">AU478+AX478</f>
        <v>0</v>
      </c>
      <c r="BA478" s="393" t="n">
        <f aca="false">AJ478-AY478</f>
        <v>0</v>
      </c>
      <c r="BB478" s="393" t="n">
        <f aca="false">AZ478-BA478</f>
        <v>0</v>
      </c>
      <c r="BC478" s="394" t="n">
        <f aca="false">IF($BB478&gt;=0,$BB478,0)</f>
        <v>0</v>
      </c>
      <c r="BD478" s="395" t="n">
        <f aca="false">IF($BB478&lt;=0,-$BB478,0)</f>
        <v>-0</v>
      </c>
      <c r="BE478" s="396" t="n">
        <f aca="false">IF((V478-AJ478)&lt;0,0,V478-AJ478)</f>
        <v>0</v>
      </c>
      <c r="BF478" s="397" t="n">
        <f aca="false">IF(AW478&gt;1,0,V478-AW478*V478)</f>
        <v>0</v>
      </c>
    </row>
    <row r="479" customFormat="false" ht="19.5" hidden="false" customHeight="true" outlineLevel="0" collapsed="false">
      <c r="A479" s="166"/>
      <c r="B479" s="208" t="n">
        <f aca="false">B478+1</f>
        <v>468</v>
      </c>
      <c r="C479" s="166"/>
      <c r="D479" s="369" t="n">
        <f aca="false">INDEX(_Rge_Projectdata_3rd,$B479,MATCH("Project-ID",_Rge_Headline_Projectdata,0))</f>
        <v>0</v>
      </c>
      <c r="E479" s="370" t="str">
        <f aca="false" t="array" ref="E479:E479">IF(INDEX(_Rge_Data_3rd_CY,$B479,E$1)=0,"",TEXT(INDEX(_Rge_Data_3rd_CY,$B479,E$1),"JJJJMMTT"))</f>
        <v/>
      </c>
      <c r="F479" s="382" t="str">
        <f aca="false" t="array" ref="F479:F479">INDEX(_Rge_Data_3rd_CY,$B479,F$1)</f>
        <v>Open</v>
      </c>
      <c r="G479" s="371" t="n">
        <f aca="false" t="array" ref="G479:G479">IFERROR(MATCH(INDEX(_Rge_Data_3rd_CY,$B479,G$1),_Rge_Projectstatus,0),"")</f>
        <v>1</v>
      </c>
      <c r="H479" s="383" t="n">
        <f aca="false">INDEX(_Rge_Data_3rd_CY,$B479,H$1)</f>
        <v>0</v>
      </c>
      <c r="I479" s="384" t="n">
        <f aca="false">INDEX(_Rge_Data_3rd_CY,$B479,I$1)</f>
        <v>0</v>
      </c>
      <c r="J479" s="384" t="n">
        <f aca="false">INDEX(_Rge_Data_3rd_CY,$B479,J$1)</f>
        <v>0</v>
      </c>
      <c r="K479" s="384" t="n">
        <f aca="false">INDEX(_Rge_Data_3rd_CY,$B479,K$1)</f>
        <v>0</v>
      </c>
      <c r="L479" s="385" t="n">
        <f aca="false" t="array" ref="L479:L479">INDEX(_Rge_Data_3rd_CY,$B479,L$1)</f>
        <v>0</v>
      </c>
      <c r="M479" s="385" t="n">
        <f aca="false" t="array" ref="M479:M479">INDEX(_Rge_Data_3rd_CY,$B479,M$1)</f>
        <v>0</v>
      </c>
      <c r="N479" s="385" t="n">
        <f aca="false" t="array" ref="N479:N479">INDEX(_Rge_Data_3rd_CY,$B479,N$1)</f>
        <v>0</v>
      </c>
      <c r="O479" s="385" t="n">
        <f aca="false" t="array" ref="O479:O479">INDEX(_Rge_Data_3rd_CY,$B479,O$1)</f>
        <v>0</v>
      </c>
      <c r="P479" s="385" t="n">
        <f aca="false" t="array" ref="P479:P479">INDEX(_Rge_Data_3rd_CY,$B479,P$1)</f>
        <v>0</v>
      </c>
      <c r="Q479" s="385" t="n">
        <f aca="false">INDEX(_Rge_Data_3rd_CY,$B479,Q$1)</f>
        <v>0</v>
      </c>
      <c r="R479" s="385" t="n">
        <f aca="false" t="array" ref="R479:R479">INDEX(_Rge_Data_3rd_CY,$B479,R$1)</f>
        <v>0</v>
      </c>
      <c r="S479" s="385" t="n">
        <f aca="false" t="array" ref="S479:S479">INDEX(_Rge_Data_3rd_CY,$B479,S$1)</f>
        <v>0</v>
      </c>
      <c r="T479" s="385" t="n">
        <f aca="false">H479-S479</f>
        <v>0</v>
      </c>
      <c r="U479" s="386" t="n">
        <f aca="false">IFERROR(T479/H479,0)</f>
        <v>0</v>
      </c>
      <c r="V479" s="387" t="n">
        <f aca="false" t="array" ref="V479:V479">INDEX(_Rge_Data_3rd_CY,$B479,V$1)</f>
        <v>0</v>
      </c>
      <c r="W479" s="388" t="n">
        <f aca="false" t="array" ref="W479:W479">INDEX(_Rge_Data_3rd_CY,$B479,W$1)</f>
        <v>0</v>
      </c>
      <c r="X479" s="388" t="n">
        <f aca="false" t="array" ref="X479:X479">INDEX(_Rge_Data_3rd_CY,$B479,X$1)</f>
        <v>0</v>
      </c>
      <c r="Y479" s="388" t="n">
        <f aca="false">INDEX(_Rge_Data_3rd_CY,$B479,Y$1)</f>
        <v>0</v>
      </c>
      <c r="Z479" s="388" t="n">
        <f aca="false" t="array" ref="Z479:Z479">INDEX(_Rge_Data_3rd_CY,$B479,Z$1)</f>
        <v>0</v>
      </c>
      <c r="AA479" s="388" t="n">
        <f aca="false" t="array" ref="AA479:AA479">INDEX(_Rge_Data_3rd_CY,$B479,AA$1)</f>
        <v>0</v>
      </c>
      <c r="AB479" s="388" t="n">
        <f aca="false" t="array" ref="AB479:AB479">INDEX(_Rge_Data_3rd_CY,$B479,AB$1)</f>
        <v>0</v>
      </c>
      <c r="AC479" s="388" t="n">
        <f aca="false" t="array" ref="AC479:AC479">INDEX(_Rge_Data_3rd_CY,$B479,AC$1)</f>
        <v>0</v>
      </c>
      <c r="AD479" s="388" t="n">
        <f aca="false" t="array" ref="AD479:AD479">INDEX(_Rge_Data_3rd_CY,$B479,AD$1)</f>
        <v>0</v>
      </c>
      <c r="AE479" s="388" t="n">
        <f aca="false">INDEX(_Rge_Data_3rd_CY,$B479,AE$1)</f>
        <v>0</v>
      </c>
      <c r="AF479" s="388" t="n">
        <f aca="false" t="array" ref="AF479:AF479">INDEX(_Rge_Data_3rd_CY,$B479,AF$1)</f>
        <v>0</v>
      </c>
      <c r="AG479" s="388" t="n">
        <f aca="false" t="array" ref="AG479:AG479">INDEX(_Rge_Data_3rd_CY,$B479,AG$1)</f>
        <v>0</v>
      </c>
      <c r="AH479" s="388" t="n">
        <f aca="false">V479-AG479</f>
        <v>0</v>
      </c>
      <c r="AI479" s="389" t="n">
        <f aca="false">IFERROR(AH479/V479,)</f>
        <v>0</v>
      </c>
      <c r="AJ479" s="390" t="n">
        <f aca="false" t="array" ref="AJ479:AJ479">INDEX(_Rge_Data_3rd_CY,$B479,AJ$1)</f>
        <v>0</v>
      </c>
      <c r="AK479" s="391" t="n">
        <f aca="false" t="array" ref="AK479:AK479">INDEX(_Rge_Data_3rd_CY,$B479,AK$1)</f>
        <v>0</v>
      </c>
      <c r="AL479" s="391" t="n">
        <f aca="false" t="array" ref="AL479:AL479">INDEX(_Rge_Data_3rd_CY,$B479,AL$1)</f>
        <v>0</v>
      </c>
      <c r="AM479" s="391" t="n">
        <f aca="false">INDEX(_Rge_Data_3rd_CY,$B479,AM$1)</f>
        <v>0</v>
      </c>
      <c r="AN479" s="391" t="n">
        <f aca="false" t="array" ref="AN479:AN479">INDEX(_Rge_Data_3rd_CY,$B479,AN$1)</f>
        <v>0</v>
      </c>
      <c r="AO479" s="391" t="n">
        <f aca="false" t="array" ref="AO479:AO479">INDEX(_Rge_Data_3rd_CY,$B479,AO$1)</f>
        <v>0</v>
      </c>
      <c r="AP479" s="391" t="n">
        <f aca="false" t="array" ref="AP479:AP479">INDEX(_Rge_Data_3rd_CY,$B479,AP$1)</f>
        <v>0</v>
      </c>
      <c r="AQ479" s="391" t="n">
        <f aca="false" t="array" ref="AQ479:AQ479">INDEX(_Rge_Data_3rd_CY,$B479,AQ$1)</f>
        <v>0</v>
      </c>
      <c r="AR479" s="391" t="n">
        <f aca="false" t="array" ref="AR479:AR479">INDEX(_Rge_Data_3rd_CY,$B479,AR$1)</f>
        <v>0</v>
      </c>
      <c r="AS479" s="391" t="n">
        <f aca="false">INDEX(_Rge_Data_3rd_CY,$B479,AS$1)</f>
        <v>0</v>
      </c>
      <c r="AT479" s="391" t="n">
        <f aca="false" t="array" ref="AT479:AT479">INDEX(_Rge_Data_3rd_CY,$B479,AT$1)</f>
        <v>0</v>
      </c>
      <c r="AU479" s="391" t="n">
        <f aca="false" t="array" ref="AU479:AU479">INDEX(_Rge_Data_3rd_CY,$B479,AU$1)</f>
        <v>0</v>
      </c>
      <c r="AV479" s="262" t="n">
        <f aca="false">AU479+AX479+AY479</f>
        <v>0</v>
      </c>
      <c r="AW479" s="392" t="n">
        <f aca="false">IFERROR(AU479/AG479,0)</f>
        <v>0</v>
      </c>
      <c r="AX479" s="268" t="n">
        <f aca="false">IFERROR(IF(AND($F479="OPEN",$AH479&gt;0),$AH479*_SoP*$AW479,IF(AND($F479="CLOSED",$AH479&gt;0),$AH479*_SoL*$AW479,0)),0)</f>
        <v>0</v>
      </c>
      <c r="AY479" s="268" t="n">
        <f aca="false">IFERROR(IF($AH479&lt;0,$AH479*_SoL,0),0)</f>
        <v>0</v>
      </c>
      <c r="AZ479" s="393" t="n">
        <f aca="false">AU479+AX479</f>
        <v>0</v>
      </c>
      <c r="BA479" s="393" t="n">
        <f aca="false">AJ479-AY479</f>
        <v>0</v>
      </c>
      <c r="BB479" s="393" t="n">
        <f aca="false">AZ479-BA479</f>
        <v>0</v>
      </c>
      <c r="BC479" s="394" t="n">
        <f aca="false">IF($BB479&gt;=0,$BB479,0)</f>
        <v>0</v>
      </c>
      <c r="BD479" s="395" t="n">
        <f aca="false">IF($BB479&lt;=0,-$BB479,0)</f>
        <v>-0</v>
      </c>
      <c r="BE479" s="396" t="n">
        <f aca="false">IF((V479-AJ479)&lt;0,0,V479-AJ479)</f>
        <v>0</v>
      </c>
      <c r="BF479" s="397" t="n">
        <f aca="false">IF(AW479&gt;1,0,V479-AW479*V479)</f>
        <v>0</v>
      </c>
    </row>
    <row r="480" customFormat="false" ht="19.5" hidden="false" customHeight="true" outlineLevel="0" collapsed="false">
      <c r="A480" s="166"/>
      <c r="B480" s="208" t="n">
        <f aca="false">B479+1</f>
        <v>469</v>
      </c>
      <c r="C480" s="166"/>
      <c r="D480" s="369" t="n">
        <f aca="false">INDEX(_Rge_Projectdata_3rd,$B480,MATCH("Project-ID",_Rge_Headline_Projectdata,0))</f>
        <v>0</v>
      </c>
      <c r="E480" s="370" t="str">
        <f aca="false" t="array" ref="E480:E480">IF(INDEX(_Rge_Data_3rd_CY,$B480,E$1)=0,"",TEXT(INDEX(_Rge_Data_3rd_CY,$B480,E$1),"JJJJMMTT"))</f>
        <v/>
      </c>
      <c r="F480" s="382" t="str">
        <f aca="false" t="array" ref="F480:F480">INDEX(_Rge_Data_3rd_CY,$B480,F$1)</f>
        <v>Open</v>
      </c>
      <c r="G480" s="371" t="n">
        <f aca="false" t="array" ref="G480:G480">IFERROR(MATCH(INDEX(_Rge_Data_3rd_CY,$B480,G$1),_Rge_Projectstatus,0),"")</f>
        <v>1</v>
      </c>
      <c r="H480" s="383" t="n">
        <f aca="false">INDEX(_Rge_Data_3rd_CY,$B480,H$1)</f>
        <v>0</v>
      </c>
      <c r="I480" s="384" t="n">
        <f aca="false">INDEX(_Rge_Data_3rd_CY,$B480,I$1)</f>
        <v>0</v>
      </c>
      <c r="J480" s="384" t="n">
        <f aca="false">INDEX(_Rge_Data_3rd_CY,$B480,J$1)</f>
        <v>0</v>
      </c>
      <c r="K480" s="384" t="n">
        <f aca="false">INDEX(_Rge_Data_3rd_CY,$B480,K$1)</f>
        <v>0</v>
      </c>
      <c r="L480" s="385" t="n">
        <f aca="false" t="array" ref="L480:L480">INDEX(_Rge_Data_3rd_CY,$B480,L$1)</f>
        <v>0</v>
      </c>
      <c r="M480" s="385" t="n">
        <f aca="false" t="array" ref="M480:M480">INDEX(_Rge_Data_3rd_CY,$B480,M$1)</f>
        <v>0</v>
      </c>
      <c r="N480" s="385" t="n">
        <f aca="false" t="array" ref="N480:N480">INDEX(_Rge_Data_3rd_CY,$B480,N$1)</f>
        <v>0</v>
      </c>
      <c r="O480" s="385" t="n">
        <f aca="false" t="array" ref="O480:O480">INDEX(_Rge_Data_3rd_CY,$B480,O$1)</f>
        <v>0</v>
      </c>
      <c r="P480" s="385" t="n">
        <f aca="false" t="array" ref="P480:P480">INDEX(_Rge_Data_3rd_CY,$B480,P$1)</f>
        <v>0</v>
      </c>
      <c r="Q480" s="385" t="n">
        <f aca="false">INDEX(_Rge_Data_3rd_CY,$B480,Q$1)</f>
        <v>0</v>
      </c>
      <c r="R480" s="385" t="n">
        <f aca="false" t="array" ref="R480:R480">INDEX(_Rge_Data_3rd_CY,$B480,R$1)</f>
        <v>0</v>
      </c>
      <c r="S480" s="385" t="n">
        <f aca="false" t="array" ref="S480:S480">INDEX(_Rge_Data_3rd_CY,$B480,S$1)</f>
        <v>0</v>
      </c>
      <c r="T480" s="385" t="n">
        <f aca="false">H480-S480</f>
        <v>0</v>
      </c>
      <c r="U480" s="386" t="n">
        <f aca="false">IFERROR(T480/H480,0)</f>
        <v>0</v>
      </c>
      <c r="V480" s="387" t="n">
        <f aca="false" t="array" ref="V480:V480">INDEX(_Rge_Data_3rd_CY,$B480,V$1)</f>
        <v>0</v>
      </c>
      <c r="W480" s="388" t="n">
        <f aca="false" t="array" ref="W480:W480">INDEX(_Rge_Data_3rd_CY,$B480,W$1)</f>
        <v>0</v>
      </c>
      <c r="X480" s="388" t="n">
        <f aca="false" t="array" ref="X480:X480">INDEX(_Rge_Data_3rd_CY,$B480,X$1)</f>
        <v>0</v>
      </c>
      <c r="Y480" s="388" t="n">
        <f aca="false">INDEX(_Rge_Data_3rd_CY,$B480,Y$1)</f>
        <v>0</v>
      </c>
      <c r="Z480" s="388" t="n">
        <f aca="false" t="array" ref="Z480:Z480">INDEX(_Rge_Data_3rd_CY,$B480,Z$1)</f>
        <v>0</v>
      </c>
      <c r="AA480" s="388" t="n">
        <f aca="false" t="array" ref="AA480:AA480">INDEX(_Rge_Data_3rd_CY,$B480,AA$1)</f>
        <v>0</v>
      </c>
      <c r="AB480" s="388" t="n">
        <f aca="false" t="array" ref="AB480:AB480">INDEX(_Rge_Data_3rd_CY,$B480,AB$1)</f>
        <v>0</v>
      </c>
      <c r="AC480" s="388" t="n">
        <f aca="false" t="array" ref="AC480:AC480">INDEX(_Rge_Data_3rd_CY,$B480,AC$1)</f>
        <v>0</v>
      </c>
      <c r="AD480" s="388" t="n">
        <f aca="false" t="array" ref="AD480:AD480">INDEX(_Rge_Data_3rd_CY,$B480,AD$1)</f>
        <v>0</v>
      </c>
      <c r="AE480" s="388" t="n">
        <f aca="false">INDEX(_Rge_Data_3rd_CY,$B480,AE$1)</f>
        <v>0</v>
      </c>
      <c r="AF480" s="388" t="n">
        <f aca="false" t="array" ref="AF480:AF480">INDEX(_Rge_Data_3rd_CY,$B480,AF$1)</f>
        <v>0</v>
      </c>
      <c r="AG480" s="388" t="n">
        <f aca="false" t="array" ref="AG480:AG480">INDEX(_Rge_Data_3rd_CY,$B480,AG$1)</f>
        <v>0</v>
      </c>
      <c r="AH480" s="388" t="n">
        <f aca="false">V480-AG480</f>
        <v>0</v>
      </c>
      <c r="AI480" s="389" t="n">
        <f aca="false">IFERROR(AH480/V480,)</f>
        <v>0</v>
      </c>
      <c r="AJ480" s="390" t="n">
        <f aca="false" t="array" ref="AJ480:AJ480">INDEX(_Rge_Data_3rd_CY,$B480,AJ$1)</f>
        <v>0</v>
      </c>
      <c r="AK480" s="391" t="n">
        <f aca="false" t="array" ref="AK480:AK480">INDEX(_Rge_Data_3rd_CY,$B480,AK$1)</f>
        <v>0</v>
      </c>
      <c r="AL480" s="391" t="n">
        <f aca="false" t="array" ref="AL480:AL480">INDEX(_Rge_Data_3rd_CY,$B480,AL$1)</f>
        <v>0</v>
      </c>
      <c r="AM480" s="391" t="n">
        <f aca="false">INDEX(_Rge_Data_3rd_CY,$B480,AM$1)</f>
        <v>0</v>
      </c>
      <c r="AN480" s="391" t="n">
        <f aca="false" t="array" ref="AN480:AN480">INDEX(_Rge_Data_3rd_CY,$B480,AN$1)</f>
        <v>0</v>
      </c>
      <c r="AO480" s="391" t="n">
        <f aca="false" t="array" ref="AO480:AO480">INDEX(_Rge_Data_3rd_CY,$B480,AO$1)</f>
        <v>0</v>
      </c>
      <c r="AP480" s="391" t="n">
        <f aca="false" t="array" ref="AP480:AP480">INDEX(_Rge_Data_3rd_CY,$B480,AP$1)</f>
        <v>0</v>
      </c>
      <c r="AQ480" s="391" t="n">
        <f aca="false" t="array" ref="AQ480:AQ480">INDEX(_Rge_Data_3rd_CY,$B480,AQ$1)</f>
        <v>0</v>
      </c>
      <c r="AR480" s="391" t="n">
        <f aca="false" t="array" ref="AR480:AR480">INDEX(_Rge_Data_3rd_CY,$B480,AR$1)</f>
        <v>0</v>
      </c>
      <c r="AS480" s="391" t="n">
        <f aca="false">INDEX(_Rge_Data_3rd_CY,$B480,AS$1)</f>
        <v>0</v>
      </c>
      <c r="AT480" s="391" t="n">
        <f aca="false" t="array" ref="AT480:AT480">INDEX(_Rge_Data_3rd_CY,$B480,AT$1)</f>
        <v>0</v>
      </c>
      <c r="AU480" s="391" t="n">
        <f aca="false" t="array" ref="AU480:AU480">INDEX(_Rge_Data_3rd_CY,$B480,AU$1)</f>
        <v>0</v>
      </c>
      <c r="AV480" s="262" t="n">
        <f aca="false">AU480+AX480+AY480</f>
        <v>0</v>
      </c>
      <c r="AW480" s="392" t="n">
        <f aca="false">IFERROR(AU480/AG480,0)</f>
        <v>0</v>
      </c>
      <c r="AX480" s="268" t="n">
        <f aca="false">IFERROR(IF(AND($F480="OPEN",$AH480&gt;0),$AH480*_SoP*$AW480,IF(AND($F480="CLOSED",$AH480&gt;0),$AH480*_SoL*$AW480,0)),0)</f>
        <v>0</v>
      </c>
      <c r="AY480" s="268" t="n">
        <f aca="false">IFERROR(IF($AH480&lt;0,$AH480*_SoL,0),0)</f>
        <v>0</v>
      </c>
      <c r="AZ480" s="393" t="n">
        <f aca="false">AU480+AX480</f>
        <v>0</v>
      </c>
      <c r="BA480" s="393" t="n">
        <f aca="false">AJ480-AY480</f>
        <v>0</v>
      </c>
      <c r="BB480" s="393" t="n">
        <f aca="false">AZ480-BA480</f>
        <v>0</v>
      </c>
      <c r="BC480" s="394" t="n">
        <f aca="false">IF($BB480&gt;=0,$BB480,0)</f>
        <v>0</v>
      </c>
      <c r="BD480" s="395" t="n">
        <f aca="false">IF($BB480&lt;=0,-$BB480,0)</f>
        <v>-0</v>
      </c>
      <c r="BE480" s="396" t="n">
        <f aca="false">IF((V480-AJ480)&lt;0,0,V480-AJ480)</f>
        <v>0</v>
      </c>
      <c r="BF480" s="397" t="n">
        <f aca="false">IF(AW480&gt;1,0,V480-AW480*V480)</f>
        <v>0</v>
      </c>
    </row>
    <row r="481" customFormat="false" ht="19.5" hidden="false" customHeight="true" outlineLevel="0" collapsed="false">
      <c r="A481" s="166"/>
      <c r="B481" s="208" t="n">
        <f aca="false">B480+1</f>
        <v>470</v>
      </c>
      <c r="C481" s="166"/>
      <c r="D481" s="369" t="n">
        <f aca="false">INDEX(_Rge_Projectdata_3rd,$B481,MATCH("Project-ID",_Rge_Headline_Projectdata,0))</f>
        <v>0</v>
      </c>
      <c r="E481" s="370" t="str">
        <f aca="false" t="array" ref="E481:E481">IF(INDEX(_Rge_Data_3rd_CY,$B481,E$1)=0,"",TEXT(INDEX(_Rge_Data_3rd_CY,$B481,E$1),"JJJJMMTT"))</f>
        <v/>
      </c>
      <c r="F481" s="382" t="str">
        <f aca="false" t="array" ref="F481:F481">INDEX(_Rge_Data_3rd_CY,$B481,F$1)</f>
        <v>Open</v>
      </c>
      <c r="G481" s="371" t="n">
        <f aca="false" t="array" ref="G481:G481">IFERROR(MATCH(INDEX(_Rge_Data_3rd_CY,$B481,G$1),_Rge_Projectstatus,0),"")</f>
        <v>1</v>
      </c>
      <c r="H481" s="383" t="n">
        <f aca="false">INDEX(_Rge_Data_3rd_CY,$B481,H$1)</f>
        <v>0</v>
      </c>
      <c r="I481" s="384" t="n">
        <f aca="false">INDEX(_Rge_Data_3rd_CY,$B481,I$1)</f>
        <v>0</v>
      </c>
      <c r="J481" s="384" t="n">
        <f aca="false">INDEX(_Rge_Data_3rd_CY,$B481,J$1)</f>
        <v>0</v>
      </c>
      <c r="K481" s="384" t="n">
        <f aca="false">INDEX(_Rge_Data_3rd_CY,$B481,K$1)</f>
        <v>0</v>
      </c>
      <c r="L481" s="385" t="n">
        <f aca="false" t="array" ref="L481:L481">INDEX(_Rge_Data_3rd_CY,$B481,L$1)</f>
        <v>0</v>
      </c>
      <c r="M481" s="385" t="n">
        <f aca="false" t="array" ref="M481:M481">INDEX(_Rge_Data_3rd_CY,$B481,M$1)</f>
        <v>0</v>
      </c>
      <c r="N481" s="385" t="n">
        <f aca="false" t="array" ref="N481:N481">INDEX(_Rge_Data_3rd_CY,$B481,N$1)</f>
        <v>0</v>
      </c>
      <c r="O481" s="385" t="n">
        <f aca="false" t="array" ref="O481:O481">INDEX(_Rge_Data_3rd_CY,$B481,O$1)</f>
        <v>0</v>
      </c>
      <c r="P481" s="385" t="n">
        <f aca="false" t="array" ref="P481:P481">INDEX(_Rge_Data_3rd_CY,$B481,P$1)</f>
        <v>0</v>
      </c>
      <c r="Q481" s="385" t="n">
        <f aca="false">INDEX(_Rge_Data_3rd_CY,$B481,Q$1)</f>
        <v>0</v>
      </c>
      <c r="R481" s="385" t="n">
        <f aca="false" t="array" ref="R481:R481">INDEX(_Rge_Data_3rd_CY,$B481,R$1)</f>
        <v>0</v>
      </c>
      <c r="S481" s="385" t="n">
        <f aca="false" t="array" ref="S481:S481">INDEX(_Rge_Data_3rd_CY,$B481,S$1)</f>
        <v>0</v>
      </c>
      <c r="T481" s="385" t="n">
        <f aca="false">H481-S481</f>
        <v>0</v>
      </c>
      <c r="U481" s="386" t="n">
        <f aca="false">IFERROR(T481/H481,0)</f>
        <v>0</v>
      </c>
      <c r="V481" s="387" t="n">
        <f aca="false" t="array" ref="V481:V481">INDEX(_Rge_Data_3rd_CY,$B481,V$1)</f>
        <v>0</v>
      </c>
      <c r="W481" s="388" t="n">
        <f aca="false" t="array" ref="W481:W481">INDEX(_Rge_Data_3rd_CY,$B481,W$1)</f>
        <v>0</v>
      </c>
      <c r="X481" s="388" t="n">
        <f aca="false" t="array" ref="X481:X481">INDEX(_Rge_Data_3rd_CY,$B481,X$1)</f>
        <v>0</v>
      </c>
      <c r="Y481" s="388" t="n">
        <f aca="false">INDEX(_Rge_Data_3rd_CY,$B481,Y$1)</f>
        <v>0</v>
      </c>
      <c r="Z481" s="388" t="n">
        <f aca="false" t="array" ref="Z481:Z481">INDEX(_Rge_Data_3rd_CY,$B481,Z$1)</f>
        <v>0</v>
      </c>
      <c r="AA481" s="388" t="n">
        <f aca="false" t="array" ref="AA481:AA481">INDEX(_Rge_Data_3rd_CY,$B481,AA$1)</f>
        <v>0</v>
      </c>
      <c r="AB481" s="388" t="n">
        <f aca="false" t="array" ref="AB481:AB481">INDEX(_Rge_Data_3rd_CY,$B481,AB$1)</f>
        <v>0</v>
      </c>
      <c r="AC481" s="388" t="n">
        <f aca="false" t="array" ref="AC481:AC481">INDEX(_Rge_Data_3rd_CY,$B481,AC$1)</f>
        <v>0</v>
      </c>
      <c r="AD481" s="388" t="n">
        <f aca="false" t="array" ref="AD481:AD481">INDEX(_Rge_Data_3rd_CY,$B481,AD$1)</f>
        <v>0</v>
      </c>
      <c r="AE481" s="388" t="n">
        <f aca="false">INDEX(_Rge_Data_3rd_CY,$B481,AE$1)</f>
        <v>0</v>
      </c>
      <c r="AF481" s="388" t="n">
        <f aca="false" t="array" ref="AF481:AF481">INDEX(_Rge_Data_3rd_CY,$B481,AF$1)</f>
        <v>0</v>
      </c>
      <c r="AG481" s="388" t="n">
        <f aca="false" t="array" ref="AG481:AG481">INDEX(_Rge_Data_3rd_CY,$B481,AG$1)</f>
        <v>0</v>
      </c>
      <c r="AH481" s="388" t="n">
        <f aca="false">V481-AG481</f>
        <v>0</v>
      </c>
      <c r="AI481" s="389" t="n">
        <f aca="false">IFERROR(AH481/V481,)</f>
        <v>0</v>
      </c>
      <c r="AJ481" s="390" t="n">
        <f aca="false" t="array" ref="AJ481:AJ481">INDEX(_Rge_Data_3rd_CY,$B481,AJ$1)</f>
        <v>0</v>
      </c>
      <c r="AK481" s="391" t="n">
        <f aca="false" t="array" ref="AK481:AK481">INDEX(_Rge_Data_3rd_CY,$B481,AK$1)</f>
        <v>0</v>
      </c>
      <c r="AL481" s="391" t="n">
        <f aca="false" t="array" ref="AL481:AL481">INDEX(_Rge_Data_3rd_CY,$B481,AL$1)</f>
        <v>0</v>
      </c>
      <c r="AM481" s="391" t="n">
        <f aca="false">INDEX(_Rge_Data_3rd_CY,$B481,AM$1)</f>
        <v>0</v>
      </c>
      <c r="AN481" s="391" t="n">
        <f aca="false" t="array" ref="AN481:AN481">INDEX(_Rge_Data_3rd_CY,$B481,AN$1)</f>
        <v>0</v>
      </c>
      <c r="AO481" s="391" t="n">
        <f aca="false" t="array" ref="AO481:AO481">INDEX(_Rge_Data_3rd_CY,$B481,AO$1)</f>
        <v>0</v>
      </c>
      <c r="AP481" s="391" t="n">
        <f aca="false" t="array" ref="AP481:AP481">INDEX(_Rge_Data_3rd_CY,$B481,AP$1)</f>
        <v>0</v>
      </c>
      <c r="AQ481" s="391" t="n">
        <f aca="false" t="array" ref="AQ481:AQ481">INDEX(_Rge_Data_3rd_CY,$B481,AQ$1)</f>
        <v>0</v>
      </c>
      <c r="AR481" s="391" t="n">
        <f aca="false" t="array" ref="AR481:AR481">INDEX(_Rge_Data_3rd_CY,$B481,AR$1)</f>
        <v>0</v>
      </c>
      <c r="AS481" s="391" t="n">
        <f aca="false">INDEX(_Rge_Data_3rd_CY,$B481,AS$1)</f>
        <v>0</v>
      </c>
      <c r="AT481" s="391" t="n">
        <f aca="false" t="array" ref="AT481:AT481">INDEX(_Rge_Data_3rd_CY,$B481,AT$1)</f>
        <v>0</v>
      </c>
      <c r="AU481" s="391" t="n">
        <f aca="false" t="array" ref="AU481:AU481">INDEX(_Rge_Data_3rd_CY,$B481,AU$1)</f>
        <v>0</v>
      </c>
      <c r="AV481" s="262" t="n">
        <f aca="false">AU481+AX481+AY481</f>
        <v>0</v>
      </c>
      <c r="AW481" s="392" t="n">
        <f aca="false">IFERROR(AU481/AG481,0)</f>
        <v>0</v>
      </c>
      <c r="AX481" s="268" t="n">
        <f aca="false">IFERROR(IF(AND($F481="OPEN",$AH481&gt;0),$AH481*_SoP*$AW481,IF(AND($F481="CLOSED",$AH481&gt;0),$AH481*_SoL*$AW481,0)),0)</f>
        <v>0</v>
      </c>
      <c r="AY481" s="268" t="n">
        <f aca="false">IFERROR(IF($AH481&lt;0,$AH481*_SoL,0),0)</f>
        <v>0</v>
      </c>
      <c r="AZ481" s="393" t="n">
        <f aca="false">AU481+AX481</f>
        <v>0</v>
      </c>
      <c r="BA481" s="393" t="n">
        <f aca="false">AJ481-AY481</f>
        <v>0</v>
      </c>
      <c r="BB481" s="393" t="n">
        <f aca="false">AZ481-BA481</f>
        <v>0</v>
      </c>
      <c r="BC481" s="394" t="n">
        <f aca="false">IF($BB481&gt;=0,$BB481,0)</f>
        <v>0</v>
      </c>
      <c r="BD481" s="395" t="n">
        <f aca="false">IF($BB481&lt;=0,-$BB481,0)</f>
        <v>-0</v>
      </c>
      <c r="BE481" s="396" t="n">
        <f aca="false">IF((V481-AJ481)&lt;0,0,V481-AJ481)</f>
        <v>0</v>
      </c>
      <c r="BF481" s="397" t="n">
        <f aca="false">IF(AW481&gt;1,0,V481-AW481*V481)</f>
        <v>0</v>
      </c>
    </row>
    <row r="482" customFormat="false" ht="19.5" hidden="false" customHeight="true" outlineLevel="0" collapsed="false">
      <c r="A482" s="166"/>
      <c r="B482" s="208" t="n">
        <f aca="false">B481+1</f>
        <v>471</v>
      </c>
      <c r="C482" s="166"/>
      <c r="D482" s="369" t="n">
        <f aca="false">INDEX(_Rge_Projectdata_3rd,$B482,MATCH("Project-ID",_Rge_Headline_Projectdata,0))</f>
        <v>0</v>
      </c>
      <c r="E482" s="370" t="str">
        <f aca="false" t="array" ref="E482:E482">IF(INDEX(_Rge_Data_3rd_CY,$B482,E$1)=0,"",TEXT(INDEX(_Rge_Data_3rd_CY,$B482,E$1),"JJJJMMTT"))</f>
        <v/>
      </c>
      <c r="F482" s="382" t="str">
        <f aca="false" t="array" ref="F482:F482">INDEX(_Rge_Data_3rd_CY,$B482,F$1)</f>
        <v>Open</v>
      </c>
      <c r="G482" s="371" t="n">
        <f aca="false" t="array" ref="G482:G482">IFERROR(MATCH(INDEX(_Rge_Data_3rd_CY,$B482,G$1),_Rge_Projectstatus,0),"")</f>
        <v>1</v>
      </c>
      <c r="H482" s="383" t="n">
        <f aca="false">INDEX(_Rge_Data_3rd_CY,$B482,H$1)</f>
        <v>0</v>
      </c>
      <c r="I482" s="384" t="n">
        <f aca="false">INDEX(_Rge_Data_3rd_CY,$B482,I$1)</f>
        <v>0</v>
      </c>
      <c r="J482" s="384" t="n">
        <f aca="false">INDEX(_Rge_Data_3rd_CY,$B482,J$1)</f>
        <v>0</v>
      </c>
      <c r="K482" s="384" t="n">
        <f aca="false">INDEX(_Rge_Data_3rd_CY,$B482,K$1)</f>
        <v>0</v>
      </c>
      <c r="L482" s="385" t="n">
        <f aca="false" t="array" ref="L482:L482">INDEX(_Rge_Data_3rd_CY,$B482,L$1)</f>
        <v>0</v>
      </c>
      <c r="M482" s="385" t="n">
        <f aca="false" t="array" ref="M482:M482">INDEX(_Rge_Data_3rd_CY,$B482,M$1)</f>
        <v>0</v>
      </c>
      <c r="N482" s="385" t="n">
        <f aca="false" t="array" ref="N482:N482">INDEX(_Rge_Data_3rd_CY,$B482,N$1)</f>
        <v>0</v>
      </c>
      <c r="O482" s="385" t="n">
        <f aca="false" t="array" ref="O482:O482">INDEX(_Rge_Data_3rd_CY,$B482,O$1)</f>
        <v>0</v>
      </c>
      <c r="P482" s="385" t="n">
        <f aca="false" t="array" ref="P482:P482">INDEX(_Rge_Data_3rd_CY,$B482,P$1)</f>
        <v>0</v>
      </c>
      <c r="Q482" s="385" t="n">
        <f aca="false">INDEX(_Rge_Data_3rd_CY,$B482,Q$1)</f>
        <v>0</v>
      </c>
      <c r="R482" s="385" t="n">
        <f aca="false" t="array" ref="R482:R482">INDEX(_Rge_Data_3rd_CY,$B482,R$1)</f>
        <v>0</v>
      </c>
      <c r="S482" s="385" t="n">
        <f aca="false" t="array" ref="S482:S482">INDEX(_Rge_Data_3rd_CY,$B482,S$1)</f>
        <v>0</v>
      </c>
      <c r="T482" s="385" t="n">
        <f aca="false">H482-S482</f>
        <v>0</v>
      </c>
      <c r="U482" s="386" t="n">
        <f aca="false">IFERROR(T482/H482,0)</f>
        <v>0</v>
      </c>
      <c r="V482" s="387" t="n">
        <f aca="false" t="array" ref="V482:V482">INDEX(_Rge_Data_3rd_CY,$B482,V$1)</f>
        <v>0</v>
      </c>
      <c r="W482" s="388" t="n">
        <f aca="false" t="array" ref="W482:W482">INDEX(_Rge_Data_3rd_CY,$B482,W$1)</f>
        <v>0</v>
      </c>
      <c r="X482" s="388" t="n">
        <f aca="false" t="array" ref="X482:X482">INDEX(_Rge_Data_3rd_CY,$B482,X$1)</f>
        <v>0</v>
      </c>
      <c r="Y482" s="388" t="n">
        <f aca="false">INDEX(_Rge_Data_3rd_CY,$B482,Y$1)</f>
        <v>0</v>
      </c>
      <c r="Z482" s="388" t="n">
        <f aca="false" t="array" ref="Z482:Z482">INDEX(_Rge_Data_3rd_CY,$B482,Z$1)</f>
        <v>0</v>
      </c>
      <c r="AA482" s="388" t="n">
        <f aca="false" t="array" ref="AA482:AA482">INDEX(_Rge_Data_3rd_CY,$B482,AA$1)</f>
        <v>0</v>
      </c>
      <c r="AB482" s="388" t="n">
        <f aca="false" t="array" ref="AB482:AB482">INDEX(_Rge_Data_3rd_CY,$B482,AB$1)</f>
        <v>0</v>
      </c>
      <c r="AC482" s="388" t="n">
        <f aca="false" t="array" ref="AC482:AC482">INDEX(_Rge_Data_3rd_CY,$B482,AC$1)</f>
        <v>0</v>
      </c>
      <c r="AD482" s="388" t="n">
        <f aca="false" t="array" ref="AD482:AD482">INDEX(_Rge_Data_3rd_CY,$B482,AD$1)</f>
        <v>0</v>
      </c>
      <c r="AE482" s="388" t="n">
        <f aca="false">INDEX(_Rge_Data_3rd_CY,$B482,AE$1)</f>
        <v>0</v>
      </c>
      <c r="AF482" s="388" t="n">
        <f aca="false" t="array" ref="AF482:AF482">INDEX(_Rge_Data_3rd_CY,$B482,AF$1)</f>
        <v>0</v>
      </c>
      <c r="AG482" s="388" t="n">
        <f aca="false" t="array" ref="AG482:AG482">INDEX(_Rge_Data_3rd_CY,$B482,AG$1)</f>
        <v>0</v>
      </c>
      <c r="AH482" s="388" t="n">
        <f aca="false">V482-AG482</f>
        <v>0</v>
      </c>
      <c r="AI482" s="389" t="n">
        <f aca="false">IFERROR(AH482/V482,)</f>
        <v>0</v>
      </c>
      <c r="AJ482" s="390" t="n">
        <f aca="false" t="array" ref="AJ482:AJ482">INDEX(_Rge_Data_3rd_CY,$B482,AJ$1)</f>
        <v>0</v>
      </c>
      <c r="AK482" s="391" t="n">
        <f aca="false" t="array" ref="AK482:AK482">INDEX(_Rge_Data_3rd_CY,$B482,AK$1)</f>
        <v>0</v>
      </c>
      <c r="AL482" s="391" t="n">
        <f aca="false" t="array" ref="AL482:AL482">INDEX(_Rge_Data_3rd_CY,$B482,AL$1)</f>
        <v>0</v>
      </c>
      <c r="AM482" s="391" t="n">
        <f aca="false">INDEX(_Rge_Data_3rd_CY,$B482,AM$1)</f>
        <v>0</v>
      </c>
      <c r="AN482" s="391" t="n">
        <f aca="false" t="array" ref="AN482:AN482">INDEX(_Rge_Data_3rd_CY,$B482,AN$1)</f>
        <v>0</v>
      </c>
      <c r="AO482" s="391" t="n">
        <f aca="false" t="array" ref="AO482:AO482">INDEX(_Rge_Data_3rd_CY,$B482,AO$1)</f>
        <v>0</v>
      </c>
      <c r="AP482" s="391" t="n">
        <f aca="false" t="array" ref="AP482:AP482">INDEX(_Rge_Data_3rd_CY,$B482,AP$1)</f>
        <v>0</v>
      </c>
      <c r="AQ482" s="391" t="n">
        <f aca="false" t="array" ref="AQ482:AQ482">INDEX(_Rge_Data_3rd_CY,$B482,AQ$1)</f>
        <v>0</v>
      </c>
      <c r="AR482" s="391" t="n">
        <f aca="false" t="array" ref="AR482:AR482">INDEX(_Rge_Data_3rd_CY,$B482,AR$1)</f>
        <v>0</v>
      </c>
      <c r="AS482" s="391" t="n">
        <f aca="false">INDEX(_Rge_Data_3rd_CY,$B482,AS$1)</f>
        <v>0</v>
      </c>
      <c r="AT482" s="391" t="n">
        <f aca="false" t="array" ref="AT482:AT482">INDEX(_Rge_Data_3rd_CY,$B482,AT$1)</f>
        <v>0</v>
      </c>
      <c r="AU482" s="391" t="n">
        <f aca="false" t="array" ref="AU482:AU482">INDEX(_Rge_Data_3rd_CY,$B482,AU$1)</f>
        <v>0</v>
      </c>
      <c r="AV482" s="262" t="n">
        <f aca="false">AU482+AX482+AY482</f>
        <v>0</v>
      </c>
      <c r="AW482" s="392" t="n">
        <f aca="false">IFERROR(AU482/AG482,0)</f>
        <v>0</v>
      </c>
      <c r="AX482" s="268" t="n">
        <f aca="false">IFERROR(IF(AND($F482="OPEN",$AH482&gt;0),$AH482*_SoP*$AW482,IF(AND($F482="CLOSED",$AH482&gt;0),$AH482*_SoL*$AW482,0)),0)</f>
        <v>0</v>
      </c>
      <c r="AY482" s="268" t="n">
        <f aca="false">IFERROR(IF($AH482&lt;0,$AH482*_SoL,0),0)</f>
        <v>0</v>
      </c>
      <c r="AZ482" s="393" t="n">
        <f aca="false">AU482+AX482</f>
        <v>0</v>
      </c>
      <c r="BA482" s="393" t="n">
        <f aca="false">AJ482-AY482</f>
        <v>0</v>
      </c>
      <c r="BB482" s="393" t="n">
        <f aca="false">AZ482-BA482</f>
        <v>0</v>
      </c>
      <c r="BC482" s="394" t="n">
        <f aca="false">IF($BB482&gt;=0,$BB482,0)</f>
        <v>0</v>
      </c>
      <c r="BD482" s="395" t="n">
        <f aca="false">IF($BB482&lt;=0,-$BB482,0)</f>
        <v>-0</v>
      </c>
      <c r="BE482" s="396" t="n">
        <f aca="false">IF((V482-AJ482)&lt;0,0,V482-AJ482)</f>
        <v>0</v>
      </c>
      <c r="BF482" s="397" t="n">
        <f aca="false">IF(AW482&gt;1,0,V482-AW482*V482)</f>
        <v>0</v>
      </c>
    </row>
    <row r="483" customFormat="false" ht="19.5" hidden="false" customHeight="true" outlineLevel="0" collapsed="false">
      <c r="A483" s="166"/>
      <c r="B483" s="208" t="n">
        <f aca="false">B482+1</f>
        <v>472</v>
      </c>
      <c r="C483" s="166"/>
      <c r="D483" s="369" t="n">
        <f aca="false">INDEX(_Rge_Projectdata_3rd,$B483,MATCH("Project-ID",_Rge_Headline_Projectdata,0))</f>
        <v>0</v>
      </c>
      <c r="E483" s="370" t="str">
        <f aca="false" t="array" ref="E483:E483">IF(INDEX(_Rge_Data_3rd_CY,$B483,E$1)=0,"",TEXT(INDEX(_Rge_Data_3rd_CY,$B483,E$1),"JJJJMMTT"))</f>
        <v/>
      </c>
      <c r="F483" s="382" t="str">
        <f aca="false" t="array" ref="F483:F483">INDEX(_Rge_Data_3rd_CY,$B483,F$1)</f>
        <v>Open</v>
      </c>
      <c r="G483" s="371" t="n">
        <f aca="false" t="array" ref="G483:G483">IFERROR(MATCH(INDEX(_Rge_Data_3rd_CY,$B483,G$1),_Rge_Projectstatus,0),"")</f>
        <v>1</v>
      </c>
      <c r="H483" s="383" t="n">
        <f aca="false">INDEX(_Rge_Data_3rd_CY,$B483,H$1)</f>
        <v>0</v>
      </c>
      <c r="I483" s="384" t="n">
        <f aca="false">INDEX(_Rge_Data_3rd_CY,$B483,I$1)</f>
        <v>0</v>
      </c>
      <c r="J483" s="384" t="n">
        <f aca="false">INDEX(_Rge_Data_3rd_CY,$B483,J$1)</f>
        <v>0</v>
      </c>
      <c r="K483" s="384" t="n">
        <f aca="false">INDEX(_Rge_Data_3rd_CY,$B483,K$1)</f>
        <v>0</v>
      </c>
      <c r="L483" s="385" t="n">
        <f aca="false" t="array" ref="L483:L483">INDEX(_Rge_Data_3rd_CY,$B483,L$1)</f>
        <v>0</v>
      </c>
      <c r="M483" s="385" t="n">
        <f aca="false" t="array" ref="M483:M483">INDEX(_Rge_Data_3rd_CY,$B483,M$1)</f>
        <v>0</v>
      </c>
      <c r="N483" s="385" t="n">
        <f aca="false" t="array" ref="N483:N483">INDEX(_Rge_Data_3rd_CY,$B483,N$1)</f>
        <v>0</v>
      </c>
      <c r="O483" s="385" t="n">
        <f aca="false" t="array" ref="O483:O483">INDEX(_Rge_Data_3rd_CY,$B483,O$1)</f>
        <v>0</v>
      </c>
      <c r="P483" s="385" t="n">
        <f aca="false" t="array" ref="P483:P483">INDEX(_Rge_Data_3rd_CY,$B483,P$1)</f>
        <v>0</v>
      </c>
      <c r="Q483" s="385" t="n">
        <f aca="false">INDEX(_Rge_Data_3rd_CY,$B483,Q$1)</f>
        <v>0</v>
      </c>
      <c r="R483" s="385" t="n">
        <f aca="false" t="array" ref="R483:R483">INDEX(_Rge_Data_3rd_CY,$B483,R$1)</f>
        <v>0</v>
      </c>
      <c r="S483" s="385" t="n">
        <f aca="false" t="array" ref="S483:S483">INDEX(_Rge_Data_3rd_CY,$B483,S$1)</f>
        <v>0</v>
      </c>
      <c r="T483" s="385" t="n">
        <f aca="false">H483-S483</f>
        <v>0</v>
      </c>
      <c r="U483" s="386" t="n">
        <f aca="false">IFERROR(T483/H483,0)</f>
        <v>0</v>
      </c>
      <c r="V483" s="387" t="n">
        <f aca="false" t="array" ref="V483:V483">INDEX(_Rge_Data_3rd_CY,$B483,V$1)</f>
        <v>0</v>
      </c>
      <c r="W483" s="388" t="n">
        <f aca="false" t="array" ref="W483:W483">INDEX(_Rge_Data_3rd_CY,$B483,W$1)</f>
        <v>0</v>
      </c>
      <c r="X483" s="388" t="n">
        <f aca="false" t="array" ref="X483:X483">INDEX(_Rge_Data_3rd_CY,$B483,X$1)</f>
        <v>0</v>
      </c>
      <c r="Y483" s="388" t="n">
        <f aca="false">INDEX(_Rge_Data_3rd_CY,$B483,Y$1)</f>
        <v>0</v>
      </c>
      <c r="Z483" s="388" t="n">
        <f aca="false" t="array" ref="Z483:Z483">INDEX(_Rge_Data_3rd_CY,$B483,Z$1)</f>
        <v>0</v>
      </c>
      <c r="AA483" s="388" t="n">
        <f aca="false" t="array" ref="AA483:AA483">INDEX(_Rge_Data_3rd_CY,$B483,AA$1)</f>
        <v>0</v>
      </c>
      <c r="AB483" s="388" t="n">
        <f aca="false" t="array" ref="AB483:AB483">INDEX(_Rge_Data_3rd_CY,$B483,AB$1)</f>
        <v>0</v>
      </c>
      <c r="AC483" s="388" t="n">
        <f aca="false" t="array" ref="AC483:AC483">INDEX(_Rge_Data_3rd_CY,$B483,AC$1)</f>
        <v>0</v>
      </c>
      <c r="AD483" s="388" t="n">
        <f aca="false" t="array" ref="AD483:AD483">INDEX(_Rge_Data_3rd_CY,$B483,AD$1)</f>
        <v>0</v>
      </c>
      <c r="AE483" s="388" t="n">
        <f aca="false">INDEX(_Rge_Data_3rd_CY,$B483,AE$1)</f>
        <v>0</v>
      </c>
      <c r="AF483" s="388" t="n">
        <f aca="false" t="array" ref="AF483:AF483">INDEX(_Rge_Data_3rd_CY,$B483,AF$1)</f>
        <v>0</v>
      </c>
      <c r="AG483" s="388" t="n">
        <f aca="false" t="array" ref="AG483:AG483">INDEX(_Rge_Data_3rd_CY,$B483,AG$1)</f>
        <v>0</v>
      </c>
      <c r="AH483" s="388" t="n">
        <f aca="false">V483-AG483</f>
        <v>0</v>
      </c>
      <c r="AI483" s="389" t="n">
        <f aca="false">IFERROR(AH483/V483,)</f>
        <v>0</v>
      </c>
      <c r="AJ483" s="390" t="n">
        <f aca="false" t="array" ref="AJ483:AJ483">INDEX(_Rge_Data_3rd_CY,$B483,AJ$1)</f>
        <v>0</v>
      </c>
      <c r="AK483" s="391" t="n">
        <f aca="false" t="array" ref="AK483:AK483">INDEX(_Rge_Data_3rd_CY,$B483,AK$1)</f>
        <v>0</v>
      </c>
      <c r="AL483" s="391" t="n">
        <f aca="false" t="array" ref="AL483:AL483">INDEX(_Rge_Data_3rd_CY,$B483,AL$1)</f>
        <v>0</v>
      </c>
      <c r="AM483" s="391" t="n">
        <f aca="false">INDEX(_Rge_Data_3rd_CY,$B483,AM$1)</f>
        <v>0</v>
      </c>
      <c r="AN483" s="391" t="n">
        <f aca="false" t="array" ref="AN483:AN483">INDEX(_Rge_Data_3rd_CY,$B483,AN$1)</f>
        <v>0</v>
      </c>
      <c r="AO483" s="391" t="n">
        <f aca="false" t="array" ref="AO483:AO483">INDEX(_Rge_Data_3rd_CY,$B483,AO$1)</f>
        <v>0</v>
      </c>
      <c r="AP483" s="391" t="n">
        <f aca="false" t="array" ref="AP483:AP483">INDEX(_Rge_Data_3rd_CY,$B483,AP$1)</f>
        <v>0</v>
      </c>
      <c r="AQ483" s="391" t="n">
        <f aca="false" t="array" ref="AQ483:AQ483">INDEX(_Rge_Data_3rd_CY,$B483,AQ$1)</f>
        <v>0</v>
      </c>
      <c r="AR483" s="391" t="n">
        <f aca="false" t="array" ref="AR483:AR483">INDEX(_Rge_Data_3rd_CY,$B483,AR$1)</f>
        <v>0</v>
      </c>
      <c r="AS483" s="391" t="n">
        <f aca="false">INDEX(_Rge_Data_3rd_CY,$B483,AS$1)</f>
        <v>0</v>
      </c>
      <c r="AT483" s="391" t="n">
        <f aca="false" t="array" ref="AT483:AT483">INDEX(_Rge_Data_3rd_CY,$B483,AT$1)</f>
        <v>0</v>
      </c>
      <c r="AU483" s="391" t="n">
        <f aca="false" t="array" ref="AU483:AU483">INDEX(_Rge_Data_3rd_CY,$B483,AU$1)</f>
        <v>0</v>
      </c>
      <c r="AV483" s="262" t="n">
        <f aca="false">AU483+AX483+AY483</f>
        <v>0</v>
      </c>
      <c r="AW483" s="392" t="n">
        <f aca="false">IFERROR(AU483/AG483,0)</f>
        <v>0</v>
      </c>
      <c r="AX483" s="268" t="n">
        <f aca="false">IFERROR(IF(AND($F483="OPEN",$AH483&gt;0),$AH483*_SoP*$AW483,IF(AND($F483="CLOSED",$AH483&gt;0),$AH483*_SoL*$AW483,0)),0)</f>
        <v>0</v>
      </c>
      <c r="AY483" s="268" t="n">
        <f aca="false">IFERROR(IF($AH483&lt;0,$AH483*_SoL,0),0)</f>
        <v>0</v>
      </c>
      <c r="AZ483" s="393" t="n">
        <f aca="false">AU483+AX483</f>
        <v>0</v>
      </c>
      <c r="BA483" s="393" t="n">
        <f aca="false">AJ483-AY483</f>
        <v>0</v>
      </c>
      <c r="BB483" s="393" t="n">
        <f aca="false">AZ483-BA483</f>
        <v>0</v>
      </c>
      <c r="BC483" s="394" t="n">
        <f aca="false">IF($BB483&gt;=0,$BB483,0)</f>
        <v>0</v>
      </c>
      <c r="BD483" s="395" t="n">
        <f aca="false">IF($BB483&lt;=0,-$BB483,0)</f>
        <v>-0</v>
      </c>
      <c r="BE483" s="396" t="n">
        <f aca="false">IF((V483-AJ483)&lt;0,0,V483-AJ483)</f>
        <v>0</v>
      </c>
      <c r="BF483" s="397" t="n">
        <f aca="false">IF(AW483&gt;1,0,V483-AW483*V483)</f>
        <v>0</v>
      </c>
    </row>
    <row r="484" customFormat="false" ht="19.5" hidden="false" customHeight="true" outlineLevel="0" collapsed="false">
      <c r="A484" s="166"/>
      <c r="B484" s="208" t="n">
        <f aca="false">B483+1</f>
        <v>473</v>
      </c>
      <c r="C484" s="166"/>
      <c r="D484" s="369" t="n">
        <f aca="false">INDEX(_Rge_Projectdata_3rd,$B484,MATCH("Project-ID",_Rge_Headline_Projectdata,0))</f>
        <v>0</v>
      </c>
      <c r="E484" s="370" t="str">
        <f aca="false" t="array" ref="E484:E484">IF(INDEX(_Rge_Data_3rd_CY,$B484,E$1)=0,"",TEXT(INDEX(_Rge_Data_3rd_CY,$B484,E$1),"JJJJMMTT"))</f>
        <v/>
      </c>
      <c r="F484" s="382" t="str">
        <f aca="false" t="array" ref="F484:F484">INDEX(_Rge_Data_3rd_CY,$B484,F$1)</f>
        <v>Open</v>
      </c>
      <c r="G484" s="371" t="n">
        <f aca="false" t="array" ref="G484:G484">IFERROR(MATCH(INDEX(_Rge_Data_3rd_CY,$B484,G$1),_Rge_Projectstatus,0),"")</f>
        <v>1</v>
      </c>
      <c r="H484" s="383" t="n">
        <f aca="false">INDEX(_Rge_Data_3rd_CY,$B484,H$1)</f>
        <v>0</v>
      </c>
      <c r="I484" s="384" t="n">
        <f aca="false">INDEX(_Rge_Data_3rd_CY,$B484,I$1)</f>
        <v>0</v>
      </c>
      <c r="J484" s="384" t="n">
        <f aca="false">INDEX(_Rge_Data_3rd_CY,$B484,J$1)</f>
        <v>0</v>
      </c>
      <c r="K484" s="384" t="n">
        <f aca="false">INDEX(_Rge_Data_3rd_CY,$B484,K$1)</f>
        <v>0</v>
      </c>
      <c r="L484" s="385" t="n">
        <f aca="false" t="array" ref="L484:L484">INDEX(_Rge_Data_3rd_CY,$B484,L$1)</f>
        <v>0</v>
      </c>
      <c r="M484" s="385" t="n">
        <f aca="false" t="array" ref="M484:M484">INDEX(_Rge_Data_3rd_CY,$B484,M$1)</f>
        <v>0</v>
      </c>
      <c r="N484" s="385" t="n">
        <f aca="false" t="array" ref="N484:N484">INDEX(_Rge_Data_3rd_CY,$B484,N$1)</f>
        <v>0</v>
      </c>
      <c r="O484" s="385" t="n">
        <f aca="false" t="array" ref="O484:O484">INDEX(_Rge_Data_3rd_CY,$B484,O$1)</f>
        <v>0</v>
      </c>
      <c r="P484" s="385" t="n">
        <f aca="false" t="array" ref="P484:P484">INDEX(_Rge_Data_3rd_CY,$B484,P$1)</f>
        <v>0</v>
      </c>
      <c r="Q484" s="385" t="n">
        <f aca="false">INDEX(_Rge_Data_3rd_CY,$B484,Q$1)</f>
        <v>0</v>
      </c>
      <c r="R484" s="385" t="n">
        <f aca="false" t="array" ref="R484:R484">INDEX(_Rge_Data_3rd_CY,$B484,R$1)</f>
        <v>0</v>
      </c>
      <c r="S484" s="385" t="n">
        <f aca="false" t="array" ref="S484:S484">INDEX(_Rge_Data_3rd_CY,$B484,S$1)</f>
        <v>0</v>
      </c>
      <c r="T484" s="385" t="n">
        <f aca="false">H484-S484</f>
        <v>0</v>
      </c>
      <c r="U484" s="386" t="n">
        <f aca="false">IFERROR(T484/H484,0)</f>
        <v>0</v>
      </c>
      <c r="V484" s="387" t="n">
        <f aca="false" t="array" ref="V484:V484">INDEX(_Rge_Data_3rd_CY,$B484,V$1)</f>
        <v>0</v>
      </c>
      <c r="W484" s="388" t="n">
        <f aca="false" t="array" ref="W484:W484">INDEX(_Rge_Data_3rd_CY,$B484,W$1)</f>
        <v>0</v>
      </c>
      <c r="X484" s="388" t="n">
        <f aca="false" t="array" ref="X484:X484">INDEX(_Rge_Data_3rd_CY,$B484,X$1)</f>
        <v>0</v>
      </c>
      <c r="Y484" s="388" t="n">
        <f aca="false">INDEX(_Rge_Data_3rd_CY,$B484,Y$1)</f>
        <v>0</v>
      </c>
      <c r="Z484" s="388" t="n">
        <f aca="false" t="array" ref="Z484:Z484">INDEX(_Rge_Data_3rd_CY,$B484,Z$1)</f>
        <v>0</v>
      </c>
      <c r="AA484" s="388" t="n">
        <f aca="false" t="array" ref="AA484:AA484">INDEX(_Rge_Data_3rd_CY,$B484,AA$1)</f>
        <v>0</v>
      </c>
      <c r="AB484" s="388" t="n">
        <f aca="false" t="array" ref="AB484:AB484">INDEX(_Rge_Data_3rd_CY,$B484,AB$1)</f>
        <v>0</v>
      </c>
      <c r="AC484" s="388" t="n">
        <f aca="false" t="array" ref="AC484:AC484">INDEX(_Rge_Data_3rd_CY,$B484,AC$1)</f>
        <v>0</v>
      </c>
      <c r="AD484" s="388" t="n">
        <f aca="false" t="array" ref="AD484:AD484">INDEX(_Rge_Data_3rd_CY,$B484,AD$1)</f>
        <v>0</v>
      </c>
      <c r="AE484" s="388" t="n">
        <f aca="false">INDEX(_Rge_Data_3rd_CY,$B484,AE$1)</f>
        <v>0</v>
      </c>
      <c r="AF484" s="388" t="n">
        <f aca="false" t="array" ref="AF484:AF484">INDEX(_Rge_Data_3rd_CY,$B484,AF$1)</f>
        <v>0</v>
      </c>
      <c r="AG484" s="388" t="n">
        <f aca="false" t="array" ref="AG484:AG484">INDEX(_Rge_Data_3rd_CY,$B484,AG$1)</f>
        <v>0</v>
      </c>
      <c r="AH484" s="388" t="n">
        <f aca="false">V484-AG484</f>
        <v>0</v>
      </c>
      <c r="AI484" s="389" t="n">
        <f aca="false">IFERROR(AH484/V484,)</f>
        <v>0</v>
      </c>
      <c r="AJ484" s="390" t="n">
        <f aca="false" t="array" ref="AJ484:AJ484">INDEX(_Rge_Data_3rd_CY,$B484,AJ$1)</f>
        <v>0</v>
      </c>
      <c r="AK484" s="391" t="n">
        <f aca="false" t="array" ref="AK484:AK484">INDEX(_Rge_Data_3rd_CY,$B484,AK$1)</f>
        <v>0</v>
      </c>
      <c r="AL484" s="391" t="n">
        <f aca="false" t="array" ref="AL484:AL484">INDEX(_Rge_Data_3rd_CY,$B484,AL$1)</f>
        <v>0</v>
      </c>
      <c r="AM484" s="391" t="n">
        <f aca="false">INDEX(_Rge_Data_3rd_CY,$B484,AM$1)</f>
        <v>0</v>
      </c>
      <c r="AN484" s="391" t="n">
        <f aca="false" t="array" ref="AN484:AN484">INDEX(_Rge_Data_3rd_CY,$B484,AN$1)</f>
        <v>0</v>
      </c>
      <c r="AO484" s="391" t="n">
        <f aca="false" t="array" ref="AO484:AO484">INDEX(_Rge_Data_3rd_CY,$B484,AO$1)</f>
        <v>0</v>
      </c>
      <c r="AP484" s="391" t="n">
        <f aca="false" t="array" ref="AP484:AP484">INDEX(_Rge_Data_3rd_CY,$B484,AP$1)</f>
        <v>0</v>
      </c>
      <c r="AQ484" s="391" t="n">
        <f aca="false" t="array" ref="AQ484:AQ484">INDEX(_Rge_Data_3rd_CY,$B484,AQ$1)</f>
        <v>0</v>
      </c>
      <c r="AR484" s="391" t="n">
        <f aca="false" t="array" ref="AR484:AR484">INDEX(_Rge_Data_3rd_CY,$B484,AR$1)</f>
        <v>0</v>
      </c>
      <c r="AS484" s="391" t="n">
        <f aca="false">INDEX(_Rge_Data_3rd_CY,$B484,AS$1)</f>
        <v>0</v>
      </c>
      <c r="AT484" s="391" t="n">
        <f aca="false" t="array" ref="AT484:AT484">INDEX(_Rge_Data_3rd_CY,$B484,AT$1)</f>
        <v>0</v>
      </c>
      <c r="AU484" s="391" t="n">
        <f aca="false" t="array" ref="AU484:AU484">INDEX(_Rge_Data_3rd_CY,$B484,AU$1)</f>
        <v>0</v>
      </c>
      <c r="AV484" s="262" t="n">
        <f aca="false">AU484+AX484+AY484</f>
        <v>0</v>
      </c>
      <c r="AW484" s="392" t="n">
        <f aca="false">IFERROR(AU484/AG484,0)</f>
        <v>0</v>
      </c>
      <c r="AX484" s="268" t="n">
        <f aca="false">IFERROR(IF(AND($F484="OPEN",$AH484&gt;0),$AH484*_SoP*$AW484,IF(AND($F484="CLOSED",$AH484&gt;0),$AH484*_SoL*$AW484,0)),0)</f>
        <v>0</v>
      </c>
      <c r="AY484" s="268" t="n">
        <f aca="false">IFERROR(IF($AH484&lt;0,$AH484*_SoL,0),0)</f>
        <v>0</v>
      </c>
      <c r="AZ484" s="393" t="n">
        <f aca="false">AU484+AX484</f>
        <v>0</v>
      </c>
      <c r="BA484" s="393" t="n">
        <f aca="false">AJ484-AY484</f>
        <v>0</v>
      </c>
      <c r="BB484" s="393" t="n">
        <f aca="false">AZ484-BA484</f>
        <v>0</v>
      </c>
      <c r="BC484" s="394" t="n">
        <f aca="false">IF($BB484&gt;=0,$BB484,0)</f>
        <v>0</v>
      </c>
      <c r="BD484" s="395" t="n">
        <f aca="false">IF($BB484&lt;=0,-$BB484,0)</f>
        <v>-0</v>
      </c>
      <c r="BE484" s="396" t="n">
        <f aca="false">IF((V484-AJ484)&lt;0,0,V484-AJ484)</f>
        <v>0</v>
      </c>
      <c r="BF484" s="397" t="n">
        <f aca="false">IF(AW484&gt;1,0,V484-AW484*V484)</f>
        <v>0</v>
      </c>
    </row>
    <row r="485" customFormat="false" ht="19.5" hidden="false" customHeight="true" outlineLevel="0" collapsed="false">
      <c r="A485" s="166"/>
      <c r="B485" s="208" t="n">
        <f aca="false">B484+1</f>
        <v>474</v>
      </c>
      <c r="C485" s="166"/>
      <c r="D485" s="369" t="n">
        <f aca="false">INDEX(_Rge_Projectdata_3rd,$B485,MATCH("Project-ID",_Rge_Headline_Projectdata,0))</f>
        <v>0</v>
      </c>
      <c r="E485" s="370" t="str">
        <f aca="false" t="array" ref="E485:E485">IF(INDEX(_Rge_Data_3rd_CY,$B485,E$1)=0,"",TEXT(INDEX(_Rge_Data_3rd_CY,$B485,E$1),"JJJJMMTT"))</f>
        <v/>
      </c>
      <c r="F485" s="382" t="str">
        <f aca="false" t="array" ref="F485:F485">INDEX(_Rge_Data_3rd_CY,$B485,F$1)</f>
        <v>Open</v>
      </c>
      <c r="G485" s="371" t="n">
        <f aca="false" t="array" ref="G485:G485">IFERROR(MATCH(INDEX(_Rge_Data_3rd_CY,$B485,G$1),_Rge_Projectstatus,0),"")</f>
        <v>1</v>
      </c>
      <c r="H485" s="383" t="n">
        <f aca="false">INDEX(_Rge_Data_3rd_CY,$B485,H$1)</f>
        <v>0</v>
      </c>
      <c r="I485" s="384" t="n">
        <f aca="false">INDEX(_Rge_Data_3rd_CY,$B485,I$1)</f>
        <v>0</v>
      </c>
      <c r="J485" s="384" t="n">
        <f aca="false">INDEX(_Rge_Data_3rd_CY,$B485,J$1)</f>
        <v>0</v>
      </c>
      <c r="K485" s="384" t="n">
        <f aca="false">INDEX(_Rge_Data_3rd_CY,$B485,K$1)</f>
        <v>0</v>
      </c>
      <c r="L485" s="385" t="n">
        <f aca="false" t="array" ref="L485:L485">INDEX(_Rge_Data_3rd_CY,$B485,L$1)</f>
        <v>0</v>
      </c>
      <c r="M485" s="385" t="n">
        <f aca="false" t="array" ref="M485:M485">INDEX(_Rge_Data_3rd_CY,$B485,M$1)</f>
        <v>0</v>
      </c>
      <c r="N485" s="385" t="n">
        <f aca="false" t="array" ref="N485:N485">INDEX(_Rge_Data_3rd_CY,$B485,N$1)</f>
        <v>0</v>
      </c>
      <c r="O485" s="385" t="n">
        <f aca="false" t="array" ref="O485:O485">INDEX(_Rge_Data_3rd_CY,$B485,O$1)</f>
        <v>0</v>
      </c>
      <c r="P485" s="385" t="n">
        <f aca="false" t="array" ref="P485:P485">INDEX(_Rge_Data_3rd_CY,$B485,P$1)</f>
        <v>0</v>
      </c>
      <c r="Q485" s="385" t="n">
        <f aca="false">INDEX(_Rge_Data_3rd_CY,$B485,Q$1)</f>
        <v>0</v>
      </c>
      <c r="R485" s="385" t="n">
        <f aca="false" t="array" ref="R485:R485">INDEX(_Rge_Data_3rd_CY,$B485,R$1)</f>
        <v>0</v>
      </c>
      <c r="S485" s="385" t="n">
        <f aca="false" t="array" ref="S485:S485">INDEX(_Rge_Data_3rd_CY,$B485,S$1)</f>
        <v>0</v>
      </c>
      <c r="T485" s="385" t="n">
        <f aca="false">H485-S485</f>
        <v>0</v>
      </c>
      <c r="U485" s="386" t="n">
        <f aca="false">IFERROR(T485/H485,0)</f>
        <v>0</v>
      </c>
      <c r="V485" s="387" t="n">
        <f aca="false" t="array" ref="V485:V485">INDEX(_Rge_Data_3rd_CY,$B485,V$1)</f>
        <v>0</v>
      </c>
      <c r="W485" s="388" t="n">
        <f aca="false" t="array" ref="W485:W485">INDEX(_Rge_Data_3rd_CY,$B485,W$1)</f>
        <v>0</v>
      </c>
      <c r="X485" s="388" t="n">
        <f aca="false" t="array" ref="X485:X485">INDEX(_Rge_Data_3rd_CY,$B485,X$1)</f>
        <v>0</v>
      </c>
      <c r="Y485" s="388" t="n">
        <f aca="false">INDEX(_Rge_Data_3rd_CY,$B485,Y$1)</f>
        <v>0</v>
      </c>
      <c r="Z485" s="388" t="n">
        <f aca="false" t="array" ref="Z485:Z485">INDEX(_Rge_Data_3rd_CY,$B485,Z$1)</f>
        <v>0</v>
      </c>
      <c r="AA485" s="388" t="n">
        <f aca="false" t="array" ref="AA485:AA485">INDEX(_Rge_Data_3rd_CY,$B485,AA$1)</f>
        <v>0</v>
      </c>
      <c r="AB485" s="388" t="n">
        <f aca="false" t="array" ref="AB485:AB485">INDEX(_Rge_Data_3rd_CY,$B485,AB$1)</f>
        <v>0</v>
      </c>
      <c r="AC485" s="388" t="n">
        <f aca="false" t="array" ref="AC485:AC485">INDEX(_Rge_Data_3rd_CY,$B485,AC$1)</f>
        <v>0</v>
      </c>
      <c r="AD485" s="388" t="n">
        <f aca="false" t="array" ref="AD485:AD485">INDEX(_Rge_Data_3rd_CY,$B485,AD$1)</f>
        <v>0</v>
      </c>
      <c r="AE485" s="388" t="n">
        <f aca="false">INDEX(_Rge_Data_3rd_CY,$B485,AE$1)</f>
        <v>0</v>
      </c>
      <c r="AF485" s="388" t="n">
        <f aca="false" t="array" ref="AF485:AF485">INDEX(_Rge_Data_3rd_CY,$B485,AF$1)</f>
        <v>0</v>
      </c>
      <c r="AG485" s="388" t="n">
        <f aca="false" t="array" ref="AG485:AG485">INDEX(_Rge_Data_3rd_CY,$B485,AG$1)</f>
        <v>0</v>
      </c>
      <c r="AH485" s="388" t="n">
        <f aca="false">V485-AG485</f>
        <v>0</v>
      </c>
      <c r="AI485" s="389" t="n">
        <f aca="false">IFERROR(AH485/V485,)</f>
        <v>0</v>
      </c>
      <c r="AJ485" s="390" t="n">
        <f aca="false" t="array" ref="AJ485:AJ485">INDEX(_Rge_Data_3rd_CY,$B485,AJ$1)</f>
        <v>0</v>
      </c>
      <c r="AK485" s="391" t="n">
        <f aca="false" t="array" ref="AK485:AK485">INDEX(_Rge_Data_3rd_CY,$B485,AK$1)</f>
        <v>0</v>
      </c>
      <c r="AL485" s="391" t="n">
        <f aca="false" t="array" ref="AL485:AL485">INDEX(_Rge_Data_3rd_CY,$B485,AL$1)</f>
        <v>0</v>
      </c>
      <c r="AM485" s="391" t="n">
        <f aca="false">INDEX(_Rge_Data_3rd_CY,$B485,AM$1)</f>
        <v>0</v>
      </c>
      <c r="AN485" s="391" t="n">
        <f aca="false" t="array" ref="AN485:AN485">INDEX(_Rge_Data_3rd_CY,$B485,AN$1)</f>
        <v>0</v>
      </c>
      <c r="AO485" s="391" t="n">
        <f aca="false" t="array" ref="AO485:AO485">INDEX(_Rge_Data_3rd_CY,$B485,AO$1)</f>
        <v>0</v>
      </c>
      <c r="AP485" s="391" t="n">
        <f aca="false" t="array" ref="AP485:AP485">INDEX(_Rge_Data_3rd_CY,$B485,AP$1)</f>
        <v>0</v>
      </c>
      <c r="AQ485" s="391" t="n">
        <f aca="false" t="array" ref="AQ485:AQ485">INDEX(_Rge_Data_3rd_CY,$B485,AQ$1)</f>
        <v>0</v>
      </c>
      <c r="AR485" s="391" t="n">
        <f aca="false" t="array" ref="AR485:AR485">INDEX(_Rge_Data_3rd_CY,$B485,AR$1)</f>
        <v>0</v>
      </c>
      <c r="AS485" s="391" t="n">
        <f aca="false">INDEX(_Rge_Data_3rd_CY,$B485,AS$1)</f>
        <v>0</v>
      </c>
      <c r="AT485" s="391" t="n">
        <f aca="false" t="array" ref="AT485:AT485">INDEX(_Rge_Data_3rd_CY,$B485,AT$1)</f>
        <v>0</v>
      </c>
      <c r="AU485" s="391" t="n">
        <f aca="false" t="array" ref="AU485:AU485">INDEX(_Rge_Data_3rd_CY,$B485,AU$1)</f>
        <v>0</v>
      </c>
      <c r="AV485" s="262" t="n">
        <f aca="false">AU485+AX485+AY485</f>
        <v>0</v>
      </c>
      <c r="AW485" s="392" t="n">
        <f aca="false">IFERROR(AU485/AG485,0)</f>
        <v>0</v>
      </c>
      <c r="AX485" s="268" t="n">
        <f aca="false">IFERROR(IF(AND($F485="OPEN",$AH485&gt;0),$AH485*_SoP*$AW485,IF(AND($F485="CLOSED",$AH485&gt;0),$AH485*_SoL*$AW485,0)),0)</f>
        <v>0</v>
      </c>
      <c r="AY485" s="268" t="n">
        <f aca="false">IFERROR(IF($AH485&lt;0,$AH485*_SoL,0),0)</f>
        <v>0</v>
      </c>
      <c r="AZ485" s="393" t="n">
        <f aca="false">AU485+AX485</f>
        <v>0</v>
      </c>
      <c r="BA485" s="393" t="n">
        <f aca="false">AJ485-AY485</f>
        <v>0</v>
      </c>
      <c r="BB485" s="393" t="n">
        <f aca="false">AZ485-BA485</f>
        <v>0</v>
      </c>
      <c r="BC485" s="394" t="n">
        <f aca="false">IF($BB485&gt;=0,$BB485,0)</f>
        <v>0</v>
      </c>
      <c r="BD485" s="395" t="n">
        <f aca="false">IF($BB485&lt;=0,-$BB485,0)</f>
        <v>-0</v>
      </c>
      <c r="BE485" s="396" t="n">
        <f aca="false">IF((V485-AJ485)&lt;0,0,V485-AJ485)</f>
        <v>0</v>
      </c>
      <c r="BF485" s="397" t="n">
        <f aca="false">IF(AW485&gt;1,0,V485-AW485*V485)</f>
        <v>0</v>
      </c>
    </row>
    <row r="486" customFormat="false" ht="19.5" hidden="false" customHeight="true" outlineLevel="0" collapsed="false">
      <c r="A486" s="166"/>
      <c r="B486" s="208" t="n">
        <f aca="false">B485+1</f>
        <v>475</v>
      </c>
      <c r="C486" s="166"/>
      <c r="D486" s="369" t="n">
        <f aca="false">INDEX(_Rge_Projectdata_3rd,$B486,MATCH("Project-ID",_Rge_Headline_Projectdata,0))</f>
        <v>0</v>
      </c>
      <c r="E486" s="370" t="str">
        <f aca="false" t="array" ref="E486:E486">IF(INDEX(_Rge_Data_3rd_CY,$B486,E$1)=0,"",TEXT(INDEX(_Rge_Data_3rd_CY,$B486,E$1),"JJJJMMTT"))</f>
        <v/>
      </c>
      <c r="F486" s="382" t="str">
        <f aca="false" t="array" ref="F486:F486">INDEX(_Rge_Data_3rd_CY,$B486,F$1)</f>
        <v>Open</v>
      </c>
      <c r="G486" s="371" t="n">
        <f aca="false" t="array" ref="G486:G486">IFERROR(MATCH(INDEX(_Rge_Data_3rd_CY,$B486,G$1),_Rge_Projectstatus,0),"")</f>
        <v>1</v>
      </c>
      <c r="H486" s="383" t="n">
        <f aca="false">INDEX(_Rge_Data_3rd_CY,$B486,H$1)</f>
        <v>0</v>
      </c>
      <c r="I486" s="384" t="n">
        <f aca="false">INDEX(_Rge_Data_3rd_CY,$B486,I$1)</f>
        <v>0</v>
      </c>
      <c r="J486" s="384" t="n">
        <f aca="false">INDEX(_Rge_Data_3rd_CY,$B486,J$1)</f>
        <v>0</v>
      </c>
      <c r="K486" s="384" t="n">
        <f aca="false">INDEX(_Rge_Data_3rd_CY,$B486,K$1)</f>
        <v>0</v>
      </c>
      <c r="L486" s="385" t="n">
        <f aca="false" t="array" ref="L486:L486">INDEX(_Rge_Data_3rd_CY,$B486,L$1)</f>
        <v>0</v>
      </c>
      <c r="M486" s="385" t="n">
        <f aca="false" t="array" ref="M486:M486">INDEX(_Rge_Data_3rd_CY,$B486,M$1)</f>
        <v>0</v>
      </c>
      <c r="N486" s="385" t="n">
        <f aca="false" t="array" ref="N486:N486">INDEX(_Rge_Data_3rd_CY,$B486,N$1)</f>
        <v>0</v>
      </c>
      <c r="O486" s="385" t="n">
        <f aca="false" t="array" ref="O486:O486">INDEX(_Rge_Data_3rd_CY,$B486,O$1)</f>
        <v>0</v>
      </c>
      <c r="P486" s="385" t="n">
        <f aca="false" t="array" ref="P486:P486">INDEX(_Rge_Data_3rd_CY,$B486,P$1)</f>
        <v>0</v>
      </c>
      <c r="Q486" s="385" t="n">
        <f aca="false">INDEX(_Rge_Data_3rd_CY,$B486,Q$1)</f>
        <v>0</v>
      </c>
      <c r="R486" s="385" t="n">
        <f aca="false" t="array" ref="R486:R486">INDEX(_Rge_Data_3rd_CY,$B486,R$1)</f>
        <v>0</v>
      </c>
      <c r="S486" s="385" t="n">
        <f aca="false" t="array" ref="S486:S486">INDEX(_Rge_Data_3rd_CY,$B486,S$1)</f>
        <v>0</v>
      </c>
      <c r="T486" s="385" t="n">
        <f aca="false">H486-S486</f>
        <v>0</v>
      </c>
      <c r="U486" s="386" t="n">
        <f aca="false">IFERROR(T486/H486,0)</f>
        <v>0</v>
      </c>
      <c r="V486" s="387" t="n">
        <f aca="false" t="array" ref="V486:V486">INDEX(_Rge_Data_3rd_CY,$B486,V$1)</f>
        <v>0</v>
      </c>
      <c r="W486" s="388" t="n">
        <f aca="false" t="array" ref="W486:W486">INDEX(_Rge_Data_3rd_CY,$B486,W$1)</f>
        <v>0</v>
      </c>
      <c r="X486" s="388" t="n">
        <f aca="false" t="array" ref="X486:X486">INDEX(_Rge_Data_3rd_CY,$B486,X$1)</f>
        <v>0</v>
      </c>
      <c r="Y486" s="388" t="n">
        <f aca="false">INDEX(_Rge_Data_3rd_CY,$B486,Y$1)</f>
        <v>0</v>
      </c>
      <c r="Z486" s="388" t="n">
        <f aca="false" t="array" ref="Z486:Z486">INDEX(_Rge_Data_3rd_CY,$B486,Z$1)</f>
        <v>0</v>
      </c>
      <c r="AA486" s="388" t="n">
        <f aca="false" t="array" ref="AA486:AA486">INDEX(_Rge_Data_3rd_CY,$B486,AA$1)</f>
        <v>0</v>
      </c>
      <c r="AB486" s="388" t="n">
        <f aca="false" t="array" ref="AB486:AB486">INDEX(_Rge_Data_3rd_CY,$B486,AB$1)</f>
        <v>0</v>
      </c>
      <c r="AC486" s="388" t="n">
        <f aca="false" t="array" ref="AC486:AC486">INDEX(_Rge_Data_3rd_CY,$B486,AC$1)</f>
        <v>0</v>
      </c>
      <c r="AD486" s="388" t="n">
        <f aca="false" t="array" ref="AD486:AD486">INDEX(_Rge_Data_3rd_CY,$B486,AD$1)</f>
        <v>0</v>
      </c>
      <c r="AE486" s="388" t="n">
        <f aca="false">INDEX(_Rge_Data_3rd_CY,$B486,AE$1)</f>
        <v>0</v>
      </c>
      <c r="AF486" s="388" t="n">
        <f aca="false" t="array" ref="AF486:AF486">INDEX(_Rge_Data_3rd_CY,$B486,AF$1)</f>
        <v>0</v>
      </c>
      <c r="AG486" s="388" t="n">
        <f aca="false" t="array" ref="AG486:AG486">INDEX(_Rge_Data_3rd_CY,$B486,AG$1)</f>
        <v>0</v>
      </c>
      <c r="AH486" s="388" t="n">
        <f aca="false">V486-AG486</f>
        <v>0</v>
      </c>
      <c r="AI486" s="389" t="n">
        <f aca="false">IFERROR(AH486/V486,)</f>
        <v>0</v>
      </c>
      <c r="AJ486" s="390" t="n">
        <f aca="false" t="array" ref="AJ486:AJ486">INDEX(_Rge_Data_3rd_CY,$B486,AJ$1)</f>
        <v>0</v>
      </c>
      <c r="AK486" s="391" t="n">
        <f aca="false" t="array" ref="AK486:AK486">INDEX(_Rge_Data_3rd_CY,$B486,AK$1)</f>
        <v>0</v>
      </c>
      <c r="AL486" s="391" t="n">
        <f aca="false" t="array" ref="AL486:AL486">INDEX(_Rge_Data_3rd_CY,$B486,AL$1)</f>
        <v>0</v>
      </c>
      <c r="AM486" s="391" t="n">
        <f aca="false">INDEX(_Rge_Data_3rd_CY,$B486,AM$1)</f>
        <v>0</v>
      </c>
      <c r="AN486" s="391" t="n">
        <f aca="false" t="array" ref="AN486:AN486">INDEX(_Rge_Data_3rd_CY,$B486,AN$1)</f>
        <v>0</v>
      </c>
      <c r="AO486" s="391" t="n">
        <f aca="false" t="array" ref="AO486:AO486">INDEX(_Rge_Data_3rd_CY,$B486,AO$1)</f>
        <v>0</v>
      </c>
      <c r="AP486" s="391" t="n">
        <f aca="false" t="array" ref="AP486:AP486">INDEX(_Rge_Data_3rd_CY,$B486,AP$1)</f>
        <v>0</v>
      </c>
      <c r="AQ486" s="391" t="n">
        <f aca="false" t="array" ref="AQ486:AQ486">INDEX(_Rge_Data_3rd_CY,$B486,AQ$1)</f>
        <v>0</v>
      </c>
      <c r="AR486" s="391" t="n">
        <f aca="false" t="array" ref="AR486:AR486">INDEX(_Rge_Data_3rd_CY,$B486,AR$1)</f>
        <v>0</v>
      </c>
      <c r="AS486" s="391" t="n">
        <f aca="false">INDEX(_Rge_Data_3rd_CY,$B486,AS$1)</f>
        <v>0</v>
      </c>
      <c r="AT486" s="391" t="n">
        <f aca="false" t="array" ref="AT486:AT486">INDEX(_Rge_Data_3rd_CY,$B486,AT$1)</f>
        <v>0</v>
      </c>
      <c r="AU486" s="391" t="n">
        <f aca="false" t="array" ref="AU486:AU486">INDEX(_Rge_Data_3rd_CY,$B486,AU$1)</f>
        <v>0</v>
      </c>
      <c r="AV486" s="262" t="n">
        <f aca="false">AU486+AX486+AY486</f>
        <v>0</v>
      </c>
      <c r="AW486" s="392" t="n">
        <f aca="false">IFERROR(AU486/AG486,0)</f>
        <v>0</v>
      </c>
      <c r="AX486" s="268" t="n">
        <f aca="false">IFERROR(IF(AND($F486="OPEN",$AH486&gt;0),$AH486*_SoP*$AW486,IF(AND($F486="CLOSED",$AH486&gt;0),$AH486*_SoL*$AW486,0)),0)</f>
        <v>0</v>
      </c>
      <c r="AY486" s="268" t="n">
        <f aca="false">IFERROR(IF($AH486&lt;0,$AH486*_SoL,0),0)</f>
        <v>0</v>
      </c>
      <c r="AZ486" s="393" t="n">
        <f aca="false">AU486+AX486</f>
        <v>0</v>
      </c>
      <c r="BA486" s="393" t="n">
        <f aca="false">AJ486-AY486</f>
        <v>0</v>
      </c>
      <c r="BB486" s="393" t="n">
        <f aca="false">AZ486-BA486</f>
        <v>0</v>
      </c>
      <c r="BC486" s="394" t="n">
        <f aca="false">IF($BB486&gt;=0,$BB486,0)</f>
        <v>0</v>
      </c>
      <c r="BD486" s="395" t="n">
        <f aca="false">IF($BB486&lt;=0,-$BB486,0)</f>
        <v>-0</v>
      </c>
      <c r="BE486" s="396" t="n">
        <f aca="false">IF((V486-AJ486)&lt;0,0,V486-AJ486)</f>
        <v>0</v>
      </c>
      <c r="BF486" s="397" t="n">
        <f aca="false">IF(AW486&gt;1,0,V486-AW486*V486)</f>
        <v>0</v>
      </c>
    </row>
    <row r="487" customFormat="false" ht="19.5" hidden="false" customHeight="true" outlineLevel="0" collapsed="false">
      <c r="A487" s="166"/>
      <c r="B487" s="208" t="n">
        <f aca="false">B486+1</f>
        <v>476</v>
      </c>
      <c r="C487" s="166"/>
      <c r="D487" s="369" t="n">
        <f aca="false">INDEX(_Rge_Projectdata_3rd,$B487,MATCH("Project-ID",_Rge_Headline_Projectdata,0))</f>
        <v>0</v>
      </c>
      <c r="E487" s="370" t="str">
        <f aca="false" t="array" ref="E487:E487">IF(INDEX(_Rge_Data_3rd_CY,$B487,E$1)=0,"",TEXT(INDEX(_Rge_Data_3rd_CY,$B487,E$1),"JJJJMMTT"))</f>
        <v/>
      </c>
      <c r="F487" s="382" t="str">
        <f aca="false" t="array" ref="F487:F487">INDEX(_Rge_Data_3rd_CY,$B487,F$1)</f>
        <v>Open</v>
      </c>
      <c r="G487" s="371" t="n">
        <f aca="false" t="array" ref="G487:G487">IFERROR(MATCH(INDEX(_Rge_Data_3rd_CY,$B487,G$1),_Rge_Projectstatus,0),"")</f>
        <v>1</v>
      </c>
      <c r="H487" s="383" t="n">
        <f aca="false">INDEX(_Rge_Data_3rd_CY,$B487,H$1)</f>
        <v>0</v>
      </c>
      <c r="I487" s="384" t="n">
        <f aca="false">INDEX(_Rge_Data_3rd_CY,$B487,I$1)</f>
        <v>0</v>
      </c>
      <c r="J487" s="384" t="n">
        <f aca="false">INDEX(_Rge_Data_3rd_CY,$B487,J$1)</f>
        <v>0</v>
      </c>
      <c r="K487" s="384" t="n">
        <f aca="false">INDEX(_Rge_Data_3rd_CY,$B487,K$1)</f>
        <v>0</v>
      </c>
      <c r="L487" s="385" t="n">
        <f aca="false" t="array" ref="L487:L487">INDEX(_Rge_Data_3rd_CY,$B487,L$1)</f>
        <v>0</v>
      </c>
      <c r="M487" s="385" t="n">
        <f aca="false" t="array" ref="M487:M487">INDEX(_Rge_Data_3rd_CY,$B487,M$1)</f>
        <v>0</v>
      </c>
      <c r="N487" s="385" t="n">
        <f aca="false" t="array" ref="N487:N487">INDEX(_Rge_Data_3rd_CY,$B487,N$1)</f>
        <v>0</v>
      </c>
      <c r="O487" s="385" t="n">
        <f aca="false" t="array" ref="O487:O487">INDEX(_Rge_Data_3rd_CY,$B487,O$1)</f>
        <v>0</v>
      </c>
      <c r="P487" s="385" t="n">
        <f aca="false" t="array" ref="P487:P487">INDEX(_Rge_Data_3rd_CY,$B487,P$1)</f>
        <v>0</v>
      </c>
      <c r="Q487" s="385" t="n">
        <f aca="false">INDEX(_Rge_Data_3rd_CY,$B487,Q$1)</f>
        <v>0</v>
      </c>
      <c r="R487" s="385" t="n">
        <f aca="false" t="array" ref="R487:R487">INDEX(_Rge_Data_3rd_CY,$B487,R$1)</f>
        <v>0</v>
      </c>
      <c r="S487" s="385" t="n">
        <f aca="false" t="array" ref="S487:S487">INDEX(_Rge_Data_3rd_CY,$B487,S$1)</f>
        <v>0</v>
      </c>
      <c r="T487" s="385" t="n">
        <f aca="false">H487-S487</f>
        <v>0</v>
      </c>
      <c r="U487" s="386" t="n">
        <f aca="false">IFERROR(T487/H487,0)</f>
        <v>0</v>
      </c>
      <c r="V487" s="387" t="n">
        <f aca="false" t="array" ref="V487:V487">INDEX(_Rge_Data_3rd_CY,$B487,V$1)</f>
        <v>0</v>
      </c>
      <c r="W487" s="388" t="n">
        <f aca="false" t="array" ref="W487:W487">INDEX(_Rge_Data_3rd_CY,$B487,W$1)</f>
        <v>0</v>
      </c>
      <c r="X487" s="388" t="n">
        <f aca="false" t="array" ref="X487:X487">INDEX(_Rge_Data_3rd_CY,$B487,X$1)</f>
        <v>0</v>
      </c>
      <c r="Y487" s="388" t="n">
        <f aca="false">INDEX(_Rge_Data_3rd_CY,$B487,Y$1)</f>
        <v>0</v>
      </c>
      <c r="Z487" s="388" t="n">
        <f aca="false" t="array" ref="Z487:Z487">INDEX(_Rge_Data_3rd_CY,$B487,Z$1)</f>
        <v>0</v>
      </c>
      <c r="AA487" s="388" t="n">
        <f aca="false" t="array" ref="AA487:AA487">INDEX(_Rge_Data_3rd_CY,$B487,AA$1)</f>
        <v>0</v>
      </c>
      <c r="AB487" s="388" t="n">
        <f aca="false" t="array" ref="AB487:AB487">INDEX(_Rge_Data_3rd_CY,$B487,AB$1)</f>
        <v>0</v>
      </c>
      <c r="AC487" s="388" t="n">
        <f aca="false" t="array" ref="AC487:AC487">INDEX(_Rge_Data_3rd_CY,$B487,AC$1)</f>
        <v>0</v>
      </c>
      <c r="AD487" s="388" t="n">
        <f aca="false" t="array" ref="AD487:AD487">INDEX(_Rge_Data_3rd_CY,$B487,AD$1)</f>
        <v>0</v>
      </c>
      <c r="AE487" s="388" t="n">
        <f aca="false">INDEX(_Rge_Data_3rd_CY,$B487,AE$1)</f>
        <v>0</v>
      </c>
      <c r="AF487" s="388" t="n">
        <f aca="false" t="array" ref="AF487:AF487">INDEX(_Rge_Data_3rd_CY,$B487,AF$1)</f>
        <v>0</v>
      </c>
      <c r="AG487" s="388" t="n">
        <f aca="false" t="array" ref="AG487:AG487">INDEX(_Rge_Data_3rd_CY,$B487,AG$1)</f>
        <v>0</v>
      </c>
      <c r="AH487" s="388" t="n">
        <f aca="false">V487-AG487</f>
        <v>0</v>
      </c>
      <c r="AI487" s="389" t="n">
        <f aca="false">IFERROR(AH487/V487,)</f>
        <v>0</v>
      </c>
      <c r="AJ487" s="390" t="n">
        <f aca="false" t="array" ref="AJ487:AJ487">INDEX(_Rge_Data_3rd_CY,$B487,AJ$1)</f>
        <v>0</v>
      </c>
      <c r="AK487" s="391" t="n">
        <f aca="false" t="array" ref="AK487:AK487">INDEX(_Rge_Data_3rd_CY,$B487,AK$1)</f>
        <v>0</v>
      </c>
      <c r="AL487" s="391" t="n">
        <f aca="false" t="array" ref="AL487:AL487">INDEX(_Rge_Data_3rd_CY,$B487,AL$1)</f>
        <v>0</v>
      </c>
      <c r="AM487" s="391" t="n">
        <f aca="false">INDEX(_Rge_Data_3rd_CY,$B487,AM$1)</f>
        <v>0</v>
      </c>
      <c r="AN487" s="391" t="n">
        <f aca="false" t="array" ref="AN487:AN487">INDEX(_Rge_Data_3rd_CY,$B487,AN$1)</f>
        <v>0</v>
      </c>
      <c r="AO487" s="391" t="n">
        <f aca="false" t="array" ref="AO487:AO487">INDEX(_Rge_Data_3rd_CY,$B487,AO$1)</f>
        <v>0</v>
      </c>
      <c r="AP487" s="391" t="n">
        <f aca="false" t="array" ref="AP487:AP487">INDEX(_Rge_Data_3rd_CY,$B487,AP$1)</f>
        <v>0</v>
      </c>
      <c r="AQ487" s="391" t="n">
        <f aca="false" t="array" ref="AQ487:AQ487">INDEX(_Rge_Data_3rd_CY,$B487,AQ$1)</f>
        <v>0</v>
      </c>
      <c r="AR487" s="391" t="n">
        <f aca="false" t="array" ref="AR487:AR487">INDEX(_Rge_Data_3rd_CY,$B487,AR$1)</f>
        <v>0</v>
      </c>
      <c r="AS487" s="391" t="n">
        <f aca="false">INDEX(_Rge_Data_3rd_CY,$B487,AS$1)</f>
        <v>0</v>
      </c>
      <c r="AT487" s="391" t="n">
        <f aca="false" t="array" ref="AT487:AT487">INDEX(_Rge_Data_3rd_CY,$B487,AT$1)</f>
        <v>0</v>
      </c>
      <c r="AU487" s="391" t="n">
        <f aca="false" t="array" ref="AU487:AU487">INDEX(_Rge_Data_3rd_CY,$B487,AU$1)</f>
        <v>0</v>
      </c>
      <c r="AV487" s="262" t="n">
        <f aca="false">AU487+AX487+AY487</f>
        <v>0</v>
      </c>
      <c r="AW487" s="392" t="n">
        <f aca="false">IFERROR(AU487/AG487,0)</f>
        <v>0</v>
      </c>
      <c r="AX487" s="268" t="n">
        <f aca="false">IFERROR(IF(AND($F487="OPEN",$AH487&gt;0),$AH487*_SoP*$AW487,IF(AND($F487="CLOSED",$AH487&gt;0),$AH487*_SoL*$AW487,0)),0)</f>
        <v>0</v>
      </c>
      <c r="AY487" s="268" t="n">
        <f aca="false">IFERROR(IF($AH487&lt;0,$AH487*_SoL,0),0)</f>
        <v>0</v>
      </c>
      <c r="AZ487" s="393" t="n">
        <f aca="false">AU487+AX487</f>
        <v>0</v>
      </c>
      <c r="BA487" s="393" t="n">
        <f aca="false">AJ487-AY487</f>
        <v>0</v>
      </c>
      <c r="BB487" s="393" t="n">
        <f aca="false">AZ487-BA487</f>
        <v>0</v>
      </c>
      <c r="BC487" s="394" t="n">
        <f aca="false">IF($BB487&gt;=0,$BB487,0)</f>
        <v>0</v>
      </c>
      <c r="BD487" s="395" t="n">
        <f aca="false">IF($BB487&lt;=0,-$BB487,0)</f>
        <v>-0</v>
      </c>
      <c r="BE487" s="396" t="n">
        <f aca="false">IF((V487-AJ487)&lt;0,0,V487-AJ487)</f>
        <v>0</v>
      </c>
      <c r="BF487" s="397" t="n">
        <f aca="false">IF(AW487&gt;1,0,V487-AW487*V487)</f>
        <v>0</v>
      </c>
    </row>
    <row r="488" customFormat="false" ht="19.5" hidden="false" customHeight="true" outlineLevel="0" collapsed="false">
      <c r="A488" s="166"/>
      <c r="B488" s="208" t="n">
        <f aca="false">B487+1</f>
        <v>477</v>
      </c>
      <c r="C488" s="166"/>
      <c r="D488" s="369" t="n">
        <f aca="false">INDEX(_Rge_Projectdata_3rd,$B488,MATCH("Project-ID",_Rge_Headline_Projectdata,0))</f>
        <v>0</v>
      </c>
      <c r="E488" s="370" t="str">
        <f aca="false" t="array" ref="E488:E488">IF(INDEX(_Rge_Data_3rd_CY,$B488,E$1)=0,"",TEXT(INDEX(_Rge_Data_3rd_CY,$B488,E$1),"JJJJMMTT"))</f>
        <v/>
      </c>
      <c r="F488" s="382" t="str">
        <f aca="false" t="array" ref="F488:F488">INDEX(_Rge_Data_3rd_CY,$B488,F$1)</f>
        <v>Open</v>
      </c>
      <c r="G488" s="371" t="n">
        <f aca="false" t="array" ref="G488:G488">IFERROR(MATCH(INDEX(_Rge_Data_3rd_CY,$B488,G$1),_Rge_Projectstatus,0),"")</f>
        <v>1</v>
      </c>
      <c r="H488" s="383" t="n">
        <f aca="false">INDEX(_Rge_Data_3rd_CY,$B488,H$1)</f>
        <v>0</v>
      </c>
      <c r="I488" s="384" t="n">
        <f aca="false">INDEX(_Rge_Data_3rd_CY,$B488,I$1)</f>
        <v>0</v>
      </c>
      <c r="J488" s="384" t="n">
        <f aca="false">INDEX(_Rge_Data_3rd_CY,$B488,J$1)</f>
        <v>0</v>
      </c>
      <c r="K488" s="384" t="n">
        <f aca="false">INDEX(_Rge_Data_3rd_CY,$B488,K$1)</f>
        <v>0</v>
      </c>
      <c r="L488" s="385" t="n">
        <f aca="false" t="array" ref="L488:L488">INDEX(_Rge_Data_3rd_CY,$B488,L$1)</f>
        <v>0</v>
      </c>
      <c r="M488" s="385" t="n">
        <f aca="false" t="array" ref="M488:M488">INDEX(_Rge_Data_3rd_CY,$B488,M$1)</f>
        <v>0</v>
      </c>
      <c r="N488" s="385" t="n">
        <f aca="false" t="array" ref="N488:N488">INDEX(_Rge_Data_3rd_CY,$B488,N$1)</f>
        <v>0</v>
      </c>
      <c r="O488" s="385" t="n">
        <f aca="false" t="array" ref="O488:O488">INDEX(_Rge_Data_3rd_CY,$B488,O$1)</f>
        <v>0</v>
      </c>
      <c r="P488" s="385" t="n">
        <f aca="false" t="array" ref="P488:P488">INDEX(_Rge_Data_3rd_CY,$B488,P$1)</f>
        <v>0</v>
      </c>
      <c r="Q488" s="385" t="n">
        <f aca="false">INDEX(_Rge_Data_3rd_CY,$B488,Q$1)</f>
        <v>0</v>
      </c>
      <c r="R488" s="385" t="n">
        <f aca="false" t="array" ref="R488:R488">INDEX(_Rge_Data_3rd_CY,$B488,R$1)</f>
        <v>0</v>
      </c>
      <c r="S488" s="385" t="n">
        <f aca="false" t="array" ref="S488:S488">INDEX(_Rge_Data_3rd_CY,$B488,S$1)</f>
        <v>0</v>
      </c>
      <c r="T488" s="385" t="n">
        <f aca="false">H488-S488</f>
        <v>0</v>
      </c>
      <c r="U488" s="386" t="n">
        <f aca="false">IFERROR(T488/H488,0)</f>
        <v>0</v>
      </c>
      <c r="V488" s="387" t="n">
        <f aca="false" t="array" ref="V488:V488">INDEX(_Rge_Data_3rd_CY,$B488,V$1)</f>
        <v>0</v>
      </c>
      <c r="W488" s="388" t="n">
        <f aca="false" t="array" ref="W488:W488">INDEX(_Rge_Data_3rd_CY,$B488,W$1)</f>
        <v>0</v>
      </c>
      <c r="X488" s="388" t="n">
        <f aca="false" t="array" ref="X488:X488">INDEX(_Rge_Data_3rd_CY,$B488,X$1)</f>
        <v>0</v>
      </c>
      <c r="Y488" s="388" t="n">
        <f aca="false">INDEX(_Rge_Data_3rd_CY,$B488,Y$1)</f>
        <v>0</v>
      </c>
      <c r="Z488" s="388" t="n">
        <f aca="false" t="array" ref="Z488:Z488">INDEX(_Rge_Data_3rd_CY,$B488,Z$1)</f>
        <v>0</v>
      </c>
      <c r="AA488" s="388" t="n">
        <f aca="false" t="array" ref="AA488:AA488">INDEX(_Rge_Data_3rd_CY,$B488,AA$1)</f>
        <v>0</v>
      </c>
      <c r="AB488" s="388" t="n">
        <f aca="false" t="array" ref="AB488:AB488">INDEX(_Rge_Data_3rd_CY,$B488,AB$1)</f>
        <v>0</v>
      </c>
      <c r="AC488" s="388" t="n">
        <f aca="false" t="array" ref="AC488:AC488">INDEX(_Rge_Data_3rd_CY,$B488,AC$1)</f>
        <v>0</v>
      </c>
      <c r="AD488" s="388" t="n">
        <f aca="false" t="array" ref="AD488:AD488">INDEX(_Rge_Data_3rd_CY,$B488,AD$1)</f>
        <v>0</v>
      </c>
      <c r="AE488" s="388" t="n">
        <f aca="false">INDEX(_Rge_Data_3rd_CY,$B488,AE$1)</f>
        <v>0</v>
      </c>
      <c r="AF488" s="388" t="n">
        <f aca="false" t="array" ref="AF488:AF488">INDEX(_Rge_Data_3rd_CY,$B488,AF$1)</f>
        <v>0</v>
      </c>
      <c r="AG488" s="388" t="n">
        <f aca="false" t="array" ref="AG488:AG488">INDEX(_Rge_Data_3rd_CY,$B488,AG$1)</f>
        <v>0</v>
      </c>
      <c r="AH488" s="388" t="n">
        <f aca="false">V488-AG488</f>
        <v>0</v>
      </c>
      <c r="AI488" s="389" t="n">
        <f aca="false">IFERROR(AH488/V488,)</f>
        <v>0</v>
      </c>
      <c r="AJ488" s="390" t="n">
        <f aca="false" t="array" ref="AJ488:AJ488">INDEX(_Rge_Data_3rd_CY,$B488,AJ$1)</f>
        <v>0</v>
      </c>
      <c r="AK488" s="391" t="n">
        <f aca="false" t="array" ref="AK488:AK488">INDEX(_Rge_Data_3rd_CY,$B488,AK$1)</f>
        <v>0</v>
      </c>
      <c r="AL488" s="391" t="n">
        <f aca="false" t="array" ref="AL488:AL488">INDEX(_Rge_Data_3rd_CY,$B488,AL$1)</f>
        <v>0</v>
      </c>
      <c r="AM488" s="391" t="n">
        <f aca="false">INDEX(_Rge_Data_3rd_CY,$B488,AM$1)</f>
        <v>0</v>
      </c>
      <c r="AN488" s="391" t="n">
        <f aca="false" t="array" ref="AN488:AN488">INDEX(_Rge_Data_3rd_CY,$B488,AN$1)</f>
        <v>0</v>
      </c>
      <c r="AO488" s="391" t="n">
        <f aca="false" t="array" ref="AO488:AO488">INDEX(_Rge_Data_3rd_CY,$B488,AO$1)</f>
        <v>0</v>
      </c>
      <c r="AP488" s="391" t="n">
        <f aca="false" t="array" ref="AP488:AP488">INDEX(_Rge_Data_3rd_CY,$B488,AP$1)</f>
        <v>0</v>
      </c>
      <c r="AQ488" s="391" t="n">
        <f aca="false" t="array" ref="AQ488:AQ488">INDEX(_Rge_Data_3rd_CY,$B488,AQ$1)</f>
        <v>0</v>
      </c>
      <c r="AR488" s="391" t="n">
        <f aca="false" t="array" ref="AR488:AR488">INDEX(_Rge_Data_3rd_CY,$B488,AR$1)</f>
        <v>0</v>
      </c>
      <c r="AS488" s="391" t="n">
        <f aca="false">INDEX(_Rge_Data_3rd_CY,$B488,AS$1)</f>
        <v>0</v>
      </c>
      <c r="AT488" s="391" t="n">
        <f aca="false" t="array" ref="AT488:AT488">INDEX(_Rge_Data_3rd_CY,$B488,AT$1)</f>
        <v>0</v>
      </c>
      <c r="AU488" s="391" t="n">
        <f aca="false" t="array" ref="AU488:AU488">INDEX(_Rge_Data_3rd_CY,$B488,AU$1)</f>
        <v>0</v>
      </c>
      <c r="AV488" s="262" t="n">
        <f aca="false">AU488+AX488+AY488</f>
        <v>0</v>
      </c>
      <c r="AW488" s="392" t="n">
        <f aca="false">IFERROR(AU488/AG488,0)</f>
        <v>0</v>
      </c>
      <c r="AX488" s="268" t="n">
        <f aca="false">IFERROR(IF(AND($F488="OPEN",$AH488&gt;0),$AH488*_SoP*$AW488,IF(AND($F488="CLOSED",$AH488&gt;0),$AH488*_SoL*$AW488,0)),0)</f>
        <v>0</v>
      </c>
      <c r="AY488" s="268" t="n">
        <f aca="false">IFERROR(IF($AH488&lt;0,$AH488*_SoL,0),0)</f>
        <v>0</v>
      </c>
      <c r="AZ488" s="393" t="n">
        <f aca="false">AU488+AX488</f>
        <v>0</v>
      </c>
      <c r="BA488" s="393" t="n">
        <f aca="false">AJ488-AY488</f>
        <v>0</v>
      </c>
      <c r="BB488" s="393" t="n">
        <f aca="false">AZ488-BA488</f>
        <v>0</v>
      </c>
      <c r="BC488" s="394" t="n">
        <f aca="false">IF($BB488&gt;=0,$BB488,0)</f>
        <v>0</v>
      </c>
      <c r="BD488" s="395" t="n">
        <f aca="false">IF($BB488&lt;=0,-$BB488,0)</f>
        <v>-0</v>
      </c>
      <c r="BE488" s="396" t="n">
        <f aca="false">IF((V488-AJ488)&lt;0,0,V488-AJ488)</f>
        <v>0</v>
      </c>
      <c r="BF488" s="397" t="n">
        <f aca="false">IF(AW488&gt;1,0,V488-AW488*V488)</f>
        <v>0</v>
      </c>
    </row>
    <row r="489" customFormat="false" ht="19.5" hidden="false" customHeight="true" outlineLevel="0" collapsed="false">
      <c r="A489" s="166"/>
      <c r="B489" s="208" t="n">
        <f aca="false">B488+1</f>
        <v>478</v>
      </c>
      <c r="C489" s="166"/>
      <c r="D489" s="369" t="n">
        <f aca="false">INDEX(_Rge_Projectdata_3rd,$B489,MATCH("Project-ID",_Rge_Headline_Projectdata,0))</f>
        <v>0</v>
      </c>
      <c r="E489" s="370" t="str">
        <f aca="false" t="array" ref="E489:E489">IF(INDEX(_Rge_Data_3rd_CY,$B489,E$1)=0,"",TEXT(INDEX(_Rge_Data_3rd_CY,$B489,E$1),"JJJJMMTT"))</f>
        <v/>
      </c>
      <c r="F489" s="382" t="str">
        <f aca="false" t="array" ref="F489:F489">INDEX(_Rge_Data_3rd_CY,$B489,F$1)</f>
        <v>Open</v>
      </c>
      <c r="G489" s="371" t="n">
        <f aca="false" t="array" ref="G489:G489">IFERROR(MATCH(INDEX(_Rge_Data_3rd_CY,$B489,G$1),_Rge_Projectstatus,0),"")</f>
        <v>1</v>
      </c>
      <c r="H489" s="383" t="n">
        <f aca="false">INDEX(_Rge_Data_3rd_CY,$B489,H$1)</f>
        <v>0</v>
      </c>
      <c r="I489" s="384" t="n">
        <f aca="false">INDEX(_Rge_Data_3rd_CY,$B489,I$1)</f>
        <v>0</v>
      </c>
      <c r="J489" s="384" t="n">
        <f aca="false">INDEX(_Rge_Data_3rd_CY,$B489,J$1)</f>
        <v>0</v>
      </c>
      <c r="K489" s="384" t="n">
        <f aca="false">INDEX(_Rge_Data_3rd_CY,$B489,K$1)</f>
        <v>0</v>
      </c>
      <c r="L489" s="385" t="n">
        <f aca="false" t="array" ref="L489:L489">INDEX(_Rge_Data_3rd_CY,$B489,L$1)</f>
        <v>0</v>
      </c>
      <c r="M489" s="385" t="n">
        <f aca="false" t="array" ref="M489:M489">INDEX(_Rge_Data_3rd_CY,$B489,M$1)</f>
        <v>0</v>
      </c>
      <c r="N489" s="385" t="n">
        <f aca="false" t="array" ref="N489:N489">INDEX(_Rge_Data_3rd_CY,$B489,N$1)</f>
        <v>0</v>
      </c>
      <c r="O489" s="385" t="n">
        <f aca="false" t="array" ref="O489:O489">INDEX(_Rge_Data_3rd_CY,$B489,O$1)</f>
        <v>0</v>
      </c>
      <c r="P489" s="385" t="n">
        <f aca="false" t="array" ref="P489:P489">INDEX(_Rge_Data_3rd_CY,$B489,P$1)</f>
        <v>0</v>
      </c>
      <c r="Q489" s="385" t="n">
        <f aca="false">INDEX(_Rge_Data_3rd_CY,$B489,Q$1)</f>
        <v>0</v>
      </c>
      <c r="R489" s="385" t="n">
        <f aca="false" t="array" ref="R489:R489">INDEX(_Rge_Data_3rd_CY,$B489,R$1)</f>
        <v>0</v>
      </c>
      <c r="S489" s="385" t="n">
        <f aca="false" t="array" ref="S489:S489">INDEX(_Rge_Data_3rd_CY,$B489,S$1)</f>
        <v>0</v>
      </c>
      <c r="T489" s="385" t="n">
        <f aca="false">H489-S489</f>
        <v>0</v>
      </c>
      <c r="U489" s="386" t="n">
        <f aca="false">IFERROR(T489/H489,0)</f>
        <v>0</v>
      </c>
      <c r="V489" s="387" t="n">
        <f aca="false" t="array" ref="V489:V489">INDEX(_Rge_Data_3rd_CY,$B489,V$1)</f>
        <v>0</v>
      </c>
      <c r="W489" s="388" t="n">
        <f aca="false" t="array" ref="W489:W489">INDEX(_Rge_Data_3rd_CY,$B489,W$1)</f>
        <v>0</v>
      </c>
      <c r="X489" s="388" t="n">
        <f aca="false" t="array" ref="X489:X489">INDEX(_Rge_Data_3rd_CY,$B489,X$1)</f>
        <v>0</v>
      </c>
      <c r="Y489" s="388" t="n">
        <f aca="false">INDEX(_Rge_Data_3rd_CY,$B489,Y$1)</f>
        <v>0</v>
      </c>
      <c r="Z489" s="388" t="n">
        <f aca="false" t="array" ref="Z489:Z489">INDEX(_Rge_Data_3rd_CY,$B489,Z$1)</f>
        <v>0</v>
      </c>
      <c r="AA489" s="388" t="n">
        <f aca="false" t="array" ref="AA489:AA489">INDEX(_Rge_Data_3rd_CY,$B489,AA$1)</f>
        <v>0</v>
      </c>
      <c r="AB489" s="388" t="n">
        <f aca="false" t="array" ref="AB489:AB489">INDEX(_Rge_Data_3rd_CY,$B489,AB$1)</f>
        <v>0</v>
      </c>
      <c r="AC489" s="388" t="n">
        <f aca="false" t="array" ref="AC489:AC489">INDEX(_Rge_Data_3rd_CY,$B489,AC$1)</f>
        <v>0</v>
      </c>
      <c r="AD489" s="388" t="n">
        <f aca="false" t="array" ref="AD489:AD489">INDEX(_Rge_Data_3rd_CY,$B489,AD$1)</f>
        <v>0</v>
      </c>
      <c r="AE489" s="388" t="n">
        <f aca="false">INDEX(_Rge_Data_3rd_CY,$B489,AE$1)</f>
        <v>0</v>
      </c>
      <c r="AF489" s="388" t="n">
        <f aca="false" t="array" ref="AF489:AF489">INDEX(_Rge_Data_3rd_CY,$B489,AF$1)</f>
        <v>0</v>
      </c>
      <c r="AG489" s="388" t="n">
        <f aca="false" t="array" ref="AG489:AG489">INDEX(_Rge_Data_3rd_CY,$B489,AG$1)</f>
        <v>0</v>
      </c>
      <c r="AH489" s="388" t="n">
        <f aca="false">V489-AG489</f>
        <v>0</v>
      </c>
      <c r="AI489" s="389" t="n">
        <f aca="false">IFERROR(AH489/V489,)</f>
        <v>0</v>
      </c>
      <c r="AJ489" s="390" t="n">
        <f aca="false" t="array" ref="AJ489:AJ489">INDEX(_Rge_Data_3rd_CY,$B489,AJ$1)</f>
        <v>0</v>
      </c>
      <c r="AK489" s="391" t="n">
        <f aca="false" t="array" ref="AK489:AK489">INDEX(_Rge_Data_3rd_CY,$B489,AK$1)</f>
        <v>0</v>
      </c>
      <c r="AL489" s="391" t="n">
        <f aca="false" t="array" ref="AL489:AL489">INDEX(_Rge_Data_3rd_CY,$B489,AL$1)</f>
        <v>0</v>
      </c>
      <c r="AM489" s="391" t="n">
        <f aca="false">INDEX(_Rge_Data_3rd_CY,$B489,AM$1)</f>
        <v>0</v>
      </c>
      <c r="AN489" s="391" t="n">
        <f aca="false" t="array" ref="AN489:AN489">INDEX(_Rge_Data_3rd_CY,$B489,AN$1)</f>
        <v>0</v>
      </c>
      <c r="AO489" s="391" t="n">
        <f aca="false" t="array" ref="AO489:AO489">INDEX(_Rge_Data_3rd_CY,$B489,AO$1)</f>
        <v>0</v>
      </c>
      <c r="AP489" s="391" t="n">
        <f aca="false" t="array" ref="AP489:AP489">INDEX(_Rge_Data_3rd_CY,$B489,AP$1)</f>
        <v>0</v>
      </c>
      <c r="AQ489" s="391" t="n">
        <f aca="false" t="array" ref="AQ489:AQ489">INDEX(_Rge_Data_3rd_CY,$B489,AQ$1)</f>
        <v>0</v>
      </c>
      <c r="AR489" s="391" t="n">
        <f aca="false" t="array" ref="AR489:AR489">INDEX(_Rge_Data_3rd_CY,$B489,AR$1)</f>
        <v>0</v>
      </c>
      <c r="AS489" s="391" t="n">
        <f aca="false">INDEX(_Rge_Data_3rd_CY,$B489,AS$1)</f>
        <v>0</v>
      </c>
      <c r="AT489" s="391" t="n">
        <f aca="false" t="array" ref="AT489:AT489">INDEX(_Rge_Data_3rd_CY,$B489,AT$1)</f>
        <v>0</v>
      </c>
      <c r="AU489" s="391" t="n">
        <f aca="false" t="array" ref="AU489:AU489">INDEX(_Rge_Data_3rd_CY,$B489,AU$1)</f>
        <v>0</v>
      </c>
      <c r="AV489" s="262" t="n">
        <f aca="false">AU489+AX489+AY489</f>
        <v>0</v>
      </c>
      <c r="AW489" s="392" t="n">
        <f aca="false">IFERROR(AU489/AG489,0)</f>
        <v>0</v>
      </c>
      <c r="AX489" s="268" t="n">
        <f aca="false">IFERROR(IF(AND($F489="OPEN",$AH489&gt;0),$AH489*_SoP*$AW489,IF(AND($F489="CLOSED",$AH489&gt;0),$AH489*_SoL*$AW489,0)),0)</f>
        <v>0</v>
      </c>
      <c r="AY489" s="268" t="n">
        <f aca="false">IFERROR(IF($AH489&lt;0,$AH489*_SoL,0),0)</f>
        <v>0</v>
      </c>
      <c r="AZ489" s="393" t="n">
        <f aca="false">AU489+AX489</f>
        <v>0</v>
      </c>
      <c r="BA489" s="393" t="n">
        <f aca="false">AJ489-AY489</f>
        <v>0</v>
      </c>
      <c r="BB489" s="393" t="n">
        <f aca="false">AZ489-BA489</f>
        <v>0</v>
      </c>
      <c r="BC489" s="394" t="n">
        <f aca="false">IF($BB489&gt;=0,$BB489,0)</f>
        <v>0</v>
      </c>
      <c r="BD489" s="395" t="n">
        <f aca="false">IF($BB489&lt;=0,-$BB489,0)</f>
        <v>-0</v>
      </c>
      <c r="BE489" s="396" t="n">
        <f aca="false">IF((V489-AJ489)&lt;0,0,V489-AJ489)</f>
        <v>0</v>
      </c>
      <c r="BF489" s="397" t="n">
        <f aca="false">IF(AW489&gt;1,0,V489-AW489*V489)</f>
        <v>0</v>
      </c>
    </row>
    <row r="490" customFormat="false" ht="19.5" hidden="false" customHeight="true" outlineLevel="0" collapsed="false">
      <c r="A490" s="166"/>
      <c r="B490" s="208" t="n">
        <f aca="false">B489+1</f>
        <v>479</v>
      </c>
      <c r="C490" s="166"/>
      <c r="D490" s="369" t="n">
        <f aca="false">INDEX(_Rge_Projectdata_3rd,$B490,MATCH("Project-ID",_Rge_Headline_Projectdata,0))</f>
        <v>0</v>
      </c>
      <c r="E490" s="370" t="str">
        <f aca="false" t="array" ref="E490:E490">IF(INDEX(_Rge_Data_3rd_CY,$B490,E$1)=0,"",TEXT(INDEX(_Rge_Data_3rd_CY,$B490,E$1),"JJJJMMTT"))</f>
        <v/>
      </c>
      <c r="F490" s="382" t="str">
        <f aca="false" t="array" ref="F490:F490">INDEX(_Rge_Data_3rd_CY,$B490,F$1)</f>
        <v>Open</v>
      </c>
      <c r="G490" s="371" t="n">
        <f aca="false" t="array" ref="G490:G490">IFERROR(MATCH(INDEX(_Rge_Data_3rd_CY,$B490,G$1),_Rge_Projectstatus,0),"")</f>
        <v>1</v>
      </c>
      <c r="H490" s="383" t="n">
        <f aca="false">INDEX(_Rge_Data_3rd_CY,$B490,H$1)</f>
        <v>0</v>
      </c>
      <c r="I490" s="384" t="n">
        <f aca="false">INDEX(_Rge_Data_3rd_CY,$B490,I$1)</f>
        <v>0</v>
      </c>
      <c r="J490" s="384" t="n">
        <f aca="false">INDEX(_Rge_Data_3rd_CY,$B490,J$1)</f>
        <v>0</v>
      </c>
      <c r="K490" s="384" t="n">
        <f aca="false">INDEX(_Rge_Data_3rd_CY,$B490,K$1)</f>
        <v>0</v>
      </c>
      <c r="L490" s="385" t="n">
        <f aca="false" t="array" ref="L490:L490">INDEX(_Rge_Data_3rd_CY,$B490,L$1)</f>
        <v>0</v>
      </c>
      <c r="M490" s="385" t="n">
        <f aca="false" t="array" ref="M490:M490">INDEX(_Rge_Data_3rd_CY,$B490,M$1)</f>
        <v>0</v>
      </c>
      <c r="N490" s="385" t="n">
        <f aca="false" t="array" ref="N490:N490">INDEX(_Rge_Data_3rd_CY,$B490,N$1)</f>
        <v>0</v>
      </c>
      <c r="O490" s="385" t="n">
        <f aca="false" t="array" ref="O490:O490">INDEX(_Rge_Data_3rd_CY,$B490,O$1)</f>
        <v>0</v>
      </c>
      <c r="P490" s="385" t="n">
        <f aca="false" t="array" ref="P490:P490">INDEX(_Rge_Data_3rd_CY,$B490,P$1)</f>
        <v>0</v>
      </c>
      <c r="Q490" s="385" t="n">
        <f aca="false">INDEX(_Rge_Data_3rd_CY,$B490,Q$1)</f>
        <v>0</v>
      </c>
      <c r="R490" s="385" t="n">
        <f aca="false" t="array" ref="R490:R490">INDEX(_Rge_Data_3rd_CY,$B490,R$1)</f>
        <v>0</v>
      </c>
      <c r="S490" s="385" t="n">
        <f aca="false" t="array" ref="S490:S490">INDEX(_Rge_Data_3rd_CY,$B490,S$1)</f>
        <v>0</v>
      </c>
      <c r="T490" s="385" t="n">
        <f aca="false">H490-S490</f>
        <v>0</v>
      </c>
      <c r="U490" s="386" t="n">
        <f aca="false">IFERROR(T490/H490,0)</f>
        <v>0</v>
      </c>
      <c r="V490" s="387" t="n">
        <f aca="false" t="array" ref="V490:V490">INDEX(_Rge_Data_3rd_CY,$B490,V$1)</f>
        <v>0</v>
      </c>
      <c r="W490" s="388" t="n">
        <f aca="false" t="array" ref="W490:W490">INDEX(_Rge_Data_3rd_CY,$B490,W$1)</f>
        <v>0</v>
      </c>
      <c r="X490" s="388" t="n">
        <f aca="false" t="array" ref="X490:X490">INDEX(_Rge_Data_3rd_CY,$B490,X$1)</f>
        <v>0</v>
      </c>
      <c r="Y490" s="388" t="n">
        <f aca="false">INDEX(_Rge_Data_3rd_CY,$B490,Y$1)</f>
        <v>0</v>
      </c>
      <c r="Z490" s="388" t="n">
        <f aca="false" t="array" ref="Z490:Z490">INDEX(_Rge_Data_3rd_CY,$B490,Z$1)</f>
        <v>0</v>
      </c>
      <c r="AA490" s="388" t="n">
        <f aca="false" t="array" ref="AA490:AA490">INDEX(_Rge_Data_3rd_CY,$B490,AA$1)</f>
        <v>0</v>
      </c>
      <c r="AB490" s="388" t="n">
        <f aca="false" t="array" ref="AB490:AB490">INDEX(_Rge_Data_3rd_CY,$B490,AB$1)</f>
        <v>0</v>
      </c>
      <c r="AC490" s="388" t="n">
        <f aca="false" t="array" ref="AC490:AC490">INDEX(_Rge_Data_3rd_CY,$B490,AC$1)</f>
        <v>0</v>
      </c>
      <c r="AD490" s="388" t="n">
        <f aca="false" t="array" ref="AD490:AD490">INDEX(_Rge_Data_3rd_CY,$B490,AD$1)</f>
        <v>0</v>
      </c>
      <c r="AE490" s="388" t="n">
        <f aca="false">INDEX(_Rge_Data_3rd_CY,$B490,AE$1)</f>
        <v>0</v>
      </c>
      <c r="AF490" s="388" t="n">
        <f aca="false" t="array" ref="AF490:AF490">INDEX(_Rge_Data_3rd_CY,$B490,AF$1)</f>
        <v>0</v>
      </c>
      <c r="AG490" s="388" t="n">
        <f aca="false" t="array" ref="AG490:AG490">INDEX(_Rge_Data_3rd_CY,$B490,AG$1)</f>
        <v>0</v>
      </c>
      <c r="AH490" s="388" t="n">
        <f aca="false">V490-AG490</f>
        <v>0</v>
      </c>
      <c r="AI490" s="389" t="n">
        <f aca="false">IFERROR(AH490/V490,)</f>
        <v>0</v>
      </c>
      <c r="AJ490" s="390" t="n">
        <f aca="false" t="array" ref="AJ490:AJ490">INDEX(_Rge_Data_3rd_CY,$B490,AJ$1)</f>
        <v>0</v>
      </c>
      <c r="AK490" s="391" t="n">
        <f aca="false" t="array" ref="AK490:AK490">INDEX(_Rge_Data_3rd_CY,$B490,AK$1)</f>
        <v>0</v>
      </c>
      <c r="AL490" s="391" t="n">
        <f aca="false" t="array" ref="AL490:AL490">INDEX(_Rge_Data_3rd_CY,$B490,AL$1)</f>
        <v>0</v>
      </c>
      <c r="AM490" s="391" t="n">
        <f aca="false">INDEX(_Rge_Data_3rd_CY,$B490,AM$1)</f>
        <v>0</v>
      </c>
      <c r="AN490" s="391" t="n">
        <f aca="false" t="array" ref="AN490:AN490">INDEX(_Rge_Data_3rd_CY,$B490,AN$1)</f>
        <v>0</v>
      </c>
      <c r="AO490" s="391" t="n">
        <f aca="false" t="array" ref="AO490:AO490">INDEX(_Rge_Data_3rd_CY,$B490,AO$1)</f>
        <v>0</v>
      </c>
      <c r="AP490" s="391" t="n">
        <f aca="false" t="array" ref="AP490:AP490">INDEX(_Rge_Data_3rd_CY,$B490,AP$1)</f>
        <v>0</v>
      </c>
      <c r="AQ490" s="391" t="n">
        <f aca="false" t="array" ref="AQ490:AQ490">INDEX(_Rge_Data_3rd_CY,$B490,AQ$1)</f>
        <v>0</v>
      </c>
      <c r="AR490" s="391" t="n">
        <f aca="false" t="array" ref="AR490:AR490">INDEX(_Rge_Data_3rd_CY,$B490,AR$1)</f>
        <v>0</v>
      </c>
      <c r="AS490" s="391" t="n">
        <f aca="false">INDEX(_Rge_Data_3rd_CY,$B490,AS$1)</f>
        <v>0</v>
      </c>
      <c r="AT490" s="391" t="n">
        <f aca="false" t="array" ref="AT490:AT490">INDEX(_Rge_Data_3rd_CY,$B490,AT$1)</f>
        <v>0</v>
      </c>
      <c r="AU490" s="391" t="n">
        <f aca="false" t="array" ref="AU490:AU490">INDEX(_Rge_Data_3rd_CY,$B490,AU$1)</f>
        <v>0</v>
      </c>
      <c r="AV490" s="262" t="n">
        <f aca="false">AU490+AX490+AY490</f>
        <v>0</v>
      </c>
      <c r="AW490" s="392" t="n">
        <f aca="false">IFERROR(AU490/AG490,0)</f>
        <v>0</v>
      </c>
      <c r="AX490" s="268" t="n">
        <f aca="false">IFERROR(IF(AND($F490="OPEN",$AH490&gt;0),$AH490*_SoP*$AW490,IF(AND($F490="CLOSED",$AH490&gt;0),$AH490*_SoL*$AW490,0)),0)</f>
        <v>0</v>
      </c>
      <c r="AY490" s="268" t="n">
        <f aca="false">IFERROR(IF($AH490&lt;0,$AH490*_SoL,0),0)</f>
        <v>0</v>
      </c>
      <c r="AZ490" s="393" t="n">
        <f aca="false">AU490+AX490</f>
        <v>0</v>
      </c>
      <c r="BA490" s="393" t="n">
        <f aca="false">AJ490-AY490</f>
        <v>0</v>
      </c>
      <c r="BB490" s="393" t="n">
        <f aca="false">AZ490-BA490</f>
        <v>0</v>
      </c>
      <c r="BC490" s="394" t="n">
        <f aca="false">IF($BB490&gt;=0,$BB490,0)</f>
        <v>0</v>
      </c>
      <c r="BD490" s="395" t="n">
        <f aca="false">IF($BB490&lt;=0,-$BB490,0)</f>
        <v>-0</v>
      </c>
      <c r="BE490" s="396" t="n">
        <f aca="false">IF((V490-AJ490)&lt;0,0,V490-AJ490)</f>
        <v>0</v>
      </c>
      <c r="BF490" s="397" t="n">
        <f aca="false">IF(AW490&gt;1,0,V490-AW490*V490)</f>
        <v>0</v>
      </c>
    </row>
    <row r="491" customFormat="false" ht="19.5" hidden="false" customHeight="true" outlineLevel="0" collapsed="false">
      <c r="A491" s="166"/>
      <c r="B491" s="208" t="n">
        <f aca="false">B490+1</f>
        <v>480</v>
      </c>
      <c r="C491" s="166"/>
      <c r="D491" s="369" t="n">
        <f aca="false">INDEX(_Rge_Projectdata_3rd,$B491,MATCH("Project-ID",_Rge_Headline_Projectdata,0))</f>
        <v>0</v>
      </c>
      <c r="E491" s="370" t="str">
        <f aca="false" t="array" ref="E491:E491">IF(INDEX(_Rge_Data_3rd_CY,$B491,E$1)=0,"",TEXT(INDEX(_Rge_Data_3rd_CY,$B491,E$1),"JJJJMMTT"))</f>
        <v/>
      </c>
      <c r="F491" s="382" t="str">
        <f aca="false" t="array" ref="F491:F491">INDEX(_Rge_Data_3rd_CY,$B491,F$1)</f>
        <v>Open</v>
      </c>
      <c r="G491" s="371" t="n">
        <f aca="false" t="array" ref="G491:G491">IFERROR(MATCH(INDEX(_Rge_Data_3rd_CY,$B491,G$1),_Rge_Projectstatus,0),"")</f>
        <v>1</v>
      </c>
      <c r="H491" s="383" t="n">
        <f aca="false">INDEX(_Rge_Data_3rd_CY,$B491,H$1)</f>
        <v>0</v>
      </c>
      <c r="I491" s="384" t="n">
        <f aca="false">INDEX(_Rge_Data_3rd_CY,$B491,I$1)</f>
        <v>0</v>
      </c>
      <c r="J491" s="384" t="n">
        <f aca="false">INDEX(_Rge_Data_3rd_CY,$B491,J$1)</f>
        <v>0</v>
      </c>
      <c r="K491" s="384" t="n">
        <f aca="false">INDEX(_Rge_Data_3rd_CY,$B491,K$1)</f>
        <v>0</v>
      </c>
      <c r="L491" s="385" t="n">
        <f aca="false" t="array" ref="L491:L491">INDEX(_Rge_Data_3rd_CY,$B491,L$1)</f>
        <v>0</v>
      </c>
      <c r="M491" s="385" t="n">
        <f aca="false" t="array" ref="M491:M491">INDEX(_Rge_Data_3rd_CY,$B491,M$1)</f>
        <v>0</v>
      </c>
      <c r="N491" s="385" t="n">
        <f aca="false" t="array" ref="N491:N491">INDEX(_Rge_Data_3rd_CY,$B491,N$1)</f>
        <v>0</v>
      </c>
      <c r="O491" s="385" t="n">
        <f aca="false" t="array" ref="O491:O491">INDEX(_Rge_Data_3rd_CY,$B491,O$1)</f>
        <v>0</v>
      </c>
      <c r="P491" s="385" t="n">
        <f aca="false" t="array" ref="P491:P491">INDEX(_Rge_Data_3rd_CY,$B491,P$1)</f>
        <v>0</v>
      </c>
      <c r="Q491" s="385" t="n">
        <f aca="false">INDEX(_Rge_Data_3rd_CY,$B491,Q$1)</f>
        <v>0</v>
      </c>
      <c r="R491" s="385" t="n">
        <f aca="false" t="array" ref="R491:R491">INDEX(_Rge_Data_3rd_CY,$B491,R$1)</f>
        <v>0</v>
      </c>
      <c r="S491" s="385" t="n">
        <f aca="false" t="array" ref="S491:S491">INDEX(_Rge_Data_3rd_CY,$B491,S$1)</f>
        <v>0</v>
      </c>
      <c r="T491" s="385" t="n">
        <f aca="false">H491-S491</f>
        <v>0</v>
      </c>
      <c r="U491" s="386" t="n">
        <f aca="false">IFERROR(T491/H491,0)</f>
        <v>0</v>
      </c>
      <c r="V491" s="387" t="n">
        <f aca="false" t="array" ref="V491:V491">INDEX(_Rge_Data_3rd_CY,$B491,V$1)</f>
        <v>0</v>
      </c>
      <c r="W491" s="388" t="n">
        <f aca="false" t="array" ref="W491:W491">INDEX(_Rge_Data_3rd_CY,$B491,W$1)</f>
        <v>0</v>
      </c>
      <c r="X491" s="388" t="n">
        <f aca="false" t="array" ref="X491:X491">INDEX(_Rge_Data_3rd_CY,$B491,X$1)</f>
        <v>0</v>
      </c>
      <c r="Y491" s="388" t="n">
        <f aca="false">INDEX(_Rge_Data_3rd_CY,$B491,Y$1)</f>
        <v>0</v>
      </c>
      <c r="Z491" s="388" t="n">
        <f aca="false" t="array" ref="Z491:Z491">INDEX(_Rge_Data_3rd_CY,$B491,Z$1)</f>
        <v>0</v>
      </c>
      <c r="AA491" s="388" t="n">
        <f aca="false" t="array" ref="AA491:AA491">INDEX(_Rge_Data_3rd_CY,$B491,AA$1)</f>
        <v>0</v>
      </c>
      <c r="AB491" s="388" t="n">
        <f aca="false" t="array" ref="AB491:AB491">INDEX(_Rge_Data_3rd_CY,$B491,AB$1)</f>
        <v>0</v>
      </c>
      <c r="AC491" s="388" t="n">
        <f aca="false" t="array" ref="AC491:AC491">INDEX(_Rge_Data_3rd_CY,$B491,AC$1)</f>
        <v>0</v>
      </c>
      <c r="AD491" s="388" t="n">
        <f aca="false" t="array" ref="AD491:AD491">INDEX(_Rge_Data_3rd_CY,$B491,AD$1)</f>
        <v>0</v>
      </c>
      <c r="AE491" s="388" t="n">
        <f aca="false">INDEX(_Rge_Data_3rd_CY,$B491,AE$1)</f>
        <v>0</v>
      </c>
      <c r="AF491" s="388" t="n">
        <f aca="false" t="array" ref="AF491:AF491">INDEX(_Rge_Data_3rd_CY,$B491,AF$1)</f>
        <v>0</v>
      </c>
      <c r="AG491" s="388" t="n">
        <f aca="false" t="array" ref="AG491:AG491">INDEX(_Rge_Data_3rd_CY,$B491,AG$1)</f>
        <v>0</v>
      </c>
      <c r="AH491" s="388" t="n">
        <f aca="false">V491-AG491</f>
        <v>0</v>
      </c>
      <c r="AI491" s="389" t="n">
        <f aca="false">IFERROR(AH491/V491,)</f>
        <v>0</v>
      </c>
      <c r="AJ491" s="390" t="n">
        <f aca="false" t="array" ref="AJ491:AJ491">INDEX(_Rge_Data_3rd_CY,$B491,AJ$1)</f>
        <v>0</v>
      </c>
      <c r="AK491" s="391" t="n">
        <f aca="false" t="array" ref="AK491:AK491">INDEX(_Rge_Data_3rd_CY,$B491,AK$1)</f>
        <v>0</v>
      </c>
      <c r="AL491" s="391" t="n">
        <f aca="false" t="array" ref="AL491:AL491">INDEX(_Rge_Data_3rd_CY,$B491,AL$1)</f>
        <v>0</v>
      </c>
      <c r="AM491" s="391" t="n">
        <f aca="false">INDEX(_Rge_Data_3rd_CY,$B491,AM$1)</f>
        <v>0</v>
      </c>
      <c r="AN491" s="391" t="n">
        <f aca="false" t="array" ref="AN491:AN491">INDEX(_Rge_Data_3rd_CY,$B491,AN$1)</f>
        <v>0</v>
      </c>
      <c r="AO491" s="391" t="n">
        <f aca="false" t="array" ref="AO491:AO491">INDEX(_Rge_Data_3rd_CY,$B491,AO$1)</f>
        <v>0</v>
      </c>
      <c r="AP491" s="391" t="n">
        <f aca="false" t="array" ref="AP491:AP491">INDEX(_Rge_Data_3rd_CY,$B491,AP$1)</f>
        <v>0</v>
      </c>
      <c r="AQ491" s="391" t="n">
        <f aca="false" t="array" ref="AQ491:AQ491">INDEX(_Rge_Data_3rd_CY,$B491,AQ$1)</f>
        <v>0</v>
      </c>
      <c r="AR491" s="391" t="n">
        <f aca="false" t="array" ref="AR491:AR491">INDEX(_Rge_Data_3rd_CY,$B491,AR$1)</f>
        <v>0</v>
      </c>
      <c r="AS491" s="391" t="n">
        <f aca="false">INDEX(_Rge_Data_3rd_CY,$B491,AS$1)</f>
        <v>0</v>
      </c>
      <c r="AT491" s="391" t="n">
        <f aca="false" t="array" ref="AT491:AT491">INDEX(_Rge_Data_3rd_CY,$B491,AT$1)</f>
        <v>0</v>
      </c>
      <c r="AU491" s="391" t="n">
        <f aca="false" t="array" ref="AU491:AU491">INDEX(_Rge_Data_3rd_CY,$B491,AU$1)</f>
        <v>0</v>
      </c>
      <c r="AV491" s="262" t="n">
        <f aca="false">AU491+AX491+AY491</f>
        <v>0</v>
      </c>
      <c r="AW491" s="392" t="n">
        <f aca="false">IFERROR(AU491/AG491,0)</f>
        <v>0</v>
      </c>
      <c r="AX491" s="268" t="n">
        <f aca="false">IFERROR(IF(AND($F491="OPEN",$AH491&gt;0),$AH491*_SoP*$AW491,IF(AND($F491="CLOSED",$AH491&gt;0),$AH491*_SoL*$AW491,0)),0)</f>
        <v>0</v>
      </c>
      <c r="AY491" s="268" t="n">
        <f aca="false">IFERROR(IF($AH491&lt;0,$AH491*_SoL,0),0)</f>
        <v>0</v>
      </c>
      <c r="AZ491" s="393" t="n">
        <f aca="false">AU491+AX491</f>
        <v>0</v>
      </c>
      <c r="BA491" s="393" t="n">
        <f aca="false">AJ491-AY491</f>
        <v>0</v>
      </c>
      <c r="BB491" s="393" t="n">
        <f aca="false">AZ491-BA491</f>
        <v>0</v>
      </c>
      <c r="BC491" s="394" t="n">
        <f aca="false">IF($BB491&gt;=0,$BB491,0)</f>
        <v>0</v>
      </c>
      <c r="BD491" s="395" t="n">
        <f aca="false">IF($BB491&lt;=0,-$BB491,0)</f>
        <v>-0</v>
      </c>
      <c r="BE491" s="396" t="n">
        <f aca="false">IF((V491-AJ491)&lt;0,0,V491-AJ491)</f>
        <v>0</v>
      </c>
      <c r="BF491" s="397" t="n">
        <f aca="false">IF(AW491&gt;1,0,V491-AW491*V491)</f>
        <v>0</v>
      </c>
    </row>
    <row r="492" customFormat="false" ht="19.5" hidden="false" customHeight="true" outlineLevel="0" collapsed="false">
      <c r="A492" s="166"/>
      <c r="B492" s="208" t="n">
        <f aca="false">B491+1</f>
        <v>481</v>
      </c>
      <c r="C492" s="166"/>
      <c r="D492" s="369" t="n">
        <f aca="false">INDEX(_Rge_Projectdata_3rd,$B492,MATCH("Project-ID",_Rge_Headline_Projectdata,0))</f>
        <v>0</v>
      </c>
      <c r="E492" s="370" t="str">
        <f aca="false" t="array" ref="E492:E492">IF(INDEX(_Rge_Data_3rd_CY,$B492,E$1)=0,"",TEXT(INDEX(_Rge_Data_3rd_CY,$B492,E$1),"JJJJMMTT"))</f>
        <v/>
      </c>
      <c r="F492" s="382" t="str">
        <f aca="false" t="array" ref="F492:F492">INDEX(_Rge_Data_3rd_CY,$B492,F$1)</f>
        <v>Open</v>
      </c>
      <c r="G492" s="371" t="n">
        <f aca="false" t="array" ref="G492:G492">IFERROR(MATCH(INDEX(_Rge_Data_3rd_CY,$B492,G$1),_Rge_Projectstatus,0),"")</f>
        <v>1</v>
      </c>
      <c r="H492" s="383" t="n">
        <f aca="false">INDEX(_Rge_Data_3rd_CY,$B492,H$1)</f>
        <v>0</v>
      </c>
      <c r="I492" s="384" t="n">
        <f aca="false">INDEX(_Rge_Data_3rd_CY,$B492,I$1)</f>
        <v>0</v>
      </c>
      <c r="J492" s="384" t="n">
        <f aca="false">INDEX(_Rge_Data_3rd_CY,$B492,J$1)</f>
        <v>0</v>
      </c>
      <c r="K492" s="384" t="n">
        <f aca="false">INDEX(_Rge_Data_3rd_CY,$B492,K$1)</f>
        <v>0</v>
      </c>
      <c r="L492" s="385" t="n">
        <f aca="false" t="array" ref="L492:L492">INDEX(_Rge_Data_3rd_CY,$B492,L$1)</f>
        <v>0</v>
      </c>
      <c r="M492" s="385" t="n">
        <f aca="false" t="array" ref="M492:M492">INDEX(_Rge_Data_3rd_CY,$B492,M$1)</f>
        <v>0</v>
      </c>
      <c r="N492" s="385" t="n">
        <f aca="false" t="array" ref="N492:N492">INDEX(_Rge_Data_3rd_CY,$B492,N$1)</f>
        <v>0</v>
      </c>
      <c r="O492" s="385" t="n">
        <f aca="false" t="array" ref="O492:O492">INDEX(_Rge_Data_3rd_CY,$B492,O$1)</f>
        <v>0</v>
      </c>
      <c r="P492" s="385" t="n">
        <f aca="false" t="array" ref="P492:P492">INDEX(_Rge_Data_3rd_CY,$B492,P$1)</f>
        <v>0</v>
      </c>
      <c r="Q492" s="385" t="n">
        <f aca="false">INDEX(_Rge_Data_3rd_CY,$B492,Q$1)</f>
        <v>0</v>
      </c>
      <c r="R492" s="385" t="n">
        <f aca="false" t="array" ref="R492:R492">INDEX(_Rge_Data_3rd_CY,$B492,R$1)</f>
        <v>0</v>
      </c>
      <c r="S492" s="385" t="n">
        <f aca="false" t="array" ref="S492:S492">INDEX(_Rge_Data_3rd_CY,$B492,S$1)</f>
        <v>0</v>
      </c>
      <c r="T492" s="385" t="n">
        <f aca="false">H492-S492</f>
        <v>0</v>
      </c>
      <c r="U492" s="386" t="n">
        <f aca="false">IFERROR(T492/H492,0)</f>
        <v>0</v>
      </c>
      <c r="V492" s="387" t="n">
        <f aca="false" t="array" ref="V492:V492">INDEX(_Rge_Data_3rd_CY,$B492,V$1)</f>
        <v>0</v>
      </c>
      <c r="W492" s="388" t="n">
        <f aca="false" t="array" ref="W492:W492">INDEX(_Rge_Data_3rd_CY,$B492,W$1)</f>
        <v>0</v>
      </c>
      <c r="X492" s="388" t="n">
        <f aca="false" t="array" ref="X492:X492">INDEX(_Rge_Data_3rd_CY,$B492,X$1)</f>
        <v>0</v>
      </c>
      <c r="Y492" s="388" t="n">
        <f aca="false">INDEX(_Rge_Data_3rd_CY,$B492,Y$1)</f>
        <v>0</v>
      </c>
      <c r="Z492" s="388" t="n">
        <f aca="false" t="array" ref="Z492:Z492">INDEX(_Rge_Data_3rd_CY,$B492,Z$1)</f>
        <v>0</v>
      </c>
      <c r="AA492" s="388" t="n">
        <f aca="false" t="array" ref="AA492:AA492">INDEX(_Rge_Data_3rd_CY,$B492,AA$1)</f>
        <v>0</v>
      </c>
      <c r="AB492" s="388" t="n">
        <f aca="false" t="array" ref="AB492:AB492">INDEX(_Rge_Data_3rd_CY,$B492,AB$1)</f>
        <v>0</v>
      </c>
      <c r="AC492" s="388" t="n">
        <f aca="false" t="array" ref="AC492:AC492">INDEX(_Rge_Data_3rd_CY,$B492,AC$1)</f>
        <v>0</v>
      </c>
      <c r="AD492" s="388" t="n">
        <f aca="false" t="array" ref="AD492:AD492">INDEX(_Rge_Data_3rd_CY,$B492,AD$1)</f>
        <v>0</v>
      </c>
      <c r="AE492" s="388" t="n">
        <f aca="false">INDEX(_Rge_Data_3rd_CY,$B492,AE$1)</f>
        <v>0</v>
      </c>
      <c r="AF492" s="388" t="n">
        <f aca="false" t="array" ref="AF492:AF492">INDEX(_Rge_Data_3rd_CY,$B492,AF$1)</f>
        <v>0</v>
      </c>
      <c r="AG492" s="388" t="n">
        <f aca="false" t="array" ref="AG492:AG492">INDEX(_Rge_Data_3rd_CY,$B492,AG$1)</f>
        <v>0</v>
      </c>
      <c r="AH492" s="388" t="n">
        <f aca="false">V492-AG492</f>
        <v>0</v>
      </c>
      <c r="AI492" s="389" t="n">
        <f aca="false">IFERROR(AH492/V492,)</f>
        <v>0</v>
      </c>
      <c r="AJ492" s="390" t="n">
        <f aca="false" t="array" ref="AJ492:AJ492">INDEX(_Rge_Data_3rd_CY,$B492,AJ$1)</f>
        <v>0</v>
      </c>
      <c r="AK492" s="391" t="n">
        <f aca="false" t="array" ref="AK492:AK492">INDEX(_Rge_Data_3rd_CY,$B492,AK$1)</f>
        <v>0</v>
      </c>
      <c r="AL492" s="391" t="n">
        <f aca="false" t="array" ref="AL492:AL492">INDEX(_Rge_Data_3rd_CY,$B492,AL$1)</f>
        <v>0</v>
      </c>
      <c r="AM492" s="391" t="n">
        <f aca="false">INDEX(_Rge_Data_3rd_CY,$B492,AM$1)</f>
        <v>0</v>
      </c>
      <c r="AN492" s="391" t="n">
        <f aca="false" t="array" ref="AN492:AN492">INDEX(_Rge_Data_3rd_CY,$B492,AN$1)</f>
        <v>0</v>
      </c>
      <c r="AO492" s="391" t="n">
        <f aca="false" t="array" ref="AO492:AO492">INDEX(_Rge_Data_3rd_CY,$B492,AO$1)</f>
        <v>0</v>
      </c>
      <c r="AP492" s="391" t="n">
        <f aca="false" t="array" ref="AP492:AP492">INDEX(_Rge_Data_3rd_CY,$B492,AP$1)</f>
        <v>0</v>
      </c>
      <c r="AQ492" s="391" t="n">
        <f aca="false" t="array" ref="AQ492:AQ492">INDEX(_Rge_Data_3rd_CY,$B492,AQ$1)</f>
        <v>0</v>
      </c>
      <c r="AR492" s="391" t="n">
        <f aca="false" t="array" ref="AR492:AR492">INDEX(_Rge_Data_3rd_CY,$B492,AR$1)</f>
        <v>0</v>
      </c>
      <c r="AS492" s="391" t="n">
        <f aca="false">INDEX(_Rge_Data_3rd_CY,$B492,AS$1)</f>
        <v>0</v>
      </c>
      <c r="AT492" s="391" t="n">
        <f aca="false" t="array" ref="AT492:AT492">INDEX(_Rge_Data_3rd_CY,$B492,AT$1)</f>
        <v>0</v>
      </c>
      <c r="AU492" s="391" t="n">
        <f aca="false" t="array" ref="AU492:AU492">INDEX(_Rge_Data_3rd_CY,$B492,AU$1)</f>
        <v>0</v>
      </c>
      <c r="AV492" s="262" t="n">
        <f aca="false">AU492+AX492+AY492</f>
        <v>0</v>
      </c>
      <c r="AW492" s="392" t="n">
        <f aca="false">IFERROR(AU492/AG492,0)</f>
        <v>0</v>
      </c>
      <c r="AX492" s="268" t="n">
        <f aca="false">IFERROR(IF(AND($F492="OPEN",$AH492&gt;0),$AH492*_SoP*$AW492,IF(AND($F492="CLOSED",$AH492&gt;0),$AH492*_SoL*$AW492,0)),0)</f>
        <v>0</v>
      </c>
      <c r="AY492" s="268" t="n">
        <f aca="false">IFERROR(IF($AH492&lt;0,$AH492*_SoL,0),0)</f>
        <v>0</v>
      </c>
      <c r="AZ492" s="393" t="n">
        <f aca="false">AU492+AX492</f>
        <v>0</v>
      </c>
      <c r="BA492" s="393" t="n">
        <f aca="false">AJ492-AY492</f>
        <v>0</v>
      </c>
      <c r="BB492" s="393" t="n">
        <f aca="false">AZ492-BA492</f>
        <v>0</v>
      </c>
      <c r="BC492" s="394" t="n">
        <f aca="false">IF($BB492&gt;=0,$BB492,0)</f>
        <v>0</v>
      </c>
      <c r="BD492" s="395" t="n">
        <f aca="false">IF($BB492&lt;=0,-$BB492,0)</f>
        <v>-0</v>
      </c>
      <c r="BE492" s="396" t="n">
        <f aca="false">IF((V492-AJ492)&lt;0,0,V492-AJ492)</f>
        <v>0</v>
      </c>
      <c r="BF492" s="397" t="n">
        <f aca="false">IF(AW492&gt;1,0,V492-AW492*V492)</f>
        <v>0</v>
      </c>
    </row>
    <row r="493" customFormat="false" ht="19.5" hidden="false" customHeight="true" outlineLevel="0" collapsed="false">
      <c r="A493" s="166"/>
      <c r="B493" s="208" t="n">
        <f aca="false">B492+1</f>
        <v>482</v>
      </c>
      <c r="C493" s="166"/>
      <c r="D493" s="369" t="n">
        <f aca="false">INDEX(_Rge_Projectdata_3rd,$B493,MATCH("Project-ID",_Rge_Headline_Projectdata,0))</f>
        <v>0</v>
      </c>
      <c r="E493" s="370" t="str">
        <f aca="false" t="array" ref="E493:E493">IF(INDEX(_Rge_Data_3rd_CY,$B493,E$1)=0,"",TEXT(INDEX(_Rge_Data_3rd_CY,$B493,E$1),"JJJJMMTT"))</f>
        <v/>
      </c>
      <c r="F493" s="382" t="str">
        <f aca="false" t="array" ref="F493:F493">INDEX(_Rge_Data_3rd_CY,$B493,F$1)</f>
        <v>Open</v>
      </c>
      <c r="G493" s="371" t="n">
        <f aca="false" t="array" ref="G493:G493">IFERROR(MATCH(INDEX(_Rge_Data_3rd_CY,$B493,G$1),_Rge_Projectstatus,0),"")</f>
        <v>1</v>
      </c>
      <c r="H493" s="383" t="n">
        <f aca="false">INDEX(_Rge_Data_3rd_CY,$B493,H$1)</f>
        <v>0</v>
      </c>
      <c r="I493" s="384" t="n">
        <f aca="false">INDEX(_Rge_Data_3rd_CY,$B493,I$1)</f>
        <v>0</v>
      </c>
      <c r="J493" s="384" t="n">
        <f aca="false">INDEX(_Rge_Data_3rd_CY,$B493,J$1)</f>
        <v>0</v>
      </c>
      <c r="K493" s="384" t="n">
        <f aca="false">INDEX(_Rge_Data_3rd_CY,$B493,K$1)</f>
        <v>0</v>
      </c>
      <c r="L493" s="385" t="n">
        <f aca="false" t="array" ref="L493:L493">INDEX(_Rge_Data_3rd_CY,$B493,L$1)</f>
        <v>0</v>
      </c>
      <c r="M493" s="385" t="n">
        <f aca="false" t="array" ref="M493:M493">INDEX(_Rge_Data_3rd_CY,$B493,M$1)</f>
        <v>0</v>
      </c>
      <c r="N493" s="385" t="n">
        <f aca="false" t="array" ref="N493:N493">INDEX(_Rge_Data_3rd_CY,$B493,N$1)</f>
        <v>0</v>
      </c>
      <c r="O493" s="385" t="n">
        <f aca="false" t="array" ref="O493:O493">INDEX(_Rge_Data_3rd_CY,$B493,O$1)</f>
        <v>0</v>
      </c>
      <c r="P493" s="385" t="n">
        <f aca="false" t="array" ref="P493:P493">INDEX(_Rge_Data_3rd_CY,$B493,P$1)</f>
        <v>0</v>
      </c>
      <c r="Q493" s="385" t="n">
        <f aca="false">INDEX(_Rge_Data_3rd_CY,$B493,Q$1)</f>
        <v>0</v>
      </c>
      <c r="R493" s="385" t="n">
        <f aca="false" t="array" ref="R493:R493">INDEX(_Rge_Data_3rd_CY,$B493,R$1)</f>
        <v>0</v>
      </c>
      <c r="S493" s="385" t="n">
        <f aca="false" t="array" ref="S493:S493">INDEX(_Rge_Data_3rd_CY,$B493,S$1)</f>
        <v>0</v>
      </c>
      <c r="T493" s="385" t="n">
        <f aca="false">H493-S493</f>
        <v>0</v>
      </c>
      <c r="U493" s="386" t="n">
        <f aca="false">IFERROR(T493/H493,0)</f>
        <v>0</v>
      </c>
      <c r="V493" s="387" t="n">
        <f aca="false" t="array" ref="V493:V493">INDEX(_Rge_Data_3rd_CY,$B493,V$1)</f>
        <v>0</v>
      </c>
      <c r="W493" s="388" t="n">
        <f aca="false" t="array" ref="W493:W493">INDEX(_Rge_Data_3rd_CY,$B493,W$1)</f>
        <v>0</v>
      </c>
      <c r="X493" s="388" t="n">
        <f aca="false" t="array" ref="X493:X493">INDEX(_Rge_Data_3rd_CY,$B493,X$1)</f>
        <v>0</v>
      </c>
      <c r="Y493" s="388" t="n">
        <f aca="false">INDEX(_Rge_Data_3rd_CY,$B493,Y$1)</f>
        <v>0</v>
      </c>
      <c r="Z493" s="388" t="n">
        <f aca="false" t="array" ref="Z493:Z493">INDEX(_Rge_Data_3rd_CY,$B493,Z$1)</f>
        <v>0</v>
      </c>
      <c r="AA493" s="388" t="n">
        <f aca="false" t="array" ref="AA493:AA493">INDEX(_Rge_Data_3rd_CY,$B493,AA$1)</f>
        <v>0</v>
      </c>
      <c r="AB493" s="388" t="n">
        <f aca="false" t="array" ref="AB493:AB493">INDEX(_Rge_Data_3rd_CY,$B493,AB$1)</f>
        <v>0</v>
      </c>
      <c r="AC493" s="388" t="n">
        <f aca="false" t="array" ref="AC493:AC493">INDEX(_Rge_Data_3rd_CY,$B493,AC$1)</f>
        <v>0</v>
      </c>
      <c r="AD493" s="388" t="n">
        <f aca="false" t="array" ref="AD493:AD493">INDEX(_Rge_Data_3rd_CY,$B493,AD$1)</f>
        <v>0</v>
      </c>
      <c r="AE493" s="388" t="n">
        <f aca="false">INDEX(_Rge_Data_3rd_CY,$B493,AE$1)</f>
        <v>0</v>
      </c>
      <c r="AF493" s="388" t="n">
        <f aca="false" t="array" ref="AF493:AF493">INDEX(_Rge_Data_3rd_CY,$B493,AF$1)</f>
        <v>0</v>
      </c>
      <c r="AG493" s="388" t="n">
        <f aca="false" t="array" ref="AG493:AG493">INDEX(_Rge_Data_3rd_CY,$B493,AG$1)</f>
        <v>0</v>
      </c>
      <c r="AH493" s="388" t="n">
        <f aca="false">V493-AG493</f>
        <v>0</v>
      </c>
      <c r="AI493" s="389" t="n">
        <f aca="false">IFERROR(AH493/V493,)</f>
        <v>0</v>
      </c>
      <c r="AJ493" s="390" t="n">
        <f aca="false" t="array" ref="AJ493:AJ493">INDEX(_Rge_Data_3rd_CY,$B493,AJ$1)</f>
        <v>0</v>
      </c>
      <c r="AK493" s="391" t="n">
        <f aca="false" t="array" ref="AK493:AK493">INDEX(_Rge_Data_3rd_CY,$B493,AK$1)</f>
        <v>0</v>
      </c>
      <c r="AL493" s="391" t="n">
        <f aca="false" t="array" ref="AL493:AL493">INDEX(_Rge_Data_3rd_CY,$B493,AL$1)</f>
        <v>0</v>
      </c>
      <c r="AM493" s="391" t="n">
        <f aca="false">INDEX(_Rge_Data_3rd_CY,$B493,AM$1)</f>
        <v>0</v>
      </c>
      <c r="AN493" s="391" t="n">
        <f aca="false" t="array" ref="AN493:AN493">INDEX(_Rge_Data_3rd_CY,$B493,AN$1)</f>
        <v>0</v>
      </c>
      <c r="AO493" s="391" t="n">
        <f aca="false" t="array" ref="AO493:AO493">INDEX(_Rge_Data_3rd_CY,$B493,AO$1)</f>
        <v>0</v>
      </c>
      <c r="AP493" s="391" t="n">
        <f aca="false" t="array" ref="AP493:AP493">INDEX(_Rge_Data_3rd_CY,$B493,AP$1)</f>
        <v>0</v>
      </c>
      <c r="AQ493" s="391" t="n">
        <f aca="false" t="array" ref="AQ493:AQ493">INDEX(_Rge_Data_3rd_CY,$B493,AQ$1)</f>
        <v>0</v>
      </c>
      <c r="AR493" s="391" t="n">
        <f aca="false" t="array" ref="AR493:AR493">INDEX(_Rge_Data_3rd_CY,$B493,AR$1)</f>
        <v>0</v>
      </c>
      <c r="AS493" s="391" t="n">
        <f aca="false">INDEX(_Rge_Data_3rd_CY,$B493,AS$1)</f>
        <v>0</v>
      </c>
      <c r="AT493" s="391" t="n">
        <f aca="false" t="array" ref="AT493:AT493">INDEX(_Rge_Data_3rd_CY,$B493,AT$1)</f>
        <v>0</v>
      </c>
      <c r="AU493" s="391" t="n">
        <f aca="false" t="array" ref="AU493:AU493">INDEX(_Rge_Data_3rd_CY,$B493,AU$1)</f>
        <v>0</v>
      </c>
      <c r="AV493" s="262" t="n">
        <f aca="false">AU493+AX493+AY493</f>
        <v>0</v>
      </c>
      <c r="AW493" s="392" t="n">
        <f aca="false">IFERROR(AU493/AG493,0)</f>
        <v>0</v>
      </c>
      <c r="AX493" s="268" t="n">
        <f aca="false">IFERROR(IF(AND($F493="OPEN",$AH493&gt;0),$AH493*_SoP*$AW493,IF(AND($F493="CLOSED",$AH493&gt;0),$AH493*_SoL*$AW493,0)),0)</f>
        <v>0</v>
      </c>
      <c r="AY493" s="268" t="n">
        <f aca="false">IFERROR(IF($AH493&lt;0,$AH493*_SoL,0),0)</f>
        <v>0</v>
      </c>
      <c r="AZ493" s="393" t="n">
        <f aca="false">AU493+AX493</f>
        <v>0</v>
      </c>
      <c r="BA493" s="393" t="n">
        <f aca="false">AJ493-AY493</f>
        <v>0</v>
      </c>
      <c r="BB493" s="393" t="n">
        <f aca="false">AZ493-BA493</f>
        <v>0</v>
      </c>
      <c r="BC493" s="394" t="n">
        <f aca="false">IF($BB493&gt;=0,$BB493,0)</f>
        <v>0</v>
      </c>
      <c r="BD493" s="395" t="n">
        <f aca="false">IF($BB493&lt;=0,-$BB493,0)</f>
        <v>-0</v>
      </c>
      <c r="BE493" s="396" t="n">
        <f aca="false">IF((V493-AJ493)&lt;0,0,V493-AJ493)</f>
        <v>0</v>
      </c>
      <c r="BF493" s="397" t="n">
        <f aca="false">IF(AW493&gt;1,0,V493-AW493*V493)</f>
        <v>0</v>
      </c>
    </row>
    <row r="494" customFormat="false" ht="19.5" hidden="false" customHeight="true" outlineLevel="0" collapsed="false">
      <c r="A494" s="166"/>
      <c r="B494" s="208" t="n">
        <f aca="false">B493+1</f>
        <v>483</v>
      </c>
      <c r="C494" s="166"/>
      <c r="D494" s="369" t="n">
        <f aca="false">INDEX(_Rge_Projectdata_3rd,$B494,MATCH("Project-ID",_Rge_Headline_Projectdata,0))</f>
        <v>0</v>
      </c>
      <c r="E494" s="370" t="str">
        <f aca="false" t="array" ref="E494:E494">IF(INDEX(_Rge_Data_3rd_CY,$B494,E$1)=0,"",TEXT(INDEX(_Rge_Data_3rd_CY,$B494,E$1),"JJJJMMTT"))</f>
        <v/>
      </c>
      <c r="F494" s="382" t="str">
        <f aca="false" t="array" ref="F494:F494">INDEX(_Rge_Data_3rd_CY,$B494,F$1)</f>
        <v>Open</v>
      </c>
      <c r="G494" s="371" t="n">
        <f aca="false" t="array" ref="G494:G494">IFERROR(MATCH(INDEX(_Rge_Data_3rd_CY,$B494,G$1),_Rge_Projectstatus,0),"")</f>
        <v>1</v>
      </c>
      <c r="H494" s="383" t="n">
        <f aca="false">INDEX(_Rge_Data_3rd_CY,$B494,H$1)</f>
        <v>0</v>
      </c>
      <c r="I494" s="384" t="n">
        <f aca="false">INDEX(_Rge_Data_3rd_CY,$B494,I$1)</f>
        <v>0</v>
      </c>
      <c r="J494" s="384" t="n">
        <f aca="false">INDEX(_Rge_Data_3rd_CY,$B494,J$1)</f>
        <v>0</v>
      </c>
      <c r="K494" s="384" t="n">
        <f aca="false">INDEX(_Rge_Data_3rd_CY,$B494,K$1)</f>
        <v>0</v>
      </c>
      <c r="L494" s="385" t="n">
        <f aca="false" t="array" ref="L494:L494">INDEX(_Rge_Data_3rd_CY,$B494,L$1)</f>
        <v>0</v>
      </c>
      <c r="M494" s="385" t="n">
        <f aca="false" t="array" ref="M494:M494">INDEX(_Rge_Data_3rd_CY,$B494,M$1)</f>
        <v>0</v>
      </c>
      <c r="N494" s="385" t="n">
        <f aca="false" t="array" ref="N494:N494">INDEX(_Rge_Data_3rd_CY,$B494,N$1)</f>
        <v>0</v>
      </c>
      <c r="O494" s="385" t="n">
        <f aca="false" t="array" ref="O494:O494">INDEX(_Rge_Data_3rd_CY,$B494,O$1)</f>
        <v>0</v>
      </c>
      <c r="P494" s="385" t="n">
        <f aca="false" t="array" ref="P494:P494">INDEX(_Rge_Data_3rd_CY,$B494,P$1)</f>
        <v>0</v>
      </c>
      <c r="Q494" s="385" t="n">
        <f aca="false">INDEX(_Rge_Data_3rd_CY,$B494,Q$1)</f>
        <v>0</v>
      </c>
      <c r="R494" s="385" t="n">
        <f aca="false" t="array" ref="R494:R494">INDEX(_Rge_Data_3rd_CY,$B494,R$1)</f>
        <v>0</v>
      </c>
      <c r="S494" s="385" t="n">
        <f aca="false" t="array" ref="S494:S494">INDEX(_Rge_Data_3rd_CY,$B494,S$1)</f>
        <v>0</v>
      </c>
      <c r="T494" s="385" t="n">
        <f aca="false">H494-S494</f>
        <v>0</v>
      </c>
      <c r="U494" s="386" t="n">
        <f aca="false">IFERROR(T494/H494,0)</f>
        <v>0</v>
      </c>
      <c r="V494" s="387" t="n">
        <f aca="false" t="array" ref="V494:V494">INDEX(_Rge_Data_3rd_CY,$B494,V$1)</f>
        <v>0</v>
      </c>
      <c r="W494" s="388" t="n">
        <f aca="false" t="array" ref="W494:W494">INDEX(_Rge_Data_3rd_CY,$B494,W$1)</f>
        <v>0</v>
      </c>
      <c r="X494" s="388" t="n">
        <f aca="false" t="array" ref="X494:X494">INDEX(_Rge_Data_3rd_CY,$B494,X$1)</f>
        <v>0</v>
      </c>
      <c r="Y494" s="388" t="n">
        <f aca="false">INDEX(_Rge_Data_3rd_CY,$B494,Y$1)</f>
        <v>0</v>
      </c>
      <c r="Z494" s="388" t="n">
        <f aca="false" t="array" ref="Z494:Z494">INDEX(_Rge_Data_3rd_CY,$B494,Z$1)</f>
        <v>0</v>
      </c>
      <c r="AA494" s="388" t="n">
        <f aca="false" t="array" ref="AA494:AA494">INDEX(_Rge_Data_3rd_CY,$B494,AA$1)</f>
        <v>0</v>
      </c>
      <c r="AB494" s="388" t="n">
        <f aca="false" t="array" ref="AB494:AB494">INDEX(_Rge_Data_3rd_CY,$B494,AB$1)</f>
        <v>0</v>
      </c>
      <c r="AC494" s="388" t="n">
        <f aca="false" t="array" ref="AC494:AC494">INDEX(_Rge_Data_3rd_CY,$B494,AC$1)</f>
        <v>0</v>
      </c>
      <c r="AD494" s="388" t="n">
        <f aca="false" t="array" ref="AD494:AD494">INDEX(_Rge_Data_3rd_CY,$B494,AD$1)</f>
        <v>0</v>
      </c>
      <c r="AE494" s="388" t="n">
        <f aca="false">INDEX(_Rge_Data_3rd_CY,$B494,AE$1)</f>
        <v>0</v>
      </c>
      <c r="AF494" s="388" t="n">
        <f aca="false" t="array" ref="AF494:AF494">INDEX(_Rge_Data_3rd_CY,$B494,AF$1)</f>
        <v>0</v>
      </c>
      <c r="AG494" s="388" t="n">
        <f aca="false" t="array" ref="AG494:AG494">INDEX(_Rge_Data_3rd_CY,$B494,AG$1)</f>
        <v>0</v>
      </c>
      <c r="AH494" s="388" t="n">
        <f aca="false">V494-AG494</f>
        <v>0</v>
      </c>
      <c r="AI494" s="389" t="n">
        <f aca="false">IFERROR(AH494/V494,)</f>
        <v>0</v>
      </c>
      <c r="AJ494" s="390" t="n">
        <f aca="false" t="array" ref="AJ494:AJ494">INDEX(_Rge_Data_3rd_CY,$B494,AJ$1)</f>
        <v>0</v>
      </c>
      <c r="AK494" s="391" t="n">
        <f aca="false" t="array" ref="AK494:AK494">INDEX(_Rge_Data_3rd_CY,$B494,AK$1)</f>
        <v>0</v>
      </c>
      <c r="AL494" s="391" t="n">
        <f aca="false" t="array" ref="AL494:AL494">INDEX(_Rge_Data_3rd_CY,$B494,AL$1)</f>
        <v>0</v>
      </c>
      <c r="AM494" s="391" t="n">
        <f aca="false">INDEX(_Rge_Data_3rd_CY,$B494,AM$1)</f>
        <v>0</v>
      </c>
      <c r="AN494" s="391" t="n">
        <f aca="false" t="array" ref="AN494:AN494">INDEX(_Rge_Data_3rd_CY,$B494,AN$1)</f>
        <v>0</v>
      </c>
      <c r="AO494" s="391" t="n">
        <f aca="false" t="array" ref="AO494:AO494">INDEX(_Rge_Data_3rd_CY,$B494,AO$1)</f>
        <v>0</v>
      </c>
      <c r="AP494" s="391" t="n">
        <f aca="false" t="array" ref="AP494:AP494">INDEX(_Rge_Data_3rd_CY,$B494,AP$1)</f>
        <v>0</v>
      </c>
      <c r="AQ494" s="391" t="n">
        <f aca="false" t="array" ref="AQ494:AQ494">INDEX(_Rge_Data_3rd_CY,$B494,AQ$1)</f>
        <v>0</v>
      </c>
      <c r="AR494" s="391" t="n">
        <f aca="false" t="array" ref="AR494:AR494">INDEX(_Rge_Data_3rd_CY,$B494,AR$1)</f>
        <v>0</v>
      </c>
      <c r="AS494" s="391" t="n">
        <f aca="false">INDEX(_Rge_Data_3rd_CY,$B494,AS$1)</f>
        <v>0</v>
      </c>
      <c r="AT494" s="391" t="n">
        <f aca="false" t="array" ref="AT494:AT494">INDEX(_Rge_Data_3rd_CY,$B494,AT$1)</f>
        <v>0</v>
      </c>
      <c r="AU494" s="391" t="n">
        <f aca="false" t="array" ref="AU494:AU494">INDEX(_Rge_Data_3rd_CY,$B494,AU$1)</f>
        <v>0</v>
      </c>
      <c r="AV494" s="262" t="n">
        <f aca="false">AU494+AX494+AY494</f>
        <v>0</v>
      </c>
      <c r="AW494" s="392" t="n">
        <f aca="false">IFERROR(AU494/AG494,0)</f>
        <v>0</v>
      </c>
      <c r="AX494" s="268" t="n">
        <f aca="false">IFERROR(IF(AND($F494="OPEN",$AH494&gt;0),$AH494*_SoP*$AW494,IF(AND($F494="CLOSED",$AH494&gt;0),$AH494*_SoL*$AW494,0)),0)</f>
        <v>0</v>
      </c>
      <c r="AY494" s="268" t="n">
        <f aca="false">IFERROR(IF($AH494&lt;0,$AH494*_SoL,0),0)</f>
        <v>0</v>
      </c>
      <c r="AZ494" s="393" t="n">
        <f aca="false">AU494+AX494</f>
        <v>0</v>
      </c>
      <c r="BA494" s="393" t="n">
        <f aca="false">AJ494-AY494</f>
        <v>0</v>
      </c>
      <c r="BB494" s="393" t="n">
        <f aca="false">AZ494-BA494</f>
        <v>0</v>
      </c>
      <c r="BC494" s="394" t="n">
        <f aca="false">IF($BB494&gt;=0,$BB494,0)</f>
        <v>0</v>
      </c>
      <c r="BD494" s="395" t="n">
        <f aca="false">IF($BB494&lt;=0,-$BB494,0)</f>
        <v>-0</v>
      </c>
      <c r="BE494" s="396" t="n">
        <f aca="false">IF((V494-AJ494)&lt;0,0,V494-AJ494)</f>
        <v>0</v>
      </c>
      <c r="BF494" s="397" t="n">
        <f aca="false">IF(AW494&gt;1,0,V494-AW494*V494)</f>
        <v>0</v>
      </c>
    </row>
    <row r="495" customFormat="false" ht="19.5" hidden="false" customHeight="true" outlineLevel="0" collapsed="false">
      <c r="A495" s="166"/>
      <c r="B495" s="208" t="n">
        <f aca="false">B494+1</f>
        <v>484</v>
      </c>
      <c r="C495" s="166"/>
      <c r="D495" s="369" t="n">
        <f aca="false">INDEX(_Rge_Projectdata_3rd,$B495,MATCH("Project-ID",_Rge_Headline_Projectdata,0))</f>
        <v>0</v>
      </c>
      <c r="E495" s="370" t="str">
        <f aca="false" t="array" ref="E495:E495">IF(INDEX(_Rge_Data_3rd_CY,$B495,E$1)=0,"",TEXT(INDEX(_Rge_Data_3rd_CY,$B495,E$1),"JJJJMMTT"))</f>
        <v/>
      </c>
      <c r="F495" s="382" t="str">
        <f aca="false" t="array" ref="F495:F495">INDEX(_Rge_Data_3rd_CY,$B495,F$1)</f>
        <v>Open</v>
      </c>
      <c r="G495" s="371" t="n">
        <f aca="false" t="array" ref="G495:G495">IFERROR(MATCH(INDEX(_Rge_Data_3rd_CY,$B495,G$1),_Rge_Projectstatus,0),"")</f>
        <v>1</v>
      </c>
      <c r="H495" s="383" t="n">
        <f aca="false">INDEX(_Rge_Data_3rd_CY,$B495,H$1)</f>
        <v>0</v>
      </c>
      <c r="I495" s="384" t="n">
        <f aca="false">INDEX(_Rge_Data_3rd_CY,$B495,I$1)</f>
        <v>0</v>
      </c>
      <c r="J495" s="384" t="n">
        <f aca="false">INDEX(_Rge_Data_3rd_CY,$B495,J$1)</f>
        <v>0</v>
      </c>
      <c r="K495" s="384" t="n">
        <f aca="false">INDEX(_Rge_Data_3rd_CY,$B495,K$1)</f>
        <v>0</v>
      </c>
      <c r="L495" s="385" t="n">
        <f aca="false" t="array" ref="L495:L495">INDEX(_Rge_Data_3rd_CY,$B495,L$1)</f>
        <v>0</v>
      </c>
      <c r="M495" s="385" t="n">
        <f aca="false" t="array" ref="M495:M495">INDEX(_Rge_Data_3rd_CY,$B495,M$1)</f>
        <v>0</v>
      </c>
      <c r="N495" s="385" t="n">
        <f aca="false" t="array" ref="N495:N495">INDEX(_Rge_Data_3rd_CY,$B495,N$1)</f>
        <v>0</v>
      </c>
      <c r="O495" s="385" t="n">
        <f aca="false" t="array" ref="O495:O495">INDEX(_Rge_Data_3rd_CY,$B495,O$1)</f>
        <v>0</v>
      </c>
      <c r="P495" s="385" t="n">
        <f aca="false" t="array" ref="P495:P495">INDEX(_Rge_Data_3rd_CY,$B495,P$1)</f>
        <v>0</v>
      </c>
      <c r="Q495" s="385" t="n">
        <f aca="false">INDEX(_Rge_Data_3rd_CY,$B495,Q$1)</f>
        <v>0</v>
      </c>
      <c r="R495" s="385" t="n">
        <f aca="false" t="array" ref="R495:R495">INDEX(_Rge_Data_3rd_CY,$B495,R$1)</f>
        <v>0</v>
      </c>
      <c r="S495" s="385" t="n">
        <f aca="false" t="array" ref="S495:S495">INDEX(_Rge_Data_3rd_CY,$B495,S$1)</f>
        <v>0</v>
      </c>
      <c r="T495" s="385" t="n">
        <f aca="false">H495-S495</f>
        <v>0</v>
      </c>
      <c r="U495" s="386" t="n">
        <f aca="false">IFERROR(T495/H495,0)</f>
        <v>0</v>
      </c>
      <c r="V495" s="387" t="n">
        <f aca="false" t="array" ref="V495:V495">INDEX(_Rge_Data_3rd_CY,$B495,V$1)</f>
        <v>0</v>
      </c>
      <c r="W495" s="388" t="n">
        <f aca="false" t="array" ref="W495:W495">INDEX(_Rge_Data_3rd_CY,$B495,W$1)</f>
        <v>0</v>
      </c>
      <c r="X495" s="388" t="n">
        <f aca="false" t="array" ref="X495:X495">INDEX(_Rge_Data_3rd_CY,$B495,X$1)</f>
        <v>0</v>
      </c>
      <c r="Y495" s="388" t="n">
        <f aca="false">INDEX(_Rge_Data_3rd_CY,$B495,Y$1)</f>
        <v>0</v>
      </c>
      <c r="Z495" s="388" t="n">
        <f aca="false" t="array" ref="Z495:Z495">INDEX(_Rge_Data_3rd_CY,$B495,Z$1)</f>
        <v>0</v>
      </c>
      <c r="AA495" s="388" t="n">
        <f aca="false" t="array" ref="AA495:AA495">INDEX(_Rge_Data_3rd_CY,$B495,AA$1)</f>
        <v>0</v>
      </c>
      <c r="AB495" s="388" t="n">
        <f aca="false" t="array" ref="AB495:AB495">INDEX(_Rge_Data_3rd_CY,$B495,AB$1)</f>
        <v>0</v>
      </c>
      <c r="AC495" s="388" t="n">
        <f aca="false" t="array" ref="AC495:AC495">INDEX(_Rge_Data_3rd_CY,$B495,AC$1)</f>
        <v>0</v>
      </c>
      <c r="AD495" s="388" t="n">
        <f aca="false" t="array" ref="AD495:AD495">INDEX(_Rge_Data_3rd_CY,$B495,AD$1)</f>
        <v>0</v>
      </c>
      <c r="AE495" s="388" t="n">
        <f aca="false">INDEX(_Rge_Data_3rd_CY,$B495,AE$1)</f>
        <v>0</v>
      </c>
      <c r="AF495" s="388" t="n">
        <f aca="false" t="array" ref="AF495:AF495">INDEX(_Rge_Data_3rd_CY,$B495,AF$1)</f>
        <v>0</v>
      </c>
      <c r="AG495" s="388" t="n">
        <f aca="false" t="array" ref="AG495:AG495">INDEX(_Rge_Data_3rd_CY,$B495,AG$1)</f>
        <v>0</v>
      </c>
      <c r="AH495" s="388" t="n">
        <f aca="false">V495-AG495</f>
        <v>0</v>
      </c>
      <c r="AI495" s="389" t="n">
        <f aca="false">IFERROR(AH495/V495,)</f>
        <v>0</v>
      </c>
      <c r="AJ495" s="390" t="n">
        <f aca="false" t="array" ref="AJ495:AJ495">INDEX(_Rge_Data_3rd_CY,$B495,AJ$1)</f>
        <v>0</v>
      </c>
      <c r="AK495" s="391" t="n">
        <f aca="false" t="array" ref="AK495:AK495">INDEX(_Rge_Data_3rd_CY,$B495,AK$1)</f>
        <v>0</v>
      </c>
      <c r="AL495" s="391" t="n">
        <f aca="false" t="array" ref="AL495:AL495">INDEX(_Rge_Data_3rd_CY,$B495,AL$1)</f>
        <v>0</v>
      </c>
      <c r="AM495" s="391" t="n">
        <f aca="false">INDEX(_Rge_Data_3rd_CY,$B495,AM$1)</f>
        <v>0</v>
      </c>
      <c r="AN495" s="391" t="n">
        <f aca="false" t="array" ref="AN495:AN495">INDEX(_Rge_Data_3rd_CY,$B495,AN$1)</f>
        <v>0</v>
      </c>
      <c r="AO495" s="391" t="n">
        <f aca="false" t="array" ref="AO495:AO495">INDEX(_Rge_Data_3rd_CY,$B495,AO$1)</f>
        <v>0</v>
      </c>
      <c r="AP495" s="391" t="n">
        <f aca="false" t="array" ref="AP495:AP495">INDEX(_Rge_Data_3rd_CY,$B495,AP$1)</f>
        <v>0</v>
      </c>
      <c r="AQ495" s="391" t="n">
        <f aca="false" t="array" ref="AQ495:AQ495">INDEX(_Rge_Data_3rd_CY,$B495,AQ$1)</f>
        <v>0</v>
      </c>
      <c r="AR495" s="391" t="n">
        <f aca="false" t="array" ref="AR495:AR495">INDEX(_Rge_Data_3rd_CY,$B495,AR$1)</f>
        <v>0</v>
      </c>
      <c r="AS495" s="391" t="n">
        <f aca="false">INDEX(_Rge_Data_3rd_CY,$B495,AS$1)</f>
        <v>0</v>
      </c>
      <c r="AT495" s="391" t="n">
        <f aca="false" t="array" ref="AT495:AT495">INDEX(_Rge_Data_3rd_CY,$B495,AT$1)</f>
        <v>0</v>
      </c>
      <c r="AU495" s="391" t="n">
        <f aca="false" t="array" ref="AU495:AU495">INDEX(_Rge_Data_3rd_CY,$B495,AU$1)</f>
        <v>0</v>
      </c>
      <c r="AV495" s="262" t="n">
        <f aca="false">AU495+AX495+AY495</f>
        <v>0</v>
      </c>
      <c r="AW495" s="392" t="n">
        <f aca="false">IFERROR(AU495/AG495,0)</f>
        <v>0</v>
      </c>
      <c r="AX495" s="268" t="n">
        <f aca="false">IFERROR(IF(AND($F495="OPEN",$AH495&gt;0),$AH495*_SoP*$AW495,IF(AND($F495="CLOSED",$AH495&gt;0),$AH495*_SoL*$AW495,0)),0)</f>
        <v>0</v>
      </c>
      <c r="AY495" s="268" t="n">
        <f aca="false">IFERROR(IF($AH495&lt;0,$AH495*_SoL,0),0)</f>
        <v>0</v>
      </c>
      <c r="AZ495" s="393" t="n">
        <f aca="false">AU495+AX495</f>
        <v>0</v>
      </c>
      <c r="BA495" s="393" t="n">
        <f aca="false">AJ495-AY495</f>
        <v>0</v>
      </c>
      <c r="BB495" s="393" t="n">
        <f aca="false">AZ495-BA495</f>
        <v>0</v>
      </c>
      <c r="BC495" s="394" t="n">
        <f aca="false">IF($BB495&gt;=0,$BB495,0)</f>
        <v>0</v>
      </c>
      <c r="BD495" s="395" t="n">
        <f aca="false">IF($BB495&lt;=0,-$BB495,0)</f>
        <v>-0</v>
      </c>
      <c r="BE495" s="396" t="n">
        <f aca="false">IF((V495-AJ495)&lt;0,0,V495-AJ495)</f>
        <v>0</v>
      </c>
      <c r="BF495" s="397" t="n">
        <f aca="false">IF(AW495&gt;1,0,V495-AW495*V495)</f>
        <v>0</v>
      </c>
    </row>
    <row r="496" customFormat="false" ht="19.5" hidden="false" customHeight="true" outlineLevel="0" collapsed="false">
      <c r="A496" s="166"/>
      <c r="B496" s="208" t="n">
        <f aca="false">B495+1</f>
        <v>485</v>
      </c>
      <c r="C496" s="166"/>
      <c r="D496" s="369" t="n">
        <f aca="false">INDEX(_Rge_Projectdata_3rd,$B496,MATCH("Project-ID",_Rge_Headline_Projectdata,0))</f>
        <v>0</v>
      </c>
      <c r="E496" s="370" t="str">
        <f aca="false" t="array" ref="E496:E496">IF(INDEX(_Rge_Data_3rd_CY,$B496,E$1)=0,"",TEXT(INDEX(_Rge_Data_3rd_CY,$B496,E$1),"JJJJMMTT"))</f>
        <v/>
      </c>
      <c r="F496" s="382" t="str">
        <f aca="false" t="array" ref="F496:F496">INDEX(_Rge_Data_3rd_CY,$B496,F$1)</f>
        <v>Open</v>
      </c>
      <c r="G496" s="371" t="n">
        <f aca="false" t="array" ref="G496:G496">IFERROR(MATCH(INDEX(_Rge_Data_3rd_CY,$B496,G$1),_Rge_Projectstatus,0),"")</f>
        <v>1</v>
      </c>
      <c r="H496" s="383" t="n">
        <f aca="false">INDEX(_Rge_Data_3rd_CY,$B496,H$1)</f>
        <v>0</v>
      </c>
      <c r="I496" s="384" t="n">
        <f aca="false">INDEX(_Rge_Data_3rd_CY,$B496,I$1)</f>
        <v>0</v>
      </c>
      <c r="J496" s="384" t="n">
        <f aca="false">INDEX(_Rge_Data_3rd_CY,$B496,J$1)</f>
        <v>0</v>
      </c>
      <c r="K496" s="384" t="n">
        <f aca="false">INDEX(_Rge_Data_3rd_CY,$B496,K$1)</f>
        <v>0</v>
      </c>
      <c r="L496" s="385" t="n">
        <f aca="false" t="array" ref="L496:L496">INDEX(_Rge_Data_3rd_CY,$B496,L$1)</f>
        <v>0</v>
      </c>
      <c r="M496" s="385" t="n">
        <f aca="false" t="array" ref="M496:M496">INDEX(_Rge_Data_3rd_CY,$B496,M$1)</f>
        <v>0</v>
      </c>
      <c r="N496" s="385" t="n">
        <f aca="false" t="array" ref="N496:N496">INDEX(_Rge_Data_3rd_CY,$B496,N$1)</f>
        <v>0</v>
      </c>
      <c r="O496" s="385" t="n">
        <f aca="false" t="array" ref="O496:O496">INDEX(_Rge_Data_3rd_CY,$B496,O$1)</f>
        <v>0</v>
      </c>
      <c r="P496" s="385" t="n">
        <f aca="false" t="array" ref="P496:P496">INDEX(_Rge_Data_3rd_CY,$B496,P$1)</f>
        <v>0</v>
      </c>
      <c r="Q496" s="385" t="n">
        <f aca="false">INDEX(_Rge_Data_3rd_CY,$B496,Q$1)</f>
        <v>0</v>
      </c>
      <c r="R496" s="385" t="n">
        <f aca="false" t="array" ref="R496:R496">INDEX(_Rge_Data_3rd_CY,$B496,R$1)</f>
        <v>0</v>
      </c>
      <c r="S496" s="385" t="n">
        <f aca="false" t="array" ref="S496:S496">INDEX(_Rge_Data_3rd_CY,$B496,S$1)</f>
        <v>0</v>
      </c>
      <c r="T496" s="385" t="n">
        <f aca="false">H496-S496</f>
        <v>0</v>
      </c>
      <c r="U496" s="386" t="n">
        <f aca="false">IFERROR(T496/H496,0)</f>
        <v>0</v>
      </c>
      <c r="V496" s="387" t="n">
        <f aca="false" t="array" ref="V496:V496">INDEX(_Rge_Data_3rd_CY,$B496,V$1)</f>
        <v>0</v>
      </c>
      <c r="W496" s="388" t="n">
        <f aca="false" t="array" ref="W496:W496">INDEX(_Rge_Data_3rd_CY,$B496,W$1)</f>
        <v>0</v>
      </c>
      <c r="X496" s="388" t="n">
        <f aca="false" t="array" ref="X496:X496">INDEX(_Rge_Data_3rd_CY,$B496,X$1)</f>
        <v>0</v>
      </c>
      <c r="Y496" s="388" t="n">
        <f aca="false">INDEX(_Rge_Data_3rd_CY,$B496,Y$1)</f>
        <v>0</v>
      </c>
      <c r="Z496" s="388" t="n">
        <f aca="false" t="array" ref="Z496:Z496">INDEX(_Rge_Data_3rd_CY,$B496,Z$1)</f>
        <v>0</v>
      </c>
      <c r="AA496" s="388" t="n">
        <f aca="false" t="array" ref="AA496:AA496">INDEX(_Rge_Data_3rd_CY,$B496,AA$1)</f>
        <v>0</v>
      </c>
      <c r="AB496" s="388" t="n">
        <f aca="false" t="array" ref="AB496:AB496">INDEX(_Rge_Data_3rd_CY,$B496,AB$1)</f>
        <v>0</v>
      </c>
      <c r="AC496" s="388" t="n">
        <f aca="false" t="array" ref="AC496:AC496">INDEX(_Rge_Data_3rd_CY,$B496,AC$1)</f>
        <v>0</v>
      </c>
      <c r="AD496" s="388" t="n">
        <f aca="false" t="array" ref="AD496:AD496">INDEX(_Rge_Data_3rd_CY,$B496,AD$1)</f>
        <v>0</v>
      </c>
      <c r="AE496" s="388" t="n">
        <f aca="false">INDEX(_Rge_Data_3rd_CY,$B496,AE$1)</f>
        <v>0</v>
      </c>
      <c r="AF496" s="388" t="n">
        <f aca="false" t="array" ref="AF496:AF496">INDEX(_Rge_Data_3rd_CY,$B496,AF$1)</f>
        <v>0</v>
      </c>
      <c r="AG496" s="388" t="n">
        <f aca="false" t="array" ref="AG496:AG496">INDEX(_Rge_Data_3rd_CY,$B496,AG$1)</f>
        <v>0</v>
      </c>
      <c r="AH496" s="388" t="n">
        <f aca="false">V496-AG496</f>
        <v>0</v>
      </c>
      <c r="AI496" s="389" t="n">
        <f aca="false">IFERROR(AH496/V496,)</f>
        <v>0</v>
      </c>
      <c r="AJ496" s="390" t="n">
        <f aca="false" t="array" ref="AJ496:AJ496">INDEX(_Rge_Data_3rd_CY,$B496,AJ$1)</f>
        <v>0</v>
      </c>
      <c r="AK496" s="391" t="n">
        <f aca="false" t="array" ref="AK496:AK496">INDEX(_Rge_Data_3rd_CY,$B496,AK$1)</f>
        <v>0</v>
      </c>
      <c r="AL496" s="391" t="n">
        <f aca="false" t="array" ref="AL496:AL496">INDEX(_Rge_Data_3rd_CY,$B496,AL$1)</f>
        <v>0</v>
      </c>
      <c r="AM496" s="391" t="n">
        <f aca="false">INDEX(_Rge_Data_3rd_CY,$B496,AM$1)</f>
        <v>0</v>
      </c>
      <c r="AN496" s="391" t="n">
        <f aca="false" t="array" ref="AN496:AN496">INDEX(_Rge_Data_3rd_CY,$B496,AN$1)</f>
        <v>0</v>
      </c>
      <c r="AO496" s="391" t="n">
        <f aca="false" t="array" ref="AO496:AO496">INDEX(_Rge_Data_3rd_CY,$B496,AO$1)</f>
        <v>0</v>
      </c>
      <c r="AP496" s="391" t="n">
        <f aca="false" t="array" ref="AP496:AP496">INDEX(_Rge_Data_3rd_CY,$B496,AP$1)</f>
        <v>0</v>
      </c>
      <c r="AQ496" s="391" t="n">
        <f aca="false" t="array" ref="AQ496:AQ496">INDEX(_Rge_Data_3rd_CY,$B496,AQ$1)</f>
        <v>0</v>
      </c>
      <c r="AR496" s="391" t="n">
        <f aca="false" t="array" ref="AR496:AR496">INDEX(_Rge_Data_3rd_CY,$B496,AR$1)</f>
        <v>0</v>
      </c>
      <c r="AS496" s="391" t="n">
        <f aca="false">INDEX(_Rge_Data_3rd_CY,$B496,AS$1)</f>
        <v>0</v>
      </c>
      <c r="AT496" s="391" t="n">
        <f aca="false" t="array" ref="AT496:AT496">INDEX(_Rge_Data_3rd_CY,$B496,AT$1)</f>
        <v>0</v>
      </c>
      <c r="AU496" s="391" t="n">
        <f aca="false" t="array" ref="AU496:AU496">INDEX(_Rge_Data_3rd_CY,$B496,AU$1)</f>
        <v>0</v>
      </c>
      <c r="AV496" s="262" t="n">
        <f aca="false">AU496+AX496+AY496</f>
        <v>0</v>
      </c>
      <c r="AW496" s="392" t="n">
        <f aca="false">IFERROR(AU496/AG496,0)</f>
        <v>0</v>
      </c>
      <c r="AX496" s="268" t="n">
        <f aca="false">IFERROR(IF(AND($F496="OPEN",$AH496&gt;0),$AH496*_SoP*$AW496,IF(AND($F496="CLOSED",$AH496&gt;0),$AH496*_SoL*$AW496,0)),0)</f>
        <v>0</v>
      </c>
      <c r="AY496" s="268" t="n">
        <f aca="false">IFERROR(IF($AH496&lt;0,$AH496*_SoL,0),0)</f>
        <v>0</v>
      </c>
      <c r="AZ496" s="393" t="n">
        <f aca="false">AU496+AX496</f>
        <v>0</v>
      </c>
      <c r="BA496" s="393" t="n">
        <f aca="false">AJ496-AY496</f>
        <v>0</v>
      </c>
      <c r="BB496" s="393" t="n">
        <f aca="false">AZ496-BA496</f>
        <v>0</v>
      </c>
      <c r="BC496" s="394" t="n">
        <f aca="false">IF($BB496&gt;=0,$BB496,0)</f>
        <v>0</v>
      </c>
      <c r="BD496" s="395" t="n">
        <f aca="false">IF($BB496&lt;=0,-$BB496,0)</f>
        <v>-0</v>
      </c>
      <c r="BE496" s="396" t="n">
        <f aca="false">IF((V496-AJ496)&lt;0,0,V496-AJ496)</f>
        <v>0</v>
      </c>
      <c r="BF496" s="397" t="n">
        <f aca="false">IF(AW496&gt;1,0,V496-AW496*V496)</f>
        <v>0</v>
      </c>
    </row>
    <row r="497" customFormat="false" ht="19.5" hidden="false" customHeight="true" outlineLevel="0" collapsed="false">
      <c r="A497" s="166"/>
      <c r="B497" s="208" t="n">
        <f aca="false">B496+1</f>
        <v>486</v>
      </c>
      <c r="C497" s="166"/>
      <c r="D497" s="369" t="n">
        <f aca="false">INDEX(_Rge_Projectdata_3rd,$B497,MATCH("Project-ID",_Rge_Headline_Projectdata,0))</f>
        <v>0</v>
      </c>
      <c r="E497" s="370" t="str">
        <f aca="false" t="array" ref="E497:E497">IF(INDEX(_Rge_Data_3rd_CY,$B497,E$1)=0,"",TEXT(INDEX(_Rge_Data_3rd_CY,$B497,E$1),"JJJJMMTT"))</f>
        <v/>
      </c>
      <c r="F497" s="382" t="str">
        <f aca="false" t="array" ref="F497:F497">INDEX(_Rge_Data_3rd_CY,$B497,F$1)</f>
        <v>Open</v>
      </c>
      <c r="G497" s="371" t="n">
        <f aca="false" t="array" ref="G497:G497">IFERROR(MATCH(INDEX(_Rge_Data_3rd_CY,$B497,G$1),_Rge_Projectstatus,0),"")</f>
        <v>1</v>
      </c>
      <c r="H497" s="383" t="n">
        <f aca="false">INDEX(_Rge_Data_3rd_CY,$B497,H$1)</f>
        <v>0</v>
      </c>
      <c r="I497" s="384" t="n">
        <f aca="false">INDEX(_Rge_Data_3rd_CY,$B497,I$1)</f>
        <v>0</v>
      </c>
      <c r="J497" s="384" t="n">
        <f aca="false">INDEX(_Rge_Data_3rd_CY,$B497,J$1)</f>
        <v>0</v>
      </c>
      <c r="K497" s="384" t="n">
        <f aca="false">INDEX(_Rge_Data_3rd_CY,$B497,K$1)</f>
        <v>0</v>
      </c>
      <c r="L497" s="385" t="n">
        <f aca="false" t="array" ref="L497:L497">INDEX(_Rge_Data_3rd_CY,$B497,L$1)</f>
        <v>0</v>
      </c>
      <c r="M497" s="385" t="n">
        <f aca="false" t="array" ref="M497:M497">INDEX(_Rge_Data_3rd_CY,$B497,M$1)</f>
        <v>0</v>
      </c>
      <c r="N497" s="385" t="n">
        <f aca="false" t="array" ref="N497:N497">INDEX(_Rge_Data_3rd_CY,$B497,N$1)</f>
        <v>0</v>
      </c>
      <c r="O497" s="385" t="n">
        <f aca="false" t="array" ref="O497:O497">INDEX(_Rge_Data_3rd_CY,$B497,O$1)</f>
        <v>0</v>
      </c>
      <c r="P497" s="385" t="n">
        <f aca="false" t="array" ref="P497:P497">INDEX(_Rge_Data_3rd_CY,$B497,P$1)</f>
        <v>0</v>
      </c>
      <c r="Q497" s="385" t="n">
        <f aca="false">INDEX(_Rge_Data_3rd_CY,$B497,Q$1)</f>
        <v>0</v>
      </c>
      <c r="R497" s="385" t="n">
        <f aca="false" t="array" ref="R497:R497">INDEX(_Rge_Data_3rd_CY,$B497,R$1)</f>
        <v>0</v>
      </c>
      <c r="S497" s="385" t="n">
        <f aca="false" t="array" ref="S497:S497">INDEX(_Rge_Data_3rd_CY,$B497,S$1)</f>
        <v>0</v>
      </c>
      <c r="T497" s="385" t="n">
        <f aca="false">H497-S497</f>
        <v>0</v>
      </c>
      <c r="U497" s="386" t="n">
        <f aca="false">IFERROR(T497/H497,0)</f>
        <v>0</v>
      </c>
      <c r="V497" s="387" t="n">
        <f aca="false" t="array" ref="V497:V497">INDEX(_Rge_Data_3rd_CY,$B497,V$1)</f>
        <v>0</v>
      </c>
      <c r="W497" s="388" t="n">
        <f aca="false" t="array" ref="W497:W497">INDEX(_Rge_Data_3rd_CY,$B497,W$1)</f>
        <v>0</v>
      </c>
      <c r="X497" s="388" t="n">
        <f aca="false" t="array" ref="X497:X497">INDEX(_Rge_Data_3rd_CY,$B497,X$1)</f>
        <v>0</v>
      </c>
      <c r="Y497" s="388" t="n">
        <f aca="false">INDEX(_Rge_Data_3rd_CY,$B497,Y$1)</f>
        <v>0</v>
      </c>
      <c r="Z497" s="388" t="n">
        <f aca="false" t="array" ref="Z497:Z497">INDEX(_Rge_Data_3rd_CY,$B497,Z$1)</f>
        <v>0</v>
      </c>
      <c r="AA497" s="388" t="n">
        <f aca="false" t="array" ref="AA497:AA497">INDEX(_Rge_Data_3rd_CY,$B497,AA$1)</f>
        <v>0</v>
      </c>
      <c r="AB497" s="388" t="n">
        <f aca="false" t="array" ref="AB497:AB497">INDEX(_Rge_Data_3rd_CY,$B497,AB$1)</f>
        <v>0</v>
      </c>
      <c r="AC497" s="388" t="n">
        <f aca="false" t="array" ref="AC497:AC497">INDEX(_Rge_Data_3rd_CY,$B497,AC$1)</f>
        <v>0</v>
      </c>
      <c r="AD497" s="388" t="n">
        <f aca="false" t="array" ref="AD497:AD497">INDEX(_Rge_Data_3rd_CY,$B497,AD$1)</f>
        <v>0</v>
      </c>
      <c r="AE497" s="388" t="n">
        <f aca="false">INDEX(_Rge_Data_3rd_CY,$B497,AE$1)</f>
        <v>0</v>
      </c>
      <c r="AF497" s="388" t="n">
        <f aca="false" t="array" ref="AF497:AF497">INDEX(_Rge_Data_3rd_CY,$B497,AF$1)</f>
        <v>0</v>
      </c>
      <c r="AG497" s="388" t="n">
        <f aca="false" t="array" ref="AG497:AG497">INDEX(_Rge_Data_3rd_CY,$B497,AG$1)</f>
        <v>0</v>
      </c>
      <c r="AH497" s="388" t="n">
        <f aca="false">V497-AG497</f>
        <v>0</v>
      </c>
      <c r="AI497" s="389" t="n">
        <f aca="false">IFERROR(AH497/V497,)</f>
        <v>0</v>
      </c>
      <c r="AJ497" s="390" t="n">
        <f aca="false" t="array" ref="AJ497:AJ497">INDEX(_Rge_Data_3rd_CY,$B497,AJ$1)</f>
        <v>0</v>
      </c>
      <c r="AK497" s="391" t="n">
        <f aca="false" t="array" ref="AK497:AK497">INDEX(_Rge_Data_3rd_CY,$B497,AK$1)</f>
        <v>0</v>
      </c>
      <c r="AL497" s="391" t="n">
        <f aca="false" t="array" ref="AL497:AL497">INDEX(_Rge_Data_3rd_CY,$B497,AL$1)</f>
        <v>0</v>
      </c>
      <c r="AM497" s="391" t="n">
        <f aca="false">INDEX(_Rge_Data_3rd_CY,$B497,AM$1)</f>
        <v>0</v>
      </c>
      <c r="AN497" s="391" t="n">
        <f aca="false" t="array" ref="AN497:AN497">INDEX(_Rge_Data_3rd_CY,$B497,AN$1)</f>
        <v>0</v>
      </c>
      <c r="AO497" s="391" t="n">
        <f aca="false" t="array" ref="AO497:AO497">INDEX(_Rge_Data_3rd_CY,$B497,AO$1)</f>
        <v>0</v>
      </c>
      <c r="AP497" s="391" t="n">
        <f aca="false" t="array" ref="AP497:AP497">INDEX(_Rge_Data_3rd_CY,$B497,AP$1)</f>
        <v>0</v>
      </c>
      <c r="AQ497" s="391" t="n">
        <f aca="false" t="array" ref="AQ497:AQ497">INDEX(_Rge_Data_3rd_CY,$B497,AQ$1)</f>
        <v>0</v>
      </c>
      <c r="AR497" s="391" t="n">
        <f aca="false" t="array" ref="AR497:AR497">INDEX(_Rge_Data_3rd_CY,$B497,AR$1)</f>
        <v>0</v>
      </c>
      <c r="AS497" s="391" t="n">
        <f aca="false">INDEX(_Rge_Data_3rd_CY,$B497,AS$1)</f>
        <v>0</v>
      </c>
      <c r="AT497" s="391" t="n">
        <f aca="false" t="array" ref="AT497:AT497">INDEX(_Rge_Data_3rd_CY,$B497,AT$1)</f>
        <v>0</v>
      </c>
      <c r="AU497" s="391" t="n">
        <f aca="false" t="array" ref="AU497:AU497">INDEX(_Rge_Data_3rd_CY,$B497,AU$1)</f>
        <v>0</v>
      </c>
      <c r="AV497" s="262" t="n">
        <f aca="false">AU497+AX497+AY497</f>
        <v>0</v>
      </c>
      <c r="AW497" s="392" t="n">
        <f aca="false">IFERROR(AU497/AG497,0)</f>
        <v>0</v>
      </c>
      <c r="AX497" s="268" t="n">
        <f aca="false">IFERROR(IF(AND($F497="OPEN",$AH497&gt;0),$AH497*_SoP*$AW497,IF(AND($F497="CLOSED",$AH497&gt;0),$AH497*_SoL*$AW497,0)),0)</f>
        <v>0</v>
      </c>
      <c r="AY497" s="268" t="n">
        <f aca="false">IFERROR(IF($AH497&lt;0,$AH497*_SoL,0),0)</f>
        <v>0</v>
      </c>
      <c r="AZ497" s="393" t="n">
        <f aca="false">AU497+AX497</f>
        <v>0</v>
      </c>
      <c r="BA497" s="393" t="n">
        <f aca="false">AJ497-AY497</f>
        <v>0</v>
      </c>
      <c r="BB497" s="393" t="n">
        <f aca="false">AZ497-BA497</f>
        <v>0</v>
      </c>
      <c r="BC497" s="394" t="n">
        <f aca="false">IF($BB497&gt;=0,$BB497,0)</f>
        <v>0</v>
      </c>
      <c r="BD497" s="395" t="n">
        <f aca="false">IF($BB497&lt;=0,-$BB497,0)</f>
        <v>-0</v>
      </c>
      <c r="BE497" s="396" t="n">
        <f aca="false">IF((V497-AJ497)&lt;0,0,V497-AJ497)</f>
        <v>0</v>
      </c>
      <c r="BF497" s="397" t="n">
        <f aca="false">IF(AW497&gt;1,0,V497-AW497*V497)</f>
        <v>0</v>
      </c>
    </row>
    <row r="498" customFormat="false" ht="19.5" hidden="false" customHeight="true" outlineLevel="0" collapsed="false">
      <c r="A498" s="166"/>
      <c r="B498" s="208" t="n">
        <f aca="false">B497+1</f>
        <v>487</v>
      </c>
      <c r="C498" s="166"/>
      <c r="D498" s="369" t="n">
        <f aca="false">INDEX(_Rge_Projectdata_3rd,$B498,MATCH("Project-ID",_Rge_Headline_Projectdata,0))</f>
        <v>0</v>
      </c>
      <c r="E498" s="370" t="str">
        <f aca="false" t="array" ref="E498:E498">IF(INDEX(_Rge_Data_3rd_CY,$B498,E$1)=0,"",TEXT(INDEX(_Rge_Data_3rd_CY,$B498,E$1),"JJJJMMTT"))</f>
        <v/>
      </c>
      <c r="F498" s="382" t="str">
        <f aca="false" t="array" ref="F498:F498">INDEX(_Rge_Data_3rd_CY,$B498,F$1)</f>
        <v>Open</v>
      </c>
      <c r="G498" s="371" t="n">
        <f aca="false" t="array" ref="G498:G498">IFERROR(MATCH(INDEX(_Rge_Data_3rd_CY,$B498,G$1),_Rge_Projectstatus,0),"")</f>
        <v>1</v>
      </c>
      <c r="H498" s="383" t="n">
        <f aca="false">INDEX(_Rge_Data_3rd_CY,$B498,H$1)</f>
        <v>0</v>
      </c>
      <c r="I498" s="384" t="n">
        <f aca="false">INDEX(_Rge_Data_3rd_CY,$B498,I$1)</f>
        <v>0</v>
      </c>
      <c r="J498" s="384" t="n">
        <f aca="false">INDEX(_Rge_Data_3rd_CY,$B498,J$1)</f>
        <v>0</v>
      </c>
      <c r="K498" s="384" t="n">
        <f aca="false">INDEX(_Rge_Data_3rd_CY,$B498,K$1)</f>
        <v>0</v>
      </c>
      <c r="L498" s="385" t="n">
        <f aca="false" t="array" ref="L498:L498">INDEX(_Rge_Data_3rd_CY,$B498,L$1)</f>
        <v>0</v>
      </c>
      <c r="M498" s="385" t="n">
        <f aca="false" t="array" ref="M498:M498">INDEX(_Rge_Data_3rd_CY,$B498,M$1)</f>
        <v>0</v>
      </c>
      <c r="N498" s="385" t="n">
        <f aca="false" t="array" ref="N498:N498">INDEX(_Rge_Data_3rd_CY,$B498,N$1)</f>
        <v>0</v>
      </c>
      <c r="O498" s="385" t="n">
        <f aca="false" t="array" ref="O498:O498">INDEX(_Rge_Data_3rd_CY,$B498,O$1)</f>
        <v>0</v>
      </c>
      <c r="P498" s="385" t="n">
        <f aca="false" t="array" ref="P498:P498">INDEX(_Rge_Data_3rd_CY,$B498,P$1)</f>
        <v>0</v>
      </c>
      <c r="Q498" s="385" t="n">
        <f aca="false">INDEX(_Rge_Data_3rd_CY,$B498,Q$1)</f>
        <v>0</v>
      </c>
      <c r="R498" s="385" t="n">
        <f aca="false" t="array" ref="R498:R498">INDEX(_Rge_Data_3rd_CY,$B498,R$1)</f>
        <v>0</v>
      </c>
      <c r="S498" s="385" t="n">
        <f aca="false" t="array" ref="S498:S498">INDEX(_Rge_Data_3rd_CY,$B498,S$1)</f>
        <v>0</v>
      </c>
      <c r="T498" s="385" t="n">
        <f aca="false">H498-S498</f>
        <v>0</v>
      </c>
      <c r="U498" s="386" t="n">
        <f aca="false">IFERROR(T498/H498,0)</f>
        <v>0</v>
      </c>
      <c r="V498" s="387" t="n">
        <f aca="false" t="array" ref="V498:V498">INDEX(_Rge_Data_3rd_CY,$B498,V$1)</f>
        <v>0</v>
      </c>
      <c r="W498" s="388" t="n">
        <f aca="false" t="array" ref="W498:W498">INDEX(_Rge_Data_3rd_CY,$B498,W$1)</f>
        <v>0</v>
      </c>
      <c r="X498" s="388" t="n">
        <f aca="false" t="array" ref="X498:X498">INDEX(_Rge_Data_3rd_CY,$B498,X$1)</f>
        <v>0</v>
      </c>
      <c r="Y498" s="388" t="n">
        <f aca="false">INDEX(_Rge_Data_3rd_CY,$B498,Y$1)</f>
        <v>0</v>
      </c>
      <c r="Z498" s="388" t="n">
        <f aca="false" t="array" ref="Z498:Z498">INDEX(_Rge_Data_3rd_CY,$B498,Z$1)</f>
        <v>0</v>
      </c>
      <c r="AA498" s="388" t="n">
        <f aca="false" t="array" ref="AA498:AA498">INDEX(_Rge_Data_3rd_CY,$B498,AA$1)</f>
        <v>0</v>
      </c>
      <c r="AB498" s="388" t="n">
        <f aca="false" t="array" ref="AB498:AB498">INDEX(_Rge_Data_3rd_CY,$B498,AB$1)</f>
        <v>0</v>
      </c>
      <c r="AC498" s="388" t="n">
        <f aca="false" t="array" ref="AC498:AC498">INDEX(_Rge_Data_3rd_CY,$B498,AC$1)</f>
        <v>0</v>
      </c>
      <c r="AD498" s="388" t="n">
        <f aca="false" t="array" ref="AD498:AD498">INDEX(_Rge_Data_3rd_CY,$B498,AD$1)</f>
        <v>0</v>
      </c>
      <c r="AE498" s="388" t="n">
        <f aca="false">INDEX(_Rge_Data_3rd_CY,$B498,AE$1)</f>
        <v>0</v>
      </c>
      <c r="AF498" s="388" t="n">
        <f aca="false" t="array" ref="AF498:AF498">INDEX(_Rge_Data_3rd_CY,$B498,AF$1)</f>
        <v>0</v>
      </c>
      <c r="AG498" s="388" t="n">
        <f aca="false" t="array" ref="AG498:AG498">INDEX(_Rge_Data_3rd_CY,$B498,AG$1)</f>
        <v>0</v>
      </c>
      <c r="AH498" s="388" t="n">
        <f aca="false">V498-AG498</f>
        <v>0</v>
      </c>
      <c r="AI498" s="389" t="n">
        <f aca="false">IFERROR(AH498/V498,)</f>
        <v>0</v>
      </c>
      <c r="AJ498" s="390" t="n">
        <f aca="false" t="array" ref="AJ498:AJ498">INDEX(_Rge_Data_3rd_CY,$B498,AJ$1)</f>
        <v>0</v>
      </c>
      <c r="AK498" s="391" t="n">
        <f aca="false" t="array" ref="AK498:AK498">INDEX(_Rge_Data_3rd_CY,$B498,AK$1)</f>
        <v>0</v>
      </c>
      <c r="AL498" s="391" t="n">
        <f aca="false" t="array" ref="AL498:AL498">INDEX(_Rge_Data_3rd_CY,$B498,AL$1)</f>
        <v>0</v>
      </c>
      <c r="AM498" s="391" t="n">
        <f aca="false">INDEX(_Rge_Data_3rd_CY,$B498,AM$1)</f>
        <v>0</v>
      </c>
      <c r="AN498" s="391" t="n">
        <f aca="false" t="array" ref="AN498:AN498">INDEX(_Rge_Data_3rd_CY,$B498,AN$1)</f>
        <v>0</v>
      </c>
      <c r="AO498" s="391" t="n">
        <f aca="false" t="array" ref="AO498:AO498">INDEX(_Rge_Data_3rd_CY,$B498,AO$1)</f>
        <v>0</v>
      </c>
      <c r="AP498" s="391" t="n">
        <f aca="false" t="array" ref="AP498:AP498">INDEX(_Rge_Data_3rd_CY,$B498,AP$1)</f>
        <v>0</v>
      </c>
      <c r="AQ498" s="391" t="n">
        <f aca="false" t="array" ref="AQ498:AQ498">INDEX(_Rge_Data_3rd_CY,$B498,AQ$1)</f>
        <v>0</v>
      </c>
      <c r="AR498" s="391" t="n">
        <f aca="false" t="array" ref="AR498:AR498">INDEX(_Rge_Data_3rd_CY,$B498,AR$1)</f>
        <v>0</v>
      </c>
      <c r="AS498" s="391" t="n">
        <f aca="false">INDEX(_Rge_Data_3rd_CY,$B498,AS$1)</f>
        <v>0</v>
      </c>
      <c r="AT498" s="391" t="n">
        <f aca="false" t="array" ref="AT498:AT498">INDEX(_Rge_Data_3rd_CY,$B498,AT$1)</f>
        <v>0</v>
      </c>
      <c r="AU498" s="391" t="n">
        <f aca="false" t="array" ref="AU498:AU498">INDEX(_Rge_Data_3rd_CY,$B498,AU$1)</f>
        <v>0</v>
      </c>
      <c r="AV498" s="262" t="n">
        <f aca="false">AU498+AX498+AY498</f>
        <v>0</v>
      </c>
      <c r="AW498" s="392" t="n">
        <f aca="false">IFERROR(AU498/AG498,0)</f>
        <v>0</v>
      </c>
      <c r="AX498" s="268" t="n">
        <f aca="false">IFERROR(IF(AND($F498="OPEN",$AH498&gt;0),$AH498*_SoP*$AW498,IF(AND($F498="CLOSED",$AH498&gt;0),$AH498*_SoL*$AW498,0)),0)</f>
        <v>0</v>
      </c>
      <c r="AY498" s="268" t="n">
        <f aca="false">IFERROR(IF($AH498&lt;0,$AH498*_SoL,0),0)</f>
        <v>0</v>
      </c>
      <c r="AZ498" s="393" t="n">
        <f aca="false">AU498+AX498</f>
        <v>0</v>
      </c>
      <c r="BA498" s="393" t="n">
        <f aca="false">AJ498-AY498</f>
        <v>0</v>
      </c>
      <c r="BB498" s="393" t="n">
        <f aca="false">AZ498-BA498</f>
        <v>0</v>
      </c>
      <c r="BC498" s="394" t="n">
        <f aca="false">IF($BB498&gt;=0,$BB498,0)</f>
        <v>0</v>
      </c>
      <c r="BD498" s="395" t="n">
        <f aca="false">IF($BB498&lt;=0,-$BB498,0)</f>
        <v>-0</v>
      </c>
      <c r="BE498" s="396" t="n">
        <f aca="false">IF((V498-AJ498)&lt;0,0,V498-AJ498)</f>
        <v>0</v>
      </c>
      <c r="BF498" s="397" t="n">
        <f aca="false">IF(AW498&gt;1,0,V498-AW498*V498)</f>
        <v>0</v>
      </c>
    </row>
    <row r="499" customFormat="false" ht="19.5" hidden="false" customHeight="true" outlineLevel="0" collapsed="false">
      <c r="A499" s="166"/>
      <c r="B499" s="208" t="n">
        <f aca="false">B498+1</f>
        <v>488</v>
      </c>
      <c r="C499" s="166"/>
      <c r="D499" s="369" t="n">
        <f aca="false">INDEX(_Rge_Projectdata_3rd,$B499,MATCH("Project-ID",_Rge_Headline_Projectdata,0))</f>
        <v>0</v>
      </c>
      <c r="E499" s="370" t="str">
        <f aca="false" t="array" ref="E499:E499">IF(INDEX(_Rge_Data_3rd_CY,$B499,E$1)=0,"",TEXT(INDEX(_Rge_Data_3rd_CY,$B499,E$1),"JJJJMMTT"))</f>
        <v/>
      </c>
      <c r="F499" s="382" t="str">
        <f aca="false" t="array" ref="F499:F499">INDEX(_Rge_Data_3rd_CY,$B499,F$1)</f>
        <v>Open</v>
      </c>
      <c r="G499" s="371" t="n">
        <f aca="false" t="array" ref="G499:G499">IFERROR(MATCH(INDEX(_Rge_Data_3rd_CY,$B499,G$1),_Rge_Projectstatus,0),"")</f>
        <v>1</v>
      </c>
      <c r="H499" s="383" t="n">
        <f aca="false">INDEX(_Rge_Data_3rd_CY,$B499,H$1)</f>
        <v>0</v>
      </c>
      <c r="I499" s="384" t="n">
        <f aca="false">INDEX(_Rge_Data_3rd_CY,$B499,I$1)</f>
        <v>0</v>
      </c>
      <c r="J499" s="384" t="n">
        <f aca="false">INDEX(_Rge_Data_3rd_CY,$B499,J$1)</f>
        <v>0</v>
      </c>
      <c r="K499" s="384" t="n">
        <f aca="false">INDEX(_Rge_Data_3rd_CY,$B499,K$1)</f>
        <v>0</v>
      </c>
      <c r="L499" s="385" t="n">
        <f aca="false" t="array" ref="L499:L499">INDEX(_Rge_Data_3rd_CY,$B499,L$1)</f>
        <v>0</v>
      </c>
      <c r="M499" s="385" t="n">
        <f aca="false" t="array" ref="M499:M499">INDEX(_Rge_Data_3rd_CY,$B499,M$1)</f>
        <v>0</v>
      </c>
      <c r="N499" s="385" t="n">
        <f aca="false" t="array" ref="N499:N499">INDEX(_Rge_Data_3rd_CY,$B499,N$1)</f>
        <v>0</v>
      </c>
      <c r="O499" s="385" t="n">
        <f aca="false" t="array" ref="O499:O499">INDEX(_Rge_Data_3rd_CY,$B499,O$1)</f>
        <v>0</v>
      </c>
      <c r="P499" s="385" t="n">
        <f aca="false" t="array" ref="P499:P499">INDEX(_Rge_Data_3rd_CY,$B499,P$1)</f>
        <v>0</v>
      </c>
      <c r="Q499" s="385" t="n">
        <f aca="false">INDEX(_Rge_Data_3rd_CY,$B499,Q$1)</f>
        <v>0</v>
      </c>
      <c r="R499" s="385" t="n">
        <f aca="false" t="array" ref="R499:R499">INDEX(_Rge_Data_3rd_CY,$B499,R$1)</f>
        <v>0</v>
      </c>
      <c r="S499" s="385" t="n">
        <f aca="false" t="array" ref="S499:S499">INDEX(_Rge_Data_3rd_CY,$B499,S$1)</f>
        <v>0</v>
      </c>
      <c r="T499" s="385" t="n">
        <f aca="false">H499-S499</f>
        <v>0</v>
      </c>
      <c r="U499" s="386" t="n">
        <f aca="false">IFERROR(T499/H499,0)</f>
        <v>0</v>
      </c>
      <c r="V499" s="387" t="n">
        <f aca="false" t="array" ref="V499:V499">INDEX(_Rge_Data_3rd_CY,$B499,V$1)</f>
        <v>0</v>
      </c>
      <c r="W499" s="388" t="n">
        <f aca="false" t="array" ref="W499:W499">INDEX(_Rge_Data_3rd_CY,$B499,W$1)</f>
        <v>0</v>
      </c>
      <c r="X499" s="388" t="n">
        <f aca="false" t="array" ref="X499:X499">INDEX(_Rge_Data_3rd_CY,$B499,X$1)</f>
        <v>0</v>
      </c>
      <c r="Y499" s="388" t="n">
        <f aca="false">INDEX(_Rge_Data_3rd_CY,$B499,Y$1)</f>
        <v>0</v>
      </c>
      <c r="Z499" s="388" t="n">
        <f aca="false" t="array" ref="Z499:Z499">INDEX(_Rge_Data_3rd_CY,$B499,Z$1)</f>
        <v>0</v>
      </c>
      <c r="AA499" s="388" t="n">
        <f aca="false" t="array" ref="AA499:AA499">INDEX(_Rge_Data_3rd_CY,$B499,AA$1)</f>
        <v>0</v>
      </c>
      <c r="AB499" s="388" t="n">
        <f aca="false" t="array" ref="AB499:AB499">INDEX(_Rge_Data_3rd_CY,$B499,AB$1)</f>
        <v>0</v>
      </c>
      <c r="AC499" s="388" t="n">
        <f aca="false" t="array" ref="AC499:AC499">INDEX(_Rge_Data_3rd_CY,$B499,AC$1)</f>
        <v>0</v>
      </c>
      <c r="AD499" s="388" t="n">
        <f aca="false" t="array" ref="AD499:AD499">INDEX(_Rge_Data_3rd_CY,$B499,AD$1)</f>
        <v>0</v>
      </c>
      <c r="AE499" s="388" t="n">
        <f aca="false">INDEX(_Rge_Data_3rd_CY,$B499,AE$1)</f>
        <v>0</v>
      </c>
      <c r="AF499" s="388" t="n">
        <f aca="false" t="array" ref="AF499:AF499">INDEX(_Rge_Data_3rd_CY,$B499,AF$1)</f>
        <v>0</v>
      </c>
      <c r="AG499" s="388" t="n">
        <f aca="false" t="array" ref="AG499:AG499">INDEX(_Rge_Data_3rd_CY,$B499,AG$1)</f>
        <v>0</v>
      </c>
      <c r="AH499" s="388" t="n">
        <f aca="false">V499-AG499</f>
        <v>0</v>
      </c>
      <c r="AI499" s="389" t="n">
        <f aca="false">IFERROR(AH499/V499,)</f>
        <v>0</v>
      </c>
      <c r="AJ499" s="390" t="n">
        <f aca="false" t="array" ref="AJ499:AJ499">INDEX(_Rge_Data_3rd_CY,$B499,AJ$1)</f>
        <v>0</v>
      </c>
      <c r="AK499" s="391" t="n">
        <f aca="false" t="array" ref="AK499:AK499">INDEX(_Rge_Data_3rd_CY,$B499,AK$1)</f>
        <v>0</v>
      </c>
      <c r="AL499" s="391" t="n">
        <f aca="false" t="array" ref="AL499:AL499">INDEX(_Rge_Data_3rd_CY,$B499,AL$1)</f>
        <v>0</v>
      </c>
      <c r="AM499" s="391" t="n">
        <f aca="false">INDEX(_Rge_Data_3rd_CY,$B499,AM$1)</f>
        <v>0</v>
      </c>
      <c r="AN499" s="391" t="n">
        <f aca="false" t="array" ref="AN499:AN499">INDEX(_Rge_Data_3rd_CY,$B499,AN$1)</f>
        <v>0</v>
      </c>
      <c r="AO499" s="391" t="n">
        <f aca="false" t="array" ref="AO499:AO499">INDEX(_Rge_Data_3rd_CY,$B499,AO$1)</f>
        <v>0</v>
      </c>
      <c r="AP499" s="391" t="n">
        <f aca="false" t="array" ref="AP499:AP499">INDEX(_Rge_Data_3rd_CY,$B499,AP$1)</f>
        <v>0</v>
      </c>
      <c r="AQ499" s="391" t="n">
        <f aca="false" t="array" ref="AQ499:AQ499">INDEX(_Rge_Data_3rd_CY,$B499,AQ$1)</f>
        <v>0</v>
      </c>
      <c r="AR499" s="391" t="n">
        <f aca="false" t="array" ref="AR499:AR499">INDEX(_Rge_Data_3rd_CY,$B499,AR$1)</f>
        <v>0</v>
      </c>
      <c r="AS499" s="391" t="n">
        <f aca="false">INDEX(_Rge_Data_3rd_CY,$B499,AS$1)</f>
        <v>0</v>
      </c>
      <c r="AT499" s="391" t="n">
        <f aca="false" t="array" ref="AT499:AT499">INDEX(_Rge_Data_3rd_CY,$B499,AT$1)</f>
        <v>0</v>
      </c>
      <c r="AU499" s="391" t="n">
        <f aca="false" t="array" ref="AU499:AU499">INDEX(_Rge_Data_3rd_CY,$B499,AU$1)</f>
        <v>0</v>
      </c>
      <c r="AV499" s="262" t="n">
        <f aca="false">AU499+AX499+AY499</f>
        <v>0</v>
      </c>
      <c r="AW499" s="392" t="n">
        <f aca="false">IFERROR(AU499/AG499,0)</f>
        <v>0</v>
      </c>
      <c r="AX499" s="268" t="n">
        <f aca="false">IFERROR(IF(AND($F499="OPEN",$AH499&gt;0),$AH499*_SoP*$AW499,IF(AND($F499="CLOSED",$AH499&gt;0),$AH499*_SoL*$AW499,0)),0)</f>
        <v>0</v>
      </c>
      <c r="AY499" s="268" t="n">
        <f aca="false">IFERROR(IF($AH499&lt;0,$AH499*_SoL,0),0)</f>
        <v>0</v>
      </c>
      <c r="AZ499" s="393" t="n">
        <f aca="false">AU499+AX499</f>
        <v>0</v>
      </c>
      <c r="BA499" s="393" t="n">
        <f aca="false">AJ499-AY499</f>
        <v>0</v>
      </c>
      <c r="BB499" s="393" t="n">
        <f aca="false">AZ499-BA499</f>
        <v>0</v>
      </c>
      <c r="BC499" s="394" t="n">
        <f aca="false">IF($BB499&gt;=0,$BB499,0)</f>
        <v>0</v>
      </c>
      <c r="BD499" s="395" t="n">
        <f aca="false">IF($BB499&lt;=0,-$BB499,0)</f>
        <v>-0</v>
      </c>
      <c r="BE499" s="396" t="n">
        <f aca="false">IF((V499-AJ499)&lt;0,0,V499-AJ499)</f>
        <v>0</v>
      </c>
      <c r="BF499" s="397" t="n">
        <f aca="false">IF(AW499&gt;1,0,V499-AW499*V499)</f>
        <v>0</v>
      </c>
    </row>
    <row r="500" customFormat="false" ht="19.5" hidden="false" customHeight="true" outlineLevel="0" collapsed="false">
      <c r="A500" s="166"/>
      <c r="B500" s="208" t="n">
        <f aca="false">B499+1</f>
        <v>489</v>
      </c>
      <c r="C500" s="166"/>
      <c r="D500" s="369" t="n">
        <f aca="false">INDEX(_Rge_Projectdata_3rd,$B500,MATCH("Project-ID",_Rge_Headline_Projectdata,0))</f>
        <v>0</v>
      </c>
      <c r="E500" s="370" t="str">
        <f aca="false" t="array" ref="E500:E500">IF(INDEX(_Rge_Data_3rd_CY,$B500,E$1)=0,"",TEXT(INDEX(_Rge_Data_3rd_CY,$B500,E$1),"JJJJMMTT"))</f>
        <v/>
      </c>
      <c r="F500" s="382" t="str">
        <f aca="false" t="array" ref="F500:F500">INDEX(_Rge_Data_3rd_CY,$B500,F$1)</f>
        <v>Open</v>
      </c>
      <c r="G500" s="371" t="n">
        <f aca="false" t="array" ref="G500:G500">IFERROR(MATCH(INDEX(_Rge_Data_3rd_CY,$B500,G$1),_Rge_Projectstatus,0),"")</f>
        <v>1</v>
      </c>
      <c r="H500" s="383" t="n">
        <f aca="false">INDEX(_Rge_Data_3rd_CY,$B500,H$1)</f>
        <v>0</v>
      </c>
      <c r="I500" s="384" t="n">
        <f aca="false">INDEX(_Rge_Data_3rd_CY,$B500,I$1)</f>
        <v>0</v>
      </c>
      <c r="J500" s="384" t="n">
        <f aca="false">INDEX(_Rge_Data_3rd_CY,$B500,J$1)</f>
        <v>0</v>
      </c>
      <c r="K500" s="384" t="n">
        <f aca="false">INDEX(_Rge_Data_3rd_CY,$B500,K$1)</f>
        <v>0</v>
      </c>
      <c r="L500" s="385" t="n">
        <f aca="false" t="array" ref="L500:L500">INDEX(_Rge_Data_3rd_CY,$B500,L$1)</f>
        <v>0</v>
      </c>
      <c r="M500" s="385" t="n">
        <f aca="false" t="array" ref="M500:M500">INDEX(_Rge_Data_3rd_CY,$B500,M$1)</f>
        <v>0</v>
      </c>
      <c r="N500" s="385" t="n">
        <f aca="false" t="array" ref="N500:N500">INDEX(_Rge_Data_3rd_CY,$B500,N$1)</f>
        <v>0</v>
      </c>
      <c r="O500" s="385" t="n">
        <f aca="false" t="array" ref="O500:O500">INDEX(_Rge_Data_3rd_CY,$B500,O$1)</f>
        <v>0</v>
      </c>
      <c r="P500" s="385" t="n">
        <f aca="false" t="array" ref="P500:P500">INDEX(_Rge_Data_3rd_CY,$B500,P$1)</f>
        <v>0</v>
      </c>
      <c r="Q500" s="385" t="n">
        <f aca="false">INDEX(_Rge_Data_3rd_CY,$B500,Q$1)</f>
        <v>0</v>
      </c>
      <c r="R500" s="385" t="n">
        <f aca="false" t="array" ref="R500:R500">INDEX(_Rge_Data_3rd_CY,$B500,R$1)</f>
        <v>0</v>
      </c>
      <c r="S500" s="385" t="n">
        <f aca="false" t="array" ref="S500:S500">INDEX(_Rge_Data_3rd_CY,$B500,S$1)</f>
        <v>0</v>
      </c>
      <c r="T500" s="385" t="n">
        <f aca="false">H500-S500</f>
        <v>0</v>
      </c>
      <c r="U500" s="386" t="n">
        <f aca="false">IFERROR(T500/H500,0)</f>
        <v>0</v>
      </c>
      <c r="V500" s="387" t="n">
        <f aca="false" t="array" ref="V500:V500">INDEX(_Rge_Data_3rd_CY,$B500,V$1)</f>
        <v>0</v>
      </c>
      <c r="W500" s="388" t="n">
        <f aca="false" t="array" ref="W500:W500">INDEX(_Rge_Data_3rd_CY,$B500,W$1)</f>
        <v>0</v>
      </c>
      <c r="X500" s="388" t="n">
        <f aca="false" t="array" ref="X500:X500">INDEX(_Rge_Data_3rd_CY,$B500,X$1)</f>
        <v>0</v>
      </c>
      <c r="Y500" s="388" t="n">
        <f aca="false">INDEX(_Rge_Data_3rd_CY,$B500,Y$1)</f>
        <v>0</v>
      </c>
      <c r="Z500" s="388" t="n">
        <f aca="false" t="array" ref="Z500:Z500">INDEX(_Rge_Data_3rd_CY,$B500,Z$1)</f>
        <v>0</v>
      </c>
      <c r="AA500" s="388" t="n">
        <f aca="false" t="array" ref="AA500:AA500">INDEX(_Rge_Data_3rd_CY,$B500,AA$1)</f>
        <v>0</v>
      </c>
      <c r="AB500" s="388" t="n">
        <f aca="false" t="array" ref="AB500:AB500">INDEX(_Rge_Data_3rd_CY,$B500,AB$1)</f>
        <v>0</v>
      </c>
      <c r="AC500" s="388" t="n">
        <f aca="false" t="array" ref="AC500:AC500">INDEX(_Rge_Data_3rd_CY,$B500,AC$1)</f>
        <v>0</v>
      </c>
      <c r="AD500" s="388" t="n">
        <f aca="false" t="array" ref="AD500:AD500">INDEX(_Rge_Data_3rd_CY,$B500,AD$1)</f>
        <v>0</v>
      </c>
      <c r="AE500" s="388" t="n">
        <f aca="false">INDEX(_Rge_Data_3rd_CY,$B500,AE$1)</f>
        <v>0</v>
      </c>
      <c r="AF500" s="388" t="n">
        <f aca="false" t="array" ref="AF500:AF500">INDEX(_Rge_Data_3rd_CY,$B500,AF$1)</f>
        <v>0</v>
      </c>
      <c r="AG500" s="388" t="n">
        <f aca="false" t="array" ref="AG500:AG500">INDEX(_Rge_Data_3rd_CY,$B500,AG$1)</f>
        <v>0</v>
      </c>
      <c r="AH500" s="388" t="n">
        <f aca="false">V500-AG500</f>
        <v>0</v>
      </c>
      <c r="AI500" s="389" t="n">
        <f aca="false">IFERROR(AH500/V500,)</f>
        <v>0</v>
      </c>
      <c r="AJ500" s="390" t="n">
        <f aca="false" t="array" ref="AJ500:AJ500">INDEX(_Rge_Data_3rd_CY,$B500,AJ$1)</f>
        <v>0</v>
      </c>
      <c r="AK500" s="391" t="n">
        <f aca="false" t="array" ref="AK500:AK500">INDEX(_Rge_Data_3rd_CY,$B500,AK$1)</f>
        <v>0</v>
      </c>
      <c r="AL500" s="391" t="n">
        <f aca="false" t="array" ref="AL500:AL500">INDEX(_Rge_Data_3rd_CY,$B500,AL$1)</f>
        <v>0</v>
      </c>
      <c r="AM500" s="391" t="n">
        <f aca="false">INDEX(_Rge_Data_3rd_CY,$B500,AM$1)</f>
        <v>0</v>
      </c>
      <c r="AN500" s="391" t="n">
        <f aca="false" t="array" ref="AN500:AN500">INDEX(_Rge_Data_3rd_CY,$B500,AN$1)</f>
        <v>0</v>
      </c>
      <c r="AO500" s="391" t="n">
        <f aca="false" t="array" ref="AO500:AO500">INDEX(_Rge_Data_3rd_CY,$B500,AO$1)</f>
        <v>0</v>
      </c>
      <c r="AP500" s="391" t="n">
        <f aca="false" t="array" ref="AP500:AP500">INDEX(_Rge_Data_3rd_CY,$B500,AP$1)</f>
        <v>0</v>
      </c>
      <c r="AQ500" s="391" t="n">
        <f aca="false" t="array" ref="AQ500:AQ500">INDEX(_Rge_Data_3rd_CY,$B500,AQ$1)</f>
        <v>0</v>
      </c>
      <c r="AR500" s="391" t="n">
        <f aca="false" t="array" ref="AR500:AR500">INDEX(_Rge_Data_3rd_CY,$B500,AR$1)</f>
        <v>0</v>
      </c>
      <c r="AS500" s="391" t="n">
        <f aca="false">INDEX(_Rge_Data_3rd_CY,$B500,AS$1)</f>
        <v>0</v>
      </c>
      <c r="AT500" s="391" t="n">
        <f aca="false" t="array" ref="AT500:AT500">INDEX(_Rge_Data_3rd_CY,$B500,AT$1)</f>
        <v>0</v>
      </c>
      <c r="AU500" s="391" t="n">
        <f aca="false" t="array" ref="AU500:AU500">INDEX(_Rge_Data_3rd_CY,$B500,AU$1)</f>
        <v>0</v>
      </c>
      <c r="AV500" s="262" t="n">
        <f aca="false">AU500+AX500+AY500</f>
        <v>0</v>
      </c>
      <c r="AW500" s="392" t="n">
        <f aca="false">IFERROR(AU500/AG500,0)</f>
        <v>0</v>
      </c>
      <c r="AX500" s="268" t="n">
        <f aca="false">IFERROR(IF(AND($F500="OPEN",$AH500&gt;0),$AH500*_SoP*$AW500,IF(AND($F500="CLOSED",$AH500&gt;0),$AH500*_SoL*$AW500,0)),0)</f>
        <v>0</v>
      </c>
      <c r="AY500" s="268" t="n">
        <f aca="false">IFERROR(IF($AH500&lt;0,$AH500*_SoL,0),0)</f>
        <v>0</v>
      </c>
      <c r="AZ500" s="393" t="n">
        <f aca="false">AU500+AX500</f>
        <v>0</v>
      </c>
      <c r="BA500" s="393" t="n">
        <f aca="false">AJ500-AY500</f>
        <v>0</v>
      </c>
      <c r="BB500" s="393" t="n">
        <f aca="false">AZ500-BA500</f>
        <v>0</v>
      </c>
      <c r="BC500" s="394" t="n">
        <f aca="false">IF($BB500&gt;=0,$BB500,0)</f>
        <v>0</v>
      </c>
      <c r="BD500" s="395" t="n">
        <f aca="false">IF($BB500&lt;=0,-$BB500,0)</f>
        <v>-0</v>
      </c>
      <c r="BE500" s="396" t="n">
        <f aca="false">IF((V500-AJ500)&lt;0,0,V500-AJ500)</f>
        <v>0</v>
      </c>
      <c r="BF500" s="397" t="n">
        <f aca="false">IF(AW500&gt;1,0,V500-AW500*V500)</f>
        <v>0</v>
      </c>
    </row>
    <row r="501" customFormat="false" ht="19.5" hidden="false" customHeight="true" outlineLevel="0" collapsed="false">
      <c r="A501" s="166"/>
      <c r="B501" s="208" t="n">
        <f aca="false">B500+1</f>
        <v>490</v>
      </c>
      <c r="C501" s="166"/>
      <c r="D501" s="369" t="n">
        <f aca="false">INDEX(_Rge_Projectdata_3rd,$B501,MATCH("Project-ID",_Rge_Headline_Projectdata,0))</f>
        <v>0</v>
      </c>
      <c r="E501" s="370" t="str">
        <f aca="false" t="array" ref="E501:E501">IF(INDEX(_Rge_Data_3rd_CY,$B501,E$1)=0,"",TEXT(INDEX(_Rge_Data_3rd_CY,$B501,E$1),"JJJJMMTT"))</f>
        <v/>
      </c>
      <c r="F501" s="382" t="str">
        <f aca="false" t="array" ref="F501:F501">INDEX(_Rge_Data_3rd_CY,$B501,F$1)</f>
        <v>Open</v>
      </c>
      <c r="G501" s="371" t="n">
        <f aca="false" t="array" ref="G501:G501">IFERROR(MATCH(INDEX(_Rge_Data_3rd_CY,$B501,G$1),_Rge_Projectstatus,0),"")</f>
        <v>1</v>
      </c>
      <c r="H501" s="383" t="n">
        <f aca="false">INDEX(_Rge_Data_3rd_CY,$B501,H$1)</f>
        <v>0</v>
      </c>
      <c r="I501" s="384" t="n">
        <f aca="false">INDEX(_Rge_Data_3rd_CY,$B501,I$1)</f>
        <v>0</v>
      </c>
      <c r="J501" s="384" t="n">
        <f aca="false">INDEX(_Rge_Data_3rd_CY,$B501,J$1)</f>
        <v>0</v>
      </c>
      <c r="K501" s="384" t="n">
        <f aca="false">INDEX(_Rge_Data_3rd_CY,$B501,K$1)</f>
        <v>0</v>
      </c>
      <c r="L501" s="385" t="n">
        <f aca="false" t="array" ref="L501:L501">INDEX(_Rge_Data_3rd_CY,$B501,L$1)</f>
        <v>0</v>
      </c>
      <c r="M501" s="385" t="n">
        <f aca="false" t="array" ref="M501:M501">INDEX(_Rge_Data_3rd_CY,$B501,M$1)</f>
        <v>0</v>
      </c>
      <c r="N501" s="385" t="n">
        <f aca="false" t="array" ref="N501:N501">INDEX(_Rge_Data_3rd_CY,$B501,N$1)</f>
        <v>0</v>
      </c>
      <c r="O501" s="385" t="n">
        <f aca="false" t="array" ref="O501:O501">INDEX(_Rge_Data_3rd_CY,$B501,O$1)</f>
        <v>0</v>
      </c>
      <c r="P501" s="385" t="n">
        <f aca="false" t="array" ref="P501:P501">INDEX(_Rge_Data_3rd_CY,$B501,P$1)</f>
        <v>0</v>
      </c>
      <c r="Q501" s="385" t="n">
        <f aca="false">INDEX(_Rge_Data_3rd_CY,$B501,Q$1)</f>
        <v>0</v>
      </c>
      <c r="R501" s="385" t="n">
        <f aca="false" t="array" ref="R501:R501">INDEX(_Rge_Data_3rd_CY,$B501,R$1)</f>
        <v>0</v>
      </c>
      <c r="S501" s="385" t="n">
        <f aca="false" t="array" ref="S501:S501">INDEX(_Rge_Data_3rd_CY,$B501,S$1)</f>
        <v>0</v>
      </c>
      <c r="T501" s="385" t="n">
        <f aca="false">H501-S501</f>
        <v>0</v>
      </c>
      <c r="U501" s="386" t="n">
        <f aca="false">IFERROR(T501/H501,0)</f>
        <v>0</v>
      </c>
      <c r="V501" s="387" t="n">
        <f aca="false" t="array" ref="V501:V501">INDEX(_Rge_Data_3rd_CY,$B501,V$1)</f>
        <v>0</v>
      </c>
      <c r="W501" s="388" t="n">
        <f aca="false" t="array" ref="W501:W501">INDEX(_Rge_Data_3rd_CY,$B501,W$1)</f>
        <v>0</v>
      </c>
      <c r="X501" s="388" t="n">
        <f aca="false" t="array" ref="X501:X501">INDEX(_Rge_Data_3rd_CY,$B501,X$1)</f>
        <v>0</v>
      </c>
      <c r="Y501" s="388" t="n">
        <f aca="false">INDEX(_Rge_Data_3rd_CY,$B501,Y$1)</f>
        <v>0</v>
      </c>
      <c r="Z501" s="388" t="n">
        <f aca="false" t="array" ref="Z501:Z501">INDEX(_Rge_Data_3rd_CY,$B501,Z$1)</f>
        <v>0</v>
      </c>
      <c r="AA501" s="388" t="n">
        <f aca="false" t="array" ref="AA501:AA501">INDEX(_Rge_Data_3rd_CY,$B501,AA$1)</f>
        <v>0</v>
      </c>
      <c r="AB501" s="388" t="n">
        <f aca="false" t="array" ref="AB501:AB501">INDEX(_Rge_Data_3rd_CY,$B501,AB$1)</f>
        <v>0</v>
      </c>
      <c r="AC501" s="388" t="n">
        <f aca="false" t="array" ref="AC501:AC501">INDEX(_Rge_Data_3rd_CY,$B501,AC$1)</f>
        <v>0</v>
      </c>
      <c r="AD501" s="388" t="n">
        <f aca="false" t="array" ref="AD501:AD501">INDEX(_Rge_Data_3rd_CY,$B501,AD$1)</f>
        <v>0</v>
      </c>
      <c r="AE501" s="388" t="n">
        <f aca="false">INDEX(_Rge_Data_3rd_CY,$B501,AE$1)</f>
        <v>0</v>
      </c>
      <c r="AF501" s="388" t="n">
        <f aca="false" t="array" ref="AF501:AF501">INDEX(_Rge_Data_3rd_CY,$B501,AF$1)</f>
        <v>0</v>
      </c>
      <c r="AG501" s="388" t="n">
        <f aca="false" t="array" ref="AG501:AG501">INDEX(_Rge_Data_3rd_CY,$B501,AG$1)</f>
        <v>0</v>
      </c>
      <c r="AH501" s="388" t="n">
        <f aca="false">V501-AG501</f>
        <v>0</v>
      </c>
      <c r="AI501" s="389" t="n">
        <f aca="false">IFERROR(AH501/V501,)</f>
        <v>0</v>
      </c>
      <c r="AJ501" s="390" t="n">
        <f aca="false" t="array" ref="AJ501:AJ501">INDEX(_Rge_Data_3rd_CY,$B501,AJ$1)</f>
        <v>0</v>
      </c>
      <c r="AK501" s="391" t="n">
        <f aca="false" t="array" ref="AK501:AK501">INDEX(_Rge_Data_3rd_CY,$B501,AK$1)</f>
        <v>0</v>
      </c>
      <c r="AL501" s="391" t="n">
        <f aca="false" t="array" ref="AL501:AL501">INDEX(_Rge_Data_3rd_CY,$B501,AL$1)</f>
        <v>0</v>
      </c>
      <c r="AM501" s="391" t="n">
        <f aca="false">INDEX(_Rge_Data_3rd_CY,$B501,AM$1)</f>
        <v>0</v>
      </c>
      <c r="AN501" s="391" t="n">
        <f aca="false" t="array" ref="AN501:AN501">INDEX(_Rge_Data_3rd_CY,$B501,AN$1)</f>
        <v>0</v>
      </c>
      <c r="AO501" s="391" t="n">
        <f aca="false" t="array" ref="AO501:AO501">INDEX(_Rge_Data_3rd_CY,$B501,AO$1)</f>
        <v>0</v>
      </c>
      <c r="AP501" s="391" t="n">
        <f aca="false" t="array" ref="AP501:AP501">INDEX(_Rge_Data_3rd_CY,$B501,AP$1)</f>
        <v>0</v>
      </c>
      <c r="AQ501" s="391" t="n">
        <f aca="false" t="array" ref="AQ501:AQ501">INDEX(_Rge_Data_3rd_CY,$B501,AQ$1)</f>
        <v>0</v>
      </c>
      <c r="AR501" s="391" t="n">
        <f aca="false" t="array" ref="AR501:AR501">INDEX(_Rge_Data_3rd_CY,$B501,AR$1)</f>
        <v>0</v>
      </c>
      <c r="AS501" s="391" t="n">
        <f aca="false">INDEX(_Rge_Data_3rd_CY,$B501,AS$1)</f>
        <v>0</v>
      </c>
      <c r="AT501" s="391" t="n">
        <f aca="false" t="array" ref="AT501:AT501">INDEX(_Rge_Data_3rd_CY,$B501,AT$1)</f>
        <v>0</v>
      </c>
      <c r="AU501" s="391" t="n">
        <f aca="false" t="array" ref="AU501:AU501">INDEX(_Rge_Data_3rd_CY,$B501,AU$1)</f>
        <v>0</v>
      </c>
      <c r="AV501" s="262" t="n">
        <f aca="false">AU501+AX501+AY501</f>
        <v>0</v>
      </c>
      <c r="AW501" s="392" t="n">
        <f aca="false">IFERROR(AU501/AG501,0)</f>
        <v>0</v>
      </c>
      <c r="AX501" s="268" t="n">
        <f aca="false">IFERROR(IF(AND($F501="OPEN",$AH501&gt;0),$AH501*_SoP*$AW501,IF(AND($F501="CLOSED",$AH501&gt;0),$AH501*_SoL*$AW501,0)),0)</f>
        <v>0</v>
      </c>
      <c r="AY501" s="268" t="n">
        <f aca="false">IFERROR(IF($AH501&lt;0,$AH501*_SoL,0),0)</f>
        <v>0</v>
      </c>
      <c r="AZ501" s="393" t="n">
        <f aca="false">AU501+AX501</f>
        <v>0</v>
      </c>
      <c r="BA501" s="393" t="n">
        <f aca="false">AJ501-AY501</f>
        <v>0</v>
      </c>
      <c r="BB501" s="393" t="n">
        <f aca="false">AZ501-BA501</f>
        <v>0</v>
      </c>
      <c r="BC501" s="394" t="n">
        <f aca="false">IF($BB501&gt;=0,$BB501,0)</f>
        <v>0</v>
      </c>
      <c r="BD501" s="395" t="n">
        <f aca="false">IF($BB501&lt;=0,-$BB501,0)</f>
        <v>-0</v>
      </c>
      <c r="BE501" s="396" t="n">
        <f aca="false">IF((V501-AJ501)&lt;0,0,V501-AJ501)</f>
        <v>0</v>
      </c>
      <c r="BF501" s="397" t="n">
        <f aca="false">IF(AW501&gt;1,0,V501-AW501*V501)</f>
        <v>0</v>
      </c>
    </row>
    <row r="502" customFormat="false" ht="19.5" hidden="false" customHeight="true" outlineLevel="0" collapsed="false">
      <c r="A502" s="166"/>
      <c r="B502" s="208" t="n">
        <f aca="false">B501+1</f>
        <v>491</v>
      </c>
      <c r="C502" s="166"/>
      <c r="D502" s="369" t="n">
        <f aca="false">INDEX(_Rge_Projectdata_3rd,$B502,MATCH("Project-ID",_Rge_Headline_Projectdata,0))</f>
        <v>0</v>
      </c>
      <c r="E502" s="370" t="str">
        <f aca="false" t="array" ref="E502:E502">IF(INDEX(_Rge_Data_3rd_CY,$B502,E$1)=0,"",TEXT(INDEX(_Rge_Data_3rd_CY,$B502,E$1),"JJJJMMTT"))</f>
        <v/>
      </c>
      <c r="F502" s="382" t="str">
        <f aca="false" t="array" ref="F502:F502">INDEX(_Rge_Data_3rd_CY,$B502,F$1)</f>
        <v>Open</v>
      </c>
      <c r="G502" s="371" t="n">
        <f aca="false" t="array" ref="G502:G502">IFERROR(MATCH(INDEX(_Rge_Data_3rd_CY,$B502,G$1),_Rge_Projectstatus,0),"")</f>
        <v>1</v>
      </c>
      <c r="H502" s="383" t="n">
        <f aca="false">INDEX(_Rge_Data_3rd_CY,$B502,H$1)</f>
        <v>0</v>
      </c>
      <c r="I502" s="384" t="n">
        <f aca="false">INDEX(_Rge_Data_3rd_CY,$B502,I$1)</f>
        <v>0</v>
      </c>
      <c r="J502" s="384" t="n">
        <f aca="false">INDEX(_Rge_Data_3rd_CY,$B502,J$1)</f>
        <v>0</v>
      </c>
      <c r="K502" s="384" t="n">
        <f aca="false">INDEX(_Rge_Data_3rd_CY,$B502,K$1)</f>
        <v>0</v>
      </c>
      <c r="L502" s="385" t="n">
        <f aca="false" t="array" ref="L502:L502">INDEX(_Rge_Data_3rd_CY,$B502,L$1)</f>
        <v>0</v>
      </c>
      <c r="M502" s="385" t="n">
        <f aca="false" t="array" ref="M502:M502">INDEX(_Rge_Data_3rd_CY,$B502,M$1)</f>
        <v>0</v>
      </c>
      <c r="N502" s="385" t="n">
        <f aca="false" t="array" ref="N502:N502">INDEX(_Rge_Data_3rd_CY,$B502,N$1)</f>
        <v>0</v>
      </c>
      <c r="O502" s="385" t="n">
        <f aca="false" t="array" ref="O502:O502">INDEX(_Rge_Data_3rd_CY,$B502,O$1)</f>
        <v>0</v>
      </c>
      <c r="P502" s="385" t="n">
        <f aca="false" t="array" ref="P502:P502">INDEX(_Rge_Data_3rd_CY,$B502,P$1)</f>
        <v>0</v>
      </c>
      <c r="Q502" s="385" t="n">
        <f aca="false">INDEX(_Rge_Data_3rd_CY,$B502,Q$1)</f>
        <v>0</v>
      </c>
      <c r="R502" s="385" t="n">
        <f aca="false" t="array" ref="R502:R502">INDEX(_Rge_Data_3rd_CY,$B502,R$1)</f>
        <v>0</v>
      </c>
      <c r="S502" s="385" t="n">
        <f aca="false" t="array" ref="S502:S502">INDEX(_Rge_Data_3rd_CY,$B502,S$1)</f>
        <v>0</v>
      </c>
      <c r="T502" s="385" t="n">
        <f aca="false">H502-S502</f>
        <v>0</v>
      </c>
      <c r="U502" s="386" t="n">
        <f aca="false">IFERROR(T502/H502,0)</f>
        <v>0</v>
      </c>
      <c r="V502" s="387" t="n">
        <f aca="false">INDEX(_Rge_Data_3rd_CY,$B502,V$1)</f>
        <v>0</v>
      </c>
      <c r="W502" s="388" t="n">
        <f aca="false">INDEX(_Rge_Data_3rd_CY,$B502,W$1)</f>
        <v>0</v>
      </c>
      <c r="X502" s="388" t="n">
        <f aca="false">INDEX(_Rge_Data_3rd_CY,$B502,X$1)</f>
        <v>0</v>
      </c>
      <c r="Y502" s="388" t="n">
        <f aca="false">INDEX(_Rge_Data_3rd_CY,$B502,Y$1)</f>
        <v>0</v>
      </c>
      <c r="Z502" s="388" t="n">
        <f aca="false" t="array" ref="Z502:Z502">INDEX(_Rge_Data_3rd_CY,$B502,Z$1)</f>
        <v>0</v>
      </c>
      <c r="AA502" s="388" t="n">
        <f aca="false" t="array" ref="AA502:AA502">INDEX(_Rge_Data_3rd_CY,$B502,AA$1)</f>
        <v>0</v>
      </c>
      <c r="AB502" s="388" t="n">
        <f aca="false" t="array" ref="AB502:AB502">INDEX(_Rge_Data_3rd_CY,$B502,AB$1)</f>
        <v>0</v>
      </c>
      <c r="AC502" s="388" t="n">
        <f aca="false" t="array" ref="AC502:AC502">INDEX(_Rge_Data_3rd_CY,$B502,AC$1)</f>
        <v>0</v>
      </c>
      <c r="AD502" s="388" t="n">
        <f aca="false" t="array" ref="AD502:AD502">INDEX(_Rge_Data_3rd_CY,$B502,AD$1)</f>
        <v>0</v>
      </c>
      <c r="AE502" s="388" t="n">
        <f aca="false">INDEX(_Rge_Data_3rd_CY,$B502,AE$1)</f>
        <v>0</v>
      </c>
      <c r="AF502" s="388" t="n">
        <f aca="false" t="array" ref="AF502:AF502">INDEX(_Rge_Data_3rd_CY,$B502,AF$1)</f>
        <v>0</v>
      </c>
      <c r="AG502" s="388" t="n">
        <f aca="false" t="array" ref="AG502:AG502">INDEX(_Rge_Data_3rd_CY,$B502,AG$1)</f>
        <v>0</v>
      </c>
      <c r="AH502" s="388" t="n">
        <f aca="false">V502-AG502</f>
        <v>0</v>
      </c>
      <c r="AI502" s="389" t="n">
        <f aca="false">IFERROR(AH502/V502,)</f>
        <v>0</v>
      </c>
      <c r="AJ502" s="390" t="n">
        <f aca="false" t="array" ref="AJ502:AJ502">INDEX(_Rge_Data_3rd_CY,$B502,AJ$1)</f>
        <v>0</v>
      </c>
      <c r="AK502" s="391" t="n">
        <f aca="false" t="array" ref="AK502:AK502">INDEX(_Rge_Data_3rd_CY,$B502,AK$1)</f>
        <v>0</v>
      </c>
      <c r="AL502" s="391" t="n">
        <f aca="false" t="array" ref="AL502:AL502">INDEX(_Rge_Data_3rd_CY,$B502,AL$1)</f>
        <v>0</v>
      </c>
      <c r="AM502" s="391" t="n">
        <f aca="false">INDEX(_Rge_Data_3rd_CY,$B502,AM$1)</f>
        <v>0</v>
      </c>
      <c r="AN502" s="391" t="n">
        <f aca="false" t="array" ref="AN502:AN502">INDEX(_Rge_Data_3rd_CY,$B502,AN$1)</f>
        <v>0</v>
      </c>
      <c r="AO502" s="391" t="n">
        <f aca="false" t="array" ref="AO502:AO502">INDEX(_Rge_Data_3rd_CY,$B502,AO$1)</f>
        <v>0</v>
      </c>
      <c r="AP502" s="391" t="n">
        <f aca="false" t="array" ref="AP502:AP502">INDEX(_Rge_Data_3rd_CY,$B502,AP$1)</f>
        <v>0</v>
      </c>
      <c r="AQ502" s="391" t="n">
        <f aca="false" t="array" ref="AQ502:AQ502">INDEX(_Rge_Data_3rd_CY,$B502,AQ$1)</f>
        <v>0</v>
      </c>
      <c r="AR502" s="391" t="n">
        <f aca="false" t="array" ref="AR502:AR502">INDEX(_Rge_Data_3rd_CY,$B502,AR$1)</f>
        <v>0</v>
      </c>
      <c r="AS502" s="391" t="n">
        <f aca="false">INDEX(_Rge_Data_3rd_CY,$B502,AS$1)</f>
        <v>0</v>
      </c>
      <c r="AT502" s="391" t="n">
        <f aca="false" t="array" ref="AT502:AT502">INDEX(_Rge_Data_3rd_CY,$B502,AT$1)</f>
        <v>0</v>
      </c>
      <c r="AU502" s="391" t="n">
        <f aca="false" t="array" ref="AU502:AU502">INDEX(_Rge_Data_3rd_CY,$B502,AU$1)</f>
        <v>0</v>
      </c>
      <c r="AV502" s="262" t="n">
        <f aca="false">AU502+AX502+AY502</f>
        <v>0</v>
      </c>
      <c r="AW502" s="392" t="n">
        <f aca="false">IFERROR(AU502/AG502,0)</f>
        <v>0</v>
      </c>
      <c r="AX502" s="268" t="n">
        <f aca="false">IFERROR(IF(AND($F502="OPEN",$AH502&gt;0),$AH502*_SoP*$AW502,IF(AND($F502="CLOSED",$AH502&gt;0),$AH502*_SoL*$AW502,0)),0)</f>
        <v>0</v>
      </c>
      <c r="AY502" s="268" t="n">
        <f aca="false">IFERROR(IF($AH502&lt;0,$AH502*_SoL,0),0)</f>
        <v>0</v>
      </c>
      <c r="AZ502" s="393" t="n">
        <f aca="false">AU502+AX502</f>
        <v>0</v>
      </c>
      <c r="BA502" s="393" t="n">
        <f aca="false">AJ502-AY502</f>
        <v>0</v>
      </c>
      <c r="BB502" s="393" t="n">
        <f aca="false">AZ502-BA502</f>
        <v>0</v>
      </c>
      <c r="BC502" s="394" t="n">
        <f aca="false">IF($BB502&gt;=0,$BB502,0)</f>
        <v>0</v>
      </c>
      <c r="BD502" s="395" t="n">
        <f aca="false">IF($BB502&lt;=0,-$BB502,0)</f>
        <v>-0</v>
      </c>
      <c r="BE502" s="396" t="n">
        <f aca="false">IF((V502-AJ502)&lt;0,0,V502-AJ502)</f>
        <v>0</v>
      </c>
      <c r="BF502" s="397" t="n">
        <f aca="false">IF(AW502&gt;1,0,V502-AW502*V502)</f>
        <v>0</v>
      </c>
    </row>
    <row r="503" customFormat="false" ht="19.5" hidden="false" customHeight="true" outlineLevel="0" collapsed="false">
      <c r="A503" s="166"/>
      <c r="B503" s="208" t="n">
        <f aca="false">B502+1</f>
        <v>492</v>
      </c>
      <c r="C503" s="166"/>
      <c r="D503" s="369" t="n">
        <f aca="false">INDEX(_Rge_Projectdata_3rd,$B503,MATCH("Project-ID",_Rge_Headline_Projectdata,0))</f>
        <v>0</v>
      </c>
      <c r="E503" s="370" t="str">
        <f aca="false" t="array" ref="E503:E503">IF(INDEX(_Rge_Data_3rd_CY,$B503,E$1)=0,"",TEXT(INDEX(_Rge_Data_3rd_CY,$B503,E$1),"JJJJMMTT"))</f>
        <v/>
      </c>
      <c r="F503" s="382" t="str">
        <f aca="false" t="array" ref="F503:F503">INDEX(_Rge_Data_3rd_CY,$B503,F$1)</f>
        <v>Open</v>
      </c>
      <c r="G503" s="371" t="n">
        <f aca="false" t="array" ref="G503:G503">IFERROR(MATCH(INDEX(_Rge_Data_3rd_CY,$B503,G$1),_Rge_Projectstatus,0),"")</f>
        <v>1</v>
      </c>
      <c r="H503" s="383" t="n">
        <f aca="false">INDEX(_Rge_Data_3rd_CY,$B503,H$1)</f>
        <v>0</v>
      </c>
      <c r="I503" s="384" t="n">
        <f aca="false">INDEX(_Rge_Data_3rd_CY,$B503,I$1)</f>
        <v>0</v>
      </c>
      <c r="J503" s="384" t="n">
        <f aca="false">INDEX(_Rge_Data_3rd_CY,$B503,J$1)</f>
        <v>0</v>
      </c>
      <c r="K503" s="384" t="n">
        <f aca="false">INDEX(_Rge_Data_3rd_CY,$B503,K$1)</f>
        <v>0</v>
      </c>
      <c r="L503" s="385" t="n">
        <f aca="false" t="array" ref="L503:L503">INDEX(_Rge_Data_3rd_CY,$B503,L$1)</f>
        <v>0</v>
      </c>
      <c r="M503" s="385" t="n">
        <f aca="false" t="array" ref="M503:M503">INDEX(_Rge_Data_3rd_CY,$B503,M$1)</f>
        <v>0</v>
      </c>
      <c r="N503" s="385" t="n">
        <f aca="false" t="array" ref="N503:N503">INDEX(_Rge_Data_3rd_CY,$B503,N$1)</f>
        <v>0</v>
      </c>
      <c r="O503" s="385" t="n">
        <f aca="false" t="array" ref="O503:O503">INDEX(_Rge_Data_3rd_CY,$B503,O$1)</f>
        <v>0</v>
      </c>
      <c r="P503" s="385" t="n">
        <f aca="false" t="array" ref="P503:P503">INDEX(_Rge_Data_3rd_CY,$B503,P$1)</f>
        <v>0</v>
      </c>
      <c r="Q503" s="385" t="n">
        <f aca="false">INDEX(_Rge_Data_3rd_CY,$B503,Q$1)</f>
        <v>0</v>
      </c>
      <c r="R503" s="385" t="n">
        <f aca="false" t="array" ref="R503:R503">INDEX(_Rge_Data_3rd_CY,$B503,R$1)</f>
        <v>0</v>
      </c>
      <c r="S503" s="385" t="n">
        <f aca="false" t="array" ref="S503:S503">INDEX(_Rge_Data_3rd_CY,$B503,S$1)</f>
        <v>0</v>
      </c>
      <c r="T503" s="385" t="n">
        <f aca="false">H503-S503</f>
        <v>0</v>
      </c>
      <c r="U503" s="386" t="n">
        <f aca="false">IFERROR(T503/H503,0)</f>
        <v>0</v>
      </c>
      <c r="V503" s="387" t="n">
        <f aca="false">INDEX(_Rge_Data_3rd_CY,$B503,V$1)</f>
        <v>0</v>
      </c>
      <c r="W503" s="388" t="n">
        <f aca="false">INDEX(_Rge_Data_3rd_CY,$B503,W$1)</f>
        <v>0</v>
      </c>
      <c r="X503" s="388" t="n">
        <f aca="false">INDEX(_Rge_Data_3rd_CY,$B503,X$1)</f>
        <v>0</v>
      </c>
      <c r="Y503" s="388" t="n">
        <f aca="false">INDEX(_Rge_Data_3rd_CY,$B503,Y$1)</f>
        <v>0</v>
      </c>
      <c r="Z503" s="388" t="n">
        <f aca="false" t="array" ref="Z503:Z503">INDEX(_Rge_Data_3rd_CY,$B503,Z$1)</f>
        <v>0</v>
      </c>
      <c r="AA503" s="388" t="n">
        <f aca="false" t="array" ref="AA503:AA503">INDEX(_Rge_Data_3rd_CY,$B503,AA$1)</f>
        <v>0</v>
      </c>
      <c r="AB503" s="388" t="n">
        <f aca="false" t="array" ref="AB503:AB503">INDEX(_Rge_Data_3rd_CY,$B503,AB$1)</f>
        <v>0</v>
      </c>
      <c r="AC503" s="388" t="n">
        <f aca="false" t="array" ref="AC503:AC503">INDEX(_Rge_Data_3rd_CY,$B503,AC$1)</f>
        <v>0</v>
      </c>
      <c r="AD503" s="388" t="n">
        <f aca="false" t="array" ref="AD503:AD503">INDEX(_Rge_Data_3rd_CY,$B503,AD$1)</f>
        <v>0</v>
      </c>
      <c r="AE503" s="388" t="n">
        <f aca="false">INDEX(_Rge_Data_3rd_CY,$B503,AE$1)</f>
        <v>0</v>
      </c>
      <c r="AF503" s="388" t="n">
        <f aca="false" t="array" ref="AF503:AF503">INDEX(_Rge_Data_3rd_CY,$B503,AF$1)</f>
        <v>0</v>
      </c>
      <c r="AG503" s="388" t="n">
        <f aca="false" t="array" ref="AG503:AG503">INDEX(_Rge_Data_3rd_CY,$B503,AG$1)</f>
        <v>0</v>
      </c>
      <c r="AH503" s="388" t="n">
        <f aca="false">V503-AG503</f>
        <v>0</v>
      </c>
      <c r="AI503" s="389" t="n">
        <f aca="false">IFERROR(AH503/V503,)</f>
        <v>0</v>
      </c>
      <c r="AJ503" s="390" t="n">
        <f aca="false" t="array" ref="AJ503:AJ503">INDEX(_Rge_Data_3rd_CY,$B503,AJ$1)</f>
        <v>0</v>
      </c>
      <c r="AK503" s="391" t="n">
        <f aca="false" t="array" ref="AK503:AK503">INDEX(_Rge_Data_3rd_CY,$B503,AK$1)</f>
        <v>0</v>
      </c>
      <c r="AL503" s="391" t="n">
        <f aca="false" t="array" ref="AL503:AL503">INDEX(_Rge_Data_3rd_CY,$B503,AL$1)</f>
        <v>0</v>
      </c>
      <c r="AM503" s="391" t="n">
        <f aca="false">INDEX(_Rge_Data_3rd_CY,$B503,AM$1)</f>
        <v>0</v>
      </c>
      <c r="AN503" s="391" t="n">
        <f aca="false" t="array" ref="AN503:AN503">INDEX(_Rge_Data_3rd_CY,$B503,AN$1)</f>
        <v>0</v>
      </c>
      <c r="AO503" s="391" t="n">
        <f aca="false" t="array" ref="AO503:AO503">INDEX(_Rge_Data_3rd_CY,$B503,AO$1)</f>
        <v>0</v>
      </c>
      <c r="AP503" s="391" t="n">
        <f aca="false" t="array" ref="AP503:AP503">INDEX(_Rge_Data_3rd_CY,$B503,AP$1)</f>
        <v>0</v>
      </c>
      <c r="AQ503" s="391" t="n">
        <f aca="false" t="array" ref="AQ503:AQ503">INDEX(_Rge_Data_3rd_CY,$B503,AQ$1)</f>
        <v>0</v>
      </c>
      <c r="AR503" s="391" t="n">
        <f aca="false" t="array" ref="AR503:AR503">INDEX(_Rge_Data_3rd_CY,$B503,AR$1)</f>
        <v>0</v>
      </c>
      <c r="AS503" s="391" t="n">
        <f aca="false">INDEX(_Rge_Data_3rd_CY,$B503,AS$1)</f>
        <v>0</v>
      </c>
      <c r="AT503" s="391" t="n">
        <f aca="false" t="array" ref="AT503:AT503">INDEX(_Rge_Data_3rd_CY,$B503,AT$1)</f>
        <v>0</v>
      </c>
      <c r="AU503" s="391" t="n">
        <f aca="false" t="array" ref="AU503:AU503">INDEX(_Rge_Data_3rd_CY,$B503,AU$1)</f>
        <v>0</v>
      </c>
      <c r="AV503" s="262" t="n">
        <f aca="false">AU503+AX503+AY503</f>
        <v>0</v>
      </c>
      <c r="AW503" s="392" t="n">
        <f aca="false">IFERROR(AU503/AG503,0)</f>
        <v>0</v>
      </c>
      <c r="AX503" s="268" t="n">
        <f aca="false">IFERROR(IF(AND($F503="OPEN",$AH503&gt;0),$AH503*_SoP*$AW503,IF(AND($F503="CLOSED",$AH503&gt;0),$AH503*_SoL*$AW503,0)),0)</f>
        <v>0</v>
      </c>
      <c r="AY503" s="268" t="n">
        <f aca="false">IFERROR(IF($AH503&lt;0,$AH503*_SoL,0),0)</f>
        <v>0</v>
      </c>
      <c r="AZ503" s="393" t="n">
        <f aca="false">AU503+AX503</f>
        <v>0</v>
      </c>
      <c r="BA503" s="393" t="n">
        <f aca="false">AJ503-AY503</f>
        <v>0</v>
      </c>
      <c r="BB503" s="393" t="n">
        <f aca="false">AZ503-BA503</f>
        <v>0</v>
      </c>
      <c r="BC503" s="394" t="n">
        <f aca="false">IF($BB503&gt;=0,$BB503,0)</f>
        <v>0</v>
      </c>
      <c r="BD503" s="395" t="n">
        <f aca="false">IF($BB503&lt;=0,-$BB503,0)</f>
        <v>-0</v>
      </c>
      <c r="BE503" s="396" t="n">
        <f aca="false">IF((V503-AJ503)&lt;0,0,V503-AJ503)</f>
        <v>0</v>
      </c>
      <c r="BF503" s="397" t="n">
        <f aca="false">IF(AW503&gt;1,0,V503-AW503*V503)</f>
        <v>0</v>
      </c>
    </row>
    <row r="504" customFormat="false" ht="19.5" hidden="false" customHeight="true" outlineLevel="0" collapsed="false">
      <c r="A504" s="166"/>
      <c r="B504" s="208" t="n">
        <f aca="false">B503+1</f>
        <v>493</v>
      </c>
      <c r="C504" s="166"/>
      <c r="D504" s="369" t="n">
        <f aca="false">INDEX(_Rge_Projectdata_3rd,$B504,MATCH("Project-ID",_Rge_Headline_Projectdata,0))</f>
        <v>0</v>
      </c>
      <c r="E504" s="370" t="str">
        <f aca="false" t="array" ref="E504:E504">IF(INDEX(_Rge_Data_3rd_CY,$B504,E$1)=0,"",TEXT(INDEX(_Rge_Data_3rd_CY,$B504,E$1),"JJJJMMTT"))</f>
        <v/>
      </c>
      <c r="F504" s="382" t="str">
        <f aca="false" t="array" ref="F504:F504">INDEX(_Rge_Data_3rd_CY,$B504,F$1)</f>
        <v>Open</v>
      </c>
      <c r="G504" s="371" t="n">
        <f aca="false" t="array" ref="G504:G504">IFERROR(MATCH(INDEX(_Rge_Data_3rd_CY,$B504,G$1),_Rge_Projectstatus,0),"")</f>
        <v>1</v>
      </c>
      <c r="H504" s="383" t="n">
        <f aca="false">INDEX(_Rge_Data_3rd_CY,$B504,H$1)</f>
        <v>0</v>
      </c>
      <c r="I504" s="384" t="n">
        <f aca="false">INDEX(_Rge_Data_3rd_CY,$B504,I$1)</f>
        <v>0</v>
      </c>
      <c r="J504" s="384" t="n">
        <f aca="false">INDEX(_Rge_Data_3rd_CY,$B504,J$1)</f>
        <v>0</v>
      </c>
      <c r="K504" s="384" t="n">
        <f aca="false">INDEX(_Rge_Data_3rd_CY,$B504,K$1)</f>
        <v>0</v>
      </c>
      <c r="L504" s="385" t="n">
        <f aca="false" t="array" ref="L504:L504">INDEX(_Rge_Data_3rd_CY,$B504,L$1)</f>
        <v>0</v>
      </c>
      <c r="M504" s="385" t="n">
        <f aca="false" t="array" ref="M504:M504">INDEX(_Rge_Data_3rd_CY,$B504,M$1)</f>
        <v>0</v>
      </c>
      <c r="N504" s="385" t="n">
        <f aca="false" t="array" ref="N504:N504">INDEX(_Rge_Data_3rd_CY,$B504,N$1)</f>
        <v>0</v>
      </c>
      <c r="O504" s="385" t="n">
        <f aca="false" t="array" ref="O504:O504">INDEX(_Rge_Data_3rd_CY,$B504,O$1)</f>
        <v>0</v>
      </c>
      <c r="P504" s="385" t="n">
        <f aca="false" t="array" ref="P504:P504">INDEX(_Rge_Data_3rd_CY,$B504,P$1)</f>
        <v>0</v>
      </c>
      <c r="Q504" s="385" t="n">
        <f aca="false">INDEX(_Rge_Data_3rd_CY,$B504,Q$1)</f>
        <v>0</v>
      </c>
      <c r="R504" s="385" t="n">
        <f aca="false" t="array" ref="R504:R504">INDEX(_Rge_Data_3rd_CY,$B504,R$1)</f>
        <v>0</v>
      </c>
      <c r="S504" s="385" t="n">
        <f aca="false" t="array" ref="S504:S504">INDEX(_Rge_Data_3rd_CY,$B504,S$1)</f>
        <v>0</v>
      </c>
      <c r="T504" s="385" t="n">
        <f aca="false">H504-S504</f>
        <v>0</v>
      </c>
      <c r="U504" s="386" t="n">
        <f aca="false">IFERROR(T504/H504,0)</f>
        <v>0</v>
      </c>
      <c r="V504" s="387" t="n">
        <f aca="false">INDEX(_Rge_Data_3rd_CY,$B504,V$1)</f>
        <v>0</v>
      </c>
      <c r="W504" s="388" t="n">
        <f aca="false">INDEX(_Rge_Data_3rd_CY,$B504,W$1)</f>
        <v>0</v>
      </c>
      <c r="X504" s="388" t="n">
        <f aca="false">INDEX(_Rge_Data_3rd_CY,$B504,X$1)</f>
        <v>0</v>
      </c>
      <c r="Y504" s="388" t="n">
        <f aca="false">INDEX(_Rge_Data_3rd_CY,$B504,Y$1)</f>
        <v>0</v>
      </c>
      <c r="Z504" s="388" t="n">
        <f aca="false" t="array" ref="Z504:Z504">INDEX(_Rge_Data_3rd_CY,$B504,Z$1)</f>
        <v>0</v>
      </c>
      <c r="AA504" s="388" t="n">
        <f aca="false" t="array" ref="AA504:AA504">INDEX(_Rge_Data_3rd_CY,$B504,AA$1)</f>
        <v>0</v>
      </c>
      <c r="AB504" s="388" t="n">
        <f aca="false" t="array" ref="AB504:AB504">INDEX(_Rge_Data_3rd_CY,$B504,AB$1)</f>
        <v>0</v>
      </c>
      <c r="AC504" s="388" t="n">
        <f aca="false" t="array" ref="AC504:AC504">INDEX(_Rge_Data_3rd_CY,$B504,AC$1)</f>
        <v>0</v>
      </c>
      <c r="AD504" s="388" t="n">
        <f aca="false" t="array" ref="AD504:AD504">INDEX(_Rge_Data_3rd_CY,$B504,AD$1)</f>
        <v>0</v>
      </c>
      <c r="AE504" s="388" t="n">
        <f aca="false">INDEX(_Rge_Data_3rd_CY,$B504,AE$1)</f>
        <v>0</v>
      </c>
      <c r="AF504" s="388" t="n">
        <f aca="false" t="array" ref="AF504:AF504">INDEX(_Rge_Data_3rd_CY,$B504,AF$1)</f>
        <v>0</v>
      </c>
      <c r="AG504" s="388" t="n">
        <f aca="false" t="array" ref="AG504:AG504">INDEX(_Rge_Data_3rd_CY,$B504,AG$1)</f>
        <v>0</v>
      </c>
      <c r="AH504" s="388" t="n">
        <f aca="false">V504-AG504</f>
        <v>0</v>
      </c>
      <c r="AI504" s="389" t="n">
        <f aca="false">IFERROR(AH504/V504,)</f>
        <v>0</v>
      </c>
      <c r="AJ504" s="390" t="n">
        <f aca="false" t="array" ref="AJ504:AJ504">INDEX(_Rge_Data_3rd_CY,$B504,AJ$1)</f>
        <v>0</v>
      </c>
      <c r="AK504" s="391" t="n">
        <f aca="false" t="array" ref="AK504:AK504">INDEX(_Rge_Data_3rd_CY,$B504,AK$1)</f>
        <v>0</v>
      </c>
      <c r="AL504" s="391" t="n">
        <f aca="false" t="array" ref="AL504:AL504">INDEX(_Rge_Data_3rd_CY,$B504,AL$1)</f>
        <v>0</v>
      </c>
      <c r="AM504" s="391" t="n">
        <f aca="false">INDEX(_Rge_Data_3rd_CY,$B504,AM$1)</f>
        <v>0</v>
      </c>
      <c r="AN504" s="391" t="n">
        <f aca="false" t="array" ref="AN504:AN504">INDEX(_Rge_Data_3rd_CY,$B504,AN$1)</f>
        <v>0</v>
      </c>
      <c r="AO504" s="391" t="n">
        <f aca="false" t="array" ref="AO504:AO504">INDEX(_Rge_Data_3rd_CY,$B504,AO$1)</f>
        <v>0</v>
      </c>
      <c r="AP504" s="391" t="n">
        <f aca="false" t="array" ref="AP504:AP504">INDEX(_Rge_Data_3rd_CY,$B504,AP$1)</f>
        <v>0</v>
      </c>
      <c r="AQ504" s="391" t="n">
        <f aca="false" t="array" ref="AQ504:AQ504">INDEX(_Rge_Data_3rd_CY,$B504,AQ$1)</f>
        <v>0</v>
      </c>
      <c r="AR504" s="391" t="n">
        <f aca="false" t="array" ref="AR504:AR504">INDEX(_Rge_Data_3rd_CY,$B504,AR$1)</f>
        <v>0</v>
      </c>
      <c r="AS504" s="391" t="n">
        <f aca="false">INDEX(_Rge_Data_3rd_CY,$B504,AS$1)</f>
        <v>0</v>
      </c>
      <c r="AT504" s="391" t="n">
        <f aca="false" t="array" ref="AT504:AT504">INDEX(_Rge_Data_3rd_CY,$B504,AT$1)</f>
        <v>0</v>
      </c>
      <c r="AU504" s="391" t="n">
        <f aca="false" t="array" ref="AU504:AU504">INDEX(_Rge_Data_3rd_CY,$B504,AU$1)</f>
        <v>0</v>
      </c>
      <c r="AV504" s="262" t="n">
        <f aca="false">AU504+AX504+AY504</f>
        <v>0</v>
      </c>
      <c r="AW504" s="392" t="n">
        <f aca="false">IFERROR(AU504/AG504,0)</f>
        <v>0</v>
      </c>
      <c r="AX504" s="268" t="n">
        <f aca="false">IFERROR(IF(AND($F504="OPEN",$AH504&gt;0),$AH504*_SoP*$AW504,IF(AND($F504="CLOSED",$AH504&gt;0),$AH504*_SoL*$AW504,0)),0)</f>
        <v>0</v>
      </c>
      <c r="AY504" s="268" t="n">
        <f aca="false">IFERROR(IF($AH504&lt;0,$AH504*_SoL,0),0)</f>
        <v>0</v>
      </c>
      <c r="AZ504" s="393" t="n">
        <f aca="false">AU504+AX504</f>
        <v>0</v>
      </c>
      <c r="BA504" s="393" t="n">
        <f aca="false">AJ504-AY504</f>
        <v>0</v>
      </c>
      <c r="BB504" s="393" t="n">
        <f aca="false">AZ504-BA504</f>
        <v>0</v>
      </c>
      <c r="BC504" s="394" t="n">
        <f aca="false">IF($BB504&gt;=0,$BB504,0)</f>
        <v>0</v>
      </c>
      <c r="BD504" s="395" t="n">
        <f aca="false">IF($BB504&lt;=0,-$BB504,0)</f>
        <v>-0</v>
      </c>
      <c r="BE504" s="396" t="n">
        <f aca="false">IF((V504-AJ504)&lt;0,0,V504-AJ504)</f>
        <v>0</v>
      </c>
      <c r="BF504" s="397" t="n">
        <f aca="false">IF(AW504&gt;1,0,V504-AW504*V504)</f>
        <v>0</v>
      </c>
    </row>
    <row r="505" customFormat="false" ht="19.5" hidden="false" customHeight="true" outlineLevel="0" collapsed="false">
      <c r="A505" s="166"/>
      <c r="B505" s="208" t="n">
        <f aca="false">B504+1</f>
        <v>494</v>
      </c>
      <c r="C505" s="166"/>
      <c r="D505" s="369" t="n">
        <f aca="false">INDEX(_Rge_Projectdata_3rd,$B505,MATCH("Project-ID",_Rge_Headline_Projectdata,0))</f>
        <v>0</v>
      </c>
      <c r="E505" s="370" t="str">
        <f aca="false" t="array" ref="E505:E505">IF(INDEX(_Rge_Data_3rd_CY,$B505,E$1)=0,"",TEXT(INDEX(_Rge_Data_3rd_CY,$B505,E$1),"JJJJMMTT"))</f>
        <v/>
      </c>
      <c r="F505" s="382" t="str">
        <f aca="false" t="array" ref="F505:F505">INDEX(_Rge_Data_3rd_CY,$B505,F$1)</f>
        <v>Open</v>
      </c>
      <c r="G505" s="371" t="n">
        <f aca="false" t="array" ref="G505:G505">IFERROR(MATCH(INDEX(_Rge_Data_3rd_CY,$B505,G$1),_Rge_Projectstatus,0),"")</f>
        <v>1</v>
      </c>
      <c r="H505" s="383" t="n">
        <f aca="false">INDEX(_Rge_Data_3rd_CY,$B505,H$1)</f>
        <v>0</v>
      </c>
      <c r="I505" s="384" t="n">
        <f aca="false">INDEX(_Rge_Data_3rd_CY,$B505,I$1)</f>
        <v>0</v>
      </c>
      <c r="J505" s="384" t="n">
        <f aca="false">INDEX(_Rge_Data_3rd_CY,$B505,J$1)</f>
        <v>0</v>
      </c>
      <c r="K505" s="384" t="n">
        <f aca="false">INDEX(_Rge_Data_3rd_CY,$B505,K$1)</f>
        <v>0</v>
      </c>
      <c r="L505" s="385" t="n">
        <f aca="false" t="array" ref="L505:L505">INDEX(_Rge_Data_3rd_CY,$B505,L$1)</f>
        <v>0</v>
      </c>
      <c r="M505" s="385" t="n">
        <f aca="false" t="array" ref="M505:M505">INDEX(_Rge_Data_3rd_CY,$B505,M$1)</f>
        <v>0</v>
      </c>
      <c r="N505" s="385" t="n">
        <f aca="false" t="array" ref="N505:N505">INDEX(_Rge_Data_3rd_CY,$B505,N$1)</f>
        <v>0</v>
      </c>
      <c r="O505" s="385" t="n">
        <f aca="false" t="array" ref="O505:O505">INDEX(_Rge_Data_3rd_CY,$B505,O$1)</f>
        <v>0</v>
      </c>
      <c r="P505" s="385" t="n">
        <f aca="false" t="array" ref="P505:P505">INDEX(_Rge_Data_3rd_CY,$B505,P$1)</f>
        <v>0</v>
      </c>
      <c r="Q505" s="385" t="n">
        <f aca="false">INDEX(_Rge_Data_3rd_CY,$B505,Q$1)</f>
        <v>0</v>
      </c>
      <c r="R505" s="385" t="n">
        <f aca="false" t="array" ref="R505:R505">INDEX(_Rge_Data_3rd_CY,$B505,R$1)</f>
        <v>0</v>
      </c>
      <c r="S505" s="385" t="n">
        <f aca="false" t="array" ref="S505:S505">INDEX(_Rge_Data_3rd_CY,$B505,S$1)</f>
        <v>0</v>
      </c>
      <c r="T505" s="385" t="n">
        <f aca="false">H505-S505</f>
        <v>0</v>
      </c>
      <c r="U505" s="386" t="n">
        <f aca="false">IFERROR(T505/H505,0)</f>
        <v>0</v>
      </c>
      <c r="V505" s="387" t="n">
        <f aca="false">INDEX(_Rge_Data_3rd_CY,$B505,V$1)</f>
        <v>0</v>
      </c>
      <c r="W505" s="388" t="n">
        <f aca="false">INDEX(_Rge_Data_3rd_CY,$B505,W$1)</f>
        <v>0</v>
      </c>
      <c r="X505" s="388" t="n">
        <f aca="false">INDEX(_Rge_Data_3rd_CY,$B505,X$1)</f>
        <v>0</v>
      </c>
      <c r="Y505" s="388" t="n">
        <f aca="false">INDEX(_Rge_Data_3rd_CY,$B505,Y$1)</f>
        <v>0</v>
      </c>
      <c r="Z505" s="388" t="n">
        <f aca="false" t="array" ref="Z505:Z505">INDEX(_Rge_Data_3rd_CY,$B505,Z$1)</f>
        <v>0</v>
      </c>
      <c r="AA505" s="388" t="n">
        <f aca="false" t="array" ref="AA505:AA505">INDEX(_Rge_Data_3rd_CY,$B505,AA$1)</f>
        <v>0</v>
      </c>
      <c r="AB505" s="388" t="n">
        <f aca="false" t="array" ref="AB505:AB505">INDEX(_Rge_Data_3rd_CY,$B505,AB$1)</f>
        <v>0</v>
      </c>
      <c r="AC505" s="388" t="n">
        <f aca="false" t="array" ref="AC505:AC505">INDEX(_Rge_Data_3rd_CY,$B505,AC$1)</f>
        <v>0</v>
      </c>
      <c r="AD505" s="388" t="n">
        <f aca="false" t="array" ref="AD505:AD505">INDEX(_Rge_Data_3rd_CY,$B505,AD$1)</f>
        <v>0</v>
      </c>
      <c r="AE505" s="388" t="n">
        <f aca="false">INDEX(_Rge_Data_3rd_CY,$B505,AE$1)</f>
        <v>0</v>
      </c>
      <c r="AF505" s="388" t="n">
        <f aca="false" t="array" ref="AF505:AF505">INDEX(_Rge_Data_3rd_CY,$B505,AF$1)</f>
        <v>0</v>
      </c>
      <c r="AG505" s="388" t="n">
        <f aca="false" t="array" ref="AG505:AG505">INDEX(_Rge_Data_3rd_CY,$B505,AG$1)</f>
        <v>0</v>
      </c>
      <c r="AH505" s="388" t="n">
        <f aca="false">V505-AG505</f>
        <v>0</v>
      </c>
      <c r="AI505" s="389" t="n">
        <f aca="false">IFERROR(AH505/V505,)</f>
        <v>0</v>
      </c>
      <c r="AJ505" s="390" t="n">
        <f aca="false" t="array" ref="AJ505:AJ505">INDEX(_Rge_Data_3rd_CY,$B505,AJ$1)</f>
        <v>0</v>
      </c>
      <c r="AK505" s="391" t="n">
        <f aca="false" t="array" ref="AK505:AK505">INDEX(_Rge_Data_3rd_CY,$B505,AK$1)</f>
        <v>0</v>
      </c>
      <c r="AL505" s="391" t="n">
        <f aca="false" t="array" ref="AL505:AL505">INDEX(_Rge_Data_3rd_CY,$B505,AL$1)</f>
        <v>0</v>
      </c>
      <c r="AM505" s="391" t="n">
        <f aca="false">INDEX(_Rge_Data_3rd_CY,$B505,AM$1)</f>
        <v>0</v>
      </c>
      <c r="AN505" s="391" t="n">
        <f aca="false" t="array" ref="AN505:AN505">INDEX(_Rge_Data_3rd_CY,$B505,AN$1)</f>
        <v>0</v>
      </c>
      <c r="AO505" s="391" t="n">
        <f aca="false" t="array" ref="AO505:AO505">INDEX(_Rge_Data_3rd_CY,$B505,AO$1)</f>
        <v>0</v>
      </c>
      <c r="AP505" s="391" t="n">
        <f aca="false" t="array" ref="AP505:AP505">INDEX(_Rge_Data_3rd_CY,$B505,AP$1)</f>
        <v>0</v>
      </c>
      <c r="AQ505" s="391" t="n">
        <f aca="false" t="array" ref="AQ505:AQ505">INDEX(_Rge_Data_3rd_CY,$B505,AQ$1)</f>
        <v>0</v>
      </c>
      <c r="AR505" s="391" t="n">
        <f aca="false" t="array" ref="AR505:AR505">INDEX(_Rge_Data_3rd_CY,$B505,AR$1)</f>
        <v>0</v>
      </c>
      <c r="AS505" s="391" t="n">
        <f aca="false">INDEX(_Rge_Data_3rd_CY,$B505,AS$1)</f>
        <v>0</v>
      </c>
      <c r="AT505" s="391" t="n">
        <f aca="false" t="array" ref="AT505:AT505">INDEX(_Rge_Data_3rd_CY,$B505,AT$1)</f>
        <v>0</v>
      </c>
      <c r="AU505" s="391" t="n">
        <f aca="false" t="array" ref="AU505:AU505">INDEX(_Rge_Data_3rd_CY,$B505,AU$1)</f>
        <v>0</v>
      </c>
      <c r="AV505" s="262" t="n">
        <f aca="false">AU505+AX505+AY505</f>
        <v>0</v>
      </c>
      <c r="AW505" s="392" t="n">
        <f aca="false">IFERROR(AU505/AG505,0)</f>
        <v>0</v>
      </c>
      <c r="AX505" s="268" t="n">
        <f aca="false">IFERROR(IF(AND($F505="OPEN",$AH505&gt;0),$AH505*_SoP*$AW505,IF(AND($F505="CLOSED",$AH505&gt;0),$AH505*_SoL*$AW505,0)),0)</f>
        <v>0</v>
      </c>
      <c r="AY505" s="268" t="n">
        <f aca="false">IFERROR(IF($AH505&lt;0,$AH505*_SoL,0),0)</f>
        <v>0</v>
      </c>
      <c r="AZ505" s="393" t="n">
        <f aca="false">AU505+AX505</f>
        <v>0</v>
      </c>
      <c r="BA505" s="393" t="n">
        <f aca="false">AJ505-AY505</f>
        <v>0</v>
      </c>
      <c r="BB505" s="393" t="n">
        <f aca="false">AZ505-BA505</f>
        <v>0</v>
      </c>
      <c r="BC505" s="394" t="n">
        <f aca="false">IF($BB505&gt;=0,$BB505,0)</f>
        <v>0</v>
      </c>
      <c r="BD505" s="395" t="n">
        <f aca="false">IF($BB505&lt;=0,-$BB505,0)</f>
        <v>-0</v>
      </c>
      <c r="BE505" s="396" t="n">
        <f aca="false">IF((V505-AJ505)&lt;0,0,V505-AJ505)</f>
        <v>0</v>
      </c>
      <c r="BF505" s="397" t="n">
        <f aca="false">IF(AW505&gt;1,0,V505-AW505*V505)</f>
        <v>0</v>
      </c>
    </row>
    <row r="506" customFormat="false" ht="19.5" hidden="false" customHeight="true" outlineLevel="0" collapsed="false">
      <c r="A506" s="166"/>
      <c r="B506" s="208" t="n">
        <f aca="false">B505+1</f>
        <v>495</v>
      </c>
      <c r="C506" s="166"/>
      <c r="D506" s="369" t="n">
        <f aca="false">INDEX(_Rge_Projectdata_3rd,$B506,MATCH("Project-ID",_Rge_Headline_Projectdata,0))</f>
        <v>0</v>
      </c>
      <c r="E506" s="370" t="str">
        <f aca="false" t="array" ref="E506:E506">IF(INDEX(_Rge_Data_3rd_CY,$B506,E$1)=0,"",TEXT(INDEX(_Rge_Data_3rd_CY,$B506,E$1),"JJJJMMTT"))</f>
        <v/>
      </c>
      <c r="F506" s="382" t="str">
        <f aca="false" t="array" ref="F506:F506">INDEX(_Rge_Data_3rd_CY,$B506,F$1)</f>
        <v>Open</v>
      </c>
      <c r="G506" s="371" t="n">
        <f aca="false" t="array" ref="G506:G506">IFERROR(MATCH(INDEX(_Rge_Data_3rd_CY,$B506,G$1),_Rge_Projectstatus,0),"")</f>
        <v>1</v>
      </c>
      <c r="H506" s="383" t="n">
        <f aca="false">INDEX(_Rge_Data_3rd_CY,$B506,H$1)</f>
        <v>0</v>
      </c>
      <c r="I506" s="384" t="n">
        <f aca="false">INDEX(_Rge_Data_3rd_CY,$B506,I$1)</f>
        <v>0</v>
      </c>
      <c r="J506" s="384" t="n">
        <f aca="false">INDEX(_Rge_Data_3rd_CY,$B506,J$1)</f>
        <v>0</v>
      </c>
      <c r="K506" s="384" t="n">
        <f aca="false">INDEX(_Rge_Data_3rd_CY,$B506,K$1)</f>
        <v>0</v>
      </c>
      <c r="L506" s="385" t="n">
        <f aca="false" t="array" ref="L506:L506">INDEX(_Rge_Data_3rd_CY,$B506,L$1)</f>
        <v>0</v>
      </c>
      <c r="M506" s="385" t="n">
        <f aca="false" t="array" ref="M506:M506">INDEX(_Rge_Data_3rd_CY,$B506,M$1)</f>
        <v>0</v>
      </c>
      <c r="N506" s="385" t="n">
        <f aca="false" t="array" ref="N506:N506">INDEX(_Rge_Data_3rd_CY,$B506,N$1)</f>
        <v>0</v>
      </c>
      <c r="O506" s="385" t="n">
        <f aca="false" t="array" ref="O506:O506">INDEX(_Rge_Data_3rd_CY,$B506,O$1)</f>
        <v>0</v>
      </c>
      <c r="P506" s="385" t="n">
        <f aca="false" t="array" ref="P506:P506">INDEX(_Rge_Data_3rd_CY,$B506,P$1)</f>
        <v>0</v>
      </c>
      <c r="Q506" s="385" t="n">
        <f aca="false">INDEX(_Rge_Data_3rd_CY,$B506,Q$1)</f>
        <v>0</v>
      </c>
      <c r="R506" s="385" t="n">
        <f aca="false" t="array" ref="R506:R506">INDEX(_Rge_Data_3rd_CY,$B506,R$1)</f>
        <v>0</v>
      </c>
      <c r="S506" s="385" t="n">
        <f aca="false" t="array" ref="S506:S506">INDEX(_Rge_Data_3rd_CY,$B506,S$1)</f>
        <v>0</v>
      </c>
      <c r="T506" s="385" t="n">
        <f aca="false">H506-S506</f>
        <v>0</v>
      </c>
      <c r="U506" s="386" t="n">
        <f aca="false">IFERROR(T506/H506,0)</f>
        <v>0</v>
      </c>
      <c r="V506" s="387" t="n">
        <f aca="false">INDEX(_Rge_Data_3rd_CY,$B506,V$1)</f>
        <v>0</v>
      </c>
      <c r="W506" s="388" t="n">
        <f aca="false">INDEX(_Rge_Data_3rd_CY,$B506,W$1)</f>
        <v>0</v>
      </c>
      <c r="X506" s="388" t="n">
        <f aca="false">INDEX(_Rge_Data_3rd_CY,$B506,X$1)</f>
        <v>0</v>
      </c>
      <c r="Y506" s="388" t="n">
        <f aca="false">INDEX(_Rge_Data_3rd_CY,$B506,Y$1)</f>
        <v>0</v>
      </c>
      <c r="Z506" s="388" t="n">
        <f aca="false" t="array" ref="Z506:Z506">INDEX(_Rge_Data_3rd_CY,$B506,Z$1)</f>
        <v>0</v>
      </c>
      <c r="AA506" s="388" t="n">
        <f aca="false" t="array" ref="AA506:AA506">INDEX(_Rge_Data_3rd_CY,$B506,AA$1)</f>
        <v>0</v>
      </c>
      <c r="AB506" s="388" t="n">
        <f aca="false" t="array" ref="AB506:AB506">INDEX(_Rge_Data_3rd_CY,$B506,AB$1)</f>
        <v>0</v>
      </c>
      <c r="AC506" s="388" t="n">
        <f aca="false" t="array" ref="AC506:AC506">INDEX(_Rge_Data_3rd_CY,$B506,AC$1)</f>
        <v>0</v>
      </c>
      <c r="AD506" s="388" t="n">
        <f aca="false" t="array" ref="AD506:AD506">INDEX(_Rge_Data_3rd_CY,$B506,AD$1)</f>
        <v>0</v>
      </c>
      <c r="AE506" s="388" t="n">
        <f aca="false">INDEX(_Rge_Data_3rd_CY,$B506,AE$1)</f>
        <v>0</v>
      </c>
      <c r="AF506" s="388" t="n">
        <f aca="false" t="array" ref="AF506:AF506">INDEX(_Rge_Data_3rd_CY,$B506,AF$1)</f>
        <v>0</v>
      </c>
      <c r="AG506" s="388" t="n">
        <f aca="false" t="array" ref="AG506:AG506">INDEX(_Rge_Data_3rd_CY,$B506,AG$1)</f>
        <v>0</v>
      </c>
      <c r="AH506" s="388" t="n">
        <f aca="false">V506-AG506</f>
        <v>0</v>
      </c>
      <c r="AI506" s="389" t="n">
        <f aca="false">IFERROR(AH506/V506,)</f>
        <v>0</v>
      </c>
      <c r="AJ506" s="390" t="n">
        <f aca="false" t="array" ref="AJ506:AJ506">INDEX(_Rge_Data_3rd_CY,$B506,AJ$1)</f>
        <v>0</v>
      </c>
      <c r="AK506" s="391" t="n">
        <f aca="false" t="array" ref="AK506:AK506">INDEX(_Rge_Data_3rd_CY,$B506,AK$1)</f>
        <v>0</v>
      </c>
      <c r="AL506" s="391" t="n">
        <f aca="false" t="array" ref="AL506:AL506">INDEX(_Rge_Data_3rd_CY,$B506,AL$1)</f>
        <v>0</v>
      </c>
      <c r="AM506" s="391" t="n">
        <f aca="false">INDEX(_Rge_Data_3rd_CY,$B506,AM$1)</f>
        <v>0</v>
      </c>
      <c r="AN506" s="391" t="n">
        <f aca="false" t="array" ref="AN506:AN506">INDEX(_Rge_Data_3rd_CY,$B506,AN$1)</f>
        <v>0</v>
      </c>
      <c r="AO506" s="391" t="n">
        <f aca="false" t="array" ref="AO506:AO506">INDEX(_Rge_Data_3rd_CY,$B506,AO$1)</f>
        <v>0</v>
      </c>
      <c r="AP506" s="391" t="n">
        <f aca="false" t="array" ref="AP506:AP506">INDEX(_Rge_Data_3rd_CY,$B506,AP$1)</f>
        <v>0</v>
      </c>
      <c r="AQ506" s="391" t="n">
        <f aca="false" t="array" ref="AQ506:AQ506">INDEX(_Rge_Data_3rd_CY,$B506,AQ$1)</f>
        <v>0</v>
      </c>
      <c r="AR506" s="391" t="n">
        <f aca="false" t="array" ref="AR506:AR506">INDEX(_Rge_Data_3rd_CY,$B506,AR$1)</f>
        <v>0</v>
      </c>
      <c r="AS506" s="391" t="n">
        <f aca="false">INDEX(_Rge_Data_3rd_CY,$B506,AS$1)</f>
        <v>0</v>
      </c>
      <c r="AT506" s="391" t="n">
        <f aca="false" t="array" ref="AT506:AT506">INDEX(_Rge_Data_3rd_CY,$B506,AT$1)</f>
        <v>0</v>
      </c>
      <c r="AU506" s="391" t="n">
        <f aca="false" t="array" ref="AU506:AU506">INDEX(_Rge_Data_3rd_CY,$B506,AU$1)</f>
        <v>0</v>
      </c>
      <c r="AV506" s="262" t="n">
        <f aca="false">AU506+AX506+AY506</f>
        <v>0</v>
      </c>
      <c r="AW506" s="392" t="n">
        <f aca="false">IFERROR(AU506/AG506,0)</f>
        <v>0</v>
      </c>
      <c r="AX506" s="268" t="n">
        <f aca="false">IFERROR(IF(AND($F506="OPEN",$AH506&gt;0),$AH506*_SoP*$AW506,IF(AND($F506="CLOSED",$AH506&gt;0),$AH506*_SoL*$AW506,0)),0)</f>
        <v>0</v>
      </c>
      <c r="AY506" s="268" t="n">
        <f aca="false">IFERROR(IF($AH506&lt;0,$AH506*_SoL,0),0)</f>
        <v>0</v>
      </c>
      <c r="AZ506" s="393" t="n">
        <f aca="false">AU506+AX506</f>
        <v>0</v>
      </c>
      <c r="BA506" s="393" t="n">
        <f aca="false">AJ506-AY506</f>
        <v>0</v>
      </c>
      <c r="BB506" s="393" t="n">
        <f aca="false">AZ506-BA506</f>
        <v>0</v>
      </c>
      <c r="BC506" s="394" t="n">
        <f aca="false">IF($BB506&gt;=0,$BB506,0)</f>
        <v>0</v>
      </c>
      <c r="BD506" s="395" t="n">
        <f aca="false">IF($BB506&lt;=0,-$BB506,0)</f>
        <v>-0</v>
      </c>
      <c r="BE506" s="396" t="n">
        <f aca="false">IF((V506-AJ506)&lt;0,0,V506-AJ506)</f>
        <v>0</v>
      </c>
      <c r="BF506" s="397" t="n">
        <f aca="false">IF(AW506&gt;1,0,V506-AW506*V506)</f>
        <v>0</v>
      </c>
    </row>
    <row r="507" customFormat="false" ht="19.5" hidden="false" customHeight="true" outlineLevel="0" collapsed="false">
      <c r="A507" s="166"/>
      <c r="B507" s="208" t="n">
        <f aca="false">B506+1</f>
        <v>496</v>
      </c>
      <c r="C507" s="166"/>
      <c r="D507" s="369" t="n">
        <f aca="false">INDEX(_Rge_Projectdata_3rd,$B507,MATCH("Project-ID",_Rge_Headline_Projectdata,0))</f>
        <v>0</v>
      </c>
      <c r="E507" s="370" t="str">
        <f aca="false" t="array" ref="E507:E507">IF(INDEX(_Rge_Data_3rd_CY,$B507,E$1)=0,"",TEXT(INDEX(_Rge_Data_3rd_CY,$B507,E$1),"JJJJMMTT"))</f>
        <v/>
      </c>
      <c r="F507" s="382" t="str">
        <f aca="false" t="array" ref="F507:F507">INDEX(_Rge_Data_3rd_CY,$B507,F$1)</f>
        <v>Open</v>
      </c>
      <c r="G507" s="371" t="n">
        <f aca="false" t="array" ref="G507:G507">IFERROR(MATCH(INDEX(_Rge_Data_3rd_CY,$B507,G$1),_Rge_Projectstatus,0),"")</f>
        <v>1</v>
      </c>
      <c r="H507" s="383" t="n">
        <f aca="false">INDEX(_Rge_Data_3rd_CY,$B507,H$1)</f>
        <v>0</v>
      </c>
      <c r="I507" s="384" t="n">
        <f aca="false">INDEX(_Rge_Data_3rd_CY,$B507,I$1)</f>
        <v>0</v>
      </c>
      <c r="J507" s="384" t="n">
        <f aca="false">INDEX(_Rge_Data_3rd_CY,$B507,J$1)</f>
        <v>0</v>
      </c>
      <c r="K507" s="384" t="n">
        <f aca="false">INDEX(_Rge_Data_3rd_CY,$B507,K$1)</f>
        <v>0</v>
      </c>
      <c r="L507" s="385" t="n">
        <f aca="false" t="array" ref="L507:L507">INDEX(_Rge_Data_3rd_CY,$B507,L$1)</f>
        <v>0</v>
      </c>
      <c r="M507" s="385" t="n">
        <f aca="false" t="array" ref="M507:M507">INDEX(_Rge_Data_3rd_CY,$B507,M$1)</f>
        <v>0</v>
      </c>
      <c r="N507" s="385" t="n">
        <f aca="false" t="array" ref="N507:N507">INDEX(_Rge_Data_3rd_CY,$B507,N$1)</f>
        <v>0</v>
      </c>
      <c r="O507" s="385" t="n">
        <f aca="false" t="array" ref="O507:O507">INDEX(_Rge_Data_3rd_CY,$B507,O$1)</f>
        <v>0</v>
      </c>
      <c r="P507" s="385" t="n">
        <f aca="false" t="array" ref="P507:P507">INDEX(_Rge_Data_3rd_CY,$B507,P$1)</f>
        <v>0</v>
      </c>
      <c r="Q507" s="385" t="n">
        <f aca="false">INDEX(_Rge_Data_3rd_CY,$B507,Q$1)</f>
        <v>0</v>
      </c>
      <c r="R507" s="385" t="n">
        <f aca="false" t="array" ref="R507:R507">INDEX(_Rge_Data_3rd_CY,$B507,R$1)</f>
        <v>0</v>
      </c>
      <c r="S507" s="385" t="n">
        <f aca="false" t="array" ref="S507:S507">INDEX(_Rge_Data_3rd_CY,$B507,S$1)</f>
        <v>0</v>
      </c>
      <c r="T507" s="385" t="n">
        <f aca="false">H507-S507</f>
        <v>0</v>
      </c>
      <c r="U507" s="386" t="n">
        <f aca="false">IFERROR(T507/H507,0)</f>
        <v>0</v>
      </c>
      <c r="V507" s="387" t="n">
        <f aca="false">INDEX(_Rge_Data_3rd_CY,$B507,V$1)</f>
        <v>0</v>
      </c>
      <c r="W507" s="388" t="n">
        <f aca="false">INDEX(_Rge_Data_3rd_CY,$B507,W$1)</f>
        <v>0</v>
      </c>
      <c r="X507" s="388" t="n">
        <f aca="false">INDEX(_Rge_Data_3rd_CY,$B507,X$1)</f>
        <v>0</v>
      </c>
      <c r="Y507" s="388" t="n">
        <f aca="false">INDEX(_Rge_Data_3rd_CY,$B507,Y$1)</f>
        <v>0</v>
      </c>
      <c r="Z507" s="388" t="n">
        <f aca="false" t="array" ref="Z507:Z507">INDEX(_Rge_Data_3rd_CY,$B507,Z$1)</f>
        <v>0</v>
      </c>
      <c r="AA507" s="388" t="n">
        <f aca="false" t="array" ref="AA507:AA507">INDEX(_Rge_Data_3rd_CY,$B507,AA$1)</f>
        <v>0</v>
      </c>
      <c r="AB507" s="388" t="n">
        <f aca="false" t="array" ref="AB507:AB507">INDEX(_Rge_Data_3rd_CY,$B507,AB$1)</f>
        <v>0</v>
      </c>
      <c r="AC507" s="388" t="n">
        <f aca="false" t="array" ref="AC507:AC507">INDEX(_Rge_Data_3rd_CY,$B507,AC$1)</f>
        <v>0</v>
      </c>
      <c r="AD507" s="388" t="n">
        <f aca="false" t="array" ref="AD507:AD507">INDEX(_Rge_Data_3rd_CY,$B507,AD$1)</f>
        <v>0</v>
      </c>
      <c r="AE507" s="388" t="n">
        <f aca="false">INDEX(_Rge_Data_3rd_CY,$B507,AE$1)</f>
        <v>0</v>
      </c>
      <c r="AF507" s="388" t="n">
        <f aca="false" t="array" ref="AF507:AF507">INDEX(_Rge_Data_3rd_CY,$B507,AF$1)</f>
        <v>0</v>
      </c>
      <c r="AG507" s="388" t="n">
        <f aca="false" t="array" ref="AG507:AG507">INDEX(_Rge_Data_3rd_CY,$B507,AG$1)</f>
        <v>0</v>
      </c>
      <c r="AH507" s="388" t="n">
        <f aca="false">V507-AG507</f>
        <v>0</v>
      </c>
      <c r="AI507" s="389" t="n">
        <f aca="false">IFERROR(AH507/V507,)</f>
        <v>0</v>
      </c>
      <c r="AJ507" s="390" t="n">
        <f aca="false" t="array" ref="AJ507:AJ507">INDEX(_Rge_Data_3rd_CY,$B507,AJ$1)</f>
        <v>0</v>
      </c>
      <c r="AK507" s="391" t="n">
        <f aca="false" t="array" ref="AK507:AK507">INDEX(_Rge_Data_3rd_CY,$B507,AK$1)</f>
        <v>0</v>
      </c>
      <c r="AL507" s="391" t="n">
        <f aca="false" t="array" ref="AL507:AL507">INDEX(_Rge_Data_3rd_CY,$B507,AL$1)</f>
        <v>0</v>
      </c>
      <c r="AM507" s="391" t="n">
        <f aca="false">INDEX(_Rge_Data_3rd_CY,$B507,AM$1)</f>
        <v>0</v>
      </c>
      <c r="AN507" s="391" t="n">
        <f aca="false" t="array" ref="AN507:AN507">INDEX(_Rge_Data_3rd_CY,$B507,AN$1)</f>
        <v>0</v>
      </c>
      <c r="AO507" s="391" t="n">
        <f aca="false" t="array" ref="AO507:AO507">INDEX(_Rge_Data_3rd_CY,$B507,AO$1)</f>
        <v>0</v>
      </c>
      <c r="AP507" s="391" t="n">
        <f aca="false" t="array" ref="AP507:AP507">INDEX(_Rge_Data_3rd_CY,$B507,AP$1)</f>
        <v>0</v>
      </c>
      <c r="AQ507" s="391" t="n">
        <f aca="false" t="array" ref="AQ507:AQ507">INDEX(_Rge_Data_3rd_CY,$B507,AQ$1)</f>
        <v>0</v>
      </c>
      <c r="AR507" s="391" t="n">
        <f aca="false" t="array" ref="AR507:AR507">INDEX(_Rge_Data_3rd_CY,$B507,AR$1)</f>
        <v>0</v>
      </c>
      <c r="AS507" s="391" t="n">
        <f aca="false">INDEX(_Rge_Data_3rd_CY,$B507,AS$1)</f>
        <v>0</v>
      </c>
      <c r="AT507" s="391" t="n">
        <f aca="false" t="array" ref="AT507:AT507">INDEX(_Rge_Data_3rd_CY,$B507,AT$1)</f>
        <v>0</v>
      </c>
      <c r="AU507" s="391" t="n">
        <f aca="false" t="array" ref="AU507:AU507">INDEX(_Rge_Data_3rd_CY,$B507,AU$1)</f>
        <v>0</v>
      </c>
      <c r="AV507" s="262" t="n">
        <f aca="false">AU507+AX507+AY507</f>
        <v>0</v>
      </c>
      <c r="AW507" s="392" t="n">
        <f aca="false">IFERROR(AU507/AG507,0)</f>
        <v>0</v>
      </c>
      <c r="AX507" s="268" t="n">
        <f aca="false">IFERROR(IF(AND($F507="OPEN",$AH507&gt;0),$AH507*_SoP*$AW507,IF(AND($F507="CLOSED",$AH507&gt;0),$AH507*_SoL*$AW507,0)),0)</f>
        <v>0</v>
      </c>
      <c r="AY507" s="268" t="n">
        <f aca="false">IFERROR(IF($AH507&lt;0,$AH507*_SoL,0),0)</f>
        <v>0</v>
      </c>
      <c r="AZ507" s="393" t="n">
        <f aca="false">AU507+AX507</f>
        <v>0</v>
      </c>
      <c r="BA507" s="393" t="n">
        <f aca="false">AJ507-AY507</f>
        <v>0</v>
      </c>
      <c r="BB507" s="393" t="n">
        <f aca="false">AZ507-BA507</f>
        <v>0</v>
      </c>
      <c r="BC507" s="394" t="n">
        <f aca="false">IF($BB507&gt;=0,$BB507,0)</f>
        <v>0</v>
      </c>
      <c r="BD507" s="395" t="n">
        <f aca="false">IF($BB507&lt;=0,-$BB507,0)</f>
        <v>-0</v>
      </c>
      <c r="BE507" s="396" t="n">
        <f aca="false">IF((V507-AJ507)&lt;0,0,V507-AJ507)</f>
        <v>0</v>
      </c>
      <c r="BF507" s="397" t="n">
        <f aca="false">IF(AW507&gt;1,0,V507-AW507*V507)</f>
        <v>0</v>
      </c>
    </row>
    <row r="508" customFormat="false" ht="19.5" hidden="false" customHeight="true" outlineLevel="0" collapsed="false">
      <c r="A508" s="166"/>
      <c r="B508" s="208" t="n">
        <f aca="false">B507+1</f>
        <v>497</v>
      </c>
      <c r="C508" s="166"/>
      <c r="D508" s="369" t="n">
        <f aca="false">INDEX(_Rge_Projectdata_3rd,$B508,MATCH("Project-ID",_Rge_Headline_Projectdata,0))</f>
        <v>0</v>
      </c>
      <c r="E508" s="370" t="str">
        <f aca="false" t="array" ref="E508:E508">IF(INDEX(_Rge_Data_3rd_CY,$B508,E$1)=0,"",TEXT(INDEX(_Rge_Data_3rd_CY,$B508,E$1),"JJJJMMTT"))</f>
        <v/>
      </c>
      <c r="F508" s="382" t="str">
        <f aca="false" t="array" ref="F508:F508">INDEX(_Rge_Data_3rd_CY,$B508,F$1)</f>
        <v>Open</v>
      </c>
      <c r="G508" s="371" t="n">
        <f aca="false" t="array" ref="G508:G508">IFERROR(MATCH(INDEX(_Rge_Data_3rd_CY,$B508,G$1),_Rge_Projectstatus,0),"")</f>
        <v>1</v>
      </c>
      <c r="H508" s="383" t="n">
        <f aca="false">INDEX(_Rge_Data_3rd_CY,$B508,H$1)</f>
        <v>0</v>
      </c>
      <c r="I508" s="384" t="n">
        <f aca="false">INDEX(_Rge_Data_3rd_CY,$B508,I$1)</f>
        <v>0</v>
      </c>
      <c r="J508" s="384" t="n">
        <f aca="false">INDEX(_Rge_Data_3rd_CY,$B508,J$1)</f>
        <v>0</v>
      </c>
      <c r="K508" s="384" t="n">
        <f aca="false">INDEX(_Rge_Data_3rd_CY,$B508,K$1)</f>
        <v>0</v>
      </c>
      <c r="L508" s="385" t="n">
        <f aca="false" t="array" ref="L508:L508">INDEX(_Rge_Data_3rd_CY,$B508,L$1)</f>
        <v>0</v>
      </c>
      <c r="M508" s="385" t="n">
        <f aca="false" t="array" ref="M508:M508">INDEX(_Rge_Data_3rd_CY,$B508,M$1)</f>
        <v>0</v>
      </c>
      <c r="N508" s="385" t="n">
        <f aca="false" t="array" ref="N508:N508">INDEX(_Rge_Data_3rd_CY,$B508,N$1)</f>
        <v>0</v>
      </c>
      <c r="O508" s="385" t="n">
        <f aca="false" t="array" ref="O508:O508">INDEX(_Rge_Data_3rd_CY,$B508,O$1)</f>
        <v>0</v>
      </c>
      <c r="P508" s="385" t="n">
        <f aca="false" t="array" ref="P508:P508">INDEX(_Rge_Data_3rd_CY,$B508,P$1)</f>
        <v>0</v>
      </c>
      <c r="Q508" s="385" t="n">
        <f aca="false">INDEX(_Rge_Data_3rd_CY,$B508,Q$1)</f>
        <v>0</v>
      </c>
      <c r="R508" s="385" t="n">
        <f aca="false" t="array" ref="R508:R508">INDEX(_Rge_Data_3rd_CY,$B508,R$1)</f>
        <v>0</v>
      </c>
      <c r="S508" s="385" t="n">
        <f aca="false" t="array" ref="S508:S508">INDEX(_Rge_Data_3rd_CY,$B508,S$1)</f>
        <v>0</v>
      </c>
      <c r="T508" s="385" t="n">
        <f aca="false">H508-S508</f>
        <v>0</v>
      </c>
      <c r="U508" s="386" t="n">
        <f aca="false">IFERROR(T508/H508,0)</f>
        <v>0</v>
      </c>
      <c r="V508" s="387" t="n">
        <f aca="false">INDEX(_Rge_Data_3rd_CY,$B508,V$1)</f>
        <v>0</v>
      </c>
      <c r="W508" s="388" t="n">
        <f aca="false">INDEX(_Rge_Data_3rd_CY,$B508,W$1)</f>
        <v>0</v>
      </c>
      <c r="X508" s="388" t="n">
        <f aca="false">INDEX(_Rge_Data_3rd_CY,$B508,X$1)</f>
        <v>0</v>
      </c>
      <c r="Y508" s="388" t="n">
        <f aca="false">INDEX(_Rge_Data_3rd_CY,$B508,Y$1)</f>
        <v>0</v>
      </c>
      <c r="Z508" s="388" t="n">
        <f aca="false" t="array" ref="Z508:Z508">INDEX(_Rge_Data_3rd_CY,$B508,Z$1)</f>
        <v>0</v>
      </c>
      <c r="AA508" s="388" t="n">
        <f aca="false" t="array" ref="AA508:AA508">INDEX(_Rge_Data_3rd_CY,$B508,AA$1)</f>
        <v>0</v>
      </c>
      <c r="AB508" s="388" t="n">
        <f aca="false" t="array" ref="AB508:AB508">INDEX(_Rge_Data_3rd_CY,$B508,AB$1)</f>
        <v>0</v>
      </c>
      <c r="AC508" s="388" t="n">
        <f aca="false" t="array" ref="AC508:AC508">INDEX(_Rge_Data_3rd_CY,$B508,AC$1)</f>
        <v>0</v>
      </c>
      <c r="AD508" s="388" t="n">
        <f aca="false" t="array" ref="AD508:AD508">INDEX(_Rge_Data_3rd_CY,$B508,AD$1)</f>
        <v>0</v>
      </c>
      <c r="AE508" s="388" t="n">
        <f aca="false">INDEX(_Rge_Data_3rd_CY,$B508,AE$1)</f>
        <v>0</v>
      </c>
      <c r="AF508" s="388" t="n">
        <f aca="false" t="array" ref="AF508:AF508">INDEX(_Rge_Data_3rd_CY,$B508,AF$1)</f>
        <v>0</v>
      </c>
      <c r="AG508" s="388" t="n">
        <f aca="false" t="array" ref="AG508:AG508">INDEX(_Rge_Data_3rd_CY,$B508,AG$1)</f>
        <v>0</v>
      </c>
      <c r="AH508" s="388" t="n">
        <f aca="false">V508-AG508</f>
        <v>0</v>
      </c>
      <c r="AI508" s="389" t="n">
        <f aca="false">IFERROR(AH508/V508,)</f>
        <v>0</v>
      </c>
      <c r="AJ508" s="390" t="n">
        <f aca="false" t="array" ref="AJ508:AJ508">INDEX(_Rge_Data_3rd_CY,$B508,AJ$1)</f>
        <v>0</v>
      </c>
      <c r="AK508" s="391" t="n">
        <f aca="false" t="array" ref="AK508:AK508">INDEX(_Rge_Data_3rd_CY,$B508,AK$1)</f>
        <v>0</v>
      </c>
      <c r="AL508" s="391" t="n">
        <f aca="false" t="array" ref="AL508:AL508">INDEX(_Rge_Data_3rd_CY,$B508,AL$1)</f>
        <v>0</v>
      </c>
      <c r="AM508" s="391" t="n">
        <f aca="false">INDEX(_Rge_Data_3rd_CY,$B508,AM$1)</f>
        <v>0</v>
      </c>
      <c r="AN508" s="391" t="n">
        <f aca="false" t="array" ref="AN508:AN508">INDEX(_Rge_Data_3rd_CY,$B508,AN$1)</f>
        <v>0</v>
      </c>
      <c r="AO508" s="391" t="n">
        <f aca="false" t="array" ref="AO508:AO508">INDEX(_Rge_Data_3rd_CY,$B508,AO$1)</f>
        <v>0</v>
      </c>
      <c r="AP508" s="391" t="n">
        <f aca="false" t="array" ref="AP508:AP508">INDEX(_Rge_Data_3rd_CY,$B508,AP$1)</f>
        <v>0</v>
      </c>
      <c r="AQ508" s="391" t="n">
        <f aca="false" t="array" ref="AQ508:AQ508">INDEX(_Rge_Data_3rd_CY,$B508,AQ$1)</f>
        <v>0</v>
      </c>
      <c r="AR508" s="391" t="n">
        <f aca="false" t="array" ref="AR508:AR508">INDEX(_Rge_Data_3rd_CY,$B508,AR$1)</f>
        <v>0</v>
      </c>
      <c r="AS508" s="391" t="n">
        <f aca="false">INDEX(_Rge_Data_3rd_CY,$B508,AS$1)</f>
        <v>0</v>
      </c>
      <c r="AT508" s="391" t="n">
        <f aca="false" t="array" ref="AT508:AT508">INDEX(_Rge_Data_3rd_CY,$B508,AT$1)</f>
        <v>0</v>
      </c>
      <c r="AU508" s="391" t="n">
        <f aca="false" t="array" ref="AU508:AU508">INDEX(_Rge_Data_3rd_CY,$B508,AU$1)</f>
        <v>0</v>
      </c>
      <c r="AV508" s="262" t="n">
        <f aca="false">AU508+AX508+AY508</f>
        <v>0</v>
      </c>
      <c r="AW508" s="392" t="n">
        <f aca="false">IFERROR(AU508/AG508,0)</f>
        <v>0</v>
      </c>
      <c r="AX508" s="268" t="n">
        <f aca="false">IFERROR(IF(AND($F508="OPEN",$AH508&gt;0),$AH508*_SoP*$AW508,IF(AND($F508="CLOSED",$AH508&gt;0),$AH508*_SoL*$AW508,0)),0)</f>
        <v>0</v>
      </c>
      <c r="AY508" s="268" t="n">
        <f aca="false">IFERROR(IF($AH508&lt;0,$AH508*_SoL,0),0)</f>
        <v>0</v>
      </c>
      <c r="AZ508" s="393" t="n">
        <f aca="false">AU508+AX508</f>
        <v>0</v>
      </c>
      <c r="BA508" s="393" t="n">
        <f aca="false">AJ508-AY508</f>
        <v>0</v>
      </c>
      <c r="BB508" s="393" t="n">
        <f aca="false">AZ508-BA508</f>
        <v>0</v>
      </c>
      <c r="BC508" s="394" t="n">
        <f aca="false">IF($BB508&gt;=0,$BB508,0)</f>
        <v>0</v>
      </c>
      <c r="BD508" s="395" t="n">
        <f aca="false">IF($BB508&lt;=0,-$BB508,0)</f>
        <v>-0</v>
      </c>
      <c r="BE508" s="396" t="n">
        <f aca="false">IF((V508-AJ508)&lt;0,0,V508-AJ508)</f>
        <v>0</v>
      </c>
      <c r="BF508" s="397" t="n">
        <f aca="false">IF(AW508&gt;1,0,V508-AW508*V508)</f>
        <v>0</v>
      </c>
    </row>
    <row r="509" customFormat="false" ht="19.5" hidden="false" customHeight="true" outlineLevel="0" collapsed="false">
      <c r="A509" s="166"/>
      <c r="B509" s="208" t="n">
        <f aca="false">B508+1</f>
        <v>498</v>
      </c>
      <c r="C509" s="166"/>
      <c r="D509" s="369" t="n">
        <f aca="false">INDEX(_Rge_Projectdata_3rd,$B509,MATCH("Project-ID",_Rge_Headline_Projectdata,0))</f>
        <v>0</v>
      </c>
      <c r="E509" s="370" t="str">
        <f aca="false" t="array" ref="E509:E509">IF(INDEX(_Rge_Data_3rd_CY,$B509,E$1)=0,"",TEXT(INDEX(_Rge_Data_3rd_CY,$B509,E$1),"JJJJMMTT"))</f>
        <v/>
      </c>
      <c r="F509" s="382" t="str">
        <f aca="false" t="array" ref="F509:F509">INDEX(_Rge_Data_3rd_CY,$B509,F$1)</f>
        <v>Open</v>
      </c>
      <c r="G509" s="371" t="n">
        <f aca="false" t="array" ref="G509:G509">IFERROR(MATCH(INDEX(_Rge_Data_3rd_CY,$B509,G$1),_Rge_Projectstatus,0),"")</f>
        <v>1</v>
      </c>
      <c r="H509" s="383" t="n">
        <f aca="false">INDEX(_Rge_Data_3rd_CY,$B509,H$1)</f>
        <v>0</v>
      </c>
      <c r="I509" s="384" t="n">
        <f aca="false">INDEX(_Rge_Data_3rd_CY,$B509,I$1)</f>
        <v>0</v>
      </c>
      <c r="J509" s="384" t="n">
        <f aca="false">INDEX(_Rge_Data_3rd_CY,$B509,J$1)</f>
        <v>0</v>
      </c>
      <c r="K509" s="384" t="n">
        <f aca="false">INDEX(_Rge_Data_3rd_CY,$B509,K$1)</f>
        <v>0</v>
      </c>
      <c r="L509" s="385" t="n">
        <f aca="false" t="array" ref="L509:L509">INDEX(_Rge_Data_3rd_CY,$B509,L$1)</f>
        <v>0</v>
      </c>
      <c r="M509" s="385" t="n">
        <f aca="false" t="array" ref="M509:M509">INDEX(_Rge_Data_3rd_CY,$B509,M$1)</f>
        <v>0</v>
      </c>
      <c r="N509" s="385" t="n">
        <f aca="false" t="array" ref="N509:N509">INDEX(_Rge_Data_3rd_CY,$B509,N$1)</f>
        <v>0</v>
      </c>
      <c r="O509" s="385" t="n">
        <f aca="false" t="array" ref="O509:O509">INDEX(_Rge_Data_3rd_CY,$B509,O$1)</f>
        <v>0</v>
      </c>
      <c r="P509" s="385" t="n">
        <f aca="false" t="array" ref="P509:P509">INDEX(_Rge_Data_3rd_CY,$B509,P$1)</f>
        <v>0</v>
      </c>
      <c r="Q509" s="385" t="n">
        <f aca="false">INDEX(_Rge_Data_3rd_CY,$B509,Q$1)</f>
        <v>0</v>
      </c>
      <c r="R509" s="385" t="n">
        <f aca="false" t="array" ref="R509:R509">INDEX(_Rge_Data_3rd_CY,$B509,R$1)</f>
        <v>0</v>
      </c>
      <c r="S509" s="385" t="n">
        <f aca="false" t="array" ref="S509:S509">INDEX(_Rge_Data_3rd_CY,$B509,S$1)</f>
        <v>0</v>
      </c>
      <c r="T509" s="385" t="n">
        <f aca="false">H509-S509</f>
        <v>0</v>
      </c>
      <c r="U509" s="386" t="n">
        <f aca="false">IFERROR(T509/H509,0)</f>
        <v>0</v>
      </c>
      <c r="V509" s="387" t="n">
        <f aca="false">INDEX(_Rge_Data_3rd_CY,$B509,V$1)</f>
        <v>0</v>
      </c>
      <c r="W509" s="388" t="n">
        <f aca="false">INDEX(_Rge_Data_3rd_CY,$B509,W$1)</f>
        <v>0</v>
      </c>
      <c r="X509" s="388" t="n">
        <f aca="false">INDEX(_Rge_Data_3rd_CY,$B509,X$1)</f>
        <v>0</v>
      </c>
      <c r="Y509" s="388" t="n">
        <f aca="false">INDEX(_Rge_Data_3rd_CY,$B509,Y$1)</f>
        <v>0</v>
      </c>
      <c r="Z509" s="388" t="n">
        <f aca="false" t="array" ref="Z509:Z509">INDEX(_Rge_Data_3rd_CY,$B509,Z$1)</f>
        <v>0</v>
      </c>
      <c r="AA509" s="388" t="n">
        <f aca="false" t="array" ref="AA509:AA509">INDEX(_Rge_Data_3rd_CY,$B509,AA$1)</f>
        <v>0</v>
      </c>
      <c r="AB509" s="388" t="n">
        <f aca="false" t="array" ref="AB509:AB509">INDEX(_Rge_Data_3rd_CY,$B509,AB$1)</f>
        <v>0</v>
      </c>
      <c r="AC509" s="388" t="n">
        <f aca="false" t="array" ref="AC509:AC509">INDEX(_Rge_Data_3rd_CY,$B509,AC$1)</f>
        <v>0</v>
      </c>
      <c r="AD509" s="388" t="n">
        <f aca="false" t="array" ref="AD509:AD509">INDEX(_Rge_Data_3rd_CY,$B509,AD$1)</f>
        <v>0</v>
      </c>
      <c r="AE509" s="388" t="n">
        <f aca="false">INDEX(_Rge_Data_3rd_CY,$B509,AE$1)</f>
        <v>0</v>
      </c>
      <c r="AF509" s="388" t="n">
        <f aca="false" t="array" ref="AF509:AF509">INDEX(_Rge_Data_3rd_CY,$B509,AF$1)</f>
        <v>0</v>
      </c>
      <c r="AG509" s="388" t="n">
        <f aca="false" t="array" ref="AG509:AG509">INDEX(_Rge_Data_3rd_CY,$B509,AG$1)</f>
        <v>0</v>
      </c>
      <c r="AH509" s="388" t="n">
        <f aca="false">V509-AG509</f>
        <v>0</v>
      </c>
      <c r="AI509" s="389" t="n">
        <f aca="false">IFERROR(AH509/V509,)</f>
        <v>0</v>
      </c>
      <c r="AJ509" s="390" t="n">
        <f aca="false" t="array" ref="AJ509:AJ509">INDEX(_Rge_Data_3rd_CY,$B509,AJ$1)</f>
        <v>0</v>
      </c>
      <c r="AK509" s="391" t="n">
        <f aca="false" t="array" ref="AK509:AK509">INDEX(_Rge_Data_3rd_CY,$B509,AK$1)</f>
        <v>0</v>
      </c>
      <c r="AL509" s="391" t="n">
        <f aca="false" t="array" ref="AL509:AL509">INDEX(_Rge_Data_3rd_CY,$B509,AL$1)</f>
        <v>0</v>
      </c>
      <c r="AM509" s="391" t="n">
        <f aca="false">INDEX(_Rge_Data_3rd_CY,$B509,AM$1)</f>
        <v>0</v>
      </c>
      <c r="AN509" s="391" t="n">
        <f aca="false" t="array" ref="AN509:AN509">INDEX(_Rge_Data_3rd_CY,$B509,AN$1)</f>
        <v>0</v>
      </c>
      <c r="AO509" s="391" t="n">
        <f aca="false" t="array" ref="AO509:AO509">INDEX(_Rge_Data_3rd_CY,$B509,AO$1)</f>
        <v>0</v>
      </c>
      <c r="AP509" s="391" t="n">
        <f aca="false" t="array" ref="AP509:AP509">INDEX(_Rge_Data_3rd_CY,$B509,AP$1)</f>
        <v>0</v>
      </c>
      <c r="AQ509" s="391" t="n">
        <f aca="false" t="array" ref="AQ509:AQ509">INDEX(_Rge_Data_3rd_CY,$B509,AQ$1)</f>
        <v>0</v>
      </c>
      <c r="AR509" s="391" t="n">
        <f aca="false" t="array" ref="AR509:AR509">INDEX(_Rge_Data_3rd_CY,$B509,AR$1)</f>
        <v>0</v>
      </c>
      <c r="AS509" s="391" t="n">
        <f aca="false">INDEX(_Rge_Data_3rd_CY,$B509,AS$1)</f>
        <v>0</v>
      </c>
      <c r="AT509" s="391" t="n">
        <f aca="false" t="array" ref="AT509:AT509">INDEX(_Rge_Data_3rd_CY,$B509,AT$1)</f>
        <v>0</v>
      </c>
      <c r="AU509" s="391" t="n">
        <f aca="false" t="array" ref="AU509:AU509">INDEX(_Rge_Data_3rd_CY,$B509,AU$1)</f>
        <v>0</v>
      </c>
      <c r="AV509" s="262" t="n">
        <f aca="false">AU509+AX509+AY509</f>
        <v>0</v>
      </c>
      <c r="AW509" s="392" t="n">
        <f aca="false">IFERROR(AU509/AG509,0)</f>
        <v>0</v>
      </c>
      <c r="AX509" s="268" t="n">
        <f aca="false">IFERROR(IF(AND($F509="OPEN",$AH509&gt;0),$AH509*_SoP*$AW509,IF(AND($F509="CLOSED",$AH509&gt;0),$AH509*_SoL*$AW509,0)),0)</f>
        <v>0</v>
      </c>
      <c r="AY509" s="268" t="n">
        <f aca="false">IFERROR(IF($AH509&lt;0,$AH509*_SoL,0),0)</f>
        <v>0</v>
      </c>
      <c r="AZ509" s="393" t="n">
        <f aca="false">AU509+AX509</f>
        <v>0</v>
      </c>
      <c r="BA509" s="393" t="n">
        <f aca="false">AJ509-AY509</f>
        <v>0</v>
      </c>
      <c r="BB509" s="393" t="n">
        <f aca="false">AZ509-BA509</f>
        <v>0</v>
      </c>
      <c r="BC509" s="394" t="n">
        <f aca="false">IF($BB509&gt;=0,$BB509,0)</f>
        <v>0</v>
      </c>
      <c r="BD509" s="395" t="n">
        <f aca="false">IF($BB509&lt;=0,-$BB509,0)</f>
        <v>-0</v>
      </c>
      <c r="BE509" s="396" t="n">
        <f aca="false">IF((V509-AJ509)&lt;0,0,V509-AJ509)</f>
        <v>0</v>
      </c>
      <c r="BF509" s="397" t="n">
        <f aca="false">IF(AW509&gt;1,0,V509-AW509*V509)</f>
        <v>0</v>
      </c>
    </row>
    <row r="510" customFormat="false" ht="19.5" hidden="false" customHeight="true" outlineLevel="0" collapsed="false">
      <c r="A510" s="166"/>
      <c r="B510" s="208" t="n">
        <f aca="false">B509+1</f>
        <v>499</v>
      </c>
      <c r="C510" s="166"/>
      <c r="D510" s="369" t="n">
        <f aca="false">INDEX(_Rge_Projectdata_3rd,$B510,MATCH("Project-ID",_Rge_Headline_Projectdata,0))</f>
        <v>0</v>
      </c>
      <c r="E510" s="370" t="str">
        <f aca="false" t="array" ref="E510:E510">IF(INDEX(_Rge_Data_3rd_CY,$B510,E$1)=0,"",TEXT(INDEX(_Rge_Data_3rd_CY,$B510,E$1),"JJJJMMTT"))</f>
        <v/>
      </c>
      <c r="F510" s="382" t="str">
        <f aca="false" t="array" ref="F510:F510">INDEX(_Rge_Data_3rd_CY,$B510,F$1)</f>
        <v>Open</v>
      </c>
      <c r="G510" s="371" t="n">
        <f aca="false" t="array" ref="G510:G510">IFERROR(MATCH(INDEX(_Rge_Data_3rd_CY,$B510,G$1),_Rge_Projectstatus,0),"")</f>
        <v>1</v>
      </c>
      <c r="H510" s="383" t="n">
        <f aca="false">INDEX(_Rge_Data_3rd_CY,$B510,H$1)</f>
        <v>0</v>
      </c>
      <c r="I510" s="384" t="n">
        <f aca="false">INDEX(_Rge_Data_3rd_CY,$B510,I$1)</f>
        <v>0</v>
      </c>
      <c r="J510" s="384" t="n">
        <f aca="false">INDEX(_Rge_Data_3rd_CY,$B510,J$1)</f>
        <v>0</v>
      </c>
      <c r="K510" s="384" t="n">
        <f aca="false">INDEX(_Rge_Data_3rd_CY,$B510,K$1)</f>
        <v>0</v>
      </c>
      <c r="L510" s="385" t="n">
        <f aca="false" t="array" ref="L510:L510">INDEX(_Rge_Data_3rd_CY,$B510,L$1)</f>
        <v>0</v>
      </c>
      <c r="M510" s="385" t="n">
        <f aca="false" t="array" ref="M510:M510">INDEX(_Rge_Data_3rd_CY,$B510,M$1)</f>
        <v>0</v>
      </c>
      <c r="N510" s="385" t="n">
        <f aca="false" t="array" ref="N510:N510">INDEX(_Rge_Data_3rd_CY,$B510,N$1)</f>
        <v>0</v>
      </c>
      <c r="O510" s="385" t="n">
        <f aca="false" t="array" ref="O510:O510">INDEX(_Rge_Data_3rd_CY,$B510,O$1)</f>
        <v>0</v>
      </c>
      <c r="P510" s="385" t="n">
        <f aca="false" t="array" ref="P510:P510">INDEX(_Rge_Data_3rd_CY,$B510,P$1)</f>
        <v>0</v>
      </c>
      <c r="Q510" s="385" t="n">
        <f aca="false">INDEX(_Rge_Data_3rd_CY,$B510,Q$1)</f>
        <v>0</v>
      </c>
      <c r="R510" s="385" t="n">
        <f aca="false" t="array" ref="R510:R510">INDEX(_Rge_Data_3rd_CY,$B510,R$1)</f>
        <v>0</v>
      </c>
      <c r="S510" s="385" t="n">
        <f aca="false" t="array" ref="S510:S510">INDEX(_Rge_Data_3rd_CY,$B510,S$1)</f>
        <v>0</v>
      </c>
      <c r="T510" s="385" t="n">
        <f aca="false">H510-S510</f>
        <v>0</v>
      </c>
      <c r="U510" s="386" t="n">
        <f aca="false">IFERROR(T510/H510,0)</f>
        <v>0</v>
      </c>
      <c r="V510" s="387" t="n">
        <f aca="false">INDEX(_Rge_Data_3rd_CY,$B510,V$1)</f>
        <v>0</v>
      </c>
      <c r="W510" s="388" t="n">
        <f aca="false">INDEX(_Rge_Data_3rd_CY,$B510,W$1)</f>
        <v>0</v>
      </c>
      <c r="X510" s="388" t="n">
        <f aca="false">INDEX(_Rge_Data_3rd_CY,$B510,X$1)</f>
        <v>0</v>
      </c>
      <c r="Y510" s="388" t="n">
        <f aca="false">INDEX(_Rge_Data_3rd_CY,$B510,Y$1)</f>
        <v>0</v>
      </c>
      <c r="Z510" s="388" t="n">
        <f aca="false" t="array" ref="Z510:Z510">INDEX(_Rge_Data_3rd_CY,$B510,Z$1)</f>
        <v>0</v>
      </c>
      <c r="AA510" s="388" t="n">
        <f aca="false" t="array" ref="AA510:AA510">INDEX(_Rge_Data_3rd_CY,$B510,AA$1)</f>
        <v>0</v>
      </c>
      <c r="AB510" s="388" t="n">
        <f aca="false" t="array" ref="AB510:AB510">INDEX(_Rge_Data_3rd_CY,$B510,AB$1)</f>
        <v>0</v>
      </c>
      <c r="AC510" s="388" t="n">
        <f aca="false" t="array" ref="AC510:AC510">INDEX(_Rge_Data_3rd_CY,$B510,AC$1)</f>
        <v>0</v>
      </c>
      <c r="AD510" s="388" t="n">
        <f aca="false" t="array" ref="AD510:AD510">INDEX(_Rge_Data_3rd_CY,$B510,AD$1)</f>
        <v>0</v>
      </c>
      <c r="AE510" s="388" t="n">
        <f aca="false">INDEX(_Rge_Data_3rd_CY,$B510,AE$1)</f>
        <v>0</v>
      </c>
      <c r="AF510" s="388" t="n">
        <f aca="false" t="array" ref="AF510:AF510">INDEX(_Rge_Data_3rd_CY,$B510,AF$1)</f>
        <v>0</v>
      </c>
      <c r="AG510" s="388" t="n">
        <f aca="false" t="array" ref="AG510:AG510">INDEX(_Rge_Data_3rd_CY,$B510,AG$1)</f>
        <v>0</v>
      </c>
      <c r="AH510" s="388" t="n">
        <f aca="false">V510-AG510</f>
        <v>0</v>
      </c>
      <c r="AI510" s="389" t="n">
        <f aca="false">IFERROR(AH510/V510,)</f>
        <v>0</v>
      </c>
      <c r="AJ510" s="390" t="n">
        <f aca="false" t="array" ref="AJ510:AJ510">INDEX(_Rge_Data_3rd_CY,$B510,AJ$1)</f>
        <v>0</v>
      </c>
      <c r="AK510" s="391" t="n">
        <f aca="false" t="array" ref="AK510:AK510">INDEX(_Rge_Data_3rd_CY,$B510,AK$1)</f>
        <v>0</v>
      </c>
      <c r="AL510" s="391" t="n">
        <f aca="false" t="array" ref="AL510:AL510">INDEX(_Rge_Data_3rd_CY,$B510,AL$1)</f>
        <v>0</v>
      </c>
      <c r="AM510" s="391" t="n">
        <f aca="false">INDEX(_Rge_Data_3rd_CY,$B510,AM$1)</f>
        <v>0</v>
      </c>
      <c r="AN510" s="391" t="n">
        <f aca="false" t="array" ref="AN510:AN510">INDEX(_Rge_Data_3rd_CY,$B510,AN$1)</f>
        <v>0</v>
      </c>
      <c r="AO510" s="391" t="n">
        <f aca="false" t="array" ref="AO510:AO510">INDEX(_Rge_Data_3rd_CY,$B510,AO$1)</f>
        <v>0</v>
      </c>
      <c r="AP510" s="391" t="n">
        <f aca="false" t="array" ref="AP510:AP510">INDEX(_Rge_Data_3rd_CY,$B510,AP$1)</f>
        <v>0</v>
      </c>
      <c r="AQ510" s="391" t="n">
        <f aca="false" t="array" ref="AQ510:AQ510">INDEX(_Rge_Data_3rd_CY,$B510,AQ$1)</f>
        <v>0</v>
      </c>
      <c r="AR510" s="391" t="n">
        <f aca="false" t="array" ref="AR510:AR510">INDEX(_Rge_Data_3rd_CY,$B510,AR$1)</f>
        <v>0</v>
      </c>
      <c r="AS510" s="391" t="n">
        <f aca="false">INDEX(_Rge_Data_3rd_CY,$B510,AS$1)</f>
        <v>0</v>
      </c>
      <c r="AT510" s="391" t="n">
        <f aca="false" t="array" ref="AT510:AT510">INDEX(_Rge_Data_3rd_CY,$B510,AT$1)</f>
        <v>0</v>
      </c>
      <c r="AU510" s="391" t="n">
        <f aca="false" t="array" ref="AU510:AU510">INDEX(_Rge_Data_3rd_CY,$B510,AU$1)</f>
        <v>0</v>
      </c>
      <c r="AV510" s="262" t="n">
        <f aca="false">AU510+AX510+AY510</f>
        <v>0</v>
      </c>
      <c r="AW510" s="392" t="n">
        <f aca="false">IFERROR(AU510/AG510,0)</f>
        <v>0</v>
      </c>
      <c r="AX510" s="268" t="n">
        <f aca="false">IFERROR(IF(AND($F510="OPEN",$AH510&gt;0),$AH510*_SoP*$AW510,IF(AND($F510="CLOSED",$AH510&gt;0),$AH510*_SoL*$AW510,0)),0)</f>
        <v>0</v>
      </c>
      <c r="AY510" s="268" t="n">
        <f aca="false">IFERROR(IF($AH510&lt;0,$AH510*_SoL,0),0)</f>
        <v>0</v>
      </c>
      <c r="AZ510" s="393" t="n">
        <f aca="false">AU510+AX510</f>
        <v>0</v>
      </c>
      <c r="BA510" s="393" t="n">
        <f aca="false">AJ510-AY510</f>
        <v>0</v>
      </c>
      <c r="BB510" s="393" t="n">
        <f aca="false">AZ510-BA510</f>
        <v>0</v>
      </c>
      <c r="BC510" s="394" t="n">
        <f aca="false">IF($BB510&gt;=0,$BB510,0)</f>
        <v>0</v>
      </c>
      <c r="BD510" s="395" t="n">
        <f aca="false">IF($BB510&lt;=0,-$BB510,0)</f>
        <v>-0</v>
      </c>
      <c r="BE510" s="396" t="n">
        <f aca="false">IF((V510-AJ510)&lt;0,0,V510-AJ510)</f>
        <v>0</v>
      </c>
      <c r="BF510" s="397" t="n">
        <f aca="false">IF(AW510&gt;1,0,V510-AW510*V510)</f>
        <v>0</v>
      </c>
    </row>
    <row r="511" customFormat="false" ht="19.5" hidden="false" customHeight="true" outlineLevel="0" collapsed="false">
      <c r="A511" s="166"/>
      <c r="B511" s="208" t="n">
        <f aca="false">B510+1</f>
        <v>500</v>
      </c>
      <c r="C511" s="166"/>
      <c r="D511" s="369" t="n">
        <f aca="false">INDEX(_Rge_Projectdata_3rd,$B511,MATCH("Project-ID",_Rge_Headline_Projectdata,0))</f>
        <v>0</v>
      </c>
      <c r="E511" s="370" t="str">
        <f aca="false" t="array" ref="E511:E511">IF(INDEX(_Rge_Data_3rd_CY,$B511,E$1)=0,"",TEXT(INDEX(_Rge_Data_3rd_CY,$B511,E$1),"JJJJMMTT"))</f>
        <v/>
      </c>
      <c r="F511" s="382" t="str">
        <f aca="false" t="array" ref="F511:F511">INDEX(_Rge_Data_3rd_CY,$B511,F$1)</f>
        <v>Open</v>
      </c>
      <c r="G511" s="371" t="n">
        <f aca="false" t="array" ref="G511:G511">IFERROR(MATCH(INDEX(_Rge_Data_3rd_CY,$B511,G$1),_Rge_Projectstatus,0),"")</f>
        <v>1</v>
      </c>
      <c r="H511" s="383" t="n">
        <f aca="false">INDEX(_Rge_Data_3rd_CY,$B511,H$1)</f>
        <v>0</v>
      </c>
      <c r="I511" s="384" t="n">
        <f aca="false">INDEX(_Rge_Data_3rd_CY,$B511,I$1)</f>
        <v>0</v>
      </c>
      <c r="J511" s="384" t="n">
        <f aca="false">INDEX(_Rge_Data_3rd_CY,$B511,J$1)</f>
        <v>0</v>
      </c>
      <c r="K511" s="384" t="n">
        <f aca="false">INDEX(_Rge_Data_3rd_CY,$B511,K$1)</f>
        <v>0</v>
      </c>
      <c r="L511" s="385" t="n">
        <f aca="false" t="array" ref="L511:L511">INDEX(_Rge_Data_3rd_CY,$B511,L$1)</f>
        <v>0</v>
      </c>
      <c r="M511" s="385" t="n">
        <f aca="false" t="array" ref="M511:M511">INDEX(_Rge_Data_3rd_CY,$B511,M$1)</f>
        <v>0</v>
      </c>
      <c r="N511" s="385" t="n">
        <f aca="false" t="array" ref="N511:N511">INDEX(_Rge_Data_3rd_CY,$B511,N$1)</f>
        <v>0</v>
      </c>
      <c r="O511" s="385" t="n">
        <f aca="false" t="array" ref="O511:O511">INDEX(_Rge_Data_3rd_CY,$B511,O$1)</f>
        <v>0</v>
      </c>
      <c r="P511" s="385" t="n">
        <f aca="false" t="array" ref="P511:P511">INDEX(_Rge_Data_3rd_CY,$B511,P$1)</f>
        <v>0</v>
      </c>
      <c r="Q511" s="385" t="n">
        <f aca="false">INDEX(_Rge_Data_3rd_CY,$B511,Q$1)</f>
        <v>0</v>
      </c>
      <c r="R511" s="385" t="n">
        <f aca="false" t="array" ref="R511:R511">INDEX(_Rge_Data_3rd_CY,$B511,R$1)</f>
        <v>0</v>
      </c>
      <c r="S511" s="385" t="n">
        <f aca="false" t="array" ref="S511:S511">INDEX(_Rge_Data_3rd_CY,$B511,S$1)</f>
        <v>0</v>
      </c>
      <c r="T511" s="385" t="n">
        <f aca="false">H511-S511</f>
        <v>0</v>
      </c>
      <c r="U511" s="386" t="n">
        <f aca="false">IFERROR(T511/H511,0)</f>
        <v>0</v>
      </c>
      <c r="V511" s="387" t="n">
        <f aca="false">INDEX(_Rge_Data_3rd_CY,$B511,V$1)</f>
        <v>0</v>
      </c>
      <c r="W511" s="388" t="n">
        <f aca="false">INDEX(_Rge_Data_3rd_CY,$B511,W$1)</f>
        <v>0</v>
      </c>
      <c r="X511" s="388" t="n">
        <f aca="false">INDEX(_Rge_Data_3rd_CY,$B511,X$1)</f>
        <v>0</v>
      </c>
      <c r="Y511" s="388" t="n">
        <f aca="false">INDEX(_Rge_Data_3rd_CY,$B511,Y$1)</f>
        <v>0</v>
      </c>
      <c r="Z511" s="388" t="n">
        <f aca="false" t="array" ref="Z511:Z511">INDEX(_Rge_Data_3rd_CY,$B511,Z$1)</f>
        <v>0</v>
      </c>
      <c r="AA511" s="388" t="n">
        <f aca="false" t="array" ref="AA511:AA511">INDEX(_Rge_Data_3rd_CY,$B511,AA$1)</f>
        <v>0</v>
      </c>
      <c r="AB511" s="388" t="n">
        <f aca="false" t="array" ref="AB511:AB511">INDEX(_Rge_Data_3rd_CY,$B511,AB$1)</f>
        <v>0</v>
      </c>
      <c r="AC511" s="388" t="n">
        <f aca="false" t="array" ref="AC511:AC511">INDEX(_Rge_Data_3rd_CY,$B511,AC$1)</f>
        <v>0</v>
      </c>
      <c r="AD511" s="388" t="n">
        <f aca="false" t="array" ref="AD511:AD511">INDEX(_Rge_Data_3rd_CY,$B511,AD$1)</f>
        <v>0</v>
      </c>
      <c r="AE511" s="388" t="n">
        <f aca="false">INDEX(_Rge_Data_3rd_CY,$B511,AE$1)</f>
        <v>0</v>
      </c>
      <c r="AF511" s="388" t="n">
        <f aca="false" t="array" ref="AF511:AF511">INDEX(_Rge_Data_3rd_CY,$B511,AF$1)</f>
        <v>0</v>
      </c>
      <c r="AG511" s="388" t="n">
        <f aca="false" t="array" ref="AG511:AG511">INDEX(_Rge_Data_3rd_CY,$B511,AG$1)</f>
        <v>0</v>
      </c>
      <c r="AH511" s="388" t="n">
        <f aca="false">V511-AG511</f>
        <v>0</v>
      </c>
      <c r="AI511" s="389" t="n">
        <f aca="false">IFERROR(AH511/V511,)</f>
        <v>0</v>
      </c>
      <c r="AJ511" s="390" t="n">
        <f aca="false" t="array" ref="AJ511:AJ511">INDEX(_Rge_Data_3rd_CY,$B511,AJ$1)</f>
        <v>0</v>
      </c>
      <c r="AK511" s="391" t="n">
        <f aca="false" t="array" ref="AK511:AK511">INDEX(_Rge_Data_3rd_CY,$B511,AK$1)</f>
        <v>0</v>
      </c>
      <c r="AL511" s="391" t="n">
        <f aca="false" t="array" ref="AL511:AL511">INDEX(_Rge_Data_3rd_CY,$B511,AL$1)</f>
        <v>0</v>
      </c>
      <c r="AM511" s="391" t="n">
        <f aca="false">INDEX(_Rge_Data_3rd_CY,$B511,AM$1)</f>
        <v>0</v>
      </c>
      <c r="AN511" s="391" t="n">
        <f aca="false" t="array" ref="AN511:AN511">INDEX(_Rge_Data_3rd_CY,$B511,AN$1)</f>
        <v>0</v>
      </c>
      <c r="AO511" s="391" t="n">
        <f aca="false" t="array" ref="AO511:AO511">INDEX(_Rge_Data_3rd_CY,$B511,AO$1)</f>
        <v>0</v>
      </c>
      <c r="AP511" s="391" t="n">
        <f aca="false" t="array" ref="AP511:AP511">INDEX(_Rge_Data_3rd_CY,$B511,AP$1)</f>
        <v>0</v>
      </c>
      <c r="AQ511" s="391" t="n">
        <f aca="false" t="array" ref="AQ511:AQ511">INDEX(_Rge_Data_3rd_CY,$B511,AQ$1)</f>
        <v>0</v>
      </c>
      <c r="AR511" s="391" t="n">
        <f aca="false" t="array" ref="AR511:AR511">INDEX(_Rge_Data_3rd_CY,$B511,AR$1)</f>
        <v>0</v>
      </c>
      <c r="AS511" s="391" t="n">
        <f aca="false">INDEX(_Rge_Data_3rd_CY,$B511,AS$1)</f>
        <v>0</v>
      </c>
      <c r="AT511" s="391" t="n">
        <f aca="false" t="array" ref="AT511:AT511">INDEX(_Rge_Data_3rd_CY,$B511,AT$1)</f>
        <v>0</v>
      </c>
      <c r="AU511" s="391" t="n">
        <f aca="false" t="array" ref="AU511:AU511">INDEX(_Rge_Data_3rd_CY,$B511,AU$1)</f>
        <v>0</v>
      </c>
      <c r="AV511" s="262" t="n">
        <f aca="false">AU511+AX511+AY511</f>
        <v>0</v>
      </c>
      <c r="AW511" s="392" t="n">
        <f aca="false">IFERROR(AU511/AG511,0)</f>
        <v>0</v>
      </c>
      <c r="AX511" s="268" t="n">
        <f aca="false">IFERROR(IF(AND($F511="OPEN",$AH511&gt;0),$AH511*_SoP*$AW511,IF(AND($F511="CLOSED",$AH511&gt;0),$AH511*_SoL*$AW511,0)),0)</f>
        <v>0</v>
      </c>
      <c r="AY511" s="268" t="n">
        <f aca="false">IFERROR(IF($AH511&lt;0,$AH511*_SoL,0),0)</f>
        <v>0</v>
      </c>
      <c r="AZ511" s="393" t="n">
        <f aca="false">AU511+AX511</f>
        <v>0</v>
      </c>
      <c r="BA511" s="393" t="n">
        <f aca="false">AJ511-AY511</f>
        <v>0</v>
      </c>
      <c r="BB511" s="393" t="n">
        <f aca="false">AZ511-BA511</f>
        <v>0</v>
      </c>
      <c r="BC511" s="394" t="n">
        <f aca="false">IF($BB511&gt;=0,$BB511,0)</f>
        <v>0</v>
      </c>
      <c r="BD511" s="395" t="n">
        <f aca="false">IF($BB511&lt;=0,-$BB511,0)</f>
        <v>-0</v>
      </c>
      <c r="BE511" s="396" t="n">
        <f aca="false">IF((V511-AJ511)&lt;0,0,V511-AJ511)</f>
        <v>0</v>
      </c>
      <c r="BF511" s="397" t="n">
        <f aca="false">IF(AW511&gt;1,0,V511-AW511*V511)</f>
        <v>0</v>
      </c>
    </row>
    <row r="512" customFormat="false" ht="19.5" hidden="false" customHeight="true" outlineLevel="0" collapsed="false">
      <c r="A512" s="166"/>
      <c r="B512" s="208" t="n">
        <f aca="false">B511+1</f>
        <v>501</v>
      </c>
      <c r="C512" s="166"/>
      <c r="D512" s="369" t="n">
        <f aca="false">INDEX(_Rge_Projectdata_3rd,$B512,MATCH("Project-ID",_Rge_Headline_Projectdata,0))</f>
        <v>0</v>
      </c>
      <c r="E512" s="370" t="str">
        <f aca="false" t="array" ref="E512:E512">IF(INDEX(_Rge_Data_3rd_CY,$B512,E$1)=0,"",TEXT(INDEX(_Rge_Data_3rd_CY,$B512,E$1),"JJJJMMTT"))</f>
        <v/>
      </c>
      <c r="F512" s="382" t="str">
        <f aca="false" t="array" ref="F512:F512">INDEX(_Rge_Data_3rd_CY,$B512,F$1)</f>
        <v>Open</v>
      </c>
      <c r="G512" s="371" t="n">
        <f aca="false" t="array" ref="G512:G512">IFERROR(MATCH(INDEX(_Rge_Data_3rd_CY,$B512,G$1),_Rge_Projectstatus,0),"")</f>
        <v>1</v>
      </c>
      <c r="H512" s="383" t="n">
        <f aca="false">INDEX(_Rge_Data_3rd_CY,$B512,H$1)</f>
        <v>0</v>
      </c>
      <c r="I512" s="384" t="n">
        <f aca="false">INDEX(_Rge_Data_3rd_CY,$B512,I$1)</f>
        <v>0</v>
      </c>
      <c r="J512" s="384" t="n">
        <f aca="false">INDEX(_Rge_Data_3rd_CY,$B512,J$1)</f>
        <v>0</v>
      </c>
      <c r="K512" s="384" t="n">
        <f aca="false">INDEX(_Rge_Data_3rd_CY,$B512,K$1)</f>
        <v>0</v>
      </c>
      <c r="L512" s="385" t="n">
        <f aca="false" t="array" ref="L512:L512">INDEX(_Rge_Data_3rd_CY,$B512,L$1)</f>
        <v>0</v>
      </c>
      <c r="M512" s="385" t="n">
        <f aca="false" t="array" ref="M512:M512">INDEX(_Rge_Data_3rd_CY,$B512,M$1)</f>
        <v>0</v>
      </c>
      <c r="N512" s="385" t="n">
        <f aca="false" t="array" ref="N512:N512">INDEX(_Rge_Data_3rd_CY,$B512,N$1)</f>
        <v>0</v>
      </c>
      <c r="O512" s="385" t="n">
        <f aca="false" t="array" ref="O512:O512">INDEX(_Rge_Data_3rd_CY,$B512,O$1)</f>
        <v>0</v>
      </c>
      <c r="P512" s="385" t="n">
        <f aca="false" t="array" ref="P512:P512">INDEX(_Rge_Data_3rd_CY,$B512,P$1)</f>
        <v>0</v>
      </c>
      <c r="Q512" s="385" t="n">
        <f aca="false">INDEX(_Rge_Data_3rd_CY,$B512,Q$1)</f>
        <v>0</v>
      </c>
      <c r="R512" s="385" t="n">
        <f aca="false" t="array" ref="R512:R512">INDEX(_Rge_Data_3rd_CY,$B512,R$1)</f>
        <v>0</v>
      </c>
      <c r="S512" s="385" t="n">
        <f aca="false" t="array" ref="S512:S512">INDEX(_Rge_Data_3rd_CY,$B512,S$1)</f>
        <v>0</v>
      </c>
      <c r="T512" s="385" t="n">
        <f aca="false">H512-S512</f>
        <v>0</v>
      </c>
      <c r="U512" s="386" t="n">
        <f aca="false">IFERROR(T512/H512,0)</f>
        <v>0</v>
      </c>
      <c r="V512" s="387" t="n">
        <f aca="false">INDEX(_Rge_Data_3rd_CY,$B512,V$1)</f>
        <v>0</v>
      </c>
      <c r="W512" s="388" t="n">
        <f aca="false">INDEX(_Rge_Data_3rd_CY,$B512,W$1)</f>
        <v>0</v>
      </c>
      <c r="X512" s="388" t="n">
        <f aca="false">INDEX(_Rge_Data_3rd_CY,$B512,X$1)</f>
        <v>0</v>
      </c>
      <c r="Y512" s="388" t="n">
        <f aca="false">INDEX(_Rge_Data_3rd_CY,$B512,Y$1)</f>
        <v>0</v>
      </c>
      <c r="Z512" s="388" t="n">
        <f aca="false" t="array" ref="Z512:Z512">INDEX(_Rge_Data_3rd_CY,$B512,Z$1)</f>
        <v>0</v>
      </c>
      <c r="AA512" s="388" t="n">
        <f aca="false" t="array" ref="AA512:AA512">INDEX(_Rge_Data_3rd_CY,$B512,AA$1)</f>
        <v>0</v>
      </c>
      <c r="AB512" s="388" t="n">
        <f aca="false" t="array" ref="AB512:AB512">INDEX(_Rge_Data_3rd_CY,$B512,AB$1)</f>
        <v>0</v>
      </c>
      <c r="AC512" s="388" t="n">
        <f aca="false" t="array" ref="AC512:AC512">INDEX(_Rge_Data_3rd_CY,$B512,AC$1)</f>
        <v>0</v>
      </c>
      <c r="AD512" s="388" t="n">
        <f aca="false" t="array" ref="AD512:AD512">INDEX(_Rge_Data_3rd_CY,$B512,AD$1)</f>
        <v>0</v>
      </c>
      <c r="AE512" s="388" t="n">
        <f aca="false">INDEX(_Rge_Data_3rd_CY,$B512,AE$1)</f>
        <v>0</v>
      </c>
      <c r="AF512" s="388" t="n">
        <f aca="false" t="array" ref="AF512:AF512">INDEX(_Rge_Data_3rd_CY,$B512,AF$1)</f>
        <v>0</v>
      </c>
      <c r="AG512" s="388" t="n">
        <f aca="false" t="array" ref="AG512:AG512">INDEX(_Rge_Data_3rd_CY,$B512,AG$1)</f>
        <v>0</v>
      </c>
      <c r="AH512" s="388" t="n">
        <f aca="false">V512-AG512</f>
        <v>0</v>
      </c>
      <c r="AI512" s="389" t="n">
        <f aca="false">IFERROR(AH512/V512,)</f>
        <v>0</v>
      </c>
      <c r="AJ512" s="390" t="n">
        <f aca="false" t="array" ref="AJ512:AJ512">INDEX(_Rge_Data_3rd_CY,$B512,AJ$1)</f>
        <v>0</v>
      </c>
      <c r="AK512" s="391" t="n">
        <f aca="false" t="array" ref="AK512:AK512">INDEX(_Rge_Data_3rd_CY,$B512,AK$1)</f>
        <v>0</v>
      </c>
      <c r="AL512" s="391" t="n">
        <f aca="false" t="array" ref="AL512:AL512">INDEX(_Rge_Data_3rd_CY,$B512,AL$1)</f>
        <v>0</v>
      </c>
      <c r="AM512" s="391" t="n">
        <f aca="false">INDEX(_Rge_Data_3rd_CY,$B512,AM$1)</f>
        <v>0</v>
      </c>
      <c r="AN512" s="391" t="n">
        <f aca="false" t="array" ref="AN512:AN512">INDEX(_Rge_Data_3rd_CY,$B512,AN$1)</f>
        <v>0</v>
      </c>
      <c r="AO512" s="391" t="n">
        <f aca="false" t="array" ref="AO512:AO512">INDEX(_Rge_Data_3rd_CY,$B512,AO$1)</f>
        <v>0</v>
      </c>
      <c r="AP512" s="391" t="n">
        <f aca="false" t="array" ref="AP512:AP512">INDEX(_Rge_Data_3rd_CY,$B512,AP$1)</f>
        <v>0</v>
      </c>
      <c r="AQ512" s="391" t="n">
        <f aca="false" t="array" ref="AQ512:AQ512">INDEX(_Rge_Data_3rd_CY,$B512,AQ$1)</f>
        <v>0</v>
      </c>
      <c r="AR512" s="391" t="n">
        <f aca="false" t="array" ref="AR512:AR512">INDEX(_Rge_Data_3rd_CY,$B512,AR$1)</f>
        <v>0</v>
      </c>
      <c r="AS512" s="391" t="n">
        <f aca="false">INDEX(_Rge_Data_3rd_CY,$B512,AS$1)</f>
        <v>0</v>
      </c>
      <c r="AT512" s="391" t="n">
        <f aca="false" t="array" ref="AT512:AT512">INDEX(_Rge_Data_3rd_CY,$B512,AT$1)</f>
        <v>0</v>
      </c>
      <c r="AU512" s="391" t="n">
        <f aca="false" t="array" ref="AU512:AU512">INDEX(_Rge_Data_3rd_CY,$B512,AU$1)</f>
        <v>0</v>
      </c>
      <c r="AV512" s="262" t="n">
        <f aca="false">AU512+AX512+AY512</f>
        <v>0</v>
      </c>
      <c r="AW512" s="392" t="n">
        <f aca="false">IFERROR(AU512/AG512,0)</f>
        <v>0</v>
      </c>
      <c r="AX512" s="268" t="n">
        <f aca="false">IFERROR(IF(AND($F512="OPEN",$AH512&gt;0),$AH512*_SoP*$AW512,IF(AND($F512="CLOSED",$AH512&gt;0),$AH512*_SoL*$AW512,0)),0)</f>
        <v>0</v>
      </c>
      <c r="AY512" s="268" t="n">
        <f aca="false">IFERROR(IF($AH512&lt;0,$AH512*_SoL,0),0)</f>
        <v>0</v>
      </c>
      <c r="AZ512" s="393" t="n">
        <f aca="false">AU512+AX512</f>
        <v>0</v>
      </c>
      <c r="BA512" s="393" t="n">
        <f aca="false">AJ512-AY512</f>
        <v>0</v>
      </c>
      <c r="BB512" s="393" t="n">
        <f aca="false">AZ512-BA512</f>
        <v>0</v>
      </c>
      <c r="BC512" s="394" t="n">
        <f aca="false">IF($BB512&gt;=0,$BB512,0)</f>
        <v>0</v>
      </c>
      <c r="BD512" s="395" t="n">
        <f aca="false">IF($BB512&lt;=0,-$BB512,0)</f>
        <v>-0</v>
      </c>
      <c r="BE512" s="396" t="n">
        <f aca="false">IF((V512-AJ512)&lt;0,0,V512-AJ512)</f>
        <v>0</v>
      </c>
      <c r="BF512" s="397" t="n">
        <f aca="false">IF(AW512&gt;1,0,V512-AW512*V512)</f>
        <v>0</v>
      </c>
    </row>
    <row r="513" customFormat="false" ht="19.5" hidden="false" customHeight="true" outlineLevel="0" collapsed="false">
      <c r="A513" s="166"/>
      <c r="B513" s="208" t="n">
        <f aca="false">B512+1</f>
        <v>502</v>
      </c>
      <c r="C513" s="166"/>
      <c r="D513" s="369" t="n">
        <f aca="false">INDEX(_Rge_Projectdata_3rd,$B513,MATCH("Project-ID",_Rge_Headline_Projectdata,0))</f>
        <v>0</v>
      </c>
      <c r="E513" s="370" t="str">
        <f aca="false" t="array" ref="E513:E513">IF(INDEX(_Rge_Data_3rd_CY,$B513,E$1)=0,"",TEXT(INDEX(_Rge_Data_3rd_CY,$B513,E$1),"JJJJMMTT"))</f>
        <v/>
      </c>
      <c r="F513" s="382" t="str">
        <f aca="false" t="array" ref="F513:F513">INDEX(_Rge_Data_3rd_CY,$B513,F$1)</f>
        <v>Open</v>
      </c>
      <c r="G513" s="371" t="n">
        <f aca="false" t="array" ref="G513:G513">IFERROR(MATCH(INDEX(_Rge_Data_3rd_CY,$B513,G$1),_Rge_Projectstatus,0),"")</f>
        <v>1</v>
      </c>
      <c r="H513" s="383" t="n">
        <f aca="false">INDEX(_Rge_Data_3rd_CY,$B513,H$1)</f>
        <v>0</v>
      </c>
      <c r="I513" s="384" t="n">
        <f aca="false">INDEX(_Rge_Data_3rd_CY,$B513,I$1)</f>
        <v>0</v>
      </c>
      <c r="J513" s="384" t="n">
        <f aca="false">INDEX(_Rge_Data_3rd_CY,$B513,J$1)</f>
        <v>0</v>
      </c>
      <c r="K513" s="384" t="n">
        <f aca="false">INDEX(_Rge_Data_3rd_CY,$B513,K$1)</f>
        <v>0</v>
      </c>
      <c r="L513" s="385" t="n">
        <f aca="false" t="array" ref="L513:L513">INDEX(_Rge_Data_3rd_CY,$B513,L$1)</f>
        <v>0</v>
      </c>
      <c r="M513" s="385" t="n">
        <f aca="false" t="array" ref="M513:M513">INDEX(_Rge_Data_3rd_CY,$B513,M$1)</f>
        <v>0</v>
      </c>
      <c r="N513" s="385" t="n">
        <f aca="false" t="array" ref="N513:N513">INDEX(_Rge_Data_3rd_CY,$B513,N$1)</f>
        <v>0</v>
      </c>
      <c r="O513" s="385" t="n">
        <f aca="false" t="array" ref="O513:O513">INDEX(_Rge_Data_3rd_CY,$B513,O$1)</f>
        <v>0</v>
      </c>
      <c r="P513" s="385" t="n">
        <f aca="false" t="array" ref="P513:P513">INDEX(_Rge_Data_3rd_CY,$B513,P$1)</f>
        <v>0</v>
      </c>
      <c r="Q513" s="385" t="n">
        <f aca="false">INDEX(_Rge_Data_3rd_CY,$B513,Q$1)</f>
        <v>0</v>
      </c>
      <c r="R513" s="385" t="n">
        <f aca="false" t="array" ref="R513:R513">INDEX(_Rge_Data_3rd_CY,$B513,R$1)</f>
        <v>0</v>
      </c>
      <c r="S513" s="385" t="n">
        <f aca="false" t="array" ref="S513:S513">INDEX(_Rge_Data_3rd_CY,$B513,S$1)</f>
        <v>0</v>
      </c>
      <c r="T513" s="385" t="n">
        <f aca="false">H513-S513</f>
        <v>0</v>
      </c>
      <c r="U513" s="386" t="n">
        <f aca="false">IFERROR(T513/H513,0)</f>
        <v>0</v>
      </c>
      <c r="V513" s="387" t="n">
        <f aca="false">INDEX(_Rge_Data_3rd_CY,$B513,V$1)</f>
        <v>0</v>
      </c>
      <c r="W513" s="388" t="n">
        <f aca="false">INDEX(_Rge_Data_3rd_CY,$B513,W$1)</f>
        <v>0</v>
      </c>
      <c r="X513" s="388" t="n">
        <f aca="false">INDEX(_Rge_Data_3rd_CY,$B513,X$1)</f>
        <v>0</v>
      </c>
      <c r="Y513" s="388" t="n">
        <f aca="false">INDEX(_Rge_Data_3rd_CY,$B513,Y$1)</f>
        <v>0</v>
      </c>
      <c r="Z513" s="388" t="n">
        <f aca="false" t="array" ref="Z513:Z513">INDEX(_Rge_Data_3rd_CY,$B513,Z$1)</f>
        <v>0</v>
      </c>
      <c r="AA513" s="388" t="n">
        <f aca="false" t="array" ref="AA513:AA513">INDEX(_Rge_Data_3rd_CY,$B513,AA$1)</f>
        <v>0</v>
      </c>
      <c r="AB513" s="388" t="n">
        <f aca="false" t="array" ref="AB513:AB513">INDEX(_Rge_Data_3rd_CY,$B513,AB$1)</f>
        <v>0</v>
      </c>
      <c r="AC513" s="388" t="n">
        <f aca="false" t="array" ref="AC513:AC513">INDEX(_Rge_Data_3rd_CY,$B513,AC$1)</f>
        <v>0</v>
      </c>
      <c r="AD513" s="388" t="n">
        <f aca="false" t="array" ref="AD513:AD513">INDEX(_Rge_Data_3rd_CY,$B513,AD$1)</f>
        <v>0</v>
      </c>
      <c r="AE513" s="388" t="n">
        <f aca="false">INDEX(_Rge_Data_3rd_CY,$B513,AE$1)</f>
        <v>0</v>
      </c>
      <c r="AF513" s="388" t="n">
        <f aca="false" t="array" ref="AF513:AF513">INDEX(_Rge_Data_3rd_CY,$B513,AF$1)</f>
        <v>0</v>
      </c>
      <c r="AG513" s="388" t="n">
        <f aca="false" t="array" ref="AG513:AG513">INDEX(_Rge_Data_3rd_CY,$B513,AG$1)</f>
        <v>0</v>
      </c>
      <c r="AH513" s="388" t="n">
        <f aca="false">V513-AG513</f>
        <v>0</v>
      </c>
      <c r="AI513" s="389" t="n">
        <f aca="false">IFERROR(AH513/V513,)</f>
        <v>0</v>
      </c>
      <c r="AJ513" s="390" t="n">
        <f aca="false" t="array" ref="AJ513:AJ513">INDEX(_Rge_Data_3rd_CY,$B513,AJ$1)</f>
        <v>0</v>
      </c>
      <c r="AK513" s="391" t="n">
        <f aca="false" t="array" ref="AK513:AK513">INDEX(_Rge_Data_3rd_CY,$B513,AK$1)</f>
        <v>0</v>
      </c>
      <c r="AL513" s="391" t="n">
        <f aca="false" t="array" ref="AL513:AL513">INDEX(_Rge_Data_3rd_CY,$B513,AL$1)</f>
        <v>0</v>
      </c>
      <c r="AM513" s="391" t="n">
        <f aca="false">INDEX(_Rge_Data_3rd_CY,$B513,AM$1)</f>
        <v>0</v>
      </c>
      <c r="AN513" s="391" t="n">
        <f aca="false" t="array" ref="AN513:AN513">INDEX(_Rge_Data_3rd_CY,$B513,AN$1)</f>
        <v>0</v>
      </c>
      <c r="AO513" s="391" t="n">
        <f aca="false" t="array" ref="AO513:AO513">INDEX(_Rge_Data_3rd_CY,$B513,AO$1)</f>
        <v>0</v>
      </c>
      <c r="AP513" s="391" t="n">
        <f aca="false" t="array" ref="AP513:AP513">INDEX(_Rge_Data_3rd_CY,$B513,AP$1)</f>
        <v>0</v>
      </c>
      <c r="AQ513" s="391" t="n">
        <f aca="false" t="array" ref="AQ513:AQ513">INDEX(_Rge_Data_3rd_CY,$B513,AQ$1)</f>
        <v>0</v>
      </c>
      <c r="AR513" s="391" t="n">
        <f aca="false" t="array" ref="AR513:AR513">INDEX(_Rge_Data_3rd_CY,$B513,AR$1)</f>
        <v>0</v>
      </c>
      <c r="AS513" s="391" t="n">
        <f aca="false">INDEX(_Rge_Data_3rd_CY,$B513,AS$1)</f>
        <v>0</v>
      </c>
      <c r="AT513" s="391" t="n">
        <f aca="false" t="array" ref="AT513:AT513">INDEX(_Rge_Data_3rd_CY,$B513,AT$1)</f>
        <v>0</v>
      </c>
      <c r="AU513" s="391" t="n">
        <f aca="false" t="array" ref="AU513:AU513">INDEX(_Rge_Data_3rd_CY,$B513,AU$1)</f>
        <v>0</v>
      </c>
      <c r="AV513" s="262" t="n">
        <f aca="false">AU513+AX513+AY513</f>
        <v>0</v>
      </c>
      <c r="AW513" s="392" t="n">
        <f aca="false">IFERROR(AU513/AG513,0)</f>
        <v>0</v>
      </c>
      <c r="AX513" s="268" t="n">
        <f aca="false">IFERROR(IF(AND($F513="OPEN",$AH513&gt;0),$AH513*_SoP*$AW513,IF(AND($F513="CLOSED",$AH513&gt;0),$AH513*_SoL*$AW513,0)),0)</f>
        <v>0</v>
      </c>
      <c r="AY513" s="268" t="n">
        <f aca="false">IFERROR(IF($AH513&lt;0,$AH513*_SoL,0),0)</f>
        <v>0</v>
      </c>
      <c r="AZ513" s="393" t="n">
        <f aca="false">AU513+AX513</f>
        <v>0</v>
      </c>
      <c r="BA513" s="393" t="n">
        <f aca="false">AJ513-AY513</f>
        <v>0</v>
      </c>
      <c r="BB513" s="393" t="n">
        <f aca="false">AZ513-BA513</f>
        <v>0</v>
      </c>
      <c r="BC513" s="394" t="n">
        <f aca="false">IF($BB513&gt;=0,$BB513,0)</f>
        <v>0</v>
      </c>
      <c r="BD513" s="395" t="n">
        <f aca="false">IF($BB513&lt;=0,-$BB513,0)</f>
        <v>-0</v>
      </c>
      <c r="BE513" s="396" t="n">
        <f aca="false">IF((V513-AJ513)&lt;0,0,V513-AJ513)</f>
        <v>0</v>
      </c>
      <c r="BF513" s="397" t="n">
        <f aca="false">IF(AW513&gt;1,0,V513-AW513*V513)</f>
        <v>0</v>
      </c>
    </row>
    <row r="514" customFormat="false" ht="19.5" hidden="false" customHeight="true" outlineLevel="0" collapsed="false">
      <c r="A514" s="166"/>
      <c r="B514" s="208" t="n">
        <f aca="false">B513+1</f>
        <v>503</v>
      </c>
      <c r="C514" s="166"/>
      <c r="D514" s="369" t="n">
        <f aca="false">INDEX(_Rge_Projectdata_3rd,$B514,MATCH("Project-ID",_Rge_Headline_Projectdata,0))</f>
        <v>0</v>
      </c>
      <c r="E514" s="370" t="str">
        <f aca="false" t="array" ref="E514:E514">IF(INDEX(_Rge_Data_3rd_CY,$B514,E$1)=0,"",TEXT(INDEX(_Rge_Data_3rd_CY,$B514,E$1),"JJJJMMTT"))</f>
        <v/>
      </c>
      <c r="F514" s="382" t="str">
        <f aca="false" t="array" ref="F514:F514">INDEX(_Rge_Data_3rd_CY,$B514,F$1)</f>
        <v>Open</v>
      </c>
      <c r="G514" s="371" t="n">
        <f aca="false" t="array" ref="G514:G514">IFERROR(MATCH(INDEX(_Rge_Data_3rd_CY,$B514,G$1),_Rge_Projectstatus,0),"")</f>
        <v>1</v>
      </c>
      <c r="H514" s="383" t="n">
        <f aca="false">INDEX(_Rge_Data_3rd_CY,$B514,H$1)</f>
        <v>0</v>
      </c>
      <c r="I514" s="384" t="n">
        <f aca="false">INDEX(_Rge_Data_3rd_CY,$B514,I$1)</f>
        <v>0</v>
      </c>
      <c r="J514" s="384" t="n">
        <f aca="false">INDEX(_Rge_Data_3rd_CY,$B514,J$1)</f>
        <v>0</v>
      </c>
      <c r="K514" s="384" t="n">
        <f aca="false">INDEX(_Rge_Data_3rd_CY,$B514,K$1)</f>
        <v>0</v>
      </c>
      <c r="L514" s="385" t="n">
        <f aca="false" t="array" ref="L514:L514">INDEX(_Rge_Data_3rd_CY,$B514,L$1)</f>
        <v>0</v>
      </c>
      <c r="M514" s="385" t="n">
        <f aca="false" t="array" ref="M514:M514">INDEX(_Rge_Data_3rd_CY,$B514,M$1)</f>
        <v>0</v>
      </c>
      <c r="N514" s="385" t="n">
        <f aca="false" t="array" ref="N514:N514">INDEX(_Rge_Data_3rd_CY,$B514,N$1)</f>
        <v>0</v>
      </c>
      <c r="O514" s="385" t="n">
        <f aca="false" t="array" ref="O514:O514">INDEX(_Rge_Data_3rd_CY,$B514,O$1)</f>
        <v>0</v>
      </c>
      <c r="P514" s="385" t="n">
        <f aca="false" t="array" ref="P514:P514">INDEX(_Rge_Data_3rd_CY,$B514,P$1)</f>
        <v>0</v>
      </c>
      <c r="Q514" s="385" t="n">
        <f aca="false">INDEX(_Rge_Data_3rd_CY,$B514,Q$1)</f>
        <v>0</v>
      </c>
      <c r="R514" s="385" t="n">
        <f aca="false" t="array" ref="R514:R514">INDEX(_Rge_Data_3rd_CY,$B514,R$1)</f>
        <v>0</v>
      </c>
      <c r="S514" s="385" t="n">
        <f aca="false" t="array" ref="S514:S514">INDEX(_Rge_Data_3rd_CY,$B514,S$1)</f>
        <v>0</v>
      </c>
      <c r="T514" s="385" t="n">
        <f aca="false">H514-S514</f>
        <v>0</v>
      </c>
      <c r="U514" s="386" t="n">
        <f aca="false">IFERROR(T514/H514,0)</f>
        <v>0</v>
      </c>
      <c r="V514" s="387" t="n">
        <f aca="false">INDEX(_Rge_Data_3rd_CY,$B514,V$1)</f>
        <v>0</v>
      </c>
      <c r="W514" s="388" t="n">
        <f aca="false">INDEX(_Rge_Data_3rd_CY,$B514,W$1)</f>
        <v>0</v>
      </c>
      <c r="X514" s="388" t="n">
        <f aca="false">INDEX(_Rge_Data_3rd_CY,$B514,X$1)</f>
        <v>0</v>
      </c>
      <c r="Y514" s="388" t="n">
        <f aca="false">INDEX(_Rge_Data_3rd_CY,$B514,Y$1)</f>
        <v>0</v>
      </c>
      <c r="Z514" s="388" t="n">
        <f aca="false" t="array" ref="Z514:Z514">INDEX(_Rge_Data_3rd_CY,$B514,Z$1)</f>
        <v>0</v>
      </c>
      <c r="AA514" s="388" t="n">
        <f aca="false" t="array" ref="AA514:AA514">INDEX(_Rge_Data_3rd_CY,$B514,AA$1)</f>
        <v>0</v>
      </c>
      <c r="AB514" s="388" t="n">
        <f aca="false" t="array" ref="AB514:AB514">INDEX(_Rge_Data_3rd_CY,$B514,AB$1)</f>
        <v>0</v>
      </c>
      <c r="AC514" s="388" t="n">
        <f aca="false" t="array" ref="AC514:AC514">INDEX(_Rge_Data_3rd_CY,$B514,AC$1)</f>
        <v>0</v>
      </c>
      <c r="AD514" s="388" t="n">
        <f aca="false" t="array" ref="AD514:AD514">INDEX(_Rge_Data_3rd_CY,$B514,AD$1)</f>
        <v>0</v>
      </c>
      <c r="AE514" s="388" t="n">
        <f aca="false">INDEX(_Rge_Data_3rd_CY,$B514,AE$1)</f>
        <v>0</v>
      </c>
      <c r="AF514" s="388" t="n">
        <f aca="false" t="array" ref="AF514:AF514">INDEX(_Rge_Data_3rd_CY,$B514,AF$1)</f>
        <v>0</v>
      </c>
      <c r="AG514" s="388" t="n">
        <f aca="false" t="array" ref="AG514:AG514">INDEX(_Rge_Data_3rd_CY,$B514,AG$1)</f>
        <v>0</v>
      </c>
      <c r="AH514" s="388" t="n">
        <f aca="false">V514-AG514</f>
        <v>0</v>
      </c>
      <c r="AI514" s="389" t="n">
        <f aca="false">IFERROR(AH514/V514,)</f>
        <v>0</v>
      </c>
      <c r="AJ514" s="390" t="n">
        <f aca="false" t="array" ref="AJ514:AJ514">INDEX(_Rge_Data_3rd_CY,$B514,AJ$1)</f>
        <v>0</v>
      </c>
      <c r="AK514" s="391" t="n">
        <f aca="false" t="array" ref="AK514:AK514">INDEX(_Rge_Data_3rd_CY,$B514,AK$1)</f>
        <v>0</v>
      </c>
      <c r="AL514" s="391" t="n">
        <f aca="false" t="array" ref="AL514:AL514">INDEX(_Rge_Data_3rd_CY,$B514,AL$1)</f>
        <v>0</v>
      </c>
      <c r="AM514" s="391" t="n">
        <f aca="false">INDEX(_Rge_Data_3rd_CY,$B514,AM$1)</f>
        <v>0</v>
      </c>
      <c r="AN514" s="391" t="n">
        <f aca="false" t="array" ref="AN514:AN514">INDEX(_Rge_Data_3rd_CY,$B514,AN$1)</f>
        <v>0</v>
      </c>
      <c r="AO514" s="391" t="n">
        <f aca="false" t="array" ref="AO514:AO514">INDEX(_Rge_Data_3rd_CY,$B514,AO$1)</f>
        <v>0</v>
      </c>
      <c r="AP514" s="391" t="n">
        <f aca="false" t="array" ref="AP514:AP514">INDEX(_Rge_Data_3rd_CY,$B514,AP$1)</f>
        <v>0</v>
      </c>
      <c r="AQ514" s="391" t="n">
        <f aca="false" t="array" ref="AQ514:AQ514">INDEX(_Rge_Data_3rd_CY,$B514,AQ$1)</f>
        <v>0</v>
      </c>
      <c r="AR514" s="391" t="n">
        <f aca="false" t="array" ref="AR514:AR514">INDEX(_Rge_Data_3rd_CY,$B514,AR$1)</f>
        <v>0</v>
      </c>
      <c r="AS514" s="391" t="n">
        <f aca="false">INDEX(_Rge_Data_3rd_CY,$B514,AS$1)</f>
        <v>0</v>
      </c>
      <c r="AT514" s="391" t="n">
        <f aca="false" t="array" ref="AT514:AT514">INDEX(_Rge_Data_3rd_CY,$B514,AT$1)</f>
        <v>0</v>
      </c>
      <c r="AU514" s="391" t="n">
        <f aca="false" t="array" ref="AU514:AU514">INDEX(_Rge_Data_3rd_CY,$B514,AU$1)</f>
        <v>0</v>
      </c>
      <c r="AV514" s="262" t="n">
        <f aca="false">AU514+AX514+AY514</f>
        <v>0</v>
      </c>
      <c r="AW514" s="392" t="n">
        <f aca="false">IFERROR(AU514/AG514,0)</f>
        <v>0</v>
      </c>
      <c r="AX514" s="268" t="n">
        <f aca="false">IFERROR(IF(AND($F514="OPEN",$AH514&gt;0),$AH514*_SoP*$AW514,IF(AND($F514="CLOSED",$AH514&gt;0),$AH514*_SoL*$AW514,0)),0)</f>
        <v>0</v>
      </c>
      <c r="AY514" s="268" t="n">
        <f aca="false">IFERROR(IF($AH514&lt;0,$AH514*_SoL,0),0)</f>
        <v>0</v>
      </c>
      <c r="AZ514" s="393" t="n">
        <f aca="false">AU514+AX514</f>
        <v>0</v>
      </c>
      <c r="BA514" s="393" t="n">
        <f aca="false">AJ514-AY514</f>
        <v>0</v>
      </c>
      <c r="BB514" s="393" t="n">
        <f aca="false">AZ514-BA514</f>
        <v>0</v>
      </c>
      <c r="BC514" s="394" t="n">
        <f aca="false">IF($BB514&gt;=0,$BB514,0)</f>
        <v>0</v>
      </c>
      <c r="BD514" s="395" t="n">
        <f aca="false">IF($BB514&lt;=0,-$BB514,0)</f>
        <v>-0</v>
      </c>
      <c r="BE514" s="396" t="n">
        <f aca="false">IF((V514-AJ514)&lt;0,0,V514-AJ514)</f>
        <v>0</v>
      </c>
      <c r="BF514" s="397" t="n">
        <f aca="false">IF(AW514&gt;1,0,V514-AW514*V514)</f>
        <v>0</v>
      </c>
    </row>
    <row r="515" customFormat="false" ht="19.5" hidden="false" customHeight="true" outlineLevel="0" collapsed="false">
      <c r="A515" s="166"/>
      <c r="B515" s="208" t="n">
        <f aca="false">B514+1</f>
        <v>504</v>
      </c>
      <c r="C515" s="166"/>
      <c r="D515" s="369" t="n">
        <f aca="false">INDEX(_Rge_Projectdata_3rd,$B515,MATCH("Project-ID",_Rge_Headline_Projectdata,0))</f>
        <v>0</v>
      </c>
      <c r="E515" s="370" t="str">
        <f aca="false" t="array" ref="E515:E515">IF(INDEX(_Rge_Data_3rd_CY,$B515,E$1)=0,"",TEXT(INDEX(_Rge_Data_3rd_CY,$B515,E$1),"JJJJMMTT"))</f>
        <v/>
      </c>
      <c r="F515" s="382" t="str">
        <f aca="false" t="array" ref="F515:F515">INDEX(_Rge_Data_3rd_CY,$B515,F$1)</f>
        <v>Open</v>
      </c>
      <c r="G515" s="371" t="n">
        <f aca="false" t="array" ref="G515:G515">IFERROR(MATCH(INDEX(_Rge_Data_3rd_CY,$B515,G$1),_Rge_Projectstatus,0),"")</f>
        <v>1</v>
      </c>
      <c r="H515" s="383" t="n">
        <f aca="false">INDEX(_Rge_Data_3rd_CY,$B515,H$1)</f>
        <v>0</v>
      </c>
      <c r="I515" s="384" t="n">
        <f aca="false">INDEX(_Rge_Data_3rd_CY,$B515,I$1)</f>
        <v>0</v>
      </c>
      <c r="J515" s="384" t="n">
        <f aca="false">INDEX(_Rge_Data_3rd_CY,$B515,J$1)</f>
        <v>0</v>
      </c>
      <c r="K515" s="384" t="n">
        <f aca="false">INDEX(_Rge_Data_3rd_CY,$B515,K$1)</f>
        <v>0</v>
      </c>
      <c r="L515" s="385" t="n">
        <f aca="false" t="array" ref="L515:L515">INDEX(_Rge_Data_3rd_CY,$B515,L$1)</f>
        <v>0</v>
      </c>
      <c r="M515" s="385" t="n">
        <f aca="false" t="array" ref="M515:M515">INDEX(_Rge_Data_3rd_CY,$B515,M$1)</f>
        <v>0</v>
      </c>
      <c r="N515" s="385" t="n">
        <f aca="false" t="array" ref="N515:N515">INDEX(_Rge_Data_3rd_CY,$B515,N$1)</f>
        <v>0</v>
      </c>
      <c r="O515" s="385" t="n">
        <f aca="false" t="array" ref="O515:O515">INDEX(_Rge_Data_3rd_CY,$B515,O$1)</f>
        <v>0</v>
      </c>
      <c r="P515" s="385" t="n">
        <f aca="false" t="array" ref="P515:P515">INDEX(_Rge_Data_3rd_CY,$B515,P$1)</f>
        <v>0</v>
      </c>
      <c r="Q515" s="385" t="n">
        <f aca="false">INDEX(_Rge_Data_3rd_CY,$B515,Q$1)</f>
        <v>0</v>
      </c>
      <c r="R515" s="385" t="n">
        <f aca="false" t="array" ref="R515:R515">INDEX(_Rge_Data_3rd_CY,$B515,R$1)</f>
        <v>0</v>
      </c>
      <c r="S515" s="385" t="n">
        <f aca="false" t="array" ref="S515:S515">INDEX(_Rge_Data_3rd_CY,$B515,S$1)</f>
        <v>0</v>
      </c>
      <c r="T515" s="385" t="n">
        <f aca="false">H515-S515</f>
        <v>0</v>
      </c>
      <c r="U515" s="386" t="n">
        <f aca="false">IFERROR(T515/H515,0)</f>
        <v>0</v>
      </c>
      <c r="V515" s="387" t="n">
        <f aca="false">INDEX(_Rge_Data_3rd_CY,$B515,V$1)</f>
        <v>0</v>
      </c>
      <c r="W515" s="388" t="n">
        <f aca="false">INDEX(_Rge_Data_3rd_CY,$B515,W$1)</f>
        <v>0</v>
      </c>
      <c r="X515" s="388" t="n">
        <f aca="false">INDEX(_Rge_Data_3rd_CY,$B515,X$1)</f>
        <v>0</v>
      </c>
      <c r="Y515" s="388" t="n">
        <f aca="false">INDEX(_Rge_Data_3rd_CY,$B515,Y$1)</f>
        <v>0</v>
      </c>
      <c r="Z515" s="388" t="n">
        <f aca="false" t="array" ref="Z515:Z515">INDEX(_Rge_Data_3rd_CY,$B515,Z$1)</f>
        <v>0</v>
      </c>
      <c r="AA515" s="388" t="n">
        <f aca="false" t="array" ref="AA515:AA515">INDEX(_Rge_Data_3rd_CY,$B515,AA$1)</f>
        <v>0</v>
      </c>
      <c r="AB515" s="388" t="n">
        <f aca="false" t="array" ref="AB515:AB515">INDEX(_Rge_Data_3rd_CY,$B515,AB$1)</f>
        <v>0</v>
      </c>
      <c r="AC515" s="388" t="n">
        <f aca="false" t="array" ref="AC515:AC515">INDEX(_Rge_Data_3rd_CY,$B515,AC$1)</f>
        <v>0</v>
      </c>
      <c r="AD515" s="388" t="n">
        <f aca="false" t="array" ref="AD515:AD515">INDEX(_Rge_Data_3rd_CY,$B515,AD$1)</f>
        <v>0</v>
      </c>
      <c r="AE515" s="388" t="n">
        <f aca="false">INDEX(_Rge_Data_3rd_CY,$B515,AE$1)</f>
        <v>0</v>
      </c>
      <c r="AF515" s="388" t="n">
        <f aca="false" t="array" ref="AF515:AF515">INDEX(_Rge_Data_3rd_CY,$B515,AF$1)</f>
        <v>0</v>
      </c>
      <c r="AG515" s="388" t="n">
        <f aca="false" t="array" ref="AG515:AG515">INDEX(_Rge_Data_3rd_CY,$B515,AG$1)</f>
        <v>0</v>
      </c>
      <c r="AH515" s="388" t="n">
        <f aca="false">V515-AG515</f>
        <v>0</v>
      </c>
      <c r="AI515" s="389" t="n">
        <f aca="false">IFERROR(AH515/V515,)</f>
        <v>0</v>
      </c>
      <c r="AJ515" s="390" t="n">
        <f aca="false" t="array" ref="AJ515:AJ515">INDEX(_Rge_Data_3rd_CY,$B515,AJ$1)</f>
        <v>0</v>
      </c>
      <c r="AK515" s="391" t="n">
        <f aca="false" t="array" ref="AK515:AK515">INDEX(_Rge_Data_3rd_CY,$B515,AK$1)</f>
        <v>0</v>
      </c>
      <c r="AL515" s="391" t="n">
        <f aca="false" t="array" ref="AL515:AL515">INDEX(_Rge_Data_3rd_CY,$B515,AL$1)</f>
        <v>0</v>
      </c>
      <c r="AM515" s="391" t="n">
        <f aca="false">INDEX(_Rge_Data_3rd_CY,$B515,AM$1)</f>
        <v>0</v>
      </c>
      <c r="AN515" s="391" t="n">
        <f aca="false" t="array" ref="AN515:AN515">INDEX(_Rge_Data_3rd_CY,$B515,AN$1)</f>
        <v>0</v>
      </c>
      <c r="AO515" s="391" t="n">
        <f aca="false" t="array" ref="AO515:AO515">INDEX(_Rge_Data_3rd_CY,$B515,AO$1)</f>
        <v>0</v>
      </c>
      <c r="AP515" s="391" t="n">
        <f aca="false" t="array" ref="AP515:AP515">INDEX(_Rge_Data_3rd_CY,$B515,AP$1)</f>
        <v>0</v>
      </c>
      <c r="AQ515" s="391" t="n">
        <f aca="false" t="array" ref="AQ515:AQ515">INDEX(_Rge_Data_3rd_CY,$B515,AQ$1)</f>
        <v>0</v>
      </c>
      <c r="AR515" s="391" t="n">
        <f aca="false" t="array" ref="AR515:AR515">INDEX(_Rge_Data_3rd_CY,$B515,AR$1)</f>
        <v>0</v>
      </c>
      <c r="AS515" s="391" t="n">
        <f aca="false">INDEX(_Rge_Data_3rd_CY,$B515,AS$1)</f>
        <v>0</v>
      </c>
      <c r="AT515" s="391" t="n">
        <f aca="false" t="array" ref="AT515:AT515">INDEX(_Rge_Data_3rd_CY,$B515,AT$1)</f>
        <v>0</v>
      </c>
      <c r="AU515" s="391" t="n">
        <f aca="false" t="array" ref="AU515:AU515">INDEX(_Rge_Data_3rd_CY,$B515,AU$1)</f>
        <v>0</v>
      </c>
      <c r="AV515" s="262" t="n">
        <f aca="false">AU515+AX515+AY515</f>
        <v>0</v>
      </c>
      <c r="AW515" s="392" t="n">
        <f aca="false">IFERROR(AU515/AG515,0)</f>
        <v>0</v>
      </c>
      <c r="AX515" s="268" t="n">
        <f aca="false">IFERROR(IF(AND($F515="OPEN",$AH515&gt;0),$AH515*_SoP*$AW515,IF(AND($F515="CLOSED",$AH515&gt;0),$AH515*_SoL*$AW515,0)),0)</f>
        <v>0</v>
      </c>
      <c r="AY515" s="268" t="n">
        <f aca="false">IFERROR(IF($AH515&lt;0,$AH515*_SoL,0),0)</f>
        <v>0</v>
      </c>
      <c r="AZ515" s="393" t="n">
        <f aca="false">AU515+AX515</f>
        <v>0</v>
      </c>
      <c r="BA515" s="393" t="n">
        <f aca="false">AJ515-AY515</f>
        <v>0</v>
      </c>
      <c r="BB515" s="393" t="n">
        <f aca="false">AZ515-BA515</f>
        <v>0</v>
      </c>
      <c r="BC515" s="394" t="n">
        <f aca="false">IF($BB515&gt;=0,$BB515,0)</f>
        <v>0</v>
      </c>
      <c r="BD515" s="395" t="n">
        <f aca="false">IF($BB515&lt;=0,-$BB515,0)</f>
        <v>-0</v>
      </c>
      <c r="BE515" s="396" t="n">
        <f aca="false">IF((V515-AJ515)&lt;0,0,V515-AJ515)</f>
        <v>0</v>
      </c>
      <c r="BF515" s="397" t="n">
        <f aca="false">IF(AW515&gt;1,0,V515-AW515*V515)</f>
        <v>0</v>
      </c>
    </row>
    <row r="516" customFormat="false" ht="19.5" hidden="false" customHeight="true" outlineLevel="0" collapsed="false">
      <c r="A516" s="166"/>
      <c r="B516" s="208" t="n">
        <f aca="false">B515+1</f>
        <v>505</v>
      </c>
      <c r="C516" s="166"/>
      <c r="D516" s="369" t="n">
        <f aca="false">INDEX(_Rge_Projectdata_3rd,$B516,MATCH("Project-ID",_Rge_Headline_Projectdata,0))</f>
        <v>0</v>
      </c>
      <c r="E516" s="370" t="str">
        <f aca="false" t="array" ref="E516:E516">IF(INDEX(_Rge_Data_3rd_CY,$B516,E$1)=0,"",TEXT(INDEX(_Rge_Data_3rd_CY,$B516,E$1),"JJJJMMTT"))</f>
        <v/>
      </c>
      <c r="F516" s="382" t="str">
        <f aca="false" t="array" ref="F516:F516">INDEX(_Rge_Data_3rd_CY,$B516,F$1)</f>
        <v>Open</v>
      </c>
      <c r="G516" s="371" t="n">
        <f aca="false" t="array" ref="G516:G516">IFERROR(MATCH(INDEX(_Rge_Data_3rd_CY,$B516,G$1),_Rge_Projectstatus,0),"")</f>
        <v>1</v>
      </c>
      <c r="H516" s="383" t="n">
        <f aca="false">INDEX(_Rge_Data_3rd_CY,$B516,H$1)</f>
        <v>0</v>
      </c>
      <c r="I516" s="384" t="n">
        <f aca="false">INDEX(_Rge_Data_3rd_CY,$B516,I$1)</f>
        <v>0</v>
      </c>
      <c r="J516" s="384" t="n">
        <f aca="false">INDEX(_Rge_Data_3rd_CY,$B516,J$1)</f>
        <v>0</v>
      </c>
      <c r="K516" s="384" t="n">
        <f aca="false">INDEX(_Rge_Data_3rd_CY,$B516,K$1)</f>
        <v>0</v>
      </c>
      <c r="L516" s="385" t="n">
        <f aca="false" t="array" ref="L516:L516">INDEX(_Rge_Data_3rd_CY,$B516,L$1)</f>
        <v>0</v>
      </c>
      <c r="M516" s="385" t="n">
        <f aca="false" t="array" ref="M516:M516">INDEX(_Rge_Data_3rd_CY,$B516,M$1)</f>
        <v>0</v>
      </c>
      <c r="N516" s="385" t="n">
        <f aca="false" t="array" ref="N516:N516">INDEX(_Rge_Data_3rd_CY,$B516,N$1)</f>
        <v>0</v>
      </c>
      <c r="O516" s="385" t="n">
        <f aca="false" t="array" ref="O516:O516">INDEX(_Rge_Data_3rd_CY,$B516,O$1)</f>
        <v>0</v>
      </c>
      <c r="P516" s="385" t="n">
        <f aca="false" t="array" ref="P516:P516">INDEX(_Rge_Data_3rd_CY,$B516,P$1)</f>
        <v>0</v>
      </c>
      <c r="Q516" s="385" t="n">
        <f aca="false">INDEX(_Rge_Data_3rd_CY,$B516,Q$1)</f>
        <v>0</v>
      </c>
      <c r="R516" s="385" t="n">
        <f aca="false" t="array" ref="R516:R516">INDEX(_Rge_Data_3rd_CY,$B516,R$1)</f>
        <v>0</v>
      </c>
      <c r="S516" s="385" t="n">
        <f aca="false" t="array" ref="S516:S516">INDEX(_Rge_Data_3rd_CY,$B516,S$1)</f>
        <v>0</v>
      </c>
      <c r="T516" s="385" t="n">
        <f aca="false">H516-S516</f>
        <v>0</v>
      </c>
      <c r="U516" s="386" t="n">
        <f aca="false">IFERROR(T516/H516,0)</f>
        <v>0</v>
      </c>
      <c r="V516" s="387" t="n">
        <f aca="false">INDEX(_Rge_Data_3rd_CY,$B516,V$1)</f>
        <v>0</v>
      </c>
      <c r="W516" s="388" t="n">
        <f aca="false">INDEX(_Rge_Data_3rd_CY,$B516,W$1)</f>
        <v>0</v>
      </c>
      <c r="X516" s="388" t="n">
        <f aca="false">INDEX(_Rge_Data_3rd_CY,$B516,X$1)</f>
        <v>0</v>
      </c>
      <c r="Y516" s="388" t="n">
        <f aca="false">INDEX(_Rge_Data_3rd_CY,$B516,Y$1)</f>
        <v>0</v>
      </c>
      <c r="Z516" s="388" t="n">
        <f aca="false" t="array" ref="Z516:Z516">INDEX(_Rge_Data_3rd_CY,$B516,Z$1)</f>
        <v>0</v>
      </c>
      <c r="AA516" s="388" t="n">
        <f aca="false" t="array" ref="AA516:AA516">INDEX(_Rge_Data_3rd_CY,$B516,AA$1)</f>
        <v>0</v>
      </c>
      <c r="AB516" s="388" t="n">
        <f aca="false" t="array" ref="AB516:AB516">INDEX(_Rge_Data_3rd_CY,$B516,AB$1)</f>
        <v>0</v>
      </c>
      <c r="AC516" s="388" t="n">
        <f aca="false" t="array" ref="AC516:AC516">INDEX(_Rge_Data_3rd_CY,$B516,AC$1)</f>
        <v>0</v>
      </c>
      <c r="AD516" s="388" t="n">
        <f aca="false" t="array" ref="AD516:AD516">INDEX(_Rge_Data_3rd_CY,$B516,AD$1)</f>
        <v>0</v>
      </c>
      <c r="AE516" s="388" t="n">
        <f aca="false">INDEX(_Rge_Data_3rd_CY,$B516,AE$1)</f>
        <v>0</v>
      </c>
      <c r="AF516" s="388" t="n">
        <f aca="false" t="array" ref="AF516:AF516">INDEX(_Rge_Data_3rd_CY,$B516,AF$1)</f>
        <v>0</v>
      </c>
      <c r="AG516" s="388" t="n">
        <f aca="false" t="array" ref="AG516:AG516">INDEX(_Rge_Data_3rd_CY,$B516,AG$1)</f>
        <v>0</v>
      </c>
      <c r="AH516" s="388" t="n">
        <f aca="false">V516-AG516</f>
        <v>0</v>
      </c>
      <c r="AI516" s="389" t="n">
        <f aca="false">IFERROR(AH516/V516,)</f>
        <v>0</v>
      </c>
      <c r="AJ516" s="390" t="n">
        <f aca="false" t="array" ref="AJ516:AJ516">INDEX(_Rge_Data_3rd_CY,$B516,AJ$1)</f>
        <v>0</v>
      </c>
      <c r="AK516" s="391" t="n">
        <f aca="false" t="array" ref="AK516:AK516">INDEX(_Rge_Data_3rd_CY,$B516,AK$1)</f>
        <v>0</v>
      </c>
      <c r="AL516" s="391" t="n">
        <f aca="false" t="array" ref="AL516:AL516">INDEX(_Rge_Data_3rd_CY,$B516,AL$1)</f>
        <v>0</v>
      </c>
      <c r="AM516" s="391" t="n">
        <f aca="false">INDEX(_Rge_Data_3rd_CY,$B516,AM$1)</f>
        <v>0</v>
      </c>
      <c r="AN516" s="391" t="n">
        <f aca="false" t="array" ref="AN516:AN516">INDEX(_Rge_Data_3rd_CY,$B516,AN$1)</f>
        <v>0</v>
      </c>
      <c r="AO516" s="391" t="n">
        <f aca="false" t="array" ref="AO516:AO516">INDEX(_Rge_Data_3rd_CY,$B516,AO$1)</f>
        <v>0</v>
      </c>
      <c r="AP516" s="391" t="n">
        <f aca="false" t="array" ref="AP516:AP516">INDEX(_Rge_Data_3rd_CY,$B516,AP$1)</f>
        <v>0</v>
      </c>
      <c r="AQ516" s="391" t="n">
        <f aca="false" t="array" ref="AQ516:AQ516">INDEX(_Rge_Data_3rd_CY,$B516,AQ$1)</f>
        <v>0</v>
      </c>
      <c r="AR516" s="391" t="n">
        <f aca="false" t="array" ref="AR516:AR516">INDEX(_Rge_Data_3rd_CY,$B516,AR$1)</f>
        <v>0</v>
      </c>
      <c r="AS516" s="391" t="n">
        <f aca="false">INDEX(_Rge_Data_3rd_CY,$B516,AS$1)</f>
        <v>0</v>
      </c>
      <c r="AT516" s="391" t="n">
        <f aca="false" t="array" ref="AT516:AT516">INDEX(_Rge_Data_3rd_CY,$B516,AT$1)</f>
        <v>0</v>
      </c>
      <c r="AU516" s="391" t="n">
        <f aca="false" t="array" ref="AU516:AU516">INDEX(_Rge_Data_3rd_CY,$B516,AU$1)</f>
        <v>0</v>
      </c>
      <c r="AV516" s="262" t="n">
        <f aca="false">AU516+AX516+AY516</f>
        <v>0</v>
      </c>
      <c r="AW516" s="392" t="n">
        <f aca="false">IFERROR(AU516/AG516,0)</f>
        <v>0</v>
      </c>
      <c r="AX516" s="268" t="n">
        <f aca="false">IFERROR(IF(AND($F516="OPEN",$AH516&gt;0),$AH516*_SoP*$AW516,IF(AND($F516="CLOSED",$AH516&gt;0),$AH516*_SoL*$AW516,0)),0)</f>
        <v>0</v>
      </c>
      <c r="AY516" s="268" t="n">
        <f aca="false">IFERROR(IF($AH516&lt;0,$AH516*_SoL,0),0)</f>
        <v>0</v>
      </c>
      <c r="AZ516" s="393" t="n">
        <f aca="false">AU516+AX516</f>
        <v>0</v>
      </c>
      <c r="BA516" s="393" t="n">
        <f aca="false">AJ516-AY516</f>
        <v>0</v>
      </c>
      <c r="BB516" s="393" t="n">
        <f aca="false">AZ516-BA516</f>
        <v>0</v>
      </c>
      <c r="BC516" s="394" t="n">
        <f aca="false">IF($BB516&gt;=0,$BB516,0)</f>
        <v>0</v>
      </c>
      <c r="BD516" s="395" t="n">
        <f aca="false">IF($BB516&lt;=0,-$BB516,0)</f>
        <v>-0</v>
      </c>
      <c r="BE516" s="396" t="n">
        <f aca="false">IF((V516-AJ516)&lt;0,0,V516-AJ516)</f>
        <v>0</v>
      </c>
      <c r="BF516" s="397" t="n">
        <f aca="false">IF(AW516&gt;1,0,V516-AW516*V516)</f>
        <v>0</v>
      </c>
    </row>
    <row r="517" customFormat="false" ht="19.5" hidden="false" customHeight="true" outlineLevel="0" collapsed="false">
      <c r="A517" s="166"/>
      <c r="B517" s="208" t="n">
        <f aca="false">B516+1</f>
        <v>506</v>
      </c>
      <c r="C517" s="166"/>
      <c r="D517" s="369" t="n">
        <f aca="false">INDEX(_Rge_Projectdata_3rd,$B517,MATCH("Project-ID",_Rge_Headline_Projectdata,0))</f>
        <v>0</v>
      </c>
      <c r="E517" s="370" t="str">
        <f aca="false" t="array" ref="E517:E517">IF(INDEX(_Rge_Data_3rd_CY,$B517,E$1)=0,"",TEXT(INDEX(_Rge_Data_3rd_CY,$B517,E$1),"JJJJMMTT"))</f>
        <v/>
      </c>
      <c r="F517" s="382" t="str">
        <f aca="false" t="array" ref="F517:F517">INDEX(_Rge_Data_3rd_CY,$B517,F$1)</f>
        <v>Open</v>
      </c>
      <c r="G517" s="371" t="n">
        <f aca="false" t="array" ref="G517:G517">IFERROR(MATCH(INDEX(_Rge_Data_3rd_CY,$B517,G$1),_Rge_Projectstatus,0),"")</f>
        <v>1</v>
      </c>
      <c r="H517" s="383" t="n">
        <f aca="false">INDEX(_Rge_Data_3rd_CY,$B517,H$1)</f>
        <v>0</v>
      </c>
      <c r="I517" s="384" t="n">
        <f aca="false">INDEX(_Rge_Data_3rd_CY,$B517,I$1)</f>
        <v>0</v>
      </c>
      <c r="J517" s="384" t="n">
        <f aca="false">INDEX(_Rge_Data_3rd_CY,$B517,J$1)</f>
        <v>0</v>
      </c>
      <c r="K517" s="384" t="n">
        <f aca="false">INDEX(_Rge_Data_3rd_CY,$B517,K$1)</f>
        <v>0</v>
      </c>
      <c r="L517" s="385" t="n">
        <f aca="false" t="array" ref="L517:L517">INDEX(_Rge_Data_3rd_CY,$B517,L$1)</f>
        <v>0</v>
      </c>
      <c r="M517" s="385" t="n">
        <f aca="false" t="array" ref="M517:M517">INDEX(_Rge_Data_3rd_CY,$B517,M$1)</f>
        <v>0</v>
      </c>
      <c r="N517" s="385" t="n">
        <f aca="false" t="array" ref="N517:N517">INDEX(_Rge_Data_3rd_CY,$B517,N$1)</f>
        <v>0</v>
      </c>
      <c r="O517" s="385" t="n">
        <f aca="false" t="array" ref="O517:O517">INDEX(_Rge_Data_3rd_CY,$B517,O$1)</f>
        <v>0</v>
      </c>
      <c r="P517" s="385" t="n">
        <f aca="false" t="array" ref="P517:P517">INDEX(_Rge_Data_3rd_CY,$B517,P$1)</f>
        <v>0</v>
      </c>
      <c r="Q517" s="385" t="n">
        <f aca="false">INDEX(_Rge_Data_3rd_CY,$B517,Q$1)</f>
        <v>0</v>
      </c>
      <c r="R517" s="385" t="n">
        <f aca="false" t="array" ref="R517:R517">INDEX(_Rge_Data_3rd_CY,$B517,R$1)</f>
        <v>0</v>
      </c>
      <c r="S517" s="385" t="n">
        <f aca="false" t="array" ref="S517:S517">INDEX(_Rge_Data_3rd_CY,$B517,S$1)</f>
        <v>0</v>
      </c>
      <c r="T517" s="385" t="n">
        <f aca="false">H517-S517</f>
        <v>0</v>
      </c>
      <c r="U517" s="386" t="n">
        <f aca="false">IFERROR(T517/H517,0)</f>
        <v>0</v>
      </c>
      <c r="V517" s="387" t="n">
        <f aca="false">INDEX(_Rge_Data_3rd_CY,$B517,V$1)</f>
        <v>0</v>
      </c>
      <c r="W517" s="388" t="n">
        <f aca="false">INDEX(_Rge_Data_3rd_CY,$B517,W$1)</f>
        <v>0</v>
      </c>
      <c r="X517" s="388" t="n">
        <f aca="false">INDEX(_Rge_Data_3rd_CY,$B517,X$1)</f>
        <v>0</v>
      </c>
      <c r="Y517" s="388" t="n">
        <f aca="false">INDEX(_Rge_Data_3rd_CY,$B517,Y$1)</f>
        <v>0</v>
      </c>
      <c r="Z517" s="388" t="n">
        <f aca="false" t="array" ref="Z517:Z517">INDEX(_Rge_Data_3rd_CY,$B517,Z$1)</f>
        <v>0</v>
      </c>
      <c r="AA517" s="388" t="n">
        <f aca="false" t="array" ref="AA517:AA517">INDEX(_Rge_Data_3rd_CY,$B517,AA$1)</f>
        <v>0</v>
      </c>
      <c r="AB517" s="388" t="n">
        <f aca="false" t="array" ref="AB517:AB517">INDEX(_Rge_Data_3rd_CY,$B517,AB$1)</f>
        <v>0</v>
      </c>
      <c r="AC517" s="388" t="n">
        <f aca="false" t="array" ref="AC517:AC517">INDEX(_Rge_Data_3rd_CY,$B517,AC$1)</f>
        <v>0</v>
      </c>
      <c r="AD517" s="388" t="n">
        <f aca="false" t="array" ref="AD517:AD517">INDEX(_Rge_Data_3rd_CY,$B517,AD$1)</f>
        <v>0</v>
      </c>
      <c r="AE517" s="388" t="n">
        <f aca="false">INDEX(_Rge_Data_3rd_CY,$B517,AE$1)</f>
        <v>0</v>
      </c>
      <c r="AF517" s="388" t="n">
        <f aca="false" t="array" ref="AF517:AF517">INDEX(_Rge_Data_3rd_CY,$B517,AF$1)</f>
        <v>0</v>
      </c>
      <c r="AG517" s="388" t="n">
        <f aca="false" t="array" ref="AG517:AG517">INDEX(_Rge_Data_3rd_CY,$B517,AG$1)</f>
        <v>0</v>
      </c>
      <c r="AH517" s="388" t="n">
        <f aca="false">V517-AG517</f>
        <v>0</v>
      </c>
      <c r="AI517" s="389" t="n">
        <f aca="false">IFERROR(AH517/V517,)</f>
        <v>0</v>
      </c>
      <c r="AJ517" s="390" t="n">
        <f aca="false" t="array" ref="AJ517:AJ517">INDEX(_Rge_Data_3rd_CY,$B517,AJ$1)</f>
        <v>0</v>
      </c>
      <c r="AK517" s="391" t="n">
        <f aca="false" t="array" ref="AK517:AK517">INDEX(_Rge_Data_3rd_CY,$B517,AK$1)</f>
        <v>0</v>
      </c>
      <c r="AL517" s="391" t="n">
        <f aca="false" t="array" ref="AL517:AL517">INDEX(_Rge_Data_3rd_CY,$B517,AL$1)</f>
        <v>0</v>
      </c>
      <c r="AM517" s="391" t="n">
        <f aca="false">INDEX(_Rge_Data_3rd_CY,$B517,AM$1)</f>
        <v>0</v>
      </c>
      <c r="AN517" s="391" t="n">
        <f aca="false" t="array" ref="AN517:AN517">INDEX(_Rge_Data_3rd_CY,$B517,AN$1)</f>
        <v>0</v>
      </c>
      <c r="AO517" s="391" t="n">
        <f aca="false" t="array" ref="AO517:AO517">INDEX(_Rge_Data_3rd_CY,$B517,AO$1)</f>
        <v>0</v>
      </c>
      <c r="AP517" s="391" t="n">
        <f aca="false" t="array" ref="AP517:AP517">INDEX(_Rge_Data_3rd_CY,$B517,AP$1)</f>
        <v>0</v>
      </c>
      <c r="AQ517" s="391" t="n">
        <f aca="false" t="array" ref="AQ517:AQ517">INDEX(_Rge_Data_3rd_CY,$B517,AQ$1)</f>
        <v>0</v>
      </c>
      <c r="AR517" s="391" t="n">
        <f aca="false" t="array" ref="AR517:AR517">INDEX(_Rge_Data_3rd_CY,$B517,AR$1)</f>
        <v>0</v>
      </c>
      <c r="AS517" s="391" t="n">
        <f aca="false">INDEX(_Rge_Data_3rd_CY,$B517,AS$1)</f>
        <v>0</v>
      </c>
      <c r="AT517" s="391" t="n">
        <f aca="false" t="array" ref="AT517:AT517">INDEX(_Rge_Data_3rd_CY,$B517,AT$1)</f>
        <v>0</v>
      </c>
      <c r="AU517" s="391" t="n">
        <f aca="false" t="array" ref="AU517:AU517">INDEX(_Rge_Data_3rd_CY,$B517,AU$1)</f>
        <v>0</v>
      </c>
      <c r="AV517" s="262" t="n">
        <f aca="false">AU517+AX517+AY517</f>
        <v>0</v>
      </c>
      <c r="AW517" s="392" t="n">
        <f aca="false">IFERROR(AU517/AG517,0)</f>
        <v>0</v>
      </c>
      <c r="AX517" s="268" t="n">
        <f aca="false">IFERROR(IF(AND($F517="OPEN",$AH517&gt;0),$AH517*_SoP*$AW517,IF(AND($F517="CLOSED",$AH517&gt;0),$AH517*_SoL*$AW517,0)),0)</f>
        <v>0</v>
      </c>
      <c r="AY517" s="268" t="n">
        <f aca="false">IFERROR(IF($AH517&lt;0,$AH517*_SoL,0),0)</f>
        <v>0</v>
      </c>
      <c r="AZ517" s="393" t="n">
        <f aca="false">AU517+AX517</f>
        <v>0</v>
      </c>
      <c r="BA517" s="393" t="n">
        <f aca="false">AJ517-AY517</f>
        <v>0</v>
      </c>
      <c r="BB517" s="393" t="n">
        <f aca="false">AZ517-BA517</f>
        <v>0</v>
      </c>
      <c r="BC517" s="394" t="n">
        <f aca="false">IF($BB517&gt;=0,$BB517,0)</f>
        <v>0</v>
      </c>
      <c r="BD517" s="395" t="n">
        <f aca="false">IF($BB517&lt;=0,-$BB517,0)</f>
        <v>-0</v>
      </c>
      <c r="BE517" s="396" t="n">
        <f aca="false">IF((V517-AJ517)&lt;0,0,V517-AJ517)</f>
        <v>0</v>
      </c>
      <c r="BF517" s="397" t="n">
        <f aca="false">IF(AW517&gt;1,0,V517-AW517*V517)</f>
        <v>0</v>
      </c>
    </row>
    <row r="518" customFormat="false" ht="19.5" hidden="false" customHeight="true" outlineLevel="0" collapsed="false">
      <c r="A518" s="166"/>
      <c r="B518" s="208" t="n">
        <f aca="false">B517+1</f>
        <v>507</v>
      </c>
      <c r="C518" s="166"/>
      <c r="D518" s="369" t="n">
        <f aca="false">INDEX(_Rge_Projectdata_3rd,$B518,MATCH("Project-ID",_Rge_Headline_Projectdata,0))</f>
        <v>0</v>
      </c>
      <c r="E518" s="370" t="str">
        <f aca="false" t="array" ref="E518:E518">IF(INDEX(_Rge_Data_3rd_CY,$B518,E$1)=0,"",TEXT(INDEX(_Rge_Data_3rd_CY,$B518,E$1),"JJJJMMTT"))</f>
        <v/>
      </c>
      <c r="F518" s="382" t="str">
        <f aca="false" t="array" ref="F518:F518">INDEX(_Rge_Data_3rd_CY,$B518,F$1)</f>
        <v>Open</v>
      </c>
      <c r="G518" s="371" t="n">
        <f aca="false" t="array" ref="G518:G518">IFERROR(MATCH(INDEX(_Rge_Data_3rd_CY,$B518,G$1),_Rge_Projectstatus,0),"")</f>
        <v>1</v>
      </c>
      <c r="H518" s="383" t="n">
        <f aca="false">INDEX(_Rge_Data_3rd_CY,$B518,H$1)</f>
        <v>0</v>
      </c>
      <c r="I518" s="384" t="n">
        <f aca="false">INDEX(_Rge_Data_3rd_CY,$B518,I$1)</f>
        <v>0</v>
      </c>
      <c r="J518" s="384" t="n">
        <f aca="false">INDEX(_Rge_Data_3rd_CY,$B518,J$1)</f>
        <v>0</v>
      </c>
      <c r="K518" s="384" t="n">
        <f aca="false">INDEX(_Rge_Data_3rd_CY,$B518,K$1)</f>
        <v>0</v>
      </c>
      <c r="L518" s="385" t="n">
        <f aca="false" t="array" ref="L518:L518">INDEX(_Rge_Data_3rd_CY,$B518,L$1)</f>
        <v>0</v>
      </c>
      <c r="M518" s="385" t="n">
        <f aca="false" t="array" ref="M518:M518">INDEX(_Rge_Data_3rd_CY,$B518,M$1)</f>
        <v>0</v>
      </c>
      <c r="N518" s="385" t="n">
        <f aca="false" t="array" ref="N518:N518">INDEX(_Rge_Data_3rd_CY,$B518,N$1)</f>
        <v>0</v>
      </c>
      <c r="O518" s="385" t="n">
        <f aca="false" t="array" ref="O518:O518">INDEX(_Rge_Data_3rd_CY,$B518,O$1)</f>
        <v>0</v>
      </c>
      <c r="P518" s="385" t="n">
        <f aca="false" t="array" ref="P518:P518">INDEX(_Rge_Data_3rd_CY,$B518,P$1)</f>
        <v>0</v>
      </c>
      <c r="Q518" s="385" t="n">
        <f aca="false">INDEX(_Rge_Data_3rd_CY,$B518,Q$1)</f>
        <v>0</v>
      </c>
      <c r="R518" s="385" t="n">
        <f aca="false" t="array" ref="R518:R518">INDEX(_Rge_Data_3rd_CY,$B518,R$1)</f>
        <v>0</v>
      </c>
      <c r="S518" s="385" t="n">
        <f aca="false" t="array" ref="S518:S518">INDEX(_Rge_Data_3rd_CY,$B518,S$1)</f>
        <v>0</v>
      </c>
      <c r="T518" s="385" t="n">
        <f aca="false">H518-S518</f>
        <v>0</v>
      </c>
      <c r="U518" s="386" t="n">
        <f aca="false">IFERROR(T518/H518,0)</f>
        <v>0</v>
      </c>
      <c r="V518" s="387" t="n">
        <f aca="false">INDEX(_Rge_Data_3rd_CY,$B518,V$1)</f>
        <v>0</v>
      </c>
      <c r="W518" s="388" t="n">
        <f aca="false">INDEX(_Rge_Data_3rd_CY,$B518,W$1)</f>
        <v>0</v>
      </c>
      <c r="X518" s="388" t="n">
        <f aca="false">INDEX(_Rge_Data_3rd_CY,$B518,X$1)</f>
        <v>0</v>
      </c>
      <c r="Y518" s="388" t="n">
        <f aca="false">INDEX(_Rge_Data_3rd_CY,$B518,Y$1)</f>
        <v>0</v>
      </c>
      <c r="Z518" s="388" t="n">
        <f aca="false" t="array" ref="Z518:Z518">INDEX(_Rge_Data_3rd_CY,$B518,Z$1)</f>
        <v>0</v>
      </c>
      <c r="AA518" s="388" t="n">
        <f aca="false" t="array" ref="AA518:AA518">INDEX(_Rge_Data_3rd_CY,$B518,AA$1)</f>
        <v>0</v>
      </c>
      <c r="AB518" s="388" t="n">
        <f aca="false" t="array" ref="AB518:AB518">INDEX(_Rge_Data_3rd_CY,$B518,AB$1)</f>
        <v>0</v>
      </c>
      <c r="AC518" s="388" t="n">
        <f aca="false" t="array" ref="AC518:AC518">INDEX(_Rge_Data_3rd_CY,$B518,AC$1)</f>
        <v>0</v>
      </c>
      <c r="AD518" s="388" t="n">
        <f aca="false" t="array" ref="AD518:AD518">INDEX(_Rge_Data_3rd_CY,$B518,AD$1)</f>
        <v>0</v>
      </c>
      <c r="AE518" s="388" t="n">
        <f aca="false">INDEX(_Rge_Data_3rd_CY,$B518,AE$1)</f>
        <v>0</v>
      </c>
      <c r="AF518" s="388" t="n">
        <f aca="false" t="array" ref="AF518:AF518">INDEX(_Rge_Data_3rd_CY,$B518,AF$1)</f>
        <v>0</v>
      </c>
      <c r="AG518" s="388" t="n">
        <f aca="false" t="array" ref="AG518:AG518">INDEX(_Rge_Data_3rd_CY,$B518,AG$1)</f>
        <v>0</v>
      </c>
      <c r="AH518" s="388" t="n">
        <f aca="false">V518-AG518</f>
        <v>0</v>
      </c>
      <c r="AI518" s="389" t="n">
        <f aca="false">IFERROR(AH518/V518,)</f>
        <v>0</v>
      </c>
      <c r="AJ518" s="390" t="n">
        <f aca="false" t="array" ref="AJ518:AJ518">INDEX(_Rge_Data_3rd_CY,$B518,AJ$1)</f>
        <v>0</v>
      </c>
      <c r="AK518" s="391" t="n">
        <f aca="false" t="array" ref="AK518:AK518">INDEX(_Rge_Data_3rd_CY,$B518,AK$1)</f>
        <v>0</v>
      </c>
      <c r="AL518" s="391" t="n">
        <f aca="false" t="array" ref="AL518:AL518">INDEX(_Rge_Data_3rd_CY,$B518,AL$1)</f>
        <v>0</v>
      </c>
      <c r="AM518" s="391" t="n">
        <f aca="false">INDEX(_Rge_Data_3rd_CY,$B518,AM$1)</f>
        <v>0</v>
      </c>
      <c r="AN518" s="391" t="n">
        <f aca="false" t="array" ref="AN518:AN518">INDEX(_Rge_Data_3rd_CY,$B518,AN$1)</f>
        <v>0</v>
      </c>
      <c r="AO518" s="391" t="n">
        <f aca="false" t="array" ref="AO518:AO518">INDEX(_Rge_Data_3rd_CY,$B518,AO$1)</f>
        <v>0</v>
      </c>
      <c r="AP518" s="391" t="n">
        <f aca="false" t="array" ref="AP518:AP518">INDEX(_Rge_Data_3rd_CY,$B518,AP$1)</f>
        <v>0</v>
      </c>
      <c r="AQ518" s="391" t="n">
        <f aca="false" t="array" ref="AQ518:AQ518">INDEX(_Rge_Data_3rd_CY,$B518,AQ$1)</f>
        <v>0</v>
      </c>
      <c r="AR518" s="391" t="n">
        <f aca="false" t="array" ref="AR518:AR518">INDEX(_Rge_Data_3rd_CY,$B518,AR$1)</f>
        <v>0</v>
      </c>
      <c r="AS518" s="391" t="n">
        <f aca="false">INDEX(_Rge_Data_3rd_CY,$B518,AS$1)</f>
        <v>0</v>
      </c>
      <c r="AT518" s="391" t="n">
        <f aca="false" t="array" ref="AT518:AT518">INDEX(_Rge_Data_3rd_CY,$B518,AT$1)</f>
        <v>0</v>
      </c>
      <c r="AU518" s="391" t="n">
        <f aca="false" t="array" ref="AU518:AU518">INDEX(_Rge_Data_3rd_CY,$B518,AU$1)</f>
        <v>0</v>
      </c>
      <c r="AV518" s="262" t="n">
        <f aca="false">AU518+AX518+AY518</f>
        <v>0</v>
      </c>
      <c r="AW518" s="392" t="n">
        <f aca="false">IFERROR(AU518/AG518,0)</f>
        <v>0</v>
      </c>
      <c r="AX518" s="268" t="n">
        <f aca="false">IFERROR(IF(AND($F518="OPEN",$AH518&gt;0),$AH518*_SoP*$AW518,IF(AND($F518="CLOSED",$AH518&gt;0),$AH518*_SoL*$AW518,0)),0)</f>
        <v>0</v>
      </c>
      <c r="AY518" s="268" t="n">
        <f aca="false">IFERROR(IF($AH518&lt;0,$AH518*_SoL,0),0)</f>
        <v>0</v>
      </c>
      <c r="AZ518" s="393" t="n">
        <f aca="false">AU518+AX518</f>
        <v>0</v>
      </c>
      <c r="BA518" s="393" t="n">
        <f aca="false">AJ518-AY518</f>
        <v>0</v>
      </c>
      <c r="BB518" s="393" t="n">
        <f aca="false">AZ518-BA518</f>
        <v>0</v>
      </c>
      <c r="BC518" s="394" t="n">
        <f aca="false">IF($BB518&gt;=0,$BB518,0)</f>
        <v>0</v>
      </c>
      <c r="BD518" s="395" t="n">
        <f aca="false">IF($BB518&lt;=0,-$BB518,0)</f>
        <v>-0</v>
      </c>
      <c r="BE518" s="396" t="n">
        <f aca="false">IF((V518-AJ518)&lt;0,0,V518-AJ518)</f>
        <v>0</v>
      </c>
      <c r="BF518" s="397" t="n">
        <f aca="false">IF(AW518&gt;1,0,V518-AW518*V518)</f>
        <v>0</v>
      </c>
    </row>
    <row r="519" customFormat="false" ht="19.5" hidden="false" customHeight="true" outlineLevel="0" collapsed="false">
      <c r="A519" s="166"/>
      <c r="B519" s="208" t="n">
        <f aca="false">B518+1</f>
        <v>508</v>
      </c>
      <c r="C519" s="166"/>
      <c r="D519" s="369" t="n">
        <f aca="false">INDEX(_Rge_Projectdata_3rd,$B519,MATCH("Project-ID",_Rge_Headline_Projectdata,0))</f>
        <v>0</v>
      </c>
      <c r="E519" s="370" t="str">
        <f aca="false" t="array" ref="E519:E519">IF(INDEX(_Rge_Data_3rd_CY,$B519,E$1)=0,"",TEXT(INDEX(_Rge_Data_3rd_CY,$B519,E$1),"JJJJMMTT"))</f>
        <v/>
      </c>
      <c r="F519" s="382" t="str">
        <f aca="false" t="array" ref="F519:F519">INDEX(_Rge_Data_3rd_CY,$B519,F$1)</f>
        <v>Open</v>
      </c>
      <c r="G519" s="371" t="n">
        <f aca="false" t="array" ref="G519:G519">IFERROR(MATCH(INDEX(_Rge_Data_3rd_CY,$B519,G$1),_Rge_Projectstatus,0),"")</f>
        <v>1</v>
      </c>
      <c r="H519" s="383" t="n">
        <f aca="false">INDEX(_Rge_Data_3rd_CY,$B519,H$1)</f>
        <v>0</v>
      </c>
      <c r="I519" s="384" t="n">
        <f aca="false">INDEX(_Rge_Data_3rd_CY,$B519,I$1)</f>
        <v>0</v>
      </c>
      <c r="J519" s="384" t="n">
        <f aca="false">INDEX(_Rge_Data_3rd_CY,$B519,J$1)</f>
        <v>0</v>
      </c>
      <c r="K519" s="384" t="n">
        <f aca="false">INDEX(_Rge_Data_3rd_CY,$B519,K$1)</f>
        <v>0</v>
      </c>
      <c r="L519" s="385" t="n">
        <f aca="false" t="array" ref="L519:L519">INDEX(_Rge_Data_3rd_CY,$B519,L$1)</f>
        <v>0</v>
      </c>
      <c r="M519" s="385" t="n">
        <f aca="false" t="array" ref="M519:M519">INDEX(_Rge_Data_3rd_CY,$B519,M$1)</f>
        <v>0</v>
      </c>
      <c r="N519" s="385" t="n">
        <f aca="false" t="array" ref="N519:N519">INDEX(_Rge_Data_3rd_CY,$B519,N$1)</f>
        <v>0</v>
      </c>
      <c r="O519" s="385" t="n">
        <f aca="false" t="array" ref="O519:O519">INDEX(_Rge_Data_3rd_CY,$B519,O$1)</f>
        <v>0</v>
      </c>
      <c r="P519" s="385" t="n">
        <f aca="false" t="array" ref="P519:P519">INDEX(_Rge_Data_3rd_CY,$B519,P$1)</f>
        <v>0</v>
      </c>
      <c r="Q519" s="385" t="n">
        <f aca="false">INDEX(_Rge_Data_3rd_CY,$B519,Q$1)</f>
        <v>0</v>
      </c>
      <c r="R519" s="385" t="n">
        <f aca="false" t="array" ref="R519:R519">INDEX(_Rge_Data_3rd_CY,$B519,R$1)</f>
        <v>0</v>
      </c>
      <c r="S519" s="385" t="n">
        <f aca="false" t="array" ref="S519:S519">INDEX(_Rge_Data_3rd_CY,$B519,S$1)</f>
        <v>0</v>
      </c>
      <c r="T519" s="385" t="n">
        <f aca="false">H519-S519</f>
        <v>0</v>
      </c>
      <c r="U519" s="386" t="n">
        <f aca="false">IFERROR(T519/H519,0)</f>
        <v>0</v>
      </c>
      <c r="V519" s="387" t="n">
        <f aca="false">INDEX(_Rge_Data_3rd_CY,$B519,V$1)</f>
        <v>0</v>
      </c>
      <c r="W519" s="388" t="n">
        <f aca="false">INDEX(_Rge_Data_3rd_CY,$B519,W$1)</f>
        <v>0</v>
      </c>
      <c r="X519" s="388" t="n">
        <f aca="false">INDEX(_Rge_Data_3rd_CY,$B519,X$1)</f>
        <v>0</v>
      </c>
      <c r="Y519" s="388" t="n">
        <f aca="false">INDEX(_Rge_Data_3rd_CY,$B519,Y$1)</f>
        <v>0</v>
      </c>
      <c r="Z519" s="388" t="n">
        <f aca="false" t="array" ref="Z519:Z519">INDEX(_Rge_Data_3rd_CY,$B519,Z$1)</f>
        <v>0</v>
      </c>
      <c r="AA519" s="388" t="n">
        <f aca="false" t="array" ref="AA519:AA519">INDEX(_Rge_Data_3rd_CY,$B519,AA$1)</f>
        <v>0</v>
      </c>
      <c r="AB519" s="388" t="n">
        <f aca="false" t="array" ref="AB519:AB519">INDEX(_Rge_Data_3rd_CY,$B519,AB$1)</f>
        <v>0</v>
      </c>
      <c r="AC519" s="388" t="n">
        <f aca="false" t="array" ref="AC519:AC519">INDEX(_Rge_Data_3rd_CY,$B519,AC$1)</f>
        <v>0</v>
      </c>
      <c r="AD519" s="388" t="n">
        <f aca="false" t="array" ref="AD519:AD519">INDEX(_Rge_Data_3rd_CY,$B519,AD$1)</f>
        <v>0</v>
      </c>
      <c r="AE519" s="388" t="n">
        <f aca="false">INDEX(_Rge_Data_3rd_CY,$B519,AE$1)</f>
        <v>0</v>
      </c>
      <c r="AF519" s="388" t="n">
        <f aca="false" t="array" ref="AF519:AF519">INDEX(_Rge_Data_3rd_CY,$B519,AF$1)</f>
        <v>0</v>
      </c>
      <c r="AG519" s="388" t="n">
        <f aca="false" t="array" ref="AG519:AG519">INDEX(_Rge_Data_3rd_CY,$B519,AG$1)</f>
        <v>0</v>
      </c>
      <c r="AH519" s="388" t="n">
        <f aca="false">V519-AG519</f>
        <v>0</v>
      </c>
      <c r="AI519" s="389" t="n">
        <f aca="false">IFERROR(AH519/V519,)</f>
        <v>0</v>
      </c>
      <c r="AJ519" s="390" t="n">
        <f aca="false" t="array" ref="AJ519:AJ519">INDEX(_Rge_Data_3rd_CY,$B519,AJ$1)</f>
        <v>0</v>
      </c>
      <c r="AK519" s="391" t="n">
        <f aca="false" t="array" ref="AK519:AK519">INDEX(_Rge_Data_3rd_CY,$B519,AK$1)</f>
        <v>0</v>
      </c>
      <c r="AL519" s="391" t="n">
        <f aca="false" t="array" ref="AL519:AL519">INDEX(_Rge_Data_3rd_CY,$B519,AL$1)</f>
        <v>0</v>
      </c>
      <c r="AM519" s="391" t="n">
        <f aca="false">INDEX(_Rge_Data_3rd_CY,$B519,AM$1)</f>
        <v>0</v>
      </c>
      <c r="AN519" s="391" t="n">
        <f aca="false" t="array" ref="AN519:AN519">INDEX(_Rge_Data_3rd_CY,$B519,AN$1)</f>
        <v>0</v>
      </c>
      <c r="AO519" s="391" t="n">
        <f aca="false" t="array" ref="AO519:AO519">INDEX(_Rge_Data_3rd_CY,$B519,AO$1)</f>
        <v>0</v>
      </c>
      <c r="AP519" s="391" t="n">
        <f aca="false" t="array" ref="AP519:AP519">INDEX(_Rge_Data_3rd_CY,$B519,AP$1)</f>
        <v>0</v>
      </c>
      <c r="AQ519" s="391" t="n">
        <f aca="false" t="array" ref="AQ519:AQ519">INDEX(_Rge_Data_3rd_CY,$B519,AQ$1)</f>
        <v>0</v>
      </c>
      <c r="AR519" s="391" t="n">
        <f aca="false" t="array" ref="AR519:AR519">INDEX(_Rge_Data_3rd_CY,$B519,AR$1)</f>
        <v>0</v>
      </c>
      <c r="AS519" s="391" t="n">
        <f aca="false">INDEX(_Rge_Data_3rd_CY,$B519,AS$1)</f>
        <v>0</v>
      </c>
      <c r="AT519" s="391" t="n">
        <f aca="false" t="array" ref="AT519:AT519">INDEX(_Rge_Data_3rd_CY,$B519,AT$1)</f>
        <v>0</v>
      </c>
      <c r="AU519" s="391" t="n">
        <f aca="false" t="array" ref="AU519:AU519">INDEX(_Rge_Data_3rd_CY,$B519,AU$1)</f>
        <v>0</v>
      </c>
      <c r="AV519" s="262" t="n">
        <f aca="false">AU519+AX519+AY519</f>
        <v>0</v>
      </c>
      <c r="AW519" s="392" t="n">
        <f aca="false">IFERROR(AU519/AG519,0)</f>
        <v>0</v>
      </c>
      <c r="AX519" s="268" t="n">
        <f aca="false">IFERROR(IF(AND($F519="OPEN",$AH519&gt;0),$AH519*_SoP*$AW519,IF(AND($F519="CLOSED",$AH519&gt;0),$AH519*_SoL*$AW519,0)),0)</f>
        <v>0</v>
      </c>
      <c r="AY519" s="268" t="n">
        <f aca="false">IFERROR(IF($AH519&lt;0,$AH519*_SoL,0),0)</f>
        <v>0</v>
      </c>
      <c r="AZ519" s="393" t="n">
        <f aca="false">AU519+AX519</f>
        <v>0</v>
      </c>
      <c r="BA519" s="393" t="n">
        <f aca="false">AJ519-AY519</f>
        <v>0</v>
      </c>
      <c r="BB519" s="393" t="n">
        <f aca="false">AZ519-BA519</f>
        <v>0</v>
      </c>
      <c r="BC519" s="394" t="n">
        <f aca="false">IF($BB519&gt;=0,$BB519,0)</f>
        <v>0</v>
      </c>
      <c r="BD519" s="395" t="n">
        <f aca="false">IF($BB519&lt;=0,-$BB519,0)</f>
        <v>-0</v>
      </c>
      <c r="BE519" s="396" t="n">
        <f aca="false">IF((V519-AJ519)&lt;0,0,V519-AJ519)</f>
        <v>0</v>
      </c>
      <c r="BF519" s="397" t="n">
        <f aca="false">IF(AW519&gt;1,0,V519-AW519*V519)</f>
        <v>0</v>
      </c>
    </row>
    <row r="520" customFormat="false" ht="19.5" hidden="false" customHeight="true" outlineLevel="0" collapsed="false">
      <c r="A520" s="166"/>
      <c r="B520" s="208" t="n">
        <f aca="false">B519+1</f>
        <v>509</v>
      </c>
      <c r="C520" s="166"/>
      <c r="D520" s="369" t="n">
        <f aca="false">INDEX(_Rge_Projectdata_3rd,$B520,MATCH("Project-ID",_Rge_Headline_Projectdata,0))</f>
        <v>0</v>
      </c>
      <c r="E520" s="370" t="str">
        <f aca="false" t="array" ref="E520:E520">IF(INDEX(_Rge_Data_3rd_CY,$B520,E$1)=0,"",TEXT(INDEX(_Rge_Data_3rd_CY,$B520,E$1),"JJJJMMTT"))</f>
        <v/>
      </c>
      <c r="F520" s="382" t="str">
        <f aca="false" t="array" ref="F520:F520">INDEX(_Rge_Data_3rd_CY,$B520,F$1)</f>
        <v>Open</v>
      </c>
      <c r="G520" s="371" t="n">
        <f aca="false" t="array" ref="G520:G520">IFERROR(MATCH(INDEX(_Rge_Data_3rd_CY,$B520,G$1),_Rge_Projectstatus,0),"")</f>
        <v>1</v>
      </c>
      <c r="H520" s="383" t="n">
        <f aca="false">INDEX(_Rge_Data_3rd_CY,$B520,H$1)</f>
        <v>0</v>
      </c>
      <c r="I520" s="384" t="n">
        <f aca="false">INDEX(_Rge_Data_3rd_CY,$B520,I$1)</f>
        <v>0</v>
      </c>
      <c r="J520" s="384" t="n">
        <f aca="false">INDEX(_Rge_Data_3rd_CY,$B520,J$1)</f>
        <v>0</v>
      </c>
      <c r="K520" s="384" t="n">
        <f aca="false">INDEX(_Rge_Data_3rd_CY,$B520,K$1)</f>
        <v>0</v>
      </c>
      <c r="L520" s="385" t="n">
        <f aca="false" t="array" ref="L520:L520">INDEX(_Rge_Data_3rd_CY,$B520,L$1)</f>
        <v>0</v>
      </c>
      <c r="M520" s="385" t="n">
        <f aca="false" t="array" ref="M520:M520">INDEX(_Rge_Data_3rd_CY,$B520,M$1)</f>
        <v>0</v>
      </c>
      <c r="N520" s="385" t="n">
        <f aca="false" t="array" ref="N520:N520">INDEX(_Rge_Data_3rd_CY,$B520,N$1)</f>
        <v>0</v>
      </c>
      <c r="O520" s="385" t="n">
        <f aca="false" t="array" ref="O520:O520">INDEX(_Rge_Data_3rd_CY,$B520,O$1)</f>
        <v>0</v>
      </c>
      <c r="P520" s="385" t="n">
        <f aca="false" t="array" ref="P520:P520">INDEX(_Rge_Data_3rd_CY,$B520,P$1)</f>
        <v>0</v>
      </c>
      <c r="Q520" s="385" t="n">
        <f aca="false">INDEX(_Rge_Data_3rd_CY,$B520,Q$1)</f>
        <v>0</v>
      </c>
      <c r="R520" s="385" t="n">
        <f aca="false" t="array" ref="R520:R520">INDEX(_Rge_Data_3rd_CY,$B520,R$1)</f>
        <v>0</v>
      </c>
      <c r="S520" s="385" t="n">
        <f aca="false" t="array" ref="S520:S520">INDEX(_Rge_Data_3rd_CY,$B520,S$1)</f>
        <v>0</v>
      </c>
      <c r="T520" s="385" t="n">
        <f aca="false">H520-S520</f>
        <v>0</v>
      </c>
      <c r="U520" s="386" t="n">
        <f aca="false">IFERROR(T520/H520,0)</f>
        <v>0</v>
      </c>
      <c r="V520" s="387" t="n">
        <f aca="false">INDEX(_Rge_Data_3rd_CY,$B520,V$1)</f>
        <v>0</v>
      </c>
      <c r="W520" s="388" t="n">
        <f aca="false">INDEX(_Rge_Data_3rd_CY,$B520,W$1)</f>
        <v>0</v>
      </c>
      <c r="X520" s="388" t="n">
        <f aca="false">INDEX(_Rge_Data_3rd_CY,$B520,X$1)</f>
        <v>0</v>
      </c>
      <c r="Y520" s="388" t="n">
        <f aca="false">INDEX(_Rge_Data_3rd_CY,$B520,Y$1)</f>
        <v>0</v>
      </c>
      <c r="Z520" s="388" t="n">
        <f aca="false" t="array" ref="Z520:Z520">INDEX(_Rge_Data_3rd_CY,$B520,Z$1)</f>
        <v>0</v>
      </c>
      <c r="AA520" s="388" t="n">
        <f aca="false" t="array" ref="AA520:AA520">INDEX(_Rge_Data_3rd_CY,$B520,AA$1)</f>
        <v>0</v>
      </c>
      <c r="AB520" s="388" t="n">
        <f aca="false" t="array" ref="AB520:AB520">INDEX(_Rge_Data_3rd_CY,$B520,AB$1)</f>
        <v>0</v>
      </c>
      <c r="AC520" s="388" t="n">
        <f aca="false" t="array" ref="AC520:AC520">INDEX(_Rge_Data_3rd_CY,$B520,AC$1)</f>
        <v>0</v>
      </c>
      <c r="AD520" s="388" t="n">
        <f aca="false" t="array" ref="AD520:AD520">INDEX(_Rge_Data_3rd_CY,$B520,AD$1)</f>
        <v>0</v>
      </c>
      <c r="AE520" s="388" t="n">
        <f aca="false">INDEX(_Rge_Data_3rd_CY,$B520,AE$1)</f>
        <v>0</v>
      </c>
      <c r="AF520" s="388" t="n">
        <f aca="false" t="array" ref="AF520:AF520">INDEX(_Rge_Data_3rd_CY,$B520,AF$1)</f>
        <v>0</v>
      </c>
      <c r="AG520" s="388" t="n">
        <f aca="false" t="array" ref="AG520:AG520">INDEX(_Rge_Data_3rd_CY,$B520,AG$1)</f>
        <v>0</v>
      </c>
      <c r="AH520" s="388" t="n">
        <f aca="false">V520-AG520</f>
        <v>0</v>
      </c>
      <c r="AI520" s="389" t="n">
        <f aca="false">IFERROR(AH520/V520,)</f>
        <v>0</v>
      </c>
      <c r="AJ520" s="390" t="n">
        <f aca="false" t="array" ref="AJ520:AJ520">INDEX(_Rge_Data_3rd_CY,$B520,AJ$1)</f>
        <v>0</v>
      </c>
      <c r="AK520" s="391" t="n">
        <f aca="false" t="array" ref="AK520:AK520">INDEX(_Rge_Data_3rd_CY,$B520,AK$1)</f>
        <v>0</v>
      </c>
      <c r="AL520" s="391" t="n">
        <f aca="false" t="array" ref="AL520:AL520">INDEX(_Rge_Data_3rd_CY,$B520,AL$1)</f>
        <v>0</v>
      </c>
      <c r="AM520" s="391" t="n">
        <f aca="false">INDEX(_Rge_Data_3rd_CY,$B520,AM$1)</f>
        <v>0</v>
      </c>
      <c r="AN520" s="391" t="n">
        <f aca="false" t="array" ref="AN520:AN520">INDEX(_Rge_Data_3rd_CY,$B520,AN$1)</f>
        <v>0</v>
      </c>
      <c r="AO520" s="391" t="n">
        <f aca="false" t="array" ref="AO520:AO520">INDEX(_Rge_Data_3rd_CY,$B520,AO$1)</f>
        <v>0</v>
      </c>
      <c r="AP520" s="391" t="n">
        <f aca="false" t="array" ref="AP520:AP520">INDEX(_Rge_Data_3rd_CY,$B520,AP$1)</f>
        <v>0</v>
      </c>
      <c r="AQ520" s="391" t="n">
        <f aca="false" t="array" ref="AQ520:AQ520">INDEX(_Rge_Data_3rd_CY,$B520,AQ$1)</f>
        <v>0</v>
      </c>
      <c r="AR520" s="391" t="n">
        <f aca="false" t="array" ref="AR520:AR520">INDEX(_Rge_Data_3rd_CY,$B520,AR$1)</f>
        <v>0</v>
      </c>
      <c r="AS520" s="391" t="n">
        <f aca="false">INDEX(_Rge_Data_3rd_CY,$B520,AS$1)</f>
        <v>0</v>
      </c>
      <c r="AT520" s="391" t="n">
        <f aca="false" t="array" ref="AT520:AT520">INDEX(_Rge_Data_3rd_CY,$B520,AT$1)</f>
        <v>0</v>
      </c>
      <c r="AU520" s="391" t="n">
        <f aca="false" t="array" ref="AU520:AU520">INDEX(_Rge_Data_3rd_CY,$B520,AU$1)</f>
        <v>0</v>
      </c>
      <c r="AV520" s="262" t="n">
        <f aca="false">AU520+AX520+AY520</f>
        <v>0</v>
      </c>
      <c r="AW520" s="392" t="n">
        <f aca="false">IFERROR(AU520/AG520,0)</f>
        <v>0</v>
      </c>
      <c r="AX520" s="268" t="n">
        <f aca="false">IFERROR(IF(AND($F520="OPEN",$AH520&gt;0),$AH520*_SoP*$AW520,IF(AND($F520="CLOSED",$AH520&gt;0),$AH520*_SoL*$AW520,0)),0)</f>
        <v>0</v>
      </c>
      <c r="AY520" s="268" t="n">
        <f aca="false">IFERROR(IF($AH520&lt;0,$AH520*_SoL,0),0)</f>
        <v>0</v>
      </c>
      <c r="AZ520" s="393" t="n">
        <f aca="false">AU520+AX520</f>
        <v>0</v>
      </c>
      <c r="BA520" s="393" t="n">
        <f aca="false">AJ520-AY520</f>
        <v>0</v>
      </c>
      <c r="BB520" s="393" t="n">
        <f aca="false">AZ520-BA520</f>
        <v>0</v>
      </c>
      <c r="BC520" s="394" t="n">
        <f aca="false">IF($BB520&gt;=0,$BB520,0)</f>
        <v>0</v>
      </c>
      <c r="BD520" s="395" t="n">
        <f aca="false">IF($BB520&lt;=0,-$BB520,0)</f>
        <v>-0</v>
      </c>
      <c r="BE520" s="396" t="n">
        <f aca="false">IF((V520-AJ520)&lt;0,0,V520-AJ520)</f>
        <v>0</v>
      </c>
      <c r="BF520" s="397" t="n">
        <f aca="false">IF(AW520&gt;1,0,V520-AW520*V520)</f>
        <v>0</v>
      </c>
    </row>
    <row r="521" customFormat="false" ht="19.5" hidden="false" customHeight="true" outlineLevel="0" collapsed="false">
      <c r="A521" s="166"/>
      <c r="B521" s="208" t="n">
        <f aca="false">B520+1</f>
        <v>510</v>
      </c>
      <c r="C521" s="166"/>
      <c r="D521" s="369" t="n">
        <f aca="false">INDEX(_Rge_Projectdata_3rd,$B521,MATCH("Project-ID",_Rge_Headline_Projectdata,0))</f>
        <v>0</v>
      </c>
      <c r="E521" s="370" t="str">
        <f aca="false" t="array" ref="E521:E521">IF(INDEX(_Rge_Data_3rd_CY,$B521,E$1)=0,"",TEXT(INDEX(_Rge_Data_3rd_CY,$B521,E$1),"JJJJMMTT"))</f>
        <v/>
      </c>
      <c r="F521" s="382" t="str">
        <f aca="false" t="array" ref="F521:F521">INDEX(_Rge_Data_3rd_CY,$B521,F$1)</f>
        <v>Open</v>
      </c>
      <c r="G521" s="371" t="n">
        <f aca="false" t="array" ref="G521:G521">IFERROR(MATCH(INDEX(_Rge_Data_3rd_CY,$B521,G$1),_Rge_Projectstatus,0),"")</f>
        <v>1</v>
      </c>
      <c r="H521" s="383" t="n">
        <f aca="false">INDEX(_Rge_Data_3rd_CY,$B521,H$1)</f>
        <v>0</v>
      </c>
      <c r="I521" s="384" t="n">
        <f aca="false">INDEX(_Rge_Data_3rd_CY,$B521,I$1)</f>
        <v>0</v>
      </c>
      <c r="J521" s="384" t="n">
        <f aca="false">INDEX(_Rge_Data_3rd_CY,$B521,J$1)</f>
        <v>0</v>
      </c>
      <c r="K521" s="384" t="n">
        <f aca="false">INDEX(_Rge_Data_3rd_CY,$B521,K$1)</f>
        <v>0</v>
      </c>
      <c r="L521" s="385" t="n">
        <f aca="false" t="array" ref="L521:L521">INDEX(_Rge_Data_3rd_CY,$B521,L$1)</f>
        <v>0</v>
      </c>
      <c r="M521" s="385" t="n">
        <f aca="false" t="array" ref="M521:M521">INDEX(_Rge_Data_3rd_CY,$B521,M$1)</f>
        <v>0</v>
      </c>
      <c r="N521" s="385" t="n">
        <f aca="false" t="array" ref="N521:N521">INDEX(_Rge_Data_3rd_CY,$B521,N$1)</f>
        <v>0</v>
      </c>
      <c r="O521" s="385" t="n">
        <f aca="false" t="array" ref="O521:O521">INDEX(_Rge_Data_3rd_CY,$B521,O$1)</f>
        <v>0</v>
      </c>
      <c r="P521" s="385" t="n">
        <f aca="false" t="array" ref="P521:P521">INDEX(_Rge_Data_3rd_CY,$B521,P$1)</f>
        <v>0</v>
      </c>
      <c r="Q521" s="385" t="n">
        <f aca="false">INDEX(_Rge_Data_3rd_CY,$B521,Q$1)</f>
        <v>0</v>
      </c>
      <c r="R521" s="385" t="n">
        <f aca="false" t="array" ref="R521:R521">INDEX(_Rge_Data_3rd_CY,$B521,R$1)</f>
        <v>0</v>
      </c>
      <c r="S521" s="385" t="n">
        <f aca="false" t="array" ref="S521:S521">INDEX(_Rge_Data_3rd_CY,$B521,S$1)</f>
        <v>0</v>
      </c>
      <c r="T521" s="385" t="n">
        <f aca="false">H521-S521</f>
        <v>0</v>
      </c>
      <c r="U521" s="386" t="n">
        <f aca="false">IFERROR(T521/H521,0)</f>
        <v>0</v>
      </c>
      <c r="V521" s="387" t="n">
        <f aca="false">INDEX(_Rge_Data_3rd_CY,$B521,V$1)</f>
        <v>0</v>
      </c>
      <c r="W521" s="388" t="n">
        <f aca="false">INDEX(_Rge_Data_3rd_CY,$B521,W$1)</f>
        <v>0</v>
      </c>
      <c r="X521" s="388" t="n">
        <f aca="false">INDEX(_Rge_Data_3rd_CY,$B521,X$1)</f>
        <v>0</v>
      </c>
      <c r="Y521" s="388" t="n">
        <f aca="false">INDEX(_Rge_Data_3rd_CY,$B521,Y$1)</f>
        <v>0</v>
      </c>
      <c r="Z521" s="388" t="n">
        <f aca="false" t="array" ref="Z521:Z521">INDEX(_Rge_Data_3rd_CY,$B521,Z$1)</f>
        <v>0</v>
      </c>
      <c r="AA521" s="388" t="n">
        <f aca="false" t="array" ref="AA521:AA521">INDEX(_Rge_Data_3rd_CY,$B521,AA$1)</f>
        <v>0</v>
      </c>
      <c r="AB521" s="388" t="n">
        <f aca="false" t="array" ref="AB521:AB521">INDEX(_Rge_Data_3rd_CY,$B521,AB$1)</f>
        <v>0</v>
      </c>
      <c r="AC521" s="388" t="n">
        <f aca="false" t="array" ref="AC521:AC521">INDEX(_Rge_Data_3rd_CY,$B521,AC$1)</f>
        <v>0</v>
      </c>
      <c r="AD521" s="388" t="n">
        <f aca="false" t="array" ref="AD521:AD521">INDEX(_Rge_Data_3rd_CY,$B521,AD$1)</f>
        <v>0</v>
      </c>
      <c r="AE521" s="388" t="n">
        <f aca="false">INDEX(_Rge_Data_3rd_CY,$B521,AE$1)</f>
        <v>0</v>
      </c>
      <c r="AF521" s="388" t="n">
        <f aca="false" t="array" ref="AF521:AF521">INDEX(_Rge_Data_3rd_CY,$B521,AF$1)</f>
        <v>0</v>
      </c>
      <c r="AG521" s="388" t="n">
        <f aca="false" t="array" ref="AG521:AG521">INDEX(_Rge_Data_3rd_CY,$B521,AG$1)</f>
        <v>0</v>
      </c>
      <c r="AH521" s="388" t="n">
        <f aca="false">V521-AG521</f>
        <v>0</v>
      </c>
      <c r="AI521" s="389" t="n">
        <f aca="false">IFERROR(AH521/V521,)</f>
        <v>0</v>
      </c>
      <c r="AJ521" s="390" t="n">
        <f aca="false" t="array" ref="AJ521:AJ521">INDEX(_Rge_Data_3rd_CY,$B521,AJ$1)</f>
        <v>0</v>
      </c>
      <c r="AK521" s="391" t="n">
        <f aca="false" t="array" ref="AK521:AK521">INDEX(_Rge_Data_3rd_CY,$B521,AK$1)</f>
        <v>0</v>
      </c>
      <c r="AL521" s="391" t="n">
        <f aca="false" t="array" ref="AL521:AL521">INDEX(_Rge_Data_3rd_CY,$B521,AL$1)</f>
        <v>0</v>
      </c>
      <c r="AM521" s="391" t="n">
        <f aca="false">INDEX(_Rge_Data_3rd_CY,$B521,AM$1)</f>
        <v>0</v>
      </c>
      <c r="AN521" s="391" t="n">
        <f aca="false" t="array" ref="AN521:AN521">INDEX(_Rge_Data_3rd_CY,$B521,AN$1)</f>
        <v>0</v>
      </c>
      <c r="AO521" s="391" t="n">
        <f aca="false" t="array" ref="AO521:AO521">INDEX(_Rge_Data_3rd_CY,$B521,AO$1)</f>
        <v>0</v>
      </c>
      <c r="AP521" s="391" t="n">
        <f aca="false" t="array" ref="AP521:AP521">INDEX(_Rge_Data_3rd_CY,$B521,AP$1)</f>
        <v>0</v>
      </c>
      <c r="AQ521" s="391" t="n">
        <f aca="false" t="array" ref="AQ521:AQ521">INDEX(_Rge_Data_3rd_CY,$B521,AQ$1)</f>
        <v>0</v>
      </c>
      <c r="AR521" s="391" t="n">
        <f aca="false" t="array" ref="AR521:AR521">INDEX(_Rge_Data_3rd_CY,$B521,AR$1)</f>
        <v>0</v>
      </c>
      <c r="AS521" s="391" t="n">
        <f aca="false">INDEX(_Rge_Data_3rd_CY,$B521,AS$1)</f>
        <v>0</v>
      </c>
      <c r="AT521" s="391" t="n">
        <f aca="false" t="array" ref="AT521:AT521">INDEX(_Rge_Data_3rd_CY,$B521,AT$1)</f>
        <v>0</v>
      </c>
      <c r="AU521" s="391" t="n">
        <f aca="false" t="array" ref="AU521:AU521">INDEX(_Rge_Data_3rd_CY,$B521,AU$1)</f>
        <v>0</v>
      </c>
      <c r="AV521" s="262" t="n">
        <f aca="false">AU521+AX521+AY521</f>
        <v>0</v>
      </c>
      <c r="AW521" s="392" t="n">
        <f aca="false">IFERROR(AU521/AG521,0)</f>
        <v>0</v>
      </c>
      <c r="AX521" s="268" t="n">
        <f aca="false">IFERROR(IF(AND($F521="OPEN",$AH521&gt;0),$AH521*_SoP*$AW521,IF(AND($F521="CLOSED",$AH521&gt;0),$AH521*_SoL*$AW521,0)),0)</f>
        <v>0</v>
      </c>
      <c r="AY521" s="268" t="n">
        <f aca="false">IFERROR(IF($AH521&lt;0,$AH521*_SoL,0),0)</f>
        <v>0</v>
      </c>
      <c r="AZ521" s="393" t="n">
        <f aca="false">AU521+AX521</f>
        <v>0</v>
      </c>
      <c r="BA521" s="393" t="n">
        <f aca="false">AJ521-AY521</f>
        <v>0</v>
      </c>
      <c r="BB521" s="393" t="n">
        <f aca="false">AZ521-BA521</f>
        <v>0</v>
      </c>
      <c r="BC521" s="394" t="n">
        <f aca="false">IF($BB521&gt;=0,$BB521,0)</f>
        <v>0</v>
      </c>
      <c r="BD521" s="395" t="n">
        <f aca="false">IF($BB521&lt;=0,-$BB521,0)</f>
        <v>-0</v>
      </c>
      <c r="BE521" s="396" t="n">
        <f aca="false">IF((V521-AJ521)&lt;0,0,V521-AJ521)</f>
        <v>0</v>
      </c>
      <c r="BF521" s="397" t="n">
        <f aca="false">IF(AW521&gt;1,0,V521-AW521*V521)</f>
        <v>0</v>
      </c>
    </row>
    <row r="522" customFormat="false" ht="19.5" hidden="false" customHeight="true" outlineLevel="0" collapsed="false">
      <c r="A522" s="166"/>
      <c r="B522" s="208" t="n">
        <f aca="false">B521+1</f>
        <v>511</v>
      </c>
      <c r="C522" s="166"/>
      <c r="D522" s="369" t="n">
        <f aca="false">INDEX(_Rge_Projectdata_3rd,$B522,MATCH("Project-ID",_Rge_Headline_Projectdata,0))</f>
        <v>0</v>
      </c>
      <c r="E522" s="370" t="str">
        <f aca="false" t="array" ref="E522:E522">IF(INDEX(_Rge_Data_3rd_CY,$B522,E$1)=0,"",TEXT(INDEX(_Rge_Data_3rd_CY,$B522,E$1),"JJJJMMTT"))</f>
        <v/>
      </c>
      <c r="F522" s="382" t="str">
        <f aca="false" t="array" ref="F522:F522">INDEX(_Rge_Data_3rd_CY,$B522,F$1)</f>
        <v>Open</v>
      </c>
      <c r="G522" s="371" t="n">
        <f aca="false" t="array" ref="G522:G522">IFERROR(MATCH(INDEX(_Rge_Data_3rd_CY,$B522,G$1),_Rge_Projectstatus,0),"")</f>
        <v>1</v>
      </c>
      <c r="H522" s="383" t="n">
        <f aca="false">INDEX(_Rge_Data_3rd_CY,$B522,H$1)</f>
        <v>0</v>
      </c>
      <c r="I522" s="384" t="n">
        <f aca="false">INDEX(_Rge_Data_3rd_CY,$B522,I$1)</f>
        <v>0</v>
      </c>
      <c r="J522" s="384" t="n">
        <f aca="false">INDEX(_Rge_Data_3rd_CY,$B522,J$1)</f>
        <v>0</v>
      </c>
      <c r="K522" s="384" t="n">
        <f aca="false">INDEX(_Rge_Data_3rd_CY,$B522,K$1)</f>
        <v>0</v>
      </c>
      <c r="L522" s="385" t="n">
        <f aca="false" t="array" ref="L522:L522">INDEX(_Rge_Data_3rd_CY,$B522,L$1)</f>
        <v>0</v>
      </c>
      <c r="M522" s="385" t="n">
        <f aca="false" t="array" ref="M522:M522">INDEX(_Rge_Data_3rd_CY,$B522,M$1)</f>
        <v>0</v>
      </c>
      <c r="N522" s="385" t="n">
        <f aca="false" t="array" ref="N522:N522">INDEX(_Rge_Data_3rd_CY,$B522,N$1)</f>
        <v>0</v>
      </c>
      <c r="O522" s="385" t="n">
        <f aca="false" t="array" ref="O522:O522">INDEX(_Rge_Data_3rd_CY,$B522,O$1)</f>
        <v>0</v>
      </c>
      <c r="P522" s="385" t="n">
        <f aca="false" t="array" ref="P522:P522">INDEX(_Rge_Data_3rd_CY,$B522,P$1)</f>
        <v>0</v>
      </c>
      <c r="Q522" s="385" t="n">
        <f aca="false">INDEX(_Rge_Data_3rd_CY,$B522,Q$1)</f>
        <v>0</v>
      </c>
      <c r="R522" s="385" t="n">
        <f aca="false" t="array" ref="R522:R522">INDEX(_Rge_Data_3rd_CY,$B522,R$1)</f>
        <v>0</v>
      </c>
      <c r="S522" s="385" t="n">
        <f aca="false" t="array" ref="S522:S522">INDEX(_Rge_Data_3rd_CY,$B522,S$1)</f>
        <v>0</v>
      </c>
      <c r="T522" s="385" t="n">
        <f aca="false">H522-S522</f>
        <v>0</v>
      </c>
      <c r="U522" s="386" t="n">
        <f aca="false">IFERROR(T522/H522,0)</f>
        <v>0</v>
      </c>
      <c r="V522" s="387" t="n">
        <f aca="false">INDEX(_Rge_Data_3rd_CY,$B522,V$1)</f>
        <v>0</v>
      </c>
      <c r="W522" s="388" t="n">
        <f aca="false">INDEX(_Rge_Data_3rd_CY,$B522,W$1)</f>
        <v>0</v>
      </c>
      <c r="X522" s="388" t="n">
        <f aca="false">INDEX(_Rge_Data_3rd_CY,$B522,X$1)</f>
        <v>0</v>
      </c>
      <c r="Y522" s="388" t="n">
        <f aca="false">INDEX(_Rge_Data_3rd_CY,$B522,Y$1)</f>
        <v>0</v>
      </c>
      <c r="Z522" s="388" t="n">
        <f aca="false" t="array" ref="Z522:Z522">INDEX(_Rge_Data_3rd_CY,$B522,Z$1)</f>
        <v>0</v>
      </c>
      <c r="AA522" s="388" t="n">
        <f aca="false" t="array" ref="AA522:AA522">INDEX(_Rge_Data_3rd_CY,$B522,AA$1)</f>
        <v>0</v>
      </c>
      <c r="AB522" s="388" t="n">
        <f aca="false" t="array" ref="AB522:AB522">INDEX(_Rge_Data_3rd_CY,$B522,AB$1)</f>
        <v>0</v>
      </c>
      <c r="AC522" s="388" t="n">
        <f aca="false" t="array" ref="AC522:AC522">INDEX(_Rge_Data_3rd_CY,$B522,AC$1)</f>
        <v>0</v>
      </c>
      <c r="AD522" s="388" t="n">
        <f aca="false" t="array" ref="AD522:AD522">INDEX(_Rge_Data_3rd_CY,$B522,AD$1)</f>
        <v>0</v>
      </c>
      <c r="AE522" s="388" t="n">
        <f aca="false">INDEX(_Rge_Data_3rd_CY,$B522,AE$1)</f>
        <v>0</v>
      </c>
      <c r="AF522" s="388" t="n">
        <f aca="false" t="array" ref="AF522:AF522">INDEX(_Rge_Data_3rd_CY,$B522,AF$1)</f>
        <v>0</v>
      </c>
      <c r="AG522" s="388" t="n">
        <f aca="false" t="array" ref="AG522:AG522">INDEX(_Rge_Data_3rd_CY,$B522,AG$1)</f>
        <v>0</v>
      </c>
      <c r="AH522" s="388" t="n">
        <f aca="false">V522-AG522</f>
        <v>0</v>
      </c>
      <c r="AI522" s="389" t="n">
        <f aca="false">IFERROR(AH522/V522,)</f>
        <v>0</v>
      </c>
      <c r="AJ522" s="390" t="n">
        <f aca="false" t="array" ref="AJ522:AJ522">INDEX(_Rge_Data_3rd_CY,$B522,AJ$1)</f>
        <v>0</v>
      </c>
      <c r="AK522" s="391" t="n">
        <f aca="false" t="array" ref="AK522:AK522">INDEX(_Rge_Data_3rd_CY,$B522,AK$1)</f>
        <v>0</v>
      </c>
      <c r="AL522" s="391" t="n">
        <f aca="false" t="array" ref="AL522:AL522">INDEX(_Rge_Data_3rd_CY,$B522,AL$1)</f>
        <v>0</v>
      </c>
      <c r="AM522" s="391" t="n">
        <f aca="false">INDEX(_Rge_Data_3rd_CY,$B522,AM$1)</f>
        <v>0</v>
      </c>
      <c r="AN522" s="391" t="n">
        <f aca="false" t="array" ref="AN522:AN522">INDEX(_Rge_Data_3rd_CY,$B522,AN$1)</f>
        <v>0</v>
      </c>
      <c r="AO522" s="391" t="n">
        <f aca="false" t="array" ref="AO522:AO522">INDEX(_Rge_Data_3rd_CY,$B522,AO$1)</f>
        <v>0</v>
      </c>
      <c r="AP522" s="391" t="n">
        <f aca="false" t="array" ref="AP522:AP522">INDEX(_Rge_Data_3rd_CY,$B522,AP$1)</f>
        <v>0</v>
      </c>
      <c r="AQ522" s="391" t="n">
        <f aca="false" t="array" ref="AQ522:AQ522">INDEX(_Rge_Data_3rd_CY,$B522,AQ$1)</f>
        <v>0</v>
      </c>
      <c r="AR522" s="391" t="n">
        <f aca="false" t="array" ref="AR522:AR522">INDEX(_Rge_Data_3rd_CY,$B522,AR$1)</f>
        <v>0</v>
      </c>
      <c r="AS522" s="391" t="n">
        <f aca="false">INDEX(_Rge_Data_3rd_CY,$B522,AS$1)</f>
        <v>0</v>
      </c>
      <c r="AT522" s="391" t="n">
        <f aca="false" t="array" ref="AT522:AT522">INDEX(_Rge_Data_3rd_CY,$B522,AT$1)</f>
        <v>0</v>
      </c>
      <c r="AU522" s="391" t="n">
        <f aca="false" t="array" ref="AU522:AU522">INDEX(_Rge_Data_3rd_CY,$B522,AU$1)</f>
        <v>0</v>
      </c>
      <c r="AV522" s="262" t="n">
        <f aca="false">AU522+AX522+AY522</f>
        <v>0</v>
      </c>
      <c r="AW522" s="392" t="n">
        <f aca="false">IFERROR(AU522/AG522,0)</f>
        <v>0</v>
      </c>
      <c r="AX522" s="268" t="n">
        <f aca="false">IFERROR(IF(AND($F522="OPEN",$AH522&gt;0),$AH522*_SoP*$AW522,IF(AND($F522="CLOSED",$AH522&gt;0),$AH522*_SoL*$AW522,0)),0)</f>
        <v>0</v>
      </c>
      <c r="AY522" s="268" t="n">
        <f aca="false">IFERROR(IF($AH522&lt;0,$AH522*_SoL,0),0)</f>
        <v>0</v>
      </c>
      <c r="AZ522" s="393" t="n">
        <f aca="false">AU522+AX522</f>
        <v>0</v>
      </c>
      <c r="BA522" s="393" t="n">
        <f aca="false">AJ522-AY522</f>
        <v>0</v>
      </c>
      <c r="BB522" s="393" t="n">
        <f aca="false">AZ522-BA522</f>
        <v>0</v>
      </c>
      <c r="BC522" s="394" t="n">
        <f aca="false">IF($BB522&gt;=0,$BB522,0)</f>
        <v>0</v>
      </c>
      <c r="BD522" s="395" t="n">
        <f aca="false">IF($BB522&lt;=0,-$BB522,0)</f>
        <v>-0</v>
      </c>
      <c r="BE522" s="396" t="n">
        <f aca="false">IF((V522-AJ522)&lt;0,0,V522-AJ522)</f>
        <v>0</v>
      </c>
      <c r="BF522" s="397" t="n">
        <f aca="false">IF(AW522&gt;1,0,V522-AW522*V522)</f>
        <v>0</v>
      </c>
    </row>
    <row r="523" customFormat="false" ht="19.5" hidden="false" customHeight="true" outlineLevel="0" collapsed="false">
      <c r="A523" s="166"/>
      <c r="B523" s="208" t="n">
        <f aca="false">B522+1</f>
        <v>512</v>
      </c>
      <c r="C523" s="166"/>
      <c r="D523" s="369" t="n">
        <f aca="false">INDEX(_Rge_Projectdata_3rd,$B523,MATCH("Project-ID",_Rge_Headline_Projectdata,0))</f>
        <v>0</v>
      </c>
      <c r="E523" s="370" t="str">
        <f aca="false" t="array" ref="E523:E523">IF(INDEX(_Rge_Data_3rd_CY,$B523,E$1)=0,"",TEXT(INDEX(_Rge_Data_3rd_CY,$B523,E$1),"JJJJMMTT"))</f>
        <v/>
      </c>
      <c r="F523" s="382" t="str">
        <f aca="false" t="array" ref="F523:F523">INDEX(_Rge_Data_3rd_CY,$B523,F$1)</f>
        <v>Open</v>
      </c>
      <c r="G523" s="371" t="n">
        <f aca="false" t="array" ref="G523:G523">IFERROR(MATCH(INDEX(_Rge_Data_3rd_CY,$B523,G$1),_Rge_Projectstatus,0),"")</f>
        <v>1</v>
      </c>
      <c r="H523" s="383" t="n">
        <f aca="false">INDEX(_Rge_Data_3rd_CY,$B523,H$1)</f>
        <v>0</v>
      </c>
      <c r="I523" s="384" t="n">
        <f aca="false">INDEX(_Rge_Data_3rd_CY,$B523,I$1)</f>
        <v>0</v>
      </c>
      <c r="J523" s="384" t="n">
        <f aca="false">INDEX(_Rge_Data_3rd_CY,$B523,J$1)</f>
        <v>0</v>
      </c>
      <c r="K523" s="384" t="n">
        <f aca="false">INDEX(_Rge_Data_3rd_CY,$B523,K$1)</f>
        <v>0</v>
      </c>
      <c r="L523" s="385" t="n">
        <f aca="false" t="array" ref="L523:L523">INDEX(_Rge_Data_3rd_CY,$B523,L$1)</f>
        <v>0</v>
      </c>
      <c r="M523" s="385" t="n">
        <f aca="false" t="array" ref="M523:M523">INDEX(_Rge_Data_3rd_CY,$B523,M$1)</f>
        <v>0</v>
      </c>
      <c r="N523" s="385" t="n">
        <f aca="false" t="array" ref="N523:N523">INDEX(_Rge_Data_3rd_CY,$B523,N$1)</f>
        <v>0</v>
      </c>
      <c r="O523" s="385" t="n">
        <f aca="false" t="array" ref="O523:O523">INDEX(_Rge_Data_3rd_CY,$B523,O$1)</f>
        <v>0</v>
      </c>
      <c r="P523" s="385" t="n">
        <f aca="false" t="array" ref="P523:P523">INDEX(_Rge_Data_3rd_CY,$B523,P$1)</f>
        <v>0</v>
      </c>
      <c r="Q523" s="385" t="n">
        <f aca="false">INDEX(_Rge_Data_3rd_CY,$B523,Q$1)</f>
        <v>0</v>
      </c>
      <c r="R523" s="385" t="n">
        <f aca="false" t="array" ref="R523:R523">INDEX(_Rge_Data_3rd_CY,$B523,R$1)</f>
        <v>0</v>
      </c>
      <c r="S523" s="385" t="n">
        <f aca="false" t="array" ref="S523:S523">INDEX(_Rge_Data_3rd_CY,$B523,S$1)</f>
        <v>0</v>
      </c>
      <c r="T523" s="385" t="n">
        <f aca="false">H523-S523</f>
        <v>0</v>
      </c>
      <c r="U523" s="386" t="n">
        <f aca="false">IFERROR(T523/H523,0)</f>
        <v>0</v>
      </c>
      <c r="V523" s="387" t="n">
        <f aca="false">INDEX(_Rge_Data_3rd_CY,$B523,V$1)</f>
        <v>0</v>
      </c>
      <c r="W523" s="388" t="n">
        <f aca="false">INDEX(_Rge_Data_3rd_CY,$B523,W$1)</f>
        <v>0</v>
      </c>
      <c r="X523" s="388" t="n">
        <f aca="false">INDEX(_Rge_Data_3rd_CY,$B523,X$1)</f>
        <v>0</v>
      </c>
      <c r="Y523" s="388" t="n">
        <f aca="false">INDEX(_Rge_Data_3rd_CY,$B523,Y$1)</f>
        <v>0</v>
      </c>
      <c r="Z523" s="388" t="n">
        <f aca="false" t="array" ref="Z523:Z523">INDEX(_Rge_Data_3rd_CY,$B523,Z$1)</f>
        <v>0</v>
      </c>
      <c r="AA523" s="388" t="n">
        <f aca="false" t="array" ref="AA523:AA523">INDEX(_Rge_Data_3rd_CY,$B523,AA$1)</f>
        <v>0</v>
      </c>
      <c r="AB523" s="388" t="n">
        <f aca="false" t="array" ref="AB523:AB523">INDEX(_Rge_Data_3rd_CY,$B523,AB$1)</f>
        <v>0</v>
      </c>
      <c r="AC523" s="388" t="n">
        <f aca="false" t="array" ref="AC523:AC523">INDEX(_Rge_Data_3rd_CY,$B523,AC$1)</f>
        <v>0</v>
      </c>
      <c r="AD523" s="388" t="n">
        <f aca="false" t="array" ref="AD523:AD523">INDEX(_Rge_Data_3rd_CY,$B523,AD$1)</f>
        <v>0</v>
      </c>
      <c r="AE523" s="388" t="n">
        <f aca="false">INDEX(_Rge_Data_3rd_CY,$B523,AE$1)</f>
        <v>0</v>
      </c>
      <c r="AF523" s="388" t="n">
        <f aca="false" t="array" ref="AF523:AF523">INDEX(_Rge_Data_3rd_CY,$B523,AF$1)</f>
        <v>0</v>
      </c>
      <c r="AG523" s="388" t="n">
        <f aca="false" t="array" ref="AG523:AG523">INDEX(_Rge_Data_3rd_CY,$B523,AG$1)</f>
        <v>0</v>
      </c>
      <c r="AH523" s="388" t="n">
        <f aca="false">V523-AG523</f>
        <v>0</v>
      </c>
      <c r="AI523" s="389" t="n">
        <f aca="false">IFERROR(AH523/V523,)</f>
        <v>0</v>
      </c>
      <c r="AJ523" s="390" t="n">
        <f aca="false" t="array" ref="AJ523:AJ523">INDEX(_Rge_Data_3rd_CY,$B523,AJ$1)</f>
        <v>0</v>
      </c>
      <c r="AK523" s="391" t="n">
        <f aca="false" t="array" ref="AK523:AK523">INDEX(_Rge_Data_3rd_CY,$B523,AK$1)</f>
        <v>0</v>
      </c>
      <c r="AL523" s="391" t="n">
        <f aca="false" t="array" ref="AL523:AL523">INDEX(_Rge_Data_3rd_CY,$B523,AL$1)</f>
        <v>0</v>
      </c>
      <c r="AM523" s="391" t="n">
        <f aca="false">INDEX(_Rge_Data_3rd_CY,$B523,AM$1)</f>
        <v>0</v>
      </c>
      <c r="AN523" s="391" t="n">
        <f aca="false" t="array" ref="AN523:AN523">INDEX(_Rge_Data_3rd_CY,$B523,AN$1)</f>
        <v>0</v>
      </c>
      <c r="AO523" s="391" t="n">
        <f aca="false" t="array" ref="AO523:AO523">INDEX(_Rge_Data_3rd_CY,$B523,AO$1)</f>
        <v>0</v>
      </c>
      <c r="AP523" s="391" t="n">
        <f aca="false" t="array" ref="AP523:AP523">INDEX(_Rge_Data_3rd_CY,$B523,AP$1)</f>
        <v>0</v>
      </c>
      <c r="AQ523" s="391" t="n">
        <f aca="false" t="array" ref="AQ523:AQ523">INDEX(_Rge_Data_3rd_CY,$B523,AQ$1)</f>
        <v>0</v>
      </c>
      <c r="AR523" s="391" t="n">
        <f aca="false" t="array" ref="AR523:AR523">INDEX(_Rge_Data_3rd_CY,$B523,AR$1)</f>
        <v>0</v>
      </c>
      <c r="AS523" s="391" t="n">
        <f aca="false">INDEX(_Rge_Data_3rd_CY,$B523,AS$1)</f>
        <v>0</v>
      </c>
      <c r="AT523" s="391" t="n">
        <f aca="false" t="array" ref="AT523:AT523">INDEX(_Rge_Data_3rd_CY,$B523,AT$1)</f>
        <v>0</v>
      </c>
      <c r="AU523" s="391" t="n">
        <f aca="false" t="array" ref="AU523:AU523">INDEX(_Rge_Data_3rd_CY,$B523,AU$1)</f>
        <v>0</v>
      </c>
      <c r="AV523" s="262" t="n">
        <f aca="false">AU523+AX523+AY523</f>
        <v>0</v>
      </c>
      <c r="AW523" s="392" t="n">
        <f aca="false">IFERROR(AU523/AG523,0)</f>
        <v>0</v>
      </c>
      <c r="AX523" s="268" t="n">
        <f aca="false">IFERROR(IF(AND($F523="OPEN",$AH523&gt;0),$AH523*_SoP*$AW523,IF(AND($F523="CLOSED",$AH523&gt;0),$AH523*_SoL*$AW523,0)),0)</f>
        <v>0</v>
      </c>
      <c r="AY523" s="268" t="n">
        <f aca="false">IFERROR(IF($AH523&lt;0,$AH523*_SoL,0),0)</f>
        <v>0</v>
      </c>
      <c r="AZ523" s="393" t="n">
        <f aca="false">AU523+AX523</f>
        <v>0</v>
      </c>
      <c r="BA523" s="393" t="n">
        <f aca="false">AJ523-AY523</f>
        <v>0</v>
      </c>
      <c r="BB523" s="393" t="n">
        <f aca="false">AZ523-BA523</f>
        <v>0</v>
      </c>
      <c r="BC523" s="394" t="n">
        <f aca="false">IF($BB523&gt;=0,$BB523,0)</f>
        <v>0</v>
      </c>
      <c r="BD523" s="395" t="n">
        <f aca="false">IF($BB523&lt;=0,-$BB523,0)</f>
        <v>-0</v>
      </c>
      <c r="BE523" s="396" t="n">
        <f aca="false">IF((V523-AJ523)&lt;0,0,V523-AJ523)</f>
        <v>0</v>
      </c>
      <c r="BF523" s="397" t="n">
        <f aca="false">IF(AW523&gt;1,0,V523-AW523*V523)</f>
        <v>0</v>
      </c>
    </row>
    <row r="524" customFormat="false" ht="19.5" hidden="false" customHeight="true" outlineLevel="0" collapsed="false">
      <c r="A524" s="166"/>
      <c r="B524" s="208" t="n">
        <f aca="false">B523+1</f>
        <v>513</v>
      </c>
      <c r="C524" s="166"/>
      <c r="D524" s="369" t="n">
        <f aca="false">INDEX(_Rge_Projectdata_3rd,$B524,MATCH("Project-ID",_Rge_Headline_Projectdata,0))</f>
        <v>0</v>
      </c>
      <c r="E524" s="370" t="str">
        <f aca="false" t="array" ref="E524:E524">IF(INDEX(_Rge_Data_3rd_CY,$B524,E$1)=0,"",TEXT(INDEX(_Rge_Data_3rd_CY,$B524,E$1),"JJJJMMTT"))</f>
        <v/>
      </c>
      <c r="F524" s="382" t="str">
        <f aca="false" t="array" ref="F524:F524">INDEX(_Rge_Data_3rd_CY,$B524,F$1)</f>
        <v>Open</v>
      </c>
      <c r="G524" s="371" t="n">
        <f aca="false" t="array" ref="G524:G524">IFERROR(MATCH(INDEX(_Rge_Data_3rd_CY,$B524,G$1),_Rge_Projectstatus,0),"")</f>
        <v>1</v>
      </c>
      <c r="H524" s="383" t="n">
        <f aca="false">INDEX(_Rge_Data_3rd_CY,$B524,H$1)</f>
        <v>0</v>
      </c>
      <c r="I524" s="384" t="n">
        <f aca="false">INDEX(_Rge_Data_3rd_CY,$B524,I$1)</f>
        <v>0</v>
      </c>
      <c r="J524" s="384" t="n">
        <f aca="false">INDEX(_Rge_Data_3rd_CY,$B524,J$1)</f>
        <v>0</v>
      </c>
      <c r="K524" s="384" t="n">
        <f aca="false">INDEX(_Rge_Data_3rd_CY,$B524,K$1)</f>
        <v>0</v>
      </c>
      <c r="L524" s="385" t="n">
        <f aca="false" t="array" ref="L524:L524">INDEX(_Rge_Data_3rd_CY,$B524,L$1)</f>
        <v>0</v>
      </c>
      <c r="M524" s="385" t="n">
        <f aca="false" t="array" ref="M524:M524">INDEX(_Rge_Data_3rd_CY,$B524,M$1)</f>
        <v>0</v>
      </c>
      <c r="N524" s="385" t="n">
        <f aca="false" t="array" ref="N524:N524">INDEX(_Rge_Data_3rd_CY,$B524,N$1)</f>
        <v>0</v>
      </c>
      <c r="O524" s="385" t="n">
        <f aca="false" t="array" ref="O524:O524">INDEX(_Rge_Data_3rd_CY,$B524,O$1)</f>
        <v>0</v>
      </c>
      <c r="P524" s="385" t="n">
        <f aca="false" t="array" ref="P524:P524">INDEX(_Rge_Data_3rd_CY,$B524,P$1)</f>
        <v>0</v>
      </c>
      <c r="Q524" s="385" t="n">
        <f aca="false">INDEX(_Rge_Data_3rd_CY,$B524,Q$1)</f>
        <v>0</v>
      </c>
      <c r="R524" s="385" t="n">
        <f aca="false" t="array" ref="R524:R524">INDEX(_Rge_Data_3rd_CY,$B524,R$1)</f>
        <v>0</v>
      </c>
      <c r="S524" s="385" t="n">
        <f aca="false" t="array" ref="S524:S524">INDEX(_Rge_Data_3rd_CY,$B524,S$1)</f>
        <v>0</v>
      </c>
      <c r="T524" s="385" t="n">
        <f aca="false">H524-S524</f>
        <v>0</v>
      </c>
      <c r="U524" s="386" t="n">
        <f aca="false">IFERROR(T524/H524,0)</f>
        <v>0</v>
      </c>
      <c r="V524" s="387" t="n">
        <f aca="false">INDEX(_Rge_Data_3rd_CY,$B524,V$1)</f>
        <v>0</v>
      </c>
      <c r="W524" s="388" t="n">
        <f aca="false">INDEX(_Rge_Data_3rd_CY,$B524,W$1)</f>
        <v>0</v>
      </c>
      <c r="X524" s="388" t="n">
        <f aca="false">INDEX(_Rge_Data_3rd_CY,$B524,X$1)</f>
        <v>0</v>
      </c>
      <c r="Y524" s="388" t="n">
        <f aca="false">INDEX(_Rge_Data_3rd_CY,$B524,Y$1)</f>
        <v>0</v>
      </c>
      <c r="Z524" s="388" t="n">
        <f aca="false" t="array" ref="Z524:Z524">INDEX(_Rge_Data_3rd_CY,$B524,Z$1)</f>
        <v>0</v>
      </c>
      <c r="AA524" s="388" t="n">
        <f aca="false" t="array" ref="AA524:AA524">INDEX(_Rge_Data_3rd_CY,$B524,AA$1)</f>
        <v>0</v>
      </c>
      <c r="AB524" s="388" t="n">
        <f aca="false" t="array" ref="AB524:AB524">INDEX(_Rge_Data_3rd_CY,$B524,AB$1)</f>
        <v>0</v>
      </c>
      <c r="AC524" s="388" t="n">
        <f aca="false" t="array" ref="AC524:AC524">INDEX(_Rge_Data_3rd_CY,$B524,AC$1)</f>
        <v>0</v>
      </c>
      <c r="AD524" s="388" t="n">
        <f aca="false" t="array" ref="AD524:AD524">INDEX(_Rge_Data_3rd_CY,$B524,AD$1)</f>
        <v>0</v>
      </c>
      <c r="AE524" s="388" t="n">
        <f aca="false">INDEX(_Rge_Data_3rd_CY,$B524,AE$1)</f>
        <v>0</v>
      </c>
      <c r="AF524" s="388" t="n">
        <f aca="false" t="array" ref="AF524:AF524">INDEX(_Rge_Data_3rd_CY,$B524,AF$1)</f>
        <v>0</v>
      </c>
      <c r="AG524" s="388" t="n">
        <f aca="false" t="array" ref="AG524:AG524">INDEX(_Rge_Data_3rd_CY,$B524,AG$1)</f>
        <v>0</v>
      </c>
      <c r="AH524" s="388" t="n">
        <f aca="false">V524-AG524</f>
        <v>0</v>
      </c>
      <c r="AI524" s="389" t="n">
        <f aca="false">IFERROR(AH524/V524,)</f>
        <v>0</v>
      </c>
      <c r="AJ524" s="390" t="n">
        <f aca="false" t="array" ref="AJ524:AJ524">INDEX(_Rge_Data_3rd_CY,$B524,AJ$1)</f>
        <v>0</v>
      </c>
      <c r="AK524" s="391" t="n">
        <f aca="false" t="array" ref="AK524:AK524">INDEX(_Rge_Data_3rd_CY,$B524,AK$1)</f>
        <v>0</v>
      </c>
      <c r="AL524" s="391" t="n">
        <f aca="false" t="array" ref="AL524:AL524">INDEX(_Rge_Data_3rd_CY,$B524,AL$1)</f>
        <v>0</v>
      </c>
      <c r="AM524" s="391" t="n">
        <f aca="false">INDEX(_Rge_Data_3rd_CY,$B524,AM$1)</f>
        <v>0</v>
      </c>
      <c r="AN524" s="391" t="n">
        <f aca="false" t="array" ref="AN524:AN524">INDEX(_Rge_Data_3rd_CY,$B524,AN$1)</f>
        <v>0</v>
      </c>
      <c r="AO524" s="391" t="n">
        <f aca="false" t="array" ref="AO524:AO524">INDEX(_Rge_Data_3rd_CY,$B524,AO$1)</f>
        <v>0</v>
      </c>
      <c r="AP524" s="391" t="n">
        <f aca="false" t="array" ref="AP524:AP524">INDEX(_Rge_Data_3rd_CY,$B524,AP$1)</f>
        <v>0</v>
      </c>
      <c r="AQ524" s="391" t="n">
        <f aca="false" t="array" ref="AQ524:AQ524">INDEX(_Rge_Data_3rd_CY,$B524,AQ$1)</f>
        <v>0</v>
      </c>
      <c r="AR524" s="391" t="n">
        <f aca="false" t="array" ref="AR524:AR524">INDEX(_Rge_Data_3rd_CY,$B524,AR$1)</f>
        <v>0</v>
      </c>
      <c r="AS524" s="391" t="n">
        <f aca="false">INDEX(_Rge_Data_3rd_CY,$B524,AS$1)</f>
        <v>0</v>
      </c>
      <c r="AT524" s="391" t="n">
        <f aca="false" t="array" ref="AT524:AT524">INDEX(_Rge_Data_3rd_CY,$B524,AT$1)</f>
        <v>0</v>
      </c>
      <c r="AU524" s="391" t="n">
        <f aca="false" t="array" ref="AU524:AU524">INDEX(_Rge_Data_3rd_CY,$B524,AU$1)</f>
        <v>0</v>
      </c>
      <c r="AV524" s="262" t="n">
        <f aca="false">AU524+AX524+AY524</f>
        <v>0</v>
      </c>
      <c r="AW524" s="392" t="n">
        <f aca="false">IFERROR(AU524/AG524,0)</f>
        <v>0</v>
      </c>
      <c r="AX524" s="268" t="n">
        <f aca="false">IFERROR(IF(AND($F524="OPEN",$AH524&gt;0),$AH524*_SoP*$AW524,IF(AND($F524="CLOSED",$AH524&gt;0),$AH524*_SoL*$AW524,0)),0)</f>
        <v>0</v>
      </c>
      <c r="AY524" s="268" t="n">
        <f aca="false">IFERROR(IF($AH524&lt;0,$AH524*_SoL,0),0)</f>
        <v>0</v>
      </c>
      <c r="AZ524" s="393" t="n">
        <f aca="false">AU524+AX524</f>
        <v>0</v>
      </c>
      <c r="BA524" s="393" t="n">
        <f aca="false">AJ524-AY524</f>
        <v>0</v>
      </c>
      <c r="BB524" s="393" t="n">
        <f aca="false">AZ524-BA524</f>
        <v>0</v>
      </c>
      <c r="BC524" s="394" t="n">
        <f aca="false">IF($BB524&gt;=0,$BB524,0)</f>
        <v>0</v>
      </c>
      <c r="BD524" s="395" t="n">
        <f aca="false">IF($BB524&lt;=0,-$BB524,0)</f>
        <v>-0</v>
      </c>
      <c r="BE524" s="396" t="n">
        <f aca="false">IF((V524-AJ524)&lt;0,0,V524-AJ524)</f>
        <v>0</v>
      </c>
      <c r="BF524" s="397" t="n">
        <f aca="false">IF(AW524&gt;1,0,V524-AW524*V524)</f>
        <v>0</v>
      </c>
    </row>
    <row r="525" customFormat="false" ht="19.5" hidden="false" customHeight="true" outlineLevel="0" collapsed="false">
      <c r="A525" s="166"/>
      <c r="B525" s="208" t="n">
        <f aca="false">B524+1</f>
        <v>514</v>
      </c>
      <c r="C525" s="166"/>
      <c r="D525" s="369" t="n">
        <f aca="false">INDEX(_Rge_Projectdata_3rd,$B525,MATCH("Project-ID",_Rge_Headline_Projectdata,0))</f>
        <v>0</v>
      </c>
      <c r="E525" s="370" t="str">
        <f aca="false" t="array" ref="E525:E525">IF(INDEX(_Rge_Data_3rd_CY,$B525,E$1)=0,"",TEXT(INDEX(_Rge_Data_3rd_CY,$B525,E$1),"JJJJMMTT"))</f>
        <v/>
      </c>
      <c r="F525" s="382" t="str">
        <f aca="false" t="array" ref="F525:F525">INDEX(_Rge_Data_3rd_CY,$B525,F$1)</f>
        <v>Open</v>
      </c>
      <c r="G525" s="371" t="n">
        <f aca="false" t="array" ref="G525:G525">IFERROR(MATCH(INDEX(_Rge_Data_3rd_CY,$B525,G$1),_Rge_Projectstatus,0),"")</f>
        <v>1</v>
      </c>
      <c r="H525" s="383" t="n">
        <f aca="false">INDEX(_Rge_Data_3rd_CY,$B525,H$1)</f>
        <v>0</v>
      </c>
      <c r="I525" s="384" t="n">
        <f aca="false">INDEX(_Rge_Data_3rd_CY,$B525,I$1)</f>
        <v>0</v>
      </c>
      <c r="J525" s="384" t="n">
        <f aca="false">INDEX(_Rge_Data_3rd_CY,$B525,J$1)</f>
        <v>0</v>
      </c>
      <c r="K525" s="384" t="n">
        <f aca="false">INDEX(_Rge_Data_3rd_CY,$B525,K$1)</f>
        <v>0</v>
      </c>
      <c r="L525" s="385" t="n">
        <f aca="false" t="array" ref="L525:L525">INDEX(_Rge_Data_3rd_CY,$B525,L$1)</f>
        <v>0</v>
      </c>
      <c r="M525" s="385" t="n">
        <f aca="false" t="array" ref="M525:M525">INDEX(_Rge_Data_3rd_CY,$B525,M$1)</f>
        <v>0</v>
      </c>
      <c r="N525" s="385" t="n">
        <f aca="false" t="array" ref="N525:N525">INDEX(_Rge_Data_3rd_CY,$B525,N$1)</f>
        <v>0</v>
      </c>
      <c r="O525" s="385" t="n">
        <f aca="false" t="array" ref="O525:O525">INDEX(_Rge_Data_3rd_CY,$B525,O$1)</f>
        <v>0</v>
      </c>
      <c r="P525" s="385" t="n">
        <f aca="false" t="array" ref="P525:P525">INDEX(_Rge_Data_3rd_CY,$B525,P$1)</f>
        <v>0</v>
      </c>
      <c r="Q525" s="385" t="n">
        <f aca="false">INDEX(_Rge_Data_3rd_CY,$B525,Q$1)</f>
        <v>0</v>
      </c>
      <c r="R525" s="385" t="n">
        <f aca="false" t="array" ref="R525:R525">INDEX(_Rge_Data_3rd_CY,$B525,R$1)</f>
        <v>0</v>
      </c>
      <c r="S525" s="385" t="n">
        <f aca="false" t="array" ref="S525:S525">INDEX(_Rge_Data_3rd_CY,$B525,S$1)</f>
        <v>0</v>
      </c>
      <c r="T525" s="385" t="n">
        <f aca="false">H525-S525</f>
        <v>0</v>
      </c>
      <c r="U525" s="386" t="n">
        <f aca="false">IFERROR(T525/H525,0)</f>
        <v>0</v>
      </c>
      <c r="V525" s="387" t="n">
        <f aca="false">INDEX(_Rge_Data_3rd_CY,$B525,V$1)</f>
        <v>0</v>
      </c>
      <c r="W525" s="388" t="n">
        <f aca="false">INDEX(_Rge_Data_3rd_CY,$B525,W$1)</f>
        <v>0</v>
      </c>
      <c r="X525" s="388" t="n">
        <f aca="false">INDEX(_Rge_Data_3rd_CY,$B525,X$1)</f>
        <v>0</v>
      </c>
      <c r="Y525" s="388" t="n">
        <f aca="false">INDEX(_Rge_Data_3rd_CY,$B525,Y$1)</f>
        <v>0</v>
      </c>
      <c r="Z525" s="388" t="n">
        <f aca="false" t="array" ref="Z525:Z525">INDEX(_Rge_Data_3rd_CY,$B525,Z$1)</f>
        <v>0</v>
      </c>
      <c r="AA525" s="388" t="n">
        <f aca="false" t="array" ref="AA525:AA525">INDEX(_Rge_Data_3rd_CY,$B525,AA$1)</f>
        <v>0</v>
      </c>
      <c r="AB525" s="388" t="n">
        <f aca="false" t="array" ref="AB525:AB525">INDEX(_Rge_Data_3rd_CY,$B525,AB$1)</f>
        <v>0</v>
      </c>
      <c r="AC525" s="388" t="n">
        <f aca="false" t="array" ref="AC525:AC525">INDEX(_Rge_Data_3rd_CY,$B525,AC$1)</f>
        <v>0</v>
      </c>
      <c r="AD525" s="388" t="n">
        <f aca="false" t="array" ref="AD525:AD525">INDEX(_Rge_Data_3rd_CY,$B525,AD$1)</f>
        <v>0</v>
      </c>
      <c r="AE525" s="388" t="n">
        <f aca="false">INDEX(_Rge_Data_3rd_CY,$B525,AE$1)</f>
        <v>0</v>
      </c>
      <c r="AF525" s="388" t="n">
        <f aca="false" t="array" ref="AF525:AF525">INDEX(_Rge_Data_3rd_CY,$B525,AF$1)</f>
        <v>0</v>
      </c>
      <c r="AG525" s="388" t="n">
        <f aca="false" t="array" ref="AG525:AG525">INDEX(_Rge_Data_3rd_CY,$B525,AG$1)</f>
        <v>0</v>
      </c>
      <c r="AH525" s="388" t="n">
        <f aca="false">V525-AG525</f>
        <v>0</v>
      </c>
      <c r="AI525" s="389" t="n">
        <f aca="false">IFERROR(AH525/V525,)</f>
        <v>0</v>
      </c>
      <c r="AJ525" s="390" t="n">
        <f aca="false" t="array" ref="AJ525:AJ525">INDEX(_Rge_Data_3rd_CY,$B525,AJ$1)</f>
        <v>0</v>
      </c>
      <c r="AK525" s="391" t="n">
        <f aca="false" t="array" ref="AK525:AK525">INDEX(_Rge_Data_3rd_CY,$B525,AK$1)</f>
        <v>0</v>
      </c>
      <c r="AL525" s="391" t="n">
        <f aca="false" t="array" ref="AL525:AL525">INDEX(_Rge_Data_3rd_CY,$B525,AL$1)</f>
        <v>0</v>
      </c>
      <c r="AM525" s="391" t="n">
        <f aca="false">INDEX(_Rge_Data_3rd_CY,$B525,AM$1)</f>
        <v>0</v>
      </c>
      <c r="AN525" s="391" t="n">
        <f aca="false" t="array" ref="AN525:AN525">INDEX(_Rge_Data_3rd_CY,$B525,AN$1)</f>
        <v>0</v>
      </c>
      <c r="AO525" s="391" t="n">
        <f aca="false" t="array" ref="AO525:AO525">INDEX(_Rge_Data_3rd_CY,$B525,AO$1)</f>
        <v>0</v>
      </c>
      <c r="AP525" s="391" t="n">
        <f aca="false" t="array" ref="AP525:AP525">INDEX(_Rge_Data_3rd_CY,$B525,AP$1)</f>
        <v>0</v>
      </c>
      <c r="AQ525" s="391" t="n">
        <f aca="false" t="array" ref="AQ525:AQ525">INDEX(_Rge_Data_3rd_CY,$B525,AQ$1)</f>
        <v>0</v>
      </c>
      <c r="AR525" s="391" t="n">
        <f aca="false" t="array" ref="AR525:AR525">INDEX(_Rge_Data_3rd_CY,$B525,AR$1)</f>
        <v>0</v>
      </c>
      <c r="AS525" s="391" t="n">
        <f aca="false">INDEX(_Rge_Data_3rd_CY,$B525,AS$1)</f>
        <v>0</v>
      </c>
      <c r="AT525" s="391" t="n">
        <f aca="false" t="array" ref="AT525:AT525">INDEX(_Rge_Data_3rd_CY,$B525,AT$1)</f>
        <v>0</v>
      </c>
      <c r="AU525" s="391" t="n">
        <f aca="false" t="array" ref="AU525:AU525">INDEX(_Rge_Data_3rd_CY,$B525,AU$1)</f>
        <v>0</v>
      </c>
      <c r="AV525" s="262" t="n">
        <f aca="false">AU525+AX525+AY525</f>
        <v>0</v>
      </c>
      <c r="AW525" s="392" t="n">
        <f aca="false">IFERROR(AU525/AG525,0)</f>
        <v>0</v>
      </c>
      <c r="AX525" s="268" t="n">
        <f aca="false">IFERROR(IF(AND($F525="OPEN",$AH525&gt;0),$AH525*_SoP*$AW525,IF(AND($F525="CLOSED",$AH525&gt;0),$AH525*_SoL*$AW525,0)),0)</f>
        <v>0</v>
      </c>
      <c r="AY525" s="268" t="n">
        <f aca="false">IFERROR(IF($AH525&lt;0,$AH525*_SoL,0),0)</f>
        <v>0</v>
      </c>
      <c r="AZ525" s="393" t="n">
        <f aca="false">AU525+AX525</f>
        <v>0</v>
      </c>
      <c r="BA525" s="393" t="n">
        <f aca="false">AJ525-AY525</f>
        <v>0</v>
      </c>
      <c r="BB525" s="393" t="n">
        <f aca="false">AZ525-BA525</f>
        <v>0</v>
      </c>
      <c r="BC525" s="394" t="n">
        <f aca="false">IF($BB525&gt;=0,$BB525,0)</f>
        <v>0</v>
      </c>
      <c r="BD525" s="395" t="n">
        <f aca="false">IF($BB525&lt;=0,-$BB525,0)</f>
        <v>-0</v>
      </c>
      <c r="BE525" s="396" t="n">
        <f aca="false">IF((V525-AJ525)&lt;0,0,V525-AJ525)</f>
        <v>0</v>
      </c>
      <c r="BF525" s="397" t="n">
        <f aca="false">IF(AW525&gt;1,0,V525-AW525*V525)</f>
        <v>0</v>
      </c>
    </row>
    <row r="526" customFormat="false" ht="19.5" hidden="false" customHeight="true" outlineLevel="0" collapsed="false">
      <c r="A526" s="166"/>
      <c r="B526" s="208" t="n">
        <f aca="false">B525+1</f>
        <v>515</v>
      </c>
      <c r="C526" s="166"/>
      <c r="D526" s="369" t="n">
        <f aca="false">INDEX(_Rge_Projectdata_3rd,$B526,MATCH("Project-ID",_Rge_Headline_Projectdata,0))</f>
        <v>0</v>
      </c>
      <c r="E526" s="370" t="str">
        <f aca="false" t="array" ref="E526:E526">IF(INDEX(_Rge_Data_3rd_CY,$B526,E$1)=0,"",TEXT(INDEX(_Rge_Data_3rd_CY,$B526,E$1),"JJJJMMTT"))</f>
        <v/>
      </c>
      <c r="F526" s="382" t="str">
        <f aca="false" t="array" ref="F526:F526">INDEX(_Rge_Data_3rd_CY,$B526,F$1)</f>
        <v>Open</v>
      </c>
      <c r="G526" s="371" t="n">
        <f aca="false" t="array" ref="G526:G526">IFERROR(MATCH(INDEX(_Rge_Data_3rd_CY,$B526,G$1),_Rge_Projectstatus,0),"")</f>
        <v>1</v>
      </c>
      <c r="H526" s="383" t="n">
        <f aca="false">INDEX(_Rge_Data_3rd_CY,$B526,H$1)</f>
        <v>0</v>
      </c>
      <c r="I526" s="384" t="n">
        <f aca="false">INDEX(_Rge_Data_3rd_CY,$B526,I$1)</f>
        <v>0</v>
      </c>
      <c r="J526" s="384" t="n">
        <f aca="false">INDEX(_Rge_Data_3rd_CY,$B526,J$1)</f>
        <v>0</v>
      </c>
      <c r="K526" s="384" t="n">
        <f aca="false">INDEX(_Rge_Data_3rd_CY,$B526,K$1)</f>
        <v>0</v>
      </c>
      <c r="L526" s="385" t="n">
        <f aca="false" t="array" ref="L526:L526">INDEX(_Rge_Data_3rd_CY,$B526,L$1)</f>
        <v>0</v>
      </c>
      <c r="M526" s="385" t="n">
        <f aca="false" t="array" ref="M526:M526">INDEX(_Rge_Data_3rd_CY,$B526,M$1)</f>
        <v>0</v>
      </c>
      <c r="N526" s="385" t="n">
        <f aca="false" t="array" ref="N526:N526">INDEX(_Rge_Data_3rd_CY,$B526,N$1)</f>
        <v>0</v>
      </c>
      <c r="O526" s="385" t="n">
        <f aca="false" t="array" ref="O526:O526">INDEX(_Rge_Data_3rd_CY,$B526,O$1)</f>
        <v>0</v>
      </c>
      <c r="P526" s="385" t="n">
        <f aca="false" t="array" ref="P526:P526">INDEX(_Rge_Data_3rd_CY,$B526,P$1)</f>
        <v>0</v>
      </c>
      <c r="Q526" s="385" t="n">
        <f aca="false">INDEX(_Rge_Data_3rd_CY,$B526,Q$1)</f>
        <v>0</v>
      </c>
      <c r="R526" s="385" t="n">
        <f aca="false" t="array" ref="R526:R526">INDEX(_Rge_Data_3rd_CY,$B526,R$1)</f>
        <v>0</v>
      </c>
      <c r="S526" s="385" t="n">
        <f aca="false" t="array" ref="S526:S526">INDEX(_Rge_Data_3rd_CY,$B526,S$1)</f>
        <v>0</v>
      </c>
      <c r="T526" s="385" t="n">
        <f aca="false">H526-S526</f>
        <v>0</v>
      </c>
      <c r="U526" s="386" t="n">
        <f aca="false">IFERROR(T526/H526,0)</f>
        <v>0</v>
      </c>
      <c r="V526" s="387" t="n">
        <f aca="false">INDEX(_Rge_Data_3rd_CY,$B526,V$1)</f>
        <v>0</v>
      </c>
      <c r="W526" s="388" t="n">
        <f aca="false">INDEX(_Rge_Data_3rd_CY,$B526,W$1)</f>
        <v>0</v>
      </c>
      <c r="X526" s="388" t="n">
        <f aca="false">INDEX(_Rge_Data_3rd_CY,$B526,X$1)</f>
        <v>0</v>
      </c>
      <c r="Y526" s="388" t="n">
        <f aca="false">INDEX(_Rge_Data_3rd_CY,$B526,Y$1)</f>
        <v>0</v>
      </c>
      <c r="Z526" s="388" t="n">
        <f aca="false" t="array" ref="Z526:Z526">INDEX(_Rge_Data_3rd_CY,$B526,Z$1)</f>
        <v>0</v>
      </c>
      <c r="AA526" s="388" t="n">
        <f aca="false" t="array" ref="AA526:AA526">INDEX(_Rge_Data_3rd_CY,$B526,AA$1)</f>
        <v>0</v>
      </c>
      <c r="AB526" s="388" t="n">
        <f aca="false" t="array" ref="AB526:AB526">INDEX(_Rge_Data_3rd_CY,$B526,AB$1)</f>
        <v>0</v>
      </c>
      <c r="AC526" s="388" t="n">
        <f aca="false" t="array" ref="AC526:AC526">INDEX(_Rge_Data_3rd_CY,$B526,AC$1)</f>
        <v>0</v>
      </c>
      <c r="AD526" s="388" t="n">
        <f aca="false" t="array" ref="AD526:AD526">INDEX(_Rge_Data_3rd_CY,$B526,AD$1)</f>
        <v>0</v>
      </c>
      <c r="AE526" s="388" t="n">
        <f aca="false">INDEX(_Rge_Data_3rd_CY,$B526,AE$1)</f>
        <v>0</v>
      </c>
      <c r="AF526" s="388" t="n">
        <f aca="false" t="array" ref="AF526:AF526">INDEX(_Rge_Data_3rd_CY,$B526,AF$1)</f>
        <v>0</v>
      </c>
      <c r="AG526" s="388" t="n">
        <f aca="false" t="array" ref="AG526:AG526">INDEX(_Rge_Data_3rd_CY,$B526,AG$1)</f>
        <v>0</v>
      </c>
      <c r="AH526" s="388" t="n">
        <f aca="false">V526-AG526</f>
        <v>0</v>
      </c>
      <c r="AI526" s="389" t="n">
        <f aca="false">IFERROR(AH526/V526,)</f>
        <v>0</v>
      </c>
      <c r="AJ526" s="390" t="n">
        <f aca="false" t="array" ref="AJ526:AJ526">INDEX(_Rge_Data_3rd_CY,$B526,AJ$1)</f>
        <v>0</v>
      </c>
      <c r="AK526" s="391" t="n">
        <f aca="false" t="array" ref="AK526:AK526">INDEX(_Rge_Data_3rd_CY,$B526,AK$1)</f>
        <v>0</v>
      </c>
      <c r="AL526" s="391" t="n">
        <f aca="false" t="array" ref="AL526:AL526">INDEX(_Rge_Data_3rd_CY,$B526,AL$1)</f>
        <v>0</v>
      </c>
      <c r="AM526" s="391" t="n">
        <f aca="false">INDEX(_Rge_Data_3rd_CY,$B526,AM$1)</f>
        <v>0</v>
      </c>
      <c r="AN526" s="391" t="n">
        <f aca="false" t="array" ref="AN526:AN526">INDEX(_Rge_Data_3rd_CY,$B526,AN$1)</f>
        <v>0</v>
      </c>
      <c r="AO526" s="391" t="n">
        <f aca="false" t="array" ref="AO526:AO526">INDEX(_Rge_Data_3rd_CY,$B526,AO$1)</f>
        <v>0</v>
      </c>
      <c r="AP526" s="391" t="n">
        <f aca="false" t="array" ref="AP526:AP526">INDEX(_Rge_Data_3rd_CY,$B526,AP$1)</f>
        <v>0</v>
      </c>
      <c r="AQ526" s="391" t="n">
        <f aca="false" t="array" ref="AQ526:AQ526">INDEX(_Rge_Data_3rd_CY,$B526,AQ$1)</f>
        <v>0</v>
      </c>
      <c r="AR526" s="391" t="n">
        <f aca="false" t="array" ref="AR526:AR526">INDEX(_Rge_Data_3rd_CY,$B526,AR$1)</f>
        <v>0</v>
      </c>
      <c r="AS526" s="391" t="n">
        <f aca="false">INDEX(_Rge_Data_3rd_CY,$B526,AS$1)</f>
        <v>0</v>
      </c>
      <c r="AT526" s="391" t="n">
        <f aca="false" t="array" ref="AT526:AT526">INDEX(_Rge_Data_3rd_CY,$B526,AT$1)</f>
        <v>0</v>
      </c>
      <c r="AU526" s="391" t="n">
        <f aca="false" t="array" ref="AU526:AU526">INDEX(_Rge_Data_3rd_CY,$B526,AU$1)</f>
        <v>0</v>
      </c>
      <c r="AV526" s="262" t="n">
        <f aca="false">AU526+AX526+AY526</f>
        <v>0</v>
      </c>
      <c r="AW526" s="392" t="n">
        <f aca="false">IFERROR(AU526/AG526,0)</f>
        <v>0</v>
      </c>
      <c r="AX526" s="268" t="n">
        <f aca="false">IFERROR(IF(AND($F526="OPEN",$AH526&gt;0),$AH526*_SoP*$AW526,IF(AND($F526="CLOSED",$AH526&gt;0),$AH526*_SoL*$AW526,0)),0)</f>
        <v>0</v>
      </c>
      <c r="AY526" s="268" t="n">
        <f aca="false">IFERROR(IF($AH526&lt;0,$AH526*_SoL,0),0)</f>
        <v>0</v>
      </c>
      <c r="AZ526" s="393" t="n">
        <f aca="false">AU526+AX526</f>
        <v>0</v>
      </c>
      <c r="BA526" s="393" t="n">
        <f aca="false">AJ526-AY526</f>
        <v>0</v>
      </c>
      <c r="BB526" s="393" t="n">
        <f aca="false">AZ526-BA526</f>
        <v>0</v>
      </c>
      <c r="BC526" s="394" t="n">
        <f aca="false">IF($BB526&gt;=0,$BB526,0)</f>
        <v>0</v>
      </c>
      <c r="BD526" s="395" t="n">
        <f aca="false">IF($BB526&lt;=0,-$BB526,0)</f>
        <v>-0</v>
      </c>
      <c r="BE526" s="396" t="n">
        <f aca="false">IF((V526-AJ526)&lt;0,0,V526-AJ526)</f>
        <v>0</v>
      </c>
      <c r="BF526" s="397" t="n">
        <f aca="false">IF(AW526&gt;1,0,V526-AW526*V526)</f>
        <v>0</v>
      </c>
    </row>
    <row r="527" customFormat="false" ht="19.5" hidden="false" customHeight="true" outlineLevel="0" collapsed="false">
      <c r="A527" s="166"/>
      <c r="B527" s="208" t="n">
        <f aca="false">B526+1</f>
        <v>516</v>
      </c>
      <c r="C527" s="166"/>
      <c r="D527" s="369" t="n">
        <f aca="false">INDEX(_Rge_Projectdata_3rd,$B527,MATCH("Project-ID",_Rge_Headline_Projectdata,0))</f>
        <v>0</v>
      </c>
      <c r="E527" s="370" t="str">
        <f aca="false" t="array" ref="E527:E527">IF(INDEX(_Rge_Data_3rd_CY,$B527,E$1)=0,"",TEXT(INDEX(_Rge_Data_3rd_CY,$B527,E$1),"JJJJMMTT"))</f>
        <v/>
      </c>
      <c r="F527" s="382" t="str">
        <f aca="false" t="array" ref="F527:F527">INDEX(_Rge_Data_3rd_CY,$B527,F$1)</f>
        <v>Open</v>
      </c>
      <c r="G527" s="371" t="n">
        <f aca="false" t="array" ref="G527:G527">IFERROR(MATCH(INDEX(_Rge_Data_3rd_CY,$B527,G$1),_Rge_Projectstatus,0),"")</f>
        <v>1</v>
      </c>
      <c r="H527" s="383" t="n">
        <f aca="false">INDEX(_Rge_Data_3rd_CY,$B527,H$1)</f>
        <v>0</v>
      </c>
      <c r="I527" s="384" t="n">
        <f aca="false">INDEX(_Rge_Data_3rd_CY,$B527,I$1)</f>
        <v>0</v>
      </c>
      <c r="J527" s="384" t="n">
        <f aca="false">INDEX(_Rge_Data_3rd_CY,$B527,J$1)</f>
        <v>0</v>
      </c>
      <c r="K527" s="384" t="n">
        <f aca="false">INDEX(_Rge_Data_3rd_CY,$B527,K$1)</f>
        <v>0</v>
      </c>
      <c r="L527" s="385" t="n">
        <f aca="false" t="array" ref="L527:L527">INDEX(_Rge_Data_3rd_CY,$B527,L$1)</f>
        <v>0</v>
      </c>
      <c r="M527" s="385" t="n">
        <f aca="false" t="array" ref="M527:M527">INDEX(_Rge_Data_3rd_CY,$B527,M$1)</f>
        <v>0</v>
      </c>
      <c r="N527" s="385" t="n">
        <f aca="false" t="array" ref="N527:N527">INDEX(_Rge_Data_3rd_CY,$B527,N$1)</f>
        <v>0</v>
      </c>
      <c r="O527" s="385" t="n">
        <f aca="false" t="array" ref="O527:O527">INDEX(_Rge_Data_3rd_CY,$B527,O$1)</f>
        <v>0</v>
      </c>
      <c r="P527" s="385" t="n">
        <f aca="false" t="array" ref="P527:P527">INDEX(_Rge_Data_3rd_CY,$B527,P$1)</f>
        <v>0</v>
      </c>
      <c r="Q527" s="385" t="n">
        <f aca="false">INDEX(_Rge_Data_3rd_CY,$B527,Q$1)</f>
        <v>0</v>
      </c>
      <c r="R527" s="385" t="n">
        <f aca="false" t="array" ref="R527:R527">INDEX(_Rge_Data_3rd_CY,$B527,R$1)</f>
        <v>0</v>
      </c>
      <c r="S527" s="385" t="n">
        <f aca="false" t="array" ref="S527:S527">INDEX(_Rge_Data_3rd_CY,$B527,S$1)</f>
        <v>0</v>
      </c>
      <c r="T527" s="385" t="n">
        <f aca="false">H527-S527</f>
        <v>0</v>
      </c>
      <c r="U527" s="386" t="n">
        <f aca="false">IFERROR(T527/H527,0)</f>
        <v>0</v>
      </c>
      <c r="V527" s="387" t="n">
        <f aca="false">INDEX(_Rge_Data_3rd_CY,$B527,V$1)</f>
        <v>0</v>
      </c>
      <c r="W527" s="388" t="n">
        <f aca="false">INDEX(_Rge_Data_3rd_CY,$B527,W$1)</f>
        <v>0</v>
      </c>
      <c r="X527" s="388" t="n">
        <f aca="false">INDEX(_Rge_Data_3rd_CY,$B527,X$1)</f>
        <v>0</v>
      </c>
      <c r="Y527" s="388" t="n">
        <f aca="false">INDEX(_Rge_Data_3rd_CY,$B527,Y$1)</f>
        <v>0</v>
      </c>
      <c r="Z527" s="388" t="n">
        <f aca="false" t="array" ref="Z527:Z527">INDEX(_Rge_Data_3rd_CY,$B527,Z$1)</f>
        <v>0</v>
      </c>
      <c r="AA527" s="388" t="n">
        <f aca="false" t="array" ref="AA527:AA527">INDEX(_Rge_Data_3rd_CY,$B527,AA$1)</f>
        <v>0</v>
      </c>
      <c r="AB527" s="388" t="n">
        <f aca="false" t="array" ref="AB527:AB527">INDEX(_Rge_Data_3rd_CY,$B527,AB$1)</f>
        <v>0</v>
      </c>
      <c r="AC527" s="388" t="n">
        <f aca="false" t="array" ref="AC527:AC527">INDEX(_Rge_Data_3rd_CY,$B527,AC$1)</f>
        <v>0</v>
      </c>
      <c r="AD527" s="388" t="n">
        <f aca="false" t="array" ref="AD527:AD527">INDEX(_Rge_Data_3rd_CY,$B527,AD$1)</f>
        <v>0</v>
      </c>
      <c r="AE527" s="388" t="n">
        <f aca="false">INDEX(_Rge_Data_3rd_CY,$B527,AE$1)</f>
        <v>0</v>
      </c>
      <c r="AF527" s="388" t="n">
        <f aca="false" t="array" ref="AF527:AF527">INDEX(_Rge_Data_3rd_CY,$B527,AF$1)</f>
        <v>0</v>
      </c>
      <c r="AG527" s="388" t="n">
        <f aca="false" t="array" ref="AG527:AG527">INDEX(_Rge_Data_3rd_CY,$B527,AG$1)</f>
        <v>0</v>
      </c>
      <c r="AH527" s="388" t="n">
        <f aca="false">V527-AG527</f>
        <v>0</v>
      </c>
      <c r="AI527" s="389" t="n">
        <f aca="false">IFERROR(AH527/V527,)</f>
        <v>0</v>
      </c>
      <c r="AJ527" s="390" t="n">
        <f aca="false" t="array" ref="AJ527:AJ527">INDEX(_Rge_Data_3rd_CY,$B527,AJ$1)</f>
        <v>0</v>
      </c>
      <c r="AK527" s="391" t="n">
        <f aca="false" t="array" ref="AK527:AK527">INDEX(_Rge_Data_3rd_CY,$B527,AK$1)</f>
        <v>0</v>
      </c>
      <c r="AL527" s="391" t="n">
        <f aca="false" t="array" ref="AL527:AL527">INDEX(_Rge_Data_3rd_CY,$B527,AL$1)</f>
        <v>0</v>
      </c>
      <c r="AM527" s="391" t="n">
        <f aca="false">INDEX(_Rge_Data_3rd_CY,$B527,AM$1)</f>
        <v>0</v>
      </c>
      <c r="AN527" s="391" t="n">
        <f aca="false" t="array" ref="AN527:AN527">INDEX(_Rge_Data_3rd_CY,$B527,AN$1)</f>
        <v>0</v>
      </c>
      <c r="AO527" s="391" t="n">
        <f aca="false" t="array" ref="AO527:AO527">INDEX(_Rge_Data_3rd_CY,$B527,AO$1)</f>
        <v>0</v>
      </c>
      <c r="AP527" s="391" t="n">
        <f aca="false" t="array" ref="AP527:AP527">INDEX(_Rge_Data_3rd_CY,$B527,AP$1)</f>
        <v>0</v>
      </c>
      <c r="AQ527" s="391" t="n">
        <f aca="false" t="array" ref="AQ527:AQ527">INDEX(_Rge_Data_3rd_CY,$B527,AQ$1)</f>
        <v>0</v>
      </c>
      <c r="AR527" s="391" t="n">
        <f aca="false" t="array" ref="AR527:AR527">INDEX(_Rge_Data_3rd_CY,$B527,AR$1)</f>
        <v>0</v>
      </c>
      <c r="AS527" s="391" t="n">
        <f aca="false">INDEX(_Rge_Data_3rd_CY,$B527,AS$1)</f>
        <v>0</v>
      </c>
      <c r="AT527" s="391" t="n">
        <f aca="false" t="array" ref="AT527:AT527">INDEX(_Rge_Data_3rd_CY,$B527,AT$1)</f>
        <v>0</v>
      </c>
      <c r="AU527" s="391" t="n">
        <f aca="false" t="array" ref="AU527:AU527">INDEX(_Rge_Data_3rd_CY,$B527,AU$1)</f>
        <v>0</v>
      </c>
      <c r="AV527" s="262" t="n">
        <f aca="false">AU527+AX527+AY527</f>
        <v>0</v>
      </c>
      <c r="AW527" s="392" t="n">
        <f aca="false">IFERROR(AU527/AG527,0)</f>
        <v>0</v>
      </c>
      <c r="AX527" s="268" t="n">
        <f aca="false">IFERROR(IF(AND($F527="OPEN",$AH527&gt;0),$AH527*_SoP*$AW527,IF(AND($F527="CLOSED",$AH527&gt;0),$AH527*_SoL*$AW527,0)),0)</f>
        <v>0</v>
      </c>
      <c r="AY527" s="268" t="n">
        <f aca="false">IFERROR(IF($AH527&lt;0,$AH527*_SoL,0),0)</f>
        <v>0</v>
      </c>
      <c r="AZ527" s="393" t="n">
        <f aca="false">AU527+AX527</f>
        <v>0</v>
      </c>
      <c r="BA527" s="393" t="n">
        <f aca="false">AJ527-AY527</f>
        <v>0</v>
      </c>
      <c r="BB527" s="393" t="n">
        <f aca="false">AZ527-BA527</f>
        <v>0</v>
      </c>
      <c r="BC527" s="394" t="n">
        <f aca="false">IF($BB527&gt;=0,$BB527,0)</f>
        <v>0</v>
      </c>
      <c r="BD527" s="395" t="n">
        <f aca="false">IF($BB527&lt;=0,-$BB527,0)</f>
        <v>-0</v>
      </c>
      <c r="BE527" s="396" t="n">
        <f aca="false">IF((V527-AJ527)&lt;0,0,V527-AJ527)</f>
        <v>0</v>
      </c>
      <c r="BF527" s="397" t="n">
        <f aca="false">IF(AW527&gt;1,0,V527-AW527*V527)</f>
        <v>0</v>
      </c>
    </row>
    <row r="528" customFormat="false" ht="19.5" hidden="false" customHeight="true" outlineLevel="0" collapsed="false">
      <c r="A528" s="166"/>
      <c r="B528" s="208" t="n">
        <f aca="false">B527+1</f>
        <v>517</v>
      </c>
      <c r="C528" s="166"/>
      <c r="D528" s="369" t="n">
        <f aca="false">INDEX(_Rge_Projectdata_3rd,$B528,MATCH("Project-ID",_Rge_Headline_Projectdata,0))</f>
        <v>0</v>
      </c>
      <c r="E528" s="370" t="str">
        <f aca="false" t="array" ref="E528:E528">IF(INDEX(_Rge_Data_3rd_CY,$B528,E$1)=0,"",TEXT(INDEX(_Rge_Data_3rd_CY,$B528,E$1),"JJJJMMTT"))</f>
        <v/>
      </c>
      <c r="F528" s="382" t="str">
        <f aca="false" t="array" ref="F528:F528">INDEX(_Rge_Data_3rd_CY,$B528,F$1)</f>
        <v>Open</v>
      </c>
      <c r="G528" s="371" t="n">
        <f aca="false" t="array" ref="G528:G528">IFERROR(MATCH(INDEX(_Rge_Data_3rd_CY,$B528,G$1),_Rge_Projectstatus,0),"")</f>
        <v>1</v>
      </c>
      <c r="H528" s="383" t="n">
        <f aca="false">INDEX(_Rge_Data_3rd_CY,$B528,H$1)</f>
        <v>0</v>
      </c>
      <c r="I528" s="384" t="n">
        <f aca="false">INDEX(_Rge_Data_3rd_CY,$B528,I$1)</f>
        <v>0</v>
      </c>
      <c r="J528" s="384" t="n">
        <f aca="false">INDEX(_Rge_Data_3rd_CY,$B528,J$1)</f>
        <v>0</v>
      </c>
      <c r="K528" s="384" t="n">
        <f aca="false">INDEX(_Rge_Data_3rd_CY,$B528,K$1)</f>
        <v>0</v>
      </c>
      <c r="L528" s="385" t="n">
        <f aca="false" t="array" ref="L528:L528">INDEX(_Rge_Data_3rd_CY,$B528,L$1)</f>
        <v>0</v>
      </c>
      <c r="M528" s="385" t="n">
        <f aca="false" t="array" ref="M528:M528">INDEX(_Rge_Data_3rd_CY,$B528,M$1)</f>
        <v>0</v>
      </c>
      <c r="N528" s="385" t="n">
        <f aca="false" t="array" ref="N528:N528">INDEX(_Rge_Data_3rd_CY,$B528,N$1)</f>
        <v>0</v>
      </c>
      <c r="O528" s="385" t="n">
        <f aca="false" t="array" ref="O528:O528">INDEX(_Rge_Data_3rd_CY,$B528,O$1)</f>
        <v>0</v>
      </c>
      <c r="P528" s="385" t="n">
        <f aca="false" t="array" ref="P528:P528">INDEX(_Rge_Data_3rd_CY,$B528,P$1)</f>
        <v>0</v>
      </c>
      <c r="Q528" s="385" t="n">
        <f aca="false">INDEX(_Rge_Data_3rd_CY,$B528,Q$1)</f>
        <v>0</v>
      </c>
      <c r="R528" s="385" t="n">
        <f aca="false" t="array" ref="R528:R528">INDEX(_Rge_Data_3rd_CY,$B528,R$1)</f>
        <v>0</v>
      </c>
      <c r="S528" s="385" t="n">
        <f aca="false" t="array" ref="S528:S528">INDEX(_Rge_Data_3rd_CY,$B528,S$1)</f>
        <v>0</v>
      </c>
      <c r="T528" s="385" t="n">
        <f aca="false">H528-S528</f>
        <v>0</v>
      </c>
      <c r="U528" s="386" t="n">
        <f aca="false">IFERROR(T528/H528,0)</f>
        <v>0</v>
      </c>
      <c r="V528" s="387" t="n">
        <f aca="false">INDEX(_Rge_Data_3rd_CY,$B528,V$1)</f>
        <v>0</v>
      </c>
      <c r="W528" s="388" t="n">
        <f aca="false">INDEX(_Rge_Data_3rd_CY,$B528,W$1)</f>
        <v>0</v>
      </c>
      <c r="X528" s="388" t="n">
        <f aca="false">INDEX(_Rge_Data_3rd_CY,$B528,X$1)</f>
        <v>0</v>
      </c>
      <c r="Y528" s="388" t="n">
        <f aca="false">INDEX(_Rge_Data_3rd_CY,$B528,Y$1)</f>
        <v>0</v>
      </c>
      <c r="Z528" s="388" t="n">
        <f aca="false" t="array" ref="Z528:Z528">INDEX(_Rge_Data_3rd_CY,$B528,Z$1)</f>
        <v>0</v>
      </c>
      <c r="AA528" s="388" t="n">
        <f aca="false" t="array" ref="AA528:AA528">INDEX(_Rge_Data_3rd_CY,$B528,AA$1)</f>
        <v>0</v>
      </c>
      <c r="AB528" s="388" t="n">
        <f aca="false" t="array" ref="AB528:AB528">INDEX(_Rge_Data_3rd_CY,$B528,AB$1)</f>
        <v>0</v>
      </c>
      <c r="AC528" s="388" t="n">
        <f aca="false" t="array" ref="AC528:AC528">INDEX(_Rge_Data_3rd_CY,$B528,AC$1)</f>
        <v>0</v>
      </c>
      <c r="AD528" s="388" t="n">
        <f aca="false" t="array" ref="AD528:AD528">INDEX(_Rge_Data_3rd_CY,$B528,AD$1)</f>
        <v>0</v>
      </c>
      <c r="AE528" s="388" t="n">
        <f aca="false">INDEX(_Rge_Data_3rd_CY,$B528,AE$1)</f>
        <v>0</v>
      </c>
      <c r="AF528" s="388" t="n">
        <f aca="false" t="array" ref="AF528:AF528">INDEX(_Rge_Data_3rd_CY,$B528,AF$1)</f>
        <v>0</v>
      </c>
      <c r="AG528" s="388" t="n">
        <f aca="false" t="array" ref="AG528:AG528">INDEX(_Rge_Data_3rd_CY,$B528,AG$1)</f>
        <v>0</v>
      </c>
      <c r="AH528" s="388" t="n">
        <f aca="false">V528-AG528</f>
        <v>0</v>
      </c>
      <c r="AI528" s="389" t="n">
        <f aca="false">IFERROR(AH528/V528,)</f>
        <v>0</v>
      </c>
      <c r="AJ528" s="390" t="n">
        <f aca="false" t="array" ref="AJ528:AJ528">INDEX(_Rge_Data_3rd_CY,$B528,AJ$1)</f>
        <v>0</v>
      </c>
      <c r="AK528" s="391" t="n">
        <f aca="false" t="array" ref="AK528:AK528">INDEX(_Rge_Data_3rd_CY,$B528,AK$1)</f>
        <v>0</v>
      </c>
      <c r="AL528" s="391" t="n">
        <f aca="false" t="array" ref="AL528:AL528">INDEX(_Rge_Data_3rd_CY,$B528,AL$1)</f>
        <v>0</v>
      </c>
      <c r="AM528" s="391" t="n">
        <f aca="false">INDEX(_Rge_Data_3rd_CY,$B528,AM$1)</f>
        <v>0</v>
      </c>
      <c r="AN528" s="391" t="n">
        <f aca="false" t="array" ref="AN528:AN528">INDEX(_Rge_Data_3rd_CY,$B528,AN$1)</f>
        <v>0</v>
      </c>
      <c r="AO528" s="391" t="n">
        <f aca="false" t="array" ref="AO528:AO528">INDEX(_Rge_Data_3rd_CY,$B528,AO$1)</f>
        <v>0</v>
      </c>
      <c r="AP528" s="391" t="n">
        <f aca="false" t="array" ref="AP528:AP528">INDEX(_Rge_Data_3rd_CY,$B528,AP$1)</f>
        <v>0</v>
      </c>
      <c r="AQ528" s="391" t="n">
        <f aca="false" t="array" ref="AQ528:AQ528">INDEX(_Rge_Data_3rd_CY,$B528,AQ$1)</f>
        <v>0</v>
      </c>
      <c r="AR528" s="391" t="n">
        <f aca="false" t="array" ref="AR528:AR528">INDEX(_Rge_Data_3rd_CY,$B528,AR$1)</f>
        <v>0</v>
      </c>
      <c r="AS528" s="391" t="n">
        <f aca="false">INDEX(_Rge_Data_3rd_CY,$B528,AS$1)</f>
        <v>0</v>
      </c>
      <c r="AT528" s="391" t="n">
        <f aca="false" t="array" ref="AT528:AT528">INDEX(_Rge_Data_3rd_CY,$B528,AT$1)</f>
        <v>0</v>
      </c>
      <c r="AU528" s="391" t="n">
        <f aca="false" t="array" ref="AU528:AU528">INDEX(_Rge_Data_3rd_CY,$B528,AU$1)</f>
        <v>0</v>
      </c>
      <c r="AV528" s="262" t="n">
        <f aca="false">AU528+AX528+AY528</f>
        <v>0</v>
      </c>
      <c r="AW528" s="392" t="n">
        <f aca="false">IFERROR(AU528/AG528,0)</f>
        <v>0</v>
      </c>
      <c r="AX528" s="268" t="n">
        <f aca="false">IFERROR(IF(AND($F528="OPEN",$AH528&gt;0),$AH528*_SoP*$AW528,IF(AND($F528="CLOSED",$AH528&gt;0),$AH528*_SoL*$AW528,0)),0)</f>
        <v>0</v>
      </c>
      <c r="AY528" s="268" t="n">
        <f aca="false">IFERROR(IF($AH528&lt;0,$AH528*_SoL,0),0)</f>
        <v>0</v>
      </c>
      <c r="AZ528" s="393" t="n">
        <f aca="false">AU528+AX528</f>
        <v>0</v>
      </c>
      <c r="BA528" s="393" t="n">
        <f aca="false">AJ528-AY528</f>
        <v>0</v>
      </c>
      <c r="BB528" s="393" t="n">
        <f aca="false">AZ528-BA528</f>
        <v>0</v>
      </c>
      <c r="BC528" s="394" t="n">
        <f aca="false">IF($BB528&gt;=0,$BB528,0)</f>
        <v>0</v>
      </c>
      <c r="BD528" s="395" t="n">
        <f aca="false">IF($BB528&lt;=0,-$BB528,0)</f>
        <v>-0</v>
      </c>
      <c r="BE528" s="396" t="n">
        <f aca="false">IF((V528-AJ528)&lt;0,0,V528-AJ528)</f>
        <v>0</v>
      </c>
      <c r="BF528" s="397" t="n">
        <f aca="false">IF(AW528&gt;1,0,V528-AW528*V528)</f>
        <v>0</v>
      </c>
    </row>
    <row r="529" customFormat="false" ht="19.5" hidden="false" customHeight="true" outlineLevel="0" collapsed="false">
      <c r="A529" s="166"/>
      <c r="B529" s="208" t="n">
        <f aca="false">B528+1</f>
        <v>518</v>
      </c>
      <c r="C529" s="166"/>
      <c r="D529" s="369" t="n">
        <f aca="false">INDEX(_Rge_Projectdata_3rd,$B529,MATCH("Project-ID",_Rge_Headline_Projectdata,0))</f>
        <v>0</v>
      </c>
      <c r="E529" s="370" t="str">
        <f aca="false" t="array" ref="E529:E529">IF(INDEX(_Rge_Data_3rd_CY,$B529,E$1)=0,"",TEXT(INDEX(_Rge_Data_3rd_CY,$B529,E$1),"JJJJMMTT"))</f>
        <v/>
      </c>
      <c r="F529" s="382" t="str">
        <f aca="false" t="array" ref="F529:F529">INDEX(_Rge_Data_3rd_CY,$B529,F$1)</f>
        <v>Open</v>
      </c>
      <c r="G529" s="371" t="n">
        <f aca="false" t="array" ref="G529:G529">IFERROR(MATCH(INDEX(_Rge_Data_3rd_CY,$B529,G$1),_Rge_Projectstatus,0),"")</f>
        <v>1</v>
      </c>
      <c r="H529" s="383" t="n">
        <f aca="false">INDEX(_Rge_Data_3rd_CY,$B529,H$1)</f>
        <v>0</v>
      </c>
      <c r="I529" s="384" t="n">
        <f aca="false">INDEX(_Rge_Data_3rd_CY,$B529,I$1)</f>
        <v>0</v>
      </c>
      <c r="J529" s="384" t="n">
        <f aca="false">INDEX(_Rge_Data_3rd_CY,$B529,J$1)</f>
        <v>0</v>
      </c>
      <c r="K529" s="384" t="n">
        <f aca="false">INDEX(_Rge_Data_3rd_CY,$B529,K$1)</f>
        <v>0</v>
      </c>
      <c r="L529" s="385" t="n">
        <f aca="false" t="array" ref="L529:L529">INDEX(_Rge_Data_3rd_CY,$B529,L$1)</f>
        <v>0</v>
      </c>
      <c r="M529" s="385" t="n">
        <f aca="false" t="array" ref="M529:M529">INDEX(_Rge_Data_3rd_CY,$B529,M$1)</f>
        <v>0</v>
      </c>
      <c r="N529" s="385" t="n">
        <f aca="false" t="array" ref="N529:N529">INDEX(_Rge_Data_3rd_CY,$B529,N$1)</f>
        <v>0</v>
      </c>
      <c r="O529" s="385" t="n">
        <f aca="false" t="array" ref="O529:O529">INDEX(_Rge_Data_3rd_CY,$B529,O$1)</f>
        <v>0</v>
      </c>
      <c r="P529" s="385" t="n">
        <f aca="false" t="array" ref="P529:P529">INDEX(_Rge_Data_3rd_CY,$B529,P$1)</f>
        <v>0</v>
      </c>
      <c r="Q529" s="385" t="n">
        <f aca="false">INDEX(_Rge_Data_3rd_CY,$B529,Q$1)</f>
        <v>0</v>
      </c>
      <c r="R529" s="385" t="n">
        <f aca="false" t="array" ref="R529:R529">INDEX(_Rge_Data_3rd_CY,$B529,R$1)</f>
        <v>0</v>
      </c>
      <c r="S529" s="385" t="n">
        <f aca="false" t="array" ref="S529:S529">INDEX(_Rge_Data_3rd_CY,$B529,S$1)</f>
        <v>0</v>
      </c>
      <c r="T529" s="385" t="n">
        <f aca="false">H529-S529</f>
        <v>0</v>
      </c>
      <c r="U529" s="386" t="n">
        <f aca="false">IFERROR(T529/H529,0)</f>
        <v>0</v>
      </c>
      <c r="V529" s="387" t="n">
        <f aca="false">INDEX(_Rge_Data_3rd_CY,$B529,V$1)</f>
        <v>0</v>
      </c>
      <c r="W529" s="388" t="n">
        <f aca="false">INDEX(_Rge_Data_3rd_CY,$B529,W$1)</f>
        <v>0</v>
      </c>
      <c r="X529" s="388" t="n">
        <f aca="false">INDEX(_Rge_Data_3rd_CY,$B529,X$1)</f>
        <v>0</v>
      </c>
      <c r="Y529" s="388" t="n">
        <f aca="false">INDEX(_Rge_Data_3rd_CY,$B529,Y$1)</f>
        <v>0</v>
      </c>
      <c r="Z529" s="388" t="n">
        <f aca="false" t="array" ref="Z529:Z529">INDEX(_Rge_Data_3rd_CY,$B529,Z$1)</f>
        <v>0</v>
      </c>
      <c r="AA529" s="388" t="n">
        <f aca="false" t="array" ref="AA529:AA529">INDEX(_Rge_Data_3rd_CY,$B529,AA$1)</f>
        <v>0</v>
      </c>
      <c r="AB529" s="388" t="n">
        <f aca="false" t="array" ref="AB529:AB529">INDEX(_Rge_Data_3rd_CY,$B529,AB$1)</f>
        <v>0</v>
      </c>
      <c r="AC529" s="388" t="n">
        <f aca="false" t="array" ref="AC529:AC529">INDEX(_Rge_Data_3rd_CY,$B529,AC$1)</f>
        <v>0</v>
      </c>
      <c r="AD529" s="388" t="n">
        <f aca="false" t="array" ref="AD529:AD529">INDEX(_Rge_Data_3rd_CY,$B529,AD$1)</f>
        <v>0</v>
      </c>
      <c r="AE529" s="388" t="n">
        <f aca="false">INDEX(_Rge_Data_3rd_CY,$B529,AE$1)</f>
        <v>0</v>
      </c>
      <c r="AF529" s="388" t="n">
        <f aca="false" t="array" ref="AF529:AF529">INDEX(_Rge_Data_3rd_CY,$B529,AF$1)</f>
        <v>0</v>
      </c>
      <c r="AG529" s="388" t="n">
        <f aca="false" t="array" ref="AG529:AG529">INDEX(_Rge_Data_3rd_CY,$B529,AG$1)</f>
        <v>0</v>
      </c>
      <c r="AH529" s="388" t="n">
        <f aca="false">V529-AG529</f>
        <v>0</v>
      </c>
      <c r="AI529" s="389" t="n">
        <f aca="false">IFERROR(AH529/V529,)</f>
        <v>0</v>
      </c>
      <c r="AJ529" s="390" t="n">
        <f aca="false" t="array" ref="AJ529:AJ529">INDEX(_Rge_Data_3rd_CY,$B529,AJ$1)</f>
        <v>0</v>
      </c>
      <c r="AK529" s="391" t="n">
        <f aca="false" t="array" ref="AK529:AK529">INDEX(_Rge_Data_3rd_CY,$B529,AK$1)</f>
        <v>0</v>
      </c>
      <c r="AL529" s="391" t="n">
        <f aca="false" t="array" ref="AL529:AL529">INDEX(_Rge_Data_3rd_CY,$B529,AL$1)</f>
        <v>0</v>
      </c>
      <c r="AM529" s="391" t="n">
        <f aca="false">INDEX(_Rge_Data_3rd_CY,$B529,AM$1)</f>
        <v>0</v>
      </c>
      <c r="AN529" s="391" t="n">
        <f aca="false" t="array" ref="AN529:AN529">INDEX(_Rge_Data_3rd_CY,$B529,AN$1)</f>
        <v>0</v>
      </c>
      <c r="AO529" s="391" t="n">
        <f aca="false" t="array" ref="AO529:AO529">INDEX(_Rge_Data_3rd_CY,$B529,AO$1)</f>
        <v>0</v>
      </c>
      <c r="AP529" s="391" t="n">
        <f aca="false" t="array" ref="AP529:AP529">INDEX(_Rge_Data_3rd_CY,$B529,AP$1)</f>
        <v>0</v>
      </c>
      <c r="AQ529" s="391" t="n">
        <f aca="false" t="array" ref="AQ529:AQ529">INDEX(_Rge_Data_3rd_CY,$B529,AQ$1)</f>
        <v>0</v>
      </c>
      <c r="AR529" s="391" t="n">
        <f aca="false" t="array" ref="AR529:AR529">INDEX(_Rge_Data_3rd_CY,$B529,AR$1)</f>
        <v>0</v>
      </c>
      <c r="AS529" s="391" t="n">
        <f aca="false">INDEX(_Rge_Data_3rd_CY,$B529,AS$1)</f>
        <v>0</v>
      </c>
      <c r="AT529" s="391" t="n">
        <f aca="false" t="array" ref="AT529:AT529">INDEX(_Rge_Data_3rd_CY,$B529,AT$1)</f>
        <v>0</v>
      </c>
      <c r="AU529" s="391" t="n">
        <f aca="false" t="array" ref="AU529:AU529">INDEX(_Rge_Data_3rd_CY,$B529,AU$1)</f>
        <v>0</v>
      </c>
      <c r="AV529" s="262" t="n">
        <f aca="false">AU529+AX529+AY529</f>
        <v>0</v>
      </c>
      <c r="AW529" s="392" t="n">
        <f aca="false">IFERROR(AU529/AG529,0)</f>
        <v>0</v>
      </c>
      <c r="AX529" s="268" t="n">
        <f aca="false">IFERROR(IF(AND($F529="OPEN",$AH529&gt;0),$AH529*_SoP*$AW529,IF(AND($F529="CLOSED",$AH529&gt;0),$AH529*_SoL*$AW529,0)),0)</f>
        <v>0</v>
      </c>
      <c r="AY529" s="268" t="n">
        <f aca="false">IFERROR(IF($AH529&lt;0,$AH529*_SoL,0),0)</f>
        <v>0</v>
      </c>
      <c r="AZ529" s="393" t="n">
        <f aca="false">AU529+AX529</f>
        <v>0</v>
      </c>
      <c r="BA529" s="393" t="n">
        <f aca="false">AJ529-AY529</f>
        <v>0</v>
      </c>
      <c r="BB529" s="393" t="n">
        <f aca="false">AZ529-BA529</f>
        <v>0</v>
      </c>
      <c r="BC529" s="394" t="n">
        <f aca="false">IF($BB529&gt;=0,$BB529,0)</f>
        <v>0</v>
      </c>
      <c r="BD529" s="395" t="n">
        <f aca="false">IF($BB529&lt;=0,-$BB529,0)</f>
        <v>-0</v>
      </c>
      <c r="BE529" s="396" t="n">
        <f aca="false">IF((V529-AJ529)&lt;0,0,V529-AJ529)</f>
        <v>0</v>
      </c>
      <c r="BF529" s="397" t="n">
        <f aca="false">IF(AW529&gt;1,0,V529-AW529*V529)</f>
        <v>0</v>
      </c>
    </row>
    <row r="530" customFormat="false" ht="19.5" hidden="false" customHeight="true" outlineLevel="0" collapsed="false">
      <c r="A530" s="166"/>
      <c r="B530" s="208" t="n">
        <f aca="false">B529+1</f>
        <v>519</v>
      </c>
      <c r="C530" s="166"/>
      <c r="D530" s="369" t="n">
        <f aca="false">INDEX(_Rge_Projectdata_3rd,$B530,MATCH("Project-ID",_Rge_Headline_Projectdata,0))</f>
        <v>0</v>
      </c>
      <c r="E530" s="370" t="str">
        <f aca="false" t="array" ref="E530:E530">IF(INDEX(_Rge_Data_3rd_CY,$B530,E$1)=0,"",TEXT(INDEX(_Rge_Data_3rd_CY,$B530,E$1),"JJJJMMTT"))</f>
        <v/>
      </c>
      <c r="F530" s="382" t="str">
        <f aca="false" t="array" ref="F530:F530">INDEX(_Rge_Data_3rd_CY,$B530,F$1)</f>
        <v>Open</v>
      </c>
      <c r="G530" s="371" t="n">
        <f aca="false" t="array" ref="G530:G530">IFERROR(MATCH(INDEX(_Rge_Data_3rd_CY,$B530,G$1),_Rge_Projectstatus,0),"")</f>
        <v>1</v>
      </c>
      <c r="H530" s="383" t="n">
        <f aca="false">INDEX(_Rge_Data_3rd_CY,$B530,H$1)</f>
        <v>0</v>
      </c>
      <c r="I530" s="384" t="n">
        <f aca="false">INDEX(_Rge_Data_3rd_CY,$B530,I$1)</f>
        <v>0</v>
      </c>
      <c r="J530" s="384" t="n">
        <f aca="false">INDEX(_Rge_Data_3rd_CY,$B530,J$1)</f>
        <v>0</v>
      </c>
      <c r="K530" s="384" t="n">
        <f aca="false">INDEX(_Rge_Data_3rd_CY,$B530,K$1)</f>
        <v>0</v>
      </c>
      <c r="L530" s="385" t="n">
        <f aca="false" t="array" ref="L530:L530">INDEX(_Rge_Data_3rd_CY,$B530,L$1)</f>
        <v>0</v>
      </c>
      <c r="M530" s="385" t="n">
        <f aca="false" t="array" ref="M530:M530">INDEX(_Rge_Data_3rd_CY,$B530,M$1)</f>
        <v>0</v>
      </c>
      <c r="N530" s="385" t="n">
        <f aca="false" t="array" ref="N530:N530">INDEX(_Rge_Data_3rd_CY,$B530,N$1)</f>
        <v>0</v>
      </c>
      <c r="O530" s="385" t="n">
        <f aca="false" t="array" ref="O530:O530">INDEX(_Rge_Data_3rd_CY,$B530,O$1)</f>
        <v>0</v>
      </c>
      <c r="P530" s="385" t="n">
        <f aca="false" t="array" ref="P530:P530">INDEX(_Rge_Data_3rd_CY,$B530,P$1)</f>
        <v>0</v>
      </c>
      <c r="Q530" s="385" t="n">
        <f aca="false">INDEX(_Rge_Data_3rd_CY,$B530,Q$1)</f>
        <v>0</v>
      </c>
      <c r="R530" s="385" t="n">
        <f aca="false" t="array" ref="R530:R530">INDEX(_Rge_Data_3rd_CY,$B530,R$1)</f>
        <v>0</v>
      </c>
      <c r="S530" s="385" t="n">
        <f aca="false" t="array" ref="S530:S530">INDEX(_Rge_Data_3rd_CY,$B530,S$1)</f>
        <v>0</v>
      </c>
      <c r="T530" s="385" t="n">
        <f aca="false">H530-S530</f>
        <v>0</v>
      </c>
      <c r="U530" s="386" t="n">
        <f aca="false">IFERROR(T530/H530,0)</f>
        <v>0</v>
      </c>
      <c r="V530" s="387" t="n">
        <f aca="false">INDEX(_Rge_Data_3rd_CY,$B530,V$1)</f>
        <v>0</v>
      </c>
      <c r="W530" s="388" t="n">
        <f aca="false">INDEX(_Rge_Data_3rd_CY,$B530,W$1)</f>
        <v>0</v>
      </c>
      <c r="X530" s="388" t="n">
        <f aca="false">INDEX(_Rge_Data_3rd_CY,$B530,X$1)</f>
        <v>0</v>
      </c>
      <c r="Y530" s="388" t="n">
        <f aca="false">INDEX(_Rge_Data_3rd_CY,$B530,Y$1)</f>
        <v>0</v>
      </c>
      <c r="Z530" s="388" t="n">
        <f aca="false" t="array" ref="Z530:Z530">INDEX(_Rge_Data_3rd_CY,$B530,Z$1)</f>
        <v>0</v>
      </c>
      <c r="AA530" s="388" t="n">
        <f aca="false" t="array" ref="AA530:AA530">INDEX(_Rge_Data_3rd_CY,$B530,AA$1)</f>
        <v>0</v>
      </c>
      <c r="AB530" s="388" t="n">
        <f aca="false" t="array" ref="AB530:AB530">INDEX(_Rge_Data_3rd_CY,$B530,AB$1)</f>
        <v>0</v>
      </c>
      <c r="AC530" s="388" t="n">
        <f aca="false" t="array" ref="AC530:AC530">INDEX(_Rge_Data_3rd_CY,$B530,AC$1)</f>
        <v>0</v>
      </c>
      <c r="AD530" s="388" t="n">
        <f aca="false" t="array" ref="AD530:AD530">INDEX(_Rge_Data_3rd_CY,$B530,AD$1)</f>
        <v>0</v>
      </c>
      <c r="AE530" s="388" t="n">
        <f aca="false">INDEX(_Rge_Data_3rd_CY,$B530,AE$1)</f>
        <v>0</v>
      </c>
      <c r="AF530" s="388" t="n">
        <f aca="false" t="array" ref="AF530:AF530">INDEX(_Rge_Data_3rd_CY,$B530,AF$1)</f>
        <v>0</v>
      </c>
      <c r="AG530" s="388" t="n">
        <f aca="false" t="array" ref="AG530:AG530">INDEX(_Rge_Data_3rd_CY,$B530,AG$1)</f>
        <v>0</v>
      </c>
      <c r="AH530" s="388" t="n">
        <f aca="false">V530-AG530</f>
        <v>0</v>
      </c>
      <c r="AI530" s="389" t="n">
        <f aca="false">IFERROR(AH530/V530,)</f>
        <v>0</v>
      </c>
      <c r="AJ530" s="390" t="n">
        <f aca="false" t="array" ref="AJ530:AJ530">INDEX(_Rge_Data_3rd_CY,$B530,AJ$1)</f>
        <v>0</v>
      </c>
      <c r="AK530" s="391" t="n">
        <f aca="false" t="array" ref="AK530:AK530">INDEX(_Rge_Data_3rd_CY,$B530,AK$1)</f>
        <v>0</v>
      </c>
      <c r="AL530" s="391" t="n">
        <f aca="false" t="array" ref="AL530:AL530">INDEX(_Rge_Data_3rd_CY,$B530,AL$1)</f>
        <v>0</v>
      </c>
      <c r="AM530" s="391" t="n">
        <f aca="false">INDEX(_Rge_Data_3rd_CY,$B530,AM$1)</f>
        <v>0</v>
      </c>
      <c r="AN530" s="391" t="n">
        <f aca="false" t="array" ref="AN530:AN530">INDEX(_Rge_Data_3rd_CY,$B530,AN$1)</f>
        <v>0</v>
      </c>
      <c r="AO530" s="391" t="n">
        <f aca="false" t="array" ref="AO530:AO530">INDEX(_Rge_Data_3rd_CY,$B530,AO$1)</f>
        <v>0</v>
      </c>
      <c r="AP530" s="391" t="n">
        <f aca="false" t="array" ref="AP530:AP530">INDEX(_Rge_Data_3rd_CY,$B530,AP$1)</f>
        <v>0</v>
      </c>
      <c r="AQ530" s="391" t="n">
        <f aca="false" t="array" ref="AQ530:AQ530">INDEX(_Rge_Data_3rd_CY,$B530,AQ$1)</f>
        <v>0</v>
      </c>
      <c r="AR530" s="391" t="n">
        <f aca="false" t="array" ref="AR530:AR530">INDEX(_Rge_Data_3rd_CY,$B530,AR$1)</f>
        <v>0</v>
      </c>
      <c r="AS530" s="391" t="n">
        <f aca="false">INDEX(_Rge_Data_3rd_CY,$B530,AS$1)</f>
        <v>0</v>
      </c>
      <c r="AT530" s="391" t="n">
        <f aca="false" t="array" ref="AT530:AT530">INDEX(_Rge_Data_3rd_CY,$B530,AT$1)</f>
        <v>0</v>
      </c>
      <c r="AU530" s="391" t="n">
        <f aca="false" t="array" ref="AU530:AU530">INDEX(_Rge_Data_3rd_CY,$B530,AU$1)</f>
        <v>0</v>
      </c>
      <c r="AV530" s="262" t="n">
        <f aca="false">AU530+AX530+AY530</f>
        <v>0</v>
      </c>
      <c r="AW530" s="392" t="n">
        <f aca="false">IFERROR(AU530/AG530,0)</f>
        <v>0</v>
      </c>
      <c r="AX530" s="268" t="n">
        <f aca="false">IFERROR(IF(AND($F530="OPEN",$AH530&gt;0),$AH530*_SoP*$AW530,IF(AND($F530="CLOSED",$AH530&gt;0),$AH530*_SoL*$AW530,0)),0)</f>
        <v>0</v>
      </c>
      <c r="AY530" s="268" t="n">
        <f aca="false">IFERROR(IF($AH530&lt;0,$AH530*_SoL,0),0)</f>
        <v>0</v>
      </c>
      <c r="AZ530" s="393" t="n">
        <f aca="false">AU530+AX530</f>
        <v>0</v>
      </c>
      <c r="BA530" s="393" t="n">
        <f aca="false">AJ530-AY530</f>
        <v>0</v>
      </c>
      <c r="BB530" s="393" t="n">
        <f aca="false">AZ530-BA530</f>
        <v>0</v>
      </c>
      <c r="BC530" s="394" t="n">
        <f aca="false">IF($BB530&gt;=0,$BB530,0)</f>
        <v>0</v>
      </c>
      <c r="BD530" s="395" t="n">
        <f aca="false">IF($BB530&lt;=0,-$BB530,0)</f>
        <v>-0</v>
      </c>
      <c r="BE530" s="396" t="n">
        <f aca="false">IF((V530-AJ530)&lt;0,0,V530-AJ530)</f>
        <v>0</v>
      </c>
      <c r="BF530" s="397" t="n">
        <f aca="false">IF(AW530&gt;1,0,V530-AW530*V530)</f>
        <v>0</v>
      </c>
    </row>
    <row r="531" customFormat="false" ht="19.5" hidden="false" customHeight="true" outlineLevel="0" collapsed="false">
      <c r="A531" s="166"/>
      <c r="B531" s="208" t="n">
        <f aca="false">B530+1</f>
        <v>520</v>
      </c>
      <c r="C531" s="166"/>
      <c r="D531" s="369" t="n">
        <f aca="false">INDEX(_Rge_Projectdata_3rd,$B531,MATCH("Project-ID",_Rge_Headline_Projectdata,0))</f>
        <v>0</v>
      </c>
      <c r="E531" s="370" t="str">
        <f aca="false" t="array" ref="E531:E531">IF(INDEX(_Rge_Data_3rd_CY,$B531,E$1)=0,"",TEXT(INDEX(_Rge_Data_3rd_CY,$B531,E$1),"JJJJMMTT"))</f>
        <v/>
      </c>
      <c r="F531" s="382" t="str">
        <f aca="false" t="array" ref="F531:F531">INDEX(_Rge_Data_3rd_CY,$B531,F$1)</f>
        <v>Open</v>
      </c>
      <c r="G531" s="371" t="n">
        <f aca="false" t="array" ref="G531:G531">IFERROR(MATCH(INDEX(_Rge_Data_3rd_CY,$B531,G$1),_Rge_Projectstatus,0),"")</f>
        <v>1</v>
      </c>
      <c r="H531" s="383" t="n">
        <f aca="false">INDEX(_Rge_Data_3rd_CY,$B531,H$1)</f>
        <v>0</v>
      </c>
      <c r="I531" s="384" t="n">
        <f aca="false">INDEX(_Rge_Data_3rd_CY,$B531,I$1)</f>
        <v>0</v>
      </c>
      <c r="J531" s="384" t="n">
        <f aca="false">INDEX(_Rge_Data_3rd_CY,$B531,J$1)</f>
        <v>0</v>
      </c>
      <c r="K531" s="384" t="n">
        <f aca="false">INDEX(_Rge_Data_3rd_CY,$B531,K$1)</f>
        <v>0</v>
      </c>
      <c r="L531" s="385" t="n">
        <f aca="false" t="array" ref="L531:L531">INDEX(_Rge_Data_3rd_CY,$B531,L$1)</f>
        <v>0</v>
      </c>
      <c r="M531" s="385" t="n">
        <f aca="false" t="array" ref="M531:M531">INDEX(_Rge_Data_3rd_CY,$B531,M$1)</f>
        <v>0</v>
      </c>
      <c r="N531" s="385" t="n">
        <f aca="false" t="array" ref="N531:N531">INDEX(_Rge_Data_3rd_CY,$B531,N$1)</f>
        <v>0</v>
      </c>
      <c r="O531" s="385" t="n">
        <f aca="false" t="array" ref="O531:O531">INDEX(_Rge_Data_3rd_CY,$B531,O$1)</f>
        <v>0</v>
      </c>
      <c r="P531" s="385" t="n">
        <f aca="false" t="array" ref="P531:P531">INDEX(_Rge_Data_3rd_CY,$B531,P$1)</f>
        <v>0</v>
      </c>
      <c r="Q531" s="385" t="n">
        <f aca="false">INDEX(_Rge_Data_3rd_CY,$B531,Q$1)</f>
        <v>0</v>
      </c>
      <c r="R531" s="385" t="n">
        <f aca="false" t="array" ref="R531:R531">INDEX(_Rge_Data_3rd_CY,$B531,R$1)</f>
        <v>0</v>
      </c>
      <c r="S531" s="385" t="n">
        <f aca="false" t="array" ref="S531:S531">INDEX(_Rge_Data_3rd_CY,$B531,S$1)</f>
        <v>0</v>
      </c>
      <c r="T531" s="385" t="n">
        <f aca="false">H531-S531</f>
        <v>0</v>
      </c>
      <c r="U531" s="386" t="n">
        <f aca="false">IFERROR(T531/H531,0)</f>
        <v>0</v>
      </c>
      <c r="V531" s="387" t="n">
        <f aca="false">INDEX(_Rge_Data_3rd_CY,$B531,V$1)</f>
        <v>0</v>
      </c>
      <c r="W531" s="388" t="n">
        <f aca="false">INDEX(_Rge_Data_3rd_CY,$B531,W$1)</f>
        <v>0</v>
      </c>
      <c r="X531" s="388" t="n">
        <f aca="false">INDEX(_Rge_Data_3rd_CY,$B531,X$1)</f>
        <v>0</v>
      </c>
      <c r="Y531" s="388" t="n">
        <f aca="false">INDEX(_Rge_Data_3rd_CY,$B531,Y$1)</f>
        <v>0</v>
      </c>
      <c r="Z531" s="388" t="n">
        <f aca="false" t="array" ref="Z531:Z531">INDEX(_Rge_Data_3rd_CY,$B531,Z$1)</f>
        <v>0</v>
      </c>
      <c r="AA531" s="388" t="n">
        <f aca="false" t="array" ref="AA531:AA531">INDEX(_Rge_Data_3rd_CY,$B531,AA$1)</f>
        <v>0</v>
      </c>
      <c r="AB531" s="388" t="n">
        <f aca="false" t="array" ref="AB531:AB531">INDEX(_Rge_Data_3rd_CY,$B531,AB$1)</f>
        <v>0</v>
      </c>
      <c r="AC531" s="388" t="n">
        <f aca="false" t="array" ref="AC531:AC531">INDEX(_Rge_Data_3rd_CY,$B531,AC$1)</f>
        <v>0</v>
      </c>
      <c r="AD531" s="388" t="n">
        <f aca="false" t="array" ref="AD531:AD531">INDEX(_Rge_Data_3rd_CY,$B531,AD$1)</f>
        <v>0</v>
      </c>
      <c r="AE531" s="388" t="n">
        <f aca="false">INDEX(_Rge_Data_3rd_CY,$B531,AE$1)</f>
        <v>0</v>
      </c>
      <c r="AF531" s="388" t="n">
        <f aca="false" t="array" ref="AF531:AF531">INDEX(_Rge_Data_3rd_CY,$B531,AF$1)</f>
        <v>0</v>
      </c>
      <c r="AG531" s="388" t="n">
        <f aca="false" t="array" ref="AG531:AG531">INDEX(_Rge_Data_3rd_CY,$B531,AG$1)</f>
        <v>0</v>
      </c>
      <c r="AH531" s="388" t="n">
        <f aca="false">V531-AG531</f>
        <v>0</v>
      </c>
      <c r="AI531" s="389" t="n">
        <f aca="false">IFERROR(AH531/V531,)</f>
        <v>0</v>
      </c>
      <c r="AJ531" s="390" t="n">
        <f aca="false" t="array" ref="AJ531:AJ531">INDEX(_Rge_Data_3rd_CY,$B531,AJ$1)</f>
        <v>0</v>
      </c>
      <c r="AK531" s="391" t="n">
        <f aca="false" t="array" ref="AK531:AK531">INDEX(_Rge_Data_3rd_CY,$B531,AK$1)</f>
        <v>0</v>
      </c>
      <c r="AL531" s="391" t="n">
        <f aca="false" t="array" ref="AL531:AL531">INDEX(_Rge_Data_3rd_CY,$B531,AL$1)</f>
        <v>0</v>
      </c>
      <c r="AM531" s="391" t="n">
        <f aca="false">INDEX(_Rge_Data_3rd_CY,$B531,AM$1)</f>
        <v>0</v>
      </c>
      <c r="AN531" s="391" t="n">
        <f aca="false" t="array" ref="AN531:AN531">INDEX(_Rge_Data_3rd_CY,$B531,AN$1)</f>
        <v>0</v>
      </c>
      <c r="AO531" s="391" t="n">
        <f aca="false" t="array" ref="AO531:AO531">INDEX(_Rge_Data_3rd_CY,$B531,AO$1)</f>
        <v>0</v>
      </c>
      <c r="AP531" s="391" t="n">
        <f aca="false" t="array" ref="AP531:AP531">INDEX(_Rge_Data_3rd_CY,$B531,AP$1)</f>
        <v>0</v>
      </c>
      <c r="AQ531" s="391" t="n">
        <f aca="false" t="array" ref="AQ531:AQ531">INDEX(_Rge_Data_3rd_CY,$B531,AQ$1)</f>
        <v>0</v>
      </c>
      <c r="AR531" s="391" t="n">
        <f aca="false" t="array" ref="AR531:AR531">INDEX(_Rge_Data_3rd_CY,$B531,AR$1)</f>
        <v>0</v>
      </c>
      <c r="AS531" s="391" t="n">
        <f aca="false">INDEX(_Rge_Data_3rd_CY,$B531,AS$1)</f>
        <v>0</v>
      </c>
      <c r="AT531" s="391" t="n">
        <f aca="false" t="array" ref="AT531:AT531">INDEX(_Rge_Data_3rd_CY,$B531,AT$1)</f>
        <v>0</v>
      </c>
      <c r="AU531" s="391" t="n">
        <f aca="false" t="array" ref="AU531:AU531">INDEX(_Rge_Data_3rd_CY,$B531,AU$1)</f>
        <v>0</v>
      </c>
      <c r="AV531" s="262" t="n">
        <f aca="false">AU531+AX531+AY531</f>
        <v>0</v>
      </c>
      <c r="AW531" s="392" t="n">
        <f aca="false">IFERROR(AU531/AG531,0)</f>
        <v>0</v>
      </c>
      <c r="AX531" s="268" t="n">
        <f aca="false">IFERROR(IF(AND($F531="OPEN",$AH531&gt;0),$AH531*_SoP*$AW531,IF(AND($F531="CLOSED",$AH531&gt;0),$AH531*_SoL*$AW531,0)),0)</f>
        <v>0</v>
      </c>
      <c r="AY531" s="268" t="n">
        <f aca="false">IFERROR(IF($AH531&lt;0,$AH531*_SoL,0),0)</f>
        <v>0</v>
      </c>
      <c r="AZ531" s="393" t="n">
        <f aca="false">AU531+AX531</f>
        <v>0</v>
      </c>
      <c r="BA531" s="393" t="n">
        <f aca="false">AJ531-AY531</f>
        <v>0</v>
      </c>
      <c r="BB531" s="393" t="n">
        <f aca="false">AZ531-BA531</f>
        <v>0</v>
      </c>
      <c r="BC531" s="394" t="n">
        <f aca="false">IF($BB531&gt;=0,$BB531,0)</f>
        <v>0</v>
      </c>
      <c r="BD531" s="395" t="n">
        <f aca="false">IF($BB531&lt;=0,-$BB531,0)</f>
        <v>-0</v>
      </c>
      <c r="BE531" s="396" t="n">
        <f aca="false">IF((V531-AJ531)&lt;0,0,V531-AJ531)</f>
        <v>0</v>
      </c>
      <c r="BF531" s="397" t="n">
        <f aca="false">IF(AW531&gt;1,0,V531-AW531*V531)</f>
        <v>0</v>
      </c>
    </row>
    <row r="532" customFormat="false" ht="19.5" hidden="false" customHeight="true" outlineLevel="0" collapsed="false">
      <c r="A532" s="166"/>
      <c r="B532" s="208" t="n">
        <f aca="false">B531+1</f>
        <v>521</v>
      </c>
      <c r="C532" s="166"/>
      <c r="D532" s="369" t="n">
        <f aca="false">INDEX(_Rge_Projectdata_3rd,$B532,MATCH("Project-ID",_Rge_Headline_Projectdata,0))</f>
        <v>0</v>
      </c>
      <c r="E532" s="370" t="str">
        <f aca="false" t="array" ref="E532:E532">IF(INDEX(_Rge_Data_3rd_CY,$B532,E$1)=0,"",TEXT(INDEX(_Rge_Data_3rd_CY,$B532,E$1),"JJJJMMTT"))</f>
        <v/>
      </c>
      <c r="F532" s="382" t="str">
        <f aca="false" t="array" ref="F532:F532">INDEX(_Rge_Data_3rd_CY,$B532,F$1)</f>
        <v>Open</v>
      </c>
      <c r="G532" s="371" t="n">
        <f aca="false" t="array" ref="G532:G532">IFERROR(MATCH(INDEX(_Rge_Data_3rd_CY,$B532,G$1),_Rge_Projectstatus,0),"")</f>
        <v>1</v>
      </c>
      <c r="H532" s="383" t="n">
        <f aca="false">INDEX(_Rge_Data_3rd_CY,$B532,H$1)</f>
        <v>0</v>
      </c>
      <c r="I532" s="384" t="n">
        <f aca="false">INDEX(_Rge_Data_3rd_CY,$B532,I$1)</f>
        <v>0</v>
      </c>
      <c r="J532" s="384" t="n">
        <f aca="false">INDEX(_Rge_Data_3rd_CY,$B532,J$1)</f>
        <v>0</v>
      </c>
      <c r="K532" s="384" t="n">
        <f aca="false">INDEX(_Rge_Data_3rd_CY,$B532,K$1)</f>
        <v>0</v>
      </c>
      <c r="L532" s="385" t="n">
        <f aca="false" t="array" ref="L532:L532">INDEX(_Rge_Data_3rd_CY,$B532,L$1)</f>
        <v>0</v>
      </c>
      <c r="M532" s="385" t="n">
        <f aca="false" t="array" ref="M532:M532">INDEX(_Rge_Data_3rd_CY,$B532,M$1)</f>
        <v>0</v>
      </c>
      <c r="N532" s="385" t="n">
        <f aca="false" t="array" ref="N532:N532">INDEX(_Rge_Data_3rd_CY,$B532,N$1)</f>
        <v>0</v>
      </c>
      <c r="O532" s="385" t="n">
        <f aca="false" t="array" ref="O532:O532">INDEX(_Rge_Data_3rd_CY,$B532,O$1)</f>
        <v>0</v>
      </c>
      <c r="P532" s="385" t="n">
        <f aca="false" t="array" ref="P532:P532">INDEX(_Rge_Data_3rd_CY,$B532,P$1)</f>
        <v>0</v>
      </c>
      <c r="Q532" s="385" t="n">
        <f aca="false">INDEX(_Rge_Data_3rd_CY,$B532,Q$1)</f>
        <v>0</v>
      </c>
      <c r="R532" s="385" t="n">
        <f aca="false" t="array" ref="R532:R532">INDEX(_Rge_Data_3rd_CY,$B532,R$1)</f>
        <v>0</v>
      </c>
      <c r="S532" s="385" t="n">
        <f aca="false" t="array" ref="S532:S532">INDEX(_Rge_Data_3rd_CY,$B532,S$1)</f>
        <v>0</v>
      </c>
      <c r="T532" s="385" t="n">
        <f aca="false">H532-S532</f>
        <v>0</v>
      </c>
      <c r="U532" s="386" t="n">
        <f aca="false">IFERROR(T532/H532,0)</f>
        <v>0</v>
      </c>
      <c r="V532" s="387" t="n">
        <f aca="false">INDEX(_Rge_Data_3rd_CY,$B532,V$1)</f>
        <v>0</v>
      </c>
      <c r="W532" s="388" t="n">
        <f aca="false">INDEX(_Rge_Data_3rd_CY,$B532,W$1)</f>
        <v>0</v>
      </c>
      <c r="X532" s="388" t="n">
        <f aca="false">INDEX(_Rge_Data_3rd_CY,$B532,X$1)</f>
        <v>0</v>
      </c>
      <c r="Y532" s="388" t="n">
        <f aca="false">INDEX(_Rge_Data_3rd_CY,$B532,Y$1)</f>
        <v>0</v>
      </c>
      <c r="Z532" s="388" t="n">
        <f aca="false" t="array" ref="Z532:Z532">INDEX(_Rge_Data_3rd_CY,$B532,Z$1)</f>
        <v>0</v>
      </c>
      <c r="AA532" s="388" t="n">
        <f aca="false" t="array" ref="AA532:AA532">INDEX(_Rge_Data_3rd_CY,$B532,AA$1)</f>
        <v>0</v>
      </c>
      <c r="AB532" s="388" t="n">
        <f aca="false" t="array" ref="AB532:AB532">INDEX(_Rge_Data_3rd_CY,$B532,AB$1)</f>
        <v>0</v>
      </c>
      <c r="AC532" s="388" t="n">
        <f aca="false" t="array" ref="AC532:AC532">INDEX(_Rge_Data_3rd_CY,$B532,AC$1)</f>
        <v>0</v>
      </c>
      <c r="AD532" s="388" t="n">
        <f aca="false" t="array" ref="AD532:AD532">INDEX(_Rge_Data_3rd_CY,$B532,AD$1)</f>
        <v>0</v>
      </c>
      <c r="AE532" s="388" t="n">
        <f aca="false">INDEX(_Rge_Data_3rd_CY,$B532,AE$1)</f>
        <v>0</v>
      </c>
      <c r="AF532" s="388" t="n">
        <f aca="false" t="array" ref="AF532:AF532">INDEX(_Rge_Data_3rd_CY,$B532,AF$1)</f>
        <v>0</v>
      </c>
      <c r="AG532" s="388" t="n">
        <f aca="false" t="array" ref="AG532:AG532">INDEX(_Rge_Data_3rd_CY,$B532,AG$1)</f>
        <v>0</v>
      </c>
      <c r="AH532" s="388" t="n">
        <f aca="false">V532-AG532</f>
        <v>0</v>
      </c>
      <c r="AI532" s="389" t="n">
        <f aca="false">IFERROR(AH532/V532,)</f>
        <v>0</v>
      </c>
      <c r="AJ532" s="390" t="n">
        <f aca="false" t="array" ref="AJ532:AJ532">INDEX(_Rge_Data_3rd_CY,$B532,AJ$1)</f>
        <v>0</v>
      </c>
      <c r="AK532" s="391" t="n">
        <f aca="false" t="array" ref="AK532:AK532">INDEX(_Rge_Data_3rd_CY,$B532,AK$1)</f>
        <v>0</v>
      </c>
      <c r="AL532" s="391" t="n">
        <f aca="false" t="array" ref="AL532:AL532">INDEX(_Rge_Data_3rd_CY,$B532,AL$1)</f>
        <v>0</v>
      </c>
      <c r="AM532" s="391" t="n">
        <f aca="false">INDEX(_Rge_Data_3rd_CY,$B532,AM$1)</f>
        <v>0</v>
      </c>
      <c r="AN532" s="391" t="n">
        <f aca="false" t="array" ref="AN532:AN532">INDEX(_Rge_Data_3rd_CY,$B532,AN$1)</f>
        <v>0</v>
      </c>
      <c r="AO532" s="391" t="n">
        <f aca="false" t="array" ref="AO532:AO532">INDEX(_Rge_Data_3rd_CY,$B532,AO$1)</f>
        <v>0</v>
      </c>
      <c r="AP532" s="391" t="n">
        <f aca="false" t="array" ref="AP532:AP532">INDEX(_Rge_Data_3rd_CY,$B532,AP$1)</f>
        <v>0</v>
      </c>
      <c r="AQ532" s="391" t="n">
        <f aca="false" t="array" ref="AQ532:AQ532">INDEX(_Rge_Data_3rd_CY,$B532,AQ$1)</f>
        <v>0</v>
      </c>
      <c r="AR532" s="391" t="n">
        <f aca="false" t="array" ref="AR532:AR532">INDEX(_Rge_Data_3rd_CY,$B532,AR$1)</f>
        <v>0</v>
      </c>
      <c r="AS532" s="391" t="n">
        <f aca="false">INDEX(_Rge_Data_3rd_CY,$B532,AS$1)</f>
        <v>0</v>
      </c>
      <c r="AT532" s="391" t="n">
        <f aca="false" t="array" ref="AT532:AT532">INDEX(_Rge_Data_3rd_CY,$B532,AT$1)</f>
        <v>0</v>
      </c>
      <c r="AU532" s="391" t="n">
        <f aca="false" t="array" ref="AU532:AU532">INDEX(_Rge_Data_3rd_CY,$B532,AU$1)</f>
        <v>0</v>
      </c>
      <c r="AV532" s="262" t="n">
        <f aca="false">AU532+AX532+AY532</f>
        <v>0</v>
      </c>
      <c r="AW532" s="392" t="n">
        <f aca="false">IFERROR(AU532/AG532,0)</f>
        <v>0</v>
      </c>
      <c r="AX532" s="268" t="n">
        <f aca="false">IFERROR(IF(AND($F532="OPEN",$AH532&gt;0),$AH532*_SoP*$AW532,IF(AND($F532="CLOSED",$AH532&gt;0),$AH532*_SoL*$AW532,0)),0)</f>
        <v>0</v>
      </c>
      <c r="AY532" s="268" t="n">
        <f aca="false">IFERROR(IF($AH532&lt;0,$AH532*_SoL,0),0)</f>
        <v>0</v>
      </c>
      <c r="AZ532" s="393" t="n">
        <f aca="false">AU532+AX532</f>
        <v>0</v>
      </c>
      <c r="BA532" s="393" t="n">
        <f aca="false">AJ532-AY532</f>
        <v>0</v>
      </c>
      <c r="BB532" s="393" t="n">
        <f aca="false">AZ532-BA532</f>
        <v>0</v>
      </c>
      <c r="BC532" s="394" t="n">
        <f aca="false">IF($BB532&gt;=0,$BB532,0)</f>
        <v>0</v>
      </c>
      <c r="BD532" s="395" t="n">
        <f aca="false">IF($BB532&lt;=0,-$BB532,0)</f>
        <v>-0</v>
      </c>
      <c r="BE532" s="396" t="n">
        <f aca="false">IF((V532-AJ532)&lt;0,0,V532-AJ532)</f>
        <v>0</v>
      </c>
      <c r="BF532" s="397" t="n">
        <f aca="false">IF(AW532&gt;1,0,V532-AW532*V532)</f>
        <v>0</v>
      </c>
    </row>
    <row r="533" customFormat="false" ht="19.5" hidden="false" customHeight="true" outlineLevel="0" collapsed="false">
      <c r="A533" s="166"/>
      <c r="B533" s="208" t="n">
        <f aca="false">B532+1</f>
        <v>522</v>
      </c>
      <c r="C533" s="166"/>
      <c r="D533" s="369" t="n">
        <f aca="false">INDEX(_Rge_Projectdata_3rd,$B533,MATCH("Project-ID",_Rge_Headline_Projectdata,0))</f>
        <v>0</v>
      </c>
      <c r="E533" s="370" t="str">
        <f aca="false" t="array" ref="E533:E533">IF(INDEX(_Rge_Data_3rd_CY,$B533,E$1)=0,"",TEXT(INDEX(_Rge_Data_3rd_CY,$B533,E$1),"JJJJMMTT"))</f>
        <v/>
      </c>
      <c r="F533" s="382" t="str">
        <f aca="false" t="array" ref="F533:F533">INDEX(_Rge_Data_3rd_CY,$B533,F$1)</f>
        <v>Open</v>
      </c>
      <c r="G533" s="371" t="n">
        <f aca="false" t="array" ref="G533:G533">IFERROR(MATCH(INDEX(_Rge_Data_3rd_CY,$B533,G$1),_Rge_Projectstatus,0),"")</f>
        <v>1</v>
      </c>
      <c r="H533" s="383" t="n">
        <f aca="false">INDEX(_Rge_Data_3rd_CY,$B533,H$1)</f>
        <v>0</v>
      </c>
      <c r="I533" s="384" t="n">
        <f aca="false">INDEX(_Rge_Data_3rd_CY,$B533,I$1)</f>
        <v>0</v>
      </c>
      <c r="J533" s="384" t="n">
        <f aca="false">INDEX(_Rge_Data_3rd_CY,$B533,J$1)</f>
        <v>0</v>
      </c>
      <c r="K533" s="384" t="n">
        <f aca="false">INDEX(_Rge_Data_3rd_CY,$B533,K$1)</f>
        <v>0</v>
      </c>
      <c r="L533" s="385" t="n">
        <f aca="false" t="array" ref="L533:L533">INDEX(_Rge_Data_3rd_CY,$B533,L$1)</f>
        <v>0</v>
      </c>
      <c r="M533" s="385" t="n">
        <f aca="false" t="array" ref="M533:M533">INDEX(_Rge_Data_3rd_CY,$B533,M$1)</f>
        <v>0</v>
      </c>
      <c r="N533" s="385" t="n">
        <f aca="false" t="array" ref="N533:N533">INDEX(_Rge_Data_3rd_CY,$B533,N$1)</f>
        <v>0</v>
      </c>
      <c r="O533" s="385" t="n">
        <f aca="false" t="array" ref="O533:O533">INDEX(_Rge_Data_3rd_CY,$B533,O$1)</f>
        <v>0</v>
      </c>
      <c r="P533" s="385" t="n">
        <f aca="false" t="array" ref="P533:P533">INDEX(_Rge_Data_3rd_CY,$B533,P$1)</f>
        <v>0</v>
      </c>
      <c r="Q533" s="385" t="n">
        <f aca="false">INDEX(_Rge_Data_3rd_CY,$B533,Q$1)</f>
        <v>0</v>
      </c>
      <c r="R533" s="385" t="n">
        <f aca="false" t="array" ref="R533:R533">INDEX(_Rge_Data_3rd_CY,$B533,R$1)</f>
        <v>0</v>
      </c>
      <c r="S533" s="385" t="n">
        <f aca="false" t="array" ref="S533:S533">INDEX(_Rge_Data_3rd_CY,$B533,S$1)</f>
        <v>0</v>
      </c>
      <c r="T533" s="385" t="n">
        <f aca="false">H533-S533</f>
        <v>0</v>
      </c>
      <c r="U533" s="386" t="n">
        <f aca="false">IFERROR(T533/H533,0)</f>
        <v>0</v>
      </c>
      <c r="V533" s="387" t="n">
        <f aca="false">INDEX(_Rge_Data_3rd_CY,$B533,V$1)</f>
        <v>0</v>
      </c>
      <c r="W533" s="388" t="n">
        <f aca="false">INDEX(_Rge_Data_3rd_CY,$B533,W$1)</f>
        <v>0</v>
      </c>
      <c r="X533" s="388" t="n">
        <f aca="false">INDEX(_Rge_Data_3rd_CY,$B533,X$1)</f>
        <v>0</v>
      </c>
      <c r="Y533" s="388" t="n">
        <f aca="false">INDEX(_Rge_Data_3rd_CY,$B533,Y$1)</f>
        <v>0</v>
      </c>
      <c r="Z533" s="388" t="n">
        <f aca="false" t="array" ref="Z533:Z533">INDEX(_Rge_Data_3rd_CY,$B533,Z$1)</f>
        <v>0</v>
      </c>
      <c r="AA533" s="388" t="n">
        <f aca="false" t="array" ref="AA533:AA533">INDEX(_Rge_Data_3rd_CY,$B533,AA$1)</f>
        <v>0</v>
      </c>
      <c r="AB533" s="388" t="n">
        <f aca="false" t="array" ref="AB533:AB533">INDEX(_Rge_Data_3rd_CY,$B533,AB$1)</f>
        <v>0</v>
      </c>
      <c r="AC533" s="388" t="n">
        <f aca="false" t="array" ref="AC533:AC533">INDEX(_Rge_Data_3rd_CY,$B533,AC$1)</f>
        <v>0</v>
      </c>
      <c r="AD533" s="388" t="n">
        <f aca="false" t="array" ref="AD533:AD533">INDEX(_Rge_Data_3rd_CY,$B533,AD$1)</f>
        <v>0</v>
      </c>
      <c r="AE533" s="388" t="n">
        <f aca="false">INDEX(_Rge_Data_3rd_CY,$B533,AE$1)</f>
        <v>0</v>
      </c>
      <c r="AF533" s="388" t="n">
        <f aca="false" t="array" ref="AF533:AF533">INDEX(_Rge_Data_3rd_CY,$B533,AF$1)</f>
        <v>0</v>
      </c>
      <c r="AG533" s="388" t="n">
        <f aca="false" t="array" ref="AG533:AG533">INDEX(_Rge_Data_3rd_CY,$B533,AG$1)</f>
        <v>0</v>
      </c>
      <c r="AH533" s="388" t="n">
        <f aca="false">V533-AG533</f>
        <v>0</v>
      </c>
      <c r="AI533" s="389" t="n">
        <f aca="false">IFERROR(AH533/V533,)</f>
        <v>0</v>
      </c>
      <c r="AJ533" s="390" t="n">
        <f aca="false" t="array" ref="AJ533:AJ533">INDEX(_Rge_Data_3rd_CY,$B533,AJ$1)</f>
        <v>0</v>
      </c>
      <c r="AK533" s="391" t="n">
        <f aca="false" t="array" ref="AK533:AK533">INDEX(_Rge_Data_3rd_CY,$B533,AK$1)</f>
        <v>0</v>
      </c>
      <c r="AL533" s="391" t="n">
        <f aca="false" t="array" ref="AL533:AL533">INDEX(_Rge_Data_3rd_CY,$B533,AL$1)</f>
        <v>0</v>
      </c>
      <c r="AM533" s="391" t="n">
        <f aca="false">INDEX(_Rge_Data_3rd_CY,$B533,AM$1)</f>
        <v>0</v>
      </c>
      <c r="AN533" s="391" t="n">
        <f aca="false" t="array" ref="AN533:AN533">INDEX(_Rge_Data_3rd_CY,$B533,AN$1)</f>
        <v>0</v>
      </c>
      <c r="AO533" s="391" t="n">
        <f aca="false" t="array" ref="AO533:AO533">INDEX(_Rge_Data_3rd_CY,$B533,AO$1)</f>
        <v>0</v>
      </c>
      <c r="AP533" s="391" t="n">
        <f aca="false" t="array" ref="AP533:AP533">INDEX(_Rge_Data_3rd_CY,$B533,AP$1)</f>
        <v>0</v>
      </c>
      <c r="AQ533" s="391" t="n">
        <f aca="false" t="array" ref="AQ533:AQ533">INDEX(_Rge_Data_3rd_CY,$B533,AQ$1)</f>
        <v>0</v>
      </c>
      <c r="AR533" s="391" t="n">
        <f aca="false" t="array" ref="AR533:AR533">INDEX(_Rge_Data_3rd_CY,$B533,AR$1)</f>
        <v>0</v>
      </c>
      <c r="AS533" s="391" t="n">
        <f aca="false">INDEX(_Rge_Data_3rd_CY,$B533,AS$1)</f>
        <v>0</v>
      </c>
      <c r="AT533" s="391" t="n">
        <f aca="false" t="array" ref="AT533:AT533">INDEX(_Rge_Data_3rd_CY,$B533,AT$1)</f>
        <v>0</v>
      </c>
      <c r="AU533" s="391" t="n">
        <f aca="false" t="array" ref="AU533:AU533">INDEX(_Rge_Data_3rd_CY,$B533,AU$1)</f>
        <v>0</v>
      </c>
      <c r="AV533" s="262" t="n">
        <f aca="false">AU533+AX533+AY533</f>
        <v>0</v>
      </c>
      <c r="AW533" s="392" t="n">
        <f aca="false">IFERROR(AU533/AG533,0)</f>
        <v>0</v>
      </c>
      <c r="AX533" s="268" t="n">
        <f aca="false">IFERROR(IF(AND($F533="OPEN",$AH533&gt;0),$AH533*_SoP*$AW533,IF(AND($F533="CLOSED",$AH533&gt;0),$AH533*_SoL*$AW533,0)),0)</f>
        <v>0</v>
      </c>
      <c r="AY533" s="268" t="n">
        <f aca="false">IFERROR(IF($AH533&lt;0,$AH533*_SoL,0),0)</f>
        <v>0</v>
      </c>
      <c r="AZ533" s="393" t="n">
        <f aca="false">AU533+AX533</f>
        <v>0</v>
      </c>
      <c r="BA533" s="393" t="n">
        <f aca="false">AJ533-AY533</f>
        <v>0</v>
      </c>
      <c r="BB533" s="393" t="n">
        <f aca="false">AZ533-BA533</f>
        <v>0</v>
      </c>
      <c r="BC533" s="394" t="n">
        <f aca="false">IF($BB533&gt;=0,$BB533,0)</f>
        <v>0</v>
      </c>
      <c r="BD533" s="395" t="n">
        <f aca="false">IF($BB533&lt;=0,-$BB533,0)</f>
        <v>-0</v>
      </c>
      <c r="BE533" s="396" t="n">
        <f aca="false">IF((V533-AJ533)&lt;0,0,V533-AJ533)</f>
        <v>0</v>
      </c>
      <c r="BF533" s="397" t="n">
        <f aca="false">IF(AW533&gt;1,0,V533-AW533*V533)</f>
        <v>0</v>
      </c>
    </row>
    <row r="534" customFormat="false" ht="19.5" hidden="false" customHeight="true" outlineLevel="0" collapsed="false">
      <c r="A534" s="166"/>
      <c r="B534" s="208" t="n">
        <f aca="false">B533+1</f>
        <v>523</v>
      </c>
      <c r="C534" s="166"/>
      <c r="D534" s="369" t="n">
        <f aca="false">INDEX(_Rge_Projectdata_3rd,$B534,MATCH("Project-ID",_Rge_Headline_Projectdata,0))</f>
        <v>0</v>
      </c>
      <c r="E534" s="370" t="str">
        <f aca="false" t="array" ref="E534:E534">IF(INDEX(_Rge_Data_3rd_CY,$B534,E$1)=0,"",TEXT(INDEX(_Rge_Data_3rd_CY,$B534,E$1),"JJJJMMTT"))</f>
        <v/>
      </c>
      <c r="F534" s="382" t="str">
        <f aca="false" t="array" ref="F534:F534">INDEX(_Rge_Data_3rd_CY,$B534,F$1)</f>
        <v>Open</v>
      </c>
      <c r="G534" s="371" t="n">
        <f aca="false" t="array" ref="G534:G534">IFERROR(MATCH(INDEX(_Rge_Data_3rd_CY,$B534,G$1),_Rge_Projectstatus,0),"")</f>
        <v>1</v>
      </c>
      <c r="H534" s="383" t="n">
        <f aca="false">INDEX(_Rge_Data_3rd_CY,$B534,H$1)</f>
        <v>0</v>
      </c>
      <c r="I534" s="384" t="n">
        <f aca="false">INDEX(_Rge_Data_3rd_CY,$B534,I$1)</f>
        <v>0</v>
      </c>
      <c r="J534" s="384" t="n">
        <f aca="false">INDEX(_Rge_Data_3rd_CY,$B534,J$1)</f>
        <v>0</v>
      </c>
      <c r="K534" s="384" t="n">
        <f aca="false">INDEX(_Rge_Data_3rd_CY,$B534,K$1)</f>
        <v>0</v>
      </c>
      <c r="L534" s="385" t="n">
        <f aca="false" t="array" ref="L534:L534">INDEX(_Rge_Data_3rd_CY,$B534,L$1)</f>
        <v>0</v>
      </c>
      <c r="M534" s="385" t="n">
        <f aca="false" t="array" ref="M534:M534">INDEX(_Rge_Data_3rd_CY,$B534,M$1)</f>
        <v>0</v>
      </c>
      <c r="N534" s="385" t="n">
        <f aca="false" t="array" ref="N534:N534">INDEX(_Rge_Data_3rd_CY,$B534,N$1)</f>
        <v>0</v>
      </c>
      <c r="O534" s="385" t="n">
        <f aca="false" t="array" ref="O534:O534">INDEX(_Rge_Data_3rd_CY,$B534,O$1)</f>
        <v>0</v>
      </c>
      <c r="P534" s="385" t="n">
        <f aca="false" t="array" ref="P534:P534">INDEX(_Rge_Data_3rd_CY,$B534,P$1)</f>
        <v>0</v>
      </c>
      <c r="Q534" s="385" t="n">
        <f aca="false">INDEX(_Rge_Data_3rd_CY,$B534,Q$1)</f>
        <v>0</v>
      </c>
      <c r="R534" s="385" t="n">
        <f aca="false" t="array" ref="R534:R534">INDEX(_Rge_Data_3rd_CY,$B534,R$1)</f>
        <v>0</v>
      </c>
      <c r="S534" s="385" t="n">
        <f aca="false" t="array" ref="S534:S534">INDEX(_Rge_Data_3rd_CY,$B534,S$1)</f>
        <v>0</v>
      </c>
      <c r="T534" s="385" t="n">
        <f aca="false">H534-S534</f>
        <v>0</v>
      </c>
      <c r="U534" s="386" t="n">
        <f aca="false">IFERROR(T534/H534,0)</f>
        <v>0</v>
      </c>
      <c r="V534" s="387" t="n">
        <f aca="false">INDEX(_Rge_Data_3rd_CY,$B534,V$1)</f>
        <v>0</v>
      </c>
      <c r="W534" s="388" t="n">
        <f aca="false">INDEX(_Rge_Data_3rd_CY,$B534,W$1)</f>
        <v>0</v>
      </c>
      <c r="X534" s="388" t="n">
        <f aca="false">INDEX(_Rge_Data_3rd_CY,$B534,X$1)</f>
        <v>0</v>
      </c>
      <c r="Y534" s="388" t="n">
        <f aca="false">INDEX(_Rge_Data_3rd_CY,$B534,Y$1)</f>
        <v>0</v>
      </c>
      <c r="Z534" s="388" t="n">
        <f aca="false" t="array" ref="Z534:Z534">INDEX(_Rge_Data_3rd_CY,$B534,Z$1)</f>
        <v>0</v>
      </c>
      <c r="AA534" s="388" t="n">
        <f aca="false" t="array" ref="AA534:AA534">INDEX(_Rge_Data_3rd_CY,$B534,AA$1)</f>
        <v>0</v>
      </c>
      <c r="AB534" s="388" t="n">
        <f aca="false" t="array" ref="AB534:AB534">INDEX(_Rge_Data_3rd_CY,$B534,AB$1)</f>
        <v>0</v>
      </c>
      <c r="AC534" s="388" t="n">
        <f aca="false" t="array" ref="AC534:AC534">INDEX(_Rge_Data_3rd_CY,$B534,AC$1)</f>
        <v>0</v>
      </c>
      <c r="AD534" s="388" t="n">
        <f aca="false" t="array" ref="AD534:AD534">INDEX(_Rge_Data_3rd_CY,$B534,AD$1)</f>
        <v>0</v>
      </c>
      <c r="AE534" s="388" t="n">
        <f aca="false">INDEX(_Rge_Data_3rd_CY,$B534,AE$1)</f>
        <v>0</v>
      </c>
      <c r="AF534" s="388" t="n">
        <f aca="false" t="array" ref="AF534:AF534">INDEX(_Rge_Data_3rd_CY,$B534,AF$1)</f>
        <v>0</v>
      </c>
      <c r="AG534" s="388" t="n">
        <f aca="false" t="array" ref="AG534:AG534">INDEX(_Rge_Data_3rd_CY,$B534,AG$1)</f>
        <v>0</v>
      </c>
      <c r="AH534" s="388" t="n">
        <f aca="false">V534-AG534</f>
        <v>0</v>
      </c>
      <c r="AI534" s="389" t="n">
        <f aca="false">IFERROR(AH534/V534,)</f>
        <v>0</v>
      </c>
      <c r="AJ534" s="390" t="n">
        <f aca="false" t="array" ref="AJ534:AJ534">INDEX(_Rge_Data_3rd_CY,$B534,AJ$1)</f>
        <v>0</v>
      </c>
      <c r="AK534" s="391" t="n">
        <f aca="false" t="array" ref="AK534:AK534">INDEX(_Rge_Data_3rd_CY,$B534,AK$1)</f>
        <v>0</v>
      </c>
      <c r="AL534" s="391" t="n">
        <f aca="false" t="array" ref="AL534:AL534">INDEX(_Rge_Data_3rd_CY,$B534,AL$1)</f>
        <v>0</v>
      </c>
      <c r="AM534" s="391" t="n">
        <f aca="false">INDEX(_Rge_Data_3rd_CY,$B534,AM$1)</f>
        <v>0</v>
      </c>
      <c r="AN534" s="391" t="n">
        <f aca="false" t="array" ref="AN534:AN534">INDEX(_Rge_Data_3rd_CY,$B534,AN$1)</f>
        <v>0</v>
      </c>
      <c r="AO534" s="391" t="n">
        <f aca="false" t="array" ref="AO534:AO534">INDEX(_Rge_Data_3rd_CY,$B534,AO$1)</f>
        <v>0</v>
      </c>
      <c r="AP534" s="391" t="n">
        <f aca="false" t="array" ref="AP534:AP534">INDEX(_Rge_Data_3rd_CY,$B534,AP$1)</f>
        <v>0</v>
      </c>
      <c r="AQ534" s="391" t="n">
        <f aca="false" t="array" ref="AQ534:AQ534">INDEX(_Rge_Data_3rd_CY,$B534,AQ$1)</f>
        <v>0</v>
      </c>
      <c r="AR534" s="391" t="n">
        <f aca="false" t="array" ref="AR534:AR534">INDEX(_Rge_Data_3rd_CY,$B534,AR$1)</f>
        <v>0</v>
      </c>
      <c r="AS534" s="391" t="n">
        <f aca="false">INDEX(_Rge_Data_3rd_CY,$B534,AS$1)</f>
        <v>0</v>
      </c>
      <c r="AT534" s="391" t="n">
        <f aca="false" t="array" ref="AT534:AT534">INDEX(_Rge_Data_3rd_CY,$B534,AT$1)</f>
        <v>0</v>
      </c>
      <c r="AU534" s="391" t="n">
        <f aca="false" t="array" ref="AU534:AU534">INDEX(_Rge_Data_3rd_CY,$B534,AU$1)</f>
        <v>0</v>
      </c>
      <c r="AV534" s="262" t="n">
        <f aca="false">AU534+AX534+AY534</f>
        <v>0</v>
      </c>
      <c r="AW534" s="392" t="n">
        <f aca="false">IFERROR(AU534/AG534,0)</f>
        <v>0</v>
      </c>
      <c r="AX534" s="268" t="n">
        <f aca="false">IFERROR(IF(AND($F534="OPEN",$AH534&gt;0),$AH534*_SoP*$AW534,IF(AND($F534="CLOSED",$AH534&gt;0),$AH534*_SoL*$AW534,0)),0)</f>
        <v>0</v>
      </c>
      <c r="AY534" s="268" t="n">
        <f aca="false">IFERROR(IF($AH534&lt;0,$AH534*_SoL,0),0)</f>
        <v>0</v>
      </c>
      <c r="AZ534" s="393" t="n">
        <f aca="false">AU534+AX534</f>
        <v>0</v>
      </c>
      <c r="BA534" s="393" t="n">
        <f aca="false">AJ534-AY534</f>
        <v>0</v>
      </c>
      <c r="BB534" s="393" t="n">
        <f aca="false">AZ534-BA534</f>
        <v>0</v>
      </c>
      <c r="BC534" s="394" t="n">
        <f aca="false">IF($BB534&gt;=0,$BB534,0)</f>
        <v>0</v>
      </c>
      <c r="BD534" s="395" t="n">
        <f aca="false">IF($BB534&lt;=0,-$BB534,0)</f>
        <v>-0</v>
      </c>
      <c r="BE534" s="396" t="n">
        <f aca="false">IF((V534-AJ534)&lt;0,0,V534-AJ534)</f>
        <v>0</v>
      </c>
      <c r="BF534" s="397" t="n">
        <f aca="false">IF(AW534&gt;1,0,V534-AW534*V534)</f>
        <v>0</v>
      </c>
    </row>
    <row r="535" customFormat="false" ht="19.5" hidden="false" customHeight="true" outlineLevel="0" collapsed="false">
      <c r="A535" s="166"/>
      <c r="B535" s="208" t="n">
        <f aca="false">B534+1</f>
        <v>524</v>
      </c>
      <c r="C535" s="166"/>
      <c r="D535" s="369" t="n">
        <f aca="false">INDEX(_Rge_Projectdata_3rd,$B535,MATCH("Project-ID",_Rge_Headline_Projectdata,0))</f>
        <v>0</v>
      </c>
      <c r="E535" s="370" t="str">
        <f aca="false" t="array" ref="E535:E535">IF(INDEX(_Rge_Data_3rd_CY,$B535,E$1)=0,"",TEXT(INDEX(_Rge_Data_3rd_CY,$B535,E$1),"JJJJMMTT"))</f>
        <v/>
      </c>
      <c r="F535" s="382" t="str">
        <f aca="false" t="array" ref="F535:F535">INDEX(_Rge_Data_3rd_CY,$B535,F$1)</f>
        <v>Open</v>
      </c>
      <c r="G535" s="371" t="n">
        <f aca="false" t="array" ref="G535:G535">IFERROR(MATCH(INDEX(_Rge_Data_3rd_CY,$B535,G$1),_Rge_Projectstatus,0),"")</f>
        <v>1</v>
      </c>
      <c r="H535" s="383" t="n">
        <f aca="false">INDEX(_Rge_Data_3rd_CY,$B535,H$1)</f>
        <v>0</v>
      </c>
      <c r="I535" s="384" t="n">
        <f aca="false">INDEX(_Rge_Data_3rd_CY,$B535,I$1)</f>
        <v>0</v>
      </c>
      <c r="J535" s="384" t="n">
        <f aca="false">INDEX(_Rge_Data_3rd_CY,$B535,J$1)</f>
        <v>0</v>
      </c>
      <c r="K535" s="384" t="n">
        <f aca="false">INDEX(_Rge_Data_3rd_CY,$B535,K$1)</f>
        <v>0</v>
      </c>
      <c r="L535" s="385" t="n">
        <f aca="false" t="array" ref="L535:L535">INDEX(_Rge_Data_3rd_CY,$B535,L$1)</f>
        <v>0</v>
      </c>
      <c r="M535" s="385" t="n">
        <f aca="false" t="array" ref="M535:M535">INDEX(_Rge_Data_3rd_CY,$B535,M$1)</f>
        <v>0</v>
      </c>
      <c r="N535" s="385" t="n">
        <f aca="false" t="array" ref="N535:N535">INDEX(_Rge_Data_3rd_CY,$B535,N$1)</f>
        <v>0</v>
      </c>
      <c r="O535" s="385" t="n">
        <f aca="false" t="array" ref="O535:O535">INDEX(_Rge_Data_3rd_CY,$B535,O$1)</f>
        <v>0</v>
      </c>
      <c r="P535" s="385" t="n">
        <f aca="false" t="array" ref="P535:P535">INDEX(_Rge_Data_3rd_CY,$B535,P$1)</f>
        <v>0</v>
      </c>
      <c r="Q535" s="385" t="n">
        <f aca="false">INDEX(_Rge_Data_3rd_CY,$B535,Q$1)</f>
        <v>0</v>
      </c>
      <c r="R535" s="385" t="n">
        <f aca="false" t="array" ref="R535:R535">INDEX(_Rge_Data_3rd_CY,$B535,R$1)</f>
        <v>0</v>
      </c>
      <c r="S535" s="385" t="n">
        <f aca="false" t="array" ref="S535:S535">INDEX(_Rge_Data_3rd_CY,$B535,S$1)</f>
        <v>0</v>
      </c>
      <c r="T535" s="385" t="n">
        <f aca="false">H535-S535</f>
        <v>0</v>
      </c>
      <c r="U535" s="386" t="n">
        <f aca="false">IFERROR(T535/H535,0)</f>
        <v>0</v>
      </c>
      <c r="V535" s="387" t="n">
        <f aca="false">INDEX(_Rge_Data_3rd_CY,$B535,V$1)</f>
        <v>0</v>
      </c>
      <c r="W535" s="388" t="n">
        <f aca="false">INDEX(_Rge_Data_3rd_CY,$B535,W$1)</f>
        <v>0</v>
      </c>
      <c r="X535" s="388" t="n">
        <f aca="false">INDEX(_Rge_Data_3rd_CY,$B535,X$1)</f>
        <v>0</v>
      </c>
      <c r="Y535" s="388" t="n">
        <f aca="false">INDEX(_Rge_Data_3rd_CY,$B535,Y$1)</f>
        <v>0</v>
      </c>
      <c r="Z535" s="388" t="n">
        <f aca="false" t="array" ref="Z535:Z535">INDEX(_Rge_Data_3rd_CY,$B535,Z$1)</f>
        <v>0</v>
      </c>
      <c r="AA535" s="388" t="n">
        <f aca="false" t="array" ref="AA535:AA535">INDEX(_Rge_Data_3rd_CY,$B535,AA$1)</f>
        <v>0</v>
      </c>
      <c r="AB535" s="388" t="n">
        <f aca="false" t="array" ref="AB535:AB535">INDEX(_Rge_Data_3rd_CY,$B535,AB$1)</f>
        <v>0</v>
      </c>
      <c r="AC535" s="388" t="n">
        <f aca="false" t="array" ref="AC535:AC535">INDEX(_Rge_Data_3rd_CY,$B535,AC$1)</f>
        <v>0</v>
      </c>
      <c r="AD535" s="388" t="n">
        <f aca="false" t="array" ref="AD535:AD535">INDEX(_Rge_Data_3rd_CY,$B535,AD$1)</f>
        <v>0</v>
      </c>
      <c r="AE535" s="388" t="n">
        <f aca="false">INDEX(_Rge_Data_3rd_CY,$B535,AE$1)</f>
        <v>0</v>
      </c>
      <c r="AF535" s="388" t="n">
        <f aca="false" t="array" ref="AF535:AF535">INDEX(_Rge_Data_3rd_CY,$B535,AF$1)</f>
        <v>0</v>
      </c>
      <c r="AG535" s="388" t="n">
        <f aca="false" t="array" ref="AG535:AG535">INDEX(_Rge_Data_3rd_CY,$B535,AG$1)</f>
        <v>0</v>
      </c>
      <c r="AH535" s="388" t="n">
        <f aca="false">V535-AG535</f>
        <v>0</v>
      </c>
      <c r="AI535" s="389" t="n">
        <f aca="false">IFERROR(AH535/V535,)</f>
        <v>0</v>
      </c>
      <c r="AJ535" s="390" t="n">
        <f aca="false" t="array" ref="AJ535:AJ535">INDEX(_Rge_Data_3rd_CY,$B535,AJ$1)</f>
        <v>0</v>
      </c>
      <c r="AK535" s="391" t="n">
        <f aca="false" t="array" ref="AK535:AK535">INDEX(_Rge_Data_3rd_CY,$B535,AK$1)</f>
        <v>0</v>
      </c>
      <c r="AL535" s="391" t="n">
        <f aca="false" t="array" ref="AL535:AL535">INDEX(_Rge_Data_3rd_CY,$B535,AL$1)</f>
        <v>0</v>
      </c>
      <c r="AM535" s="391" t="n">
        <f aca="false">INDEX(_Rge_Data_3rd_CY,$B535,AM$1)</f>
        <v>0</v>
      </c>
      <c r="AN535" s="391" t="n">
        <f aca="false" t="array" ref="AN535:AN535">INDEX(_Rge_Data_3rd_CY,$B535,AN$1)</f>
        <v>0</v>
      </c>
      <c r="AO535" s="391" t="n">
        <f aca="false" t="array" ref="AO535:AO535">INDEX(_Rge_Data_3rd_CY,$B535,AO$1)</f>
        <v>0</v>
      </c>
      <c r="AP535" s="391" t="n">
        <f aca="false" t="array" ref="AP535:AP535">INDEX(_Rge_Data_3rd_CY,$B535,AP$1)</f>
        <v>0</v>
      </c>
      <c r="AQ535" s="391" t="n">
        <f aca="false" t="array" ref="AQ535:AQ535">INDEX(_Rge_Data_3rd_CY,$B535,AQ$1)</f>
        <v>0</v>
      </c>
      <c r="AR535" s="391" t="n">
        <f aca="false" t="array" ref="AR535:AR535">INDEX(_Rge_Data_3rd_CY,$B535,AR$1)</f>
        <v>0</v>
      </c>
      <c r="AS535" s="391" t="n">
        <f aca="false">INDEX(_Rge_Data_3rd_CY,$B535,AS$1)</f>
        <v>0</v>
      </c>
      <c r="AT535" s="391" t="n">
        <f aca="false" t="array" ref="AT535:AT535">INDEX(_Rge_Data_3rd_CY,$B535,AT$1)</f>
        <v>0</v>
      </c>
      <c r="AU535" s="391" t="n">
        <f aca="false" t="array" ref="AU535:AU535">INDEX(_Rge_Data_3rd_CY,$B535,AU$1)</f>
        <v>0</v>
      </c>
      <c r="AV535" s="262" t="n">
        <f aca="false">AU535+AX535+AY535</f>
        <v>0</v>
      </c>
      <c r="AW535" s="392" t="n">
        <f aca="false">IFERROR(AU535/AG535,0)</f>
        <v>0</v>
      </c>
      <c r="AX535" s="268" t="n">
        <f aca="false">IFERROR(IF(AND($F535="OPEN",$AH535&gt;0),$AH535*_SoP*$AW535,IF(AND($F535="CLOSED",$AH535&gt;0),$AH535*_SoL*$AW535,0)),0)</f>
        <v>0</v>
      </c>
      <c r="AY535" s="268" t="n">
        <f aca="false">IFERROR(IF($AH535&lt;0,$AH535*_SoL,0),0)</f>
        <v>0</v>
      </c>
      <c r="AZ535" s="393" t="n">
        <f aca="false">AU535+AX535</f>
        <v>0</v>
      </c>
      <c r="BA535" s="393" t="n">
        <f aca="false">AJ535-AY535</f>
        <v>0</v>
      </c>
      <c r="BB535" s="393" t="n">
        <f aca="false">AZ535-BA535</f>
        <v>0</v>
      </c>
      <c r="BC535" s="394" t="n">
        <f aca="false">IF($BB535&gt;=0,$BB535,0)</f>
        <v>0</v>
      </c>
      <c r="BD535" s="395" t="n">
        <f aca="false">IF($BB535&lt;=0,-$BB535,0)</f>
        <v>-0</v>
      </c>
      <c r="BE535" s="396" t="n">
        <f aca="false">IF((V535-AJ535)&lt;0,0,V535-AJ535)</f>
        <v>0</v>
      </c>
      <c r="BF535" s="397" t="n">
        <f aca="false">IF(AW535&gt;1,0,V535-AW535*V535)</f>
        <v>0</v>
      </c>
    </row>
    <row r="536" customFormat="false" ht="19.5" hidden="false" customHeight="true" outlineLevel="0" collapsed="false">
      <c r="A536" s="166"/>
      <c r="B536" s="208" t="n">
        <f aca="false">B535+1</f>
        <v>525</v>
      </c>
      <c r="C536" s="166"/>
      <c r="D536" s="369" t="n">
        <f aca="false">INDEX(_Rge_Projectdata_3rd,$B536,MATCH("Project-ID",_Rge_Headline_Projectdata,0))</f>
        <v>0</v>
      </c>
      <c r="E536" s="370" t="str">
        <f aca="false" t="array" ref="E536:E536">IF(INDEX(_Rge_Data_3rd_CY,$B536,E$1)=0,"",TEXT(INDEX(_Rge_Data_3rd_CY,$B536,E$1),"JJJJMMTT"))</f>
        <v/>
      </c>
      <c r="F536" s="382" t="str">
        <f aca="false" t="array" ref="F536:F536">INDEX(_Rge_Data_3rd_CY,$B536,F$1)</f>
        <v>Open</v>
      </c>
      <c r="G536" s="371" t="n">
        <f aca="false" t="array" ref="G536:G536">IFERROR(MATCH(INDEX(_Rge_Data_3rd_CY,$B536,G$1),_Rge_Projectstatus,0),"")</f>
        <v>1</v>
      </c>
      <c r="H536" s="383" t="n">
        <f aca="false">INDEX(_Rge_Data_3rd_CY,$B536,H$1)</f>
        <v>0</v>
      </c>
      <c r="I536" s="384" t="n">
        <f aca="false">INDEX(_Rge_Data_3rd_CY,$B536,I$1)</f>
        <v>0</v>
      </c>
      <c r="J536" s="384" t="n">
        <f aca="false">INDEX(_Rge_Data_3rd_CY,$B536,J$1)</f>
        <v>0</v>
      </c>
      <c r="K536" s="384" t="n">
        <f aca="false">INDEX(_Rge_Data_3rd_CY,$B536,K$1)</f>
        <v>0</v>
      </c>
      <c r="L536" s="385" t="n">
        <f aca="false" t="array" ref="L536:L536">INDEX(_Rge_Data_3rd_CY,$B536,L$1)</f>
        <v>0</v>
      </c>
      <c r="M536" s="385" t="n">
        <f aca="false" t="array" ref="M536:M536">INDEX(_Rge_Data_3rd_CY,$B536,M$1)</f>
        <v>0</v>
      </c>
      <c r="N536" s="385" t="n">
        <f aca="false" t="array" ref="N536:N536">INDEX(_Rge_Data_3rd_CY,$B536,N$1)</f>
        <v>0</v>
      </c>
      <c r="O536" s="385" t="n">
        <f aca="false" t="array" ref="O536:O536">INDEX(_Rge_Data_3rd_CY,$B536,O$1)</f>
        <v>0</v>
      </c>
      <c r="P536" s="385" t="n">
        <f aca="false" t="array" ref="P536:P536">INDEX(_Rge_Data_3rd_CY,$B536,P$1)</f>
        <v>0</v>
      </c>
      <c r="Q536" s="385" t="n">
        <f aca="false">INDEX(_Rge_Data_3rd_CY,$B536,Q$1)</f>
        <v>0</v>
      </c>
      <c r="R536" s="385" t="n">
        <f aca="false" t="array" ref="R536:R536">INDEX(_Rge_Data_3rd_CY,$B536,R$1)</f>
        <v>0</v>
      </c>
      <c r="S536" s="385" t="n">
        <f aca="false" t="array" ref="S536:S536">INDEX(_Rge_Data_3rd_CY,$B536,S$1)</f>
        <v>0</v>
      </c>
      <c r="T536" s="385" t="n">
        <f aca="false">H536-S536</f>
        <v>0</v>
      </c>
      <c r="U536" s="386" t="n">
        <f aca="false">IFERROR(T536/H536,0)</f>
        <v>0</v>
      </c>
      <c r="V536" s="387" t="n">
        <f aca="false">INDEX(_Rge_Data_3rd_CY,$B536,V$1)</f>
        <v>0</v>
      </c>
      <c r="W536" s="388" t="n">
        <f aca="false">INDEX(_Rge_Data_3rd_CY,$B536,W$1)</f>
        <v>0</v>
      </c>
      <c r="X536" s="388" t="n">
        <f aca="false">INDEX(_Rge_Data_3rd_CY,$B536,X$1)</f>
        <v>0</v>
      </c>
      <c r="Y536" s="388" t="n">
        <f aca="false">INDEX(_Rge_Data_3rd_CY,$B536,Y$1)</f>
        <v>0</v>
      </c>
      <c r="Z536" s="388" t="n">
        <f aca="false" t="array" ref="Z536:Z536">INDEX(_Rge_Data_3rd_CY,$B536,Z$1)</f>
        <v>0</v>
      </c>
      <c r="AA536" s="388" t="n">
        <f aca="false" t="array" ref="AA536:AA536">INDEX(_Rge_Data_3rd_CY,$B536,AA$1)</f>
        <v>0</v>
      </c>
      <c r="AB536" s="388" t="n">
        <f aca="false" t="array" ref="AB536:AB536">INDEX(_Rge_Data_3rd_CY,$B536,AB$1)</f>
        <v>0</v>
      </c>
      <c r="AC536" s="388" t="n">
        <f aca="false" t="array" ref="AC536:AC536">INDEX(_Rge_Data_3rd_CY,$B536,AC$1)</f>
        <v>0</v>
      </c>
      <c r="AD536" s="388" t="n">
        <f aca="false" t="array" ref="AD536:AD536">INDEX(_Rge_Data_3rd_CY,$B536,AD$1)</f>
        <v>0</v>
      </c>
      <c r="AE536" s="388" t="n">
        <f aca="false">INDEX(_Rge_Data_3rd_CY,$B536,AE$1)</f>
        <v>0</v>
      </c>
      <c r="AF536" s="388" t="n">
        <f aca="false" t="array" ref="AF536:AF536">INDEX(_Rge_Data_3rd_CY,$B536,AF$1)</f>
        <v>0</v>
      </c>
      <c r="AG536" s="388" t="n">
        <f aca="false" t="array" ref="AG536:AG536">INDEX(_Rge_Data_3rd_CY,$B536,AG$1)</f>
        <v>0</v>
      </c>
      <c r="AH536" s="388" t="n">
        <f aca="false">V536-AG536</f>
        <v>0</v>
      </c>
      <c r="AI536" s="389" t="n">
        <f aca="false">IFERROR(AH536/V536,)</f>
        <v>0</v>
      </c>
      <c r="AJ536" s="390" t="n">
        <f aca="false" t="array" ref="AJ536:AJ536">INDEX(_Rge_Data_3rd_CY,$B536,AJ$1)</f>
        <v>0</v>
      </c>
      <c r="AK536" s="391" t="n">
        <f aca="false" t="array" ref="AK536:AK536">INDEX(_Rge_Data_3rd_CY,$B536,AK$1)</f>
        <v>0</v>
      </c>
      <c r="AL536" s="391" t="n">
        <f aca="false" t="array" ref="AL536:AL536">INDEX(_Rge_Data_3rd_CY,$B536,AL$1)</f>
        <v>0</v>
      </c>
      <c r="AM536" s="391" t="n">
        <f aca="false">INDEX(_Rge_Data_3rd_CY,$B536,AM$1)</f>
        <v>0</v>
      </c>
      <c r="AN536" s="391" t="n">
        <f aca="false" t="array" ref="AN536:AN536">INDEX(_Rge_Data_3rd_CY,$B536,AN$1)</f>
        <v>0</v>
      </c>
      <c r="AO536" s="391" t="n">
        <f aca="false" t="array" ref="AO536:AO536">INDEX(_Rge_Data_3rd_CY,$B536,AO$1)</f>
        <v>0</v>
      </c>
      <c r="AP536" s="391" t="n">
        <f aca="false" t="array" ref="AP536:AP536">INDEX(_Rge_Data_3rd_CY,$B536,AP$1)</f>
        <v>0</v>
      </c>
      <c r="AQ536" s="391" t="n">
        <f aca="false" t="array" ref="AQ536:AQ536">INDEX(_Rge_Data_3rd_CY,$B536,AQ$1)</f>
        <v>0</v>
      </c>
      <c r="AR536" s="391" t="n">
        <f aca="false" t="array" ref="AR536:AR536">INDEX(_Rge_Data_3rd_CY,$B536,AR$1)</f>
        <v>0</v>
      </c>
      <c r="AS536" s="391" t="n">
        <f aca="false">INDEX(_Rge_Data_3rd_CY,$B536,AS$1)</f>
        <v>0</v>
      </c>
      <c r="AT536" s="391" t="n">
        <f aca="false" t="array" ref="AT536:AT536">INDEX(_Rge_Data_3rd_CY,$B536,AT$1)</f>
        <v>0</v>
      </c>
      <c r="AU536" s="391" t="n">
        <f aca="false" t="array" ref="AU536:AU536">INDEX(_Rge_Data_3rd_CY,$B536,AU$1)</f>
        <v>0</v>
      </c>
      <c r="AV536" s="262" t="n">
        <f aca="false">AU536+AX536+AY536</f>
        <v>0</v>
      </c>
      <c r="AW536" s="392" t="n">
        <f aca="false">IFERROR(AU536/AG536,0)</f>
        <v>0</v>
      </c>
      <c r="AX536" s="268" t="n">
        <f aca="false">IFERROR(IF(AND($F536="OPEN",$AH536&gt;0),$AH536*_SoP*$AW536,IF(AND($F536="CLOSED",$AH536&gt;0),$AH536*_SoL*$AW536,0)),0)</f>
        <v>0</v>
      </c>
      <c r="AY536" s="268" t="n">
        <f aca="false">IFERROR(IF($AH536&lt;0,$AH536*_SoL,0),0)</f>
        <v>0</v>
      </c>
      <c r="AZ536" s="393" t="n">
        <f aca="false">AU536+AX536</f>
        <v>0</v>
      </c>
      <c r="BA536" s="393" t="n">
        <f aca="false">AJ536-AY536</f>
        <v>0</v>
      </c>
      <c r="BB536" s="393" t="n">
        <f aca="false">AZ536-BA536</f>
        <v>0</v>
      </c>
      <c r="BC536" s="394" t="n">
        <f aca="false">IF($BB536&gt;=0,$BB536,0)</f>
        <v>0</v>
      </c>
      <c r="BD536" s="395" t="n">
        <f aca="false">IF($BB536&lt;=0,-$BB536,0)</f>
        <v>-0</v>
      </c>
      <c r="BE536" s="396" t="n">
        <f aca="false">IF((V536-AJ536)&lt;0,0,V536-AJ536)</f>
        <v>0</v>
      </c>
      <c r="BF536" s="397" t="n">
        <f aca="false">IF(AW536&gt;1,0,V536-AW536*V536)</f>
        <v>0</v>
      </c>
    </row>
    <row r="537" customFormat="false" ht="19.5" hidden="false" customHeight="true" outlineLevel="0" collapsed="false">
      <c r="A537" s="166"/>
      <c r="B537" s="208" t="n">
        <f aca="false">B536+1</f>
        <v>526</v>
      </c>
      <c r="C537" s="166"/>
      <c r="D537" s="369" t="n">
        <f aca="false">INDEX(_Rge_Projectdata_3rd,$B537,MATCH("Project-ID",_Rge_Headline_Projectdata,0))</f>
        <v>0</v>
      </c>
      <c r="E537" s="370" t="str">
        <f aca="false" t="array" ref="E537:E537">IF(INDEX(_Rge_Data_3rd_CY,$B537,E$1)=0,"",TEXT(INDEX(_Rge_Data_3rd_CY,$B537,E$1),"JJJJMMTT"))</f>
        <v/>
      </c>
      <c r="F537" s="382" t="str">
        <f aca="false" t="array" ref="F537:F537">INDEX(_Rge_Data_3rd_CY,$B537,F$1)</f>
        <v>Open</v>
      </c>
      <c r="G537" s="371" t="n">
        <f aca="false" t="array" ref="G537:G537">IFERROR(MATCH(INDEX(_Rge_Data_3rd_CY,$B537,G$1),_Rge_Projectstatus,0),"")</f>
        <v>1</v>
      </c>
      <c r="H537" s="383" t="n">
        <f aca="false">INDEX(_Rge_Data_3rd_CY,$B537,H$1)</f>
        <v>0</v>
      </c>
      <c r="I537" s="384" t="n">
        <f aca="false">INDEX(_Rge_Data_3rd_CY,$B537,I$1)</f>
        <v>0</v>
      </c>
      <c r="J537" s="384" t="n">
        <f aca="false">INDEX(_Rge_Data_3rd_CY,$B537,J$1)</f>
        <v>0</v>
      </c>
      <c r="K537" s="384" t="n">
        <f aca="false">INDEX(_Rge_Data_3rd_CY,$B537,K$1)</f>
        <v>0</v>
      </c>
      <c r="L537" s="385" t="n">
        <f aca="false" t="array" ref="L537:L537">INDEX(_Rge_Data_3rd_CY,$B537,L$1)</f>
        <v>0</v>
      </c>
      <c r="M537" s="385" t="n">
        <f aca="false" t="array" ref="M537:M537">INDEX(_Rge_Data_3rd_CY,$B537,M$1)</f>
        <v>0</v>
      </c>
      <c r="N537" s="385" t="n">
        <f aca="false" t="array" ref="N537:N537">INDEX(_Rge_Data_3rd_CY,$B537,N$1)</f>
        <v>0</v>
      </c>
      <c r="O537" s="385" t="n">
        <f aca="false" t="array" ref="O537:O537">INDEX(_Rge_Data_3rd_CY,$B537,O$1)</f>
        <v>0</v>
      </c>
      <c r="P537" s="385" t="n">
        <f aca="false" t="array" ref="P537:P537">INDEX(_Rge_Data_3rd_CY,$B537,P$1)</f>
        <v>0</v>
      </c>
      <c r="Q537" s="385" t="n">
        <f aca="false">INDEX(_Rge_Data_3rd_CY,$B537,Q$1)</f>
        <v>0</v>
      </c>
      <c r="R537" s="385" t="n">
        <f aca="false" t="array" ref="R537:R537">INDEX(_Rge_Data_3rd_CY,$B537,R$1)</f>
        <v>0</v>
      </c>
      <c r="S537" s="385" t="n">
        <f aca="false" t="array" ref="S537:S537">INDEX(_Rge_Data_3rd_CY,$B537,S$1)</f>
        <v>0</v>
      </c>
      <c r="T537" s="385" t="n">
        <f aca="false">H537-S537</f>
        <v>0</v>
      </c>
      <c r="U537" s="386" t="n">
        <f aca="false">IFERROR(T537/H537,0)</f>
        <v>0</v>
      </c>
      <c r="V537" s="387" t="n">
        <f aca="false">INDEX(_Rge_Data_3rd_CY,$B537,V$1)</f>
        <v>0</v>
      </c>
      <c r="W537" s="388" t="n">
        <f aca="false">INDEX(_Rge_Data_3rd_CY,$B537,W$1)</f>
        <v>0</v>
      </c>
      <c r="X537" s="388" t="n">
        <f aca="false">INDEX(_Rge_Data_3rd_CY,$B537,X$1)</f>
        <v>0</v>
      </c>
      <c r="Y537" s="388" t="n">
        <f aca="false">INDEX(_Rge_Data_3rd_CY,$B537,Y$1)</f>
        <v>0</v>
      </c>
      <c r="Z537" s="388" t="n">
        <f aca="false" t="array" ref="Z537:Z537">INDEX(_Rge_Data_3rd_CY,$B537,Z$1)</f>
        <v>0</v>
      </c>
      <c r="AA537" s="388" t="n">
        <f aca="false" t="array" ref="AA537:AA537">INDEX(_Rge_Data_3rd_CY,$B537,AA$1)</f>
        <v>0</v>
      </c>
      <c r="AB537" s="388" t="n">
        <f aca="false" t="array" ref="AB537:AB537">INDEX(_Rge_Data_3rd_CY,$B537,AB$1)</f>
        <v>0</v>
      </c>
      <c r="AC537" s="388" t="n">
        <f aca="false" t="array" ref="AC537:AC537">INDEX(_Rge_Data_3rd_CY,$B537,AC$1)</f>
        <v>0</v>
      </c>
      <c r="AD537" s="388" t="n">
        <f aca="false" t="array" ref="AD537:AD537">INDEX(_Rge_Data_3rd_CY,$B537,AD$1)</f>
        <v>0</v>
      </c>
      <c r="AE537" s="388" t="n">
        <f aca="false">INDEX(_Rge_Data_3rd_CY,$B537,AE$1)</f>
        <v>0</v>
      </c>
      <c r="AF537" s="388" t="n">
        <f aca="false" t="array" ref="AF537:AF537">INDEX(_Rge_Data_3rd_CY,$B537,AF$1)</f>
        <v>0</v>
      </c>
      <c r="AG537" s="388" t="n">
        <f aca="false" t="array" ref="AG537:AG537">INDEX(_Rge_Data_3rd_CY,$B537,AG$1)</f>
        <v>0</v>
      </c>
      <c r="AH537" s="388" t="n">
        <f aca="false">V537-AG537</f>
        <v>0</v>
      </c>
      <c r="AI537" s="389" t="n">
        <f aca="false">IFERROR(AH537/V537,)</f>
        <v>0</v>
      </c>
      <c r="AJ537" s="390" t="n">
        <f aca="false" t="array" ref="AJ537:AJ537">INDEX(_Rge_Data_3rd_CY,$B537,AJ$1)</f>
        <v>0</v>
      </c>
      <c r="AK537" s="391" t="n">
        <f aca="false" t="array" ref="AK537:AK537">INDEX(_Rge_Data_3rd_CY,$B537,AK$1)</f>
        <v>0</v>
      </c>
      <c r="AL537" s="391" t="n">
        <f aca="false" t="array" ref="AL537:AL537">INDEX(_Rge_Data_3rd_CY,$B537,AL$1)</f>
        <v>0</v>
      </c>
      <c r="AM537" s="391" t="n">
        <f aca="false">INDEX(_Rge_Data_3rd_CY,$B537,AM$1)</f>
        <v>0</v>
      </c>
      <c r="AN537" s="391" t="n">
        <f aca="false" t="array" ref="AN537:AN537">INDEX(_Rge_Data_3rd_CY,$B537,AN$1)</f>
        <v>0</v>
      </c>
      <c r="AO537" s="391" t="n">
        <f aca="false" t="array" ref="AO537:AO537">INDEX(_Rge_Data_3rd_CY,$B537,AO$1)</f>
        <v>0</v>
      </c>
      <c r="AP537" s="391" t="n">
        <f aca="false" t="array" ref="AP537:AP537">INDEX(_Rge_Data_3rd_CY,$B537,AP$1)</f>
        <v>0</v>
      </c>
      <c r="AQ537" s="391" t="n">
        <f aca="false" t="array" ref="AQ537:AQ537">INDEX(_Rge_Data_3rd_CY,$B537,AQ$1)</f>
        <v>0</v>
      </c>
      <c r="AR537" s="391" t="n">
        <f aca="false" t="array" ref="AR537:AR537">INDEX(_Rge_Data_3rd_CY,$B537,AR$1)</f>
        <v>0</v>
      </c>
      <c r="AS537" s="391" t="n">
        <f aca="false">INDEX(_Rge_Data_3rd_CY,$B537,AS$1)</f>
        <v>0</v>
      </c>
      <c r="AT537" s="391" t="n">
        <f aca="false" t="array" ref="AT537:AT537">INDEX(_Rge_Data_3rd_CY,$B537,AT$1)</f>
        <v>0</v>
      </c>
      <c r="AU537" s="391" t="n">
        <f aca="false" t="array" ref="AU537:AU537">INDEX(_Rge_Data_3rd_CY,$B537,AU$1)</f>
        <v>0</v>
      </c>
      <c r="AV537" s="262" t="n">
        <f aca="false">AU537+AX537+AY537</f>
        <v>0</v>
      </c>
      <c r="AW537" s="392" t="n">
        <f aca="false">IFERROR(AU537/AG537,0)</f>
        <v>0</v>
      </c>
      <c r="AX537" s="268" t="n">
        <f aca="false">IFERROR(IF(AND($F537="OPEN",$AH537&gt;0),$AH537*_SoP*$AW537,IF(AND($F537="CLOSED",$AH537&gt;0),$AH537*_SoL*$AW537,0)),0)</f>
        <v>0</v>
      </c>
      <c r="AY537" s="268" t="n">
        <f aca="false">IFERROR(IF($AH537&lt;0,$AH537*_SoL,0),0)</f>
        <v>0</v>
      </c>
      <c r="AZ537" s="393" t="n">
        <f aca="false">AU537+AX537</f>
        <v>0</v>
      </c>
      <c r="BA537" s="393" t="n">
        <f aca="false">AJ537-AY537</f>
        <v>0</v>
      </c>
      <c r="BB537" s="393" t="n">
        <f aca="false">AZ537-BA537</f>
        <v>0</v>
      </c>
      <c r="BC537" s="394" t="n">
        <f aca="false">IF($BB537&gt;=0,$BB537,0)</f>
        <v>0</v>
      </c>
      <c r="BD537" s="395" t="n">
        <f aca="false">IF($BB537&lt;=0,-$BB537,0)</f>
        <v>-0</v>
      </c>
      <c r="BE537" s="396" t="n">
        <f aca="false">IF((V537-AJ537)&lt;0,0,V537-AJ537)</f>
        <v>0</v>
      </c>
      <c r="BF537" s="397" t="n">
        <f aca="false">IF(AW537&gt;1,0,V537-AW537*V537)</f>
        <v>0</v>
      </c>
    </row>
    <row r="538" customFormat="false" ht="19.5" hidden="false" customHeight="true" outlineLevel="0" collapsed="false">
      <c r="A538" s="166"/>
      <c r="B538" s="208" t="n">
        <f aca="false">B537+1</f>
        <v>527</v>
      </c>
      <c r="C538" s="166"/>
      <c r="D538" s="369" t="n">
        <f aca="false">INDEX(_Rge_Projectdata_3rd,$B538,MATCH("Project-ID",_Rge_Headline_Projectdata,0))</f>
        <v>0</v>
      </c>
      <c r="E538" s="370" t="str">
        <f aca="false" t="array" ref="E538:E538">IF(INDEX(_Rge_Data_3rd_CY,$B538,E$1)=0,"",TEXT(INDEX(_Rge_Data_3rd_CY,$B538,E$1),"JJJJMMTT"))</f>
        <v/>
      </c>
      <c r="F538" s="382" t="str">
        <f aca="false" t="array" ref="F538:F538">INDEX(_Rge_Data_3rd_CY,$B538,F$1)</f>
        <v>Open</v>
      </c>
      <c r="G538" s="371" t="n">
        <f aca="false" t="array" ref="G538:G538">IFERROR(MATCH(INDEX(_Rge_Data_3rd_CY,$B538,G$1),_Rge_Projectstatus,0),"")</f>
        <v>1</v>
      </c>
      <c r="H538" s="383" t="n">
        <f aca="false">INDEX(_Rge_Data_3rd_CY,$B538,H$1)</f>
        <v>0</v>
      </c>
      <c r="I538" s="384" t="n">
        <f aca="false">INDEX(_Rge_Data_3rd_CY,$B538,I$1)</f>
        <v>0</v>
      </c>
      <c r="J538" s="384" t="n">
        <f aca="false">INDEX(_Rge_Data_3rd_CY,$B538,J$1)</f>
        <v>0</v>
      </c>
      <c r="K538" s="384" t="n">
        <f aca="false">INDEX(_Rge_Data_3rd_CY,$B538,K$1)</f>
        <v>0</v>
      </c>
      <c r="L538" s="385" t="n">
        <f aca="false" t="array" ref="L538:L538">INDEX(_Rge_Data_3rd_CY,$B538,L$1)</f>
        <v>0</v>
      </c>
      <c r="M538" s="385" t="n">
        <f aca="false" t="array" ref="M538:M538">INDEX(_Rge_Data_3rd_CY,$B538,M$1)</f>
        <v>0</v>
      </c>
      <c r="N538" s="385" t="n">
        <f aca="false" t="array" ref="N538:N538">INDEX(_Rge_Data_3rd_CY,$B538,N$1)</f>
        <v>0</v>
      </c>
      <c r="O538" s="385" t="n">
        <f aca="false" t="array" ref="O538:O538">INDEX(_Rge_Data_3rd_CY,$B538,O$1)</f>
        <v>0</v>
      </c>
      <c r="P538" s="385" t="n">
        <f aca="false" t="array" ref="P538:P538">INDEX(_Rge_Data_3rd_CY,$B538,P$1)</f>
        <v>0</v>
      </c>
      <c r="Q538" s="385" t="n">
        <f aca="false">INDEX(_Rge_Data_3rd_CY,$B538,Q$1)</f>
        <v>0</v>
      </c>
      <c r="R538" s="385" t="n">
        <f aca="false" t="array" ref="R538:R538">INDEX(_Rge_Data_3rd_CY,$B538,R$1)</f>
        <v>0</v>
      </c>
      <c r="S538" s="385" t="n">
        <f aca="false" t="array" ref="S538:S538">INDEX(_Rge_Data_3rd_CY,$B538,S$1)</f>
        <v>0</v>
      </c>
      <c r="T538" s="385" t="n">
        <f aca="false">H538-S538</f>
        <v>0</v>
      </c>
      <c r="U538" s="386" t="n">
        <f aca="false">IFERROR(T538/H538,0)</f>
        <v>0</v>
      </c>
      <c r="V538" s="387" t="n">
        <f aca="false">INDEX(_Rge_Data_3rd_CY,$B538,V$1)</f>
        <v>0</v>
      </c>
      <c r="W538" s="388" t="n">
        <f aca="false">INDEX(_Rge_Data_3rd_CY,$B538,W$1)</f>
        <v>0</v>
      </c>
      <c r="X538" s="388" t="n">
        <f aca="false">INDEX(_Rge_Data_3rd_CY,$B538,X$1)</f>
        <v>0</v>
      </c>
      <c r="Y538" s="388" t="n">
        <f aca="false">INDEX(_Rge_Data_3rd_CY,$B538,Y$1)</f>
        <v>0</v>
      </c>
      <c r="Z538" s="388" t="n">
        <f aca="false" t="array" ref="Z538:Z538">INDEX(_Rge_Data_3rd_CY,$B538,Z$1)</f>
        <v>0</v>
      </c>
      <c r="AA538" s="388" t="n">
        <f aca="false" t="array" ref="AA538:AA538">INDEX(_Rge_Data_3rd_CY,$B538,AA$1)</f>
        <v>0</v>
      </c>
      <c r="AB538" s="388" t="n">
        <f aca="false" t="array" ref="AB538:AB538">INDEX(_Rge_Data_3rd_CY,$B538,AB$1)</f>
        <v>0</v>
      </c>
      <c r="AC538" s="388" t="n">
        <f aca="false" t="array" ref="AC538:AC538">INDEX(_Rge_Data_3rd_CY,$B538,AC$1)</f>
        <v>0</v>
      </c>
      <c r="AD538" s="388" t="n">
        <f aca="false" t="array" ref="AD538:AD538">INDEX(_Rge_Data_3rd_CY,$B538,AD$1)</f>
        <v>0</v>
      </c>
      <c r="AE538" s="388" t="n">
        <f aca="false">INDEX(_Rge_Data_3rd_CY,$B538,AE$1)</f>
        <v>0</v>
      </c>
      <c r="AF538" s="388" t="n">
        <f aca="false" t="array" ref="AF538:AF538">INDEX(_Rge_Data_3rd_CY,$B538,AF$1)</f>
        <v>0</v>
      </c>
      <c r="AG538" s="388" t="n">
        <f aca="false" t="array" ref="AG538:AG538">INDEX(_Rge_Data_3rd_CY,$B538,AG$1)</f>
        <v>0</v>
      </c>
      <c r="AH538" s="388" t="n">
        <f aca="false">V538-AG538</f>
        <v>0</v>
      </c>
      <c r="AI538" s="389" t="n">
        <f aca="false">IFERROR(AH538/V538,)</f>
        <v>0</v>
      </c>
      <c r="AJ538" s="390" t="n">
        <f aca="false" t="array" ref="AJ538:AJ538">INDEX(_Rge_Data_3rd_CY,$B538,AJ$1)</f>
        <v>0</v>
      </c>
      <c r="AK538" s="391" t="n">
        <f aca="false" t="array" ref="AK538:AK538">INDEX(_Rge_Data_3rd_CY,$B538,AK$1)</f>
        <v>0</v>
      </c>
      <c r="AL538" s="391" t="n">
        <f aca="false" t="array" ref="AL538:AL538">INDEX(_Rge_Data_3rd_CY,$B538,AL$1)</f>
        <v>0</v>
      </c>
      <c r="AM538" s="391" t="n">
        <f aca="false">INDEX(_Rge_Data_3rd_CY,$B538,AM$1)</f>
        <v>0</v>
      </c>
      <c r="AN538" s="391" t="n">
        <f aca="false" t="array" ref="AN538:AN538">INDEX(_Rge_Data_3rd_CY,$B538,AN$1)</f>
        <v>0</v>
      </c>
      <c r="AO538" s="391" t="n">
        <f aca="false" t="array" ref="AO538:AO538">INDEX(_Rge_Data_3rd_CY,$B538,AO$1)</f>
        <v>0</v>
      </c>
      <c r="AP538" s="391" t="n">
        <f aca="false" t="array" ref="AP538:AP538">INDEX(_Rge_Data_3rd_CY,$B538,AP$1)</f>
        <v>0</v>
      </c>
      <c r="AQ538" s="391" t="n">
        <f aca="false" t="array" ref="AQ538:AQ538">INDEX(_Rge_Data_3rd_CY,$B538,AQ$1)</f>
        <v>0</v>
      </c>
      <c r="AR538" s="391" t="n">
        <f aca="false" t="array" ref="AR538:AR538">INDEX(_Rge_Data_3rd_CY,$B538,AR$1)</f>
        <v>0</v>
      </c>
      <c r="AS538" s="391" t="n">
        <f aca="false">INDEX(_Rge_Data_3rd_CY,$B538,AS$1)</f>
        <v>0</v>
      </c>
      <c r="AT538" s="391" t="n">
        <f aca="false" t="array" ref="AT538:AT538">INDEX(_Rge_Data_3rd_CY,$B538,AT$1)</f>
        <v>0</v>
      </c>
      <c r="AU538" s="391" t="n">
        <f aca="false" t="array" ref="AU538:AU538">INDEX(_Rge_Data_3rd_CY,$B538,AU$1)</f>
        <v>0</v>
      </c>
      <c r="AV538" s="262" t="n">
        <f aca="false">AU538+AX538+AY538</f>
        <v>0</v>
      </c>
      <c r="AW538" s="392" t="n">
        <f aca="false">IFERROR(AU538/AG538,0)</f>
        <v>0</v>
      </c>
      <c r="AX538" s="268" t="n">
        <f aca="false">IFERROR(IF(AND($F538="OPEN",$AH538&gt;0),$AH538*_SoP*$AW538,IF(AND($F538="CLOSED",$AH538&gt;0),$AH538*_SoL*$AW538,0)),0)</f>
        <v>0</v>
      </c>
      <c r="AY538" s="268" t="n">
        <f aca="false">IFERROR(IF($AH538&lt;0,$AH538*_SoL,0),0)</f>
        <v>0</v>
      </c>
      <c r="AZ538" s="393" t="n">
        <f aca="false">AU538+AX538</f>
        <v>0</v>
      </c>
      <c r="BA538" s="393" t="n">
        <f aca="false">AJ538-AY538</f>
        <v>0</v>
      </c>
      <c r="BB538" s="393" t="n">
        <f aca="false">AZ538-BA538</f>
        <v>0</v>
      </c>
      <c r="BC538" s="394" t="n">
        <f aca="false">IF($BB538&gt;=0,$BB538,0)</f>
        <v>0</v>
      </c>
      <c r="BD538" s="395" t="n">
        <f aca="false">IF($BB538&lt;=0,-$BB538,0)</f>
        <v>-0</v>
      </c>
      <c r="BE538" s="396" t="n">
        <f aca="false">IF((V538-AJ538)&lt;0,0,V538-AJ538)</f>
        <v>0</v>
      </c>
      <c r="BF538" s="397" t="n">
        <f aca="false">IF(AW538&gt;1,0,V538-AW538*V538)</f>
        <v>0</v>
      </c>
    </row>
    <row r="539" customFormat="false" ht="19.5" hidden="false" customHeight="true" outlineLevel="0" collapsed="false">
      <c r="A539" s="166"/>
      <c r="B539" s="208" t="n">
        <f aca="false">B538+1</f>
        <v>528</v>
      </c>
      <c r="C539" s="166"/>
      <c r="D539" s="369" t="n">
        <f aca="false">INDEX(_Rge_Projectdata_3rd,$B539,MATCH("Project-ID",_Rge_Headline_Projectdata,0))</f>
        <v>0</v>
      </c>
      <c r="E539" s="370" t="str">
        <f aca="false" t="array" ref="E539:E539">IF(INDEX(_Rge_Data_3rd_CY,$B539,E$1)=0,"",TEXT(INDEX(_Rge_Data_3rd_CY,$B539,E$1),"JJJJMMTT"))</f>
        <v/>
      </c>
      <c r="F539" s="382" t="str">
        <f aca="false" t="array" ref="F539:F539">INDEX(_Rge_Data_3rd_CY,$B539,F$1)</f>
        <v>Open</v>
      </c>
      <c r="G539" s="371" t="n">
        <f aca="false" t="array" ref="G539:G539">IFERROR(MATCH(INDEX(_Rge_Data_3rd_CY,$B539,G$1),_Rge_Projectstatus,0),"")</f>
        <v>1</v>
      </c>
      <c r="H539" s="383" t="n">
        <f aca="false">INDEX(_Rge_Data_3rd_CY,$B539,H$1)</f>
        <v>0</v>
      </c>
      <c r="I539" s="384" t="n">
        <f aca="false">INDEX(_Rge_Data_3rd_CY,$B539,I$1)</f>
        <v>0</v>
      </c>
      <c r="J539" s="384" t="n">
        <f aca="false">INDEX(_Rge_Data_3rd_CY,$B539,J$1)</f>
        <v>0</v>
      </c>
      <c r="K539" s="384" t="n">
        <f aca="false">INDEX(_Rge_Data_3rd_CY,$B539,K$1)</f>
        <v>0</v>
      </c>
      <c r="L539" s="385" t="n">
        <f aca="false" t="array" ref="L539:L539">INDEX(_Rge_Data_3rd_CY,$B539,L$1)</f>
        <v>0</v>
      </c>
      <c r="M539" s="385" t="n">
        <f aca="false" t="array" ref="M539:M539">INDEX(_Rge_Data_3rd_CY,$B539,M$1)</f>
        <v>0</v>
      </c>
      <c r="N539" s="385" t="n">
        <f aca="false" t="array" ref="N539:N539">INDEX(_Rge_Data_3rd_CY,$B539,N$1)</f>
        <v>0</v>
      </c>
      <c r="O539" s="385" t="n">
        <f aca="false" t="array" ref="O539:O539">INDEX(_Rge_Data_3rd_CY,$B539,O$1)</f>
        <v>0</v>
      </c>
      <c r="P539" s="385" t="n">
        <f aca="false" t="array" ref="P539:P539">INDEX(_Rge_Data_3rd_CY,$B539,P$1)</f>
        <v>0</v>
      </c>
      <c r="Q539" s="385" t="n">
        <f aca="false">INDEX(_Rge_Data_3rd_CY,$B539,Q$1)</f>
        <v>0</v>
      </c>
      <c r="R539" s="385" t="n">
        <f aca="false" t="array" ref="R539:R539">INDEX(_Rge_Data_3rd_CY,$B539,R$1)</f>
        <v>0</v>
      </c>
      <c r="S539" s="385" t="n">
        <f aca="false" t="array" ref="S539:S539">INDEX(_Rge_Data_3rd_CY,$B539,S$1)</f>
        <v>0</v>
      </c>
      <c r="T539" s="385" t="n">
        <f aca="false">H539-S539</f>
        <v>0</v>
      </c>
      <c r="U539" s="386" t="n">
        <f aca="false">IFERROR(T539/H539,0)</f>
        <v>0</v>
      </c>
      <c r="V539" s="387" t="n">
        <f aca="false">INDEX(_Rge_Data_3rd_CY,$B539,V$1)</f>
        <v>0</v>
      </c>
      <c r="W539" s="388" t="n">
        <f aca="false">INDEX(_Rge_Data_3rd_CY,$B539,W$1)</f>
        <v>0</v>
      </c>
      <c r="X539" s="388" t="n">
        <f aca="false">INDEX(_Rge_Data_3rd_CY,$B539,X$1)</f>
        <v>0</v>
      </c>
      <c r="Y539" s="388" t="n">
        <f aca="false">INDEX(_Rge_Data_3rd_CY,$B539,Y$1)</f>
        <v>0</v>
      </c>
      <c r="Z539" s="388" t="n">
        <f aca="false" t="array" ref="Z539:Z539">INDEX(_Rge_Data_3rd_CY,$B539,Z$1)</f>
        <v>0</v>
      </c>
      <c r="AA539" s="388" t="n">
        <f aca="false" t="array" ref="AA539:AA539">INDEX(_Rge_Data_3rd_CY,$B539,AA$1)</f>
        <v>0</v>
      </c>
      <c r="AB539" s="388" t="n">
        <f aca="false" t="array" ref="AB539:AB539">INDEX(_Rge_Data_3rd_CY,$B539,AB$1)</f>
        <v>0</v>
      </c>
      <c r="AC539" s="388" t="n">
        <f aca="false" t="array" ref="AC539:AC539">INDEX(_Rge_Data_3rd_CY,$B539,AC$1)</f>
        <v>0</v>
      </c>
      <c r="AD539" s="388" t="n">
        <f aca="false" t="array" ref="AD539:AD539">INDEX(_Rge_Data_3rd_CY,$B539,AD$1)</f>
        <v>0</v>
      </c>
      <c r="AE539" s="388" t="n">
        <f aca="false">INDEX(_Rge_Data_3rd_CY,$B539,AE$1)</f>
        <v>0</v>
      </c>
      <c r="AF539" s="388" t="n">
        <f aca="false" t="array" ref="AF539:AF539">INDEX(_Rge_Data_3rd_CY,$B539,AF$1)</f>
        <v>0</v>
      </c>
      <c r="AG539" s="388" t="n">
        <f aca="false" t="array" ref="AG539:AG539">INDEX(_Rge_Data_3rd_CY,$B539,AG$1)</f>
        <v>0</v>
      </c>
      <c r="AH539" s="388" t="n">
        <f aca="false">V539-AG539</f>
        <v>0</v>
      </c>
      <c r="AI539" s="389" t="n">
        <f aca="false">IFERROR(AH539/V539,)</f>
        <v>0</v>
      </c>
      <c r="AJ539" s="390" t="n">
        <f aca="false" t="array" ref="AJ539:AJ539">INDEX(_Rge_Data_3rd_CY,$B539,AJ$1)</f>
        <v>0</v>
      </c>
      <c r="AK539" s="391" t="n">
        <f aca="false" t="array" ref="AK539:AK539">INDEX(_Rge_Data_3rd_CY,$B539,AK$1)</f>
        <v>0</v>
      </c>
      <c r="AL539" s="391" t="n">
        <f aca="false" t="array" ref="AL539:AL539">INDEX(_Rge_Data_3rd_CY,$B539,AL$1)</f>
        <v>0</v>
      </c>
      <c r="AM539" s="391" t="n">
        <f aca="false">INDEX(_Rge_Data_3rd_CY,$B539,AM$1)</f>
        <v>0</v>
      </c>
      <c r="AN539" s="391" t="n">
        <f aca="false" t="array" ref="AN539:AN539">INDEX(_Rge_Data_3rd_CY,$B539,AN$1)</f>
        <v>0</v>
      </c>
      <c r="AO539" s="391" t="n">
        <f aca="false" t="array" ref="AO539:AO539">INDEX(_Rge_Data_3rd_CY,$B539,AO$1)</f>
        <v>0</v>
      </c>
      <c r="AP539" s="391" t="n">
        <f aca="false" t="array" ref="AP539:AP539">INDEX(_Rge_Data_3rd_CY,$B539,AP$1)</f>
        <v>0</v>
      </c>
      <c r="AQ539" s="391" t="n">
        <f aca="false" t="array" ref="AQ539:AQ539">INDEX(_Rge_Data_3rd_CY,$B539,AQ$1)</f>
        <v>0</v>
      </c>
      <c r="AR539" s="391" t="n">
        <f aca="false" t="array" ref="AR539:AR539">INDEX(_Rge_Data_3rd_CY,$B539,AR$1)</f>
        <v>0</v>
      </c>
      <c r="AS539" s="391" t="n">
        <f aca="false">INDEX(_Rge_Data_3rd_CY,$B539,AS$1)</f>
        <v>0</v>
      </c>
      <c r="AT539" s="391" t="n">
        <f aca="false" t="array" ref="AT539:AT539">INDEX(_Rge_Data_3rd_CY,$B539,AT$1)</f>
        <v>0</v>
      </c>
      <c r="AU539" s="391" t="n">
        <f aca="false" t="array" ref="AU539:AU539">INDEX(_Rge_Data_3rd_CY,$B539,AU$1)</f>
        <v>0</v>
      </c>
      <c r="AV539" s="262" t="n">
        <f aca="false">AU539+AX539+AY539</f>
        <v>0</v>
      </c>
      <c r="AW539" s="392" t="n">
        <f aca="false">IFERROR(AU539/AG539,0)</f>
        <v>0</v>
      </c>
      <c r="AX539" s="268" t="n">
        <f aca="false">IFERROR(IF(AND($F539="OPEN",$AH539&gt;0),$AH539*_SoP*$AW539,IF(AND($F539="CLOSED",$AH539&gt;0),$AH539*_SoL*$AW539,0)),0)</f>
        <v>0</v>
      </c>
      <c r="AY539" s="268" t="n">
        <f aca="false">IFERROR(IF($AH539&lt;0,$AH539*_SoL,0),0)</f>
        <v>0</v>
      </c>
      <c r="AZ539" s="393" t="n">
        <f aca="false">AU539+AX539</f>
        <v>0</v>
      </c>
      <c r="BA539" s="393" t="n">
        <f aca="false">AJ539-AY539</f>
        <v>0</v>
      </c>
      <c r="BB539" s="393" t="n">
        <f aca="false">AZ539-BA539</f>
        <v>0</v>
      </c>
      <c r="BC539" s="394" t="n">
        <f aca="false">IF($BB539&gt;=0,$BB539,0)</f>
        <v>0</v>
      </c>
      <c r="BD539" s="395" t="n">
        <f aca="false">IF($BB539&lt;=0,-$BB539,0)</f>
        <v>-0</v>
      </c>
      <c r="BE539" s="396" t="n">
        <f aca="false">IF((V539-AJ539)&lt;0,0,V539-AJ539)</f>
        <v>0</v>
      </c>
      <c r="BF539" s="397" t="n">
        <f aca="false">IF(AW539&gt;1,0,V539-AW539*V539)</f>
        <v>0</v>
      </c>
    </row>
    <row r="540" customFormat="false" ht="19.5" hidden="false" customHeight="true" outlineLevel="0" collapsed="false">
      <c r="A540" s="166"/>
      <c r="B540" s="208" t="n">
        <f aca="false">B539+1</f>
        <v>529</v>
      </c>
      <c r="C540" s="166"/>
      <c r="D540" s="369" t="n">
        <f aca="false">INDEX(_Rge_Projectdata_3rd,$B540,MATCH("Project-ID",_Rge_Headline_Projectdata,0))</f>
        <v>0</v>
      </c>
      <c r="E540" s="370" t="str">
        <f aca="false" t="array" ref="E540:E540">IF(INDEX(_Rge_Data_3rd_CY,$B540,E$1)=0,"",TEXT(INDEX(_Rge_Data_3rd_CY,$B540,E$1),"JJJJMMTT"))</f>
        <v/>
      </c>
      <c r="F540" s="382" t="str">
        <f aca="false" t="array" ref="F540:F540">INDEX(_Rge_Data_3rd_CY,$B540,F$1)</f>
        <v>Open</v>
      </c>
      <c r="G540" s="371" t="n">
        <f aca="false" t="array" ref="G540:G540">IFERROR(MATCH(INDEX(_Rge_Data_3rd_CY,$B540,G$1),_Rge_Projectstatus,0),"")</f>
        <v>1</v>
      </c>
      <c r="H540" s="383" t="n">
        <f aca="false">INDEX(_Rge_Data_3rd_CY,$B540,H$1)</f>
        <v>0</v>
      </c>
      <c r="I540" s="384" t="n">
        <f aca="false">INDEX(_Rge_Data_3rd_CY,$B540,I$1)</f>
        <v>0</v>
      </c>
      <c r="J540" s="384" t="n">
        <f aca="false">INDEX(_Rge_Data_3rd_CY,$B540,J$1)</f>
        <v>0</v>
      </c>
      <c r="K540" s="384" t="n">
        <f aca="false">INDEX(_Rge_Data_3rd_CY,$B540,K$1)</f>
        <v>0</v>
      </c>
      <c r="L540" s="385" t="n">
        <f aca="false" t="array" ref="L540:L540">INDEX(_Rge_Data_3rd_CY,$B540,L$1)</f>
        <v>0</v>
      </c>
      <c r="M540" s="385" t="n">
        <f aca="false" t="array" ref="M540:M540">INDEX(_Rge_Data_3rd_CY,$B540,M$1)</f>
        <v>0</v>
      </c>
      <c r="N540" s="385" t="n">
        <f aca="false" t="array" ref="N540:N540">INDEX(_Rge_Data_3rd_CY,$B540,N$1)</f>
        <v>0</v>
      </c>
      <c r="O540" s="385" t="n">
        <f aca="false" t="array" ref="O540:O540">INDEX(_Rge_Data_3rd_CY,$B540,O$1)</f>
        <v>0</v>
      </c>
      <c r="P540" s="385" t="n">
        <f aca="false" t="array" ref="P540:P540">INDEX(_Rge_Data_3rd_CY,$B540,P$1)</f>
        <v>0</v>
      </c>
      <c r="Q540" s="385" t="n">
        <f aca="false">INDEX(_Rge_Data_3rd_CY,$B540,Q$1)</f>
        <v>0</v>
      </c>
      <c r="R540" s="385" t="n">
        <f aca="false" t="array" ref="R540:R540">INDEX(_Rge_Data_3rd_CY,$B540,R$1)</f>
        <v>0</v>
      </c>
      <c r="S540" s="385" t="n">
        <f aca="false" t="array" ref="S540:S540">INDEX(_Rge_Data_3rd_CY,$B540,S$1)</f>
        <v>0</v>
      </c>
      <c r="T540" s="385" t="n">
        <f aca="false">H540-S540</f>
        <v>0</v>
      </c>
      <c r="U540" s="386" t="n">
        <f aca="false">IFERROR(T540/H540,0)</f>
        <v>0</v>
      </c>
      <c r="V540" s="387" t="n">
        <f aca="false">INDEX(_Rge_Data_3rd_CY,$B540,V$1)</f>
        <v>0</v>
      </c>
      <c r="W540" s="388" t="n">
        <f aca="false">INDEX(_Rge_Data_3rd_CY,$B540,W$1)</f>
        <v>0</v>
      </c>
      <c r="X540" s="388" t="n">
        <f aca="false">INDEX(_Rge_Data_3rd_CY,$B540,X$1)</f>
        <v>0</v>
      </c>
      <c r="Y540" s="388" t="n">
        <f aca="false">INDEX(_Rge_Data_3rd_CY,$B540,Y$1)</f>
        <v>0</v>
      </c>
      <c r="Z540" s="388" t="n">
        <f aca="false" t="array" ref="Z540:Z540">INDEX(_Rge_Data_3rd_CY,$B540,Z$1)</f>
        <v>0</v>
      </c>
      <c r="AA540" s="388" t="n">
        <f aca="false" t="array" ref="AA540:AA540">INDEX(_Rge_Data_3rd_CY,$B540,AA$1)</f>
        <v>0</v>
      </c>
      <c r="AB540" s="388" t="n">
        <f aca="false" t="array" ref="AB540:AB540">INDEX(_Rge_Data_3rd_CY,$B540,AB$1)</f>
        <v>0</v>
      </c>
      <c r="AC540" s="388" t="n">
        <f aca="false" t="array" ref="AC540:AC540">INDEX(_Rge_Data_3rd_CY,$B540,AC$1)</f>
        <v>0</v>
      </c>
      <c r="AD540" s="388" t="n">
        <f aca="false" t="array" ref="AD540:AD540">INDEX(_Rge_Data_3rd_CY,$B540,AD$1)</f>
        <v>0</v>
      </c>
      <c r="AE540" s="388" t="n">
        <f aca="false">INDEX(_Rge_Data_3rd_CY,$B540,AE$1)</f>
        <v>0</v>
      </c>
      <c r="AF540" s="388" t="n">
        <f aca="false" t="array" ref="AF540:AF540">INDEX(_Rge_Data_3rd_CY,$B540,AF$1)</f>
        <v>0</v>
      </c>
      <c r="AG540" s="388" t="n">
        <f aca="false" t="array" ref="AG540:AG540">INDEX(_Rge_Data_3rd_CY,$B540,AG$1)</f>
        <v>0</v>
      </c>
      <c r="AH540" s="388" t="n">
        <f aca="false">V540-AG540</f>
        <v>0</v>
      </c>
      <c r="AI540" s="389" t="n">
        <f aca="false">IFERROR(AH540/V540,)</f>
        <v>0</v>
      </c>
      <c r="AJ540" s="390" t="n">
        <f aca="false" t="array" ref="AJ540:AJ540">INDEX(_Rge_Data_3rd_CY,$B540,AJ$1)</f>
        <v>0</v>
      </c>
      <c r="AK540" s="391" t="n">
        <f aca="false" t="array" ref="AK540:AK540">INDEX(_Rge_Data_3rd_CY,$B540,AK$1)</f>
        <v>0</v>
      </c>
      <c r="AL540" s="391" t="n">
        <f aca="false" t="array" ref="AL540:AL540">INDEX(_Rge_Data_3rd_CY,$B540,AL$1)</f>
        <v>0</v>
      </c>
      <c r="AM540" s="391" t="n">
        <f aca="false">INDEX(_Rge_Data_3rd_CY,$B540,AM$1)</f>
        <v>0</v>
      </c>
      <c r="AN540" s="391" t="n">
        <f aca="false" t="array" ref="AN540:AN540">INDEX(_Rge_Data_3rd_CY,$B540,AN$1)</f>
        <v>0</v>
      </c>
      <c r="AO540" s="391" t="n">
        <f aca="false" t="array" ref="AO540:AO540">INDEX(_Rge_Data_3rd_CY,$B540,AO$1)</f>
        <v>0</v>
      </c>
      <c r="AP540" s="391" t="n">
        <f aca="false" t="array" ref="AP540:AP540">INDEX(_Rge_Data_3rd_CY,$B540,AP$1)</f>
        <v>0</v>
      </c>
      <c r="AQ540" s="391" t="n">
        <f aca="false" t="array" ref="AQ540:AQ540">INDEX(_Rge_Data_3rd_CY,$B540,AQ$1)</f>
        <v>0</v>
      </c>
      <c r="AR540" s="391" t="n">
        <f aca="false" t="array" ref="AR540:AR540">INDEX(_Rge_Data_3rd_CY,$B540,AR$1)</f>
        <v>0</v>
      </c>
      <c r="AS540" s="391" t="n">
        <f aca="false">INDEX(_Rge_Data_3rd_CY,$B540,AS$1)</f>
        <v>0</v>
      </c>
      <c r="AT540" s="391" t="n">
        <f aca="false" t="array" ref="AT540:AT540">INDEX(_Rge_Data_3rd_CY,$B540,AT$1)</f>
        <v>0</v>
      </c>
      <c r="AU540" s="391" t="n">
        <f aca="false" t="array" ref="AU540:AU540">INDEX(_Rge_Data_3rd_CY,$B540,AU$1)</f>
        <v>0</v>
      </c>
      <c r="AV540" s="262" t="n">
        <f aca="false">AU540+AX540+AY540</f>
        <v>0</v>
      </c>
      <c r="AW540" s="392" t="n">
        <f aca="false">IFERROR(AU540/AG540,0)</f>
        <v>0</v>
      </c>
      <c r="AX540" s="268" t="n">
        <f aca="false">IFERROR(IF(AND($F540="OPEN",$AH540&gt;0),$AH540*_SoP*$AW540,IF(AND($F540="CLOSED",$AH540&gt;0),$AH540*_SoL*$AW540,0)),0)</f>
        <v>0</v>
      </c>
      <c r="AY540" s="268" t="n">
        <f aca="false">IFERROR(IF($AH540&lt;0,$AH540*_SoL,0),0)</f>
        <v>0</v>
      </c>
      <c r="AZ540" s="393" t="n">
        <f aca="false">AU540+AX540</f>
        <v>0</v>
      </c>
      <c r="BA540" s="393" t="n">
        <f aca="false">AJ540-AY540</f>
        <v>0</v>
      </c>
      <c r="BB540" s="393" t="n">
        <f aca="false">AZ540-BA540</f>
        <v>0</v>
      </c>
      <c r="BC540" s="394" t="n">
        <f aca="false">IF($BB540&gt;=0,$BB540,0)</f>
        <v>0</v>
      </c>
      <c r="BD540" s="395" t="n">
        <f aca="false">IF($BB540&lt;=0,-$BB540,0)</f>
        <v>-0</v>
      </c>
      <c r="BE540" s="396" t="n">
        <f aca="false">IF((V540-AJ540)&lt;0,0,V540-AJ540)</f>
        <v>0</v>
      </c>
      <c r="BF540" s="397" t="n">
        <f aca="false">IF(AW540&gt;1,0,V540-AW540*V540)</f>
        <v>0</v>
      </c>
    </row>
    <row r="541" customFormat="false" ht="19.5" hidden="false" customHeight="true" outlineLevel="0" collapsed="false">
      <c r="A541" s="166"/>
      <c r="B541" s="208" t="n">
        <f aca="false">B540+1</f>
        <v>530</v>
      </c>
      <c r="C541" s="166"/>
      <c r="D541" s="369" t="n">
        <f aca="false">INDEX(_Rge_Projectdata_3rd,$B541,MATCH("Project-ID",_Rge_Headline_Projectdata,0))</f>
        <v>0</v>
      </c>
      <c r="E541" s="370" t="str">
        <f aca="false" t="array" ref="E541:E541">IF(INDEX(_Rge_Data_3rd_CY,$B541,E$1)=0,"",TEXT(INDEX(_Rge_Data_3rd_CY,$B541,E$1),"JJJJMMTT"))</f>
        <v/>
      </c>
      <c r="F541" s="382" t="str">
        <f aca="false" t="array" ref="F541:F541">INDEX(_Rge_Data_3rd_CY,$B541,F$1)</f>
        <v>Open</v>
      </c>
      <c r="G541" s="371" t="n">
        <f aca="false" t="array" ref="G541:G541">IFERROR(MATCH(INDEX(_Rge_Data_3rd_CY,$B541,G$1),_Rge_Projectstatus,0),"")</f>
        <v>1</v>
      </c>
      <c r="H541" s="383" t="n">
        <f aca="false">INDEX(_Rge_Data_3rd_CY,$B541,H$1)</f>
        <v>0</v>
      </c>
      <c r="I541" s="384" t="n">
        <f aca="false">INDEX(_Rge_Data_3rd_CY,$B541,I$1)</f>
        <v>0</v>
      </c>
      <c r="J541" s="384" t="n">
        <f aca="false">INDEX(_Rge_Data_3rd_CY,$B541,J$1)</f>
        <v>0</v>
      </c>
      <c r="K541" s="384" t="n">
        <f aca="false">INDEX(_Rge_Data_3rd_CY,$B541,K$1)</f>
        <v>0</v>
      </c>
      <c r="L541" s="385" t="n">
        <f aca="false" t="array" ref="L541:L541">INDEX(_Rge_Data_3rd_CY,$B541,L$1)</f>
        <v>0</v>
      </c>
      <c r="M541" s="385" t="n">
        <f aca="false" t="array" ref="M541:M541">INDEX(_Rge_Data_3rd_CY,$B541,M$1)</f>
        <v>0</v>
      </c>
      <c r="N541" s="385" t="n">
        <f aca="false" t="array" ref="N541:N541">INDEX(_Rge_Data_3rd_CY,$B541,N$1)</f>
        <v>0</v>
      </c>
      <c r="O541" s="385" t="n">
        <f aca="false" t="array" ref="O541:O541">INDEX(_Rge_Data_3rd_CY,$B541,O$1)</f>
        <v>0</v>
      </c>
      <c r="P541" s="385" t="n">
        <f aca="false" t="array" ref="P541:P541">INDEX(_Rge_Data_3rd_CY,$B541,P$1)</f>
        <v>0</v>
      </c>
      <c r="Q541" s="385" t="n">
        <f aca="false">INDEX(_Rge_Data_3rd_CY,$B541,Q$1)</f>
        <v>0</v>
      </c>
      <c r="R541" s="385" t="n">
        <f aca="false" t="array" ref="R541:R541">INDEX(_Rge_Data_3rd_CY,$B541,R$1)</f>
        <v>0</v>
      </c>
      <c r="S541" s="385" t="n">
        <f aca="false" t="array" ref="S541:S541">INDEX(_Rge_Data_3rd_CY,$B541,S$1)</f>
        <v>0</v>
      </c>
      <c r="T541" s="385" t="n">
        <f aca="false">H541-S541</f>
        <v>0</v>
      </c>
      <c r="U541" s="386" t="n">
        <f aca="false">IFERROR(T541/H541,0)</f>
        <v>0</v>
      </c>
      <c r="V541" s="387" t="n">
        <f aca="false">INDEX(_Rge_Data_3rd_CY,$B541,V$1)</f>
        <v>0</v>
      </c>
      <c r="W541" s="388" t="n">
        <f aca="false">INDEX(_Rge_Data_3rd_CY,$B541,W$1)</f>
        <v>0</v>
      </c>
      <c r="X541" s="388" t="n">
        <f aca="false">INDEX(_Rge_Data_3rd_CY,$B541,X$1)</f>
        <v>0</v>
      </c>
      <c r="Y541" s="388" t="n">
        <f aca="false">INDEX(_Rge_Data_3rd_CY,$B541,Y$1)</f>
        <v>0</v>
      </c>
      <c r="Z541" s="388" t="n">
        <f aca="false" t="array" ref="Z541:Z541">INDEX(_Rge_Data_3rd_CY,$B541,Z$1)</f>
        <v>0</v>
      </c>
      <c r="AA541" s="388" t="n">
        <f aca="false" t="array" ref="AA541:AA541">INDEX(_Rge_Data_3rd_CY,$B541,AA$1)</f>
        <v>0</v>
      </c>
      <c r="AB541" s="388" t="n">
        <f aca="false" t="array" ref="AB541:AB541">INDEX(_Rge_Data_3rd_CY,$B541,AB$1)</f>
        <v>0</v>
      </c>
      <c r="AC541" s="388" t="n">
        <f aca="false" t="array" ref="AC541:AC541">INDEX(_Rge_Data_3rd_CY,$B541,AC$1)</f>
        <v>0</v>
      </c>
      <c r="AD541" s="388" t="n">
        <f aca="false" t="array" ref="AD541:AD541">INDEX(_Rge_Data_3rd_CY,$B541,AD$1)</f>
        <v>0</v>
      </c>
      <c r="AE541" s="388" t="n">
        <f aca="false">INDEX(_Rge_Data_3rd_CY,$B541,AE$1)</f>
        <v>0</v>
      </c>
      <c r="AF541" s="388" t="n">
        <f aca="false" t="array" ref="AF541:AF541">INDEX(_Rge_Data_3rd_CY,$B541,AF$1)</f>
        <v>0</v>
      </c>
      <c r="AG541" s="388" t="n">
        <f aca="false" t="array" ref="AG541:AG541">INDEX(_Rge_Data_3rd_CY,$B541,AG$1)</f>
        <v>0</v>
      </c>
      <c r="AH541" s="388" t="n">
        <f aca="false">V541-AG541</f>
        <v>0</v>
      </c>
      <c r="AI541" s="389" t="n">
        <f aca="false">IFERROR(AH541/V541,)</f>
        <v>0</v>
      </c>
      <c r="AJ541" s="390" t="n">
        <f aca="false" t="array" ref="AJ541:AJ541">INDEX(_Rge_Data_3rd_CY,$B541,AJ$1)</f>
        <v>0</v>
      </c>
      <c r="AK541" s="391" t="n">
        <f aca="false" t="array" ref="AK541:AK541">INDEX(_Rge_Data_3rd_CY,$B541,AK$1)</f>
        <v>0</v>
      </c>
      <c r="AL541" s="391" t="n">
        <f aca="false" t="array" ref="AL541:AL541">INDEX(_Rge_Data_3rd_CY,$B541,AL$1)</f>
        <v>0</v>
      </c>
      <c r="AM541" s="391" t="n">
        <f aca="false">INDEX(_Rge_Data_3rd_CY,$B541,AM$1)</f>
        <v>0</v>
      </c>
      <c r="AN541" s="391" t="n">
        <f aca="false" t="array" ref="AN541:AN541">INDEX(_Rge_Data_3rd_CY,$B541,AN$1)</f>
        <v>0</v>
      </c>
      <c r="AO541" s="391" t="n">
        <f aca="false" t="array" ref="AO541:AO541">INDEX(_Rge_Data_3rd_CY,$B541,AO$1)</f>
        <v>0</v>
      </c>
      <c r="AP541" s="391" t="n">
        <f aca="false" t="array" ref="AP541:AP541">INDEX(_Rge_Data_3rd_CY,$B541,AP$1)</f>
        <v>0</v>
      </c>
      <c r="AQ541" s="391" t="n">
        <f aca="false" t="array" ref="AQ541:AQ541">INDEX(_Rge_Data_3rd_CY,$B541,AQ$1)</f>
        <v>0</v>
      </c>
      <c r="AR541" s="391" t="n">
        <f aca="false" t="array" ref="AR541:AR541">INDEX(_Rge_Data_3rd_CY,$B541,AR$1)</f>
        <v>0</v>
      </c>
      <c r="AS541" s="391" t="n">
        <f aca="false">INDEX(_Rge_Data_3rd_CY,$B541,AS$1)</f>
        <v>0</v>
      </c>
      <c r="AT541" s="391" t="n">
        <f aca="false" t="array" ref="AT541:AT541">INDEX(_Rge_Data_3rd_CY,$B541,AT$1)</f>
        <v>0</v>
      </c>
      <c r="AU541" s="391" t="n">
        <f aca="false" t="array" ref="AU541:AU541">INDEX(_Rge_Data_3rd_CY,$B541,AU$1)</f>
        <v>0</v>
      </c>
      <c r="AV541" s="262" t="n">
        <f aca="false">AU541+AX541+AY541</f>
        <v>0</v>
      </c>
      <c r="AW541" s="392" t="n">
        <f aca="false">IFERROR(AU541/AG541,0)</f>
        <v>0</v>
      </c>
      <c r="AX541" s="268" t="n">
        <f aca="false">IFERROR(IF(AND($F541="OPEN",$AH541&gt;0),$AH541*_SoP*$AW541,IF(AND($F541="CLOSED",$AH541&gt;0),$AH541*_SoL*$AW541,0)),0)</f>
        <v>0</v>
      </c>
      <c r="AY541" s="268" t="n">
        <f aca="false">IFERROR(IF($AH541&lt;0,$AH541*_SoL,0),0)</f>
        <v>0</v>
      </c>
      <c r="AZ541" s="393" t="n">
        <f aca="false">AU541+AX541</f>
        <v>0</v>
      </c>
      <c r="BA541" s="393" t="n">
        <f aca="false">AJ541-AY541</f>
        <v>0</v>
      </c>
      <c r="BB541" s="393" t="n">
        <f aca="false">AZ541-BA541</f>
        <v>0</v>
      </c>
      <c r="BC541" s="394" t="n">
        <f aca="false">IF($BB541&gt;=0,$BB541,0)</f>
        <v>0</v>
      </c>
      <c r="BD541" s="395" t="n">
        <f aca="false">IF($BB541&lt;=0,-$BB541,0)</f>
        <v>-0</v>
      </c>
      <c r="BE541" s="396" t="n">
        <f aca="false">IF((V541-AJ541)&lt;0,0,V541-AJ541)</f>
        <v>0</v>
      </c>
      <c r="BF541" s="397" t="n">
        <f aca="false">IF(AW541&gt;1,0,V541-AW541*V541)</f>
        <v>0</v>
      </c>
    </row>
    <row r="542" customFormat="false" ht="19.5" hidden="false" customHeight="true" outlineLevel="0" collapsed="false">
      <c r="A542" s="166"/>
      <c r="B542" s="208" t="n">
        <f aca="false">B541+1</f>
        <v>531</v>
      </c>
      <c r="C542" s="166"/>
      <c r="D542" s="369" t="n">
        <f aca="false">INDEX(_Rge_Projectdata_3rd,$B542,MATCH("Project-ID",_Rge_Headline_Projectdata,0))</f>
        <v>0</v>
      </c>
      <c r="E542" s="370" t="str">
        <f aca="false" t="array" ref="E542:E542">IF(INDEX(_Rge_Data_3rd_CY,$B542,E$1)=0,"",TEXT(INDEX(_Rge_Data_3rd_CY,$B542,E$1),"JJJJMMTT"))</f>
        <v/>
      </c>
      <c r="F542" s="382" t="str">
        <f aca="false" t="array" ref="F542:F542">INDEX(_Rge_Data_3rd_CY,$B542,F$1)</f>
        <v>Open</v>
      </c>
      <c r="G542" s="371" t="n">
        <f aca="false" t="array" ref="G542:G542">IFERROR(MATCH(INDEX(_Rge_Data_3rd_CY,$B542,G$1),_Rge_Projectstatus,0),"")</f>
        <v>1</v>
      </c>
      <c r="H542" s="383" t="n">
        <f aca="false">INDEX(_Rge_Data_3rd_CY,$B542,H$1)</f>
        <v>0</v>
      </c>
      <c r="I542" s="384" t="n">
        <f aca="false">INDEX(_Rge_Data_3rd_CY,$B542,I$1)</f>
        <v>0</v>
      </c>
      <c r="J542" s="384" t="n">
        <f aca="false">INDEX(_Rge_Data_3rd_CY,$B542,J$1)</f>
        <v>0</v>
      </c>
      <c r="K542" s="384" t="n">
        <f aca="false">INDEX(_Rge_Data_3rd_CY,$B542,K$1)</f>
        <v>0</v>
      </c>
      <c r="L542" s="385" t="n">
        <f aca="false" t="array" ref="L542:L542">INDEX(_Rge_Data_3rd_CY,$B542,L$1)</f>
        <v>0</v>
      </c>
      <c r="M542" s="385" t="n">
        <f aca="false" t="array" ref="M542:M542">INDEX(_Rge_Data_3rd_CY,$B542,M$1)</f>
        <v>0</v>
      </c>
      <c r="N542" s="385" t="n">
        <f aca="false" t="array" ref="N542:N542">INDEX(_Rge_Data_3rd_CY,$B542,N$1)</f>
        <v>0</v>
      </c>
      <c r="O542" s="385" t="n">
        <f aca="false" t="array" ref="O542:O542">INDEX(_Rge_Data_3rd_CY,$B542,O$1)</f>
        <v>0</v>
      </c>
      <c r="P542" s="385" t="n">
        <f aca="false" t="array" ref="P542:P542">INDEX(_Rge_Data_3rd_CY,$B542,P$1)</f>
        <v>0</v>
      </c>
      <c r="Q542" s="385" t="n">
        <f aca="false">INDEX(_Rge_Data_3rd_CY,$B542,Q$1)</f>
        <v>0</v>
      </c>
      <c r="R542" s="385" t="n">
        <f aca="false" t="array" ref="R542:R542">INDEX(_Rge_Data_3rd_CY,$B542,R$1)</f>
        <v>0</v>
      </c>
      <c r="S542" s="385" t="n">
        <f aca="false" t="array" ref="S542:S542">INDEX(_Rge_Data_3rd_CY,$B542,S$1)</f>
        <v>0</v>
      </c>
      <c r="T542" s="385" t="n">
        <f aca="false">H542-S542</f>
        <v>0</v>
      </c>
      <c r="U542" s="386" t="n">
        <f aca="false">IFERROR(T542/H542,0)</f>
        <v>0</v>
      </c>
      <c r="V542" s="387" t="n">
        <f aca="false">INDEX(_Rge_Data_3rd_CY,$B542,V$1)</f>
        <v>0</v>
      </c>
      <c r="W542" s="388" t="n">
        <f aca="false">INDEX(_Rge_Data_3rd_CY,$B542,W$1)</f>
        <v>0</v>
      </c>
      <c r="X542" s="388" t="n">
        <f aca="false">INDEX(_Rge_Data_3rd_CY,$B542,X$1)</f>
        <v>0</v>
      </c>
      <c r="Y542" s="388" t="n">
        <f aca="false">INDEX(_Rge_Data_3rd_CY,$B542,Y$1)</f>
        <v>0</v>
      </c>
      <c r="Z542" s="388" t="n">
        <f aca="false" t="array" ref="Z542:Z542">INDEX(_Rge_Data_3rd_CY,$B542,Z$1)</f>
        <v>0</v>
      </c>
      <c r="AA542" s="388" t="n">
        <f aca="false" t="array" ref="AA542:AA542">INDEX(_Rge_Data_3rd_CY,$B542,AA$1)</f>
        <v>0</v>
      </c>
      <c r="AB542" s="388" t="n">
        <f aca="false" t="array" ref="AB542:AB542">INDEX(_Rge_Data_3rd_CY,$B542,AB$1)</f>
        <v>0</v>
      </c>
      <c r="AC542" s="388" t="n">
        <f aca="false" t="array" ref="AC542:AC542">INDEX(_Rge_Data_3rd_CY,$B542,AC$1)</f>
        <v>0</v>
      </c>
      <c r="AD542" s="388" t="n">
        <f aca="false" t="array" ref="AD542:AD542">INDEX(_Rge_Data_3rd_CY,$B542,AD$1)</f>
        <v>0</v>
      </c>
      <c r="AE542" s="388" t="n">
        <f aca="false">INDEX(_Rge_Data_3rd_CY,$B542,AE$1)</f>
        <v>0</v>
      </c>
      <c r="AF542" s="388" t="n">
        <f aca="false" t="array" ref="AF542:AF542">INDEX(_Rge_Data_3rd_CY,$B542,AF$1)</f>
        <v>0</v>
      </c>
      <c r="AG542" s="388" t="n">
        <f aca="false" t="array" ref="AG542:AG542">INDEX(_Rge_Data_3rd_CY,$B542,AG$1)</f>
        <v>0</v>
      </c>
      <c r="AH542" s="388" t="n">
        <f aca="false">V542-AG542</f>
        <v>0</v>
      </c>
      <c r="AI542" s="389" t="n">
        <f aca="false">IFERROR(AH542/V542,)</f>
        <v>0</v>
      </c>
      <c r="AJ542" s="390" t="n">
        <f aca="false" t="array" ref="AJ542:AJ542">INDEX(_Rge_Data_3rd_CY,$B542,AJ$1)</f>
        <v>0</v>
      </c>
      <c r="AK542" s="391" t="n">
        <f aca="false" t="array" ref="AK542:AK542">INDEX(_Rge_Data_3rd_CY,$B542,AK$1)</f>
        <v>0</v>
      </c>
      <c r="AL542" s="391" t="n">
        <f aca="false" t="array" ref="AL542:AL542">INDEX(_Rge_Data_3rd_CY,$B542,AL$1)</f>
        <v>0</v>
      </c>
      <c r="AM542" s="391" t="n">
        <f aca="false">INDEX(_Rge_Data_3rd_CY,$B542,AM$1)</f>
        <v>0</v>
      </c>
      <c r="AN542" s="391" t="n">
        <f aca="false" t="array" ref="AN542:AN542">INDEX(_Rge_Data_3rd_CY,$B542,AN$1)</f>
        <v>0</v>
      </c>
      <c r="AO542" s="391" t="n">
        <f aca="false" t="array" ref="AO542:AO542">INDEX(_Rge_Data_3rd_CY,$B542,AO$1)</f>
        <v>0</v>
      </c>
      <c r="AP542" s="391" t="n">
        <f aca="false" t="array" ref="AP542:AP542">INDEX(_Rge_Data_3rd_CY,$B542,AP$1)</f>
        <v>0</v>
      </c>
      <c r="AQ542" s="391" t="n">
        <f aca="false" t="array" ref="AQ542:AQ542">INDEX(_Rge_Data_3rd_CY,$B542,AQ$1)</f>
        <v>0</v>
      </c>
      <c r="AR542" s="391" t="n">
        <f aca="false" t="array" ref="AR542:AR542">INDEX(_Rge_Data_3rd_CY,$B542,AR$1)</f>
        <v>0</v>
      </c>
      <c r="AS542" s="391" t="n">
        <f aca="false">INDEX(_Rge_Data_3rd_CY,$B542,AS$1)</f>
        <v>0</v>
      </c>
      <c r="AT542" s="391" t="n">
        <f aca="false" t="array" ref="AT542:AT542">INDEX(_Rge_Data_3rd_CY,$B542,AT$1)</f>
        <v>0</v>
      </c>
      <c r="AU542" s="391" t="n">
        <f aca="false" t="array" ref="AU542:AU542">INDEX(_Rge_Data_3rd_CY,$B542,AU$1)</f>
        <v>0</v>
      </c>
      <c r="AV542" s="262" t="n">
        <f aca="false">AU542+AX542+AY542</f>
        <v>0</v>
      </c>
      <c r="AW542" s="392" t="n">
        <f aca="false">IFERROR(AU542/AG542,0)</f>
        <v>0</v>
      </c>
      <c r="AX542" s="268" t="n">
        <f aca="false">IFERROR(IF(AND($F542="OPEN",$AH542&gt;0),$AH542*_SoP*$AW542,IF(AND($F542="CLOSED",$AH542&gt;0),$AH542*_SoL*$AW542,0)),0)</f>
        <v>0</v>
      </c>
      <c r="AY542" s="268" t="n">
        <f aca="false">IFERROR(IF($AH542&lt;0,$AH542*_SoL,0),0)</f>
        <v>0</v>
      </c>
      <c r="AZ542" s="393" t="n">
        <f aca="false">AU542+AX542</f>
        <v>0</v>
      </c>
      <c r="BA542" s="393" t="n">
        <f aca="false">AJ542-AY542</f>
        <v>0</v>
      </c>
      <c r="BB542" s="393" t="n">
        <f aca="false">AZ542-BA542</f>
        <v>0</v>
      </c>
      <c r="BC542" s="394" t="n">
        <f aca="false">IF($BB542&gt;=0,$BB542,0)</f>
        <v>0</v>
      </c>
      <c r="BD542" s="395" t="n">
        <f aca="false">IF($BB542&lt;=0,-$BB542,0)</f>
        <v>-0</v>
      </c>
      <c r="BE542" s="396" t="n">
        <f aca="false">IF((V542-AJ542)&lt;0,0,V542-AJ542)</f>
        <v>0</v>
      </c>
      <c r="BF542" s="397" t="n">
        <f aca="false">IF(AW542&gt;1,0,V542-AW542*V542)</f>
        <v>0</v>
      </c>
    </row>
    <row r="543" customFormat="false" ht="19.5" hidden="false" customHeight="true" outlineLevel="0" collapsed="false">
      <c r="A543" s="166"/>
      <c r="B543" s="208" t="n">
        <f aca="false">B542+1</f>
        <v>532</v>
      </c>
      <c r="C543" s="166"/>
      <c r="D543" s="369" t="n">
        <f aca="false">INDEX(_Rge_Projectdata_3rd,$B543,MATCH("Project-ID",_Rge_Headline_Projectdata,0))</f>
        <v>0</v>
      </c>
      <c r="E543" s="370" t="str">
        <f aca="false" t="array" ref="E543:E543">IF(INDEX(_Rge_Data_3rd_CY,$B543,E$1)=0,"",TEXT(INDEX(_Rge_Data_3rd_CY,$B543,E$1),"JJJJMMTT"))</f>
        <v/>
      </c>
      <c r="F543" s="382" t="str">
        <f aca="false" t="array" ref="F543:F543">INDEX(_Rge_Data_3rd_CY,$B543,F$1)</f>
        <v>Open</v>
      </c>
      <c r="G543" s="371" t="n">
        <f aca="false" t="array" ref="G543:G543">IFERROR(MATCH(INDEX(_Rge_Data_3rd_CY,$B543,G$1),_Rge_Projectstatus,0),"")</f>
        <v>1</v>
      </c>
      <c r="H543" s="383" t="n">
        <f aca="false">INDEX(_Rge_Data_3rd_CY,$B543,H$1)</f>
        <v>0</v>
      </c>
      <c r="I543" s="384" t="n">
        <f aca="false">INDEX(_Rge_Data_3rd_CY,$B543,I$1)</f>
        <v>0</v>
      </c>
      <c r="J543" s="384" t="n">
        <f aca="false">INDEX(_Rge_Data_3rd_CY,$B543,J$1)</f>
        <v>0</v>
      </c>
      <c r="K543" s="384" t="n">
        <f aca="false">INDEX(_Rge_Data_3rd_CY,$B543,K$1)</f>
        <v>0</v>
      </c>
      <c r="L543" s="385" t="n">
        <f aca="false" t="array" ref="L543:L543">INDEX(_Rge_Data_3rd_CY,$B543,L$1)</f>
        <v>0</v>
      </c>
      <c r="M543" s="385" t="n">
        <f aca="false" t="array" ref="M543:M543">INDEX(_Rge_Data_3rd_CY,$B543,M$1)</f>
        <v>0</v>
      </c>
      <c r="N543" s="385" t="n">
        <f aca="false" t="array" ref="N543:N543">INDEX(_Rge_Data_3rd_CY,$B543,N$1)</f>
        <v>0</v>
      </c>
      <c r="O543" s="385" t="n">
        <f aca="false" t="array" ref="O543:O543">INDEX(_Rge_Data_3rd_CY,$B543,O$1)</f>
        <v>0</v>
      </c>
      <c r="P543" s="385" t="n">
        <f aca="false" t="array" ref="P543:P543">INDEX(_Rge_Data_3rd_CY,$B543,P$1)</f>
        <v>0</v>
      </c>
      <c r="Q543" s="385" t="n">
        <f aca="false">INDEX(_Rge_Data_3rd_CY,$B543,Q$1)</f>
        <v>0</v>
      </c>
      <c r="R543" s="385" t="n">
        <f aca="false" t="array" ref="R543:R543">INDEX(_Rge_Data_3rd_CY,$B543,R$1)</f>
        <v>0</v>
      </c>
      <c r="S543" s="385" t="n">
        <f aca="false" t="array" ref="S543:S543">INDEX(_Rge_Data_3rd_CY,$B543,S$1)</f>
        <v>0</v>
      </c>
      <c r="T543" s="385" t="n">
        <f aca="false">H543-S543</f>
        <v>0</v>
      </c>
      <c r="U543" s="386" t="n">
        <f aca="false">IFERROR(T543/H543,0)</f>
        <v>0</v>
      </c>
      <c r="V543" s="387" t="n">
        <f aca="false">INDEX(_Rge_Data_3rd_CY,$B543,V$1)</f>
        <v>0</v>
      </c>
      <c r="W543" s="388" t="n">
        <f aca="false">INDEX(_Rge_Data_3rd_CY,$B543,W$1)</f>
        <v>0</v>
      </c>
      <c r="X543" s="388" t="n">
        <f aca="false">INDEX(_Rge_Data_3rd_CY,$B543,X$1)</f>
        <v>0</v>
      </c>
      <c r="Y543" s="388" t="n">
        <f aca="false">INDEX(_Rge_Data_3rd_CY,$B543,Y$1)</f>
        <v>0</v>
      </c>
      <c r="Z543" s="388" t="n">
        <f aca="false" t="array" ref="Z543:Z543">INDEX(_Rge_Data_3rd_CY,$B543,Z$1)</f>
        <v>0</v>
      </c>
      <c r="AA543" s="388" t="n">
        <f aca="false" t="array" ref="AA543:AA543">INDEX(_Rge_Data_3rd_CY,$B543,AA$1)</f>
        <v>0</v>
      </c>
      <c r="AB543" s="388" t="n">
        <f aca="false" t="array" ref="AB543:AB543">INDEX(_Rge_Data_3rd_CY,$B543,AB$1)</f>
        <v>0</v>
      </c>
      <c r="AC543" s="388" t="n">
        <f aca="false" t="array" ref="AC543:AC543">INDEX(_Rge_Data_3rd_CY,$B543,AC$1)</f>
        <v>0</v>
      </c>
      <c r="AD543" s="388" t="n">
        <f aca="false" t="array" ref="AD543:AD543">INDEX(_Rge_Data_3rd_CY,$B543,AD$1)</f>
        <v>0</v>
      </c>
      <c r="AE543" s="388" t="n">
        <f aca="false">INDEX(_Rge_Data_3rd_CY,$B543,AE$1)</f>
        <v>0</v>
      </c>
      <c r="AF543" s="388" t="n">
        <f aca="false" t="array" ref="AF543:AF543">INDEX(_Rge_Data_3rd_CY,$B543,AF$1)</f>
        <v>0</v>
      </c>
      <c r="AG543" s="388" t="n">
        <f aca="false" t="array" ref="AG543:AG543">INDEX(_Rge_Data_3rd_CY,$B543,AG$1)</f>
        <v>0</v>
      </c>
      <c r="AH543" s="388" t="n">
        <f aca="false">V543-AG543</f>
        <v>0</v>
      </c>
      <c r="AI543" s="389" t="n">
        <f aca="false">IFERROR(AH543/V543,)</f>
        <v>0</v>
      </c>
      <c r="AJ543" s="390" t="n">
        <f aca="false" t="array" ref="AJ543:AJ543">INDEX(_Rge_Data_3rd_CY,$B543,AJ$1)</f>
        <v>0</v>
      </c>
      <c r="AK543" s="391" t="n">
        <f aca="false" t="array" ref="AK543:AK543">INDEX(_Rge_Data_3rd_CY,$B543,AK$1)</f>
        <v>0</v>
      </c>
      <c r="AL543" s="391" t="n">
        <f aca="false" t="array" ref="AL543:AL543">INDEX(_Rge_Data_3rd_CY,$B543,AL$1)</f>
        <v>0</v>
      </c>
      <c r="AM543" s="391" t="n">
        <f aca="false">INDEX(_Rge_Data_3rd_CY,$B543,AM$1)</f>
        <v>0</v>
      </c>
      <c r="AN543" s="391" t="n">
        <f aca="false" t="array" ref="AN543:AN543">INDEX(_Rge_Data_3rd_CY,$B543,AN$1)</f>
        <v>0</v>
      </c>
      <c r="AO543" s="391" t="n">
        <f aca="false" t="array" ref="AO543:AO543">INDEX(_Rge_Data_3rd_CY,$B543,AO$1)</f>
        <v>0</v>
      </c>
      <c r="AP543" s="391" t="n">
        <f aca="false" t="array" ref="AP543:AP543">INDEX(_Rge_Data_3rd_CY,$B543,AP$1)</f>
        <v>0</v>
      </c>
      <c r="AQ543" s="391" t="n">
        <f aca="false" t="array" ref="AQ543:AQ543">INDEX(_Rge_Data_3rd_CY,$B543,AQ$1)</f>
        <v>0</v>
      </c>
      <c r="AR543" s="391" t="n">
        <f aca="false" t="array" ref="AR543:AR543">INDEX(_Rge_Data_3rd_CY,$B543,AR$1)</f>
        <v>0</v>
      </c>
      <c r="AS543" s="391" t="n">
        <f aca="false">INDEX(_Rge_Data_3rd_CY,$B543,AS$1)</f>
        <v>0</v>
      </c>
      <c r="AT543" s="391" t="n">
        <f aca="false" t="array" ref="AT543:AT543">INDEX(_Rge_Data_3rd_CY,$B543,AT$1)</f>
        <v>0</v>
      </c>
      <c r="AU543" s="391" t="n">
        <f aca="false" t="array" ref="AU543:AU543">INDEX(_Rge_Data_3rd_CY,$B543,AU$1)</f>
        <v>0</v>
      </c>
      <c r="AV543" s="262" t="n">
        <f aca="false">AU543+AX543+AY543</f>
        <v>0</v>
      </c>
      <c r="AW543" s="392" t="n">
        <f aca="false">IFERROR(AU543/AG543,0)</f>
        <v>0</v>
      </c>
      <c r="AX543" s="268" t="n">
        <f aca="false">IFERROR(IF(AND($F543="OPEN",$AH543&gt;0),$AH543*_SoP*$AW543,IF(AND($F543="CLOSED",$AH543&gt;0),$AH543*_SoL*$AW543,0)),0)</f>
        <v>0</v>
      </c>
      <c r="AY543" s="268" t="n">
        <f aca="false">IFERROR(IF($AH543&lt;0,$AH543*_SoL,0),0)</f>
        <v>0</v>
      </c>
      <c r="AZ543" s="393" t="n">
        <f aca="false">AU543+AX543</f>
        <v>0</v>
      </c>
      <c r="BA543" s="393" t="n">
        <f aca="false">AJ543-AY543</f>
        <v>0</v>
      </c>
      <c r="BB543" s="393" t="n">
        <f aca="false">AZ543-BA543</f>
        <v>0</v>
      </c>
      <c r="BC543" s="394" t="n">
        <f aca="false">IF($BB543&gt;=0,$BB543,0)</f>
        <v>0</v>
      </c>
      <c r="BD543" s="395" t="n">
        <f aca="false">IF($BB543&lt;=0,-$BB543,0)</f>
        <v>-0</v>
      </c>
      <c r="BE543" s="396" t="n">
        <f aca="false">IF((V543-AJ543)&lt;0,0,V543-AJ543)</f>
        <v>0</v>
      </c>
      <c r="BF543" s="397" t="n">
        <f aca="false">IF(AW543&gt;1,0,V543-AW543*V543)</f>
        <v>0</v>
      </c>
    </row>
    <row r="544" customFormat="false" ht="19.5" hidden="false" customHeight="true" outlineLevel="0" collapsed="false">
      <c r="A544" s="166"/>
      <c r="B544" s="208" t="n">
        <f aca="false">B543+1</f>
        <v>533</v>
      </c>
      <c r="C544" s="166"/>
      <c r="D544" s="369" t="n">
        <f aca="false">INDEX(_Rge_Projectdata_3rd,$B544,MATCH("Project-ID",_Rge_Headline_Projectdata,0))</f>
        <v>0</v>
      </c>
      <c r="E544" s="370" t="str">
        <f aca="false" t="array" ref="E544:E544">IF(INDEX(_Rge_Data_3rd_CY,$B544,E$1)=0,"",TEXT(INDEX(_Rge_Data_3rd_CY,$B544,E$1),"JJJJMMTT"))</f>
        <v/>
      </c>
      <c r="F544" s="382" t="str">
        <f aca="false" t="array" ref="F544:F544">INDEX(_Rge_Data_3rd_CY,$B544,F$1)</f>
        <v>Open</v>
      </c>
      <c r="G544" s="371" t="n">
        <f aca="false" t="array" ref="G544:G544">IFERROR(MATCH(INDEX(_Rge_Data_3rd_CY,$B544,G$1),_Rge_Projectstatus,0),"")</f>
        <v>1</v>
      </c>
      <c r="H544" s="383" t="n">
        <f aca="false">INDEX(_Rge_Data_3rd_CY,$B544,H$1)</f>
        <v>0</v>
      </c>
      <c r="I544" s="384" t="n">
        <f aca="false">INDEX(_Rge_Data_3rd_CY,$B544,I$1)</f>
        <v>0</v>
      </c>
      <c r="J544" s="384" t="n">
        <f aca="false">INDEX(_Rge_Data_3rd_CY,$B544,J$1)</f>
        <v>0</v>
      </c>
      <c r="K544" s="384" t="n">
        <f aca="false">INDEX(_Rge_Data_3rd_CY,$B544,K$1)</f>
        <v>0</v>
      </c>
      <c r="L544" s="385" t="n">
        <f aca="false" t="array" ref="L544:L544">INDEX(_Rge_Data_3rd_CY,$B544,L$1)</f>
        <v>0</v>
      </c>
      <c r="M544" s="385" t="n">
        <f aca="false" t="array" ref="M544:M544">INDEX(_Rge_Data_3rd_CY,$B544,M$1)</f>
        <v>0</v>
      </c>
      <c r="N544" s="385" t="n">
        <f aca="false" t="array" ref="N544:N544">INDEX(_Rge_Data_3rd_CY,$B544,N$1)</f>
        <v>0</v>
      </c>
      <c r="O544" s="385" t="n">
        <f aca="false" t="array" ref="O544:O544">INDEX(_Rge_Data_3rd_CY,$B544,O$1)</f>
        <v>0</v>
      </c>
      <c r="P544" s="385" t="n">
        <f aca="false" t="array" ref="P544:P544">INDEX(_Rge_Data_3rd_CY,$B544,P$1)</f>
        <v>0</v>
      </c>
      <c r="Q544" s="385" t="n">
        <f aca="false">INDEX(_Rge_Data_3rd_CY,$B544,Q$1)</f>
        <v>0</v>
      </c>
      <c r="R544" s="385" t="n">
        <f aca="false" t="array" ref="R544:R544">INDEX(_Rge_Data_3rd_CY,$B544,R$1)</f>
        <v>0</v>
      </c>
      <c r="S544" s="385" t="n">
        <f aca="false" t="array" ref="S544:S544">INDEX(_Rge_Data_3rd_CY,$B544,S$1)</f>
        <v>0</v>
      </c>
      <c r="T544" s="385" t="n">
        <f aca="false">H544-S544</f>
        <v>0</v>
      </c>
      <c r="U544" s="386" t="n">
        <f aca="false">IFERROR(T544/H544,0)</f>
        <v>0</v>
      </c>
      <c r="V544" s="387" t="n">
        <f aca="false">INDEX(_Rge_Data_3rd_CY,$B544,V$1)</f>
        <v>0</v>
      </c>
      <c r="W544" s="388" t="n">
        <f aca="false">INDEX(_Rge_Data_3rd_CY,$B544,W$1)</f>
        <v>0</v>
      </c>
      <c r="X544" s="388" t="n">
        <f aca="false">INDEX(_Rge_Data_3rd_CY,$B544,X$1)</f>
        <v>0</v>
      </c>
      <c r="Y544" s="388" t="n">
        <f aca="false">INDEX(_Rge_Data_3rd_CY,$B544,Y$1)</f>
        <v>0</v>
      </c>
      <c r="Z544" s="388" t="n">
        <f aca="false" t="array" ref="Z544:Z544">INDEX(_Rge_Data_3rd_CY,$B544,Z$1)</f>
        <v>0</v>
      </c>
      <c r="AA544" s="388" t="n">
        <f aca="false" t="array" ref="AA544:AA544">INDEX(_Rge_Data_3rd_CY,$B544,AA$1)</f>
        <v>0</v>
      </c>
      <c r="AB544" s="388" t="n">
        <f aca="false" t="array" ref="AB544:AB544">INDEX(_Rge_Data_3rd_CY,$B544,AB$1)</f>
        <v>0</v>
      </c>
      <c r="AC544" s="388" t="n">
        <f aca="false" t="array" ref="AC544:AC544">INDEX(_Rge_Data_3rd_CY,$B544,AC$1)</f>
        <v>0</v>
      </c>
      <c r="AD544" s="388" t="n">
        <f aca="false" t="array" ref="AD544:AD544">INDEX(_Rge_Data_3rd_CY,$B544,AD$1)</f>
        <v>0</v>
      </c>
      <c r="AE544" s="388" t="n">
        <f aca="false">INDEX(_Rge_Data_3rd_CY,$B544,AE$1)</f>
        <v>0</v>
      </c>
      <c r="AF544" s="388" t="n">
        <f aca="false" t="array" ref="AF544:AF544">INDEX(_Rge_Data_3rd_CY,$B544,AF$1)</f>
        <v>0</v>
      </c>
      <c r="AG544" s="388" t="n">
        <f aca="false" t="array" ref="AG544:AG544">INDEX(_Rge_Data_3rd_CY,$B544,AG$1)</f>
        <v>0</v>
      </c>
      <c r="AH544" s="388" t="n">
        <f aca="false">V544-AG544</f>
        <v>0</v>
      </c>
      <c r="AI544" s="389" t="n">
        <f aca="false">IFERROR(AH544/V544,)</f>
        <v>0</v>
      </c>
      <c r="AJ544" s="390" t="n">
        <f aca="false" t="array" ref="AJ544:AJ544">INDEX(_Rge_Data_3rd_CY,$B544,AJ$1)</f>
        <v>0</v>
      </c>
      <c r="AK544" s="391" t="n">
        <f aca="false" t="array" ref="AK544:AK544">INDEX(_Rge_Data_3rd_CY,$B544,AK$1)</f>
        <v>0</v>
      </c>
      <c r="AL544" s="391" t="n">
        <f aca="false" t="array" ref="AL544:AL544">INDEX(_Rge_Data_3rd_CY,$B544,AL$1)</f>
        <v>0</v>
      </c>
      <c r="AM544" s="391" t="n">
        <f aca="false">INDEX(_Rge_Data_3rd_CY,$B544,AM$1)</f>
        <v>0</v>
      </c>
      <c r="AN544" s="391" t="n">
        <f aca="false" t="array" ref="AN544:AN544">INDEX(_Rge_Data_3rd_CY,$B544,AN$1)</f>
        <v>0</v>
      </c>
      <c r="AO544" s="391" t="n">
        <f aca="false" t="array" ref="AO544:AO544">INDEX(_Rge_Data_3rd_CY,$B544,AO$1)</f>
        <v>0</v>
      </c>
      <c r="AP544" s="391" t="n">
        <f aca="false" t="array" ref="AP544:AP544">INDEX(_Rge_Data_3rd_CY,$B544,AP$1)</f>
        <v>0</v>
      </c>
      <c r="AQ544" s="391" t="n">
        <f aca="false" t="array" ref="AQ544:AQ544">INDEX(_Rge_Data_3rd_CY,$B544,AQ$1)</f>
        <v>0</v>
      </c>
      <c r="AR544" s="391" t="n">
        <f aca="false" t="array" ref="AR544:AR544">INDEX(_Rge_Data_3rd_CY,$B544,AR$1)</f>
        <v>0</v>
      </c>
      <c r="AS544" s="391" t="n">
        <f aca="false">INDEX(_Rge_Data_3rd_CY,$B544,AS$1)</f>
        <v>0</v>
      </c>
      <c r="AT544" s="391" t="n">
        <f aca="false" t="array" ref="AT544:AT544">INDEX(_Rge_Data_3rd_CY,$B544,AT$1)</f>
        <v>0</v>
      </c>
      <c r="AU544" s="391" t="n">
        <f aca="false" t="array" ref="AU544:AU544">INDEX(_Rge_Data_3rd_CY,$B544,AU$1)</f>
        <v>0</v>
      </c>
      <c r="AV544" s="262" t="n">
        <f aca="false">AU544+AX544+AY544</f>
        <v>0</v>
      </c>
      <c r="AW544" s="392" t="n">
        <f aca="false">IFERROR(AU544/AG544,0)</f>
        <v>0</v>
      </c>
      <c r="AX544" s="268" t="n">
        <f aca="false">IFERROR(IF(AND($F544="OPEN",$AH544&gt;0),$AH544*_SoP*$AW544,IF(AND($F544="CLOSED",$AH544&gt;0),$AH544*_SoL*$AW544,0)),0)</f>
        <v>0</v>
      </c>
      <c r="AY544" s="268" t="n">
        <f aca="false">IFERROR(IF($AH544&lt;0,$AH544*_SoL,0),0)</f>
        <v>0</v>
      </c>
      <c r="AZ544" s="393" t="n">
        <f aca="false">AU544+AX544</f>
        <v>0</v>
      </c>
      <c r="BA544" s="393" t="n">
        <f aca="false">AJ544-AY544</f>
        <v>0</v>
      </c>
      <c r="BB544" s="393" t="n">
        <f aca="false">AZ544-BA544</f>
        <v>0</v>
      </c>
      <c r="BC544" s="394" t="n">
        <f aca="false">IF($BB544&gt;=0,$BB544,0)</f>
        <v>0</v>
      </c>
      <c r="BD544" s="395" t="n">
        <f aca="false">IF($BB544&lt;=0,-$BB544,0)</f>
        <v>-0</v>
      </c>
      <c r="BE544" s="396" t="n">
        <f aca="false">IF((V544-AJ544)&lt;0,0,V544-AJ544)</f>
        <v>0</v>
      </c>
      <c r="BF544" s="397" t="n">
        <f aca="false">IF(AW544&gt;1,0,V544-AW544*V544)</f>
        <v>0</v>
      </c>
    </row>
    <row r="545" customFormat="false" ht="19.5" hidden="false" customHeight="true" outlineLevel="0" collapsed="false">
      <c r="A545" s="166"/>
      <c r="B545" s="208" t="n">
        <f aca="false">B544+1</f>
        <v>534</v>
      </c>
      <c r="C545" s="166"/>
      <c r="D545" s="369" t="n">
        <f aca="false">INDEX(_Rge_Projectdata_3rd,$B545,MATCH("Project-ID",_Rge_Headline_Projectdata,0))</f>
        <v>0</v>
      </c>
      <c r="E545" s="370" t="str">
        <f aca="false" t="array" ref="E545:E545">IF(INDEX(_Rge_Data_3rd_CY,$B545,E$1)=0,"",TEXT(INDEX(_Rge_Data_3rd_CY,$B545,E$1),"JJJJMMTT"))</f>
        <v/>
      </c>
      <c r="F545" s="382" t="str">
        <f aca="false" t="array" ref="F545:F545">INDEX(_Rge_Data_3rd_CY,$B545,F$1)</f>
        <v>Open</v>
      </c>
      <c r="G545" s="371" t="n">
        <f aca="false" t="array" ref="G545:G545">IFERROR(MATCH(INDEX(_Rge_Data_3rd_CY,$B545,G$1),_Rge_Projectstatus,0),"")</f>
        <v>1</v>
      </c>
      <c r="H545" s="383" t="n">
        <f aca="false">INDEX(_Rge_Data_3rd_CY,$B545,H$1)</f>
        <v>0</v>
      </c>
      <c r="I545" s="384" t="n">
        <f aca="false">INDEX(_Rge_Data_3rd_CY,$B545,I$1)</f>
        <v>0</v>
      </c>
      <c r="J545" s="384" t="n">
        <f aca="false">INDEX(_Rge_Data_3rd_CY,$B545,J$1)</f>
        <v>0</v>
      </c>
      <c r="K545" s="384" t="n">
        <f aca="false">INDEX(_Rge_Data_3rd_CY,$B545,K$1)</f>
        <v>0</v>
      </c>
      <c r="L545" s="385" t="n">
        <f aca="false" t="array" ref="L545:L545">INDEX(_Rge_Data_3rd_CY,$B545,L$1)</f>
        <v>0</v>
      </c>
      <c r="M545" s="385" t="n">
        <f aca="false" t="array" ref="M545:M545">INDEX(_Rge_Data_3rd_CY,$B545,M$1)</f>
        <v>0</v>
      </c>
      <c r="N545" s="385" t="n">
        <f aca="false" t="array" ref="N545:N545">INDEX(_Rge_Data_3rd_CY,$B545,N$1)</f>
        <v>0</v>
      </c>
      <c r="O545" s="385" t="n">
        <f aca="false" t="array" ref="O545:O545">INDEX(_Rge_Data_3rd_CY,$B545,O$1)</f>
        <v>0</v>
      </c>
      <c r="P545" s="385" t="n">
        <f aca="false" t="array" ref="P545:P545">INDEX(_Rge_Data_3rd_CY,$B545,P$1)</f>
        <v>0</v>
      </c>
      <c r="Q545" s="385" t="n">
        <f aca="false">INDEX(_Rge_Data_3rd_CY,$B545,Q$1)</f>
        <v>0</v>
      </c>
      <c r="R545" s="385" t="n">
        <f aca="false" t="array" ref="R545:R545">INDEX(_Rge_Data_3rd_CY,$B545,R$1)</f>
        <v>0</v>
      </c>
      <c r="S545" s="385" t="n">
        <f aca="false" t="array" ref="S545:S545">INDEX(_Rge_Data_3rd_CY,$B545,S$1)</f>
        <v>0</v>
      </c>
      <c r="T545" s="385" t="n">
        <f aca="false">H545-S545</f>
        <v>0</v>
      </c>
      <c r="U545" s="386" t="n">
        <f aca="false">IFERROR(T545/H545,0)</f>
        <v>0</v>
      </c>
      <c r="V545" s="387" t="n">
        <f aca="false">INDEX(_Rge_Data_3rd_CY,$B545,V$1)</f>
        <v>0</v>
      </c>
      <c r="W545" s="388" t="n">
        <f aca="false">INDEX(_Rge_Data_3rd_CY,$B545,W$1)</f>
        <v>0</v>
      </c>
      <c r="X545" s="388" t="n">
        <f aca="false">INDEX(_Rge_Data_3rd_CY,$B545,X$1)</f>
        <v>0</v>
      </c>
      <c r="Y545" s="388" t="n">
        <f aca="false">INDEX(_Rge_Data_3rd_CY,$B545,Y$1)</f>
        <v>0</v>
      </c>
      <c r="Z545" s="388" t="n">
        <f aca="false" t="array" ref="Z545:Z545">INDEX(_Rge_Data_3rd_CY,$B545,Z$1)</f>
        <v>0</v>
      </c>
      <c r="AA545" s="388" t="n">
        <f aca="false" t="array" ref="AA545:AA545">INDEX(_Rge_Data_3rd_CY,$B545,AA$1)</f>
        <v>0</v>
      </c>
      <c r="AB545" s="388" t="n">
        <f aca="false" t="array" ref="AB545:AB545">INDEX(_Rge_Data_3rd_CY,$B545,AB$1)</f>
        <v>0</v>
      </c>
      <c r="AC545" s="388" t="n">
        <f aca="false" t="array" ref="AC545:AC545">INDEX(_Rge_Data_3rd_CY,$B545,AC$1)</f>
        <v>0</v>
      </c>
      <c r="AD545" s="388" t="n">
        <f aca="false" t="array" ref="AD545:AD545">INDEX(_Rge_Data_3rd_CY,$B545,AD$1)</f>
        <v>0</v>
      </c>
      <c r="AE545" s="388" t="n">
        <f aca="false">INDEX(_Rge_Data_3rd_CY,$B545,AE$1)</f>
        <v>0</v>
      </c>
      <c r="AF545" s="388" t="n">
        <f aca="false" t="array" ref="AF545:AF545">INDEX(_Rge_Data_3rd_CY,$B545,AF$1)</f>
        <v>0</v>
      </c>
      <c r="AG545" s="388" t="n">
        <f aca="false" t="array" ref="AG545:AG545">INDEX(_Rge_Data_3rd_CY,$B545,AG$1)</f>
        <v>0</v>
      </c>
      <c r="AH545" s="388" t="n">
        <f aca="false">V545-AG545</f>
        <v>0</v>
      </c>
      <c r="AI545" s="389" t="n">
        <f aca="false">IFERROR(AH545/V545,)</f>
        <v>0</v>
      </c>
      <c r="AJ545" s="390" t="n">
        <f aca="false" t="array" ref="AJ545:AJ545">INDEX(_Rge_Data_3rd_CY,$B545,AJ$1)</f>
        <v>0</v>
      </c>
      <c r="AK545" s="391" t="n">
        <f aca="false" t="array" ref="AK545:AK545">INDEX(_Rge_Data_3rd_CY,$B545,AK$1)</f>
        <v>0</v>
      </c>
      <c r="AL545" s="391" t="n">
        <f aca="false" t="array" ref="AL545:AL545">INDEX(_Rge_Data_3rd_CY,$B545,AL$1)</f>
        <v>0</v>
      </c>
      <c r="AM545" s="391" t="n">
        <f aca="false">INDEX(_Rge_Data_3rd_CY,$B545,AM$1)</f>
        <v>0</v>
      </c>
      <c r="AN545" s="391" t="n">
        <f aca="false" t="array" ref="AN545:AN545">INDEX(_Rge_Data_3rd_CY,$B545,AN$1)</f>
        <v>0</v>
      </c>
      <c r="AO545" s="391" t="n">
        <f aca="false" t="array" ref="AO545:AO545">INDEX(_Rge_Data_3rd_CY,$B545,AO$1)</f>
        <v>0</v>
      </c>
      <c r="AP545" s="391" t="n">
        <f aca="false" t="array" ref="AP545:AP545">INDEX(_Rge_Data_3rd_CY,$B545,AP$1)</f>
        <v>0</v>
      </c>
      <c r="AQ545" s="391" t="n">
        <f aca="false" t="array" ref="AQ545:AQ545">INDEX(_Rge_Data_3rd_CY,$B545,AQ$1)</f>
        <v>0</v>
      </c>
      <c r="AR545" s="391" t="n">
        <f aca="false" t="array" ref="AR545:AR545">INDEX(_Rge_Data_3rd_CY,$B545,AR$1)</f>
        <v>0</v>
      </c>
      <c r="AS545" s="391" t="n">
        <f aca="false">INDEX(_Rge_Data_3rd_CY,$B545,AS$1)</f>
        <v>0</v>
      </c>
      <c r="AT545" s="391" t="n">
        <f aca="false" t="array" ref="AT545:AT545">INDEX(_Rge_Data_3rd_CY,$B545,AT$1)</f>
        <v>0</v>
      </c>
      <c r="AU545" s="391" t="n">
        <f aca="false" t="array" ref="AU545:AU545">INDEX(_Rge_Data_3rd_CY,$B545,AU$1)</f>
        <v>0</v>
      </c>
      <c r="AV545" s="262" t="n">
        <f aca="false">AU545+AX545+AY545</f>
        <v>0</v>
      </c>
      <c r="AW545" s="392" t="n">
        <f aca="false">IFERROR(AU545/AG545,0)</f>
        <v>0</v>
      </c>
      <c r="AX545" s="268" t="n">
        <f aca="false">IFERROR(IF(AND($F545="OPEN",$AH545&gt;0),$AH545*_SoP*$AW545,IF(AND($F545="CLOSED",$AH545&gt;0),$AH545*_SoL*$AW545,0)),0)</f>
        <v>0</v>
      </c>
      <c r="AY545" s="268" t="n">
        <f aca="false">IFERROR(IF($AH545&lt;0,$AH545*_SoL,0),0)</f>
        <v>0</v>
      </c>
      <c r="AZ545" s="393" t="n">
        <f aca="false">AU545+AX545</f>
        <v>0</v>
      </c>
      <c r="BA545" s="393" t="n">
        <f aca="false">AJ545-AY545</f>
        <v>0</v>
      </c>
      <c r="BB545" s="393" t="n">
        <f aca="false">AZ545-BA545</f>
        <v>0</v>
      </c>
      <c r="BC545" s="394" t="n">
        <f aca="false">IF($BB545&gt;=0,$BB545,0)</f>
        <v>0</v>
      </c>
      <c r="BD545" s="395" t="n">
        <f aca="false">IF($BB545&lt;=0,-$BB545,0)</f>
        <v>-0</v>
      </c>
      <c r="BE545" s="396" t="n">
        <f aca="false">IF((V545-AJ545)&lt;0,0,V545-AJ545)</f>
        <v>0</v>
      </c>
      <c r="BF545" s="397" t="n">
        <f aca="false">IF(AW545&gt;1,0,V545-AW545*V545)</f>
        <v>0</v>
      </c>
    </row>
    <row r="546" customFormat="false" ht="19.5" hidden="false" customHeight="true" outlineLevel="0" collapsed="false">
      <c r="A546" s="166"/>
      <c r="B546" s="208" t="n">
        <f aca="false">B545+1</f>
        <v>535</v>
      </c>
      <c r="C546" s="166"/>
      <c r="D546" s="369" t="n">
        <f aca="false">INDEX(_Rge_Projectdata_3rd,$B546,MATCH("Project-ID",_Rge_Headline_Projectdata,0))</f>
        <v>0</v>
      </c>
      <c r="E546" s="370" t="str">
        <f aca="false" t="array" ref="E546:E546">IF(INDEX(_Rge_Data_3rd_CY,$B546,E$1)=0,"",TEXT(INDEX(_Rge_Data_3rd_CY,$B546,E$1),"JJJJMMTT"))</f>
        <v/>
      </c>
      <c r="F546" s="382" t="str">
        <f aca="false" t="array" ref="F546:F546">INDEX(_Rge_Data_3rd_CY,$B546,F$1)</f>
        <v>Open</v>
      </c>
      <c r="G546" s="371" t="n">
        <f aca="false" t="array" ref="G546:G546">IFERROR(MATCH(INDEX(_Rge_Data_3rd_CY,$B546,G$1),_Rge_Projectstatus,0),"")</f>
        <v>1</v>
      </c>
      <c r="H546" s="383" t="n">
        <f aca="false">INDEX(_Rge_Data_3rd_CY,$B546,H$1)</f>
        <v>0</v>
      </c>
      <c r="I546" s="384" t="n">
        <f aca="false">INDEX(_Rge_Data_3rd_CY,$B546,I$1)</f>
        <v>0</v>
      </c>
      <c r="J546" s="384" t="n">
        <f aca="false">INDEX(_Rge_Data_3rd_CY,$B546,J$1)</f>
        <v>0</v>
      </c>
      <c r="K546" s="384" t="n">
        <f aca="false">INDEX(_Rge_Data_3rd_CY,$B546,K$1)</f>
        <v>0</v>
      </c>
      <c r="L546" s="385" t="n">
        <f aca="false" t="array" ref="L546:L546">INDEX(_Rge_Data_3rd_CY,$B546,L$1)</f>
        <v>0</v>
      </c>
      <c r="M546" s="385" t="n">
        <f aca="false" t="array" ref="M546:M546">INDEX(_Rge_Data_3rd_CY,$B546,M$1)</f>
        <v>0</v>
      </c>
      <c r="N546" s="385" t="n">
        <f aca="false" t="array" ref="N546:N546">INDEX(_Rge_Data_3rd_CY,$B546,N$1)</f>
        <v>0</v>
      </c>
      <c r="O546" s="385" t="n">
        <f aca="false" t="array" ref="O546:O546">INDEX(_Rge_Data_3rd_CY,$B546,O$1)</f>
        <v>0</v>
      </c>
      <c r="P546" s="385" t="n">
        <f aca="false" t="array" ref="P546:P546">INDEX(_Rge_Data_3rd_CY,$B546,P$1)</f>
        <v>0</v>
      </c>
      <c r="Q546" s="385" t="n">
        <f aca="false">INDEX(_Rge_Data_3rd_CY,$B546,Q$1)</f>
        <v>0</v>
      </c>
      <c r="R546" s="385" t="n">
        <f aca="false" t="array" ref="R546:R546">INDEX(_Rge_Data_3rd_CY,$B546,R$1)</f>
        <v>0</v>
      </c>
      <c r="S546" s="385" t="n">
        <f aca="false" t="array" ref="S546:S546">INDEX(_Rge_Data_3rd_CY,$B546,S$1)</f>
        <v>0</v>
      </c>
      <c r="T546" s="385" t="n">
        <f aca="false">H546-S546</f>
        <v>0</v>
      </c>
      <c r="U546" s="386" t="n">
        <f aca="false">IFERROR(T546/H546,0)</f>
        <v>0</v>
      </c>
      <c r="V546" s="387" t="n">
        <f aca="false">INDEX(_Rge_Data_3rd_CY,$B546,V$1)</f>
        <v>0</v>
      </c>
      <c r="W546" s="388" t="n">
        <f aca="false">INDEX(_Rge_Data_3rd_CY,$B546,W$1)</f>
        <v>0</v>
      </c>
      <c r="X546" s="388" t="n">
        <f aca="false">INDEX(_Rge_Data_3rd_CY,$B546,X$1)</f>
        <v>0</v>
      </c>
      <c r="Y546" s="388" t="n">
        <f aca="false">INDEX(_Rge_Data_3rd_CY,$B546,Y$1)</f>
        <v>0</v>
      </c>
      <c r="Z546" s="388" t="n">
        <f aca="false" t="array" ref="Z546:Z546">INDEX(_Rge_Data_3rd_CY,$B546,Z$1)</f>
        <v>0</v>
      </c>
      <c r="AA546" s="388" t="n">
        <f aca="false" t="array" ref="AA546:AA546">INDEX(_Rge_Data_3rd_CY,$B546,AA$1)</f>
        <v>0</v>
      </c>
      <c r="AB546" s="388" t="n">
        <f aca="false" t="array" ref="AB546:AB546">INDEX(_Rge_Data_3rd_CY,$B546,AB$1)</f>
        <v>0</v>
      </c>
      <c r="AC546" s="388" t="n">
        <f aca="false" t="array" ref="AC546:AC546">INDEX(_Rge_Data_3rd_CY,$B546,AC$1)</f>
        <v>0</v>
      </c>
      <c r="AD546" s="388" t="n">
        <f aca="false" t="array" ref="AD546:AD546">INDEX(_Rge_Data_3rd_CY,$B546,AD$1)</f>
        <v>0</v>
      </c>
      <c r="AE546" s="388" t="n">
        <f aca="false">INDEX(_Rge_Data_3rd_CY,$B546,AE$1)</f>
        <v>0</v>
      </c>
      <c r="AF546" s="388" t="n">
        <f aca="false" t="array" ref="AF546:AF546">INDEX(_Rge_Data_3rd_CY,$B546,AF$1)</f>
        <v>0</v>
      </c>
      <c r="AG546" s="388" t="n">
        <f aca="false" t="array" ref="AG546:AG546">INDEX(_Rge_Data_3rd_CY,$B546,AG$1)</f>
        <v>0</v>
      </c>
      <c r="AH546" s="388" t="n">
        <f aca="false">V546-AG546</f>
        <v>0</v>
      </c>
      <c r="AI546" s="389" t="n">
        <f aca="false">IFERROR(AH546/V546,)</f>
        <v>0</v>
      </c>
      <c r="AJ546" s="390" t="n">
        <f aca="false" t="array" ref="AJ546:AJ546">INDEX(_Rge_Data_3rd_CY,$B546,AJ$1)</f>
        <v>0</v>
      </c>
      <c r="AK546" s="391" t="n">
        <f aca="false" t="array" ref="AK546:AK546">INDEX(_Rge_Data_3rd_CY,$B546,AK$1)</f>
        <v>0</v>
      </c>
      <c r="AL546" s="391" t="n">
        <f aca="false" t="array" ref="AL546:AL546">INDEX(_Rge_Data_3rd_CY,$B546,AL$1)</f>
        <v>0</v>
      </c>
      <c r="AM546" s="391" t="n">
        <f aca="false">INDEX(_Rge_Data_3rd_CY,$B546,AM$1)</f>
        <v>0</v>
      </c>
      <c r="AN546" s="391" t="n">
        <f aca="false" t="array" ref="AN546:AN546">INDEX(_Rge_Data_3rd_CY,$B546,AN$1)</f>
        <v>0</v>
      </c>
      <c r="AO546" s="391" t="n">
        <f aca="false" t="array" ref="AO546:AO546">INDEX(_Rge_Data_3rd_CY,$B546,AO$1)</f>
        <v>0</v>
      </c>
      <c r="AP546" s="391" t="n">
        <f aca="false" t="array" ref="AP546:AP546">INDEX(_Rge_Data_3rd_CY,$B546,AP$1)</f>
        <v>0</v>
      </c>
      <c r="AQ546" s="391" t="n">
        <f aca="false" t="array" ref="AQ546:AQ546">INDEX(_Rge_Data_3rd_CY,$B546,AQ$1)</f>
        <v>0</v>
      </c>
      <c r="AR546" s="391" t="n">
        <f aca="false" t="array" ref="AR546:AR546">INDEX(_Rge_Data_3rd_CY,$B546,AR$1)</f>
        <v>0</v>
      </c>
      <c r="AS546" s="391" t="n">
        <f aca="false">INDEX(_Rge_Data_3rd_CY,$B546,AS$1)</f>
        <v>0</v>
      </c>
      <c r="AT546" s="391" t="n">
        <f aca="false" t="array" ref="AT546:AT546">INDEX(_Rge_Data_3rd_CY,$B546,AT$1)</f>
        <v>0</v>
      </c>
      <c r="AU546" s="391" t="n">
        <f aca="false" t="array" ref="AU546:AU546">INDEX(_Rge_Data_3rd_CY,$B546,AU$1)</f>
        <v>0</v>
      </c>
      <c r="AV546" s="262" t="n">
        <f aca="false">AU546+AX546+AY546</f>
        <v>0</v>
      </c>
      <c r="AW546" s="392" t="n">
        <f aca="false">IFERROR(AU546/AG546,0)</f>
        <v>0</v>
      </c>
      <c r="AX546" s="268" t="n">
        <f aca="false">IFERROR(IF(AND($F546="OPEN",$AH546&gt;0),$AH546*_SoP*$AW546,IF(AND($F546="CLOSED",$AH546&gt;0),$AH546*_SoL*$AW546,0)),0)</f>
        <v>0</v>
      </c>
      <c r="AY546" s="268" t="n">
        <f aca="false">IFERROR(IF($AH546&lt;0,$AH546*_SoL,0),0)</f>
        <v>0</v>
      </c>
      <c r="AZ546" s="393" t="n">
        <f aca="false">AU546+AX546</f>
        <v>0</v>
      </c>
      <c r="BA546" s="393" t="n">
        <f aca="false">AJ546-AY546</f>
        <v>0</v>
      </c>
      <c r="BB546" s="393" t="n">
        <f aca="false">AZ546-BA546</f>
        <v>0</v>
      </c>
      <c r="BC546" s="394" t="n">
        <f aca="false">IF($BB546&gt;=0,$BB546,0)</f>
        <v>0</v>
      </c>
      <c r="BD546" s="395" t="n">
        <f aca="false">IF($BB546&lt;=0,-$BB546,0)</f>
        <v>-0</v>
      </c>
      <c r="BE546" s="396" t="n">
        <f aca="false">IF((V546-AJ546)&lt;0,0,V546-AJ546)</f>
        <v>0</v>
      </c>
      <c r="BF546" s="397" t="n">
        <f aca="false">IF(AW546&gt;1,0,V546-AW546*V546)</f>
        <v>0</v>
      </c>
    </row>
    <row r="547" customFormat="false" ht="19.5" hidden="false" customHeight="true" outlineLevel="0" collapsed="false">
      <c r="A547" s="166"/>
      <c r="B547" s="208" t="n">
        <f aca="false">B546+1</f>
        <v>536</v>
      </c>
      <c r="C547" s="166"/>
      <c r="D547" s="369" t="n">
        <f aca="false">INDEX(_Rge_Projectdata_3rd,$B547,MATCH("Project-ID",_Rge_Headline_Projectdata,0))</f>
        <v>0</v>
      </c>
      <c r="E547" s="370" t="str">
        <f aca="false" t="array" ref="E547:E547">IF(INDEX(_Rge_Data_3rd_CY,$B547,E$1)=0,"",TEXT(INDEX(_Rge_Data_3rd_CY,$B547,E$1),"JJJJMMTT"))</f>
        <v/>
      </c>
      <c r="F547" s="382" t="str">
        <f aca="false" t="array" ref="F547:F547">INDEX(_Rge_Data_3rd_CY,$B547,F$1)</f>
        <v>Open</v>
      </c>
      <c r="G547" s="371" t="n">
        <f aca="false" t="array" ref="G547:G547">IFERROR(MATCH(INDEX(_Rge_Data_3rd_CY,$B547,G$1),_Rge_Projectstatus,0),"")</f>
        <v>1</v>
      </c>
      <c r="H547" s="383" t="n">
        <f aca="false">INDEX(_Rge_Data_3rd_CY,$B547,H$1)</f>
        <v>0</v>
      </c>
      <c r="I547" s="384" t="n">
        <f aca="false">INDEX(_Rge_Data_3rd_CY,$B547,I$1)</f>
        <v>0</v>
      </c>
      <c r="J547" s="384" t="n">
        <f aca="false">INDEX(_Rge_Data_3rd_CY,$B547,J$1)</f>
        <v>0</v>
      </c>
      <c r="K547" s="384" t="n">
        <f aca="false">INDEX(_Rge_Data_3rd_CY,$B547,K$1)</f>
        <v>0</v>
      </c>
      <c r="L547" s="385" t="n">
        <f aca="false" t="array" ref="L547:L547">INDEX(_Rge_Data_3rd_CY,$B547,L$1)</f>
        <v>0</v>
      </c>
      <c r="M547" s="385" t="n">
        <f aca="false" t="array" ref="M547:M547">INDEX(_Rge_Data_3rd_CY,$B547,M$1)</f>
        <v>0</v>
      </c>
      <c r="N547" s="385" t="n">
        <f aca="false" t="array" ref="N547:N547">INDEX(_Rge_Data_3rd_CY,$B547,N$1)</f>
        <v>0</v>
      </c>
      <c r="O547" s="385" t="n">
        <f aca="false" t="array" ref="O547:O547">INDEX(_Rge_Data_3rd_CY,$B547,O$1)</f>
        <v>0</v>
      </c>
      <c r="P547" s="385" t="n">
        <f aca="false" t="array" ref="P547:P547">INDEX(_Rge_Data_3rd_CY,$B547,P$1)</f>
        <v>0</v>
      </c>
      <c r="Q547" s="385" t="n">
        <f aca="false">INDEX(_Rge_Data_3rd_CY,$B547,Q$1)</f>
        <v>0</v>
      </c>
      <c r="R547" s="385" t="n">
        <f aca="false" t="array" ref="R547:R547">INDEX(_Rge_Data_3rd_CY,$B547,R$1)</f>
        <v>0</v>
      </c>
      <c r="S547" s="385" t="n">
        <f aca="false" t="array" ref="S547:S547">INDEX(_Rge_Data_3rd_CY,$B547,S$1)</f>
        <v>0</v>
      </c>
      <c r="T547" s="385" t="n">
        <f aca="false">H547-S547</f>
        <v>0</v>
      </c>
      <c r="U547" s="386" t="n">
        <f aca="false">IFERROR(T547/H547,0)</f>
        <v>0</v>
      </c>
      <c r="V547" s="387" t="n">
        <f aca="false">INDEX(_Rge_Data_3rd_CY,$B547,V$1)</f>
        <v>0</v>
      </c>
      <c r="W547" s="388" t="n">
        <f aca="false">INDEX(_Rge_Data_3rd_CY,$B547,W$1)</f>
        <v>0</v>
      </c>
      <c r="X547" s="388" t="n">
        <f aca="false">INDEX(_Rge_Data_3rd_CY,$B547,X$1)</f>
        <v>0</v>
      </c>
      <c r="Y547" s="388" t="n">
        <f aca="false">INDEX(_Rge_Data_3rd_CY,$B547,Y$1)</f>
        <v>0</v>
      </c>
      <c r="Z547" s="388" t="n">
        <f aca="false" t="array" ref="Z547:Z547">INDEX(_Rge_Data_3rd_CY,$B547,Z$1)</f>
        <v>0</v>
      </c>
      <c r="AA547" s="388" t="n">
        <f aca="false" t="array" ref="AA547:AA547">INDEX(_Rge_Data_3rd_CY,$B547,AA$1)</f>
        <v>0</v>
      </c>
      <c r="AB547" s="388" t="n">
        <f aca="false" t="array" ref="AB547:AB547">INDEX(_Rge_Data_3rd_CY,$B547,AB$1)</f>
        <v>0</v>
      </c>
      <c r="AC547" s="388" t="n">
        <f aca="false" t="array" ref="AC547:AC547">INDEX(_Rge_Data_3rd_CY,$B547,AC$1)</f>
        <v>0</v>
      </c>
      <c r="AD547" s="388" t="n">
        <f aca="false" t="array" ref="AD547:AD547">INDEX(_Rge_Data_3rd_CY,$B547,AD$1)</f>
        <v>0</v>
      </c>
      <c r="AE547" s="388" t="n">
        <f aca="false">INDEX(_Rge_Data_3rd_CY,$B547,AE$1)</f>
        <v>0</v>
      </c>
      <c r="AF547" s="388" t="n">
        <f aca="false" t="array" ref="AF547:AF547">INDEX(_Rge_Data_3rd_CY,$B547,AF$1)</f>
        <v>0</v>
      </c>
      <c r="AG547" s="388" t="n">
        <f aca="false" t="array" ref="AG547:AG547">INDEX(_Rge_Data_3rd_CY,$B547,AG$1)</f>
        <v>0</v>
      </c>
      <c r="AH547" s="388" t="n">
        <f aca="false">V547-AG547</f>
        <v>0</v>
      </c>
      <c r="AI547" s="389" t="n">
        <f aca="false">IFERROR(AH547/V547,)</f>
        <v>0</v>
      </c>
      <c r="AJ547" s="390" t="n">
        <f aca="false" t="array" ref="AJ547:AJ547">INDEX(_Rge_Data_3rd_CY,$B547,AJ$1)</f>
        <v>0</v>
      </c>
      <c r="AK547" s="391" t="n">
        <f aca="false" t="array" ref="AK547:AK547">INDEX(_Rge_Data_3rd_CY,$B547,AK$1)</f>
        <v>0</v>
      </c>
      <c r="AL547" s="391" t="n">
        <f aca="false" t="array" ref="AL547:AL547">INDEX(_Rge_Data_3rd_CY,$B547,AL$1)</f>
        <v>0</v>
      </c>
      <c r="AM547" s="391" t="n">
        <f aca="false">INDEX(_Rge_Data_3rd_CY,$B547,AM$1)</f>
        <v>0</v>
      </c>
      <c r="AN547" s="391" t="n">
        <f aca="false" t="array" ref="AN547:AN547">INDEX(_Rge_Data_3rd_CY,$B547,AN$1)</f>
        <v>0</v>
      </c>
      <c r="AO547" s="391" t="n">
        <f aca="false" t="array" ref="AO547:AO547">INDEX(_Rge_Data_3rd_CY,$B547,AO$1)</f>
        <v>0</v>
      </c>
      <c r="AP547" s="391" t="n">
        <f aca="false" t="array" ref="AP547:AP547">INDEX(_Rge_Data_3rd_CY,$B547,AP$1)</f>
        <v>0</v>
      </c>
      <c r="AQ547" s="391" t="n">
        <f aca="false" t="array" ref="AQ547:AQ547">INDEX(_Rge_Data_3rd_CY,$B547,AQ$1)</f>
        <v>0</v>
      </c>
      <c r="AR547" s="391" t="n">
        <f aca="false" t="array" ref="AR547:AR547">INDEX(_Rge_Data_3rd_CY,$B547,AR$1)</f>
        <v>0</v>
      </c>
      <c r="AS547" s="391" t="n">
        <f aca="false">INDEX(_Rge_Data_3rd_CY,$B547,AS$1)</f>
        <v>0</v>
      </c>
      <c r="AT547" s="391" t="n">
        <f aca="false" t="array" ref="AT547:AT547">INDEX(_Rge_Data_3rd_CY,$B547,AT$1)</f>
        <v>0</v>
      </c>
      <c r="AU547" s="391" t="n">
        <f aca="false" t="array" ref="AU547:AU547">INDEX(_Rge_Data_3rd_CY,$B547,AU$1)</f>
        <v>0</v>
      </c>
      <c r="AV547" s="262" t="n">
        <f aca="false">AU547+AX547+AY547</f>
        <v>0</v>
      </c>
      <c r="AW547" s="392" t="n">
        <f aca="false">IFERROR(AU547/AG547,0)</f>
        <v>0</v>
      </c>
      <c r="AX547" s="268" t="n">
        <f aca="false">IFERROR(IF(AND($F547="OPEN",$AH547&gt;0),$AH547*_SoP*$AW547,IF(AND($F547="CLOSED",$AH547&gt;0),$AH547*_SoL*$AW547,0)),0)</f>
        <v>0</v>
      </c>
      <c r="AY547" s="268" t="n">
        <f aca="false">IFERROR(IF($AH547&lt;0,$AH547*_SoL,0),0)</f>
        <v>0</v>
      </c>
      <c r="AZ547" s="393" t="n">
        <f aca="false">AU547+AX547</f>
        <v>0</v>
      </c>
      <c r="BA547" s="393" t="n">
        <f aca="false">AJ547-AY547</f>
        <v>0</v>
      </c>
      <c r="BB547" s="393" t="n">
        <f aca="false">AZ547-BA547</f>
        <v>0</v>
      </c>
      <c r="BC547" s="394" t="n">
        <f aca="false">IF($BB547&gt;=0,$BB547,0)</f>
        <v>0</v>
      </c>
      <c r="BD547" s="395" t="n">
        <f aca="false">IF($BB547&lt;=0,-$BB547,0)</f>
        <v>-0</v>
      </c>
      <c r="BE547" s="396" t="n">
        <f aca="false">IF((V547-AJ547)&lt;0,0,V547-AJ547)</f>
        <v>0</v>
      </c>
      <c r="BF547" s="397" t="n">
        <f aca="false">IF(AW547&gt;1,0,V547-AW547*V547)</f>
        <v>0</v>
      </c>
    </row>
    <row r="548" customFormat="false" ht="19.5" hidden="false" customHeight="true" outlineLevel="0" collapsed="false">
      <c r="A548" s="166"/>
      <c r="B548" s="208" t="n">
        <f aca="false">B547+1</f>
        <v>537</v>
      </c>
      <c r="C548" s="166"/>
      <c r="D548" s="369" t="n">
        <f aca="false">INDEX(_Rge_Projectdata_3rd,$B548,MATCH("Project-ID",_Rge_Headline_Projectdata,0))</f>
        <v>0</v>
      </c>
      <c r="E548" s="370" t="str">
        <f aca="false" t="array" ref="E548:E548">IF(INDEX(_Rge_Data_3rd_CY,$B548,E$1)=0,"",TEXT(INDEX(_Rge_Data_3rd_CY,$B548,E$1),"JJJJMMTT"))</f>
        <v/>
      </c>
      <c r="F548" s="382" t="str">
        <f aca="false" t="array" ref="F548:F548">INDEX(_Rge_Data_3rd_CY,$B548,F$1)</f>
        <v>Open</v>
      </c>
      <c r="G548" s="371" t="n">
        <f aca="false" t="array" ref="G548:G548">IFERROR(MATCH(INDEX(_Rge_Data_3rd_CY,$B548,G$1),_Rge_Projectstatus,0),"")</f>
        <v>1</v>
      </c>
      <c r="H548" s="383" t="n">
        <f aca="false">INDEX(_Rge_Data_3rd_CY,$B548,H$1)</f>
        <v>0</v>
      </c>
      <c r="I548" s="384" t="n">
        <f aca="false">INDEX(_Rge_Data_3rd_CY,$B548,I$1)</f>
        <v>0</v>
      </c>
      <c r="J548" s="384" t="n">
        <f aca="false">INDEX(_Rge_Data_3rd_CY,$B548,J$1)</f>
        <v>0</v>
      </c>
      <c r="K548" s="384" t="n">
        <f aca="false">INDEX(_Rge_Data_3rd_CY,$B548,K$1)</f>
        <v>0</v>
      </c>
      <c r="L548" s="385" t="n">
        <f aca="false" t="array" ref="L548:L548">INDEX(_Rge_Data_3rd_CY,$B548,L$1)</f>
        <v>0</v>
      </c>
      <c r="M548" s="385" t="n">
        <f aca="false" t="array" ref="M548:M548">INDEX(_Rge_Data_3rd_CY,$B548,M$1)</f>
        <v>0</v>
      </c>
      <c r="N548" s="385" t="n">
        <f aca="false" t="array" ref="N548:N548">INDEX(_Rge_Data_3rd_CY,$B548,N$1)</f>
        <v>0</v>
      </c>
      <c r="O548" s="385" t="n">
        <f aca="false" t="array" ref="O548:O548">INDEX(_Rge_Data_3rd_CY,$B548,O$1)</f>
        <v>0</v>
      </c>
      <c r="P548" s="385" t="n">
        <f aca="false" t="array" ref="P548:P548">INDEX(_Rge_Data_3rd_CY,$B548,P$1)</f>
        <v>0</v>
      </c>
      <c r="Q548" s="385" t="n">
        <f aca="false">INDEX(_Rge_Data_3rd_CY,$B548,Q$1)</f>
        <v>0</v>
      </c>
      <c r="R548" s="385" t="n">
        <f aca="false" t="array" ref="R548:R548">INDEX(_Rge_Data_3rd_CY,$B548,R$1)</f>
        <v>0</v>
      </c>
      <c r="S548" s="385" t="n">
        <f aca="false" t="array" ref="S548:S548">INDEX(_Rge_Data_3rd_CY,$B548,S$1)</f>
        <v>0</v>
      </c>
      <c r="T548" s="385" t="n">
        <f aca="false">H548-S548</f>
        <v>0</v>
      </c>
      <c r="U548" s="386" t="n">
        <f aca="false">IFERROR(T548/H548,0)</f>
        <v>0</v>
      </c>
      <c r="V548" s="387" t="n">
        <f aca="false">INDEX(_Rge_Data_3rd_CY,$B548,V$1)</f>
        <v>0</v>
      </c>
      <c r="W548" s="388" t="n">
        <f aca="false">INDEX(_Rge_Data_3rd_CY,$B548,W$1)</f>
        <v>0</v>
      </c>
      <c r="X548" s="388" t="n">
        <f aca="false">INDEX(_Rge_Data_3rd_CY,$B548,X$1)</f>
        <v>0</v>
      </c>
      <c r="Y548" s="388" t="n">
        <f aca="false">INDEX(_Rge_Data_3rd_CY,$B548,Y$1)</f>
        <v>0</v>
      </c>
      <c r="Z548" s="388" t="n">
        <f aca="false" t="array" ref="Z548:Z548">INDEX(_Rge_Data_3rd_CY,$B548,Z$1)</f>
        <v>0</v>
      </c>
      <c r="AA548" s="388" t="n">
        <f aca="false" t="array" ref="AA548:AA548">INDEX(_Rge_Data_3rd_CY,$B548,AA$1)</f>
        <v>0</v>
      </c>
      <c r="AB548" s="388" t="n">
        <f aca="false" t="array" ref="AB548:AB548">INDEX(_Rge_Data_3rd_CY,$B548,AB$1)</f>
        <v>0</v>
      </c>
      <c r="AC548" s="388" t="n">
        <f aca="false" t="array" ref="AC548:AC548">INDEX(_Rge_Data_3rd_CY,$B548,AC$1)</f>
        <v>0</v>
      </c>
      <c r="AD548" s="388" t="n">
        <f aca="false" t="array" ref="AD548:AD548">INDEX(_Rge_Data_3rd_CY,$B548,AD$1)</f>
        <v>0</v>
      </c>
      <c r="AE548" s="388" t="n">
        <f aca="false">INDEX(_Rge_Data_3rd_CY,$B548,AE$1)</f>
        <v>0</v>
      </c>
      <c r="AF548" s="388" t="n">
        <f aca="false" t="array" ref="AF548:AF548">INDEX(_Rge_Data_3rd_CY,$B548,AF$1)</f>
        <v>0</v>
      </c>
      <c r="AG548" s="388" t="n">
        <f aca="false" t="array" ref="AG548:AG548">INDEX(_Rge_Data_3rd_CY,$B548,AG$1)</f>
        <v>0</v>
      </c>
      <c r="AH548" s="388" t="n">
        <f aca="false">V548-AG548</f>
        <v>0</v>
      </c>
      <c r="AI548" s="389" t="n">
        <f aca="false">IFERROR(AH548/V548,)</f>
        <v>0</v>
      </c>
      <c r="AJ548" s="390" t="n">
        <f aca="false" t="array" ref="AJ548:AJ548">INDEX(_Rge_Data_3rd_CY,$B548,AJ$1)</f>
        <v>0</v>
      </c>
      <c r="AK548" s="391" t="n">
        <f aca="false" t="array" ref="AK548:AK548">INDEX(_Rge_Data_3rd_CY,$B548,AK$1)</f>
        <v>0</v>
      </c>
      <c r="AL548" s="391" t="n">
        <f aca="false" t="array" ref="AL548:AL548">INDEX(_Rge_Data_3rd_CY,$B548,AL$1)</f>
        <v>0</v>
      </c>
      <c r="AM548" s="391" t="n">
        <f aca="false">INDEX(_Rge_Data_3rd_CY,$B548,AM$1)</f>
        <v>0</v>
      </c>
      <c r="AN548" s="391" t="n">
        <f aca="false" t="array" ref="AN548:AN548">INDEX(_Rge_Data_3rd_CY,$B548,AN$1)</f>
        <v>0</v>
      </c>
      <c r="AO548" s="391" t="n">
        <f aca="false" t="array" ref="AO548:AO548">INDEX(_Rge_Data_3rd_CY,$B548,AO$1)</f>
        <v>0</v>
      </c>
      <c r="AP548" s="391" t="n">
        <f aca="false" t="array" ref="AP548:AP548">INDEX(_Rge_Data_3rd_CY,$B548,AP$1)</f>
        <v>0</v>
      </c>
      <c r="AQ548" s="391" t="n">
        <f aca="false" t="array" ref="AQ548:AQ548">INDEX(_Rge_Data_3rd_CY,$B548,AQ$1)</f>
        <v>0</v>
      </c>
      <c r="AR548" s="391" t="n">
        <f aca="false" t="array" ref="AR548:AR548">INDEX(_Rge_Data_3rd_CY,$B548,AR$1)</f>
        <v>0</v>
      </c>
      <c r="AS548" s="391" t="n">
        <f aca="false">INDEX(_Rge_Data_3rd_CY,$B548,AS$1)</f>
        <v>0</v>
      </c>
      <c r="AT548" s="391" t="n">
        <f aca="false" t="array" ref="AT548:AT548">INDEX(_Rge_Data_3rd_CY,$B548,AT$1)</f>
        <v>0</v>
      </c>
      <c r="AU548" s="391" t="n">
        <f aca="false" t="array" ref="AU548:AU548">INDEX(_Rge_Data_3rd_CY,$B548,AU$1)</f>
        <v>0</v>
      </c>
      <c r="AV548" s="262" t="n">
        <f aca="false">AU548+AX548+AY548</f>
        <v>0</v>
      </c>
      <c r="AW548" s="392" t="n">
        <f aca="false">IFERROR(AU548/AG548,0)</f>
        <v>0</v>
      </c>
      <c r="AX548" s="268" t="n">
        <f aca="false">IFERROR(IF(AND($F548="OPEN",$AH548&gt;0),$AH548*_SoP*$AW548,IF(AND($F548="CLOSED",$AH548&gt;0),$AH548*_SoL*$AW548,0)),0)</f>
        <v>0</v>
      </c>
      <c r="AY548" s="268" t="n">
        <f aca="false">IFERROR(IF($AH548&lt;0,$AH548*_SoL,0),0)</f>
        <v>0</v>
      </c>
      <c r="AZ548" s="393" t="n">
        <f aca="false">AU548+AX548</f>
        <v>0</v>
      </c>
      <c r="BA548" s="393" t="n">
        <f aca="false">AJ548-AY548</f>
        <v>0</v>
      </c>
      <c r="BB548" s="393" t="n">
        <f aca="false">AZ548-BA548</f>
        <v>0</v>
      </c>
      <c r="BC548" s="394" t="n">
        <f aca="false">IF($BB548&gt;=0,$BB548,0)</f>
        <v>0</v>
      </c>
      <c r="BD548" s="395" t="n">
        <f aca="false">IF($BB548&lt;=0,-$BB548,0)</f>
        <v>-0</v>
      </c>
      <c r="BE548" s="396" t="n">
        <f aca="false">IF((V548-AJ548)&lt;0,0,V548-AJ548)</f>
        <v>0</v>
      </c>
      <c r="BF548" s="397" t="n">
        <f aca="false">IF(AW548&gt;1,0,V548-AW548*V548)</f>
        <v>0</v>
      </c>
    </row>
    <row r="549" customFormat="false" ht="19.5" hidden="false" customHeight="true" outlineLevel="0" collapsed="false">
      <c r="A549" s="166"/>
      <c r="B549" s="208" t="n">
        <f aca="false">B548+1</f>
        <v>538</v>
      </c>
      <c r="C549" s="166"/>
      <c r="D549" s="369" t="n">
        <f aca="false">INDEX(_Rge_Projectdata_3rd,$B549,MATCH("Project-ID",_Rge_Headline_Projectdata,0))</f>
        <v>0</v>
      </c>
      <c r="E549" s="370" t="str">
        <f aca="false" t="array" ref="E549:E549">IF(INDEX(_Rge_Data_3rd_CY,$B549,E$1)=0,"",TEXT(INDEX(_Rge_Data_3rd_CY,$B549,E$1),"JJJJMMTT"))</f>
        <v/>
      </c>
      <c r="F549" s="382" t="str">
        <f aca="false" t="array" ref="F549:F549">INDEX(_Rge_Data_3rd_CY,$B549,F$1)</f>
        <v>Open</v>
      </c>
      <c r="G549" s="371" t="n">
        <f aca="false" t="array" ref="G549:G549">IFERROR(MATCH(INDEX(_Rge_Data_3rd_CY,$B549,G$1),_Rge_Projectstatus,0),"")</f>
        <v>1</v>
      </c>
      <c r="H549" s="383" t="n">
        <f aca="false">INDEX(_Rge_Data_3rd_CY,$B549,H$1)</f>
        <v>0</v>
      </c>
      <c r="I549" s="384" t="n">
        <f aca="false">INDEX(_Rge_Data_3rd_CY,$B549,I$1)</f>
        <v>0</v>
      </c>
      <c r="J549" s="384" t="n">
        <f aca="false">INDEX(_Rge_Data_3rd_CY,$B549,J$1)</f>
        <v>0</v>
      </c>
      <c r="K549" s="384" t="n">
        <f aca="false">INDEX(_Rge_Data_3rd_CY,$B549,K$1)</f>
        <v>0</v>
      </c>
      <c r="L549" s="385" t="n">
        <f aca="false" t="array" ref="L549:L549">INDEX(_Rge_Data_3rd_CY,$B549,L$1)</f>
        <v>0</v>
      </c>
      <c r="M549" s="385" t="n">
        <f aca="false" t="array" ref="M549:M549">INDEX(_Rge_Data_3rd_CY,$B549,M$1)</f>
        <v>0</v>
      </c>
      <c r="N549" s="385" t="n">
        <f aca="false" t="array" ref="N549:N549">INDEX(_Rge_Data_3rd_CY,$B549,N$1)</f>
        <v>0</v>
      </c>
      <c r="O549" s="385" t="n">
        <f aca="false" t="array" ref="O549:O549">INDEX(_Rge_Data_3rd_CY,$B549,O$1)</f>
        <v>0</v>
      </c>
      <c r="P549" s="385" t="n">
        <f aca="false" t="array" ref="P549:P549">INDEX(_Rge_Data_3rd_CY,$B549,P$1)</f>
        <v>0</v>
      </c>
      <c r="Q549" s="385" t="n">
        <f aca="false">INDEX(_Rge_Data_3rd_CY,$B549,Q$1)</f>
        <v>0</v>
      </c>
      <c r="R549" s="385" t="n">
        <f aca="false" t="array" ref="R549:R549">INDEX(_Rge_Data_3rd_CY,$B549,R$1)</f>
        <v>0</v>
      </c>
      <c r="S549" s="385" t="n">
        <f aca="false" t="array" ref="S549:S549">INDEX(_Rge_Data_3rd_CY,$B549,S$1)</f>
        <v>0</v>
      </c>
      <c r="T549" s="385" t="n">
        <f aca="false">H549-S549</f>
        <v>0</v>
      </c>
      <c r="U549" s="386" t="n">
        <f aca="false">IFERROR(T549/H549,0)</f>
        <v>0</v>
      </c>
      <c r="V549" s="387" t="n">
        <f aca="false">INDEX(_Rge_Data_3rd_CY,$B549,V$1)</f>
        <v>0</v>
      </c>
      <c r="W549" s="388" t="n">
        <f aca="false">INDEX(_Rge_Data_3rd_CY,$B549,W$1)</f>
        <v>0</v>
      </c>
      <c r="X549" s="388" t="n">
        <f aca="false">INDEX(_Rge_Data_3rd_CY,$B549,X$1)</f>
        <v>0</v>
      </c>
      <c r="Y549" s="388" t="n">
        <f aca="false">INDEX(_Rge_Data_3rd_CY,$B549,Y$1)</f>
        <v>0</v>
      </c>
      <c r="Z549" s="388" t="n">
        <f aca="false" t="array" ref="Z549:Z549">INDEX(_Rge_Data_3rd_CY,$B549,Z$1)</f>
        <v>0</v>
      </c>
      <c r="AA549" s="388" t="n">
        <f aca="false" t="array" ref="AA549:AA549">INDEX(_Rge_Data_3rd_CY,$B549,AA$1)</f>
        <v>0</v>
      </c>
      <c r="AB549" s="388" t="n">
        <f aca="false" t="array" ref="AB549:AB549">INDEX(_Rge_Data_3rd_CY,$B549,AB$1)</f>
        <v>0</v>
      </c>
      <c r="AC549" s="388" t="n">
        <f aca="false" t="array" ref="AC549:AC549">INDEX(_Rge_Data_3rd_CY,$B549,AC$1)</f>
        <v>0</v>
      </c>
      <c r="AD549" s="388" t="n">
        <f aca="false" t="array" ref="AD549:AD549">INDEX(_Rge_Data_3rd_CY,$B549,AD$1)</f>
        <v>0</v>
      </c>
      <c r="AE549" s="388" t="n">
        <f aca="false">INDEX(_Rge_Data_3rd_CY,$B549,AE$1)</f>
        <v>0</v>
      </c>
      <c r="AF549" s="388" t="n">
        <f aca="false" t="array" ref="AF549:AF549">INDEX(_Rge_Data_3rd_CY,$B549,AF$1)</f>
        <v>0</v>
      </c>
      <c r="AG549" s="388" t="n">
        <f aca="false" t="array" ref="AG549:AG549">INDEX(_Rge_Data_3rd_CY,$B549,AG$1)</f>
        <v>0</v>
      </c>
      <c r="AH549" s="388" t="n">
        <f aca="false">V549-AG549</f>
        <v>0</v>
      </c>
      <c r="AI549" s="389" t="n">
        <f aca="false">IFERROR(AH549/V549,)</f>
        <v>0</v>
      </c>
      <c r="AJ549" s="390" t="n">
        <f aca="false" t="array" ref="AJ549:AJ549">INDEX(_Rge_Data_3rd_CY,$B549,AJ$1)</f>
        <v>0</v>
      </c>
      <c r="AK549" s="391" t="n">
        <f aca="false" t="array" ref="AK549:AK549">INDEX(_Rge_Data_3rd_CY,$B549,AK$1)</f>
        <v>0</v>
      </c>
      <c r="AL549" s="391" t="n">
        <f aca="false" t="array" ref="AL549:AL549">INDEX(_Rge_Data_3rd_CY,$B549,AL$1)</f>
        <v>0</v>
      </c>
      <c r="AM549" s="391" t="n">
        <f aca="false">INDEX(_Rge_Data_3rd_CY,$B549,AM$1)</f>
        <v>0</v>
      </c>
      <c r="AN549" s="391" t="n">
        <f aca="false" t="array" ref="AN549:AN549">INDEX(_Rge_Data_3rd_CY,$B549,AN$1)</f>
        <v>0</v>
      </c>
      <c r="AO549" s="391" t="n">
        <f aca="false" t="array" ref="AO549:AO549">INDEX(_Rge_Data_3rd_CY,$B549,AO$1)</f>
        <v>0</v>
      </c>
      <c r="AP549" s="391" t="n">
        <f aca="false" t="array" ref="AP549:AP549">INDEX(_Rge_Data_3rd_CY,$B549,AP$1)</f>
        <v>0</v>
      </c>
      <c r="AQ549" s="391" t="n">
        <f aca="false" t="array" ref="AQ549:AQ549">INDEX(_Rge_Data_3rd_CY,$B549,AQ$1)</f>
        <v>0</v>
      </c>
      <c r="AR549" s="391" t="n">
        <f aca="false" t="array" ref="AR549:AR549">INDEX(_Rge_Data_3rd_CY,$B549,AR$1)</f>
        <v>0</v>
      </c>
      <c r="AS549" s="391" t="n">
        <f aca="false">INDEX(_Rge_Data_3rd_CY,$B549,AS$1)</f>
        <v>0</v>
      </c>
      <c r="AT549" s="391" t="n">
        <f aca="false" t="array" ref="AT549:AT549">INDEX(_Rge_Data_3rd_CY,$B549,AT$1)</f>
        <v>0</v>
      </c>
      <c r="AU549" s="391" t="n">
        <f aca="false" t="array" ref="AU549:AU549">INDEX(_Rge_Data_3rd_CY,$B549,AU$1)</f>
        <v>0</v>
      </c>
      <c r="AV549" s="262" t="n">
        <f aca="false">AU549+AX549+AY549</f>
        <v>0</v>
      </c>
      <c r="AW549" s="392" t="n">
        <f aca="false">IFERROR(AU549/AG549,0)</f>
        <v>0</v>
      </c>
      <c r="AX549" s="268" t="n">
        <f aca="false">IFERROR(IF(AND($F549="OPEN",$AH549&gt;0),$AH549*_SoP*$AW549,IF(AND($F549="CLOSED",$AH549&gt;0),$AH549*_SoL*$AW549,0)),0)</f>
        <v>0</v>
      </c>
      <c r="AY549" s="268" t="n">
        <f aca="false">IFERROR(IF($AH549&lt;0,$AH549*_SoL,0),0)</f>
        <v>0</v>
      </c>
      <c r="AZ549" s="393" t="n">
        <f aca="false">AU549+AX549</f>
        <v>0</v>
      </c>
      <c r="BA549" s="393" t="n">
        <f aca="false">AJ549-AY549</f>
        <v>0</v>
      </c>
      <c r="BB549" s="393" t="n">
        <f aca="false">AZ549-BA549</f>
        <v>0</v>
      </c>
      <c r="BC549" s="394" t="n">
        <f aca="false">IF($BB549&gt;=0,$BB549,0)</f>
        <v>0</v>
      </c>
      <c r="BD549" s="395" t="n">
        <f aca="false">IF($BB549&lt;=0,-$BB549,0)</f>
        <v>-0</v>
      </c>
      <c r="BE549" s="396" t="n">
        <f aca="false">IF((V549-AJ549)&lt;0,0,V549-AJ549)</f>
        <v>0</v>
      </c>
      <c r="BF549" s="397" t="n">
        <f aca="false">IF(AW549&gt;1,0,V549-AW549*V549)</f>
        <v>0</v>
      </c>
    </row>
    <row r="550" customFormat="false" ht="19.5" hidden="false" customHeight="true" outlineLevel="0" collapsed="false">
      <c r="A550" s="166"/>
      <c r="B550" s="208" t="n">
        <f aca="false">B549+1</f>
        <v>539</v>
      </c>
      <c r="C550" s="166"/>
      <c r="D550" s="369" t="n">
        <f aca="false">INDEX(_Rge_Projectdata_3rd,$B550,MATCH("Project-ID",_Rge_Headline_Projectdata,0))</f>
        <v>0</v>
      </c>
      <c r="E550" s="370" t="str">
        <f aca="false" t="array" ref="E550:E550">IF(INDEX(_Rge_Data_3rd_CY,$B550,E$1)=0,"",TEXT(INDEX(_Rge_Data_3rd_CY,$B550,E$1),"JJJJMMTT"))</f>
        <v/>
      </c>
      <c r="F550" s="382" t="str">
        <f aca="false" t="array" ref="F550:F550">INDEX(_Rge_Data_3rd_CY,$B550,F$1)</f>
        <v>Open</v>
      </c>
      <c r="G550" s="371" t="n">
        <f aca="false" t="array" ref="G550:G550">IFERROR(MATCH(INDEX(_Rge_Data_3rd_CY,$B550,G$1),_Rge_Projectstatus,0),"")</f>
        <v>1</v>
      </c>
      <c r="H550" s="383" t="n">
        <f aca="false">INDEX(_Rge_Data_3rd_CY,$B550,H$1)</f>
        <v>0</v>
      </c>
      <c r="I550" s="384" t="n">
        <f aca="false">INDEX(_Rge_Data_3rd_CY,$B550,I$1)</f>
        <v>0</v>
      </c>
      <c r="J550" s="384" t="n">
        <f aca="false">INDEX(_Rge_Data_3rd_CY,$B550,J$1)</f>
        <v>0</v>
      </c>
      <c r="K550" s="384" t="n">
        <f aca="false">INDEX(_Rge_Data_3rd_CY,$B550,K$1)</f>
        <v>0</v>
      </c>
      <c r="L550" s="385" t="n">
        <f aca="false" t="array" ref="L550:L550">INDEX(_Rge_Data_3rd_CY,$B550,L$1)</f>
        <v>0</v>
      </c>
      <c r="M550" s="385" t="n">
        <f aca="false" t="array" ref="M550:M550">INDEX(_Rge_Data_3rd_CY,$B550,M$1)</f>
        <v>0</v>
      </c>
      <c r="N550" s="385" t="n">
        <f aca="false" t="array" ref="N550:N550">INDEX(_Rge_Data_3rd_CY,$B550,N$1)</f>
        <v>0</v>
      </c>
      <c r="O550" s="385" t="n">
        <f aca="false" t="array" ref="O550:O550">INDEX(_Rge_Data_3rd_CY,$B550,O$1)</f>
        <v>0</v>
      </c>
      <c r="P550" s="385" t="n">
        <f aca="false" t="array" ref="P550:P550">INDEX(_Rge_Data_3rd_CY,$B550,P$1)</f>
        <v>0</v>
      </c>
      <c r="Q550" s="385" t="n">
        <f aca="false">INDEX(_Rge_Data_3rd_CY,$B550,Q$1)</f>
        <v>0</v>
      </c>
      <c r="R550" s="385" t="n">
        <f aca="false" t="array" ref="R550:R550">INDEX(_Rge_Data_3rd_CY,$B550,R$1)</f>
        <v>0</v>
      </c>
      <c r="S550" s="385" t="n">
        <f aca="false" t="array" ref="S550:S550">INDEX(_Rge_Data_3rd_CY,$B550,S$1)</f>
        <v>0</v>
      </c>
      <c r="T550" s="385" t="n">
        <f aca="false">H550-S550</f>
        <v>0</v>
      </c>
      <c r="U550" s="386" t="n">
        <f aca="false">IFERROR(T550/H550,0)</f>
        <v>0</v>
      </c>
      <c r="V550" s="387" t="n">
        <f aca="false">INDEX(_Rge_Data_3rd_CY,$B550,V$1)</f>
        <v>0</v>
      </c>
      <c r="W550" s="388" t="n">
        <f aca="false">INDEX(_Rge_Data_3rd_CY,$B550,W$1)</f>
        <v>0</v>
      </c>
      <c r="X550" s="388" t="n">
        <f aca="false">INDEX(_Rge_Data_3rd_CY,$B550,X$1)</f>
        <v>0</v>
      </c>
      <c r="Y550" s="388" t="n">
        <f aca="false">INDEX(_Rge_Data_3rd_CY,$B550,Y$1)</f>
        <v>0</v>
      </c>
      <c r="Z550" s="388" t="n">
        <f aca="false" t="array" ref="Z550:Z550">INDEX(_Rge_Data_3rd_CY,$B550,Z$1)</f>
        <v>0</v>
      </c>
      <c r="AA550" s="388" t="n">
        <f aca="false" t="array" ref="AA550:AA550">INDEX(_Rge_Data_3rd_CY,$B550,AA$1)</f>
        <v>0</v>
      </c>
      <c r="AB550" s="388" t="n">
        <f aca="false" t="array" ref="AB550:AB550">INDEX(_Rge_Data_3rd_CY,$B550,AB$1)</f>
        <v>0</v>
      </c>
      <c r="AC550" s="388" t="n">
        <f aca="false" t="array" ref="AC550:AC550">INDEX(_Rge_Data_3rd_CY,$B550,AC$1)</f>
        <v>0</v>
      </c>
      <c r="AD550" s="388" t="n">
        <f aca="false" t="array" ref="AD550:AD550">INDEX(_Rge_Data_3rd_CY,$B550,AD$1)</f>
        <v>0</v>
      </c>
      <c r="AE550" s="388" t="n">
        <f aca="false">INDEX(_Rge_Data_3rd_CY,$B550,AE$1)</f>
        <v>0</v>
      </c>
      <c r="AF550" s="388" t="n">
        <f aca="false" t="array" ref="AF550:AF550">INDEX(_Rge_Data_3rd_CY,$B550,AF$1)</f>
        <v>0</v>
      </c>
      <c r="AG550" s="388" t="n">
        <f aca="false" t="array" ref="AG550:AG550">INDEX(_Rge_Data_3rd_CY,$B550,AG$1)</f>
        <v>0</v>
      </c>
      <c r="AH550" s="388" t="n">
        <f aca="false">V550-AG550</f>
        <v>0</v>
      </c>
      <c r="AI550" s="389" t="n">
        <f aca="false">IFERROR(AH550/V550,)</f>
        <v>0</v>
      </c>
      <c r="AJ550" s="390" t="n">
        <f aca="false" t="array" ref="AJ550:AJ550">INDEX(_Rge_Data_3rd_CY,$B550,AJ$1)</f>
        <v>0</v>
      </c>
      <c r="AK550" s="391" t="n">
        <f aca="false" t="array" ref="AK550:AK550">INDEX(_Rge_Data_3rd_CY,$B550,AK$1)</f>
        <v>0</v>
      </c>
      <c r="AL550" s="391" t="n">
        <f aca="false" t="array" ref="AL550:AL550">INDEX(_Rge_Data_3rd_CY,$B550,AL$1)</f>
        <v>0</v>
      </c>
      <c r="AM550" s="391" t="n">
        <f aca="false">INDEX(_Rge_Data_3rd_CY,$B550,AM$1)</f>
        <v>0</v>
      </c>
      <c r="AN550" s="391" t="n">
        <f aca="false" t="array" ref="AN550:AN550">INDEX(_Rge_Data_3rd_CY,$B550,AN$1)</f>
        <v>0</v>
      </c>
      <c r="AO550" s="391" t="n">
        <f aca="false" t="array" ref="AO550:AO550">INDEX(_Rge_Data_3rd_CY,$B550,AO$1)</f>
        <v>0</v>
      </c>
      <c r="AP550" s="391" t="n">
        <f aca="false" t="array" ref="AP550:AP550">INDEX(_Rge_Data_3rd_CY,$B550,AP$1)</f>
        <v>0</v>
      </c>
      <c r="AQ550" s="391" t="n">
        <f aca="false" t="array" ref="AQ550:AQ550">INDEX(_Rge_Data_3rd_CY,$B550,AQ$1)</f>
        <v>0</v>
      </c>
      <c r="AR550" s="391" t="n">
        <f aca="false" t="array" ref="AR550:AR550">INDEX(_Rge_Data_3rd_CY,$B550,AR$1)</f>
        <v>0</v>
      </c>
      <c r="AS550" s="391" t="n">
        <f aca="false">INDEX(_Rge_Data_3rd_CY,$B550,AS$1)</f>
        <v>0</v>
      </c>
      <c r="AT550" s="391" t="n">
        <f aca="false" t="array" ref="AT550:AT550">INDEX(_Rge_Data_3rd_CY,$B550,AT$1)</f>
        <v>0</v>
      </c>
      <c r="AU550" s="391" t="n">
        <f aca="false" t="array" ref="AU550:AU550">INDEX(_Rge_Data_3rd_CY,$B550,AU$1)</f>
        <v>0</v>
      </c>
      <c r="AV550" s="262" t="n">
        <f aca="false">AU550+AX550+AY550</f>
        <v>0</v>
      </c>
      <c r="AW550" s="392" t="n">
        <f aca="false">IFERROR(AU550/AG550,0)</f>
        <v>0</v>
      </c>
      <c r="AX550" s="268" t="n">
        <f aca="false">IFERROR(IF(AND($F550="OPEN",$AH550&gt;0),$AH550*_SoP*$AW550,IF(AND($F550="CLOSED",$AH550&gt;0),$AH550*_SoL*$AW550,0)),0)</f>
        <v>0</v>
      </c>
      <c r="AY550" s="268" t="n">
        <f aca="false">IFERROR(IF($AH550&lt;0,$AH550*_SoL,0),0)</f>
        <v>0</v>
      </c>
      <c r="AZ550" s="393" t="n">
        <f aca="false">AU550+AX550</f>
        <v>0</v>
      </c>
      <c r="BA550" s="393" t="n">
        <f aca="false">AJ550-AY550</f>
        <v>0</v>
      </c>
      <c r="BB550" s="393" t="n">
        <f aca="false">AZ550-BA550</f>
        <v>0</v>
      </c>
      <c r="BC550" s="394" t="n">
        <f aca="false">IF($BB550&gt;=0,$BB550,0)</f>
        <v>0</v>
      </c>
      <c r="BD550" s="395" t="n">
        <f aca="false">IF($BB550&lt;=0,-$BB550,0)</f>
        <v>-0</v>
      </c>
      <c r="BE550" s="396" t="n">
        <f aca="false">IF((V550-AJ550)&lt;0,0,V550-AJ550)</f>
        <v>0</v>
      </c>
      <c r="BF550" s="397" t="n">
        <f aca="false">IF(AW550&gt;1,0,V550-AW550*V550)</f>
        <v>0</v>
      </c>
    </row>
    <row r="551" customFormat="false" ht="19.5" hidden="false" customHeight="true" outlineLevel="0" collapsed="false">
      <c r="A551" s="166"/>
      <c r="B551" s="208" t="n">
        <f aca="false">B550+1</f>
        <v>540</v>
      </c>
      <c r="C551" s="166"/>
      <c r="D551" s="369" t="n">
        <f aca="false">INDEX(_Rge_Projectdata_3rd,$B551,MATCH("Project-ID",_Rge_Headline_Projectdata,0))</f>
        <v>0</v>
      </c>
      <c r="E551" s="370" t="str">
        <f aca="false" t="array" ref="E551:E551">IF(INDEX(_Rge_Data_3rd_CY,$B551,E$1)=0,"",TEXT(INDEX(_Rge_Data_3rd_CY,$B551,E$1),"JJJJMMTT"))</f>
        <v/>
      </c>
      <c r="F551" s="382" t="str">
        <f aca="false" t="array" ref="F551:F551">INDEX(_Rge_Data_3rd_CY,$B551,F$1)</f>
        <v>Open</v>
      </c>
      <c r="G551" s="371" t="n">
        <f aca="false" t="array" ref="G551:G551">IFERROR(MATCH(INDEX(_Rge_Data_3rd_CY,$B551,G$1),_Rge_Projectstatus,0),"")</f>
        <v>1</v>
      </c>
      <c r="H551" s="383" t="n">
        <f aca="false">INDEX(_Rge_Data_3rd_CY,$B551,H$1)</f>
        <v>0</v>
      </c>
      <c r="I551" s="384" t="n">
        <f aca="false">INDEX(_Rge_Data_3rd_CY,$B551,I$1)</f>
        <v>0</v>
      </c>
      <c r="J551" s="384" t="n">
        <f aca="false">INDEX(_Rge_Data_3rd_CY,$B551,J$1)</f>
        <v>0</v>
      </c>
      <c r="K551" s="384" t="n">
        <f aca="false">INDEX(_Rge_Data_3rd_CY,$B551,K$1)</f>
        <v>0</v>
      </c>
      <c r="L551" s="385" t="n">
        <f aca="false" t="array" ref="L551:L551">INDEX(_Rge_Data_3rd_CY,$B551,L$1)</f>
        <v>0</v>
      </c>
      <c r="M551" s="385" t="n">
        <f aca="false" t="array" ref="M551:M551">INDEX(_Rge_Data_3rd_CY,$B551,M$1)</f>
        <v>0</v>
      </c>
      <c r="N551" s="385" t="n">
        <f aca="false" t="array" ref="N551:N551">INDEX(_Rge_Data_3rd_CY,$B551,N$1)</f>
        <v>0</v>
      </c>
      <c r="O551" s="385" t="n">
        <f aca="false" t="array" ref="O551:O551">INDEX(_Rge_Data_3rd_CY,$B551,O$1)</f>
        <v>0</v>
      </c>
      <c r="P551" s="385" t="n">
        <f aca="false" t="array" ref="P551:P551">INDEX(_Rge_Data_3rd_CY,$B551,P$1)</f>
        <v>0</v>
      </c>
      <c r="Q551" s="385" t="n">
        <f aca="false">INDEX(_Rge_Data_3rd_CY,$B551,Q$1)</f>
        <v>0</v>
      </c>
      <c r="R551" s="385" t="n">
        <f aca="false" t="array" ref="R551:R551">INDEX(_Rge_Data_3rd_CY,$B551,R$1)</f>
        <v>0</v>
      </c>
      <c r="S551" s="385" t="n">
        <f aca="false" t="array" ref="S551:S551">INDEX(_Rge_Data_3rd_CY,$B551,S$1)</f>
        <v>0</v>
      </c>
      <c r="T551" s="385" t="n">
        <f aca="false">H551-S551</f>
        <v>0</v>
      </c>
      <c r="U551" s="386" t="n">
        <f aca="false">IFERROR(T551/H551,0)</f>
        <v>0</v>
      </c>
      <c r="V551" s="387" t="n">
        <f aca="false">INDEX(_Rge_Data_3rd_CY,$B551,V$1)</f>
        <v>0</v>
      </c>
      <c r="W551" s="388" t="n">
        <f aca="false">INDEX(_Rge_Data_3rd_CY,$B551,W$1)</f>
        <v>0</v>
      </c>
      <c r="X551" s="388" t="n">
        <f aca="false">INDEX(_Rge_Data_3rd_CY,$B551,X$1)</f>
        <v>0</v>
      </c>
      <c r="Y551" s="388" t="n">
        <f aca="false">INDEX(_Rge_Data_3rd_CY,$B551,Y$1)</f>
        <v>0</v>
      </c>
      <c r="Z551" s="388" t="n">
        <f aca="false" t="array" ref="Z551:Z551">INDEX(_Rge_Data_3rd_CY,$B551,Z$1)</f>
        <v>0</v>
      </c>
      <c r="AA551" s="388" t="n">
        <f aca="false" t="array" ref="AA551:AA551">INDEX(_Rge_Data_3rd_CY,$B551,AA$1)</f>
        <v>0</v>
      </c>
      <c r="AB551" s="388" t="n">
        <f aca="false" t="array" ref="AB551:AB551">INDEX(_Rge_Data_3rd_CY,$B551,AB$1)</f>
        <v>0</v>
      </c>
      <c r="AC551" s="388" t="n">
        <f aca="false" t="array" ref="AC551:AC551">INDEX(_Rge_Data_3rd_CY,$B551,AC$1)</f>
        <v>0</v>
      </c>
      <c r="AD551" s="388" t="n">
        <f aca="false" t="array" ref="AD551:AD551">INDEX(_Rge_Data_3rd_CY,$B551,AD$1)</f>
        <v>0</v>
      </c>
      <c r="AE551" s="388" t="n">
        <f aca="false">INDEX(_Rge_Data_3rd_CY,$B551,AE$1)</f>
        <v>0</v>
      </c>
      <c r="AF551" s="388" t="n">
        <f aca="false" t="array" ref="AF551:AF551">INDEX(_Rge_Data_3rd_CY,$B551,AF$1)</f>
        <v>0</v>
      </c>
      <c r="AG551" s="388" t="n">
        <f aca="false" t="array" ref="AG551:AG551">INDEX(_Rge_Data_3rd_CY,$B551,AG$1)</f>
        <v>0</v>
      </c>
      <c r="AH551" s="388" t="n">
        <f aca="false">V551-AG551</f>
        <v>0</v>
      </c>
      <c r="AI551" s="389" t="n">
        <f aca="false">IFERROR(AH551/V551,)</f>
        <v>0</v>
      </c>
      <c r="AJ551" s="390" t="n">
        <f aca="false" t="array" ref="AJ551:AJ551">INDEX(_Rge_Data_3rd_CY,$B551,AJ$1)</f>
        <v>0</v>
      </c>
      <c r="AK551" s="391" t="n">
        <f aca="false" t="array" ref="AK551:AK551">INDEX(_Rge_Data_3rd_CY,$B551,AK$1)</f>
        <v>0</v>
      </c>
      <c r="AL551" s="391" t="n">
        <f aca="false" t="array" ref="AL551:AL551">INDEX(_Rge_Data_3rd_CY,$B551,AL$1)</f>
        <v>0</v>
      </c>
      <c r="AM551" s="391" t="n">
        <f aca="false">INDEX(_Rge_Data_3rd_CY,$B551,AM$1)</f>
        <v>0</v>
      </c>
      <c r="AN551" s="391" t="n">
        <f aca="false" t="array" ref="AN551:AN551">INDEX(_Rge_Data_3rd_CY,$B551,AN$1)</f>
        <v>0</v>
      </c>
      <c r="AO551" s="391" t="n">
        <f aca="false" t="array" ref="AO551:AO551">INDEX(_Rge_Data_3rd_CY,$B551,AO$1)</f>
        <v>0</v>
      </c>
      <c r="AP551" s="391" t="n">
        <f aca="false" t="array" ref="AP551:AP551">INDEX(_Rge_Data_3rd_CY,$B551,AP$1)</f>
        <v>0</v>
      </c>
      <c r="AQ551" s="391" t="n">
        <f aca="false" t="array" ref="AQ551:AQ551">INDEX(_Rge_Data_3rd_CY,$B551,AQ$1)</f>
        <v>0</v>
      </c>
      <c r="AR551" s="391" t="n">
        <f aca="false" t="array" ref="AR551:AR551">INDEX(_Rge_Data_3rd_CY,$B551,AR$1)</f>
        <v>0</v>
      </c>
      <c r="AS551" s="391" t="n">
        <f aca="false">INDEX(_Rge_Data_3rd_CY,$B551,AS$1)</f>
        <v>0</v>
      </c>
      <c r="AT551" s="391" t="n">
        <f aca="false" t="array" ref="AT551:AT551">INDEX(_Rge_Data_3rd_CY,$B551,AT$1)</f>
        <v>0</v>
      </c>
      <c r="AU551" s="391" t="n">
        <f aca="false" t="array" ref="AU551:AU551">INDEX(_Rge_Data_3rd_CY,$B551,AU$1)</f>
        <v>0</v>
      </c>
      <c r="AV551" s="262" t="n">
        <f aca="false">AU551+AX551+AY551</f>
        <v>0</v>
      </c>
      <c r="AW551" s="392" t="n">
        <f aca="false">IFERROR(AU551/AG551,0)</f>
        <v>0</v>
      </c>
      <c r="AX551" s="268" t="n">
        <f aca="false">IFERROR(IF(AND($F551="OPEN",$AH551&gt;0),$AH551*_SoP*$AW551,IF(AND($F551="CLOSED",$AH551&gt;0),$AH551*_SoL*$AW551,0)),0)</f>
        <v>0</v>
      </c>
      <c r="AY551" s="268" t="n">
        <f aca="false">IFERROR(IF($AH551&lt;0,$AH551*_SoL,0),0)</f>
        <v>0</v>
      </c>
      <c r="AZ551" s="393" t="n">
        <f aca="false">AU551+AX551</f>
        <v>0</v>
      </c>
      <c r="BA551" s="393" t="n">
        <f aca="false">AJ551-AY551</f>
        <v>0</v>
      </c>
      <c r="BB551" s="393" t="n">
        <f aca="false">AZ551-BA551</f>
        <v>0</v>
      </c>
      <c r="BC551" s="394" t="n">
        <f aca="false">IF($BB551&gt;=0,$BB551,0)</f>
        <v>0</v>
      </c>
      <c r="BD551" s="395" t="n">
        <f aca="false">IF($BB551&lt;=0,-$BB551,0)</f>
        <v>-0</v>
      </c>
      <c r="BE551" s="396" t="n">
        <f aca="false">IF((V551-AJ551)&lt;0,0,V551-AJ551)</f>
        <v>0</v>
      </c>
      <c r="BF551" s="397" t="n">
        <f aca="false">IF(AW551&gt;1,0,V551-AW551*V551)</f>
        <v>0</v>
      </c>
    </row>
    <row r="552" customFormat="false" ht="19.5" hidden="false" customHeight="true" outlineLevel="0" collapsed="false">
      <c r="A552" s="166"/>
      <c r="B552" s="208" t="n">
        <f aca="false">B551+1</f>
        <v>541</v>
      </c>
      <c r="C552" s="166"/>
      <c r="D552" s="369" t="n">
        <f aca="false">INDEX(_Rge_Projectdata_3rd,$B552,MATCH("Project-ID",_Rge_Headline_Projectdata,0))</f>
        <v>0</v>
      </c>
      <c r="E552" s="370" t="str">
        <f aca="false" t="array" ref="E552:E552">IF(INDEX(_Rge_Data_3rd_CY,$B552,E$1)=0,"",TEXT(INDEX(_Rge_Data_3rd_CY,$B552,E$1),"JJJJMMTT"))</f>
        <v/>
      </c>
      <c r="F552" s="382" t="str">
        <f aca="false" t="array" ref="F552:F552">INDEX(_Rge_Data_3rd_CY,$B552,F$1)</f>
        <v>Open</v>
      </c>
      <c r="G552" s="371" t="n">
        <f aca="false" t="array" ref="G552:G552">IFERROR(MATCH(INDEX(_Rge_Data_3rd_CY,$B552,G$1),_Rge_Projectstatus,0),"")</f>
        <v>1</v>
      </c>
      <c r="H552" s="383" t="n">
        <f aca="false">INDEX(_Rge_Data_3rd_CY,$B552,H$1)</f>
        <v>0</v>
      </c>
      <c r="I552" s="384" t="n">
        <f aca="false">INDEX(_Rge_Data_3rd_CY,$B552,I$1)</f>
        <v>0</v>
      </c>
      <c r="J552" s="384" t="n">
        <f aca="false">INDEX(_Rge_Data_3rd_CY,$B552,J$1)</f>
        <v>0</v>
      </c>
      <c r="K552" s="384" t="n">
        <f aca="false">INDEX(_Rge_Data_3rd_CY,$B552,K$1)</f>
        <v>0</v>
      </c>
      <c r="L552" s="385" t="n">
        <f aca="false" t="array" ref="L552:L552">INDEX(_Rge_Data_3rd_CY,$B552,L$1)</f>
        <v>0</v>
      </c>
      <c r="M552" s="385" t="n">
        <f aca="false" t="array" ref="M552:M552">INDEX(_Rge_Data_3rd_CY,$B552,M$1)</f>
        <v>0</v>
      </c>
      <c r="N552" s="385" t="n">
        <f aca="false" t="array" ref="N552:N552">INDEX(_Rge_Data_3rd_CY,$B552,N$1)</f>
        <v>0</v>
      </c>
      <c r="O552" s="385" t="n">
        <f aca="false" t="array" ref="O552:O552">INDEX(_Rge_Data_3rd_CY,$B552,O$1)</f>
        <v>0</v>
      </c>
      <c r="P552" s="385" t="n">
        <f aca="false" t="array" ref="P552:P552">INDEX(_Rge_Data_3rd_CY,$B552,P$1)</f>
        <v>0</v>
      </c>
      <c r="Q552" s="385" t="n">
        <f aca="false">INDEX(_Rge_Data_3rd_CY,$B552,Q$1)</f>
        <v>0</v>
      </c>
      <c r="R552" s="385" t="n">
        <f aca="false" t="array" ref="R552:R552">INDEX(_Rge_Data_3rd_CY,$B552,R$1)</f>
        <v>0</v>
      </c>
      <c r="S552" s="385" t="n">
        <f aca="false" t="array" ref="S552:S552">INDEX(_Rge_Data_3rd_CY,$B552,S$1)</f>
        <v>0</v>
      </c>
      <c r="T552" s="385" t="n">
        <f aca="false">H552-S552</f>
        <v>0</v>
      </c>
      <c r="U552" s="386" t="n">
        <f aca="false">IFERROR(T552/H552,0)</f>
        <v>0</v>
      </c>
      <c r="V552" s="387" t="n">
        <f aca="false">INDEX(_Rge_Data_3rd_CY,$B552,V$1)</f>
        <v>0</v>
      </c>
      <c r="W552" s="388" t="n">
        <f aca="false">INDEX(_Rge_Data_3rd_CY,$B552,W$1)</f>
        <v>0</v>
      </c>
      <c r="X552" s="388" t="n">
        <f aca="false">INDEX(_Rge_Data_3rd_CY,$B552,X$1)</f>
        <v>0</v>
      </c>
      <c r="Y552" s="388" t="n">
        <f aca="false">INDEX(_Rge_Data_3rd_CY,$B552,Y$1)</f>
        <v>0</v>
      </c>
      <c r="Z552" s="388" t="n">
        <f aca="false" t="array" ref="Z552:Z552">INDEX(_Rge_Data_3rd_CY,$B552,Z$1)</f>
        <v>0</v>
      </c>
      <c r="AA552" s="388" t="n">
        <f aca="false" t="array" ref="AA552:AA552">INDEX(_Rge_Data_3rd_CY,$B552,AA$1)</f>
        <v>0</v>
      </c>
      <c r="AB552" s="388" t="n">
        <f aca="false" t="array" ref="AB552:AB552">INDEX(_Rge_Data_3rd_CY,$B552,AB$1)</f>
        <v>0</v>
      </c>
      <c r="AC552" s="388" t="n">
        <f aca="false" t="array" ref="AC552:AC552">INDEX(_Rge_Data_3rd_CY,$B552,AC$1)</f>
        <v>0</v>
      </c>
      <c r="AD552" s="388" t="n">
        <f aca="false" t="array" ref="AD552:AD552">INDEX(_Rge_Data_3rd_CY,$B552,AD$1)</f>
        <v>0</v>
      </c>
      <c r="AE552" s="388" t="n">
        <f aca="false">INDEX(_Rge_Data_3rd_CY,$B552,AE$1)</f>
        <v>0</v>
      </c>
      <c r="AF552" s="388" t="n">
        <f aca="false" t="array" ref="AF552:AF552">INDEX(_Rge_Data_3rd_CY,$B552,AF$1)</f>
        <v>0</v>
      </c>
      <c r="AG552" s="388" t="n">
        <f aca="false" t="array" ref="AG552:AG552">INDEX(_Rge_Data_3rd_CY,$B552,AG$1)</f>
        <v>0</v>
      </c>
      <c r="AH552" s="388" t="n">
        <f aca="false">V552-AG552</f>
        <v>0</v>
      </c>
      <c r="AI552" s="389" t="n">
        <f aca="false">IFERROR(AH552/V552,)</f>
        <v>0</v>
      </c>
      <c r="AJ552" s="390" t="n">
        <f aca="false" t="array" ref="AJ552:AJ552">INDEX(_Rge_Data_3rd_CY,$B552,AJ$1)</f>
        <v>0</v>
      </c>
      <c r="AK552" s="391" t="n">
        <f aca="false" t="array" ref="AK552:AK552">INDEX(_Rge_Data_3rd_CY,$B552,AK$1)</f>
        <v>0</v>
      </c>
      <c r="AL552" s="391" t="n">
        <f aca="false" t="array" ref="AL552:AL552">INDEX(_Rge_Data_3rd_CY,$B552,AL$1)</f>
        <v>0</v>
      </c>
      <c r="AM552" s="391" t="n">
        <f aca="false">INDEX(_Rge_Data_3rd_CY,$B552,AM$1)</f>
        <v>0</v>
      </c>
      <c r="AN552" s="391" t="n">
        <f aca="false" t="array" ref="AN552:AN552">INDEX(_Rge_Data_3rd_CY,$B552,AN$1)</f>
        <v>0</v>
      </c>
      <c r="AO552" s="391" t="n">
        <f aca="false" t="array" ref="AO552:AO552">INDEX(_Rge_Data_3rd_CY,$B552,AO$1)</f>
        <v>0</v>
      </c>
      <c r="AP552" s="391" t="n">
        <f aca="false" t="array" ref="AP552:AP552">INDEX(_Rge_Data_3rd_CY,$B552,AP$1)</f>
        <v>0</v>
      </c>
      <c r="AQ552" s="391" t="n">
        <f aca="false" t="array" ref="AQ552:AQ552">INDEX(_Rge_Data_3rd_CY,$B552,AQ$1)</f>
        <v>0</v>
      </c>
      <c r="AR552" s="391" t="n">
        <f aca="false" t="array" ref="AR552:AR552">INDEX(_Rge_Data_3rd_CY,$B552,AR$1)</f>
        <v>0</v>
      </c>
      <c r="AS552" s="391" t="n">
        <f aca="false">INDEX(_Rge_Data_3rd_CY,$B552,AS$1)</f>
        <v>0</v>
      </c>
      <c r="AT552" s="391" t="n">
        <f aca="false" t="array" ref="AT552:AT552">INDEX(_Rge_Data_3rd_CY,$B552,AT$1)</f>
        <v>0</v>
      </c>
      <c r="AU552" s="391" t="n">
        <f aca="false" t="array" ref="AU552:AU552">INDEX(_Rge_Data_3rd_CY,$B552,AU$1)</f>
        <v>0</v>
      </c>
      <c r="AV552" s="262" t="n">
        <f aca="false">AU552+AX552+AY552</f>
        <v>0</v>
      </c>
      <c r="AW552" s="392" t="n">
        <f aca="false">IFERROR(AU552/AG552,0)</f>
        <v>0</v>
      </c>
      <c r="AX552" s="268" t="n">
        <f aca="false">IFERROR(IF(AND($F552="OPEN",$AH552&gt;0),$AH552*_SoP*$AW552,IF(AND($F552="CLOSED",$AH552&gt;0),$AH552*_SoL*$AW552,0)),0)</f>
        <v>0</v>
      </c>
      <c r="AY552" s="268" t="n">
        <f aca="false">IFERROR(IF($AH552&lt;0,$AH552*_SoL,0),0)</f>
        <v>0</v>
      </c>
      <c r="AZ552" s="393" t="n">
        <f aca="false">AU552+AX552</f>
        <v>0</v>
      </c>
      <c r="BA552" s="393" t="n">
        <f aca="false">AJ552-AY552</f>
        <v>0</v>
      </c>
      <c r="BB552" s="393" t="n">
        <f aca="false">AZ552-BA552</f>
        <v>0</v>
      </c>
      <c r="BC552" s="394" t="n">
        <f aca="false">IF($BB552&gt;=0,$BB552,0)</f>
        <v>0</v>
      </c>
      <c r="BD552" s="395" t="n">
        <f aca="false">IF($BB552&lt;=0,-$BB552,0)</f>
        <v>-0</v>
      </c>
      <c r="BE552" s="396" t="n">
        <f aca="false">IF((V552-AJ552)&lt;0,0,V552-AJ552)</f>
        <v>0</v>
      </c>
      <c r="BF552" s="397" t="n">
        <f aca="false">IF(AW552&gt;1,0,V552-AW552*V552)</f>
        <v>0</v>
      </c>
    </row>
    <row r="553" customFormat="false" ht="19.5" hidden="false" customHeight="true" outlineLevel="0" collapsed="false">
      <c r="A553" s="166"/>
      <c r="B553" s="208" t="n">
        <f aca="false">B552+1</f>
        <v>542</v>
      </c>
      <c r="C553" s="166"/>
      <c r="D553" s="369" t="n">
        <f aca="false">INDEX(_Rge_Projectdata_3rd,$B553,MATCH("Project-ID",_Rge_Headline_Projectdata,0))</f>
        <v>0</v>
      </c>
      <c r="E553" s="370" t="str">
        <f aca="false" t="array" ref="E553:E553">IF(INDEX(_Rge_Data_3rd_CY,$B553,E$1)=0,"",TEXT(INDEX(_Rge_Data_3rd_CY,$B553,E$1),"JJJJMMTT"))</f>
        <v/>
      </c>
      <c r="F553" s="382" t="str">
        <f aca="false" t="array" ref="F553:F553">INDEX(_Rge_Data_3rd_CY,$B553,F$1)</f>
        <v>Open</v>
      </c>
      <c r="G553" s="371" t="n">
        <f aca="false" t="array" ref="G553:G553">IFERROR(MATCH(INDEX(_Rge_Data_3rd_CY,$B553,G$1),_Rge_Projectstatus,0),"")</f>
        <v>1</v>
      </c>
      <c r="H553" s="383" t="n">
        <f aca="false">INDEX(_Rge_Data_3rd_CY,$B553,H$1)</f>
        <v>0</v>
      </c>
      <c r="I553" s="384" t="n">
        <f aca="false">INDEX(_Rge_Data_3rd_CY,$B553,I$1)</f>
        <v>0</v>
      </c>
      <c r="J553" s="384" t="n">
        <f aca="false">INDEX(_Rge_Data_3rd_CY,$B553,J$1)</f>
        <v>0</v>
      </c>
      <c r="K553" s="384" t="n">
        <f aca="false">INDEX(_Rge_Data_3rd_CY,$B553,K$1)</f>
        <v>0</v>
      </c>
      <c r="L553" s="385" t="n">
        <f aca="false" t="array" ref="L553:L553">INDEX(_Rge_Data_3rd_CY,$B553,L$1)</f>
        <v>0</v>
      </c>
      <c r="M553" s="385" t="n">
        <f aca="false" t="array" ref="M553:M553">INDEX(_Rge_Data_3rd_CY,$B553,M$1)</f>
        <v>0</v>
      </c>
      <c r="N553" s="385" t="n">
        <f aca="false" t="array" ref="N553:N553">INDEX(_Rge_Data_3rd_CY,$B553,N$1)</f>
        <v>0</v>
      </c>
      <c r="O553" s="385" t="n">
        <f aca="false" t="array" ref="O553:O553">INDEX(_Rge_Data_3rd_CY,$B553,O$1)</f>
        <v>0</v>
      </c>
      <c r="P553" s="385" t="n">
        <f aca="false" t="array" ref="P553:P553">INDEX(_Rge_Data_3rd_CY,$B553,P$1)</f>
        <v>0</v>
      </c>
      <c r="Q553" s="385" t="n">
        <f aca="false">INDEX(_Rge_Data_3rd_CY,$B553,Q$1)</f>
        <v>0</v>
      </c>
      <c r="R553" s="385" t="n">
        <f aca="false" t="array" ref="R553:R553">INDEX(_Rge_Data_3rd_CY,$B553,R$1)</f>
        <v>0</v>
      </c>
      <c r="S553" s="385" t="n">
        <f aca="false" t="array" ref="S553:S553">INDEX(_Rge_Data_3rd_CY,$B553,S$1)</f>
        <v>0</v>
      </c>
      <c r="T553" s="385" t="n">
        <f aca="false">H553-S553</f>
        <v>0</v>
      </c>
      <c r="U553" s="386" t="n">
        <f aca="false">IFERROR(T553/H553,0)</f>
        <v>0</v>
      </c>
      <c r="V553" s="387" t="n">
        <f aca="false">INDEX(_Rge_Data_3rd_CY,$B553,V$1)</f>
        <v>0</v>
      </c>
      <c r="W553" s="388" t="n">
        <f aca="false">INDEX(_Rge_Data_3rd_CY,$B553,W$1)</f>
        <v>0</v>
      </c>
      <c r="X553" s="388" t="n">
        <f aca="false">INDEX(_Rge_Data_3rd_CY,$B553,X$1)</f>
        <v>0</v>
      </c>
      <c r="Y553" s="388" t="n">
        <f aca="false">INDEX(_Rge_Data_3rd_CY,$B553,Y$1)</f>
        <v>0</v>
      </c>
      <c r="Z553" s="388" t="n">
        <f aca="false" t="array" ref="Z553:Z553">INDEX(_Rge_Data_3rd_CY,$B553,Z$1)</f>
        <v>0</v>
      </c>
      <c r="AA553" s="388" t="n">
        <f aca="false" t="array" ref="AA553:AA553">INDEX(_Rge_Data_3rd_CY,$B553,AA$1)</f>
        <v>0</v>
      </c>
      <c r="AB553" s="388" t="n">
        <f aca="false" t="array" ref="AB553:AB553">INDEX(_Rge_Data_3rd_CY,$B553,AB$1)</f>
        <v>0</v>
      </c>
      <c r="AC553" s="388" t="n">
        <f aca="false" t="array" ref="AC553:AC553">INDEX(_Rge_Data_3rd_CY,$B553,AC$1)</f>
        <v>0</v>
      </c>
      <c r="AD553" s="388" t="n">
        <f aca="false" t="array" ref="AD553:AD553">INDEX(_Rge_Data_3rd_CY,$B553,AD$1)</f>
        <v>0</v>
      </c>
      <c r="AE553" s="388" t="n">
        <f aca="false">INDEX(_Rge_Data_3rd_CY,$B553,AE$1)</f>
        <v>0</v>
      </c>
      <c r="AF553" s="388" t="n">
        <f aca="false" t="array" ref="AF553:AF553">INDEX(_Rge_Data_3rd_CY,$B553,AF$1)</f>
        <v>0</v>
      </c>
      <c r="AG553" s="388" t="n">
        <f aca="false" t="array" ref="AG553:AG553">INDEX(_Rge_Data_3rd_CY,$B553,AG$1)</f>
        <v>0</v>
      </c>
      <c r="AH553" s="388" t="n">
        <f aca="false">V553-AG553</f>
        <v>0</v>
      </c>
      <c r="AI553" s="389" t="n">
        <f aca="false">IFERROR(AH553/V553,)</f>
        <v>0</v>
      </c>
      <c r="AJ553" s="390" t="n">
        <f aca="false" t="array" ref="AJ553:AJ553">INDEX(_Rge_Data_3rd_CY,$B553,AJ$1)</f>
        <v>0</v>
      </c>
      <c r="AK553" s="391" t="n">
        <f aca="false" t="array" ref="AK553:AK553">INDEX(_Rge_Data_3rd_CY,$B553,AK$1)</f>
        <v>0</v>
      </c>
      <c r="AL553" s="391" t="n">
        <f aca="false" t="array" ref="AL553:AL553">INDEX(_Rge_Data_3rd_CY,$B553,AL$1)</f>
        <v>0</v>
      </c>
      <c r="AM553" s="391" t="n">
        <f aca="false">INDEX(_Rge_Data_3rd_CY,$B553,AM$1)</f>
        <v>0</v>
      </c>
      <c r="AN553" s="391" t="n">
        <f aca="false" t="array" ref="AN553:AN553">INDEX(_Rge_Data_3rd_CY,$B553,AN$1)</f>
        <v>0</v>
      </c>
      <c r="AO553" s="391" t="n">
        <f aca="false" t="array" ref="AO553:AO553">INDEX(_Rge_Data_3rd_CY,$B553,AO$1)</f>
        <v>0</v>
      </c>
      <c r="AP553" s="391" t="n">
        <f aca="false" t="array" ref="AP553:AP553">INDEX(_Rge_Data_3rd_CY,$B553,AP$1)</f>
        <v>0</v>
      </c>
      <c r="AQ553" s="391" t="n">
        <f aca="false" t="array" ref="AQ553:AQ553">INDEX(_Rge_Data_3rd_CY,$B553,AQ$1)</f>
        <v>0</v>
      </c>
      <c r="AR553" s="391" t="n">
        <f aca="false" t="array" ref="AR553:AR553">INDEX(_Rge_Data_3rd_CY,$B553,AR$1)</f>
        <v>0</v>
      </c>
      <c r="AS553" s="391" t="n">
        <f aca="false">INDEX(_Rge_Data_3rd_CY,$B553,AS$1)</f>
        <v>0</v>
      </c>
      <c r="AT553" s="391" t="n">
        <f aca="false" t="array" ref="AT553:AT553">INDEX(_Rge_Data_3rd_CY,$B553,AT$1)</f>
        <v>0</v>
      </c>
      <c r="AU553" s="391" t="n">
        <f aca="false" t="array" ref="AU553:AU553">INDEX(_Rge_Data_3rd_CY,$B553,AU$1)</f>
        <v>0</v>
      </c>
      <c r="AV553" s="262" t="n">
        <f aca="false">AU553+AX553+AY553</f>
        <v>0</v>
      </c>
      <c r="AW553" s="392" t="n">
        <f aca="false">IFERROR(AU553/AG553,0)</f>
        <v>0</v>
      </c>
      <c r="AX553" s="268" t="n">
        <f aca="false">IFERROR(IF(AND($F553="OPEN",$AH553&gt;0),$AH553*_SoP*$AW553,IF(AND($F553="CLOSED",$AH553&gt;0),$AH553*_SoL*$AW553,0)),0)</f>
        <v>0</v>
      </c>
      <c r="AY553" s="268" t="n">
        <f aca="false">IFERROR(IF($AH553&lt;0,$AH553*_SoL,0),0)</f>
        <v>0</v>
      </c>
      <c r="AZ553" s="393" t="n">
        <f aca="false">AU553+AX553</f>
        <v>0</v>
      </c>
      <c r="BA553" s="393" t="n">
        <f aca="false">AJ553-AY553</f>
        <v>0</v>
      </c>
      <c r="BB553" s="393" t="n">
        <f aca="false">AZ553-BA553</f>
        <v>0</v>
      </c>
      <c r="BC553" s="394" t="n">
        <f aca="false">IF($BB553&gt;=0,$BB553,0)</f>
        <v>0</v>
      </c>
      <c r="BD553" s="395" t="n">
        <f aca="false">IF($BB553&lt;=0,-$BB553,0)</f>
        <v>-0</v>
      </c>
      <c r="BE553" s="396" t="n">
        <f aca="false">IF((V553-AJ553)&lt;0,0,V553-AJ553)</f>
        <v>0</v>
      </c>
      <c r="BF553" s="397" t="n">
        <f aca="false">IF(AW553&gt;1,0,V553-AW553*V553)</f>
        <v>0</v>
      </c>
    </row>
    <row r="554" customFormat="false" ht="19.5" hidden="false" customHeight="true" outlineLevel="0" collapsed="false">
      <c r="A554" s="166"/>
      <c r="B554" s="208" t="n">
        <f aca="false">B553+1</f>
        <v>543</v>
      </c>
      <c r="C554" s="166"/>
      <c r="D554" s="369" t="n">
        <f aca="false">INDEX(_Rge_Projectdata_3rd,$B554,MATCH("Project-ID",_Rge_Headline_Projectdata,0))</f>
        <v>0</v>
      </c>
      <c r="E554" s="370" t="str">
        <f aca="false" t="array" ref="E554:E554">IF(INDEX(_Rge_Data_3rd_CY,$B554,E$1)=0,"",TEXT(INDEX(_Rge_Data_3rd_CY,$B554,E$1),"JJJJMMTT"))</f>
        <v/>
      </c>
      <c r="F554" s="382" t="str">
        <f aca="false" t="array" ref="F554:F554">INDEX(_Rge_Data_3rd_CY,$B554,F$1)</f>
        <v>Open</v>
      </c>
      <c r="G554" s="371" t="n">
        <f aca="false" t="array" ref="G554:G554">IFERROR(MATCH(INDEX(_Rge_Data_3rd_CY,$B554,G$1),_Rge_Projectstatus,0),"")</f>
        <v>1</v>
      </c>
      <c r="H554" s="383" t="n">
        <f aca="false">INDEX(_Rge_Data_3rd_CY,$B554,H$1)</f>
        <v>0</v>
      </c>
      <c r="I554" s="384" t="n">
        <f aca="false">INDEX(_Rge_Data_3rd_CY,$B554,I$1)</f>
        <v>0</v>
      </c>
      <c r="J554" s="384" t="n">
        <f aca="false">INDEX(_Rge_Data_3rd_CY,$B554,J$1)</f>
        <v>0</v>
      </c>
      <c r="K554" s="384" t="n">
        <f aca="false">INDEX(_Rge_Data_3rd_CY,$B554,K$1)</f>
        <v>0</v>
      </c>
      <c r="L554" s="385" t="n">
        <f aca="false" t="array" ref="L554:L554">INDEX(_Rge_Data_3rd_CY,$B554,L$1)</f>
        <v>0</v>
      </c>
      <c r="M554" s="385" t="n">
        <f aca="false" t="array" ref="M554:M554">INDEX(_Rge_Data_3rd_CY,$B554,M$1)</f>
        <v>0</v>
      </c>
      <c r="N554" s="385" t="n">
        <f aca="false" t="array" ref="N554:N554">INDEX(_Rge_Data_3rd_CY,$B554,N$1)</f>
        <v>0</v>
      </c>
      <c r="O554" s="385" t="n">
        <f aca="false" t="array" ref="O554:O554">INDEX(_Rge_Data_3rd_CY,$B554,O$1)</f>
        <v>0</v>
      </c>
      <c r="P554" s="385" t="n">
        <f aca="false" t="array" ref="P554:P554">INDEX(_Rge_Data_3rd_CY,$B554,P$1)</f>
        <v>0</v>
      </c>
      <c r="Q554" s="385" t="n">
        <f aca="false">INDEX(_Rge_Data_3rd_CY,$B554,Q$1)</f>
        <v>0</v>
      </c>
      <c r="R554" s="385" t="n">
        <f aca="false" t="array" ref="R554:R554">INDEX(_Rge_Data_3rd_CY,$B554,R$1)</f>
        <v>0</v>
      </c>
      <c r="S554" s="385" t="n">
        <f aca="false" t="array" ref="S554:S554">INDEX(_Rge_Data_3rd_CY,$B554,S$1)</f>
        <v>0</v>
      </c>
      <c r="T554" s="385" t="n">
        <f aca="false">H554-S554</f>
        <v>0</v>
      </c>
      <c r="U554" s="386" t="n">
        <f aca="false">IFERROR(T554/H554,0)</f>
        <v>0</v>
      </c>
      <c r="V554" s="387" t="n">
        <f aca="false">INDEX(_Rge_Data_3rd_CY,$B554,V$1)</f>
        <v>0</v>
      </c>
      <c r="W554" s="388" t="n">
        <f aca="false">INDEX(_Rge_Data_3rd_CY,$B554,W$1)</f>
        <v>0</v>
      </c>
      <c r="X554" s="388" t="n">
        <f aca="false">INDEX(_Rge_Data_3rd_CY,$B554,X$1)</f>
        <v>0</v>
      </c>
      <c r="Y554" s="388" t="n">
        <f aca="false">INDEX(_Rge_Data_3rd_CY,$B554,Y$1)</f>
        <v>0</v>
      </c>
      <c r="Z554" s="388" t="n">
        <f aca="false" t="array" ref="Z554:Z554">INDEX(_Rge_Data_3rd_CY,$B554,Z$1)</f>
        <v>0</v>
      </c>
      <c r="AA554" s="388" t="n">
        <f aca="false" t="array" ref="AA554:AA554">INDEX(_Rge_Data_3rd_CY,$B554,AA$1)</f>
        <v>0</v>
      </c>
      <c r="AB554" s="388" t="n">
        <f aca="false" t="array" ref="AB554:AB554">INDEX(_Rge_Data_3rd_CY,$B554,AB$1)</f>
        <v>0</v>
      </c>
      <c r="AC554" s="388" t="n">
        <f aca="false" t="array" ref="AC554:AC554">INDEX(_Rge_Data_3rd_CY,$B554,AC$1)</f>
        <v>0</v>
      </c>
      <c r="AD554" s="388" t="n">
        <f aca="false" t="array" ref="AD554:AD554">INDEX(_Rge_Data_3rd_CY,$B554,AD$1)</f>
        <v>0</v>
      </c>
      <c r="AE554" s="388" t="n">
        <f aca="false">INDEX(_Rge_Data_3rd_CY,$B554,AE$1)</f>
        <v>0</v>
      </c>
      <c r="AF554" s="388" t="n">
        <f aca="false" t="array" ref="AF554:AF554">INDEX(_Rge_Data_3rd_CY,$B554,AF$1)</f>
        <v>0</v>
      </c>
      <c r="AG554" s="388" t="n">
        <f aca="false" t="array" ref="AG554:AG554">INDEX(_Rge_Data_3rd_CY,$B554,AG$1)</f>
        <v>0</v>
      </c>
      <c r="AH554" s="388" t="n">
        <f aca="false">V554-AG554</f>
        <v>0</v>
      </c>
      <c r="AI554" s="389" t="n">
        <f aca="false">IFERROR(AH554/V554,)</f>
        <v>0</v>
      </c>
      <c r="AJ554" s="390" t="n">
        <f aca="false" t="array" ref="AJ554:AJ554">INDEX(_Rge_Data_3rd_CY,$B554,AJ$1)</f>
        <v>0</v>
      </c>
      <c r="AK554" s="391" t="n">
        <f aca="false" t="array" ref="AK554:AK554">INDEX(_Rge_Data_3rd_CY,$B554,AK$1)</f>
        <v>0</v>
      </c>
      <c r="AL554" s="391" t="n">
        <f aca="false" t="array" ref="AL554:AL554">INDEX(_Rge_Data_3rd_CY,$B554,AL$1)</f>
        <v>0</v>
      </c>
      <c r="AM554" s="391" t="n">
        <f aca="false">INDEX(_Rge_Data_3rd_CY,$B554,AM$1)</f>
        <v>0</v>
      </c>
      <c r="AN554" s="391" t="n">
        <f aca="false" t="array" ref="AN554:AN554">INDEX(_Rge_Data_3rd_CY,$B554,AN$1)</f>
        <v>0</v>
      </c>
      <c r="AO554" s="391" t="n">
        <f aca="false" t="array" ref="AO554:AO554">INDEX(_Rge_Data_3rd_CY,$B554,AO$1)</f>
        <v>0</v>
      </c>
      <c r="AP554" s="391" t="n">
        <f aca="false" t="array" ref="AP554:AP554">INDEX(_Rge_Data_3rd_CY,$B554,AP$1)</f>
        <v>0</v>
      </c>
      <c r="AQ554" s="391" t="n">
        <f aca="false" t="array" ref="AQ554:AQ554">INDEX(_Rge_Data_3rd_CY,$B554,AQ$1)</f>
        <v>0</v>
      </c>
      <c r="AR554" s="391" t="n">
        <f aca="false" t="array" ref="AR554:AR554">INDEX(_Rge_Data_3rd_CY,$B554,AR$1)</f>
        <v>0</v>
      </c>
      <c r="AS554" s="391" t="n">
        <f aca="false">INDEX(_Rge_Data_3rd_CY,$B554,AS$1)</f>
        <v>0</v>
      </c>
      <c r="AT554" s="391" t="n">
        <f aca="false" t="array" ref="AT554:AT554">INDEX(_Rge_Data_3rd_CY,$B554,AT$1)</f>
        <v>0</v>
      </c>
      <c r="AU554" s="391" t="n">
        <f aca="false" t="array" ref="AU554:AU554">INDEX(_Rge_Data_3rd_CY,$B554,AU$1)</f>
        <v>0</v>
      </c>
      <c r="AV554" s="262" t="n">
        <f aca="false">AU554+AX554+AY554</f>
        <v>0</v>
      </c>
      <c r="AW554" s="392" t="n">
        <f aca="false">IFERROR(AU554/AG554,0)</f>
        <v>0</v>
      </c>
      <c r="AX554" s="268" t="n">
        <f aca="false">IFERROR(IF(AND($F554="OPEN",$AH554&gt;0),$AH554*_SoP*$AW554,IF(AND($F554="CLOSED",$AH554&gt;0),$AH554*_SoL*$AW554,0)),0)</f>
        <v>0</v>
      </c>
      <c r="AY554" s="268" t="n">
        <f aca="false">IFERROR(IF($AH554&lt;0,$AH554*_SoL,0),0)</f>
        <v>0</v>
      </c>
      <c r="AZ554" s="393" t="n">
        <f aca="false">AU554+AX554</f>
        <v>0</v>
      </c>
      <c r="BA554" s="393" t="n">
        <f aca="false">AJ554-AY554</f>
        <v>0</v>
      </c>
      <c r="BB554" s="393" t="n">
        <f aca="false">AZ554-BA554</f>
        <v>0</v>
      </c>
      <c r="BC554" s="394" t="n">
        <f aca="false">IF($BB554&gt;=0,$BB554,0)</f>
        <v>0</v>
      </c>
      <c r="BD554" s="395" t="n">
        <f aca="false">IF($BB554&lt;=0,-$BB554,0)</f>
        <v>-0</v>
      </c>
      <c r="BE554" s="396" t="n">
        <f aca="false">IF((V554-AJ554)&lt;0,0,V554-AJ554)</f>
        <v>0</v>
      </c>
      <c r="BF554" s="397" t="n">
        <f aca="false">IF(AW554&gt;1,0,V554-AW554*V554)</f>
        <v>0</v>
      </c>
    </row>
    <row r="555" customFormat="false" ht="19.5" hidden="false" customHeight="true" outlineLevel="0" collapsed="false">
      <c r="A555" s="166"/>
      <c r="B555" s="208" t="n">
        <f aca="false">B554+1</f>
        <v>544</v>
      </c>
      <c r="C555" s="166"/>
      <c r="D555" s="369" t="n">
        <f aca="false">INDEX(_Rge_Projectdata_3rd,$B555,MATCH("Project-ID",_Rge_Headline_Projectdata,0))</f>
        <v>0</v>
      </c>
      <c r="E555" s="370" t="str">
        <f aca="false" t="array" ref="E555:E555">IF(INDEX(_Rge_Data_3rd_CY,$B555,E$1)=0,"",TEXT(INDEX(_Rge_Data_3rd_CY,$B555,E$1),"JJJJMMTT"))</f>
        <v/>
      </c>
      <c r="F555" s="382" t="str">
        <f aca="false" t="array" ref="F555:F555">INDEX(_Rge_Data_3rd_CY,$B555,F$1)</f>
        <v>Open</v>
      </c>
      <c r="G555" s="371" t="n">
        <f aca="false" t="array" ref="G555:G555">IFERROR(MATCH(INDEX(_Rge_Data_3rd_CY,$B555,G$1),_Rge_Projectstatus,0),"")</f>
        <v>1</v>
      </c>
      <c r="H555" s="383" t="n">
        <f aca="false">INDEX(_Rge_Data_3rd_CY,$B555,H$1)</f>
        <v>0</v>
      </c>
      <c r="I555" s="384" t="n">
        <f aca="false">INDEX(_Rge_Data_3rd_CY,$B555,I$1)</f>
        <v>0</v>
      </c>
      <c r="J555" s="384" t="n">
        <f aca="false">INDEX(_Rge_Data_3rd_CY,$B555,J$1)</f>
        <v>0</v>
      </c>
      <c r="K555" s="384" t="n">
        <f aca="false">INDEX(_Rge_Data_3rd_CY,$B555,K$1)</f>
        <v>0</v>
      </c>
      <c r="L555" s="385" t="n">
        <f aca="false" t="array" ref="L555:L555">INDEX(_Rge_Data_3rd_CY,$B555,L$1)</f>
        <v>0</v>
      </c>
      <c r="M555" s="385" t="n">
        <f aca="false" t="array" ref="M555:M555">INDEX(_Rge_Data_3rd_CY,$B555,M$1)</f>
        <v>0</v>
      </c>
      <c r="N555" s="385" t="n">
        <f aca="false" t="array" ref="N555:N555">INDEX(_Rge_Data_3rd_CY,$B555,N$1)</f>
        <v>0</v>
      </c>
      <c r="O555" s="385" t="n">
        <f aca="false" t="array" ref="O555:O555">INDEX(_Rge_Data_3rd_CY,$B555,O$1)</f>
        <v>0</v>
      </c>
      <c r="P555" s="385" t="n">
        <f aca="false" t="array" ref="P555:P555">INDEX(_Rge_Data_3rd_CY,$B555,P$1)</f>
        <v>0</v>
      </c>
      <c r="Q555" s="385" t="n">
        <f aca="false">INDEX(_Rge_Data_3rd_CY,$B555,Q$1)</f>
        <v>0</v>
      </c>
      <c r="R555" s="385" t="n">
        <f aca="false" t="array" ref="R555:R555">INDEX(_Rge_Data_3rd_CY,$B555,R$1)</f>
        <v>0</v>
      </c>
      <c r="S555" s="385" t="n">
        <f aca="false" t="array" ref="S555:S555">INDEX(_Rge_Data_3rd_CY,$B555,S$1)</f>
        <v>0</v>
      </c>
      <c r="T555" s="385" t="n">
        <f aca="false">H555-S555</f>
        <v>0</v>
      </c>
      <c r="U555" s="386" t="n">
        <f aca="false">IFERROR(T555/H555,0)</f>
        <v>0</v>
      </c>
      <c r="V555" s="387" t="n">
        <f aca="false">INDEX(_Rge_Data_3rd_CY,$B555,V$1)</f>
        <v>0</v>
      </c>
      <c r="W555" s="388" t="n">
        <f aca="false">INDEX(_Rge_Data_3rd_CY,$B555,W$1)</f>
        <v>0</v>
      </c>
      <c r="X555" s="388" t="n">
        <f aca="false">INDEX(_Rge_Data_3rd_CY,$B555,X$1)</f>
        <v>0</v>
      </c>
      <c r="Y555" s="388" t="n">
        <f aca="false">INDEX(_Rge_Data_3rd_CY,$B555,Y$1)</f>
        <v>0</v>
      </c>
      <c r="Z555" s="388" t="n">
        <f aca="false" t="array" ref="Z555:Z555">INDEX(_Rge_Data_3rd_CY,$B555,Z$1)</f>
        <v>0</v>
      </c>
      <c r="AA555" s="388" t="n">
        <f aca="false" t="array" ref="AA555:AA555">INDEX(_Rge_Data_3rd_CY,$B555,AA$1)</f>
        <v>0</v>
      </c>
      <c r="AB555" s="388" t="n">
        <f aca="false" t="array" ref="AB555:AB555">INDEX(_Rge_Data_3rd_CY,$B555,AB$1)</f>
        <v>0</v>
      </c>
      <c r="AC555" s="388" t="n">
        <f aca="false" t="array" ref="AC555:AC555">INDEX(_Rge_Data_3rd_CY,$B555,AC$1)</f>
        <v>0</v>
      </c>
      <c r="AD555" s="388" t="n">
        <f aca="false" t="array" ref="AD555:AD555">INDEX(_Rge_Data_3rd_CY,$B555,AD$1)</f>
        <v>0</v>
      </c>
      <c r="AE555" s="388" t="n">
        <f aca="false">INDEX(_Rge_Data_3rd_CY,$B555,AE$1)</f>
        <v>0</v>
      </c>
      <c r="AF555" s="388" t="n">
        <f aca="false" t="array" ref="AF555:AF555">INDEX(_Rge_Data_3rd_CY,$B555,AF$1)</f>
        <v>0</v>
      </c>
      <c r="AG555" s="388" t="n">
        <f aca="false" t="array" ref="AG555:AG555">INDEX(_Rge_Data_3rd_CY,$B555,AG$1)</f>
        <v>0</v>
      </c>
      <c r="AH555" s="388" t="n">
        <f aca="false">V555-AG555</f>
        <v>0</v>
      </c>
      <c r="AI555" s="389" t="n">
        <f aca="false">IFERROR(AH555/V555,)</f>
        <v>0</v>
      </c>
      <c r="AJ555" s="390" t="n">
        <f aca="false" t="array" ref="AJ555:AJ555">INDEX(_Rge_Data_3rd_CY,$B555,AJ$1)</f>
        <v>0</v>
      </c>
      <c r="AK555" s="391" t="n">
        <f aca="false" t="array" ref="AK555:AK555">INDEX(_Rge_Data_3rd_CY,$B555,AK$1)</f>
        <v>0</v>
      </c>
      <c r="AL555" s="391" t="n">
        <f aca="false" t="array" ref="AL555:AL555">INDEX(_Rge_Data_3rd_CY,$B555,AL$1)</f>
        <v>0</v>
      </c>
      <c r="AM555" s="391" t="n">
        <f aca="false">INDEX(_Rge_Data_3rd_CY,$B555,AM$1)</f>
        <v>0</v>
      </c>
      <c r="AN555" s="391" t="n">
        <f aca="false" t="array" ref="AN555:AN555">INDEX(_Rge_Data_3rd_CY,$B555,AN$1)</f>
        <v>0</v>
      </c>
      <c r="AO555" s="391" t="n">
        <f aca="false" t="array" ref="AO555:AO555">INDEX(_Rge_Data_3rd_CY,$B555,AO$1)</f>
        <v>0</v>
      </c>
      <c r="AP555" s="391" t="n">
        <f aca="false" t="array" ref="AP555:AP555">INDEX(_Rge_Data_3rd_CY,$B555,AP$1)</f>
        <v>0</v>
      </c>
      <c r="AQ555" s="391" t="n">
        <f aca="false" t="array" ref="AQ555:AQ555">INDEX(_Rge_Data_3rd_CY,$B555,AQ$1)</f>
        <v>0</v>
      </c>
      <c r="AR555" s="391" t="n">
        <f aca="false" t="array" ref="AR555:AR555">INDEX(_Rge_Data_3rd_CY,$B555,AR$1)</f>
        <v>0</v>
      </c>
      <c r="AS555" s="391" t="n">
        <f aca="false">INDEX(_Rge_Data_3rd_CY,$B555,AS$1)</f>
        <v>0</v>
      </c>
      <c r="AT555" s="391" t="n">
        <f aca="false" t="array" ref="AT555:AT555">INDEX(_Rge_Data_3rd_CY,$B555,AT$1)</f>
        <v>0</v>
      </c>
      <c r="AU555" s="391" t="n">
        <f aca="false" t="array" ref="AU555:AU555">INDEX(_Rge_Data_3rd_CY,$B555,AU$1)</f>
        <v>0</v>
      </c>
      <c r="AV555" s="262" t="n">
        <f aca="false">AU555+AX555+AY555</f>
        <v>0</v>
      </c>
      <c r="AW555" s="392" t="n">
        <f aca="false">IFERROR(AU555/AG555,0)</f>
        <v>0</v>
      </c>
      <c r="AX555" s="268" t="n">
        <f aca="false">IFERROR(IF(AND($F555="OPEN",$AH555&gt;0),$AH555*_SoP*$AW555,IF(AND($F555="CLOSED",$AH555&gt;0),$AH555*_SoL*$AW555,0)),0)</f>
        <v>0</v>
      </c>
      <c r="AY555" s="268" t="n">
        <f aca="false">IFERROR(IF($AH555&lt;0,$AH555*_SoL,0),0)</f>
        <v>0</v>
      </c>
      <c r="AZ555" s="393" t="n">
        <f aca="false">AU555+AX555</f>
        <v>0</v>
      </c>
      <c r="BA555" s="393" t="n">
        <f aca="false">AJ555-AY555</f>
        <v>0</v>
      </c>
      <c r="BB555" s="393" t="n">
        <f aca="false">AZ555-BA555</f>
        <v>0</v>
      </c>
      <c r="BC555" s="394" t="n">
        <f aca="false">IF($BB555&gt;=0,$BB555,0)</f>
        <v>0</v>
      </c>
      <c r="BD555" s="395" t="n">
        <f aca="false">IF($BB555&lt;=0,-$BB555,0)</f>
        <v>-0</v>
      </c>
      <c r="BE555" s="396" t="n">
        <f aca="false">IF((V555-AJ555)&lt;0,0,V555-AJ555)</f>
        <v>0</v>
      </c>
      <c r="BF555" s="397" t="n">
        <f aca="false">IF(AW555&gt;1,0,V555-AW555*V555)</f>
        <v>0</v>
      </c>
    </row>
    <row r="556" customFormat="false" ht="19.5" hidden="false" customHeight="true" outlineLevel="0" collapsed="false">
      <c r="A556" s="166"/>
      <c r="B556" s="208" t="n">
        <f aca="false">B555+1</f>
        <v>545</v>
      </c>
      <c r="C556" s="166"/>
      <c r="D556" s="369" t="n">
        <f aca="false">INDEX(_Rge_Projectdata_3rd,$B556,MATCH("Project-ID",_Rge_Headline_Projectdata,0))</f>
        <v>0</v>
      </c>
      <c r="E556" s="370" t="str">
        <f aca="false" t="array" ref="E556:E556">IF(INDEX(_Rge_Data_3rd_CY,$B556,E$1)=0,"",TEXT(INDEX(_Rge_Data_3rd_CY,$B556,E$1),"JJJJMMTT"))</f>
        <v/>
      </c>
      <c r="F556" s="382" t="str">
        <f aca="false" t="array" ref="F556:F556">INDEX(_Rge_Data_3rd_CY,$B556,F$1)</f>
        <v>Open</v>
      </c>
      <c r="G556" s="371" t="n">
        <f aca="false" t="array" ref="G556:G556">IFERROR(MATCH(INDEX(_Rge_Data_3rd_CY,$B556,G$1),_Rge_Projectstatus,0),"")</f>
        <v>1</v>
      </c>
      <c r="H556" s="383" t="n">
        <f aca="false">INDEX(_Rge_Data_3rd_CY,$B556,H$1)</f>
        <v>0</v>
      </c>
      <c r="I556" s="384" t="n">
        <f aca="false">INDEX(_Rge_Data_3rd_CY,$B556,I$1)</f>
        <v>0</v>
      </c>
      <c r="J556" s="384" t="n">
        <f aca="false">INDEX(_Rge_Data_3rd_CY,$B556,J$1)</f>
        <v>0</v>
      </c>
      <c r="K556" s="384" t="n">
        <f aca="false">INDEX(_Rge_Data_3rd_CY,$B556,K$1)</f>
        <v>0</v>
      </c>
      <c r="L556" s="385" t="n">
        <f aca="false" t="array" ref="L556:L556">INDEX(_Rge_Data_3rd_CY,$B556,L$1)</f>
        <v>0</v>
      </c>
      <c r="M556" s="385" t="n">
        <f aca="false" t="array" ref="M556:M556">INDEX(_Rge_Data_3rd_CY,$B556,M$1)</f>
        <v>0</v>
      </c>
      <c r="N556" s="385" t="n">
        <f aca="false" t="array" ref="N556:N556">INDEX(_Rge_Data_3rd_CY,$B556,N$1)</f>
        <v>0</v>
      </c>
      <c r="O556" s="385" t="n">
        <f aca="false" t="array" ref="O556:O556">INDEX(_Rge_Data_3rd_CY,$B556,O$1)</f>
        <v>0</v>
      </c>
      <c r="P556" s="385" t="n">
        <f aca="false" t="array" ref="P556:P556">INDEX(_Rge_Data_3rd_CY,$B556,P$1)</f>
        <v>0</v>
      </c>
      <c r="Q556" s="385" t="n">
        <f aca="false">INDEX(_Rge_Data_3rd_CY,$B556,Q$1)</f>
        <v>0</v>
      </c>
      <c r="R556" s="385" t="n">
        <f aca="false" t="array" ref="R556:R556">INDEX(_Rge_Data_3rd_CY,$B556,R$1)</f>
        <v>0</v>
      </c>
      <c r="S556" s="385" t="n">
        <f aca="false" t="array" ref="S556:S556">INDEX(_Rge_Data_3rd_CY,$B556,S$1)</f>
        <v>0</v>
      </c>
      <c r="T556" s="385" t="n">
        <f aca="false">H556-S556</f>
        <v>0</v>
      </c>
      <c r="U556" s="386" t="n">
        <f aca="false">IFERROR(T556/H556,0)</f>
        <v>0</v>
      </c>
      <c r="V556" s="387" t="n">
        <f aca="false">INDEX(_Rge_Data_3rd_CY,$B556,V$1)</f>
        <v>0</v>
      </c>
      <c r="W556" s="388" t="n">
        <f aca="false">INDEX(_Rge_Data_3rd_CY,$B556,W$1)</f>
        <v>0</v>
      </c>
      <c r="X556" s="388" t="n">
        <f aca="false">INDEX(_Rge_Data_3rd_CY,$B556,X$1)</f>
        <v>0</v>
      </c>
      <c r="Y556" s="388" t="n">
        <f aca="false">INDEX(_Rge_Data_3rd_CY,$B556,Y$1)</f>
        <v>0</v>
      </c>
      <c r="Z556" s="388" t="n">
        <f aca="false" t="array" ref="Z556:Z556">INDEX(_Rge_Data_3rd_CY,$B556,Z$1)</f>
        <v>0</v>
      </c>
      <c r="AA556" s="388" t="n">
        <f aca="false" t="array" ref="AA556:AA556">INDEX(_Rge_Data_3rd_CY,$B556,AA$1)</f>
        <v>0</v>
      </c>
      <c r="AB556" s="388" t="n">
        <f aca="false" t="array" ref="AB556:AB556">INDEX(_Rge_Data_3rd_CY,$B556,AB$1)</f>
        <v>0</v>
      </c>
      <c r="AC556" s="388" t="n">
        <f aca="false" t="array" ref="AC556:AC556">INDEX(_Rge_Data_3rd_CY,$B556,AC$1)</f>
        <v>0</v>
      </c>
      <c r="AD556" s="388" t="n">
        <f aca="false" t="array" ref="AD556:AD556">INDEX(_Rge_Data_3rd_CY,$B556,AD$1)</f>
        <v>0</v>
      </c>
      <c r="AE556" s="388" t="n">
        <f aca="false">INDEX(_Rge_Data_3rd_CY,$B556,AE$1)</f>
        <v>0</v>
      </c>
      <c r="AF556" s="388" t="n">
        <f aca="false" t="array" ref="AF556:AF556">INDEX(_Rge_Data_3rd_CY,$B556,AF$1)</f>
        <v>0</v>
      </c>
      <c r="AG556" s="388" t="n">
        <f aca="false" t="array" ref="AG556:AG556">INDEX(_Rge_Data_3rd_CY,$B556,AG$1)</f>
        <v>0</v>
      </c>
      <c r="AH556" s="388" t="n">
        <f aca="false">V556-AG556</f>
        <v>0</v>
      </c>
      <c r="AI556" s="389" t="n">
        <f aca="false">IFERROR(AH556/V556,)</f>
        <v>0</v>
      </c>
      <c r="AJ556" s="390" t="n">
        <f aca="false" t="array" ref="AJ556:AJ556">INDEX(_Rge_Data_3rd_CY,$B556,AJ$1)</f>
        <v>0</v>
      </c>
      <c r="AK556" s="391" t="n">
        <f aca="false" t="array" ref="AK556:AK556">INDEX(_Rge_Data_3rd_CY,$B556,AK$1)</f>
        <v>0</v>
      </c>
      <c r="AL556" s="391" t="n">
        <f aca="false" t="array" ref="AL556:AL556">INDEX(_Rge_Data_3rd_CY,$B556,AL$1)</f>
        <v>0</v>
      </c>
      <c r="AM556" s="391" t="n">
        <f aca="false">INDEX(_Rge_Data_3rd_CY,$B556,AM$1)</f>
        <v>0</v>
      </c>
      <c r="AN556" s="391" t="n">
        <f aca="false" t="array" ref="AN556:AN556">INDEX(_Rge_Data_3rd_CY,$B556,AN$1)</f>
        <v>0</v>
      </c>
      <c r="AO556" s="391" t="n">
        <f aca="false" t="array" ref="AO556:AO556">INDEX(_Rge_Data_3rd_CY,$B556,AO$1)</f>
        <v>0</v>
      </c>
      <c r="AP556" s="391" t="n">
        <f aca="false" t="array" ref="AP556:AP556">INDEX(_Rge_Data_3rd_CY,$B556,AP$1)</f>
        <v>0</v>
      </c>
      <c r="AQ556" s="391" t="n">
        <f aca="false" t="array" ref="AQ556:AQ556">INDEX(_Rge_Data_3rd_CY,$B556,AQ$1)</f>
        <v>0</v>
      </c>
      <c r="AR556" s="391" t="n">
        <f aca="false" t="array" ref="AR556:AR556">INDEX(_Rge_Data_3rd_CY,$B556,AR$1)</f>
        <v>0</v>
      </c>
      <c r="AS556" s="391" t="n">
        <f aca="false">INDEX(_Rge_Data_3rd_CY,$B556,AS$1)</f>
        <v>0</v>
      </c>
      <c r="AT556" s="391" t="n">
        <f aca="false" t="array" ref="AT556:AT556">INDEX(_Rge_Data_3rd_CY,$B556,AT$1)</f>
        <v>0</v>
      </c>
      <c r="AU556" s="391" t="n">
        <f aca="false" t="array" ref="AU556:AU556">INDEX(_Rge_Data_3rd_CY,$B556,AU$1)</f>
        <v>0</v>
      </c>
      <c r="AV556" s="262" t="n">
        <f aca="false">AU556+AX556+AY556</f>
        <v>0</v>
      </c>
      <c r="AW556" s="392" t="n">
        <f aca="false">IFERROR(AU556/AG556,0)</f>
        <v>0</v>
      </c>
      <c r="AX556" s="268" t="n">
        <f aca="false">IFERROR(IF(AND($F556="OPEN",$AH556&gt;0),$AH556*_SoP*$AW556,IF(AND($F556="CLOSED",$AH556&gt;0),$AH556*_SoL*$AW556,0)),0)</f>
        <v>0</v>
      </c>
      <c r="AY556" s="268" t="n">
        <f aca="false">IFERROR(IF($AH556&lt;0,$AH556*_SoL,0),0)</f>
        <v>0</v>
      </c>
      <c r="AZ556" s="393" t="n">
        <f aca="false">AU556+AX556</f>
        <v>0</v>
      </c>
      <c r="BA556" s="393" t="n">
        <f aca="false">AJ556-AY556</f>
        <v>0</v>
      </c>
      <c r="BB556" s="393" t="n">
        <f aca="false">AZ556-BA556</f>
        <v>0</v>
      </c>
      <c r="BC556" s="394" t="n">
        <f aca="false">IF($BB556&gt;=0,$BB556,0)</f>
        <v>0</v>
      </c>
      <c r="BD556" s="395" t="n">
        <f aca="false">IF($BB556&lt;=0,-$BB556,0)</f>
        <v>-0</v>
      </c>
      <c r="BE556" s="396" t="n">
        <f aca="false">IF((V556-AJ556)&lt;0,0,V556-AJ556)</f>
        <v>0</v>
      </c>
      <c r="BF556" s="397" t="n">
        <f aca="false">IF(AW556&gt;1,0,V556-AW556*V556)</f>
        <v>0</v>
      </c>
    </row>
    <row r="557" customFormat="false" ht="19.5" hidden="false" customHeight="true" outlineLevel="0" collapsed="false">
      <c r="A557" s="166"/>
      <c r="B557" s="208" t="n">
        <f aca="false">B556+1</f>
        <v>546</v>
      </c>
      <c r="C557" s="166"/>
      <c r="D557" s="369" t="n">
        <f aca="false">INDEX(_Rge_Projectdata_3rd,$B557,MATCH("Project-ID",_Rge_Headline_Projectdata,0))</f>
        <v>0</v>
      </c>
      <c r="E557" s="370" t="str">
        <f aca="false" t="array" ref="E557:E557">IF(INDEX(_Rge_Data_3rd_CY,$B557,E$1)=0,"",TEXT(INDEX(_Rge_Data_3rd_CY,$B557,E$1),"JJJJMMTT"))</f>
        <v/>
      </c>
      <c r="F557" s="382" t="str">
        <f aca="false" t="array" ref="F557:F557">INDEX(_Rge_Data_3rd_CY,$B557,F$1)</f>
        <v>Open</v>
      </c>
      <c r="G557" s="371" t="n">
        <f aca="false" t="array" ref="G557:G557">IFERROR(MATCH(INDEX(_Rge_Data_3rd_CY,$B557,G$1),_Rge_Projectstatus,0),"")</f>
        <v>1</v>
      </c>
      <c r="H557" s="383" t="n">
        <f aca="false">INDEX(_Rge_Data_3rd_CY,$B557,H$1)</f>
        <v>0</v>
      </c>
      <c r="I557" s="384" t="n">
        <f aca="false">INDEX(_Rge_Data_3rd_CY,$B557,I$1)</f>
        <v>0</v>
      </c>
      <c r="J557" s="384" t="n">
        <f aca="false">INDEX(_Rge_Data_3rd_CY,$B557,J$1)</f>
        <v>0</v>
      </c>
      <c r="K557" s="384" t="n">
        <f aca="false">INDEX(_Rge_Data_3rd_CY,$B557,K$1)</f>
        <v>0</v>
      </c>
      <c r="L557" s="385" t="n">
        <f aca="false" t="array" ref="L557:L557">INDEX(_Rge_Data_3rd_CY,$B557,L$1)</f>
        <v>0</v>
      </c>
      <c r="M557" s="385" t="n">
        <f aca="false" t="array" ref="M557:M557">INDEX(_Rge_Data_3rd_CY,$B557,M$1)</f>
        <v>0</v>
      </c>
      <c r="N557" s="385" t="n">
        <f aca="false" t="array" ref="N557:N557">INDEX(_Rge_Data_3rd_CY,$B557,N$1)</f>
        <v>0</v>
      </c>
      <c r="O557" s="385" t="n">
        <f aca="false" t="array" ref="O557:O557">INDEX(_Rge_Data_3rd_CY,$B557,O$1)</f>
        <v>0</v>
      </c>
      <c r="P557" s="385" t="n">
        <f aca="false" t="array" ref="P557:P557">INDEX(_Rge_Data_3rd_CY,$B557,P$1)</f>
        <v>0</v>
      </c>
      <c r="Q557" s="385" t="n">
        <f aca="false">INDEX(_Rge_Data_3rd_CY,$B557,Q$1)</f>
        <v>0</v>
      </c>
      <c r="R557" s="385" t="n">
        <f aca="false" t="array" ref="R557:R557">INDEX(_Rge_Data_3rd_CY,$B557,R$1)</f>
        <v>0</v>
      </c>
      <c r="S557" s="385" t="n">
        <f aca="false" t="array" ref="S557:S557">INDEX(_Rge_Data_3rd_CY,$B557,S$1)</f>
        <v>0</v>
      </c>
      <c r="T557" s="385" t="n">
        <f aca="false">H557-S557</f>
        <v>0</v>
      </c>
      <c r="U557" s="386" t="n">
        <f aca="false">IFERROR(T557/H557,0)</f>
        <v>0</v>
      </c>
      <c r="V557" s="387" t="n">
        <f aca="false">INDEX(_Rge_Data_3rd_CY,$B557,V$1)</f>
        <v>0</v>
      </c>
      <c r="W557" s="388" t="n">
        <f aca="false">INDEX(_Rge_Data_3rd_CY,$B557,W$1)</f>
        <v>0</v>
      </c>
      <c r="X557" s="388" t="n">
        <f aca="false">INDEX(_Rge_Data_3rd_CY,$B557,X$1)</f>
        <v>0</v>
      </c>
      <c r="Y557" s="388" t="n">
        <f aca="false">INDEX(_Rge_Data_3rd_CY,$B557,Y$1)</f>
        <v>0</v>
      </c>
      <c r="Z557" s="388" t="n">
        <f aca="false" t="array" ref="Z557:Z557">INDEX(_Rge_Data_3rd_CY,$B557,Z$1)</f>
        <v>0</v>
      </c>
      <c r="AA557" s="388" t="n">
        <f aca="false" t="array" ref="AA557:AA557">INDEX(_Rge_Data_3rd_CY,$B557,AA$1)</f>
        <v>0</v>
      </c>
      <c r="AB557" s="388" t="n">
        <f aca="false" t="array" ref="AB557:AB557">INDEX(_Rge_Data_3rd_CY,$B557,AB$1)</f>
        <v>0</v>
      </c>
      <c r="AC557" s="388" t="n">
        <f aca="false" t="array" ref="AC557:AC557">INDEX(_Rge_Data_3rd_CY,$B557,AC$1)</f>
        <v>0</v>
      </c>
      <c r="AD557" s="388" t="n">
        <f aca="false" t="array" ref="AD557:AD557">INDEX(_Rge_Data_3rd_CY,$B557,AD$1)</f>
        <v>0</v>
      </c>
      <c r="AE557" s="388" t="n">
        <f aca="false">INDEX(_Rge_Data_3rd_CY,$B557,AE$1)</f>
        <v>0</v>
      </c>
      <c r="AF557" s="388" t="n">
        <f aca="false" t="array" ref="AF557:AF557">INDEX(_Rge_Data_3rd_CY,$B557,AF$1)</f>
        <v>0</v>
      </c>
      <c r="AG557" s="388" t="n">
        <f aca="false" t="array" ref="AG557:AG557">INDEX(_Rge_Data_3rd_CY,$B557,AG$1)</f>
        <v>0</v>
      </c>
      <c r="AH557" s="388" t="n">
        <f aca="false">V557-AG557</f>
        <v>0</v>
      </c>
      <c r="AI557" s="389" t="n">
        <f aca="false">IFERROR(AH557/V557,)</f>
        <v>0</v>
      </c>
      <c r="AJ557" s="390" t="n">
        <f aca="false" t="array" ref="AJ557:AJ557">INDEX(_Rge_Data_3rd_CY,$B557,AJ$1)</f>
        <v>0</v>
      </c>
      <c r="AK557" s="391" t="n">
        <f aca="false" t="array" ref="AK557:AK557">INDEX(_Rge_Data_3rd_CY,$B557,AK$1)</f>
        <v>0</v>
      </c>
      <c r="AL557" s="391" t="n">
        <f aca="false" t="array" ref="AL557:AL557">INDEX(_Rge_Data_3rd_CY,$B557,AL$1)</f>
        <v>0</v>
      </c>
      <c r="AM557" s="391" t="n">
        <f aca="false">INDEX(_Rge_Data_3rd_CY,$B557,AM$1)</f>
        <v>0</v>
      </c>
      <c r="AN557" s="391" t="n">
        <f aca="false" t="array" ref="AN557:AN557">INDEX(_Rge_Data_3rd_CY,$B557,AN$1)</f>
        <v>0</v>
      </c>
      <c r="AO557" s="391" t="n">
        <f aca="false" t="array" ref="AO557:AO557">INDEX(_Rge_Data_3rd_CY,$B557,AO$1)</f>
        <v>0</v>
      </c>
      <c r="AP557" s="391" t="n">
        <f aca="false" t="array" ref="AP557:AP557">INDEX(_Rge_Data_3rd_CY,$B557,AP$1)</f>
        <v>0</v>
      </c>
      <c r="AQ557" s="391" t="n">
        <f aca="false" t="array" ref="AQ557:AQ557">INDEX(_Rge_Data_3rd_CY,$B557,AQ$1)</f>
        <v>0</v>
      </c>
      <c r="AR557" s="391" t="n">
        <f aca="false" t="array" ref="AR557:AR557">INDEX(_Rge_Data_3rd_CY,$B557,AR$1)</f>
        <v>0</v>
      </c>
      <c r="AS557" s="391" t="n">
        <f aca="false">INDEX(_Rge_Data_3rd_CY,$B557,AS$1)</f>
        <v>0</v>
      </c>
      <c r="AT557" s="391" t="n">
        <f aca="false" t="array" ref="AT557:AT557">INDEX(_Rge_Data_3rd_CY,$B557,AT$1)</f>
        <v>0</v>
      </c>
      <c r="AU557" s="391" t="n">
        <f aca="false" t="array" ref="AU557:AU557">INDEX(_Rge_Data_3rd_CY,$B557,AU$1)</f>
        <v>0</v>
      </c>
      <c r="AV557" s="262" t="n">
        <f aca="false">AU557+AX557+AY557</f>
        <v>0</v>
      </c>
      <c r="AW557" s="392" t="n">
        <f aca="false">IFERROR(AU557/AG557,0)</f>
        <v>0</v>
      </c>
      <c r="AX557" s="268" t="n">
        <f aca="false">IFERROR(IF(AND($F557="OPEN",$AH557&gt;0),$AH557*_SoP*$AW557,IF(AND($F557="CLOSED",$AH557&gt;0),$AH557*_SoL*$AW557,0)),0)</f>
        <v>0</v>
      </c>
      <c r="AY557" s="268" t="n">
        <f aca="false">IFERROR(IF($AH557&lt;0,$AH557*_SoL,0),0)</f>
        <v>0</v>
      </c>
      <c r="AZ557" s="393" t="n">
        <f aca="false">AU557+AX557</f>
        <v>0</v>
      </c>
      <c r="BA557" s="393" t="n">
        <f aca="false">AJ557-AY557</f>
        <v>0</v>
      </c>
      <c r="BB557" s="393" t="n">
        <f aca="false">AZ557-BA557</f>
        <v>0</v>
      </c>
      <c r="BC557" s="394" t="n">
        <f aca="false">IF($BB557&gt;=0,$BB557,0)</f>
        <v>0</v>
      </c>
      <c r="BD557" s="395" t="n">
        <f aca="false">IF($BB557&lt;=0,-$BB557,0)</f>
        <v>-0</v>
      </c>
      <c r="BE557" s="396" t="n">
        <f aca="false">IF((V557-AJ557)&lt;0,0,V557-AJ557)</f>
        <v>0</v>
      </c>
      <c r="BF557" s="397" t="n">
        <f aca="false">IF(AW557&gt;1,0,V557-AW557*V557)</f>
        <v>0</v>
      </c>
    </row>
    <row r="558" customFormat="false" ht="19.5" hidden="false" customHeight="true" outlineLevel="0" collapsed="false">
      <c r="A558" s="166"/>
      <c r="B558" s="208" t="n">
        <f aca="false">B557+1</f>
        <v>547</v>
      </c>
      <c r="C558" s="166"/>
      <c r="D558" s="369" t="n">
        <f aca="false">INDEX(_Rge_Projectdata_3rd,$B558,MATCH("Project-ID",_Rge_Headline_Projectdata,0))</f>
        <v>0</v>
      </c>
      <c r="E558" s="370" t="str">
        <f aca="false" t="array" ref="E558:E558">IF(INDEX(_Rge_Data_3rd_CY,$B558,E$1)=0,"",TEXT(INDEX(_Rge_Data_3rd_CY,$B558,E$1),"JJJJMMTT"))</f>
        <v/>
      </c>
      <c r="F558" s="382" t="str">
        <f aca="false" t="array" ref="F558:F558">INDEX(_Rge_Data_3rd_CY,$B558,F$1)</f>
        <v>Open</v>
      </c>
      <c r="G558" s="371" t="n">
        <f aca="false" t="array" ref="G558:G558">IFERROR(MATCH(INDEX(_Rge_Data_3rd_CY,$B558,G$1),_Rge_Projectstatus,0),"")</f>
        <v>1</v>
      </c>
      <c r="H558" s="383" t="n">
        <f aca="false">INDEX(_Rge_Data_3rd_CY,$B558,H$1)</f>
        <v>0</v>
      </c>
      <c r="I558" s="384" t="n">
        <f aca="false">INDEX(_Rge_Data_3rd_CY,$B558,I$1)</f>
        <v>0</v>
      </c>
      <c r="J558" s="384" t="n">
        <f aca="false">INDEX(_Rge_Data_3rd_CY,$B558,J$1)</f>
        <v>0</v>
      </c>
      <c r="K558" s="384" t="n">
        <f aca="false">INDEX(_Rge_Data_3rd_CY,$B558,K$1)</f>
        <v>0</v>
      </c>
      <c r="L558" s="385" t="n">
        <f aca="false" t="array" ref="L558:L558">INDEX(_Rge_Data_3rd_CY,$B558,L$1)</f>
        <v>0</v>
      </c>
      <c r="M558" s="385" t="n">
        <f aca="false" t="array" ref="M558:M558">INDEX(_Rge_Data_3rd_CY,$B558,M$1)</f>
        <v>0</v>
      </c>
      <c r="N558" s="385" t="n">
        <f aca="false" t="array" ref="N558:N558">INDEX(_Rge_Data_3rd_CY,$B558,N$1)</f>
        <v>0</v>
      </c>
      <c r="O558" s="385" t="n">
        <f aca="false" t="array" ref="O558:O558">INDEX(_Rge_Data_3rd_CY,$B558,O$1)</f>
        <v>0</v>
      </c>
      <c r="P558" s="385" t="n">
        <f aca="false" t="array" ref="P558:P558">INDEX(_Rge_Data_3rd_CY,$B558,P$1)</f>
        <v>0</v>
      </c>
      <c r="Q558" s="385" t="n">
        <f aca="false">INDEX(_Rge_Data_3rd_CY,$B558,Q$1)</f>
        <v>0</v>
      </c>
      <c r="R558" s="385" t="n">
        <f aca="false" t="array" ref="R558:R558">INDEX(_Rge_Data_3rd_CY,$B558,R$1)</f>
        <v>0</v>
      </c>
      <c r="S558" s="385" t="n">
        <f aca="false" t="array" ref="S558:S558">INDEX(_Rge_Data_3rd_CY,$B558,S$1)</f>
        <v>0</v>
      </c>
      <c r="T558" s="385" t="n">
        <f aca="false">H558-S558</f>
        <v>0</v>
      </c>
      <c r="U558" s="386" t="n">
        <f aca="false">IFERROR(T558/H558,0)</f>
        <v>0</v>
      </c>
      <c r="V558" s="387" t="n">
        <f aca="false">INDEX(_Rge_Data_3rd_CY,$B558,V$1)</f>
        <v>0</v>
      </c>
      <c r="W558" s="388" t="n">
        <f aca="false">INDEX(_Rge_Data_3rd_CY,$B558,W$1)</f>
        <v>0</v>
      </c>
      <c r="X558" s="388" t="n">
        <f aca="false">INDEX(_Rge_Data_3rd_CY,$B558,X$1)</f>
        <v>0</v>
      </c>
      <c r="Y558" s="388" t="n">
        <f aca="false">INDEX(_Rge_Data_3rd_CY,$B558,Y$1)</f>
        <v>0</v>
      </c>
      <c r="Z558" s="388" t="n">
        <f aca="false" t="array" ref="Z558:Z558">INDEX(_Rge_Data_3rd_CY,$B558,Z$1)</f>
        <v>0</v>
      </c>
      <c r="AA558" s="388" t="n">
        <f aca="false" t="array" ref="AA558:AA558">INDEX(_Rge_Data_3rd_CY,$B558,AA$1)</f>
        <v>0</v>
      </c>
      <c r="AB558" s="388" t="n">
        <f aca="false" t="array" ref="AB558:AB558">INDEX(_Rge_Data_3rd_CY,$B558,AB$1)</f>
        <v>0</v>
      </c>
      <c r="AC558" s="388" t="n">
        <f aca="false" t="array" ref="AC558:AC558">INDEX(_Rge_Data_3rd_CY,$B558,AC$1)</f>
        <v>0</v>
      </c>
      <c r="AD558" s="388" t="n">
        <f aca="false" t="array" ref="AD558:AD558">INDEX(_Rge_Data_3rd_CY,$B558,AD$1)</f>
        <v>0</v>
      </c>
      <c r="AE558" s="388" t="n">
        <f aca="false">INDEX(_Rge_Data_3rd_CY,$B558,AE$1)</f>
        <v>0</v>
      </c>
      <c r="AF558" s="388" t="n">
        <f aca="false" t="array" ref="AF558:AF558">INDEX(_Rge_Data_3rd_CY,$B558,AF$1)</f>
        <v>0</v>
      </c>
      <c r="AG558" s="388" t="n">
        <f aca="false" t="array" ref="AG558:AG558">INDEX(_Rge_Data_3rd_CY,$B558,AG$1)</f>
        <v>0</v>
      </c>
      <c r="AH558" s="388" t="n">
        <f aca="false">V558-AG558</f>
        <v>0</v>
      </c>
      <c r="AI558" s="389" t="n">
        <f aca="false">IFERROR(AH558/V558,)</f>
        <v>0</v>
      </c>
      <c r="AJ558" s="390" t="n">
        <f aca="false">INDEX(_Rge_Data_3rd_CY,$B558,AJ$1)</f>
        <v>0</v>
      </c>
      <c r="AK558" s="391" t="n">
        <f aca="false" t="array" ref="AK558:AK558">INDEX(_Rge_Data_3rd_CY,$B558,AK$1)</f>
        <v>0</v>
      </c>
      <c r="AL558" s="391" t="n">
        <f aca="false" t="array" ref="AL558:AL558">INDEX(_Rge_Data_3rd_CY,$B558,AL$1)</f>
        <v>0</v>
      </c>
      <c r="AM558" s="391" t="n">
        <f aca="false">INDEX(_Rge_Data_3rd_CY,$B558,AM$1)</f>
        <v>0</v>
      </c>
      <c r="AN558" s="391" t="n">
        <f aca="false" t="array" ref="AN558:AN558">INDEX(_Rge_Data_3rd_CY,$B558,AN$1)</f>
        <v>0</v>
      </c>
      <c r="AO558" s="391" t="n">
        <f aca="false" t="array" ref="AO558:AO558">INDEX(_Rge_Data_3rd_CY,$B558,AO$1)</f>
        <v>0</v>
      </c>
      <c r="AP558" s="391" t="n">
        <f aca="false" t="array" ref="AP558:AP558">INDEX(_Rge_Data_3rd_CY,$B558,AP$1)</f>
        <v>0</v>
      </c>
      <c r="AQ558" s="391" t="n">
        <f aca="false" t="array" ref="AQ558:AQ558">INDEX(_Rge_Data_3rd_CY,$B558,AQ$1)</f>
        <v>0</v>
      </c>
      <c r="AR558" s="391" t="n">
        <f aca="false" t="array" ref="AR558:AR558">INDEX(_Rge_Data_3rd_CY,$B558,AR$1)</f>
        <v>0</v>
      </c>
      <c r="AS558" s="391" t="n">
        <f aca="false">INDEX(_Rge_Data_3rd_CY,$B558,AS$1)</f>
        <v>0</v>
      </c>
      <c r="AT558" s="391" t="n">
        <f aca="false" t="array" ref="AT558:AT558">INDEX(_Rge_Data_3rd_CY,$B558,AT$1)</f>
        <v>0</v>
      </c>
      <c r="AU558" s="391" t="n">
        <f aca="false" t="array" ref="AU558:AU558">INDEX(_Rge_Data_3rd_CY,$B558,AU$1)</f>
        <v>0</v>
      </c>
      <c r="AV558" s="262" t="n">
        <f aca="false">AU558+AX558+AY558</f>
        <v>0</v>
      </c>
      <c r="AW558" s="392" t="n">
        <f aca="false">IFERROR(AU558/AG558,0)</f>
        <v>0</v>
      </c>
      <c r="AX558" s="268" t="n">
        <f aca="false">IFERROR(IF(AND($F558="OPEN",$AH558&gt;0),$AH558*_SoP*$AW558,IF(AND($F558="CLOSED",$AH558&gt;0),$AH558*_SoL*$AW558,0)),0)</f>
        <v>0</v>
      </c>
      <c r="AY558" s="268" t="n">
        <f aca="false">IFERROR(IF($AH558&lt;0,$AH558*_SoL,0),0)</f>
        <v>0</v>
      </c>
      <c r="AZ558" s="393" t="n">
        <f aca="false">AU558+AX558</f>
        <v>0</v>
      </c>
      <c r="BA558" s="393" t="n">
        <f aca="false">AJ558-AY558</f>
        <v>0</v>
      </c>
      <c r="BB558" s="393" t="n">
        <f aca="false">AZ558-BA558</f>
        <v>0</v>
      </c>
      <c r="BC558" s="394" t="n">
        <f aca="false">IF($BB558&gt;=0,$BB558,0)</f>
        <v>0</v>
      </c>
      <c r="BD558" s="395" t="n">
        <f aca="false">IF($BB558&lt;=0,-$BB558,0)</f>
        <v>-0</v>
      </c>
      <c r="BE558" s="396" t="n">
        <f aca="false">IF((V558-AJ558)&lt;0,0,V558-AJ558)</f>
        <v>0</v>
      </c>
      <c r="BF558" s="397" t="n">
        <f aca="false">IF(AW558&gt;1,0,V558-AW558*V558)</f>
        <v>0</v>
      </c>
    </row>
    <row r="559" customFormat="false" ht="19.5" hidden="false" customHeight="true" outlineLevel="0" collapsed="false">
      <c r="A559" s="166"/>
      <c r="B559" s="208" t="n">
        <f aca="false">B558+1</f>
        <v>548</v>
      </c>
      <c r="C559" s="166"/>
      <c r="D559" s="369" t="n">
        <f aca="false">INDEX(_Rge_Projectdata_3rd,$B559,MATCH("Project-ID",_Rge_Headline_Projectdata,0))</f>
        <v>0</v>
      </c>
      <c r="E559" s="370" t="str">
        <f aca="false" t="array" ref="E559:E559">IF(INDEX(_Rge_Data_3rd_CY,$B559,E$1)=0,"",TEXT(INDEX(_Rge_Data_3rd_CY,$B559,E$1),"JJJJMMTT"))</f>
        <v/>
      </c>
      <c r="F559" s="382" t="str">
        <f aca="false" t="array" ref="F559:F559">INDEX(_Rge_Data_3rd_CY,$B559,F$1)</f>
        <v>Open</v>
      </c>
      <c r="G559" s="371" t="n">
        <f aca="false" t="array" ref="G559:G559">IFERROR(MATCH(INDEX(_Rge_Data_3rd_CY,$B559,G$1),_Rge_Projectstatus,0),"")</f>
        <v>1</v>
      </c>
      <c r="H559" s="383" t="n">
        <f aca="false">INDEX(_Rge_Data_3rd_CY,$B559,H$1)</f>
        <v>0</v>
      </c>
      <c r="I559" s="384" t="n">
        <f aca="false">INDEX(_Rge_Data_3rd_CY,$B559,I$1)</f>
        <v>0</v>
      </c>
      <c r="J559" s="384" t="n">
        <f aca="false">INDEX(_Rge_Data_3rd_CY,$B559,J$1)</f>
        <v>0</v>
      </c>
      <c r="K559" s="384" t="n">
        <f aca="false">INDEX(_Rge_Data_3rd_CY,$B559,K$1)</f>
        <v>0</v>
      </c>
      <c r="L559" s="385" t="n">
        <f aca="false" t="array" ref="L559:L559">INDEX(_Rge_Data_3rd_CY,$B559,L$1)</f>
        <v>0</v>
      </c>
      <c r="M559" s="385" t="n">
        <f aca="false" t="array" ref="M559:M559">INDEX(_Rge_Data_3rd_CY,$B559,M$1)</f>
        <v>0</v>
      </c>
      <c r="N559" s="385" t="n">
        <f aca="false" t="array" ref="N559:N559">INDEX(_Rge_Data_3rd_CY,$B559,N$1)</f>
        <v>0</v>
      </c>
      <c r="O559" s="385" t="n">
        <f aca="false" t="array" ref="O559:O559">INDEX(_Rge_Data_3rd_CY,$B559,O$1)</f>
        <v>0</v>
      </c>
      <c r="P559" s="385" t="n">
        <f aca="false" t="array" ref="P559:P559">INDEX(_Rge_Data_3rd_CY,$B559,P$1)</f>
        <v>0</v>
      </c>
      <c r="Q559" s="385" t="n">
        <f aca="false">INDEX(_Rge_Data_3rd_CY,$B559,Q$1)</f>
        <v>0</v>
      </c>
      <c r="R559" s="385" t="n">
        <f aca="false" t="array" ref="R559:R559">INDEX(_Rge_Data_3rd_CY,$B559,R$1)</f>
        <v>0</v>
      </c>
      <c r="S559" s="385" t="n">
        <f aca="false" t="array" ref="S559:S559">INDEX(_Rge_Data_3rd_CY,$B559,S$1)</f>
        <v>0</v>
      </c>
      <c r="T559" s="385" t="n">
        <f aca="false">H559-S559</f>
        <v>0</v>
      </c>
      <c r="U559" s="386" t="n">
        <f aca="false">IFERROR(T559/H559,0)</f>
        <v>0</v>
      </c>
      <c r="V559" s="387" t="n">
        <f aca="false">INDEX(_Rge_Data_3rd_CY,$B559,V$1)</f>
        <v>0</v>
      </c>
      <c r="W559" s="388" t="n">
        <f aca="false">INDEX(_Rge_Data_3rd_CY,$B559,W$1)</f>
        <v>0</v>
      </c>
      <c r="X559" s="388" t="n">
        <f aca="false">INDEX(_Rge_Data_3rd_CY,$B559,X$1)</f>
        <v>0</v>
      </c>
      <c r="Y559" s="388" t="n">
        <f aca="false">INDEX(_Rge_Data_3rd_CY,$B559,Y$1)</f>
        <v>0</v>
      </c>
      <c r="Z559" s="388" t="n">
        <f aca="false" t="array" ref="Z559:Z559">INDEX(_Rge_Data_3rd_CY,$B559,Z$1)</f>
        <v>0</v>
      </c>
      <c r="AA559" s="388" t="n">
        <f aca="false" t="array" ref="AA559:AA559">INDEX(_Rge_Data_3rd_CY,$B559,AA$1)</f>
        <v>0</v>
      </c>
      <c r="AB559" s="388" t="n">
        <f aca="false" t="array" ref="AB559:AB559">INDEX(_Rge_Data_3rd_CY,$B559,AB$1)</f>
        <v>0</v>
      </c>
      <c r="AC559" s="388" t="n">
        <f aca="false" t="array" ref="AC559:AC559">INDEX(_Rge_Data_3rd_CY,$B559,AC$1)</f>
        <v>0</v>
      </c>
      <c r="AD559" s="388" t="n">
        <f aca="false" t="array" ref="AD559:AD559">INDEX(_Rge_Data_3rd_CY,$B559,AD$1)</f>
        <v>0</v>
      </c>
      <c r="AE559" s="388" t="n">
        <f aca="false">INDEX(_Rge_Data_3rd_CY,$B559,AE$1)</f>
        <v>0</v>
      </c>
      <c r="AF559" s="388" t="n">
        <f aca="false" t="array" ref="AF559:AF559">INDEX(_Rge_Data_3rd_CY,$B559,AF$1)</f>
        <v>0</v>
      </c>
      <c r="AG559" s="388" t="n">
        <f aca="false" t="array" ref="AG559:AG559">INDEX(_Rge_Data_3rd_CY,$B559,AG$1)</f>
        <v>0</v>
      </c>
      <c r="AH559" s="388" t="n">
        <f aca="false">V559-AG559</f>
        <v>0</v>
      </c>
      <c r="AI559" s="389" t="n">
        <f aca="false">IFERROR(AH559/V559,)</f>
        <v>0</v>
      </c>
      <c r="AJ559" s="390" t="n">
        <f aca="false">INDEX(_Rge_Data_3rd_CY,$B559,AJ$1)</f>
        <v>0</v>
      </c>
      <c r="AK559" s="391" t="n">
        <f aca="false">INDEX(_Rge_Data_3rd_CY,$B559,AK$1)</f>
        <v>0</v>
      </c>
      <c r="AL559" s="391" t="n">
        <f aca="false">INDEX(_Rge_Data_3rd_CY,$B559,AL$1)</f>
        <v>0</v>
      </c>
      <c r="AM559" s="391" t="n">
        <f aca="false">INDEX(_Rge_Data_3rd_CY,$B559,AM$1)</f>
        <v>0</v>
      </c>
      <c r="AN559" s="391" t="n">
        <f aca="false" t="array" ref="AN559:AN559">INDEX(_Rge_Data_3rd_CY,$B559,AN$1)</f>
        <v>0</v>
      </c>
      <c r="AO559" s="391" t="n">
        <f aca="false" t="array" ref="AO559:AO559">INDEX(_Rge_Data_3rd_CY,$B559,AO$1)</f>
        <v>0</v>
      </c>
      <c r="AP559" s="391" t="n">
        <f aca="false" t="array" ref="AP559:AP559">INDEX(_Rge_Data_3rd_CY,$B559,AP$1)</f>
        <v>0</v>
      </c>
      <c r="AQ559" s="391" t="n">
        <f aca="false" t="array" ref="AQ559:AQ559">INDEX(_Rge_Data_3rd_CY,$B559,AQ$1)</f>
        <v>0</v>
      </c>
      <c r="AR559" s="391" t="n">
        <f aca="false" t="array" ref="AR559:AR559">INDEX(_Rge_Data_3rd_CY,$B559,AR$1)</f>
        <v>0</v>
      </c>
      <c r="AS559" s="391" t="n">
        <f aca="false">INDEX(_Rge_Data_3rd_CY,$B559,AS$1)</f>
        <v>0</v>
      </c>
      <c r="AT559" s="391" t="n">
        <f aca="false" t="array" ref="AT559:AT559">INDEX(_Rge_Data_3rd_CY,$B559,AT$1)</f>
        <v>0</v>
      </c>
      <c r="AU559" s="391" t="n">
        <f aca="false" t="array" ref="AU559:AU559">INDEX(_Rge_Data_3rd_CY,$B559,AU$1)</f>
        <v>0</v>
      </c>
      <c r="AV559" s="262" t="n">
        <f aca="false">AU559+AX559+AY559</f>
        <v>0</v>
      </c>
      <c r="AW559" s="392" t="n">
        <f aca="false">IFERROR(AU559/AG559,0)</f>
        <v>0</v>
      </c>
      <c r="AX559" s="268" t="n">
        <f aca="false">IFERROR(IF(AND($F559="OPEN",$AH559&gt;0),$AH559*_SoP*$AW559,IF(AND($F559="CLOSED",$AH559&gt;0),$AH559*_SoL*$AW559,0)),0)</f>
        <v>0</v>
      </c>
      <c r="AY559" s="268" t="n">
        <f aca="false">IFERROR(IF($AH559&lt;0,$AH559*_SoL,0),0)</f>
        <v>0</v>
      </c>
      <c r="AZ559" s="393" t="n">
        <f aca="false">AU559+AX559</f>
        <v>0</v>
      </c>
      <c r="BA559" s="393" t="n">
        <f aca="false">AJ559-AY559</f>
        <v>0</v>
      </c>
      <c r="BB559" s="393" t="n">
        <f aca="false">AZ559-BA559</f>
        <v>0</v>
      </c>
      <c r="BC559" s="394" t="n">
        <f aca="false">IF($BB559&gt;=0,$BB559,0)</f>
        <v>0</v>
      </c>
      <c r="BD559" s="395" t="n">
        <f aca="false">IF($BB559&lt;=0,-$BB559,0)</f>
        <v>-0</v>
      </c>
      <c r="BE559" s="396" t="n">
        <f aca="false">IF((V559-AJ559)&lt;0,0,V559-AJ559)</f>
        <v>0</v>
      </c>
      <c r="BF559" s="397" t="n">
        <f aca="false">IF(AW559&gt;1,0,V559-AW559*V559)</f>
        <v>0</v>
      </c>
    </row>
    <row r="560" customFormat="false" ht="19.5" hidden="false" customHeight="true" outlineLevel="0" collapsed="false">
      <c r="A560" s="166"/>
      <c r="B560" s="208" t="n">
        <f aca="false">B559+1</f>
        <v>549</v>
      </c>
      <c r="C560" s="166"/>
      <c r="D560" s="369" t="n">
        <f aca="false">INDEX(_Rge_Projectdata_3rd,$B560,MATCH("Project-ID",_Rge_Headline_Projectdata,0))</f>
        <v>0</v>
      </c>
      <c r="E560" s="370" t="str">
        <f aca="false" t="array" ref="E560:E560">IF(INDEX(_Rge_Data_3rd_CY,$B560,E$1)=0,"",TEXT(INDEX(_Rge_Data_3rd_CY,$B560,E$1),"JJJJMMTT"))</f>
        <v/>
      </c>
      <c r="F560" s="382" t="str">
        <f aca="false" t="array" ref="F560:F560">INDEX(_Rge_Data_3rd_CY,$B560,F$1)</f>
        <v>Open</v>
      </c>
      <c r="G560" s="371" t="n">
        <f aca="false" t="array" ref="G560:G560">IFERROR(MATCH(INDEX(_Rge_Data_3rd_CY,$B560,G$1),_Rge_Projectstatus,0),"")</f>
        <v>1</v>
      </c>
      <c r="H560" s="383" t="n">
        <f aca="false">INDEX(_Rge_Data_3rd_CY,$B560,H$1)</f>
        <v>0</v>
      </c>
      <c r="I560" s="384" t="n">
        <f aca="false">INDEX(_Rge_Data_3rd_CY,$B560,I$1)</f>
        <v>0</v>
      </c>
      <c r="J560" s="384" t="n">
        <f aca="false">INDEX(_Rge_Data_3rd_CY,$B560,J$1)</f>
        <v>0</v>
      </c>
      <c r="K560" s="384" t="n">
        <f aca="false">INDEX(_Rge_Data_3rd_CY,$B560,K$1)</f>
        <v>0</v>
      </c>
      <c r="L560" s="385" t="n">
        <f aca="false" t="array" ref="L560:L560">INDEX(_Rge_Data_3rd_CY,$B560,L$1)</f>
        <v>0</v>
      </c>
      <c r="M560" s="385" t="n">
        <f aca="false" t="array" ref="M560:M560">INDEX(_Rge_Data_3rd_CY,$B560,M$1)</f>
        <v>0</v>
      </c>
      <c r="N560" s="385" t="n">
        <f aca="false" t="array" ref="N560:N560">INDEX(_Rge_Data_3rd_CY,$B560,N$1)</f>
        <v>0</v>
      </c>
      <c r="O560" s="385" t="n">
        <f aca="false" t="array" ref="O560:O560">INDEX(_Rge_Data_3rd_CY,$B560,O$1)</f>
        <v>0</v>
      </c>
      <c r="P560" s="385" t="n">
        <f aca="false" t="array" ref="P560:P560">INDEX(_Rge_Data_3rd_CY,$B560,P$1)</f>
        <v>0</v>
      </c>
      <c r="Q560" s="385" t="n">
        <f aca="false">INDEX(_Rge_Data_3rd_CY,$B560,Q$1)</f>
        <v>0</v>
      </c>
      <c r="R560" s="385" t="n">
        <f aca="false" t="array" ref="R560:R560">INDEX(_Rge_Data_3rd_CY,$B560,R$1)</f>
        <v>0</v>
      </c>
      <c r="S560" s="385" t="n">
        <f aca="false" t="array" ref="S560:S560">INDEX(_Rge_Data_3rd_CY,$B560,S$1)</f>
        <v>0</v>
      </c>
      <c r="T560" s="385" t="n">
        <f aca="false">H560-S560</f>
        <v>0</v>
      </c>
      <c r="U560" s="386" t="n">
        <f aca="false">IFERROR(T560/H560,0)</f>
        <v>0</v>
      </c>
      <c r="V560" s="387" t="n">
        <f aca="false">INDEX(_Rge_Data_3rd_CY,$B560,V$1)</f>
        <v>0</v>
      </c>
      <c r="W560" s="388" t="n">
        <f aca="false">INDEX(_Rge_Data_3rd_CY,$B560,W$1)</f>
        <v>0</v>
      </c>
      <c r="X560" s="388" t="n">
        <f aca="false">INDEX(_Rge_Data_3rd_CY,$B560,X$1)</f>
        <v>0</v>
      </c>
      <c r="Y560" s="388" t="n">
        <f aca="false">INDEX(_Rge_Data_3rd_CY,$B560,Y$1)</f>
        <v>0</v>
      </c>
      <c r="Z560" s="388" t="n">
        <f aca="false" t="array" ref="Z560:Z560">INDEX(_Rge_Data_3rd_CY,$B560,Z$1)</f>
        <v>0</v>
      </c>
      <c r="AA560" s="388" t="n">
        <f aca="false" t="array" ref="AA560:AA560">INDEX(_Rge_Data_3rd_CY,$B560,AA$1)</f>
        <v>0</v>
      </c>
      <c r="AB560" s="388" t="n">
        <f aca="false" t="array" ref="AB560:AB560">INDEX(_Rge_Data_3rd_CY,$B560,AB$1)</f>
        <v>0</v>
      </c>
      <c r="AC560" s="388" t="n">
        <f aca="false" t="array" ref="AC560:AC560">INDEX(_Rge_Data_3rd_CY,$B560,AC$1)</f>
        <v>0</v>
      </c>
      <c r="AD560" s="388" t="n">
        <f aca="false" t="array" ref="AD560:AD560">INDEX(_Rge_Data_3rd_CY,$B560,AD$1)</f>
        <v>0</v>
      </c>
      <c r="AE560" s="388" t="n">
        <f aca="false">INDEX(_Rge_Data_3rd_CY,$B560,AE$1)</f>
        <v>0</v>
      </c>
      <c r="AF560" s="388" t="n">
        <f aca="false" t="array" ref="AF560:AF560">INDEX(_Rge_Data_3rd_CY,$B560,AF$1)</f>
        <v>0</v>
      </c>
      <c r="AG560" s="388" t="n">
        <f aca="false" t="array" ref="AG560:AG560">INDEX(_Rge_Data_3rd_CY,$B560,AG$1)</f>
        <v>0</v>
      </c>
      <c r="AH560" s="388" t="n">
        <f aca="false">V560-AG560</f>
        <v>0</v>
      </c>
      <c r="AI560" s="389" t="n">
        <f aca="false">IFERROR(AH560/V560,)</f>
        <v>0</v>
      </c>
      <c r="AJ560" s="390" t="n">
        <f aca="false">INDEX(_Rge_Data_3rd_CY,$B560,AJ$1)</f>
        <v>0</v>
      </c>
      <c r="AK560" s="391" t="n">
        <f aca="false">INDEX(_Rge_Data_3rd_CY,$B560,AK$1)</f>
        <v>0</v>
      </c>
      <c r="AL560" s="391" t="n">
        <f aca="false">INDEX(_Rge_Data_3rd_CY,$B560,AL$1)</f>
        <v>0</v>
      </c>
      <c r="AM560" s="391" t="n">
        <f aca="false">INDEX(_Rge_Data_3rd_CY,$B560,AM$1)</f>
        <v>0</v>
      </c>
      <c r="AN560" s="391" t="n">
        <f aca="false" t="array" ref="AN560:AN560">INDEX(_Rge_Data_3rd_CY,$B560,AN$1)</f>
        <v>0</v>
      </c>
      <c r="AO560" s="391" t="n">
        <f aca="false" t="array" ref="AO560:AO560">INDEX(_Rge_Data_3rd_CY,$B560,AO$1)</f>
        <v>0</v>
      </c>
      <c r="AP560" s="391" t="n">
        <f aca="false" t="array" ref="AP560:AP560">INDEX(_Rge_Data_3rd_CY,$B560,AP$1)</f>
        <v>0</v>
      </c>
      <c r="AQ560" s="391" t="n">
        <f aca="false" t="array" ref="AQ560:AQ560">INDEX(_Rge_Data_3rd_CY,$B560,AQ$1)</f>
        <v>0</v>
      </c>
      <c r="AR560" s="391" t="n">
        <f aca="false" t="array" ref="AR560:AR560">INDEX(_Rge_Data_3rd_CY,$B560,AR$1)</f>
        <v>0</v>
      </c>
      <c r="AS560" s="391" t="n">
        <f aca="false">INDEX(_Rge_Data_3rd_CY,$B560,AS$1)</f>
        <v>0</v>
      </c>
      <c r="AT560" s="391" t="n">
        <f aca="false" t="array" ref="AT560:AT560">INDEX(_Rge_Data_3rd_CY,$B560,AT$1)</f>
        <v>0</v>
      </c>
      <c r="AU560" s="391" t="n">
        <f aca="false" t="array" ref="AU560:AU560">INDEX(_Rge_Data_3rd_CY,$B560,AU$1)</f>
        <v>0</v>
      </c>
      <c r="AV560" s="262" t="n">
        <f aca="false">AU560+AX560+AY560</f>
        <v>0</v>
      </c>
      <c r="AW560" s="392" t="n">
        <f aca="false">IFERROR(AU560/AG560,0)</f>
        <v>0</v>
      </c>
      <c r="AX560" s="268" t="n">
        <f aca="false">IFERROR(IF(AND($F560="OPEN",$AH560&gt;0),$AH560*_SoP*$AW560,IF(AND($F560="CLOSED",$AH560&gt;0),$AH560*_SoL*$AW560,0)),0)</f>
        <v>0</v>
      </c>
      <c r="AY560" s="268" t="n">
        <f aca="false">IFERROR(IF($AH560&lt;0,$AH560*_SoL,0),0)</f>
        <v>0</v>
      </c>
      <c r="AZ560" s="393" t="n">
        <f aca="false">AU560+AX560</f>
        <v>0</v>
      </c>
      <c r="BA560" s="393" t="n">
        <f aca="false">AJ560-AY560</f>
        <v>0</v>
      </c>
      <c r="BB560" s="393" t="n">
        <f aca="false">AZ560-BA560</f>
        <v>0</v>
      </c>
      <c r="BC560" s="394" t="n">
        <f aca="false">IF($BB560&gt;=0,$BB560,0)</f>
        <v>0</v>
      </c>
      <c r="BD560" s="395" t="n">
        <f aca="false">IF($BB560&lt;=0,-$BB560,0)</f>
        <v>-0</v>
      </c>
      <c r="BE560" s="396" t="n">
        <f aca="false">IF((V560-AJ560)&lt;0,0,V560-AJ560)</f>
        <v>0</v>
      </c>
      <c r="BF560" s="397" t="n">
        <f aca="false">IF(AW560&gt;1,0,V560-AW560*V560)</f>
        <v>0</v>
      </c>
    </row>
    <row r="561" customFormat="false" ht="19.5" hidden="false" customHeight="true" outlineLevel="0" collapsed="false">
      <c r="A561" s="166"/>
      <c r="B561" s="208" t="n">
        <f aca="false">B560+1</f>
        <v>550</v>
      </c>
      <c r="C561" s="166"/>
      <c r="D561" s="369" t="n">
        <f aca="false">INDEX(_Rge_Projectdata_3rd,$B561,MATCH("Project-ID",_Rge_Headline_Projectdata,0))</f>
        <v>0</v>
      </c>
      <c r="E561" s="370" t="str">
        <f aca="false" t="array" ref="E561:E561">IF(INDEX(_Rge_Data_3rd_CY,$B561,E$1)=0,"",TEXT(INDEX(_Rge_Data_3rd_CY,$B561,E$1),"JJJJMMTT"))</f>
        <v/>
      </c>
      <c r="F561" s="382" t="str">
        <f aca="false" t="array" ref="F561:F561">INDEX(_Rge_Data_3rd_CY,$B561,F$1)</f>
        <v>Open</v>
      </c>
      <c r="G561" s="371" t="n">
        <f aca="false" t="array" ref="G561:G561">IFERROR(MATCH(INDEX(_Rge_Data_3rd_CY,$B561,G$1),_Rge_Projectstatus,0),"")</f>
        <v>1</v>
      </c>
      <c r="H561" s="383" t="n">
        <f aca="false">INDEX(_Rge_Data_3rd_CY,$B561,H$1)</f>
        <v>0</v>
      </c>
      <c r="I561" s="384" t="n">
        <f aca="false">INDEX(_Rge_Data_3rd_CY,$B561,I$1)</f>
        <v>0</v>
      </c>
      <c r="J561" s="384" t="n">
        <f aca="false">INDEX(_Rge_Data_3rd_CY,$B561,J$1)</f>
        <v>0</v>
      </c>
      <c r="K561" s="384" t="n">
        <f aca="false">INDEX(_Rge_Data_3rd_CY,$B561,K$1)</f>
        <v>0</v>
      </c>
      <c r="L561" s="385" t="n">
        <f aca="false" t="array" ref="L561:L561">INDEX(_Rge_Data_3rd_CY,$B561,L$1)</f>
        <v>0</v>
      </c>
      <c r="M561" s="385" t="n">
        <f aca="false" t="array" ref="M561:M561">INDEX(_Rge_Data_3rd_CY,$B561,M$1)</f>
        <v>0</v>
      </c>
      <c r="N561" s="385" t="n">
        <f aca="false" t="array" ref="N561:N561">INDEX(_Rge_Data_3rd_CY,$B561,N$1)</f>
        <v>0</v>
      </c>
      <c r="O561" s="385" t="n">
        <f aca="false" t="array" ref="O561:O561">INDEX(_Rge_Data_3rd_CY,$B561,O$1)</f>
        <v>0</v>
      </c>
      <c r="P561" s="385" t="n">
        <f aca="false" t="array" ref="P561:P561">INDEX(_Rge_Data_3rd_CY,$B561,P$1)</f>
        <v>0</v>
      </c>
      <c r="Q561" s="385" t="n">
        <f aca="false">INDEX(_Rge_Data_3rd_CY,$B561,Q$1)</f>
        <v>0</v>
      </c>
      <c r="R561" s="385" t="n">
        <f aca="false" t="array" ref="R561:R561">INDEX(_Rge_Data_3rd_CY,$B561,R$1)</f>
        <v>0</v>
      </c>
      <c r="S561" s="385" t="n">
        <f aca="false" t="array" ref="S561:S561">INDEX(_Rge_Data_3rd_CY,$B561,S$1)</f>
        <v>0</v>
      </c>
      <c r="T561" s="385" t="n">
        <f aca="false">H561-S561</f>
        <v>0</v>
      </c>
      <c r="U561" s="386" t="n">
        <f aca="false">IFERROR(T561/H561,0)</f>
        <v>0</v>
      </c>
      <c r="V561" s="387" t="n">
        <f aca="false">INDEX(_Rge_Data_3rd_CY,$B561,V$1)</f>
        <v>0</v>
      </c>
      <c r="W561" s="388" t="n">
        <f aca="false">INDEX(_Rge_Data_3rd_CY,$B561,W$1)</f>
        <v>0</v>
      </c>
      <c r="X561" s="388" t="n">
        <f aca="false">INDEX(_Rge_Data_3rd_CY,$B561,X$1)</f>
        <v>0</v>
      </c>
      <c r="Y561" s="388" t="n">
        <f aca="false">INDEX(_Rge_Data_3rd_CY,$B561,Y$1)</f>
        <v>0</v>
      </c>
      <c r="Z561" s="388" t="n">
        <f aca="false" t="array" ref="Z561:Z561">INDEX(_Rge_Data_3rd_CY,$B561,Z$1)</f>
        <v>0</v>
      </c>
      <c r="AA561" s="388" t="n">
        <f aca="false" t="array" ref="AA561:AA561">INDEX(_Rge_Data_3rd_CY,$B561,AA$1)</f>
        <v>0</v>
      </c>
      <c r="AB561" s="388" t="n">
        <f aca="false" t="array" ref="AB561:AB561">INDEX(_Rge_Data_3rd_CY,$B561,AB$1)</f>
        <v>0</v>
      </c>
      <c r="AC561" s="388" t="n">
        <f aca="false" t="array" ref="AC561:AC561">INDEX(_Rge_Data_3rd_CY,$B561,AC$1)</f>
        <v>0</v>
      </c>
      <c r="AD561" s="388" t="n">
        <f aca="false" t="array" ref="AD561:AD561">INDEX(_Rge_Data_3rd_CY,$B561,AD$1)</f>
        <v>0</v>
      </c>
      <c r="AE561" s="388" t="n">
        <f aca="false">INDEX(_Rge_Data_3rd_CY,$B561,AE$1)</f>
        <v>0</v>
      </c>
      <c r="AF561" s="388" t="n">
        <f aca="false" t="array" ref="AF561:AF561">INDEX(_Rge_Data_3rd_CY,$B561,AF$1)</f>
        <v>0</v>
      </c>
      <c r="AG561" s="388" t="n">
        <f aca="false" t="array" ref="AG561:AG561">INDEX(_Rge_Data_3rd_CY,$B561,AG$1)</f>
        <v>0</v>
      </c>
      <c r="AH561" s="388" t="n">
        <f aca="false">V561-AG561</f>
        <v>0</v>
      </c>
      <c r="AI561" s="389" t="n">
        <f aca="false">IFERROR(AH561/V561,)</f>
        <v>0</v>
      </c>
      <c r="AJ561" s="390" t="n">
        <f aca="false">INDEX(_Rge_Data_3rd_CY,$B561,AJ$1)</f>
        <v>0</v>
      </c>
      <c r="AK561" s="391" t="n">
        <f aca="false">INDEX(_Rge_Data_3rd_CY,$B561,AK$1)</f>
        <v>0</v>
      </c>
      <c r="AL561" s="391" t="n">
        <f aca="false">INDEX(_Rge_Data_3rd_CY,$B561,AL$1)</f>
        <v>0</v>
      </c>
      <c r="AM561" s="391" t="n">
        <f aca="false">INDEX(_Rge_Data_3rd_CY,$B561,AM$1)</f>
        <v>0</v>
      </c>
      <c r="AN561" s="391" t="n">
        <f aca="false" t="array" ref="AN561:AN561">INDEX(_Rge_Data_3rd_CY,$B561,AN$1)</f>
        <v>0</v>
      </c>
      <c r="AO561" s="391" t="n">
        <f aca="false" t="array" ref="AO561:AO561">INDEX(_Rge_Data_3rd_CY,$B561,AO$1)</f>
        <v>0</v>
      </c>
      <c r="AP561" s="391" t="n">
        <f aca="false" t="array" ref="AP561:AP561">INDEX(_Rge_Data_3rd_CY,$B561,AP$1)</f>
        <v>0</v>
      </c>
      <c r="AQ561" s="391" t="n">
        <f aca="false" t="array" ref="AQ561:AQ561">INDEX(_Rge_Data_3rd_CY,$B561,AQ$1)</f>
        <v>0</v>
      </c>
      <c r="AR561" s="391" t="n">
        <f aca="false" t="array" ref="AR561:AR561">INDEX(_Rge_Data_3rd_CY,$B561,AR$1)</f>
        <v>0</v>
      </c>
      <c r="AS561" s="391" t="n">
        <f aca="false">INDEX(_Rge_Data_3rd_CY,$B561,AS$1)</f>
        <v>0</v>
      </c>
      <c r="AT561" s="391" t="n">
        <f aca="false" t="array" ref="AT561:AT561">INDEX(_Rge_Data_3rd_CY,$B561,AT$1)</f>
        <v>0</v>
      </c>
      <c r="AU561" s="391" t="n">
        <f aca="false" t="array" ref="AU561:AU561">INDEX(_Rge_Data_3rd_CY,$B561,AU$1)</f>
        <v>0</v>
      </c>
      <c r="AV561" s="262" t="n">
        <f aca="false">AU561+AX561+AY561</f>
        <v>0</v>
      </c>
      <c r="AW561" s="392" t="n">
        <f aca="false">IFERROR(AU561/AG561,0)</f>
        <v>0</v>
      </c>
      <c r="AX561" s="268" t="n">
        <f aca="false">IFERROR(IF(AND($F561="OPEN",$AH561&gt;0),$AH561*_SoP*$AW561,IF(AND($F561="CLOSED",$AH561&gt;0),$AH561*_SoL*$AW561,0)),0)</f>
        <v>0</v>
      </c>
      <c r="AY561" s="268" t="n">
        <f aca="false">IFERROR(IF($AH561&lt;0,$AH561*_SoL,0),0)</f>
        <v>0</v>
      </c>
      <c r="AZ561" s="393" t="n">
        <f aca="false">AU561+AX561</f>
        <v>0</v>
      </c>
      <c r="BA561" s="393" t="n">
        <f aca="false">AJ561-AY561</f>
        <v>0</v>
      </c>
      <c r="BB561" s="393" t="n">
        <f aca="false">AZ561-BA561</f>
        <v>0</v>
      </c>
      <c r="BC561" s="394" t="n">
        <f aca="false">IF($BB561&gt;=0,$BB561,0)</f>
        <v>0</v>
      </c>
      <c r="BD561" s="395" t="n">
        <f aca="false">IF($BB561&lt;=0,-$BB561,0)</f>
        <v>-0</v>
      </c>
      <c r="BE561" s="396" t="n">
        <f aca="false">IF((V561-AJ561)&lt;0,0,V561-AJ561)</f>
        <v>0</v>
      </c>
      <c r="BF561" s="397" t="n">
        <f aca="false">IF(AW561&gt;1,0,V561-AW561*V561)</f>
        <v>0</v>
      </c>
    </row>
    <row r="562" customFormat="false" ht="19.5" hidden="false" customHeight="true" outlineLevel="0" collapsed="false">
      <c r="A562" s="166"/>
      <c r="B562" s="208" t="n">
        <f aca="false">B561+1</f>
        <v>551</v>
      </c>
      <c r="C562" s="166"/>
      <c r="D562" s="369" t="n">
        <f aca="false">INDEX(_Rge_Projectdata_3rd,$B562,MATCH("Project-ID",_Rge_Headline_Projectdata,0))</f>
        <v>0</v>
      </c>
      <c r="E562" s="370" t="str">
        <f aca="false" t="array" ref="E562:E562">IF(INDEX(_Rge_Data_3rd_CY,$B562,E$1)=0,"",TEXT(INDEX(_Rge_Data_3rd_CY,$B562,E$1),"JJJJMMTT"))</f>
        <v/>
      </c>
      <c r="F562" s="382" t="str">
        <f aca="false" t="array" ref="F562:F562">INDEX(_Rge_Data_3rd_CY,$B562,F$1)</f>
        <v>Open</v>
      </c>
      <c r="G562" s="371" t="n">
        <f aca="false" t="array" ref="G562:G562">IFERROR(MATCH(INDEX(_Rge_Data_3rd_CY,$B562,G$1),_Rge_Projectstatus,0),"")</f>
        <v>1</v>
      </c>
      <c r="H562" s="383" t="n">
        <f aca="false">INDEX(_Rge_Data_3rd_CY,$B562,H$1)</f>
        <v>0</v>
      </c>
      <c r="I562" s="384" t="n">
        <f aca="false">INDEX(_Rge_Data_3rd_CY,$B562,I$1)</f>
        <v>0</v>
      </c>
      <c r="J562" s="384" t="n">
        <f aca="false">INDEX(_Rge_Data_3rd_CY,$B562,J$1)</f>
        <v>0</v>
      </c>
      <c r="K562" s="384" t="n">
        <f aca="false">INDEX(_Rge_Data_3rd_CY,$B562,K$1)</f>
        <v>0</v>
      </c>
      <c r="L562" s="385" t="n">
        <f aca="false" t="array" ref="L562:L562">INDEX(_Rge_Data_3rd_CY,$B562,L$1)</f>
        <v>0</v>
      </c>
      <c r="M562" s="385" t="n">
        <f aca="false" t="array" ref="M562:M562">INDEX(_Rge_Data_3rd_CY,$B562,M$1)</f>
        <v>0</v>
      </c>
      <c r="N562" s="385" t="n">
        <f aca="false" t="array" ref="N562:N562">INDEX(_Rge_Data_3rd_CY,$B562,N$1)</f>
        <v>0</v>
      </c>
      <c r="O562" s="385" t="n">
        <f aca="false" t="array" ref="O562:O562">INDEX(_Rge_Data_3rd_CY,$B562,O$1)</f>
        <v>0</v>
      </c>
      <c r="P562" s="385" t="n">
        <f aca="false" t="array" ref="P562:P562">INDEX(_Rge_Data_3rd_CY,$B562,P$1)</f>
        <v>0</v>
      </c>
      <c r="Q562" s="385" t="n">
        <f aca="false">INDEX(_Rge_Data_3rd_CY,$B562,Q$1)</f>
        <v>0</v>
      </c>
      <c r="R562" s="385" t="n">
        <f aca="false" t="array" ref="R562:R562">INDEX(_Rge_Data_3rd_CY,$B562,R$1)</f>
        <v>0</v>
      </c>
      <c r="S562" s="385" t="n">
        <f aca="false" t="array" ref="S562:S562">INDEX(_Rge_Data_3rd_CY,$B562,S$1)</f>
        <v>0</v>
      </c>
      <c r="T562" s="385" t="n">
        <f aca="false">H562-S562</f>
        <v>0</v>
      </c>
      <c r="U562" s="386" t="n">
        <f aca="false">IFERROR(T562/H562,0)</f>
        <v>0</v>
      </c>
      <c r="V562" s="387" t="n">
        <f aca="false">INDEX(_Rge_Data_3rd_CY,$B562,V$1)</f>
        <v>0</v>
      </c>
      <c r="W562" s="388" t="n">
        <f aca="false">INDEX(_Rge_Data_3rd_CY,$B562,W$1)</f>
        <v>0</v>
      </c>
      <c r="X562" s="388" t="n">
        <f aca="false">INDEX(_Rge_Data_3rd_CY,$B562,X$1)</f>
        <v>0</v>
      </c>
      <c r="Y562" s="388" t="n">
        <f aca="false">INDEX(_Rge_Data_3rd_CY,$B562,Y$1)</f>
        <v>0</v>
      </c>
      <c r="Z562" s="388" t="n">
        <f aca="false" t="array" ref="Z562:Z562">INDEX(_Rge_Data_3rd_CY,$B562,Z$1)</f>
        <v>0</v>
      </c>
      <c r="AA562" s="388" t="n">
        <f aca="false" t="array" ref="AA562:AA562">INDEX(_Rge_Data_3rd_CY,$B562,AA$1)</f>
        <v>0</v>
      </c>
      <c r="AB562" s="388" t="n">
        <f aca="false" t="array" ref="AB562:AB562">INDEX(_Rge_Data_3rd_CY,$B562,AB$1)</f>
        <v>0</v>
      </c>
      <c r="AC562" s="388" t="n">
        <f aca="false" t="array" ref="AC562:AC562">INDEX(_Rge_Data_3rd_CY,$B562,AC$1)</f>
        <v>0</v>
      </c>
      <c r="AD562" s="388" t="n">
        <f aca="false" t="array" ref="AD562:AD562">INDEX(_Rge_Data_3rd_CY,$B562,AD$1)</f>
        <v>0</v>
      </c>
      <c r="AE562" s="388" t="n">
        <f aca="false">INDEX(_Rge_Data_3rd_CY,$B562,AE$1)</f>
        <v>0</v>
      </c>
      <c r="AF562" s="388" t="n">
        <f aca="false" t="array" ref="AF562:AF562">INDEX(_Rge_Data_3rd_CY,$B562,AF$1)</f>
        <v>0</v>
      </c>
      <c r="AG562" s="388" t="n">
        <f aca="false" t="array" ref="AG562:AG562">INDEX(_Rge_Data_3rd_CY,$B562,AG$1)</f>
        <v>0</v>
      </c>
      <c r="AH562" s="388" t="n">
        <f aca="false">V562-AG562</f>
        <v>0</v>
      </c>
      <c r="AI562" s="389" t="n">
        <f aca="false">IFERROR(AH562/V562,)</f>
        <v>0</v>
      </c>
      <c r="AJ562" s="390" t="n">
        <f aca="false">INDEX(_Rge_Data_3rd_CY,$B562,AJ$1)</f>
        <v>0</v>
      </c>
      <c r="AK562" s="391" t="n">
        <f aca="false">INDEX(_Rge_Data_3rd_CY,$B562,AK$1)</f>
        <v>0</v>
      </c>
      <c r="AL562" s="391" t="n">
        <f aca="false">INDEX(_Rge_Data_3rd_CY,$B562,AL$1)</f>
        <v>0</v>
      </c>
      <c r="AM562" s="391" t="n">
        <f aca="false">INDEX(_Rge_Data_3rd_CY,$B562,AM$1)</f>
        <v>0</v>
      </c>
      <c r="AN562" s="391" t="n">
        <f aca="false" t="array" ref="AN562:AN562">INDEX(_Rge_Data_3rd_CY,$B562,AN$1)</f>
        <v>0</v>
      </c>
      <c r="AO562" s="391" t="n">
        <f aca="false" t="array" ref="AO562:AO562">INDEX(_Rge_Data_3rd_CY,$B562,AO$1)</f>
        <v>0</v>
      </c>
      <c r="AP562" s="391" t="n">
        <f aca="false" t="array" ref="AP562:AP562">INDEX(_Rge_Data_3rd_CY,$B562,AP$1)</f>
        <v>0</v>
      </c>
      <c r="AQ562" s="391" t="n">
        <f aca="false" t="array" ref="AQ562:AQ562">INDEX(_Rge_Data_3rd_CY,$B562,AQ$1)</f>
        <v>0</v>
      </c>
      <c r="AR562" s="391" t="n">
        <f aca="false" t="array" ref="AR562:AR562">INDEX(_Rge_Data_3rd_CY,$B562,AR$1)</f>
        <v>0</v>
      </c>
      <c r="AS562" s="391" t="n">
        <f aca="false">INDEX(_Rge_Data_3rd_CY,$B562,AS$1)</f>
        <v>0</v>
      </c>
      <c r="AT562" s="391" t="n">
        <f aca="false" t="array" ref="AT562:AT562">INDEX(_Rge_Data_3rd_CY,$B562,AT$1)</f>
        <v>0</v>
      </c>
      <c r="AU562" s="391" t="n">
        <f aca="false" t="array" ref="AU562:AU562">INDEX(_Rge_Data_3rd_CY,$B562,AU$1)</f>
        <v>0</v>
      </c>
      <c r="AV562" s="262" t="n">
        <f aca="false">AU562+AX562+AY562</f>
        <v>0</v>
      </c>
      <c r="AW562" s="392" t="n">
        <f aca="false">IFERROR(AU562/AG562,0)</f>
        <v>0</v>
      </c>
      <c r="AX562" s="268" t="n">
        <f aca="false">IFERROR(IF(AND($F562="OPEN",$AH562&gt;0),$AH562*_SoP*$AW562,IF(AND($F562="CLOSED",$AH562&gt;0),$AH562*_SoL*$AW562,0)),0)</f>
        <v>0</v>
      </c>
      <c r="AY562" s="268" t="n">
        <f aca="false">IFERROR(IF($AH562&lt;0,$AH562*_SoL,0),0)</f>
        <v>0</v>
      </c>
      <c r="AZ562" s="393" t="n">
        <f aca="false">AU562+AX562</f>
        <v>0</v>
      </c>
      <c r="BA562" s="393" t="n">
        <f aca="false">AJ562-AY562</f>
        <v>0</v>
      </c>
      <c r="BB562" s="393" t="n">
        <f aca="false">AZ562-BA562</f>
        <v>0</v>
      </c>
      <c r="BC562" s="394" t="n">
        <f aca="false">IF($BB562&gt;=0,$BB562,0)</f>
        <v>0</v>
      </c>
      <c r="BD562" s="395" t="n">
        <f aca="false">IF($BB562&lt;=0,-$BB562,0)</f>
        <v>-0</v>
      </c>
      <c r="BE562" s="396" t="n">
        <f aca="false">IF((V562-AJ562)&lt;0,0,V562-AJ562)</f>
        <v>0</v>
      </c>
      <c r="BF562" s="397" t="n">
        <f aca="false">IF(AW562&gt;1,0,V562-AW562*V562)</f>
        <v>0</v>
      </c>
    </row>
    <row r="563" customFormat="false" ht="19.5" hidden="false" customHeight="true" outlineLevel="0" collapsed="false">
      <c r="A563" s="166"/>
      <c r="B563" s="208" t="n">
        <f aca="false">B562+1</f>
        <v>552</v>
      </c>
      <c r="C563" s="166"/>
      <c r="D563" s="369" t="n">
        <f aca="false">INDEX(_Rge_Projectdata_3rd,$B563,MATCH("Project-ID",_Rge_Headline_Projectdata,0))</f>
        <v>0</v>
      </c>
      <c r="E563" s="370" t="str">
        <f aca="false" t="array" ref="E563:E563">IF(INDEX(_Rge_Data_3rd_CY,$B563,E$1)=0,"",TEXT(INDEX(_Rge_Data_3rd_CY,$B563,E$1),"JJJJMMTT"))</f>
        <v/>
      </c>
      <c r="F563" s="382" t="str">
        <f aca="false" t="array" ref="F563:F563">INDEX(_Rge_Data_3rd_CY,$B563,F$1)</f>
        <v>Open</v>
      </c>
      <c r="G563" s="371" t="n">
        <f aca="false" t="array" ref="G563:G563">IFERROR(MATCH(INDEX(_Rge_Data_3rd_CY,$B563,G$1),_Rge_Projectstatus,0),"")</f>
        <v>1</v>
      </c>
      <c r="H563" s="383" t="n">
        <f aca="false">INDEX(_Rge_Data_3rd_CY,$B563,H$1)</f>
        <v>0</v>
      </c>
      <c r="I563" s="384" t="n">
        <f aca="false">INDEX(_Rge_Data_3rd_CY,$B563,I$1)</f>
        <v>0</v>
      </c>
      <c r="J563" s="384" t="n">
        <f aca="false">INDEX(_Rge_Data_3rd_CY,$B563,J$1)</f>
        <v>0</v>
      </c>
      <c r="K563" s="384" t="n">
        <f aca="false">INDEX(_Rge_Data_3rd_CY,$B563,K$1)</f>
        <v>0</v>
      </c>
      <c r="L563" s="385" t="n">
        <f aca="false" t="array" ref="L563:L563">INDEX(_Rge_Data_3rd_CY,$B563,L$1)</f>
        <v>0</v>
      </c>
      <c r="M563" s="385" t="n">
        <f aca="false" t="array" ref="M563:M563">INDEX(_Rge_Data_3rd_CY,$B563,M$1)</f>
        <v>0</v>
      </c>
      <c r="N563" s="385" t="n">
        <f aca="false" t="array" ref="N563:N563">INDEX(_Rge_Data_3rd_CY,$B563,N$1)</f>
        <v>0</v>
      </c>
      <c r="O563" s="385" t="n">
        <f aca="false" t="array" ref="O563:O563">INDEX(_Rge_Data_3rd_CY,$B563,O$1)</f>
        <v>0</v>
      </c>
      <c r="P563" s="385" t="n">
        <f aca="false" t="array" ref="P563:P563">INDEX(_Rge_Data_3rd_CY,$B563,P$1)</f>
        <v>0</v>
      </c>
      <c r="Q563" s="385" t="n">
        <f aca="false">INDEX(_Rge_Data_3rd_CY,$B563,Q$1)</f>
        <v>0</v>
      </c>
      <c r="R563" s="385" t="n">
        <f aca="false" t="array" ref="R563:R563">INDEX(_Rge_Data_3rd_CY,$B563,R$1)</f>
        <v>0</v>
      </c>
      <c r="S563" s="385" t="n">
        <f aca="false" t="array" ref="S563:S563">INDEX(_Rge_Data_3rd_CY,$B563,S$1)</f>
        <v>0</v>
      </c>
      <c r="T563" s="385" t="n">
        <f aca="false">H563-S563</f>
        <v>0</v>
      </c>
      <c r="U563" s="386" t="n">
        <f aca="false">IFERROR(T563/H563,0)</f>
        <v>0</v>
      </c>
      <c r="V563" s="387" t="n">
        <f aca="false">INDEX(_Rge_Data_3rd_CY,$B563,V$1)</f>
        <v>0</v>
      </c>
      <c r="W563" s="388" t="n">
        <f aca="false">INDEX(_Rge_Data_3rd_CY,$B563,W$1)</f>
        <v>0</v>
      </c>
      <c r="X563" s="388" t="n">
        <f aca="false">INDEX(_Rge_Data_3rd_CY,$B563,X$1)</f>
        <v>0</v>
      </c>
      <c r="Y563" s="388" t="n">
        <f aca="false">INDEX(_Rge_Data_3rd_CY,$B563,Y$1)</f>
        <v>0</v>
      </c>
      <c r="Z563" s="388" t="n">
        <f aca="false" t="array" ref="Z563:Z563">INDEX(_Rge_Data_3rd_CY,$B563,Z$1)</f>
        <v>0</v>
      </c>
      <c r="AA563" s="388" t="n">
        <f aca="false" t="array" ref="AA563:AA563">INDEX(_Rge_Data_3rd_CY,$B563,AA$1)</f>
        <v>0</v>
      </c>
      <c r="AB563" s="388" t="n">
        <f aca="false" t="array" ref="AB563:AB563">INDEX(_Rge_Data_3rd_CY,$B563,AB$1)</f>
        <v>0</v>
      </c>
      <c r="AC563" s="388" t="n">
        <f aca="false" t="array" ref="AC563:AC563">INDEX(_Rge_Data_3rd_CY,$B563,AC$1)</f>
        <v>0</v>
      </c>
      <c r="AD563" s="388" t="n">
        <f aca="false" t="array" ref="AD563:AD563">INDEX(_Rge_Data_3rd_CY,$B563,AD$1)</f>
        <v>0</v>
      </c>
      <c r="AE563" s="388" t="n">
        <f aca="false">INDEX(_Rge_Data_3rd_CY,$B563,AE$1)</f>
        <v>0</v>
      </c>
      <c r="AF563" s="388" t="n">
        <f aca="false" t="array" ref="AF563:AF563">INDEX(_Rge_Data_3rd_CY,$B563,AF$1)</f>
        <v>0</v>
      </c>
      <c r="AG563" s="388" t="n">
        <f aca="false" t="array" ref="AG563:AG563">INDEX(_Rge_Data_3rd_CY,$B563,AG$1)</f>
        <v>0</v>
      </c>
      <c r="AH563" s="388" t="n">
        <f aca="false">V563-AG563</f>
        <v>0</v>
      </c>
      <c r="AI563" s="389" t="n">
        <f aca="false">IFERROR(AH563/V563,)</f>
        <v>0</v>
      </c>
      <c r="AJ563" s="390" t="n">
        <f aca="false">INDEX(_Rge_Data_3rd_CY,$B563,AJ$1)</f>
        <v>0</v>
      </c>
      <c r="AK563" s="391" t="n">
        <f aca="false">INDEX(_Rge_Data_3rd_CY,$B563,AK$1)</f>
        <v>0</v>
      </c>
      <c r="AL563" s="391" t="n">
        <f aca="false">INDEX(_Rge_Data_3rd_CY,$B563,AL$1)</f>
        <v>0</v>
      </c>
      <c r="AM563" s="391" t="n">
        <f aca="false">INDEX(_Rge_Data_3rd_CY,$B563,AM$1)</f>
        <v>0</v>
      </c>
      <c r="AN563" s="391" t="n">
        <f aca="false" t="array" ref="AN563:AN563">INDEX(_Rge_Data_3rd_CY,$B563,AN$1)</f>
        <v>0</v>
      </c>
      <c r="AO563" s="391" t="n">
        <f aca="false" t="array" ref="AO563:AO563">INDEX(_Rge_Data_3rd_CY,$B563,AO$1)</f>
        <v>0</v>
      </c>
      <c r="AP563" s="391" t="n">
        <f aca="false" t="array" ref="AP563:AP563">INDEX(_Rge_Data_3rd_CY,$B563,AP$1)</f>
        <v>0</v>
      </c>
      <c r="AQ563" s="391" t="n">
        <f aca="false" t="array" ref="AQ563:AQ563">INDEX(_Rge_Data_3rd_CY,$B563,AQ$1)</f>
        <v>0</v>
      </c>
      <c r="AR563" s="391" t="n">
        <f aca="false" t="array" ref="AR563:AR563">INDEX(_Rge_Data_3rd_CY,$B563,AR$1)</f>
        <v>0</v>
      </c>
      <c r="AS563" s="391" t="n">
        <f aca="false">INDEX(_Rge_Data_3rd_CY,$B563,AS$1)</f>
        <v>0</v>
      </c>
      <c r="AT563" s="391" t="n">
        <f aca="false" t="array" ref="AT563:AT563">INDEX(_Rge_Data_3rd_CY,$B563,AT$1)</f>
        <v>0</v>
      </c>
      <c r="AU563" s="391" t="n">
        <f aca="false" t="array" ref="AU563:AU563">INDEX(_Rge_Data_3rd_CY,$B563,AU$1)</f>
        <v>0</v>
      </c>
      <c r="AV563" s="262" t="n">
        <f aca="false">AU563+AX563+AY563</f>
        <v>0</v>
      </c>
      <c r="AW563" s="392" t="n">
        <f aca="false">IFERROR(AU563/AG563,0)</f>
        <v>0</v>
      </c>
      <c r="AX563" s="268" t="n">
        <f aca="false">IFERROR(IF(AND($F563="OPEN",$AH563&gt;0),$AH563*_SoP*$AW563,IF(AND($F563="CLOSED",$AH563&gt;0),$AH563*_SoL*$AW563,0)),0)</f>
        <v>0</v>
      </c>
      <c r="AY563" s="268" t="n">
        <f aca="false">IFERROR(IF($AH563&lt;0,$AH563*_SoL,0),0)</f>
        <v>0</v>
      </c>
      <c r="AZ563" s="393" t="n">
        <f aca="false">AU563+AX563</f>
        <v>0</v>
      </c>
      <c r="BA563" s="393" t="n">
        <f aca="false">AJ563-AY563</f>
        <v>0</v>
      </c>
      <c r="BB563" s="393" t="n">
        <f aca="false">AZ563-BA563</f>
        <v>0</v>
      </c>
      <c r="BC563" s="394" t="n">
        <f aca="false">IF($BB563&gt;=0,$BB563,0)</f>
        <v>0</v>
      </c>
      <c r="BD563" s="395" t="n">
        <f aca="false">IF($BB563&lt;=0,-$BB563,0)</f>
        <v>-0</v>
      </c>
      <c r="BE563" s="396" t="n">
        <f aca="false">IF((V563-AJ563)&lt;0,0,V563-AJ563)</f>
        <v>0</v>
      </c>
      <c r="BF563" s="397" t="n">
        <f aca="false">IF(AW563&gt;1,0,V563-AW563*V563)</f>
        <v>0</v>
      </c>
    </row>
    <row r="564" customFormat="false" ht="19.5" hidden="false" customHeight="true" outlineLevel="0" collapsed="false">
      <c r="A564" s="166"/>
      <c r="B564" s="208" t="n">
        <f aca="false">B563+1</f>
        <v>553</v>
      </c>
      <c r="C564" s="166"/>
      <c r="D564" s="369" t="n">
        <f aca="false">INDEX(_Rge_Projectdata_3rd,$B564,MATCH("Project-ID",_Rge_Headline_Projectdata,0))</f>
        <v>0</v>
      </c>
      <c r="E564" s="370" t="str">
        <f aca="false" t="array" ref="E564:E564">IF(INDEX(_Rge_Data_3rd_CY,$B564,E$1)=0,"",TEXT(INDEX(_Rge_Data_3rd_CY,$B564,E$1),"JJJJMMTT"))</f>
        <v/>
      </c>
      <c r="F564" s="382" t="str">
        <f aca="false" t="array" ref="F564:F564">INDEX(_Rge_Data_3rd_CY,$B564,F$1)</f>
        <v>Open</v>
      </c>
      <c r="G564" s="371" t="n">
        <f aca="false" t="array" ref="G564:G564">IFERROR(MATCH(INDEX(_Rge_Data_3rd_CY,$B564,G$1),_Rge_Projectstatus,0),"")</f>
        <v>1</v>
      </c>
      <c r="H564" s="383" t="n">
        <f aca="false">INDEX(_Rge_Data_3rd_CY,$B564,H$1)</f>
        <v>0</v>
      </c>
      <c r="I564" s="384" t="n">
        <f aca="false">INDEX(_Rge_Data_3rd_CY,$B564,I$1)</f>
        <v>0</v>
      </c>
      <c r="J564" s="384" t="n">
        <f aca="false">INDEX(_Rge_Data_3rd_CY,$B564,J$1)</f>
        <v>0</v>
      </c>
      <c r="K564" s="384" t="n">
        <f aca="false">INDEX(_Rge_Data_3rd_CY,$B564,K$1)</f>
        <v>0</v>
      </c>
      <c r="L564" s="385" t="n">
        <f aca="false" t="array" ref="L564:L564">INDEX(_Rge_Data_3rd_CY,$B564,L$1)</f>
        <v>0</v>
      </c>
      <c r="M564" s="385" t="n">
        <f aca="false" t="array" ref="M564:M564">INDEX(_Rge_Data_3rd_CY,$B564,M$1)</f>
        <v>0</v>
      </c>
      <c r="N564" s="385" t="n">
        <f aca="false" t="array" ref="N564:N564">INDEX(_Rge_Data_3rd_CY,$B564,N$1)</f>
        <v>0</v>
      </c>
      <c r="O564" s="385" t="n">
        <f aca="false" t="array" ref="O564:O564">INDEX(_Rge_Data_3rd_CY,$B564,O$1)</f>
        <v>0</v>
      </c>
      <c r="P564" s="385" t="n">
        <f aca="false" t="array" ref="P564:P564">INDEX(_Rge_Data_3rd_CY,$B564,P$1)</f>
        <v>0</v>
      </c>
      <c r="Q564" s="385" t="n">
        <f aca="false">INDEX(_Rge_Data_3rd_CY,$B564,Q$1)</f>
        <v>0</v>
      </c>
      <c r="R564" s="385" t="n">
        <f aca="false" t="array" ref="R564:R564">INDEX(_Rge_Data_3rd_CY,$B564,R$1)</f>
        <v>0</v>
      </c>
      <c r="S564" s="385" t="n">
        <f aca="false" t="array" ref="S564:S564">INDEX(_Rge_Data_3rd_CY,$B564,S$1)</f>
        <v>0</v>
      </c>
      <c r="T564" s="385" t="n">
        <f aca="false">H564-S564</f>
        <v>0</v>
      </c>
      <c r="U564" s="386" t="n">
        <f aca="false">IFERROR(T564/H564,0)</f>
        <v>0</v>
      </c>
      <c r="V564" s="387" t="n">
        <f aca="false">INDEX(_Rge_Data_3rd_CY,$B564,V$1)</f>
        <v>0</v>
      </c>
      <c r="W564" s="388" t="n">
        <f aca="false">INDEX(_Rge_Data_3rd_CY,$B564,W$1)</f>
        <v>0</v>
      </c>
      <c r="X564" s="388" t="n">
        <f aca="false">INDEX(_Rge_Data_3rd_CY,$B564,X$1)</f>
        <v>0</v>
      </c>
      <c r="Y564" s="388" t="n">
        <f aca="false">INDEX(_Rge_Data_3rd_CY,$B564,Y$1)</f>
        <v>0</v>
      </c>
      <c r="Z564" s="388" t="n">
        <f aca="false" t="array" ref="Z564:Z564">INDEX(_Rge_Data_3rd_CY,$B564,Z$1)</f>
        <v>0</v>
      </c>
      <c r="AA564" s="388" t="n">
        <f aca="false" t="array" ref="AA564:AA564">INDEX(_Rge_Data_3rd_CY,$B564,AA$1)</f>
        <v>0</v>
      </c>
      <c r="AB564" s="388" t="n">
        <f aca="false" t="array" ref="AB564:AB564">INDEX(_Rge_Data_3rd_CY,$B564,AB$1)</f>
        <v>0</v>
      </c>
      <c r="AC564" s="388" t="n">
        <f aca="false" t="array" ref="AC564:AC564">INDEX(_Rge_Data_3rd_CY,$B564,AC$1)</f>
        <v>0</v>
      </c>
      <c r="AD564" s="388" t="n">
        <f aca="false" t="array" ref="AD564:AD564">INDEX(_Rge_Data_3rd_CY,$B564,AD$1)</f>
        <v>0</v>
      </c>
      <c r="AE564" s="388" t="n">
        <f aca="false">INDEX(_Rge_Data_3rd_CY,$B564,AE$1)</f>
        <v>0</v>
      </c>
      <c r="AF564" s="388" t="n">
        <f aca="false" t="array" ref="AF564:AF564">INDEX(_Rge_Data_3rd_CY,$B564,AF$1)</f>
        <v>0</v>
      </c>
      <c r="AG564" s="388" t="n">
        <f aca="false" t="array" ref="AG564:AG564">INDEX(_Rge_Data_3rd_CY,$B564,AG$1)</f>
        <v>0</v>
      </c>
      <c r="AH564" s="388" t="n">
        <f aca="false">V564-AG564</f>
        <v>0</v>
      </c>
      <c r="AI564" s="389" t="n">
        <f aca="false">IFERROR(AH564/V564,)</f>
        <v>0</v>
      </c>
      <c r="AJ564" s="390" t="n">
        <f aca="false">INDEX(_Rge_Data_3rd_CY,$B564,AJ$1)</f>
        <v>0</v>
      </c>
      <c r="AK564" s="391" t="n">
        <f aca="false">INDEX(_Rge_Data_3rd_CY,$B564,AK$1)</f>
        <v>0</v>
      </c>
      <c r="AL564" s="391" t="n">
        <f aca="false">INDEX(_Rge_Data_3rd_CY,$B564,AL$1)</f>
        <v>0</v>
      </c>
      <c r="AM564" s="391" t="n">
        <f aca="false">INDEX(_Rge_Data_3rd_CY,$B564,AM$1)</f>
        <v>0</v>
      </c>
      <c r="AN564" s="391" t="n">
        <f aca="false" t="array" ref="AN564:AN564">INDEX(_Rge_Data_3rd_CY,$B564,AN$1)</f>
        <v>0</v>
      </c>
      <c r="AO564" s="391" t="n">
        <f aca="false" t="array" ref="AO564:AO564">INDEX(_Rge_Data_3rd_CY,$B564,AO$1)</f>
        <v>0</v>
      </c>
      <c r="AP564" s="391" t="n">
        <f aca="false" t="array" ref="AP564:AP564">INDEX(_Rge_Data_3rd_CY,$B564,AP$1)</f>
        <v>0</v>
      </c>
      <c r="AQ564" s="391" t="n">
        <f aca="false" t="array" ref="AQ564:AQ564">INDEX(_Rge_Data_3rd_CY,$B564,AQ$1)</f>
        <v>0</v>
      </c>
      <c r="AR564" s="391" t="n">
        <f aca="false" t="array" ref="AR564:AR564">INDEX(_Rge_Data_3rd_CY,$B564,AR$1)</f>
        <v>0</v>
      </c>
      <c r="AS564" s="391" t="n">
        <f aca="false">INDEX(_Rge_Data_3rd_CY,$B564,AS$1)</f>
        <v>0</v>
      </c>
      <c r="AT564" s="391" t="n">
        <f aca="false" t="array" ref="AT564:AT564">INDEX(_Rge_Data_3rd_CY,$B564,AT$1)</f>
        <v>0</v>
      </c>
      <c r="AU564" s="391" t="n">
        <f aca="false" t="array" ref="AU564:AU564">INDEX(_Rge_Data_3rd_CY,$B564,AU$1)</f>
        <v>0</v>
      </c>
      <c r="AV564" s="262" t="n">
        <f aca="false">AU564+AX564+AY564</f>
        <v>0</v>
      </c>
      <c r="AW564" s="392" t="n">
        <f aca="false">IFERROR(AU564/AG564,0)</f>
        <v>0</v>
      </c>
      <c r="AX564" s="268" t="n">
        <f aca="false">IFERROR(IF(AND($F564="OPEN",$AH564&gt;0),$AH564*_SoP*$AW564,IF(AND($F564="CLOSED",$AH564&gt;0),$AH564*_SoL*$AW564,0)),0)</f>
        <v>0</v>
      </c>
      <c r="AY564" s="268" t="n">
        <f aca="false">IFERROR(IF($AH564&lt;0,$AH564*_SoL,0),0)</f>
        <v>0</v>
      </c>
      <c r="AZ564" s="393" t="n">
        <f aca="false">AU564+AX564</f>
        <v>0</v>
      </c>
      <c r="BA564" s="393" t="n">
        <f aca="false">AJ564-AY564</f>
        <v>0</v>
      </c>
      <c r="BB564" s="393" t="n">
        <f aca="false">AZ564-BA564</f>
        <v>0</v>
      </c>
      <c r="BC564" s="394" t="n">
        <f aca="false">IF($BB564&gt;=0,$BB564,0)</f>
        <v>0</v>
      </c>
      <c r="BD564" s="395" t="n">
        <f aca="false">IF($BB564&lt;=0,-$BB564,0)</f>
        <v>-0</v>
      </c>
      <c r="BE564" s="396" t="n">
        <f aca="false">IF((V564-AJ564)&lt;0,0,V564-AJ564)</f>
        <v>0</v>
      </c>
      <c r="BF564" s="397" t="n">
        <f aca="false">IF(AW564&gt;1,0,V564-AW564*V564)</f>
        <v>0</v>
      </c>
    </row>
    <row r="565" customFormat="false" ht="19.5" hidden="false" customHeight="true" outlineLevel="0" collapsed="false">
      <c r="A565" s="166"/>
      <c r="B565" s="208" t="n">
        <f aca="false">B564+1</f>
        <v>554</v>
      </c>
      <c r="C565" s="166"/>
      <c r="D565" s="369" t="n">
        <f aca="false">INDEX(_Rge_Projectdata_3rd,$B565,MATCH("Project-ID",_Rge_Headline_Projectdata,0))</f>
        <v>0</v>
      </c>
      <c r="E565" s="370" t="str">
        <f aca="false" t="array" ref="E565:E565">IF(INDEX(_Rge_Data_3rd_CY,$B565,E$1)=0,"",TEXT(INDEX(_Rge_Data_3rd_CY,$B565,E$1),"JJJJMMTT"))</f>
        <v/>
      </c>
      <c r="F565" s="382" t="str">
        <f aca="false" t="array" ref="F565:F565">INDEX(_Rge_Data_3rd_CY,$B565,F$1)</f>
        <v>Open</v>
      </c>
      <c r="G565" s="371" t="n">
        <f aca="false" t="array" ref="G565:G565">IFERROR(MATCH(INDEX(_Rge_Data_3rd_CY,$B565,G$1),_Rge_Projectstatus,0),"")</f>
        <v>1</v>
      </c>
      <c r="H565" s="383" t="n">
        <f aca="false">INDEX(_Rge_Data_3rd_CY,$B565,H$1)</f>
        <v>0</v>
      </c>
      <c r="I565" s="384" t="n">
        <f aca="false">INDEX(_Rge_Data_3rd_CY,$B565,I$1)</f>
        <v>0</v>
      </c>
      <c r="J565" s="384" t="n">
        <f aca="false">INDEX(_Rge_Data_3rd_CY,$B565,J$1)</f>
        <v>0</v>
      </c>
      <c r="K565" s="384" t="n">
        <f aca="false">INDEX(_Rge_Data_3rd_CY,$B565,K$1)</f>
        <v>0</v>
      </c>
      <c r="L565" s="385" t="n">
        <f aca="false" t="array" ref="L565:L565">INDEX(_Rge_Data_3rd_CY,$B565,L$1)</f>
        <v>0</v>
      </c>
      <c r="M565" s="385" t="n">
        <f aca="false" t="array" ref="M565:M565">INDEX(_Rge_Data_3rd_CY,$B565,M$1)</f>
        <v>0</v>
      </c>
      <c r="N565" s="385" t="n">
        <f aca="false" t="array" ref="N565:N565">INDEX(_Rge_Data_3rd_CY,$B565,N$1)</f>
        <v>0</v>
      </c>
      <c r="O565" s="385" t="n">
        <f aca="false" t="array" ref="O565:O565">INDEX(_Rge_Data_3rd_CY,$B565,O$1)</f>
        <v>0</v>
      </c>
      <c r="P565" s="385" t="n">
        <f aca="false" t="array" ref="P565:P565">INDEX(_Rge_Data_3rd_CY,$B565,P$1)</f>
        <v>0</v>
      </c>
      <c r="Q565" s="385" t="n">
        <f aca="false">INDEX(_Rge_Data_3rd_CY,$B565,Q$1)</f>
        <v>0</v>
      </c>
      <c r="R565" s="385" t="n">
        <f aca="false" t="array" ref="R565:R565">INDEX(_Rge_Data_3rd_CY,$B565,R$1)</f>
        <v>0</v>
      </c>
      <c r="S565" s="385" t="n">
        <f aca="false" t="array" ref="S565:S565">INDEX(_Rge_Data_3rd_CY,$B565,S$1)</f>
        <v>0</v>
      </c>
      <c r="T565" s="385" t="n">
        <f aca="false">H565-S565</f>
        <v>0</v>
      </c>
      <c r="U565" s="386" t="n">
        <f aca="false">IFERROR(T565/H565,0)</f>
        <v>0</v>
      </c>
      <c r="V565" s="387" t="n">
        <f aca="false">INDEX(_Rge_Data_3rd_CY,$B565,V$1)</f>
        <v>0</v>
      </c>
      <c r="W565" s="388" t="n">
        <f aca="false">INDEX(_Rge_Data_3rd_CY,$B565,W$1)</f>
        <v>0</v>
      </c>
      <c r="X565" s="388" t="n">
        <f aca="false">INDEX(_Rge_Data_3rd_CY,$B565,X$1)</f>
        <v>0</v>
      </c>
      <c r="Y565" s="388" t="n">
        <f aca="false">INDEX(_Rge_Data_3rd_CY,$B565,Y$1)</f>
        <v>0</v>
      </c>
      <c r="Z565" s="388" t="n">
        <f aca="false" t="array" ref="Z565:Z565">INDEX(_Rge_Data_3rd_CY,$B565,Z$1)</f>
        <v>0</v>
      </c>
      <c r="AA565" s="388" t="n">
        <f aca="false" t="array" ref="AA565:AA565">INDEX(_Rge_Data_3rd_CY,$B565,AA$1)</f>
        <v>0</v>
      </c>
      <c r="AB565" s="388" t="n">
        <f aca="false" t="array" ref="AB565:AB565">INDEX(_Rge_Data_3rd_CY,$B565,AB$1)</f>
        <v>0</v>
      </c>
      <c r="AC565" s="388" t="n">
        <f aca="false" t="array" ref="AC565:AC565">INDEX(_Rge_Data_3rd_CY,$B565,AC$1)</f>
        <v>0</v>
      </c>
      <c r="AD565" s="388" t="n">
        <f aca="false" t="array" ref="AD565:AD565">INDEX(_Rge_Data_3rd_CY,$B565,AD$1)</f>
        <v>0</v>
      </c>
      <c r="AE565" s="388" t="n">
        <f aca="false">INDEX(_Rge_Data_3rd_CY,$B565,AE$1)</f>
        <v>0</v>
      </c>
      <c r="AF565" s="388" t="n">
        <f aca="false" t="array" ref="AF565:AF565">INDEX(_Rge_Data_3rd_CY,$B565,AF$1)</f>
        <v>0</v>
      </c>
      <c r="AG565" s="388" t="n">
        <f aca="false" t="array" ref="AG565:AG565">INDEX(_Rge_Data_3rd_CY,$B565,AG$1)</f>
        <v>0</v>
      </c>
      <c r="AH565" s="388" t="n">
        <f aca="false">V565-AG565</f>
        <v>0</v>
      </c>
      <c r="AI565" s="389" t="n">
        <f aca="false">IFERROR(AH565/V565,)</f>
        <v>0</v>
      </c>
      <c r="AJ565" s="390" t="n">
        <f aca="false">INDEX(_Rge_Data_3rd_CY,$B565,AJ$1)</f>
        <v>0</v>
      </c>
      <c r="AK565" s="391" t="n">
        <f aca="false">INDEX(_Rge_Data_3rd_CY,$B565,AK$1)</f>
        <v>0</v>
      </c>
      <c r="AL565" s="391" t="n">
        <f aca="false">INDEX(_Rge_Data_3rd_CY,$B565,AL$1)</f>
        <v>0</v>
      </c>
      <c r="AM565" s="391" t="n">
        <f aca="false">INDEX(_Rge_Data_3rd_CY,$B565,AM$1)</f>
        <v>0</v>
      </c>
      <c r="AN565" s="391" t="n">
        <f aca="false" t="array" ref="AN565:AN565">INDEX(_Rge_Data_3rd_CY,$B565,AN$1)</f>
        <v>0</v>
      </c>
      <c r="AO565" s="391" t="n">
        <f aca="false" t="array" ref="AO565:AO565">INDEX(_Rge_Data_3rd_CY,$B565,AO$1)</f>
        <v>0</v>
      </c>
      <c r="AP565" s="391" t="n">
        <f aca="false" t="array" ref="AP565:AP565">INDEX(_Rge_Data_3rd_CY,$B565,AP$1)</f>
        <v>0</v>
      </c>
      <c r="AQ565" s="391" t="n">
        <f aca="false" t="array" ref="AQ565:AQ565">INDEX(_Rge_Data_3rd_CY,$B565,AQ$1)</f>
        <v>0</v>
      </c>
      <c r="AR565" s="391" t="n">
        <f aca="false" t="array" ref="AR565:AR565">INDEX(_Rge_Data_3rd_CY,$B565,AR$1)</f>
        <v>0</v>
      </c>
      <c r="AS565" s="391" t="n">
        <f aca="false">INDEX(_Rge_Data_3rd_CY,$B565,AS$1)</f>
        <v>0</v>
      </c>
      <c r="AT565" s="391" t="n">
        <f aca="false" t="array" ref="AT565:AT565">INDEX(_Rge_Data_3rd_CY,$B565,AT$1)</f>
        <v>0</v>
      </c>
      <c r="AU565" s="391" t="n">
        <f aca="false" t="array" ref="AU565:AU565">INDEX(_Rge_Data_3rd_CY,$B565,AU$1)</f>
        <v>0</v>
      </c>
      <c r="AV565" s="262" t="n">
        <f aca="false">AU565+AX565+AY565</f>
        <v>0</v>
      </c>
      <c r="AW565" s="392" t="n">
        <f aca="false">IFERROR(AU565/AG565,0)</f>
        <v>0</v>
      </c>
      <c r="AX565" s="268" t="n">
        <f aca="false">IFERROR(IF(AND($F565="OPEN",$AH565&gt;0),$AH565*_SoP*$AW565,IF(AND($F565="CLOSED",$AH565&gt;0),$AH565*_SoL*$AW565,0)),0)</f>
        <v>0</v>
      </c>
      <c r="AY565" s="268" t="n">
        <f aca="false">IFERROR(IF($AH565&lt;0,$AH565*_SoL,0),0)</f>
        <v>0</v>
      </c>
      <c r="AZ565" s="393" t="n">
        <f aca="false">AU565+AX565</f>
        <v>0</v>
      </c>
      <c r="BA565" s="393" t="n">
        <f aca="false">AJ565-AY565</f>
        <v>0</v>
      </c>
      <c r="BB565" s="393" t="n">
        <f aca="false">AZ565-BA565</f>
        <v>0</v>
      </c>
      <c r="BC565" s="394" t="n">
        <f aca="false">IF($BB565&gt;=0,$BB565,0)</f>
        <v>0</v>
      </c>
      <c r="BD565" s="395" t="n">
        <f aca="false">IF($BB565&lt;=0,-$BB565,0)</f>
        <v>-0</v>
      </c>
      <c r="BE565" s="396" t="n">
        <f aca="false">IF((V565-AJ565)&lt;0,0,V565-AJ565)</f>
        <v>0</v>
      </c>
      <c r="BF565" s="397" t="n">
        <f aca="false">IF(AW565&gt;1,0,V565-AW565*V565)</f>
        <v>0</v>
      </c>
    </row>
    <row r="566" customFormat="false" ht="19.5" hidden="false" customHeight="true" outlineLevel="0" collapsed="false">
      <c r="A566" s="166"/>
      <c r="B566" s="208" t="n">
        <f aca="false">B565+1</f>
        <v>555</v>
      </c>
      <c r="C566" s="166"/>
      <c r="D566" s="369" t="n">
        <f aca="false">INDEX(_Rge_Projectdata_3rd,$B566,MATCH("Project-ID",_Rge_Headline_Projectdata,0))</f>
        <v>0</v>
      </c>
      <c r="E566" s="370" t="str">
        <f aca="false" t="array" ref="E566:E566">IF(INDEX(_Rge_Data_3rd_CY,$B566,E$1)=0,"",TEXT(INDEX(_Rge_Data_3rd_CY,$B566,E$1),"JJJJMMTT"))</f>
        <v/>
      </c>
      <c r="F566" s="382" t="str">
        <f aca="false" t="array" ref="F566:F566">INDEX(_Rge_Data_3rd_CY,$B566,F$1)</f>
        <v>Open</v>
      </c>
      <c r="G566" s="371" t="n">
        <f aca="false" t="array" ref="G566:G566">IFERROR(MATCH(INDEX(_Rge_Data_3rd_CY,$B566,G$1),_Rge_Projectstatus,0),"")</f>
        <v>1</v>
      </c>
      <c r="H566" s="383" t="n">
        <f aca="false">INDEX(_Rge_Data_3rd_CY,$B566,H$1)</f>
        <v>0</v>
      </c>
      <c r="I566" s="384" t="n">
        <f aca="false">INDEX(_Rge_Data_3rd_CY,$B566,I$1)</f>
        <v>0</v>
      </c>
      <c r="J566" s="384" t="n">
        <f aca="false">INDEX(_Rge_Data_3rd_CY,$B566,J$1)</f>
        <v>0</v>
      </c>
      <c r="K566" s="384" t="n">
        <f aca="false">INDEX(_Rge_Data_3rd_CY,$B566,K$1)</f>
        <v>0</v>
      </c>
      <c r="L566" s="385" t="n">
        <f aca="false" t="array" ref="L566:L566">INDEX(_Rge_Data_3rd_CY,$B566,L$1)</f>
        <v>0</v>
      </c>
      <c r="M566" s="385" t="n">
        <f aca="false" t="array" ref="M566:M566">INDEX(_Rge_Data_3rd_CY,$B566,M$1)</f>
        <v>0</v>
      </c>
      <c r="N566" s="385" t="n">
        <f aca="false" t="array" ref="N566:N566">INDEX(_Rge_Data_3rd_CY,$B566,N$1)</f>
        <v>0</v>
      </c>
      <c r="O566" s="385" t="n">
        <f aca="false" t="array" ref="O566:O566">INDEX(_Rge_Data_3rd_CY,$B566,O$1)</f>
        <v>0</v>
      </c>
      <c r="P566" s="385" t="n">
        <f aca="false" t="array" ref="P566:P566">INDEX(_Rge_Data_3rd_CY,$B566,P$1)</f>
        <v>0</v>
      </c>
      <c r="Q566" s="385" t="n">
        <f aca="false">INDEX(_Rge_Data_3rd_CY,$B566,Q$1)</f>
        <v>0</v>
      </c>
      <c r="R566" s="385" t="n">
        <f aca="false" t="array" ref="R566:R566">INDEX(_Rge_Data_3rd_CY,$B566,R$1)</f>
        <v>0</v>
      </c>
      <c r="S566" s="385" t="n">
        <f aca="false" t="array" ref="S566:S566">INDEX(_Rge_Data_3rd_CY,$B566,S$1)</f>
        <v>0</v>
      </c>
      <c r="T566" s="385" t="n">
        <f aca="false">H566-S566</f>
        <v>0</v>
      </c>
      <c r="U566" s="386" t="n">
        <f aca="false">IFERROR(T566/H566,0)</f>
        <v>0</v>
      </c>
      <c r="V566" s="387" t="n">
        <f aca="false">INDEX(_Rge_Data_3rd_CY,$B566,V$1)</f>
        <v>0</v>
      </c>
      <c r="W566" s="388" t="n">
        <f aca="false">INDEX(_Rge_Data_3rd_CY,$B566,W$1)</f>
        <v>0</v>
      </c>
      <c r="X566" s="388" t="n">
        <f aca="false">INDEX(_Rge_Data_3rd_CY,$B566,X$1)</f>
        <v>0</v>
      </c>
      <c r="Y566" s="388" t="n">
        <f aca="false">INDEX(_Rge_Data_3rd_CY,$B566,Y$1)</f>
        <v>0</v>
      </c>
      <c r="Z566" s="388" t="n">
        <f aca="false" t="array" ref="Z566:Z566">INDEX(_Rge_Data_3rd_CY,$B566,Z$1)</f>
        <v>0</v>
      </c>
      <c r="AA566" s="388" t="n">
        <f aca="false" t="array" ref="AA566:AA566">INDEX(_Rge_Data_3rd_CY,$B566,AA$1)</f>
        <v>0</v>
      </c>
      <c r="AB566" s="388" t="n">
        <f aca="false" t="array" ref="AB566:AB566">INDEX(_Rge_Data_3rd_CY,$B566,AB$1)</f>
        <v>0</v>
      </c>
      <c r="AC566" s="388" t="n">
        <f aca="false" t="array" ref="AC566:AC566">INDEX(_Rge_Data_3rd_CY,$B566,AC$1)</f>
        <v>0</v>
      </c>
      <c r="AD566" s="388" t="n">
        <f aca="false" t="array" ref="AD566:AD566">INDEX(_Rge_Data_3rd_CY,$B566,AD$1)</f>
        <v>0</v>
      </c>
      <c r="AE566" s="388" t="n">
        <f aca="false">INDEX(_Rge_Data_3rd_CY,$B566,AE$1)</f>
        <v>0</v>
      </c>
      <c r="AF566" s="388" t="n">
        <f aca="false" t="array" ref="AF566:AF566">INDEX(_Rge_Data_3rd_CY,$B566,AF$1)</f>
        <v>0</v>
      </c>
      <c r="AG566" s="388" t="n">
        <f aca="false" t="array" ref="AG566:AG566">INDEX(_Rge_Data_3rd_CY,$B566,AG$1)</f>
        <v>0</v>
      </c>
      <c r="AH566" s="388" t="n">
        <f aca="false">V566-AG566</f>
        <v>0</v>
      </c>
      <c r="AI566" s="389" t="n">
        <f aca="false">IFERROR(AH566/V566,)</f>
        <v>0</v>
      </c>
      <c r="AJ566" s="390" t="n">
        <f aca="false">INDEX(_Rge_Data_3rd_CY,$B566,AJ$1)</f>
        <v>0</v>
      </c>
      <c r="AK566" s="391" t="n">
        <f aca="false">INDEX(_Rge_Data_3rd_CY,$B566,AK$1)</f>
        <v>0</v>
      </c>
      <c r="AL566" s="391" t="n">
        <f aca="false">INDEX(_Rge_Data_3rd_CY,$B566,AL$1)</f>
        <v>0</v>
      </c>
      <c r="AM566" s="391" t="n">
        <f aca="false">INDEX(_Rge_Data_3rd_CY,$B566,AM$1)</f>
        <v>0</v>
      </c>
      <c r="AN566" s="391" t="n">
        <f aca="false" t="array" ref="AN566:AN566">INDEX(_Rge_Data_3rd_CY,$B566,AN$1)</f>
        <v>0</v>
      </c>
      <c r="AO566" s="391" t="n">
        <f aca="false" t="array" ref="AO566:AO566">INDEX(_Rge_Data_3rd_CY,$B566,AO$1)</f>
        <v>0</v>
      </c>
      <c r="AP566" s="391" t="n">
        <f aca="false" t="array" ref="AP566:AP566">INDEX(_Rge_Data_3rd_CY,$B566,AP$1)</f>
        <v>0</v>
      </c>
      <c r="AQ566" s="391" t="n">
        <f aca="false" t="array" ref="AQ566:AQ566">INDEX(_Rge_Data_3rd_CY,$B566,AQ$1)</f>
        <v>0</v>
      </c>
      <c r="AR566" s="391" t="n">
        <f aca="false" t="array" ref="AR566:AR566">INDEX(_Rge_Data_3rd_CY,$B566,AR$1)</f>
        <v>0</v>
      </c>
      <c r="AS566" s="391" t="n">
        <f aca="false">INDEX(_Rge_Data_3rd_CY,$B566,AS$1)</f>
        <v>0</v>
      </c>
      <c r="AT566" s="391" t="n">
        <f aca="false" t="array" ref="AT566:AT566">INDEX(_Rge_Data_3rd_CY,$B566,AT$1)</f>
        <v>0</v>
      </c>
      <c r="AU566" s="391" t="n">
        <f aca="false" t="array" ref="AU566:AU566">INDEX(_Rge_Data_3rd_CY,$B566,AU$1)</f>
        <v>0</v>
      </c>
      <c r="AV566" s="262" t="n">
        <f aca="false">AU566+AX566+AY566</f>
        <v>0</v>
      </c>
      <c r="AW566" s="392" t="n">
        <f aca="false">IFERROR(AU566/AG566,0)</f>
        <v>0</v>
      </c>
      <c r="AX566" s="268" t="n">
        <f aca="false">IFERROR(IF(AND($F566="OPEN",$AH566&gt;0),$AH566*_SoP*$AW566,IF(AND($F566="CLOSED",$AH566&gt;0),$AH566*_SoL*$AW566,0)),0)</f>
        <v>0</v>
      </c>
      <c r="AY566" s="268" t="n">
        <f aca="false">IFERROR(IF($AH566&lt;0,$AH566*_SoL,0),0)</f>
        <v>0</v>
      </c>
      <c r="AZ566" s="393" t="n">
        <f aca="false">AU566+AX566</f>
        <v>0</v>
      </c>
      <c r="BA566" s="393" t="n">
        <f aca="false">AJ566-AY566</f>
        <v>0</v>
      </c>
      <c r="BB566" s="393" t="n">
        <f aca="false">AZ566-BA566</f>
        <v>0</v>
      </c>
      <c r="BC566" s="394" t="n">
        <f aca="false">IF($BB566&gt;=0,$BB566,0)</f>
        <v>0</v>
      </c>
      <c r="BD566" s="395" t="n">
        <f aca="false">IF($BB566&lt;=0,-$BB566,0)</f>
        <v>-0</v>
      </c>
      <c r="BE566" s="396" t="n">
        <f aca="false">IF((V566-AJ566)&lt;0,0,V566-AJ566)</f>
        <v>0</v>
      </c>
      <c r="BF566" s="397" t="n">
        <f aca="false">IF(AW566&gt;1,0,V566-AW566*V566)</f>
        <v>0</v>
      </c>
    </row>
    <row r="567" customFormat="false" ht="19.5" hidden="false" customHeight="true" outlineLevel="0" collapsed="false">
      <c r="A567" s="166"/>
      <c r="B567" s="208" t="n">
        <f aca="false">B566+1</f>
        <v>556</v>
      </c>
      <c r="C567" s="166"/>
      <c r="D567" s="369" t="n">
        <f aca="false">INDEX(_Rge_Projectdata_3rd,$B567,MATCH("Project-ID",_Rge_Headline_Projectdata,0))</f>
        <v>0</v>
      </c>
      <c r="E567" s="370" t="str">
        <f aca="false" t="array" ref="E567:E567">IF(INDEX(_Rge_Data_3rd_CY,$B567,E$1)=0,"",TEXT(INDEX(_Rge_Data_3rd_CY,$B567,E$1),"JJJJMMTT"))</f>
        <v/>
      </c>
      <c r="F567" s="382" t="str">
        <f aca="false" t="array" ref="F567:F567">INDEX(_Rge_Data_3rd_CY,$B567,F$1)</f>
        <v>Open</v>
      </c>
      <c r="G567" s="371" t="n">
        <f aca="false" t="array" ref="G567:G567">IFERROR(MATCH(INDEX(_Rge_Data_3rd_CY,$B567,G$1),_Rge_Projectstatus,0),"")</f>
        <v>1</v>
      </c>
      <c r="H567" s="383" t="n">
        <f aca="false">INDEX(_Rge_Data_3rd_CY,$B567,H$1)</f>
        <v>0</v>
      </c>
      <c r="I567" s="384" t="n">
        <f aca="false">INDEX(_Rge_Data_3rd_CY,$B567,I$1)</f>
        <v>0</v>
      </c>
      <c r="J567" s="384" t="n">
        <f aca="false">INDEX(_Rge_Data_3rd_CY,$B567,J$1)</f>
        <v>0</v>
      </c>
      <c r="K567" s="384" t="n">
        <f aca="false">INDEX(_Rge_Data_3rd_CY,$B567,K$1)</f>
        <v>0</v>
      </c>
      <c r="L567" s="385" t="n">
        <f aca="false" t="array" ref="L567:L567">INDEX(_Rge_Data_3rd_CY,$B567,L$1)</f>
        <v>0</v>
      </c>
      <c r="M567" s="385" t="n">
        <f aca="false" t="array" ref="M567:M567">INDEX(_Rge_Data_3rd_CY,$B567,M$1)</f>
        <v>0</v>
      </c>
      <c r="N567" s="385" t="n">
        <f aca="false" t="array" ref="N567:N567">INDEX(_Rge_Data_3rd_CY,$B567,N$1)</f>
        <v>0</v>
      </c>
      <c r="O567" s="385" t="n">
        <f aca="false" t="array" ref="O567:O567">INDEX(_Rge_Data_3rd_CY,$B567,O$1)</f>
        <v>0</v>
      </c>
      <c r="P567" s="385" t="n">
        <f aca="false" t="array" ref="P567:P567">INDEX(_Rge_Data_3rd_CY,$B567,P$1)</f>
        <v>0</v>
      </c>
      <c r="Q567" s="385" t="n">
        <f aca="false">INDEX(_Rge_Data_3rd_CY,$B567,Q$1)</f>
        <v>0</v>
      </c>
      <c r="R567" s="385" t="n">
        <f aca="false" t="array" ref="R567:R567">INDEX(_Rge_Data_3rd_CY,$B567,R$1)</f>
        <v>0</v>
      </c>
      <c r="S567" s="385" t="n">
        <f aca="false" t="array" ref="S567:S567">INDEX(_Rge_Data_3rd_CY,$B567,S$1)</f>
        <v>0</v>
      </c>
      <c r="T567" s="385" t="n">
        <f aca="false">H567-S567</f>
        <v>0</v>
      </c>
      <c r="U567" s="386" t="n">
        <f aca="false">IFERROR(T567/H567,0)</f>
        <v>0</v>
      </c>
      <c r="V567" s="387" t="n">
        <f aca="false">INDEX(_Rge_Data_3rd_CY,$B567,V$1)</f>
        <v>0</v>
      </c>
      <c r="W567" s="388" t="n">
        <f aca="false">INDEX(_Rge_Data_3rd_CY,$B567,W$1)</f>
        <v>0</v>
      </c>
      <c r="X567" s="388" t="n">
        <f aca="false">INDEX(_Rge_Data_3rd_CY,$B567,X$1)</f>
        <v>0</v>
      </c>
      <c r="Y567" s="388" t="n">
        <f aca="false">INDEX(_Rge_Data_3rd_CY,$B567,Y$1)</f>
        <v>0</v>
      </c>
      <c r="Z567" s="388" t="n">
        <f aca="false" t="array" ref="Z567:Z567">INDEX(_Rge_Data_3rd_CY,$B567,Z$1)</f>
        <v>0</v>
      </c>
      <c r="AA567" s="388" t="n">
        <f aca="false" t="array" ref="AA567:AA567">INDEX(_Rge_Data_3rd_CY,$B567,AA$1)</f>
        <v>0</v>
      </c>
      <c r="AB567" s="388" t="n">
        <f aca="false" t="array" ref="AB567:AB567">INDEX(_Rge_Data_3rd_CY,$B567,AB$1)</f>
        <v>0</v>
      </c>
      <c r="AC567" s="388" t="n">
        <f aca="false" t="array" ref="AC567:AC567">INDEX(_Rge_Data_3rd_CY,$B567,AC$1)</f>
        <v>0</v>
      </c>
      <c r="AD567" s="388" t="n">
        <f aca="false" t="array" ref="AD567:AD567">INDEX(_Rge_Data_3rd_CY,$B567,AD$1)</f>
        <v>0</v>
      </c>
      <c r="AE567" s="388" t="n">
        <f aca="false">INDEX(_Rge_Data_3rd_CY,$B567,AE$1)</f>
        <v>0</v>
      </c>
      <c r="AF567" s="388" t="n">
        <f aca="false" t="array" ref="AF567:AF567">INDEX(_Rge_Data_3rd_CY,$B567,AF$1)</f>
        <v>0</v>
      </c>
      <c r="AG567" s="388" t="n">
        <f aca="false" t="array" ref="AG567:AG567">INDEX(_Rge_Data_3rd_CY,$B567,AG$1)</f>
        <v>0</v>
      </c>
      <c r="AH567" s="388" t="n">
        <f aca="false">V567-AG567</f>
        <v>0</v>
      </c>
      <c r="AI567" s="389" t="n">
        <f aca="false">IFERROR(AH567/V567,)</f>
        <v>0</v>
      </c>
      <c r="AJ567" s="390" t="n">
        <f aca="false">INDEX(_Rge_Data_3rd_CY,$B567,AJ$1)</f>
        <v>0</v>
      </c>
      <c r="AK567" s="391" t="n">
        <f aca="false">INDEX(_Rge_Data_3rd_CY,$B567,AK$1)</f>
        <v>0</v>
      </c>
      <c r="AL567" s="391" t="n">
        <f aca="false">INDEX(_Rge_Data_3rd_CY,$B567,AL$1)</f>
        <v>0</v>
      </c>
      <c r="AM567" s="391" t="n">
        <f aca="false">INDEX(_Rge_Data_3rd_CY,$B567,AM$1)</f>
        <v>0</v>
      </c>
      <c r="AN567" s="391" t="n">
        <f aca="false" t="array" ref="AN567:AN567">INDEX(_Rge_Data_3rd_CY,$B567,AN$1)</f>
        <v>0</v>
      </c>
      <c r="AO567" s="391" t="n">
        <f aca="false" t="array" ref="AO567:AO567">INDEX(_Rge_Data_3rd_CY,$B567,AO$1)</f>
        <v>0</v>
      </c>
      <c r="AP567" s="391" t="n">
        <f aca="false" t="array" ref="AP567:AP567">INDEX(_Rge_Data_3rd_CY,$B567,AP$1)</f>
        <v>0</v>
      </c>
      <c r="AQ567" s="391" t="n">
        <f aca="false" t="array" ref="AQ567:AQ567">INDEX(_Rge_Data_3rd_CY,$B567,AQ$1)</f>
        <v>0</v>
      </c>
      <c r="AR567" s="391" t="n">
        <f aca="false" t="array" ref="AR567:AR567">INDEX(_Rge_Data_3rd_CY,$B567,AR$1)</f>
        <v>0</v>
      </c>
      <c r="AS567" s="391" t="n">
        <f aca="false">INDEX(_Rge_Data_3rd_CY,$B567,AS$1)</f>
        <v>0</v>
      </c>
      <c r="AT567" s="391" t="n">
        <f aca="false" t="array" ref="AT567:AT567">INDEX(_Rge_Data_3rd_CY,$B567,AT$1)</f>
        <v>0</v>
      </c>
      <c r="AU567" s="391" t="n">
        <f aca="false" t="array" ref="AU567:AU567">INDEX(_Rge_Data_3rd_CY,$B567,AU$1)</f>
        <v>0</v>
      </c>
      <c r="AV567" s="262" t="n">
        <f aca="false">AU567+AX567+AY567</f>
        <v>0</v>
      </c>
      <c r="AW567" s="392" t="n">
        <f aca="false">IFERROR(AU567/AG567,0)</f>
        <v>0</v>
      </c>
      <c r="AX567" s="268" t="n">
        <f aca="false">IFERROR(IF(AND($F567="OPEN",$AH567&gt;0),$AH567*_SoP*$AW567,IF(AND($F567="CLOSED",$AH567&gt;0),$AH567*_SoL*$AW567,0)),0)</f>
        <v>0</v>
      </c>
      <c r="AY567" s="268" t="n">
        <f aca="false">IFERROR(IF($AH567&lt;0,$AH567*_SoL,0),0)</f>
        <v>0</v>
      </c>
      <c r="AZ567" s="393" t="n">
        <f aca="false">AU567+AX567</f>
        <v>0</v>
      </c>
      <c r="BA567" s="393" t="n">
        <f aca="false">AJ567-AY567</f>
        <v>0</v>
      </c>
      <c r="BB567" s="393" t="n">
        <f aca="false">AZ567-BA567</f>
        <v>0</v>
      </c>
      <c r="BC567" s="394" t="n">
        <f aca="false">IF($BB567&gt;=0,$BB567,0)</f>
        <v>0</v>
      </c>
      <c r="BD567" s="395" t="n">
        <f aca="false">IF($BB567&lt;=0,-$BB567,0)</f>
        <v>-0</v>
      </c>
      <c r="BE567" s="396" t="n">
        <f aca="false">IF((V567-AJ567)&lt;0,0,V567-AJ567)</f>
        <v>0</v>
      </c>
      <c r="BF567" s="397" t="n">
        <f aca="false">IF(AW567&gt;1,0,V567-AW567*V567)</f>
        <v>0</v>
      </c>
    </row>
    <row r="568" customFormat="false" ht="19.5" hidden="false" customHeight="true" outlineLevel="0" collapsed="false">
      <c r="A568" s="166"/>
      <c r="B568" s="208" t="n">
        <f aca="false">B567+1</f>
        <v>557</v>
      </c>
      <c r="C568" s="166"/>
      <c r="D568" s="369" t="n">
        <f aca="false">INDEX(_Rge_Projectdata_3rd,$B568,MATCH("Project-ID",_Rge_Headline_Projectdata,0))</f>
        <v>0</v>
      </c>
      <c r="E568" s="370" t="str">
        <f aca="false" t="array" ref="E568:E568">IF(INDEX(_Rge_Data_3rd_CY,$B568,E$1)=0,"",TEXT(INDEX(_Rge_Data_3rd_CY,$B568,E$1),"JJJJMMTT"))</f>
        <v/>
      </c>
      <c r="F568" s="382" t="str">
        <f aca="false" t="array" ref="F568:F568">INDEX(_Rge_Data_3rd_CY,$B568,F$1)</f>
        <v>Open</v>
      </c>
      <c r="G568" s="371" t="n">
        <f aca="false" t="array" ref="G568:G568">IFERROR(MATCH(INDEX(_Rge_Data_3rd_CY,$B568,G$1),_Rge_Projectstatus,0),"")</f>
        <v>1</v>
      </c>
      <c r="H568" s="383" t="n">
        <f aca="false">INDEX(_Rge_Data_3rd_CY,$B568,H$1)</f>
        <v>0</v>
      </c>
      <c r="I568" s="384" t="n">
        <f aca="false">INDEX(_Rge_Data_3rd_CY,$B568,I$1)</f>
        <v>0</v>
      </c>
      <c r="J568" s="384" t="n">
        <f aca="false">INDEX(_Rge_Data_3rd_CY,$B568,J$1)</f>
        <v>0</v>
      </c>
      <c r="K568" s="384" t="n">
        <f aca="false">INDEX(_Rge_Data_3rd_CY,$B568,K$1)</f>
        <v>0</v>
      </c>
      <c r="L568" s="385" t="n">
        <f aca="false" t="array" ref="L568:L568">INDEX(_Rge_Data_3rd_CY,$B568,L$1)</f>
        <v>0</v>
      </c>
      <c r="M568" s="385" t="n">
        <f aca="false" t="array" ref="M568:M568">INDEX(_Rge_Data_3rd_CY,$B568,M$1)</f>
        <v>0</v>
      </c>
      <c r="N568" s="385" t="n">
        <f aca="false" t="array" ref="N568:N568">INDEX(_Rge_Data_3rd_CY,$B568,N$1)</f>
        <v>0</v>
      </c>
      <c r="O568" s="385" t="n">
        <f aca="false" t="array" ref="O568:O568">INDEX(_Rge_Data_3rd_CY,$B568,O$1)</f>
        <v>0</v>
      </c>
      <c r="P568" s="385" t="n">
        <f aca="false" t="array" ref="P568:P568">INDEX(_Rge_Data_3rd_CY,$B568,P$1)</f>
        <v>0</v>
      </c>
      <c r="Q568" s="385" t="n">
        <f aca="false">INDEX(_Rge_Data_3rd_CY,$B568,Q$1)</f>
        <v>0</v>
      </c>
      <c r="R568" s="385" t="n">
        <f aca="false" t="array" ref="R568:R568">INDEX(_Rge_Data_3rd_CY,$B568,R$1)</f>
        <v>0</v>
      </c>
      <c r="S568" s="385" t="n">
        <f aca="false" t="array" ref="S568:S568">INDEX(_Rge_Data_3rd_CY,$B568,S$1)</f>
        <v>0</v>
      </c>
      <c r="T568" s="385" t="n">
        <f aca="false">H568-S568</f>
        <v>0</v>
      </c>
      <c r="U568" s="386" t="n">
        <f aca="false">IFERROR(T568/H568,0)</f>
        <v>0</v>
      </c>
      <c r="V568" s="387" t="n">
        <f aca="false">INDEX(_Rge_Data_3rd_CY,$B568,V$1)</f>
        <v>0</v>
      </c>
      <c r="W568" s="388" t="n">
        <f aca="false">INDEX(_Rge_Data_3rd_CY,$B568,W$1)</f>
        <v>0</v>
      </c>
      <c r="X568" s="388" t="n">
        <f aca="false">INDEX(_Rge_Data_3rd_CY,$B568,X$1)</f>
        <v>0</v>
      </c>
      <c r="Y568" s="388" t="n">
        <f aca="false">INDEX(_Rge_Data_3rd_CY,$B568,Y$1)</f>
        <v>0</v>
      </c>
      <c r="Z568" s="388" t="n">
        <f aca="false" t="array" ref="Z568:Z568">INDEX(_Rge_Data_3rd_CY,$B568,Z$1)</f>
        <v>0</v>
      </c>
      <c r="AA568" s="388" t="n">
        <f aca="false" t="array" ref="AA568:AA568">INDEX(_Rge_Data_3rd_CY,$B568,AA$1)</f>
        <v>0</v>
      </c>
      <c r="AB568" s="388" t="n">
        <f aca="false" t="array" ref="AB568:AB568">INDEX(_Rge_Data_3rd_CY,$B568,AB$1)</f>
        <v>0</v>
      </c>
      <c r="AC568" s="388" t="n">
        <f aca="false" t="array" ref="AC568:AC568">INDEX(_Rge_Data_3rd_CY,$B568,AC$1)</f>
        <v>0</v>
      </c>
      <c r="AD568" s="388" t="n">
        <f aca="false" t="array" ref="AD568:AD568">INDEX(_Rge_Data_3rd_CY,$B568,AD$1)</f>
        <v>0</v>
      </c>
      <c r="AE568" s="388" t="n">
        <f aca="false">INDEX(_Rge_Data_3rd_CY,$B568,AE$1)</f>
        <v>0</v>
      </c>
      <c r="AF568" s="388" t="n">
        <f aca="false" t="array" ref="AF568:AF568">INDEX(_Rge_Data_3rd_CY,$B568,AF$1)</f>
        <v>0</v>
      </c>
      <c r="AG568" s="388" t="n">
        <f aca="false" t="array" ref="AG568:AG568">INDEX(_Rge_Data_3rd_CY,$B568,AG$1)</f>
        <v>0</v>
      </c>
      <c r="AH568" s="388" t="n">
        <f aca="false">V568-AG568</f>
        <v>0</v>
      </c>
      <c r="AI568" s="389" t="n">
        <f aca="false">IFERROR(AH568/V568,)</f>
        <v>0</v>
      </c>
      <c r="AJ568" s="390" t="n">
        <f aca="false">INDEX(_Rge_Data_3rd_CY,$B568,AJ$1)</f>
        <v>0</v>
      </c>
      <c r="AK568" s="391" t="n">
        <f aca="false">INDEX(_Rge_Data_3rd_CY,$B568,AK$1)</f>
        <v>0</v>
      </c>
      <c r="AL568" s="391" t="n">
        <f aca="false">INDEX(_Rge_Data_3rd_CY,$B568,AL$1)</f>
        <v>0</v>
      </c>
      <c r="AM568" s="391" t="n">
        <f aca="false">INDEX(_Rge_Data_3rd_CY,$B568,AM$1)</f>
        <v>0</v>
      </c>
      <c r="AN568" s="391" t="n">
        <f aca="false" t="array" ref="AN568:AN568">INDEX(_Rge_Data_3rd_CY,$B568,AN$1)</f>
        <v>0</v>
      </c>
      <c r="AO568" s="391" t="n">
        <f aca="false" t="array" ref="AO568:AO568">INDEX(_Rge_Data_3rd_CY,$B568,AO$1)</f>
        <v>0</v>
      </c>
      <c r="AP568" s="391" t="n">
        <f aca="false" t="array" ref="AP568:AP568">INDEX(_Rge_Data_3rd_CY,$B568,AP$1)</f>
        <v>0</v>
      </c>
      <c r="AQ568" s="391" t="n">
        <f aca="false" t="array" ref="AQ568:AQ568">INDEX(_Rge_Data_3rd_CY,$B568,AQ$1)</f>
        <v>0</v>
      </c>
      <c r="AR568" s="391" t="n">
        <f aca="false" t="array" ref="AR568:AR568">INDEX(_Rge_Data_3rd_CY,$B568,AR$1)</f>
        <v>0</v>
      </c>
      <c r="AS568" s="391" t="n">
        <f aca="false">INDEX(_Rge_Data_3rd_CY,$B568,AS$1)</f>
        <v>0</v>
      </c>
      <c r="AT568" s="391" t="n">
        <f aca="false" t="array" ref="AT568:AT568">INDEX(_Rge_Data_3rd_CY,$B568,AT$1)</f>
        <v>0</v>
      </c>
      <c r="AU568" s="391" t="n">
        <f aca="false" t="array" ref="AU568:AU568">INDEX(_Rge_Data_3rd_CY,$B568,AU$1)</f>
        <v>0</v>
      </c>
      <c r="AV568" s="262" t="n">
        <f aca="false">AU568+AX568+AY568</f>
        <v>0</v>
      </c>
      <c r="AW568" s="392" t="n">
        <f aca="false">IFERROR(AU568/AG568,0)</f>
        <v>0</v>
      </c>
      <c r="AX568" s="268" t="n">
        <f aca="false">IFERROR(IF(AND($F568="OPEN",$AH568&gt;0),$AH568*_SoP*$AW568,IF(AND($F568="CLOSED",$AH568&gt;0),$AH568*_SoL*$AW568,0)),0)</f>
        <v>0</v>
      </c>
      <c r="AY568" s="268" t="n">
        <f aca="false">IFERROR(IF($AH568&lt;0,$AH568*_SoL,0),0)</f>
        <v>0</v>
      </c>
      <c r="AZ568" s="393" t="n">
        <f aca="false">AU568+AX568</f>
        <v>0</v>
      </c>
      <c r="BA568" s="393" t="n">
        <f aca="false">AJ568-AY568</f>
        <v>0</v>
      </c>
      <c r="BB568" s="393" t="n">
        <f aca="false">AZ568-BA568</f>
        <v>0</v>
      </c>
      <c r="BC568" s="394" t="n">
        <f aca="false">IF($BB568&gt;=0,$BB568,0)</f>
        <v>0</v>
      </c>
      <c r="BD568" s="395" t="n">
        <f aca="false">IF($BB568&lt;=0,-$BB568,0)</f>
        <v>-0</v>
      </c>
      <c r="BE568" s="396" t="n">
        <f aca="false">IF((V568-AJ568)&lt;0,0,V568-AJ568)</f>
        <v>0</v>
      </c>
      <c r="BF568" s="397" t="n">
        <f aca="false">IF(AW568&gt;1,0,V568-AW568*V568)</f>
        <v>0</v>
      </c>
    </row>
    <row r="569" customFormat="false" ht="19.5" hidden="false" customHeight="true" outlineLevel="0" collapsed="false">
      <c r="A569" s="166"/>
      <c r="B569" s="208" t="n">
        <f aca="false">B568+1</f>
        <v>558</v>
      </c>
      <c r="C569" s="166"/>
      <c r="D569" s="369" t="n">
        <f aca="false">INDEX(_Rge_Projectdata_3rd,$B569,MATCH("Project-ID",_Rge_Headline_Projectdata,0))</f>
        <v>0</v>
      </c>
      <c r="E569" s="370" t="str">
        <f aca="false" t="array" ref="E569:E569">IF(INDEX(_Rge_Data_3rd_CY,$B569,E$1)=0,"",TEXT(INDEX(_Rge_Data_3rd_CY,$B569,E$1),"JJJJMMTT"))</f>
        <v/>
      </c>
      <c r="F569" s="382" t="str">
        <f aca="false" t="array" ref="F569:F569">INDEX(_Rge_Data_3rd_CY,$B569,F$1)</f>
        <v>Open</v>
      </c>
      <c r="G569" s="371" t="n">
        <f aca="false" t="array" ref="G569:G569">IFERROR(MATCH(INDEX(_Rge_Data_3rd_CY,$B569,G$1),_Rge_Projectstatus,0),"")</f>
        <v>1</v>
      </c>
      <c r="H569" s="383" t="n">
        <f aca="false">INDEX(_Rge_Data_3rd_CY,$B569,H$1)</f>
        <v>0</v>
      </c>
      <c r="I569" s="384" t="n">
        <f aca="false">INDEX(_Rge_Data_3rd_CY,$B569,I$1)</f>
        <v>0</v>
      </c>
      <c r="J569" s="384" t="n">
        <f aca="false">INDEX(_Rge_Data_3rd_CY,$B569,J$1)</f>
        <v>0</v>
      </c>
      <c r="K569" s="384" t="n">
        <f aca="false">INDEX(_Rge_Data_3rd_CY,$B569,K$1)</f>
        <v>0</v>
      </c>
      <c r="L569" s="385" t="n">
        <f aca="false" t="array" ref="L569:L569">INDEX(_Rge_Data_3rd_CY,$B569,L$1)</f>
        <v>0</v>
      </c>
      <c r="M569" s="385" t="n">
        <f aca="false" t="array" ref="M569:M569">INDEX(_Rge_Data_3rd_CY,$B569,M$1)</f>
        <v>0</v>
      </c>
      <c r="N569" s="385" t="n">
        <f aca="false" t="array" ref="N569:N569">INDEX(_Rge_Data_3rd_CY,$B569,N$1)</f>
        <v>0</v>
      </c>
      <c r="O569" s="385" t="n">
        <f aca="false" t="array" ref="O569:O569">INDEX(_Rge_Data_3rd_CY,$B569,O$1)</f>
        <v>0</v>
      </c>
      <c r="P569" s="385" t="n">
        <f aca="false" t="array" ref="P569:P569">INDEX(_Rge_Data_3rd_CY,$B569,P$1)</f>
        <v>0</v>
      </c>
      <c r="Q569" s="385" t="n">
        <f aca="false">INDEX(_Rge_Data_3rd_CY,$B569,Q$1)</f>
        <v>0</v>
      </c>
      <c r="R569" s="385" t="n">
        <f aca="false" t="array" ref="R569:R569">INDEX(_Rge_Data_3rd_CY,$B569,R$1)</f>
        <v>0</v>
      </c>
      <c r="S569" s="385" t="n">
        <f aca="false" t="array" ref="S569:S569">INDEX(_Rge_Data_3rd_CY,$B569,S$1)</f>
        <v>0</v>
      </c>
      <c r="T569" s="385" t="n">
        <f aca="false">H569-S569</f>
        <v>0</v>
      </c>
      <c r="U569" s="386" t="n">
        <f aca="false">IFERROR(T569/H569,0)</f>
        <v>0</v>
      </c>
      <c r="V569" s="387" t="n">
        <f aca="false">INDEX(_Rge_Data_3rd_CY,$B569,V$1)</f>
        <v>0</v>
      </c>
      <c r="W569" s="388" t="n">
        <f aca="false">INDEX(_Rge_Data_3rd_CY,$B569,W$1)</f>
        <v>0</v>
      </c>
      <c r="X569" s="388" t="n">
        <f aca="false">INDEX(_Rge_Data_3rd_CY,$B569,X$1)</f>
        <v>0</v>
      </c>
      <c r="Y569" s="388" t="n">
        <f aca="false">INDEX(_Rge_Data_3rd_CY,$B569,Y$1)</f>
        <v>0</v>
      </c>
      <c r="Z569" s="388" t="n">
        <f aca="false" t="array" ref="Z569:Z569">INDEX(_Rge_Data_3rd_CY,$B569,Z$1)</f>
        <v>0</v>
      </c>
      <c r="AA569" s="388" t="n">
        <f aca="false" t="array" ref="AA569:AA569">INDEX(_Rge_Data_3rd_CY,$B569,AA$1)</f>
        <v>0</v>
      </c>
      <c r="AB569" s="388" t="n">
        <f aca="false" t="array" ref="AB569:AB569">INDEX(_Rge_Data_3rd_CY,$B569,AB$1)</f>
        <v>0</v>
      </c>
      <c r="AC569" s="388" t="n">
        <f aca="false" t="array" ref="AC569:AC569">INDEX(_Rge_Data_3rd_CY,$B569,AC$1)</f>
        <v>0</v>
      </c>
      <c r="AD569" s="388" t="n">
        <f aca="false" t="array" ref="AD569:AD569">INDEX(_Rge_Data_3rd_CY,$B569,AD$1)</f>
        <v>0</v>
      </c>
      <c r="AE569" s="388" t="n">
        <f aca="false">INDEX(_Rge_Data_3rd_CY,$B569,AE$1)</f>
        <v>0</v>
      </c>
      <c r="AF569" s="388" t="n">
        <f aca="false" t="array" ref="AF569:AF569">INDEX(_Rge_Data_3rd_CY,$B569,AF$1)</f>
        <v>0</v>
      </c>
      <c r="AG569" s="388" t="n">
        <f aca="false" t="array" ref="AG569:AG569">INDEX(_Rge_Data_3rd_CY,$B569,AG$1)</f>
        <v>0</v>
      </c>
      <c r="AH569" s="388" t="n">
        <f aca="false">V569-AG569</f>
        <v>0</v>
      </c>
      <c r="AI569" s="389" t="n">
        <f aca="false">IFERROR(AH569/V569,)</f>
        <v>0</v>
      </c>
      <c r="AJ569" s="390" t="n">
        <f aca="false">INDEX(_Rge_Data_3rd_CY,$B569,AJ$1)</f>
        <v>0</v>
      </c>
      <c r="AK569" s="391" t="n">
        <f aca="false">INDEX(_Rge_Data_3rd_CY,$B569,AK$1)</f>
        <v>0</v>
      </c>
      <c r="AL569" s="391" t="n">
        <f aca="false">INDEX(_Rge_Data_3rd_CY,$B569,AL$1)</f>
        <v>0</v>
      </c>
      <c r="AM569" s="391" t="n">
        <f aca="false">INDEX(_Rge_Data_3rd_CY,$B569,AM$1)</f>
        <v>0</v>
      </c>
      <c r="AN569" s="391" t="n">
        <f aca="false" t="array" ref="AN569:AN569">INDEX(_Rge_Data_3rd_CY,$B569,AN$1)</f>
        <v>0</v>
      </c>
      <c r="AO569" s="391" t="n">
        <f aca="false" t="array" ref="AO569:AO569">INDEX(_Rge_Data_3rd_CY,$B569,AO$1)</f>
        <v>0</v>
      </c>
      <c r="AP569" s="391" t="n">
        <f aca="false" t="array" ref="AP569:AP569">INDEX(_Rge_Data_3rd_CY,$B569,AP$1)</f>
        <v>0</v>
      </c>
      <c r="AQ569" s="391" t="n">
        <f aca="false" t="array" ref="AQ569:AQ569">INDEX(_Rge_Data_3rd_CY,$B569,AQ$1)</f>
        <v>0</v>
      </c>
      <c r="AR569" s="391" t="n">
        <f aca="false" t="array" ref="AR569:AR569">INDEX(_Rge_Data_3rd_CY,$B569,AR$1)</f>
        <v>0</v>
      </c>
      <c r="AS569" s="391" t="n">
        <f aca="false">INDEX(_Rge_Data_3rd_CY,$B569,AS$1)</f>
        <v>0</v>
      </c>
      <c r="AT569" s="391" t="n">
        <f aca="false" t="array" ref="AT569:AT569">INDEX(_Rge_Data_3rd_CY,$B569,AT$1)</f>
        <v>0</v>
      </c>
      <c r="AU569" s="391" t="n">
        <f aca="false" t="array" ref="AU569:AU569">INDEX(_Rge_Data_3rd_CY,$B569,AU$1)</f>
        <v>0</v>
      </c>
      <c r="AV569" s="262" t="n">
        <f aca="false">AU569+AX569+AY569</f>
        <v>0</v>
      </c>
      <c r="AW569" s="392" t="n">
        <f aca="false">IFERROR(AU569/AG569,0)</f>
        <v>0</v>
      </c>
      <c r="AX569" s="268" t="n">
        <f aca="false">IFERROR(IF(AND($F569="OPEN",$AH569&gt;0),$AH569*_SoP*$AW569,IF(AND($F569="CLOSED",$AH569&gt;0),$AH569*_SoL*$AW569,0)),0)</f>
        <v>0</v>
      </c>
      <c r="AY569" s="268" t="n">
        <f aca="false">IFERROR(IF($AH569&lt;0,$AH569*_SoL,0),0)</f>
        <v>0</v>
      </c>
      <c r="AZ569" s="393" t="n">
        <f aca="false">AU569+AX569</f>
        <v>0</v>
      </c>
      <c r="BA569" s="393" t="n">
        <f aca="false">AJ569-AY569</f>
        <v>0</v>
      </c>
      <c r="BB569" s="393" t="n">
        <f aca="false">AZ569-BA569</f>
        <v>0</v>
      </c>
      <c r="BC569" s="394" t="n">
        <f aca="false">IF($BB569&gt;=0,$BB569,0)</f>
        <v>0</v>
      </c>
      <c r="BD569" s="395" t="n">
        <f aca="false">IF($BB569&lt;=0,-$BB569,0)</f>
        <v>-0</v>
      </c>
      <c r="BE569" s="396" t="n">
        <f aca="false">IF((V569-AJ569)&lt;0,0,V569-AJ569)</f>
        <v>0</v>
      </c>
      <c r="BF569" s="397" t="n">
        <f aca="false">IF(AW569&gt;1,0,V569-AW569*V569)</f>
        <v>0</v>
      </c>
    </row>
    <row r="570" customFormat="false" ht="19.5" hidden="false" customHeight="true" outlineLevel="0" collapsed="false">
      <c r="A570" s="166"/>
      <c r="B570" s="208" t="n">
        <f aca="false">B569+1</f>
        <v>559</v>
      </c>
      <c r="C570" s="166"/>
      <c r="D570" s="369" t="n">
        <f aca="false">INDEX(_Rge_Projectdata_3rd,$B570,MATCH("Project-ID",_Rge_Headline_Projectdata,0))</f>
        <v>0</v>
      </c>
      <c r="E570" s="370" t="str">
        <f aca="false" t="array" ref="E570:E570">IF(INDEX(_Rge_Data_3rd_CY,$B570,E$1)=0,"",TEXT(INDEX(_Rge_Data_3rd_CY,$B570,E$1),"JJJJMMTT"))</f>
        <v/>
      </c>
      <c r="F570" s="382" t="str">
        <f aca="false" t="array" ref="F570:F570">INDEX(_Rge_Data_3rd_CY,$B570,F$1)</f>
        <v>Open</v>
      </c>
      <c r="G570" s="371" t="n">
        <f aca="false" t="array" ref="G570:G570">IFERROR(MATCH(INDEX(_Rge_Data_3rd_CY,$B570,G$1),_Rge_Projectstatus,0),"")</f>
        <v>1</v>
      </c>
      <c r="H570" s="383" t="n">
        <f aca="false">INDEX(_Rge_Data_3rd_CY,$B570,H$1)</f>
        <v>0</v>
      </c>
      <c r="I570" s="384" t="n">
        <f aca="false">INDEX(_Rge_Data_3rd_CY,$B570,I$1)</f>
        <v>0</v>
      </c>
      <c r="J570" s="384" t="n">
        <f aca="false">INDEX(_Rge_Data_3rd_CY,$B570,J$1)</f>
        <v>0</v>
      </c>
      <c r="K570" s="384" t="n">
        <f aca="false">INDEX(_Rge_Data_3rd_CY,$B570,K$1)</f>
        <v>0</v>
      </c>
      <c r="L570" s="385" t="n">
        <f aca="false" t="array" ref="L570:L570">INDEX(_Rge_Data_3rd_CY,$B570,L$1)</f>
        <v>0</v>
      </c>
      <c r="M570" s="385" t="n">
        <f aca="false" t="array" ref="M570:M570">INDEX(_Rge_Data_3rd_CY,$B570,M$1)</f>
        <v>0</v>
      </c>
      <c r="N570" s="385" t="n">
        <f aca="false" t="array" ref="N570:N570">INDEX(_Rge_Data_3rd_CY,$B570,N$1)</f>
        <v>0</v>
      </c>
      <c r="O570" s="385" t="n">
        <f aca="false" t="array" ref="O570:O570">INDEX(_Rge_Data_3rd_CY,$B570,O$1)</f>
        <v>0</v>
      </c>
      <c r="P570" s="385" t="n">
        <f aca="false" t="array" ref="P570:P570">INDEX(_Rge_Data_3rd_CY,$B570,P$1)</f>
        <v>0</v>
      </c>
      <c r="Q570" s="385" t="n">
        <f aca="false">INDEX(_Rge_Data_3rd_CY,$B570,Q$1)</f>
        <v>0</v>
      </c>
      <c r="R570" s="385" t="n">
        <f aca="false" t="array" ref="R570:R570">INDEX(_Rge_Data_3rd_CY,$B570,R$1)</f>
        <v>0</v>
      </c>
      <c r="S570" s="385" t="n">
        <f aca="false" t="array" ref="S570:S570">INDEX(_Rge_Data_3rd_CY,$B570,S$1)</f>
        <v>0</v>
      </c>
      <c r="T570" s="385" t="n">
        <f aca="false">H570-S570</f>
        <v>0</v>
      </c>
      <c r="U570" s="386" t="n">
        <f aca="false">IFERROR(T570/H570,0)</f>
        <v>0</v>
      </c>
      <c r="V570" s="387" t="n">
        <f aca="false">INDEX(_Rge_Data_3rd_CY,$B570,V$1)</f>
        <v>0</v>
      </c>
      <c r="W570" s="388" t="n">
        <f aca="false">INDEX(_Rge_Data_3rd_CY,$B570,W$1)</f>
        <v>0</v>
      </c>
      <c r="X570" s="388" t="n">
        <f aca="false">INDEX(_Rge_Data_3rd_CY,$B570,X$1)</f>
        <v>0</v>
      </c>
      <c r="Y570" s="388" t="n">
        <f aca="false">INDEX(_Rge_Data_3rd_CY,$B570,Y$1)</f>
        <v>0</v>
      </c>
      <c r="Z570" s="388" t="n">
        <f aca="false" t="array" ref="Z570:Z570">INDEX(_Rge_Data_3rd_CY,$B570,Z$1)</f>
        <v>0</v>
      </c>
      <c r="AA570" s="388" t="n">
        <f aca="false" t="array" ref="AA570:AA570">INDEX(_Rge_Data_3rd_CY,$B570,AA$1)</f>
        <v>0</v>
      </c>
      <c r="AB570" s="388" t="n">
        <f aca="false" t="array" ref="AB570:AB570">INDEX(_Rge_Data_3rd_CY,$B570,AB$1)</f>
        <v>0</v>
      </c>
      <c r="AC570" s="388" t="n">
        <f aca="false" t="array" ref="AC570:AC570">INDEX(_Rge_Data_3rd_CY,$B570,AC$1)</f>
        <v>0</v>
      </c>
      <c r="AD570" s="388" t="n">
        <f aca="false" t="array" ref="AD570:AD570">INDEX(_Rge_Data_3rd_CY,$B570,AD$1)</f>
        <v>0</v>
      </c>
      <c r="AE570" s="388" t="n">
        <f aca="false">INDEX(_Rge_Data_3rd_CY,$B570,AE$1)</f>
        <v>0</v>
      </c>
      <c r="AF570" s="388" t="n">
        <f aca="false" t="array" ref="AF570:AF570">INDEX(_Rge_Data_3rd_CY,$B570,AF$1)</f>
        <v>0</v>
      </c>
      <c r="AG570" s="388" t="n">
        <f aca="false" t="array" ref="AG570:AG570">INDEX(_Rge_Data_3rd_CY,$B570,AG$1)</f>
        <v>0</v>
      </c>
      <c r="AH570" s="388" t="n">
        <f aca="false">V570-AG570</f>
        <v>0</v>
      </c>
      <c r="AI570" s="389" t="n">
        <f aca="false">IFERROR(AH570/V570,)</f>
        <v>0</v>
      </c>
      <c r="AJ570" s="390" t="n">
        <f aca="false">INDEX(_Rge_Data_3rd_CY,$B570,AJ$1)</f>
        <v>0</v>
      </c>
      <c r="AK570" s="391" t="n">
        <f aca="false">INDEX(_Rge_Data_3rd_CY,$B570,AK$1)</f>
        <v>0</v>
      </c>
      <c r="AL570" s="391" t="n">
        <f aca="false">INDEX(_Rge_Data_3rd_CY,$B570,AL$1)</f>
        <v>0</v>
      </c>
      <c r="AM570" s="391" t="n">
        <f aca="false">INDEX(_Rge_Data_3rd_CY,$B570,AM$1)</f>
        <v>0</v>
      </c>
      <c r="AN570" s="391" t="n">
        <f aca="false" t="array" ref="AN570:AN570">INDEX(_Rge_Data_3rd_CY,$B570,AN$1)</f>
        <v>0</v>
      </c>
      <c r="AO570" s="391" t="n">
        <f aca="false" t="array" ref="AO570:AO570">INDEX(_Rge_Data_3rd_CY,$B570,AO$1)</f>
        <v>0</v>
      </c>
      <c r="AP570" s="391" t="n">
        <f aca="false" t="array" ref="AP570:AP570">INDEX(_Rge_Data_3rd_CY,$B570,AP$1)</f>
        <v>0</v>
      </c>
      <c r="AQ570" s="391" t="n">
        <f aca="false" t="array" ref="AQ570:AQ570">INDEX(_Rge_Data_3rd_CY,$B570,AQ$1)</f>
        <v>0</v>
      </c>
      <c r="AR570" s="391" t="n">
        <f aca="false" t="array" ref="AR570:AR570">INDEX(_Rge_Data_3rd_CY,$B570,AR$1)</f>
        <v>0</v>
      </c>
      <c r="AS570" s="391" t="n">
        <f aca="false">INDEX(_Rge_Data_3rd_CY,$B570,AS$1)</f>
        <v>0</v>
      </c>
      <c r="AT570" s="391" t="n">
        <f aca="false" t="array" ref="AT570:AT570">INDEX(_Rge_Data_3rd_CY,$B570,AT$1)</f>
        <v>0</v>
      </c>
      <c r="AU570" s="391" t="n">
        <f aca="false" t="array" ref="AU570:AU570">INDEX(_Rge_Data_3rd_CY,$B570,AU$1)</f>
        <v>0</v>
      </c>
      <c r="AV570" s="262" t="n">
        <f aca="false">AU570+AX570+AY570</f>
        <v>0</v>
      </c>
      <c r="AW570" s="392" t="n">
        <f aca="false">IFERROR(AU570/AG570,0)</f>
        <v>0</v>
      </c>
      <c r="AX570" s="268" t="n">
        <f aca="false">IFERROR(IF(AND($F570="OPEN",$AH570&gt;0),$AH570*_SoP*$AW570,IF(AND($F570="CLOSED",$AH570&gt;0),$AH570*_SoL*$AW570,0)),0)</f>
        <v>0</v>
      </c>
      <c r="AY570" s="268" t="n">
        <f aca="false">IFERROR(IF($AH570&lt;0,$AH570*_SoL,0),0)</f>
        <v>0</v>
      </c>
      <c r="AZ570" s="393" t="n">
        <f aca="false">AU570+AX570</f>
        <v>0</v>
      </c>
      <c r="BA570" s="393" t="n">
        <f aca="false">AJ570-AY570</f>
        <v>0</v>
      </c>
      <c r="BB570" s="393" t="n">
        <f aca="false">AZ570-BA570</f>
        <v>0</v>
      </c>
      <c r="BC570" s="394" t="n">
        <f aca="false">IF($BB570&gt;=0,$BB570,0)</f>
        <v>0</v>
      </c>
      <c r="BD570" s="395" t="n">
        <f aca="false">IF($BB570&lt;=0,-$BB570,0)</f>
        <v>-0</v>
      </c>
      <c r="BE570" s="396" t="n">
        <f aca="false">IF((V570-AJ570)&lt;0,0,V570-AJ570)</f>
        <v>0</v>
      </c>
      <c r="BF570" s="397" t="n">
        <f aca="false">IF(AW570&gt;1,0,V570-AW570*V570)</f>
        <v>0</v>
      </c>
    </row>
    <row r="571" customFormat="false" ht="19.5" hidden="false" customHeight="true" outlineLevel="0" collapsed="false">
      <c r="A571" s="166"/>
      <c r="B571" s="208" t="n">
        <f aca="false">B570+1</f>
        <v>560</v>
      </c>
      <c r="C571" s="166"/>
      <c r="D571" s="369" t="n">
        <f aca="false">INDEX(_Rge_Projectdata_3rd,$B571,MATCH("Project-ID",_Rge_Headline_Projectdata,0))</f>
        <v>0</v>
      </c>
      <c r="E571" s="370" t="str">
        <f aca="false" t="array" ref="E571:E571">IF(INDEX(_Rge_Data_3rd_CY,$B571,E$1)=0,"",TEXT(INDEX(_Rge_Data_3rd_CY,$B571,E$1),"JJJJMMTT"))</f>
        <v/>
      </c>
      <c r="F571" s="382" t="str">
        <f aca="false" t="array" ref="F571:F571">INDEX(_Rge_Data_3rd_CY,$B571,F$1)</f>
        <v>Open</v>
      </c>
      <c r="G571" s="371" t="n">
        <f aca="false" t="array" ref="G571:G571">IFERROR(MATCH(INDEX(_Rge_Data_3rd_CY,$B571,G$1),_Rge_Projectstatus,0),"")</f>
        <v>1</v>
      </c>
      <c r="H571" s="383" t="n">
        <f aca="false">INDEX(_Rge_Data_3rd_CY,$B571,H$1)</f>
        <v>0</v>
      </c>
      <c r="I571" s="384" t="n">
        <f aca="false">INDEX(_Rge_Data_3rd_CY,$B571,I$1)</f>
        <v>0</v>
      </c>
      <c r="J571" s="384" t="n">
        <f aca="false">INDEX(_Rge_Data_3rd_CY,$B571,J$1)</f>
        <v>0</v>
      </c>
      <c r="K571" s="384" t="n">
        <f aca="false">INDEX(_Rge_Data_3rd_CY,$B571,K$1)</f>
        <v>0</v>
      </c>
      <c r="L571" s="385" t="n">
        <f aca="false" t="array" ref="L571:L571">INDEX(_Rge_Data_3rd_CY,$B571,L$1)</f>
        <v>0</v>
      </c>
      <c r="M571" s="385" t="n">
        <f aca="false" t="array" ref="M571:M571">INDEX(_Rge_Data_3rd_CY,$B571,M$1)</f>
        <v>0</v>
      </c>
      <c r="N571" s="385" t="n">
        <f aca="false" t="array" ref="N571:N571">INDEX(_Rge_Data_3rd_CY,$B571,N$1)</f>
        <v>0</v>
      </c>
      <c r="O571" s="385" t="n">
        <f aca="false" t="array" ref="O571:O571">INDEX(_Rge_Data_3rd_CY,$B571,O$1)</f>
        <v>0</v>
      </c>
      <c r="P571" s="385" t="n">
        <f aca="false" t="array" ref="P571:P571">INDEX(_Rge_Data_3rd_CY,$B571,P$1)</f>
        <v>0</v>
      </c>
      <c r="Q571" s="385" t="n">
        <f aca="false">INDEX(_Rge_Data_3rd_CY,$B571,Q$1)</f>
        <v>0</v>
      </c>
      <c r="R571" s="385" t="n">
        <f aca="false" t="array" ref="R571:R571">INDEX(_Rge_Data_3rd_CY,$B571,R$1)</f>
        <v>0</v>
      </c>
      <c r="S571" s="385" t="n">
        <f aca="false" t="array" ref="S571:S571">INDEX(_Rge_Data_3rd_CY,$B571,S$1)</f>
        <v>0</v>
      </c>
      <c r="T571" s="385" t="n">
        <f aca="false">H571-S571</f>
        <v>0</v>
      </c>
      <c r="U571" s="386" t="n">
        <f aca="false">IFERROR(T571/H571,0)</f>
        <v>0</v>
      </c>
      <c r="V571" s="387" t="n">
        <f aca="false">INDEX(_Rge_Data_3rd_CY,$B571,V$1)</f>
        <v>0</v>
      </c>
      <c r="W571" s="388" t="n">
        <f aca="false">INDEX(_Rge_Data_3rd_CY,$B571,W$1)</f>
        <v>0</v>
      </c>
      <c r="X571" s="388" t="n">
        <f aca="false">INDEX(_Rge_Data_3rd_CY,$B571,X$1)</f>
        <v>0</v>
      </c>
      <c r="Y571" s="388" t="n">
        <f aca="false">INDEX(_Rge_Data_3rd_CY,$B571,Y$1)</f>
        <v>0</v>
      </c>
      <c r="Z571" s="388" t="n">
        <f aca="false" t="array" ref="Z571:Z571">INDEX(_Rge_Data_3rd_CY,$B571,Z$1)</f>
        <v>0</v>
      </c>
      <c r="AA571" s="388" t="n">
        <f aca="false" t="array" ref="AA571:AA571">INDEX(_Rge_Data_3rd_CY,$B571,AA$1)</f>
        <v>0</v>
      </c>
      <c r="AB571" s="388" t="n">
        <f aca="false" t="array" ref="AB571:AB571">INDEX(_Rge_Data_3rd_CY,$B571,AB$1)</f>
        <v>0</v>
      </c>
      <c r="AC571" s="388" t="n">
        <f aca="false" t="array" ref="AC571:AC571">INDEX(_Rge_Data_3rd_CY,$B571,AC$1)</f>
        <v>0</v>
      </c>
      <c r="AD571" s="388" t="n">
        <f aca="false" t="array" ref="AD571:AD571">INDEX(_Rge_Data_3rd_CY,$B571,AD$1)</f>
        <v>0</v>
      </c>
      <c r="AE571" s="388" t="n">
        <f aca="false">INDEX(_Rge_Data_3rd_CY,$B571,AE$1)</f>
        <v>0</v>
      </c>
      <c r="AF571" s="388" t="n">
        <f aca="false" t="array" ref="AF571:AF571">INDEX(_Rge_Data_3rd_CY,$B571,AF$1)</f>
        <v>0</v>
      </c>
      <c r="AG571" s="388" t="n">
        <f aca="false" t="array" ref="AG571:AG571">INDEX(_Rge_Data_3rd_CY,$B571,AG$1)</f>
        <v>0</v>
      </c>
      <c r="AH571" s="388" t="n">
        <f aca="false">V571-AG571</f>
        <v>0</v>
      </c>
      <c r="AI571" s="389" t="n">
        <f aca="false">IFERROR(AH571/V571,)</f>
        <v>0</v>
      </c>
      <c r="AJ571" s="390" t="n">
        <f aca="false">INDEX(_Rge_Data_3rd_CY,$B571,AJ$1)</f>
        <v>0</v>
      </c>
      <c r="AK571" s="391" t="n">
        <f aca="false">INDEX(_Rge_Data_3rd_CY,$B571,AK$1)</f>
        <v>0</v>
      </c>
      <c r="AL571" s="391" t="n">
        <f aca="false">INDEX(_Rge_Data_3rd_CY,$B571,AL$1)</f>
        <v>0</v>
      </c>
      <c r="AM571" s="391" t="n">
        <f aca="false">INDEX(_Rge_Data_3rd_CY,$B571,AM$1)</f>
        <v>0</v>
      </c>
      <c r="AN571" s="391" t="n">
        <f aca="false" t="array" ref="AN571:AN571">INDEX(_Rge_Data_3rd_CY,$B571,AN$1)</f>
        <v>0</v>
      </c>
      <c r="AO571" s="391" t="n">
        <f aca="false" t="array" ref="AO571:AO571">INDEX(_Rge_Data_3rd_CY,$B571,AO$1)</f>
        <v>0</v>
      </c>
      <c r="AP571" s="391" t="n">
        <f aca="false" t="array" ref="AP571:AP571">INDEX(_Rge_Data_3rd_CY,$B571,AP$1)</f>
        <v>0</v>
      </c>
      <c r="AQ571" s="391" t="n">
        <f aca="false" t="array" ref="AQ571:AQ571">INDEX(_Rge_Data_3rd_CY,$B571,AQ$1)</f>
        <v>0</v>
      </c>
      <c r="AR571" s="391" t="n">
        <f aca="false" t="array" ref="AR571:AR571">INDEX(_Rge_Data_3rd_CY,$B571,AR$1)</f>
        <v>0</v>
      </c>
      <c r="AS571" s="391" t="n">
        <f aca="false">INDEX(_Rge_Data_3rd_CY,$B571,AS$1)</f>
        <v>0</v>
      </c>
      <c r="AT571" s="391" t="n">
        <f aca="false" t="array" ref="AT571:AT571">INDEX(_Rge_Data_3rd_CY,$B571,AT$1)</f>
        <v>0</v>
      </c>
      <c r="AU571" s="391" t="n">
        <f aca="false" t="array" ref="AU571:AU571">INDEX(_Rge_Data_3rd_CY,$B571,AU$1)</f>
        <v>0</v>
      </c>
      <c r="AV571" s="262" t="n">
        <f aca="false">AU571+AX571+AY571</f>
        <v>0</v>
      </c>
      <c r="AW571" s="392" t="n">
        <f aca="false">IFERROR(AU571/AG571,0)</f>
        <v>0</v>
      </c>
      <c r="AX571" s="268" t="n">
        <f aca="false">IFERROR(IF(AND($F571="OPEN",$AH571&gt;0),$AH571*_SoP*$AW571,IF(AND($F571="CLOSED",$AH571&gt;0),$AH571*_SoL*$AW571,0)),0)</f>
        <v>0</v>
      </c>
      <c r="AY571" s="268" t="n">
        <f aca="false">IFERROR(IF($AH571&lt;0,$AH571*_SoL,0),0)</f>
        <v>0</v>
      </c>
      <c r="AZ571" s="393" t="n">
        <f aca="false">AU571+AX571</f>
        <v>0</v>
      </c>
      <c r="BA571" s="393" t="n">
        <f aca="false">AJ571-AY571</f>
        <v>0</v>
      </c>
      <c r="BB571" s="393" t="n">
        <f aca="false">AZ571-BA571</f>
        <v>0</v>
      </c>
      <c r="BC571" s="394" t="n">
        <f aca="false">IF($BB571&gt;=0,$BB571,0)</f>
        <v>0</v>
      </c>
      <c r="BD571" s="395" t="n">
        <f aca="false">IF($BB571&lt;=0,-$BB571,0)</f>
        <v>-0</v>
      </c>
      <c r="BE571" s="396" t="n">
        <f aca="false">IF((V571-AJ571)&lt;0,0,V571-AJ571)</f>
        <v>0</v>
      </c>
      <c r="BF571" s="397" t="n">
        <f aca="false">IF(AW571&gt;1,0,V571-AW571*V571)</f>
        <v>0</v>
      </c>
    </row>
    <row r="572" customFormat="false" ht="19.5" hidden="false" customHeight="true" outlineLevel="0" collapsed="false">
      <c r="A572" s="166"/>
      <c r="B572" s="208" t="n">
        <f aca="false">B571+1</f>
        <v>561</v>
      </c>
      <c r="C572" s="166"/>
      <c r="D572" s="369" t="n">
        <f aca="false">INDEX(_Rge_Projectdata_3rd,$B572,MATCH("Project-ID",_Rge_Headline_Projectdata,0))</f>
        <v>0</v>
      </c>
      <c r="E572" s="370" t="str">
        <f aca="false" t="array" ref="E572:E572">IF(INDEX(_Rge_Data_3rd_CY,$B572,E$1)=0,"",TEXT(INDEX(_Rge_Data_3rd_CY,$B572,E$1),"JJJJMMTT"))</f>
        <v/>
      </c>
      <c r="F572" s="382" t="str">
        <f aca="false" t="array" ref="F572:F572">INDEX(_Rge_Data_3rd_CY,$B572,F$1)</f>
        <v>Open</v>
      </c>
      <c r="G572" s="371" t="n">
        <f aca="false" t="array" ref="G572:G572">IFERROR(MATCH(INDEX(_Rge_Data_3rd_CY,$B572,G$1),_Rge_Projectstatus,0),"")</f>
        <v>1</v>
      </c>
      <c r="H572" s="383" t="n">
        <f aca="false">INDEX(_Rge_Data_3rd_CY,$B572,H$1)</f>
        <v>0</v>
      </c>
      <c r="I572" s="384" t="n">
        <f aca="false">INDEX(_Rge_Data_3rd_CY,$B572,I$1)</f>
        <v>0</v>
      </c>
      <c r="J572" s="384" t="n">
        <f aca="false">INDEX(_Rge_Data_3rd_CY,$B572,J$1)</f>
        <v>0</v>
      </c>
      <c r="K572" s="384" t="n">
        <f aca="false">INDEX(_Rge_Data_3rd_CY,$B572,K$1)</f>
        <v>0</v>
      </c>
      <c r="L572" s="385" t="n">
        <f aca="false" t="array" ref="L572:L572">INDEX(_Rge_Data_3rd_CY,$B572,L$1)</f>
        <v>0</v>
      </c>
      <c r="M572" s="385" t="n">
        <f aca="false" t="array" ref="M572:M572">INDEX(_Rge_Data_3rd_CY,$B572,M$1)</f>
        <v>0</v>
      </c>
      <c r="N572" s="385" t="n">
        <f aca="false" t="array" ref="N572:N572">INDEX(_Rge_Data_3rd_CY,$B572,N$1)</f>
        <v>0</v>
      </c>
      <c r="O572" s="385" t="n">
        <f aca="false" t="array" ref="O572:O572">INDEX(_Rge_Data_3rd_CY,$B572,O$1)</f>
        <v>0</v>
      </c>
      <c r="P572" s="385" t="n">
        <f aca="false" t="array" ref="P572:P572">INDEX(_Rge_Data_3rd_CY,$B572,P$1)</f>
        <v>0</v>
      </c>
      <c r="Q572" s="385" t="n">
        <f aca="false">INDEX(_Rge_Data_3rd_CY,$B572,Q$1)</f>
        <v>0</v>
      </c>
      <c r="R572" s="385" t="n">
        <f aca="false" t="array" ref="R572:R572">INDEX(_Rge_Data_3rd_CY,$B572,R$1)</f>
        <v>0</v>
      </c>
      <c r="S572" s="385" t="n">
        <f aca="false" t="array" ref="S572:S572">INDEX(_Rge_Data_3rd_CY,$B572,S$1)</f>
        <v>0</v>
      </c>
      <c r="T572" s="385" t="n">
        <f aca="false">H572-S572</f>
        <v>0</v>
      </c>
      <c r="U572" s="386" t="n">
        <f aca="false">IFERROR(T572/H572,0)</f>
        <v>0</v>
      </c>
      <c r="V572" s="387" t="n">
        <f aca="false">INDEX(_Rge_Data_3rd_CY,$B572,V$1)</f>
        <v>0</v>
      </c>
      <c r="W572" s="388" t="n">
        <f aca="false">INDEX(_Rge_Data_3rd_CY,$B572,W$1)</f>
        <v>0</v>
      </c>
      <c r="X572" s="388" t="n">
        <f aca="false">INDEX(_Rge_Data_3rd_CY,$B572,X$1)</f>
        <v>0</v>
      </c>
      <c r="Y572" s="388" t="n">
        <f aca="false">INDEX(_Rge_Data_3rd_CY,$B572,Y$1)</f>
        <v>0</v>
      </c>
      <c r="Z572" s="388" t="n">
        <f aca="false" t="array" ref="Z572:Z572">INDEX(_Rge_Data_3rd_CY,$B572,Z$1)</f>
        <v>0</v>
      </c>
      <c r="AA572" s="388" t="n">
        <f aca="false" t="array" ref="AA572:AA572">INDEX(_Rge_Data_3rd_CY,$B572,AA$1)</f>
        <v>0</v>
      </c>
      <c r="AB572" s="388" t="n">
        <f aca="false" t="array" ref="AB572:AB572">INDEX(_Rge_Data_3rd_CY,$B572,AB$1)</f>
        <v>0</v>
      </c>
      <c r="AC572" s="388" t="n">
        <f aca="false" t="array" ref="AC572:AC572">INDEX(_Rge_Data_3rd_CY,$B572,AC$1)</f>
        <v>0</v>
      </c>
      <c r="AD572" s="388" t="n">
        <f aca="false" t="array" ref="AD572:AD572">INDEX(_Rge_Data_3rd_CY,$B572,AD$1)</f>
        <v>0</v>
      </c>
      <c r="AE572" s="388" t="n">
        <f aca="false">INDEX(_Rge_Data_3rd_CY,$B572,AE$1)</f>
        <v>0</v>
      </c>
      <c r="AF572" s="388" t="n">
        <f aca="false" t="array" ref="AF572:AF572">INDEX(_Rge_Data_3rd_CY,$B572,AF$1)</f>
        <v>0</v>
      </c>
      <c r="AG572" s="388" t="n">
        <f aca="false" t="array" ref="AG572:AG572">INDEX(_Rge_Data_3rd_CY,$B572,AG$1)</f>
        <v>0</v>
      </c>
      <c r="AH572" s="388" t="n">
        <f aca="false">V572-AG572</f>
        <v>0</v>
      </c>
      <c r="AI572" s="389" t="n">
        <f aca="false">IFERROR(AH572/V572,)</f>
        <v>0</v>
      </c>
      <c r="AJ572" s="390" t="n">
        <f aca="false">INDEX(_Rge_Data_3rd_CY,$B572,AJ$1)</f>
        <v>0</v>
      </c>
      <c r="AK572" s="391" t="n">
        <f aca="false">INDEX(_Rge_Data_3rd_CY,$B572,AK$1)</f>
        <v>0</v>
      </c>
      <c r="AL572" s="391" t="n">
        <f aca="false">INDEX(_Rge_Data_3rd_CY,$B572,AL$1)</f>
        <v>0</v>
      </c>
      <c r="AM572" s="391" t="n">
        <f aca="false">INDEX(_Rge_Data_3rd_CY,$B572,AM$1)</f>
        <v>0</v>
      </c>
      <c r="AN572" s="391" t="n">
        <f aca="false" t="array" ref="AN572:AN572">INDEX(_Rge_Data_3rd_CY,$B572,AN$1)</f>
        <v>0</v>
      </c>
      <c r="AO572" s="391" t="n">
        <f aca="false" t="array" ref="AO572:AO572">INDEX(_Rge_Data_3rd_CY,$B572,AO$1)</f>
        <v>0</v>
      </c>
      <c r="AP572" s="391" t="n">
        <f aca="false" t="array" ref="AP572:AP572">INDEX(_Rge_Data_3rd_CY,$B572,AP$1)</f>
        <v>0</v>
      </c>
      <c r="AQ572" s="391" t="n">
        <f aca="false" t="array" ref="AQ572:AQ572">INDEX(_Rge_Data_3rd_CY,$B572,AQ$1)</f>
        <v>0</v>
      </c>
      <c r="AR572" s="391" t="n">
        <f aca="false" t="array" ref="AR572:AR572">INDEX(_Rge_Data_3rd_CY,$B572,AR$1)</f>
        <v>0</v>
      </c>
      <c r="AS572" s="391" t="n">
        <f aca="false">INDEX(_Rge_Data_3rd_CY,$B572,AS$1)</f>
        <v>0</v>
      </c>
      <c r="AT572" s="391" t="n">
        <f aca="false" t="array" ref="AT572:AT572">INDEX(_Rge_Data_3rd_CY,$B572,AT$1)</f>
        <v>0</v>
      </c>
      <c r="AU572" s="391" t="n">
        <f aca="false" t="array" ref="AU572:AU572">INDEX(_Rge_Data_3rd_CY,$B572,AU$1)</f>
        <v>0</v>
      </c>
      <c r="AV572" s="262" t="n">
        <f aca="false">AU572+AX572+AY572</f>
        <v>0</v>
      </c>
      <c r="AW572" s="392" t="n">
        <f aca="false">IFERROR(AU572/AG572,0)</f>
        <v>0</v>
      </c>
      <c r="AX572" s="268" t="n">
        <f aca="false">IFERROR(IF(AND($F572="OPEN",$AH572&gt;0),$AH572*_SoP*$AW572,IF(AND($F572="CLOSED",$AH572&gt;0),$AH572*_SoL*$AW572,0)),0)</f>
        <v>0</v>
      </c>
      <c r="AY572" s="268" t="n">
        <f aca="false">IFERROR(IF($AH572&lt;0,$AH572*_SoL,0),0)</f>
        <v>0</v>
      </c>
      <c r="AZ572" s="393" t="n">
        <f aca="false">AU572+AX572</f>
        <v>0</v>
      </c>
      <c r="BA572" s="393" t="n">
        <f aca="false">AJ572-AY572</f>
        <v>0</v>
      </c>
      <c r="BB572" s="393" t="n">
        <f aca="false">AZ572-BA572</f>
        <v>0</v>
      </c>
      <c r="BC572" s="394" t="n">
        <f aca="false">IF($BB572&gt;=0,$BB572,0)</f>
        <v>0</v>
      </c>
      <c r="BD572" s="395" t="n">
        <f aca="false">IF($BB572&lt;=0,-$BB572,0)</f>
        <v>-0</v>
      </c>
      <c r="BE572" s="396" t="n">
        <f aca="false">IF((V572-AJ572)&lt;0,0,V572-AJ572)</f>
        <v>0</v>
      </c>
      <c r="BF572" s="397" t="n">
        <f aca="false">IF(AW572&gt;1,0,V572-AW572*V572)</f>
        <v>0</v>
      </c>
    </row>
    <row r="573" customFormat="false" ht="19.5" hidden="false" customHeight="true" outlineLevel="0" collapsed="false">
      <c r="A573" s="166"/>
      <c r="B573" s="208" t="n">
        <f aca="false">B572+1</f>
        <v>562</v>
      </c>
      <c r="C573" s="166"/>
      <c r="D573" s="369" t="n">
        <f aca="false">INDEX(_Rge_Projectdata_3rd,$B573,MATCH("Project-ID",_Rge_Headline_Projectdata,0))</f>
        <v>0</v>
      </c>
      <c r="E573" s="370" t="str">
        <f aca="false" t="array" ref="E573:E573">IF(INDEX(_Rge_Data_3rd_CY,$B573,E$1)=0,"",TEXT(INDEX(_Rge_Data_3rd_CY,$B573,E$1),"JJJJMMTT"))</f>
        <v/>
      </c>
      <c r="F573" s="382" t="str">
        <f aca="false" t="array" ref="F573:F573">INDEX(_Rge_Data_3rd_CY,$B573,F$1)</f>
        <v>Open</v>
      </c>
      <c r="G573" s="371" t="n">
        <f aca="false" t="array" ref="G573:G573">IFERROR(MATCH(INDEX(_Rge_Data_3rd_CY,$B573,G$1),_Rge_Projectstatus,0),"")</f>
        <v>1</v>
      </c>
      <c r="H573" s="383" t="n">
        <f aca="false">INDEX(_Rge_Data_3rd_CY,$B573,H$1)</f>
        <v>0</v>
      </c>
      <c r="I573" s="384" t="n">
        <f aca="false">INDEX(_Rge_Data_3rd_CY,$B573,I$1)</f>
        <v>0</v>
      </c>
      <c r="J573" s="384" t="n">
        <f aca="false">INDEX(_Rge_Data_3rd_CY,$B573,J$1)</f>
        <v>0</v>
      </c>
      <c r="K573" s="384" t="n">
        <f aca="false">INDEX(_Rge_Data_3rd_CY,$B573,K$1)</f>
        <v>0</v>
      </c>
      <c r="L573" s="385" t="n">
        <f aca="false" t="array" ref="L573:L573">INDEX(_Rge_Data_3rd_CY,$B573,L$1)</f>
        <v>0</v>
      </c>
      <c r="M573" s="385" t="n">
        <f aca="false" t="array" ref="M573:M573">INDEX(_Rge_Data_3rd_CY,$B573,M$1)</f>
        <v>0</v>
      </c>
      <c r="N573" s="385" t="n">
        <f aca="false" t="array" ref="N573:N573">INDEX(_Rge_Data_3rd_CY,$B573,N$1)</f>
        <v>0</v>
      </c>
      <c r="O573" s="385" t="n">
        <f aca="false" t="array" ref="O573:O573">INDEX(_Rge_Data_3rd_CY,$B573,O$1)</f>
        <v>0</v>
      </c>
      <c r="P573" s="385" t="n">
        <f aca="false" t="array" ref="P573:P573">INDEX(_Rge_Data_3rd_CY,$B573,P$1)</f>
        <v>0</v>
      </c>
      <c r="Q573" s="385" t="n">
        <f aca="false">INDEX(_Rge_Data_3rd_CY,$B573,Q$1)</f>
        <v>0</v>
      </c>
      <c r="R573" s="385" t="n">
        <f aca="false" t="array" ref="R573:R573">INDEX(_Rge_Data_3rd_CY,$B573,R$1)</f>
        <v>0</v>
      </c>
      <c r="S573" s="385" t="n">
        <f aca="false" t="array" ref="S573:S573">INDEX(_Rge_Data_3rd_CY,$B573,S$1)</f>
        <v>0</v>
      </c>
      <c r="T573" s="385" t="n">
        <f aca="false">H573-S573</f>
        <v>0</v>
      </c>
      <c r="U573" s="386" t="n">
        <f aca="false">IFERROR(T573/H573,0)</f>
        <v>0</v>
      </c>
      <c r="V573" s="387" t="n">
        <f aca="false">INDEX(_Rge_Data_3rd_CY,$B573,V$1)</f>
        <v>0</v>
      </c>
      <c r="W573" s="388" t="n">
        <f aca="false">INDEX(_Rge_Data_3rd_CY,$B573,W$1)</f>
        <v>0</v>
      </c>
      <c r="X573" s="388" t="n">
        <f aca="false">INDEX(_Rge_Data_3rd_CY,$B573,X$1)</f>
        <v>0</v>
      </c>
      <c r="Y573" s="388" t="n">
        <f aca="false">INDEX(_Rge_Data_3rd_CY,$B573,Y$1)</f>
        <v>0</v>
      </c>
      <c r="Z573" s="388" t="n">
        <f aca="false" t="array" ref="Z573:Z573">INDEX(_Rge_Data_3rd_CY,$B573,Z$1)</f>
        <v>0</v>
      </c>
      <c r="AA573" s="388" t="n">
        <f aca="false" t="array" ref="AA573:AA573">INDEX(_Rge_Data_3rd_CY,$B573,AA$1)</f>
        <v>0</v>
      </c>
      <c r="AB573" s="388" t="n">
        <f aca="false" t="array" ref="AB573:AB573">INDEX(_Rge_Data_3rd_CY,$B573,AB$1)</f>
        <v>0</v>
      </c>
      <c r="AC573" s="388" t="n">
        <f aca="false" t="array" ref="AC573:AC573">INDEX(_Rge_Data_3rd_CY,$B573,AC$1)</f>
        <v>0</v>
      </c>
      <c r="AD573" s="388" t="n">
        <f aca="false" t="array" ref="AD573:AD573">INDEX(_Rge_Data_3rd_CY,$B573,AD$1)</f>
        <v>0</v>
      </c>
      <c r="AE573" s="388" t="n">
        <f aca="false">INDEX(_Rge_Data_3rd_CY,$B573,AE$1)</f>
        <v>0</v>
      </c>
      <c r="AF573" s="388" t="n">
        <f aca="false" t="array" ref="AF573:AF573">INDEX(_Rge_Data_3rd_CY,$B573,AF$1)</f>
        <v>0</v>
      </c>
      <c r="AG573" s="388" t="n">
        <f aca="false" t="array" ref="AG573:AG573">INDEX(_Rge_Data_3rd_CY,$B573,AG$1)</f>
        <v>0</v>
      </c>
      <c r="AH573" s="388" t="n">
        <f aca="false">V573-AG573</f>
        <v>0</v>
      </c>
      <c r="AI573" s="389" t="n">
        <f aca="false">IFERROR(AH573/V573,)</f>
        <v>0</v>
      </c>
      <c r="AJ573" s="390" t="n">
        <f aca="false">INDEX(_Rge_Data_3rd_CY,$B573,AJ$1)</f>
        <v>0</v>
      </c>
      <c r="AK573" s="391" t="n">
        <f aca="false">INDEX(_Rge_Data_3rd_CY,$B573,AK$1)</f>
        <v>0</v>
      </c>
      <c r="AL573" s="391" t="n">
        <f aca="false">INDEX(_Rge_Data_3rd_CY,$B573,AL$1)</f>
        <v>0</v>
      </c>
      <c r="AM573" s="391" t="n">
        <f aca="false">INDEX(_Rge_Data_3rd_CY,$B573,AM$1)</f>
        <v>0</v>
      </c>
      <c r="AN573" s="391" t="n">
        <f aca="false" t="array" ref="AN573:AN573">INDEX(_Rge_Data_3rd_CY,$B573,AN$1)</f>
        <v>0</v>
      </c>
      <c r="AO573" s="391" t="n">
        <f aca="false" t="array" ref="AO573:AO573">INDEX(_Rge_Data_3rd_CY,$B573,AO$1)</f>
        <v>0</v>
      </c>
      <c r="AP573" s="391" t="n">
        <f aca="false" t="array" ref="AP573:AP573">INDEX(_Rge_Data_3rd_CY,$B573,AP$1)</f>
        <v>0</v>
      </c>
      <c r="AQ573" s="391" t="n">
        <f aca="false" t="array" ref="AQ573:AQ573">INDEX(_Rge_Data_3rd_CY,$B573,AQ$1)</f>
        <v>0</v>
      </c>
      <c r="AR573" s="391" t="n">
        <f aca="false" t="array" ref="AR573:AR573">INDEX(_Rge_Data_3rd_CY,$B573,AR$1)</f>
        <v>0</v>
      </c>
      <c r="AS573" s="391" t="n">
        <f aca="false">INDEX(_Rge_Data_3rd_CY,$B573,AS$1)</f>
        <v>0</v>
      </c>
      <c r="AT573" s="391" t="n">
        <f aca="false" t="array" ref="AT573:AT573">INDEX(_Rge_Data_3rd_CY,$B573,AT$1)</f>
        <v>0</v>
      </c>
      <c r="AU573" s="391" t="n">
        <f aca="false" t="array" ref="AU573:AU573">INDEX(_Rge_Data_3rd_CY,$B573,AU$1)</f>
        <v>0</v>
      </c>
      <c r="AV573" s="262" t="n">
        <f aca="false">AU573+AX573+AY573</f>
        <v>0</v>
      </c>
      <c r="AW573" s="392" t="n">
        <f aca="false">IFERROR(AU573/AG573,0)</f>
        <v>0</v>
      </c>
      <c r="AX573" s="268" t="n">
        <f aca="false">IFERROR(IF(AND($F573="OPEN",$AH573&gt;0),$AH573*_SoP*$AW573,IF(AND($F573="CLOSED",$AH573&gt;0),$AH573*_SoL*$AW573,0)),0)</f>
        <v>0</v>
      </c>
      <c r="AY573" s="268" t="n">
        <f aca="false">IFERROR(IF($AH573&lt;0,$AH573*_SoL,0),0)</f>
        <v>0</v>
      </c>
      <c r="AZ573" s="393" t="n">
        <f aca="false">AU573+AX573</f>
        <v>0</v>
      </c>
      <c r="BA573" s="393" t="n">
        <f aca="false">AJ573-AY573</f>
        <v>0</v>
      </c>
      <c r="BB573" s="393" t="n">
        <f aca="false">AZ573-BA573</f>
        <v>0</v>
      </c>
      <c r="BC573" s="394" t="n">
        <f aca="false">IF($BB573&gt;=0,$BB573,0)</f>
        <v>0</v>
      </c>
      <c r="BD573" s="395" t="n">
        <f aca="false">IF($BB573&lt;=0,-$BB573,0)</f>
        <v>-0</v>
      </c>
      <c r="BE573" s="396" t="n">
        <f aca="false">IF((V573-AJ573)&lt;0,0,V573-AJ573)</f>
        <v>0</v>
      </c>
      <c r="BF573" s="397" t="n">
        <f aca="false">IF(AW573&gt;1,0,V573-AW573*V573)</f>
        <v>0</v>
      </c>
    </row>
    <row r="574" customFormat="false" ht="19.5" hidden="false" customHeight="true" outlineLevel="0" collapsed="false">
      <c r="A574" s="166"/>
      <c r="B574" s="208" t="n">
        <f aca="false">B573+1</f>
        <v>563</v>
      </c>
      <c r="C574" s="166"/>
      <c r="D574" s="369" t="n">
        <f aca="false">INDEX(_Rge_Projectdata_3rd,$B574,MATCH("Project-ID",_Rge_Headline_Projectdata,0))</f>
        <v>0</v>
      </c>
      <c r="E574" s="370" t="str">
        <f aca="false" t="array" ref="E574:E574">IF(INDEX(_Rge_Data_3rd_CY,$B574,E$1)=0,"",TEXT(INDEX(_Rge_Data_3rd_CY,$B574,E$1),"JJJJMMTT"))</f>
        <v/>
      </c>
      <c r="F574" s="382" t="str">
        <f aca="false" t="array" ref="F574:F574">INDEX(_Rge_Data_3rd_CY,$B574,F$1)</f>
        <v>Open</v>
      </c>
      <c r="G574" s="371" t="n">
        <f aca="false" t="array" ref="G574:G574">IFERROR(MATCH(INDEX(_Rge_Data_3rd_CY,$B574,G$1),_Rge_Projectstatus,0),"")</f>
        <v>1</v>
      </c>
      <c r="H574" s="383" t="n">
        <f aca="false">INDEX(_Rge_Data_3rd_CY,$B574,H$1)</f>
        <v>0</v>
      </c>
      <c r="I574" s="384" t="n">
        <f aca="false">INDEX(_Rge_Data_3rd_CY,$B574,I$1)</f>
        <v>0</v>
      </c>
      <c r="J574" s="384" t="n">
        <f aca="false">INDEX(_Rge_Data_3rd_CY,$B574,J$1)</f>
        <v>0</v>
      </c>
      <c r="K574" s="384" t="n">
        <f aca="false">INDEX(_Rge_Data_3rd_CY,$B574,K$1)</f>
        <v>0</v>
      </c>
      <c r="L574" s="385" t="n">
        <f aca="false" t="array" ref="L574:L574">INDEX(_Rge_Data_3rd_CY,$B574,L$1)</f>
        <v>0</v>
      </c>
      <c r="M574" s="385" t="n">
        <f aca="false" t="array" ref="M574:M574">INDEX(_Rge_Data_3rd_CY,$B574,M$1)</f>
        <v>0</v>
      </c>
      <c r="N574" s="385" t="n">
        <f aca="false" t="array" ref="N574:N574">INDEX(_Rge_Data_3rd_CY,$B574,N$1)</f>
        <v>0</v>
      </c>
      <c r="O574" s="385" t="n">
        <f aca="false" t="array" ref="O574:O574">INDEX(_Rge_Data_3rd_CY,$B574,O$1)</f>
        <v>0</v>
      </c>
      <c r="P574" s="385" t="n">
        <f aca="false" t="array" ref="P574:P574">INDEX(_Rge_Data_3rd_CY,$B574,P$1)</f>
        <v>0</v>
      </c>
      <c r="Q574" s="385" t="n">
        <f aca="false">INDEX(_Rge_Data_3rd_CY,$B574,Q$1)</f>
        <v>0</v>
      </c>
      <c r="R574" s="385" t="n">
        <f aca="false" t="array" ref="R574:R574">INDEX(_Rge_Data_3rd_CY,$B574,R$1)</f>
        <v>0</v>
      </c>
      <c r="S574" s="385" t="n">
        <f aca="false" t="array" ref="S574:S574">INDEX(_Rge_Data_3rd_CY,$B574,S$1)</f>
        <v>0</v>
      </c>
      <c r="T574" s="385" t="n">
        <f aca="false">H574-S574</f>
        <v>0</v>
      </c>
      <c r="U574" s="386" t="n">
        <f aca="false">IFERROR(T574/H574,0)</f>
        <v>0</v>
      </c>
      <c r="V574" s="387" t="n">
        <f aca="false">INDEX(_Rge_Data_3rd_CY,$B574,V$1)</f>
        <v>0</v>
      </c>
      <c r="W574" s="388" t="n">
        <f aca="false">INDEX(_Rge_Data_3rd_CY,$B574,W$1)</f>
        <v>0</v>
      </c>
      <c r="X574" s="388" t="n">
        <f aca="false">INDEX(_Rge_Data_3rd_CY,$B574,X$1)</f>
        <v>0</v>
      </c>
      <c r="Y574" s="388" t="n">
        <f aca="false">INDEX(_Rge_Data_3rd_CY,$B574,Y$1)</f>
        <v>0</v>
      </c>
      <c r="Z574" s="388" t="n">
        <f aca="false" t="array" ref="Z574:Z574">INDEX(_Rge_Data_3rd_CY,$B574,Z$1)</f>
        <v>0</v>
      </c>
      <c r="AA574" s="388" t="n">
        <f aca="false" t="array" ref="AA574:AA574">INDEX(_Rge_Data_3rd_CY,$B574,AA$1)</f>
        <v>0</v>
      </c>
      <c r="AB574" s="388" t="n">
        <f aca="false" t="array" ref="AB574:AB574">INDEX(_Rge_Data_3rd_CY,$B574,AB$1)</f>
        <v>0</v>
      </c>
      <c r="AC574" s="388" t="n">
        <f aca="false" t="array" ref="AC574:AC574">INDEX(_Rge_Data_3rd_CY,$B574,AC$1)</f>
        <v>0</v>
      </c>
      <c r="AD574" s="388" t="n">
        <f aca="false" t="array" ref="AD574:AD574">INDEX(_Rge_Data_3rd_CY,$B574,AD$1)</f>
        <v>0</v>
      </c>
      <c r="AE574" s="388" t="n">
        <f aca="false">INDEX(_Rge_Data_3rd_CY,$B574,AE$1)</f>
        <v>0</v>
      </c>
      <c r="AF574" s="388" t="n">
        <f aca="false" t="array" ref="AF574:AF574">INDEX(_Rge_Data_3rd_CY,$B574,AF$1)</f>
        <v>0</v>
      </c>
      <c r="AG574" s="388" t="n">
        <f aca="false" t="array" ref="AG574:AG574">INDEX(_Rge_Data_3rd_CY,$B574,AG$1)</f>
        <v>0</v>
      </c>
      <c r="AH574" s="388" t="n">
        <f aca="false">V574-AG574</f>
        <v>0</v>
      </c>
      <c r="AI574" s="389" t="n">
        <f aca="false">IFERROR(AH574/V574,)</f>
        <v>0</v>
      </c>
      <c r="AJ574" s="390" t="n">
        <f aca="false">INDEX(_Rge_Data_3rd_CY,$B574,AJ$1)</f>
        <v>0</v>
      </c>
      <c r="AK574" s="391" t="n">
        <f aca="false">INDEX(_Rge_Data_3rd_CY,$B574,AK$1)</f>
        <v>0</v>
      </c>
      <c r="AL574" s="391" t="n">
        <f aca="false">INDEX(_Rge_Data_3rd_CY,$B574,AL$1)</f>
        <v>0</v>
      </c>
      <c r="AM574" s="391" t="n">
        <f aca="false">INDEX(_Rge_Data_3rd_CY,$B574,AM$1)</f>
        <v>0</v>
      </c>
      <c r="AN574" s="391" t="n">
        <f aca="false" t="array" ref="AN574:AN574">INDEX(_Rge_Data_3rd_CY,$B574,AN$1)</f>
        <v>0</v>
      </c>
      <c r="AO574" s="391" t="n">
        <f aca="false" t="array" ref="AO574:AO574">INDEX(_Rge_Data_3rd_CY,$B574,AO$1)</f>
        <v>0</v>
      </c>
      <c r="AP574" s="391" t="n">
        <f aca="false" t="array" ref="AP574:AP574">INDEX(_Rge_Data_3rd_CY,$B574,AP$1)</f>
        <v>0</v>
      </c>
      <c r="AQ574" s="391" t="n">
        <f aca="false" t="array" ref="AQ574:AQ574">INDEX(_Rge_Data_3rd_CY,$B574,AQ$1)</f>
        <v>0</v>
      </c>
      <c r="AR574" s="391" t="n">
        <f aca="false" t="array" ref="AR574:AR574">INDEX(_Rge_Data_3rd_CY,$B574,AR$1)</f>
        <v>0</v>
      </c>
      <c r="AS574" s="391" t="n">
        <f aca="false">INDEX(_Rge_Data_3rd_CY,$B574,AS$1)</f>
        <v>0</v>
      </c>
      <c r="AT574" s="391" t="n">
        <f aca="false" t="array" ref="AT574:AT574">INDEX(_Rge_Data_3rd_CY,$B574,AT$1)</f>
        <v>0</v>
      </c>
      <c r="AU574" s="391" t="n">
        <f aca="false" t="array" ref="AU574:AU574">INDEX(_Rge_Data_3rd_CY,$B574,AU$1)</f>
        <v>0</v>
      </c>
      <c r="AV574" s="262" t="n">
        <f aca="false">AU574+AX574+AY574</f>
        <v>0</v>
      </c>
      <c r="AW574" s="392" t="n">
        <f aca="false">IFERROR(AU574/AG574,0)</f>
        <v>0</v>
      </c>
      <c r="AX574" s="268" t="n">
        <f aca="false">IFERROR(IF(AND($F574="OPEN",$AH574&gt;0),$AH574*_SoP*$AW574,IF(AND($F574="CLOSED",$AH574&gt;0),$AH574*_SoL*$AW574,0)),0)</f>
        <v>0</v>
      </c>
      <c r="AY574" s="268" t="n">
        <f aca="false">IFERROR(IF($AH574&lt;0,$AH574*_SoL,0),0)</f>
        <v>0</v>
      </c>
      <c r="AZ574" s="393" t="n">
        <f aca="false">AU574+AX574</f>
        <v>0</v>
      </c>
      <c r="BA574" s="393" t="n">
        <f aca="false">AJ574-AY574</f>
        <v>0</v>
      </c>
      <c r="BB574" s="393" t="n">
        <f aca="false">AZ574-BA574</f>
        <v>0</v>
      </c>
      <c r="BC574" s="394" t="n">
        <f aca="false">IF($BB574&gt;=0,$BB574,0)</f>
        <v>0</v>
      </c>
      <c r="BD574" s="395" t="n">
        <f aca="false">IF($BB574&lt;=0,-$BB574,0)</f>
        <v>-0</v>
      </c>
      <c r="BE574" s="396" t="n">
        <f aca="false">IF((V574-AJ574)&lt;0,0,V574-AJ574)</f>
        <v>0</v>
      </c>
      <c r="BF574" s="397" t="n">
        <f aca="false">IF(AW574&gt;1,0,V574-AW574*V574)</f>
        <v>0</v>
      </c>
    </row>
    <row r="575" customFormat="false" ht="19.5" hidden="false" customHeight="true" outlineLevel="0" collapsed="false">
      <c r="A575" s="166"/>
      <c r="B575" s="208" t="n">
        <f aca="false">B574+1</f>
        <v>564</v>
      </c>
      <c r="C575" s="166"/>
      <c r="D575" s="369" t="n">
        <f aca="false">INDEX(_Rge_Projectdata_3rd,$B575,MATCH("Project-ID",_Rge_Headline_Projectdata,0))</f>
        <v>0</v>
      </c>
      <c r="E575" s="370" t="str">
        <f aca="false" t="array" ref="E575:E575">IF(INDEX(_Rge_Data_3rd_CY,$B575,E$1)=0,"",TEXT(INDEX(_Rge_Data_3rd_CY,$B575,E$1),"JJJJMMTT"))</f>
        <v/>
      </c>
      <c r="F575" s="382" t="str">
        <f aca="false" t="array" ref="F575:F575">INDEX(_Rge_Data_3rd_CY,$B575,F$1)</f>
        <v>Open</v>
      </c>
      <c r="G575" s="371" t="n">
        <f aca="false" t="array" ref="G575:G575">IFERROR(MATCH(INDEX(_Rge_Data_3rd_CY,$B575,G$1),_Rge_Projectstatus,0),"")</f>
        <v>1</v>
      </c>
      <c r="H575" s="383" t="n">
        <f aca="false">INDEX(_Rge_Data_3rd_CY,$B575,H$1)</f>
        <v>0</v>
      </c>
      <c r="I575" s="384" t="n">
        <f aca="false">INDEX(_Rge_Data_3rd_CY,$B575,I$1)</f>
        <v>0</v>
      </c>
      <c r="J575" s="384" t="n">
        <f aca="false">INDEX(_Rge_Data_3rd_CY,$B575,J$1)</f>
        <v>0</v>
      </c>
      <c r="K575" s="384" t="n">
        <f aca="false">INDEX(_Rge_Data_3rd_CY,$B575,K$1)</f>
        <v>0</v>
      </c>
      <c r="L575" s="385" t="n">
        <f aca="false" t="array" ref="L575:L575">INDEX(_Rge_Data_3rd_CY,$B575,L$1)</f>
        <v>0</v>
      </c>
      <c r="M575" s="385" t="n">
        <f aca="false" t="array" ref="M575:M575">INDEX(_Rge_Data_3rd_CY,$B575,M$1)</f>
        <v>0</v>
      </c>
      <c r="N575" s="385" t="n">
        <f aca="false" t="array" ref="N575:N575">INDEX(_Rge_Data_3rd_CY,$B575,N$1)</f>
        <v>0</v>
      </c>
      <c r="O575" s="385" t="n">
        <f aca="false" t="array" ref="O575:O575">INDEX(_Rge_Data_3rd_CY,$B575,O$1)</f>
        <v>0</v>
      </c>
      <c r="P575" s="385" t="n">
        <f aca="false" t="array" ref="P575:P575">INDEX(_Rge_Data_3rd_CY,$B575,P$1)</f>
        <v>0</v>
      </c>
      <c r="Q575" s="385" t="n">
        <f aca="false">INDEX(_Rge_Data_3rd_CY,$B575,Q$1)</f>
        <v>0</v>
      </c>
      <c r="R575" s="385" t="n">
        <f aca="false" t="array" ref="R575:R575">INDEX(_Rge_Data_3rd_CY,$B575,R$1)</f>
        <v>0</v>
      </c>
      <c r="S575" s="385" t="n">
        <f aca="false" t="array" ref="S575:S575">INDEX(_Rge_Data_3rd_CY,$B575,S$1)</f>
        <v>0</v>
      </c>
      <c r="T575" s="385" t="n">
        <f aca="false">H575-S575</f>
        <v>0</v>
      </c>
      <c r="U575" s="386" t="n">
        <f aca="false">IFERROR(T575/H575,0)</f>
        <v>0</v>
      </c>
      <c r="V575" s="387" t="n">
        <f aca="false">INDEX(_Rge_Data_3rd_CY,$B575,V$1)</f>
        <v>0</v>
      </c>
      <c r="W575" s="388" t="n">
        <f aca="false">INDEX(_Rge_Data_3rd_CY,$B575,W$1)</f>
        <v>0</v>
      </c>
      <c r="X575" s="388" t="n">
        <f aca="false">INDEX(_Rge_Data_3rd_CY,$B575,X$1)</f>
        <v>0</v>
      </c>
      <c r="Y575" s="388" t="n">
        <f aca="false">INDEX(_Rge_Data_3rd_CY,$B575,Y$1)</f>
        <v>0</v>
      </c>
      <c r="Z575" s="388" t="n">
        <f aca="false" t="array" ref="Z575:Z575">INDEX(_Rge_Data_3rd_CY,$B575,Z$1)</f>
        <v>0</v>
      </c>
      <c r="AA575" s="388" t="n">
        <f aca="false" t="array" ref="AA575:AA575">INDEX(_Rge_Data_3rd_CY,$B575,AA$1)</f>
        <v>0</v>
      </c>
      <c r="AB575" s="388" t="n">
        <f aca="false" t="array" ref="AB575:AB575">INDEX(_Rge_Data_3rd_CY,$B575,AB$1)</f>
        <v>0</v>
      </c>
      <c r="AC575" s="388" t="n">
        <f aca="false" t="array" ref="AC575:AC575">INDEX(_Rge_Data_3rd_CY,$B575,AC$1)</f>
        <v>0</v>
      </c>
      <c r="AD575" s="388" t="n">
        <f aca="false" t="array" ref="AD575:AD575">INDEX(_Rge_Data_3rd_CY,$B575,AD$1)</f>
        <v>0</v>
      </c>
      <c r="AE575" s="388" t="n">
        <f aca="false">INDEX(_Rge_Data_3rd_CY,$B575,AE$1)</f>
        <v>0</v>
      </c>
      <c r="AF575" s="388" t="n">
        <f aca="false" t="array" ref="AF575:AF575">INDEX(_Rge_Data_3rd_CY,$B575,AF$1)</f>
        <v>0</v>
      </c>
      <c r="AG575" s="388" t="n">
        <f aca="false" t="array" ref="AG575:AG575">INDEX(_Rge_Data_3rd_CY,$B575,AG$1)</f>
        <v>0</v>
      </c>
      <c r="AH575" s="388" t="n">
        <f aca="false">V575-AG575</f>
        <v>0</v>
      </c>
      <c r="AI575" s="389" t="n">
        <f aca="false">IFERROR(AH575/V575,)</f>
        <v>0</v>
      </c>
      <c r="AJ575" s="390" t="n">
        <f aca="false">INDEX(_Rge_Data_3rd_CY,$B575,AJ$1)</f>
        <v>0</v>
      </c>
      <c r="AK575" s="391" t="n">
        <f aca="false">INDEX(_Rge_Data_3rd_CY,$B575,AK$1)</f>
        <v>0</v>
      </c>
      <c r="AL575" s="391" t="n">
        <f aca="false">INDEX(_Rge_Data_3rd_CY,$B575,AL$1)</f>
        <v>0</v>
      </c>
      <c r="AM575" s="391" t="n">
        <f aca="false">INDEX(_Rge_Data_3rd_CY,$B575,AM$1)</f>
        <v>0</v>
      </c>
      <c r="AN575" s="391" t="n">
        <f aca="false" t="array" ref="AN575:AN575">INDEX(_Rge_Data_3rd_CY,$B575,AN$1)</f>
        <v>0</v>
      </c>
      <c r="AO575" s="391" t="n">
        <f aca="false" t="array" ref="AO575:AO575">INDEX(_Rge_Data_3rd_CY,$B575,AO$1)</f>
        <v>0</v>
      </c>
      <c r="AP575" s="391" t="n">
        <f aca="false" t="array" ref="AP575:AP575">INDEX(_Rge_Data_3rd_CY,$B575,AP$1)</f>
        <v>0</v>
      </c>
      <c r="AQ575" s="391" t="n">
        <f aca="false" t="array" ref="AQ575:AQ575">INDEX(_Rge_Data_3rd_CY,$B575,AQ$1)</f>
        <v>0</v>
      </c>
      <c r="AR575" s="391" t="n">
        <f aca="false" t="array" ref="AR575:AR575">INDEX(_Rge_Data_3rd_CY,$B575,AR$1)</f>
        <v>0</v>
      </c>
      <c r="AS575" s="391" t="n">
        <f aca="false">INDEX(_Rge_Data_3rd_CY,$B575,AS$1)</f>
        <v>0</v>
      </c>
      <c r="AT575" s="391" t="n">
        <f aca="false" t="array" ref="AT575:AT575">INDEX(_Rge_Data_3rd_CY,$B575,AT$1)</f>
        <v>0</v>
      </c>
      <c r="AU575" s="391" t="n">
        <f aca="false" t="array" ref="AU575:AU575">INDEX(_Rge_Data_3rd_CY,$B575,AU$1)</f>
        <v>0</v>
      </c>
      <c r="AV575" s="262" t="n">
        <f aca="false">AU575+AX575+AY575</f>
        <v>0</v>
      </c>
      <c r="AW575" s="392" t="n">
        <f aca="false">IFERROR(AU575/AG575,0)</f>
        <v>0</v>
      </c>
      <c r="AX575" s="268" t="n">
        <f aca="false">IFERROR(IF(AND($F575="OPEN",$AH575&gt;0),$AH575*_SoP*$AW575,IF(AND($F575="CLOSED",$AH575&gt;0),$AH575*_SoL*$AW575,0)),0)</f>
        <v>0</v>
      </c>
      <c r="AY575" s="268" t="n">
        <f aca="false">IFERROR(IF($AH575&lt;0,$AH575*_SoL,0),0)</f>
        <v>0</v>
      </c>
      <c r="AZ575" s="393" t="n">
        <f aca="false">AU575+AX575</f>
        <v>0</v>
      </c>
      <c r="BA575" s="393" t="n">
        <f aca="false">AJ575-AY575</f>
        <v>0</v>
      </c>
      <c r="BB575" s="393" t="n">
        <f aca="false">AZ575-BA575</f>
        <v>0</v>
      </c>
      <c r="BC575" s="394" t="n">
        <f aca="false">IF($BB575&gt;=0,$BB575,0)</f>
        <v>0</v>
      </c>
      <c r="BD575" s="395" t="n">
        <f aca="false">IF($BB575&lt;=0,-$BB575,0)</f>
        <v>-0</v>
      </c>
      <c r="BE575" s="396" t="n">
        <f aca="false">IF((V575-AJ575)&lt;0,0,V575-AJ575)</f>
        <v>0</v>
      </c>
      <c r="BF575" s="397" t="n">
        <f aca="false">IF(AW575&gt;1,0,V575-AW575*V575)</f>
        <v>0</v>
      </c>
    </row>
    <row r="576" customFormat="false" ht="19.5" hidden="false" customHeight="true" outlineLevel="0" collapsed="false">
      <c r="A576" s="166"/>
      <c r="B576" s="208" t="n">
        <f aca="false">B575+1</f>
        <v>565</v>
      </c>
      <c r="C576" s="166"/>
      <c r="D576" s="369" t="n">
        <f aca="false">INDEX(_Rge_Projectdata_3rd,$B576,MATCH("Project-ID",_Rge_Headline_Projectdata,0))</f>
        <v>0</v>
      </c>
      <c r="E576" s="370" t="str">
        <f aca="false" t="array" ref="E576:E576">IF(INDEX(_Rge_Data_3rd_CY,$B576,E$1)=0,"",TEXT(INDEX(_Rge_Data_3rd_CY,$B576,E$1),"JJJJMMTT"))</f>
        <v/>
      </c>
      <c r="F576" s="382" t="str">
        <f aca="false" t="array" ref="F576:F576">INDEX(_Rge_Data_3rd_CY,$B576,F$1)</f>
        <v>Open</v>
      </c>
      <c r="G576" s="371" t="n">
        <f aca="false" t="array" ref="G576:G576">IFERROR(MATCH(INDEX(_Rge_Data_3rd_CY,$B576,G$1),_Rge_Projectstatus,0),"")</f>
        <v>1</v>
      </c>
      <c r="H576" s="383" t="n">
        <f aca="false">INDEX(_Rge_Data_3rd_CY,$B576,H$1)</f>
        <v>0</v>
      </c>
      <c r="I576" s="384" t="n">
        <f aca="false">INDEX(_Rge_Data_3rd_CY,$B576,I$1)</f>
        <v>0</v>
      </c>
      <c r="J576" s="384" t="n">
        <f aca="false">INDEX(_Rge_Data_3rd_CY,$B576,J$1)</f>
        <v>0</v>
      </c>
      <c r="K576" s="384" t="n">
        <f aca="false">INDEX(_Rge_Data_3rd_CY,$B576,K$1)</f>
        <v>0</v>
      </c>
      <c r="L576" s="385" t="n">
        <f aca="false" t="array" ref="L576:L576">INDEX(_Rge_Data_3rd_CY,$B576,L$1)</f>
        <v>0</v>
      </c>
      <c r="M576" s="385" t="n">
        <f aca="false" t="array" ref="M576:M576">INDEX(_Rge_Data_3rd_CY,$B576,M$1)</f>
        <v>0</v>
      </c>
      <c r="N576" s="385" t="n">
        <f aca="false" t="array" ref="N576:N576">INDEX(_Rge_Data_3rd_CY,$B576,N$1)</f>
        <v>0</v>
      </c>
      <c r="O576" s="385" t="n">
        <f aca="false" t="array" ref="O576:O576">INDEX(_Rge_Data_3rd_CY,$B576,O$1)</f>
        <v>0</v>
      </c>
      <c r="P576" s="385" t="n">
        <f aca="false" t="array" ref="P576:P576">INDEX(_Rge_Data_3rd_CY,$B576,P$1)</f>
        <v>0</v>
      </c>
      <c r="Q576" s="385" t="n">
        <f aca="false">INDEX(_Rge_Data_3rd_CY,$B576,Q$1)</f>
        <v>0</v>
      </c>
      <c r="R576" s="385" t="n">
        <f aca="false" t="array" ref="R576:R576">INDEX(_Rge_Data_3rd_CY,$B576,R$1)</f>
        <v>0</v>
      </c>
      <c r="S576" s="385" t="n">
        <f aca="false" t="array" ref="S576:S576">INDEX(_Rge_Data_3rd_CY,$B576,S$1)</f>
        <v>0</v>
      </c>
      <c r="T576" s="385" t="n">
        <f aca="false">H576-S576</f>
        <v>0</v>
      </c>
      <c r="U576" s="386" t="n">
        <f aca="false">IFERROR(T576/H576,0)</f>
        <v>0</v>
      </c>
      <c r="V576" s="387" t="n">
        <f aca="false">INDEX(_Rge_Data_3rd_CY,$B576,V$1)</f>
        <v>0</v>
      </c>
      <c r="W576" s="388" t="n">
        <f aca="false">INDEX(_Rge_Data_3rd_CY,$B576,W$1)</f>
        <v>0</v>
      </c>
      <c r="X576" s="388" t="n">
        <f aca="false">INDEX(_Rge_Data_3rd_CY,$B576,X$1)</f>
        <v>0</v>
      </c>
      <c r="Y576" s="388" t="n">
        <f aca="false">INDEX(_Rge_Data_3rd_CY,$B576,Y$1)</f>
        <v>0</v>
      </c>
      <c r="Z576" s="388" t="n">
        <f aca="false" t="array" ref="Z576:Z576">INDEX(_Rge_Data_3rd_CY,$B576,Z$1)</f>
        <v>0</v>
      </c>
      <c r="AA576" s="388" t="n">
        <f aca="false" t="array" ref="AA576:AA576">INDEX(_Rge_Data_3rd_CY,$B576,AA$1)</f>
        <v>0</v>
      </c>
      <c r="AB576" s="388" t="n">
        <f aca="false" t="array" ref="AB576:AB576">INDEX(_Rge_Data_3rd_CY,$B576,AB$1)</f>
        <v>0</v>
      </c>
      <c r="AC576" s="388" t="n">
        <f aca="false" t="array" ref="AC576:AC576">INDEX(_Rge_Data_3rd_CY,$B576,AC$1)</f>
        <v>0</v>
      </c>
      <c r="AD576" s="388" t="n">
        <f aca="false" t="array" ref="AD576:AD576">INDEX(_Rge_Data_3rd_CY,$B576,AD$1)</f>
        <v>0</v>
      </c>
      <c r="AE576" s="388" t="n">
        <f aca="false">INDEX(_Rge_Data_3rd_CY,$B576,AE$1)</f>
        <v>0</v>
      </c>
      <c r="AF576" s="388" t="n">
        <f aca="false" t="array" ref="AF576:AF576">INDEX(_Rge_Data_3rd_CY,$B576,AF$1)</f>
        <v>0</v>
      </c>
      <c r="AG576" s="388" t="n">
        <f aca="false" t="array" ref="AG576:AG576">INDEX(_Rge_Data_3rd_CY,$B576,AG$1)</f>
        <v>0</v>
      </c>
      <c r="AH576" s="388" t="n">
        <f aca="false">V576-AG576</f>
        <v>0</v>
      </c>
      <c r="AI576" s="389" t="n">
        <f aca="false">IFERROR(AH576/V576,)</f>
        <v>0</v>
      </c>
      <c r="AJ576" s="390" t="n">
        <f aca="false">INDEX(_Rge_Data_3rd_CY,$B576,AJ$1)</f>
        <v>0</v>
      </c>
      <c r="AK576" s="391" t="n">
        <f aca="false">INDEX(_Rge_Data_3rd_CY,$B576,AK$1)</f>
        <v>0</v>
      </c>
      <c r="AL576" s="391" t="n">
        <f aca="false">INDEX(_Rge_Data_3rd_CY,$B576,AL$1)</f>
        <v>0</v>
      </c>
      <c r="AM576" s="391" t="n">
        <f aca="false">INDEX(_Rge_Data_3rd_CY,$B576,AM$1)</f>
        <v>0</v>
      </c>
      <c r="AN576" s="391" t="n">
        <f aca="false" t="array" ref="AN576:AN576">INDEX(_Rge_Data_3rd_CY,$B576,AN$1)</f>
        <v>0</v>
      </c>
      <c r="AO576" s="391" t="n">
        <f aca="false" t="array" ref="AO576:AO576">INDEX(_Rge_Data_3rd_CY,$B576,AO$1)</f>
        <v>0</v>
      </c>
      <c r="AP576" s="391" t="n">
        <f aca="false" t="array" ref="AP576:AP576">INDEX(_Rge_Data_3rd_CY,$B576,AP$1)</f>
        <v>0</v>
      </c>
      <c r="AQ576" s="391" t="n">
        <f aca="false" t="array" ref="AQ576:AQ576">INDEX(_Rge_Data_3rd_CY,$B576,AQ$1)</f>
        <v>0</v>
      </c>
      <c r="AR576" s="391" t="n">
        <f aca="false" t="array" ref="AR576:AR576">INDEX(_Rge_Data_3rd_CY,$B576,AR$1)</f>
        <v>0</v>
      </c>
      <c r="AS576" s="391" t="n">
        <f aca="false">INDEX(_Rge_Data_3rd_CY,$B576,AS$1)</f>
        <v>0</v>
      </c>
      <c r="AT576" s="391" t="n">
        <f aca="false" t="array" ref="AT576:AT576">INDEX(_Rge_Data_3rd_CY,$B576,AT$1)</f>
        <v>0</v>
      </c>
      <c r="AU576" s="391" t="n">
        <f aca="false" t="array" ref="AU576:AU576">INDEX(_Rge_Data_3rd_CY,$B576,AU$1)</f>
        <v>0</v>
      </c>
      <c r="AV576" s="262" t="n">
        <f aca="false">AU576+AX576+AY576</f>
        <v>0</v>
      </c>
      <c r="AW576" s="392" t="n">
        <f aca="false">IFERROR(AU576/AG576,0)</f>
        <v>0</v>
      </c>
      <c r="AX576" s="268" t="n">
        <f aca="false">IFERROR(IF(AND($F576="OPEN",$AH576&gt;0),$AH576*_SoP*$AW576,IF(AND($F576="CLOSED",$AH576&gt;0),$AH576*_SoL*$AW576,0)),0)</f>
        <v>0</v>
      </c>
      <c r="AY576" s="268" t="n">
        <f aca="false">IFERROR(IF($AH576&lt;0,$AH576*_SoL,0),0)</f>
        <v>0</v>
      </c>
      <c r="AZ576" s="393" t="n">
        <f aca="false">AU576+AX576</f>
        <v>0</v>
      </c>
      <c r="BA576" s="393" t="n">
        <f aca="false">AJ576-AY576</f>
        <v>0</v>
      </c>
      <c r="BB576" s="393" t="n">
        <f aca="false">AZ576-BA576</f>
        <v>0</v>
      </c>
      <c r="BC576" s="394" t="n">
        <f aca="false">IF($BB576&gt;=0,$BB576,0)</f>
        <v>0</v>
      </c>
      <c r="BD576" s="395" t="n">
        <f aca="false">IF($BB576&lt;=0,-$BB576,0)</f>
        <v>-0</v>
      </c>
      <c r="BE576" s="396" t="n">
        <f aca="false">IF((V576-AJ576)&lt;0,0,V576-AJ576)</f>
        <v>0</v>
      </c>
      <c r="BF576" s="397" t="n">
        <f aca="false">IF(AW576&gt;1,0,V576-AW576*V576)</f>
        <v>0</v>
      </c>
    </row>
    <row r="577" customFormat="false" ht="19.5" hidden="false" customHeight="true" outlineLevel="0" collapsed="false">
      <c r="A577" s="166"/>
      <c r="B577" s="208" t="n">
        <f aca="false">B576+1</f>
        <v>566</v>
      </c>
      <c r="C577" s="166"/>
      <c r="D577" s="369" t="n">
        <f aca="false">INDEX(_Rge_Projectdata_3rd,$B577,MATCH("Project-ID",_Rge_Headline_Projectdata,0))</f>
        <v>0</v>
      </c>
      <c r="E577" s="370" t="str">
        <f aca="false" t="array" ref="E577:E577">IF(INDEX(_Rge_Data_3rd_CY,$B577,E$1)=0,"",TEXT(INDEX(_Rge_Data_3rd_CY,$B577,E$1),"JJJJMMTT"))</f>
        <v/>
      </c>
      <c r="F577" s="382" t="str">
        <f aca="false" t="array" ref="F577:F577">INDEX(_Rge_Data_3rd_CY,$B577,F$1)</f>
        <v>Open</v>
      </c>
      <c r="G577" s="371" t="n">
        <f aca="false" t="array" ref="G577:G577">IFERROR(MATCH(INDEX(_Rge_Data_3rd_CY,$B577,G$1),_Rge_Projectstatus,0),"")</f>
        <v>1</v>
      </c>
      <c r="H577" s="383" t="n">
        <f aca="false">INDEX(_Rge_Data_3rd_CY,$B577,H$1)</f>
        <v>0</v>
      </c>
      <c r="I577" s="384" t="n">
        <f aca="false">INDEX(_Rge_Data_3rd_CY,$B577,I$1)</f>
        <v>0</v>
      </c>
      <c r="J577" s="384" t="n">
        <f aca="false">INDEX(_Rge_Data_3rd_CY,$B577,J$1)</f>
        <v>0</v>
      </c>
      <c r="K577" s="384" t="n">
        <f aca="false">INDEX(_Rge_Data_3rd_CY,$B577,K$1)</f>
        <v>0</v>
      </c>
      <c r="L577" s="385" t="n">
        <f aca="false" t="array" ref="L577:L577">INDEX(_Rge_Data_3rd_CY,$B577,L$1)</f>
        <v>0</v>
      </c>
      <c r="M577" s="385" t="n">
        <f aca="false" t="array" ref="M577:M577">INDEX(_Rge_Data_3rd_CY,$B577,M$1)</f>
        <v>0</v>
      </c>
      <c r="N577" s="385" t="n">
        <f aca="false" t="array" ref="N577:N577">INDEX(_Rge_Data_3rd_CY,$B577,N$1)</f>
        <v>0</v>
      </c>
      <c r="O577" s="385" t="n">
        <f aca="false" t="array" ref="O577:O577">INDEX(_Rge_Data_3rd_CY,$B577,O$1)</f>
        <v>0</v>
      </c>
      <c r="P577" s="385" t="n">
        <f aca="false" t="array" ref="P577:P577">INDEX(_Rge_Data_3rd_CY,$B577,P$1)</f>
        <v>0</v>
      </c>
      <c r="Q577" s="385" t="n">
        <f aca="false">INDEX(_Rge_Data_3rd_CY,$B577,Q$1)</f>
        <v>0</v>
      </c>
      <c r="R577" s="385" t="n">
        <f aca="false" t="array" ref="R577:R577">INDEX(_Rge_Data_3rd_CY,$B577,R$1)</f>
        <v>0</v>
      </c>
      <c r="S577" s="385" t="n">
        <f aca="false" t="array" ref="S577:S577">INDEX(_Rge_Data_3rd_CY,$B577,S$1)</f>
        <v>0</v>
      </c>
      <c r="T577" s="385" t="n">
        <f aca="false">H577-S577</f>
        <v>0</v>
      </c>
      <c r="U577" s="386" t="n">
        <f aca="false">IFERROR(T577/H577,0)</f>
        <v>0</v>
      </c>
      <c r="V577" s="387" t="n">
        <f aca="false">INDEX(_Rge_Data_3rd_CY,$B577,V$1)</f>
        <v>0</v>
      </c>
      <c r="W577" s="388" t="n">
        <f aca="false">INDEX(_Rge_Data_3rd_CY,$B577,W$1)</f>
        <v>0</v>
      </c>
      <c r="X577" s="388" t="n">
        <f aca="false">INDEX(_Rge_Data_3rd_CY,$B577,X$1)</f>
        <v>0</v>
      </c>
      <c r="Y577" s="388" t="n">
        <f aca="false">INDEX(_Rge_Data_3rd_CY,$B577,Y$1)</f>
        <v>0</v>
      </c>
      <c r="Z577" s="388" t="n">
        <f aca="false" t="array" ref="Z577:Z577">INDEX(_Rge_Data_3rd_CY,$B577,Z$1)</f>
        <v>0</v>
      </c>
      <c r="AA577" s="388" t="n">
        <f aca="false" t="array" ref="AA577:AA577">INDEX(_Rge_Data_3rd_CY,$B577,AA$1)</f>
        <v>0</v>
      </c>
      <c r="AB577" s="388" t="n">
        <f aca="false" t="array" ref="AB577:AB577">INDEX(_Rge_Data_3rd_CY,$B577,AB$1)</f>
        <v>0</v>
      </c>
      <c r="AC577" s="388" t="n">
        <f aca="false" t="array" ref="AC577:AC577">INDEX(_Rge_Data_3rd_CY,$B577,AC$1)</f>
        <v>0</v>
      </c>
      <c r="AD577" s="388" t="n">
        <f aca="false" t="array" ref="AD577:AD577">INDEX(_Rge_Data_3rd_CY,$B577,AD$1)</f>
        <v>0</v>
      </c>
      <c r="AE577" s="388" t="n">
        <f aca="false">INDEX(_Rge_Data_3rd_CY,$B577,AE$1)</f>
        <v>0</v>
      </c>
      <c r="AF577" s="388" t="n">
        <f aca="false" t="array" ref="AF577:AF577">INDEX(_Rge_Data_3rd_CY,$B577,AF$1)</f>
        <v>0</v>
      </c>
      <c r="AG577" s="388" t="n">
        <f aca="false" t="array" ref="AG577:AG577">INDEX(_Rge_Data_3rd_CY,$B577,AG$1)</f>
        <v>0</v>
      </c>
      <c r="AH577" s="388" t="n">
        <f aca="false">V577-AG577</f>
        <v>0</v>
      </c>
      <c r="AI577" s="389" t="n">
        <f aca="false">IFERROR(AH577/V577,)</f>
        <v>0</v>
      </c>
      <c r="AJ577" s="390" t="n">
        <f aca="false">INDEX(_Rge_Data_3rd_CY,$B577,AJ$1)</f>
        <v>0</v>
      </c>
      <c r="AK577" s="391" t="n">
        <f aca="false">INDEX(_Rge_Data_3rd_CY,$B577,AK$1)</f>
        <v>0</v>
      </c>
      <c r="AL577" s="391" t="n">
        <f aca="false">INDEX(_Rge_Data_3rd_CY,$B577,AL$1)</f>
        <v>0</v>
      </c>
      <c r="AM577" s="391" t="n">
        <f aca="false">INDEX(_Rge_Data_3rd_CY,$B577,AM$1)</f>
        <v>0</v>
      </c>
      <c r="AN577" s="391" t="n">
        <f aca="false" t="array" ref="AN577:AN577">INDEX(_Rge_Data_3rd_CY,$B577,AN$1)</f>
        <v>0</v>
      </c>
      <c r="AO577" s="391" t="n">
        <f aca="false" t="array" ref="AO577:AO577">INDEX(_Rge_Data_3rd_CY,$B577,AO$1)</f>
        <v>0</v>
      </c>
      <c r="AP577" s="391" t="n">
        <f aca="false" t="array" ref="AP577:AP577">INDEX(_Rge_Data_3rd_CY,$B577,AP$1)</f>
        <v>0</v>
      </c>
      <c r="AQ577" s="391" t="n">
        <f aca="false" t="array" ref="AQ577:AQ577">INDEX(_Rge_Data_3rd_CY,$B577,AQ$1)</f>
        <v>0</v>
      </c>
      <c r="AR577" s="391" t="n">
        <f aca="false" t="array" ref="AR577:AR577">INDEX(_Rge_Data_3rd_CY,$B577,AR$1)</f>
        <v>0</v>
      </c>
      <c r="AS577" s="391" t="n">
        <f aca="false">INDEX(_Rge_Data_3rd_CY,$B577,AS$1)</f>
        <v>0</v>
      </c>
      <c r="AT577" s="391" t="n">
        <f aca="false" t="array" ref="AT577:AT577">INDEX(_Rge_Data_3rd_CY,$B577,AT$1)</f>
        <v>0</v>
      </c>
      <c r="AU577" s="391" t="n">
        <f aca="false" t="array" ref="AU577:AU577">INDEX(_Rge_Data_3rd_CY,$B577,AU$1)</f>
        <v>0</v>
      </c>
      <c r="AV577" s="262" t="n">
        <f aca="false">AU577+AX577+AY577</f>
        <v>0</v>
      </c>
      <c r="AW577" s="392" t="n">
        <f aca="false">IFERROR(AU577/AG577,0)</f>
        <v>0</v>
      </c>
      <c r="AX577" s="268" t="n">
        <f aca="false">IFERROR(IF(AND($F577="OPEN",$AH577&gt;0),$AH577*_SoP*$AW577,IF(AND($F577="CLOSED",$AH577&gt;0),$AH577*_SoL*$AW577,0)),0)</f>
        <v>0</v>
      </c>
      <c r="AY577" s="268" t="n">
        <f aca="false">IFERROR(IF($AH577&lt;0,$AH577*_SoL,0),0)</f>
        <v>0</v>
      </c>
      <c r="AZ577" s="393" t="n">
        <f aca="false">AU577+AX577</f>
        <v>0</v>
      </c>
      <c r="BA577" s="393" t="n">
        <f aca="false">AJ577-AY577</f>
        <v>0</v>
      </c>
      <c r="BB577" s="393" t="n">
        <f aca="false">AZ577-BA577</f>
        <v>0</v>
      </c>
      <c r="BC577" s="394" t="n">
        <f aca="false">IF($BB577&gt;=0,$BB577,0)</f>
        <v>0</v>
      </c>
      <c r="BD577" s="395" t="n">
        <f aca="false">IF($BB577&lt;=0,-$BB577,0)</f>
        <v>-0</v>
      </c>
      <c r="BE577" s="396" t="n">
        <f aca="false">IF((V577-AJ577)&lt;0,0,V577-AJ577)</f>
        <v>0</v>
      </c>
      <c r="BF577" s="397" t="n">
        <f aca="false">IF(AW577&gt;1,0,V577-AW577*V577)</f>
        <v>0</v>
      </c>
    </row>
    <row r="578" customFormat="false" ht="19.5" hidden="false" customHeight="true" outlineLevel="0" collapsed="false">
      <c r="A578" s="166"/>
      <c r="B578" s="208" t="n">
        <f aca="false">B577+1</f>
        <v>567</v>
      </c>
      <c r="C578" s="166"/>
      <c r="D578" s="369" t="n">
        <f aca="false">INDEX(_Rge_Projectdata_3rd,$B578,MATCH("Project-ID",_Rge_Headline_Projectdata,0))</f>
        <v>0</v>
      </c>
      <c r="E578" s="370" t="str">
        <f aca="false" t="array" ref="E578:E578">IF(INDEX(_Rge_Data_3rd_CY,$B578,E$1)=0,"",TEXT(INDEX(_Rge_Data_3rd_CY,$B578,E$1),"JJJJMMTT"))</f>
        <v/>
      </c>
      <c r="F578" s="382" t="str">
        <f aca="false" t="array" ref="F578:F578">INDEX(_Rge_Data_3rd_CY,$B578,F$1)</f>
        <v>Open</v>
      </c>
      <c r="G578" s="371" t="n">
        <f aca="false" t="array" ref="G578:G578">IFERROR(MATCH(INDEX(_Rge_Data_3rd_CY,$B578,G$1),_Rge_Projectstatus,0),"")</f>
        <v>1</v>
      </c>
      <c r="H578" s="383" t="n">
        <f aca="false">INDEX(_Rge_Data_3rd_CY,$B578,H$1)</f>
        <v>0</v>
      </c>
      <c r="I578" s="384" t="n">
        <f aca="false">INDEX(_Rge_Data_3rd_CY,$B578,I$1)</f>
        <v>0</v>
      </c>
      <c r="J578" s="384" t="n">
        <f aca="false">INDEX(_Rge_Data_3rd_CY,$B578,J$1)</f>
        <v>0</v>
      </c>
      <c r="K578" s="384" t="n">
        <f aca="false">INDEX(_Rge_Data_3rd_CY,$B578,K$1)</f>
        <v>0</v>
      </c>
      <c r="L578" s="385" t="n">
        <f aca="false" t="array" ref="L578:L578">INDEX(_Rge_Data_3rd_CY,$B578,L$1)</f>
        <v>0</v>
      </c>
      <c r="M578" s="385" t="n">
        <f aca="false" t="array" ref="M578:M578">INDEX(_Rge_Data_3rd_CY,$B578,M$1)</f>
        <v>0</v>
      </c>
      <c r="N578" s="385" t="n">
        <f aca="false" t="array" ref="N578:N578">INDEX(_Rge_Data_3rd_CY,$B578,N$1)</f>
        <v>0</v>
      </c>
      <c r="O578" s="385" t="n">
        <f aca="false" t="array" ref="O578:O578">INDEX(_Rge_Data_3rd_CY,$B578,O$1)</f>
        <v>0</v>
      </c>
      <c r="P578" s="385" t="n">
        <f aca="false" t="array" ref="P578:P578">INDEX(_Rge_Data_3rd_CY,$B578,P$1)</f>
        <v>0</v>
      </c>
      <c r="Q578" s="385" t="n">
        <f aca="false">INDEX(_Rge_Data_3rd_CY,$B578,Q$1)</f>
        <v>0</v>
      </c>
      <c r="R578" s="385" t="n">
        <f aca="false" t="array" ref="R578:R578">INDEX(_Rge_Data_3rd_CY,$B578,R$1)</f>
        <v>0</v>
      </c>
      <c r="S578" s="385" t="n">
        <f aca="false" t="array" ref="S578:S578">INDEX(_Rge_Data_3rd_CY,$B578,S$1)</f>
        <v>0</v>
      </c>
      <c r="T578" s="385" t="n">
        <f aca="false">H578-S578</f>
        <v>0</v>
      </c>
      <c r="U578" s="386" t="n">
        <f aca="false">IFERROR(T578/H578,0)</f>
        <v>0</v>
      </c>
      <c r="V578" s="387" t="n">
        <f aca="false">INDEX(_Rge_Data_3rd_CY,$B578,V$1)</f>
        <v>0</v>
      </c>
      <c r="W578" s="388" t="n">
        <f aca="false">INDEX(_Rge_Data_3rd_CY,$B578,W$1)</f>
        <v>0</v>
      </c>
      <c r="X578" s="388" t="n">
        <f aca="false">INDEX(_Rge_Data_3rd_CY,$B578,X$1)</f>
        <v>0</v>
      </c>
      <c r="Y578" s="388" t="n">
        <f aca="false">INDEX(_Rge_Data_3rd_CY,$B578,Y$1)</f>
        <v>0</v>
      </c>
      <c r="Z578" s="388" t="n">
        <f aca="false" t="array" ref="Z578:Z578">INDEX(_Rge_Data_3rd_CY,$B578,Z$1)</f>
        <v>0</v>
      </c>
      <c r="AA578" s="388" t="n">
        <f aca="false" t="array" ref="AA578:AA578">INDEX(_Rge_Data_3rd_CY,$B578,AA$1)</f>
        <v>0</v>
      </c>
      <c r="AB578" s="388" t="n">
        <f aca="false" t="array" ref="AB578:AB578">INDEX(_Rge_Data_3rd_CY,$B578,AB$1)</f>
        <v>0</v>
      </c>
      <c r="AC578" s="388" t="n">
        <f aca="false" t="array" ref="AC578:AC578">INDEX(_Rge_Data_3rd_CY,$B578,AC$1)</f>
        <v>0</v>
      </c>
      <c r="AD578" s="388" t="n">
        <f aca="false" t="array" ref="AD578:AD578">INDEX(_Rge_Data_3rd_CY,$B578,AD$1)</f>
        <v>0</v>
      </c>
      <c r="AE578" s="388" t="n">
        <f aca="false">INDEX(_Rge_Data_3rd_CY,$B578,AE$1)</f>
        <v>0</v>
      </c>
      <c r="AF578" s="388" t="n">
        <f aca="false" t="array" ref="AF578:AF578">INDEX(_Rge_Data_3rd_CY,$B578,AF$1)</f>
        <v>0</v>
      </c>
      <c r="AG578" s="388" t="n">
        <f aca="false" t="array" ref="AG578:AG578">INDEX(_Rge_Data_3rd_CY,$B578,AG$1)</f>
        <v>0</v>
      </c>
      <c r="AH578" s="388" t="n">
        <f aca="false">V578-AG578</f>
        <v>0</v>
      </c>
      <c r="AI578" s="389" t="n">
        <f aca="false">IFERROR(AH578/V578,)</f>
        <v>0</v>
      </c>
      <c r="AJ578" s="390" t="n">
        <f aca="false">INDEX(_Rge_Data_3rd_CY,$B578,AJ$1)</f>
        <v>0</v>
      </c>
      <c r="AK578" s="391" t="n">
        <f aca="false">INDEX(_Rge_Data_3rd_CY,$B578,AK$1)</f>
        <v>0</v>
      </c>
      <c r="AL578" s="391" t="n">
        <f aca="false">INDEX(_Rge_Data_3rd_CY,$B578,AL$1)</f>
        <v>0</v>
      </c>
      <c r="AM578" s="391" t="n">
        <f aca="false">INDEX(_Rge_Data_3rd_CY,$B578,AM$1)</f>
        <v>0</v>
      </c>
      <c r="AN578" s="391" t="n">
        <f aca="false" t="array" ref="AN578:AN578">INDEX(_Rge_Data_3rd_CY,$B578,AN$1)</f>
        <v>0</v>
      </c>
      <c r="AO578" s="391" t="n">
        <f aca="false" t="array" ref="AO578:AO578">INDEX(_Rge_Data_3rd_CY,$B578,AO$1)</f>
        <v>0</v>
      </c>
      <c r="AP578" s="391" t="n">
        <f aca="false" t="array" ref="AP578:AP578">INDEX(_Rge_Data_3rd_CY,$B578,AP$1)</f>
        <v>0</v>
      </c>
      <c r="AQ578" s="391" t="n">
        <f aca="false" t="array" ref="AQ578:AQ578">INDEX(_Rge_Data_3rd_CY,$B578,AQ$1)</f>
        <v>0</v>
      </c>
      <c r="AR578" s="391" t="n">
        <f aca="false" t="array" ref="AR578:AR578">INDEX(_Rge_Data_3rd_CY,$B578,AR$1)</f>
        <v>0</v>
      </c>
      <c r="AS578" s="391" t="n">
        <f aca="false">INDEX(_Rge_Data_3rd_CY,$B578,AS$1)</f>
        <v>0</v>
      </c>
      <c r="AT578" s="391" t="n">
        <f aca="false" t="array" ref="AT578:AT578">INDEX(_Rge_Data_3rd_CY,$B578,AT$1)</f>
        <v>0</v>
      </c>
      <c r="AU578" s="391" t="n">
        <f aca="false" t="array" ref="AU578:AU578">INDEX(_Rge_Data_3rd_CY,$B578,AU$1)</f>
        <v>0</v>
      </c>
      <c r="AV578" s="262" t="n">
        <f aca="false">AU578+AX578+AY578</f>
        <v>0</v>
      </c>
      <c r="AW578" s="392" t="n">
        <f aca="false">IFERROR(AU578/AG578,0)</f>
        <v>0</v>
      </c>
      <c r="AX578" s="268" t="n">
        <f aca="false">IFERROR(IF(AND($F578="OPEN",$AH578&gt;0),$AH578*_SoP*$AW578,IF(AND($F578="CLOSED",$AH578&gt;0),$AH578*_SoL*$AW578,0)),0)</f>
        <v>0</v>
      </c>
      <c r="AY578" s="268" t="n">
        <f aca="false">IFERROR(IF($AH578&lt;0,$AH578*_SoL,0),0)</f>
        <v>0</v>
      </c>
      <c r="AZ578" s="393" t="n">
        <f aca="false">AU578+AX578</f>
        <v>0</v>
      </c>
      <c r="BA578" s="393" t="n">
        <f aca="false">AJ578-AY578</f>
        <v>0</v>
      </c>
      <c r="BB578" s="393" t="n">
        <f aca="false">AZ578-BA578</f>
        <v>0</v>
      </c>
      <c r="BC578" s="394" t="n">
        <f aca="false">IF($BB578&gt;=0,$BB578,0)</f>
        <v>0</v>
      </c>
      <c r="BD578" s="395" t="n">
        <f aca="false">IF($BB578&lt;=0,-$BB578,0)</f>
        <v>-0</v>
      </c>
      <c r="BE578" s="396" t="n">
        <f aca="false">IF((V578-AJ578)&lt;0,0,V578-AJ578)</f>
        <v>0</v>
      </c>
      <c r="BF578" s="397" t="n">
        <f aca="false">IF(AW578&gt;1,0,V578-AW578*V578)</f>
        <v>0</v>
      </c>
    </row>
    <row r="579" customFormat="false" ht="19.5" hidden="false" customHeight="true" outlineLevel="0" collapsed="false">
      <c r="A579" s="166"/>
      <c r="B579" s="208" t="n">
        <f aca="false">B578+1</f>
        <v>568</v>
      </c>
      <c r="C579" s="166"/>
      <c r="D579" s="369" t="n">
        <f aca="false">INDEX(_Rge_Projectdata_3rd,$B579,MATCH("Project-ID",_Rge_Headline_Projectdata,0))</f>
        <v>0</v>
      </c>
      <c r="E579" s="370" t="str">
        <f aca="false" t="array" ref="E579:E579">IF(INDEX(_Rge_Data_3rd_CY,$B579,E$1)=0,"",TEXT(INDEX(_Rge_Data_3rd_CY,$B579,E$1),"JJJJMMTT"))</f>
        <v/>
      </c>
      <c r="F579" s="382" t="str">
        <f aca="false" t="array" ref="F579:F579">INDEX(_Rge_Data_3rd_CY,$B579,F$1)</f>
        <v>Open</v>
      </c>
      <c r="G579" s="371" t="n">
        <f aca="false" t="array" ref="G579:G579">IFERROR(MATCH(INDEX(_Rge_Data_3rd_CY,$B579,G$1),_Rge_Projectstatus,0),"")</f>
        <v>1</v>
      </c>
      <c r="H579" s="383" t="n">
        <f aca="false">INDEX(_Rge_Data_3rd_CY,$B579,H$1)</f>
        <v>0</v>
      </c>
      <c r="I579" s="384" t="n">
        <f aca="false">INDEX(_Rge_Data_3rd_CY,$B579,I$1)</f>
        <v>0</v>
      </c>
      <c r="J579" s="384" t="n">
        <f aca="false">INDEX(_Rge_Data_3rd_CY,$B579,J$1)</f>
        <v>0</v>
      </c>
      <c r="K579" s="384" t="n">
        <f aca="false">INDEX(_Rge_Data_3rd_CY,$B579,K$1)</f>
        <v>0</v>
      </c>
      <c r="L579" s="385" t="n">
        <f aca="false" t="array" ref="L579:L579">INDEX(_Rge_Data_3rd_CY,$B579,L$1)</f>
        <v>0</v>
      </c>
      <c r="M579" s="385" t="n">
        <f aca="false" t="array" ref="M579:M579">INDEX(_Rge_Data_3rd_CY,$B579,M$1)</f>
        <v>0</v>
      </c>
      <c r="N579" s="385" t="n">
        <f aca="false" t="array" ref="N579:N579">INDEX(_Rge_Data_3rd_CY,$B579,N$1)</f>
        <v>0</v>
      </c>
      <c r="O579" s="385" t="n">
        <f aca="false" t="array" ref="O579:O579">INDEX(_Rge_Data_3rd_CY,$B579,O$1)</f>
        <v>0</v>
      </c>
      <c r="P579" s="385" t="n">
        <f aca="false" t="array" ref="P579:P579">INDEX(_Rge_Data_3rd_CY,$B579,P$1)</f>
        <v>0</v>
      </c>
      <c r="Q579" s="385" t="n">
        <f aca="false">INDEX(_Rge_Data_3rd_CY,$B579,Q$1)</f>
        <v>0</v>
      </c>
      <c r="R579" s="385" t="n">
        <f aca="false" t="array" ref="R579:R579">INDEX(_Rge_Data_3rd_CY,$B579,R$1)</f>
        <v>0</v>
      </c>
      <c r="S579" s="385" t="n">
        <f aca="false" t="array" ref="S579:S579">INDEX(_Rge_Data_3rd_CY,$B579,S$1)</f>
        <v>0</v>
      </c>
      <c r="T579" s="385" t="n">
        <f aca="false">H579-S579</f>
        <v>0</v>
      </c>
      <c r="U579" s="386" t="n">
        <f aca="false">IFERROR(T579/H579,0)</f>
        <v>0</v>
      </c>
      <c r="V579" s="387" t="n">
        <f aca="false">INDEX(_Rge_Data_3rd_CY,$B579,V$1)</f>
        <v>0</v>
      </c>
      <c r="W579" s="388" t="n">
        <f aca="false">INDEX(_Rge_Data_3rd_CY,$B579,W$1)</f>
        <v>0</v>
      </c>
      <c r="X579" s="388" t="n">
        <f aca="false">INDEX(_Rge_Data_3rd_CY,$B579,X$1)</f>
        <v>0</v>
      </c>
      <c r="Y579" s="388" t="n">
        <f aca="false">INDEX(_Rge_Data_3rd_CY,$B579,Y$1)</f>
        <v>0</v>
      </c>
      <c r="Z579" s="388" t="n">
        <f aca="false" t="array" ref="Z579:Z579">INDEX(_Rge_Data_3rd_CY,$B579,Z$1)</f>
        <v>0</v>
      </c>
      <c r="AA579" s="388" t="n">
        <f aca="false" t="array" ref="AA579:AA579">INDEX(_Rge_Data_3rd_CY,$B579,AA$1)</f>
        <v>0</v>
      </c>
      <c r="AB579" s="388" t="n">
        <f aca="false" t="array" ref="AB579:AB579">INDEX(_Rge_Data_3rd_CY,$B579,AB$1)</f>
        <v>0</v>
      </c>
      <c r="AC579" s="388" t="n">
        <f aca="false" t="array" ref="AC579:AC579">INDEX(_Rge_Data_3rd_CY,$B579,AC$1)</f>
        <v>0</v>
      </c>
      <c r="AD579" s="388" t="n">
        <f aca="false" t="array" ref="AD579:AD579">INDEX(_Rge_Data_3rd_CY,$B579,AD$1)</f>
        <v>0</v>
      </c>
      <c r="AE579" s="388" t="n">
        <f aca="false">INDEX(_Rge_Data_3rd_CY,$B579,AE$1)</f>
        <v>0</v>
      </c>
      <c r="AF579" s="388" t="n">
        <f aca="false" t="array" ref="AF579:AF579">INDEX(_Rge_Data_3rd_CY,$B579,AF$1)</f>
        <v>0</v>
      </c>
      <c r="AG579" s="388" t="n">
        <f aca="false" t="array" ref="AG579:AG579">INDEX(_Rge_Data_3rd_CY,$B579,AG$1)</f>
        <v>0</v>
      </c>
      <c r="AH579" s="388" t="n">
        <f aca="false">V579-AG579</f>
        <v>0</v>
      </c>
      <c r="AI579" s="389" t="n">
        <f aca="false">IFERROR(AH579/V579,)</f>
        <v>0</v>
      </c>
      <c r="AJ579" s="390" t="n">
        <f aca="false">INDEX(_Rge_Data_3rd_CY,$B579,AJ$1)</f>
        <v>0</v>
      </c>
      <c r="AK579" s="391" t="n">
        <f aca="false">INDEX(_Rge_Data_3rd_CY,$B579,AK$1)</f>
        <v>0</v>
      </c>
      <c r="AL579" s="391" t="n">
        <f aca="false">INDEX(_Rge_Data_3rd_CY,$B579,AL$1)</f>
        <v>0</v>
      </c>
      <c r="AM579" s="391" t="n">
        <f aca="false">INDEX(_Rge_Data_3rd_CY,$B579,AM$1)</f>
        <v>0</v>
      </c>
      <c r="AN579" s="391" t="n">
        <f aca="false" t="array" ref="AN579:AN579">INDEX(_Rge_Data_3rd_CY,$B579,AN$1)</f>
        <v>0</v>
      </c>
      <c r="AO579" s="391" t="n">
        <f aca="false" t="array" ref="AO579:AO579">INDEX(_Rge_Data_3rd_CY,$B579,AO$1)</f>
        <v>0</v>
      </c>
      <c r="AP579" s="391" t="n">
        <f aca="false" t="array" ref="AP579:AP579">INDEX(_Rge_Data_3rd_CY,$B579,AP$1)</f>
        <v>0</v>
      </c>
      <c r="AQ579" s="391" t="n">
        <f aca="false" t="array" ref="AQ579:AQ579">INDEX(_Rge_Data_3rd_CY,$B579,AQ$1)</f>
        <v>0</v>
      </c>
      <c r="AR579" s="391" t="n">
        <f aca="false" t="array" ref="AR579:AR579">INDEX(_Rge_Data_3rd_CY,$B579,AR$1)</f>
        <v>0</v>
      </c>
      <c r="AS579" s="391" t="n">
        <f aca="false">INDEX(_Rge_Data_3rd_CY,$B579,AS$1)</f>
        <v>0</v>
      </c>
      <c r="AT579" s="391" t="n">
        <f aca="false" t="array" ref="AT579:AT579">INDEX(_Rge_Data_3rd_CY,$B579,AT$1)</f>
        <v>0</v>
      </c>
      <c r="AU579" s="391" t="n">
        <f aca="false" t="array" ref="AU579:AU579">INDEX(_Rge_Data_3rd_CY,$B579,AU$1)</f>
        <v>0</v>
      </c>
      <c r="AV579" s="262" t="n">
        <f aca="false">AU579+AX579+AY579</f>
        <v>0</v>
      </c>
      <c r="AW579" s="392" t="n">
        <f aca="false">IFERROR(AU579/AG579,0)</f>
        <v>0</v>
      </c>
      <c r="AX579" s="268" t="n">
        <f aca="false">IFERROR(IF(AND($F579="OPEN",$AH579&gt;0),$AH579*_SoP*$AW579,IF(AND($F579="CLOSED",$AH579&gt;0),$AH579*_SoL*$AW579,0)),0)</f>
        <v>0</v>
      </c>
      <c r="AY579" s="268" t="n">
        <f aca="false">IFERROR(IF($AH579&lt;0,$AH579*_SoL,0),0)</f>
        <v>0</v>
      </c>
      <c r="AZ579" s="393" t="n">
        <f aca="false">AU579+AX579</f>
        <v>0</v>
      </c>
      <c r="BA579" s="393" t="n">
        <f aca="false">AJ579-AY579</f>
        <v>0</v>
      </c>
      <c r="BB579" s="393" t="n">
        <f aca="false">AZ579-BA579</f>
        <v>0</v>
      </c>
      <c r="BC579" s="394" t="n">
        <f aca="false">IF($BB579&gt;=0,$BB579,0)</f>
        <v>0</v>
      </c>
      <c r="BD579" s="395" t="n">
        <f aca="false">IF($BB579&lt;=0,-$BB579,0)</f>
        <v>-0</v>
      </c>
      <c r="BE579" s="396" t="n">
        <f aca="false">IF((V579-AJ579)&lt;0,0,V579-AJ579)</f>
        <v>0</v>
      </c>
      <c r="BF579" s="397" t="n">
        <f aca="false">IF(AW579&gt;1,0,V579-AW579*V579)</f>
        <v>0</v>
      </c>
    </row>
    <row r="580" customFormat="false" ht="19.5" hidden="false" customHeight="true" outlineLevel="0" collapsed="false">
      <c r="A580" s="166"/>
      <c r="B580" s="208" t="n">
        <f aca="false">B579+1</f>
        <v>569</v>
      </c>
      <c r="C580" s="166"/>
      <c r="D580" s="369" t="n">
        <f aca="false">INDEX(_Rge_Projectdata_3rd,$B580,MATCH("Project-ID",_Rge_Headline_Projectdata,0))</f>
        <v>0</v>
      </c>
      <c r="E580" s="370" t="str">
        <f aca="false" t="array" ref="E580:E580">IF(INDEX(_Rge_Data_3rd_CY,$B580,E$1)=0,"",TEXT(INDEX(_Rge_Data_3rd_CY,$B580,E$1),"JJJJMMTT"))</f>
        <v/>
      </c>
      <c r="F580" s="382" t="str">
        <f aca="false" t="array" ref="F580:F580">INDEX(_Rge_Data_3rd_CY,$B580,F$1)</f>
        <v>Open</v>
      </c>
      <c r="G580" s="371" t="n">
        <f aca="false" t="array" ref="G580:G580">IFERROR(MATCH(INDEX(_Rge_Data_3rd_CY,$B580,G$1),_Rge_Projectstatus,0),"")</f>
        <v>1</v>
      </c>
      <c r="H580" s="383" t="n">
        <f aca="false">INDEX(_Rge_Data_3rd_CY,$B580,H$1)</f>
        <v>0</v>
      </c>
      <c r="I580" s="384" t="n">
        <f aca="false">INDEX(_Rge_Data_3rd_CY,$B580,I$1)</f>
        <v>0</v>
      </c>
      <c r="J580" s="384" t="n">
        <f aca="false">INDEX(_Rge_Data_3rd_CY,$B580,J$1)</f>
        <v>0</v>
      </c>
      <c r="K580" s="384" t="n">
        <f aca="false">INDEX(_Rge_Data_3rd_CY,$B580,K$1)</f>
        <v>0</v>
      </c>
      <c r="L580" s="385" t="n">
        <f aca="false" t="array" ref="L580:L580">INDEX(_Rge_Data_3rd_CY,$B580,L$1)</f>
        <v>0</v>
      </c>
      <c r="M580" s="385" t="n">
        <f aca="false" t="array" ref="M580:M580">INDEX(_Rge_Data_3rd_CY,$B580,M$1)</f>
        <v>0</v>
      </c>
      <c r="N580" s="385" t="n">
        <f aca="false" t="array" ref="N580:N580">INDEX(_Rge_Data_3rd_CY,$B580,N$1)</f>
        <v>0</v>
      </c>
      <c r="O580" s="385" t="n">
        <f aca="false" t="array" ref="O580:O580">INDEX(_Rge_Data_3rd_CY,$B580,O$1)</f>
        <v>0</v>
      </c>
      <c r="P580" s="385" t="n">
        <f aca="false" t="array" ref="P580:P580">INDEX(_Rge_Data_3rd_CY,$B580,P$1)</f>
        <v>0</v>
      </c>
      <c r="Q580" s="385" t="n">
        <f aca="false">INDEX(_Rge_Data_3rd_CY,$B580,Q$1)</f>
        <v>0</v>
      </c>
      <c r="R580" s="385" t="n">
        <f aca="false" t="array" ref="R580:R580">INDEX(_Rge_Data_3rd_CY,$B580,R$1)</f>
        <v>0</v>
      </c>
      <c r="S580" s="385" t="n">
        <f aca="false" t="array" ref="S580:S580">INDEX(_Rge_Data_3rd_CY,$B580,S$1)</f>
        <v>0</v>
      </c>
      <c r="T580" s="385" t="n">
        <f aca="false">H580-S580</f>
        <v>0</v>
      </c>
      <c r="U580" s="386" t="n">
        <f aca="false">IFERROR(T580/H580,0)</f>
        <v>0</v>
      </c>
      <c r="V580" s="387" t="n">
        <f aca="false">INDEX(_Rge_Data_3rd_CY,$B580,V$1)</f>
        <v>0</v>
      </c>
      <c r="W580" s="388" t="n">
        <f aca="false">INDEX(_Rge_Data_3rd_CY,$B580,W$1)</f>
        <v>0</v>
      </c>
      <c r="X580" s="388" t="n">
        <f aca="false">INDEX(_Rge_Data_3rd_CY,$B580,X$1)</f>
        <v>0</v>
      </c>
      <c r="Y580" s="388" t="n">
        <f aca="false">INDEX(_Rge_Data_3rd_CY,$B580,Y$1)</f>
        <v>0</v>
      </c>
      <c r="Z580" s="388" t="n">
        <f aca="false" t="array" ref="Z580:Z580">INDEX(_Rge_Data_3rd_CY,$B580,Z$1)</f>
        <v>0</v>
      </c>
      <c r="AA580" s="388" t="n">
        <f aca="false" t="array" ref="AA580:AA580">INDEX(_Rge_Data_3rd_CY,$B580,AA$1)</f>
        <v>0</v>
      </c>
      <c r="AB580" s="388" t="n">
        <f aca="false" t="array" ref="AB580:AB580">INDEX(_Rge_Data_3rd_CY,$B580,AB$1)</f>
        <v>0</v>
      </c>
      <c r="AC580" s="388" t="n">
        <f aca="false" t="array" ref="AC580:AC580">INDEX(_Rge_Data_3rd_CY,$B580,AC$1)</f>
        <v>0</v>
      </c>
      <c r="AD580" s="388" t="n">
        <f aca="false" t="array" ref="AD580:AD580">INDEX(_Rge_Data_3rd_CY,$B580,AD$1)</f>
        <v>0</v>
      </c>
      <c r="AE580" s="388" t="n">
        <f aca="false">INDEX(_Rge_Data_3rd_CY,$B580,AE$1)</f>
        <v>0</v>
      </c>
      <c r="AF580" s="388" t="n">
        <f aca="false" t="array" ref="AF580:AF580">INDEX(_Rge_Data_3rd_CY,$B580,AF$1)</f>
        <v>0</v>
      </c>
      <c r="AG580" s="388" t="n">
        <f aca="false" t="array" ref="AG580:AG580">INDEX(_Rge_Data_3rd_CY,$B580,AG$1)</f>
        <v>0</v>
      </c>
      <c r="AH580" s="388" t="n">
        <f aca="false">V580-AG580</f>
        <v>0</v>
      </c>
      <c r="AI580" s="389" t="n">
        <f aca="false">IFERROR(AH580/V580,)</f>
        <v>0</v>
      </c>
      <c r="AJ580" s="390" t="n">
        <f aca="false">INDEX(_Rge_Data_3rd_CY,$B580,AJ$1)</f>
        <v>0</v>
      </c>
      <c r="AK580" s="391" t="n">
        <f aca="false">INDEX(_Rge_Data_3rd_CY,$B580,AK$1)</f>
        <v>0</v>
      </c>
      <c r="AL580" s="391" t="n">
        <f aca="false">INDEX(_Rge_Data_3rd_CY,$B580,AL$1)</f>
        <v>0</v>
      </c>
      <c r="AM580" s="391" t="n">
        <f aca="false">INDEX(_Rge_Data_3rd_CY,$B580,AM$1)</f>
        <v>0</v>
      </c>
      <c r="AN580" s="391" t="n">
        <f aca="false" t="array" ref="AN580:AN580">INDEX(_Rge_Data_3rd_CY,$B580,AN$1)</f>
        <v>0</v>
      </c>
      <c r="AO580" s="391" t="n">
        <f aca="false" t="array" ref="AO580:AO580">INDEX(_Rge_Data_3rd_CY,$B580,AO$1)</f>
        <v>0</v>
      </c>
      <c r="AP580" s="391" t="n">
        <f aca="false" t="array" ref="AP580:AP580">INDEX(_Rge_Data_3rd_CY,$B580,AP$1)</f>
        <v>0</v>
      </c>
      <c r="AQ580" s="391" t="n">
        <f aca="false" t="array" ref="AQ580:AQ580">INDEX(_Rge_Data_3rd_CY,$B580,AQ$1)</f>
        <v>0</v>
      </c>
      <c r="AR580" s="391" t="n">
        <f aca="false" t="array" ref="AR580:AR580">INDEX(_Rge_Data_3rd_CY,$B580,AR$1)</f>
        <v>0</v>
      </c>
      <c r="AS580" s="391" t="n">
        <f aca="false">INDEX(_Rge_Data_3rd_CY,$B580,AS$1)</f>
        <v>0</v>
      </c>
      <c r="AT580" s="391" t="n">
        <f aca="false" t="array" ref="AT580:AT580">INDEX(_Rge_Data_3rd_CY,$B580,AT$1)</f>
        <v>0</v>
      </c>
      <c r="AU580" s="391" t="n">
        <f aca="false" t="array" ref="AU580:AU580">INDEX(_Rge_Data_3rd_CY,$B580,AU$1)</f>
        <v>0</v>
      </c>
      <c r="AV580" s="262" t="n">
        <f aca="false">AU580+AX580+AY580</f>
        <v>0</v>
      </c>
      <c r="AW580" s="392" t="n">
        <f aca="false">IFERROR(AU580/AG580,0)</f>
        <v>0</v>
      </c>
      <c r="AX580" s="268" t="n">
        <f aca="false">IFERROR(IF(AND($F580="OPEN",$AH580&gt;0),$AH580*_SoP*$AW580,IF(AND($F580="CLOSED",$AH580&gt;0),$AH580*_SoL*$AW580,0)),0)</f>
        <v>0</v>
      </c>
      <c r="AY580" s="268" t="n">
        <f aca="false">IFERROR(IF($AH580&lt;0,$AH580*_SoL,0),0)</f>
        <v>0</v>
      </c>
      <c r="AZ580" s="393" t="n">
        <f aca="false">AU580+AX580</f>
        <v>0</v>
      </c>
      <c r="BA580" s="393" t="n">
        <f aca="false">AJ580-AY580</f>
        <v>0</v>
      </c>
      <c r="BB580" s="393" t="n">
        <f aca="false">AZ580-BA580</f>
        <v>0</v>
      </c>
      <c r="BC580" s="394" t="n">
        <f aca="false">IF($BB580&gt;=0,$BB580,0)</f>
        <v>0</v>
      </c>
      <c r="BD580" s="395" t="n">
        <f aca="false">IF($BB580&lt;=0,-$BB580,0)</f>
        <v>-0</v>
      </c>
      <c r="BE580" s="396" t="n">
        <f aca="false">IF((V580-AJ580)&lt;0,0,V580-AJ580)</f>
        <v>0</v>
      </c>
      <c r="BF580" s="397" t="n">
        <f aca="false">IF(AW580&gt;1,0,V580-AW580*V580)</f>
        <v>0</v>
      </c>
    </row>
    <row r="581" customFormat="false" ht="19.5" hidden="false" customHeight="true" outlineLevel="0" collapsed="false">
      <c r="A581" s="166"/>
      <c r="B581" s="208" t="n">
        <f aca="false">B580+1</f>
        <v>570</v>
      </c>
      <c r="C581" s="166"/>
      <c r="D581" s="369" t="n">
        <f aca="false">INDEX(_Rge_Projectdata_3rd,$B581,MATCH("Project-ID",_Rge_Headline_Projectdata,0))</f>
        <v>0</v>
      </c>
      <c r="E581" s="370" t="str">
        <f aca="false" t="array" ref="E581:E581">IF(INDEX(_Rge_Data_3rd_CY,$B581,E$1)=0,"",TEXT(INDEX(_Rge_Data_3rd_CY,$B581,E$1),"JJJJMMTT"))</f>
        <v/>
      </c>
      <c r="F581" s="382" t="str">
        <f aca="false" t="array" ref="F581:F581">INDEX(_Rge_Data_3rd_CY,$B581,F$1)</f>
        <v>Open</v>
      </c>
      <c r="G581" s="371" t="n">
        <f aca="false" t="array" ref="G581:G581">IFERROR(MATCH(INDEX(_Rge_Data_3rd_CY,$B581,G$1),_Rge_Projectstatus,0),"")</f>
        <v>1</v>
      </c>
      <c r="H581" s="383" t="n">
        <f aca="false">INDEX(_Rge_Data_3rd_CY,$B581,H$1)</f>
        <v>0</v>
      </c>
      <c r="I581" s="384" t="n">
        <f aca="false">INDEX(_Rge_Data_3rd_CY,$B581,I$1)</f>
        <v>0</v>
      </c>
      <c r="J581" s="384" t="n">
        <f aca="false">INDEX(_Rge_Data_3rd_CY,$B581,J$1)</f>
        <v>0</v>
      </c>
      <c r="K581" s="384" t="n">
        <f aca="false">INDEX(_Rge_Data_3rd_CY,$B581,K$1)</f>
        <v>0</v>
      </c>
      <c r="L581" s="385" t="n">
        <f aca="false" t="array" ref="L581:L581">INDEX(_Rge_Data_3rd_CY,$B581,L$1)</f>
        <v>0</v>
      </c>
      <c r="M581" s="385" t="n">
        <f aca="false" t="array" ref="M581:M581">INDEX(_Rge_Data_3rd_CY,$B581,M$1)</f>
        <v>0</v>
      </c>
      <c r="N581" s="385" t="n">
        <f aca="false" t="array" ref="N581:N581">INDEX(_Rge_Data_3rd_CY,$B581,N$1)</f>
        <v>0</v>
      </c>
      <c r="O581" s="385" t="n">
        <f aca="false" t="array" ref="O581:O581">INDEX(_Rge_Data_3rd_CY,$B581,O$1)</f>
        <v>0</v>
      </c>
      <c r="P581" s="385" t="n">
        <f aca="false" t="array" ref="P581:P581">INDEX(_Rge_Data_3rd_CY,$B581,P$1)</f>
        <v>0</v>
      </c>
      <c r="Q581" s="385" t="n">
        <f aca="false">INDEX(_Rge_Data_3rd_CY,$B581,Q$1)</f>
        <v>0</v>
      </c>
      <c r="R581" s="385" t="n">
        <f aca="false" t="array" ref="R581:R581">INDEX(_Rge_Data_3rd_CY,$B581,R$1)</f>
        <v>0</v>
      </c>
      <c r="S581" s="385" t="n">
        <f aca="false" t="array" ref="S581:S581">INDEX(_Rge_Data_3rd_CY,$B581,S$1)</f>
        <v>0</v>
      </c>
      <c r="T581" s="385" t="n">
        <f aca="false">H581-S581</f>
        <v>0</v>
      </c>
      <c r="U581" s="386" t="n">
        <f aca="false">IFERROR(T581/H581,0)</f>
        <v>0</v>
      </c>
      <c r="V581" s="387" t="n">
        <f aca="false">INDEX(_Rge_Data_3rd_CY,$B581,V$1)</f>
        <v>0</v>
      </c>
      <c r="W581" s="388" t="n">
        <f aca="false">INDEX(_Rge_Data_3rd_CY,$B581,W$1)</f>
        <v>0</v>
      </c>
      <c r="X581" s="388" t="n">
        <f aca="false">INDEX(_Rge_Data_3rd_CY,$B581,X$1)</f>
        <v>0</v>
      </c>
      <c r="Y581" s="388" t="n">
        <f aca="false">INDEX(_Rge_Data_3rd_CY,$B581,Y$1)</f>
        <v>0</v>
      </c>
      <c r="Z581" s="388" t="n">
        <f aca="false" t="array" ref="Z581:Z581">INDEX(_Rge_Data_3rd_CY,$B581,Z$1)</f>
        <v>0</v>
      </c>
      <c r="AA581" s="388" t="n">
        <f aca="false" t="array" ref="AA581:AA581">INDEX(_Rge_Data_3rd_CY,$B581,AA$1)</f>
        <v>0</v>
      </c>
      <c r="AB581" s="388" t="n">
        <f aca="false" t="array" ref="AB581:AB581">INDEX(_Rge_Data_3rd_CY,$B581,AB$1)</f>
        <v>0</v>
      </c>
      <c r="AC581" s="388" t="n">
        <f aca="false" t="array" ref="AC581:AC581">INDEX(_Rge_Data_3rd_CY,$B581,AC$1)</f>
        <v>0</v>
      </c>
      <c r="AD581" s="388" t="n">
        <f aca="false" t="array" ref="AD581:AD581">INDEX(_Rge_Data_3rd_CY,$B581,AD$1)</f>
        <v>0</v>
      </c>
      <c r="AE581" s="388" t="n">
        <f aca="false">INDEX(_Rge_Data_3rd_CY,$B581,AE$1)</f>
        <v>0</v>
      </c>
      <c r="AF581" s="388" t="n">
        <f aca="false" t="array" ref="AF581:AF581">INDEX(_Rge_Data_3rd_CY,$B581,AF$1)</f>
        <v>0</v>
      </c>
      <c r="AG581" s="388" t="n">
        <f aca="false" t="array" ref="AG581:AG581">INDEX(_Rge_Data_3rd_CY,$B581,AG$1)</f>
        <v>0</v>
      </c>
      <c r="AH581" s="388" t="n">
        <f aca="false">V581-AG581</f>
        <v>0</v>
      </c>
      <c r="AI581" s="389" t="n">
        <f aca="false">IFERROR(AH581/V581,)</f>
        <v>0</v>
      </c>
      <c r="AJ581" s="390" t="n">
        <f aca="false">INDEX(_Rge_Data_3rd_CY,$B581,AJ$1)</f>
        <v>0</v>
      </c>
      <c r="AK581" s="391" t="n">
        <f aca="false">INDEX(_Rge_Data_3rd_CY,$B581,AK$1)</f>
        <v>0</v>
      </c>
      <c r="AL581" s="391" t="n">
        <f aca="false">INDEX(_Rge_Data_3rd_CY,$B581,AL$1)</f>
        <v>0</v>
      </c>
      <c r="AM581" s="391" t="n">
        <f aca="false">INDEX(_Rge_Data_3rd_CY,$B581,AM$1)</f>
        <v>0</v>
      </c>
      <c r="AN581" s="391" t="n">
        <f aca="false" t="array" ref="AN581:AN581">INDEX(_Rge_Data_3rd_CY,$B581,AN$1)</f>
        <v>0</v>
      </c>
      <c r="AO581" s="391" t="n">
        <f aca="false" t="array" ref="AO581:AO581">INDEX(_Rge_Data_3rd_CY,$B581,AO$1)</f>
        <v>0</v>
      </c>
      <c r="AP581" s="391" t="n">
        <f aca="false" t="array" ref="AP581:AP581">INDEX(_Rge_Data_3rd_CY,$B581,AP$1)</f>
        <v>0</v>
      </c>
      <c r="AQ581" s="391" t="n">
        <f aca="false" t="array" ref="AQ581:AQ581">INDEX(_Rge_Data_3rd_CY,$B581,AQ$1)</f>
        <v>0</v>
      </c>
      <c r="AR581" s="391" t="n">
        <f aca="false" t="array" ref="AR581:AR581">INDEX(_Rge_Data_3rd_CY,$B581,AR$1)</f>
        <v>0</v>
      </c>
      <c r="AS581" s="391" t="n">
        <f aca="false">INDEX(_Rge_Data_3rd_CY,$B581,AS$1)</f>
        <v>0</v>
      </c>
      <c r="AT581" s="391" t="n">
        <f aca="false" t="array" ref="AT581:AT581">INDEX(_Rge_Data_3rd_CY,$B581,AT$1)</f>
        <v>0</v>
      </c>
      <c r="AU581" s="391" t="n">
        <f aca="false" t="array" ref="AU581:AU581">INDEX(_Rge_Data_3rd_CY,$B581,AU$1)</f>
        <v>0</v>
      </c>
      <c r="AV581" s="262" t="n">
        <f aca="false">AU581+AX581+AY581</f>
        <v>0</v>
      </c>
      <c r="AW581" s="392" t="n">
        <f aca="false">IFERROR(AU581/AG581,0)</f>
        <v>0</v>
      </c>
      <c r="AX581" s="268" t="n">
        <f aca="false">IFERROR(IF(AND($F581="OPEN",$AH581&gt;0),$AH581*_SoP*$AW581,IF(AND($F581="CLOSED",$AH581&gt;0),$AH581*_SoL*$AW581,0)),0)</f>
        <v>0</v>
      </c>
      <c r="AY581" s="268" t="n">
        <f aca="false">IFERROR(IF($AH581&lt;0,$AH581*_SoL,0),0)</f>
        <v>0</v>
      </c>
      <c r="AZ581" s="393" t="n">
        <f aca="false">AU581+AX581</f>
        <v>0</v>
      </c>
      <c r="BA581" s="393" t="n">
        <f aca="false">AJ581-AY581</f>
        <v>0</v>
      </c>
      <c r="BB581" s="393" t="n">
        <f aca="false">AZ581-BA581</f>
        <v>0</v>
      </c>
      <c r="BC581" s="394" t="n">
        <f aca="false">IF($BB581&gt;=0,$BB581,0)</f>
        <v>0</v>
      </c>
      <c r="BD581" s="395" t="n">
        <f aca="false">IF($BB581&lt;=0,-$BB581,0)</f>
        <v>-0</v>
      </c>
      <c r="BE581" s="396" t="n">
        <f aca="false">IF((V581-AJ581)&lt;0,0,V581-AJ581)</f>
        <v>0</v>
      </c>
      <c r="BF581" s="397" t="n">
        <f aca="false">IF(AW581&gt;1,0,V581-AW581*V581)</f>
        <v>0</v>
      </c>
    </row>
    <row r="582" customFormat="false" ht="19.5" hidden="false" customHeight="true" outlineLevel="0" collapsed="false">
      <c r="A582" s="166"/>
      <c r="B582" s="208" t="n">
        <f aca="false">B581+1</f>
        <v>571</v>
      </c>
      <c r="C582" s="166"/>
      <c r="D582" s="369" t="n">
        <f aca="false">INDEX(_Rge_Projectdata_3rd,$B582,MATCH("Project-ID",_Rge_Headline_Projectdata,0))</f>
        <v>0</v>
      </c>
      <c r="E582" s="370" t="str">
        <f aca="false" t="array" ref="E582:E582">IF(INDEX(_Rge_Data_3rd_CY,$B582,E$1)=0,"",TEXT(INDEX(_Rge_Data_3rd_CY,$B582,E$1),"JJJJMMTT"))</f>
        <v/>
      </c>
      <c r="F582" s="382" t="str">
        <f aca="false" t="array" ref="F582:F582">INDEX(_Rge_Data_3rd_CY,$B582,F$1)</f>
        <v>Open</v>
      </c>
      <c r="G582" s="371" t="n">
        <f aca="false" t="array" ref="G582:G582">IFERROR(MATCH(INDEX(_Rge_Data_3rd_CY,$B582,G$1),_Rge_Projectstatus,0),"")</f>
        <v>1</v>
      </c>
      <c r="H582" s="383" t="n">
        <f aca="false">INDEX(_Rge_Data_3rd_CY,$B582,H$1)</f>
        <v>0</v>
      </c>
      <c r="I582" s="384" t="n">
        <f aca="false">INDEX(_Rge_Data_3rd_CY,$B582,I$1)</f>
        <v>0</v>
      </c>
      <c r="J582" s="384" t="n">
        <f aca="false">INDEX(_Rge_Data_3rd_CY,$B582,J$1)</f>
        <v>0</v>
      </c>
      <c r="K582" s="384" t="n">
        <f aca="false">INDEX(_Rge_Data_3rd_CY,$B582,K$1)</f>
        <v>0</v>
      </c>
      <c r="L582" s="385" t="n">
        <f aca="false" t="array" ref="L582:L582">INDEX(_Rge_Data_3rd_CY,$B582,L$1)</f>
        <v>0</v>
      </c>
      <c r="M582" s="385" t="n">
        <f aca="false" t="array" ref="M582:M582">INDEX(_Rge_Data_3rd_CY,$B582,M$1)</f>
        <v>0</v>
      </c>
      <c r="N582" s="385" t="n">
        <f aca="false" t="array" ref="N582:N582">INDEX(_Rge_Data_3rd_CY,$B582,N$1)</f>
        <v>0</v>
      </c>
      <c r="O582" s="385" t="n">
        <f aca="false" t="array" ref="O582:O582">INDEX(_Rge_Data_3rd_CY,$B582,O$1)</f>
        <v>0</v>
      </c>
      <c r="P582" s="385" t="n">
        <f aca="false" t="array" ref="P582:P582">INDEX(_Rge_Data_3rd_CY,$B582,P$1)</f>
        <v>0</v>
      </c>
      <c r="Q582" s="385" t="n">
        <f aca="false">INDEX(_Rge_Data_3rd_CY,$B582,Q$1)</f>
        <v>0</v>
      </c>
      <c r="R582" s="385" t="n">
        <f aca="false" t="array" ref="R582:R582">INDEX(_Rge_Data_3rd_CY,$B582,R$1)</f>
        <v>0</v>
      </c>
      <c r="S582" s="385" t="n">
        <f aca="false" t="array" ref="S582:S582">INDEX(_Rge_Data_3rd_CY,$B582,S$1)</f>
        <v>0</v>
      </c>
      <c r="T582" s="385" t="n">
        <f aca="false">H582-S582</f>
        <v>0</v>
      </c>
      <c r="U582" s="386" t="n">
        <f aca="false">IFERROR(T582/H582,0)</f>
        <v>0</v>
      </c>
      <c r="V582" s="387" t="n">
        <f aca="false">INDEX(_Rge_Data_3rd_CY,$B582,V$1)</f>
        <v>0</v>
      </c>
      <c r="W582" s="388" t="n">
        <f aca="false">INDEX(_Rge_Data_3rd_CY,$B582,W$1)</f>
        <v>0</v>
      </c>
      <c r="X582" s="388" t="n">
        <f aca="false">INDEX(_Rge_Data_3rd_CY,$B582,X$1)</f>
        <v>0</v>
      </c>
      <c r="Y582" s="388" t="n">
        <f aca="false">INDEX(_Rge_Data_3rd_CY,$B582,Y$1)</f>
        <v>0</v>
      </c>
      <c r="Z582" s="388" t="n">
        <f aca="false" t="array" ref="Z582:Z582">INDEX(_Rge_Data_3rd_CY,$B582,Z$1)</f>
        <v>0</v>
      </c>
      <c r="AA582" s="388" t="n">
        <f aca="false" t="array" ref="AA582:AA582">INDEX(_Rge_Data_3rd_CY,$B582,AA$1)</f>
        <v>0</v>
      </c>
      <c r="AB582" s="388" t="n">
        <f aca="false" t="array" ref="AB582:AB582">INDEX(_Rge_Data_3rd_CY,$B582,AB$1)</f>
        <v>0</v>
      </c>
      <c r="AC582" s="388" t="n">
        <f aca="false" t="array" ref="AC582:AC582">INDEX(_Rge_Data_3rd_CY,$B582,AC$1)</f>
        <v>0</v>
      </c>
      <c r="AD582" s="388" t="n">
        <f aca="false" t="array" ref="AD582:AD582">INDEX(_Rge_Data_3rd_CY,$B582,AD$1)</f>
        <v>0</v>
      </c>
      <c r="AE582" s="388" t="n">
        <f aca="false">INDEX(_Rge_Data_3rd_CY,$B582,AE$1)</f>
        <v>0</v>
      </c>
      <c r="AF582" s="388" t="n">
        <f aca="false" t="array" ref="AF582:AF582">INDEX(_Rge_Data_3rd_CY,$B582,AF$1)</f>
        <v>0</v>
      </c>
      <c r="AG582" s="388" t="n">
        <f aca="false" t="array" ref="AG582:AG582">INDEX(_Rge_Data_3rd_CY,$B582,AG$1)</f>
        <v>0</v>
      </c>
      <c r="AH582" s="388" t="n">
        <f aca="false">V582-AG582</f>
        <v>0</v>
      </c>
      <c r="AI582" s="389" t="n">
        <f aca="false">IFERROR(AH582/V582,)</f>
        <v>0</v>
      </c>
      <c r="AJ582" s="390" t="n">
        <f aca="false">INDEX(_Rge_Data_3rd_CY,$B582,AJ$1)</f>
        <v>0</v>
      </c>
      <c r="AK582" s="391" t="n">
        <f aca="false">INDEX(_Rge_Data_3rd_CY,$B582,AK$1)</f>
        <v>0</v>
      </c>
      <c r="AL582" s="391" t="n">
        <f aca="false">INDEX(_Rge_Data_3rd_CY,$B582,AL$1)</f>
        <v>0</v>
      </c>
      <c r="AM582" s="391" t="n">
        <f aca="false">INDEX(_Rge_Data_3rd_CY,$B582,AM$1)</f>
        <v>0</v>
      </c>
      <c r="AN582" s="391" t="n">
        <f aca="false" t="array" ref="AN582:AN582">INDEX(_Rge_Data_3rd_CY,$B582,AN$1)</f>
        <v>0</v>
      </c>
      <c r="AO582" s="391" t="n">
        <f aca="false" t="array" ref="AO582:AO582">INDEX(_Rge_Data_3rd_CY,$B582,AO$1)</f>
        <v>0</v>
      </c>
      <c r="AP582" s="391" t="n">
        <f aca="false" t="array" ref="AP582:AP582">INDEX(_Rge_Data_3rd_CY,$B582,AP$1)</f>
        <v>0</v>
      </c>
      <c r="AQ582" s="391" t="n">
        <f aca="false" t="array" ref="AQ582:AQ582">INDEX(_Rge_Data_3rd_CY,$B582,AQ$1)</f>
        <v>0</v>
      </c>
      <c r="AR582" s="391" t="n">
        <f aca="false" t="array" ref="AR582:AR582">INDEX(_Rge_Data_3rd_CY,$B582,AR$1)</f>
        <v>0</v>
      </c>
      <c r="AS582" s="391" t="n">
        <f aca="false">INDEX(_Rge_Data_3rd_CY,$B582,AS$1)</f>
        <v>0</v>
      </c>
      <c r="AT582" s="391" t="n">
        <f aca="false" t="array" ref="AT582:AT582">INDEX(_Rge_Data_3rd_CY,$B582,AT$1)</f>
        <v>0</v>
      </c>
      <c r="AU582" s="391" t="n">
        <f aca="false" t="array" ref="AU582:AU582">INDEX(_Rge_Data_3rd_CY,$B582,AU$1)</f>
        <v>0</v>
      </c>
      <c r="AV582" s="262" t="n">
        <f aca="false">AU582+AX582+AY582</f>
        <v>0</v>
      </c>
      <c r="AW582" s="392" t="n">
        <f aca="false">IFERROR(AU582/AG582,0)</f>
        <v>0</v>
      </c>
      <c r="AX582" s="268" t="n">
        <f aca="false">IFERROR(IF(AND($F582="OPEN",$AH582&gt;0),$AH582*_SoP*$AW582,IF(AND($F582="CLOSED",$AH582&gt;0),$AH582*_SoL*$AW582,0)),0)</f>
        <v>0</v>
      </c>
      <c r="AY582" s="268" t="n">
        <f aca="false">IFERROR(IF($AH582&lt;0,$AH582*_SoL,0),0)</f>
        <v>0</v>
      </c>
      <c r="AZ582" s="393" t="n">
        <f aca="false">AU582+AX582</f>
        <v>0</v>
      </c>
      <c r="BA582" s="393" t="n">
        <f aca="false">AJ582-AY582</f>
        <v>0</v>
      </c>
      <c r="BB582" s="393" t="n">
        <f aca="false">AZ582-BA582</f>
        <v>0</v>
      </c>
      <c r="BC582" s="394" t="n">
        <f aca="false">IF($BB582&gt;=0,$BB582,0)</f>
        <v>0</v>
      </c>
      <c r="BD582" s="395" t="n">
        <f aca="false">IF($BB582&lt;=0,-$BB582,0)</f>
        <v>-0</v>
      </c>
      <c r="BE582" s="396" t="n">
        <f aca="false">IF((V582-AJ582)&lt;0,0,V582-AJ582)</f>
        <v>0</v>
      </c>
      <c r="BF582" s="397" t="n">
        <f aca="false">IF(AW582&gt;1,0,V582-AW582*V582)</f>
        <v>0</v>
      </c>
    </row>
    <row r="583" customFormat="false" ht="19.5" hidden="false" customHeight="true" outlineLevel="0" collapsed="false">
      <c r="A583" s="166"/>
      <c r="B583" s="208" t="n">
        <f aca="false">B582+1</f>
        <v>572</v>
      </c>
      <c r="C583" s="166"/>
      <c r="D583" s="369" t="n">
        <f aca="false">INDEX(_Rge_Projectdata_3rd,$B583,MATCH("Project-ID",_Rge_Headline_Projectdata,0))</f>
        <v>0</v>
      </c>
      <c r="E583" s="370" t="str">
        <f aca="false" t="array" ref="E583:E583">IF(INDEX(_Rge_Data_3rd_CY,$B583,E$1)=0,"",TEXT(INDEX(_Rge_Data_3rd_CY,$B583,E$1),"JJJJMMTT"))</f>
        <v/>
      </c>
      <c r="F583" s="382" t="str">
        <f aca="false" t="array" ref="F583:F583">INDEX(_Rge_Data_3rd_CY,$B583,F$1)</f>
        <v>Open</v>
      </c>
      <c r="G583" s="371" t="n">
        <f aca="false" t="array" ref="G583:G583">IFERROR(MATCH(INDEX(_Rge_Data_3rd_CY,$B583,G$1),_Rge_Projectstatus,0),"")</f>
        <v>1</v>
      </c>
      <c r="H583" s="383" t="n">
        <f aca="false">INDEX(_Rge_Data_3rd_CY,$B583,H$1)</f>
        <v>0</v>
      </c>
      <c r="I583" s="384" t="n">
        <f aca="false">INDEX(_Rge_Data_3rd_CY,$B583,I$1)</f>
        <v>0</v>
      </c>
      <c r="J583" s="384" t="n">
        <f aca="false">INDEX(_Rge_Data_3rd_CY,$B583,J$1)</f>
        <v>0</v>
      </c>
      <c r="K583" s="384" t="n">
        <f aca="false">INDEX(_Rge_Data_3rd_CY,$B583,K$1)</f>
        <v>0</v>
      </c>
      <c r="L583" s="385" t="n">
        <f aca="false" t="array" ref="L583:L583">INDEX(_Rge_Data_3rd_CY,$B583,L$1)</f>
        <v>0</v>
      </c>
      <c r="M583" s="385" t="n">
        <f aca="false" t="array" ref="M583:M583">INDEX(_Rge_Data_3rd_CY,$B583,M$1)</f>
        <v>0</v>
      </c>
      <c r="N583" s="385" t="n">
        <f aca="false" t="array" ref="N583:N583">INDEX(_Rge_Data_3rd_CY,$B583,N$1)</f>
        <v>0</v>
      </c>
      <c r="O583" s="385" t="n">
        <f aca="false" t="array" ref="O583:O583">INDEX(_Rge_Data_3rd_CY,$B583,O$1)</f>
        <v>0</v>
      </c>
      <c r="P583" s="385" t="n">
        <f aca="false" t="array" ref="P583:P583">INDEX(_Rge_Data_3rd_CY,$B583,P$1)</f>
        <v>0</v>
      </c>
      <c r="Q583" s="385" t="n">
        <f aca="false">INDEX(_Rge_Data_3rd_CY,$B583,Q$1)</f>
        <v>0</v>
      </c>
      <c r="R583" s="385" t="n">
        <f aca="false" t="array" ref="R583:R583">INDEX(_Rge_Data_3rd_CY,$B583,R$1)</f>
        <v>0</v>
      </c>
      <c r="S583" s="385" t="n">
        <f aca="false" t="array" ref="S583:S583">INDEX(_Rge_Data_3rd_CY,$B583,S$1)</f>
        <v>0</v>
      </c>
      <c r="T583" s="385" t="n">
        <f aca="false">H583-S583</f>
        <v>0</v>
      </c>
      <c r="U583" s="386" t="n">
        <f aca="false">IFERROR(T583/H583,0)</f>
        <v>0</v>
      </c>
      <c r="V583" s="387" t="n">
        <f aca="false">INDEX(_Rge_Data_3rd_CY,$B583,V$1)</f>
        <v>0</v>
      </c>
      <c r="W583" s="388" t="n">
        <f aca="false">INDEX(_Rge_Data_3rd_CY,$B583,W$1)</f>
        <v>0</v>
      </c>
      <c r="X583" s="388" t="n">
        <f aca="false">INDEX(_Rge_Data_3rd_CY,$B583,X$1)</f>
        <v>0</v>
      </c>
      <c r="Y583" s="388" t="n">
        <f aca="false">INDEX(_Rge_Data_3rd_CY,$B583,Y$1)</f>
        <v>0</v>
      </c>
      <c r="Z583" s="388" t="n">
        <f aca="false" t="array" ref="Z583:Z583">INDEX(_Rge_Data_3rd_CY,$B583,Z$1)</f>
        <v>0</v>
      </c>
      <c r="AA583" s="388" t="n">
        <f aca="false" t="array" ref="AA583:AA583">INDEX(_Rge_Data_3rd_CY,$B583,AA$1)</f>
        <v>0</v>
      </c>
      <c r="AB583" s="388" t="n">
        <f aca="false" t="array" ref="AB583:AB583">INDEX(_Rge_Data_3rd_CY,$B583,AB$1)</f>
        <v>0</v>
      </c>
      <c r="AC583" s="388" t="n">
        <f aca="false" t="array" ref="AC583:AC583">INDEX(_Rge_Data_3rd_CY,$B583,AC$1)</f>
        <v>0</v>
      </c>
      <c r="AD583" s="388" t="n">
        <f aca="false" t="array" ref="AD583:AD583">INDEX(_Rge_Data_3rd_CY,$B583,AD$1)</f>
        <v>0</v>
      </c>
      <c r="AE583" s="388" t="n">
        <f aca="false">INDEX(_Rge_Data_3rd_CY,$B583,AE$1)</f>
        <v>0</v>
      </c>
      <c r="AF583" s="388" t="n">
        <f aca="false" t="array" ref="AF583:AF583">INDEX(_Rge_Data_3rd_CY,$B583,AF$1)</f>
        <v>0</v>
      </c>
      <c r="AG583" s="388" t="n">
        <f aca="false" t="array" ref="AG583:AG583">INDEX(_Rge_Data_3rd_CY,$B583,AG$1)</f>
        <v>0</v>
      </c>
      <c r="AH583" s="388" t="n">
        <f aca="false">V583-AG583</f>
        <v>0</v>
      </c>
      <c r="AI583" s="389" t="n">
        <f aca="false">IFERROR(AH583/V583,)</f>
        <v>0</v>
      </c>
      <c r="AJ583" s="390" t="n">
        <f aca="false">INDEX(_Rge_Data_3rd_CY,$B583,AJ$1)</f>
        <v>0</v>
      </c>
      <c r="AK583" s="391" t="n">
        <f aca="false">INDEX(_Rge_Data_3rd_CY,$B583,AK$1)</f>
        <v>0</v>
      </c>
      <c r="AL583" s="391" t="n">
        <f aca="false">INDEX(_Rge_Data_3rd_CY,$B583,AL$1)</f>
        <v>0</v>
      </c>
      <c r="AM583" s="391" t="n">
        <f aca="false">INDEX(_Rge_Data_3rd_CY,$B583,AM$1)</f>
        <v>0</v>
      </c>
      <c r="AN583" s="391" t="n">
        <f aca="false" t="array" ref="AN583:AN583">INDEX(_Rge_Data_3rd_CY,$B583,AN$1)</f>
        <v>0</v>
      </c>
      <c r="AO583" s="391" t="n">
        <f aca="false" t="array" ref="AO583:AO583">INDEX(_Rge_Data_3rd_CY,$B583,AO$1)</f>
        <v>0</v>
      </c>
      <c r="AP583" s="391" t="n">
        <f aca="false" t="array" ref="AP583:AP583">INDEX(_Rge_Data_3rd_CY,$B583,AP$1)</f>
        <v>0</v>
      </c>
      <c r="AQ583" s="391" t="n">
        <f aca="false" t="array" ref="AQ583:AQ583">INDEX(_Rge_Data_3rd_CY,$B583,AQ$1)</f>
        <v>0</v>
      </c>
      <c r="AR583" s="391" t="n">
        <f aca="false" t="array" ref="AR583:AR583">INDEX(_Rge_Data_3rd_CY,$B583,AR$1)</f>
        <v>0</v>
      </c>
      <c r="AS583" s="391" t="n">
        <f aca="false">INDEX(_Rge_Data_3rd_CY,$B583,AS$1)</f>
        <v>0</v>
      </c>
      <c r="AT583" s="391" t="n">
        <f aca="false" t="array" ref="AT583:AT583">INDEX(_Rge_Data_3rd_CY,$B583,AT$1)</f>
        <v>0</v>
      </c>
      <c r="AU583" s="391" t="n">
        <f aca="false" t="array" ref="AU583:AU583">INDEX(_Rge_Data_3rd_CY,$B583,AU$1)</f>
        <v>0</v>
      </c>
      <c r="AV583" s="262" t="n">
        <f aca="false">AU583+AX583+AY583</f>
        <v>0</v>
      </c>
      <c r="AW583" s="392" t="n">
        <f aca="false">IFERROR(AU583/AG583,0)</f>
        <v>0</v>
      </c>
      <c r="AX583" s="268" t="n">
        <f aca="false">IFERROR(IF(AND($F583="OPEN",$AH583&gt;0),$AH583*_SoP*$AW583,IF(AND($F583="CLOSED",$AH583&gt;0),$AH583*_SoL*$AW583,0)),0)</f>
        <v>0</v>
      </c>
      <c r="AY583" s="268" t="n">
        <f aca="false">IFERROR(IF($AH583&lt;0,$AH583*_SoL,0),0)</f>
        <v>0</v>
      </c>
      <c r="AZ583" s="393" t="n">
        <f aca="false">AU583+AX583</f>
        <v>0</v>
      </c>
      <c r="BA583" s="393" t="n">
        <f aca="false">AJ583-AY583</f>
        <v>0</v>
      </c>
      <c r="BB583" s="393" t="n">
        <f aca="false">AZ583-BA583</f>
        <v>0</v>
      </c>
      <c r="BC583" s="394" t="n">
        <f aca="false">IF($BB583&gt;=0,$BB583,0)</f>
        <v>0</v>
      </c>
      <c r="BD583" s="395" t="n">
        <f aca="false">IF($BB583&lt;=0,-$BB583,0)</f>
        <v>-0</v>
      </c>
      <c r="BE583" s="396" t="n">
        <f aca="false">IF((V583-AJ583)&lt;0,0,V583-AJ583)</f>
        <v>0</v>
      </c>
      <c r="BF583" s="397" t="n">
        <f aca="false">IF(AW583&gt;1,0,V583-AW583*V583)</f>
        <v>0</v>
      </c>
    </row>
    <row r="584" customFormat="false" ht="19.5" hidden="false" customHeight="true" outlineLevel="0" collapsed="false">
      <c r="A584" s="166"/>
      <c r="B584" s="208" t="n">
        <f aca="false">B583+1</f>
        <v>573</v>
      </c>
      <c r="C584" s="166"/>
      <c r="D584" s="369" t="n">
        <f aca="false">INDEX(_Rge_Projectdata_3rd,$B584,MATCH("Project-ID",_Rge_Headline_Projectdata,0))</f>
        <v>0</v>
      </c>
      <c r="E584" s="370" t="str">
        <f aca="false" t="array" ref="E584:E584">IF(INDEX(_Rge_Data_3rd_CY,$B584,E$1)=0,"",TEXT(INDEX(_Rge_Data_3rd_CY,$B584,E$1),"JJJJMMTT"))</f>
        <v/>
      </c>
      <c r="F584" s="382" t="str">
        <f aca="false" t="array" ref="F584:F584">INDEX(_Rge_Data_3rd_CY,$B584,F$1)</f>
        <v>Open</v>
      </c>
      <c r="G584" s="371" t="n">
        <f aca="false" t="array" ref="G584:G584">IFERROR(MATCH(INDEX(_Rge_Data_3rd_CY,$B584,G$1),_Rge_Projectstatus,0),"")</f>
        <v>1</v>
      </c>
      <c r="H584" s="383" t="n">
        <f aca="false">INDEX(_Rge_Data_3rd_CY,$B584,H$1)</f>
        <v>0</v>
      </c>
      <c r="I584" s="384" t="n">
        <f aca="false">INDEX(_Rge_Data_3rd_CY,$B584,I$1)</f>
        <v>0</v>
      </c>
      <c r="J584" s="384" t="n">
        <f aca="false">INDEX(_Rge_Data_3rd_CY,$B584,J$1)</f>
        <v>0</v>
      </c>
      <c r="K584" s="384" t="n">
        <f aca="false">INDEX(_Rge_Data_3rd_CY,$B584,K$1)</f>
        <v>0</v>
      </c>
      <c r="L584" s="385" t="n">
        <f aca="false" t="array" ref="L584:L584">INDEX(_Rge_Data_3rd_CY,$B584,L$1)</f>
        <v>0</v>
      </c>
      <c r="M584" s="385" t="n">
        <f aca="false" t="array" ref="M584:M584">INDEX(_Rge_Data_3rd_CY,$B584,M$1)</f>
        <v>0</v>
      </c>
      <c r="N584" s="385" t="n">
        <f aca="false" t="array" ref="N584:N584">INDEX(_Rge_Data_3rd_CY,$B584,N$1)</f>
        <v>0</v>
      </c>
      <c r="O584" s="385" t="n">
        <f aca="false" t="array" ref="O584:O584">INDEX(_Rge_Data_3rd_CY,$B584,O$1)</f>
        <v>0</v>
      </c>
      <c r="P584" s="385" t="n">
        <f aca="false" t="array" ref="P584:P584">INDEX(_Rge_Data_3rd_CY,$B584,P$1)</f>
        <v>0</v>
      </c>
      <c r="Q584" s="385" t="n">
        <f aca="false">INDEX(_Rge_Data_3rd_CY,$B584,Q$1)</f>
        <v>0</v>
      </c>
      <c r="R584" s="385" t="n">
        <f aca="false" t="array" ref="R584:R584">INDEX(_Rge_Data_3rd_CY,$B584,R$1)</f>
        <v>0</v>
      </c>
      <c r="S584" s="385" t="n">
        <f aca="false" t="array" ref="S584:S584">INDEX(_Rge_Data_3rd_CY,$B584,S$1)</f>
        <v>0</v>
      </c>
      <c r="T584" s="385" t="n">
        <f aca="false">H584-S584</f>
        <v>0</v>
      </c>
      <c r="U584" s="386" t="n">
        <f aca="false">IFERROR(T584/H584,0)</f>
        <v>0</v>
      </c>
      <c r="V584" s="387" t="n">
        <f aca="false">INDEX(_Rge_Data_3rd_CY,$B584,V$1)</f>
        <v>0</v>
      </c>
      <c r="W584" s="388" t="n">
        <f aca="false">INDEX(_Rge_Data_3rd_CY,$B584,W$1)</f>
        <v>0</v>
      </c>
      <c r="X584" s="388" t="n">
        <f aca="false">INDEX(_Rge_Data_3rd_CY,$B584,X$1)</f>
        <v>0</v>
      </c>
      <c r="Y584" s="388" t="n">
        <f aca="false">INDEX(_Rge_Data_3rd_CY,$B584,Y$1)</f>
        <v>0</v>
      </c>
      <c r="Z584" s="388" t="n">
        <f aca="false" t="array" ref="Z584:Z584">INDEX(_Rge_Data_3rd_CY,$B584,Z$1)</f>
        <v>0</v>
      </c>
      <c r="AA584" s="388" t="n">
        <f aca="false" t="array" ref="AA584:AA584">INDEX(_Rge_Data_3rd_CY,$B584,AA$1)</f>
        <v>0</v>
      </c>
      <c r="AB584" s="388" t="n">
        <f aca="false" t="array" ref="AB584:AB584">INDEX(_Rge_Data_3rd_CY,$B584,AB$1)</f>
        <v>0</v>
      </c>
      <c r="AC584" s="388" t="n">
        <f aca="false" t="array" ref="AC584:AC584">INDEX(_Rge_Data_3rd_CY,$B584,AC$1)</f>
        <v>0</v>
      </c>
      <c r="AD584" s="388" t="n">
        <f aca="false" t="array" ref="AD584:AD584">INDEX(_Rge_Data_3rd_CY,$B584,AD$1)</f>
        <v>0</v>
      </c>
      <c r="AE584" s="388" t="n">
        <f aca="false">INDEX(_Rge_Data_3rd_CY,$B584,AE$1)</f>
        <v>0</v>
      </c>
      <c r="AF584" s="388" t="n">
        <f aca="false" t="array" ref="AF584:AF584">INDEX(_Rge_Data_3rd_CY,$B584,AF$1)</f>
        <v>0</v>
      </c>
      <c r="AG584" s="388" t="n">
        <f aca="false" t="array" ref="AG584:AG584">INDEX(_Rge_Data_3rd_CY,$B584,AG$1)</f>
        <v>0</v>
      </c>
      <c r="AH584" s="388" t="n">
        <f aca="false">V584-AG584</f>
        <v>0</v>
      </c>
      <c r="AI584" s="389" t="n">
        <f aca="false">IFERROR(AH584/V584,)</f>
        <v>0</v>
      </c>
      <c r="AJ584" s="390" t="n">
        <f aca="false">INDEX(_Rge_Data_3rd_CY,$B584,AJ$1)</f>
        <v>0</v>
      </c>
      <c r="AK584" s="391" t="n">
        <f aca="false">INDEX(_Rge_Data_3rd_CY,$B584,AK$1)</f>
        <v>0</v>
      </c>
      <c r="AL584" s="391" t="n">
        <f aca="false">INDEX(_Rge_Data_3rd_CY,$B584,AL$1)</f>
        <v>0</v>
      </c>
      <c r="AM584" s="391" t="n">
        <f aca="false">INDEX(_Rge_Data_3rd_CY,$B584,AM$1)</f>
        <v>0</v>
      </c>
      <c r="AN584" s="391" t="n">
        <f aca="false" t="array" ref="AN584:AN584">INDEX(_Rge_Data_3rd_CY,$B584,AN$1)</f>
        <v>0</v>
      </c>
      <c r="AO584" s="391" t="n">
        <f aca="false" t="array" ref="AO584:AO584">INDEX(_Rge_Data_3rd_CY,$B584,AO$1)</f>
        <v>0</v>
      </c>
      <c r="AP584" s="391" t="n">
        <f aca="false" t="array" ref="AP584:AP584">INDEX(_Rge_Data_3rd_CY,$B584,AP$1)</f>
        <v>0</v>
      </c>
      <c r="AQ584" s="391" t="n">
        <f aca="false" t="array" ref="AQ584:AQ584">INDEX(_Rge_Data_3rd_CY,$B584,AQ$1)</f>
        <v>0</v>
      </c>
      <c r="AR584" s="391" t="n">
        <f aca="false" t="array" ref="AR584:AR584">INDEX(_Rge_Data_3rd_CY,$B584,AR$1)</f>
        <v>0</v>
      </c>
      <c r="AS584" s="391" t="n">
        <f aca="false">INDEX(_Rge_Data_3rd_CY,$B584,AS$1)</f>
        <v>0</v>
      </c>
      <c r="AT584" s="391" t="n">
        <f aca="false" t="array" ref="AT584:AT584">INDEX(_Rge_Data_3rd_CY,$B584,AT$1)</f>
        <v>0</v>
      </c>
      <c r="AU584" s="391" t="n">
        <f aca="false" t="array" ref="AU584:AU584">INDEX(_Rge_Data_3rd_CY,$B584,AU$1)</f>
        <v>0</v>
      </c>
      <c r="AV584" s="262" t="n">
        <f aca="false">AU584+AX584+AY584</f>
        <v>0</v>
      </c>
      <c r="AW584" s="392" t="n">
        <f aca="false">IFERROR(AU584/AG584,0)</f>
        <v>0</v>
      </c>
      <c r="AX584" s="268" t="n">
        <f aca="false">IFERROR(IF(AND($F584="OPEN",$AH584&gt;0),$AH584*_SoP*$AW584,IF(AND($F584="CLOSED",$AH584&gt;0),$AH584*_SoL*$AW584,0)),0)</f>
        <v>0</v>
      </c>
      <c r="AY584" s="268" t="n">
        <f aca="false">IFERROR(IF($AH584&lt;0,$AH584*_SoL,0),0)</f>
        <v>0</v>
      </c>
      <c r="AZ584" s="393" t="n">
        <f aca="false">AU584+AX584</f>
        <v>0</v>
      </c>
      <c r="BA584" s="393" t="n">
        <f aca="false">AJ584-AY584</f>
        <v>0</v>
      </c>
      <c r="BB584" s="393" t="n">
        <f aca="false">AZ584-BA584</f>
        <v>0</v>
      </c>
      <c r="BC584" s="394" t="n">
        <f aca="false">IF($BB584&gt;=0,$BB584,0)</f>
        <v>0</v>
      </c>
      <c r="BD584" s="395" t="n">
        <f aca="false">IF($BB584&lt;=0,-$BB584,0)</f>
        <v>-0</v>
      </c>
      <c r="BE584" s="396" t="n">
        <f aca="false">IF((V584-AJ584)&lt;0,0,V584-AJ584)</f>
        <v>0</v>
      </c>
      <c r="BF584" s="397" t="n">
        <f aca="false">IF(AW584&gt;1,0,V584-AW584*V584)</f>
        <v>0</v>
      </c>
    </row>
    <row r="585" customFormat="false" ht="19.5" hidden="false" customHeight="true" outlineLevel="0" collapsed="false">
      <c r="A585" s="166"/>
      <c r="B585" s="208" t="n">
        <f aca="false">B584+1</f>
        <v>574</v>
      </c>
      <c r="C585" s="166"/>
      <c r="D585" s="369" t="n">
        <f aca="false">INDEX(_Rge_Projectdata_3rd,$B585,MATCH("Project-ID",_Rge_Headline_Projectdata,0))</f>
        <v>0</v>
      </c>
      <c r="E585" s="370" t="str">
        <f aca="false" t="array" ref="E585:E585">IF(INDEX(_Rge_Data_3rd_CY,$B585,E$1)=0,"",TEXT(INDEX(_Rge_Data_3rd_CY,$B585,E$1),"JJJJMMTT"))</f>
        <v/>
      </c>
      <c r="F585" s="382" t="str">
        <f aca="false" t="array" ref="F585:F585">INDEX(_Rge_Data_3rd_CY,$B585,F$1)</f>
        <v>Open</v>
      </c>
      <c r="G585" s="371" t="n">
        <f aca="false" t="array" ref="G585:G585">IFERROR(MATCH(INDEX(_Rge_Data_3rd_CY,$B585,G$1),_Rge_Projectstatus,0),"")</f>
        <v>1</v>
      </c>
      <c r="H585" s="383" t="n">
        <f aca="false">INDEX(_Rge_Data_3rd_CY,$B585,H$1)</f>
        <v>0</v>
      </c>
      <c r="I585" s="384" t="n">
        <f aca="false">INDEX(_Rge_Data_3rd_CY,$B585,I$1)</f>
        <v>0</v>
      </c>
      <c r="J585" s="384" t="n">
        <f aca="false">INDEX(_Rge_Data_3rd_CY,$B585,J$1)</f>
        <v>0</v>
      </c>
      <c r="K585" s="384" t="n">
        <f aca="false">INDEX(_Rge_Data_3rd_CY,$B585,K$1)</f>
        <v>0</v>
      </c>
      <c r="L585" s="385" t="n">
        <f aca="false" t="array" ref="L585:L585">INDEX(_Rge_Data_3rd_CY,$B585,L$1)</f>
        <v>0</v>
      </c>
      <c r="M585" s="385" t="n">
        <f aca="false" t="array" ref="M585:M585">INDEX(_Rge_Data_3rd_CY,$B585,M$1)</f>
        <v>0</v>
      </c>
      <c r="N585" s="385" t="n">
        <f aca="false" t="array" ref="N585:N585">INDEX(_Rge_Data_3rd_CY,$B585,N$1)</f>
        <v>0</v>
      </c>
      <c r="O585" s="385" t="n">
        <f aca="false" t="array" ref="O585:O585">INDEX(_Rge_Data_3rd_CY,$B585,O$1)</f>
        <v>0</v>
      </c>
      <c r="P585" s="385" t="n">
        <f aca="false" t="array" ref="P585:P585">INDEX(_Rge_Data_3rd_CY,$B585,P$1)</f>
        <v>0</v>
      </c>
      <c r="Q585" s="385" t="n">
        <f aca="false">INDEX(_Rge_Data_3rd_CY,$B585,Q$1)</f>
        <v>0</v>
      </c>
      <c r="R585" s="385" t="n">
        <f aca="false" t="array" ref="R585:R585">INDEX(_Rge_Data_3rd_CY,$B585,R$1)</f>
        <v>0</v>
      </c>
      <c r="S585" s="385" t="n">
        <f aca="false" t="array" ref="S585:S585">INDEX(_Rge_Data_3rd_CY,$B585,S$1)</f>
        <v>0</v>
      </c>
      <c r="T585" s="385" t="n">
        <f aca="false">H585-S585</f>
        <v>0</v>
      </c>
      <c r="U585" s="386" t="n">
        <f aca="false">IFERROR(T585/H585,0)</f>
        <v>0</v>
      </c>
      <c r="V585" s="387" t="n">
        <f aca="false">INDEX(_Rge_Data_3rd_CY,$B585,V$1)</f>
        <v>0</v>
      </c>
      <c r="W585" s="388" t="n">
        <f aca="false">INDEX(_Rge_Data_3rd_CY,$B585,W$1)</f>
        <v>0</v>
      </c>
      <c r="X585" s="388" t="n">
        <f aca="false">INDEX(_Rge_Data_3rd_CY,$B585,X$1)</f>
        <v>0</v>
      </c>
      <c r="Y585" s="388" t="n">
        <f aca="false">INDEX(_Rge_Data_3rd_CY,$B585,Y$1)</f>
        <v>0</v>
      </c>
      <c r="Z585" s="388" t="n">
        <f aca="false" t="array" ref="Z585:Z585">INDEX(_Rge_Data_3rd_CY,$B585,Z$1)</f>
        <v>0</v>
      </c>
      <c r="AA585" s="388" t="n">
        <f aca="false" t="array" ref="AA585:AA585">INDEX(_Rge_Data_3rd_CY,$B585,AA$1)</f>
        <v>0</v>
      </c>
      <c r="AB585" s="388" t="n">
        <f aca="false" t="array" ref="AB585:AB585">INDEX(_Rge_Data_3rd_CY,$B585,AB$1)</f>
        <v>0</v>
      </c>
      <c r="AC585" s="388" t="n">
        <f aca="false" t="array" ref="AC585:AC585">INDEX(_Rge_Data_3rd_CY,$B585,AC$1)</f>
        <v>0</v>
      </c>
      <c r="AD585" s="388" t="n">
        <f aca="false" t="array" ref="AD585:AD585">INDEX(_Rge_Data_3rd_CY,$B585,AD$1)</f>
        <v>0</v>
      </c>
      <c r="AE585" s="388" t="n">
        <f aca="false">INDEX(_Rge_Data_3rd_CY,$B585,AE$1)</f>
        <v>0</v>
      </c>
      <c r="AF585" s="388" t="n">
        <f aca="false" t="array" ref="AF585:AF585">INDEX(_Rge_Data_3rd_CY,$B585,AF$1)</f>
        <v>0</v>
      </c>
      <c r="AG585" s="388" t="n">
        <f aca="false" t="array" ref="AG585:AG585">INDEX(_Rge_Data_3rd_CY,$B585,AG$1)</f>
        <v>0</v>
      </c>
      <c r="AH585" s="388" t="n">
        <f aca="false">V585-AG585</f>
        <v>0</v>
      </c>
      <c r="AI585" s="389" t="n">
        <f aca="false">IFERROR(AH585/V585,)</f>
        <v>0</v>
      </c>
      <c r="AJ585" s="390" t="n">
        <f aca="false">INDEX(_Rge_Data_3rd_CY,$B585,AJ$1)</f>
        <v>0</v>
      </c>
      <c r="AK585" s="391" t="n">
        <f aca="false">INDEX(_Rge_Data_3rd_CY,$B585,AK$1)</f>
        <v>0</v>
      </c>
      <c r="AL585" s="391" t="n">
        <f aca="false">INDEX(_Rge_Data_3rd_CY,$B585,AL$1)</f>
        <v>0</v>
      </c>
      <c r="AM585" s="391" t="n">
        <f aca="false">INDEX(_Rge_Data_3rd_CY,$B585,AM$1)</f>
        <v>0</v>
      </c>
      <c r="AN585" s="391" t="n">
        <f aca="false" t="array" ref="AN585:AN585">INDEX(_Rge_Data_3rd_CY,$B585,AN$1)</f>
        <v>0</v>
      </c>
      <c r="AO585" s="391" t="n">
        <f aca="false" t="array" ref="AO585:AO585">INDEX(_Rge_Data_3rd_CY,$B585,AO$1)</f>
        <v>0</v>
      </c>
      <c r="AP585" s="391" t="n">
        <f aca="false" t="array" ref="AP585:AP585">INDEX(_Rge_Data_3rd_CY,$B585,AP$1)</f>
        <v>0</v>
      </c>
      <c r="AQ585" s="391" t="n">
        <f aca="false" t="array" ref="AQ585:AQ585">INDEX(_Rge_Data_3rd_CY,$B585,AQ$1)</f>
        <v>0</v>
      </c>
      <c r="AR585" s="391" t="n">
        <f aca="false" t="array" ref="AR585:AR585">INDEX(_Rge_Data_3rd_CY,$B585,AR$1)</f>
        <v>0</v>
      </c>
      <c r="AS585" s="391" t="n">
        <f aca="false">INDEX(_Rge_Data_3rd_CY,$B585,AS$1)</f>
        <v>0</v>
      </c>
      <c r="AT585" s="391" t="n">
        <f aca="false" t="array" ref="AT585:AT585">INDEX(_Rge_Data_3rd_CY,$B585,AT$1)</f>
        <v>0</v>
      </c>
      <c r="AU585" s="391" t="n">
        <f aca="false" t="array" ref="AU585:AU585">INDEX(_Rge_Data_3rd_CY,$B585,AU$1)</f>
        <v>0</v>
      </c>
      <c r="AV585" s="262" t="n">
        <f aca="false">AU585+AX585+AY585</f>
        <v>0</v>
      </c>
      <c r="AW585" s="392" t="n">
        <f aca="false">IFERROR(AU585/AG585,0)</f>
        <v>0</v>
      </c>
      <c r="AX585" s="268" t="n">
        <f aca="false">IFERROR(IF(AND($F585="OPEN",$AH585&gt;0),$AH585*_SoP*$AW585,IF(AND($F585="CLOSED",$AH585&gt;0),$AH585*_SoL*$AW585,0)),0)</f>
        <v>0</v>
      </c>
      <c r="AY585" s="268" t="n">
        <f aca="false">IFERROR(IF($AH585&lt;0,$AH585*_SoL,0),0)</f>
        <v>0</v>
      </c>
      <c r="AZ585" s="393" t="n">
        <f aca="false">AU585+AX585</f>
        <v>0</v>
      </c>
      <c r="BA585" s="393" t="n">
        <f aca="false">AJ585-AY585</f>
        <v>0</v>
      </c>
      <c r="BB585" s="393" t="n">
        <f aca="false">AZ585-BA585</f>
        <v>0</v>
      </c>
      <c r="BC585" s="394" t="n">
        <f aca="false">IF($BB585&gt;=0,$BB585,0)</f>
        <v>0</v>
      </c>
      <c r="BD585" s="395" t="n">
        <f aca="false">IF($BB585&lt;=0,-$BB585,0)</f>
        <v>-0</v>
      </c>
      <c r="BE585" s="396" t="n">
        <f aca="false">IF((V585-AJ585)&lt;0,0,V585-AJ585)</f>
        <v>0</v>
      </c>
      <c r="BF585" s="397" t="n">
        <f aca="false">IF(AW585&gt;1,0,V585-AW585*V585)</f>
        <v>0</v>
      </c>
    </row>
    <row r="586" customFormat="false" ht="19.5" hidden="false" customHeight="true" outlineLevel="0" collapsed="false">
      <c r="A586" s="166"/>
      <c r="B586" s="208" t="n">
        <f aca="false">B585+1</f>
        <v>575</v>
      </c>
      <c r="C586" s="166"/>
      <c r="D586" s="369" t="n">
        <f aca="false">INDEX(_Rge_Projectdata_3rd,$B586,MATCH("Project-ID",_Rge_Headline_Projectdata,0))</f>
        <v>0</v>
      </c>
      <c r="E586" s="370" t="str">
        <f aca="false" t="array" ref="E586:E586">IF(INDEX(_Rge_Data_3rd_CY,$B586,E$1)=0,"",TEXT(INDEX(_Rge_Data_3rd_CY,$B586,E$1),"JJJJMMTT"))</f>
        <v/>
      </c>
      <c r="F586" s="382" t="str">
        <f aca="false" t="array" ref="F586:F586">INDEX(_Rge_Data_3rd_CY,$B586,F$1)</f>
        <v>Open</v>
      </c>
      <c r="G586" s="371" t="n">
        <f aca="false" t="array" ref="G586:G586">IFERROR(MATCH(INDEX(_Rge_Data_3rd_CY,$B586,G$1),_Rge_Projectstatus,0),"")</f>
        <v>1</v>
      </c>
      <c r="H586" s="383" t="n">
        <f aca="false">INDEX(_Rge_Data_3rd_CY,$B586,H$1)</f>
        <v>0</v>
      </c>
      <c r="I586" s="384" t="n">
        <f aca="false">INDEX(_Rge_Data_3rd_CY,$B586,I$1)</f>
        <v>0</v>
      </c>
      <c r="J586" s="384" t="n">
        <f aca="false">INDEX(_Rge_Data_3rd_CY,$B586,J$1)</f>
        <v>0</v>
      </c>
      <c r="K586" s="384" t="n">
        <f aca="false">INDEX(_Rge_Data_3rd_CY,$B586,K$1)</f>
        <v>0</v>
      </c>
      <c r="L586" s="385" t="n">
        <f aca="false" t="array" ref="L586:L586">INDEX(_Rge_Data_3rd_CY,$B586,L$1)</f>
        <v>0</v>
      </c>
      <c r="M586" s="385" t="n">
        <f aca="false" t="array" ref="M586:M586">INDEX(_Rge_Data_3rd_CY,$B586,M$1)</f>
        <v>0</v>
      </c>
      <c r="N586" s="385" t="n">
        <f aca="false" t="array" ref="N586:N586">INDEX(_Rge_Data_3rd_CY,$B586,N$1)</f>
        <v>0</v>
      </c>
      <c r="O586" s="385" t="n">
        <f aca="false" t="array" ref="O586:O586">INDEX(_Rge_Data_3rd_CY,$B586,O$1)</f>
        <v>0</v>
      </c>
      <c r="P586" s="385" t="n">
        <f aca="false" t="array" ref="P586:P586">INDEX(_Rge_Data_3rd_CY,$B586,P$1)</f>
        <v>0</v>
      </c>
      <c r="Q586" s="385" t="n">
        <f aca="false">INDEX(_Rge_Data_3rd_CY,$B586,Q$1)</f>
        <v>0</v>
      </c>
      <c r="R586" s="385" t="n">
        <f aca="false" t="array" ref="R586:R586">INDEX(_Rge_Data_3rd_CY,$B586,R$1)</f>
        <v>0</v>
      </c>
      <c r="S586" s="385" t="n">
        <f aca="false" t="array" ref="S586:S586">INDEX(_Rge_Data_3rd_CY,$B586,S$1)</f>
        <v>0</v>
      </c>
      <c r="T586" s="385" t="n">
        <f aca="false">H586-S586</f>
        <v>0</v>
      </c>
      <c r="U586" s="386" t="n">
        <f aca="false">IFERROR(T586/H586,0)</f>
        <v>0</v>
      </c>
      <c r="V586" s="387" t="n">
        <f aca="false">INDEX(_Rge_Data_3rd_CY,$B586,V$1)</f>
        <v>0</v>
      </c>
      <c r="W586" s="388" t="n">
        <f aca="false">INDEX(_Rge_Data_3rd_CY,$B586,W$1)</f>
        <v>0</v>
      </c>
      <c r="X586" s="388" t="n">
        <f aca="false">INDEX(_Rge_Data_3rd_CY,$B586,X$1)</f>
        <v>0</v>
      </c>
      <c r="Y586" s="388" t="n">
        <f aca="false">INDEX(_Rge_Data_3rd_CY,$B586,Y$1)</f>
        <v>0</v>
      </c>
      <c r="Z586" s="388" t="n">
        <f aca="false" t="array" ref="Z586:Z586">INDEX(_Rge_Data_3rd_CY,$B586,Z$1)</f>
        <v>0</v>
      </c>
      <c r="AA586" s="388" t="n">
        <f aca="false" t="array" ref="AA586:AA586">INDEX(_Rge_Data_3rd_CY,$B586,AA$1)</f>
        <v>0</v>
      </c>
      <c r="AB586" s="388" t="n">
        <f aca="false" t="array" ref="AB586:AB586">INDEX(_Rge_Data_3rd_CY,$B586,AB$1)</f>
        <v>0</v>
      </c>
      <c r="AC586" s="388" t="n">
        <f aca="false" t="array" ref="AC586:AC586">INDEX(_Rge_Data_3rd_CY,$B586,AC$1)</f>
        <v>0</v>
      </c>
      <c r="AD586" s="388" t="n">
        <f aca="false" t="array" ref="AD586:AD586">INDEX(_Rge_Data_3rd_CY,$B586,AD$1)</f>
        <v>0</v>
      </c>
      <c r="AE586" s="388" t="n">
        <f aca="false">INDEX(_Rge_Data_3rd_CY,$B586,AE$1)</f>
        <v>0</v>
      </c>
      <c r="AF586" s="388" t="n">
        <f aca="false" t="array" ref="AF586:AF586">INDEX(_Rge_Data_3rd_CY,$B586,AF$1)</f>
        <v>0</v>
      </c>
      <c r="AG586" s="388" t="n">
        <f aca="false" t="array" ref="AG586:AG586">INDEX(_Rge_Data_3rd_CY,$B586,AG$1)</f>
        <v>0</v>
      </c>
      <c r="AH586" s="388" t="n">
        <f aca="false">V586-AG586</f>
        <v>0</v>
      </c>
      <c r="AI586" s="389" t="n">
        <f aca="false">IFERROR(AH586/V586,)</f>
        <v>0</v>
      </c>
      <c r="AJ586" s="390" t="n">
        <f aca="false">INDEX(_Rge_Data_3rd_CY,$B586,AJ$1)</f>
        <v>0</v>
      </c>
      <c r="AK586" s="391" t="n">
        <f aca="false">INDEX(_Rge_Data_3rd_CY,$B586,AK$1)</f>
        <v>0</v>
      </c>
      <c r="AL586" s="391" t="n">
        <f aca="false">INDEX(_Rge_Data_3rd_CY,$B586,AL$1)</f>
        <v>0</v>
      </c>
      <c r="AM586" s="391" t="n">
        <f aca="false">INDEX(_Rge_Data_3rd_CY,$B586,AM$1)</f>
        <v>0</v>
      </c>
      <c r="AN586" s="391" t="n">
        <f aca="false" t="array" ref="AN586:AN586">INDEX(_Rge_Data_3rd_CY,$B586,AN$1)</f>
        <v>0</v>
      </c>
      <c r="AO586" s="391" t="n">
        <f aca="false" t="array" ref="AO586:AO586">INDEX(_Rge_Data_3rd_CY,$B586,AO$1)</f>
        <v>0</v>
      </c>
      <c r="AP586" s="391" t="n">
        <f aca="false" t="array" ref="AP586:AP586">INDEX(_Rge_Data_3rd_CY,$B586,AP$1)</f>
        <v>0</v>
      </c>
      <c r="AQ586" s="391" t="n">
        <f aca="false" t="array" ref="AQ586:AQ586">INDEX(_Rge_Data_3rd_CY,$B586,AQ$1)</f>
        <v>0</v>
      </c>
      <c r="AR586" s="391" t="n">
        <f aca="false" t="array" ref="AR586:AR586">INDEX(_Rge_Data_3rd_CY,$B586,AR$1)</f>
        <v>0</v>
      </c>
      <c r="AS586" s="391" t="n">
        <f aca="false">INDEX(_Rge_Data_3rd_CY,$B586,AS$1)</f>
        <v>0</v>
      </c>
      <c r="AT586" s="391" t="n">
        <f aca="false" t="array" ref="AT586:AT586">INDEX(_Rge_Data_3rd_CY,$B586,AT$1)</f>
        <v>0</v>
      </c>
      <c r="AU586" s="391" t="n">
        <f aca="false" t="array" ref="AU586:AU586">INDEX(_Rge_Data_3rd_CY,$B586,AU$1)</f>
        <v>0</v>
      </c>
      <c r="AV586" s="262" t="n">
        <f aca="false">AU586+AX586+AY586</f>
        <v>0</v>
      </c>
      <c r="AW586" s="392" t="n">
        <f aca="false">IFERROR(AU586/AG586,0)</f>
        <v>0</v>
      </c>
      <c r="AX586" s="268" t="n">
        <f aca="false">IFERROR(IF(AND($F586="OPEN",$AH586&gt;0),$AH586*_SoP*$AW586,IF(AND($F586="CLOSED",$AH586&gt;0),$AH586*_SoL*$AW586,0)),0)</f>
        <v>0</v>
      </c>
      <c r="AY586" s="268" t="n">
        <f aca="false">IFERROR(IF($AH586&lt;0,$AH586*_SoL,0),0)</f>
        <v>0</v>
      </c>
      <c r="AZ586" s="393" t="n">
        <f aca="false">AU586+AX586</f>
        <v>0</v>
      </c>
      <c r="BA586" s="393" t="n">
        <f aca="false">AJ586-AY586</f>
        <v>0</v>
      </c>
      <c r="BB586" s="393" t="n">
        <f aca="false">AZ586-BA586</f>
        <v>0</v>
      </c>
      <c r="BC586" s="394" t="n">
        <f aca="false">IF($BB586&gt;=0,$BB586,0)</f>
        <v>0</v>
      </c>
      <c r="BD586" s="395" t="n">
        <f aca="false">IF($BB586&lt;=0,-$BB586,0)</f>
        <v>-0</v>
      </c>
      <c r="BE586" s="396" t="n">
        <f aca="false">IF((V586-AJ586)&lt;0,0,V586-AJ586)</f>
        <v>0</v>
      </c>
      <c r="BF586" s="397" t="n">
        <f aca="false">IF(AW586&gt;1,0,V586-AW586*V586)</f>
        <v>0</v>
      </c>
    </row>
    <row r="587" customFormat="false" ht="19.5" hidden="false" customHeight="true" outlineLevel="0" collapsed="false">
      <c r="A587" s="166"/>
      <c r="B587" s="208" t="n">
        <f aca="false">B586+1</f>
        <v>576</v>
      </c>
      <c r="C587" s="166"/>
      <c r="D587" s="369" t="n">
        <f aca="false">INDEX(_Rge_Projectdata_3rd,$B587,MATCH("Project-ID",_Rge_Headline_Projectdata,0))</f>
        <v>0</v>
      </c>
      <c r="E587" s="370" t="str">
        <f aca="false" t="array" ref="E587:E587">IF(INDEX(_Rge_Data_3rd_CY,$B587,E$1)=0,"",TEXT(INDEX(_Rge_Data_3rd_CY,$B587,E$1),"JJJJMMTT"))</f>
        <v/>
      </c>
      <c r="F587" s="382" t="str">
        <f aca="false" t="array" ref="F587:F587">INDEX(_Rge_Data_3rd_CY,$B587,F$1)</f>
        <v>Open</v>
      </c>
      <c r="G587" s="371" t="n">
        <f aca="false" t="array" ref="G587:G587">IFERROR(MATCH(INDEX(_Rge_Data_3rd_CY,$B587,G$1),_Rge_Projectstatus,0),"")</f>
        <v>1</v>
      </c>
      <c r="H587" s="383" t="n">
        <f aca="false">INDEX(_Rge_Data_3rd_CY,$B587,H$1)</f>
        <v>0</v>
      </c>
      <c r="I587" s="384" t="n">
        <f aca="false">INDEX(_Rge_Data_3rd_CY,$B587,I$1)</f>
        <v>0</v>
      </c>
      <c r="J587" s="384" t="n">
        <f aca="false">INDEX(_Rge_Data_3rd_CY,$B587,J$1)</f>
        <v>0</v>
      </c>
      <c r="K587" s="384" t="n">
        <f aca="false">INDEX(_Rge_Data_3rd_CY,$B587,K$1)</f>
        <v>0</v>
      </c>
      <c r="L587" s="385" t="n">
        <f aca="false" t="array" ref="L587:L587">INDEX(_Rge_Data_3rd_CY,$B587,L$1)</f>
        <v>0</v>
      </c>
      <c r="M587" s="385" t="n">
        <f aca="false" t="array" ref="M587:M587">INDEX(_Rge_Data_3rd_CY,$B587,M$1)</f>
        <v>0</v>
      </c>
      <c r="N587" s="385" t="n">
        <f aca="false" t="array" ref="N587:N587">INDEX(_Rge_Data_3rd_CY,$B587,N$1)</f>
        <v>0</v>
      </c>
      <c r="O587" s="385" t="n">
        <f aca="false" t="array" ref="O587:O587">INDEX(_Rge_Data_3rd_CY,$B587,O$1)</f>
        <v>0</v>
      </c>
      <c r="P587" s="385" t="n">
        <f aca="false" t="array" ref="P587:P587">INDEX(_Rge_Data_3rd_CY,$B587,P$1)</f>
        <v>0</v>
      </c>
      <c r="Q587" s="385" t="n">
        <f aca="false">INDEX(_Rge_Data_3rd_CY,$B587,Q$1)</f>
        <v>0</v>
      </c>
      <c r="R587" s="385" t="n">
        <f aca="false" t="array" ref="R587:R587">INDEX(_Rge_Data_3rd_CY,$B587,R$1)</f>
        <v>0</v>
      </c>
      <c r="S587" s="385" t="n">
        <f aca="false" t="array" ref="S587:S587">INDEX(_Rge_Data_3rd_CY,$B587,S$1)</f>
        <v>0</v>
      </c>
      <c r="T587" s="385" t="n">
        <f aca="false">H587-S587</f>
        <v>0</v>
      </c>
      <c r="U587" s="386" t="n">
        <f aca="false">IFERROR(T587/H587,0)</f>
        <v>0</v>
      </c>
      <c r="V587" s="387" t="n">
        <f aca="false">INDEX(_Rge_Data_3rd_CY,$B587,V$1)</f>
        <v>0</v>
      </c>
      <c r="W587" s="388" t="n">
        <f aca="false">INDEX(_Rge_Data_3rd_CY,$B587,W$1)</f>
        <v>0</v>
      </c>
      <c r="X587" s="388" t="n">
        <f aca="false">INDEX(_Rge_Data_3rd_CY,$B587,X$1)</f>
        <v>0</v>
      </c>
      <c r="Y587" s="388" t="n">
        <f aca="false">INDEX(_Rge_Data_3rd_CY,$B587,Y$1)</f>
        <v>0</v>
      </c>
      <c r="Z587" s="388" t="n">
        <f aca="false" t="array" ref="Z587:Z587">INDEX(_Rge_Data_3rd_CY,$B587,Z$1)</f>
        <v>0</v>
      </c>
      <c r="AA587" s="388" t="n">
        <f aca="false" t="array" ref="AA587:AA587">INDEX(_Rge_Data_3rd_CY,$B587,AA$1)</f>
        <v>0</v>
      </c>
      <c r="AB587" s="388" t="n">
        <f aca="false" t="array" ref="AB587:AB587">INDEX(_Rge_Data_3rd_CY,$B587,AB$1)</f>
        <v>0</v>
      </c>
      <c r="AC587" s="388" t="n">
        <f aca="false" t="array" ref="AC587:AC587">INDEX(_Rge_Data_3rd_CY,$B587,AC$1)</f>
        <v>0</v>
      </c>
      <c r="AD587" s="388" t="n">
        <f aca="false" t="array" ref="AD587:AD587">INDEX(_Rge_Data_3rd_CY,$B587,AD$1)</f>
        <v>0</v>
      </c>
      <c r="AE587" s="388" t="n">
        <f aca="false">INDEX(_Rge_Data_3rd_CY,$B587,AE$1)</f>
        <v>0</v>
      </c>
      <c r="AF587" s="388" t="n">
        <f aca="false" t="array" ref="AF587:AF587">INDEX(_Rge_Data_3rd_CY,$B587,AF$1)</f>
        <v>0</v>
      </c>
      <c r="AG587" s="388" t="n">
        <f aca="false" t="array" ref="AG587:AG587">INDEX(_Rge_Data_3rd_CY,$B587,AG$1)</f>
        <v>0</v>
      </c>
      <c r="AH587" s="388" t="n">
        <f aca="false">V587-AG587</f>
        <v>0</v>
      </c>
      <c r="AI587" s="389" t="n">
        <f aca="false">IFERROR(AH587/V587,)</f>
        <v>0</v>
      </c>
      <c r="AJ587" s="390" t="n">
        <f aca="false">INDEX(_Rge_Data_3rd_CY,$B587,AJ$1)</f>
        <v>0</v>
      </c>
      <c r="AK587" s="391" t="n">
        <f aca="false">INDEX(_Rge_Data_3rd_CY,$B587,AK$1)</f>
        <v>0</v>
      </c>
      <c r="AL587" s="391" t="n">
        <f aca="false">INDEX(_Rge_Data_3rd_CY,$B587,AL$1)</f>
        <v>0</v>
      </c>
      <c r="AM587" s="391" t="n">
        <f aca="false">INDEX(_Rge_Data_3rd_CY,$B587,AM$1)</f>
        <v>0</v>
      </c>
      <c r="AN587" s="391" t="n">
        <f aca="false" t="array" ref="AN587:AN587">INDEX(_Rge_Data_3rd_CY,$B587,AN$1)</f>
        <v>0</v>
      </c>
      <c r="AO587" s="391" t="n">
        <f aca="false" t="array" ref="AO587:AO587">INDEX(_Rge_Data_3rd_CY,$B587,AO$1)</f>
        <v>0</v>
      </c>
      <c r="AP587" s="391" t="n">
        <f aca="false" t="array" ref="AP587:AP587">INDEX(_Rge_Data_3rd_CY,$B587,AP$1)</f>
        <v>0</v>
      </c>
      <c r="AQ587" s="391" t="n">
        <f aca="false" t="array" ref="AQ587:AQ587">INDEX(_Rge_Data_3rd_CY,$B587,AQ$1)</f>
        <v>0</v>
      </c>
      <c r="AR587" s="391" t="n">
        <f aca="false" t="array" ref="AR587:AR587">INDEX(_Rge_Data_3rd_CY,$B587,AR$1)</f>
        <v>0</v>
      </c>
      <c r="AS587" s="391" t="n">
        <f aca="false">INDEX(_Rge_Data_3rd_CY,$B587,AS$1)</f>
        <v>0</v>
      </c>
      <c r="AT587" s="391" t="n">
        <f aca="false" t="array" ref="AT587:AT587">INDEX(_Rge_Data_3rd_CY,$B587,AT$1)</f>
        <v>0</v>
      </c>
      <c r="AU587" s="391" t="n">
        <f aca="false" t="array" ref="AU587:AU587">INDEX(_Rge_Data_3rd_CY,$B587,AU$1)</f>
        <v>0</v>
      </c>
      <c r="AV587" s="262" t="n">
        <f aca="false">AU587+AX587+AY587</f>
        <v>0</v>
      </c>
      <c r="AW587" s="392" t="n">
        <f aca="false">IFERROR(AU587/AG587,0)</f>
        <v>0</v>
      </c>
      <c r="AX587" s="268" t="n">
        <f aca="false">IFERROR(IF(AND($F587="OPEN",$AH587&gt;0),$AH587*_SoP*$AW587,IF(AND($F587="CLOSED",$AH587&gt;0),$AH587*_SoL*$AW587,0)),0)</f>
        <v>0</v>
      </c>
      <c r="AY587" s="268" t="n">
        <f aca="false">IFERROR(IF($AH587&lt;0,$AH587*_SoL,0),0)</f>
        <v>0</v>
      </c>
      <c r="AZ587" s="393" t="n">
        <f aca="false">AU587+AX587</f>
        <v>0</v>
      </c>
      <c r="BA587" s="393" t="n">
        <f aca="false">AJ587-AY587</f>
        <v>0</v>
      </c>
      <c r="BB587" s="393" t="n">
        <f aca="false">AZ587-BA587</f>
        <v>0</v>
      </c>
      <c r="BC587" s="394" t="n">
        <f aca="false">IF($BB587&gt;=0,$BB587,0)</f>
        <v>0</v>
      </c>
      <c r="BD587" s="395" t="n">
        <f aca="false">IF($BB587&lt;=0,-$BB587,0)</f>
        <v>-0</v>
      </c>
      <c r="BE587" s="396" t="n">
        <f aca="false">IF((V587-AJ587)&lt;0,0,V587-AJ587)</f>
        <v>0</v>
      </c>
      <c r="BF587" s="397" t="n">
        <f aca="false">IF(AW587&gt;1,0,V587-AW587*V587)</f>
        <v>0</v>
      </c>
    </row>
    <row r="588" customFormat="false" ht="19.5" hidden="false" customHeight="true" outlineLevel="0" collapsed="false">
      <c r="A588" s="166"/>
      <c r="B588" s="208" t="n">
        <f aca="false">B587+1</f>
        <v>577</v>
      </c>
      <c r="C588" s="166"/>
      <c r="D588" s="369" t="n">
        <f aca="false">INDEX(_Rge_Projectdata_3rd,$B588,MATCH("Project-ID",_Rge_Headline_Projectdata,0))</f>
        <v>0</v>
      </c>
      <c r="E588" s="370" t="str">
        <f aca="false" t="array" ref="E588:E588">IF(INDEX(_Rge_Data_3rd_CY,$B588,E$1)=0,"",TEXT(INDEX(_Rge_Data_3rd_CY,$B588,E$1),"JJJJMMTT"))</f>
        <v/>
      </c>
      <c r="F588" s="382" t="str">
        <f aca="false" t="array" ref="F588:F588">INDEX(_Rge_Data_3rd_CY,$B588,F$1)</f>
        <v>Open</v>
      </c>
      <c r="G588" s="371" t="n">
        <f aca="false" t="array" ref="G588:G588">IFERROR(MATCH(INDEX(_Rge_Data_3rd_CY,$B588,G$1),_Rge_Projectstatus,0),"")</f>
        <v>1</v>
      </c>
      <c r="H588" s="383" t="n">
        <f aca="false">INDEX(_Rge_Data_3rd_CY,$B588,H$1)</f>
        <v>0</v>
      </c>
      <c r="I588" s="384" t="n">
        <f aca="false">INDEX(_Rge_Data_3rd_CY,$B588,I$1)</f>
        <v>0</v>
      </c>
      <c r="J588" s="384" t="n">
        <f aca="false">INDEX(_Rge_Data_3rd_CY,$B588,J$1)</f>
        <v>0</v>
      </c>
      <c r="K588" s="384" t="n">
        <f aca="false">INDEX(_Rge_Data_3rd_CY,$B588,K$1)</f>
        <v>0</v>
      </c>
      <c r="L588" s="385" t="n">
        <f aca="false" t="array" ref="L588:L588">INDEX(_Rge_Data_3rd_CY,$B588,L$1)</f>
        <v>0</v>
      </c>
      <c r="M588" s="385" t="n">
        <f aca="false" t="array" ref="M588:M588">INDEX(_Rge_Data_3rd_CY,$B588,M$1)</f>
        <v>0</v>
      </c>
      <c r="N588" s="385" t="n">
        <f aca="false" t="array" ref="N588:N588">INDEX(_Rge_Data_3rd_CY,$B588,N$1)</f>
        <v>0</v>
      </c>
      <c r="O588" s="385" t="n">
        <f aca="false" t="array" ref="O588:O588">INDEX(_Rge_Data_3rd_CY,$B588,O$1)</f>
        <v>0</v>
      </c>
      <c r="P588" s="385" t="n">
        <f aca="false" t="array" ref="P588:P588">INDEX(_Rge_Data_3rd_CY,$B588,P$1)</f>
        <v>0</v>
      </c>
      <c r="Q588" s="385" t="n">
        <f aca="false">INDEX(_Rge_Data_3rd_CY,$B588,Q$1)</f>
        <v>0</v>
      </c>
      <c r="R588" s="385" t="n">
        <f aca="false" t="array" ref="R588:R588">INDEX(_Rge_Data_3rd_CY,$B588,R$1)</f>
        <v>0</v>
      </c>
      <c r="S588" s="385" t="n">
        <f aca="false" t="array" ref="S588:S588">INDEX(_Rge_Data_3rd_CY,$B588,S$1)</f>
        <v>0</v>
      </c>
      <c r="T588" s="385" t="n">
        <f aca="false">H588-S588</f>
        <v>0</v>
      </c>
      <c r="U588" s="386" t="n">
        <f aca="false">IFERROR(T588/H588,0)</f>
        <v>0</v>
      </c>
      <c r="V588" s="387" t="n">
        <f aca="false">INDEX(_Rge_Data_3rd_CY,$B588,V$1)</f>
        <v>0</v>
      </c>
      <c r="W588" s="388" t="n">
        <f aca="false">INDEX(_Rge_Data_3rd_CY,$B588,W$1)</f>
        <v>0</v>
      </c>
      <c r="X588" s="388" t="n">
        <f aca="false">INDEX(_Rge_Data_3rd_CY,$B588,X$1)</f>
        <v>0</v>
      </c>
      <c r="Y588" s="388" t="n">
        <f aca="false">INDEX(_Rge_Data_3rd_CY,$B588,Y$1)</f>
        <v>0</v>
      </c>
      <c r="Z588" s="388" t="n">
        <f aca="false" t="array" ref="Z588:Z588">INDEX(_Rge_Data_3rd_CY,$B588,Z$1)</f>
        <v>0</v>
      </c>
      <c r="AA588" s="388" t="n">
        <f aca="false" t="array" ref="AA588:AA588">INDEX(_Rge_Data_3rd_CY,$B588,AA$1)</f>
        <v>0</v>
      </c>
      <c r="AB588" s="388" t="n">
        <f aca="false" t="array" ref="AB588:AB588">INDEX(_Rge_Data_3rd_CY,$B588,AB$1)</f>
        <v>0</v>
      </c>
      <c r="AC588" s="388" t="n">
        <f aca="false" t="array" ref="AC588:AC588">INDEX(_Rge_Data_3rd_CY,$B588,AC$1)</f>
        <v>0</v>
      </c>
      <c r="AD588" s="388" t="n">
        <f aca="false" t="array" ref="AD588:AD588">INDEX(_Rge_Data_3rd_CY,$B588,AD$1)</f>
        <v>0</v>
      </c>
      <c r="AE588" s="388" t="n">
        <f aca="false">INDEX(_Rge_Data_3rd_CY,$B588,AE$1)</f>
        <v>0</v>
      </c>
      <c r="AF588" s="388" t="n">
        <f aca="false" t="array" ref="AF588:AF588">INDEX(_Rge_Data_3rd_CY,$B588,AF$1)</f>
        <v>0</v>
      </c>
      <c r="AG588" s="388" t="n">
        <f aca="false" t="array" ref="AG588:AG588">INDEX(_Rge_Data_3rd_CY,$B588,AG$1)</f>
        <v>0</v>
      </c>
      <c r="AH588" s="388" t="n">
        <f aca="false">V588-AG588</f>
        <v>0</v>
      </c>
      <c r="AI588" s="389" t="n">
        <f aca="false">IFERROR(AH588/V588,)</f>
        <v>0</v>
      </c>
      <c r="AJ588" s="390" t="n">
        <f aca="false">INDEX(_Rge_Data_3rd_CY,$B588,AJ$1)</f>
        <v>0</v>
      </c>
      <c r="AK588" s="391" t="n">
        <f aca="false">INDEX(_Rge_Data_3rd_CY,$B588,AK$1)</f>
        <v>0</v>
      </c>
      <c r="AL588" s="391" t="n">
        <f aca="false">INDEX(_Rge_Data_3rd_CY,$B588,AL$1)</f>
        <v>0</v>
      </c>
      <c r="AM588" s="391" t="n">
        <f aca="false">INDEX(_Rge_Data_3rd_CY,$B588,AM$1)</f>
        <v>0</v>
      </c>
      <c r="AN588" s="391" t="n">
        <f aca="false" t="array" ref="AN588:AN588">INDEX(_Rge_Data_3rd_CY,$B588,AN$1)</f>
        <v>0</v>
      </c>
      <c r="AO588" s="391" t="n">
        <f aca="false" t="array" ref="AO588:AO588">INDEX(_Rge_Data_3rd_CY,$B588,AO$1)</f>
        <v>0</v>
      </c>
      <c r="AP588" s="391" t="n">
        <f aca="false" t="array" ref="AP588:AP588">INDEX(_Rge_Data_3rd_CY,$B588,AP$1)</f>
        <v>0</v>
      </c>
      <c r="AQ588" s="391" t="n">
        <f aca="false" t="array" ref="AQ588:AQ588">INDEX(_Rge_Data_3rd_CY,$B588,AQ$1)</f>
        <v>0</v>
      </c>
      <c r="AR588" s="391" t="n">
        <f aca="false" t="array" ref="AR588:AR588">INDEX(_Rge_Data_3rd_CY,$B588,AR$1)</f>
        <v>0</v>
      </c>
      <c r="AS588" s="391" t="n">
        <f aca="false">INDEX(_Rge_Data_3rd_CY,$B588,AS$1)</f>
        <v>0</v>
      </c>
      <c r="AT588" s="391" t="n">
        <f aca="false" t="array" ref="AT588:AT588">INDEX(_Rge_Data_3rd_CY,$B588,AT$1)</f>
        <v>0</v>
      </c>
      <c r="AU588" s="391" t="n">
        <f aca="false" t="array" ref="AU588:AU588">INDEX(_Rge_Data_3rd_CY,$B588,AU$1)</f>
        <v>0</v>
      </c>
      <c r="AV588" s="262" t="n">
        <f aca="false">AU588+AX588+AY588</f>
        <v>0</v>
      </c>
      <c r="AW588" s="392" t="n">
        <f aca="false">IFERROR(AU588/AG588,0)</f>
        <v>0</v>
      </c>
      <c r="AX588" s="268" t="n">
        <f aca="false">IFERROR(IF(AND($F588="OPEN",$AH588&gt;0),$AH588*_SoP*$AW588,IF(AND($F588="CLOSED",$AH588&gt;0),$AH588*_SoL*$AW588,0)),0)</f>
        <v>0</v>
      </c>
      <c r="AY588" s="268" t="n">
        <f aca="false">IFERROR(IF($AH588&lt;0,$AH588*_SoL,0),0)</f>
        <v>0</v>
      </c>
      <c r="AZ588" s="393" t="n">
        <f aca="false">AU588+AX588</f>
        <v>0</v>
      </c>
      <c r="BA588" s="393" t="n">
        <f aca="false">AJ588-AY588</f>
        <v>0</v>
      </c>
      <c r="BB588" s="393" t="n">
        <f aca="false">AZ588-BA588</f>
        <v>0</v>
      </c>
      <c r="BC588" s="394" t="n">
        <f aca="false">IF($BB588&gt;=0,$BB588,0)</f>
        <v>0</v>
      </c>
      <c r="BD588" s="395" t="n">
        <f aca="false">IF($BB588&lt;=0,-$BB588,0)</f>
        <v>-0</v>
      </c>
      <c r="BE588" s="396" t="n">
        <f aca="false">IF((V588-AJ588)&lt;0,0,V588-AJ588)</f>
        <v>0</v>
      </c>
      <c r="BF588" s="397" t="n">
        <f aca="false">IF(AW588&gt;1,0,V588-AW588*V588)</f>
        <v>0</v>
      </c>
    </row>
    <row r="589" customFormat="false" ht="19.5" hidden="false" customHeight="true" outlineLevel="0" collapsed="false">
      <c r="A589" s="166"/>
      <c r="B589" s="208" t="n">
        <f aca="false">B588+1</f>
        <v>578</v>
      </c>
      <c r="C589" s="166"/>
      <c r="D589" s="369" t="n">
        <f aca="false">INDEX(_Rge_Projectdata_3rd,$B589,MATCH("Project-ID",_Rge_Headline_Projectdata,0))</f>
        <v>0</v>
      </c>
      <c r="E589" s="370" t="str">
        <f aca="false" t="array" ref="E589:E589">IF(INDEX(_Rge_Data_3rd_CY,$B589,E$1)=0,"",TEXT(INDEX(_Rge_Data_3rd_CY,$B589,E$1),"JJJJMMTT"))</f>
        <v/>
      </c>
      <c r="F589" s="382" t="str">
        <f aca="false" t="array" ref="F589:F589">INDEX(_Rge_Data_3rd_CY,$B589,F$1)</f>
        <v>Open</v>
      </c>
      <c r="G589" s="371" t="n">
        <f aca="false" t="array" ref="G589:G589">IFERROR(MATCH(INDEX(_Rge_Data_3rd_CY,$B589,G$1),_Rge_Projectstatus,0),"")</f>
        <v>1</v>
      </c>
      <c r="H589" s="383" t="n">
        <f aca="false">INDEX(_Rge_Data_3rd_CY,$B589,H$1)</f>
        <v>0</v>
      </c>
      <c r="I589" s="384" t="n">
        <f aca="false">INDEX(_Rge_Data_3rd_CY,$B589,I$1)</f>
        <v>0</v>
      </c>
      <c r="J589" s="384" t="n">
        <f aca="false">INDEX(_Rge_Data_3rd_CY,$B589,J$1)</f>
        <v>0</v>
      </c>
      <c r="K589" s="384" t="n">
        <f aca="false">INDEX(_Rge_Data_3rd_CY,$B589,K$1)</f>
        <v>0</v>
      </c>
      <c r="L589" s="385" t="n">
        <f aca="false" t="array" ref="L589:L589">INDEX(_Rge_Data_3rd_CY,$B589,L$1)</f>
        <v>0</v>
      </c>
      <c r="M589" s="385" t="n">
        <f aca="false" t="array" ref="M589:M589">INDEX(_Rge_Data_3rd_CY,$B589,M$1)</f>
        <v>0</v>
      </c>
      <c r="N589" s="385" t="n">
        <f aca="false" t="array" ref="N589:N589">INDEX(_Rge_Data_3rd_CY,$B589,N$1)</f>
        <v>0</v>
      </c>
      <c r="O589" s="385" t="n">
        <f aca="false" t="array" ref="O589:O589">INDEX(_Rge_Data_3rd_CY,$B589,O$1)</f>
        <v>0</v>
      </c>
      <c r="P589" s="385" t="n">
        <f aca="false" t="array" ref="P589:P589">INDEX(_Rge_Data_3rd_CY,$B589,P$1)</f>
        <v>0</v>
      </c>
      <c r="Q589" s="385" t="n">
        <f aca="false">INDEX(_Rge_Data_3rd_CY,$B589,Q$1)</f>
        <v>0</v>
      </c>
      <c r="R589" s="385" t="n">
        <f aca="false" t="array" ref="R589:R589">INDEX(_Rge_Data_3rd_CY,$B589,R$1)</f>
        <v>0</v>
      </c>
      <c r="S589" s="385" t="n">
        <f aca="false" t="array" ref="S589:S589">INDEX(_Rge_Data_3rd_CY,$B589,S$1)</f>
        <v>0</v>
      </c>
      <c r="T589" s="385" t="n">
        <f aca="false">H589-S589</f>
        <v>0</v>
      </c>
      <c r="U589" s="386" t="n">
        <f aca="false">IFERROR(T589/H589,0)</f>
        <v>0</v>
      </c>
      <c r="V589" s="387" t="n">
        <f aca="false">INDEX(_Rge_Data_3rd_CY,$B589,V$1)</f>
        <v>0</v>
      </c>
      <c r="W589" s="388" t="n">
        <f aca="false">INDEX(_Rge_Data_3rd_CY,$B589,W$1)</f>
        <v>0</v>
      </c>
      <c r="X589" s="388" t="n">
        <f aca="false">INDEX(_Rge_Data_3rd_CY,$B589,X$1)</f>
        <v>0</v>
      </c>
      <c r="Y589" s="388" t="n">
        <f aca="false">INDEX(_Rge_Data_3rd_CY,$B589,Y$1)</f>
        <v>0</v>
      </c>
      <c r="Z589" s="388" t="n">
        <f aca="false" t="array" ref="Z589:Z589">INDEX(_Rge_Data_3rd_CY,$B589,Z$1)</f>
        <v>0</v>
      </c>
      <c r="AA589" s="388" t="n">
        <f aca="false" t="array" ref="AA589:AA589">INDEX(_Rge_Data_3rd_CY,$B589,AA$1)</f>
        <v>0</v>
      </c>
      <c r="AB589" s="388" t="n">
        <f aca="false" t="array" ref="AB589:AB589">INDEX(_Rge_Data_3rd_CY,$B589,AB$1)</f>
        <v>0</v>
      </c>
      <c r="AC589" s="388" t="n">
        <f aca="false" t="array" ref="AC589:AC589">INDEX(_Rge_Data_3rd_CY,$B589,AC$1)</f>
        <v>0</v>
      </c>
      <c r="AD589" s="388" t="n">
        <f aca="false" t="array" ref="AD589:AD589">INDEX(_Rge_Data_3rd_CY,$B589,AD$1)</f>
        <v>0</v>
      </c>
      <c r="AE589" s="388" t="n">
        <f aca="false">INDEX(_Rge_Data_3rd_CY,$B589,AE$1)</f>
        <v>0</v>
      </c>
      <c r="AF589" s="388" t="n">
        <f aca="false" t="array" ref="AF589:AF589">INDEX(_Rge_Data_3rd_CY,$B589,AF$1)</f>
        <v>0</v>
      </c>
      <c r="AG589" s="388" t="n">
        <f aca="false" t="array" ref="AG589:AG589">INDEX(_Rge_Data_3rd_CY,$B589,AG$1)</f>
        <v>0</v>
      </c>
      <c r="AH589" s="388" t="n">
        <f aca="false">V589-AG589</f>
        <v>0</v>
      </c>
      <c r="AI589" s="389" t="n">
        <f aca="false">IFERROR(AH589/V589,)</f>
        <v>0</v>
      </c>
      <c r="AJ589" s="390" t="n">
        <f aca="false">INDEX(_Rge_Data_3rd_CY,$B589,AJ$1)</f>
        <v>0</v>
      </c>
      <c r="AK589" s="391" t="n">
        <f aca="false">INDEX(_Rge_Data_3rd_CY,$B589,AK$1)</f>
        <v>0</v>
      </c>
      <c r="AL589" s="391" t="n">
        <f aca="false">INDEX(_Rge_Data_3rd_CY,$B589,AL$1)</f>
        <v>0</v>
      </c>
      <c r="AM589" s="391" t="n">
        <f aca="false">INDEX(_Rge_Data_3rd_CY,$B589,AM$1)</f>
        <v>0</v>
      </c>
      <c r="AN589" s="391" t="n">
        <f aca="false" t="array" ref="AN589:AN589">INDEX(_Rge_Data_3rd_CY,$B589,AN$1)</f>
        <v>0</v>
      </c>
      <c r="AO589" s="391" t="n">
        <f aca="false" t="array" ref="AO589:AO589">INDEX(_Rge_Data_3rd_CY,$B589,AO$1)</f>
        <v>0</v>
      </c>
      <c r="AP589" s="391" t="n">
        <f aca="false" t="array" ref="AP589:AP589">INDEX(_Rge_Data_3rd_CY,$B589,AP$1)</f>
        <v>0</v>
      </c>
      <c r="AQ589" s="391" t="n">
        <f aca="false" t="array" ref="AQ589:AQ589">INDEX(_Rge_Data_3rd_CY,$B589,AQ$1)</f>
        <v>0</v>
      </c>
      <c r="AR589" s="391" t="n">
        <f aca="false" t="array" ref="AR589:AR589">INDEX(_Rge_Data_3rd_CY,$B589,AR$1)</f>
        <v>0</v>
      </c>
      <c r="AS589" s="391" t="n">
        <f aca="false">INDEX(_Rge_Data_3rd_CY,$B589,AS$1)</f>
        <v>0</v>
      </c>
      <c r="AT589" s="391" t="n">
        <f aca="false" t="array" ref="AT589:AT589">INDEX(_Rge_Data_3rd_CY,$B589,AT$1)</f>
        <v>0</v>
      </c>
      <c r="AU589" s="391" t="n">
        <f aca="false" t="array" ref="AU589:AU589">INDEX(_Rge_Data_3rd_CY,$B589,AU$1)</f>
        <v>0</v>
      </c>
      <c r="AV589" s="262" t="n">
        <f aca="false">AU589+AX589+AY589</f>
        <v>0</v>
      </c>
      <c r="AW589" s="392" t="n">
        <f aca="false">IFERROR(AU589/AG589,0)</f>
        <v>0</v>
      </c>
      <c r="AX589" s="268" t="n">
        <f aca="false">IFERROR(IF(AND($F589="OPEN",$AH589&gt;0),$AH589*_SoP*$AW589,IF(AND($F589="CLOSED",$AH589&gt;0),$AH589*_SoL*$AW589,0)),0)</f>
        <v>0</v>
      </c>
      <c r="AY589" s="268" t="n">
        <f aca="false">IFERROR(IF($AH589&lt;0,$AH589*_SoL,0),0)</f>
        <v>0</v>
      </c>
      <c r="AZ589" s="393" t="n">
        <f aca="false">AU589+AX589</f>
        <v>0</v>
      </c>
      <c r="BA589" s="393" t="n">
        <f aca="false">AJ589-AY589</f>
        <v>0</v>
      </c>
      <c r="BB589" s="393" t="n">
        <f aca="false">AZ589-BA589</f>
        <v>0</v>
      </c>
      <c r="BC589" s="394" t="n">
        <f aca="false">IF($BB589&gt;=0,$BB589,0)</f>
        <v>0</v>
      </c>
      <c r="BD589" s="395" t="n">
        <f aca="false">IF($BB589&lt;=0,-$BB589,0)</f>
        <v>-0</v>
      </c>
      <c r="BE589" s="396" t="n">
        <f aca="false">IF((V589-AJ589)&lt;0,0,V589-AJ589)</f>
        <v>0</v>
      </c>
      <c r="BF589" s="397" t="n">
        <f aca="false">IF(AW589&gt;1,0,V589-AW589*V589)</f>
        <v>0</v>
      </c>
    </row>
    <row r="590" customFormat="false" ht="19.5" hidden="false" customHeight="true" outlineLevel="0" collapsed="false">
      <c r="A590" s="166"/>
      <c r="B590" s="208" t="n">
        <f aca="false">B589+1</f>
        <v>579</v>
      </c>
      <c r="C590" s="166"/>
      <c r="D590" s="369" t="n">
        <f aca="false">INDEX(_Rge_Projectdata_3rd,$B590,MATCH("Project-ID",_Rge_Headline_Projectdata,0))</f>
        <v>0</v>
      </c>
      <c r="E590" s="370" t="str">
        <f aca="false" t="array" ref="E590:E590">IF(INDEX(_Rge_Data_3rd_CY,$B590,E$1)=0,"",TEXT(INDEX(_Rge_Data_3rd_CY,$B590,E$1),"JJJJMMTT"))</f>
        <v/>
      </c>
      <c r="F590" s="382" t="str">
        <f aca="false" t="array" ref="F590:F590">INDEX(_Rge_Data_3rd_CY,$B590,F$1)</f>
        <v>Open</v>
      </c>
      <c r="G590" s="371" t="n">
        <f aca="false" t="array" ref="G590:G590">IFERROR(MATCH(INDEX(_Rge_Data_3rd_CY,$B590,G$1),_Rge_Projectstatus,0),"")</f>
        <v>1</v>
      </c>
      <c r="H590" s="383" t="n">
        <f aca="false">INDEX(_Rge_Data_3rd_CY,$B590,H$1)</f>
        <v>0</v>
      </c>
      <c r="I590" s="384" t="n">
        <f aca="false">INDEX(_Rge_Data_3rd_CY,$B590,I$1)</f>
        <v>0</v>
      </c>
      <c r="J590" s="384" t="n">
        <f aca="false">INDEX(_Rge_Data_3rd_CY,$B590,J$1)</f>
        <v>0</v>
      </c>
      <c r="K590" s="384" t="n">
        <f aca="false">INDEX(_Rge_Data_3rd_CY,$B590,K$1)</f>
        <v>0</v>
      </c>
      <c r="L590" s="385" t="n">
        <f aca="false" t="array" ref="L590:L590">INDEX(_Rge_Data_3rd_CY,$B590,L$1)</f>
        <v>0</v>
      </c>
      <c r="M590" s="385" t="n">
        <f aca="false" t="array" ref="M590:M590">INDEX(_Rge_Data_3rd_CY,$B590,M$1)</f>
        <v>0</v>
      </c>
      <c r="N590" s="385" t="n">
        <f aca="false" t="array" ref="N590:N590">INDEX(_Rge_Data_3rd_CY,$B590,N$1)</f>
        <v>0</v>
      </c>
      <c r="O590" s="385" t="n">
        <f aca="false" t="array" ref="O590:O590">INDEX(_Rge_Data_3rd_CY,$B590,O$1)</f>
        <v>0</v>
      </c>
      <c r="P590" s="385" t="n">
        <f aca="false" t="array" ref="P590:P590">INDEX(_Rge_Data_3rd_CY,$B590,P$1)</f>
        <v>0</v>
      </c>
      <c r="Q590" s="385" t="n">
        <f aca="false">INDEX(_Rge_Data_3rd_CY,$B590,Q$1)</f>
        <v>0</v>
      </c>
      <c r="R590" s="385" t="n">
        <f aca="false" t="array" ref="R590:R590">INDEX(_Rge_Data_3rd_CY,$B590,R$1)</f>
        <v>0</v>
      </c>
      <c r="S590" s="385" t="n">
        <f aca="false" t="array" ref="S590:S590">INDEX(_Rge_Data_3rd_CY,$B590,S$1)</f>
        <v>0</v>
      </c>
      <c r="T590" s="385" t="n">
        <f aca="false">H590-S590</f>
        <v>0</v>
      </c>
      <c r="U590" s="386" t="n">
        <f aca="false">IFERROR(T590/H590,0)</f>
        <v>0</v>
      </c>
      <c r="V590" s="387" t="n">
        <f aca="false">INDEX(_Rge_Data_3rd_CY,$B590,V$1)</f>
        <v>0</v>
      </c>
      <c r="W590" s="388" t="n">
        <f aca="false">INDEX(_Rge_Data_3rd_CY,$B590,W$1)</f>
        <v>0</v>
      </c>
      <c r="X590" s="388" t="n">
        <f aca="false">INDEX(_Rge_Data_3rd_CY,$B590,X$1)</f>
        <v>0</v>
      </c>
      <c r="Y590" s="388" t="n">
        <f aca="false">INDEX(_Rge_Data_3rd_CY,$B590,Y$1)</f>
        <v>0</v>
      </c>
      <c r="Z590" s="388" t="n">
        <f aca="false" t="array" ref="Z590:Z590">INDEX(_Rge_Data_3rd_CY,$B590,Z$1)</f>
        <v>0</v>
      </c>
      <c r="AA590" s="388" t="n">
        <f aca="false" t="array" ref="AA590:AA590">INDEX(_Rge_Data_3rd_CY,$B590,AA$1)</f>
        <v>0</v>
      </c>
      <c r="AB590" s="388" t="n">
        <f aca="false" t="array" ref="AB590:AB590">INDEX(_Rge_Data_3rd_CY,$B590,AB$1)</f>
        <v>0</v>
      </c>
      <c r="AC590" s="388" t="n">
        <f aca="false" t="array" ref="AC590:AC590">INDEX(_Rge_Data_3rd_CY,$B590,AC$1)</f>
        <v>0</v>
      </c>
      <c r="AD590" s="388" t="n">
        <f aca="false" t="array" ref="AD590:AD590">INDEX(_Rge_Data_3rd_CY,$B590,AD$1)</f>
        <v>0</v>
      </c>
      <c r="AE590" s="388" t="n">
        <f aca="false">INDEX(_Rge_Data_3rd_CY,$B590,AE$1)</f>
        <v>0</v>
      </c>
      <c r="AF590" s="388" t="n">
        <f aca="false" t="array" ref="AF590:AF590">INDEX(_Rge_Data_3rd_CY,$B590,AF$1)</f>
        <v>0</v>
      </c>
      <c r="AG590" s="388" t="n">
        <f aca="false" t="array" ref="AG590:AG590">INDEX(_Rge_Data_3rd_CY,$B590,AG$1)</f>
        <v>0</v>
      </c>
      <c r="AH590" s="388" t="n">
        <f aca="false">V590-AG590</f>
        <v>0</v>
      </c>
      <c r="AI590" s="389" t="n">
        <f aca="false">IFERROR(AH590/V590,)</f>
        <v>0</v>
      </c>
      <c r="AJ590" s="390" t="n">
        <f aca="false">INDEX(_Rge_Data_3rd_CY,$B590,AJ$1)</f>
        <v>0</v>
      </c>
      <c r="AK590" s="391" t="n">
        <f aca="false">INDEX(_Rge_Data_3rd_CY,$B590,AK$1)</f>
        <v>0</v>
      </c>
      <c r="AL590" s="391" t="n">
        <f aca="false">INDEX(_Rge_Data_3rd_CY,$B590,AL$1)</f>
        <v>0</v>
      </c>
      <c r="AM590" s="391" t="n">
        <f aca="false">INDEX(_Rge_Data_3rd_CY,$B590,AM$1)</f>
        <v>0</v>
      </c>
      <c r="AN590" s="391" t="n">
        <f aca="false" t="array" ref="AN590:AN590">INDEX(_Rge_Data_3rd_CY,$B590,AN$1)</f>
        <v>0</v>
      </c>
      <c r="AO590" s="391" t="n">
        <f aca="false" t="array" ref="AO590:AO590">INDEX(_Rge_Data_3rd_CY,$B590,AO$1)</f>
        <v>0</v>
      </c>
      <c r="AP590" s="391" t="n">
        <f aca="false" t="array" ref="AP590:AP590">INDEX(_Rge_Data_3rd_CY,$B590,AP$1)</f>
        <v>0</v>
      </c>
      <c r="AQ590" s="391" t="n">
        <f aca="false" t="array" ref="AQ590:AQ590">INDEX(_Rge_Data_3rd_CY,$B590,AQ$1)</f>
        <v>0</v>
      </c>
      <c r="AR590" s="391" t="n">
        <f aca="false" t="array" ref="AR590:AR590">INDEX(_Rge_Data_3rd_CY,$B590,AR$1)</f>
        <v>0</v>
      </c>
      <c r="AS590" s="391" t="n">
        <f aca="false">INDEX(_Rge_Data_3rd_CY,$B590,AS$1)</f>
        <v>0</v>
      </c>
      <c r="AT590" s="391" t="n">
        <f aca="false" t="array" ref="AT590:AT590">INDEX(_Rge_Data_3rd_CY,$B590,AT$1)</f>
        <v>0</v>
      </c>
      <c r="AU590" s="391" t="n">
        <f aca="false" t="array" ref="AU590:AU590">INDEX(_Rge_Data_3rd_CY,$B590,AU$1)</f>
        <v>0</v>
      </c>
      <c r="AV590" s="262" t="n">
        <f aca="false">AU590+AX590+AY590</f>
        <v>0</v>
      </c>
      <c r="AW590" s="392" t="n">
        <f aca="false">IFERROR(AU590/AG590,0)</f>
        <v>0</v>
      </c>
      <c r="AX590" s="268" t="n">
        <f aca="false">IFERROR(IF(AND($F590="OPEN",$AH590&gt;0),$AH590*_SoP*$AW590,IF(AND($F590="CLOSED",$AH590&gt;0),$AH590*_SoL*$AW590,0)),0)</f>
        <v>0</v>
      </c>
      <c r="AY590" s="268" t="n">
        <f aca="false">IFERROR(IF($AH590&lt;0,$AH590*_SoL,0),0)</f>
        <v>0</v>
      </c>
      <c r="AZ590" s="393" t="n">
        <f aca="false">AU590+AX590</f>
        <v>0</v>
      </c>
      <c r="BA590" s="393" t="n">
        <f aca="false">AJ590-AY590</f>
        <v>0</v>
      </c>
      <c r="BB590" s="393" t="n">
        <f aca="false">AZ590-BA590</f>
        <v>0</v>
      </c>
      <c r="BC590" s="394" t="n">
        <f aca="false">IF($BB590&gt;=0,$BB590,0)</f>
        <v>0</v>
      </c>
      <c r="BD590" s="395" t="n">
        <f aca="false">IF($BB590&lt;=0,-$BB590,0)</f>
        <v>-0</v>
      </c>
      <c r="BE590" s="396" t="n">
        <f aca="false">IF((V590-AJ590)&lt;0,0,V590-AJ590)</f>
        <v>0</v>
      </c>
      <c r="BF590" s="397" t="n">
        <f aca="false">IF(AW590&gt;1,0,V590-AW590*V590)</f>
        <v>0</v>
      </c>
    </row>
    <row r="591" customFormat="false" ht="19.5" hidden="false" customHeight="true" outlineLevel="0" collapsed="false">
      <c r="A591" s="166"/>
      <c r="B591" s="208" t="n">
        <f aca="false">B590+1</f>
        <v>580</v>
      </c>
      <c r="C591" s="166"/>
      <c r="D591" s="369" t="n">
        <f aca="false">INDEX(_Rge_Projectdata_3rd,$B591,MATCH("Project-ID",_Rge_Headline_Projectdata,0))</f>
        <v>0</v>
      </c>
      <c r="E591" s="370" t="str">
        <f aca="false" t="array" ref="E591:E591">IF(INDEX(_Rge_Data_3rd_CY,$B591,E$1)=0,"",TEXT(INDEX(_Rge_Data_3rd_CY,$B591,E$1),"JJJJMMTT"))</f>
        <v/>
      </c>
      <c r="F591" s="382" t="str">
        <f aca="false" t="array" ref="F591:F591">INDEX(_Rge_Data_3rd_CY,$B591,F$1)</f>
        <v>Open</v>
      </c>
      <c r="G591" s="371" t="n">
        <f aca="false" t="array" ref="G591:G591">IFERROR(MATCH(INDEX(_Rge_Data_3rd_CY,$B591,G$1),_Rge_Projectstatus,0),"")</f>
        <v>1</v>
      </c>
      <c r="H591" s="383" t="n">
        <f aca="false">INDEX(_Rge_Data_3rd_CY,$B591,H$1)</f>
        <v>0</v>
      </c>
      <c r="I591" s="384" t="n">
        <f aca="false">INDEX(_Rge_Data_3rd_CY,$B591,I$1)</f>
        <v>0</v>
      </c>
      <c r="J591" s="384" t="n">
        <f aca="false">INDEX(_Rge_Data_3rd_CY,$B591,J$1)</f>
        <v>0</v>
      </c>
      <c r="K591" s="384" t="n">
        <f aca="false">INDEX(_Rge_Data_3rd_CY,$B591,K$1)</f>
        <v>0</v>
      </c>
      <c r="L591" s="385" t="n">
        <f aca="false" t="array" ref="L591:L591">INDEX(_Rge_Data_3rd_CY,$B591,L$1)</f>
        <v>0</v>
      </c>
      <c r="M591" s="385" t="n">
        <f aca="false" t="array" ref="M591:M591">INDEX(_Rge_Data_3rd_CY,$B591,M$1)</f>
        <v>0</v>
      </c>
      <c r="N591" s="385" t="n">
        <f aca="false" t="array" ref="N591:N591">INDEX(_Rge_Data_3rd_CY,$B591,N$1)</f>
        <v>0</v>
      </c>
      <c r="O591" s="385" t="n">
        <f aca="false" t="array" ref="O591:O591">INDEX(_Rge_Data_3rd_CY,$B591,O$1)</f>
        <v>0</v>
      </c>
      <c r="P591" s="385" t="n">
        <f aca="false" t="array" ref="P591:P591">INDEX(_Rge_Data_3rd_CY,$B591,P$1)</f>
        <v>0</v>
      </c>
      <c r="Q591" s="385" t="n">
        <f aca="false">INDEX(_Rge_Data_3rd_CY,$B591,Q$1)</f>
        <v>0</v>
      </c>
      <c r="R591" s="385" t="n">
        <f aca="false" t="array" ref="R591:R591">INDEX(_Rge_Data_3rd_CY,$B591,R$1)</f>
        <v>0</v>
      </c>
      <c r="S591" s="385" t="n">
        <f aca="false" t="array" ref="S591:S591">INDEX(_Rge_Data_3rd_CY,$B591,S$1)</f>
        <v>0</v>
      </c>
      <c r="T591" s="385" t="n">
        <f aca="false">H591-S591</f>
        <v>0</v>
      </c>
      <c r="U591" s="386" t="n">
        <f aca="false">IFERROR(T591/H591,0)</f>
        <v>0</v>
      </c>
      <c r="V591" s="387" t="n">
        <f aca="false">INDEX(_Rge_Data_3rd_CY,$B591,V$1)</f>
        <v>0</v>
      </c>
      <c r="W591" s="388" t="n">
        <f aca="false">INDEX(_Rge_Data_3rd_CY,$B591,W$1)</f>
        <v>0</v>
      </c>
      <c r="X591" s="388" t="n">
        <f aca="false">INDEX(_Rge_Data_3rd_CY,$B591,X$1)</f>
        <v>0</v>
      </c>
      <c r="Y591" s="388" t="n">
        <f aca="false">INDEX(_Rge_Data_3rd_CY,$B591,Y$1)</f>
        <v>0</v>
      </c>
      <c r="Z591" s="388" t="n">
        <f aca="false" t="array" ref="Z591:Z591">INDEX(_Rge_Data_3rd_CY,$B591,Z$1)</f>
        <v>0</v>
      </c>
      <c r="AA591" s="388" t="n">
        <f aca="false" t="array" ref="AA591:AA591">INDEX(_Rge_Data_3rd_CY,$B591,AA$1)</f>
        <v>0</v>
      </c>
      <c r="AB591" s="388" t="n">
        <f aca="false" t="array" ref="AB591:AB591">INDEX(_Rge_Data_3rd_CY,$B591,AB$1)</f>
        <v>0</v>
      </c>
      <c r="AC591" s="388" t="n">
        <f aca="false" t="array" ref="AC591:AC591">INDEX(_Rge_Data_3rd_CY,$B591,AC$1)</f>
        <v>0</v>
      </c>
      <c r="AD591" s="388" t="n">
        <f aca="false" t="array" ref="AD591:AD591">INDEX(_Rge_Data_3rd_CY,$B591,AD$1)</f>
        <v>0</v>
      </c>
      <c r="AE591" s="388" t="n">
        <f aca="false">INDEX(_Rge_Data_3rd_CY,$B591,AE$1)</f>
        <v>0</v>
      </c>
      <c r="AF591" s="388" t="n">
        <f aca="false" t="array" ref="AF591:AF591">INDEX(_Rge_Data_3rd_CY,$B591,AF$1)</f>
        <v>0</v>
      </c>
      <c r="AG591" s="388" t="n">
        <f aca="false" t="array" ref="AG591:AG591">INDEX(_Rge_Data_3rd_CY,$B591,AG$1)</f>
        <v>0</v>
      </c>
      <c r="AH591" s="388" t="n">
        <f aca="false">V591-AG591</f>
        <v>0</v>
      </c>
      <c r="AI591" s="389" t="n">
        <f aca="false">IFERROR(AH591/V591,)</f>
        <v>0</v>
      </c>
      <c r="AJ591" s="390" t="n">
        <f aca="false">INDEX(_Rge_Data_3rd_CY,$B591,AJ$1)</f>
        <v>0</v>
      </c>
      <c r="AK591" s="391" t="n">
        <f aca="false">INDEX(_Rge_Data_3rd_CY,$B591,AK$1)</f>
        <v>0</v>
      </c>
      <c r="AL591" s="391" t="n">
        <f aca="false">INDEX(_Rge_Data_3rd_CY,$B591,AL$1)</f>
        <v>0</v>
      </c>
      <c r="AM591" s="391" t="n">
        <f aca="false">INDEX(_Rge_Data_3rd_CY,$B591,AM$1)</f>
        <v>0</v>
      </c>
      <c r="AN591" s="391" t="n">
        <f aca="false" t="array" ref="AN591:AN591">INDEX(_Rge_Data_3rd_CY,$B591,AN$1)</f>
        <v>0</v>
      </c>
      <c r="AO591" s="391" t="n">
        <f aca="false" t="array" ref="AO591:AO591">INDEX(_Rge_Data_3rd_CY,$B591,AO$1)</f>
        <v>0</v>
      </c>
      <c r="AP591" s="391" t="n">
        <f aca="false" t="array" ref="AP591:AP591">INDEX(_Rge_Data_3rd_CY,$B591,AP$1)</f>
        <v>0</v>
      </c>
      <c r="AQ591" s="391" t="n">
        <f aca="false" t="array" ref="AQ591:AQ591">INDEX(_Rge_Data_3rd_CY,$B591,AQ$1)</f>
        <v>0</v>
      </c>
      <c r="AR591" s="391" t="n">
        <f aca="false" t="array" ref="AR591:AR591">INDEX(_Rge_Data_3rd_CY,$B591,AR$1)</f>
        <v>0</v>
      </c>
      <c r="AS591" s="391" t="n">
        <f aca="false">INDEX(_Rge_Data_3rd_CY,$B591,AS$1)</f>
        <v>0</v>
      </c>
      <c r="AT591" s="391" t="n">
        <f aca="false" t="array" ref="AT591:AT591">INDEX(_Rge_Data_3rd_CY,$B591,AT$1)</f>
        <v>0</v>
      </c>
      <c r="AU591" s="391" t="n">
        <f aca="false" t="array" ref="AU591:AU591">INDEX(_Rge_Data_3rd_CY,$B591,AU$1)</f>
        <v>0</v>
      </c>
      <c r="AV591" s="262" t="n">
        <f aca="false">AU591+AX591+AY591</f>
        <v>0</v>
      </c>
      <c r="AW591" s="392" t="n">
        <f aca="false">IFERROR(AU591/AG591,0)</f>
        <v>0</v>
      </c>
      <c r="AX591" s="268" t="n">
        <f aca="false">IFERROR(IF(AND($F591="OPEN",$AH591&gt;0),$AH591*_SoP*$AW591,IF(AND($F591="CLOSED",$AH591&gt;0),$AH591*_SoL*$AW591,0)),0)</f>
        <v>0</v>
      </c>
      <c r="AY591" s="268" t="n">
        <f aca="false">IFERROR(IF($AH591&lt;0,$AH591*_SoL,0),0)</f>
        <v>0</v>
      </c>
      <c r="AZ591" s="393" t="n">
        <f aca="false">AU591+AX591</f>
        <v>0</v>
      </c>
      <c r="BA591" s="393" t="n">
        <f aca="false">AJ591-AY591</f>
        <v>0</v>
      </c>
      <c r="BB591" s="393" t="n">
        <f aca="false">AZ591-BA591</f>
        <v>0</v>
      </c>
      <c r="BC591" s="394" t="n">
        <f aca="false">IF($BB591&gt;=0,$BB591,0)</f>
        <v>0</v>
      </c>
      <c r="BD591" s="395" t="n">
        <f aca="false">IF($BB591&lt;=0,-$BB591,0)</f>
        <v>-0</v>
      </c>
      <c r="BE591" s="396" t="n">
        <f aca="false">IF((V591-AJ591)&lt;0,0,V591-AJ591)</f>
        <v>0</v>
      </c>
      <c r="BF591" s="397" t="n">
        <f aca="false">IF(AW591&gt;1,0,V591-AW591*V591)</f>
        <v>0</v>
      </c>
    </row>
    <row r="592" customFormat="false" ht="19.5" hidden="false" customHeight="true" outlineLevel="0" collapsed="false">
      <c r="A592" s="166"/>
      <c r="B592" s="208" t="n">
        <f aca="false">B591+1</f>
        <v>581</v>
      </c>
      <c r="C592" s="166"/>
      <c r="D592" s="369" t="n">
        <f aca="false">INDEX(_Rge_Projectdata_3rd,$B592,MATCH("Project-ID",_Rge_Headline_Projectdata,0))</f>
        <v>0</v>
      </c>
      <c r="E592" s="370" t="str">
        <f aca="false" t="array" ref="E592:E592">IF(INDEX(_Rge_Data_3rd_CY,$B592,E$1)=0,"",TEXT(INDEX(_Rge_Data_3rd_CY,$B592,E$1),"JJJJMMTT"))</f>
        <v/>
      </c>
      <c r="F592" s="382" t="str">
        <f aca="false" t="array" ref="F592:F592">INDEX(_Rge_Data_3rd_CY,$B592,F$1)</f>
        <v>Open</v>
      </c>
      <c r="G592" s="371" t="n">
        <f aca="false" t="array" ref="G592:G592">IFERROR(MATCH(INDEX(_Rge_Data_3rd_CY,$B592,G$1),_Rge_Projectstatus,0),"")</f>
        <v>1</v>
      </c>
      <c r="H592" s="383" t="n">
        <f aca="false">INDEX(_Rge_Data_3rd_CY,$B592,H$1)</f>
        <v>0</v>
      </c>
      <c r="I592" s="384" t="n">
        <f aca="false">INDEX(_Rge_Data_3rd_CY,$B592,I$1)</f>
        <v>0</v>
      </c>
      <c r="J592" s="384" t="n">
        <f aca="false">INDEX(_Rge_Data_3rd_CY,$B592,J$1)</f>
        <v>0</v>
      </c>
      <c r="K592" s="384" t="n">
        <f aca="false">INDEX(_Rge_Data_3rd_CY,$B592,K$1)</f>
        <v>0</v>
      </c>
      <c r="L592" s="385" t="n">
        <f aca="false" t="array" ref="L592:L592">INDEX(_Rge_Data_3rd_CY,$B592,L$1)</f>
        <v>0</v>
      </c>
      <c r="M592" s="385" t="n">
        <f aca="false" t="array" ref="M592:M592">INDEX(_Rge_Data_3rd_CY,$B592,M$1)</f>
        <v>0</v>
      </c>
      <c r="N592" s="385" t="n">
        <f aca="false" t="array" ref="N592:N592">INDEX(_Rge_Data_3rd_CY,$B592,N$1)</f>
        <v>0</v>
      </c>
      <c r="O592" s="385" t="n">
        <f aca="false" t="array" ref="O592:O592">INDEX(_Rge_Data_3rd_CY,$B592,O$1)</f>
        <v>0</v>
      </c>
      <c r="P592" s="385" t="n">
        <f aca="false" t="array" ref="P592:P592">INDEX(_Rge_Data_3rd_CY,$B592,P$1)</f>
        <v>0</v>
      </c>
      <c r="Q592" s="385" t="n">
        <f aca="false">INDEX(_Rge_Data_3rd_CY,$B592,Q$1)</f>
        <v>0</v>
      </c>
      <c r="R592" s="385" t="n">
        <f aca="false" t="array" ref="R592:R592">INDEX(_Rge_Data_3rd_CY,$B592,R$1)</f>
        <v>0</v>
      </c>
      <c r="S592" s="385" t="n">
        <f aca="false" t="array" ref="S592:S592">INDEX(_Rge_Data_3rd_CY,$B592,S$1)</f>
        <v>0</v>
      </c>
      <c r="T592" s="385" t="n">
        <f aca="false">H592-S592</f>
        <v>0</v>
      </c>
      <c r="U592" s="386" t="n">
        <f aca="false">IFERROR(T592/H592,0)</f>
        <v>0</v>
      </c>
      <c r="V592" s="387" t="n">
        <f aca="false">INDEX(_Rge_Data_3rd_CY,$B592,V$1)</f>
        <v>0</v>
      </c>
      <c r="W592" s="388" t="n">
        <f aca="false">INDEX(_Rge_Data_3rd_CY,$B592,W$1)</f>
        <v>0</v>
      </c>
      <c r="X592" s="388" t="n">
        <f aca="false">INDEX(_Rge_Data_3rd_CY,$B592,X$1)</f>
        <v>0</v>
      </c>
      <c r="Y592" s="388" t="n">
        <f aca="false">INDEX(_Rge_Data_3rd_CY,$B592,Y$1)</f>
        <v>0</v>
      </c>
      <c r="Z592" s="388" t="n">
        <f aca="false" t="array" ref="Z592:Z592">INDEX(_Rge_Data_3rd_CY,$B592,Z$1)</f>
        <v>0</v>
      </c>
      <c r="AA592" s="388" t="n">
        <f aca="false" t="array" ref="AA592:AA592">INDEX(_Rge_Data_3rd_CY,$B592,AA$1)</f>
        <v>0</v>
      </c>
      <c r="AB592" s="388" t="n">
        <f aca="false" t="array" ref="AB592:AB592">INDEX(_Rge_Data_3rd_CY,$B592,AB$1)</f>
        <v>0</v>
      </c>
      <c r="AC592" s="388" t="n">
        <f aca="false" t="array" ref="AC592:AC592">INDEX(_Rge_Data_3rd_CY,$B592,AC$1)</f>
        <v>0</v>
      </c>
      <c r="AD592" s="388" t="n">
        <f aca="false" t="array" ref="AD592:AD592">INDEX(_Rge_Data_3rd_CY,$B592,AD$1)</f>
        <v>0</v>
      </c>
      <c r="AE592" s="388" t="n">
        <f aca="false">INDEX(_Rge_Data_3rd_CY,$B592,AE$1)</f>
        <v>0</v>
      </c>
      <c r="AF592" s="388" t="n">
        <f aca="false" t="array" ref="AF592:AF592">INDEX(_Rge_Data_3rd_CY,$B592,AF$1)</f>
        <v>0</v>
      </c>
      <c r="AG592" s="388" t="n">
        <f aca="false" t="array" ref="AG592:AG592">INDEX(_Rge_Data_3rd_CY,$B592,AG$1)</f>
        <v>0</v>
      </c>
      <c r="AH592" s="388" t="n">
        <f aca="false">V592-AG592</f>
        <v>0</v>
      </c>
      <c r="AI592" s="389" t="n">
        <f aca="false">IFERROR(AH592/V592,)</f>
        <v>0</v>
      </c>
      <c r="AJ592" s="390" t="n">
        <f aca="false">INDEX(_Rge_Data_3rd_CY,$B592,AJ$1)</f>
        <v>0</v>
      </c>
      <c r="AK592" s="391" t="n">
        <f aca="false">INDEX(_Rge_Data_3rd_CY,$B592,AK$1)</f>
        <v>0</v>
      </c>
      <c r="AL592" s="391" t="n">
        <f aca="false">INDEX(_Rge_Data_3rd_CY,$B592,AL$1)</f>
        <v>0</v>
      </c>
      <c r="AM592" s="391" t="n">
        <f aca="false">INDEX(_Rge_Data_3rd_CY,$B592,AM$1)</f>
        <v>0</v>
      </c>
      <c r="AN592" s="391" t="n">
        <f aca="false" t="array" ref="AN592:AN592">INDEX(_Rge_Data_3rd_CY,$B592,AN$1)</f>
        <v>0</v>
      </c>
      <c r="AO592" s="391" t="n">
        <f aca="false" t="array" ref="AO592:AO592">INDEX(_Rge_Data_3rd_CY,$B592,AO$1)</f>
        <v>0</v>
      </c>
      <c r="AP592" s="391" t="n">
        <f aca="false" t="array" ref="AP592:AP592">INDEX(_Rge_Data_3rd_CY,$B592,AP$1)</f>
        <v>0</v>
      </c>
      <c r="AQ592" s="391" t="n">
        <f aca="false" t="array" ref="AQ592:AQ592">INDEX(_Rge_Data_3rd_CY,$B592,AQ$1)</f>
        <v>0</v>
      </c>
      <c r="AR592" s="391" t="n">
        <f aca="false" t="array" ref="AR592:AR592">INDEX(_Rge_Data_3rd_CY,$B592,AR$1)</f>
        <v>0</v>
      </c>
      <c r="AS592" s="391" t="n">
        <f aca="false">INDEX(_Rge_Data_3rd_CY,$B592,AS$1)</f>
        <v>0</v>
      </c>
      <c r="AT592" s="391" t="n">
        <f aca="false" t="array" ref="AT592:AT592">INDEX(_Rge_Data_3rd_CY,$B592,AT$1)</f>
        <v>0</v>
      </c>
      <c r="AU592" s="391" t="n">
        <f aca="false" t="array" ref="AU592:AU592">INDEX(_Rge_Data_3rd_CY,$B592,AU$1)</f>
        <v>0</v>
      </c>
      <c r="AV592" s="262" t="n">
        <f aca="false">AU592+AX592+AY592</f>
        <v>0</v>
      </c>
      <c r="AW592" s="392" t="n">
        <f aca="false">IFERROR(AU592/AG592,0)</f>
        <v>0</v>
      </c>
      <c r="AX592" s="268" t="n">
        <f aca="false">IFERROR(IF(AND($F592="OPEN",$AH592&gt;0),$AH592*_SoP*$AW592,IF(AND($F592="CLOSED",$AH592&gt;0),$AH592*_SoL*$AW592,0)),0)</f>
        <v>0</v>
      </c>
      <c r="AY592" s="268" t="n">
        <f aca="false">IFERROR(IF($AH592&lt;0,$AH592*_SoL,0),0)</f>
        <v>0</v>
      </c>
      <c r="AZ592" s="393" t="n">
        <f aca="false">AU592+AX592</f>
        <v>0</v>
      </c>
      <c r="BA592" s="393" t="n">
        <f aca="false">AJ592-AY592</f>
        <v>0</v>
      </c>
      <c r="BB592" s="393" t="n">
        <f aca="false">AZ592-BA592</f>
        <v>0</v>
      </c>
      <c r="BC592" s="394" t="n">
        <f aca="false">IF($BB592&gt;=0,$BB592,0)</f>
        <v>0</v>
      </c>
      <c r="BD592" s="395" t="n">
        <f aca="false">IF($BB592&lt;=0,-$BB592,0)</f>
        <v>-0</v>
      </c>
      <c r="BE592" s="396" t="n">
        <f aca="false">IF((V592-AJ592)&lt;0,0,V592-AJ592)</f>
        <v>0</v>
      </c>
      <c r="BF592" s="397" t="n">
        <f aca="false">IF(AW592&gt;1,0,V592-AW592*V592)</f>
        <v>0</v>
      </c>
    </row>
    <row r="593" customFormat="false" ht="19.5" hidden="false" customHeight="true" outlineLevel="0" collapsed="false">
      <c r="A593" s="166"/>
      <c r="B593" s="208" t="n">
        <f aca="false">B592+1</f>
        <v>582</v>
      </c>
      <c r="C593" s="166"/>
      <c r="D593" s="369" t="n">
        <f aca="false">INDEX(_Rge_Projectdata_3rd,$B593,MATCH("Project-ID",_Rge_Headline_Projectdata,0))</f>
        <v>0</v>
      </c>
      <c r="E593" s="370" t="str">
        <f aca="false" t="array" ref="E593:E593">IF(INDEX(_Rge_Data_3rd_CY,$B593,E$1)=0,"",TEXT(INDEX(_Rge_Data_3rd_CY,$B593,E$1),"JJJJMMTT"))</f>
        <v/>
      </c>
      <c r="F593" s="382" t="str">
        <f aca="false" t="array" ref="F593:F593">INDEX(_Rge_Data_3rd_CY,$B593,F$1)</f>
        <v>Open</v>
      </c>
      <c r="G593" s="371" t="n">
        <f aca="false" t="array" ref="G593:G593">IFERROR(MATCH(INDEX(_Rge_Data_3rd_CY,$B593,G$1),_Rge_Projectstatus,0),"")</f>
        <v>1</v>
      </c>
      <c r="H593" s="383" t="n">
        <f aca="false">INDEX(_Rge_Data_3rd_CY,$B593,H$1)</f>
        <v>0</v>
      </c>
      <c r="I593" s="384" t="n">
        <f aca="false">INDEX(_Rge_Data_3rd_CY,$B593,I$1)</f>
        <v>0</v>
      </c>
      <c r="J593" s="384" t="n">
        <f aca="false">INDEX(_Rge_Data_3rd_CY,$B593,J$1)</f>
        <v>0</v>
      </c>
      <c r="K593" s="384" t="n">
        <f aca="false">INDEX(_Rge_Data_3rd_CY,$B593,K$1)</f>
        <v>0</v>
      </c>
      <c r="L593" s="385" t="n">
        <f aca="false" t="array" ref="L593:L593">INDEX(_Rge_Data_3rd_CY,$B593,L$1)</f>
        <v>0</v>
      </c>
      <c r="M593" s="385" t="n">
        <f aca="false" t="array" ref="M593:M593">INDEX(_Rge_Data_3rd_CY,$B593,M$1)</f>
        <v>0</v>
      </c>
      <c r="N593" s="385" t="n">
        <f aca="false" t="array" ref="N593:N593">INDEX(_Rge_Data_3rd_CY,$B593,N$1)</f>
        <v>0</v>
      </c>
      <c r="O593" s="385" t="n">
        <f aca="false" t="array" ref="O593:O593">INDEX(_Rge_Data_3rd_CY,$B593,O$1)</f>
        <v>0</v>
      </c>
      <c r="P593" s="385" t="n">
        <f aca="false" t="array" ref="P593:P593">INDEX(_Rge_Data_3rd_CY,$B593,P$1)</f>
        <v>0</v>
      </c>
      <c r="Q593" s="385" t="n">
        <f aca="false">INDEX(_Rge_Data_3rd_CY,$B593,Q$1)</f>
        <v>0</v>
      </c>
      <c r="R593" s="385" t="n">
        <f aca="false" t="array" ref="R593:R593">INDEX(_Rge_Data_3rd_CY,$B593,R$1)</f>
        <v>0</v>
      </c>
      <c r="S593" s="385" t="n">
        <f aca="false" t="array" ref="S593:S593">INDEX(_Rge_Data_3rd_CY,$B593,S$1)</f>
        <v>0</v>
      </c>
      <c r="T593" s="385" t="n">
        <f aca="false">H593-S593</f>
        <v>0</v>
      </c>
      <c r="U593" s="386" t="n">
        <f aca="false">IFERROR(T593/H593,0)</f>
        <v>0</v>
      </c>
      <c r="V593" s="387" t="n">
        <f aca="false">INDEX(_Rge_Data_3rd_CY,$B593,V$1)</f>
        <v>0</v>
      </c>
      <c r="W593" s="388" t="n">
        <f aca="false">INDEX(_Rge_Data_3rd_CY,$B593,W$1)</f>
        <v>0</v>
      </c>
      <c r="X593" s="388" t="n">
        <f aca="false">INDEX(_Rge_Data_3rd_CY,$B593,X$1)</f>
        <v>0</v>
      </c>
      <c r="Y593" s="388" t="n">
        <f aca="false">INDEX(_Rge_Data_3rd_CY,$B593,Y$1)</f>
        <v>0</v>
      </c>
      <c r="Z593" s="388" t="n">
        <f aca="false" t="array" ref="Z593:Z593">INDEX(_Rge_Data_3rd_CY,$B593,Z$1)</f>
        <v>0</v>
      </c>
      <c r="AA593" s="388" t="n">
        <f aca="false" t="array" ref="AA593:AA593">INDEX(_Rge_Data_3rd_CY,$B593,AA$1)</f>
        <v>0</v>
      </c>
      <c r="AB593" s="388" t="n">
        <f aca="false" t="array" ref="AB593:AB593">INDEX(_Rge_Data_3rd_CY,$B593,AB$1)</f>
        <v>0</v>
      </c>
      <c r="AC593" s="388" t="n">
        <f aca="false" t="array" ref="AC593:AC593">INDEX(_Rge_Data_3rd_CY,$B593,AC$1)</f>
        <v>0</v>
      </c>
      <c r="AD593" s="388" t="n">
        <f aca="false" t="array" ref="AD593:AD593">INDEX(_Rge_Data_3rd_CY,$B593,AD$1)</f>
        <v>0</v>
      </c>
      <c r="AE593" s="388" t="n">
        <f aca="false">INDEX(_Rge_Data_3rd_CY,$B593,AE$1)</f>
        <v>0</v>
      </c>
      <c r="AF593" s="388" t="n">
        <f aca="false" t="array" ref="AF593:AF593">INDEX(_Rge_Data_3rd_CY,$B593,AF$1)</f>
        <v>0</v>
      </c>
      <c r="AG593" s="388" t="n">
        <f aca="false" t="array" ref="AG593:AG593">INDEX(_Rge_Data_3rd_CY,$B593,AG$1)</f>
        <v>0</v>
      </c>
      <c r="AH593" s="388" t="n">
        <f aca="false">V593-AG593</f>
        <v>0</v>
      </c>
      <c r="AI593" s="389" t="n">
        <f aca="false">IFERROR(AH593/V593,)</f>
        <v>0</v>
      </c>
      <c r="AJ593" s="390" t="n">
        <f aca="false">INDEX(_Rge_Data_3rd_CY,$B593,AJ$1)</f>
        <v>0</v>
      </c>
      <c r="AK593" s="391" t="n">
        <f aca="false">INDEX(_Rge_Data_3rd_CY,$B593,AK$1)</f>
        <v>0</v>
      </c>
      <c r="AL593" s="391" t="n">
        <f aca="false">INDEX(_Rge_Data_3rd_CY,$B593,AL$1)</f>
        <v>0</v>
      </c>
      <c r="AM593" s="391" t="n">
        <f aca="false">INDEX(_Rge_Data_3rd_CY,$B593,AM$1)</f>
        <v>0</v>
      </c>
      <c r="AN593" s="391" t="n">
        <f aca="false" t="array" ref="AN593:AN593">INDEX(_Rge_Data_3rd_CY,$B593,AN$1)</f>
        <v>0</v>
      </c>
      <c r="AO593" s="391" t="n">
        <f aca="false" t="array" ref="AO593:AO593">INDEX(_Rge_Data_3rd_CY,$B593,AO$1)</f>
        <v>0</v>
      </c>
      <c r="AP593" s="391" t="n">
        <f aca="false" t="array" ref="AP593:AP593">INDEX(_Rge_Data_3rd_CY,$B593,AP$1)</f>
        <v>0</v>
      </c>
      <c r="AQ593" s="391" t="n">
        <f aca="false" t="array" ref="AQ593:AQ593">INDEX(_Rge_Data_3rd_CY,$B593,AQ$1)</f>
        <v>0</v>
      </c>
      <c r="AR593" s="391" t="n">
        <f aca="false" t="array" ref="AR593:AR593">INDEX(_Rge_Data_3rd_CY,$B593,AR$1)</f>
        <v>0</v>
      </c>
      <c r="AS593" s="391" t="n">
        <f aca="false">INDEX(_Rge_Data_3rd_CY,$B593,AS$1)</f>
        <v>0</v>
      </c>
      <c r="AT593" s="391" t="n">
        <f aca="false" t="array" ref="AT593:AT593">INDEX(_Rge_Data_3rd_CY,$B593,AT$1)</f>
        <v>0</v>
      </c>
      <c r="AU593" s="391" t="n">
        <f aca="false" t="array" ref="AU593:AU593">INDEX(_Rge_Data_3rd_CY,$B593,AU$1)</f>
        <v>0</v>
      </c>
      <c r="AV593" s="262" t="n">
        <f aca="false">AU593+AX593+AY593</f>
        <v>0</v>
      </c>
      <c r="AW593" s="392" t="n">
        <f aca="false">IFERROR(AU593/AG593,0)</f>
        <v>0</v>
      </c>
      <c r="AX593" s="268" t="n">
        <f aca="false">IFERROR(IF(AND($F593="OPEN",$AH593&gt;0),$AH593*_SoP*$AW593,IF(AND($F593="CLOSED",$AH593&gt;0),$AH593*_SoL*$AW593,0)),0)</f>
        <v>0</v>
      </c>
      <c r="AY593" s="268" t="n">
        <f aca="false">IFERROR(IF($AH593&lt;0,$AH593*_SoL,0),0)</f>
        <v>0</v>
      </c>
      <c r="AZ593" s="393" t="n">
        <f aca="false">AU593+AX593</f>
        <v>0</v>
      </c>
      <c r="BA593" s="393" t="n">
        <f aca="false">AJ593-AY593</f>
        <v>0</v>
      </c>
      <c r="BB593" s="393" t="n">
        <f aca="false">AZ593-BA593</f>
        <v>0</v>
      </c>
      <c r="BC593" s="394" t="n">
        <f aca="false">IF($BB593&gt;=0,$BB593,0)</f>
        <v>0</v>
      </c>
      <c r="BD593" s="395" t="n">
        <f aca="false">IF($BB593&lt;=0,-$BB593,0)</f>
        <v>-0</v>
      </c>
      <c r="BE593" s="396" t="n">
        <f aca="false">IF((V593-AJ593)&lt;0,0,V593-AJ593)</f>
        <v>0</v>
      </c>
      <c r="BF593" s="397" t="n">
        <f aca="false">IF(AW593&gt;1,0,V593-AW593*V593)</f>
        <v>0</v>
      </c>
    </row>
    <row r="594" customFormat="false" ht="19.5" hidden="false" customHeight="true" outlineLevel="0" collapsed="false">
      <c r="A594" s="166"/>
      <c r="B594" s="208" t="n">
        <f aca="false">B593+1</f>
        <v>583</v>
      </c>
      <c r="C594" s="166"/>
      <c r="D594" s="369" t="n">
        <f aca="false">INDEX(_Rge_Projectdata_3rd,$B594,MATCH("Project-ID",_Rge_Headline_Projectdata,0))</f>
        <v>0</v>
      </c>
      <c r="E594" s="370" t="str">
        <f aca="false" t="array" ref="E594:E594">IF(INDEX(_Rge_Data_3rd_CY,$B594,E$1)=0,"",TEXT(INDEX(_Rge_Data_3rd_CY,$B594,E$1),"JJJJMMTT"))</f>
        <v/>
      </c>
      <c r="F594" s="382" t="str">
        <f aca="false" t="array" ref="F594:F594">INDEX(_Rge_Data_3rd_CY,$B594,F$1)</f>
        <v>Open</v>
      </c>
      <c r="G594" s="371" t="n">
        <f aca="false" t="array" ref="G594:G594">IFERROR(MATCH(INDEX(_Rge_Data_3rd_CY,$B594,G$1),_Rge_Projectstatus,0),"")</f>
        <v>1</v>
      </c>
      <c r="H594" s="383" t="n">
        <f aca="false">INDEX(_Rge_Data_3rd_CY,$B594,H$1)</f>
        <v>0</v>
      </c>
      <c r="I594" s="384" t="n">
        <f aca="false">INDEX(_Rge_Data_3rd_CY,$B594,I$1)</f>
        <v>0</v>
      </c>
      <c r="J594" s="384" t="n">
        <f aca="false">INDEX(_Rge_Data_3rd_CY,$B594,J$1)</f>
        <v>0</v>
      </c>
      <c r="K594" s="384" t="n">
        <f aca="false">INDEX(_Rge_Data_3rd_CY,$B594,K$1)</f>
        <v>0</v>
      </c>
      <c r="L594" s="385" t="n">
        <f aca="false" t="array" ref="L594:L594">INDEX(_Rge_Data_3rd_CY,$B594,L$1)</f>
        <v>0</v>
      </c>
      <c r="M594" s="385" t="n">
        <f aca="false" t="array" ref="M594:M594">INDEX(_Rge_Data_3rd_CY,$B594,M$1)</f>
        <v>0</v>
      </c>
      <c r="N594" s="385" t="n">
        <f aca="false" t="array" ref="N594:N594">INDEX(_Rge_Data_3rd_CY,$B594,N$1)</f>
        <v>0</v>
      </c>
      <c r="O594" s="385" t="n">
        <f aca="false" t="array" ref="O594:O594">INDEX(_Rge_Data_3rd_CY,$B594,O$1)</f>
        <v>0</v>
      </c>
      <c r="P594" s="385" t="n">
        <f aca="false" t="array" ref="P594:P594">INDEX(_Rge_Data_3rd_CY,$B594,P$1)</f>
        <v>0</v>
      </c>
      <c r="Q594" s="385" t="n">
        <f aca="false">INDEX(_Rge_Data_3rd_CY,$B594,Q$1)</f>
        <v>0</v>
      </c>
      <c r="R594" s="385" t="n">
        <f aca="false" t="array" ref="R594:R594">INDEX(_Rge_Data_3rd_CY,$B594,R$1)</f>
        <v>0</v>
      </c>
      <c r="S594" s="385" t="n">
        <f aca="false" t="array" ref="S594:S594">INDEX(_Rge_Data_3rd_CY,$B594,S$1)</f>
        <v>0</v>
      </c>
      <c r="T594" s="385" t="n">
        <f aca="false">H594-S594</f>
        <v>0</v>
      </c>
      <c r="U594" s="386" t="n">
        <f aca="false">IFERROR(T594/H594,0)</f>
        <v>0</v>
      </c>
      <c r="V594" s="387" t="n">
        <f aca="false">INDEX(_Rge_Data_3rd_CY,$B594,V$1)</f>
        <v>0</v>
      </c>
      <c r="W594" s="388" t="n">
        <f aca="false">INDEX(_Rge_Data_3rd_CY,$B594,W$1)</f>
        <v>0</v>
      </c>
      <c r="X594" s="388" t="n">
        <f aca="false">INDEX(_Rge_Data_3rd_CY,$B594,X$1)</f>
        <v>0</v>
      </c>
      <c r="Y594" s="388" t="n">
        <f aca="false">INDEX(_Rge_Data_3rd_CY,$B594,Y$1)</f>
        <v>0</v>
      </c>
      <c r="Z594" s="388" t="n">
        <f aca="false" t="array" ref="Z594:Z594">INDEX(_Rge_Data_3rd_CY,$B594,Z$1)</f>
        <v>0</v>
      </c>
      <c r="AA594" s="388" t="n">
        <f aca="false" t="array" ref="AA594:AA594">INDEX(_Rge_Data_3rd_CY,$B594,AA$1)</f>
        <v>0</v>
      </c>
      <c r="AB594" s="388" t="n">
        <f aca="false" t="array" ref="AB594:AB594">INDEX(_Rge_Data_3rd_CY,$B594,AB$1)</f>
        <v>0</v>
      </c>
      <c r="AC594" s="388" t="n">
        <f aca="false" t="array" ref="AC594:AC594">INDEX(_Rge_Data_3rd_CY,$B594,AC$1)</f>
        <v>0</v>
      </c>
      <c r="AD594" s="388" t="n">
        <f aca="false" t="array" ref="AD594:AD594">INDEX(_Rge_Data_3rd_CY,$B594,AD$1)</f>
        <v>0</v>
      </c>
      <c r="AE594" s="388" t="n">
        <f aca="false">INDEX(_Rge_Data_3rd_CY,$B594,AE$1)</f>
        <v>0</v>
      </c>
      <c r="AF594" s="388" t="n">
        <f aca="false" t="array" ref="AF594:AF594">INDEX(_Rge_Data_3rd_CY,$B594,AF$1)</f>
        <v>0</v>
      </c>
      <c r="AG594" s="388" t="n">
        <f aca="false" t="array" ref="AG594:AG594">INDEX(_Rge_Data_3rd_CY,$B594,AG$1)</f>
        <v>0</v>
      </c>
      <c r="AH594" s="388" t="n">
        <f aca="false">V594-AG594</f>
        <v>0</v>
      </c>
      <c r="AI594" s="389" t="n">
        <f aca="false">IFERROR(AH594/V594,)</f>
        <v>0</v>
      </c>
      <c r="AJ594" s="390" t="n">
        <f aca="false">INDEX(_Rge_Data_3rd_CY,$B594,AJ$1)</f>
        <v>0</v>
      </c>
      <c r="AK594" s="391" t="n">
        <f aca="false">INDEX(_Rge_Data_3rd_CY,$B594,AK$1)</f>
        <v>0</v>
      </c>
      <c r="AL594" s="391" t="n">
        <f aca="false">INDEX(_Rge_Data_3rd_CY,$B594,AL$1)</f>
        <v>0</v>
      </c>
      <c r="AM594" s="391" t="n">
        <f aca="false">INDEX(_Rge_Data_3rd_CY,$B594,AM$1)</f>
        <v>0</v>
      </c>
      <c r="AN594" s="391" t="n">
        <f aca="false" t="array" ref="AN594:AN594">INDEX(_Rge_Data_3rd_CY,$B594,AN$1)</f>
        <v>0</v>
      </c>
      <c r="AO594" s="391" t="n">
        <f aca="false" t="array" ref="AO594:AO594">INDEX(_Rge_Data_3rd_CY,$B594,AO$1)</f>
        <v>0</v>
      </c>
      <c r="AP594" s="391" t="n">
        <f aca="false" t="array" ref="AP594:AP594">INDEX(_Rge_Data_3rd_CY,$B594,AP$1)</f>
        <v>0</v>
      </c>
      <c r="AQ594" s="391" t="n">
        <f aca="false" t="array" ref="AQ594:AQ594">INDEX(_Rge_Data_3rd_CY,$B594,AQ$1)</f>
        <v>0</v>
      </c>
      <c r="AR594" s="391" t="n">
        <f aca="false" t="array" ref="AR594:AR594">INDEX(_Rge_Data_3rd_CY,$B594,AR$1)</f>
        <v>0</v>
      </c>
      <c r="AS594" s="391" t="n">
        <f aca="false">INDEX(_Rge_Data_3rd_CY,$B594,AS$1)</f>
        <v>0</v>
      </c>
      <c r="AT594" s="391" t="n">
        <f aca="false" t="array" ref="AT594:AT594">INDEX(_Rge_Data_3rd_CY,$B594,AT$1)</f>
        <v>0</v>
      </c>
      <c r="AU594" s="391" t="n">
        <f aca="false" t="array" ref="AU594:AU594">INDEX(_Rge_Data_3rd_CY,$B594,AU$1)</f>
        <v>0</v>
      </c>
      <c r="AV594" s="262" t="n">
        <f aca="false">AU594+AX594+AY594</f>
        <v>0</v>
      </c>
      <c r="AW594" s="392" t="n">
        <f aca="false">IFERROR(AU594/AG594,0)</f>
        <v>0</v>
      </c>
      <c r="AX594" s="268" t="n">
        <f aca="false">IFERROR(IF(AND($F594="OPEN",$AH594&gt;0),$AH594*_SoP*$AW594,IF(AND($F594="CLOSED",$AH594&gt;0),$AH594*_SoL*$AW594,0)),0)</f>
        <v>0</v>
      </c>
      <c r="AY594" s="268" t="n">
        <f aca="false">IFERROR(IF($AH594&lt;0,$AH594*_SoL,0),0)</f>
        <v>0</v>
      </c>
      <c r="AZ594" s="393" t="n">
        <f aca="false">AU594+AX594</f>
        <v>0</v>
      </c>
      <c r="BA594" s="393" t="n">
        <f aca="false">AJ594-AY594</f>
        <v>0</v>
      </c>
      <c r="BB594" s="393" t="n">
        <f aca="false">AZ594-BA594</f>
        <v>0</v>
      </c>
      <c r="BC594" s="394" t="n">
        <f aca="false">IF($BB594&gt;=0,$BB594,0)</f>
        <v>0</v>
      </c>
      <c r="BD594" s="395" t="n">
        <f aca="false">IF($BB594&lt;=0,-$BB594,0)</f>
        <v>-0</v>
      </c>
      <c r="BE594" s="396" t="n">
        <f aca="false">IF((V594-AJ594)&lt;0,0,V594-AJ594)</f>
        <v>0</v>
      </c>
      <c r="BF594" s="397" t="n">
        <f aca="false">IF(AW594&gt;1,0,V594-AW594*V594)</f>
        <v>0</v>
      </c>
    </row>
    <row r="595" customFormat="false" ht="19.5" hidden="false" customHeight="true" outlineLevel="0" collapsed="false">
      <c r="A595" s="166"/>
      <c r="B595" s="208" t="n">
        <f aca="false">B594+1</f>
        <v>584</v>
      </c>
      <c r="C595" s="166"/>
      <c r="D595" s="369" t="n">
        <f aca="false">INDEX(_Rge_Projectdata_3rd,$B595,MATCH("Project-ID",_Rge_Headline_Projectdata,0))</f>
        <v>0</v>
      </c>
      <c r="E595" s="370" t="str">
        <f aca="false" t="array" ref="E595:E595">IF(INDEX(_Rge_Data_3rd_CY,$B595,E$1)=0,"",TEXT(INDEX(_Rge_Data_3rd_CY,$B595,E$1),"JJJJMMTT"))</f>
        <v/>
      </c>
      <c r="F595" s="382" t="str">
        <f aca="false" t="array" ref="F595:F595">INDEX(_Rge_Data_3rd_CY,$B595,F$1)</f>
        <v>Open</v>
      </c>
      <c r="G595" s="371" t="n">
        <f aca="false" t="array" ref="G595:G595">IFERROR(MATCH(INDEX(_Rge_Data_3rd_CY,$B595,G$1),_Rge_Projectstatus,0),"")</f>
        <v>1</v>
      </c>
      <c r="H595" s="383" t="n">
        <f aca="false">INDEX(_Rge_Data_3rd_CY,$B595,H$1)</f>
        <v>0</v>
      </c>
      <c r="I595" s="384" t="n">
        <f aca="false">INDEX(_Rge_Data_3rd_CY,$B595,I$1)</f>
        <v>0</v>
      </c>
      <c r="J595" s="384" t="n">
        <f aca="false">INDEX(_Rge_Data_3rd_CY,$B595,J$1)</f>
        <v>0</v>
      </c>
      <c r="K595" s="384" t="n">
        <f aca="false">INDEX(_Rge_Data_3rd_CY,$B595,K$1)</f>
        <v>0</v>
      </c>
      <c r="L595" s="385" t="n">
        <f aca="false" t="array" ref="L595:L595">INDEX(_Rge_Data_3rd_CY,$B595,L$1)</f>
        <v>0</v>
      </c>
      <c r="M595" s="385" t="n">
        <f aca="false" t="array" ref="M595:M595">INDEX(_Rge_Data_3rd_CY,$B595,M$1)</f>
        <v>0</v>
      </c>
      <c r="N595" s="385" t="n">
        <f aca="false" t="array" ref="N595:N595">INDEX(_Rge_Data_3rd_CY,$B595,N$1)</f>
        <v>0</v>
      </c>
      <c r="O595" s="385" t="n">
        <f aca="false" t="array" ref="O595:O595">INDEX(_Rge_Data_3rd_CY,$B595,O$1)</f>
        <v>0</v>
      </c>
      <c r="P595" s="385" t="n">
        <f aca="false" t="array" ref="P595:P595">INDEX(_Rge_Data_3rd_CY,$B595,P$1)</f>
        <v>0</v>
      </c>
      <c r="Q595" s="385" t="n">
        <f aca="false">INDEX(_Rge_Data_3rd_CY,$B595,Q$1)</f>
        <v>0</v>
      </c>
      <c r="R595" s="385" t="n">
        <f aca="false" t="array" ref="R595:R595">INDEX(_Rge_Data_3rd_CY,$B595,R$1)</f>
        <v>0</v>
      </c>
      <c r="S595" s="385" t="n">
        <f aca="false" t="array" ref="S595:S595">INDEX(_Rge_Data_3rd_CY,$B595,S$1)</f>
        <v>0</v>
      </c>
      <c r="T595" s="385" t="n">
        <f aca="false">H595-S595</f>
        <v>0</v>
      </c>
      <c r="U595" s="386" t="n">
        <f aca="false">IFERROR(T595/H595,0)</f>
        <v>0</v>
      </c>
      <c r="V595" s="387" t="n">
        <f aca="false">INDEX(_Rge_Data_3rd_CY,$B595,V$1)</f>
        <v>0</v>
      </c>
      <c r="W595" s="388" t="n">
        <f aca="false">INDEX(_Rge_Data_3rd_CY,$B595,W$1)</f>
        <v>0</v>
      </c>
      <c r="X595" s="388" t="n">
        <f aca="false">INDEX(_Rge_Data_3rd_CY,$B595,X$1)</f>
        <v>0</v>
      </c>
      <c r="Y595" s="388" t="n">
        <f aca="false">INDEX(_Rge_Data_3rd_CY,$B595,Y$1)</f>
        <v>0</v>
      </c>
      <c r="Z595" s="388" t="n">
        <f aca="false" t="array" ref="Z595:Z595">INDEX(_Rge_Data_3rd_CY,$B595,Z$1)</f>
        <v>0</v>
      </c>
      <c r="AA595" s="388" t="n">
        <f aca="false" t="array" ref="AA595:AA595">INDEX(_Rge_Data_3rd_CY,$B595,AA$1)</f>
        <v>0</v>
      </c>
      <c r="AB595" s="388" t="n">
        <f aca="false" t="array" ref="AB595:AB595">INDEX(_Rge_Data_3rd_CY,$B595,AB$1)</f>
        <v>0</v>
      </c>
      <c r="AC595" s="388" t="n">
        <f aca="false" t="array" ref="AC595:AC595">INDEX(_Rge_Data_3rd_CY,$B595,AC$1)</f>
        <v>0</v>
      </c>
      <c r="AD595" s="388" t="n">
        <f aca="false" t="array" ref="AD595:AD595">INDEX(_Rge_Data_3rd_CY,$B595,AD$1)</f>
        <v>0</v>
      </c>
      <c r="AE595" s="388" t="n">
        <f aca="false">INDEX(_Rge_Data_3rd_CY,$B595,AE$1)</f>
        <v>0</v>
      </c>
      <c r="AF595" s="388" t="n">
        <f aca="false" t="array" ref="AF595:AF595">INDEX(_Rge_Data_3rd_CY,$B595,AF$1)</f>
        <v>0</v>
      </c>
      <c r="AG595" s="388" t="n">
        <f aca="false" t="array" ref="AG595:AG595">INDEX(_Rge_Data_3rd_CY,$B595,AG$1)</f>
        <v>0</v>
      </c>
      <c r="AH595" s="388" t="n">
        <f aca="false">V595-AG595</f>
        <v>0</v>
      </c>
      <c r="AI595" s="389" t="n">
        <f aca="false">IFERROR(AH595/V595,)</f>
        <v>0</v>
      </c>
      <c r="AJ595" s="390" t="n">
        <f aca="false">INDEX(_Rge_Data_3rd_CY,$B595,AJ$1)</f>
        <v>0</v>
      </c>
      <c r="AK595" s="391" t="n">
        <f aca="false">INDEX(_Rge_Data_3rd_CY,$B595,AK$1)</f>
        <v>0</v>
      </c>
      <c r="AL595" s="391" t="n">
        <f aca="false">INDEX(_Rge_Data_3rd_CY,$B595,AL$1)</f>
        <v>0</v>
      </c>
      <c r="AM595" s="391" t="n">
        <f aca="false">INDEX(_Rge_Data_3rd_CY,$B595,AM$1)</f>
        <v>0</v>
      </c>
      <c r="AN595" s="391" t="n">
        <f aca="false" t="array" ref="AN595:AN595">INDEX(_Rge_Data_3rd_CY,$B595,AN$1)</f>
        <v>0</v>
      </c>
      <c r="AO595" s="391" t="n">
        <f aca="false" t="array" ref="AO595:AO595">INDEX(_Rge_Data_3rd_CY,$B595,AO$1)</f>
        <v>0</v>
      </c>
      <c r="AP595" s="391" t="n">
        <f aca="false" t="array" ref="AP595:AP595">INDEX(_Rge_Data_3rd_CY,$B595,AP$1)</f>
        <v>0</v>
      </c>
      <c r="AQ595" s="391" t="n">
        <f aca="false" t="array" ref="AQ595:AQ595">INDEX(_Rge_Data_3rd_CY,$B595,AQ$1)</f>
        <v>0</v>
      </c>
      <c r="AR595" s="391" t="n">
        <f aca="false" t="array" ref="AR595:AR595">INDEX(_Rge_Data_3rd_CY,$B595,AR$1)</f>
        <v>0</v>
      </c>
      <c r="AS595" s="391" t="n">
        <f aca="false">INDEX(_Rge_Data_3rd_CY,$B595,AS$1)</f>
        <v>0</v>
      </c>
      <c r="AT595" s="391" t="n">
        <f aca="false" t="array" ref="AT595:AT595">INDEX(_Rge_Data_3rd_CY,$B595,AT$1)</f>
        <v>0</v>
      </c>
      <c r="AU595" s="391" t="n">
        <f aca="false" t="array" ref="AU595:AU595">INDEX(_Rge_Data_3rd_CY,$B595,AU$1)</f>
        <v>0</v>
      </c>
      <c r="AV595" s="262" t="n">
        <f aca="false">AU595+AX595+AY595</f>
        <v>0</v>
      </c>
      <c r="AW595" s="392" t="n">
        <f aca="false">IFERROR(AU595/AG595,0)</f>
        <v>0</v>
      </c>
      <c r="AX595" s="268" t="n">
        <f aca="false">IFERROR(IF(AND($F595="OPEN",$AH595&gt;0),$AH595*_SoP*$AW595,IF(AND($F595="CLOSED",$AH595&gt;0),$AH595*_SoL*$AW595,0)),0)</f>
        <v>0</v>
      </c>
      <c r="AY595" s="268" t="n">
        <f aca="false">IFERROR(IF($AH595&lt;0,$AH595*_SoL,0),0)</f>
        <v>0</v>
      </c>
      <c r="AZ595" s="393" t="n">
        <f aca="false">AU595+AX595</f>
        <v>0</v>
      </c>
      <c r="BA595" s="393" t="n">
        <f aca="false">AJ595-AY595</f>
        <v>0</v>
      </c>
      <c r="BB595" s="393" t="n">
        <f aca="false">AZ595-BA595</f>
        <v>0</v>
      </c>
      <c r="BC595" s="394" t="n">
        <f aca="false">IF($BB595&gt;=0,$BB595,0)</f>
        <v>0</v>
      </c>
      <c r="BD595" s="395" t="n">
        <f aca="false">IF($BB595&lt;=0,-$BB595,0)</f>
        <v>-0</v>
      </c>
      <c r="BE595" s="396" t="n">
        <f aca="false">IF((V595-AJ595)&lt;0,0,V595-AJ595)</f>
        <v>0</v>
      </c>
      <c r="BF595" s="397" t="n">
        <f aca="false">IF(AW595&gt;1,0,V595-AW595*V595)</f>
        <v>0</v>
      </c>
    </row>
    <row r="596" customFormat="false" ht="19.5" hidden="false" customHeight="true" outlineLevel="0" collapsed="false">
      <c r="A596" s="166"/>
      <c r="B596" s="208" t="n">
        <f aca="false">B595+1</f>
        <v>585</v>
      </c>
      <c r="C596" s="166"/>
      <c r="D596" s="369" t="n">
        <f aca="false">INDEX(_Rge_Projectdata_3rd,$B596,MATCH("Project-ID",_Rge_Headline_Projectdata,0))</f>
        <v>0</v>
      </c>
      <c r="E596" s="370" t="str">
        <f aca="false" t="array" ref="E596:E596">IF(INDEX(_Rge_Data_3rd_CY,$B596,E$1)=0,"",TEXT(INDEX(_Rge_Data_3rd_CY,$B596,E$1),"JJJJMMTT"))</f>
        <v/>
      </c>
      <c r="F596" s="382" t="str">
        <f aca="false" t="array" ref="F596:F596">INDEX(_Rge_Data_3rd_CY,$B596,F$1)</f>
        <v>Open</v>
      </c>
      <c r="G596" s="371" t="n">
        <f aca="false" t="array" ref="G596:G596">IFERROR(MATCH(INDEX(_Rge_Data_3rd_CY,$B596,G$1),_Rge_Projectstatus,0),"")</f>
        <v>1</v>
      </c>
      <c r="H596" s="383" t="n">
        <f aca="false">INDEX(_Rge_Data_3rd_CY,$B596,H$1)</f>
        <v>0</v>
      </c>
      <c r="I596" s="384" t="n">
        <f aca="false">INDEX(_Rge_Data_3rd_CY,$B596,I$1)</f>
        <v>0</v>
      </c>
      <c r="J596" s="384" t="n">
        <f aca="false">INDEX(_Rge_Data_3rd_CY,$B596,J$1)</f>
        <v>0</v>
      </c>
      <c r="K596" s="384" t="n">
        <f aca="false">INDEX(_Rge_Data_3rd_CY,$B596,K$1)</f>
        <v>0</v>
      </c>
      <c r="L596" s="385" t="n">
        <f aca="false" t="array" ref="L596:L596">INDEX(_Rge_Data_3rd_CY,$B596,L$1)</f>
        <v>0</v>
      </c>
      <c r="M596" s="385" t="n">
        <f aca="false" t="array" ref="M596:M596">INDEX(_Rge_Data_3rd_CY,$B596,M$1)</f>
        <v>0</v>
      </c>
      <c r="N596" s="385" t="n">
        <f aca="false" t="array" ref="N596:N596">INDEX(_Rge_Data_3rd_CY,$B596,N$1)</f>
        <v>0</v>
      </c>
      <c r="O596" s="385" t="n">
        <f aca="false" t="array" ref="O596:O596">INDEX(_Rge_Data_3rd_CY,$B596,O$1)</f>
        <v>0</v>
      </c>
      <c r="P596" s="385" t="n">
        <f aca="false" t="array" ref="P596:P596">INDEX(_Rge_Data_3rd_CY,$B596,P$1)</f>
        <v>0</v>
      </c>
      <c r="Q596" s="385" t="n">
        <f aca="false">INDEX(_Rge_Data_3rd_CY,$B596,Q$1)</f>
        <v>0</v>
      </c>
      <c r="R596" s="385" t="n">
        <f aca="false" t="array" ref="R596:R596">INDEX(_Rge_Data_3rd_CY,$B596,R$1)</f>
        <v>0</v>
      </c>
      <c r="S596" s="385" t="n">
        <f aca="false" t="array" ref="S596:S596">INDEX(_Rge_Data_3rd_CY,$B596,S$1)</f>
        <v>0</v>
      </c>
      <c r="T596" s="385" t="n">
        <f aca="false">H596-S596</f>
        <v>0</v>
      </c>
      <c r="U596" s="386" t="n">
        <f aca="false">IFERROR(T596/H596,0)</f>
        <v>0</v>
      </c>
      <c r="V596" s="387" t="n">
        <f aca="false">INDEX(_Rge_Data_3rd_CY,$B596,V$1)</f>
        <v>0</v>
      </c>
      <c r="W596" s="388" t="n">
        <f aca="false">INDEX(_Rge_Data_3rd_CY,$B596,W$1)</f>
        <v>0</v>
      </c>
      <c r="X596" s="388" t="n">
        <f aca="false">INDEX(_Rge_Data_3rd_CY,$B596,X$1)</f>
        <v>0</v>
      </c>
      <c r="Y596" s="388" t="n">
        <f aca="false">INDEX(_Rge_Data_3rd_CY,$B596,Y$1)</f>
        <v>0</v>
      </c>
      <c r="Z596" s="388" t="n">
        <f aca="false" t="array" ref="Z596:Z596">INDEX(_Rge_Data_3rd_CY,$B596,Z$1)</f>
        <v>0</v>
      </c>
      <c r="AA596" s="388" t="n">
        <f aca="false" t="array" ref="AA596:AA596">INDEX(_Rge_Data_3rd_CY,$B596,AA$1)</f>
        <v>0</v>
      </c>
      <c r="AB596" s="388" t="n">
        <f aca="false" t="array" ref="AB596:AB596">INDEX(_Rge_Data_3rd_CY,$B596,AB$1)</f>
        <v>0</v>
      </c>
      <c r="AC596" s="388" t="n">
        <f aca="false" t="array" ref="AC596:AC596">INDEX(_Rge_Data_3rd_CY,$B596,AC$1)</f>
        <v>0</v>
      </c>
      <c r="AD596" s="388" t="n">
        <f aca="false" t="array" ref="AD596:AD596">INDEX(_Rge_Data_3rd_CY,$B596,AD$1)</f>
        <v>0</v>
      </c>
      <c r="AE596" s="388" t="n">
        <f aca="false">INDEX(_Rge_Data_3rd_CY,$B596,AE$1)</f>
        <v>0</v>
      </c>
      <c r="AF596" s="388" t="n">
        <f aca="false" t="array" ref="AF596:AF596">INDEX(_Rge_Data_3rd_CY,$B596,AF$1)</f>
        <v>0</v>
      </c>
      <c r="AG596" s="388" t="n">
        <f aca="false" t="array" ref="AG596:AG596">INDEX(_Rge_Data_3rd_CY,$B596,AG$1)</f>
        <v>0</v>
      </c>
      <c r="AH596" s="388" t="n">
        <f aca="false">V596-AG596</f>
        <v>0</v>
      </c>
      <c r="AI596" s="389" t="n">
        <f aca="false">IFERROR(AH596/V596,)</f>
        <v>0</v>
      </c>
      <c r="AJ596" s="390" t="n">
        <f aca="false">INDEX(_Rge_Data_3rd_CY,$B596,AJ$1)</f>
        <v>0</v>
      </c>
      <c r="AK596" s="391" t="n">
        <f aca="false">INDEX(_Rge_Data_3rd_CY,$B596,AK$1)</f>
        <v>0</v>
      </c>
      <c r="AL596" s="391" t="n">
        <f aca="false">INDEX(_Rge_Data_3rd_CY,$B596,AL$1)</f>
        <v>0</v>
      </c>
      <c r="AM596" s="391" t="n">
        <f aca="false">INDEX(_Rge_Data_3rd_CY,$B596,AM$1)</f>
        <v>0</v>
      </c>
      <c r="AN596" s="391" t="n">
        <f aca="false" t="array" ref="AN596:AN596">INDEX(_Rge_Data_3rd_CY,$B596,AN$1)</f>
        <v>0</v>
      </c>
      <c r="AO596" s="391" t="n">
        <f aca="false" t="array" ref="AO596:AO596">INDEX(_Rge_Data_3rd_CY,$B596,AO$1)</f>
        <v>0</v>
      </c>
      <c r="AP596" s="391" t="n">
        <f aca="false" t="array" ref="AP596:AP596">INDEX(_Rge_Data_3rd_CY,$B596,AP$1)</f>
        <v>0</v>
      </c>
      <c r="AQ596" s="391" t="n">
        <f aca="false" t="array" ref="AQ596:AQ596">INDEX(_Rge_Data_3rd_CY,$B596,AQ$1)</f>
        <v>0</v>
      </c>
      <c r="AR596" s="391" t="n">
        <f aca="false" t="array" ref="AR596:AR596">INDEX(_Rge_Data_3rd_CY,$B596,AR$1)</f>
        <v>0</v>
      </c>
      <c r="AS596" s="391" t="n">
        <f aca="false">INDEX(_Rge_Data_3rd_CY,$B596,AS$1)</f>
        <v>0</v>
      </c>
      <c r="AT596" s="391" t="n">
        <f aca="false" t="array" ref="AT596:AT596">INDEX(_Rge_Data_3rd_CY,$B596,AT$1)</f>
        <v>0</v>
      </c>
      <c r="AU596" s="391" t="n">
        <f aca="false" t="array" ref="AU596:AU596">INDEX(_Rge_Data_3rd_CY,$B596,AU$1)</f>
        <v>0</v>
      </c>
      <c r="AV596" s="262" t="n">
        <f aca="false">AU596+AX596+AY596</f>
        <v>0</v>
      </c>
      <c r="AW596" s="392" t="n">
        <f aca="false">IFERROR(AU596/AG596,0)</f>
        <v>0</v>
      </c>
      <c r="AX596" s="268" t="n">
        <f aca="false">IFERROR(IF(AND($F596="OPEN",$AH596&gt;0),$AH596*_SoP*$AW596,IF(AND($F596="CLOSED",$AH596&gt;0),$AH596*_SoL*$AW596,0)),0)</f>
        <v>0</v>
      </c>
      <c r="AY596" s="268" t="n">
        <f aca="false">IFERROR(IF($AH596&lt;0,$AH596*_SoL,0),0)</f>
        <v>0</v>
      </c>
      <c r="AZ596" s="393" t="n">
        <f aca="false">AU596+AX596</f>
        <v>0</v>
      </c>
      <c r="BA596" s="393" t="n">
        <f aca="false">AJ596-AY596</f>
        <v>0</v>
      </c>
      <c r="BB596" s="393" t="n">
        <f aca="false">AZ596-BA596</f>
        <v>0</v>
      </c>
      <c r="BC596" s="394" t="n">
        <f aca="false">IF($BB596&gt;=0,$BB596,0)</f>
        <v>0</v>
      </c>
      <c r="BD596" s="395" t="n">
        <f aca="false">IF($BB596&lt;=0,-$BB596,0)</f>
        <v>-0</v>
      </c>
      <c r="BE596" s="396" t="n">
        <f aca="false">IF((V596-AJ596)&lt;0,0,V596-AJ596)</f>
        <v>0</v>
      </c>
      <c r="BF596" s="397" t="n">
        <f aca="false">IF(AW596&gt;1,0,V596-AW596*V596)</f>
        <v>0</v>
      </c>
    </row>
    <row r="597" customFormat="false" ht="19.5" hidden="false" customHeight="true" outlineLevel="0" collapsed="false">
      <c r="A597" s="166"/>
      <c r="B597" s="208" t="n">
        <f aca="false">B596+1</f>
        <v>586</v>
      </c>
      <c r="C597" s="166"/>
      <c r="D597" s="369" t="n">
        <f aca="false">INDEX(_Rge_Projectdata_3rd,$B597,MATCH("Project-ID",_Rge_Headline_Projectdata,0))</f>
        <v>0</v>
      </c>
      <c r="E597" s="370" t="str">
        <f aca="false" t="array" ref="E597:E597">IF(INDEX(_Rge_Data_3rd_CY,$B597,E$1)=0,"",TEXT(INDEX(_Rge_Data_3rd_CY,$B597,E$1),"JJJJMMTT"))</f>
        <v/>
      </c>
      <c r="F597" s="382" t="str">
        <f aca="false" t="array" ref="F597:F597">INDEX(_Rge_Data_3rd_CY,$B597,F$1)</f>
        <v>Open</v>
      </c>
      <c r="G597" s="371" t="n">
        <f aca="false" t="array" ref="G597:G597">IFERROR(MATCH(INDEX(_Rge_Data_3rd_CY,$B597,G$1),_Rge_Projectstatus,0),"")</f>
        <v>1</v>
      </c>
      <c r="H597" s="383" t="n">
        <f aca="false">INDEX(_Rge_Data_3rd_CY,$B597,H$1)</f>
        <v>0</v>
      </c>
      <c r="I597" s="384" t="n">
        <f aca="false">INDEX(_Rge_Data_3rd_CY,$B597,I$1)</f>
        <v>0</v>
      </c>
      <c r="J597" s="384" t="n">
        <f aca="false">INDEX(_Rge_Data_3rd_CY,$B597,J$1)</f>
        <v>0</v>
      </c>
      <c r="K597" s="384" t="n">
        <f aca="false">INDEX(_Rge_Data_3rd_CY,$B597,K$1)</f>
        <v>0</v>
      </c>
      <c r="L597" s="385" t="n">
        <f aca="false" t="array" ref="L597:L597">INDEX(_Rge_Data_3rd_CY,$B597,L$1)</f>
        <v>0</v>
      </c>
      <c r="M597" s="385" t="n">
        <f aca="false" t="array" ref="M597:M597">INDEX(_Rge_Data_3rd_CY,$B597,M$1)</f>
        <v>0</v>
      </c>
      <c r="N597" s="385" t="n">
        <f aca="false" t="array" ref="N597:N597">INDEX(_Rge_Data_3rd_CY,$B597,N$1)</f>
        <v>0</v>
      </c>
      <c r="O597" s="385" t="n">
        <f aca="false" t="array" ref="O597:O597">INDEX(_Rge_Data_3rd_CY,$B597,O$1)</f>
        <v>0</v>
      </c>
      <c r="P597" s="385" t="n">
        <f aca="false" t="array" ref="P597:P597">INDEX(_Rge_Data_3rd_CY,$B597,P$1)</f>
        <v>0</v>
      </c>
      <c r="Q597" s="385" t="n">
        <f aca="false">INDEX(_Rge_Data_3rd_CY,$B597,Q$1)</f>
        <v>0</v>
      </c>
      <c r="R597" s="385" t="n">
        <f aca="false" t="array" ref="R597:R597">INDEX(_Rge_Data_3rd_CY,$B597,R$1)</f>
        <v>0</v>
      </c>
      <c r="S597" s="385" t="n">
        <f aca="false" t="array" ref="S597:S597">INDEX(_Rge_Data_3rd_CY,$B597,S$1)</f>
        <v>0</v>
      </c>
      <c r="T597" s="385" t="n">
        <f aca="false">H597-S597</f>
        <v>0</v>
      </c>
      <c r="U597" s="386" t="n">
        <f aca="false">IFERROR(T597/H597,0)</f>
        <v>0</v>
      </c>
      <c r="V597" s="387" t="n">
        <f aca="false">INDEX(_Rge_Data_3rd_CY,$B597,V$1)</f>
        <v>0</v>
      </c>
      <c r="W597" s="388" t="n">
        <f aca="false">INDEX(_Rge_Data_3rd_CY,$B597,W$1)</f>
        <v>0</v>
      </c>
      <c r="X597" s="388" t="n">
        <f aca="false">INDEX(_Rge_Data_3rd_CY,$B597,X$1)</f>
        <v>0</v>
      </c>
      <c r="Y597" s="388" t="n">
        <f aca="false">INDEX(_Rge_Data_3rd_CY,$B597,Y$1)</f>
        <v>0</v>
      </c>
      <c r="Z597" s="388" t="n">
        <f aca="false" t="array" ref="Z597:Z597">INDEX(_Rge_Data_3rd_CY,$B597,Z$1)</f>
        <v>0</v>
      </c>
      <c r="AA597" s="388" t="n">
        <f aca="false" t="array" ref="AA597:AA597">INDEX(_Rge_Data_3rd_CY,$B597,AA$1)</f>
        <v>0</v>
      </c>
      <c r="AB597" s="388" t="n">
        <f aca="false" t="array" ref="AB597:AB597">INDEX(_Rge_Data_3rd_CY,$B597,AB$1)</f>
        <v>0</v>
      </c>
      <c r="AC597" s="388" t="n">
        <f aca="false" t="array" ref="AC597:AC597">INDEX(_Rge_Data_3rd_CY,$B597,AC$1)</f>
        <v>0</v>
      </c>
      <c r="AD597" s="388" t="n">
        <f aca="false" t="array" ref="AD597:AD597">INDEX(_Rge_Data_3rd_CY,$B597,AD$1)</f>
        <v>0</v>
      </c>
      <c r="AE597" s="388" t="n">
        <f aca="false">INDEX(_Rge_Data_3rd_CY,$B597,AE$1)</f>
        <v>0</v>
      </c>
      <c r="AF597" s="388" t="n">
        <f aca="false" t="array" ref="AF597:AF597">INDEX(_Rge_Data_3rd_CY,$B597,AF$1)</f>
        <v>0</v>
      </c>
      <c r="AG597" s="388" t="n">
        <f aca="false" t="array" ref="AG597:AG597">INDEX(_Rge_Data_3rd_CY,$B597,AG$1)</f>
        <v>0</v>
      </c>
      <c r="AH597" s="388" t="n">
        <f aca="false">V597-AG597</f>
        <v>0</v>
      </c>
      <c r="AI597" s="389" t="n">
        <f aca="false">IFERROR(AH597/V597,)</f>
        <v>0</v>
      </c>
      <c r="AJ597" s="390" t="n">
        <f aca="false">INDEX(_Rge_Data_3rd_CY,$B597,AJ$1)</f>
        <v>0</v>
      </c>
      <c r="AK597" s="391" t="n">
        <f aca="false">INDEX(_Rge_Data_3rd_CY,$B597,AK$1)</f>
        <v>0</v>
      </c>
      <c r="AL597" s="391" t="n">
        <f aca="false">INDEX(_Rge_Data_3rd_CY,$B597,AL$1)</f>
        <v>0</v>
      </c>
      <c r="AM597" s="391" t="n">
        <f aca="false">INDEX(_Rge_Data_3rd_CY,$B597,AM$1)</f>
        <v>0</v>
      </c>
      <c r="AN597" s="391" t="n">
        <f aca="false" t="array" ref="AN597:AN597">INDEX(_Rge_Data_3rd_CY,$B597,AN$1)</f>
        <v>0</v>
      </c>
      <c r="AO597" s="391" t="n">
        <f aca="false" t="array" ref="AO597:AO597">INDEX(_Rge_Data_3rd_CY,$B597,AO$1)</f>
        <v>0</v>
      </c>
      <c r="AP597" s="391" t="n">
        <f aca="false" t="array" ref="AP597:AP597">INDEX(_Rge_Data_3rd_CY,$B597,AP$1)</f>
        <v>0</v>
      </c>
      <c r="AQ597" s="391" t="n">
        <f aca="false" t="array" ref="AQ597:AQ597">INDEX(_Rge_Data_3rd_CY,$B597,AQ$1)</f>
        <v>0</v>
      </c>
      <c r="AR597" s="391" t="n">
        <f aca="false" t="array" ref="AR597:AR597">INDEX(_Rge_Data_3rd_CY,$B597,AR$1)</f>
        <v>0</v>
      </c>
      <c r="AS597" s="391" t="n">
        <f aca="false">INDEX(_Rge_Data_3rd_CY,$B597,AS$1)</f>
        <v>0</v>
      </c>
      <c r="AT597" s="391" t="n">
        <f aca="false" t="array" ref="AT597:AT597">INDEX(_Rge_Data_3rd_CY,$B597,AT$1)</f>
        <v>0</v>
      </c>
      <c r="AU597" s="391" t="n">
        <f aca="false" t="array" ref="AU597:AU597">INDEX(_Rge_Data_3rd_CY,$B597,AU$1)</f>
        <v>0</v>
      </c>
      <c r="AV597" s="262" t="n">
        <f aca="false">AU597+AX597+AY597</f>
        <v>0</v>
      </c>
      <c r="AW597" s="392" t="n">
        <f aca="false">IFERROR(AU597/AG597,0)</f>
        <v>0</v>
      </c>
      <c r="AX597" s="268" t="n">
        <f aca="false">IFERROR(IF(AND($F597="OPEN",$AH597&gt;0),$AH597*_SoP*$AW597,IF(AND($F597="CLOSED",$AH597&gt;0),$AH597*_SoL*$AW597,0)),0)</f>
        <v>0</v>
      </c>
      <c r="AY597" s="268" t="n">
        <f aca="false">IFERROR(IF($AH597&lt;0,$AH597*_SoL,0),0)</f>
        <v>0</v>
      </c>
      <c r="AZ597" s="393" t="n">
        <f aca="false">AU597+AX597</f>
        <v>0</v>
      </c>
      <c r="BA597" s="393" t="n">
        <f aca="false">AJ597-AY597</f>
        <v>0</v>
      </c>
      <c r="BB597" s="393" t="n">
        <f aca="false">AZ597-BA597</f>
        <v>0</v>
      </c>
      <c r="BC597" s="394" t="n">
        <f aca="false">IF($BB597&gt;=0,$BB597,0)</f>
        <v>0</v>
      </c>
      <c r="BD597" s="395" t="n">
        <f aca="false">IF($BB597&lt;=0,-$BB597,0)</f>
        <v>-0</v>
      </c>
      <c r="BE597" s="396" t="n">
        <f aca="false">IF((V597-AJ597)&lt;0,0,V597-AJ597)</f>
        <v>0</v>
      </c>
      <c r="BF597" s="397" t="n">
        <f aca="false">IF(AW597&gt;1,0,V597-AW597*V597)</f>
        <v>0</v>
      </c>
    </row>
    <row r="598" customFormat="false" ht="19.5" hidden="false" customHeight="true" outlineLevel="0" collapsed="false">
      <c r="A598" s="166"/>
      <c r="B598" s="208" t="n">
        <f aca="false">B597+1</f>
        <v>587</v>
      </c>
      <c r="C598" s="166"/>
      <c r="D598" s="369" t="n">
        <f aca="false">INDEX(_Rge_Projectdata_3rd,$B598,MATCH("Project-ID",_Rge_Headline_Projectdata,0))</f>
        <v>0</v>
      </c>
      <c r="E598" s="370" t="str">
        <f aca="false" t="array" ref="E598:E598">IF(INDEX(_Rge_Data_3rd_CY,$B598,E$1)=0,"",TEXT(INDEX(_Rge_Data_3rd_CY,$B598,E$1),"JJJJMMTT"))</f>
        <v/>
      </c>
      <c r="F598" s="382" t="str">
        <f aca="false" t="array" ref="F598:F598">INDEX(_Rge_Data_3rd_CY,$B598,F$1)</f>
        <v>Open</v>
      </c>
      <c r="G598" s="371" t="n">
        <f aca="false" t="array" ref="G598:G598">IFERROR(MATCH(INDEX(_Rge_Data_3rd_CY,$B598,G$1),_Rge_Projectstatus,0),"")</f>
        <v>1</v>
      </c>
      <c r="H598" s="383" t="n">
        <f aca="false">INDEX(_Rge_Data_3rd_CY,$B598,H$1)</f>
        <v>0</v>
      </c>
      <c r="I598" s="384" t="n">
        <f aca="false">INDEX(_Rge_Data_3rd_CY,$B598,I$1)</f>
        <v>0</v>
      </c>
      <c r="J598" s="384" t="n">
        <f aca="false">INDEX(_Rge_Data_3rd_CY,$B598,J$1)</f>
        <v>0</v>
      </c>
      <c r="K598" s="384" t="n">
        <f aca="false">INDEX(_Rge_Data_3rd_CY,$B598,K$1)</f>
        <v>0</v>
      </c>
      <c r="L598" s="385" t="n">
        <f aca="false" t="array" ref="L598:L598">INDEX(_Rge_Data_3rd_CY,$B598,L$1)</f>
        <v>0</v>
      </c>
      <c r="M598" s="385" t="n">
        <f aca="false" t="array" ref="M598:M598">INDEX(_Rge_Data_3rd_CY,$B598,M$1)</f>
        <v>0</v>
      </c>
      <c r="N598" s="385" t="n">
        <f aca="false" t="array" ref="N598:N598">INDEX(_Rge_Data_3rd_CY,$B598,N$1)</f>
        <v>0</v>
      </c>
      <c r="O598" s="385" t="n">
        <f aca="false" t="array" ref="O598:O598">INDEX(_Rge_Data_3rd_CY,$B598,O$1)</f>
        <v>0</v>
      </c>
      <c r="P598" s="385" t="n">
        <f aca="false" t="array" ref="P598:P598">INDEX(_Rge_Data_3rd_CY,$B598,P$1)</f>
        <v>0</v>
      </c>
      <c r="Q598" s="385" t="n">
        <f aca="false">INDEX(_Rge_Data_3rd_CY,$B598,Q$1)</f>
        <v>0</v>
      </c>
      <c r="R598" s="385" t="n">
        <f aca="false" t="array" ref="R598:R598">INDEX(_Rge_Data_3rd_CY,$B598,R$1)</f>
        <v>0</v>
      </c>
      <c r="S598" s="385" t="n">
        <f aca="false" t="array" ref="S598:S598">INDEX(_Rge_Data_3rd_CY,$B598,S$1)</f>
        <v>0</v>
      </c>
      <c r="T598" s="385" t="n">
        <f aca="false">H598-S598</f>
        <v>0</v>
      </c>
      <c r="U598" s="386" t="n">
        <f aca="false">IFERROR(T598/H598,0)</f>
        <v>0</v>
      </c>
      <c r="V598" s="387" t="n">
        <f aca="false">INDEX(_Rge_Data_3rd_CY,$B598,V$1)</f>
        <v>0</v>
      </c>
      <c r="W598" s="388" t="n">
        <f aca="false">INDEX(_Rge_Data_3rd_CY,$B598,W$1)</f>
        <v>0</v>
      </c>
      <c r="X598" s="388" t="n">
        <f aca="false">INDEX(_Rge_Data_3rd_CY,$B598,X$1)</f>
        <v>0</v>
      </c>
      <c r="Y598" s="388" t="n">
        <f aca="false">INDEX(_Rge_Data_3rd_CY,$B598,Y$1)</f>
        <v>0</v>
      </c>
      <c r="Z598" s="388" t="n">
        <f aca="false" t="array" ref="Z598:Z598">INDEX(_Rge_Data_3rd_CY,$B598,Z$1)</f>
        <v>0</v>
      </c>
      <c r="AA598" s="388" t="n">
        <f aca="false" t="array" ref="AA598:AA598">INDEX(_Rge_Data_3rd_CY,$B598,AA$1)</f>
        <v>0</v>
      </c>
      <c r="AB598" s="388" t="n">
        <f aca="false" t="array" ref="AB598:AB598">INDEX(_Rge_Data_3rd_CY,$B598,AB$1)</f>
        <v>0</v>
      </c>
      <c r="AC598" s="388" t="n">
        <f aca="false" t="array" ref="AC598:AC598">INDEX(_Rge_Data_3rd_CY,$B598,AC$1)</f>
        <v>0</v>
      </c>
      <c r="AD598" s="388" t="n">
        <f aca="false" t="array" ref="AD598:AD598">INDEX(_Rge_Data_3rd_CY,$B598,AD$1)</f>
        <v>0</v>
      </c>
      <c r="AE598" s="388" t="n">
        <f aca="false">INDEX(_Rge_Data_3rd_CY,$B598,AE$1)</f>
        <v>0</v>
      </c>
      <c r="AF598" s="388" t="n">
        <f aca="false" t="array" ref="AF598:AF598">INDEX(_Rge_Data_3rd_CY,$B598,AF$1)</f>
        <v>0</v>
      </c>
      <c r="AG598" s="388" t="n">
        <f aca="false" t="array" ref="AG598:AG598">INDEX(_Rge_Data_3rd_CY,$B598,AG$1)</f>
        <v>0</v>
      </c>
      <c r="AH598" s="388" t="n">
        <f aca="false">V598-AG598</f>
        <v>0</v>
      </c>
      <c r="AI598" s="389" t="n">
        <f aca="false">IFERROR(AH598/V598,)</f>
        <v>0</v>
      </c>
      <c r="AJ598" s="390" t="n">
        <f aca="false">INDEX(_Rge_Data_3rd_CY,$B598,AJ$1)</f>
        <v>0</v>
      </c>
      <c r="AK598" s="391" t="n">
        <f aca="false">INDEX(_Rge_Data_3rd_CY,$B598,AK$1)</f>
        <v>0</v>
      </c>
      <c r="AL598" s="391" t="n">
        <f aca="false">INDEX(_Rge_Data_3rd_CY,$B598,AL$1)</f>
        <v>0</v>
      </c>
      <c r="AM598" s="391" t="n">
        <f aca="false">INDEX(_Rge_Data_3rd_CY,$B598,AM$1)</f>
        <v>0</v>
      </c>
      <c r="AN598" s="391" t="n">
        <f aca="false" t="array" ref="AN598:AN598">INDEX(_Rge_Data_3rd_CY,$B598,AN$1)</f>
        <v>0</v>
      </c>
      <c r="AO598" s="391" t="n">
        <f aca="false" t="array" ref="AO598:AO598">INDEX(_Rge_Data_3rd_CY,$B598,AO$1)</f>
        <v>0</v>
      </c>
      <c r="AP598" s="391" t="n">
        <f aca="false" t="array" ref="AP598:AP598">INDEX(_Rge_Data_3rd_CY,$B598,AP$1)</f>
        <v>0</v>
      </c>
      <c r="AQ598" s="391" t="n">
        <f aca="false" t="array" ref="AQ598:AQ598">INDEX(_Rge_Data_3rd_CY,$B598,AQ$1)</f>
        <v>0</v>
      </c>
      <c r="AR598" s="391" t="n">
        <f aca="false" t="array" ref="AR598:AR598">INDEX(_Rge_Data_3rd_CY,$B598,AR$1)</f>
        <v>0</v>
      </c>
      <c r="AS598" s="391" t="n">
        <f aca="false">INDEX(_Rge_Data_3rd_CY,$B598,AS$1)</f>
        <v>0</v>
      </c>
      <c r="AT598" s="391" t="n">
        <f aca="false" t="array" ref="AT598:AT598">INDEX(_Rge_Data_3rd_CY,$B598,AT$1)</f>
        <v>0</v>
      </c>
      <c r="AU598" s="391" t="n">
        <f aca="false" t="array" ref="AU598:AU598">INDEX(_Rge_Data_3rd_CY,$B598,AU$1)</f>
        <v>0</v>
      </c>
      <c r="AV598" s="262" t="n">
        <f aca="false">AU598+AX598+AY598</f>
        <v>0</v>
      </c>
      <c r="AW598" s="392" t="n">
        <f aca="false">IFERROR(AU598/AG598,0)</f>
        <v>0</v>
      </c>
      <c r="AX598" s="268" t="n">
        <f aca="false">IFERROR(IF(AND($F598="OPEN",$AH598&gt;0),$AH598*_SoP*$AW598,IF(AND($F598="CLOSED",$AH598&gt;0),$AH598*_SoL*$AW598,0)),0)</f>
        <v>0</v>
      </c>
      <c r="AY598" s="268" t="n">
        <f aca="false">IFERROR(IF($AH598&lt;0,$AH598*_SoL,0),0)</f>
        <v>0</v>
      </c>
      <c r="AZ598" s="393" t="n">
        <f aca="false">AU598+AX598</f>
        <v>0</v>
      </c>
      <c r="BA598" s="393" t="n">
        <f aca="false">AJ598-AY598</f>
        <v>0</v>
      </c>
      <c r="BB598" s="393" t="n">
        <f aca="false">AZ598-BA598</f>
        <v>0</v>
      </c>
      <c r="BC598" s="394" t="n">
        <f aca="false">IF($BB598&gt;=0,$BB598,0)</f>
        <v>0</v>
      </c>
      <c r="BD598" s="395" t="n">
        <f aca="false">IF($BB598&lt;=0,-$BB598,0)</f>
        <v>-0</v>
      </c>
      <c r="BE598" s="396" t="n">
        <f aca="false">IF((V598-AJ598)&lt;0,0,V598-AJ598)</f>
        <v>0</v>
      </c>
      <c r="BF598" s="397" t="n">
        <f aca="false">IF(AW598&gt;1,0,V598-AW598*V598)</f>
        <v>0</v>
      </c>
    </row>
    <row r="599" customFormat="false" ht="19.5" hidden="false" customHeight="true" outlineLevel="0" collapsed="false">
      <c r="A599" s="166"/>
      <c r="B599" s="208" t="n">
        <f aca="false">B598+1</f>
        <v>588</v>
      </c>
      <c r="C599" s="166"/>
      <c r="D599" s="369" t="n">
        <f aca="false">INDEX(_Rge_Projectdata_3rd,$B599,MATCH("Project-ID",_Rge_Headline_Projectdata,0))</f>
        <v>0</v>
      </c>
      <c r="E599" s="370" t="str">
        <f aca="false" t="array" ref="E599:E599">IF(INDEX(_Rge_Data_3rd_CY,$B599,E$1)=0,"",TEXT(INDEX(_Rge_Data_3rd_CY,$B599,E$1),"JJJJMMTT"))</f>
        <v/>
      </c>
      <c r="F599" s="382" t="str">
        <f aca="false" t="array" ref="F599:F599">INDEX(_Rge_Data_3rd_CY,$B599,F$1)</f>
        <v>Open</v>
      </c>
      <c r="G599" s="371" t="n">
        <f aca="false" t="array" ref="G599:G599">IFERROR(MATCH(INDEX(_Rge_Data_3rd_CY,$B599,G$1),_Rge_Projectstatus,0),"")</f>
        <v>1</v>
      </c>
      <c r="H599" s="383" t="n">
        <f aca="false">INDEX(_Rge_Data_3rd_CY,$B599,H$1)</f>
        <v>0</v>
      </c>
      <c r="I599" s="384" t="n">
        <f aca="false">INDEX(_Rge_Data_3rd_CY,$B599,I$1)</f>
        <v>0</v>
      </c>
      <c r="J599" s="384" t="n">
        <f aca="false">INDEX(_Rge_Data_3rd_CY,$B599,J$1)</f>
        <v>0</v>
      </c>
      <c r="K599" s="384" t="n">
        <f aca="false">INDEX(_Rge_Data_3rd_CY,$B599,K$1)</f>
        <v>0</v>
      </c>
      <c r="L599" s="385" t="n">
        <f aca="false" t="array" ref="L599:L599">INDEX(_Rge_Data_3rd_CY,$B599,L$1)</f>
        <v>0</v>
      </c>
      <c r="M599" s="385" t="n">
        <f aca="false" t="array" ref="M599:M599">INDEX(_Rge_Data_3rd_CY,$B599,M$1)</f>
        <v>0</v>
      </c>
      <c r="N599" s="385" t="n">
        <f aca="false" t="array" ref="N599:N599">INDEX(_Rge_Data_3rd_CY,$B599,N$1)</f>
        <v>0</v>
      </c>
      <c r="O599" s="385" t="n">
        <f aca="false" t="array" ref="O599:O599">INDEX(_Rge_Data_3rd_CY,$B599,O$1)</f>
        <v>0</v>
      </c>
      <c r="P599" s="385" t="n">
        <f aca="false" t="array" ref="P599:P599">INDEX(_Rge_Data_3rd_CY,$B599,P$1)</f>
        <v>0</v>
      </c>
      <c r="Q599" s="385" t="n">
        <f aca="false">INDEX(_Rge_Data_3rd_CY,$B599,Q$1)</f>
        <v>0</v>
      </c>
      <c r="R599" s="385" t="n">
        <f aca="false" t="array" ref="R599:R599">INDEX(_Rge_Data_3rd_CY,$B599,R$1)</f>
        <v>0</v>
      </c>
      <c r="S599" s="385" t="n">
        <f aca="false" t="array" ref="S599:S599">INDEX(_Rge_Data_3rd_CY,$B599,S$1)</f>
        <v>0</v>
      </c>
      <c r="T599" s="385" t="n">
        <f aca="false">H599-S599</f>
        <v>0</v>
      </c>
      <c r="U599" s="386" t="n">
        <f aca="false">IFERROR(T599/H599,0)</f>
        <v>0</v>
      </c>
      <c r="V599" s="387" t="n">
        <f aca="false">INDEX(_Rge_Data_3rd_CY,$B599,V$1)</f>
        <v>0</v>
      </c>
      <c r="W599" s="388" t="n">
        <f aca="false">INDEX(_Rge_Data_3rd_CY,$B599,W$1)</f>
        <v>0</v>
      </c>
      <c r="X599" s="388" t="n">
        <f aca="false">INDEX(_Rge_Data_3rd_CY,$B599,X$1)</f>
        <v>0</v>
      </c>
      <c r="Y599" s="388" t="n">
        <f aca="false">INDEX(_Rge_Data_3rd_CY,$B599,Y$1)</f>
        <v>0</v>
      </c>
      <c r="Z599" s="388" t="n">
        <f aca="false" t="array" ref="Z599:Z599">INDEX(_Rge_Data_3rd_CY,$B599,Z$1)</f>
        <v>0</v>
      </c>
      <c r="AA599" s="388" t="n">
        <f aca="false" t="array" ref="AA599:AA599">INDEX(_Rge_Data_3rd_CY,$B599,AA$1)</f>
        <v>0</v>
      </c>
      <c r="AB599" s="388" t="n">
        <f aca="false" t="array" ref="AB599:AB599">INDEX(_Rge_Data_3rd_CY,$B599,AB$1)</f>
        <v>0</v>
      </c>
      <c r="AC599" s="388" t="n">
        <f aca="false" t="array" ref="AC599:AC599">INDEX(_Rge_Data_3rd_CY,$B599,AC$1)</f>
        <v>0</v>
      </c>
      <c r="AD599" s="388" t="n">
        <f aca="false" t="array" ref="AD599:AD599">INDEX(_Rge_Data_3rd_CY,$B599,AD$1)</f>
        <v>0</v>
      </c>
      <c r="AE599" s="388" t="n">
        <f aca="false">INDEX(_Rge_Data_3rd_CY,$B599,AE$1)</f>
        <v>0</v>
      </c>
      <c r="AF599" s="388" t="n">
        <f aca="false" t="array" ref="AF599:AF599">INDEX(_Rge_Data_3rd_CY,$B599,AF$1)</f>
        <v>0</v>
      </c>
      <c r="AG599" s="388" t="n">
        <f aca="false" t="array" ref="AG599:AG599">INDEX(_Rge_Data_3rd_CY,$B599,AG$1)</f>
        <v>0</v>
      </c>
      <c r="AH599" s="388" t="n">
        <f aca="false">V599-AG599</f>
        <v>0</v>
      </c>
      <c r="AI599" s="389" t="n">
        <f aca="false">IFERROR(AH599/V599,)</f>
        <v>0</v>
      </c>
      <c r="AJ599" s="390" t="n">
        <f aca="false">INDEX(_Rge_Data_3rd_CY,$B599,AJ$1)</f>
        <v>0</v>
      </c>
      <c r="AK599" s="391" t="n">
        <f aca="false">INDEX(_Rge_Data_3rd_CY,$B599,AK$1)</f>
        <v>0</v>
      </c>
      <c r="AL599" s="391" t="n">
        <f aca="false">INDEX(_Rge_Data_3rd_CY,$B599,AL$1)</f>
        <v>0</v>
      </c>
      <c r="AM599" s="391" t="n">
        <f aca="false">INDEX(_Rge_Data_3rd_CY,$B599,AM$1)</f>
        <v>0</v>
      </c>
      <c r="AN599" s="391" t="n">
        <f aca="false" t="array" ref="AN599:AN599">INDEX(_Rge_Data_3rd_CY,$B599,AN$1)</f>
        <v>0</v>
      </c>
      <c r="AO599" s="391" t="n">
        <f aca="false" t="array" ref="AO599:AO599">INDEX(_Rge_Data_3rd_CY,$B599,AO$1)</f>
        <v>0</v>
      </c>
      <c r="AP599" s="391" t="n">
        <f aca="false" t="array" ref="AP599:AP599">INDEX(_Rge_Data_3rd_CY,$B599,AP$1)</f>
        <v>0</v>
      </c>
      <c r="AQ599" s="391" t="n">
        <f aca="false" t="array" ref="AQ599:AQ599">INDEX(_Rge_Data_3rd_CY,$B599,AQ$1)</f>
        <v>0</v>
      </c>
      <c r="AR599" s="391" t="n">
        <f aca="false" t="array" ref="AR599:AR599">INDEX(_Rge_Data_3rd_CY,$B599,AR$1)</f>
        <v>0</v>
      </c>
      <c r="AS599" s="391" t="n">
        <f aca="false">INDEX(_Rge_Data_3rd_CY,$B599,AS$1)</f>
        <v>0</v>
      </c>
      <c r="AT599" s="391" t="n">
        <f aca="false" t="array" ref="AT599:AT599">INDEX(_Rge_Data_3rd_CY,$B599,AT$1)</f>
        <v>0</v>
      </c>
      <c r="AU599" s="391" t="n">
        <f aca="false" t="array" ref="AU599:AU599">INDEX(_Rge_Data_3rd_CY,$B599,AU$1)</f>
        <v>0</v>
      </c>
      <c r="AV599" s="262" t="n">
        <f aca="false">AU599+AX599+AY599</f>
        <v>0</v>
      </c>
      <c r="AW599" s="392" t="n">
        <f aca="false">IFERROR(AU599/AG599,0)</f>
        <v>0</v>
      </c>
      <c r="AX599" s="268" t="n">
        <f aca="false">IFERROR(IF(AND($F599="OPEN",$AH599&gt;0),$AH599*_SoP*$AW599,IF(AND($F599="CLOSED",$AH599&gt;0),$AH599*_SoL*$AW599,0)),0)</f>
        <v>0</v>
      </c>
      <c r="AY599" s="268" t="n">
        <f aca="false">IFERROR(IF($AH599&lt;0,$AH599*_SoL,0),0)</f>
        <v>0</v>
      </c>
      <c r="AZ599" s="393" t="n">
        <f aca="false">AU599+AX599</f>
        <v>0</v>
      </c>
      <c r="BA599" s="393" t="n">
        <f aca="false">AJ599-AY599</f>
        <v>0</v>
      </c>
      <c r="BB599" s="393" t="n">
        <f aca="false">AZ599-BA599</f>
        <v>0</v>
      </c>
      <c r="BC599" s="394" t="n">
        <f aca="false">IF($BB599&gt;=0,$BB599,0)</f>
        <v>0</v>
      </c>
      <c r="BD599" s="395" t="n">
        <f aca="false">IF($BB599&lt;=0,-$BB599,0)</f>
        <v>-0</v>
      </c>
      <c r="BE599" s="396" t="n">
        <f aca="false">IF((V599-AJ599)&lt;0,0,V599-AJ599)</f>
        <v>0</v>
      </c>
      <c r="BF599" s="397" t="n">
        <f aca="false">IF(AW599&gt;1,0,V599-AW599*V599)</f>
        <v>0</v>
      </c>
    </row>
    <row r="600" customFormat="false" ht="19.5" hidden="false" customHeight="true" outlineLevel="0" collapsed="false">
      <c r="A600" s="166"/>
      <c r="B600" s="208" t="n">
        <f aca="false">B599+1</f>
        <v>589</v>
      </c>
      <c r="C600" s="166"/>
      <c r="D600" s="369" t="n">
        <f aca="false">INDEX(_Rge_Projectdata_3rd,$B600,MATCH("Project-ID",_Rge_Headline_Projectdata,0))</f>
        <v>0</v>
      </c>
      <c r="E600" s="370" t="str">
        <f aca="false" t="array" ref="E600:E600">IF(INDEX(_Rge_Data_3rd_CY,$B600,E$1)=0,"",TEXT(INDEX(_Rge_Data_3rd_CY,$B600,E$1),"JJJJMMTT"))</f>
        <v/>
      </c>
      <c r="F600" s="382" t="str">
        <f aca="false" t="array" ref="F600:F600">INDEX(_Rge_Data_3rd_CY,$B600,F$1)</f>
        <v>Open</v>
      </c>
      <c r="G600" s="371" t="n">
        <f aca="false" t="array" ref="G600:G600">IFERROR(MATCH(INDEX(_Rge_Data_3rd_CY,$B600,G$1),_Rge_Projectstatus,0),"")</f>
        <v>1</v>
      </c>
      <c r="H600" s="383" t="n">
        <f aca="false">INDEX(_Rge_Data_3rd_CY,$B600,H$1)</f>
        <v>0</v>
      </c>
      <c r="I600" s="384" t="n">
        <f aca="false">INDEX(_Rge_Data_3rd_CY,$B600,I$1)</f>
        <v>0</v>
      </c>
      <c r="J600" s="384" t="n">
        <f aca="false">INDEX(_Rge_Data_3rd_CY,$B600,J$1)</f>
        <v>0</v>
      </c>
      <c r="K600" s="384" t="n">
        <f aca="false">INDEX(_Rge_Data_3rd_CY,$B600,K$1)</f>
        <v>0</v>
      </c>
      <c r="L600" s="385" t="n">
        <f aca="false" t="array" ref="L600:L600">INDEX(_Rge_Data_3rd_CY,$B600,L$1)</f>
        <v>0</v>
      </c>
      <c r="M600" s="385" t="n">
        <f aca="false" t="array" ref="M600:M600">INDEX(_Rge_Data_3rd_CY,$B600,M$1)</f>
        <v>0</v>
      </c>
      <c r="N600" s="385" t="n">
        <f aca="false" t="array" ref="N600:N600">INDEX(_Rge_Data_3rd_CY,$B600,N$1)</f>
        <v>0</v>
      </c>
      <c r="O600" s="385" t="n">
        <f aca="false" t="array" ref="O600:O600">INDEX(_Rge_Data_3rd_CY,$B600,O$1)</f>
        <v>0</v>
      </c>
      <c r="P600" s="385" t="n">
        <f aca="false" t="array" ref="P600:P600">INDEX(_Rge_Data_3rd_CY,$B600,P$1)</f>
        <v>0</v>
      </c>
      <c r="Q600" s="385" t="n">
        <f aca="false">INDEX(_Rge_Data_3rd_CY,$B600,Q$1)</f>
        <v>0</v>
      </c>
      <c r="R600" s="385" t="n">
        <f aca="false" t="array" ref="R600:R600">INDEX(_Rge_Data_3rd_CY,$B600,R$1)</f>
        <v>0</v>
      </c>
      <c r="S600" s="385" t="n">
        <f aca="false" t="array" ref="S600:S600">INDEX(_Rge_Data_3rd_CY,$B600,S$1)</f>
        <v>0</v>
      </c>
      <c r="T600" s="385" t="n">
        <f aca="false">H600-S600</f>
        <v>0</v>
      </c>
      <c r="U600" s="386" t="n">
        <f aca="false">IFERROR(T600/H600,0)</f>
        <v>0</v>
      </c>
      <c r="V600" s="387" t="n">
        <f aca="false">INDEX(_Rge_Data_3rd_CY,$B600,V$1)</f>
        <v>0</v>
      </c>
      <c r="W600" s="388" t="n">
        <f aca="false">INDEX(_Rge_Data_3rd_CY,$B600,W$1)</f>
        <v>0</v>
      </c>
      <c r="X600" s="388" t="n">
        <f aca="false">INDEX(_Rge_Data_3rd_CY,$B600,X$1)</f>
        <v>0</v>
      </c>
      <c r="Y600" s="388" t="n">
        <f aca="false">INDEX(_Rge_Data_3rd_CY,$B600,Y$1)</f>
        <v>0</v>
      </c>
      <c r="Z600" s="388" t="n">
        <f aca="false" t="array" ref="Z600:Z600">INDEX(_Rge_Data_3rd_CY,$B600,Z$1)</f>
        <v>0</v>
      </c>
      <c r="AA600" s="388" t="n">
        <f aca="false" t="array" ref="AA600:AA600">INDEX(_Rge_Data_3rd_CY,$B600,AA$1)</f>
        <v>0</v>
      </c>
      <c r="AB600" s="388" t="n">
        <f aca="false" t="array" ref="AB600:AB600">INDEX(_Rge_Data_3rd_CY,$B600,AB$1)</f>
        <v>0</v>
      </c>
      <c r="AC600" s="388" t="n">
        <f aca="false" t="array" ref="AC600:AC600">INDEX(_Rge_Data_3rd_CY,$B600,AC$1)</f>
        <v>0</v>
      </c>
      <c r="AD600" s="388" t="n">
        <f aca="false" t="array" ref="AD600:AD600">INDEX(_Rge_Data_3rd_CY,$B600,AD$1)</f>
        <v>0</v>
      </c>
      <c r="AE600" s="388" t="n">
        <f aca="false">INDEX(_Rge_Data_3rd_CY,$B600,AE$1)</f>
        <v>0</v>
      </c>
      <c r="AF600" s="388" t="n">
        <f aca="false" t="array" ref="AF600:AF600">INDEX(_Rge_Data_3rd_CY,$B600,AF$1)</f>
        <v>0</v>
      </c>
      <c r="AG600" s="388" t="n">
        <f aca="false" t="array" ref="AG600:AG600">INDEX(_Rge_Data_3rd_CY,$B600,AG$1)</f>
        <v>0</v>
      </c>
      <c r="AH600" s="388" t="n">
        <f aca="false">V600-AG600</f>
        <v>0</v>
      </c>
      <c r="AI600" s="389" t="n">
        <f aca="false">IFERROR(AH600/V600,)</f>
        <v>0</v>
      </c>
      <c r="AJ600" s="390" t="n">
        <f aca="false">INDEX(_Rge_Data_3rd_CY,$B600,AJ$1)</f>
        <v>0</v>
      </c>
      <c r="AK600" s="391" t="n">
        <f aca="false">INDEX(_Rge_Data_3rd_CY,$B600,AK$1)</f>
        <v>0</v>
      </c>
      <c r="AL600" s="391" t="n">
        <f aca="false">INDEX(_Rge_Data_3rd_CY,$B600,AL$1)</f>
        <v>0</v>
      </c>
      <c r="AM600" s="391" t="n">
        <f aca="false">INDEX(_Rge_Data_3rd_CY,$B600,AM$1)</f>
        <v>0</v>
      </c>
      <c r="AN600" s="391" t="n">
        <f aca="false" t="array" ref="AN600:AN600">INDEX(_Rge_Data_3rd_CY,$B600,AN$1)</f>
        <v>0</v>
      </c>
      <c r="AO600" s="391" t="n">
        <f aca="false" t="array" ref="AO600:AO600">INDEX(_Rge_Data_3rd_CY,$B600,AO$1)</f>
        <v>0</v>
      </c>
      <c r="AP600" s="391" t="n">
        <f aca="false" t="array" ref="AP600:AP600">INDEX(_Rge_Data_3rd_CY,$B600,AP$1)</f>
        <v>0</v>
      </c>
      <c r="AQ600" s="391" t="n">
        <f aca="false" t="array" ref="AQ600:AQ600">INDEX(_Rge_Data_3rd_CY,$B600,AQ$1)</f>
        <v>0</v>
      </c>
      <c r="AR600" s="391" t="n">
        <f aca="false" t="array" ref="AR600:AR600">INDEX(_Rge_Data_3rd_CY,$B600,AR$1)</f>
        <v>0</v>
      </c>
      <c r="AS600" s="391" t="n">
        <f aca="false">INDEX(_Rge_Data_3rd_CY,$B600,AS$1)</f>
        <v>0</v>
      </c>
      <c r="AT600" s="391" t="n">
        <f aca="false" t="array" ref="AT600:AT600">INDEX(_Rge_Data_3rd_CY,$B600,AT$1)</f>
        <v>0</v>
      </c>
      <c r="AU600" s="391" t="n">
        <f aca="false" t="array" ref="AU600:AU600">INDEX(_Rge_Data_3rd_CY,$B600,AU$1)</f>
        <v>0</v>
      </c>
      <c r="AV600" s="262" t="n">
        <f aca="false">AU600+AX600+AY600</f>
        <v>0</v>
      </c>
      <c r="AW600" s="392" t="n">
        <f aca="false">IFERROR(AU600/AG600,0)</f>
        <v>0</v>
      </c>
      <c r="AX600" s="268" t="n">
        <f aca="false">IFERROR(IF(AND($F600="OPEN",$AH600&gt;0),$AH600*_SoP*$AW600,IF(AND($F600="CLOSED",$AH600&gt;0),$AH600*_SoL*$AW600,0)),0)</f>
        <v>0</v>
      </c>
      <c r="AY600" s="268" t="n">
        <f aca="false">IFERROR(IF($AH600&lt;0,$AH600*_SoL,0),0)</f>
        <v>0</v>
      </c>
      <c r="AZ600" s="393" t="n">
        <f aca="false">AU600+AX600</f>
        <v>0</v>
      </c>
      <c r="BA600" s="393" t="n">
        <f aca="false">AJ600-AY600</f>
        <v>0</v>
      </c>
      <c r="BB600" s="393" t="n">
        <f aca="false">AZ600-BA600</f>
        <v>0</v>
      </c>
      <c r="BC600" s="394" t="n">
        <f aca="false">IF($BB600&gt;=0,$BB600,0)</f>
        <v>0</v>
      </c>
      <c r="BD600" s="395" t="n">
        <f aca="false">IF($BB600&lt;=0,-$BB600,0)</f>
        <v>-0</v>
      </c>
      <c r="BE600" s="396" t="n">
        <f aca="false">IF((V600-AJ600)&lt;0,0,V600-AJ600)</f>
        <v>0</v>
      </c>
      <c r="BF600" s="397" t="n">
        <f aca="false">IF(AW600&gt;1,0,V600-AW600*V600)</f>
        <v>0</v>
      </c>
    </row>
    <row r="601" customFormat="false" ht="19.5" hidden="false" customHeight="true" outlineLevel="0" collapsed="false">
      <c r="A601" s="166"/>
      <c r="B601" s="208" t="n">
        <f aca="false">B600+1</f>
        <v>590</v>
      </c>
      <c r="C601" s="166"/>
      <c r="D601" s="369" t="n">
        <f aca="false">INDEX(_Rge_Projectdata_3rd,$B601,MATCH("Project-ID",_Rge_Headline_Projectdata,0))</f>
        <v>0</v>
      </c>
      <c r="E601" s="370" t="str">
        <f aca="false" t="array" ref="E601:E601">IF(INDEX(_Rge_Data_3rd_CY,$B601,E$1)=0,"",TEXT(INDEX(_Rge_Data_3rd_CY,$B601,E$1),"JJJJMMTT"))</f>
        <v/>
      </c>
      <c r="F601" s="382" t="str">
        <f aca="false" t="array" ref="F601:F601">INDEX(_Rge_Data_3rd_CY,$B601,F$1)</f>
        <v>Open</v>
      </c>
      <c r="G601" s="371" t="n">
        <f aca="false" t="array" ref="G601:G601">IFERROR(MATCH(INDEX(_Rge_Data_3rd_CY,$B601,G$1),_Rge_Projectstatus,0),"")</f>
        <v>1</v>
      </c>
      <c r="H601" s="383" t="n">
        <f aca="false">INDEX(_Rge_Data_3rd_CY,$B601,H$1)</f>
        <v>0</v>
      </c>
      <c r="I601" s="384" t="n">
        <f aca="false">INDEX(_Rge_Data_3rd_CY,$B601,I$1)</f>
        <v>0</v>
      </c>
      <c r="J601" s="384" t="n">
        <f aca="false">INDEX(_Rge_Data_3rd_CY,$B601,J$1)</f>
        <v>0</v>
      </c>
      <c r="K601" s="384" t="n">
        <f aca="false">INDEX(_Rge_Data_3rd_CY,$B601,K$1)</f>
        <v>0</v>
      </c>
      <c r="L601" s="385" t="n">
        <f aca="false" t="array" ref="L601:L601">INDEX(_Rge_Data_3rd_CY,$B601,L$1)</f>
        <v>0</v>
      </c>
      <c r="M601" s="385" t="n">
        <f aca="false" t="array" ref="M601:M601">INDEX(_Rge_Data_3rd_CY,$B601,M$1)</f>
        <v>0</v>
      </c>
      <c r="N601" s="385" t="n">
        <f aca="false" t="array" ref="N601:N601">INDEX(_Rge_Data_3rd_CY,$B601,N$1)</f>
        <v>0</v>
      </c>
      <c r="O601" s="385" t="n">
        <f aca="false" t="array" ref="O601:O601">INDEX(_Rge_Data_3rd_CY,$B601,O$1)</f>
        <v>0</v>
      </c>
      <c r="P601" s="385" t="n">
        <f aca="false" t="array" ref="P601:P601">INDEX(_Rge_Data_3rd_CY,$B601,P$1)</f>
        <v>0</v>
      </c>
      <c r="Q601" s="385" t="n">
        <f aca="false">INDEX(_Rge_Data_3rd_CY,$B601,Q$1)</f>
        <v>0</v>
      </c>
      <c r="R601" s="385" t="n">
        <f aca="false" t="array" ref="R601:R601">INDEX(_Rge_Data_3rd_CY,$B601,R$1)</f>
        <v>0</v>
      </c>
      <c r="S601" s="385" t="n">
        <f aca="false" t="array" ref="S601:S601">INDEX(_Rge_Data_3rd_CY,$B601,S$1)</f>
        <v>0</v>
      </c>
      <c r="T601" s="385" t="n">
        <f aca="false">H601-S601</f>
        <v>0</v>
      </c>
      <c r="U601" s="386" t="n">
        <f aca="false">IFERROR(T601/H601,0)</f>
        <v>0</v>
      </c>
      <c r="V601" s="387" t="n">
        <f aca="false">INDEX(_Rge_Data_3rd_CY,$B601,V$1)</f>
        <v>0</v>
      </c>
      <c r="W601" s="388" t="n">
        <f aca="false">INDEX(_Rge_Data_3rd_CY,$B601,W$1)</f>
        <v>0</v>
      </c>
      <c r="X601" s="388" t="n">
        <f aca="false">INDEX(_Rge_Data_3rd_CY,$B601,X$1)</f>
        <v>0</v>
      </c>
      <c r="Y601" s="388" t="n">
        <f aca="false">INDEX(_Rge_Data_3rd_CY,$B601,Y$1)</f>
        <v>0</v>
      </c>
      <c r="Z601" s="388" t="n">
        <f aca="false" t="array" ref="Z601:Z601">INDEX(_Rge_Data_3rd_CY,$B601,Z$1)</f>
        <v>0</v>
      </c>
      <c r="AA601" s="388" t="n">
        <f aca="false" t="array" ref="AA601:AA601">INDEX(_Rge_Data_3rd_CY,$B601,AA$1)</f>
        <v>0</v>
      </c>
      <c r="AB601" s="388" t="n">
        <f aca="false" t="array" ref="AB601:AB601">INDEX(_Rge_Data_3rd_CY,$B601,AB$1)</f>
        <v>0</v>
      </c>
      <c r="AC601" s="388" t="n">
        <f aca="false" t="array" ref="AC601:AC601">INDEX(_Rge_Data_3rd_CY,$B601,AC$1)</f>
        <v>0</v>
      </c>
      <c r="AD601" s="388" t="n">
        <f aca="false" t="array" ref="AD601:AD601">INDEX(_Rge_Data_3rd_CY,$B601,AD$1)</f>
        <v>0</v>
      </c>
      <c r="AE601" s="388" t="n">
        <f aca="false">INDEX(_Rge_Data_3rd_CY,$B601,AE$1)</f>
        <v>0</v>
      </c>
      <c r="AF601" s="388" t="n">
        <f aca="false" t="array" ref="AF601:AF601">INDEX(_Rge_Data_3rd_CY,$B601,AF$1)</f>
        <v>0</v>
      </c>
      <c r="AG601" s="388" t="n">
        <f aca="false" t="array" ref="AG601:AG601">INDEX(_Rge_Data_3rd_CY,$B601,AG$1)</f>
        <v>0</v>
      </c>
      <c r="AH601" s="388" t="n">
        <f aca="false">V601-AG601</f>
        <v>0</v>
      </c>
      <c r="AI601" s="389" t="n">
        <f aca="false">IFERROR(AH601/V601,)</f>
        <v>0</v>
      </c>
      <c r="AJ601" s="390" t="n">
        <f aca="false">INDEX(_Rge_Data_3rd_CY,$B601,AJ$1)</f>
        <v>0</v>
      </c>
      <c r="AK601" s="391" t="n">
        <f aca="false">INDEX(_Rge_Data_3rd_CY,$B601,AK$1)</f>
        <v>0</v>
      </c>
      <c r="AL601" s="391" t="n">
        <f aca="false">INDEX(_Rge_Data_3rd_CY,$B601,AL$1)</f>
        <v>0</v>
      </c>
      <c r="AM601" s="391" t="n">
        <f aca="false">INDEX(_Rge_Data_3rd_CY,$B601,AM$1)</f>
        <v>0</v>
      </c>
      <c r="AN601" s="391" t="n">
        <f aca="false" t="array" ref="AN601:AN601">INDEX(_Rge_Data_3rd_CY,$B601,AN$1)</f>
        <v>0</v>
      </c>
      <c r="AO601" s="391" t="n">
        <f aca="false" t="array" ref="AO601:AO601">INDEX(_Rge_Data_3rd_CY,$B601,AO$1)</f>
        <v>0</v>
      </c>
      <c r="AP601" s="391" t="n">
        <f aca="false" t="array" ref="AP601:AP601">INDEX(_Rge_Data_3rd_CY,$B601,AP$1)</f>
        <v>0</v>
      </c>
      <c r="AQ601" s="391" t="n">
        <f aca="false" t="array" ref="AQ601:AQ601">INDEX(_Rge_Data_3rd_CY,$B601,AQ$1)</f>
        <v>0</v>
      </c>
      <c r="AR601" s="391" t="n">
        <f aca="false" t="array" ref="AR601:AR601">INDEX(_Rge_Data_3rd_CY,$B601,AR$1)</f>
        <v>0</v>
      </c>
      <c r="AS601" s="391" t="n">
        <f aca="false">INDEX(_Rge_Data_3rd_CY,$B601,AS$1)</f>
        <v>0</v>
      </c>
      <c r="AT601" s="391" t="n">
        <f aca="false" t="array" ref="AT601:AT601">INDEX(_Rge_Data_3rd_CY,$B601,AT$1)</f>
        <v>0</v>
      </c>
      <c r="AU601" s="391" t="n">
        <f aca="false" t="array" ref="AU601:AU601">INDEX(_Rge_Data_3rd_CY,$B601,AU$1)</f>
        <v>0</v>
      </c>
      <c r="AV601" s="262" t="n">
        <f aca="false">AU601+AX601+AY601</f>
        <v>0</v>
      </c>
      <c r="AW601" s="392" t="n">
        <f aca="false">IFERROR(AU601/AG601,0)</f>
        <v>0</v>
      </c>
      <c r="AX601" s="268" t="n">
        <f aca="false">IFERROR(IF(AND($F601="OPEN",$AH601&gt;0),$AH601*_SoP*$AW601,IF(AND($F601="CLOSED",$AH601&gt;0),$AH601*_SoL*$AW601,0)),0)</f>
        <v>0</v>
      </c>
      <c r="AY601" s="268" t="n">
        <f aca="false">IFERROR(IF($AH601&lt;0,$AH601*_SoL,0),0)</f>
        <v>0</v>
      </c>
      <c r="AZ601" s="393" t="n">
        <f aca="false">AU601+AX601</f>
        <v>0</v>
      </c>
      <c r="BA601" s="393" t="n">
        <f aca="false">AJ601-AY601</f>
        <v>0</v>
      </c>
      <c r="BB601" s="393" t="n">
        <f aca="false">AZ601-BA601</f>
        <v>0</v>
      </c>
      <c r="BC601" s="394" t="n">
        <f aca="false">IF($BB601&gt;=0,$BB601,0)</f>
        <v>0</v>
      </c>
      <c r="BD601" s="395" t="n">
        <f aca="false">IF($BB601&lt;=0,-$BB601,0)</f>
        <v>-0</v>
      </c>
      <c r="BE601" s="396" t="n">
        <f aca="false">IF((V601-AJ601)&lt;0,0,V601-AJ601)</f>
        <v>0</v>
      </c>
      <c r="BF601" s="397" t="n">
        <f aca="false">IF(AW601&gt;1,0,V601-AW601*V601)</f>
        <v>0</v>
      </c>
    </row>
    <row r="602" customFormat="false" ht="19.5" hidden="false" customHeight="true" outlineLevel="0" collapsed="false">
      <c r="A602" s="166"/>
      <c r="B602" s="208" t="n">
        <f aca="false">B601+1</f>
        <v>591</v>
      </c>
      <c r="C602" s="166"/>
      <c r="D602" s="369" t="n">
        <f aca="false">INDEX(_Rge_Projectdata_3rd,$B602,MATCH("Project-ID",_Rge_Headline_Projectdata,0))</f>
        <v>0</v>
      </c>
      <c r="E602" s="370" t="str">
        <f aca="false" t="array" ref="E602:E602">IF(INDEX(_Rge_Data_3rd_CY,$B602,E$1)=0,"",TEXT(INDEX(_Rge_Data_3rd_CY,$B602,E$1),"JJJJMMTT"))</f>
        <v/>
      </c>
      <c r="F602" s="382" t="str">
        <f aca="false" t="array" ref="F602:F602">INDEX(_Rge_Data_3rd_CY,$B602,F$1)</f>
        <v>Open</v>
      </c>
      <c r="G602" s="371" t="n">
        <f aca="false" t="array" ref="G602:G602">IFERROR(MATCH(INDEX(_Rge_Data_3rd_CY,$B602,G$1),_Rge_Projectstatus,0),"")</f>
        <v>1</v>
      </c>
      <c r="H602" s="383" t="n">
        <f aca="false">INDEX(_Rge_Data_3rd_CY,$B602,H$1)</f>
        <v>0</v>
      </c>
      <c r="I602" s="384" t="n">
        <f aca="false">INDEX(_Rge_Data_3rd_CY,$B602,I$1)</f>
        <v>0</v>
      </c>
      <c r="J602" s="384" t="n">
        <f aca="false">INDEX(_Rge_Data_3rd_CY,$B602,J$1)</f>
        <v>0</v>
      </c>
      <c r="K602" s="384" t="n">
        <f aca="false">INDEX(_Rge_Data_3rd_CY,$B602,K$1)</f>
        <v>0</v>
      </c>
      <c r="L602" s="385" t="n">
        <f aca="false" t="array" ref="L602:L602">INDEX(_Rge_Data_3rd_CY,$B602,L$1)</f>
        <v>0</v>
      </c>
      <c r="M602" s="385" t="n">
        <f aca="false" t="array" ref="M602:M602">INDEX(_Rge_Data_3rd_CY,$B602,M$1)</f>
        <v>0</v>
      </c>
      <c r="N602" s="385" t="n">
        <f aca="false" t="array" ref="N602:N602">INDEX(_Rge_Data_3rd_CY,$B602,N$1)</f>
        <v>0</v>
      </c>
      <c r="O602" s="385" t="n">
        <f aca="false" t="array" ref="O602:O602">INDEX(_Rge_Data_3rd_CY,$B602,O$1)</f>
        <v>0</v>
      </c>
      <c r="P602" s="385" t="n">
        <f aca="false" t="array" ref="P602:P602">INDEX(_Rge_Data_3rd_CY,$B602,P$1)</f>
        <v>0</v>
      </c>
      <c r="Q602" s="385" t="n">
        <f aca="false">INDEX(_Rge_Data_3rd_CY,$B602,Q$1)</f>
        <v>0</v>
      </c>
      <c r="R602" s="385" t="n">
        <f aca="false" t="array" ref="R602:R602">INDEX(_Rge_Data_3rd_CY,$B602,R$1)</f>
        <v>0</v>
      </c>
      <c r="S602" s="385" t="n">
        <f aca="false" t="array" ref="S602:S602">INDEX(_Rge_Data_3rd_CY,$B602,S$1)</f>
        <v>0</v>
      </c>
      <c r="T602" s="385" t="n">
        <f aca="false">H602-S602</f>
        <v>0</v>
      </c>
      <c r="U602" s="386" t="n">
        <f aca="false">IFERROR(T602/H602,0)</f>
        <v>0</v>
      </c>
      <c r="V602" s="387" t="n">
        <f aca="false">INDEX(_Rge_Data_3rd_CY,$B602,V$1)</f>
        <v>0</v>
      </c>
      <c r="W602" s="388" t="n">
        <f aca="false">INDEX(_Rge_Data_3rd_CY,$B602,W$1)</f>
        <v>0</v>
      </c>
      <c r="X602" s="388" t="n">
        <f aca="false">INDEX(_Rge_Data_3rd_CY,$B602,X$1)</f>
        <v>0</v>
      </c>
      <c r="Y602" s="388" t="n">
        <f aca="false">INDEX(_Rge_Data_3rd_CY,$B602,Y$1)</f>
        <v>0</v>
      </c>
      <c r="Z602" s="388" t="n">
        <f aca="false" t="array" ref="Z602:Z602">INDEX(_Rge_Data_3rd_CY,$B602,Z$1)</f>
        <v>0</v>
      </c>
      <c r="AA602" s="388" t="n">
        <f aca="false" t="array" ref="AA602:AA602">INDEX(_Rge_Data_3rd_CY,$B602,AA$1)</f>
        <v>0</v>
      </c>
      <c r="AB602" s="388" t="n">
        <f aca="false" t="array" ref="AB602:AB602">INDEX(_Rge_Data_3rd_CY,$B602,AB$1)</f>
        <v>0</v>
      </c>
      <c r="AC602" s="388" t="n">
        <f aca="false" t="array" ref="AC602:AC602">INDEX(_Rge_Data_3rd_CY,$B602,AC$1)</f>
        <v>0</v>
      </c>
      <c r="AD602" s="388" t="n">
        <f aca="false" t="array" ref="AD602:AD602">INDEX(_Rge_Data_3rd_CY,$B602,AD$1)</f>
        <v>0</v>
      </c>
      <c r="AE602" s="388" t="n">
        <f aca="false">INDEX(_Rge_Data_3rd_CY,$B602,AE$1)</f>
        <v>0</v>
      </c>
      <c r="AF602" s="388" t="n">
        <f aca="false" t="array" ref="AF602:AF602">INDEX(_Rge_Data_3rd_CY,$B602,AF$1)</f>
        <v>0</v>
      </c>
      <c r="AG602" s="388" t="n">
        <f aca="false" t="array" ref="AG602:AG602">INDEX(_Rge_Data_3rd_CY,$B602,AG$1)</f>
        <v>0</v>
      </c>
      <c r="AH602" s="388" t="n">
        <f aca="false">V602-AG602</f>
        <v>0</v>
      </c>
      <c r="AI602" s="389" t="n">
        <f aca="false">IFERROR(AH602/V602,)</f>
        <v>0</v>
      </c>
      <c r="AJ602" s="390" t="n">
        <f aca="false">INDEX(_Rge_Data_3rd_CY,$B602,AJ$1)</f>
        <v>0</v>
      </c>
      <c r="AK602" s="391" t="n">
        <f aca="false">INDEX(_Rge_Data_3rd_CY,$B602,AK$1)</f>
        <v>0</v>
      </c>
      <c r="AL602" s="391" t="n">
        <f aca="false">INDEX(_Rge_Data_3rd_CY,$B602,AL$1)</f>
        <v>0</v>
      </c>
      <c r="AM602" s="391" t="n">
        <f aca="false">INDEX(_Rge_Data_3rd_CY,$B602,AM$1)</f>
        <v>0</v>
      </c>
      <c r="AN602" s="391" t="n">
        <f aca="false" t="array" ref="AN602:AN602">INDEX(_Rge_Data_3rd_CY,$B602,AN$1)</f>
        <v>0</v>
      </c>
      <c r="AO602" s="391" t="n">
        <f aca="false" t="array" ref="AO602:AO602">INDEX(_Rge_Data_3rd_CY,$B602,AO$1)</f>
        <v>0</v>
      </c>
      <c r="AP602" s="391" t="n">
        <f aca="false" t="array" ref="AP602:AP602">INDEX(_Rge_Data_3rd_CY,$B602,AP$1)</f>
        <v>0</v>
      </c>
      <c r="AQ602" s="391" t="n">
        <f aca="false" t="array" ref="AQ602:AQ602">INDEX(_Rge_Data_3rd_CY,$B602,AQ$1)</f>
        <v>0</v>
      </c>
      <c r="AR602" s="391" t="n">
        <f aca="false" t="array" ref="AR602:AR602">INDEX(_Rge_Data_3rd_CY,$B602,AR$1)</f>
        <v>0</v>
      </c>
      <c r="AS602" s="391" t="n">
        <f aca="false">INDEX(_Rge_Data_3rd_CY,$B602,AS$1)</f>
        <v>0</v>
      </c>
      <c r="AT602" s="391" t="n">
        <f aca="false" t="array" ref="AT602:AT602">INDEX(_Rge_Data_3rd_CY,$B602,AT$1)</f>
        <v>0</v>
      </c>
      <c r="AU602" s="391" t="n">
        <f aca="false" t="array" ref="AU602:AU602">INDEX(_Rge_Data_3rd_CY,$B602,AU$1)</f>
        <v>0</v>
      </c>
      <c r="AV602" s="262" t="n">
        <f aca="false">AU602+AX602+AY602</f>
        <v>0</v>
      </c>
      <c r="AW602" s="392" t="n">
        <f aca="false">IFERROR(AU602/AG602,0)</f>
        <v>0</v>
      </c>
      <c r="AX602" s="268" t="n">
        <f aca="false">IFERROR(IF(AND($F602="OPEN",$AH602&gt;0),$AH602*_SoP*$AW602,IF(AND($F602="CLOSED",$AH602&gt;0),$AH602*_SoL*$AW602,0)),0)</f>
        <v>0</v>
      </c>
      <c r="AY602" s="268" t="n">
        <f aca="false">IFERROR(IF($AH602&lt;0,$AH602*_SoL,0),0)</f>
        <v>0</v>
      </c>
      <c r="AZ602" s="393" t="n">
        <f aca="false">AU602+AX602</f>
        <v>0</v>
      </c>
      <c r="BA602" s="393" t="n">
        <f aca="false">AJ602-AY602</f>
        <v>0</v>
      </c>
      <c r="BB602" s="393" t="n">
        <f aca="false">AZ602-BA602</f>
        <v>0</v>
      </c>
      <c r="BC602" s="394" t="n">
        <f aca="false">IF($BB602&gt;=0,$BB602,0)</f>
        <v>0</v>
      </c>
      <c r="BD602" s="395" t="n">
        <f aca="false">IF($BB602&lt;=0,-$BB602,0)</f>
        <v>-0</v>
      </c>
      <c r="BE602" s="396" t="n">
        <f aca="false">IF((V602-AJ602)&lt;0,0,V602-AJ602)</f>
        <v>0</v>
      </c>
      <c r="BF602" s="397" t="n">
        <f aca="false">IF(AW602&gt;1,0,V602-AW602*V602)</f>
        <v>0</v>
      </c>
    </row>
    <row r="603" customFormat="false" ht="19.5" hidden="false" customHeight="true" outlineLevel="0" collapsed="false">
      <c r="A603" s="166"/>
      <c r="B603" s="208" t="n">
        <f aca="false">B602+1</f>
        <v>592</v>
      </c>
      <c r="C603" s="166"/>
      <c r="D603" s="369" t="n">
        <f aca="false">INDEX(_Rge_Projectdata_3rd,$B603,MATCH("Project-ID",_Rge_Headline_Projectdata,0))</f>
        <v>0</v>
      </c>
      <c r="E603" s="370" t="str">
        <f aca="false" t="array" ref="E603:E603">IF(INDEX(_Rge_Data_3rd_CY,$B603,E$1)=0,"",TEXT(INDEX(_Rge_Data_3rd_CY,$B603,E$1),"JJJJMMTT"))</f>
        <v/>
      </c>
      <c r="F603" s="382" t="str">
        <f aca="false" t="array" ref="F603:F603">INDEX(_Rge_Data_3rd_CY,$B603,F$1)</f>
        <v>Open</v>
      </c>
      <c r="G603" s="371" t="n">
        <f aca="false" t="array" ref="G603:G603">IFERROR(MATCH(INDEX(_Rge_Data_3rd_CY,$B603,G$1),_Rge_Projectstatus,0),"")</f>
        <v>1</v>
      </c>
      <c r="H603" s="383" t="n">
        <f aca="false">INDEX(_Rge_Data_3rd_CY,$B603,H$1)</f>
        <v>0</v>
      </c>
      <c r="I603" s="384" t="n">
        <f aca="false">INDEX(_Rge_Data_3rd_CY,$B603,I$1)</f>
        <v>0</v>
      </c>
      <c r="J603" s="384" t="n">
        <f aca="false">INDEX(_Rge_Data_3rd_CY,$B603,J$1)</f>
        <v>0</v>
      </c>
      <c r="K603" s="384" t="n">
        <f aca="false">INDEX(_Rge_Data_3rd_CY,$B603,K$1)</f>
        <v>0</v>
      </c>
      <c r="L603" s="385" t="n">
        <f aca="false" t="array" ref="L603:L603">INDEX(_Rge_Data_3rd_CY,$B603,L$1)</f>
        <v>0</v>
      </c>
      <c r="M603" s="385" t="n">
        <f aca="false" t="array" ref="M603:M603">INDEX(_Rge_Data_3rd_CY,$B603,M$1)</f>
        <v>0</v>
      </c>
      <c r="N603" s="385" t="n">
        <f aca="false" t="array" ref="N603:N603">INDEX(_Rge_Data_3rd_CY,$B603,N$1)</f>
        <v>0</v>
      </c>
      <c r="O603" s="385" t="n">
        <f aca="false" t="array" ref="O603:O603">INDEX(_Rge_Data_3rd_CY,$B603,O$1)</f>
        <v>0</v>
      </c>
      <c r="P603" s="385" t="n">
        <f aca="false" t="array" ref="P603:P603">INDEX(_Rge_Data_3rd_CY,$B603,P$1)</f>
        <v>0</v>
      </c>
      <c r="Q603" s="385" t="n">
        <f aca="false">INDEX(_Rge_Data_3rd_CY,$B603,Q$1)</f>
        <v>0</v>
      </c>
      <c r="R603" s="385" t="n">
        <f aca="false" t="array" ref="R603:R603">INDEX(_Rge_Data_3rd_CY,$B603,R$1)</f>
        <v>0</v>
      </c>
      <c r="S603" s="385" t="n">
        <f aca="false" t="array" ref="S603:S603">INDEX(_Rge_Data_3rd_CY,$B603,S$1)</f>
        <v>0</v>
      </c>
      <c r="T603" s="385" t="n">
        <f aca="false">H603-S603</f>
        <v>0</v>
      </c>
      <c r="U603" s="386" t="n">
        <f aca="false">IFERROR(T603/H603,0)</f>
        <v>0</v>
      </c>
      <c r="V603" s="387" t="n">
        <f aca="false">INDEX(_Rge_Data_3rd_CY,$B603,V$1)</f>
        <v>0</v>
      </c>
      <c r="W603" s="388" t="n">
        <f aca="false">INDEX(_Rge_Data_3rd_CY,$B603,W$1)</f>
        <v>0</v>
      </c>
      <c r="X603" s="388" t="n">
        <f aca="false">INDEX(_Rge_Data_3rd_CY,$B603,X$1)</f>
        <v>0</v>
      </c>
      <c r="Y603" s="388" t="n">
        <f aca="false">INDEX(_Rge_Data_3rd_CY,$B603,Y$1)</f>
        <v>0</v>
      </c>
      <c r="Z603" s="388" t="n">
        <f aca="false" t="array" ref="Z603:Z603">INDEX(_Rge_Data_3rd_CY,$B603,Z$1)</f>
        <v>0</v>
      </c>
      <c r="AA603" s="388" t="n">
        <f aca="false" t="array" ref="AA603:AA603">INDEX(_Rge_Data_3rd_CY,$B603,AA$1)</f>
        <v>0</v>
      </c>
      <c r="AB603" s="388" t="n">
        <f aca="false" t="array" ref="AB603:AB603">INDEX(_Rge_Data_3rd_CY,$B603,AB$1)</f>
        <v>0</v>
      </c>
      <c r="AC603" s="388" t="n">
        <f aca="false" t="array" ref="AC603:AC603">INDEX(_Rge_Data_3rd_CY,$B603,AC$1)</f>
        <v>0</v>
      </c>
      <c r="AD603" s="388" t="n">
        <f aca="false" t="array" ref="AD603:AD603">INDEX(_Rge_Data_3rd_CY,$B603,AD$1)</f>
        <v>0</v>
      </c>
      <c r="AE603" s="388" t="n">
        <f aca="false">INDEX(_Rge_Data_3rd_CY,$B603,AE$1)</f>
        <v>0</v>
      </c>
      <c r="AF603" s="388" t="n">
        <f aca="false" t="array" ref="AF603:AF603">INDEX(_Rge_Data_3rd_CY,$B603,AF$1)</f>
        <v>0</v>
      </c>
      <c r="AG603" s="388" t="n">
        <f aca="false" t="array" ref="AG603:AG603">INDEX(_Rge_Data_3rd_CY,$B603,AG$1)</f>
        <v>0</v>
      </c>
      <c r="AH603" s="388" t="n">
        <f aca="false">V603-AG603</f>
        <v>0</v>
      </c>
      <c r="AI603" s="389" t="n">
        <f aca="false">IFERROR(AH603/V603,)</f>
        <v>0</v>
      </c>
      <c r="AJ603" s="390" t="n">
        <f aca="false">INDEX(_Rge_Data_3rd_CY,$B603,AJ$1)</f>
        <v>0</v>
      </c>
      <c r="AK603" s="391" t="n">
        <f aca="false">INDEX(_Rge_Data_3rd_CY,$B603,AK$1)</f>
        <v>0</v>
      </c>
      <c r="AL603" s="391" t="n">
        <f aca="false">INDEX(_Rge_Data_3rd_CY,$B603,AL$1)</f>
        <v>0</v>
      </c>
      <c r="AM603" s="391" t="n">
        <f aca="false">INDEX(_Rge_Data_3rd_CY,$B603,AM$1)</f>
        <v>0</v>
      </c>
      <c r="AN603" s="391" t="n">
        <f aca="false" t="array" ref="AN603:AN603">INDEX(_Rge_Data_3rd_CY,$B603,AN$1)</f>
        <v>0</v>
      </c>
      <c r="AO603" s="391" t="n">
        <f aca="false" t="array" ref="AO603:AO603">INDEX(_Rge_Data_3rd_CY,$B603,AO$1)</f>
        <v>0</v>
      </c>
      <c r="AP603" s="391" t="n">
        <f aca="false" t="array" ref="AP603:AP603">INDEX(_Rge_Data_3rd_CY,$B603,AP$1)</f>
        <v>0</v>
      </c>
      <c r="AQ603" s="391" t="n">
        <f aca="false" t="array" ref="AQ603:AQ603">INDEX(_Rge_Data_3rd_CY,$B603,AQ$1)</f>
        <v>0</v>
      </c>
      <c r="AR603" s="391" t="n">
        <f aca="false" t="array" ref="AR603:AR603">INDEX(_Rge_Data_3rd_CY,$B603,AR$1)</f>
        <v>0</v>
      </c>
      <c r="AS603" s="391" t="n">
        <f aca="false">INDEX(_Rge_Data_3rd_CY,$B603,AS$1)</f>
        <v>0</v>
      </c>
      <c r="AT603" s="391" t="n">
        <f aca="false" t="array" ref="AT603:AT603">INDEX(_Rge_Data_3rd_CY,$B603,AT$1)</f>
        <v>0</v>
      </c>
      <c r="AU603" s="391" t="n">
        <f aca="false" t="array" ref="AU603:AU603">INDEX(_Rge_Data_3rd_CY,$B603,AU$1)</f>
        <v>0</v>
      </c>
      <c r="AV603" s="262" t="n">
        <f aca="false">AU603+AX603+AY603</f>
        <v>0</v>
      </c>
      <c r="AW603" s="392" t="n">
        <f aca="false">IFERROR(AU603/AG603,0)</f>
        <v>0</v>
      </c>
      <c r="AX603" s="268" t="n">
        <f aca="false">IFERROR(IF(AND($F603="OPEN",$AH603&gt;0),$AH603*_SoP*$AW603,IF(AND($F603="CLOSED",$AH603&gt;0),$AH603*_SoL*$AW603,0)),0)</f>
        <v>0</v>
      </c>
      <c r="AY603" s="268" t="n">
        <f aca="false">IFERROR(IF($AH603&lt;0,$AH603*_SoL,0),0)</f>
        <v>0</v>
      </c>
      <c r="AZ603" s="393" t="n">
        <f aca="false">AU603+AX603</f>
        <v>0</v>
      </c>
      <c r="BA603" s="393" t="n">
        <f aca="false">AJ603-AY603</f>
        <v>0</v>
      </c>
      <c r="BB603" s="393" t="n">
        <f aca="false">AZ603-BA603</f>
        <v>0</v>
      </c>
      <c r="BC603" s="394" t="n">
        <f aca="false">IF($BB603&gt;=0,$BB603,0)</f>
        <v>0</v>
      </c>
      <c r="BD603" s="395" t="n">
        <f aca="false">IF($BB603&lt;=0,-$BB603,0)</f>
        <v>-0</v>
      </c>
      <c r="BE603" s="396" t="n">
        <f aca="false">IF((V603-AJ603)&lt;0,0,V603-AJ603)</f>
        <v>0</v>
      </c>
      <c r="BF603" s="397" t="n">
        <f aca="false">IF(AW603&gt;1,0,V603-AW603*V603)</f>
        <v>0</v>
      </c>
    </row>
    <row r="604" customFormat="false" ht="19.5" hidden="false" customHeight="true" outlineLevel="0" collapsed="false">
      <c r="A604" s="166"/>
      <c r="B604" s="208" t="n">
        <f aca="false">B603+1</f>
        <v>593</v>
      </c>
      <c r="C604" s="166"/>
      <c r="D604" s="369" t="n">
        <f aca="false">INDEX(_Rge_Projectdata_3rd,$B604,MATCH("Project-ID",_Rge_Headline_Projectdata,0))</f>
        <v>0</v>
      </c>
      <c r="E604" s="370" t="str">
        <f aca="false" t="array" ref="E604:E604">IF(INDEX(_Rge_Data_3rd_CY,$B604,E$1)=0,"",TEXT(INDEX(_Rge_Data_3rd_CY,$B604,E$1),"JJJJMMTT"))</f>
        <v/>
      </c>
      <c r="F604" s="382" t="str">
        <f aca="false" t="array" ref="F604:F604">INDEX(_Rge_Data_3rd_CY,$B604,F$1)</f>
        <v>Open</v>
      </c>
      <c r="G604" s="371" t="n">
        <f aca="false" t="array" ref="G604:G604">IFERROR(MATCH(INDEX(_Rge_Data_3rd_CY,$B604,G$1),_Rge_Projectstatus,0),"")</f>
        <v>1</v>
      </c>
      <c r="H604" s="383" t="n">
        <f aca="false">INDEX(_Rge_Data_3rd_CY,$B604,H$1)</f>
        <v>0</v>
      </c>
      <c r="I604" s="384" t="n">
        <f aca="false">INDEX(_Rge_Data_3rd_CY,$B604,I$1)</f>
        <v>0</v>
      </c>
      <c r="J604" s="384" t="n">
        <f aca="false">INDEX(_Rge_Data_3rd_CY,$B604,J$1)</f>
        <v>0</v>
      </c>
      <c r="K604" s="384" t="n">
        <f aca="false">INDEX(_Rge_Data_3rd_CY,$B604,K$1)</f>
        <v>0</v>
      </c>
      <c r="L604" s="385" t="n">
        <f aca="false" t="array" ref="L604:L604">INDEX(_Rge_Data_3rd_CY,$B604,L$1)</f>
        <v>0</v>
      </c>
      <c r="M604" s="385" t="n">
        <f aca="false" t="array" ref="M604:M604">INDEX(_Rge_Data_3rd_CY,$B604,M$1)</f>
        <v>0</v>
      </c>
      <c r="N604" s="385" t="n">
        <f aca="false" t="array" ref="N604:N604">INDEX(_Rge_Data_3rd_CY,$B604,N$1)</f>
        <v>0</v>
      </c>
      <c r="O604" s="385" t="n">
        <f aca="false" t="array" ref="O604:O604">INDEX(_Rge_Data_3rd_CY,$B604,O$1)</f>
        <v>0</v>
      </c>
      <c r="P604" s="385" t="n">
        <f aca="false" t="array" ref="P604:P604">INDEX(_Rge_Data_3rd_CY,$B604,P$1)</f>
        <v>0</v>
      </c>
      <c r="Q604" s="385" t="n">
        <f aca="false">INDEX(_Rge_Data_3rd_CY,$B604,Q$1)</f>
        <v>0</v>
      </c>
      <c r="R604" s="385" t="n">
        <f aca="false" t="array" ref="R604:R604">INDEX(_Rge_Data_3rd_CY,$B604,R$1)</f>
        <v>0</v>
      </c>
      <c r="S604" s="385" t="n">
        <f aca="false" t="array" ref="S604:S604">INDEX(_Rge_Data_3rd_CY,$B604,S$1)</f>
        <v>0</v>
      </c>
      <c r="T604" s="385" t="n">
        <f aca="false">H604-S604</f>
        <v>0</v>
      </c>
      <c r="U604" s="386" t="n">
        <f aca="false">IFERROR(T604/H604,0)</f>
        <v>0</v>
      </c>
      <c r="V604" s="387" t="n">
        <f aca="false">INDEX(_Rge_Data_3rd_CY,$B604,V$1)</f>
        <v>0</v>
      </c>
      <c r="W604" s="388" t="n">
        <f aca="false">INDEX(_Rge_Data_3rd_CY,$B604,W$1)</f>
        <v>0</v>
      </c>
      <c r="X604" s="388" t="n">
        <f aca="false">INDEX(_Rge_Data_3rd_CY,$B604,X$1)</f>
        <v>0</v>
      </c>
      <c r="Y604" s="388" t="n">
        <f aca="false">INDEX(_Rge_Data_3rd_CY,$B604,Y$1)</f>
        <v>0</v>
      </c>
      <c r="Z604" s="388" t="n">
        <f aca="false" t="array" ref="Z604:Z604">INDEX(_Rge_Data_3rd_CY,$B604,Z$1)</f>
        <v>0</v>
      </c>
      <c r="AA604" s="388" t="n">
        <f aca="false" t="array" ref="AA604:AA604">INDEX(_Rge_Data_3rd_CY,$B604,AA$1)</f>
        <v>0</v>
      </c>
      <c r="AB604" s="388" t="n">
        <f aca="false" t="array" ref="AB604:AB604">INDEX(_Rge_Data_3rd_CY,$B604,AB$1)</f>
        <v>0</v>
      </c>
      <c r="AC604" s="388" t="n">
        <f aca="false" t="array" ref="AC604:AC604">INDEX(_Rge_Data_3rd_CY,$B604,AC$1)</f>
        <v>0</v>
      </c>
      <c r="AD604" s="388" t="n">
        <f aca="false" t="array" ref="AD604:AD604">INDEX(_Rge_Data_3rd_CY,$B604,AD$1)</f>
        <v>0</v>
      </c>
      <c r="AE604" s="388" t="n">
        <f aca="false">INDEX(_Rge_Data_3rd_CY,$B604,AE$1)</f>
        <v>0</v>
      </c>
      <c r="AF604" s="388" t="n">
        <f aca="false" t="array" ref="AF604:AF604">INDEX(_Rge_Data_3rd_CY,$B604,AF$1)</f>
        <v>0</v>
      </c>
      <c r="AG604" s="388" t="n">
        <f aca="false" t="array" ref="AG604:AG604">INDEX(_Rge_Data_3rd_CY,$B604,AG$1)</f>
        <v>0</v>
      </c>
      <c r="AH604" s="388" t="n">
        <f aca="false">V604-AG604</f>
        <v>0</v>
      </c>
      <c r="AI604" s="389" t="n">
        <f aca="false">IFERROR(AH604/V604,)</f>
        <v>0</v>
      </c>
      <c r="AJ604" s="390" t="n">
        <f aca="false">INDEX(_Rge_Data_3rd_CY,$B604,AJ$1)</f>
        <v>0</v>
      </c>
      <c r="AK604" s="391" t="n">
        <f aca="false">INDEX(_Rge_Data_3rd_CY,$B604,AK$1)</f>
        <v>0</v>
      </c>
      <c r="AL604" s="391" t="n">
        <f aca="false">INDEX(_Rge_Data_3rd_CY,$B604,AL$1)</f>
        <v>0</v>
      </c>
      <c r="AM604" s="391" t="n">
        <f aca="false">INDEX(_Rge_Data_3rd_CY,$B604,AM$1)</f>
        <v>0</v>
      </c>
      <c r="AN604" s="391" t="n">
        <f aca="false" t="array" ref="AN604:AN604">INDEX(_Rge_Data_3rd_CY,$B604,AN$1)</f>
        <v>0</v>
      </c>
      <c r="AO604" s="391" t="n">
        <f aca="false" t="array" ref="AO604:AO604">INDEX(_Rge_Data_3rd_CY,$B604,AO$1)</f>
        <v>0</v>
      </c>
      <c r="AP604" s="391" t="n">
        <f aca="false" t="array" ref="AP604:AP604">INDEX(_Rge_Data_3rd_CY,$B604,AP$1)</f>
        <v>0</v>
      </c>
      <c r="AQ604" s="391" t="n">
        <f aca="false" t="array" ref="AQ604:AQ604">INDEX(_Rge_Data_3rd_CY,$B604,AQ$1)</f>
        <v>0</v>
      </c>
      <c r="AR604" s="391" t="n">
        <f aca="false" t="array" ref="AR604:AR604">INDEX(_Rge_Data_3rd_CY,$B604,AR$1)</f>
        <v>0</v>
      </c>
      <c r="AS604" s="391" t="n">
        <f aca="false">INDEX(_Rge_Data_3rd_CY,$B604,AS$1)</f>
        <v>0</v>
      </c>
      <c r="AT604" s="391" t="n">
        <f aca="false" t="array" ref="AT604:AT604">INDEX(_Rge_Data_3rd_CY,$B604,AT$1)</f>
        <v>0</v>
      </c>
      <c r="AU604" s="391" t="n">
        <f aca="false" t="array" ref="AU604:AU604">INDEX(_Rge_Data_3rd_CY,$B604,AU$1)</f>
        <v>0</v>
      </c>
      <c r="AV604" s="262" t="n">
        <f aca="false">AU604+AX604+AY604</f>
        <v>0</v>
      </c>
      <c r="AW604" s="392" t="n">
        <f aca="false">IFERROR(AU604/AG604,0)</f>
        <v>0</v>
      </c>
      <c r="AX604" s="268" t="n">
        <f aca="false">IFERROR(IF(AND($F604="OPEN",$AH604&gt;0),$AH604*_SoP*$AW604,IF(AND($F604="CLOSED",$AH604&gt;0),$AH604*_SoL*$AW604,0)),0)</f>
        <v>0</v>
      </c>
      <c r="AY604" s="268" t="n">
        <f aca="false">IFERROR(IF($AH604&lt;0,$AH604*_SoL,0),0)</f>
        <v>0</v>
      </c>
      <c r="AZ604" s="393" t="n">
        <f aca="false">AU604+AX604</f>
        <v>0</v>
      </c>
      <c r="BA604" s="393" t="n">
        <f aca="false">AJ604-AY604</f>
        <v>0</v>
      </c>
      <c r="BB604" s="393" t="n">
        <f aca="false">AZ604-BA604</f>
        <v>0</v>
      </c>
      <c r="BC604" s="394" t="n">
        <f aca="false">IF($BB604&gt;=0,$BB604,0)</f>
        <v>0</v>
      </c>
      <c r="BD604" s="395" t="n">
        <f aca="false">IF($BB604&lt;=0,-$BB604,0)</f>
        <v>-0</v>
      </c>
      <c r="BE604" s="396" t="n">
        <f aca="false">IF((V604-AJ604)&lt;0,0,V604-AJ604)</f>
        <v>0</v>
      </c>
      <c r="BF604" s="397" t="n">
        <f aca="false">IF(AW604&gt;1,0,V604-AW604*V604)</f>
        <v>0</v>
      </c>
    </row>
    <row r="605" customFormat="false" ht="19.5" hidden="false" customHeight="true" outlineLevel="0" collapsed="false">
      <c r="A605" s="166"/>
      <c r="B605" s="208" t="n">
        <f aca="false">B604+1</f>
        <v>594</v>
      </c>
      <c r="C605" s="166"/>
      <c r="D605" s="369" t="n">
        <f aca="false">INDEX(_Rge_Projectdata_3rd,$B605,MATCH("Project-ID",_Rge_Headline_Projectdata,0))</f>
        <v>0</v>
      </c>
      <c r="E605" s="370" t="str">
        <f aca="false" t="array" ref="E605:E605">IF(INDEX(_Rge_Data_3rd_CY,$B605,E$1)=0,"",TEXT(INDEX(_Rge_Data_3rd_CY,$B605,E$1),"JJJJMMTT"))</f>
        <v/>
      </c>
      <c r="F605" s="382" t="str">
        <f aca="false" t="array" ref="F605:F605">INDEX(_Rge_Data_3rd_CY,$B605,F$1)</f>
        <v>Open</v>
      </c>
      <c r="G605" s="371" t="n">
        <f aca="false" t="array" ref="G605:G605">IFERROR(MATCH(INDEX(_Rge_Data_3rd_CY,$B605,G$1),_Rge_Projectstatus,0),"")</f>
        <v>1</v>
      </c>
      <c r="H605" s="383" t="n">
        <f aca="false">INDEX(_Rge_Data_3rd_CY,$B605,H$1)</f>
        <v>0</v>
      </c>
      <c r="I605" s="384" t="n">
        <f aca="false">INDEX(_Rge_Data_3rd_CY,$B605,I$1)</f>
        <v>0</v>
      </c>
      <c r="J605" s="384" t="n">
        <f aca="false">INDEX(_Rge_Data_3rd_CY,$B605,J$1)</f>
        <v>0</v>
      </c>
      <c r="K605" s="384" t="n">
        <f aca="false">INDEX(_Rge_Data_3rd_CY,$B605,K$1)</f>
        <v>0</v>
      </c>
      <c r="L605" s="385" t="n">
        <f aca="false" t="array" ref="L605:L605">INDEX(_Rge_Data_3rd_CY,$B605,L$1)</f>
        <v>0</v>
      </c>
      <c r="M605" s="385" t="n">
        <f aca="false" t="array" ref="M605:M605">INDEX(_Rge_Data_3rd_CY,$B605,M$1)</f>
        <v>0</v>
      </c>
      <c r="N605" s="385" t="n">
        <f aca="false" t="array" ref="N605:N605">INDEX(_Rge_Data_3rd_CY,$B605,N$1)</f>
        <v>0</v>
      </c>
      <c r="O605" s="385" t="n">
        <f aca="false" t="array" ref="O605:O605">INDEX(_Rge_Data_3rd_CY,$B605,O$1)</f>
        <v>0</v>
      </c>
      <c r="P605" s="385" t="n">
        <f aca="false" t="array" ref="P605:P605">INDEX(_Rge_Data_3rd_CY,$B605,P$1)</f>
        <v>0</v>
      </c>
      <c r="Q605" s="385" t="n">
        <f aca="false">INDEX(_Rge_Data_3rd_CY,$B605,Q$1)</f>
        <v>0</v>
      </c>
      <c r="R605" s="385" t="n">
        <f aca="false" t="array" ref="R605:R605">INDEX(_Rge_Data_3rd_CY,$B605,R$1)</f>
        <v>0</v>
      </c>
      <c r="S605" s="385" t="n">
        <f aca="false" t="array" ref="S605:S605">INDEX(_Rge_Data_3rd_CY,$B605,S$1)</f>
        <v>0</v>
      </c>
      <c r="T605" s="385" t="n">
        <f aca="false">H605-S605</f>
        <v>0</v>
      </c>
      <c r="U605" s="386" t="n">
        <f aca="false">IFERROR(T605/H605,0)</f>
        <v>0</v>
      </c>
      <c r="V605" s="387" t="n">
        <f aca="false">INDEX(_Rge_Data_3rd_CY,$B605,V$1)</f>
        <v>0</v>
      </c>
      <c r="W605" s="388" t="n">
        <f aca="false">INDEX(_Rge_Data_3rd_CY,$B605,W$1)</f>
        <v>0</v>
      </c>
      <c r="X605" s="388" t="n">
        <f aca="false">INDEX(_Rge_Data_3rd_CY,$B605,X$1)</f>
        <v>0</v>
      </c>
      <c r="Y605" s="388" t="n">
        <f aca="false">INDEX(_Rge_Data_3rd_CY,$B605,Y$1)</f>
        <v>0</v>
      </c>
      <c r="Z605" s="388" t="n">
        <f aca="false" t="array" ref="Z605:Z605">INDEX(_Rge_Data_3rd_CY,$B605,Z$1)</f>
        <v>0</v>
      </c>
      <c r="AA605" s="388" t="n">
        <f aca="false" t="array" ref="AA605:AA605">INDEX(_Rge_Data_3rd_CY,$B605,AA$1)</f>
        <v>0</v>
      </c>
      <c r="AB605" s="388" t="n">
        <f aca="false" t="array" ref="AB605:AB605">INDEX(_Rge_Data_3rd_CY,$B605,AB$1)</f>
        <v>0</v>
      </c>
      <c r="AC605" s="388" t="n">
        <f aca="false" t="array" ref="AC605:AC605">INDEX(_Rge_Data_3rd_CY,$B605,AC$1)</f>
        <v>0</v>
      </c>
      <c r="AD605" s="388" t="n">
        <f aca="false" t="array" ref="AD605:AD605">INDEX(_Rge_Data_3rd_CY,$B605,AD$1)</f>
        <v>0</v>
      </c>
      <c r="AE605" s="388" t="n">
        <f aca="false">INDEX(_Rge_Data_3rd_CY,$B605,AE$1)</f>
        <v>0</v>
      </c>
      <c r="AF605" s="388" t="n">
        <f aca="false" t="array" ref="AF605:AF605">INDEX(_Rge_Data_3rd_CY,$B605,AF$1)</f>
        <v>0</v>
      </c>
      <c r="AG605" s="388" t="n">
        <f aca="false" t="array" ref="AG605:AG605">INDEX(_Rge_Data_3rd_CY,$B605,AG$1)</f>
        <v>0</v>
      </c>
      <c r="AH605" s="388" t="n">
        <f aca="false">V605-AG605</f>
        <v>0</v>
      </c>
      <c r="AI605" s="389" t="n">
        <f aca="false">IFERROR(AH605/V605,)</f>
        <v>0</v>
      </c>
      <c r="AJ605" s="390" t="n">
        <f aca="false">INDEX(_Rge_Data_3rd_CY,$B605,AJ$1)</f>
        <v>0</v>
      </c>
      <c r="AK605" s="391" t="n">
        <f aca="false">INDEX(_Rge_Data_3rd_CY,$B605,AK$1)</f>
        <v>0</v>
      </c>
      <c r="AL605" s="391" t="n">
        <f aca="false">INDEX(_Rge_Data_3rd_CY,$B605,AL$1)</f>
        <v>0</v>
      </c>
      <c r="AM605" s="391" t="n">
        <f aca="false">INDEX(_Rge_Data_3rd_CY,$B605,AM$1)</f>
        <v>0</v>
      </c>
      <c r="AN605" s="391" t="n">
        <f aca="false" t="array" ref="AN605:AN605">INDEX(_Rge_Data_3rd_CY,$B605,AN$1)</f>
        <v>0</v>
      </c>
      <c r="AO605" s="391" t="n">
        <f aca="false" t="array" ref="AO605:AO605">INDEX(_Rge_Data_3rd_CY,$B605,AO$1)</f>
        <v>0</v>
      </c>
      <c r="AP605" s="391" t="n">
        <f aca="false" t="array" ref="AP605:AP605">INDEX(_Rge_Data_3rd_CY,$B605,AP$1)</f>
        <v>0</v>
      </c>
      <c r="AQ605" s="391" t="n">
        <f aca="false" t="array" ref="AQ605:AQ605">INDEX(_Rge_Data_3rd_CY,$B605,AQ$1)</f>
        <v>0</v>
      </c>
      <c r="AR605" s="391" t="n">
        <f aca="false" t="array" ref="AR605:AR605">INDEX(_Rge_Data_3rd_CY,$B605,AR$1)</f>
        <v>0</v>
      </c>
      <c r="AS605" s="391" t="n">
        <f aca="false">INDEX(_Rge_Data_3rd_CY,$B605,AS$1)</f>
        <v>0</v>
      </c>
      <c r="AT605" s="391" t="n">
        <f aca="false" t="array" ref="AT605:AT605">INDEX(_Rge_Data_3rd_CY,$B605,AT$1)</f>
        <v>0</v>
      </c>
      <c r="AU605" s="391" t="n">
        <f aca="false" t="array" ref="AU605:AU605">INDEX(_Rge_Data_3rd_CY,$B605,AU$1)</f>
        <v>0</v>
      </c>
      <c r="AV605" s="262" t="n">
        <f aca="false">AU605+AX605+AY605</f>
        <v>0</v>
      </c>
      <c r="AW605" s="392" t="n">
        <f aca="false">IFERROR(AU605/AG605,0)</f>
        <v>0</v>
      </c>
      <c r="AX605" s="268" t="n">
        <f aca="false">IFERROR(IF(AND($F605="OPEN",$AH605&gt;0),$AH605*_SoP*$AW605,IF(AND($F605="CLOSED",$AH605&gt;0),$AH605*_SoL*$AW605,0)),0)</f>
        <v>0</v>
      </c>
      <c r="AY605" s="268" t="n">
        <f aca="false">IFERROR(IF($AH605&lt;0,$AH605*_SoL,0),0)</f>
        <v>0</v>
      </c>
      <c r="AZ605" s="393" t="n">
        <f aca="false">AU605+AX605</f>
        <v>0</v>
      </c>
      <c r="BA605" s="393" t="n">
        <f aca="false">AJ605-AY605</f>
        <v>0</v>
      </c>
      <c r="BB605" s="393" t="n">
        <f aca="false">AZ605-BA605</f>
        <v>0</v>
      </c>
      <c r="BC605" s="394" t="n">
        <f aca="false">IF($BB605&gt;=0,$BB605,0)</f>
        <v>0</v>
      </c>
      <c r="BD605" s="395" t="n">
        <f aca="false">IF($BB605&lt;=0,-$BB605,0)</f>
        <v>-0</v>
      </c>
      <c r="BE605" s="396" t="n">
        <f aca="false">IF((V605-AJ605)&lt;0,0,V605-AJ605)</f>
        <v>0</v>
      </c>
      <c r="BF605" s="397" t="n">
        <f aca="false">IF(AW605&gt;1,0,V605-AW605*V605)</f>
        <v>0</v>
      </c>
    </row>
    <row r="606" customFormat="false" ht="19.5" hidden="false" customHeight="true" outlineLevel="0" collapsed="false">
      <c r="A606" s="166"/>
      <c r="B606" s="208" t="n">
        <f aca="false">B605+1</f>
        <v>595</v>
      </c>
      <c r="C606" s="166"/>
      <c r="D606" s="369" t="n">
        <f aca="false">INDEX(_Rge_Projectdata_3rd,$B606,MATCH("Project-ID",_Rge_Headline_Projectdata,0))</f>
        <v>0</v>
      </c>
      <c r="E606" s="370" t="str">
        <f aca="false" t="array" ref="E606:E606">IF(INDEX(_Rge_Data_3rd_CY,$B606,E$1)=0,"",TEXT(INDEX(_Rge_Data_3rd_CY,$B606,E$1),"JJJJMMTT"))</f>
        <v/>
      </c>
      <c r="F606" s="382" t="str">
        <f aca="false" t="array" ref="F606:F606">INDEX(_Rge_Data_3rd_CY,$B606,F$1)</f>
        <v>Open</v>
      </c>
      <c r="G606" s="371" t="n">
        <f aca="false" t="array" ref="G606:G606">IFERROR(MATCH(INDEX(_Rge_Data_3rd_CY,$B606,G$1),_Rge_Projectstatus,0),"")</f>
        <v>1</v>
      </c>
      <c r="H606" s="383" t="n">
        <f aca="false">INDEX(_Rge_Data_3rd_CY,$B606,H$1)</f>
        <v>0</v>
      </c>
      <c r="I606" s="384" t="n">
        <f aca="false">INDEX(_Rge_Data_3rd_CY,$B606,I$1)</f>
        <v>0</v>
      </c>
      <c r="J606" s="384" t="n">
        <f aca="false">INDEX(_Rge_Data_3rd_CY,$B606,J$1)</f>
        <v>0</v>
      </c>
      <c r="K606" s="384" t="n">
        <f aca="false">INDEX(_Rge_Data_3rd_CY,$B606,K$1)</f>
        <v>0</v>
      </c>
      <c r="L606" s="385" t="n">
        <f aca="false" t="array" ref="L606:L606">INDEX(_Rge_Data_3rd_CY,$B606,L$1)</f>
        <v>0</v>
      </c>
      <c r="M606" s="385" t="n">
        <f aca="false" t="array" ref="M606:M606">INDEX(_Rge_Data_3rd_CY,$B606,M$1)</f>
        <v>0</v>
      </c>
      <c r="N606" s="385" t="n">
        <f aca="false" t="array" ref="N606:N606">INDEX(_Rge_Data_3rd_CY,$B606,N$1)</f>
        <v>0</v>
      </c>
      <c r="O606" s="385" t="n">
        <f aca="false" t="array" ref="O606:O606">INDEX(_Rge_Data_3rd_CY,$B606,O$1)</f>
        <v>0</v>
      </c>
      <c r="P606" s="385" t="n">
        <f aca="false" t="array" ref="P606:P606">INDEX(_Rge_Data_3rd_CY,$B606,P$1)</f>
        <v>0</v>
      </c>
      <c r="Q606" s="385" t="n">
        <f aca="false">INDEX(_Rge_Data_3rd_CY,$B606,Q$1)</f>
        <v>0</v>
      </c>
      <c r="R606" s="385" t="n">
        <f aca="false" t="array" ref="R606:R606">INDEX(_Rge_Data_3rd_CY,$B606,R$1)</f>
        <v>0</v>
      </c>
      <c r="S606" s="385" t="n">
        <f aca="false" t="array" ref="S606:S606">INDEX(_Rge_Data_3rd_CY,$B606,S$1)</f>
        <v>0</v>
      </c>
      <c r="T606" s="385" t="n">
        <f aca="false">H606-S606</f>
        <v>0</v>
      </c>
      <c r="U606" s="386" t="n">
        <f aca="false">IFERROR(T606/H606,0)</f>
        <v>0</v>
      </c>
      <c r="V606" s="387" t="n">
        <f aca="false">INDEX(_Rge_Data_3rd_CY,$B606,V$1)</f>
        <v>0</v>
      </c>
      <c r="W606" s="388" t="n">
        <f aca="false">INDEX(_Rge_Data_3rd_CY,$B606,W$1)</f>
        <v>0</v>
      </c>
      <c r="X606" s="388" t="n">
        <f aca="false">INDEX(_Rge_Data_3rd_CY,$B606,X$1)</f>
        <v>0</v>
      </c>
      <c r="Y606" s="388" t="n">
        <f aca="false">INDEX(_Rge_Data_3rd_CY,$B606,Y$1)</f>
        <v>0</v>
      </c>
      <c r="Z606" s="388" t="n">
        <f aca="false" t="array" ref="Z606:Z606">INDEX(_Rge_Data_3rd_CY,$B606,Z$1)</f>
        <v>0</v>
      </c>
      <c r="AA606" s="388" t="n">
        <f aca="false" t="array" ref="AA606:AA606">INDEX(_Rge_Data_3rd_CY,$B606,AA$1)</f>
        <v>0</v>
      </c>
      <c r="AB606" s="388" t="n">
        <f aca="false" t="array" ref="AB606:AB606">INDEX(_Rge_Data_3rd_CY,$B606,AB$1)</f>
        <v>0</v>
      </c>
      <c r="AC606" s="388" t="n">
        <f aca="false" t="array" ref="AC606:AC606">INDEX(_Rge_Data_3rd_CY,$B606,AC$1)</f>
        <v>0</v>
      </c>
      <c r="AD606" s="388" t="n">
        <f aca="false" t="array" ref="AD606:AD606">INDEX(_Rge_Data_3rd_CY,$B606,AD$1)</f>
        <v>0</v>
      </c>
      <c r="AE606" s="388" t="n">
        <f aca="false">INDEX(_Rge_Data_3rd_CY,$B606,AE$1)</f>
        <v>0</v>
      </c>
      <c r="AF606" s="388" t="n">
        <f aca="false" t="array" ref="AF606:AF606">INDEX(_Rge_Data_3rd_CY,$B606,AF$1)</f>
        <v>0</v>
      </c>
      <c r="AG606" s="388" t="n">
        <f aca="false" t="array" ref="AG606:AG606">INDEX(_Rge_Data_3rd_CY,$B606,AG$1)</f>
        <v>0</v>
      </c>
      <c r="AH606" s="388" t="n">
        <f aca="false">V606-AG606</f>
        <v>0</v>
      </c>
      <c r="AI606" s="389" t="n">
        <f aca="false">IFERROR(AH606/V606,)</f>
        <v>0</v>
      </c>
      <c r="AJ606" s="390" t="n">
        <f aca="false">INDEX(_Rge_Data_3rd_CY,$B606,AJ$1)</f>
        <v>0</v>
      </c>
      <c r="AK606" s="391" t="n">
        <f aca="false">INDEX(_Rge_Data_3rd_CY,$B606,AK$1)</f>
        <v>0</v>
      </c>
      <c r="AL606" s="391" t="n">
        <f aca="false">INDEX(_Rge_Data_3rd_CY,$B606,AL$1)</f>
        <v>0</v>
      </c>
      <c r="AM606" s="391" t="n">
        <f aca="false">INDEX(_Rge_Data_3rd_CY,$B606,AM$1)</f>
        <v>0</v>
      </c>
      <c r="AN606" s="391" t="n">
        <f aca="false" t="array" ref="AN606:AN606">INDEX(_Rge_Data_3rd_CY,$B606,AN$1)</f>
        <v>0</v>
      </c>
      <c r="AO606" s="391" t="n">
        <f aca="false" t="array" ref="AO606:AO606">INDEX(_Rge_Data_3rd_CY,$B606,AO$1)</f>
        <v>0</v>
      </c>
      <c r="AP606" s="391" t="n">
        <f aca="false" t="array" ref="AP606:AP606">INDEX(_Rge_Data_3rd_CY,$B606,AP$1)</f>
        <v>0</v>
      </c>
      <c r="AQ606" s="391" t="n">
        <f aca="false" t="array" ref="AQ606:AQ606">INDEX(_Rge_Data_3rd_CY,$B606,AQ$1)</f>
        <v>0</v>
      </c>
      <c r="AR606" s="391" t="n">
        <f aca="false" t="array" ref="AR606:AR606">INDEX(_Rge_Data_3rd_CY,$B606,AR$1)</f>
        <v>0</v>
      </c>
      <c r="AS606" s="391" t="n">
        <f aca="false">INDEX(_Rge_Data_3rd_CY,$B606,AS$1)</f>
        <v>0</v>
      </c>
      <c r="AT606" s="391" t="n">
        <f aca="false" t="array" ref="AT606:AT606">INDEX(_Rge_Data_3rd_CY,$B606,AT$1)</f>
        <v>0</v>
      </c>
      <c r="AU606" s="391" t="n">
        <f aca="false" t="array" ref="AU606:AU606">INDEX(_Rge_Data_3rd_CY,$B606,AU$1)</f>
        <v>0</v>
      </c>
      <c r="AV606" s="262" t="n">
        <f aca="false">AU606+AX606+AY606</f>
        <v>0</v>
      </c>
      <c r="AW606" s="392" t="n">
        <f aca="false">IFERROR(AU606/AG606,0)</f>
        <v>0</v>
      </c>
      <c r="AX606" s="268" t="n">
        <f aca="false">IFERROR(IF(AND($F606="OPEN",$AH606&gt;0),$AH606*_SoP*$AW606,IF(AND($F606="CLOSED",$AH606&gt;0),$AH606*_SoL*$AW606,0)),0)</f>
        <v>0</v>
      </c>
      <c r="AY606" s="268" t="n">
        <f aca="false">IFERROR(IF($AH606&lt;0,$AH606*_SoL,0),0)</f>
        <v>0</v>
      </c>
      <c r="AZ606" s="393" t="n">
        <f aca="false">AU606+AX606</f>
        <v>0</v>
      </c>
      <c r="BA606" s="393" t="n">
        <f aca="false">AJ606-AY606</f>
        <v>0</v>
      </c>
      <c r="BB606" s="393" t="n">
        <f aca="false">AZ606-BA606</f>
        <v>0</v>
      </c>
      <c r="BC606" s="394" t="n">
        <f aca="false">IF($BB606&gt;=0,$BB606,0)</f>
        <v>0</v>
      </c>
      <c r="BD606" s="395" t="n">
        <f aca="false">IF($BB606&lt;=0,-$BB606,0)</f>
        <v>-0</v>
      </c>
      <c r="BE606" s="396" t="n">
        <f aca="false">IF((V606-AJ606)&lt;0,0,V606-AJ606)</f>
        <v>0</v>
      </c>
      <c r="BF606" s="397" t="n">
        <f aca="false">IF(AW606&gt;1,0,V606-AW606*V606)</f>
        <v>0</v>
      </c>
    </row>
    <row r="607" customFormat="false" ht="19.5" hidden="false" customHeight="true" outlineLevel="0" collapsed="false">
      <c r="A607" s="166"/>
      <c r="B607" s="208" t="n">
        <f aca="false">B606+1</f>
        <v>596</v>
      </c>
      <c r="C607" s="166"/>
      <c r="D607" s="369" t="n">
        <f aca="false">INDEX(_Rge_Projectdata_3rd,$B607,MATCH("Project-ID",_Rge_Headline_Projectdata,0))</f>
        <v>0</v>
      </c>
      <c r="E607" s="370" t="str">
        <f aca="false" t="array" ref="E607:E607">IF(INDEX(_Rge_Data_3rd_CY,$B607,E$1)=0,"",TEXT(INDEX(_Rge_Data_3rd_CY,$B607,E$1),"JJJJMMTT"))</f>
        <v/>
      </c>
      <c r="F607" s="382" t="str">
        <f aca="false" t="array" ref="F607:F607">INDEX(_Rge_Data_3rd_CY,$B607,F$1)</f>
        <v>Open</v>
      </c>
      <c r="G607" s="371" t="n">
        <f aca="false" t="array" ref="G607:G607">IFERROR(MATCH(INDEX(_Rge_Data_3rd_CY,$B607,G$1),_Rge_Projectstatus,0),"")</f>
        <v>1</v>
      </c>
      <c r="H607" s="383" t="n">
        <f aca="false">INDEX(_Rge_Data_3rd_CY,$B607,H$1)</f>
        <v>0</v>
      </c>
      <c r="I607" s="384" t="n">
        <f aca="false">INDEX(_Rge_Data_3rd_CY,$B607,I$1)</f>
        <v>0</v>
      </c>
      <c r="J607" s="384" t="n">
        <f aca="false">INDEX(_Rge_Data_3rd_CY,$B607,J$1)</f>
        <v>0</v>
      </c>
      <c r="K607" s="384" t="n">
        <f aca="false">INDEX(_Rge_Data_3rd_CY,$B607,K$1)</f>
        <v>0</v>
      </c>
      <c r="L607" s="385" t="n">
        <f aca="false" t="array" ref="L607:L607">INDEX(_Rge_Data_3rd_CY,$B607,L$1)</f>
        <v>0</v>
      </c>
      <c r="M607" s="385" t="n">
        <f aca="false" t="array" ref="M607:M607">INDEX(_Rge_Data_3rd_CY,$B607,M$1)</f>
        <v>0</v>
      </c>
      <c r="N607" s="385" t="n">
        <f aca="false" t="array" ref="N607:N607">INDEX(_Rge_Data_3rd_CY,$B607,N$1)</f>
        <v>0</v>
      </c>
      <c r="O607" s="385" t="n">
        <f aca="false" t="array" ref="O607:O607">INDEX(_Rge_Data_3rd_CY,$B607,O$1)</f>
        <v>0</v>
      </c>
      <c r="P607" s="385" t="n">
        <f aca="false" t="array" ref="P607:P607">INDEX(_Rge_Data_3rd_CY,$B607,P$1)</f>
        <v>0</v>
      </c>
      <c r="Q607" s="385" t="n">
        <f aca="false">INDEX(_Rge_Data_3rd_CY,$B607,Q$1)</f>
        <v>0</v>
      </c>
      <c r="R607" s="385" t="n">
        <f aca="false" t="array" ref="R607:R607">INDEX(_Rge_Data_3rd_CY,$B607,R$1)</f>
        <v>0</v>
      </c>
      <c r="S607" s="385" t="n">
        <f aca="false" t="array" ref="S607:S607">INDEX(_Rge_Data_3rd_CY,$B607,S$1)</f>
        <v>0</v>
      </c>
      <c r="T607" s="385" t="n">
        <f aca="false">H607-S607</f>
        <v>0</v>
      </c>
      <c r="U607" s="386" t="n">
        <f aca="false">IFERROR(T607/H607,0)</f>
        <v>0</v>
      </c>
      <c r="V607" s="387" t="n">
        <f aca="false">INDEX(_Rge_Data_3rd_CY,$B607,V$1)</f>
        <v>0</v>
      </c>
      <c r="W607" s="388" t="n">
        <f aca="false">INDEX(_Rge_Data_3rd_CY,$B607,W$1)</f>
        <v>0</v>
      </c>
      <c r="X607" s="388" t="n">
        <f aca="false">INDEX(_Rge_Data_3rd_CY,$B607,X$1)</f>
        <v>0</v>
      </c>
      <c r="Y607" s="388" t="n">
        <f aca="false">INDEX(_Rge_Data_3rd_CY,$B607,Y$1)</f>
        <v>0</v>
      </c>
      <c r="Z607" s="388" t="n">
        <f aca="false" t="array" ref="Z607:Z607">INDEX(_Rge_Data_3rd_CY,$B607,Z$1)</f>
        <v>0</v>
      </c>
      <c r="AA607" s="388" t="n">
        <f aca="false" t="array" ref="AA607:AA607">INDEX(_Rge_Data_3rd_CY,$B607,AA$1)</f>
        <v>0</v>
      </c>
      <c r="AB607" s="388" t="n">
        <f aca="false" t="array" ref="AB607:AB607">INDEX(_Rge_Data_3rd_CY,$B607,AB$1)</f>
        <v>0</v>
      </c>
      <c r="AC607" s="388" t="n">
        <f aca="false" t="array" ref="AC607:AC607">INDEX(_Rge_Data_3rd_CY,$B607,AC$1)</f>
        <v>0</v>
      </c>
      <c r="AD607" s="388" t="n">
        <f aca="false" t="array" ref="AD607:AD607">INDEX(_Rge_Data_3rd_CY,$B607,AD$1)</f>
        <v>0</v>
      </c>
      <c r="AE607" s="388" t="n">
        <f aca="false">INDEX(_Rge_Data_3rd_CY,$B607,AE$1)</f>
        <v>0</v>
      </c>
      <c r="AF607" s="388" t="n">
        <f aca="false" t="array" ref="AF607:AF607">INDEX(_Rge_Data_3rd_CY,$B607,AF$1)</f>
        <v>0</v>
      </c>
      <c r="AG607" s="388" t="n">
        <f aca="false" t="array" ref="AG607:AG607">INDEX(_Rge_Data_3rd_CY,$B607,AG$1)</f>
        <v>0</v>
      </c>
      <c r="AH607" s="388" t="n">
        <f aca="false">V607-AG607</f>
        <v>0</v>
      </c>
      <c r="AI607" s="389" t="n">
        <f aca="false">IFERROR(AH607/V607,)</f>
        <v>0</v>
      </c>
      <c r="AJ607" s="390" t="n">
        <f aca="false">INDEX(_Rge_Data_3rd_CY,$B607,AJ$1)</f>
        <v>0</v>
      </c>
      <c r="AK607" s="391" t="n">
        <f aca="false">INDEX(_Rge_Data_3rd_CY,$B607,AK$1)</f>
        <v>0</v>
      </c>
      <c r="AL607" s="391" t="n">
        <f aca="false">INDEX(_Rge_Data_3rd_CY,$B607,AL$1)</f>
        <v>0</v>
      </c>
      <c r="AM607" s="391" t="n">
        <f aca="false">INDEX(_Rge_Data_3rd_CY,$B607,AM$1)</f>
        <v>0</v>
      </c>
      <c r="AN607" s="391" t="n">
        <f aca="false" t="array" ref="AN607:AN607">INDEX(_Rge_Data_3rd_CY,$B607,AN$1)</f>
        <v>0</v>
      </c>
      <c r="AO607" s="391" t="n">
        <f aca="false" t="array" ref="AO607:AO607">INDEX(_Rge_Data_3rd_CY,$B607,AO$1)</f>
        <v>0</v>
      </c>
      <c r="AP607" s="391" t="n">
        <f aca="false" t="array" ref="AP607:AP607">INDEX(_Rge_Data_3rd_CY,$B607,AP$1)</f>
        <v>0</v>
      </c>
      <c r="AQ607" s="391" t="n">
        <f aca="false" t="array" ref="AQ607:AQ607">INDEX(_Rge_Data_3rd_CY,$B607,AQ$1)</f>
        <v>0</v>
      </c>
      <c r="AR607" s="391" t="n">
        <f aca="false" t="array" ref="AR607:AR607">INDEX(_Rge_Data_3rd_CY,$B607,AR$1)</f>
        <v>0</v>
      </c>
      <c r="AS607" s="391" t="n">
        <f aca="false">INDEX(_Rge_Data_3rd_CY,$B607,AS$1)</f>
        <v>0</v>
      </c>
      <c r="AT607" s="391" t="n">
        <f aca="false" t="array" ref="AT607:AT607">INDEX(_Rge_Data_3rd_CY,$B607,AT$1)</f>
        <v>0</v>
      </c>
      <c r="AU607" s="391" t="n">
        <f aca="false" t="array" ref="AU607:AU607">INDEX(_Rge_Data_3rd_CY,$B607,AU$1)</f>
        <v>0</v>
      </c>
      <c r="AV607" s="262" t="n">
        <f aca="false">AU607+AX607+AY607</f>
        <v>0</v>
      </c>
      <c r="AW607" s="392" t="n">
        <f aca="false">IFERROR(AU607/AG607,0)</f>
        <v>0</v>
      </c>
      <c r="AX607" s="268" t="n">
        <f aca="false">IFERROR(IF(AND($F607="OPEN",$AH607&gt;0),$AH607*_SoP*$AW607,IF(AND($F607="CLOSED",$AH607&gt;0),$AH607*_SoL*$AW607,0)),0)</f>
        <v>0</v>
      </c>
      <c r="AY607" s="268" t="n">
        <f aca="false">IFERROR(IF($AH607&lt;0,$AH607*_SoL,0),0)</f>
        <v>0</v>
      </c>
      <c r="AZ607" s="393" t="n">
        <f aca="false">AU607+AX607</f>
        <v>0</v>
      </c>
      <c r="BA607" s="393" t="n">
        <f aca="false">AJ607-AY607</f>
        <v>0</v>
      </c>
      <c r="BB607" s="393" t="n">
        <f aca="false">AZ607-BA607</f>
        <v>0</v>
      </c>
      <c r="BC607" s="394" t="n">
        <f aca="false">IF($BB607&gt;=0,$BB607,0)</f>
        <v>0</v>
      </c>
      <c r="BD607" s="395" t="n">
        <f aca="false">IF($BB607&lt;=0,-$BB607,0)</f>
        <v>-0</v>
      </c>
      <c r="BE607" s="396" t="n">
        <f aca="false">IF((V607-AJ607)&lt;0,0,V607-AJ607)</f>
        <v>0</v>
      </c>
      <c r="BF607" s="397" t="n">
        <f aca="false">IF(AW607&gt;1,0,V607-AW607*V607)</f>
        <v>0</v>
      </c>
    </row>
    <row r="608" customFormat="false" ht="19.5" hidden="false" customHeight="true" outlineLevel="0" collapsed="false">
      <c r="A608" s="166"/>
      <c r="B608" s="208" t="n">
        <f aca="false">B607+1</f>
        <v>597</v>
      </c>
      <c r="C608" s="166"/>
      <c r="D608" s="369" t="n">
        <f aca="false">INDEX(_Rge_Projectdata_3rd,$B608,MATCH("Project-ID",_Rge_Headline_Projectdata,0))</f>
        <v>0</v>
      </c>
      <c r="E608" s="370" t="str">
        <f aca="false" t="array" ref="E608:E608">IF(INDEX(_Rge_Data_3rd_CY,$B608,E$1)=0,"",TEXT(INDEX(_Rge_Data_3rd_CY,$B608,E$1),"JJJJMMTT"))</f>
        <v/>
      </c>
      <c r="F608" s="382" t="str">
        <f aca="false" t="array" ref="F608:F608">INDEX(_Rge_Data_3rd_CY,$B608,F$1)</f>
        <v>Open</v>
      </c>
      <c r="G608" s="371" t="n">
        <f aca="false" t="array" ref="G608:G608">IFERROR(MATCH(INDEX(_Rge_Data_3rd_CY,$B608,G$1),_Rge_Projectstatus,0),"")</f>
        <v>1</v>
      </c>
      <c r="H608" s="383" t="n">
        <f aca="false">INDEX(_Rge_Data_3rd_CY,$B608,H$1)</f>
        <v>0</v>
      </c>
      <c r="I608" s="384" t="n">
        <f aca="false">INDEX(_Rge_Data_3rd_CY,$B608,I$1)</f>
        <v>0</v>
      </c>
      <c r="J608" s="384" t="n">
        <f aca="false">INDEX(_Rge_Data_3rd_CY,$B608,J$1)</f>
        <v>0</v>
      </c>
      <c r="K608" s="384" t="n">
        <f aca="false">INDEX(_Rge_Data_3rd_CY,$B608,K$1)</f>
        <v>0</v>
      </c>
      <c r="L608" s="385" t="n">
        <f aca="false" t="array" ref="L608:L608">INDEX(_Rge_Data_3rd_CY,$B608,L$1)</f>
        <v>0</v>
      </c>
      <c r="M608" s="385" t="n">
        <f aca="false" t="array" ref="M608:M608">INDEX(_Rge_Data_3rd_CY,$B608,M$1)</f>
        <v>0</v>
      </c>
      <c r="N608" s="385" t="n">
        <f aca="false" t="array" ref="N608:N608">INDEX(_Rge_Data_3rd_CY,$B608,N$1)</f>
        <v>0</v>
      </c>
      <c r="O608" s="385" t="n">
        <f aca="false" t="array" ref="O608:O608">INDEX(_Rge_Data_3rd_CY,$B608,O$1)</f>
        <v>0</v>
      </c>
      <c r="P608" s="385" t="n">
        <f aca="false" t="array" ref="P608:P608">INDEX(_Rge_Data_3rd_CY,$B608,P$1)</f>
        <v>0</v>
      </c>
      <c r="Q608" s="385" t="n">
        <f aca="false">INDEX(_Rge_Data_3rd_CY,$B608,Q$1)</f>
        <v>0</v>
      </c>
      <c r="R608" s="385" t="n">
        <f aca="false" t="array" ref="R608:R608">INDEX(_Rge_Data_3rd_CY,$B608,R$1)</f>
        <v>0</v>
      </c>
      <c r="S608" s="385" t="n">
        <f aca="false" t="array" ref="S608:S608">INDEX(_Rge_Data_3rd_CY,$B608,S$1)</f>
        <v>0</v>
      </c>
      <c r="T608" s="385" t="n">
        <f aca="false">H608-S608</f>
        <v>0</v>
      </c>
      <c r="U608" s="386" t="n">
        <f aca="false">IFERROR(T608/H608,0)</f>
        <v>0</v>
      </c>
      <c r="V608" s="387" t="n">
        <f aca="false">INDEX(_Rge_Data_3rd_CY,$B608,V$1)</f>
        <v>0</v>
      </c>
      <c r="W608" s="388" t="n">
        <f aca="false">INDEX(_Rge_Data_3rd_CY,$B608,W$1)</f>
        <v>0</v>
      </c>
      <c r="X608" s="388" t="n">
        <f aca="false">INDEX(_Rge_Data_3rd_CY,$B608,X$1)</f>
        <v>0</v>
      </c>
      <c r="Y608" s="388" t="n">
        <f aca="false">INDEX(_Rge_Data_3rd_CY,$B608,Y$1)</f>
        <v>0</v>
      </c>
      <c r="Z608" s="388" t="n">
        <f aca="false" t="array" ref="Z608:Z608">INDEX(_Rge_Data_3rd_CY,$B608,Z$1)</f>
        <v>0</v>
      </c>
      <c r="AA608" s="388" t="n">
        <f aca="false" t="array" ref="AA608:AA608">INDEX(_Rge_Data_3rd_CY,$B608,AA$1)</f>
        <v>0</v>
      </c>
      <c r="AB608" s="388" t="n">
        <f aca="false" t="array" ref="AB608:AB608">INDEX(_Rge_Data_3rd_CY,$B608,AB$1)</f>
        <v>0</v>
      </c>
      <c r="AC608" s="388" t="n">
        <f aca="false" t="array" ref="AC608:AC608">INDEX(_Rge_Data_3rd_CY,$B608,AC$1)</f>
        <v>0</v>
      </c>
      <c r="AD608" s="388" t="n">
        <f aca="false" t="array" ref="AD608:AD608">INDEX(_Rge_Data_3rd_CY,$B608,AD$1)</f>
        <v>0</v>
      </c>
      <c r="AE608" s="388" t="n">
        <f aca="false">INDEX(_Rge_Data_3rd_CY,$B608,AE$1)</f>
        <v>0</v>
      </c>
      <c r="AF608" s="388" t="n">
        <f aca="false" t="array" ref="AF608:AF608">INDEX(_Rge_Data_3rd_CY,$B608,AF$1)</f>
        <v>0</v>
      </c>
      <c r="AG608" s="388" t="n">
        <f aca="false" t="array" ref="AG608:AG608">INDEX(_Rge_Data_3rd_CY,$B608,AG$1)</f>
        <v>0</v>
      </c>
      <c r="AH608" s="388" t="n">
        <f aca="false">V608-AG608</f>
        <v>0</v>
      </c>
      <c r="AI608" s="389" t="n">
        <f aca="false">IFERROR(AH608/V608,)</f>
        <v>0</v>
      </c>
      <c r="AJ608" s="390" t="n">
        <f aca="false">INDEX(_Rge_Data_3rd_CY,$B608,AJ$1)</f>
        <v>0</v>
      </c>
      <c r="AK608" s="391" t="n">
        <f aca="false">INDEX(_Rge_Data_3rd_CY,$B608,AK$1)</f>
        <v>0</v>
      </c>
      <c r="AL608" s="391" t="n">
        <f aca="false">INDEX(_Rge_Data_3rd_CY,$B608,AL$1)</f>
        <v>0</v>
      </c>
      <c r="AM608" s="391" t="n">
        <f aca="false">INDEX(_Rge_Data_3rd_CY,$B608,AM$1)</f>
        <v>0</v>
      </c>
      <c r="AN608" s="391" t="n">
        <f aca="false" t="array" ref="AN608:AN608">INDEX(_Rge_Data_3rd_CY,$B608,AN$1)</f>
        <v>0</v>
      </c>
      <c r="AO608" s="391" t="n">
        <f aca="false" t="array" ref="AO608:AO608">INDEX(_Rge_Data_3rd_CY,$B608,AO$1)</f>
        <v>0</v>
      </c>
      <c r="AP608" s="391" t="n">
        <f aca="false" t="array" ref="AP608:AP608">INDEX(_Rge_Data_3rd_CY,$B608,AP$1)</f>
        <v>0</v>
      </c>
      <c r="AQ608" s="391" t="n">
        <f aca="false" t="array" ref="AQ608:AQ608">INDEX(_Rge_Data_3rd_CY,$B608,AQ$1)</f>
        <v>0</v>
      </c>
      <c r="AR608" s="391" t="n">
        <f aca="false" t="array" ref="AR608:AR608">INDEX(_Rge_Data_3rd_CY,$B608,AR$1)</f>
        <v>0</v>
      </c>
      <c r="AS608" s="391" t="n">
        <f aca="false">INDEX(_Rge_Data_3rd_CY,$B608,AS$1)</f>
        <v>0</v>
      </c>
      <c r="AT608" s="391" t="n">
        <f aca="false" t="array" ref="AT608:AT608">INDEX(_Rge_Data_3rd_CY,$B608,AT$1)</f>
        <v>0</v>
      </c>
      <c r="AU608" s="391" t="n">
        <f aca="false" t="array" ref="AU608:AU608">INDEX(_Rge_Data_3rd_CY,$B608,AU$1)</f>
        <v>0</v>
      </c>
      <c r="AV608" s="262" t="n">
        <f aca="false">AU608+AX608+AY608</f>
        <v>0</v>
      </c>
      <c r="AW608" s="392" t="n">
        <f aca="false">IFERROR(AU608/AG608,0)</f>
        <v>0</v>
      </c>
      <c r="AX608" s="268" t="n">
        <f aca="false">IFERROR(IF(AND($F608="OPEN",$AH608&gt;0),$AH608*_SoP*$AW608,IF(AND($F608="CLOSED",$AH608&gt;0),$AH608*_SoL*$AW608,0)),0)</f>
        <v>0</v>
      </c>
      <c r="AY608" s="268" t="n">
        <f aca="false">IFERROR(IF($AH608&lt;0,$AH608*_SoL,0),0)</f>
        <v>0</v>
      </c>
      <c r="AZ608" s="393" t="n">
        <f aca="false">AU608+AX608</f>
        <v>0</v>
      </c>
      <c r="BA608" s="393" t="n">
        <f aca="false">AJ608-AY608</f>
        <v>0</v>
      </c>
      <c r="BB608" s="393" t="n">
        <f aca="false">AZ608-BA608</f>
        <v>0</v>
      </c>
      <c r="BC608" s="394" t="n">
        <f aca="false">IF($BB608&gt;=0,$BB608,0)</f>
        <v>0</v>
      </c>
      <c r="BD608" s="395" t="n">
        <f aca="false">IF($BB608&lt;=0,-$BB608,0)</f>
        <v>-0</v>
      </c>
      <c r="BE608" s="396" t="n">
        <f aca="false">IF((V608-AJ608)&lt;0,0,V608-AJ608)</f>
        <v>0</v>
      </c>
      <c r="BF608" s="397" t="n">
        <f aca="false">IF(AW608&gt;1,0,V608-AW608*V608)</f>
        <v>0</v>
      </c>
    </row>
    <row r="609" customFormat="false" ht="19.5" hidden="false" customHeight="true" outlineLevel="0" collapsed="false">
      <c r="A609" s="166"/>
      <c r="B609" s="208" t="n">
        <f aca="false">B608+1</f>
        <v>598</v>
      </c>
      <c r="C609" s="166"/>
      <c r="D609" s="369" t="n">
        <f aca="false">INDEX(_Rge_Projectdata_3rd,$B609,MATCH("Project-ID",_Rge_Headline_Projectdata,0))</f>
        <v>0</v>
      </c>
      <c r="E609" s="370" t="str">
        <f aca="false" t="array" ref="E609:E609">IF(INDEX(_Rge_Data_3rd_CY,$B609,E$1)=0,"",TEXT(INDEX(_Rge_Data_3rd_CY,$B609,E$1),"JJJJMMTT"))</f>
        <v/>
      </c>
      <c r="F609" s="382" t="str">
        <f aca="false" t="array" ref="F609:F609">INDEX(_Rge_Data_3rd_CY,$B609,F$1)</f>
        <v>Open</v>
      </c>
      <c r="G609" s="371" t="n">
        <f aca="false" t="array" ref="G609:G609">IFERROR(MATCH(INDEX(_Rge_Data_3rd_CY,$B609,G$1),_Rge_Projectstatus,0),"")</f>
        <v>1</v>
      </c>
      <c r="H609" s="383" t="n">
        <f aca="false">INDEX(_Rge_Data_3rd_CY,$B609,H$1)</f>
        <v>0</v>
      </c>
      <c r="I609" s="384" t="n">
        <f aca="false">INDEX(_Rge_Data_3rd_CY,$B609,I$1)</f>
        <v>0</v>
      </c>
      <c r="J609" s="384" t="n">
        <f aca="false">INDEX(_Rge_Data_3rd_CY,$B609,J$1)</f>
        <v>0</v>
      </c>
      <c r="K609" s="384" t="n">
        <f aca="false">INDEX(_Rge_Data_3rd_CY,$B609,K$1)</f>
        <v>0</v>
      </c>
      <c r="L609" s="385" t="n">
        <f aca="false" t="array" ref="L609:L609">INDEX(_Rge_Data_3rd_CY,$B609,L$1)</f>
        <v>0</v>
      </c>
      <c r="M609" s="385" t="n">
        <f aca="false" t="array" ref="M609:M609">INDEX(_Rge_Data_3rd_CY,$B609,M$1)</f>
        <v>0</v>
      </c>
      <c r="N609" s="385" t="n">
        <f aca="false" t="array" ref="N609:N609">INDEX(_Rge_Data_3rd_CY,$B609,N$1)</f>
        <v>0</v>
      </c>
      <c r="O609" s="385" t="n">
        <f aca="false" t="array" ref="O609:O609">INDEX(_Rge_Data_3rd_CY,$B609,O$1)</f>
        <v>0</v>
      </c>
      <c r="P609" s="385" t="n">
        <f aca="false" t="array" ref="P609:P609">INDEX(_Rge_Data_3rd_CY,$B609,P$1)</f>
        <v>0</v>
      </c>
      <c r="Q609" s="385" t="n">
        <f aca="false">INDEX(_Rge_Data_3rd_CY,$B609,Q$1)</f>
        <v>0</v>
      </c>
      <c r="R609" s="385" t="n">
        <f aca="false" t="array" ref="R609:R609">INDEX(_Rge_Data_3rd_CY,$B609,R$1)</f>
        <v>0</v>
      </c>
      <c r="S609" s="385" t="n">
        <f aca="false" t="array" ref="S609:S609">INDEX(_Rge_Data_3rd_CY,$B609,S$1)</f>
        <v>0</v>
      </c>
      <c r="T609" s="385" t="n">
        <f aca="false">H609-S609</f>
        <v>0</v>
      </c>
      <c r="U609" s="386" t="n">
        <f aca="false">IFERROR(T609/H609,0)</f>
        <v>0</v>
      </c>
      <c r="V609" s="387" t="n">
        <f aca="false">INDEX(_Rge_Data_3rd_CY,$B609,V$1)</f>
        <v>0</v>
      </c>
      <c r="W609" s="388" t="n">
        <f aca="false">INDEX(_Rge_Data_3rd_CY,$B609,W$1)</f>
        <v>0</v>
      </c>
      <c r="X609" s="388" t="n">
        <f aca="false">INDEX(_Rge_Data_3rd_CY,$B609,X$1)</f>
        <v>0</v>
      </c>
      <c r="Y609" s="388" t="n">
        <f aca="false">INDEX(_Rge_Data_3rd_CY,$B609,Y$1)</f>
        <v>0</v>
      </c>
      <c r="Z609" s="388" t="n">
        <f aca="false" t="array" ref="Z609:Z609">INDEX(_Rge_Data_3rd_CY,$B609,Z$1)</f>
        <v>0</v>
      </c>
      <c r="AA609" s="388" t="n">
        <f aca="false" t="array" ref="AA609:AA609">INDEX(_Rge_Data_3rd_CY,$B609,AA$1)</f>
        <v>0</v>
      </c>
      <c r="AB609" s="388" t="n">
        <f aca="false" t="array" ref="AB609:AB609">INDEX(_Rge_Data_3rd_CY,$B609,AB$1)</f>
        <v>0</v>
      </c>
      <c r="AC609" s="388" t="n">
        <f aca="false" t="array" ref="AC609:AC609">INDEX(_Rge_Data_3rd_CY,$B609,AC$1)</f>
        <v>0</v>
      </c>
      <c r="AD609" s="388" t="n">
        <f aca="false" t="array" ref="AD609:AD609">INDEX(_Rge_Data_3rd_CY,$B609,AD$1)</f>
        <v>0</v>
      </c>
      <c r="AE609" s="388" t="n">
        <f aca="false">INDEX(_Rge_Data_3rd_CY,$B609,AE$1)</f>
        <v>0</v>
      </c>
      <c r="AF609" s="388" t="n">
        <f aca="false" t="array" ref="AF609:AF609">INDEX(_Rge_Data_3rd_CY,$B609,AF$1)</f>
        <v>0</v>
      </c>
      <c r="AG609" s="388" t="n">
        <f aca="false" t="array" ref="AG609:AG609">INDEX(_Rge_Data_3rd_CY,$B609,AG$1)</f>
        <v>0</v>
      </c>
      <c r="AH609" s="388" t="n">
        <f aca="false">V609-AG609</f>
        <v>0</v>
      </c>
      <c r="AI609" s="389" t="n">
        <f aca="false">IFERROR(AH609/V609,)</f>
        <v>0</v>
      </c>
      <c r="AJ609" s="390" t="n">
        <f aca="false">INDEX(_Rge_Data_3rd_CY,$B609,AJ$1)</f>
        <v>0</v>
      </c>
      <c r="AK609" s="391" t="n">
        <f aca="false">INDEX(_Rge_Data_3rd_CY,$B609,AK$1)</f>
        <v>0</v>
      </c>
      <c r="AL609" s="391" t="n">
        <f aca="false">INDEX(_Rge_Data_3rd_CY,$B609,AL$1)</f>
        <v>0</v>
      </c>
      <c r="AM609" s="391" t="n">
        <f aca="false">INDEX(_Rge_Data_3rd_CY,$B609,AM$1)</f>
        <v>0</v>
      </c>
      <c r="AN609" s="391" t="n">
        <f aca="false" t="array" ref="AN609:AN609">INDEX(_Rge_Data_3rd_CY,$B609,AN$1)</f>
        <v>0</v>
      </c>
      <c r="AO609" s="391" t="n">
        <f aca="false" t="array" ref="AO609:AO609">INDEX(_Rge_Data_3rd_CY,$B609,AO$1)</f>
        <v>0</v>
      </c>
      <c r="AP609" s="391" t="n">
        <f aca="false" t="array" ref="AP609:AP609">INDEX(_Rge_Data_3rd_CY,$B609,AP$1)</f>
        <v>0</v>
      </c>
      <c r="AQ609" s="391" t="n">
        <f aca="false" t="array" ref="AQ609:AQ609">INDEX(_Rge_Data_3rd_CY,$B609,AQ$1)</f>
        <v>0</v>
      </c>
      <c r="AR609" s="391" t="n">
        <f aca="false" t="array" ref="AR609:AR609">INDEX(_Rge_Data_3rd_CY,$B609,AR$1)</f>
        <v>0</v>
      </c>
      <c r="AS609" s="391" t="n">
        <f aca="false">INDEX(_Rge_Data_3rd_CY,$B609,AS$1)</f>
        <v>0</v>
      </c>
      <c r="AT609" s="391" t="n">
        <f aca="false" t="array" ref="AT609:AT609">INDEX(_Rge_Data_3rd_CY,$B609,AT$1)</f>
        <v>0</v>
      </c>
      <c r="AU609" s="391" t="n">
        <f aca="false" t="array" ref="AU609:AU609">INDEX(_Rge_Data_3rd_CY,$B609,AU$1)</f>
        <v>0</v>
      </c>
      <c r="AV609" s="262" t="n">
        <f aca="false">AU609+AX609+AY609</f>
        <v>0</v>
      </c>
      <c r="AW609" s="392" t="n">
        <f aca="false">IFERROR(AU609/AG609,0)</f>
        <v>0</v>
      </c>
      <c r="AX609" s="268" t="n">
        <f aca="false">IFERROR(IF(AND($F609="OPEN",$AH609&gt;0),$AH609*_SoP*$AW609,IF(AND($F609="CLOSED",$AH609&gt;0),$AH609*_SoL*$AW609,0)),0)</f>
        <v>0</v>
      </c>
      <c r="AY609" s="268" t="n">
        <f aca="false">IFERROR(IF($AH609&lt;0,$AH609*_SoL,0),0)</f>
        <v>0</v>
      </c>
      <c r="AZ609" s="393" t="n">
        <f aca="false">AU609+AX609</f>
        <v>0</v>
      </c>
      <c r="BA609" s="393" t="n">
        <f aca="false">AJ609-AY609</f>
        <v>0</v>
      </c>
      <c r="BB609" s="393" t="n">
        <f aca="false">AZ609-BA609</f>
        <v>0</v>
      </c>
      <c r="BC609" s="394" t="n">
        <f aca="false">IF($BB609&gt;=0,$BB609,0)</f>
        <v>0</v>
      </c>
      <c r="BD609" s="395" t="n">
        <f aca="false">IF($BB609&lt;=0,-$BB609,0)</f>
        <v>-0</v>
      </c>
      <c r="BE609" s="396" t="n">
        <f aca="false">IF((V609-AJ609)&lt;0,0,V609-AJ609)</f>
        <v>0</v>
      </c>
      <c r="BF609" s="397" t="n">
        <f aca="false">IF(AW609&gt;1,0,V609-AW609*V609)</f>
        <v>0</v>
      </c>
    </row>
    <row r="610" customFormat="false" ht="19.5" hidden="false" customHeight="true" outlineLevel="0" collapsed="false">
      <c r="A610" s="166"/>
      <c r="B610" s="208" t="n">
        <f aca="false">B609+1</f>
        <v>599</v>
      </c>
      <c r="C610" s="166"/>
      <c r="D610" s="369" t="n">
        <f aca="false">INDEX(_Rge_Projectdata_3rd,$B610,MATCH("Project-ID",_Rge_Headline_Projectdata,0))</f>
        <v>0</v>
      </c>
      <c r="E610" s="370" t="str">
        <f aca="false" t="array" ref="E610:E610">IF(INDEX(_Rge_Data_3rd_CY,$B610,E$1)=0,"",TEXT(INDEX(_Rge_Data_3rd_CY,$B610,E$1),"JJJJMMTT"))</f>
        <v/>
      </c>
      <c r="F610" s="382" t="str">
        <f aca="false" t="array" ref="F610:F610">INDEX(_Rge_Data_3rd_CY,$B610,F$1)</f>
        <v>Open</v>
      </c>
      <c r="G610" s="371" t="n">
        <f aca="false" t="array" ref="G610:G610">IFERROR(MATCH(INDEX(_Rge_Data_3rd_CY,$B610,G$1),_Rge_Projectstatus,0),"")</f>
        <v>1</v>
      </c>
      <c r="H610" s="383" t="n">
        <f aca="false">INDEX(_Rge_Data_3rd_CY,$B610,H$1)</f>
        <v>0</v>
      </c>
      <c r="I610" s="384" t="n">
        <f aca="false">INDEX(_Rge_Data_3rd_CY,$B610,I$1)</f>
        <v>0</v>
      </c>
      <c r="J610" s="384" t="n">
        <f aca="false">INDEX(_Rge_Data_3rd_CY,$B610,J$1)</f>
        <v>0</v>
      </c>
      <c r="K610" s="384" t="n">
        <f aca="false">INDEX(_Rge_Data_3rd_CY,$B610,K$1)</f>
        <v>0</v>
      </c>
      <c r="L610" s="385" t="n">
        <f aca="false" t="array" ref="L610:L610">INDEX(_Rge_Data_3rd_CY,$B610,L$1)</f>
        <v>0</v>
      </c>
      <c r="M610" s="385" t="n">
        <f aca="false" t="array" ref="M610:M610">INDEX(_Rge_Data_3rd_CY,$B610,M$1)</f>
        <v>0</v>
      </c>
      <c r="N610" s="385" t="n">
        <f aca="false" t="array" ref="N610:N610">INDEX(_Rge_Data_3rd_CY,$B610,N$1)</f>
        <v>0</v>
      </c>
      <c r="O610" s="385" t="n">
        <f aca="false" t="array" ref="O610:O610">INDEX(_Rge_Data_3rd_CY,$B610,O$1)</f>
        <v>0</v>
      </c>
      <c r="P610" s="385" t="n">
        <f aca="false" t="array" ref="P610:P610">INDEX(_Rge_Data_3rd_CY,$B610,P$1)</f>
        <v>0</v>
      </c>
      <c r="Q610" s="385" t="n">
        <f aca="false">INDEX(_Rge_Data_3rd_CY,$B610,Q$1)</f>
        <v>0</v>
      </c>
      <c r="R610" s="385" t="n">
        <f aca="false" t="array" ref="R610:R610">INDEX(_Rge_Data_3rd_CY,$B610,R$1)</f>
        <v>0</v>
      </c>
      <c r="S610" s="385" t="n">
        <f aca="false" t="array" ref="S610:S610">INDEX(_Rge_Data_3rd_CY,$B610,S$1)</f>
        <v>0</v>
      </c>
      <c r="T610" s="385" t="n">
        <f aca="false">H610-S610</f>
        <v>0</v>
      </c>
      <c r="U610" s="386" t="n">
        <f aca="false">IFERROR(T610/H610,0)</f>
        <v>0</v>
      </c>
      <c r="V610" s="387" t="n">
        <f aca="false">INDEX(_Rge_Data_3rd_CY,$B610,V$1)</f>
        <v>0</v>
      </c>
      <c r="W610" s="388" t="n">
        <f aca="false">INDEX(_Rge_Data_3rd_CY,$B610,W$1)</f>
        <v>0</v>
      </c>
      <c r="X610" s="388" t="n">
        <f aca="false">INDEX(_Rge_Data_3rd_CY,$B610,X$1)</f>
        <v>0</v>
      </c>
      <c r="Y610" s="388" t="n">
        <f aca="false">INDEX(_Rge_Data_3rd_CY,$B610,Y$1)</f>
        <v>0</v>
      </c>
      <c r="Z610" s="388" t="n">
        <f aca="false" t="array" ref="Z610:Z610">INDEX(_Rge_Data_3rd_CY,$B610,Z$1)</f>
        <v>0</v>
      </c>
      <c r="AA610" s="388" t="n">
        <f aca="false" t="array" ref="AA610:AA610">INDEX(_Rge_Data_3rd_CY,$B610,AA$1)</f>
        <v>0</v>
      </c>
      <c r="AB610" s="388" t="n">
        <f aca="false" t="array" ref="AB610:AB610">INDEX(_Rge_Data_3rd_CY,$B610,AB$1)</f>
        <v>0</v>
      </c>
      <c r="AC610" s="388" t="n">
        <f aca="false" t="array" ref="AC610:AC610">INDEX(_Rge_Data_3rd_CY,$B610,AC$1)</f>
        <v>0</v>
      </c>
      <c r="AD610" s="388" t="n">
        <f aca="false" t="array" ref="AD610:AD610">INDEX(_Rge_Data_3rd_CY,$B610,AD$1)</f>
        <v>0</v>
      </c>
      <c r="AE610" s="388" t="n">
        <f aca="false">INDEX(_Rge_Data_3rd_CY,$B610,AE$1)</f>
        <v>0</v>
      </c>
      <c r="AF610" s="388" t="n">
        <f aca="false" t="array" ref="AF610:AF610">INDEX(_Rge_Data_3rd_CY,$B610,AF$1)</f>
        <v>0</v>
      </c>
      <c r="AG610" s="388" t="n">
        <f aca="false" t="array" ref="AG610:AG610">INDEX(_Rge_Data_3rd_CY,$B610,AG$1)</f>
        <v>0</v>
      </c>
      <c r="AH610" s="388" t="n">
        <f aca="false">V610-AG610</f>
        <v>0</v>
      </c>
      <c r="AI610" s="389" t="n">
        <f aca="false">IFERROR(AH610/V610,)</f>
        <v>0</v>
      </c>
      <c r="AJ610" s="390" t="n">
        <f aca="false">INDEX(_Rge_Data_3rd_CY,$B610,AJ$1)</f>
        <v>0</v>
      </c>
      <c r="AK610" s="391" t="n">
        <f aca="false">INDEX(_Rge_Data_3rd_CY,$B610,AK$1)</f>
        <v>0</v>
      </c>
      <c r="AL610" s="391" t="n">
        <f aca="false">INDEX(_Rge_Data_3rd_CY,$B610,AL$1)</f>
        <v>0</v>
      </c>
      <c r="AM610" s="391" t="n">
        <f aca="false">INDEX(_Rge_Data_3rd_CY,$B610,AM$1)</f>
        <v>0</v>
      </c>
      <c r="AN610" s="391" t="n">
        <f aca="false" t="array" ref="AN610:AN610">INDEX(_Rge_Data_3rd_CY,$B610,AN$1)</f>
        <v>0</v>
      </c>
      <c r="AO610" s="391" t="n">
        <f aca="false" t="array" ref="AO610:AO610">INDEX(_Rge_Data_3rd_CY,$B610,AO$1)</f>
        <v>0</v>
      </c>
      <c r="AP610" s="391" t="n">
        <f aca="false" t="array" ref="AP610:AP610">INDEX(_Rge_Data_3rd_CY,$B610,AP$1)</f>
        <v>0</v>
      </c>
      <c r="AQ610" s="391" t="n">
        <f aca="false" t="array" ref="AQ610:AQ610">INDEX(_Rge_Data_3rd_CY,$B610,AQ$1)</f>
        <v>0</v>
      </c>
      <c r="AR610" s="391" t="n">
        <f aca="false" t="array" ref="AR610:AR610">INDEX(_Rge_Data_3rd_CY,$B610,AR$1)</f>
        <v>0</v>
      </c>
      <c r="AS610" s="391" t="n">
        <f aca="false">INDEX(_Rge_Data_3rd_CY,$B610,AS$1)</f>
        <v>0</v>
      </c>
      <c r="AT610" s="391" t="n">
        <f aca="false" t="array" ref="AT610:AT610">INDEX(_Rge_Data_3rd_CY,$B610,AT$1)</f>
        <v>0</v>
      </c>
      <c r="AU610" s="391" t="n">
        <f aca="false" t="array" ref="AU610:AU610">INDEX(_Rge_Data_3rd_CY,$B610,AU$1)</f>
        <v>0</v>
      </c>
      <c r="AV610" s="262" t="n">
        <f aca="false">AU610+AX610+AY610</f>
        <v>0</v>
      </c>
      <c r="AW610" s="392" t="n">
        <f aca="false">IFERROR(AU610/AG610,0)</f>
        <v>0</v>
      </c>
      <c r="AX610" s="268" t="n">
        <f aca="false">IFERROR(IF(AND($F610="OPEN",$AH610&gt;0),$AH610*_SoP*$AW610,IF(AND($F610="CLOSED",$AH610&gt;0),$AH610*_SoL*$AW610,0)),0)</f>
        <v>0</v>
      </c>
      <c r="AY610" s="268" t="n">
        <f aca="false">IFERROR(IF($AH610&lt;0,$AH610*_SoL,0),0)</f>
        <v>0</v>
      </c>
      <c r="AZ610" s="393" t="n">
        <f aca="false">AU610+AX610</f>
        <v>0</v>
      </c>
      <c r="BA610" s="393" t="n">
        <f aca="false">AJ610-AY610</f>
        <v>0</v>
      </c>
      <c r="BB610" s="393" t="n">
        <f aca="false">AZ610-BA610</f>
        <v>0</v>
      </c>
      <c r="BC610" s="394" t="n">
        <f aca="false">IF($BB610&gt;=0,$BB610,0)</f>
        <v>0</v>
      </c>
      <c r="BD610" s="395" t="n">
        <f aca="false">IF($BB610&lt;=0,-$BB610,0)</f>
        <v>-0</v>
      </c>
      <c r="BE610" s="396" t="n">
        <f aca="false">IF((V610-AJ610)&lt;0,0,V610-AJ610)</f>
        <v>0</v>
      </c>
      <c r="BF610" s="397" t="n">
        <f aca="false">IF(AW610&gt;1,0,V610-AW610*V610)</f>
        <v>0</v>
      </c>
    </row>
    <row r="611" customFormat="false" ht="19.5" hidden="false" customHeight="true" outlineLevel="0" collapsed="false">
      <c r="A611" s="166"/>
      <c r="B611" s="208" t="n">
        <f aca="false">B610+1</f>
        <v>600</v>
      </c>
      <c r="C611" s="166"/>
      <c r="D611" s="369" t="n">
        <f aca="false">INDEX(_Rge_Projectdata_3rd,$B611,MATCH("Project-ID",_Rge_Headline_Projectdata,0))</f>
        <v>0</v>
      </c>
      <c r="E611" s="370" t="str">
        <f aca="false" t="array" ref="E611:E611">IF(INDEX(_Rge_Data_3rd_CY,$B611,E$1)=0,"",TEXT(INDEX(_Rge_Data_3rd_CY,$B611,E$1),"JJJJMMTT"))</f>
        <v/>
      </c>
      <c r="F611" s="382" t="str">
        <f aca="false" t="array" ref="F611:F611">INDEX(_Rge_Data_3rd_CY,$B611,F$1)</f>
        <v>Open</v>
      </c>
      <c r="G611" s="371" t="n">
        <f aca="false" t="array" ref="G611:G611">IFERROR(MATCH(INDEX(_Rge_Data_3rd_CY,$B611,G$1),_Rge_Projectstatus,0),"")</f>
        <v>1</v>
      </c>
      <c r="H611" s="383" t="n">
        <f aca="false">INDEX(_Rge_Data_3rd_CY,$B611,H$1)</f>
        <v>0</v>
      </c>
      <c r="I611" s="384" t="n">
        <f aca="false">INDEX(_Rge_Data_3rd_CY,$B611,I$1)</f>
        <v>0</v>
      </c>
      <c r="J611" s="384" t="n">
        <f aca="false">INDEX(_Rge_Data_3rd_CY,$B611,J$1)</f>
        <v>0</v>
      </c>
      <c r="K611" s="384" t="n">
        <f aca="false">INDEX(_Rge_Data_3rd_CY,$B611,K$1)</f>
        <v>0</v>
      </c>
      <c r="L611" s="385" t="n">
        <f aca="false" t="array" ref="L611:L611">INDEX(_Rge_Data_3rd_CY,$B611,L$1)</f>
        <v>0</v>
      </c>
      <c r="M611" s="385" t="n">
        <f aca="false" t="array" ref="M611:M611">INDEX(_Rge_Data_3rd_CY,$B611,M$1)</f>
        <v>0</v>
      </c>
      <c r="N611" s="385" t="n">
        <f aca="false" t="array" ref="N611:N611">INDEX(_Rge_Data_3rd_CY,$B611,N$1)</f>
        <v>0</v>
      </c>
      <c r="O611" s="385" t="n">
        <f aca="false" t="array" ref="O611:O611">INDEX(_Rge_Data_3rd_CY,$B611,O$1)</f>
        <v>0</v>
      </c>
      <c r="P611" s="385" t="n">
        <f aca="false" t="array" ref="P611:P611">INDEX(_Rge_Data_3rd_CY,$B611,P$1)</f>
        <v>0</v>
      </c>
      <c r="Q611" s="385" t="n">
        <f aca="false">INDEX(_Rge_Data_3rd_CY,$B611,Q$1)</f>
        <v>0</v>
      </c>
      <c r="R611" s="385" t="n">
        <f aca="false" t="array" ref="R611:R611">INDEX(_Rge_Data_3rd_CY,$B611,R$1)</f>
        <v>0</v>
      </c>
      <c r="S611" s="385" t="n">
        <f aca="false" t="array" ref="S611:S611">INDEX(_Rge_Data_3rd_CY,$B611,S$1)</f>
        <v>0</v>
      </c>
      <c r="T611" s="385" t="n">
        <f aca="false">H611-S611</f>
        <v>0</v>
      </c>
      <c r="U611" s="386" t="n">
        <f aca="false">IFERROR(T611/H611,0)</f>
        <v>0</v>
      </c>
      <c r="V611" s="387" t="n">
        <f aca="false">INDEX(_Rge_Data_3rd_CY,$B611,V$1)</f>
        <v>0</v>
      </c>
      <c r="W611" s="388" t="n">
        <f aca="false">INDEX(_Rge_Data_3rd_CY,$B611,W$1)</f>
        <v>0</v>
      </c>
      <c r="X611" s="388" t="n">
        <f aca="false">INDEX(_Rge_Data_3rd_CY,$B611,X$1)</f>
        <v>0</v>
      </c>
      <c r="Y611" s="388" t="n">
        <f aca="false">INDEX(_Rge_Data_3rd_CY,$B611,Y$1)</f>
        <v>0</v>
      </c>
      <c r="Z611" s="388" t="n">
        <f aca="false" t="array" ref="Z611:Z611">INDEX(_Rge_Data_3rd_CY,$B611,Z$1)</f>
        <v>0</v>
      </c>
      <c r="AA611" s="388" t="n">
        <f aca="false" t="array" ref="AA611:AA611">INDEX(_Rge_Data_3rd_CY,$B611,AA$1)</f>
        <v>0</v>
      </c>
      <c r="AB611" s="388" t="n">
        <f aca="false" t="array" ref="AB611:AB611">INDEX(_Rge_Data_3rd_CY,$B611,AB$1)</f>
        <v>0</v>
      </c>
      <c r="AC611" s="388" t="n">
        <f aca="false" t="array" ref="AC611:AC611">INDEX(_Rge_Data_3rd_CY,$B611,AC$1)</f>
        <v>0</v>
      </c>
      <c r="AD611" s="388" t="n">
        <f aca="false" t="array" ref="AD611:AD611">INDEX(_Rge_Data_3rd_CY,$B611,AD$1)</f>
        <v>0</v>
      </c>
      <c r="AE611" s="388" t="n">
        <f aca="false">INDEX(_Rge_Data_3rd_CY,$B611,AE$1)</f>
        <v>0</v>
      </c>
      <c r="AF611" s="388" t="n">
        <f aca="false" t="array" ref="AF611:AF611">INDEX(_Rge_Data_3rd_CY,$B611,AF$1)</f>
        <v>0</v>
      </c>
      <c r="AG611" s="388" t="n">
        <f aca="false" t="array" ref="AG611:AG611">INDEX(_Rge_Data_3rd_CY,$B611,AG$1)</f>
        <v>0</v>
      </c>
      <c r="AH611" s="388" t="n">
        <f aca="false">V611-AG611</f>
        <v>0</v>
      </c>
      <c r="AI611" s="389" t="n">
        <f aca="false">IFERROR(AH611/V611,)</f>
        <v>0</v>
      </c>
      <c r="AJ611" s="390" t="n">
        <f aca="false">INDEX(_Rge_Data_3rd_CY,$B611,AJ$1)</f>
        <v>0</v>
      </c>
      <c r="AK611" s="391" t="n">
        <f aca="false">INDEX(_Rge_Data_3rd_CY,$B611,AK$1)</f>
        <v>0</v>
      </c>
      <c r="AL611" s="391" t="n">
        <f aca="false">INDEX(_Rge_Data_3rd_CY,$B611,AL$1)</f>
        <v>0</v>
      </c>
      <c r="AM611" s="391" t="n">
        <f aca="false">INDEX(_Rge_Data_3rd_CY,$B611,AM$1)</f>
        <v>0</v>
      </c>
      <c r="AN611" s="391" t="n">
        <f aca="false" t="array" ref="AN611:AN611">INDEX(_Rge_Data_3rd_CY,$B611,AN$1)</f>
        <v>0</v>
      </c>
      <c r="AO611" s="391" t="n">
        <f aca="false" t="array" ref="AO611:AO611">INDEX(_Rge_Data_3rd_CY,$B611,AO$1)</f>
        <v>0</v>
      </c>
      <c r="AP611" s="391" t="n">
        <f aca="false" t="array" ref="AP611:AP611">INDEX(_Rge_Data_3rd_CY,$B611,AP$1)</f>
        <v>0</v>
      </c>
      <c r="AQ611" s="391" t="n">
        <f aca="false" t="array" ref="AQ611:AQ611">INDEX(_Rge_Data_3rd_CY,$B611,AQ$1)</f>
        <v>0</v>
      </c>
      <c r="AR611" s="391" t="n">
        <f aca="false" t="array" ref="AR611:AR611">INDEX(_Rge_Data_3rd_CY,$B611,AR$1)</f>
        <v>0</v>
      </c>
      <c r="AS611" s="391" t="n">
        <f aca="false">INDEX(_Rge_Data_3rd_CY,$B611,AS$1)</f>
        <v>0</v>
      </c>
      <c r="AT611" s="391" t="n">
        <f aca="false" t="array" ref="AT611:AT611">INDEX(_Rge_Data_3rd_CY,$B611,AT$1)</f>
        <v>0</v>
      </c>
      <c r="AU611" s="391" t="n">
        <f aca="false" t="array" ref="AU611:AU611">INDEX(_Rge_Data_3rd_CY,$B611,AU$1)</f>
        <v>0</v>
      </c>
      <c r="AV611" s="262" t="n">
        <f aca="false">AU611+AX611+AY611</f>
        <v>0</v>
      </c>
      <c r="AW611" s="392" t="n">
        <f aca="false">IFERROR(AU611/AG611,0)</f>
        <v>0</v>
      </c>
      <c r="AX611" s="268" t="n">
        <f aca="false">IFERROR(IF(AND($F611="OPEN",$AH611&gt;0),$AH611*_SoP*$AW611,IF(AND($F611="CLOSED",$AH611&gt;0),$AH611*_SoL*$AW611,0)),0)</f>
        <v>0</v>
      </c>
      <c r="AY611" s="268" t="n">
        <f aca="false">IFERROR(IF($AH611&lt;0,$AH611*_SoL,0),0)</f>
        <v>0</v>
      </c>
      <c r="AZ611" s="393" t="n">
        <f aca="false">AU611+AX611</f>
        <v>0</v>
      </c>
      <c r="BA611" s="393" t="n">
        <f aca="false">AJ611-AY611</f>
        <v>0</v>
      </c>
      <c r="BB611" s="393" t="n">
        <f aca="false">AZ611-BA611</f>
        <v>0</v>
      </c>
      <c r="BC611" s="394" t="n">
        <f aca="false">IF($BB611&gt;=0,$BB611,0)</f>
        <v>0</v>
      </c>
      <c r="BD611" s="395" t="n">
        <f aca="false">IF($BB611&lt;=0,-$BB611,0)</f>
        <v>-0</v>
      </c>
      <c r="BE611" s="396" t="n">
        <f aca="false">IF((V611-AJ611)&lt;0,0,V611-AJ611)</f>
        <v>0</v>
      </c>
      <c r="BF611" s="397" t="n">
        <f aca="false">IF(AW611&gt;1,0,V611-AW611*V611)</f>
        <v>0</v>
      </c>
    </row>
    <row r="612" customFormat="false" ht="15.75" hidden="false" customHeight="true" outlineLevel="0" collapsed="false">
      <c r="A612" s="9"/>
      <c r="B612" s="9"/>
      <c r="C612" s="9"/>
      <c r="D612" s="9"/>
      <c r="E612" s="9"/>
      <c r="F612" s="9"/>
      <c r="G612" s="9"/>
      <c r="H612" s="9"/>
      <c r="I612" s="398"/>
      <c r="J612" s="398"/>
      <c r="K612" s="398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  <c r="AO612" s="9"/>
      <c r="AP612" s="9"/>
      <c r="AQ612" s="9"/>
      <c r="AR612" s="9"/>
      <c r="AS612" s="9"/>
      <c r="AT612" s="9"/>
      <c r="AU612" s="9"/>
      <c r="AV612" s="9"/>
      <c r="AW612" s="9"/>
      <c r="AX612" s="9"/>
      <c r="AY612" s="9"/>
      <c r="AZ612" s="9"/>
      <c r="BA612" s="9"/>
      <c r="BB612" s="9"/>
      <c r="BC612" s="9"/>
      <c r="BD612" s="9"/>
      <c r="BE612" s="9"/>
      <c r="BF612" s="9"/>
    </row>
    <row r="613" customFormat="false" ht="15.75" hidden="false" customHeight="true" outlineLevel="0" collapsed="false">
      <c r="A613" s="9"/>
      <c r="B613" s="9"/>
      <c r="C613" s="9"/>
      <c r="D613" s="9"/>
      <c r="E613" s="9"/>
      <c r="F613" s="9"/>
      <c r="G613" s="9"/>
      <c r="H613" s="9"/>
      <c r="I613" s="398"/>
      <c r="J613" s="398"/>
      <c r="K613" s="398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  <c r="AC613" s="9"/>
      <c r="AD613" s="9"/>
      <c r="AE613" s="9"/>
      <c r="AF613" s="9"/>
      <c r="AG613" s="9"/>
      <c r="AH613" s="9"/>
      <c r="AI613" s="9"/>
      <c r="AJ613" s="9"/>
      <c r="AK613" s="9"/>
      <c r="AL613" s="9"/>
      <c r="AM613" s="9"/>
      <c r="AN613" s="9"/>
      <c r="AO613" s="9"/>
      <c r="AP613" s="9"/>
      <c r="AQ613" s="9"/>
      <c r="AR613" s="9"/>
      <c r="AS613" s="9"/>
      <c r="AT613" s="9"/>
      <c r="AU613" s="9"/>
      <c r="AV613" s="9"/>
      <c r="AW613" s="9"/>
      <c r="AX613" s="9"/>
      <c r="AY613" s="9"/>
      <c r="AZ613" s="9"/>
      <c r="BA613" s="9"/>
      <c r="BB613" s="9"/>
      <c r="BC613" s="9"/>
      <c r="BD613" s="9"/>
      <c r="BE613" s="9"/>
      <c r="BF613" s="9"/>
    </row>
    <row r="614" customFormat="false" ht="19.5" hidden="false" customHeight="true" outlineLevel="0" collapsed="false">
      <c r="A614" s="283" t="s">
        <v>396</v>
      </c>
      <c r="B614" s="284"/>
      <c r="C614" s="166"/>
      <c r="D614" s="285" t="s">
        <v>397</v>
      </c>
      <c r="E614" s="286" t="s">
        <v>398</v>
      </c>
      <c r="F614" s="286"/>
      <c r="G614" s="286" t="s">
        <v>398</v>
      </c>
      <c r="H614" s="286" t="s">
        <v>398</v>
      </c>
      <c r="I614" s="287" t="s">
        <v>398</v>
      </c>
      <c r="J614" s="287" t="s">
        <v>398</v>
      </c>
      <c r="K614" s="287" t="s">
        <v>398</v>
      </c>
      <c r="L614" s="289" t="s">
        <v>398</v>
      </c>
      <c r="M614" s="289" t="s">
        <v>398</v>
      </c>
      <c r="N614" s="289" t="s">
        <v>398</v>
      </c>
      <c r="O614" s="289" t="s">
        <v>398</v>
      </c>
      <c r="P614" s="289" t="s">
        <v>398</v>
      </c>
      <c r="Q614" s="289" t="s">
        <v>398</v>
      </c>
      <c r="R614" s="289" t="s">
        <v>398</v>
      </c>
      <c r="S614" s="289" t="s">
        <v>398</v>
      </c>
      <c r="T614" s="289" t="s">
        <v>398</v>
      </c>
      <c r="U614" s="291" t="s">
        <v>398</v>
      </c>
      <c r="V614" s="292" t="s">
        <v>398</v>
      </c>
      <c r="W614" s="293" t="s">
        <v>398</v>
      </c>
      <c r="X614" s="293" t="s">
        <v>398</v>
      </c>
      <c r="Y614" s="293" t="s">
        <v>398</v>
      </c>
      <c r="Z614" s="293" t="s">
        <v>398</v>
      </c>
      <c r="AA614" s="293" t="s">
        <v>398</v>
      </c>
      <c r="AB614" s="293" t="s">
        <v>398</v>
      </c>
      <c r="AC614" s="293" t="s">
        <v>398</v>
      </c>
      <c r="AD614" s="293" t="s">
        <v>398</v>
      </c>
      <c r="AE614" s="293" t="s">
        <v>398</v>
      </c>
      <c r="AF614" s="293" t="s">
        <v>398</v>
      </c>
      <c r="AG614" s="293" t="s">
        <v>398</v>
      </c>
      <c r="AH614" s="293" t="s">
        <v>398</v>
      </c>
      <c r="AI614" s="294" t="s">
        <v>398</v>
      </c>
      <c r="AJ614" s="295" t="s">
        <v>398</v>
      </c>
      <c r="AK614" s="296" t="s">
        <v>398</v>
      </c>
      <c r="AL614" s="296" t="s">
        <v>398</v>
      </c>
      <c r="AM614" s="296" t="s">
        <v>398</v>
      </c>
      <c r="AN614" s="296" t="s">
        <v>398</v>
      </c>
      <c r="AO614" s="296" t="s">
        <v>398</v>
      </c>
      <c r="AP614" s="296" t="s">
        <v>398</v>
      </c>
      <c r="AQ614" s="296" t="s">
        <v>398</v>
      </c>
      <c r="AR614" s="296" t="s">
        <v>398</v>
      </c>
      <c r="AS614" s="296" t="s">
        <v>398</v>
      </c>
      <c r="AT614" s="296" t="s">
        <v>398</v>
      </c>
      <c r="AU614" s="296" t="s">
        <v>398</v>
      </c>
      <c r="AV614" s="296" t="s">
        <v>398</v>
      </c>
      <c r="AW614" s="296" t="s">
        <v>398</v>
      </c>
      <c r="AX614" s="296" t="s">
        <v>398</v>
      </c>
      <c r="AY614" s="296" t="s">
        <v>398</v>
      </c>
      <c r="AZ614" s="296" t="s">
        <v>398</v>
      </c>
      <c r="BA614" s="296" t="s">
        <v>398</v>
      </c>
      <c r="BB614" s="296" t="s">
        <v>398</v>
      </c>
      <c r="BC614" s="297" t="s">
        <v>398</v>
      </c>
      <c r="BD614" s="298" t="s">
        <v>398</v>
      </c>
      <c r="BE614" s="299" t="s">
        <v>398</v>
      </c>
      <c r="BF614" s="300" t="s">
        <v>398</v>
      </c>
    </row>
    <row r="615" customFormat="false" ht="19.5" hidden="false" customHeight="true" outlineLevel="0" collapsed="false">
      <c r="A615" s="281"/>
      <c r="B615" s="281"/>
      <c r="C615" s="166"/>
      <c r="D615" s="301"/>
      <c r="E615" s="302" t="s">
        <v>399</v>
      </c>
      <c r="F615" s="301"/>
      <c r="G615" s="302" t="s">
        <v>399</v>
      </c>
      <c r="H615" s="302" t="s">
        <v>399</v>
      </c>
      <c r="I615" s="303" t="s">
        <v>399</v>
      </c>
      <c r="J615" s="303" t="s">
        <v>399</v>
      </c>
      <c r="K615" s="303" t="s">
        <v>399</v>
      </c>
      <c r="L615" s="304" t="s">
        <v>399</v>
      </c>
      <c r="M615" s="304" t="s">
        <v>399</v>
      </c>
      <c r="N615" s="304" t="s">
        <v>399</v>
      </c>
      <c r="O615" s="304" t="s">
        <v>399</v>
      </c>
      <c r="P615" s="304" t="s">
        <v>399</v>
      </c>
      <c r="Q615" s="304" t="s">
        <v>399</v>
      </c>
      <c r="R615" s="304" t="s">
        <v>399</v>
      </c>
      <c r="S615" s="304" t="s">
        <v>399</v>
      </c>
      <c r="T615" s="304" t="s">
        <v>399</v>
      </c>
      <c r="U615" s="305" t="s">
        <v>399</v>
      </c>
      <c r="V615" s="306" t="s">
        <v>399</v>
      </c>
      <c r="W615" s="307" t="s">
        <v>399</v>
      </c>
      <c r="X615" s="307" t="s">
        <v>399</v>
      </c>
      <c r="Y615" s="307" t="s">
        <v>399</v>
      </c>
      <c r="Z615" s="307" t="s">
        <v>399</v>
      </c>
      <c r="AA615" s="307" t="s">
        <v>399</v>
      </c>
      <c r="AB615" s="307" t="s">
        <v>399</v>
      </c>
      <c r="AC615" s="307" t="s">
        <v>399</v>
      </c>
      <c r="AD615" s="307" t="s">
        <v>399</v>
      </c>
      <c r="AE615" s="307" t="s">
        <v>399</v>
      </c>
      <c r="AF615" s="307" t="s">
        <v>399</v>
      </c>
      <c r="AG615" s="307" t="s">
        <v>399</v>
      </c>
      <c r="AH615" s="307" t="s">
        <v>399</v>
      </c>
      <c r="AI615" s="308" t="s">
        <v>399</v>
      </c>
      <c r="AJ615" s="309" t="s">
        <v>399</v>
      </c>
      <c r="AK615" s="310" t="s">
        <v>399</v>
      </c>
      <c r="AL615" s="310" t="s">
        <v>399</v>
      </c>
      <c r="AM615" s="310" t="s">
        <v>399</v>
      </c>
      <c r="AN615" s="310" t="s">
        <v>399</v>
      </c>
      <c r="AO615" s="310" t="s">
        <v>399</v>
      </c>
      <c r="AP615" s="310" t="s">
        <v>399</v>
      </c>
      <c r="AQ615" s="310" t="s">
        <v>399</v>
      </c>
      <c r="AR615" s="310" t="s">
        <v>399</v>
      </c>
      <c r="AS615" s="310" t="s">
        <v>399</v>
      </c>
      <c r="AT615" s="310" t="s">
        <v>399</v>
      </c>
      <c r="AU615" s="310" t="s">
        <v>399</v>
      </c>
      <c r="AV615" s="310" t="s">
        <v>399</v>
      </c>
      <c r="AW615" s="310" t="s">
        <v>399</v>
      </c>
      <c r="AX615" s="310" t="s">
        <v>399</v>
      </c>
      <c r="AY615" s="310" t="s">
        <v>399</v>
      </c>
      <c r="AZ615" s="310" t="s">
        <v>399</v>
      </c>
      <c r="BA615" s="310" t="s">
        <v>399</v>
      </c>
      <c r="BB615" s="310" t="s">
        <v>399</v>
      </c>
      <c r="BC615" s="311" t="s">
        <v>399</v>
      </c>
      <c r="BD615" s="312" t="s">
        <v>399</v>
      </c>
      <c r="BE615" s="313" t="s">
        <v>399</v>
      </c>
      <c r="BF615" s="314" t="s">
        <v>399</v>
      </c>
    </row>
    <row r="616" customFormat="false" ht="18" hidden="false" customHeight="true" outlineLevel="0" collapsed="false">
      <c r="A616" s="281" t="s">
        <v>400</v>
      </c>
      <c r="B616" s="281"/>
      <c r="C616" s="166"/>
      <c r="D616" s="301"/>
      <c r="E616" s="315" t="n">
        <f aca="false">_Reportdate</f>
        <v>45443</v>
      </c>
      <c r="F616" s="316"/>
      <c r="G616" s="315" t="n">
        <f aca="false">_Reportdate</f>
        <v>45443</v>
      </c>
      <c r="H616" s="315" t="n">
        <f aca="false">_Reportdate</f>
        <v>45443</v>
      </c>
      <c r="I616" s="317" t="n">
        <f aca="false">_Reportdate</f>
        <v>45443</v>
      </c>
      <c r="J616" s="317" t="n">
        <f aca="false">_Reportdate</f>
        <v>45443</v>
      </c>
      <c r="K616" s="317" t="n">
        <f aca="false">_Reportdate</f>
        <v>45443</v>
      </c>
      <c r="L616" s="318" t="n">
        <f aca="false">_Reportdate</f>
        <v>45443</v>
      </c>
      <c r="M616" s="318" t="n">
        <f aca="false">_Reportdate</f>
        <v>45443</v>
      </c>
      <c r="N616" s="318" t="n">
        <f aca="false">_Reportdate</f>
        <v>45443</v>
      </c>
      <c r="O616" s="318" t="n">
        <f aca="false">_Reportdate</f>
        <v>45443</v>
      </c>
      <c r="P616" s="318" t="n">
        <f aca="false">_Reportdate</f>
        <v>45443</v>
      </c>
      <c r="Q616" s="318" t="n">
        <f aca="false">_Reportdate</f>
        <v>45443</v>
      </c>
      <c r="R616" s="318" t="n">
        <f aca="false">_Reportdate</f>
        <v>45443</v>
      </c>
      <c r="S616" s="318" t="n">
        <f aca="false">_Reportdate</f>
        <v>45443</v>
      </c>
      <c r="T616" s="318" t="n">
        <f aca="false">_Reportdate</f>
        <v>45443</v>
      </c>
      <c r="U616" s="319" t="n">
        <f aca="false">_Reportdate</f>
        <v>45443</v>
      </c>
      <c r="V616" s="320" t="n">
        <f aca="false">_Reportdate</f>
        <v>45443</v>
      </c>
      <c r="W616" s="321" t="n">
        <f aca="false">_Reportdate</f>
        <v>45443</v>
      </c>
      <c r="X616" s="321" t="n">
        <f aca="false">_Reportdate</f>
        <v>45443</v>
      </c>
      <c r="Y616" s="321" t="n">
        <f aca="false">_Reportdate</f>
        <v>45443</v>
      </c>
      <c r="Z616" s="321" t="n">
        <f aca="false">_Reportdate</f>
        <v>45443</v>
      </c>
      <c r="AA616" s="321" t="n">
        <f aca="false">_Reportdate</f>
        <v>45443</v>
      </c>
      <c r="AB616" s="321" t="n">
        <f aca="false">_Reportdate</f>
        <v>45443</v>
      </c>
      <c r="AC616" s="321" t="n">
        <f aca="false">_Reportdate</f>
        <v>45443</v>
      </c>
      <c r="AD616" s="321" t="n">
        <f aca="false">_Reportdate</f>
        <v>45443</v>
      </c>
      <c r="AE616" s="321" t="n">
        <f aca="false">_Reportdate</f>
        <v>45443</v>
      </c>
      <c r="AF616" s="321" t="n">
        <f aca="false">_Reportdate</f>
        <v>45443</v>
      </c>
      <c r="AG616" s="321" t="n">
        <f aca="false">_Reportdate</f>
        <v>45443</v>
      </c>
      <c r="AH616" s="321" t="n">
        <f aca="false">_Reportdate</f>
        <v>45443</v>
      </c>
      <c r="AI616" s="322" t="n">
        <f aca="false">_Reportdate</f>
        <v>45443</v>
      </c>
      <c r="AJ616" s="323" t="n">
        <f aca="false">_Reportdate</f>
        <v>45443</v>
      </c>
      <c r="AK616" s="324" t="n">
        <f aca="false">_Reportdate</f>
        <v>45443</v>
      </c>
      <c r="AL616" s="324" t="n">
        <f aca="false">_Reportdate</f>
        <v>45443</v>
      </c>
      <c r="AM616" s="324" t="n">
        <f aca="false">_Reportdate</f>
        <v>45443</v>
      </c>
      <c r="AN616" s="324" t="n">
        <f aca="false">_Reportdate</f>
        <v>45443</v>
      </c>
      <c r="AO616" s="324" t="n">
        <f aca="false">_Reportdate</f>
        <v>45443</v>
      </c>
      <c r="AP616" s="324" t="n">
        <f aca="false">_Reportdate</f>
        <v>45443</v>
      </c>
      <c r="AQ616" s="324" t="n">
        <f aca="false">_Reportdate</f>
        <v>45443</v>
      </c>
      <c r="AR616" s="324" t="n">
        <f aca="false">_Reportdate</f>
        <v>45443</v>
      </c>
      <c r="AS616" s="324" t="n">
        <f aca="false">_Reportdate</f>
        <v>45443</v>
      </c>
      <c r="AT616" s="324" t="n">
        <f aca="false">_Reportdate</f>
        <v>45443</v>
      </c>
      <c r="AU616" s="324" t="n">
        <f aca="false">_Reportdate</f>
        <v>45443</v>
      </c>
      <c r="AV616" s="324" t="n">
        <f aca="false">_Reportdate</f>
        <v>45443</v>
      </c>
      <c r="AW616" s="324" t="n">
        <f aca="false">_Reportdate</f>
        <v>45443</v>
      </c>
      <c r="AX616" s="324" t="n">
        <f aca="false">_Reportdate</f>
        <v>45443</v>
      </c>
      <c r="AY616" s="324" t="n">
        <f aca="false">_Reportdate</f>
        <v>45443</v>
      </c>
      <c r="AZ616" s="324" t="n">
        <f aca="false">_Reportdate</f>
        <v>45443</v>
      </c>
      <c r="BA616" s="324" t="n">
        <f aca="false">_Reportdate</f>
        <v>45443</v>
      </c>
      <c r="BB616" s="324" t="n">
        <f aca="false">_Reportdate</f>
        <v>45443</v>
      </c>
      <c r="BC616" s="325" t="n">
        <f aca="false">_Reportdate</f>
        <v>45443</v>
      </c>
      <c r="BD616" s="326" t="n">
        <f aca="false">_Reportdate</f>
        <v>45443</v>
      </c>
      <c r="BE616" s="327" t="n">
        <f aca="false">_Reportdate</f>
        <v>45443</v>
      </c>
      <c r="BF616" s="328" t="n">
        <f aca="false">_Reportdate</f>
        <v>45443</v>
      </c>
    </row>
    <row r="617" customFormat="false" ht="24" hidden="false" customHeight="true" outlineLevel="0" collapsed="false">
      <c r="A617" s="329" t="s">
        <v>401</v>
      </c>
      <c r="B617" s="329"/>
      <c r="C617" s="329"/>
      <c r="D617" s="330"/>
      <c r="E617" s="331" t="str">
        <f aca="false">E$10</f>
        <v>P_CLO</v>
      </c>
      <c r="F617" s="332" t="n">
        <f aca="false">F$10</f>
        <v>0</v>
      </c>
      <c r="G617" s="331" t="str">
        <f aca="false">G$10</f>
        <v>P_STA</v>
      </c>
      <c r="H617" s="333" t="str">
        <f aca="false">H$10</f>
        <v>BUDCV</v>
      </c>
      <c r="I617" s="334" t="str">
        <f aca="false">I$10</f>
        <v>BUDDMC - 3rd</v>
      </c>
      <c r="J617" s="334" t="str">
        <f aca="false">J$10</f>
        <v>BUDDMC - IC</v>
      </c>
      <c r="K617" s="334" t="str">
        <f aca="false">K$10</f>
        <v>BUDDMC - INT</v>
      </c>
      <c r="L617" s="336" t="str">
        <f aca="false">L$10</f>
        <v>BUDDMC</v>
      </c>
      <c r="M617" s="336" t="str">
        <f aca="false">M$10</f>
        <v>BUDTSC</v>
      </c>
      <c r="N617" s="336" t="str">
        <f aca="false">N$10</f>
        <v>BUDTRC</v>
      </c>
      <c r="O617" s="336" t="str">
        <f aca="false">O$10</f>
        <v>BUDINC</v>
      </c>
      <c r="P617" s="336" t="str">
        <f aca="false">P$10</f>
        <v>BUDTSE</v>
      </c>
      <c r="Q617" s="336" t="str">
        <f aca="false">Q$10</f>
        <v>BUDPMC</v>
      </c>
      <c r="R617" s="336" t="str">
        <f aca="false">R$10</f>
        <v>BUDOC</v>
      </c>
      <c r="S617" s="336" t="str">
        <f aca="false">S$10</f>
        <v>BUDPC</v>
      </c>
      <c r="T617" s="336" t="str">
        <f aca="false">T$10</f>
        <v>BUDGP</v>
      </c>
      <c r="U617" s="338" t="str">
        <f aca="false">U$10</f>
        <v>BUDGP%</v>
      </c>
      <c r="V617" s="339" t="str">
        <f aca="false">V$10</f>
        <v>FORCV</v>
      </c>
      <c r="W617" s="341" t="str">
        <f aca="false">W$10</f>
        <v>FORDMC - 3rd</v>
      </c>
      <c r="X617" s="341" t="str">
        <f aca="false">X$10</f>
        <v>FORDMC - IC</v>
      </c>
      <c r="Y617" s="341" t="str">
        <f aca="false">Y$10</f>
        <v>FORDMC - INT</v>
      </c>
      <c r="Z617" s="341" t="str">
        <f aca="false">Z$10</f>
        <v>FORDMC</v>
      </c>
      <c r="AA617" s="341" t="str">
        <f aca="false">AA$10</f>
        <v>FORTSC</v>
      </c>
      <c r="AB617" s="341" t="str">
        <f aca="false">AB$10</f>
        <v>FORTRC</v>
      </c>
      <c r="AC617" s="341" t="str">
        <f aca="false">AC$10</f>
        <v>FORINC</v>
      </c>
      <c r="AD617" s="341" t="str">
        <f aca="false">AD$10</f>
        <v>FORTSE</v>
      </c>
      <c r="AE617" s="341" t="str">
        <f aca="false">AE$10</f>
        <v>FORPMC</v>
      </c>
      <c r="AF617" s="341" t="str">
        <f aca="false">AF$10</f>
        <v>FOROC</v>
      </c>
      <c r="AG617" s="341" t="str">
        <f aca="false">AG$10</f>
        <v>FORPC</v>
      </c>
      <c r="AH617" s="341" t="str">
        <f aca="false">AH$10</f>
        <v>FORGP</v>
      </c>
      <c r="AI617" s="342" t="str">
        <f aca="false">AI$10</f>
        <v>FORGP%</v>
      </c>
      <c r="AJ617" s="343" t="str">
        <f aca="false">AJ$10</f>
        <v>ACTIS</v>
      </c>
      <c r="AK617" s="345" t="str">
        <f aca="false">AK$10</f>
        <v>ACTDMC - 3rd</v>
      </c>
      <c r="AL617" s="345" t="str">
        <f aca="false">AL$10</f>
        <v>ACTDMC - IC</v>
      </c>
      <c r="AM617" s="345" t="str">
        <f aca="false">AM$10</f>
        <v>ACTDMC - INT</v>
      </c>
      <c r="AN617" s="345" t="str">
        <f aca="false">AN$10</f>
        <v>ACTDMC</v>
      </c>
      <c r="AO617" s="345" t="str">
        <f aca="false">AO$10</f>
        <v>ACTTSC</v>
      </c>
      <c r="AP617" s="345" t="str">
        <f aca="false">AP$10</f>
        <v>ACTTRC</v>
      </c>
      <c r="AQ617" s="345" t="str">
        <f aca="false">AQ$10</f>
        <v>ACTINC</v>
      </c>
      <c r="AR617" s="345" t="str">
        <f aca="false">AR$10</f>
        <v>ACTTSE</v>
      </c>
      <c r="AS617" s="345" t="str">
        <f aca="false">AS$10</f>
        <v>ACTPMC</v>
      </c>
      <c r="AT617" s="345" t="str">
        <f aca="false">AT$10</f>
        <v>ACTOC</v>
      </c>
      <c r="AU617" s="345" t="str">
        <f aca="false">AU$10</f>
        <v>ACTPC</v>
      </c>
      <c r="AV617" s="345" t="str">
        <f aca="false">AV$10</f>
        <v>ACTNS</v>
      </c>
      <c r="AW617" s="345" t="str">
        <f aca="false">AW$10</f>
        <v>ACTSC%</v>
      </c>
      <c r="AX617" s="345" t="str">
        <f aca="false">AX$10</f>
        <v>ACTSP</v>
      </c>
      <c r="AY617" s="345" t="str">
        <f aca="false">AY$10</f>
        <v>ACTSL</v>
      </c>
      <c r="AZ617" s="345" t="str">
        <f aca="false">AZ$10</f>
        <v>ACTGC</v>
      </c>
      <c r="BA617" s="345" t="str">
        <f aca="false">BA$10</f>
        <v>ACTGP</v>
      </c>
      <c r="BB617" s="345" t="str">
        <f aca="false">BB$10</f>
        <v>ACTNV</v>
      </c>
      <c r="BC617" s="346" t="s">
        <v>390</v>
      </c>
      <c r="BD617" s="347" t="s">
        <v>391</v>
      </c>
      <c r="BE617" s="348" t="str">
        <f aca="false">BE$10</f>
        <v>ACTSTI</v>
      </c>
      <c r="BF617" s="349" t="str">
        <f aca="false">BF$10</f>
        <v>ACTOBL</v>
      </c>
    </row>
    <row r="618" customFormat="false" ht="33" hidden="false" customHeight="true" outlineLevel="0" collapsed="false">
      <c r="A618" s="32"/>
      <c r="B618" s="32"/>
      <c r="C618" s="9"/>
      <c r="D618" s="350" t="s">
        <v>392</v>
      </c>
      <c r="E618" s="351"/>
      <c r="F618" s="351"/>
      <c r="G618" s="352"/>
      <c r="H618" s="353" t="n">
        <f aca="false">SUM(H619:H988)</f>
        <v>0</v>
      </c>
      <c r="I618" s="354" t="n">
        <f aca="false">SUM(I619:I988)</f>
        <v>0</v>
      </c>
      <c r="J618" s="354" t="n">
        <f aca="false">SUM(J619:J988)</f>
        <v>0</v>
      </c>
      <c r="K618" s="354" t="n">
        <f aca="false">SUM(K619:K988)</f>
        <v>0</v>
      </c>
      <c r="L618" s="355" t="n">
        <f aca="false">SUM(L619:L988)</f>
        <v>0</v>
      </c>
      <c r="M618" s="355" t="n">
        <f aca="false">SUM(M619:M988)</f>
        <v>0</v>
      </c>
      <c r="N618" s="355" t="n">
        <f aca="false">SUM(N619:N988)</f>
        <v>0</v>
      </c>
      <c r="O618" s="355" t="n">
        <f aca="false">SUM(O619:O988)</f>
        <v>0</v>
      </c>
      <c r="P618" s="355" t="n">
        <f aca="false">SUM(P619:P988)</f>
        <v>0</v>
      </c>
      <c r="Q618" s="355" t="n">
        <f aca="false">SUM(Q619:Q988)</f>
        <v>0</v>
      </c>
      <c r="R618" s="355" t="n">
        <f aca="false">SUM(R619:R988)</f>
        <v>0</v>
      </c>
      <c r="S618" s="355" t="n">
        <f aca="false">SUM(S619:S988)</f>
        <v>0</v>
      </c>
      <c r="T618" s="355" t="n">
        <f aca="false">H618-S618</f>
        <v>0</v>
      </c>
      <c r="U618" s="356" t="n">
        <f aca="false">IFERROR(T618/H618,0)</f>
        <v>0</v>
      </c>
      <c r="V618" s="357" t="n">
        <f aca="false">SUM(V619:V988)</f>
        <v>0</v>
      </c>
      <c r="W618" s="358" t="n">
        <f aca="false">SUM(W619:W988)</f>
        <v>0</v>
      </c>
      <c r="X618" s="358" t="n">
        <f aca="false">SUM(X619:X988)</f>
        <v>0</v>
      </c>
      <c r="Y618" s="358" t="n">
        <f aca="false">SUM(Y619:Y988)</f>
        <v>0</v>
      </c>
      <c r="Z618" s="358" t="n">
        <f aca="false">SUM(Z619:Z988)</f>
        <v>0</v>
      </c>
      <c r="AA618" s="358" t="n">
        <f aca="false">SUM(AA619:AA988)</f>
        <v>0</v>
      </c>
      <c r="AB618" s="358" t="n">
        <f aca="false">SUM(AB619:AB988)</f>
        <v>0</v>
      </c>
      <c r="AC618" s="358" t="n">
        <f aca="false">SUM(AC619:AC988)</f>
        <v>0</v>
      </c>
      <c r="AD618" s="358" t="n">
        <f aca="false">SUM(AD619:AD988)</f>
        <v>0</v>
      </c>
      <c r="AE618" s="358" t="n">
        <f aca="false">SUM(AE619:AE988)</f>
        <v>0</v>
      </c>
      <c r="AF618" s="358" t="n">
        <f aca="false">SUM(AF619:AF988)</f>
        <v>0</v>
      </c>
      <c r="AG618" s="358" t="n">
        <f aca="false">SUM(AG619:AG988)</f>
        <v>0</v>
      </c>
      <c r="AH618" s="358" t="n">
        <f aca="false">V618-AG618</f>
        <v>0</v>
      </c>
      <c r="AI618" s="359" t="n">
        <f aca="false">IFERROR(AH618/V618,0)</f>
        <v>0</v>
      </c>
      <c r="AJ618" s="360" t="n">
        <f aca="false">SUM(AJ619:AJ988)</f>
        <v>0</v>
      </c>
      <c r="AK618" s="361" t="n">
        <f aca="false">SUM(AK619:AK988)</f>
        <v>0</v>
      </c>
      <c r="AL618" s="361" t="n">
        <f aca="false">SUM(AL619:AL988)</f>
        <v>0</v>
      </c>
      <c r="AM618" s="361" t="n">
        <f aca="false">SUM(AM619:AM988)</f>
        <v>0</v>
      </c>
      <c r="AN618" s="361" t="n">
        <f aca="false">SUM(AN619:AN988)</f>
        <v>0</v>
      </c>
      <c r="AO618" s="361" t="n">
        <f aca="false">SUM(AO619:AO988)</f>
        <v>0</v>
      </c>
      <c r="AP618" s="361" t="n">
        <f aca="false">SUM(AP619:AP988)</f>
        <v>0</v>
      </c>
      <c r="AQ618" s="361" t="n">
        <f aca="false">SUM(AQ619:AQ988)</f>
        <v>0</v>
      </c>
      <c r="AR618" s="361" t="n">
        <f aca="false">SUM(AR619:AR988)</f>
        <v>0</v>
      </c>
      <c r="AS618" s="361" t="n">
        <f aca="false">SUM(AS619:AS988)</f>
        <v>0</v>
      </c>
      <c r="AT618" s="361" t="n">
        <f aca="false">SUM(AT619:AT988)</f>
        <v>0</v>
      </c>
      <c r="AU618" s="361" t="n">
        <f aca="false">SUM(AU619:AU988)</f>
        <v>0</v>
      </c>
      <c r="AV618" s="362" t="e">
        <f aca="false">SUM(AV619:AV988)</f>
        <v>#REF!</v>
      </c>
      <c r="AW618" s="363" t="n">
        <f aca="false">IFERROR(AU618/AG618,0)</f>
        <v>0</v>
      </c>
      <c r="AX618" s="364" t="n">
        <f aca="false">SUM(AX619:AX988)</f>
        <v>0</v>
      </c>
      <c r="AY618" s="364" t="n">
        <f aca="false">SUM(AY619:AY988)</f>
        <v>0</v>
      </c>
      <c r="AZ618" s="364" t="n">
        <f aca="false">SUM(AZ619:AZ988)</f>
        <v>0</v>
      </c>
      <c r="BA618" s="364" t="n">
        <f aca="false">SUM(BA619:BA988)</f>
        <v>0</v>
      </c>
      <c r="BB618" s="364" t="n">
        <f aca="false">SUM(BB619:BB988)</f>
        <v>0</v>
      </c>
      <c r="BC618" s="365" t="n">
        <f aca="false">SUM(BC619:BC988)</f>
        <v>0</v>
      </c>
      <c r="BD618" s="366" t="n">
        <f aca="false">SUM(BD619:BD988)</f>
        <v>0</v>
      </c>
      <c r="BE618" s="367" t="n">
        <f aca="false">SUM(BE619:BE988)</f>
        <v>0</v>
      </c>
      <c r="BF618" s="368" t="n">
        <f aca="false">SUM(BF619:BF988)</f>
        <v>0</v>
      </c>
    </row>
    <row r="619" customFormat="false" ht="19.5" hidden="false" customHeight="true" outlineLevel="0" collapsed="false">
      <c r="A619" s="166"/>
      <c r="B619" s="208" t="n">
        <v>1</v>
      </c>
      <c r="C619" s="166"/>
      <c r="D619" s="369" t="str">
        <f aca="false" t="array" ref="D619:D619">INDEX(_Rge_Projectdata_IC,$B619,MATCH("Project-ID",_Rge_Headline_Projectdata,0))</f>
        <v>S950294-dd</v>
      </c>
      <c r="E619" s="370" t="str">
        <f aca="false" t="array" ref="E619:E619">IF(INDEX(_Rge_Data_IC_CY,$B619,E$1)=0,"",TEXT(INDEX(_Rge_Data_IC_CY,$B619,E$1),"JJJJMMTT"))</f>
        <v/>
      </c>
      <c r="F619" s="371" t="str">
        <f aca="false" t="array" ref="F619:F619">INDEX(_Rge_Data_IC_CY,$B619,F$1)</f>
        <v>Closed</v>
      </c>
      <c r="G619" s="371" t="n">
        <f aca="false" t="array" ref="G619:G619">IFERROR(MATCH(INDEX(_Rge_Data_IC_CY,$B619,G$1),_Rge_Projectstatus,0),"")</f>
        <v>2</v>
      </c>
      <c r="H619" s="372" t="n">
        <f aca="false">INDEX(_Rge_Data_IC_CY,$B619,H$1)</f>
        <v>0</v>
      </c>
      <c r="I619" s="373" t="n">
        <f aca="false">INDEX(_Rge_Data_IC_CY,$B619,I$1)</f>
        <v>0</v>
      </c>
      <c r="J619" s="373" t="n">
        <f aca="false">INDEX(_Rge_Data_IC_CY,$B619,J$1)</f>
        <v>0</v>
      </c>
      <c r="K619" s="373" t="n">
        <f aca="false">INDEX(_Rge_Data_IC_CY,$B619,K$1)</f>
        <v>0</v>
      </c>
      <c r="L619" s="255" t="n">
        <f aca="false" t="array" ref="L619:L619">INDEX(_Rge_Data_IC_CY,$B619,L$1)</f>
        <v>0</v>
      </c>
      <c r="M619" s="255" t="n">
        <f aca="false" t="array" ref="M619:M619">INDEX(_Rge_Data_IC_CY,$B619,M$1)</f>
        <v>0</v>
      </c>
      <c r="N619" s="255" t="n">
        <f aca="false" t="array" ref="N619:N619">INDEX(_Rge_Data_IC_CY,$B619,N$1)</f>
        <v>0</v>
      </c>
      <c r="O619" s="255" t="n">
        <f aca="false" t="array" ref="O619:O619">INDEX(_Rge_Data_IC_CY,$B619,O$1)</f>
        <v>0</v>
      </c>
      <c r="P619" s="255" t="n">
        <f aca="false" t="array" ref="P619:P619">INDEX(_Rge_Data_IC_CY,$B619,P$1)</f>
        <v>0</v>
      </c>
      <c r="Q619" s="255" t="n">
        <f aca="false">INDEX(_Rge_Data_IC_CY,$B619,Q$1)</f>
        <v>0</v>
      </c>
      <c r="R619" s="255" t="n">
        <f aca="false" t="array" ref="R619:R619">INDEX(_Rge_Data_IC_CY,$B619,R$1)</f>
        <v>0</v>
      </c>
      <c r="S619" s="255" t="n">
        <f aca="false" t="array" ref="S619:S619">INDEX(_Rge_Data_IC_CY,$B619,S$1)</f>
        <v>0</v>
      </c>
      <c r="T619" s="255" t="n">
        <f aca="false">H619-S619</f>
        <v>0</v>
      </c>
      <c r="U619" s="374" t="n">
        <f aca="false">IFERROR(T619/H619,0)</f>
        <v>0</v>
      </c>
      <c r="V619" s="375" t="n">
        <f aca="false">INDEX(_Rge_Data_IC_CY,$B619,V$1)</f>
        <v>0</v>
      </c>
      <c r="W619" s="259" t="n">
        <f aca="false">INDEX(_Rge_Data_IC_CY,$B619,W$1)</f>
        <v>0</v>
      </c>
      <c r="X619" s="259" t="n">
        <f aca="false">INDEX(_Rge_Data_IC_CY,$B619,X$1)</f>
        <v>0</v>
      </c>
      <c r="Y619" s="259" t="n">
        <f aca="false">INDEX(_Rge_Data_IC_CY,$B619,Y$1)</f>
        <v>0</v>
      </c>
      <c r="Z619" s="259" t="n">
        <f aca="false" t="array" ref="Z619:Z619">INDEX(_Rge_Data_IC_CY,$B619,Z$1)</f>
        <v>0</v>
      </c>
      <c r="AA619" s="259" t="n">
        <f aca="false" t="array" ref="AA619:AA619">INDEX(_Rge_Data_IC_CY,$B619,AA$1)</f>
        <v>0</v>
      </c>
      <c r="AB619" s="259" t="n">
        <f aca="false" t="array" ref="AB619:AB619">INDEX(_Rge_Data_IC_CY,$B619,AB$1)</f>
        <v>0</v>
      </c>
      <c r="AC619" s="259" t="n">
        <f aca="false" t="array" ref="AC619:AC619">INDEX(_Rge_Data_IC_CY,$B619,AC$1)</f>
        <v>0</v>
      </c>
      <c r="AD619" s="259" t="n">
        <f aca="false" t="array" ref="AD619:AD619">INDEX(_Rge_Data_IC_CY,$B619,AD$1)</f>
        <v>0</v>
      </c>
      <c r="AE619" s="259" t="n">
        <f aca="false">INDEX(_Rge_Data_IC_CY,$B619,AE$1)</f>
        <v>0</v>
      </c>
      <c r="AF619" s="259" t="n">
        <f aca="false" t="array" ref="AF619:AF619">INDEX(_Rge_Data_IC_CY,$B619,AF$1)</f>
        <v>0</v>
      </c>
      <c r="AG619" s="259" t="n">
        <f aca="false" t="array" ref="AG619:AG619">INDEX(_Rge_Data_IC_CY,$B619,AG$1)</f>
        <v>0</v>
      </c>
      <c r="AH619" s="259" t="n">
        <f aca="false">V619-AG619</f>
        <v>0</v>
      </c>
      <c r="AI619" s="376" t="n">
        <f aca="false">IFERROR(AH619/V619,)</f>
        <v>0</v>
      </c>
      <c r="AJ619" s="377" t="n">
        <f aca="false">INDEX(_Rge_Data_IC_CY,$B619,AJ$1)</f>
        <v>0</v>
      </c>
      <c r="AK619" s="378" t="n">
        <f aca="false">INDEX(_Rge_Data_IC_CY,$B619,AK$1)</f>
        <v>0</v>
      </c>
      <c r="AL619" s="378" t="n">
        <f aca="false">INDEX(_Rge_Data_IC_CY,$B619,AL$1)</f>
        <v>0</v>
      </c>
      <c r="AM619" s="378" t="n">
        <f aca="false">INDEX(_Rge_Data_IC_CY,$B619,AM$1)</f>
        <v>0</v>
      </c>
      <c r="AN619" s="378" t="n">
        <f aca="false" t="array" ref="AN619:AN619">INDEX(_Rge_Data_IC_CY,$B619,AN$1)</f>
        <v>0</v>
      </c>
      <c r="AO619" s="378" t="n">
        <f aca="false" t="array" ref="AO619:AO619">INDEX(_Rge_Data_IC_CY,$B619,AO$1)</f>
        <v>0</v>
      </c>
      <c r="AP619" s="378" t="n">
        <f aca="false" t="array" ref="AP619:AP619">INDEX(_Rge_Data_IC_CY,$B619,AP$1)</f>
        <v>0</v>
      </c>
      <c r="AQ619" s="378" t="n">
        <f aca="false" t="array" ref="AQ619:AQ619">INDEX(_Rge_Data_IC_CY,$B619,AQ$1)</f>
        <v>0</v>
      </c>
      <c r="AR619" s="378" t="n">
        <f aca="false" t="array" ref="AR619:AR619">INDEX(_Rge_Data_IC_CY,$B619,AR$1)</f>
        <v>0</v>
      </c>
      <c r="AS619" s="378" t="n">
        <f aca="false">INDEX(_Rge_Data_IC_CY,$B619,AS$1)</f>
        <v>0</v>
      </c>
      <c r="AT619" s="378" t="n">
        <f aca="false" t="array" ref="AT619:AT619">INDEX(_Rge_Data_IC_CY,$B619,AT$1)</f>
        <v>0</v>
      </c>
      <c r="AU619" s="378" t="n">
        <f aca="false" t="array" ref="AU619:AU619">INDEX(_Rge_Data_IC_CY,$B619,AU$1)</f>
        <v>0</v>
      </c>
      <c r="AV619" s="262" t="e">
        <f aca="false">IF(#REF!="N",0,AU619+AX619+AY619)</f>
        <v>#REF!</v>
      </c>
      <c r="AW619" s="263" t="n">
        <f aca="false">IFERROR(AU619/AG619,0)</f>
        <v>0</v>
      </c>
      <c r="AX619" s="264" t="n">
        <f aca="false">IFERROR(IF(AND($F619="OPEN",$AH619&gt;0),$AH619*_SoP*$AW619,IF(AND($F619="CLOSED",$AH619&gt;0),$AH619*_SoL*$AW619,0)),0)</f>
        <v>0</v>
      </c>
      <c r="AY619" s="264" t="n">
        <f aca="false">IFERROR(IF($AH619&lt;0,$AH619*_SoL,0),0)</f>
        <v>0</v>
      </c>
      <c r="AZ619" s="265" t="n">
        <f aca="false">AU619+AX619</f>
        <v>0</v>
      </c>
      <c r="BA619" s="265" t="n">
        <f aca="false">AJ619-AY619</f>
        <v>0</v>
      </c>
      <c r="BB619" s="265" t="n">
        <f aca="false">AZ619-BA619</f>
        <v>0</v>
      </c>
      <c r="BC619" s="266" t="n">
        <f aca="false">IF($BB619&gt;=0,$BB619,0)</f>
        <v>0</v>
      </c>
      <c r="BD619" s="379" t="n">
        <f aca="false">IF($BB619&lt;=0,-$BB619,0)</f>
        <v>-0</v>
      </c>
      <c r="BE619" s="380" t="n">
        <f aca="false">IF((V619-AJ619)&lt;0,0,V619-AJ619)</f>
        <v>0</v>
      </c>
      <c r="BF619" s="381" t="n">
        <f aca="false">IF(AW619&gt;1,0,V619-AW619*V619)</f>
        <v>0</v>
      </c>
    </row>
    <row r="620" customFormat="false" ht="19.5" hidden="false" customHeight="true" outlineLevel="0" collapsed="false">
      <c r="A620" s="166"/>
      <c r="B620" s="208" t="n">
        <f aca="false">B619+1</f>
        <v>2</v>
      </c>
      <c r="C620" s="166"/>
      <c r="D620" s="369" t="n">
        <f aca="false">INDEX(_Rge_Projectdata_IC,$B620,MATCH("Project-ID",_Rge_Headline_Projectdata,0))</f>
        <v>0</v>
      </c>
      <c r="E620" s="370" t="str">
        <f aca="false" t="array" ref="E620:E620">IF(INDEX(_Rge_Data_IC_CY,$B620,E$1)=0,"",TEXT(INDEX(_Rge_Data_IC_CY,$B620,E$1),"JJJJMMTT"))</f>
        <v/>
      </c>
      <c r="F620" s="371" t="str">
        <f aca="false" t="array" ref="F620:F620">INDEX(_Rge_Data_IC_CY,$B620,F$1)</f>
        <v>Closed</v>
      </c>
      <c r="G620" s="371" t="n">
        <f aca="false" t="array" ref="G620:G620">IFERROR(MATCH(INDEX(_Rge_Data_IC_CY,$B620,G$1),_Rge_Projectstatus,0),"")</f>
        <v>2</v>
      </c>
      <c r="H620" s="372" t="n">
        <f aca="false">INDEX(_Rge_Data_IC_CY,$B620,H$1)</f>
        <v>0</v>
      </c>
      <c r="I620" s="373" t="n">
        <f aca="false">INDEX(_Rge_Data_IC_CY,$B620,I$1)</f>
        <v>0</v>
      </c>
      <c r="J620" s="373" t="n">
        <f aca="false">INDEX(_Rge_Data_IC_CY,$B620,J$1)</f>
        <v>0</v>
      </c>
      <c r="K620" s="373" t="n">
        <f aca="false">INDEX(_Rge_Data_IC_CY,$B620,K$1)</f>
        <v>0</v>
      </c>
      <c r="L620" s="255" t="n">
        <f aca="false" t="array" ref="L620:L620">INDEX(_Rge_Data_IC_CY,$B620,L$1)</f>
        <v>0</v>
      </c>
      <c r="M620" s="255" t="n">
        <f aca="false" t="array" ref="M620:M620">INDEX(_Rge_Data_IC_CY,$B620,M$1)</f>
        <v>0</v>
      </c>
      <c r="N620" s="255" t="n">
        <f aca="false" t="array" ref="N620:N620">INDEX(_Rge_Data_IC_CY,$B620,N$1)</f>
        <v>0</v>
      </c>
      <c r="O620" s="255" t="n">
        <f aca="false" t="array" ref="O620:O620">INDEX(_Rge_Data_IC_CY,$B620,O$1)</f>
        <v>0</v>
      </c>
      <c r="P620" s="255" t="n">
        <f aca="false" t="array" ref="P620:P620">INDEX(_Rge_Data_IC_CY,$B620,P$1)</f>
        <v>0</v>
      </c>
      <c r="Q620" s="255" t="n">
        <f aca="false">INDEX(_Rge_Data_IC_CY,$B620,Q$1)</f>
        <v>0</v>
      </c>
      <c r="R620" s="255" t="n">
        <f aca="false" t="array" ref="R620:R620">INDEX(_Rge_Data_IC_CY,$B620,R$1)</f>
        <v>0</v>
      </c>
      <c r="S620" s="255" t="n">
        <f aca="false" t="array" ref="S620:S620">INDEX(_Rge_Data_IC_CY,$B620,S$1)</f>
        <v>0</v>
      </c>
      <c r="T620" s="255" t="n">
        <f aca="false">H620-S620</f>
        <v>0</v>
      </c>
      <c r="U620" s="374" t="n">
        <f aca="false">IFERROR(T620/H620,0)</f>
        <v>0</v>
      </c>
      <c r="V620" s="375" t="n">
        <f aca="false">INDEX(_Rge_Data_IC_CY,$B620,V$1)</f>
        <v>0</v>
      </c>
      <c r="W620" s="259" t="n">
        <f aca="false">INDEX(_Rge_Data_IC_CY,$B620,W$1)</f>
        <v>0</v>
      </c>
      <c r="X620" s="259" t="n">
        <f aca="false">INDEX(_Rge_Data_IC_CY,$B620,X$1)</f>
        <v>0</v>
      </c>
      <c r="Y620" s="259" t="n">
        <f aca="false">INDEX(_Rge_Data_IC_CY,$B620,Y$1)</f>
        <v>0</v>
      </c>
      <c r="Z620" s="259" t="n">
        <f aca="false" t="array" ref="Z620:Z620">INDEX(_Rge_Data_IC_CY,$B620,Z$1)</f>
        <v>0</v>
      </c>
      <c r="AA620" s="259" t="n">
        <f aca="false" t="array" ref="AA620:AA620">INDEX(_Rge_Data_IC_CY,$B620,AA$1)</f>
        <v>0</v>
      </c>
      <c r="AB620" s="259" t="n">
        <f aca="false" t="array" ref="AB620:AB620">INDEX(_Rge_Data_IC_CY,$B620,AB$1)</f>
        <v>0</v>
      </c>
      <c r="AC620" s="259" t="n">
        <f aca="false" t="array" ref="AC620:AC620">INDEX(_Rge_Data_IC_CY,$B620,AC$1)</f>
        <v>0</v>
      </c>
      <c r="AD620" s="259" t="n">
        <f aca="false" t="array" ref="AD620:AD620">INDEX(_Rge_Data_IC_CY,$B620,AD$1)</f>
        <v>0</v>
      </c>
      <c r="AE620" s="259" t="n">
        <f aca="false">INDEX(_Rge_Data_IC_CY,$B620,AE$1)</f>
        <v>0</v>
      </c>
      <c r="AF620" s="259" t="n">
        <f aca="false" t="array" ref="AF620:AF620">INDEX(_Rge_Data_IC_CY,$B620,AF$1)</f>
        <v>0</v>
      </c>
      <c r="AG620" s="259" t="n">
        <f aca="false" t="array" ref="AG620:AG620">INDEX(_Rge_Data_IC_CY,$B620,AG$1)</f>
        <v>0</v>
      </c>
      <c r="AH620" s="259" t="n">
        <f aca="false">V620-AG620</f>
        <v>0</v>
      </c>
      <c r="AI620" s="376" t="n">
        <f aca="false">IFERROR(AH620/V620,)</f>
        <v>0</v>
      </c>
      <c r="AJ620" s="377" t="n">
        <f aca="false">INDEX(_Rge_Data_IC_CY,$B620,AJ$1)</f>
        <v>0</v>
      </c>
      <c r="AK620" s="378" t="n">
        <f aca="false">INDEX(_Rge_Data_IC_CY,$B620,AK$1)</f>
        <v>0</v>
      </c>
      <c r="AL620" s="378" t="n">
        <f aca="false">INDEX(_Rge_Data_IC_CY,$B620,AL$1)</f>
        <v>0</v>
      </c>
      <c r="AM620" s="378" t="n">
        <f aca="false">INDEX(_Rge_Data_IC_CY,$B620,AM$1)</f>
        <v>0</v>
      </c>
      <c r="AN620" s="378" t="n">
        <f aca="false" t="array" ref="AN620:AN620">INDEX(_Rge_Data_IC_CY,$B620,AN$1)</f>
        <v>0</v>
      </c>
      <c r="AO620" s="378" t="n">
        <f aca="false" t="array" ref="AO620:AO620">INDEX(_Rge_Data_IC_CY,$B620,AO$1)</f>
        <v>0</v>
      </c>
      <c r="AP620" s="378" t="n">
        <f aca="false" t="array" ref="AP620:AP620">INDEX(_Rge_Data_IC_CY,$B620,AP$1)</f>
        <v>0</v>
      </c>
      <c r="AQ620" s="378" t="n">
        <f aca="false" t="array" ref="AQ620:AQ620">INDEX(_Rge_Data_IC_CY,$B620,AQ$1)</f>
        <v>0</v>
      </c>
      <c r="AR620" s="378" t="n">
        <f aca="false" t="array" ref="AR620:AR620">INDEX(_Rge_Data_IC_CY,$B620,AR$1)</f>
        <v>0</v>
      </c>
      <c r="AS620" s="378" t="n">
        <f aca="false">INDEX(_Rge_Data_IC_CY,$B620,AS$1)</f>
        <v>0</v>
      </c>
      <c r="AT620" s="378" t="n">
        <f aca="false" t="array" ref="AT620:AT620">INDEX(_Rge_Data_IC_CY,$B620,AT$1)</f>
        <v>0</v>
      </c>
      <c r="AU620" s="378" t="n">
        <f aca="false" t="array" ref="AU620:AU620">INDEX(_Rge_Data_IC_CY,$B620,AU$1)</f>
        <v>0</v>
      </c>
      <c r="AV620" s="262" t="e">
        <f aca="false">IF(#REF!="N",0,AU620+AX620+AY620)</f>
        <v>#REF!</v>
      </c>
      <c r="AW620" s="263" t="n">
        <f aca="false">IFERROR(AU620/AG620,0)</f>
        <v>0</v>
      </c>
      <c r="AX620" s="264" t="n">
        <f aca="false">IFERROR(IF(AND($F620="OPEN",$AH620&gt;0),$AH620*_SoP*$AW620,IF(AND($F620="CLOSED",$AH620&gt;0),$AH620*_SoL*$AW620,0)),0)</f>
        <v>0</v>
      </c>
      <c r="AY620" s="264" t="n">
        <f aca="false">IFERROR(IF($AH620&lt;0,$AH620*_SoL,0),0)</f>
        <v>0</v>
      </c>
      <c r="AZ620" s="265" t="n">
        <f aca="false">AU620+AX620</f>
        <v>0</v>
      </c>
      <c r="BA620" s="265" t="n">
        <f aca="false">AJ620-AY620</f>
        <v>0</v>
      </c>
      <c r="BB620" s="265" t="n">
        <f aca="false">AZ620-BA620</f>
        <v>0</v>
      </c>
      <c r="BC620" s="266" t="n">
        <f aca="false">IF($BB620&gt;=0,$BB620,0)</f>
        <v>0</v>
      </c>
      <c r="BD620" s="379" t="n">
        <f aca="false">IF($BB620&lt;=0,-$BB620,0)</f>
        <v>-0</v>
      </c>
      <c r="BE620" s="380" t="n">
        <f aca="false">IF((V620-AJ620)&lt;0,0,V620-AJ620)</f>
        <v>0</v>
      </c>
      <c r="BF620" s="381" t="n">
        <f aca="false">IF(AW620&gt;1,0,V620-AW620*V620)</f>
        <v>0</v>
      </c>
    </row>
    <row r="621" customFormat="false" ht="19.5" hidden="false" customHeight="true" outlineLevel="0" collapsed="false">
      <c r="A621" s="166"/>
      <c r="B621" s="208" t="n">
        <f aca="false">B620+1</f>
        <v>3</v>
      </c>
      <c r="C621" s="166"/>
      <c r="D621" s="369" t="n">
        <f aca="false">INDEX(_Rge_Projectdata_IC,$B621,MATCH("Project-ID",_Rge_Headline_Projectdata,0))</f>
        <v>0</v>
      </c>
      <c r="E621" s="370" t="str">
        <f aca="false" t="array" ref="E621:E621">IF(INDEX(_Rge_Data_IC_CY,$B621,E$1)=0,"",TEXT(INDEX(_Rge_Data_IC_CY,$B621,E$1),"JJJJMMTT"))</f>
        <v/>
      </c>
      <c r="F621" s="371" t="str">
        <f aca="false" t="array" ref="F621:F621">INDEX(_Rge_Data_IC_CY,$B621,F$1)</f>
        <v>Closed</v>
      </c>
      <c r="G621" s="371" t="n">
        <f aca="false" t="array" ref="G621:G621">IFERROR(MATCH(INDEX(_Rge_Data_IC_CY,$B621,G$1),_Rge_Projectstatus,0),"")</f>
        <v>2</v>
      </c>
      <c r="H621" s="372" t="n">
        <f aca="false">INDEX(_Rge_Data_IC_CY,$B621,H$1)</f>
        <v>0</v>
      </c>
      <c r="I621" s="373" t="n">
        <f aca="false">INDEX(_Rge_Data_IC_CY,$B621,I$1)</f>
        <v>0</v>
      </c>
      <c r="J621" s="373" t="n">
        <f aca="false">INDEX(_Rge_Data_IC_CY,$B621,J$1)</f>
        <v>0</v>
      </c>
      <c r="K621" s="373" t="n">
        <f aca="false">INDEX(_Rge_Data_IC_CY,$B621,K$1)</f>
        <v>0</v>
      </c>
      <c r="L621" s="255" t="n">
        <f aca="false" t="array" ref="L621:L621">INDEX(_Rge_Data_IC_CY,$B621,L$1)</f>
        <v>0</v>
      </c>
      <c r="M621" s="255" t="n">
        <f aca="false" t="array" ref="M621:M621">INDEX(_Rge_Data_IC_CY,$B621,M$1)</f>
        <v>0</v>
      </c>
      <c r="N621" s="255" t="n">
        <f aca="false" t="array" ref="N621:N621">INDEX(_Rge_Data_IC_CY,$B621,N$1)</f>
        <v>0</v>
      </c>
      <c r="O621" s="255" t="n">
        <f aca="false" t="array" ref="O621:O621">INDEX(_Rge_Data_IC_CY,$B621,O$1)</f>
        <v>0</v>
      </c>
      <c r="P621" s="255" t="n">
        <f aca="false" t="array" ref="P621:P621">INDEX(_Rge_Data_IC_CY,$B621,P$1)</f>
        <v>0</v>
      </c>
      <c r="Q621" s="255" t="n">
        <f aca="false">INDEX(_Rge_Data_IC_CY,$B621,Q$1)</f>
        <v>0</v>
      </c>
      <c r="R621" s="255" t="n">
        <f aca="false" t="array" ref="R621:R621">INDEX(_Rge_Data_IC_CY,$B621,R$1)</f>
        <v>0</v>
      </c>
      <c r="S621" s="255" t="n">
        <f aca="false" t="array" ref="S621:S621">INDEX(_Rge_Data_IC_CY,$B621,S$1)</f>
        <v>0</v>
      </c>
      <c r="T621" s="255" t="n">
        <f aca="false">H621-S621</f>
        <v>0</v>
      </c>
      <c r="U621" s="374" t="n">
        <f aca="false">IFERROR(T621/H621,0)</f>
        <v>0</v>
      </c>
      <c r="V621" s="375" t="n">
        <f aca="false">INDEX(_Rge_Data_IC_CY,$B621,V$1)</f>
        <v>0</v>
      </c>
      <c r="W621" s="259" t="n">
        <f aca="false">INDEX(_Rge_Data_IC_CY,$B621,W$1)</f>
        <v>0</v>
      </c>
      <c r="X621" s="259" t="n">
        <f aca="false">INDEX(_Rge_Data_IC_CY,$B621,X$1)</f>
        <v>0</v>
      </c>
      <c r="Y621" s="259" t="n">
        <f aca="false">INDEX(_Rge_Data_IC_CY,$B621,Y$1)</f>
        <v>0</v>
      </c>
      <c r="Z621" s="259" t="n">
        <f aca="false" t="array" ref="Z621:Z621">INDEX(_Rge_Data_IC_CY,$B621,Z$1)</f>
        <v>0</v>
      </c>
      <c r="AA621" s="259" t="n">
        <f aca="false" t="array" ref="AA621:AA621">INDEX(_Rge_Data_IC_CY,$B621,AA$1)</f>
        <v>0</v>
      </c>
      <c r="AB621" s="259" t="n">
        <f aca="false" t="array" ref="AB621:AB621">INDEX(_Rge_Data_IC_CY,$B621,AB$1)</f>
        <v>0</v>
      </c>
      <c r="AC621" s="259" t="n">
        <f aca="false" t="array" ref="AC621:AC621">INDEX(_Rge_Data_IC_CY,$B621,AC$1)</f>
        <v>0</v>
      </c>
      <c r="AD621" s="259" t="n">
        <f aca="false" t="array" ref="AD621:AD621">INDEX(_Rge_Data_IC_CY,$B621,AD$1)</f>
        <v>0</v>
      </c>
      <c r="AE621" s="259" t="n">
        <f aca="false">INDEX(_Rge_Data_IC_CY,$B621,AE$1)</f>
        <v>0</v>
      </c>
      <c r="AF621" s="259" t="n">
        <f aca="false" t="array" ref="AF621:AF621">INDEX(_Rge_Data_IC_CY,$B621,AF$1)</f>
        <v>0</v>
      </c>
      <c r="AG621" s="259" t="n">
        <f aca="false" t="array" ref="AG621:AG621">INDEX(_Rge_Data_IC_CY,$B621,AG$1)</f>
        <v>0</v>
      </c>
      <c r="AH621" s="259" t="n">
        <f aca="false">V621-AG621</f>
        <v>0</v>
      </c>
      <c r="AI621" s="376" t="n">
        <f aca="false">IFERROR(AH621/V621,)</f>
        <v>0</v>
      </c>
      <c r="AJ621" s="377" t="n">
        <f aca="false">INDEX(_Rge_Data_IC_CY,$B621,AJ$1)</f>
        <v>0</v>
      </c>
      <c r="AK621" s="378" t="n">
        <f aca="false">INDEX(_Rge_Data_IC_CY,$B621,AK$1)</f>
        <v>0</v>
      </c>
      <c r="AL621" s="378" t="n">
        <f aca="false">INDEX(_Rge_Data_IC_CY,$B621,AL$1)</f>
        <v>0</v>
      </c>
      <c r="AM621" s="378" t="n">
        <f aca="false">INDEX(_Rge_Data_IC_CY,$B621,AM$1)</f>
        <v>0</v>
      </c>
      <c r="AN621" s="378" t="n">
        <f aca="false" t="array" ref="AN621:AN621">INDEX(_Rge_Data_IC_CY,$B621,AN$1)</f>
        <v>0</v>
      </c>
      <c r="AO621" s="378" t="n">
        <f aca="false" t="array" ref="AO621:AO621">INDEX(_Rge_Data_IC_CY,$B621,AO$1)</f>
        <v>0</v>
      </c>
      <c r="AP621" s="378" t="n">
        <f aca="false" t="array" ref="AP621:AP621">INDEX(_Rge_Data_IC_CY,$B621,AP$1)</f>
        <v>0</v>
      </c>
      <c r="AQ621" s="378" t="n">
        <f aca="false" t="array" ref="AQ621:AQ621">INDEX(_Rge_Data_IC_CY,$B621,AQ$1)</f>
        <v>0</v>
      </c>
      <c r="AR621" s="378" t="n">
        <f aca="false" t="array" ref="AR621:AR621">INDEX(_Rge_Data_IC_CY,$B621,AR$1)</f>
        <v>0</v>
      </c>
      <c r="AS621" s="378" t="n">
        <f aca="false">INDEX(_Rge_Data_IC_CY,$B621,AS$1)</f>
        <v>0</v>
      </c>
      <c r="AT621" s="378" t="n">
        <f aca="false" t="array" ref="AT621:AT621">INDEX(_Rge_Data_IC_CY,$B621,AT$1)</f>
        <v>0</v>
      </c>
      <c r="AU621" s="378" t="n">
        <f aca="false" t="array" ref="AU621:AU621">INDEX(_Rge_Data_IC_CY,$B621,AU$1)</f>
        <v>0</v>
      </c>
      <c r="AV621" s="262" t="e">
        <f aca="false">IF(#REF!="N",0,AU621+AX621+AY621)</f>
        <v>#REF!</v>
      </c>
      <c r="AW621" s="263" t="n">
        <f aca="false">IFERROR(AU621/AG621,0)</f>
        <v>0</v>
      </c>
      <c r="AX621" s="264" t="n">
        <f aca="false">IFERROR(IF(AND($F621="OPEN",$AH621&gt;0),$AH621*_SoP*$AW621,IF(AND($F621="CLOSED",$AH621&gt;0),$AH621*_SoL*$AW621,0)),0)</f>
        <v>0</v>
      </c>
      <c r="AY621" s="264" t="n">
        <f aca="false">IFERROR(IF($AH621&lt;0,$AH621*_SoL,0),0)</f>
        <v>0</v>
      </c>
      <c r="AZ621" s="265" t="n">
        <f aca="false">AU621+AX621</f>
        <v>0</v>
      </c>
      <c r="BA621" s="265" t="n">
        <f aca="false">AJ621-AY621</f>
        <v>0</v>
      </c>
      <c r="BB621" s="265" t="n">
        <f aca="false">AZ621-BA621</f>
        <v>0</v>
      </c>
      <c r="BC621" s="266" t="n">
        <f aca="false">IF($BB621&gt;=0,$BB621,0)</f>
        <v>0</v>
      </c>
      <c r="BD621" s="379" t="n">
        <f aca="false">IF($BB621&lt;=0,-$BB621,0)</f>
        <v>-0</v>
      </c>
      <c r="BE621" s="380" t="n">
        <f aca="false">IF((V621-AJ621)&lt;0,0,V621-AJ621)</f>
        <v>0</v>
      </c>
      <c r="BF621" s="381" t="n">
        <f aca="false">IF(AW621&gt;1,0,V621-AW621*V621)</f>
        <v>0</v>
      </c>
    </row>
    <row r="622" customFormat="false" ht="19.5" hidden="false" customHeight="true" outlineLevel="0" collapsed="false">
      <c r="A622" s="166"/>
      <c r="B622" s="208" t="n">
        <f aca="false">B621+1</f>
        <v>4</v>
      </c>
      <c r="C622" s="166"/>
      <c r="D622" s="369" t="n">
        <f aca="false">INDEX(_Rge_Projectdata_IC,$B622,MATCH("Project-ID",_Rge_Headline_Projectdata,0))</f>
        <v>0</v>
      </c>
      <c r="E622" s="370" t="str">
        <f aca="false" t="array" ref="E622:E622">IF(INDEX(_Rge_Data_IC_CY,$B622,E$1)=0,"",TEXT(INDEX(_Rge_Data_IC_CY,$B622,E$1),"JJJJMMTT"))</f>
        <v/>
      </c>
      <c r="F622" s="371" t="str">
        <f aca="false" t="array" ref="F622:F622">INDEX(_Rge_Data_IC_CY,$B622,F$1)</f>
        <v>Closed</v>
      </c>
      <c r="G622" s="371" t="n">
        <f aca="false" t="array" ref="G622:G622">IFERROR(MATCH(INDEX(_Rge_Data_IC_CY,$B622,G$1),_Rge_Projectstatus,0),"")</f>
        <v>2</v>
      </c>
      <c r="H622" s="372" t="n">
        <f aca="false">INDEX(_Rge_Data_IC_CY,$B622,H$1)</f>
        <v>0</v>
      </c>
      <c r="I622" s="373" t="n">
        <f aca="false">INDEX(_Rge_Data_IC_CY,$B622,I$1)</f>
        <v>0</v>
      </c>
      <c r="J622" s="373" t="n">
        <f aca="false">INDEX(_Rge_Data_IC_CY,$B622,J$1)</f>
        <v>0</v>
      </c>
      <c r="K622" s="373" t="n">
        <f aca="false">INDEX(_Rge_Data_IC_CY,$B622,K$1)</f>
        <v>0</v>
      </c>
      <c r="L622" s="255" t="n">
        <f aca="false" t="array" ref="L622:L622">INDEX(_Rge_Data_IC_CY,$B622,L$1)</f>
        <v>0</v>
      </c>
      <c r="M622" s="255" t="n">
        <f aca="false" t="array" ref="M622:M622">INDEX(_Rge_Data_IC_CY,$B622,M$1)</f>
        <v>0</v>
      </c>
      <c r="N622" s="255" t="n">
        <f aca="false" t="array" ref="N622:N622">INDEX(_Rge_Data_IC_CY,$B622,N$1)</f>
        <v>0</v>
      </c>
      <c r="O622" s="255" t="n">
        <f aca="false" t="array" ref="O622:O622">INDEX(_Rge_Data_IC_CY,$B622,O$1)</f>
        <v>0</v>
      </c>
      <c r="P622" s="255" t="n">
        <f aca="false" t="array" ref="P622:P622">INDEX(_Rge_Data_IC_CY,$B622,P$1)</f>
        <v>0</v>
      </c>
      <c r="Q622" s="255" t="n">
        <f aca="false">INDEX(_Rge_Data_IC_CY,$B622,Q$1)</f>
        <v>0</v>
      </c>
      <c r="R622" s="255" t="n">
        <f aca="false" t="array" ref="R622:R622">INDEX(_Rge_Data_IC_CY,$B622,R$1)</f>
        <v>0</v>
      </c>
      <c r="S622" s="255" t="n">
        <f aca="false" t="array" ref="S622:S622">INDEX(_Rge_Data_IC_CY,$B622,S$1)</f>
        <v>0</v>
      </c>
      <c r="T622" s="255" t="n">
        <f aca="false">H622-S622</f>
        <v>0</v>
      </c>
      <c r="U622" s="374" t="n">
        <f aca="false">IFERROR(T622/H622,0)</f>
        <v>0</v>
      </c>
      <c r="V622" s="375" t="n">
        <f aca="false">INDEX(_Rge_Data_IC_CY,$B622,V$1)</f>
        <v>0</v>
      </c>
      <c r="W622" s="259" t="n">
        <f aca="false">INDEX(_Rge_Data_IC_CY,$B622,W$1)</f>
        <v>0</v>
      </c>
      <c r="X622" s="259" t="n">
        <f aca="false">INDEX(_Rge_Data_IC_CY,$B622,X$1)</f>
        <v>0</v>
      </c>
      <c r="Y622" s="259" t="n">
        <f aca="false">INDEX(_Rge_Data_IC_CY,$B622,Y$1)</f>
        <v>0</v>
      </c>
      <c r="Z622" s="259" t="n">
        <f aca="false" t="array" ref="Z622:Z622">INDEX(_Rge_Data_IC_CY,$B622,Z$1)</f>
        <v>0</v>
      </c>
      <c r="AA622" s="259" t="n">
        <f aca="false" t="array" ref="AA622:AA622">INDEX(_Rge_Data_IC_CY,$B622,AA$1)</f>
        <v>0</v>
      </c>
      <c r="AB622" s="259" t="n">
        <f aca="false" t="array" ref="AB622:AB622">INDEX(_Rge_Data_IC_CY,$B622,AB$1)</f>
        <v>0</v>
      </c>
      <c r="AC622" s="259" t="n">
        <f aca="false" t="array" ref="AC622:AC622">INDEX(_Rge_Data_IC_CY,$B622,AC$1)</f>
        <v>0</v>
      </c>
      <c r="AD622" s="259" t="n">
        <f aca="false" t="array" ref="AD622:AD622">INDEX(_Rge_Data_IC_CY,$B622,AD$1)</f>
        <v>0</v>
      </c>
      <c r="AE622" s="259" t="n">
        <f aca="false">INDEX(_Rge_Data_IC_CY,$B622,AE$1)</f>
        <v>0</v>
      </c>
      <c r="AF622" s="259" t="n">
        <f aca="false" t="array" ref="AF622:AF622">INDEX(_Rge_Data_IC_CY,$B622,AF$1)</f>
        <v>0</v>
      </c>
      <c r="AG622" s="259" t="n">
        <f aca="false" t="array" ref="AG622:AG622">INDEX(_Rge_Data_IC_CY,$B622,AG$1)</f>
        <v>0</v>
      </c>
      <c r="AH622" s="259" t="n">
        <f aca="false">V622-AG622</f>
        <v>0</v>
      </c>
      <c r="AI622" s="376" t="n">
        <f aca="false">IFERROR(AH622/V622,)</f>
        <v>0</v>
      </c>
      <c r="AJ622" s="377" t="n">
        <f aca="false">INDEX(_Rge_Data_IC_CY,$B622,AJ$1)</f>
        <v>0</v>
      </c>
      <c r="AK622" s="378" t="n">
        <f aca="false">INDEX(_Rge_Data_IC_CY,$B622,AK$1)</f>
        <v>0</v>
      </c>
      <c r="AL622" s="378" t="n">
        <f aca="false">INDEX(_Rge_Data_IC_CY,$B622,AL$1)</f>
        <v>0</v>
      </c>
      <c r="AM622" s="378" t="n">
        <f aca="false">INDEX(_Rge_Data_IC_CY,$B622,AM$1)</f>
        <v>0</v>
      </c>
      <c r="AN622" s="378" t="n">
        <f aca="false" t="array" ref="AN622:AN622">INDEX(_Rge_Data_IC_CY,$B622,AN$1)</f>
        <v>0</v>
      </c>
      <c r="AO622" s="378" t="n">
        <f aca="false" t="array" ref="AO622:AO622">INDEX(_Rge_Data_IC_CY,$B622,AO$1)</f>
        <v>0</v>
      </c>
      <c r="AP622" s="378" t="n">
        <f aca="false" t="array" ref="AP622:AP622">INDEX(_Rge_Data_IC_CY,$B622,AP$1)</f>
        <v>0</v>
      </c>
      <c r="AQ622" s="378" t="n">
        <f aca="false" t="array" ref="AQ622:AQ622">INDEX(_Rge_Data_IC_CY,$B622,AQ$1)</f>
        <v>0</v>
      </c>
      <c r="AR622" s="378" t="n">
        <f aca="false" t="array" ref="AR622:AR622">INDEX(_Rge_Data_IC_CY,$B622,AR$1)</f>
        <v>0</v>
      </c>
      <c r="AS622" s="378" t="n">
        <f aca="false">INDEX(_Rge_Data_IC_CY,$B622,AS$1)</f>
        <v>0</v>
      </c>
      <c r="AT622" s="378" t="n">
        <f aca="false" t="array" ref="AT622:AT622">INDEX(_Rge_Data_IC_CY,$B622,AT$1)</f>
        <v>0</v>
      </c>
      <c r="AU622" s="378" t="n">
        <f aca="false" t="array" ref="AU622:AU622">INDEX(_Rge_Data_IC_CY,$B622,AU$1)</f>
        <v>0</v>
      </c>
      <c r="AV622" s="262" t="e">
        <f aca="false">IF(#REF!="N",0,AU622+AX622+AY622)</f>
        <v>#REF!</v>
      </c>
      <c r="AW622" s="263" t="n">
        <f aca="false">IFERROR(AU622/AG622,0)</f>
        <v>0</v>
      </c>
      <c r="AX622" s="264" t="n">
        <f aca="false">IFERROR(IF(AND($F622="OPEN",$AH622&gt;0),$AH622*_SoP*$AW622,IF(AND($F622="CLOSED",$AH622&gt;0),$AH622*_SoL*$AW622,0)),0)</f>
        <v>0</v>
      </c>
      <c r="AY622" s="264" t="n">
        <f aca="false">IFERROR(IF($AH622&lt;0,$AH622*_SoL,0),0)</f>
        <v>0</v>
      </c>
      <c r="AZ622" s="265" t="n">
        <f aca="false">AU622+AX622</f>
        <v>0</v>
      </c>
      <c r="BA622" s="265" t="n">
        <f aca="false">AJ622-AY622</f>
        <v>0</v>
      </c>
      <c r="BB622" s="265" t="n">
        <f aca="false">AZ622-BA622</f>
        <v>0</v>
      </c>
      <c r="BC622" s="266" t="n">
        <f aca="false">IF($BB622&gt;=0,$BB622,0)</f>
        <v>0</v>
      </c>
      <c r="BD622" s="379" t="n">
        <f aca="false">IF($BB622&lt;=0,-$BB622,0)</f>
        <v>-0</v>
      </c>
      <c r="BE622" s="380" t="n">
        <f aca="false">IF((V622-AJ622)&lt;0,0,V622-AJ622)</f>
        <v>0</v>
      </c>
      <c r="BF622" s="381" t="n">
        <f aca="false">IF(AW622&gt;1,0,V622-AW622*V622)</f>
        <v>0</v>
      </c>
    </row>
    <row r="623" customFormat="false" ht="19.5" hidden="false" customHeight="true" outlineLevel="0" collapsed="false">
      <c r="A623" s="166"/>
      <c r="B623" s="208" t="n">
        <f aca="false">B622+1</f>
        <v>5</v>
      </c>
      <c r="C623" s="166"/>
      <c r="D623" s="369" t="n">
        <f aca="false">INDEX(_Rge_Projectdata_IC,$B623,MATCH("Project-ID",_Rge_Headline_Projectdata,0))</f>
        <v>0</v>
      </c>
      <c r="E623" s="370" t="str">
        <f aca="false" t="array" ref="E623:E623">IF(INDEX(_Rge_Data_IC_CY,$B623,E$1)=0,"",TEXT(INDEX(_Rge_Data_IC_CY,$B623,E$1),"JJJJMMTT"))</f>
        <v/>
      </c>
      <c r="F623" s="371" t="str">
        <f aca="false" t="array" ref="F623:F623">INDEX(_Rge_Data_IC_CY,$B623,F$1)</f>
        <v>Closed</v>
      </c>
      <c r="G623" s="371" t="n">
        <f aca="false" t="array" ref="G623:G623">IFERROR(MATCH(INDEX(_Rge_Data_IC_CY,$B623,G$1),_Rge_Projectstatus,0),"")</f>
        <v>2</v>
      </c>
      <c r="H623" s="372" t="n">
        <f aca="false">INDEX(_Rge_Data_IC_CY,$B623,H$1)</f>
        <v>0</v>
      </c>
      <c r="I623" s="373" t="n">
        <f aca="false">INDEX(_Rge_Data_IC_CY,$B623,I$1)</f>
        <v>0</v>
      </c>
      <c r="J623" s="373" t="n">
        <f aca="false">INDEX(_Rge_Data_IC_CY,$B623,J$1)</f>
        <v>0</v>
      </c>
      <c r="K623" s="373" t="n">
        <f aca="false">INDEX(_Rge_Data_IC_CY,$B623,K$1)</f>
        <v>0</v>
      </c>
      <c r="L623" s="255" t="n">
        <f aca="false" t="array" ref="L623:L623">INDEX(_Rge_Data_IC_CY,$B623,L$1)</f>
        <v>0</v>
      </c>
      <c r="M623" s="255" t="n">
        <f aca="false" t="array" ref="M623:M623">INDEX(_Rge_Data_IC_CY,$B623,M$1)</f>
        <v>0</v>
      </c>
      <c r="N623" s="255" t="n">
        <f aca="false" t="array" ref="N623:N623">INDEX(_Rge_Data_IC_CY,$B623,N$1)</f>
        <v>0</v>
      </c>
      <c r="O623" s="255" t="n">
        <f aca="false" t="array" ref="O623:O623">INDEX(_Rge_Data_IC_CY,$B623,O$1)</f>
        <v>0</v>
      </c>
      <c r="P623" s="255" t="n">
        <f aca="false" t="array" ref="P623:P623">INDEX(_Rge_Data_IC_CY,$B623,P$1)</f>
        <v>0</v>
      </c>
      <c r="Q623" s="255" t="n">
        <f aca="false">INDEX(_Rge_Data_IC_CY,$B623,Q$1)</f>
        <v>0</v>
      </c>
      <c r="R623" s="255" t="n">
        <f aca="false" t="array" ref="R623:R623">INDEX(_Rge_Data_IC_CY,$B623,R$1)</f>
        <v>0</v>
      </c>
      <c r="S623" s="255" t="n">
        <f aca="false" t="array" ref="S623:S623">INDEX(_Rge_Data_IC_CY,$B623,S$1)</f>
        <v>0</v>
      </c>
      <c r="T623" s="255" t="n">
        <f aca="false">H623-S623</f>
        <v>0</v>
      </c>
      <c r="U623" s="374" t="n">
        <f aca="false">IFERROR(T623/H623,0)</f>
        <v>0</v>
      </c>
      <c r="V623" s="375" t="n">
        <f aca="false">INDEX(_Rge_Data_IC_CY,$B623,V$1)</f>
        <v>0</v>
      </c>
      <c r="W623" s="259" t="n">
        <f aca="false">INDEX(_Rge_Data_IC_CY,$B623,W$1)</f>
        <v>0</v>
      </c>
      <c r="X623" s="259" t="n">
        <f aca="false">INDEX(_Rge_Data_IC_CY,$B623,X$1)</f>
        <v>0</v>
      </c>
      <c r="Y623" s="259" t="n">
        <f aca="false">INDEX(_Rge_Data_IC_CY,$B623,Y$1)</f>
        <v>0</v>
      </c>
      <c r="Z623" s="259" t="n">
        <f aca="false" t="array" ref="Z623:Z623">INDEX(_Rge_Data_IC_CY,$B623,Z$1)</f>
        <v>0</v>
      </c>
      <c r="AA623" s="259" t="n">
        <f aca="false" t="array" ref="AA623:AA623">INDEX(_Rge_Data_IC_CY,$B623,AA$1)</f>
        <v>0</v>
      </c>
      <c r="AB623" s="259" t="n">
        <f aca="false" t="array" ref="AB623:AB623">INDEX(_Rge_Data_IC_CY,$B623,AB$1)</f>
        <v>0</v>
      </c>
      <c r="AC623" s="259" t="n">
        <f aca="false" t="array" ref="AC623:AC623">INDEX(_Rge_Data_IC_CY,$B623,AC$1)</f>
        <v>0</v>
      </c>
      <c r="AD623" s="259" t="n">
        <f aca="false" t="array" ref="AD623:AD623">INDEX(_Rge_Data_IC_CY,$B623,AD$1)</f>
        <v>0</v>
      </c>
      <c r="AE623" s="259" t="n">
        <f aca="false">INDEX(_Rge_Data_IC_CY,$B623,AE$1)</f>
        <v>0</v>
      </c>
      <c r="AF623" s="259" t="n">
        <f aca="false" t="array" ref="AF623:AF623">INDEX(_Rge_Data_IC_CY,$B623,AF$1)</f>
        <v>0</v>
      </c>
      <c r="AG623" s="259" t="n">
        <f aca="false" t="array" ref="AG623:AG623">INDEX(_Rge_Data_IC_CY,$B623,AG$1)</f>
        <v>0</v>
      </c>
      <c r="AH623" s="259" t="n">
        <f aca="false">V623-AG623</f>
        <v>0</v>
      </c>
      <c r="AI623" s="376" t="n">
        <f aca="false">IFERROR(AH623/V623,)</f>
        <v>0</v>
      </c>
      <c r="AJ623" s="377" t="n">
        <f aca="false">INDEX(_Rge_Data_IC_CY,$B623,AJ$1)</f>
        <v>0</v>
      </c>
      <c r="AK623" s="378" t="n">
        <f aca="false">INDEX(_Rge_Data_IC_CY,$B623,AK$1)</f>
        <v>0</v>
      </c>
      <c r="AL623" s="378" t="n">
        <f aca="false">INDEX(_Rge_Data_IC_CY,$B623,AL$1)</f>
        <v>0</v>
      </c>
      <c r="AM623" s="378" t="n">
        <f aca="false">INDEX(_Rge_Data_IC_CY,$B623,AM$1)</f>
        <v>0</v>
      </c>
      <c r="AN623" s="378" t="n">
        <f aca="false" t="array" ref="AN623:AN623">INDEX(_Rge_Data_IC_CY,$B623,AN$1)</f>
        <v>0</v>
      </c>
      <c r="AO623" s="378" t="n">
        <f aca="false" t="array" ref="AO623:AO623">INDEX(_Rge_Data_IC_CY,$B623,AO$1)</f>
        <v>0</v>
      </c>
      <c r="AP623" s="378" t="n">
        <f aca="false" t="array" ref="AP623:AP623">INDEX(_Rge_Data_IC_CY,$B623,AP$1)</f>
        <v>0</v>
      </c>
      <c r="AQ623" s="378" t="n">
        <f aca="false" t="array" ref="AQ623:AQ623">INDEX(_Rge_Data_IC_CY,$B623,AQ$1)</f>
        <v>0</v>
      </c>
      <c r="AR623" s="378" t="n">
        <f aca="false" t="array" ref="AR623:AR623">INDEX(_Rge_Data_IC_CY,$B623,AR$1)</f>
        <v>0</v>
      </c>
      <c r="AS623" s="378" t="n">
        <f aca="false">INDEX(_Rge_Data_IC_CY,$B623,AS$1)</f>
        <v>0</v>
      </c>
      <c r="AT623" s="378" t="n">
        <f aca="false" t="array" ref="AT623:AT623">INDEX(_Rge_Data_IC_CY,$B623,AT$1)</f>
        <v>0</v>
      </c>
      <c r="AU623" s="378" t="n">
        <f aca="false" t="array" ref="AU623:AU623">INDEX(_Rge_Data_IC_CY,$B623,AU$1)</f>
        <v>0</v>
      </c>
      <c r="AV623" s="262" t="e">
        <f aca="false">IF(#REF!="N",0,AU623+AX623+AY623)</f>
        <v>#REF!</v>
      </c>
      <c r="AW623" s="263" t="n">
        <f aca="false">IFERROR(AU623/AG623,0)</f>
        <v>0</v>
      </c>
      <c r="AX623" s="264" t="n">
        <f aca="false">IFERROR(IF(AND($F623="OPEN",$AH623&gt;0),$AH623*_SoP*$AW623,IF(AND($F623="CLOSED",$AH623&gt;0),$AH623*_SoL*$AW623,0)),0)</f>
        <v>0</v>
      </c>
      <c r="AY623" s="264" t="n">
        <f aca="false">IFERROR(IF($AH623&lt;0,$AH623*_SoL,0),0)</f>
        <v>0</v>
      </c>
      <c r="AZ623" s="265" t="n">
        <f aca="false">AU623+AX623</f>
        <v>0</v>
      </c>
      <c r="BA623" s="265" t="n">
        <f aca="false">AJ623-AY623</f>
        <v>0</v>
      </c>
      <c r="BB623" s="265" t="n">
        <f aca="false">AZ623-BA623</f>
        <v>0</v>
      </c>
      <c r="BC623" s="266" t="n">
        <f aca="false">IF($BB623&gt;=0,$BB623,0)</f>
        <v>0</v>
      </c>
      <c r="BD623" s="379" t="n">
        <f aca="false">IF($BB623&lt;=0,-$BB623,0)</f>
        <v>-0</v>
      </c>
      <c r="BE623" s="380" t="n">
        <f aca="false">IF((V623-AJ623)&lt;0,0,V623-AJ623)</f>
        <v>0</v>
      </c>
      <c r="BF623" s="381" t="n">
        <f aca="false">IF(AW623&gt;1,0,V623-AW623*V623)</f>
        <v>0</v>
      </c>
    </row>
    <row r="624" customFormat="false" ht="19.5" hidden="false" customHeight="true" outlineLevel="0" collapsed="false">
      <c r="A624" s="166"/>
      <c r="B624" s="208" t="n">
        <f aca="false">B623+1</f>
        <v>6</v>
      </c>
      <c r="C624" s="166"/>
      <c r="D624" s="369" t="n">
        <f aca="false">INDEX(_Rge_Projectdata_IC,$B624,MATCH("Project-ID",_Rge_Headline_Projectdata,0))</f>
        <v>0</v>
      </c>
      <c r="E624" s="370" t="str">
        <f aca="false" t="array" ref="E624:E624">IF(INDEX(_Rge_Data_IC_CY,$B624,E$1)=0,"",TEXT(INDEX(_Rge_Data_IC_CY,$B624,E$1),"JJJJMMTT"))</f>
        <v/>
      </c>
      <c r="F624" s="371" t="str">
        <f aca="false" t="array" ref="F624:F624">INDEX(_Rge_Data_IC_CY,$B624,F$1)</f>
        <v>Closed</v>
      </c>
      <c r="G624" s="371" t="n">
        <f aca="false" t="array" ref="G624:G624">IFERROR(MATCH(INDEX(_Rge_Data_IC_CY,$B624,G$1),_Rge_Projectstatus,0),"")</f>
        <v>2</v>
      </c>
      <c r="H624" s="372" t="n">
        <f aca="false">INDEX(_Rge_Data_IC_CY,$B624,H$1)</f>
        <v>0</v>
      </c>
      <c r="I624" s="373" t="n">
        <f aca="false">INDEX(_Rge_Data_IC_CY,$B624,I$1)</f>
        <v>0</v>
      </c>
      <c r="J624" s="373" t="n">
        <f aca="false">INDEX(_Rge_Data_IC_CY,$B624,J$1)</f>
        <v>0</v>
      </c>
      <c r="K624" s="373" t="n">
        <f aca="false">INDEX(_Rge_Data_IC_CY,$B624,K$1)</f>
        <v>0</v>
      </c>
      <c r="L624" s="255" t="n">
        <f aca="false" t="array" ref="L624:L624">INDEX(_Rge_Data_IC_CY,$B624,L$1)</f>
        <v>0</v>
      </c>
      <c r="M624" s="255" t="n">
        <f aca="false" t="array" ref="M624:M624">INDEX(_Rge_Data_IC_CY,$B624,M$1)</f>
        <v>0</v>
      </c>
      <c r="N624" s="255" t="n">
        <f aca="false" t="array" ref="N624:N624">INDEX(_Rge_Data_IC_CY,$B624,N$1)</f>
        <v>0</v>
      </c>
      <c r="O624" s="255" t="n">
        <f aca="false" t="array" ref="O624:O624">INDEX(_Rge_Data_IC_CY,$B624,O$1)</f>
        <v>0</v>
      </c>
      <c r="P624" s="255" t="n">
        <f aca="false" t="array" ref="P624:P624">INDEX(_Rge_Data_IC_CY,$B624,P$1)</f>
        <v>0</v>
      </c>
      <c r="Q624" s="255" t="n">
        <f aca="false">INDEX(_Rge_Data_IC_CY,$B624,Q$1)</f>
        <v>0</v>
      </c>
      <c r="R624" s="255" t="n">
        <f aca="false" t="array" ref="R624:R624">INDEX(_Rge_Data_IC_CY,$B624,R$1)</f>
        <v>0</v>
      </c>
      <c r="S624" s="255" t="n">
        <f aca="false" t="array" ref="S624:S624">INDEX(_Rge_Data_IC_CY,$B624,S$1)</f>
        <v>0</v>
      </c>
      <c r="T624" s="255" t="n">
        <f aca="false">H624-S624</f>
        <v>0</v>
      </c>
      <c r="U624" s="374" t="n">
        <f aca="false">IFERROR(T624/H624,0)</f>
        <v>0</v>
      </c>
      <c r="V624" s="375" t="n">
        <f aca="false">INDEX(_Rge_Data_IC_CY,$B624,V$1)</f>
        <v>0</v>
      </c>
      <c r="W624" s="259" t="n">
        <f aca="false">INDEX(_Rge_Data_IC_CY,$B624,W$1)</f>
        <v>0</v>
      </c>
      <c r="X624" s="259" t="n">
        <f aca="false">INDEX(_Rge_Data_IC_CY,$B624,X$1)</f>
        <v>0</v>
      </c>
      <c r="Y624" s="259" t="n">
        <f aca="false">INDEX(_Rge_Data_IC_CY,$B624,Y$1)</f>
        <v>0</v>
      </c>
      <c r="Z624" s="259" t="n">
        <f aca="false" t="array" ref="Z624:Z624">INDEX(_Rge_Data_IC_CY,$B624,Z$1)</f>
        <v>0</v>
      </c>
      <c r="AA624" s="259" t="n">
        <f aca="false" t="array" ref="AA624:AA624">INDEX(_Rge_Data_IC_CY,$B624,AA$1)</f>
        <v>0</v>
      </c>
      <c r="AB624" s="259" t="n">
        <f aca="false" t="array" ref="AB624:AB624">INDEX(_Rge_Data_IC_CY,$B624,AB$1)</f>
        <v>0</v>
      </c>
      <c r="AC624" s="259" t="n">
        <f aca="false" t="array" ref="AC624:AC624">INDEX(_Rge_Data_IC_CY,$B624,AC$1)</f>
        <v>0</v>
      </c>
      <c r="AD624" s="259" t="n">
        <f aca="false" t="array" ref="AD624:AD624">INDEX(_Rge_Data_IC_CY,$B624,AD$1)</f>
        <v>0</v>
      </c>
      <c r="AE624" s="259" t="n">
        <f aca="false">INDEX(_Rge_Data_IC_CY,$B624,AE$1)</f>
        <v>0</v>
      </c>
      <c r="AF624" s="259" t="n">
        <f aca="false" t="array" ref="AF624:AF624">INDEX(_Rge_Data_IC_CY,$B624,AF$1)</f>
        <v>0</v>
      </c>
      <c r="AG624" s="259" t="n">
        <f aca="false" t="array" ref="AG624:AG624">INDEX(_Rge_Data_IC_CY,$B624,AG$1)</f>
        <v>0</v>
      </c>
      <c r="AH624" s="259" t="n">
        <f aca="false">V624-AG624</f>
        <v>0</v>
      </c>
      <c r="AI624" s="376" t="n">
        <f aca="false">IFERROR(AH624/V624,)</f>
        <v>0</v>
      </c>
      <c r="AJ624" s="377" t="n">
        <f aca="false">INDEX(_Rge_Data_IC_CY,$B624,AJ$1)</f>
        <v>0</v>
      </c>
      <c r="AK624" s="378" t="n">
        <f aca="false">INDEX(_Rge_Data_IC_CY,$B624,AK$1)</f>
        <v>0</v>
      </c>
      <c r="AL624" s="378" t="n">
        <f aca="false">INDEX(_Rge_Data_IC_CY,$B624,AL$1)</f>
        <v>0</v>
      </c>
      <c r="AM624" s="378" t="n">
        <f aca="false">INDEX(_Rge_Data_IC_CY,$B624,AM$1)</f>
        <v>0</v>
      </c>
      <c r="AN624" s="378" t="n">
        <f aca="false" t="array" ref="AN624:AN624">INDEX(_Rge_Data_IC_CY,$B624,AN$1)</f>
        <v>0</v>
      </c>
      <c r="AO624" s="378" t="n">
        <f aca="false" t="array" ref="AO624:AO624">INDEX(_Rge_Data_IC_CY,$B624,AO$1)</f>
        <v>0</v>
      </c>
      <c r="AP624" s="378" t="n">
        <f aca="false" t="array" ref="AP624:AP624">INDEX(_Rge_Data_IC_CY,$B624,AP$1)</f>
        <v>0</v>
      </c>
      <c r="AQ624" s="378" t="n">
        <f aca="false" t="array" ref="AQ624:AQ624">INDEX(_Rge_Data_IC_CY,$B624,AQ$1)</f>
        <v>0</v>
      </c>
      <c r="AR624" s="378" t="n">
        <f aca="false" t="array" ref="AR624:AR624">INDEX(_Rge_Data_IC_CY,$B624,AR$1)</f>
        <v>0</v>
      </c>
      <c r="AS624" s="378" t="n">
        <f aca="false">INDEX(_Rge_Data_IC_CY,$B624,AS$1)</f>
        <v>0</v>
      </c>
      <c r="AT624" s="378" t="n">
        <f aca="false" t="array" ref="AT624:AT624">INDEX(_Rge_Data_IC_CY,$B624,AT$1)</f>
        <v>0</v>
      </c>
      <c r="AU624" s="378" t="n">
        <f aca="false" t="array" ref="AU624:AU624">INDEX(_Rge_Data_IC_CY,$B624,AU$1)</f>
        <v>0</v>
      </c>
      <c r="AV624" s="262" t="e">
        <f aca="false">IF(#REF!="N",0,AU624+AX624+AY624)</f>
        <v>#REF!</v>
      </c>
      <c r="AW624" s="263" t="n">
        <f aca="false">IFERROR(AU624/AG624,0)</f>
        <v>0</v>
      </c>
      <c r="AX624" s="264" t="n">
        <f aca="false">IFERROR(IF(AND($F624="OPEN",$AH624&gt;0),$AH624*_SoP*$AW624,IF(AND($F624="CLOSED",$AH624&gt;0),$AH624*_SoL*$AW624,0)),0)</f>
        <v>0</v>
      </c>
      <c r="AY624" s="264" t="n">
        <f aca="false">IFERROR(IF($AH624&lt;0,$AH624*_SoL,0),0)</f>
        <v>0</v>
      </c>
      <c r="AZ624" s="265" t="n">
        <f aca="false">AU624+AX624</f>
        <v>0</v>
      </c>
      <c r="BA624" s="265" t="n">
        <f aca="false">AJ624-AY624</f>
        <v>0</v>
      </c>
      <c r="BB624" s="265" t="n">
        <f aca="false">AZ624-BA624</f>
        <v>0</v>
      </c>
      <c r="BC624" s="266" t="n">
        <f aca="false">IF($BB624&gt;=0,$BB624,0)</f>
        <v>0</v>
      </c>
      <c r="BD624" s="379" t="n">
        <f aca="false">IF($BB624&lt;=0,-$BB624,0)</f>
        <v>-0</v>
      </c>
      <c r="BE624" s="380" t="n">
        <f aca="false">IF((V624-AJ624)&lt;0,0,V624-AJ624)</f>
        <v>0</v>
      </c>
      <c r="BF624" s="381" t="n">
        <f aca="false">IF(AW624&gt;1,0,V624-AW624*V624)</f>
        <v>0</v>
      </c>
    </row>
    <row r="625" customFormat="false" ht="19.5" hidden="false" customHeight="true" outlineLevel="0" collapsed="false">
      <c r="A625" s="166"/>
      <c r="B625" s="208" t="n">
        <f aca="false">B624+1</f>
        <v>7</v>
      </c>
      <c r="C625" s="166"/>
      <c r="D625" s="369" t="n">
        <f aca="false">INDEX(_Rge_Projectdata_IC,$B625,MATCH("Project-ID",_Rge_Headline_Projectdata,0))</f>
        <v>0</v>
      </c>
      <c r="E625" s="370" t="str">
        <f aca="false" t="array" ref="E625:E625">IF(INDEX(_Rge_Data_IC_CY,$B625,E$1)=0,"",TEXT(INDEX(_Rge_Data_IC_CY,$B625,E$1),"JJJJMMTT"))</f>
        <v/>
      </c>
      <c r="F625" s="371" t="str">
        <f aca="false" t="array" ref="F625:F625">INDEX(_Rge_Data_IC_CY,$B625,F$1)</f>
        <v>Closed</v>
      </c>
      <c r="G625" s="371" t="n">
        <f aca="false" t="array" ref="G625:G625">IFERROR(MATCH(INDEX(_Rge_Data_IC_CY,$B625,G$1),_Rge_Projectstatus,0),"")</f>
        <v>2</v>
      </c>
      <c r="H625" s="372" t="n">
        <f aca="false">INDEX(_Rge_Data_IC_CY,$B625,H$1)</f>
        <v>0</v>
      </c>
      <c r="I625" s="373" t="n">
        <f aca="false">INDEX(_Rge_Data_IC_CY,$B625,I$1)</f>
        <v>0</v>
      </c>
      <c r="J625" s="373" t="n">
        <f aca="false">INDEX(_Rge_Data_IC_CY,$B625,J$1)</f>
        <v>0</v>
      </c>
      <c r="K625" s="373" t="n">
        <f aca="false">INDEX(_Rge_Data_IC_CY,$B625,K$1)</f>
        <v>0</v>
      </c>
      <c r="L625" s="255" t="n">
        <f aca="false" t="array" ref="L625:L625">INDEX(_Rge_Data_IC_CY,$B625,L$1)</f>
        <v>0</v>
      </c>
      <c r="M625" s="255" t="n">
        <f aca="false" t="array" ref="M625:M625">INDEX(_Rge_Data_IC_CY,$B625,M$1)</f>
        <v>0</v>
      </c>
      <c r="N625" s="255" t="n">
        <f aca="false" t="array" ref="N625:N625">INDEX(_Rge_Data_IC_CY,$B625,N$1)</f>
        <v>0</v>
      </c>
      <c r="O625" s="255" t="n">
        <f aca="false" t="array" ref="O625:O625">INDEX(_Rge_Data_IC_CY,$B625,O$1)</f>
        <v>0</v>
      </c>
      <c r="P625" s="255" t="n">
        <f aca="false" t="array" ref="P625:P625">INDEX(_Rge_Data_IC_CY,$B625,P$1)</f>
        <v>0</v>
      </c>
      <c r="Q625" s="255" t="n">
        <f aca="false">INDEX(_Rge_Data_IC_CY,$B625,Q$1)</f>
        <v>0</v>
      </c>
      <c r="R625" s="255" t="n">
        <f aca="false" t="array" ref="R625:R625">INDEX(_Rge_Data_IC_CY,$B625,R$1)</f>
        <v>0</v>
      </c>
      <c r="S625" s="255" t="n">
        <f aca="false" t="array" ref="S625:S625">INDEX(_Rge_Data_IC_CY,$B625,S$1)</f>
        <v>0</v>
      </c>
      <c r="T625" s="255" t="n">
        <f aca="false">H625-S625</f>
        <v>0</v>
      </c>
      <c r="U625" s="374" t="n">
        <f aca="false">IFERROR(T625/H625,0)</f>
        <v>0</v>
      </c>
      <c r="V625" s="375" t="n">
        <f aca="false">INDEX(_Rge_Data_IC_CY,$B625,V$1)</f>
        <v>0</v>
      </c>
      <c r="W625" s="259" t="n">
        <f aca="false">INDEX(_Rge_Data_IC_CY,$B625,W$1)</f>
        <v>0</v>
      </c>
      <c r="X625" s="259" t="n">
        <f aca="false">INDEX(_Rge_Data_IC_CY,$B625,X$1)</f>
        <v>0</v>
      </c>
      <c r="Y625" s="259" t="n">
        <f aca="false">INDEX(_Rge_Data_IC_CY,$B625,Y$1)</f>
        <v>0</v>
      </c>
      <c r="Z625" s="259" t="n">
        <f aca="false" t="array" ref="Z625:Z625">INDEX(_Rge_Data_IC_CY,$B625,Z$1)</f>
        <v>0</v>
      </c>
      <c r="AA625" s="259" t="n">
        <f aca="false" t="array" ref="AA625:AA625">INDEX(_Rge_Data_IC_CY,$B625,AA$1)</f>
        <v>0</v>
      </c>
      <c r="AB625" s="259" t="n">
        <f aca="false" t="array" ref="AB625:AB625">INDEX(_Rge_Data_IC_CY,$B625,AB$1)</f>
        <v>0</v>
      </c>
      <c r="AC625" s="259" t="n">
        <f aca="false" t="array" ref="AC625:AC625">INDEX(_Rge_Data_IC_CY,$B625,AC$1)</f>
        <v>0</v>
      </c>
      <c r="AD625" s="259" t="n">
        <f aca="false" t="array" ref="AD625:AD625">INDEX(_Rge_Data_IC_CY,$B625,AD$1)</f>
        <v>0</v>
      </c>
      <c r="AE625" s="259" t="n">
        <f aca="false">INDEX(_Rge_Data_IC_CY,$B625,AE$1)</f>
        <v>0</v>
      </c>
      <c r="AF625" s="259" t="n">
        <f aca="false" t="array" ref="AF625:AF625">INDEX(_Rge_Data_IC_CY,$B625,AF$1)</f>
        <v>0</v>
      </c>
      <c r="AG625" s="259" t="n">
        <f aca="false" t="array" ref="AG625:AG625">INDEX(_Rge_Data_IC_CY,$B625,AG$1)</f>
        <v>0</v>
      </c>
      <c r="AH625" s="259" t="n">
        <f aca="false">V625-AG625</f>
        <v>0</v>
      </c>
      <c r="AI625" s="376" t="n">
        <f aca="false">IFERROR(AH625/V625,)</f>
        <v>0</v>
      </c>
      <c r="AJ625" s="377" t="n">
        <f aca="false">INDEX(_Rge_Data_IC_CY,$B625,AJ$1)</f>
        <v>0</v>
      </c>
      <c r="AK625" s="378" t="n">
        <f aca="false">INDEX(_Rge_Data_IC_CY,$B625,AK$1)</f>
        <v>0</v>
      </c>
      <c r="AL625" s="378" t="n">
        <f aca="false">INDEX(_Rge_Data_IC_CY,$B625,AL$1)</f>
        <v>0</v>
      </c>
      <c r="AM625" s="378" t="n">
        <f aca="false">INDEX(_Rge_Data_IC_CY,$B625,AM$1)</f>
        <v>0</v>
      </c>
      <c r="AN625" s="378" t="n">
        <f aca="false" t="array" ref="AN625:AN625">INDEX(_Rge_Data_IC_CY,$B625,AN$1)</f>
        <v>0</v>
      </c>
      <c r="AO625" s="378" t="n">
        <f aca="false" t="array" ref="AO625:AO625">INDEX(_Rge_Data_IC_CY,$B625,AO$1)</f>
        <v>0</v>
      </c>
      <c r="AP625" s="378" t="n">
        <f aca="false" t="array" ref="AP625:AP625">INDEX(_Rge_Data_IC_CY,$B625,AP$1)</f>
        <v>0</v>
      </c>
      <c r="AQ625" s="378" t="n">
        <f aca="false" t="array" ref="AQ625:AQ625">INDEX(_Rge_Data_IC_CY,$B625,AQ$1)</f>
        <v>0</v>
      </c>
      <c r="AR625" s="378" t="n">
        <f aca="false" t="array" ref="AR625:AR625">INDEX(_Rge_Data_IC_CY,$B625,AR$1)</f>
        <v>0</v>
      </c>
      <c r="AS625" s="378" t="n">
        <f aca="false">INDEX(_Rge_Data_IC_CY,$B625,AS$1)</f>
        <v>0</v>
      </c>
      <c r="AT625" s="378" t="n">
        <f aca="false" t="array" ref="AT625:AT625">INDEX(_Rge_Data_IC_CY,$B625,AT$1)</f>
        <v>0</v>
      </c>
      <c r="AU625" s="378" t="n">
        <f aca="false" t="array" ref="AU625:AU625">INDEX(_Rge_Data_IC_CY,$B625,AU$1)</f>
        <v>0</v>
      </c>
      <c r="AV625" s="262" t="e">
        <f aca="false">IF(#REF!="N",0,AU625+AX625+AY625)</f>
        <v>#REF!</v>
      </c>
      <c r="AW625" s="263" t="n">
        <f aca="false">IFERROR(AU625/AG625,0)</f>
        <v>0</v>
      </c>
      <c r="AX625" s="264" t="n">
        <f aca="false">IFERROR(IF(AND($F625="OPEN",$AH625&gt;0),$AH625*_SoP*$AW625,IF(AND($F625="CLOSED",$AH625&gt;0),$AH625*_SoL*$AW625,0)),0)</f>
        <v>0</v>
      </c>
      <c r="AY625" s="264" t="n">
        <f aca="false">IFERROR(IF($AH625&lt;0,$AH625*_SoL,0),0)</f>
        <v>0</v>
      </c>
      <c r="AZ625" s="265" t="n">
        <f aca="false">AU625+AX625</f>
        <v>0</v>
      </c>
      <c r="BA625" s="265" t="n">
        <f aca="false">AJ625-AY625</f>
        <v>0</v>
      </c>
      <c r="BB625" s="265" t="n">
        <f aca="false">AZ625-BA625</f>
        <v>0</v>
      </c>
      <c r="BC625" s="266" t="n">
        <f aca="false">IF($BB625&gt;=0,$BB625,0)</f>
        <v>0</v>
      </c>
      <c r="BD625" s="379" t="n">
        <f aca="false">IF($BB625&lt;=0,-$BB625,0)</f>
        <v>-0</v>
      </c>
      <c r="BE625" s="380" t="n">
        <f aca="false">IF((V625-AJ625)&lt;0,0,V625-AJ625)</f>
        <v>0</v>
      </c>
      <c r="BF625" s="381" t="n">
        <f aca="false">IF(AW625&gt;1,0,V625-AW625*V625)</f>
        <v>0</v>
      </c>
    </row>
    <row r="626" customFormat="false" ht="19.5" hidden="false" customHeight="true" outlineLevel="0" collapsed="false">
      <c r="A626" s="166"/>
      <c r="B626" s="208" t="n">
        <f aca="false">B625+1</f>
        <v>8</v>
      </c>
      <c r="C626" s="166"/>
      <c r="D626" s="369" t="n">
        <f aca="false">INDEX(_Rge_Projectdata_IC,$B626,MATCH("Project-ID",_Rge_Headline_Projectdata,0))</f>
        <v>0</v>
      </c>
      <c r="E626" s="370" t="str">
        <f aca="false" t="array" ref="E626:E626">IF(INDEX(_Rge_Data_IC_CY,$B626,E$1)=0,"",TEXT(INDEX(_Rge_Data_IC_CY,$B626,E$1),"JJJJMMTT"))</f>
        <v/>
      </c>
      <c r="F626" s="371" t="str">
        <f aca="false" t="array" ref="F626:F626">INDEX(_Rge_Data_IC_CY,$B626,F$1)</f>
        <v>Closed</v>
      </c>
      <c r="G626" s="371" t="n">
        <f aca="false" t="array" ref="G626:G626">IFERROR(MATCH(INDEX(_Rge_Data_IC_CY,$B626,G$1),_Rge_Projectstatus,0),"")</f>
        <v>2</v>
      </c>
      <c r="H626" s="372" t="n">
        <f aca="false">INDEX(_Rge_Data_IC_CY,$B626,H$1)</f>
        <v>0</v>
      </c>
      <c r="I626" s="373" t="n">
        <f aca="false">INDEX(_Rge_Data_IC_CY,$B626,I$1)</f>
        <v>0</v>
      </c>
      <c r="J626" s="373" t="n">
        <f aca="false">INDEX(_Rge_Data_IC_CY,$B626,J$1)</f>
        <v>0</v>
      </c>
      <c r="K626" s="373" t="n">
        <f aca="false">INDEX(_Rge_Data_IC_CY,$B626,K$1)</f>
        <v>0</v>
      </c>
      <c r="L626" s="255" t="n">
        <f aca="false" t="array" ref="L626:L626">INDEX(_Rge_Data_IC_CY,$B626,L$1)</f>
        <v>0</v>
      </c>
      <c r="M626" s="255" t="n">
        <f aca="false" t="array" ref="M626:M626">INDEX(_Rge_Data_IC_CY,$B626,M$1)</f>
        <v>0</v>
      </c>
      <c r="N626" s="255" t="n">
        <f aca="false" t="array" ref="N626:N626">INDEX(_Rge_Data_IC_CY,$B626,N$1)</f>
        <v>0</v>
      </c>
      <c r="O626" s="255" t="n">
        <f aca="false" t="array" ref="O626:O626">INDEX(_Rge_Data_IC_CY,$B626,O$1)</f>
        <v>0</v>
      </c>
      <c r="P626" s="255" t="n">
        <f aca="false" t="array" ref="P626:P626">INDEX(_Rge_Data_IC_CY,$B626,P$1)</f>
        <v>0</v>
      </c>
      <c r="Q626" s="255" t="n">
        <f aca="false">INDEX(_Rge_Data_IC_CY,$B626,Q$1)</f>
        <v>0</v>
      </c>
      <c r="R626" s="255" t="n">
        <f aca="false" t="array" ref="R626:R626">INDEX(_Rge_Data_IC_CY,$B626,R$1)</f>
        <v>0</v>
      </c>
      <c r="S626" s="255" t="n">
        <f aca="false" t="array" ref="S626:S626">INDEX(_Rge_Data_IC_CY,$B626,S$1)</f>
        <v>0</v>
      </c>
      <c r="T626" s="255" t="n">
        <f aca="false">H626-S626</f>
        <v>0</v>
      </c>
      <c r="U626" s="374" t="n">
        <f aca="false">IFERROR(T626/H626,0)</f>
        <v>0</v>
      </c>
      <c r="V626" s="375" t="n">
        <f aca="false">INDEX(_Rge_Data_IC_CY,$B626,V$1)</f>
        <v>0</v>
      </c>
      <c r="W626" s="259" t="n">
        <f aca="false">INDEX(_Rge_Data_IC_CY,$B626,W$1)</f>
        <v>0</v>
      </c>
      <c r="X626" s="259" t="n">
        <f aca="false">INDEX(_Rge_Data_IC_CY,$B626,X$1)</f>
        <v>0</v>
      </c>
      <c r="Y626" s="259" t="n">
        <f aca="false">INDEX(_Rge_Data_IC_CY,$B626,Y$1)</f>
        <v>0</v>
      </c>
      <c r="Z626" s="259" t="n">
        <f aca="false" t="array" ref="Z626:Z626">INDEX(_Rge_Data_IC_CY,$B626,Z$1)</f>
        <v>0</v>
      </c>
      <c r="AA626" s="259" t="n">
        <f aca="false" t="array" ref="AA626:AA626">INDEX(_Rge_Data_IC_CY,$B626,AA$1)</f>
        <v>0</v>
      </c>
      <c r="AB626" s="259" t="n">
        <f aca="false" t="array" ref="AB626:AB626">INDEX(_Rge_Data_IC_CY,$B626,AB$1)</f>
        <v>0</v>
      </c>
      <c r="AC626" s="259" t="n">
        <f aca="false" t="array" ref="AC626:AC626">INDEX(_Rge_Data_IC_CY,$B626,AC$1)</f>
        <v>0</v>
      </c>
      <c r="AD626" s="259" t="n">
        <f aca="false" t="array" ref="AD626:AD626">INDEX(_Rge_Data_IC_CY,$B626,AD$1)</f>
        <v>0</v>
      </c>
      <c r="AE626" s="259" t="n">
        <f aca="false">INDEX(_Rge_Data_IC_CY,$B626,AE$1)</f>
        <v>0</v>
      </c>
      <c r="AF626" s="259" t="n">
        <f aca="false" t="array" ref="AF626:AF626">INDEX(_Rge_Data_IC_CY,$B626,AF$1)</f>
        <v>0</v>
      </c>
      <c r="AG626" s="259" t="n">
        <f aca="false" t="array" ref="AG626:AG626">INDEX(_Rge_Data_IC_CY,$B626,AG$1)</f>
        <v>0</v>
      </c>
      <c r="AH626" s="259" t="n">
        <f aca="false">V626-AG626</f>
        <v>0</v>
      </c>
      <c r="AI626" s="376" t="n">
        <f aca="false">IFERROR(AH626/V626,)</f>
        <v>0</v>
      </c>
      <c r="AJ626" s="377" t="n">
        <f aca="false">INDEX(_Rge_Data_IC_CY,$B626,AJ$1)</f>
        <v>0</v>
      </c>
      <c r="AK626" s="378" t="n">
        <f aca="false">INDEX(_Rge_Data_IC_CY,$B626,AK$1)</f>
        <v>0</v>
      </c>
      <c r="AL626" s="378" t="n">
        <f aca="false">INDEX(_Rge_Data_IC_CY,$B626,AL$1)</f>
        <v>0</v>
      </c>
      <c r="AM626" s="378" t="n">
        <f aca="false">INDEX(_Rge_Data_IC_CY,$B626,AM$1)</f>
        <v>0</v>
      </c>
      <c r="AN626" s="378" t="n">
        <f aca="false" t="array" ref="AN626:AN626">INDEX(_Rge_Data_IC_CY,$B626,AN$1)</f>
        <v>0</v>
      </c>
      <c r="AO626" s="378" t="n">
        <f aca="false" t="array" ref="AO626:AO626">INDEX(_Rge_Data_IC_CY,$B626,AO$1)</f>
        <v>0</v>
      </c>
      <c r="AP626" s="378" t="n">
        <f aca="false" t="array" ref="AP626:AP626">INDEX(_Rge_Data_IC_CY,$B626,AP$1)</f>
        <v>0</v>
      </c>
      <c r="AQ626" s="378" t="n">
        <f aca="false" t="array" ref="AQ626:AQ626">INDEX(_Rge_Data_IC_CY,$B626,AQ$1)</f>
        <v>0</v>
      </c>
      <c r="AR626" s="378" t="n">
        <f aca="false" t="array" ref="AR626:AR626">INDEX(_Rge_Data_IC_CY,$B626,AR$1)</f>
        <v>0</v>
      </c>
      <c r="AS626" s="378" t="n">
        <f aca="false">INDEX(_Rge_Data_IC_CY,$B626,AS$1)</f>
        <v>0</v>
      </c>
      <c r="AT626" s="378" t="n">
        <f aca="false" t="array" ref="AT626:AT626">INDEX(_Rge_Data_IC_CY,$B626,AT$1)</f>
        <v>0</v>
      </c>
      <c r="AU626" s="378" t="n">
        <f aca="false" t="array" ref="AU626:AU626">INDEX(_Rge_Data_IC_CY,$B626,AU$1)</f>
        <v>0</v>
      </c>
      <c r="AV626" s="262" t="e">
        <f aca="false">IF(#REF!="N",0,AU626+AX626+AY626)</f>
        <v>#REF!</v>
      </c>
      <c r="AW626" s="263" t="n">
        <f aca="false">IFERROR(AU626/AG626,0)</f>
        <v>0</v>
      </c>
      <c r="AX626" s="264" t="n">
        <f aca="false">IFERROR(IF(AND($F626="OPEN",$AH626&gt;0),$AH626*_SoP*$AW626,IF(AND($F626="CLOSED",$AH626&gt;0),$AH626*_SoL*$AW626,0)),0)</f>
        <v>0</v>
      </c>
      <c r="AY626" s="264" t="n">
        <f aca="false">IFERROR(IF($AH626&lt;0,$AH626*_SoL,0),0)</f>
        <v>0</v>
      </c>
      <c r="AZ626" s="265" t="n">
        <f aca="false">AU626+AX626</f>
        <v>0</v>
      </c>
      <c r="BA626" s="265" t="n">
        <f aca="false">AJ626-AY626</f>
        <v>0</v>
      </c>
      <c r="BB626" s="265" t="n">
        <f aca="false">AZ626-BA626</f>
        <v>0</v>
      </c>
      <c r="BC626" s="266" t="n">
        <f aca="false">IF($BB626&gt;=0,$BB626,0)</f>
        <v>0</v>
      </c>
      <c r="BD626" s="379" t="n">
        <f aca="false">IF($BB626&lt;=0,-$BB626,0)</f>
        <v>-0</v>
      </c>
      <c r="BE626" s="380" t="n">
        <f aca="false">IF((V626-AJ626)&lt;0,0,V626-AJ626)</f>
        <v>0</v>
      </c>
      <c r="BF626" s="381" t="n">
        <f aca="false">IF(AW626&gt;1,0,V626-AW626*V626)</f>
        <v>0</v>
      </c>
    </row>
    <row r="627" customFormat="false" ht="19.5" hidden="false" customHeight="true" outlineLevel="0" collapsed="false">
      <c r="A627" s="166"/>
      <c r="B627" s="208" t="n">
        <f aca="false">B626+1</f>
        <v>9</v>
      </c>
      <c r="C627" s="166"/>
      <c r="D627" s="369" t="n">
        <f aca="false">INDEX(_Rge_Projectdata_IC,$B627,MATCH("Project-ID",_Rge_Headline_Projectdata,0))</f>
        <v>0</v>
      </c>
      <c r="E627" s="370" t="str">
        <f aca="false" t="array" ref="E627:E627">IF(INDEX(_Rge_Data_IC_CY,$B627,E$1)=0,"",TEXT(INDEX(_Rge_Data_IC_CY,$B627,E$1),"JJJJMMTT"))</f>
        <v/>
      </c>
      <c r="F627" s="371" t="str">
        <f aca="false" t="array" ref="F627:F627">INDEX(_Rge_Data_IC_CY,$B627,F$1)</f>
        <v>Closed</v>
      </c>
      <c r="G627" s="371" t="n">
        <f aca="false" t="array" ref="G627:G627">IFERROR(MATCH(INDEX(_Rge_Data_IC_CY,$B627,G$1),_Rge_Projectstatus,0),"")</f>
        <v>2</v>
      </c>
      <c r="H627" s="372" t="n">
        <f aca="false">INDEX(_Rge_Data_IC_CY,$B627,H$1)</f>
        <v>0</v>
      </c>
      <c r="I627" s="373" t="n">
        <f aca="false">INDEX(_Rge_Data_IC_CY,$B627,I$1)</f>
        <v>0</v>
      </c>
      <c r="J627" s="373" t="n">
        <f aca="false">INDEX(_Rge_Data_IC_CY,$B627,J$1)</f>
        <v>0</v>
      </c>
      <c r="K627" s="373" t="n">
        <f aca="false">INDEX(_Rge_Data_IC_CY,$B627,K$1)</f>
        <v>0</v>
      </c>
      <c r="L627" s="255" t="n">
        <f aca="false" t="array" ref="L627:L627">INDEX(_Rge_Data_IC_CY,$B627,L$1)</f>
        <v>0</v>
      </c>
      <c r="M627" s="255" t="n">
        <f aca="false" t="array" ref="M627:M627">INDEX(_Rge_Data_IC_CY,$B627,M$1)</f>
        <v>0</v>
      </c>
      <c r="N627" s="255" t="n">
        <f aca="false" t="array" ref="N627:N627">INDEX(_Rge_Data_IC_CY,$B627,N$1)</f>
        <v>0</v>
      </c>
      <c r="O627" s="255" t="n">
        <f aca="false" t="array" ref="O627:O627">INDEX(_Rge_Data_IC_CY,$B627,O$1)</f>
        <v>0</v>
      </c>
      <c r="P627" s="255" t="n">
        <f aca="false" t="array" ref="P627:P627">INDEX(_Rge_Data_IC_CY,$B627,P$1)</f>
        <v>0</v>
      </c>
      <c r="Q627" s="255" t="n">
        <f aca="false">INDEX(_Rge_Data_IC_CY,$B627,Q$1)</f>
        <v>0</v>
      </c>
      <c r="R627" s="255" t="n">
        <f aca="false" t="array" ref="R627:R627">INDEX(_Rge_Data_IC_CY,$B627,R$1)</f>
        <v>0</v>
      </c>
      <c r="S627" s="255" t="n">
        <f aca="false" t="array" ref="S627:S627">INDEX(_Rge_Data_IC_CY,$B627,S$1)</f>
        <v>0</v>
      </c>
      <c r="T627" s="255" t="n">
        <f aca="false">H627-S627</f>
        <v>0</v>
      </c>
      <c r="U627" s="374" t="n">
        <f aca="false">IFERROR(T627/H627,0)</f>
        <v>0</v>
      </c>
      <c r="V627" s="375" t="n">
        <f aca="false">INDEX(_Rge_Data_IC_CY,$B627,V$1)</f>
        <v>0</v>
      </c>
      <c r="W627" s="259" t="n">
        <f aca="false">INDEX(_Rge_Data_IC_CY,$B627,W$1)</f>
        <v>0</v>
      </c>
      <c r="X627" s="259" t="n">
        <f aca="false">INDEX(_Rge_Data_IC_CY,$B627,X$1)</f>
        <v>0</v>
      </c>
      <c r="Y627" s="259" t="n">
        <f aca="false">INDEX(_Rge_Data_IC_CY,$B627,Y$1)</f>
        <v>0</v>
      </c>
      <c r="Z627" s="259" t="n">
        <f aca="false" t="array" ref="Z627:Z627">INDEX(_Rge_Data_IC_CY,$B627,Z$1)</f>
        <v>0</v>
      </c>
      <c r="AA627" s="259" t="n">
        <f aca="false" t="array" ref="AA627:AA627">INDEX(_Rge_Data_IC_CY,$B627,AA$1)</f>
        <v>0</v>
      </c>
      <c r="AB627" s="259" t="n">
        <f aca="false" t="array" ref="AB627:AB627">INDEX(_Rge_Data_IC_CY,$B627,AB$1)</f>
        <v>0</v>
      </c>
      <c r="AC627" s="259" t="n">
        <f aca="false" t="array" ref="AC627:AC627">INDEX(_Rge_Data_IC_CY,$B627,AC$1)</f>
        <v>0</v>
      </c>
      <c r="AD627" s="259" t="n">
        <f aca="false" t="array" ref="AD627:AD627">INDEX(_Rge_Data_IC_CY,$B627,AD$1)</f>
        <v>0</v>
      </c>
      <c r="AE627" s="259" t="n">
        <f aca="false">INDEX(_Rge_Data_IC_CY,$B627,AE$1)</f>
        <v>0</v>
      </c>
      <c r="AF627" s="259" t="n">
        <f aca="false" t="array" ref="AF627:AF627">INDEX(_Rge_Data_IC_CY,$B627,AF$1)</f>
        <v>0</v>
      </c>
      <c r="AG627" s="259" t="n">
        <f aca="false" t="array" ref="AG627:AG627">INDEX(_Rge_Data_IC_CY,$B627,AG$1)</f>
        <v>0</v>
      </c>
      <c r="AH627" s="259" t="n">
        <f aca="false">V627-AG627</f>
        <v>0</v>
      </c>
      <c r="AI627" s="376" t="n">
        <f aca="false">IFERROR(AH627/V627,)</f>
        <v>0</v>
      </c>
      <c r="AJ627" s="377" t="n">
        <f aca="false">INDEX(_Rge_Data_IC_CY,$B627,AJ$1)</f>
        <v>0</v>
      </c>
      <c r="AK627" s="378" t="n">
        <f aca="false">INDEX(_Rge_Data_IC_CY,$B627,AK$1)</f>
        <v>0</v>
      </c>
      <c r="AL627" s="378" t="n">
        <f aca="false">INDEX(_Rge_Data_IC_CY,$B627,AL$1)</f>
        <v>0</v>
      </c>
      <c r="AM627" s="378" t="n">
        <f aca="false">INDEX(_Rge_Data_IC_CY,$B627,AM$1)</f>
        <v>0</v>
      </c>
      <c r="AN627" s="378" t="n">
        <f aca="false" t="array" ref="AN627:AN627">INDEX(_Rge_Data_IC_CY,$B627,AN$1)</f>
        <v>0</v>
      </c>
      <c r="AO627" s="378" t="n">
        <f aca="false" t="array" ref="AO627:AO627">INDEX(_Rge_Data_IC_CY,$B627,AO$1)</f>
        <v>0</v>
      </c>
      <c r="AP627" s="378" t="n">
        <f aca="false" t="array" ref="AP627:AP627">INDEX(_Rge_Data_IC_CY,$B627,AP$1)</f>
        <v>0</v>
      </c>
      <c r="AQ627" s="378" t="n">
        <f aca="false" t="array" ref="AQ627:AQ627">INDEX(_Rge_Data_IC_CY,$B627,AQ$1)</f>
        <v>0</v>
      </c>
      <c r="AR627" s="378" t="n">
        <f aca="false" t="array" ref="AR627:AR627">INDEX(_Rge_Data_IC_CY,$B627,AR$1)</f>
        <v>0</v>
      </c>
      <c r="AS627" s="378" t="n">
        <f aca="false">INDEX(_Rge_Data_IC_CY,$B627,AS$1)</f>
        <v>0</v>
      </c>
      <c r="AT627" s="378" t="n">
        <f aca="false" t="array" ref="AT627:AT627">INDEX(_Rge_Data_IC_CY,$B627,AT$1)</f>
        <v>0</v>
      </c>
      <c r="AU627" s="378" t="n">
        <f aca="false" t="array" ref="AU627:AU627">INDEX(_Rge_Data_IC_CY,$B627,AU$1)</f>
        <v>0</v>
      </c>
      <c r="AV627" s="262" t="e">
        <f aca="false">IF(#REF!="N",0,AU627+AX627+AY627)</f>
        <v>#REF!</v>
      </c>
      <c r="AW627" s="263" t="n">
        <f aca="false">IFERROR(AU627/AG627,0)</f>
        <v>0</v>
      </c>
      <c r="AX627" s="264" t="n">
        <f aca="false">IFERROR(IF(AND($F627="OPEN",$AH627&gt;0),$AH627*_SoP*$AW627,IF(AND($F627="CLOSED",$AH627&gt;0),$AH627*_SoL*$AW627,0)),0)</f>
        <v>0</v>
      </c>
      <c r="AY627" s="264" t="n">
        <f aca="false">IFERROR(IF($AH627&lt;0,$AH627*_SoL,0),0)</f>
        <v>0</v>
      </c>
      <c r="AZ627" s="265" t="n">
        <f aca="false">AU627+AX627</f>
        <v>0</v>
      </c>
      <c r="BA627" s="265" t="n">
        <f aca="false">AJ627-AY627</f>
        <v>0</v>
      </c>
      <c r="BB627" s="265" t="n">
        <f aca="false">AZ627-BA627</f>
        <v>0</v>
      </c>
      <c r="BC627" s="266" t="n">
        <f aca="false">IF($BB627&gt;=0,$BB627,0)</f>
        <v>0</v>
      </c>
      <c r="BD627" s="379" t="n">
        <f aca="false">IF($BB627&lt;=0,-$BB627,0)</f>
        <v>-0</v>
      </c>
      <c r="BE627" s="380" t="n">
        <f aca="false">IF((V627-AJ627)&lt;0,0,V627-AJ627)</f>
        <v>0</v>
      </c>
      <c r="BF627" s="381" t="n">
        <f aca="false">IF(AW627&gt;1,0,V627-AW627*V627)</f>
        <v>0</v>
      </c>
    </row>
    <row r="628" customFormat="false" ht="19.5" hidden="false" customHeight="true" outlineLevel="0" collapsed="false">
      <c r="A628" s="166"/>
      <c r="B628" s="208" t="n">
        <f aca="false">B627+1</f>
        <v>10</v>
      </c>
      <c r="C628" s="166"/>
      <c r="D628" s="369" t="n">
        <f aca="false">INDEX(_Rge_Projectdata_IC,$B628,MATCH("Project-ID",_Rge_Headline_Projectdata,0))</f>
        <v>0</v>
      </c>
      <c r="E628" s="370" t="str">
        <f aca="false" t="array" ref="E628:E628">IF(INDEX(_Rge_Data_IC_CY,$B628,E$1)=0,"",TEXT(INDEX(_Rge_Data_IC_CY,$B628,E$1),"JJJJMMTT"))</f>
        <v/>
      </c>
      <c r="F628" s="371" t="str">
        <f aca="false" t="array" ref="F628:F628">INDEX(_Rge_Data_IC_CY,$B628,F$1)</f>
        <v>Closed</v>
      </c>
      <c r="G628" s="371" t="n">
        <f aca="false" t="array" ref="G628:G628">IFERROR(MATCH(INDEX(_Rge_Data_IC_CY,$B628,G$1),_Rge_Projectstatus,0),"")</f>
        <v>2</v>
      </c>
      <c r="H628" s="372" t="n">
        <f aca="false">INDEX(_Rge_Data_IC_CY,$B628,H$1)</f>
        <v>0</v>
      </c>
      <c r="I628" s="373" t="n">
        <f aca="false">INDEX(_Rge_Data_IC_CY,$B628,I$1)</f>
        <v>0</v>
      </c>
      <c r="J628" s="373" t="n">
        <f aca="false">INDEX(_Rge_Data_IC_CY,$B628,J$1)</f>
        <v>0</v>
      </c>
      <c r="K628" s="373" t="n">
        <f aca="false">INDEX(_Rge_Data_IC_CY,$B628,K$1)</f>
        <v>0</v>
      </c>
      <c r="L628" s="255" t="n">
        <f aca="false" t="array" ref="L628:L628">INDEX(_Rge_Data_IC_CY,$B628,L$1)</f>
        <v>0</v>
      </c>
      <c r="M628" s="255" t="n">
        <f aca="false" t="array" ref="M628:M628">INDEX(_Rge_Data_IC_CY,$B628,M$1)</f>
        <v>0</v>
      </c>
      <c r="N628" s="255" t="n">
        <f aca="false" t="array" ref="N628:N628">INDEX(_Rge_Data_IC_CY,$B628,N$1)</f>
        <v>0</v>
      </c>
      <c r="O628" s="255" t="n">
        <f aca="false" t="array" ref="O628:O628">INDEX(_Rge_Data_IC_CY,$B628,O$1)</f>
        <v>0</v>
      </c>
      <c r="P628" s="255" t="n">
        <f aca="false" t="array" ref="P628:P628">INDEX(_Rge_Data_IC_CY,$B628,P$1)</f>
        <v>0</v>
      </c>
      <c r="Q628" s="255" t="n">
        <f aca="false">INDEX(_Rge_Data_IC_CY,$B628,Q$1)</f>
        <v>0</v>
      </c>
      <c r="R628" s="255" t="n">
        <f aca="false" t="array" ref="R628:R628">INDEX(_Rge_Data_IC_CY,$B628,R$1)</f>
        <v>0</v>
      </c>
      <c r="S628" s="255" t="n">
        <f aca="false" t="array" ref="S628:S628">INDEX(_Rge_Data_IC_CY,$B628,S$1)</f>
        <v>0</v>
      </c>
      <c r="T628" s="255" t="n">
        <f aca="false">H628-S628</f>
        <v>0</v>
      </c>
      <c r="U628" s="374" t="n">
        <f aca="false">IFERROR(T628/H628,0)</f>
        <v>0</v>
      </c>
      <c r="V628" s="375" t="n">
        <f aca="false">INDEX(_Rge_Data_IC_CY,$B628,V$1)</f>
        <v>0</v>
      </c>
      <c r="W628" s="259" t="n">
        <f aca="false">INDEX(_Rge_Data_IC_CY,$B628,W$1)</f>
        <v>0</v>
      </c>
      <c r="X628" s="259" t="n">
        <f aca="false">INDEX(_Rge_Data_IC_CY,$B628,X$1)</f>
        <v>0</v>
      </c>
      <c r="Y628" s="259" t="n">
        <f aca="false">INDEX(_Rge_Data_IC_CY,$B628,Y$1)</f>
        <v>0</v>
      </c>
      <c r="Z628" s="259" t="n">
        <f aca="false" t="array" ref="Z628:Z628">INDEX(_Rge_Data_IC_CY,$B628,Z$1)</f>
        <v>0</v>
      </c>
      <c r="AA628" s="259" t="n">
        <f aca="false" t="array" ref="AA628:AA628">INDEX(_Rge_Data_IC_CY,$B628,AA$1)</f>
        <v>0</v>
      </c>
      <c r="AB628" s="259" t="n">
        <f aca="false" t="array" ref="AB628:AB628">INDEX(_Rge_Data_IC_CY,$B628,AB$1)</f>
        <v>0</v>
      </c>
      <c r="AC628" s="259" t="n">
        <f aca="false" t="array" ref="AC628:AC628">INDEX(_Rge_Data_IC_CY,$B628,AC$1)</f>
        <v>0</v>
      </c>
      <c r="AD628" s="259" t="n">
        <f aca="false" t="array" ref="AD628:AD628">INDEX(_Rge_Data_IC_CY,$B628,AD$1)</f>
        <v>0</v>
      </c>
      <c r="AE628" s="259" t="n">
        <f aca="false">INDEX(_Rge_Data_IC_CY,$B628,AE$1)</f>
        <v>0</v>
      </c>
      <c r="AF628" s="259" t="n">
        <f aca="false" t="array" ref="AF628:AF628">INDEX(_Rge_Data_IC_CY,$B628,AF$1)</f>
        <v>0</v>
      </c>
      <c r="AG628" s="259" t="n">
        <f aca="false" t="array" ref="AG628:AG628">INDEX(_Rge_Data_IC_CY,$B628,AG$1)</f>
        <v>0</v>
      </c>
      <c r="AH628" s="259" t="n">
        <f aca="false">V628-AG628</f>
        <v>0</v>
      </c>
      <c r="AI628" s="376" t="n">
        <f aca="false">IFERROR(AH628/V628,)</f>
        <v>0</v>
      </c>
      <c r="AJ628" s="377" t="n">
        <f aca="false">INDEX(_Rge_Data_IC_CY,$B628,AJ$1)</f>
        <v>0</v>
      </c>
      <c r="AK628" s="378" t="n">
        <f aca="false">INDEX(_Rge_Data_IC_CY,$B628,AK$1)</f>
        <v>0</v>
      </c>
      <c r="AL628" s="378" t="n">
        <f aca="false">INDEX(_Rge_Data_IC_CY,$B628,AL$1)</f>
        <v>0</v>
      </c>
      <c r="AM628" s="378" t="n">
        <f aca="false">INDEX(_Rge_Data_IC_CY,$B628,AM$1)</f>
        <v>0</v>
      </c>
      <c r="AN628" s="378" t="n">
        <f aca="false" t="array" ref="AN628:AN628">INDEX(_Rge_Data_IC_CY,$B628,AN$1)</f>
        <v>0</v>
      </c>
      <c r="AO628" s="378" t="n">
        <f aca="false" t="array" ref="AO628:AO628">INDEX(_Rge_Data_IC_CY,$B628,AO$1)</f>
        <v>0</v>
      </c>
      <c r="AP628" s="378" t="n">
        <f aca="false" t="array" ref="AP628:AP628">INDEX(_Rge_Data_IC_CY,$B628,AP$1)</f>
        <v>0</v>
      </c>
      <c r="AQ628" s="378" t="n">
        <f aca="false" t="array" ref="AQ628:AQ628">INDEX(_Rge_Data_IC_CY,$B628,AQ$1)</f>
        <v>0</v>
      </c>
      <c r="AR628" s="378" t="n">
        <f aca="false" t="array" ref="AR628:AR628">INDEX(_Rge_Data_IC_CY,$B628,AR$1)</f>
        <v>0</v>
      </c>
      <c r="AS628" s="378" t="n">
        <f aca="false">INDEX(_Rge_Data_IC_CY,$B628,AS$1)</f>
        <v>0</v>
      </c>
      <c r="AT628" s="378" t="n">
        <f aca="false" t="array" ref="AT628:AT628">INDEX(_Rge_Data_IC_CY,$B628,AT$1)</f>
        <v>0</v>
      </c>
      <c r="AU628" s="378" t="n">
        <f aca="false" t="array" ref="AU628:AU628">INDEX(_Rge_Data_IC_CY,$B628,AU$1)</f>
        <v>0</v>
      </c>
      <c r="AV628" s="262" t="e">
        <f aca="false">IF(#REF!="N",0,AU628+AX628+AY628)</f>
        <v>#REF!</v>
      </c>
      <c r="AW628" s="263" t="n">
        <f aca="false">IFERROR(AU628/AG628,0)</f>
        <v>0</v>
      </c>
      <c r="AX628" s="264" t="n">
        <f aca="false">IFERROR(IF(AND($F628="OPEN",$AH628&gt;0),$AH628*_SoP*$AW628,IF(AND($F628="CLOSED",$AH628&gt;0),$AH628*_SoL*$AW628,0)),0)</f>
        <v>0</v>
      </c>
      <c r="AY628" s="264" t="n">
        <f aca="false">IFERROR(IF($AH628&lt;0,$AH628*_SoL,0),0)</f>
        <v>0</v>
      </c>
      <c r="AZ628" s="265" t="n">
        <f aca="false">AU628+AX628</f>
        <v>0</v>
      </c>
      <c r="BA628" s="265" t="n">
        <f aca="false">AJ628-AY628</f>
        <v>0</v>
      </c>
      <c r="BB628" s="265" t="n">
        <f aca="false">AZ628-BA628</f>
        <v>0</v>
      </c>
      <c r="BC628" s="266" t="n">
        <f aca="false">IF($BB628&gt;=0,$BB628,0)</f>
        <v>0</v>
      </c>
      <c r="BD628" s="379" t="n">
        <f aca="false">IF($BB628&lt;=0,-$BB628,0)</f>
        <v>-0</v>
      </c>
      <c r="BE628" s="380" t="n">
        <f aca="false">IF((V628-AJ628)&lt;0,0,V628-AJ628)</f>
        <v>0</v>
      </c>
      <c r="BF628" s="381" t="n">
        <f aca="false">IF(AW628&gt;1,0,V628-AW628*V628)</f>
        <v>0</v>
      </c>
    </row>
    <row r="629" customFormat="false" ht="19.5" hidden="false" customHeight="true" outlineLevel="0" collapsed="false">
      <c r="A629" s="166"/>
      <c r="B629" s="208" t="n">
        <f aca="false">B628+1</f>
        <v>11</v>
      </c>
      <c r="C629" s="166"/>
      <c r="D629" s="369" t="n">
        <f aca="false">INDEX(_Rge_Projectdata_IC,$B629,MATCH("Project-ID",_Rge_Headline_Projectdata,0))</f>
        <v>0</v>
      </c>
      <c r="E629" s="370" t="str">
        <f aca="false" t="array" ref="E629:E629">IF(INDEX(_Rge_Data_IC_CY,$B629,E$1)=0,"",TEXT(INDEX(_Rge_Data_IC_CY,$B629,E$1),"JJJJMMTT"))</f>
        <v/>
      </c>
      <c r="F629" s="371" t="str">
        <f aca="false" t="array" ref="F629:F629">INDEX(_Rge_Data_IC_CY,$B629,F$1)</f>
        <v>Closed</v>
      </c>
      <c r="G629" s="371" t="n">
        <f aca="false" t="array" ref="G629:G629">IFERROR(MATCH(INDEX(_Rge_Data_IC_CY,$B629,G$1),_Rge_Projectstatus,0),"")</f>
        <v>2</v>
      </c>
      <c r="H629" s="372" t="n">
        <f aca="false">INDEX(_Rge_Data_IC_CY,$B629,H$1)</f>
        <v>0</v>
      </c>
      <c r="I629" s="373" t="n">
        <f aca="false">INDEX(_Rge_Data_IC_CY,$B629,I$1)</f>
        <v>0</v>
      </c>
      <c r="J629" s="373" t="n">
        <f aca="false">INDEX(_Rge_Data_IC_CY,$B629,J$1)</f>
        <v>0</v>
      </c>
      <c r="K629" s="373" t="n">
        <f aca="false">INDEX(_Rge_Data_IC_CY,$B629,K$1)</f>
        <v>0</v>
      </c>
      <c r="L629" s="255" t="n">
        <f aca="false" t="array" ref="L629:L629">INDEX(_Rge_Data_IC_CY,$B629,L$1)</f>
        <v>0</v>
      </c>
      <c r="M629" s="255" t="n">
        <f aca="false" t="array" ref="M629:M629">INDEX(_Rge_Data_IC_CY,$B629,M$1)</f>
        <v>0</v>
      </c>
      <c r="N629" s="255" t="n">
        <f aca="false" t="array" ref="N629:N629">INDEX(_Rge_Data_IC_CY,$B629,N$1)</f>
        <v>0</v>
      </c>
      <c r="O629" s="255" t="n">
        <f aca="false" t="array" ref="O629:O629">INDEX(_Rge_Data_IC_CY,$B629,O$1)</f>
        <v>0</v>
      </c>
      <c r="P629" s="255" t="n">
        <f aca="false" t="array" ref="P629:P629">INDEX(_Rge_Data_IC_CY,$B629,P$1)</f>
        <v>0</v>
      </c>
      <c r="Q629" s="255" t="n">
        <f aca="false">INDEX(_Rge_Data_IC_CY,$B629,Q$1)</f>
        <v>0</v>
      </c>
      <c r="R629" s="255" t="n">
        <f aca="false" t="array" ref="R629:R629">INDEX(_Rge_Data_IC_CY,$B629,R$1)</f>
        <v>0</v>
      </c>
      <c r="S629" s="255" t="n">
        <f aca="false" t="array" ref="S629:S629">INDEX(_Rge_Data_IC_CY,$B629,S$1)</f>
        <v>0</v>
      </c>
      <c r="T629" s="255" t="n">
        <f aca="false">H629-S629</f>
        <v>0</v>
      </c>
      <c r="U629" s="374" t="n">
        <f aca="false">IFERROR(T629/H629,0)</f>
        <v>0</v>
      </c>
      <c r="V629" s="375" t="n">
        <f aca="false">INDEX(_Rge_Data_IC_CY,$B629,V$1)</f>
        <v>0</v>
      </c>
      <c r="W629" s="259" t="n">
        <f aca="false">INDEX(_Rge_Data_IC_CY,$B629,W$1)</f>
        <v>0</v>
      </c>
      <c r="X629" s="259" t="n">
        <f aca="false">INDEX(_Rge_Data_IC_CY,$B629,X$1)</f>
        <v>0</v>
      </c>
      <c r="Y629" s="259" t="n">
        <f aca="false">INDEX(_Rge_Data_IC_CY,$B629,Y$1)</f>
        <v>0</v>
      </c>
      <c r="Z629" s="259" t="n">
        <f aca="false" t="array" ref="Z629:Z629">INDEX(_Rge_Data_IC_CY,$B629,Z$1)</f>
        <v>0</v>
      </c>
      <c r="AA629" s="259" t="n">
        <f aca="false" t="array" ref="AA629:AA629">INDEX(_Rge_Data_IC_CY,$B629,AA$1)</f>
        <v>0</v>
      </c>
      <c r="AB629" s="259" t="n">
        <f aca="false" t="array" ref="AB629:AB629">INDEX(_Rge_Data_IC_CY,$B629,AB$1)</f>
        <v>0</v>
      </c>
      <c r="AC629" s="259" t="n">
        <f aca="false" t="array" ref="AC629:AC629">INDEX(_Rge_Data_IC_CY,$B629,AC$1)</f>
        <v>0</v>
      </c>
      <c r="AD629" s="259" t="n">
        <f aca="false" t="array" ref="AD629:AD629">INDEX(_Rge_Data_IC_CY,$B629,AD$1)</f>
        <v>0</v>
      </c>
      <c r="AE629" s="259" t="n">
        <f aca="false">INDEX(_Rge_Data_IC_CY,$B629,AE$1)</f>
        <v>0</v>
      </c>
      <c r="AF629" s="259" t="n">
        <f aca="false" t="array" ref="AF629:AF629">INDEX(_Rge_Data_IC_CY,$B629,AF$1)</f>
        <v>0</v>
      </c>
      <c r="AG629" s="259" t="n">
        <f aca="false" t="array" ref="AG629:AG629">INDEX(_Rge_Data_IC_CY,$B629,AG$1)</f>
        <v>0</v>
      </c>
      <c r="AH629" s="259" t="n">
        <f aca="false">V629-AG629</f>
        <v>0</v>
      </c>
      <c r="AI629" s="376" t="n">
        <f aca="false">IFERROR(AH629/V629,)</f>
        <v>0</v>
      </c>
      <c r="AJ629" s="377" t="n">
        <f aca="false">INDEX(_Rge_Data_IC_CY,$B629,AJ$1)</f>
        <v>0</v>
      </c>
      <c r="AK629" s="378" t="n">
        <f aca="false">INDEX(_Rge_Data_IC_CY,$B629,AK$1)</f>
        <v>0</v>
      </c>
      <c r="AL629" s="378" t="n">
        <f aca="false">INDEX(_Rge_Data_IC_CY,$B629,AL$1)</f>
        <v>0</v>
      </c>
      <c r="AM629" s="378" t="n">
        <f aca="false">INDEX(_Rge_Data_IC_CY,$B629,AM$1)</f>
        <v>0</v>
      </c>
      <c r="AN629" s="378" t="n">
        <f aca="false" t="array" ref="AN629:AN629">INDEX(_Rge_Data_IC_CY,$B629,AN$1)</f>
        <v>0</v>
      </c>
      <c r="AO629" s="378" t="n">
        <f aca="false" t="array" ref="AO629:AO629">INDEX(_Rge_Data_IC_CY,$B629,AO$1)</f>
        <v>0</v>
      </c>
      <c r="AP629" s="378" t="n">
        <f aca="false" t="array" ref="AP629:AP629">INDEX(_Rge_Data_IC_CY,$B629,AP$1)</f>
        <v>0</v>
      </c>
      <c r="AQ629" s="378" t="n">
        <f aca="false" t="array" ref="AQ629:AQ629">INDEX(_Rge_Data_IC_CY,$B629,AQ$1)</f>
        <v>0</v>
      </c>
      <c r="AR629" s="378" t="n">
        <f aca="false" t="array" ref="AR629:AR629">INDEX(_Rge_Data_IC_CY,$B629,AR$1)</f>
        <v>0</v>
      </c>
      <c r="AS629" s="378" t="n">
        <f aca="false">INDEX(_Rge_Data_IC_CY,$B629,AS$1)</f>
        <v>0</v>
      </c>
      <c r="AT629" s="378" t="n">
        <f aca="false" t="array" ref="AT629:AT629">INDEX(_Rge_Data_IC_CY,$B629,AT$1)</f>
        <v>0</v>
      </c>
      <c r="AU629" s="378" t="n">
        <f aca="false" t="array" ref="AU629:AU629">INDEX(_Rge_Data_IC_CY,$B629,AU$1)</f>
        <v>0</v>
      </c>
      <c r="AV629" s="262" t="e">
        <f aca="false">IF(#REF!="N",0,AU629+AX629+AY629)</f>
        <v>#REF!</v>
      </c>
      <c r="AW629" s="263" t="n">
        <f aca="false">IFERROR(AU629/AG629,0)</f>
        <v>0</v>
      </c>
      <c r="AX629" s="264" t="n">
        <f aca="false">IFERROR(IF(AND($F629="OPEN",$AH629&gt;0),$AH629*_SoP*$AW629,IF(AND($F629="CLOSED",$AH629&gt;0),$AH629*_SoL*$AW629,0)),0)</f>
        <v>0</v>
      </c>
      <c r="AY629" s="264" t="n">
        <f aca="false">IFERROR(IF($AH629&lt;0,$AH629*_SoL,0),0)</f>
        <v>0</v>
      </c>
      <c r="AZ629" s="265" t="n">
        <f aca="false">AU629+AX629</f>
        <v>0</v>
      </c>
      <c r="BA629" s="265" t="n">
        <f aca="false">AJ629-AY629</f>
        <v>0</v>
      </c>
      <c r="BB629" s="265" t="n">
        <f aca="false">AZ629-BA629</f>
        <v>0</v>
      </c>
      <c r="BC629" s="266" t="n">
        <f aca="false">IF($BB629&gt;=0,$BB629,0)</f>
        <v>0</v>
      </c>
      <c r="BD629" s="379" t="n">
        <f aca="false">IF($BB629&lt;=0,-$BB629,0)</f>
        <v>-0</v>
      </c>
      <c r="BE629" s="380" t="n">
        <f aca="false">IF((V629-AJ629)&lt;0,0,V629-AJ629)</f>
        <v>0</v>
      </c>
      <c r="BF629" s="381" t="n">
        <f aca="false">IF(AW629&gt;1,0,V629-AW629*V629)</f>
        <v>0</v>
      </c>
    </row>
    <row r="630" customFormat="false" ht="19.5" hidden="false" customHeight="true" outlineLevel="0" collapsed="false">
      <c r="A630" s="166"/>
      <c r="B630" s="208" t="n">
        <f aca="false">B629+1</f>
        <v>12</v>
      </c>
      <c r="C630" s="166"/>
      <c r="D630" s="369" t="n">
        <f aca="false">INDEX(_Rge_Projectdata_IC,$B630,MATCH("Project-ID",_Rge_Headline_Projectdata,0))</f>
        <v>0</v>
      </c>
      <c r="E630" s="370" t="str">
        <f aca="false" t="array" ref="E630:E630">IF(INDEX(_Rge_Data_IC_CY,$B630,E$1)=0,"",TEXT(INDEX(_Rge_Data_IC_CY,$B630,E$1),"JJJJMMTT"))</f>
        <v/>
      </c>
      <c r="F630" s="371" t="str">
        <f aca="false" t="array" ref="F630:F630">INDEX(_Rge_Data_IC_CY,$B630,F$1)</f>
        <v>Closed</v>
      </c>
      <c r="G630" s="371" t="n">
        <f aca="false" t="array" ref="G630:G630">IFERROR(MATCH(INDEX(_Rge_Data_IC_CY,$B630,G$1),_Rge_Projectstatus,0),"")</f>
        <v>2</v>
      </c>
      <c r="H630" s="372" t="n">
        <f aca="false">INDEX(_Rge_Data_IC_CY,$B630,H$1)</f>
        <v>0</v>
      </c>
      <c r="I630" s="373" t="n">
        <f aca="false">INDEX(_Rge_Data_IC_CY,$B630,I$1)</f>
        <v>0</v>
      </c>
      <c r="J630" s="373" t="n">
        <f aca="false">INDEX(_Rge_Data_IC_CY,$B630,J$1)</f>
        <v>0</v>
      </c>
      <c r="K630" s="373" t="n">
        <f aca="false">INDEX(_Rge_Data_IC_CY,$B630,K$1)</f>
        <v>0</v>
      </c>
      <c r="L630" s="255" t="n">
        <f aca="false" t="array" ref="L630:L630">INDEX(_Rge_Data_IC_CY,$B630,L$1)</f>
        <v>0</v>
      </c>
      <c r="M630" s="255" t="n">
        <f aca="false" t="array" ref="M630:M630">INDEX(_Rge_Data_IC_CY,$B630,M$1)</f>
        <v>0</v>
      </c>
      <c r="N630" s="255" t="n">
        <f aca="false" t="array" ref="N630:N630">INDEX(_Rge_Data_IC_CY,$B630,N$1)</f>
        <v>0</v>
      </c>
      <c r="O630" s="255" t="n">
        <f aca="false" t="array" ref="O630:O630">INDEX(_Rge_Data_IC_CY,$B630,O$1)</f>
        <v>0</v>
      </c>
      <c r="P630" s="255" t="n">
        <f aca="false" t="array" ref="P630:P630">INDEX(_Rge_Data_IC_CY,$B630,P$1)</f>
        <v>0</v>
      </c>
      <c r="Q630" s="255" t="n">
        <f aca="false">INDEX(_Rge_Data_IC_CY,$B630,Q$1)</f>
        <v>0</v>
      </c>
      <c r="R630" s="255" t="n">
        <f aca="false" t="array" ref="R630:R630">INDEX(_Rge_Data_IC_CY,$B630,R$1)</f>
        <v>0</v>
      </c>
      <c r="S630" s="255" t="n">
        <f aca="false" t="array" ref="S630:S630">INDEX(_Rge_Data_IC_CY,$B630,S$1)</f>
        <v>0</v>
      </c>
      <c r="T630" s="255" t="n">
        <f aca="false">H630-S630</f>
        <v>0</v>
      </c>
      <c r="U630" s="374" t="n">
        <f aca="false">IFERROR(T630/H630,0)</f>
        <v>0</v>
      </c>
      <c r="V630" s="375" t="n">
        <f aca="false">INDEX(_Rge_Data_IC_CY,$B630,V$1)</f>
        <v>0</v>
      </c>
      <c r="W630" s="259" t="n">
        <f aca="false">INDEX(_Rge_Data_IC_CY,$B630,W$1)</f>
        <v>0</v>
      </c>
      <c r="X630" s="259" t="n">
        <f aca="false">INDEX(_Rge_Data_IC_CY,$B630,X$1)</f>
        <v>0</v>
      </c>
      <c r="Y630" s="259" t="n">
        <f aca="false">INDEX(_Rge_Data_IC_CY,$B630,Y$1)</f>
        <v>0</v>
      </c>
      <c r="Z630" s="259" t="n">
        <f aca="false" t="array" ref="Z630:Z630">INDEX(_Rge_Data_IC_CY,$B630,Z$1)</f>
        <v>0</v>
      </c>
      <c r="AA630" s="259" t="n">
        <f aca="false" t="array" ref="AA630:AA630">INDEX(_Rge_Data_IC_CY,$B630,AA$1)</f>
        <v>0</v>
      </c>
      <c r="AB630" s="259" t="n">
        <f aca="false" t="array" ref="AB630:AB630">INDEX(_Rge_Data_IC_CY,$B630,AB$1)</f>
        <v>0</v>
      </c>
      <c r="AC630" s="259" t="n">
        <f aca="false" t="array" ref="AC630:AC630">INDEX(_Rge_Data_IC_CY,$B630,AC$1)</f>
        <v>0</v>
      </c>
      <c r="AD630" s="259" t="n">
        <f aca="false" t="array" ref="AD630:AD630">INDEX(_Rge_Data_IC_CY,$B630,AD$1)</f>
        <v>0</v>
      </c>
      <c r="AE630" s="259" t="n">
        <f aca="false">INDEX(_Rge_Data_IC_CY,$B630,AE$1)</f>
        <v>0</v>
      </c>
      <c r="AF630" s="259" t="n">
        <f aca="false" t="array" ref="AF630:AF630">INDEX(_Rge_Data_IC_CY,$B630,AF$1)</f>
        <v>0</v>
      </c>
      <c r="AG630" s="259" t="n">
        <f aca="false" t="array" ref="AG630:AG630">INDEX(_Rge_Data_IC_CY,$B630,AG$1)</f>
        <v>0</v>
      </c>
      <c r="AH630" s="259" t="n">
        <f aca="false">V630-AG630</f>
        <v>0</v>
      </c>
      <c r="AI630" s="376" t="n">
        <f aca="false">IFERROR(AH630/V630,)</f>
        <v>0</v>
      </c>
      <c r="AJ630" s="377" t="n">
        <f aca="false">INDEX(_Rge_Data_IC_CY,$B630,AJ$1)</f>
        <v>0</v>
      </c>
      <c r="AK630" s="378" t="n">
        <f aca="false">INDEX(_Rge_Data_IC_CY,$B630,AK$1)</f>
        <v>0</v>
      </c>
      <c r="AL630" s="378" t="n">
        <f aca="false">INDEX(_Rge_Data_IC_CY,$B630,AL$1)</f>
        <v>0</v>
      </c>
      <c r="AM630" s="378" t="n">
        <f aca="false">INDEX(_Rge_Data_IC_CY,$B630,AM$1)</f>
        <v>0</v>
      </c>
      <c r="AN630" s="378" t="n">
        <f aca="false" t="array" ref="AN630:AN630">INDEX(_Rge_Data_IC_CY,$B630,AN$1)</f>
        <v>0</v>
      </c>
      <c r="AO630" s="378" t="n">
        <f aca="false" t="array" ref="AO630:AO630">INDEX(_Rge_Data_IC_CY,$B630,AO$1)</f>
        <v>0</v>
      </c>
      <c r="AP630" s="378" t="n">
        <f aca="false" t="array" ref="AP630:AP630">INDEX(_Rge_Data_IC_CY,$B630,AP$1)</f>
        <v>0</v>
      </c>
      <c r="AQ630" s="378" t="n">
        <f aca="false" t="array" ref="AQ630:AQ630">INDEX(_Rge_Data_IC_CY,$B630,AQ$1)</f>
        <v>0</v>
      </c>
      <c r="AR630" s="378" t="n">
        <f aca="false" t="array" ref="AR630:AR630">INDEX(_Rge_Data_IC_CY,$B630,AR$1)</f>
        <v>0</v>
      </c>
      <c r="AS630" s="378" t="n">
        <f aca="false">INDEX(_Rge_Data_IC_CY,$B630,AS$1)</f>
        <v>0</v>
      </c>
      <c r="AT630" s="378" t="n">
        <f aca="false" t="array" ref="AT630:AT630">INDEX(_Rge_Data_IC_CY,$B630,AT$1)</f>
        <v>0</v>
      </c>
      <c r="AU630" s="378" t="n">
        <f aca="false" t="array" ref="AU630:AU630">INDEX(_Rge_Data_IC_CY,$B630,AU$1)</f>
        <v>0</v>
      </c>
      <c r="AV630" s="262" t="e">
        <f aca="false">IF(#REF!="N",0,AU630+AX630+AY630)</f>
        <v>#REF!</v>
      </c>
      <c r="AW630" s="263" t="n">
        <f aca="false">IFERROR(AU630/AG630,0)</f>
        <v>0</v>
      </c>
      <c r="AX630" s="264" t="n">
        <f aca="false">IFERROR(IF(AND($F630="OPEN",$AH630&gt;0),$AH630*_SoP*$AW630,IF(AND($F630="CLOSED",$AH630&gt;0),$AH630*_SoL*$AW630,0)),0)</f>
        <v>0</v>
      </c>
      <c r="AY630" s="264" t="n">
        <f aca="false">IFERROR(IF($AH630&lt;0,$AH630*_SoL,0),0)</f>
        <v>0</v>
      </c>
      <c r="AZ630" s="265" t="n">
        <f aca="false">AU630+AX630</f>
        <v>0</v>
      </c>
      <c r="BA630" s="265" t="n">
        <f aca="false">AJ630-AY630</f>
        <v>0</v>
      </c>
      <c r="BB630" s="265" t="n">
        <f aca="false">AZ630-BA630</f>
        <v>0</v>
      </c>
      <c r="BC630" s="266" t="n">
        <f aca="false">IF($BB630&gt;=0,$BB630,0)</f>
        <v>0</v>
      </c>
      <c r="BD630" s="379" t="n">
        <f aca="false">IF($BB630&lt;=0,-$BB630,0)</f>
        <v>-0</v>
      </c>
      <c r="BE630" s="380" t="n">
        <f aca="false">IF((V630-AJ630)&lt;0,0,V630-AJ630)</f>
        <v>0</v>
      </c>
      <c r="BF630" s="381" t="n">
        <f aca="false">IF(AW630&gt;1,0,V630-AW630*V630)</f>
        <v>0</v>
      </c>
    </row>
    <row r="631" customFormat="false" ht="19.5" hidden="false" customHeight="true" outlineLevel="0" collapsed="false">
      <c r="A631" s="166"/>
      <c r="B631" s="208" t="n">
        <f aca="false">B630+1</f>
        <v>13</v>
      </c>
      <c r="C631" s="166"/>
      <c r="D631" s="369" t="n">
        <f aca="false">INDEX(_Rge_Projectdata_IC,$B631,MATCH("Project-ID",_Rge_Headline_Projectdata,0))</f>
        <v>0</v>
      </c>
      <c r="E631" s="370" t="str">
        <f aca="false" t="array" ref="E631:E631">IF(INDEX(_Rge_Data_IC_CY,$B631,E$1)=0,"",TEXT(INDEX(_Rge_Data_IC_CY,$B631,E$1),"JJJJMMTT"))</f>
        <v/>
      </c>
      <c r="F631" s="371" t="str">
        <f aca="false" t="array" ref="F631:F631">INDEX(_Rge_Data_IC_CY,$B631,F$1)</f>
        <v>Closed</v>
      </c>
      <c r="G631" s="371" t="n">
        <f aca="false" t="array" ref="G631:G631">IFERROR(MATCH(INDEX(_Rge_Data_IC_CY,$B631,G$1),_Rge_Projectstatus,0),"")</f>
        <v>2</v>
      </c>
      <c r="H631" s="372" t="n">
        <f aca="false">INDEX(_Rge_Data_IC_CY,$B631,H$1)</f>
        <v>0</v>
      </c>
      <c r="I631" s="373" t="n">
        <f aca="false">INDEX(_Rge_Data_IC_CY,$B631,I$1)</f>
        <v>0</v>
      </c>
      <c r="J631" s="373" t="n">
        <f aca="false">INDEX(_Rge_Data_IC_CY,$B631,J$1)</f>
        <v>0</v>
      </c>
      <c r="K631" s="373" t="n">
        <f aca="false">INDEX(_Rge_Data_IC_CY,$B631,K$1)</f>
        <v>0</v>
      </c>
      <c r="L631" s="255" t="n">
        <f aca="false" t="array" ref="L631:L631">INDEX(_Rge_Data_IC_CY,$B631,L$1)</f>
        <v>0</v>
      </c>
      <c r="M631" s="255" t="n">
        <f aca="false" t="array" ref="M631:M631">INDEX(_Rge_Data_IC_CY,$B631,M$1)</f>
        <v>0</v>
      </c>
      <c r="N631" s="255" t="n">
        <f aca="false" t="array" ref="N631:N631">INDEX(_Rge_Data_IC_CY,$B631,N$1)</f>
        <v>0</v>
      </c>
      <c r="O631" s="255" t="n">
        <f aca="false" t="array" ref="O631:O631">INDEX(_Rge_Data_IC_CY,$B631,O$1)</f>
        <v>0</v>
      </c>
      <c r="P631" s="255" t="n">
        <f aca="false" t="array" ref="P631:P631">INDEX(_Rge_Data_IC_CY,$B631,P$1)</f>
        <v>0</v>
      </c>
      <c r="Q631" s="255" t="n">
        <f aca="false">INDEX(_Rge_Data_IC_CY,$B631,Q$1)</f>
        <v>0</v>
      </c>
      <c r="R631" s="255" t="n">
        <f aca="false" t="array" ref="R631:R631">INDEX(_Rge_Data_IC_CY,$B631,R$1)</f>
        <v>0</v>
      </c>
      <c r="S631" s="255" t="n">
        <f aca="false" t="array" ref="S631:S631">INDEX(_Rge_Data_IC_CY,$B631,S$1)</f>
        <v>0</v>
      </c>
      <c r="T631" s="255" t="n">
        <f aca="false">H631-S631</f>
        <v>0</v>
      </c>
      <c r="U631" s="374" t="n">
        <f aca="false">IFERROR(T631/H631,0)</f>
        <v>0</v>
      </c>
      <c r="V631" s="375" t="n">
        <f aca="false">INDEX(_Rge_Data_IC_CY,$B631,V$1)</f>
        <v>0</v>
      </c>
      <c r="W631" s="259" t="n">
        <f aca="false">INDEX(_Rge_Data_IC_CY,$B631,W$1)</f>
        <v>0</v>
      </c>
      <c r="X631" s="259" t="n">
        <f aca="false">INDEX(_Rge_Data_IC_CY,$B631,X$1)</f>
        <v>0</v>
      </c>
      <c r="Y631" s="259" t="n">
        <f aca="false">INDEX(_Rge_Data_IC_CY,$B631,Y$1)</f>
        <v>0</v>
      </c>
      <c r="Z631" s="259" t="n">
        <f aca="false" t="array" ref="Z631:Z631">INDEX(_Rge_Data_IC_CY,$B631,Z$1)</f>
        <v>0</v>
      </c>
      <c r="AA631" s="259" t="n">
        <f aca="false" t="array" ref="AA631:AA631">INDEX(_Rge_Data_IC_CY,$B631,AA$1)</f>
        <v>0</v>
      </c>
      <c r="AB631" s="259" t="n">
        <f aca="false" t="array" ref="AB631:AB631">INDEX(_Rge_Data_IC_CY,$B631,AB$1)</f>
        <v>0</v>
      </c>
      <c r="AC631" s="259" t="n">
        <f aca="false" t="array" ref="AC631:AC631">INDEX(_Rge_Data_IC_CY,$B631,AC$1)</f>
        <v>0</v>
      </c>
      <c r="AD631" s="259" t="n">
        <f aca="false" t="array" ref="AD631:AD631">INDEX(_Rge_Data_IC_CY,$B631,AD$1)</f>
        <v>0</v>
      </c>
      <c r="AE631" s="259" t="n">
        <f aca="false">INDEX(_Rge_Data_IC_CY,$B631,AE$1)</f>
        <v>0</v>
      </c>
      <c r="AF631" s="259" t="n">
        <f aca="false" t="array" ref="AF631:AF631">INDEX(_Rge_Data_IC_CY,$B631,AF$1)</f>
        <v>0</v>
      </c>
      <c r="AG631" s="259" t="n">
        <f aca="false" t="array" ref="AG631:AG631">INDEX(_Rge_Data_IC_CY,$B631,AG$1)</f>
        <v>0</v>
      </c>
      <c r="AH631" s="259" t="n">
        <f aca="false">V631-AG631</f>
        <v>0</v>
      </c>
      <c r="AI631" s="376" t="n">
        <f aca="false">IFERROR(AH631/V631,)</f>
        <v>0</v>
      </c>
      <c r="AJ631" s="377" t="n">
        <f aca="false">INDEX(_Rge_Data_IC_CY,$B631,AJ$1)</f>
        <v>0</v>
      </c>
      <c r="AK631" s="378" t="n">
        <f aca="false">INDEX(_Rge_Data_IC_CY,$B631,AK$1)</f>
        <v>0</v>
      </c>
      <c r="AL631" s="378" t="n">
        <f aca="false">INDEX(_Rge_Data_IC_CY,$B631,AL$1)</f>
        <v>0</v>
      </c>
      <c r="AM631" s="378" t="n">
        <f aca="false">INDEX(_Rge_Data_IC_CY,$B631,AM$1)</f>
        <v>0</v>
      </c>
      <c r="AN631" s="378" t="n">
        <f aca="false" t="array" ref="AN631:AN631">INDEX(_Rge_Data_IC_CY,$B631,AN$1)</f>
        <v>0</v>
      </c>
      <c r="AO631" s="378" t="n">
        <f aca="false" t="array" ref="AO631:AO631">INDEX(_Rge_Data_IC_CY,$B631,AO$1)</f>
        <v>0</v>
      </c>
      <c r="AP631" s="378" t="n">
        <f aca="false" t="array" ref="AP631:AP631">INDEX(_Rge_Data_IC_CY,$B631,AP$1)</f>
        <v>0</v>
      </c>
      <c r="AQ631" s="378" t="n">
        <f aca="false" t="array" ref="AQ631:AQ631">INDEX(_Rge_Data_IC_CY,$B631,AQ$1)</f>
        <v>0</v>
      </c>
      <c r="AR631" s="378" t="n">
        <f aca="false" t="array" ref="AR631:AR631">INDEX(_Rge_Data_IC_CY,$B631,AR$1)</f>
        <v>0</v>
      </c>
      <c r="AS631" s="378" t="n">
        <f aca="false">INDEX(_Rge_Data_IC_CY,$B631,AS$1)</f>
        <v>0</v>
      </c>
      <c r="AT631" s="378" t="n">
        <f aca="false" t="array" ref="AT631:AT631">INDEX(_Rge_Data_IC_CY,$B631,AT$1)</f>
        <v>0</v>
      </c>
      <c r="AU631" s="378" t="n">
        <f aca="false" t="array" ref="AU631:AU631">INDEX(_Rge_Data_IC_CY,$B631,AU$1)</f>
        <v>0</v>
      </c>
      <c r="AV631" s="262" t="e">
        <f aca="false">IF(#REF!="N",0,AU631+AX631+AY631)</f>
        <v>#REF!</v>
      </c>
      <c r="AW631" s="263" t="n">
        <f aca="false">IFERROR(AU631/AG631,0)</f>
        <v>0</v>
      </c>
      <c r="AX631" s="264" t="n">
        <f aca="false">IFERROR(IF(AND($F631="OPEN",$AH631&gt;0),$AH631*_SoP*$AW631,IF(AND($F631="CLOSED",$AH631&gt;0),$AH631*_SoL*$AW631,0)),0)</f>
        <v>0</v>
      </c>
      <c r="AY631" s="264" t="n">
        <f aca="false">IFERROR(IF($AH631&lt;0,$AH631*_SoL,0),0)</f>
        <v>0</v>
      </c>
      <c r="AZ631" s="265" t="n">
        <f aca="false">AU631+AX631</f>
        <v>0</v>
      </c>
      <c r="BA631" s="265" t="n">
        <f aca="false">AJ631-AY631</f>
        <v>0</v>
      </c>
      <c r="BB631" s="265" t="n">
        <f aca="false">AZ631-BA631</f>
        <v>0</v>
      </c>
      <c r="BC631" s="266" t="n">
        <f aca="false">IF($BB631&gt;=0,$BB631,0)</f>
        <v>0</v>
      </c>
      <c r="BD631" s="379" t="n">
        <f aca="false">IF($BB631&lt;=0,-$BB631,0)</f>
        <v>-0</v>
      </c>
      <c r="BE631" s="380" t="n">
        <f aca="false">IF((V631-AJ631)&lt;0,0,V631-AJ631)</f>
        <v>0</v>
      </c>
      <c r="BF631" s="381" t="n">
        <f aca="false">IF(AW631&gt;1,0,V631-AW631*V631)</f>
        <v>0</v>
      </c>
    </row>
    <row r="632" customFormat="false" ht="19.5" hidden="false" customHeight="true" outlineLevel="0" collapsed="false">
      <c r="A632" s="166"/>
      <c r="B632" s="208" t="n">
        <f aca="false">B631+1</f>
        <v>14</v>
      </c>
      <c r="C632" s="166"/>
      <c r="D632" s="369" t="n">
        <f aca="false">INDEX(_Rge_Projectdata_IC,$B632,MATCH("Project-ID",_Rge_Headline_Projectdata,0))</f>
        <v>0</v>
      </c>
      <c r="E632" s="370" t="str">
        <f aca="false" t="array" ref="E632:E632">IF(INDEX(_Rge_Data_IC_CY,$B632,E$1)=0,"",TEXT(INDEX(_Rge_Data_IC_CY,$B632,E$1),"JJJJMMTT"))</f>
        <v/>
      </c>
      <c r="F632" s="371" t="str">
        <f aca="false" t="array" ref="F632:F632">INDEX(_Rge_Data_IC_CY,$B632,F$1)</f>
        <v>Closed</v>
      </c>
      <c r="G632" s="371" t="n">
        <f aca="false" t="array" ref="G632:G632">IFERROR(MATCH(INDEX(_Rge_Data_IC_CY,$B632,G$1),_Rge_Projectstatus,0),"")</f>
        <v>2</v>
      </c>
      <c r="H632" s="372" t="n">
        <f aca="false">INDEX(_Rge_Data_IC_CY,$B632,H$1)</f>
        <v>0</v>
      </c>
      <c r="I632" s="373" t="n">
        <f aca="false">INDEX(_Rge_Data_IC_CY,$B632,I$1)</f>
        <v>0</v>
      </c>
      <c r="J632" s="373" t="n">
        <f aca="false">INDEX(_Rge_Data_IC_CY,$B632,J$1)</f>
        <v>0</v>
      </c>
      <c r="K632" s="373" t="n">
        <f aca="false">INDEX(_Rge_Data_IC_CY,$B632,K$1)</f>
        <v>0</v>
      </c>
      <c r="L632" s="255" t="n">
        <f aca="false" t="array" ref="L632:L632">INDEX(_Rge_Data_IC_CY,$B632,L$1)</f>
        <v>0</v>
      </c>
      <c r="M632" s="255" t="n">
        <f aca="false" t="array" ref="M632:M632">INDEX(_Rge_Data_IC_CY,$B632,M$1)</f>
        <v>0</v>
      </c>
      <c r="N632" s="255" t="n">
        <f aca="false" t="array" ref="N632:N632">INDEX(_Rge_Data_IC_CY,$B632,N$1)</f>
        <v>0</v>
      </c>
      <c r="O632" s="255" t="n">
        <f aca="false" t="array" ref="O632:O632">INDEX(_Rge_Data_IC_CY,$B632,O$1)</f>
        <v>0</v>
      </c>
      <c r="P632" s="255" t="n">
        <f aca="false" t="array" ref="P632:P632">INDEX(_Rge_Data_IC_CY,$B632,P$1)</f>
        <v>0</v>
      </c>
      <c r="Q632" s="255" t="n">
        <f aca="false">INDEX(_Rge_Data_IC_CY,$B632,Q$1)</f>
        <v>0</v>
      </c>
      <c r="R632" s="255" t="n">
        <f aca="false" t="array" ref="R632:R632">INDEX(_Rge_Data_IC_CY,$B632,R$1)</f>
        <v>0</v>
      </c>
      <c r="S632" s="255" t="n">
        <f aca="false" t="array" ref="S632:S632">INDEX(_Rge_Data_IC_CY,$B632,S$1)</f>
        <v>0</v>
      </c>
      <c r="T632" s="255" t="n">
        <f aca="false">H632-S632</f>
        <v>0</v>
      </c>
      <c r="U632" s="374" t="n">
        <f aca="false">IFERROR(T632/H632,0)</f>
        <v>0</v>
      </c>
      <c r="V632" s="375" t="n">
        <f aca="false">INDEX(_Rge_Data_IC_CY,$B632,V$1)</f>
        <v>0</v>
      </c>
      <c r="W632" s="259" t="n">
        <f aca="false">INDEX(_Rge_Data_IC_CY,$B632,W$1)</f>
        <v>0</v>
      </c>
      <c r="X632" s="259" t="n">
        <f aca="false">INDEX(_Rge_Data_IC_CY,$B632,X$1)</f>
        <v>0</v>
      </c>
      <c r="Y632" s="259" t="n">
        <f aca="false">INDEX(_Rge_Data_IC_CY,$B632,Y$1)</f>
        <v>0</v>
      </c>
      <c r="Z632" s="259" t="n">
        <f aca="false" t="array" ref="Z632:Z632">INDEX(_Rge_Data_IC_CY,$B632,Z$1)</f>
        <v>0</v>
      </c>
      <c r="AA632" s="259" t="n">
        <f aca="false" t="array" ref="AA632:AA632">INDEX(_Rge_Data_IC_CY,$B632,AA$1)</f>
        <v>0</v>
      </c>
      <c r="AB632" s="259" t="n">
        <f aca="false" t="array" ref="AB632:AB632">INDEX(_Rge_Data_IC_CY,$B632,AB$1)</f>
        <v>0</v>
      </c>
      <c r="AC632" s="259" t="n">
        <f aca="false" t="array" ref="AC632:AC632">INDEX(_Rge_Data_IC_CY,$B632,AC$1)</f>
        <v>0</v>
      </c>
      <c r="AD632" s="259" t="n">
        <f aca="false" t="array" ref="AD632:AD632">INDEX(_Rge_Data_IC_CY,$B632,AD$1)</f>
        <v>0</v>
      </c>
      <c r="AE632" s="259" t="n">
        <f aca="false">INDEX(_Rge_Data_IC_CY,$B632,AE$1)</f>
        <v>0</v>
      </c>
      <c r="AF632" s="259" t="n">
        <f aca="false" t="array" ref="AF632:AF632">INDEX(_Rge_Data_IC_CY,$B632,AF$1)</f>
        <v>0</v>
      </c>
      <c r="AG632" s="259" t="n">
        <f aca="false" t="array" ref="AG632:AG632">INDEX(_Rge_Data_IC_CY,$B632,AG$1)</f>
        <v>0</v>
      </c>
      <c r="AH632" s="259" t="n">
        <f aca="false">V632-AG632</f>
        <v>0</v>
      </c>
      <c r="AI632" s="376" t="n">
        <f aca="false">IFERROR(AH632/V632,)</f>
        <v>0</v>
      </c>
      <c r="AJ632" s="377" t="n">
        <f aca="false">INDEX(_Rge_Data_IC_CY,$B632,AJ$1)</f>
        <v>0</v>
      </c>
      <c r="AK632" s="378" t="n">
        <f aca="false">INDEX(_Rge_Data_IC_CY,$B632,AK$1)</f>
        <v>0</v>
      </c>
      <c r="AL632" s="378" t="n">
        <f aca="false">INDEX(_Rge_Data_IC_CY,$B632,AL$1)</f>
        <v>0</v>
      </c>
      <c r="AM632" s="378" t="n">
        <f aca="false">INDEX(_Rge_Data_IC_CY,$B632,AM$1)</f>
        <v>0</v>
      </c>
      <c r="AN632" s="378" t="n">
        <f aca="false" t="array" ref="AN632:AN632">INDEX(_Rge_Data_IC_CY,$B632,AN$1)</f>
        <v>0</v>
      </c>
      <c r="AO632" s="378" t="n">
        <f aca="false" t="array" ref="AO632:AO632">INDEX(_Rge_Data_IC_CY,$B632,AO$1)</f>
        <v>0</v>
      </c>
      <c r="AP632" s="378" t="n">
        <f aca="false" t="array" ref="AP632:AP632">INDEX(_Rge_Data_IC_CY,$B632,AP$1)</f>
        <v>0</v>
      </c>
      <c r="AQ632" s="378" t="n">
        <f aca="false" t="array" ref="AQ632:AQ632">INDEX(_Rge_Data_IC_CY,$B632,AQ$1)</f>
        <v>0</v>
      </c>
      <c r="AR632" s="378" t="n">
        <f aca="false" t="array" ref="AR632:AR632">INDEX(_Rge_Data_IC_CY,$B632,AR$1)</f>
        <v>0</v>
      </c>
      <c r="AS632" s="378" t="n">
        <f aca="false">INDEX(_Rge_Data_IC_CY,$B632,AS$1)</f>
        <v>0</v>
      </c>
      <c r="AT632" s="378" t="n">
        <f aca="false" t="array" ref="AT632:AT632">INDEX(_Rge_Data_IC_CY,$B632,AT$1)</f>
        <v>0</v>
      </c>
      <c r="AU632" s="378" t="n">
        <f aca="false" t="array" ref="AU632:AU632">INDEX(_Rge_Data_IC_CY,$B632,AU$1)</f>
        <v>0</v>
      </c>
      <c r="AV632" s="262" t="e">
        <f aca="false">IF(#REF!="N",0,AU632+AX632+AY632)</f>
        <v>#REF!</v>
      </c>
      <c r="AW632" s="263" t="n">
        <f aca="false">IFERROR(AU632/AG632,0)</f>
        <v>0</v>
      </c>
      <c r="AX632" s="264" t="n">
        <f aca="false">IFERROR(IF(AND($F632="OPEN",$AH632&gt;0),$AH632*_SoP*$AW632,IF(AND($F632="CLOSED",$AH632&gt;0),$AH632*_SoL*$AW632,0)),0)</f>
        <v>0</v>
      </c>
      <c r="AY632" s="264" t="n">
        <f aca="false">IFERROR(IF($AH632&lt;0,$AH632*_SoL,0),0)</f>
        <v>0</v>
      </c>
      <c r="AZ632" s="265" t="n">
        <f aca="false">AU632+AX632</f>
        <v>0</v>
      </c>
      <c r="BA632" s="265" t="n">
        <f aca="false">AJ632-AY632</f>
        <v>0</v>
      </c>
      <c r="BB632" s="265" t="n">
        <f aca="false">AZ632-BA632</f>
        <v>0</v>
      </c>
      <c r="BC632" s="266" t="n">
        <f aca="false">IF($BB632&gt;=0,$BB632,0)</f>
        <v>0</v>
      </c>
      <c r="BD632" s="379" t="n">
        <f aca="false">IF($BB632&lt;=0,-$BB632,0)</f>
        <v>-0</v>
      </c>
      <c r="BE632" s="380" t="n">
        <f aca="false">IF((V632-AJ632)&lt;0,0,V632-AJ632)</f>
        <v>0</v>
      </c>
      <c r="BF632" s="381" t="n">
        <f aca="false">IF(AW632&gt;1,0,V632-AW632*V632)</f>
        <v>0</v>
      </c>
    </row>
    <row r="633" customFormat="false" ht="19.5" hidden="false" customHeight="true" outlineLevel="0" collapsed="false">
      <c r="A633" s="166"/>
      <c r="B633" s="208" t="n">
        <f aca="false">B632+1</f>
        <v>15</v>
      </c>
      <c r="C633" s="166"/>
      <c r="D633" s="369" t="n">
        <f aca="false">INDEX(_Rge_Projectdata_IC,$B633,MATCH("Project-ID",_Rge_Headline_Projectdata,0))</f>
        <v>0</v>
      </c>
      <c r="E633" s="370" t="str">
        <f aca="false" t="array" ref="E633:E633">IF(INDEX(_Rge_Data_IC_CY,$B633,E$1)=0,"",TEXT(INDEX(_Rge_Data_IC_CY,$B633,E$1),"JJJJMMTT"))</f>
        <v/>
      </c>
      <c r="F633" s="371" t="str">
        <f aca="false" t="array" ref="F633:F633">INDEX(_Rge_Data_IC_CY,$B633,F$1)</f>
        <v>Closed</v>
      </c>
      <c r="G633" s="371" t="n">
        <f aca="false" t="array" ref="G633:G633">IFERROR(MATCH(INDEX(_Rge_Data_IC_CY,$B633,G$1),_Rge_Projectstatus,0),"")</f>
        <v>2</v>
      </c>
      <c r="H633" s="372" t="n">
        <f aca="false">INDEX(_Rge_Data_IC_CY,$B633,H$1)</f>
        <v>0</v>
      </c>
      <c r="I633" s="373" t="n">
        <f aca="false">INDEX(_Rge_Data_IC_CY,$B633,I$1)</f>
        <v>0</v>
      </c>
      <c r="J633" s="373" t="n">
        <f aca="false">INDEX(_Rge_Data_IC_CY,$B633,J$1)</f>
        <v>0</v>
      </c>
      <c r="K633" s="373" t="n">
        <f aca="false">INDEX(_Rge_Data_IC_CY,$B633,K$1)</f>
        <v>0</v>
      </c>
      <c r="L633" s="255" t="n">
        <f aca="false" t="array" ref="L633:L633">INDEX(_Rge_Data_IC_CY,$B633,L$1)</f>
        <v>0</v>
      </c>
      <c r="M633" s="255" t="n">
        <f aca="false" t="array" ref="M633:M633">INDEX(_Rge_Data_IC_CY,$B633,M$1)</f>
        <v>0</v>
      </c>
      <c r="N633" s="255" t="n">
        <f aca="false" t="array" ref="N633:N633">INDEX(_Rge_Data_IC_CY,$B633,N$1)</f>
        <v>0</v>
      </c>
      <c r="O633" s="255" t="n">
        <f aca="false" t="array" ref="O633:O633">INDEX(_Rge_Data_IC_CY,$B633,O$1)</f>
        <v>0</v>
      </c>
      <c r="P633" s="255" t="n">
        <f aca="false" t="array" ref="P633:P633">INDEX(_Rge_Data_IC_CY,$B633,P$1)</f>
        <v>0</v>
      </c>
      <c r="Q633" s="255" t="n">
        <f aca="false">INDEX(_Rge_Data_IC_CY,$B633,Q$1)</f>
        <v>0</v>
      </c>
      <c r="R633" s="255" t="n">
        <f aca="false" t="array" ref="R633:R633">INDEX(_Rge_Data_IC_CY,$B633,R$1)</f>
        <v>0</v>
      </c>
      <c r="S633" s="255" t="n">
        <f aca="false" t="array" ref="S633:S633">INDEX(_Rge_Data_IC_CY,$B633,S$1)</f>
        <v>0</v>
      </c>
      <c r="T633" s="255" t="n">
        <f aca="false">H633-S633</f>
        <v>0</v>
      </c>
      <c r="U633" s="374" t="n">
        <f aca="false">IFERROR(T633/H633,0)</f>
        <v>0</v>
      </c>
      <c r="V633" s="375" t="n">
        <f aca="false">INDEX(_Rge_Data_IC_CY,$B633,V$1)</f>
        <v>0</v>
      </c>
      <c r="W633" s="259" t="n">
        <f aca="false">INDEX(_Rge_Data_IC_CY,$B633,W$1)</f>
        <v>0</v>
      </c>
      <c r="X633" s="259" t="n">
        <f aca="false">INDEX(_Rge_Data_IC_CY,$B633,X$1)</f>
        <v>0</v>
      </c>
      <c r="Y633" s="259" t="n">
        <f aca="false">INDEX(_Rge_Data_IC_CY,$B633,Y$1)</f>
        <v>0</v>
      </c>
      <c r="Z633" s="259" t="n">
        <f aca="false" t="array" ref="Z633:Z633">INDEX(_Rge_Data_IC_CY,$B633,Z$1)</f>
        <v>0</v>
      </c>
      <c r="AA633" s="259" t="n">
        <f aca="false" t="array" ref="AA633:AA633">INDEX(_Rge_Data_IC_CY,$B633,AA$1)</f>
        <v>0</v>
      </c>
      <c r="AB633" s="259" t="n">
        <f aca="false" t="array" ref="AB633:AB633">INDEX(_Rge_Data_IC_CY,$B633,AB$1)</f>
        <v>0</v>
      </c>
      <c r="AC633" s="259" t="n">
        <f aca="false" t="array" ref="AC633:AC633">INDEX(_Rge_Data_IC_CY,$B633,AC$1)</f>
        <v>0</v>
      </c>
      <c r="AD633" s="259" t="n">
        <f aca="false" t="array" ref="AD633:AD633">INDEX(_Rge_Data_IC_CY,$B633,AD$1)</f>
        <v>0</v>
      </c>
      <c r="AE633" s="259" t="n">
        <f aca="false">INDEX(_Rge_Data_IC_CY,$B633,AE$1)</f>
        <v>0</v>
      </c>
      <c r="AF633" s="259" t="n">
        <f aca="false" t="array" ref="AF633:AF633">INDEX(_Rge_Data_IC_CY,$B633,AF$1)</f>
        <v>0</v>
      </c>
      <c r="AG633" s="259" t="n">
        <f aca="false" t="array" ref="AG633:AG633">INDEX(_Rge_Data_IC_CY,$B633,AG$1)</f>
        <v>0</v>
      </c>
      <c r="AH633" s="259" t="n">
        <f aca="false">V633-AG633</f>
        <v>0</v>
      </c>
      <c r="AI633" s="376" t="n">
        <f aca="false">IFERROR(AH633/V633,)</f>
        <v>0</v>
      </c>
      <c r="AJ633" s="377" t="n">
        <f aca="false">INDEX(_Rge_Data_IC_CY,$B633,AJ$1)</f>
        <v>0</v>
      </c>
      <c r="AK633" s="378" t="n">
        <f aca="false">INDEX(_Rge_Data_IC_CY,$B633,AK$1)</f>
        <v>0</v>
      </c>
      <c r="AL633" s="378" t="n">
        <f aca="false">INDEX(_Rge_Data_IC_CY,$B633,AL$1)</f>
        <v>0</v>
      </c>
      <c r="AM633" s="378" t="n">
        <f aca="false">INDEX(_Rge_Data_IC_CY,$B633,AM$1)</f>
        <v>0</v>
      </c>
      <c r="AN633" s="378" t="n">
        <f aca="false" t="array" ref="AN633:AN633">INDEX(_Rge_Data_IC_CY,$B633,AN$1)</f>
        <v>0</v>
      </c>
      <c r="AO633" s="378" t="n">
        <f aca="false" t="array" ref="AO633:AO633">INDEX(_Rge_Data_IC_CY,$B633,AO$1)</f>
        <v>0</v>
      </c>
      <c r="AP633" s="378" t="n">
        <f aca="false" t="array" ref="AP633:AP633">INDEX(_Rge_Data_IC_CY,$B633,AP$1)</f>
        <v>0</v>
      </c>
      <c r="AQ633" s="378" t="n">
        <f aca="false" t="array" ref="AQ633:AQ633">INDEX(_Rge_Data_IC_CY,$B633,AQ$1)</f>
        <v>0</v>
      </c>
      <c r="AR633" s="378" t="n">
        <f aca="false" t="array" ref="AR633:AR633">INDEX(_Rge_Data_IC_CY,$B633,AR$1)</f>
        <v>0</v>
      </c>
      <c r="AS633" s="378" t="n">
        <f aca="false">INDEX(_Rge_Data_IC_CY,$B633,AS$1)</f>
        <v>0</v>
      </c>
      <c r="AT633" s="378" t="n">
        <f aca="false" t="array" ref="AT633:AT633">INDEX(_Rge_Data_IC_CY,$B633,AT$1)</f>
        <v>0</v>
      </c>
      <c r="AU633" s="378" t="n">
        <f aca="false" t="array" ref="AU633:AU633">INDEX(_Rge_Data_IC_CY,$B633,AU$1)</f>
        <v>0</v>
      </c>
      <c r="AV633" s="262" t="e">
        <f aca="false">IF(#REF!="N",0,AU633+AX633+AY633)</f>
        <v>#REF!</v>
      </c>
      <c r="AW633" s="263" t="n">
        <f aca="false">IFERROR(AU633/AG633,0)</f>
        <v>0</v>
      </c>
      <c r="AX633" s="264" t="n">
        <f aca="false">IFERROR(IF(AND($F633="OPEN",$AH633&gt;0),$AH633*_SoP*$AW633,IF(AND($F633="CLOSED",$AH633&gt;0),$AH633*_SoL*$AW633,0)),0)</f>
        <v>0</v>
      </c>
      <c r="AY633" s="264" t="n">
        <f aca="false">IFERROR(IF($AH633&lt;0,$AH633*_SoL,0),0)</f>
        <v>0</v>
      </c>
      <c r="AZ633" s="265" t="n">
        <f aca="false">AU633+AX633</f>
        <v>0</v>
      </c>
      <c r="BA633" s="265" t="n">
        <f aca="false">AJ633-AY633</f>
        <v>0</v>
      </c>
      <c r="BB633" s="265" t="n">
        <f aca="false">AZ633-BA633</f>
        <v>0</v>
      </c>
      <c r="BC633" s="266" t="n">
        <f aca="false">IF($BB633&gt;=0,$BB633,0)</f>
        <v>0</v>
      </c>
      <c r="BD633" s="379" t="n">
        <f aca="false">IF($BB633&lt;=0,-$BB633,0)</f>
        <v>-0</v>
      </c>
      <c r="BE633" s="380" t="n">
        <f aca="false">IF((V633-AJ633)&lt;0,0,V633-AJ633)</f>
        <v>0</v>
      </c>
      <c r="BF633" s="381" t="n">
        <f aca="false">IF(AW633&gt;1,0,V633-AW633*V633)</f>
        <v>0</v>
      </c>
    </row>
    <row r="634" customFormat="false" ht="19.5" hidden="false" customHeight="true" outlineLevel="0" collapsed="false">
      <c r="A634" s="166"/>
      <c r="B634" s="208" t="n">
        <f aca="false">B633+1</f>
        <v>16</v>
      </c>
      <c r="C634" s="166"/>
      <c r="D634" s="369" t="n">
        <f aca="false">INDEX(_Rge_Projectdata_IC,$B634,MATCH("Project-ID",_Rge_Headline_Projectdata,0))</f>
        <v>0</v>
      </c>
      <c r="E634" s="370" t="str">
        <f aca="false" t="array" ref="E634:E634">IF(INDEX(_Rge_Data_IC_CY,$B634,E$1)=0,"",TEXT(INDEX(_Rge_Data_IC_CY,$B634,E$1),"JJJJMMTT"))</f>
        <v/>
      </c>
      <c r="F634" s="371" t="str">
        <f aca="false" t="array" ref="F634:F634">INDEX(_Rge_Data_IC_CY,$B634,F$1)</f>
        <v>Closed</v>
      </c>
      <c r="G634" s="371" t="n">
        <f aca="false" t="array" ref="G634:G634">IFERROR(MATCH(INDEX(_Rge_Data_IC_CY,$B634,G$1),_Rge_Projectstatus,0),"")</f>
        <v>2</v>
      </c>
      <c r="H634" s="372" t="n">
        <f aca="false">INDEX(_Rge_Data_IC_CY,$B634,H$1)</f>
        <v>0</v>
      </c>
      <c r="I634" s="373" t="n">
        <f aca="false">INDEX(_Rge_Data_IC_CY,$B634,I$1)</f>
        <v>0</v>
      </c>
      <c r="J634" s="373" t="n">
        <f aca="false">INDEX(_Rge_Data_IC_CY,$B634,J$1)</f>
        <v>0</v>
      </c>
      <c r="K634" s="373" t="n">
        <f aca="false">INDEX(_Rge_Data_IC_CY,$B634,K$1)</f>
        <v>0</v>
      </c>
      <c r="L634" s="255" t="n">
        <f aca="false" t="array" ref="L634:L634">INDEX(_Rge_Data_IC_CY,$B634,L$1)</f>
        <v>0</v>
      </c>
      <c r="M634" s="255" t="n">
        <f aca="false" t="array" ref="M634:M634">INDEX(_Rge_Data_IC_CY,$B634,M$1)</f>
        <v>0</v>
      </c>
      <c r="N634" s="255" t="n">
        <f aca="false" t="array" ref="N634:N634">INDEX(_Rge_Data_IC_CY,$B634,N$1)</f>
        <v>0</v>
      </c>
      <c r="O634" s="255" t="n">
        <f aca="false" t="array" ref="O634:O634">INDEX(_Rge_Data_IC_CY,$B634,O$1)</f>
        <v>0</v>
      </c>
      <c r="P634" s="255" t="n">
        <f aca="false" t="array" ref="P634:P634">INDEX(_Rge_Data_IC_CY,$B634,P$1)</f>
        <v>0</v>
      </c>
      <c r="Q634" s="255" t="n">
        <f aca="false">INDEX(_Rge_Data_IC_CY,$B634,Q$1)</f>
        <v>0</v>
      </c>
      <c r="R634" s="255" t="n">
        <f aca="false" t="array" ref="R634:R634">INDEX(_Rge_Data_IC_CY,$B634,R$1)</f>
        <v>0</v>
      </c>
      <c r="S634" s="255" t="n">
        <f aca="false" t="array" ref="S634:S634">INDEX(_Rge_Data_IC_CY,$B634,S$1)</f>
        <v>0</v>
      </c>
      <c r="T634" s="255" t="n">
        <f aca="false">H634-S634</f>
        <v>0</v>
      </c>
      <c r="U634" s="374" t="n">
        <f aca="false">IFERROR(T634/H634,0)</f>
        <v>0</v>
      </c>
      <c r="V634" s="375" t="n">
        <f aca="false">INDEX(_Rge_Data_IC_CY,$B634,V$1)</f>
        <v>0</v>
      </c>
      <c r="W634" s="259" t="n">
        <f aca="false">INDEX(_Rge_Data_IC_CY,$B634,W$1)</f>
        <v>0</v>
      </c>
      <c r="X634" s="259" t="n">
        <f aca="false">INDEX(_Rge_Data_IC_CY,$B634,X$1)</f>
        <v>0</v>
      </c>
      <c r="Y634" s="259" t="n">
        <f aca="false">INDEX(_Rge_Data_IC_CY,$B634,Y$1)</f>
        <v>0</v>
      </c>
      <c r="Z634" s="259" t="n">
        <f aca="false" t="array" ref="Z634:Z634">INDEX(_Rge_Data_IC_CY,$B634,Z$1)</f>
        <v>0</v>
      </c>
      <c r="AA634" s="259" t="n">
        <f aca="false" t="array" ref="AA634:AA634">INDEX(_Rge_Data_IC_CY,$B634,AA$1)</f>
        <v>0</v>
      </c>
      <c r="AB634" s="259" t="n">
        <f aca="false" t="array" ref="AB634:AB634">INDEX(_Rge_Data_IC_CY,$B634,AB$1)</f>
        <v>0</v>
      </c>
      <c r="AC634" s="259" t="n">
        <f aca="false" t="array" ref="AC634:AC634">INDEX(_Rge_Data_IC_CY,$B634,AC$1)</f>
        <v>0</v>
      </c>
      <c r="AD634" s="259" t="n">
        <f aca="false" t="array" ref="AD634:AD634">INDEX(_Rge_Data_IC_CY,$B634,AD$1)</f>
        <v>0</v>
      </c>
      <c r="AE634" s="259" t="n">
        <f aca="false">INDEX(_Rge_Data_IC_CY,$B634,AE$1)</f>
        <v>0</v>
      </c>
      <c r="AF634" s="259" t="n">
        <f aca="false" t="array" ref="AF634:AF634">INDEX(_Rge_Data_IC_CY,$B634,AF$1)</f>
        <v>0</v>
      </c>
      <c r="AG634" s="259" t="n">
        <f aca="false" t="array" ref="AG634:AG634">INDEX(_Rge_Data_IC_CY,$B634,AG$1)</f>
        <v>0</v>
      </c>
      <c r="AH634" s="259" t="n">
        <f aca="false">V634-AG634</f>
        <v>0</v>
      </c>
      <c r="AI634" s="376" t="n">
        <f aca="false">IFERROR(AH634/V634,)</f>
        <v>0</v>
      </c>
      <c r="AJ634" s="377" t="n">
        <f aca="false">INDEX(_Rge_Data_IC_CY,$B634,AJ$1)</f>
        <v>0</v>
      </c>
      <c r="AK634" s="378" t="n">
        <f aca="false">INDEX(_Rge_Data_IC_CY,$B634,AK$1)</f>
        <v>0</v>
      </c>
      <c r="AL634" s="378" t="n">
        <f aca="false">INDEX(_Rge_Data_IC_CY,$B634,AL$1)</f>
        <v>0</v>
      </c>
      <c r="AM634" s="378" t="n">
        <f aca="false">INDEX(_Rge_Data_IC_CY,$B634,AM$1)</f>
        <v>0</v>
      </c>
      <c r="AN634" s="378" t="n">
        <f aca="false" t="array" ref="AN634:AN634">INDEX(_Rge_Data_IC_CY,$B634,AN$1)</f>
        <v>0</v>
      </c>
      <c r="AO634" s="378" t="n">
        <f aca="false" t="array" ref="AO634:AO634">INDEX(_Rge_Data_IC_CY,$B634,AO$1)</f>
        <v>0</v>
      </c>
      <c r="AP634" s="378" t="n">
        <f aca="false" t="array" ref="AP634:AP634">INDEX(_Rge_Data_IC_CY,$B634,AP$1)</f>
        <v>0</v>
      </c>
      <c r="AQ634" s="378" t="n">
        <f aca="false" t="array" ref="AQ634:AQ634">INDEX(_Rge_Data_IC_CY,$B634,AQ$1)</f>
        <v>0</v>
      </c>
      <c r="AR634" s="378" t="n">
        <f aca="false" t="array" ref="AR634:AR634">INDEX(_Rge_Data_IC_CY,$B634,AR$1)</f>
        <v>0</v>
      </c>
      <c r="AS634" s="378" t="n">
        <f aca="false">INDEX(_Rge_Data_IC_CY,$B634,AS$1)</f>
        <v>0</v>
      </c>
      <c r="AT634" s="378" t="n">
        <f aca="false" t="array" ref="AT634:AT634">INDEX(_Rge_Data_IC_CY,$B634,AT$1)</f>
        <v>0</v>
      </c>
      <c r="AU634" s="378" t="n">
        <f aca="false" t="array" ref="AU634:AU634">INDEX(_Rge_Data_IC_CY,$B634,AU$1)</f>
        <v>0</v>
      </c>
      <c r="AV634" s="262" t="e">
        <f aca="false">IF(#REF!="N",0,AU634+AX634+AY634)</f>
        <v>#REF!</v>
      </c>
      <c r="AW634" s="263" t="n">
        <f aca="false">IFERROR(AU634/AG634,0)</f>
        <v>0</v>
      </c>
      <c r="AX634" s="264" t="n">
        <f aca="false">IFERROR(IF(AND($F634="OPEN",$AH634&gt;0),$AH634*_SoP*$AW634,IF(AND($F634="CLOSED",$AH634&gt;0),$AH634*_SoL*$AW634,0)),0)</f>
        <v>0</v>
      </c>
      <c r="AY634" s="264" t="n">
        <f aca="false">IFERROR(IF($AH634&lt;0,$AH634*_SoL,0),0)</f>
        <v>0</v>
      </c>
      <c r="AZ634" s="265" t="n">
        <f aca="false">AU634+AX634</f>
        <v>0</v>
      </c>
      <c r="BA634" s="265" t="n">
        <f aca="false">AJ634-AY634</f>
        <v>0</v>
      </c>
      <c r="BB634" s="265" t="n">
        <f aca="false">AZ634-BA634</f>
        <v>0</v>
      </c>
      <c r="BC634" s="266" t="n">
        <f aca="false">IF($BB634&gt;=0,$BB634,0)</f>
        <v>0</v>
      </c>
      <c r="BD634" s="379" t="n">
        <f aca="false">IF($BB634&lt;=0,-$BB634,0)</f>
        <v>-0</v>
      </c>
      <c r="BE634" s="380" t="n">
        <f aca="false">IF((V634-AJ634)&lt;0,0,V634-AJ634)</f>
        <v>0</v>
      </c>
      <c r="BF634" s="381" t="n">
        <f aca="false">IF(AW634&gt;1,0,V634-AW634*V634)</f>
        <v>0</v>
      </c>
    </row>
    <row r="635" customFormat="false" ht="19.5" hidden="false" customHeight="true" outlineLevel="0" collapsed="false">
      <c r="A635" s="166"/>
      <c r="B635" s="208" t="n">
        <f aca="false">B634+1</f>
        <v>17</v>
      </c>
      <c r="C635" s="166"/>
      <c r="D635" s="369" t="n">
        <f aca="false">INDEX(_Rge_Projectdata_IC,$B635,MATCH("Project-ID",_Rge_Headline_Projectdata,0))</f>
        <v>0</v>
      </c>
      <c r="E635" s="370" t="str">
        <f aca="false" t="array" ref="E635:E635">IF(INDEX(_Rge_Data_IC_CY,$B635,E$1)=0,"",TEXT(INDEX(_Rge_Data_IC_CY,$B635,E$1),"JJJJMMTT"))</f>
        <v/>
      </c>
      <c r="F635" s="371" t="str">
        <f aca="false" t="array" ref="F635:F635">INDEX(_Rge_Data_IC_CY,$B635,F$1)</f>
        <v>Closed</v>
      </c>
      <c r="G635" s="371" t="n">
        <f aca="false" t="array" ref="G635:G635">IFERROR(MATCH(INDEX(_Rge_Data_IC_CY,$B635,G$1),_Rge_Projectstatus,0),"")</f>
        <v>2</v>
      </c>
      <c r="H635" s="372" t="n">
        <f aca="false">INDEX(_Rge_Data_IC_CY,$B635,H$1)</f>
        <v>0</v>
      </c>
      <c r="I635" s="373" t="n">
        <f aca="false">INDEX(_Rge_Data_IC_CY,$B635,I$1)</f>
        <v>0</v>
      </c>
      <c r="J635" s="373" t="n">
        <f aca="false">INDEX(_Rge_Data_IC_CY,$B635,J$1)</f>
        <v>0</v>
      </c>
      <c r="K635" s="373" t="n">
        <f aca="false">INDEX(_Rge_Data_IC_CY,$B635,K$1)</f>
        <v>0</v>
      </c>
      <c r="L635" s="255" t="n">
        <f aca="false" t="array" ref="L635:L635">INDEX(_Rge_Data_IC_CY,$B635,L$1)</f>
        <v>0</v>
      </c>
      <c r="M635" s="255" t="n">
        <f aca="false" t="array" ref="M635:M635">INDEX(_Rge_Data_IC_CY,$B635,M$1)</f>
        <v>0</v>
      </c>
      <c r="N635" s="255" t="n">
        <f aca="false" t="array" ref="N635:N635">INDEX(_Rge_Data_IC_CY,$B635,N$1)</f>
        <v>0</v>
      </c>
      <c r="O635" s="255" t="n">
        <f aca="false" t="array" ref="O635:O635">INDEX(_Rge_Data_IC_CY,$B635,O$1)</f>
        <v>0</v>
      </c>
      <c r="P635" s="255" t="n">
        <f aca="false" t="array" ref="P635:P635">INDEX(_Rge_Data_IC_CY,$B635,P$1)</f>
        <v>0</v>
      </c>
      <c r="Q635" s="255" t="n">
        <f aca="false">INDEX(_Rge_Data_IC_CY,$B635,Q$1)</f>
        <v>0</v>
      </c>
      <c r="R635" s="255" t="n">
        <f aca="false" t="array" ref="R635:R635">INDEX(_Rge_Data_IC_CY,$B635,R$1)</f>
        <v>0</v>
      </c>
      <c r="S635" s="255" t="n">
        <f aca="false" t="array" ref="S635:S635">INDEX(_Rge_Data_IC_CY,$B635,S$1)</f>
        <v>0</v>
      </c>
      <c r="T635" s="255" t="n">
        <f aca="false">H635-S635</f>
        <v>0</v>
      </c>
      <c r="U635" s="374" t="n">
        <f aca="false">IFERROR(T635/H635,0)</f>
        <v>0</v>
      </c>
      <c r="V635" s="375" t="n">
        <f aca="false">INDEX(_Rge_Data_IC_CY,$B635,V$1)</f>
        <v>0</v>
      </c>
      <c r="W635" s="259" t="n">
        <f aca="false">INDEX(_Rge_Data_IC_CY,$B635,W$1)</f>
        <v>0</v>
      </c>
      <c r="X635" s="259" t="n">
        <f aca="false">INDEX(_Rge_Data_IC_CY,$B635,X$1)</f>
        <v>0</v>
      </c>
      <c r="Y635" s="259" t="n">
        <f aca="false">INDEX(_Rge_Data_IC_CY,$B635,Y$1)</f>
        <v>0</v>
      </c>
      <c r="Z635" s="259" t="n">
        <f aca="false" t="array" ref="Z635:Z635">INDEX(_Rge_Data_IC_CY,$B635,Z$1)</f>
        <v>0</v>
      </c>
      <c r="AA635" s="259" t="n">
        <f aca="false" t="array" ref="AA635:AA635">INDEX(_Rge_Data_IC_CY,$B635,AA$1)</f>
        <v>0</v>
      </c>
      <c r="AB635" s="259" t="n">
        <f aca="false" t="array" ref="AB635:AB635">INDEX(_Rge_Data_IC_CY,$B635,AB$1)</f>
        <v>0</v>
      </c>
      <c r="AC635" s="259" t="n">
        <f aca="false" t="array" ref="AC635:AC635">INDEX(_Rge_Data_IC_CY,$B635,AC$1)</f>
        <v>0</v>
      </c>
      <c r="AD635" s="259" t="n">
        <f aca="false" t="array" ref="AD635:AD635">INDEX(_Rge_Data_IC_CY,$B635,AD$1)</f>
        <v>0</v>
      </c>
      <c r="AE635" s="259" t="n">
        <f aca="false">INDEX(_Rge_Data_IC_CY,$B635,AE$1)</f>
        <v>0</v>
      </c>
      <c r="AF635" s="259" t="n">
        <f aca="false" t="array" ref="AF635:AF635">INDEX(_Rge_Data_IC_CY,$B635,AF$1)</f>
        <v>0</v>
      </c>
      <c r="AG635" s="259" t="n">
        <f aca="false" t="array" ref="AG635:AG635">INDEX(_Rge_Data_IC_CY,$B635,AG$1)</f>
        <v>0</v>
      </c>
      <c r="AH635" s="259" t="n">
        <f aca="false">V635-AG635</f>
        <v>0</v>
      </c>
      <c r="AI635" s="376" t="n">
        <f aca="false">IFERROR(AH635/V635,)</f>
        <v>0</v>
      </c>
      <c r="AJ635" s="377" t="n">
        <f aca="false">INDEX(_Rge_Data_IC_CY,$B635,AJ$1)</f>
        <v>0</v>
      </c>
      <c r="AK635" s="378" t="n">
        <f aca="false">INDEX(_Rge_Data_IC_CY,$B635,AK$1)</f>
        <v>0</v>
      </c>
      <c r="AL635" s="378" t="n">
        <f aca="false">INDEX(_Rge_Data_IC_CY,$B635,AL$1)</f>
        <v>0</v>
      </c>
      <c r="AM635" s="378" t="n">
        <f aca="false">INDEX(_Rge_Data_IC_CY,$B635,AM$1)</f>
        <v>0</v>
      </c>
      <c r="AN635" s="378" t="n">
        <f aca="false" t="array" ref="AN635:AN635">INDEX(_Rge_Data_IC_CY,$B635,AN$1)</f>
        <v>0</v>
      </c>
      <c r="AO635" s="378" t="n">
        <f aca="false" t="array" ref="AO635:AO635">INDEX(_Rge_Data_IC_CY,$B635,AO$1)</f>
        <v>0</v>
      </c>
      <c r="AP635" s="378" t="n">
        <f aca="false" t="array" ref="AP635:AP635">INDEX(_Rge_Data_IC_CY,$B635,AP$1)</f>
        <v>0</v>
      </c>
      <c r="AQ635" s="378" t="n">
        <f aca="false" t="array" ref="AQ635:AQ635">INDEX(_Rge_Data_IC_CY,$B635,AQ$1)</f>
        <v>0</v>
      </c>
      <c r="AR635" s="378" t="n">
        <f aca="false" t="array" ref="AR635:AR635">INDEX(_Rge_Data_IC_CY,$B635,AR$1)</f>
        <v>0</v>
      </c>
      <c r="AS635" s="378" t="n">
        <f aca="false">INDEX(_Rge_Data_IC_CY,$B635,AS$1)</f>
        <v>0</v>
      </c>
      <c r="AT635" s="378" t="n">
        <f aca="false" t="array" ref="AT635:AT635">INDEX(_Rge_Data_IC_CY,$B635,AT$1)</f>
        <v>0</v>
      </c>
      <c r="AU635" s="378" t="n">
        <f aca="false" t="array" ref="AU635:AU635">INDEX(_Rge_Data_IC_CY,$B635,AU$1)</f>
        <v>0</v>
      </c>
      <c r="AV635" s="262" t="e">
        <f aca="false">IF(#REF!="N",0,AU635+AX635+AY635)</f>
        <v>#REF!</v>
      </c>
      <c r="AW635" s="263" t="n">
        <f aca="false">IFERROR(AU635/AG635,0)</f>
        <v>0</v>
      </c>
      <c r="AX635" s="264" t="n">
        <f aca="false">IFERROR(IF(AND($F635="OPEN",$AH635&gt;0),$AH635*_SoP*$AW635,IF(AND($F635="CLOSED",$AH635&gt;0),$AH635*_SoL*$AW635,0)),0)</f>
        <v>0</v>
      </c>
      <c r="AY635" s="264" t="n">
        <f aca="false">IFERROR(IF($AH635&lt;0,$AH635*_SoL,0),0)</f>
        <v>0</v>
      </c>
      <c r="AZ635" s="265" t="n">
        <f aca="false">AU635+AX635</f>
        <v>0</v>
      </c>
      <c r="BA635" s="265" t="n">
        <f aca="false">AJ635-AY635</f>
        <v>0</v>
      </c>
      <c r="BB635" s="265" t="n">
        <f aca="false">AZ635-BA635</f>
        <v>0</v>
      </c>
      <c r="BC635" s="266" t="n">
        <f aca="false">IF($BB635&gt;=0,$BB635,0)</f>
        <v>0</v>
      </c>
      <c r="BD635" s="379" t="n">
        <f aca="false">IF($BB635&lt;=0,-$BB635,0)</f>
        <v>-0</v>
      </c>
      <c r="BE635" s="380" t="n">
        <f aca="false">IF((V635-AJ635)&lt;0,0,V635-AJ635)</f>
        <v>0</v>
      </c>
      <c r="BF635" s="381" t="n">
        <f aca="false">IF(AW635&gt;1,0,V635-AW635*V635)</f>
        <v>0</v>
      </c>
    </row>
    <row r="636" customFormat="false" ht="19.5" hidden="false" customHeight="true" outlineLevel="0" collapsed="false">
      <c r="A636" s="166"/>
      <c r="B636" s="208" t="n">
        <f aca="false">B635+1</f>
        <v>18</v>
      </c>
      <c r="C636" s="166"/>
      <c r="D636" s="369" t="n">
        <f aca="false">INDEX(_Rge_Projectdata_IC,$B636,MATCH("Project-ID",_Rge_Headline_Projectdata,0))</f>
        <v>0</v>
      </c>
      <c r="E636" s="370" t="str">
        <f aca="false" t="array" ref="E636:E636">IF(INDEX(_Rge_Data_IC_CY,$B636,E$1)=0,"",TEXT(INDEX(_Rge_Data_IC_CY,$B636,E$1),"JJJJMMTT"))</f>
        <v/>
      </c>
      <c r="F636" s="371" t="str">
        <f aca="false" t="array" ref="F636:F636">INDEX(_Rge_Data_IC_CY,$B636,F$1)</f>
        <v>Closed</v>
      </c>
      <c r="G636" s="371" t="n">
        <f aca="false" t="array" ref="G636:G636">IFERROR(MATCH(INDEX(_Rge_Data_IC_CY,$B636,G$1),_Rge_Projectstatus,0),"")</f>
        <v>2</v>
      </c>
      <c r="H636" s="372" t="n">
        <f aca="false">INDEX(_Rge_Data_IC_CY,$B636,H$1)</f>
        <v>0</v>
      </c>
      <c r="I636" s="373" t="n">
        <f aca="false">INDEX(_Rge_Data_IC_CY,$B636,I$1)</f>
        <v>0</v>
      </c>
      <c r="J636" s="373" t="n">
        <f aca="false">INDEX(_Rge_Data_IC_CY,$B636,J$1)</f>
        <v>0</v>
      </c>
      <c r="K636" s="373" t="n">
        <f aca="false">INDEX(_Rge_Data_IC_CY,$B636,K$1)</f>
        <v>0</v>
      </c>
      <c r="L636" s="255" t="n">
        <f aca="false" t="array" ref="L636:L636">INDEX(_Rge_Data_IC_CY,$B636,L$1)</f>
        <v>0</v>
      </c>
      <c r="M636" s="255" t="n">
        <f aca="false" t="array" ref="M636:M636">INDEX(_Rge_Data_IC_CY,$B636,M$1)</f>
        <v>0</v>
      </c>
      <c r="N636" s="255" t="n">
        <f aca="false" t="array" ref="N636:N636">INDEX(_Rge_Data_IC_CY,$B636,N$1)</f>
        <v>0</v>
      </c>
      <c r="O636" s="255" t="n">
        <f aca="false" t="array" ref="O636:O636">INDEX(_Rge_Data_IC_CY,$B636,O$1)</f>
        <v>0</v>
      </c>
      <c r="P636" s="255" t="n">
        <f aca="false" t="array" ref="P636:P636">INDEX(_Rge_Data_IC_CY,$B636,P$1)</f>
        <v>0</v>
      </c>
      <c r="Q636" s="255" t="n">
        <f aca="false">INDEX(_Rge_Data_IC_CY,$B636,Q$1)</f>
        <v>0</v>
      </c>
      <c r="R636" s="255" t="n">
        <f aca="false" t="array" ref="R636:R636">INDEX(_Rge_Data_IC_CY,$B636,R$1)</f>
        <v>0</v>
      </c>
      <c r="S636" s="255" t="n">
        <f aca="false" t="array" ref="S636:S636">INDEX(_Rge_Data_IC_CY,$B636,S$1)</f>
        <v>0</v>
      </c>
      <c r="T636" s="255" t="n">
        <f aca="false">H636-S636</f>
        <v>0</v>
      </c>
      <c r="U636" s="374" t="n">
        <f aca="false">IFERROR(T636/H636,0)</f>
        <v>0</v>
      </c>
      <c r="V636" s="375" t="n">
        <f aca="false">INDEX(_Rge_Data_IC_CY,$B636,V$1)</f>
        <v>0</v>
      </c>
      <c r="W636" s="259" t="n">
        <f aca="false">INDEX(_Rge_Data_IC_CY,$B636,W$1)</f>
        <v>0</v>
      </c>
      <c r="X636" s="259" t="n">
        <f aca="false">INDEX(_Rge_Data_IC_CY,$B636,X$1)</f>
        <v>0</v>
      </c>
      <c r="Y636" s="259" t="n">
        <f aca="false">INDEX(_Rge_Data_IC_CY,$B636,Y$1)</f>
        <v>0</v>
      </c>
      <c r="Z636" s="259" t="n">
        <f aca="false" t="array" ref="Z636:Z636">INDEX(_Rge_Data_IC_CY,$B636,Z$1)</f>
        <v>0</v>
      </c>
      <c r="AA636" s="259" t="n">
        <f aca="false" t="array" ref="AA636:AA636">INDEX(_Rge_Data_IC_CY,$B636,AA$1)</f>
        <v>0</v>
      </c>
      <c r="AB636" s="259" t="n">
        <f aca="false" t="array" ref="AB636:AB636">INDEX(_Rge_Data_IC_CY,$B636,AB$1)</f>
        <v>0</v>
      </c>
      <c r="AC636" s="259" t="n">
        <f aca="false" t="array" ref="AC636:AC636">INDEX(_Rge_Data_IC_CY,$B636,AC$1)</f>
        <v>0</v>
      </c>
      <c r="AD636" s="259" t="n">
        <f aca="false" t="array" ref="AD636:AD636">INDEX(_Rge_Data_IC_CY,$B636,AD$1)</f>
        <v>0</v>
      </c>
      <c r="AE636" s="259" t="n">
        <f aca="false">INDEX(_Rge_Data_IC_CY,$B636,AE$1)</f>
        <v>0</v>
      </c>
      <c r="AF636" s="259" t="n">
        <f aca="false" t="array" ref="AF636:AF636">INDEX(_Rge_Data_IC_CY,$B636,AF$1)</f>
        <v>0</v>
      </c>
      <c r="AG636" s="259" t="n">
        <f aca="false" t="array" ref="AG636:AG636">INDEX(_Rge_Data_IC_CY,$B636,AG$1)</f>
        <v>0</v>
      </c>
      <c r="AH636" s="259" t="n">
        <f aca="false">V636-AG636</f>
        <v>0</v>
      </c>
      <c r="AI636" s="376" t="n">
        <f aca="false">IFERROR(AH636/V636,)</f>
        <v>0</v>
      </c>
      <c r="AJ636" s="377" t="n">
        <f aca="false">INDEX(_Rge_Data_IC_CY,$B636,AJ$1)</f>
        <v>0</v>
      </c>
      <c r="AK636" s="378" t="n">
        <f aca="false">INDEX(_Rge_Data_IC_CY,$B636,AK$1)</f>
        <v>0</v>
      </c>
      <c r="AL636" s="378" t="n">
        <f aca="false">INDEX(_Rge_Data_IC_CY,$B636,AL$1)</f>
        <v>0</v>
      </c>
      <c r="AM636" s="378" t="n">
        <f aca="false">INDEX(_Rge_Data_IC_CY,$B636,AM$1)</f>
        <v>0</v>
      </c>
      <c r="AN636" s="378" t="n">
        <f aca="false" t="array" ref="AN636:AN636">INDEX(_Rge_Data_IC_CY,$B636,AN$1)</f>
        <v>0</v>
      </c>
      <c r="AO636" s="378" t="n">
        <f aca="false" t="array" ref="AO636:AO636">INDEX(_Rge_Data_IC_CY,$B636,AO$1)</f>
        <v>0</v>
      </c>
      <c r="AP636" s="378" t="n">
        <f aca="false" t="array" ref="AP636:AP636">INDEX(_Rge_Data_IC_CY,$B636,AP$1)</f>
        <v>0</v>
      </c>
      <c r="AQ636" s="378" t="n">
        <f aca="false" t="array" ref="AQ636:AQ636">INDEX(_Rge_Data_IC_CY,$B636,AQ$1)</f>
        <v>0</v>
      </c>
      <c r="AR636" s="378" t="n">
        <f aca="false" t="array" ref="AR636:AR636">INDEX(_Rge_Data_IC_CY,$B636,AR$1)</f>
        <v>0</v>
      </c>
      <c r="AS636" s="378" t="n">
        <f aca="false">INDEX(_Rge_Data_IC_CY,$B636,AS$1)</f>
        <v>0</v>
      </c>
      <c r="AT636" s="378" t="n">
        <f aca="false" t="array" ref="AT636:AT636">INDEX(_Rge_Data_IC_CY,$B636,AT$1)</f>
        <v>0</v>
      </c>
      <c r="AU636" s="378" t="n">
        <f aca="false" t="array" ref="AU636:AU636">INDEX(_Rge_Data_IC_CY,$B636,AU$1)</f>
        <v>0</v>
      </c>
      <c r="AV636" s="262" t="e">
        <f aca="false">IF(#REF!="N",0,AU636+AX636+AY636)</f>
        <v>#REF!</v>
      </c>
      <c r="AW636" s="263" t="n">
        <f aca="false">IFERROR(AU636/AG636,0)</f>
        <v>0</v>
      </c>
      <c r="AX636" s="264" t="n">
        <f aca="false">IFERROR(IF(AND($F636="OPEN",$AH636&gt;0),$AH636*_SoP*$AW636,IF(AND($F636="CLOSED",$AH636&gt;0),$AH636*_SoL*$AW636,0)),0)</f>
        <v>0</v>
      </c>
      <c r="AY636" s="264" t="n">
        <f aca="false">IFERROR(IF($AH636&lt;0,$AH636*_SoL,0),0)</f>
        <v>0</v>
      </c>
      <c r="AZ636" s="265" t="n">
        <f aca="false">AU636+AX636</f>
        <v>0</v>
      </c>
      <c r="BA636" s="265" t="n">
        <f aca="false">AJ636-AY636</f>
        <v>0</v>
      </c>
      <c r="BB636" s="265" t="n">
        <f aca="false">AZ636-BA636</f>
        <v>0</v>
      </c>
      <c r="BC636" s="266" t="n">
        <f aca="false">IF($BB636&gt;=0,$BB636,0)</f>
        <v>0</v>
      </c>
      <c r="BD636" s="379" t="n">
        <f aca="false">IF($BB636&lt;=0,-$BB636,0)</f>
        <v>-0</v>
      </c>
      <c r="BE636" s="380" t="n">
        <f aca="false">IF((V636-AJ636)&lt;0,0,V636-AJ636)</f>
        <v>0</v>
      </c>
      <c r="BF636" s="381" t="n">
        <f aca="false">IF(AW636&gt;1,0,V636-AW636*V636)</f>
        <v>0</v>
      </c>
    </row>
    <row r="637" customFormat="false" ht="19.5" hidden="false" customHeight="true" outlineLevel="0" collapsed="false">
      <c r="A637" s="166"/>
      <c r="B637" s="208" t="n">
        <f aca="false">B636+1</f>
        <v>19</v>
      </c>
      <c r="C637" s="166"/>
      <c r="D637" s="369" t="n">
        <f aca="false">INDEX(_Rge_Projectdata_IC,$B637,MATCH("Project-ID",_Rge_Headline_Projectdata,0))</f>
        <v>0</v>
      </c>
      <c r="E637" s="370" t="str">
        <f aca="false" t="array" ref="E637:E637">IF(INDEX(_Rge_Data_IC_CY,$B637,E$1)=0,"",TEXT(INDEX(_Rge_Data_IC_CY,$B637,E$1),"JJJJMMTT"))</f>
        <v/>
      </c>
      <c r="F637" s="371" t="str">
        <f aca="false" t="array" ref="F637:F637">INDEX(_Rge_Data_IC_CY,$B637,F$1)</f>
        <v>Closed</v>
      </c>
      <c r="G637" s="371" t="n">
        <f aca="false" t="array" ref="G637:G637">IFERROR(MATCH(INDEX(_Rge_Data_IC_CY,$B637,G$1),_Rge_Projectstatus,0),"")</f>
        <v>2</v>
      </c>
      <c r="H637" s="372" t="n">
        <f aca="false">INDEX(_Rge_Data_IC_CY,$B637,H$1)</f>
        <v>0</v>
      </c>
      <c r="I637" s="373" t="n">
        <f aca="false">INDEX(_Rge_Data_IC_CY,$B637,I$1)</f>
        <v>0</v>
      </c>
      <c r="J637" s="373" t="n">
        <f aca="false">INDEX(_Rge_Data_IC_CY,$B637,J$1)</f>
        <v>0</v>
      </c>
      <c r="K637" s="373" t="n">
        <f aca="false">INDEX(_Rge_Data_IC_CY,$B637,K$1)</f>
        <v>0</v>
      </c>
      <c r="L637" s="255" t="n">
        <f aca="false" t="array" ref="L637:L637">INDEX(_Rge_Data_IC_CY,$B637,L$1)</f>
        <v>0</v>
      </c>
      <c r="M637" s="255" t="n">
        <f aca="false" t="array" ref="M637:M637">INDEX(_Rge_Data_IC_CY,$B637,M$1)</f>
        <v>0</v>
      </c>
      <c r="N637" s="255" t="n">
        <f aca="false" t="array" ref="N637:N637">INDEX(_Rge_Data_IC_CY,$B637,N$1)</f>
        <v>0</v>
      </c>
      <c r="O637" s="255" t="n">
        <f aca="false" t="array" ref="O637:O637">INDEX(_Rge_Data_IC_CY,$B637,O$1)</f>
        <v>0</v>
      </c>
      <c r="P637" s="255" t="n">
        <f aca="false" t="array" ref="P637:P637">INDEX(_Rge_Data_IC_CY,$B637,P$1)</f>
        <v>0</v>
      </c>
      <c r="Q637" s="255" t="n">
        <f aca="false">INDEX(_Rge_Data_IC_CY,$B637,Q$1)</f>
        <v>0</v>
      </c>
      <c r="R637" s="255" t="n">
        <f aca="false" t="array" ref="R637:R637">INDEX(_Rge_Data_IC_CY,$B637,R$1)</f>
        <v>0</v>
      </c>
      <c r="S637" s="255" t="n">
        <f aca="false" t="array" ref="S637:S637">INDEX(_Rge_Data_IC_CY,$B637,S$1)</f>
        <v>0</v>
      </c>
      <c r="T637" s="255" t="n">
        <f aca="false">H637-S637</f>
        <v>0</v>
      </c>
      <c r="U637" s="374" t="n">
        <f aca="false">IFERROR(T637/H637,0)</f>
        <v>0</v>
      </c>
      <c r="V637" s="375" t="n">
        <f aca="false">INDEX(_Rge_Data_IC_CY,$B637,V$1)</f>
        <v>0</v>
      </c>
      <c r="W637" s="259" t="n">
        <f aca="false">INDEX(_Rge_Data_IC_CY,$B637,W$1)</f>
        <v>0</v>
      </c>
      <c r="X637" s="259" t="n">
        <f aca="false">INDEX(_Rge_Data_IC_CY,$B637,X$1)</f>
        <v>0</v>
      </c>
      <c r="Y637" s="259" t="n">
        <f aca="false">INDEX(_Rge_Data_IC_CY,$B637,Y$1)</f>
        <v>0</v>
      </c>
      <c r="Z637" s="259" t="n">
        <f aca="false" t="array" ref="Z637:Z637">INDEX(_Rge_Data_IC_CY,$B637,Z$1)</f>
        <v>0</v>
      </c>
      <c r="AA637" s="259" t="n">
        <f aca="false" t="array" ref="AA637:AA637">INDEX(_Rge_Data_IC_CY,$B637,AA$1)</f>
        <v>0</v>
      </c>
      <c r="AB637" s="259" t="n">
        <f aca="false" t="array" ref="AB637:AB637">INDEX(_Rge_Data_IC_CY,$B637,AB$1)</f>
        <v>0</v>
      </c>
      <c r="AC637" s="259" t="n">
        <f aca="false" t="array" ref="AC637:AC637">INDEX(_Rge_Data_IC_CY,$B637,AC$1)</f>
        <v>0</v>
      </c>
      <c r="AD637" s="259" t="n">
        <f aca="false" t="array" ref="AD637:AD637">INDEX(_Rge_Data_IC_CY,$B637,AD$1)</f>
        <v>0</v>
      </c>
      <c r="AE637" s="259" t="n">
        <f aca="false">INDEX(_Rge_Data_IC_CY,$B637,AE$1)</f>
        <v>0</v>
      </c>
      <c r="AF637" s="259" t="n">
        <f aca="false" t="array" ref="AF637:AF637">INDEX(_Rge_Data_IC_CY,$B637,AF$1)</f>
        <v>0</v>
      </c>
      <c r="AG637" s="259" t="n">
        <f aca="false" t="array" ref="AG637:AG637">INDEX(_Rge_Data_IC_CY,$B637,AG$1)</f>
        <v>0</v>
      </c>
      <c r="AH637" s="259" t="n">
        <f aca="false">V637-AG637</f>
        <v>0</v>
      </c>
      <c r="AI637" s="376" t="n">
        <f aca="false">IFERROR(AH637/V637,)</f>
        <v>0</v>
      </c>
      <c r="AJ637" s="377" t="n">
        <f aca="false">INDEX(_Rge_Data_IC_CY,$B637,AJ$1)</f>
        <v>0</v>
      </c>
      <c r="AK637" s="378" t="n">
        <f aca="false">INDEX(_Rge_Data_IC_CY,$B637,AK$1)</f>
        <v>0</v>
      </c>
      <c r="AL637" s="378" t="n">
        <f aca="false">INDEX(_Rge_Data_IC_CY,$B637,AL$1)</f>
        <v>0</v>
      </c>
      <c r="AM637" s="378" t="n">
        <f aca="false">INDEX(_Rge_Data_IC_CY,$B637,AM$1)</f>
        <v>0</v>
      </c>
      <c r="AN637" s="378" t="n">
        <f aca="false" t="array" ref="AN637:AN637">INDEX(_Rge_Data_IC_CY,$B637,AN$1)</f>
        <v>0</v>
      </c>
      <c r="AO637" s="378" t="n">
        <f aca="false" t="array" ref="AO637:AO637">INDEX(_Rge_Data_IC_CY,$B637,AO$1)</f>
        <v>0</v>
      </c>
      <c r="AP637" s="378" t="n">
        <f aca="false" t="array" ref="AP637:AP637">INDEX(_Rge_Data_IC_CY,$B637,AP$1)</f>
        <v>0</v>
      </c>
      <c r="AQ637" s="378" t="n">
        <f aca="false" t="array" ref="AQ637:AQ637">INDEX(_Rge_Data_IC_CY,$B637,AQ$1)</f>
        <v>0</v>
      </c>
      <c r="AR637" s="378" t="n">
        <f aca="false" t="array" ref="AR637:AR637">INDEX(_Rge_Data_IC_CY,$B637,AR$1)</f>
        <v>0</v>
      </c>
      <c r="AS637" s="378" t="n">
        <f aca="false">INDEX(_Rge_Data_IC_CY,$B637,AS$1)</f>
        <v>0</v>
      </c>
      <c r="AT637" s="378" t="n">
        <f aca="false" t="array" ref="AT637:AT637">INDEX(_Rge_Data_IC_CY,$B637,AT$1)</f>
        <v>0</v>
      </c>
      <c r="AU637" s="378" t="n">
        <f aca="false" t="array" ref="AU637:AU637">INDEX(_Rge_Data_IC_CY,$B637,AU$1)</f>
        <v>0</v>
      </c>
      <c r="AV637" s="262" t="e">
        <f aca="false">IF(#REF!="N",0,AU637+AX637+AY637)</f>
        <v>#REF!</v>
      </c>
      <c r="AW637" s="263" t="n">
        <f aca="false">IFERROR(AU637/AG637,0)</f>
        <v>0</v>
      </c>
      <c r="AX637" s="264" t="n">
        <f aca="false">IFERROR(IF(AND($F637="OPEN",$AH637&gt;0),$AH637*_SoP*$AW637,IF(AND($F637="CLOSED",$AH637&gt;0),$AH637*_SoL*$AW637,0)),0)</f>
        <v>0</v>
      </c>
      <c r="AY637" s="264" t="n">
        <f aca="false">IFERROR(IF($AH637&lt;0,$AH637*_SoL,0),0)</f>
        <v>0</v>
      </c>
      <c r="AZ637" s="265" t="n">
        <f aca="false">AU637+AX637</f>
        <v>0</v>
      </c>
      <c r="BA637" s="265" t="n">
        <f aca="false">AJ637-AY637</f>
        <v>0</v>
      </c>
      <c r="BB637" s="265" t="n">
        <f aca="false">AZ637-BA637</f>
        <v>0</v>
      </c>
      <c r="BC637" s="266" t="n">
        <f aca="false">IF($BB637&gt;=0,$BB637,0)</f>
        <v>0</v>
      </c>
      <c r="BD637" s="379" t="n">
        <f aca="false">IF($BB637&lt;=0,-$BB637,0)</f>
        <v>-0</v>
      </c>
      <c r="BE637" s="380" t="n">
        <f aca="false">IF((V637-AJ637)&lt;0,0,V637-AJ637)</f>
        <v>0</v>
      </c>
      <c r="BF637" s="381" t="n">
        <f aca="false">IF(AW637&gt;1,0,V637-AW637*V637)</f>
        <v>0</v>
      </c>
    </row>
    <row r="638" customFormat="false" ht="19.5" hidden="false" customHeight="true" outlineLevel="0" collapsed="false">
      <c r="A638" s="166"/>
      <c r="B638" s="208" t="n">
        <f aca="false">B637+1</f>
        <v>20</v>
      </c>
      <c r="C638" s="166"/>
      <c r="D638" s="369" t="n">
        <f aca="false">INDEX(_Rge_Projectdata_IC,$B638,MATCH("Project-ID",_Rge_Headline_Projectdata,0))</f>
        <v>0</v>
      </c>
      <c r="E638" s="370" t="str">
        <f aca="false" t="array" ref="E638:E638">IF(INDEX(_Rge_Data_IC_CY,$B638,E$1)=0,"",TEXT(INDEX(_Rge_Data_IC_CY,$B638,E$1),"JJJJMMTT"))</f>
        <v/>
      </c>
      <c r="F638" s="371" t="str">
        <f aca="false" t="array" ref="F638:F638">INDEX(_Rge_Data_IC_CY,$B638,F$1)</f>
        <v>Closed</v>
      </c>
      <c r="G638" s="371" t="n">
        <f aca="false" t="array" ref="G638:G638">IFERROR(MATCH(INDEX(_Rge_Data_IC_CY,$B638,G$1),_Rge_Projectstatus,0),"")</f>
        <v>2</v>
      </c>
      <c r="H638" s="372" t="n">
        <f aca="false">INDEX(_Rge_Data_IC_CY,$B638,H$1)</f>
        <v>0</v>
      </c>
      <c r="I638" s="373" t="n">
        <f aca="false">INDEX(_Rge_Data_IC_CY,$B638,I$1)</f>
        <v>0</v>
      </c>
      <c r="J638" s="373" t="n">
        <f aca="false">INDEX(_Rge_Data_IC_CY,$B638,J$1)</f>
        <v>0</v>
      </c>
      <c r="K638" s="373" t="n">
        <f aca="false">INDEX(_Rge_Data_IC_CY,$B638,K$1)</f>
        <v>0</v>
      </c>
      <c r="L638" s="255" t="n">
        <f aca="false" t="array" ref="L638:L638">INDEX(_Rge_Data_IC_CY,$B638,L$1)</f>
        <v>0</v>
      </c>
      <c r="M638" s="255" t="n">
        <f aca="false" t="array" ref="M638:M638">INDEX(_Rge_Data_IC_CY,$B638,M$1)</f>
        <v>0</v>
      </c>
      <c r="N638" s="255" t="n">
        <f aca="false" t="array" ref="N638:N638">INDEX(_Rge_Data_IC_CY,$B638,N$1)</f>
        <v>0</v>
      </c>
      <c r="O638" s="255" t="n">
        <f aca="false" t="array" ref="O638:O638">INDEX(_Rge_Data_IC_CY,$B638,O$1)</f>
        <v>0</v>
      </c>
      <c r="P638" s="255" t="n">
        <f aca="false" t="array" ref="P638:P638">INDEX(_Rge_Data_IC_CY,$B638,P$1)</f>
        <v>0</v>
      </c>
      <c r="Q638" s="255" t="n">
        <f aca="false">INDEX(_Rge_Data_IC_CY,$B638,Q$1)</f>
        <v>0</v>
      </c>
      <c r="R638" s="255" t="n">
        <f aca="false" t="array" ref="R638:R638">INDEX(_Rge_Data_IC_CY,$B638,R$1)</f>
        <v>0</v>
      </c>
      <c r="S638" s="255" t="n">
        <f aca="false" t="array" ref="S638:S638">INDEX(_Rge_Data_IC_CY,$B638,S$1)</f>
        <v>0</v>
      </c>
      <c r="T638" s="255" t="n">
        <f aca="false">H638-S638</f>
        <v>0</v>
      </c>
      <c r="U638" s="374" t="n">
        <f aca="false">IFERROR(T638/H638,0)</f>
        <v>0</v>
      </c>
      <c r="V638" s="375" t="n">
        <f aca="false">INDEX(_Rge_Data_IC_CY,$B638,V$1)</f>
        <v>0</v>
      </c>
      <c r="W638" s="259" t="n">
        <f aca="false">INDEX(_Rge_Data_IC_CY,$B638,W$1)</f>
        <v>0</v>
      </c>
      <c r="X638" s="259" t="n">
        <f aca="false">INDEX(_Rge_Data_IC_CY,$B638,X$1)</f>
        <v>0</v>
      </c>
      <c r="Y638" s="259" t="n">
        <f aca="false">INDEX(_Rge_Data_IC_CY,$B638,Y$1)</f>
        <v>0</v>
      </c>
      <c r="Z638" s="259" t="n">
        <f aca="false" t="array" ref="Z638:Z638">INDEX(_Rge_Data_IC_CY,$B638,Z$1)</f>
        <v>0</v>
      </c>
      <c r="AA638" s="259" t="n">
        <f aca="false" t="array" ref="AA638:AA638">INDEX(_Rge_Data_IC_CY,$B638,AA$1)</f>
        <v>0</v>
      </c>
      <c r="AB638" s="259" t="n">
        <f aca="false" t="array" ref="AB638:AB638">INDEX(_Rge_Data_IC_CY,$B638,AB$1)</f>
        <v>0</v>
      </c>
      <c r="AC638" s="259" t="n">
        <f aca="false" t="array" ref="AC638:AC638">INDEX(_Rge_Data_IC_CY,$B638,AC$1)</f>
        <v>0</v>
      </c>
      <c r="AD638" s="259" t="n">
        <f aca="false" t="array" ref="AD638:AD638">INDEX(_Rge_Data_IC_CY,$B638,AD$1)</f>
        <v>0</v>
      </c>
      <c r="AE638" s="259" t="n">
        <f aca="false">INDEX(_Rge_Data_IC_CY,$B638,AE$1)</f>
        <v>0</v>
      </c>
      <c r="AF638" s="259" t="n">
        <f aca="false" t="array" ref="AF638:AF638">INDEX(_Rge_Data_IC_CY,$B638,AF$1)</f>
        <v>0</v>
      </c>
      <c r="AG638" s="259" t="n">
        <f aca="false" t="array" ref="AG638:AG638">INDEX(_Rge_Data_IC_CY,$B638,AG$1)</f>
        <v>0</v>
      </c>
      <c r="AH638" s="259" t="n">
        <f aca="false">V638-AG638</f>
        <v>0</v>
      </c>
      <c r="AI638" s="376" t="n">
        <f aca="false">IFERROR(AH638/V638,)</f>
        <v>0</v>
      </c>
      <c r="AJ638" s="377" t="n">
        <f aca="false">INDEX(_Rge_Data_IC_CY,$B638,AJ$1)</f>
        <v>0</v>
      </c>
      <c r="AK638" s="378" t="n">
        <f aca="false">INDEX(_Rge_Data_IC_CY,$B638,AK$1)</f>
        <v>0</v>
      </c>
      <c r="AL638" s="378" t="n">
        <f aca="false">INDEX(_Rge_Data_IC_CY,$B638,AL$1)</f>
        <v>0</v>
      </c>
      <c r="AM638" s="378" t="n">
        <f aca="false">INDEX(_Rge_Data_IC_CY,$B638,AM$1)</f>
        <v>0</v>
      </c>
      <c r="AN638" s="378" t="n">
        <f aca="false" t="array" ref="AN638:AN638">INDEX(_Rge_Data_IC_CY,$B638,AN$1)</f>
        <v>0</v>
      </c>
      <c r="AO638" s="378" t="n">
        <f aca="false" t="array" ref="AO638:AO638">INDEX(_Rge_Data_IC_CY,$B638,AO$1)</f>
        <v>0</v>
      </c>
      <c r="AP638" s="378" t="n">
        <f aca="false" t="array" ref="AP638:AP638">INDEX(_Rge_Data_IC_CY,$B638,AP$1)</f>
        <v>0</v>
      </c>
      <c r="AQ638" s="378" t="n">
        <f aca="false" t="array" ref="AQ638:AQ638">INDEX(_Rge_Data_IC_CY,$B638,AQ$1)</f>
        <v>0</v>
      </c>
      <c r="AR638" s="378" t="n">
        <f aca="false" t="array" ref="AR638:AR638">INDEX(_Rge_Data_IC_CY,$B638,AR$1)</f>
        <v>0</v>
      </c>
      <c r="AS638" s="378" t="n">
        <f aca="false">INDEX(_Rge_Data_IC_CY,$B638,AS$1)</f>
        <v>0</v>
      </c>
      <c r="AT638" s="378" t="n">
        <f aca="false" t="array" ref="AT638:AT638">INDEX(_Rge_Data_IC_CY,$B638,AT$1)</f>
        <v>0</v>
      </c>
      <c r="AU638" s="378" t="n">
        <f aca="false" t="array" ref="AU638:AU638">INDEX(_Rge_Data_IC_CY,$B638,AU$1)</f>
        <v>0</v>
      </c>
      <c r="AV638" s="262" t="e">
        <f aca="false">IF(#REF!="N",0,AU638+AX638+AY638)</f>
        <v>#REF!</v>
      </c>
      <c r="AW638" s="263" t="n">
        <f aca="false">IFERROR(AU638/AG638,0)</f>
        <v>0</v>
      </c>
      <c r="AX638" s="264" t="n">
        <f aca="false">IFERROR(IF(AND($F638="OPEN",$AH638&gt;0),$AH638*_SoP*$AW638,IF(AND($F638="CLOSED",$AH638&gt;0),$AH638*_SoL*$AW638,0)),0)</f>
        <v>0</v>
      </c>
      <c r="AY638" s="264" t="n">
        <f aca="false">IFERROR(IF($AH638&lt;0,$AH638*_SoL,0),0)</f>
        <v>0</v>
      </c>
      <c r="AZ638" s="265" t="n">
        <f aca="false">AU638+AX638</f>
        <v>0</v>
      </c>
      <c r="BA638" s="265" t="n">
        <f aca="false">AJ638-AY638</f>
        <v>0</v>
      </c>
      <c r="BB638" s="265" t="n">
        <f aca="false">AZ638-BA638</f>
        <v>0</v>
      </c>
      <c r="BC638" s="266" t="n">
        <f aca="false">IF($BB638&gt;=0,$BB638,0)</f>
        <v>0</v>
      </c>
      <c r="BD638" s="379" t="n">
        <f aca="false">IF($BB638&lt;=0,-$BB638,0)</f>
        <v>-0</v>
      </c>
      <c r="BE638" s="380" t="n">
        <f aca="false">IF((V638-AJ638)&lt;0,0,V638-AJ638)</f>
        <v>0</v>
      </c>
      <c r="BF638" s="381" t="n">
        <f aca="false">IF(AW638&gt;1,0,V638-AW638*V638)</f>
        <v>0</v>
      </c>
    </row>
    <row r="639" customFormat="false" ht="19.5" hidden="false" customHeight="true" outlineLevel="0" collapsed="false">
      <c r="A639" s="166"/>
      <c r="B639" s="208" t="n">
        <f aca="false">B638+1</f>
        <v>21</v>
      </c>
      <c r="C639" s="166"/>
      <c r="D639" s="369" t="n">
        <f aca="false">INDEX(_Rge_Projectdata_IC,$B639,MATCH("Project-ID",_Rge_Headline_Projectdata,0))</f>
        <v>0</v>
      </c>
      <c r="E639" s="370" t="str">
        <f aca="false" t="array" ref="E639:E639">IF(INDEX(_Rge_Data_IC_CY,$B639,E$1)=0,"",TEXT(INDEX(_Rge_Data_IC_CY,$B639,E$1),"JJJJMMTT"))</f>
        <v/>
      </c>
      <c r="F639" s="371" t="str">
        <f aca="false" t="array" ref="F639:F639">INDEX(_Rge_Data_IC_CY,$B639,F$1)</f>
        <v>Closed</v>
      </c>
      <c r="G639" s="371" t="n">
        <f aca="false" t="array" ref="G639:G639">IFERROR(MATCH(INDEX(_Rge_Data_IC_CY,$B639,G$1),_Rge_Projectstatus,0),"")</f>
        <v>2</v>
      </c>
      <c r="H639" s="372" t="n">
        <f aca="false">INDEX(_Rge_Data_IC_CY,$B639,H$1)</f>
        <v>0</v>
      </c>
      <c r="I639" s="373" t="n">
        <f aca="false">INDEX(_Rge_Data_IC_CY,$B639,I$1)</f>
        <v>0</v>
      </c>
      <c r="J639" s="373" t="n">
        <f aca="false">INDEX(_Rge_Data_IC_CY,$B639,J$1)</f>
        <v>0</v>
      </c>
      <c r="K639" s="373" t="n">
        <f aca="false">INDEX(_Rge_Data_IC_CY,$B639,K$1)</f>
        <v>0</v>
      </c>
      <c r="L639" s="255" t="n">
        <f aca="false" t="array" ref="L639:L639">INDEX(_Rge_Data_IC_CY,$B639,L$1)</f>
        <v>0</v>
      </c>
      <c r="M639" s="255" t="n">
        <f aca="false" t="array" ref="M639:M639">INDEX(_Rge_Data_IC_CY,$B639,M$1)</f>
        <v>0</v>
      </c>
      <c r="N639" s="255" t="n">
        <f aca="false" t="array" ref="N639:N639">INDEX(_Rge_Data_IC_CY,$B639,N$1)</f>
        <v>0</v>
      </c>
      <c r="O639" s="255" t="n">
        <f aca="false" t="array" ref="O639:O639">INDEX(_Rge_Data_IC_CY,$B639,O$1)</f>
        <v>0</v>
      </c>
      <c r="P639" s="255" t="n">
        <f aca="false" t="array" ref="P639:P639">INDEX(_Rge_Data_IC_CY,$B639,P$1)</f>
        <v>0</v>
      </c>
      <c r="Q639" s="255" t="n">
        <f aca="false">INDEX(_Rge_Data_IC_CY,$B639,Q$1)</f>
        <v>0</v>
      </c>
      <c r="R639" s="255" t="n">
        <f aca="false" t="array" ref="R639:R639">INDEX(_Rge_Data_IC_CY,$B639,R$1)</f>
        <v>0</v>
      </c>
      <c r="S639" s="255" t="n">
        <f aca="false" t="array" ref="S639:S639">INDEX(_Rge_Data_IC_CY,$B639,S$1)</f>
        <v>0</v>
      </c>
      <c r="T639" s="255" t="n">
        <f aca="false">H639-S639</f>
        <v>0</v>
      </c>
      <c r="U639" s="374" t="n">
        <f aca="false">IFERROR(T639/H639,0)</f>
        <v>0</v>
      </c>
      <c r="V639" s="375" t="n">
        <f aca="false">INDEX(_Rge_Data_IC_CY,$B639,V$1)</f>
        <v>0</v>
      </c>
      <c r="W639" s="259" t="n">
        <f aca="false">INDEX(_Rge_Data_IC_CY,$B639,W$1)</f>
        <v>0</v>
      </c>
      <c r="X639" s="259" t="n">
        <f aca="false">INDEX(_Rge_Data_IC_CY,$B639,X$1)</f>
        <v>0</v>
      </c>
      <c r="Y639" s="259" t="n">
        <f aca="false">INDEX(_Rge_Data_IC_CY,$B639,Y$1)</f>
        <v>0</v>
      </c>
      <c r="Z639" s="259" t="n">
        <f aca="false" t="array" ref="Z639:Z639">INDEX(_Rge_Data_IC_CY,$B639,Z$1)</f>
        <v>0</v>
      </c>
      <c r="AA639" s="259" t="n">
        <f aca="false" t="array" ref="AA639:AA639">INDEX(_Rge_Data_IC_CY,$B639,AA$1)</f>
        <v>0</v>
      </c>
      <c r="AB639" s="259" t="n">
        <f aca="false" t="array" ref="AB639:AB639">INDEX(_Rge_Data_IC_CY,$B639,AB$1)</f>
        <v>0</v>
      </c>
      <c r="AC639" s="259" t="n">
        <f aca="false" t="array" ref="AC639:AC639">INDEX(_Rge_Data_IC_CY,$B639,AC$1)</f>
        <v>0</v>
      </c>
      <c r="AD639" s="259" t="n">
        <f aca="false" t="array" ref="AD639:AD639">INDEX(_Rge_Data_IC_CY,$B639,AD$1)</f>
        <v>0</v>
      </c>
      <c r="AE639" s="259" t="n">
        <f aca="false">INDEX(_Rge_Data_IC_CY,$B639,AE$1)</f>
        <v>0</v>
      </c>
      <c r="AF639" s="259" t="n">
        <f aca="false" t="array" ref="AF639:AF639">INDEX(_Rge_Data_IC_CY,$B639,AF$1)</f>
        <v>0</v>
      </c>
      <c r="AG639" s="259" t="n">
        <f aca="false" t="array" ref="AG639:AG639">INDEX(_Rge_Data_IC_CY,$B639,AG$1)</f>
        <v>0</v>
      </c>
      <c r="AH639" s="259" t="n">
        <f aca="false">V639-AG639</f>
        <v>0</v>
      </c>
      <c r="AI639" s="376" t="n">
        <f aca="false">IFERROR(AH639/V639,)</f>
        <v>0</v>
      </c>
      <c r="AJ639" s="377" t="n">
        <f aca="false">INDEX(_Rge_Data_IC_CY,$B639,AJ$1)</f>
        <v>0</v>
      </c>
      <c r="AK639" s="378" t="n">
        <f aca="false">INDEX(_Rge_Data_IC_CY,$B639,AK$1)</f>
        <v>0</v>
      </c>
      <c r="AL639" s="378" t="n">
        <f aca="false">INDEX(_Rge_Data_IC_CY,$B639,AL$1)</f>
        <v>0</v>
      </c>
      <c r="AM639" s="378" t="n">
        <f aca="false">INDEX(_Rge_Data_IC_CY,$B639,AM$1)</f>
        <v>0</v>
      </c>
      <c r="AN639" s="378" t="n">
        <f aca="false" t="array" ref="AN639:AN639">INDEX(_Rge_Data_IC_CY,$B639,AN$1)</f>
        <v>0</v>
      </c>
      <c r="AO639" s="378" t="n">
        <f aca="false" t="array" ref="AO639:AO639">INDEX(_Rge_Data_IC_CY,$B639,AO$1)</f>
        <v>0</v>
      </c>
      <c r="AP639" s="378" t="n">
        <f aca="false" t="array" ref="AP639:AP639">INDEX(_Rge_Data_IC_CY,$B639,AP$1)</f>
        <v>0</v>
      </c>
      <c r="AQ639" s="378" t="n">
        <f aca="false" t="array" ref="AQ639:AQ639">INDEX(_Rge_Data_IC_CY,$B639,AQ$1)</f>
        <v>0</v>
      </c>
      <c r="AR639" s="378" t="n">
        <f aca="false" t="array" ref="AR639:AR639">INDEX(_Rge_Data_IC_CY,$B639,AR$1)</f>
        <v>0</v>
      </c>
      <c r="AS639" s="378" t="n">
        <f aca="false">INDEX(_Rge_Data_IC_CY,$B639,AS$1)</f>
        <v>0</v>
      </c>
      <c r="AT639" s="378" t="n">
        <f aca="false" t="array" ref="AT639:AT639">INDEX(_Rge_Data_IC_CY,$B639,AT$1)</f>
        <v>0</v>
      </c>
      <c r="AU639" s="378" t="n">
        <f aca="false" t="array" ref="AU639:AU639">INDEX(_Rge_Data_IC_CY,$B639,AU$1)</f>
        <v>0</v>
      </c>
      <c r="AV639" s="262" t="e">
        <f aca="false">IF(#REF!="N",0,AU639+AX639+AY639)</f>
        <v>#REF!</v>
      </c>
      <c r="AW639" s="263" t="n">
        <f aca="false">IFERROR(AU639/AG639,0)</f>
        <v>0</v>
      </c>
      <c r="AX639" s="264" t="n">
        <f aca="false">IFERROR(IF(AND($F639="OPEN",$AH639&gt;0),$AH639*_SoP*$AW639,IF(AND($F639="CLOSED",$AH639&gt;0),$AH639*_SoL*$AW639,0)),0)</f>
        <v>0</v>
      </c>
      <c r="AY639" s="264" t="n">
        <f aca="false">IFERROR(IF($AH639&lt;0,$AH639*_SoL,0),0)</f>
        <v>0</v>
      </c>
      <c r="AZ639" s="265" t="n">
        <f aca="false">AU639+AX639</f>
        <v>0</v>
      </c>
      <c r="BA639" s="265" t="n">
        <f aca="false">AJ639-AY639</f>
        <v>0</v>
      </c>
      <c r="BB639" s="265" t="n">
        <f aca="false">AZ639-BA639</f>
        <v>0</v>
      </c>
      <c r="BC639" s="266" t="n">
        <f aca="false">IF($BB639&gt;=0,$BB639,0)</f>
        <v>0</v>
      </c>
      <c r="BD639" s="379" t="n">
        <f aca="false">IF($BB639&lt;=0,-$BB639,0)</f>
        <v>-0</v>
      </c>
      <c r="BE639" s="380" t="n">
        <f aca="false">IF((V639-AJ639)&lt;0,0,V639-AJ639)</f>
        <v>0</v>
      </c>
      <c r="BF639" s="381" t="n">
        <f aca="false">IF(AW639&gt;1,0,V639-AW639*V639)</f>
        <v>0</v>
      </c>
    </row>
    <row r="640" customFormat="false" ht="19.5" hidden="false" customHeight="true" outlineLevel="0" collapsed="false">
      <c r="A640" s="166"/>
      <c r="B640" s="208" t="n">
        <f aca="false">B639+1</f>
        <v>22</v>
      </c>
      <c r="C640" s="166"/>
      <c r="D640" s="369" t="n">
        <f aca="false">INDEX(_Rge_Projectdata_IC,$B640,MATCH("Project-ID",_Rge_Headline_Projectdata,0))</f>
        <v>0</v>
      </c>
      <c r="E640" s="370" t="str">
        <f aca="false" t="array" ref="E640:E640">IF(INDEX(_Rge_Data_IC_CY,$B640,E$1)=0,"",TEXT(INDEX(_Rge_Data_IC_CY,$B640,E$1),"JJJJMMTT"))</f>
        <v/>
      </c>
      <c r="F640" s="371" t="str">
        <f aca="false" t="array" ref="F640:F640">INDEX(_Rge_Data_IC_CY,$B640,F$1)</f>
        <v>Closed</v>
      </c>
      <c r="G640" s="371" t="n">
        <f aca="false" t="array" ref="G640:G640">IFERROR(MATCH(INDEX(_Rge_Data_IC_CY,$B640,G$1),_Rge_Projectstatus,0),"")</f>
        <v>2</v>
      </c>
      <c r="H640" s="372" t="n">
        <f aca="false">INDEX(_Rge_Data_IC_CY,$B640,H$1)</f>
        <v>0</v>
      </c>
      <c r="I640" s="373" t="n">
        <f aca="false">INDEX(_Rge_Data_IC_CY,$B640,I$1)</f>
        <v>0</v>
      </c>
      <c r="J640" s="373" t="n">
        <f aca="false">INDEX(_Rge_Data_IC_CY,$B640,J$1)</f>
        <v>0</v>
      </c>
      <c r="K640" s="373" t="n">
        <f aca="false">INDEX(_Rge_Data_IC_CY,$B640,K$1)</f>
        <v>0</v>
      </c>
      <c r="L640" s="255" t="n">
        <f aca="false" t="array" ref="L640:L640">INDEX(_Rge_Data_IC_CY,$B640,L$1)</f>
        <v>0</v>
      </c>
      <c r="M640" s="255" t="n">
        <f aca="false" t="array" ref="M640:M640">INDEX(_Rge_Data_IC_CY,$B640,M$1)</f>
        <v>0</v>
      </c>
      <c r="N640" s="255" t="n">
        <f aca="false" t="array" ref="N640:N640">INDEX(_Rge_Data_IC_CY,$B640,N$1)</f>
        <v>0</v>
      </c>
      <c r="O640" s="255" t="n">
        <f aca="false" t="array" ref="O640:O640">INDEX(_Rge_Data_IC_CY,$B640,O$1)</f>
        <v>0</v>
      </c>
      <c r="P640" s="255" t="n">
        <f aca="false" t="array" ref="P640:P640">INDEX(_Rge_Data_IC_CY,$B640,P$1)</f>
        <v>0</v>
      </c>
      <c r="Q640" s="255" t="n">
        <f aca="false">INDEX(_Rge_Data_IC_CY,$B640,Q$1)</f>
        <v>0</v>
      </c>
      <c r="R640" s="255" t="n">
        <f aca="false" t="array" ref="R640:R640">INDEX(_Rge_Data_IC_CY,$B640,R$1)</f>
        <v>0</v>
      </c>
      <c r="S640" s="255" t="n">
        <f aca="false" t="array" ref="S640:S640">INDEX(_Rge_Data_IC_CY,$B640,S$1)</f>
        <v>0</v>
      </c>
      <c r="T640" s="255" t="n">
        <f aca="false">H640-S640</f>
        <v>0</v>
      </c>
      <c r="U640" s="374" t="n">
        <f aca="false">IFERROR(T640/H640,0)</f>
        <v>0</v>
      </c>
      <c r="V640" s="375" t="n">
        <f aca="false">INDEX(_Rge_Data_IC_CY,$B640,V$1)</f>
        <v>0</v>
      </c>
      <c r="W640" s="259" t="n">
        <f aca="false">INDEX(_Rge_Data_IC_CY,$B640,W$1)</f>
        <v>0</v>
      </c>
      <c r="X640" s="259" t="n">
        <f aca="false">INDEX(_Rge_Data_IC_CY,$B640,X$1)</f>
        <v>0</v>
      </c>
      <c r="Y640" s="259" t="n">
        <f aca="false">INDEX(_Rge_Data_IC_CY,$B640,Y$1)</f>
        <v>0</v>
      </c>
      <c r="Z640" s="259" t="n">
        <f aca="false" t="array" ref="Z640:Z640">INDEX(_Rge_Data_IC_CY,$B640,Z$1)</f>
        <v>0</v>
      </c>
      <c r="AA640" s="259" t="n">
        <f aca="false" t="array" ref="AA640:AA640">INDEX(_Rge_Data_IC_CY,$B640,AA$1)</f>
        <v>0</v>
      </c>
      <c r="AB640" s="259" t="n">
        <f aca="false" t="array" ref="AB640:AB640">INDEX(_Rge_Data_IC_CY,$B640,AB$1)</f>
        <v>0</v>
      </c>
      <c r="AC640" s="259" t="n">
        <f aca="false" t="array" ref="AC640:AC640">INDEX(_Rge_Data_IC_CY,$B640,AC$1)</f>
        <v>0</v>
      </c>
      <c r="AD640" s="259" t="n">
        <f aca="false" t="array" ref="AD640:AD640">INDEX(_Rge_Data_IC_CY,$B640,AD$1)</f>
        <v>0</v>
      </c>
      <c r="AE640" s="259" t="n">
        <f aca="false">INDEX(_Rge_Data_IC_CY,$B640,AE$1)</f>
        <v>0</v>
      </c>
      <c r="AF640" s="259" t="n">
        <f aca="false" t="array" ref="AF640:AF640">INDEX(_Rge_Data_IC_CY,$B640,AF$1)</f>
        <v>0</v>
      </c>
      <c r="AG640" s="259" t="n">
        <f aca="false" t="array" ref="AG640:AG640">INDEX(_Rge_Data_IC_CY,$B640,AG$1)</f>
        <v>0</v>
      </c>
      <c r="AH640" s="259" t="n">
        <f aca="false">V640-AG640</f>
        <v>0</v>
      </c>
      <c r="AI640" s="376" t="n">
        <f aca="false">IFERROR(AH640/V640,)</f>
        <v>0</v>
      </c>
      <c r="AJ640" s="377" t="n">
        <f aca="false">INDEX(_Rge_Data_IC_CY,$B640,AJ$1)</f>
        <v>0</v>
      </c>
      <c r="AK640" s="378" t="n">
        <f aca="false">INDEX(_Rge_Data_IC_CY,$B640,AK$1)</f>
        <v>0</v>
      </c>
      <c r="AL640" s="378" t="n">
        <f aca="false">INDEX(_Rge_Data_IC_CY,$B640,AL$1)</f>
        <v>0</v>
      </c>
      <c r="AM640" s="378" t="n">
        <f aca="false">INDEX(_Rge_Data_IC_CY,$B640,AM$1)</f>
        <v>0</v>
      </c>
      <c r="AN640" s="378" t="n">
        <f aca="false" t="array" ref="AN640:AN640">INDEX(_Rge_Data_IC_CY,$B640,AN$1)</f>
        <v>0</v>
      </c>
      <c r="AO640" s="378" t="n">
        <f aca="false" t="array" ref="AO640:AO640">INDEX(_Rge_Data_IC_CY,$B640,AO$1)</f>
        <v>0</v>
      </c>
      <c r="AP640" s="378" t="n">
        <f aca="false" t="array" ref="AP640:AP640">INDEX(_Rge_Data_IC_CY,$B640,AP$1)</f>
        <v>0</v>
      </c>
      <c r="AQ640" s="378" t="n">
        <f aca="false" t="array" ref="AQ640:AQ640">INDEX(_Rge_Data_IC_CY,$B640,AQ$1)</f>
        <v>0</v>
      </c>
      <c r="AR640" s="378" t="n">
        <f aca="false" t="array" ref="AR640:AR640">INDEX(_Rge_Data_IC_CY,$B640,AR$1)</f>
        <v>0</v>
      </c>
      <c r="AS640" s="378" t="n">
        <f aca="false">INDEX(_Rge_Data_IC_CY,$B640,AS$1)</f>
        <v>0</v>
      </c>
      <c r="AT640" s="378" t="n">
        <f aca="false" t="array" ref="AT640:AT640">INDEX(_Rge_Data_IC_CY,$B640,AT$1)</f>
        <v>0</v>
      </c>
      <c r="AU640" s="378" t="n">
        <f aca="false" t="array" ref="AU640:AU640">INDEX(_Rge_Data_IC_CY,$B640,AU$1)</f>
        <v>0</v>
      </c>
      <c r="AV640" s="262" t="e">
        <f aca="false">IF(#REF!="N",0,AU640+AX640+AY640)</f>
        <v>#REF!</v>
      </c>
      <c r="AW640" s="263" t="n">
        <f aca="false">IFERROR(AU640/AG640,0)</f>
        <v>0</v>
      </c>
      <c r="AX640" s="264" t="n">
        <f aca="false">IFERROR(IF(AND($F640="OPEN",$AH640&gt;0),$AH640*_SoP*$AW640,IF(AND($F640="CLOSED",$AH640&gt;0),$AH640*_SoL*$AW640,0)),0)</f>
        <v>0</v>
      </c>
      <c r="AY640" s="264" t="n">
        <f aca="false">IFERROR(IF($AH640&lt;0,$AH640*_SoL,0),0)</f>
        <v>0</v>
      </c>
      <c r="AZ640" s="265" t="n">
        <f aca="false">AU640+AX640</f>
        <v>0</v>
      </c>
      <c r="BA640" s="265" t="n">
        <f aca="false">AJ640-AY640</f>
        <v>0</v>
      </c>
      <c r="BB640" s="265" t="n">
        <f aca="false">AZ640-BA640</f>
        <v>0</v>
      </c>
      <c r="BC640" s="266" t="n">
        <f aca="false">IF($BB640&gt;=0,$BB640,0)</f>
        <v>0</v>
      </c>
      <c r="BD640" s="379" t="n">
        <f aca="false">IF($BB640&lt;=0,-$BB640,0)</f>
        <v>-0</v>
      </c>
      <c r="BE640" s="380" t="n">
        <f aca="false">IF((V640-AJ640)&lt;0,0,V640-AJ640)</f>
        <v>0</v>
      </c>
      <c r="BF640" s="381" t="n">
        <f aca="false">IF(AW640&gt;1,0,V640-AW640*V640)</f>
        <v>0</v>
      </c>
    </row>
    <row r="641" customFormat="false" ht="19.5" hidden="false" customHeight="true" outlineLevel="0" collapsed="false">
      <c r="A641" s="166"/>
      <c r="B641" s="208" t="n">
        <f aca="false">B640+1</f>
        <v>23</v>
      </c>
      <c r="C641" s="166"/>
      <c r="D641" s="369" t="n">
        <f aca="false">INDEX(_Rge_Projectdata_IC,$B641,MATCH("Project-ID",_Rge_Headline_Projectdata,0))</f>
        <v>0</v>
      </c>
      <c r="E641" s="370" t="str">
        <f aca="false" t="array" ref="E641:E641">IF(INDEX(_Rge_Data_IC_CY,$B641,E$1)=0,"",TEXT(INDEX(_Rge_Data_IC_CY,$B641,E$1),"JJJJMMTT"))</f>
        <v/>
      </c>
      <c r="F641" s="371" t="str">
        <f aca="false" t="array" ref="F641:F641">INDEX(_Rge_Data_IC_CY,$B641,F$1)</f>
        <v>Closed</v>
      </c>
      <c r="G641" s="371" t="n">
        <f aca="false" t="array" ref="G641:G641">IFERROR(MATCH(INDEX(_Rge_Data_IC_CY,$B641,G$1),_Rge_Projectstatus,0),"")</f>
        <v>2</v>
      </c>
      <c r="H641" s="372" t="n">
        <f aca="false">INDEX(_Rge_Data_IC_CY,$B641,H$1)</f>
        <v>0</v>
      </c>
      <c r="I641" s="373" t="n">
        <f aca="false">INDEX(_Rge_Data_IC_CY,$B641,I$1)</f>
        <v>0</v>
      </c>
      <c r="J641" s="373" t="n">
        <f aca="false">INDEX(_Rge_Data_IC_CY,$B641,J$1)</f>
        <v>0</v>
      </c>
      <c r="K641" s="373" t="n">
        <f aca="false">INDEX(_Rge_Data_IC_CY,$B641,K$1)</f>
        <v>0</v>
      </c>
      <c r="L641" s="255" t="n">
        <f aca="false" t="array" ref="L641:L641">INDEX(_Rge_Data_IC_CY,$B641,L$1)</f>
        <v>0</v>
      </c>
      <c r="M641" s="255" t="n">
        <f aca="false" t="array" ref="M641:M641">INDEX(_Rge_Data_IC_CY,$B641,M$1)</f>
        <v>0</v>
      </c>
      <c r="N641" s="255" t="n">
        <f aca="false" t="array" ref="N641:N641">INDEX(_Rge_Data_IC_CY,$B641,N$1)</f>
        <v>0</v>
      </c>
      <c r="O641" s="255" t="n">
        <f aca="false" t="array" ref="O641:O641">INDEX(_Rge_Data_IC_CY,$B641,O$1)</f>
        <v>0</v>
      </c>
      <c r="P641" s="255" t="n">
        <f aca="false" t="array" ref="P641:P641">INDEX(_Rge_Data_IC_CY,$B641,P$1)</f>
        <v>0</v>
      </c>
      <c r="Q641" s="255" t="n">
        <f aca="false">INDEX(_Rge_Data_IC_CY,$B641,Q$1)</f>
        <v>0</v>
      </c>
      <c r="R641" s="255" t="n">
        <f aca="false" t="array" ref="R641:R641">INDEX(_Rge_Data_IC_CY,$B641,R$1)</f>
        <v>0</v>
      </c>
      <c r="S641" s="255" t="n">
        <f aca="false" t="array" ref="S641:S641">INDEX(_Rge_Data_IC_CY,$B641,S$1)</f>
        <v>0</v>
      </c>
      <c r="T641" s="255" t="n">
        <f aca="false">H641-S641</f>
        <v>0</v>
      </c>
      <c r="U641" s="374" t="n">
        <f aca="false">IFERROR(T641/H641,0)</f>
        <v>0</v>
      </c>
      <c r="V641" s="375" t="n">
        <f aca="false">INDEX(_Rge_Data_IC_CY,$B641,V$1)</f>
        <v>0</v>
      </c>
      <c r="W641" s="259" t="n">
        <f aca="false">INDEX(_Rge_Data_IC_CY,$B641,W$1)</f>
        <v>0</v>
      </c>
      <c r="X641" s="259" t="n">
        <f aca="false">INDEX(_Rge_Data_IC_CY,$B641,X$1)</f>
        <v>0</v>
      </c>
      <c r="Y641" s="259" t="n">
        <f aca="false">INDEX(_Rge_Data_IC_CY,$B641,Y$1)</f>
        <v>0</v>
      </c>
      <c r="Z641" s="259" t="n">
        <f aca="false" t="array" ref="Z641:Z641">INDEX(_Rge_Data_IC_CY,$B641,Z$1)</f>
        <v>0</v>
      </c>
      <c r="AA641" s="259" t="n">
        <f aca="false" t="array" ref="AA641:AA641">INDEX(_Rge_Data_IC_CY,$B641,AA$1)</f>
        <v>0</v>
      </c>
      <c r="AB641" s="259" t="n">
        <f aca="false" t="array" ref="AB641:AB641">INDEX(_Rge_Data_IC_CY,$B641,AB$1)</f>
        <v>0</v>
      </c>
      <c r="AC641" s="259" t="n">
        <f aca="false" t="array" ref="AC641:AC641">INDEX(_Rge_Data_IC_CY,$B641,AC$1)</f>
        <v>0</v>
      </c>
      <c r="AD641" s="259" t="n">
        <f aca="false" t="array" ref="AD641:AD641">INDEX(_Rge_Data_IC_CY,$B641,AD$1)</f>
        <v>0</v>
      </c>
      <c r="AE641" s="259" t="n">
        <f aca="false">INDEX(_Rge_Data_IC_CY,$B641,AE$1)</f>
        <v>0</v>
      </c>
      <c r="AF641" s="259" t="n">
        <f aca="false" t="array" ref="AF641:AF641">INDEX(_Rge_Data_IC_CY,$B641,AF$1)</f>
        <v>0</v>
      </c>
      <c r="AG641" s="259" t="n">
        <f aca="false" t="array" ref="AG641:AG641">INDEX(_Rge_Data_IC_CY,$B641,AG$1)</f>
        <v>0</v>
      </c>
      <c r="AH641" s="259" t="n">
        <f aca="false">V641-AG641</f>
        <v>0</v>
      </c>
      <c r="AI641" s="376" t="n">
        <f aca="false">IFERROR(AH641/V641,)</f>
        <v>0</v>
      </c>
      <c r="AJ641" s="377" t="n">
        <f aca="false">INDEX(_Rge_Data_IC_CY,$B641,AJ$1)</f>
        <v>0</v>
      </c>
      <c r="AK641" s="378" t="n">
        <f aca="false">INDEX(_Rge_Data_IC_CY,$B641,AK$1)</f>
        <v>0</v>
      </c>
      <c r="AL641" s="378" t="n">
        <f aca="false">INDEX(_Rge_Data_IC_CY,$B641,AL$1)</f>
        <v>0</v>
      </c>
      <c r="AM641" s="378" t="n">
        <f aca="false">INDEX(_Rge_Data_IC_CY,$B641,AM$1)</f>
        <v>0</v>
      </c>
      <c r="AN641" s="378" t="n">
        <f aca="false" t="array" ref="AN641:AN641">INDEX(_Rge_Data_IC_CY,$B641,AN$1)</f>
        <v>0</v>
      </c>
      <c r="AO641" s="378" t="n">
        <f aca="false" t="array" ref="AO641:AO641">INDEX(_Rge_Data_IC_CY,$B641,AO$1)</f>
        <v>0</v>
      </c>
      <c r="AP641" s="378" t="n">
        <f aca="false" t="array" ref="AP641:AP641">INDEX(_Rge_Data_IC_CY,$B641,AP$1)</f>
        <v>0</v>
      </c>
      <c r="AQ641" s="378" t="n">
        <f aca="false" t="array" ref="AQ641:AQ641">INDEX(_Rge_Data_IC_CY,$B641,AQ$1)</f>
        <v>0</v>
      </c>
      <c r="AR641" s="378" t="n">
        <f aca="false" t="array" ref="AR641:AR641">INDEX(_Rge_Data_IC_CY,$B641,AR$1)</f>
        <v>0</v>
      </c>
      <c r="AS641" s="378" t="n">
        <f aca="false">INDEX(_Rge_Data_IC_CY,$B641,AS$1)</f>
        <v>0</v>
      </c>
      <c r="AT641" s="378" t="n">
        <f aca="false" t="array" ref="AT641:AT641">INDEX(_Rge_Data_IC_CY,$B641,AT$1)</f>
        <v>0</v>
      </c>
      <c r="AU641" s="378" t="n">
        <f aca="false" t="array" ref="AU641:AU641">INDEX(_Rge_Data_IC_CY,$B641,AU$1)</f>
        <v>0</v>
      </c>
      <c r="AV641" s="262" t="e">
        <f aca="false">IF(#REF!="N",0,AU641+AX641+AY641)</f>
        <v>#REF!</v>
      </c>
      <c r="AW641" s="263" t="n">
        <f aca="false">IFERROR(AU641/AG641,0)</f>
        <v>0</v>
      </c>
      <c r="AX641" s="264" t="n">
        <f aca="false">IFERROR(IF(AND($F641="OPEN",$AH641&gt;0),$AH641*_SoP*$AW641,IF(AND($F641="CLOSED",$AH641&gt;0),$AH641*_SoL*$AW641,0)),0)</f>
        <v>0</v>
      </c>
      <c r="AY641" s="264" t="n">
        <f aca="false">IFERROR(IF($AH641&lt;0,$AH641*_SoL,0),0)</f>
        <v>0</v>
      </c>
      <c r="AZ641" s="265" t="n">
        <f aca="false">AU641+AX641</f>
        <v>0</v>
      </c>
      <c r="BA641" s="265" t="n">
        <f aca="false">AJ641-AY641</f>
        <v>0</v>
      </c>
      <c r="BB641" s="265" t="n">
        <f aca="false">AZ641-BA641</f>
        <v>0</v>
      </c>
      <c r="BC641" s="266" t="n">
        <f aca="false">IF($BB641&gt;=0,$BB641,0)</f>
        <v>0</v>
      </c>
      <c r="BD641" s="379" t="n">
        <f aca="false">IF($BB641&lt;=0,-$BB641,0)</f>
        <v>-0</v>
      </c>
      <c r="BE641" s="380" t="n">
        <f aca="false">IF((V641-AJ641)&lt;0,0,V641-AJ641)</f>
        <v>0</v>
      </c>
      <c r="BF641" s="381" t="n">
        <f aca="false">IF(AW641&gt;1,0,V641-AW641*V641)</f>
        <v>0</v>
      </c>
    </row>
    <row r="642" customFormat="false" ht="19.5" hidden="false" customHeight="true" outlineLevel="0" collapsed="false">
      <c r="A642" s="166"/>
      <c r="B642" s="208" t="n">
        <f aca="false">B641+1</f>
        <v>24</v>
      </c>
      <c r="C642" s="166"/>
      <c r="D642" s="369" t="n">
        <f aca="false">INDEX(_Rge_Projectdata_IC,$B642,MATCH("Project-ID",_Rge_Headline_Projectdata,0))</f>
        <v>0</v>
      </c>
      <c r="E642" s="370" t="str">
        <f aca="false" t="array" ref="E642:E642">IF(INDEX(_Rge_Data_IC_CY,$B642,E$1)=0,"",TEXT(INDEX(_Rge_Data_IC_CY,$B642,E$1),"JJJJMMTT"))</f>
        <v/>
      </c>
      <c r="F642" s="371" t="str">
        <f aca="false" t="array" ref="F642:F642">INDEX(_Rge_Data_IC_CY,$B642,F$1)</f>
        <v>Closed</v>
      </c>
      <c r="G642" s="371" t="n">
        <f aca="false" t="array" ref="G642:G642">IFERROR(MATCH(INDEX(_Rge_Data_IC_CY,$B642,G$1),_Rge_Projectstatus,0),"")</f>
        <v>2</v>
      </c>
      <c r="H642" s="372" t="n">
        <f aca="false">INDEX(_Rge_Data_IC_CY,$B642,H$1)</f>
        <v>0</v>
      </c>
      <c r="I642" s="373" t="n">
        <f aca="false">INDEX(_Rge_Data_IC_CY,$B642,I$1)</f>
        <v>0</v>
      </c>
      <c r="J642" s="373" t="n">
        <f aca="false">INDEX(_Rge_Data_IC_CY,$B642,J$1)</f>
        <v>0</v>
      </c>
      <c r="K642" s="373" t="n">
        <f aca="false">INDEX(_Rge_Data_IC_CY,$B642,K$1)</f>
        <v>0</v>
      </c>
      <c r="L642" s="255" t="n">
        <f aca="false" t="array" ref="L642:L642">INDEX(_Rge_Data_IC_CY,$B642,L$1)</f>
        <v>0</v>
      </c>
      <c r="M642" s="255" t="n">
        <f aca="false" t="array" ref="M642:M642">INDEX(_Rge_Data_IC_CY,$B642,M$1)</f>
        <v>0</v>
      </c>
      <c r="N642" s="255" t="n">
        <f aca="false" t="array" ref="N642:N642">INDEX(_Rge_Data_IC_CY,$B642,N$1)</f>
        <v>0</v>
      </c>
      <c r="O642" s="255" t="n">
        <f aca="false" t="array" ref="O642:O642">INDEX(_Rge_Data_IC_CY,$B642,O$1)</f>
        <v>0</v>
      </c>
      <c r="P642" s="255" t="n">
        <f aca="false" t="array" ref="P642:P642">INDEX(_Rge_Data_IC_CY,$B642,P$1)</f>
        <v>0</v>
      </c>
      <c r="Q642" s="255" t="n">
        <f aca="false">INDEX(_Rge_Data_IC_CY,$B642,Q$1)</f>
        <v>0</v>
      </c>
      <c r="R642" s="255" t="n">
        <f aca="false" t="array" ref="R642:R642">INDEX(_Rge_Data_IC_CY,$B642,R$1)</f>
        <v>0</v>
      </c>
      <c r="S642" s="255" t="n">
        <f aca="false" t="array" ref="S642:S642">INDEX(_Rge_Data_IC_CY,$B642,S$1)</f>
        <v>0</v>
      </c>
      <c r="T642" s="255" t="n">
        <f aca="false">H642-S642</f>
        <v>0</v>
      </c>
      <c r="U642" s="374" t="n">
        <f aca="false">IFERROR(T642/H642,0)</f>
        <v>0</v>
      </c>
      <c r="V642" s="375" t="n">
        <f aca="false">INDEX(_Rge_Data_IC_CY,$B642,V$1)</f>
        <v>0</v>
      </c>
      <c r="W642" s="259" t="n">
        <f aca="false">INDEX(_Rge_Data_IC_CY,$B642,W$1)</f>
        <v>0</v>
      </c>
      <c r="X642" s="259" t="n">
        <f aca="false">INDEX(_Rge_Data_IC_CY,$B642,X$1)</f>
        <v>0</v>
      </c>
      <c r="Y642" s="259" t="n">
        <f aca="false">INDEX(_Rge_Data_IC_CY,$B642,Y$1)</f>
        <v>0</v>
      </c>
      <c r="Z642" s="259" t="n">
        <f aca="false" t="array" ref="Z642:Z642">INDEX(_Rge_Data_IC_CY,$B642,Z$1)</f>
        <v>0</v>
      </c>
      <c r="AA642" s="259" t="n">
        <f aca="false" t="array" ref="AA642:AA642">INDEX(_Rge_Data_IC_CY,$B642,AA$1)</f>
        <v>0</v>
      </c>
      <c r="AB642" s="259" t="n">
        <f aca="false" t="array" ref="AB642:AB642">INDEX(_Rge_Data_IC_CY,$B642,AB$1)</f>
        <v>0</v>
      </c>
      <c r="AC642" s="259" t="n">
        <f aca="false" t="array" ref="AC642:AC642">INDEX(_Rge_Data_IC_CY,$B642,AC$1)</f>
        <v>0</v>
      </c>
      <c r="AD642" s="259" t="n">
        <f aca="false" t="array" ref="AD642:AD642">INDEX(_Rge_Data_IC_CY,$B642,AD$1)</f>
        <v>0</v>
      </c>
      <c r="AE642" s="259" t="n">
        <f aca="false">INDEX(_Rge_Data_IC_CY,$B642,AE$1)</f>
        <v>0</v>
      </c>
      <c r="AF642" s="259" t="n">
        <f aca="false" t="array" ref="AF642:AF642">INDEX(_Rge_Data_IC_CY,$B642,AF$1)</f>
        <v>0</v>
      </c>
      <c r="AG642" s="259" t="n">
        <f aca="false" t="array" ref="AG642:AG642">INDEX(_Rge_Data_IC_CY,$B642,AG$1)</f>
        <v>0</v>
      </c>
      <c r="AH642" s="259" t="n">
        <f aca="false">V642-AG642</f>
        <v>0</v>
      </c>
      <c r="AI642" s="376" t="n">
        <f aca="false">IFERROR(AH642/V642,)</f>
        <v>0</v>
      </c>
      <c r="AJ642" s="377" t="n">
        <f aca="false">INDEX(_Rge_Data_IC_CY,$B642,AJ$1)</f>
        <v>0</v>
      </c>
      <c r="AK642" s="378" t="n">
        <f aca="false">INDEX(_Rge_Data_IC_CY,$B642,AK$1)</f>
        <v>0</v>
      </c>
      <c r="AL642" s="378" t="n">
        <f aca="false">INDEX(_Rge_Data_IC_CY,$B642,AL$1)</f>
        <v>0</v>
      </c>
      <c r="AM642" s="378" t="n">
        <f aca="false">INDEX(_Rge_Data_IC_CY,$B642,AM$1)</f>
        <v>0</v>
      </c>
      <c r="AN642" s="378" t="n">
        <f aca="false" t="array" ref="AN642:AN642">INDEX(_Rge_Data_IC_CY,$B642,AN$1)</f>
        <v>0</v>
      </c>
      <c r="AO642" s="378" t="n">
        <f aca="false" t="array" ref="AO642:AO642">INDEX(_Rge_Data_IC_CY,$B642,AO$1)</f>
        <v>0</v>
      </c>
      <c r="AP642" s="378" t="n">
        <f aca="false" t="array" ref="AP642:AP642">INDEX(_Rge_Data_IC_CY,$B642,AP$1)</f>
        <v>0</v>
      </c>
      <c r="AQ642" s="378" t="n">
        <f aca="false" t="array" ref="AQ642:AQ642">INDEX(_Rge_Data_IC_CY,$B642,AQ$1)</f>
        <v>0</v>
      </c>
      <c r="AR642" s="378" t="n">
        <f aca="false" t="array" ref="AR642:AR642">INDEX(_Rge_Data_IC_CY,$B642,AR$1)</f>
        <v>0</v>
      </c>
      <c r="AS642" s="378" t="n">
        <f aca="false">INDEX(_Rge_Data_IC_CY,$B642,AS$1)</f>
        <v>0</v>
      </c>
      <c r="AT642" s="378" t="n">
        <f aca="false" t="array" ref="AT642:AT642">INDEX(_Rge_Data_IC_CY,$B642,AT$1)</f>
        <v>0</v>
      </c>
      <c r="AU642" s="378" t="n">
        <f aca="false" t="array" ref="AU642:AU642">INDEX(_Rge_Data_IC_CY,$B642,AU$1)</f>
        <v>0</v>
      </c>
      <c r="AV642" s="262" t="e">
        <f aca="false">IF(#REF!="N",0,AU642+AX642+AY642)</f>
        <v>#REF!</v>
      </c>
      <c r="AW642" s="263" t="n">
        <f aca="false">IFERROR(AU642/AG642,0)</f>
        <v>0</v>
      </c>
      <c r="AX642" s="264" t="n">
        <f aca="false">IFERROR(IF(AND($F642="OPEN",$AH642&gt;0),$AH642*_SoP*$AW642,IF(AND($F642="CLOSED",$AH642&gt;0),$AH642*_SoL*$AW642,0)),0)</f>
        <v>0</v>
      </c>
      <c r="AY642" s="264" t="n">
        <f aca="false">IFERROR(IF($AH642&lt;0,$AH642*_SoL,0),0)</f>
        <v>0</v>
      </c>
      <c r="AZ642" s="265" t="n">
        <f aca="false">AU642+AX642</f>
        <v>0</v>
      </c>
      <c r="BA642" s="265" t="n">
        <f aca="false">AJ642-AY642</f>
        <v>0</v>
      </c>
      <c r="BB642" s="265" t="n">
        <f aca="false">AZ642-BA642</f>
        <v>0</v>
      </c>
      <c r="BC642" s="266" t="n">
        <f aca="false">IF($BB642&gt;=0,$BB642,0)</f>
        <v>0</v>
      </c>
      <c r="BD642" s="379" t="n">
        <f aca="false">IF($BB642&lt;=0,-$BB642,0)</f>
        <v>-0</v>
      </c>
      <c r="BE642" s="380" t="n">
        <f aca="false">IF((V642-AJ642)&lt;0,0,V642-AJ642)</f>
        <v>0</v>
      </c>
      <c r="BF642" s="381" t="n">
        <f aca="false">IF(AW642&gt;1,0,V642-AW642*V642)</f>
        <v>0</v>
      </c>
    </row>
    <row r="643" customFormat="false" ht="19.5" hidden="false" customHeight="true" outlineLevel="0" collapsed="false">
      <c r="A643" s="166"/>
      <c r="B643" s="208" t="n">
        <f aca="false">B642+1</f>
        <v>25</v>
      </c>
      <c r="C643" s="166"/>
      <c r="D643" s="369" t="n">
        <f aca="false">INDEX(_Rge_Projectdata_IC,$B643,MATCH("Project-ID",_Rge_Headline_Projectdata,0))</f>
        <v>0</v>
      </c>
      <c r="E643" s="370" t="str">
        <f aca="false" t="array" ref="E643:E643">IF(INDEX(_Rge_Data_IC_CY,$B643,E$1)=0,"",TEXT(INDEX(_Rge_Data_IC_CY,$B643,E$1),"JJJJMMTT"))</f>
        <v/>
      </c>
      <c r="F643" s="371" t="str">
        <f aca="false" t="array" ref="F643:F643">INDEX(_Rge_Data_IC_CY,$B643,F$1)</f>
        <v>Closed</v>
      </c>
      <c r="G643" s="371" t="n">
        <f aca="false" t="array" ref="G643:G643">IFERROR(MATCH(INDEX(_Rge_Data_IC_CY,$B643,G$1),_Rge_Projectstatus,0),"")</f>
        <v>2</v>
      </c>
      <c r="H643" s="372" t="n">
        <f aca="false">INDEX(_Rge_Data_IC_CY,$B643,H$1)</f>
        <v>0</v>
      </c>
      <c r="I643" s="373" t="n">
        <f aca="false">INDEX(_Rge_Data_IC_CY,$B643,I$1)</f>
        <v>0</v>
      </c>
      <c r="J643" s="373" t="n">
        <f aca="false">INDEX(_Rge_Data_IC_CY,$B643,J$1)</f>
        <v>0</v>
      </c>
      <c r="K643" s="373" t="n">
        <f aca="false">INDEX(_Rge_Data_IC_CY,$B643,K$1)</f>
        <v>0</v>
      </c>
      <c r="L643" s="255" t="n">
        <f aca="false" t="array" ref="L643:L643">INDEX(_Rge_Data_IC_CY,$B643,L$1)</f>
        <v>0</v>
      </c>
      <c r="M643" s="255" t="n">
        <f aca="false" t="array" ref="M643:M643">INDEX(_Rge_Data_IC_CY,$B643,M$1)</f>
        <v>0</v>
      </c>
      <c r="N643" s="255" t="n">
        <f aca="false" t="array" ref="N643:N643">INDEX(_Rge_Data_IC_CY,$B643,N$1)</f>
        <v>0</v>
      </c>
      <c r="O643" s="255" t="n">
        <f aca="false" t="array" ref="O643:O643">INDEX(_Rge_Data_IC_CY,$B643,O$1)</f>
        <v>0</v>
      </c>
      <c r="P643" s="255" t="n">
        <f aca="false" t="array" ref="P643:P643">INDEX(_Rge_Data_IC_CY,$B643,P$1)</f>
        <v>0</v>
      </c>
      <c r="Q643" s="255" t="n">
        <f aca="false">INDEX(_Rge_Data_IC_CY,$B643,Q$1)</f>
        <v>0</v>
      </c>
      <c r="R643" s="255" t="n">
        <f aca="false" t="array" ref="R643:R643">INDEX(_Rge_Data_IC_CY,$B643,R$1)</f>
        <v>0</v>
      </c>
      <c r="S643" s="255" t="n">
        <f aca="false" t="array" ref="S643:S643">INDEX(_Rge_Data_IC_CY,$B643,S$1)</f>
        <v>0</v>
      </c>
      <c r="T643" s="255" t="n">
        <f aca="false">H643-S643</f>
        <v>0</v>
      </c>
      <c r="U643" s="374" t="n">
        <f aca="false">IFERROR(T643/H643,0)</f>
        <v>0</v>
      </c>
      <c r="V643" s="375" t="n">
        <f aca="false">INDEX(_Rge_Data_IC_CY,$B643,V$1)</f>
        <v>0</v>
      </c>
      <c r="W643" s="259" t="n">
        <f aca="false">INDEX(_Rge_Data_IC_CY,$B643,W$1)</f>
        <v>0</v>
      </c>
      <c r="X643" s="259" t="n">
        <f aca="false">INDEX(_Rge_Data_IC_CY,$B643,X$1)</f>
        <v>0</v>
      </c>
      <c r="Y643" s="259" t="n">
        <f aca="false">INDEX(_Rge_Data_IC_CY,$B643,Y$1)</f>
        <v>0</v>
      </c>
      <c r="Z643" s="259" t="n">
        <f aca="false" t="array" ref="Z643:Z643">INDEX(_Rge_Data_IC_CY,$B643,Z$1)</f>
        <v>0</v>
      </c>
      <c r="AA643" s="259" t="n">
        <f aca="false" t="array" ref="AA643:AA643">INDEX(_Rge_Data_IC_CY,$B643,AA$1)</f>
        <v>0</v>
      </c>
      <c r="AB643" s="259" t="n">
        <f aca="false" t="array" ref="AB643:AB643">INDEX(_Rge_Data_IC_CY,$B643,AB$1)</f>
        <v>0</v>
      </c>
      <c r="AC643" s="259" t="n">
        <f aca="false" t="array" ref="AC643:AC643">INDEX(_Rge_Data_IC_CY,$B643,AC$1)</f>
        <v>0</v>
      </c>
      <c r="AD643" s="259" t="n">
        <f aca="false" t="array" ref="AD643:AD643">INDEX(_Rge_Data_IC_CY,$B643,AD$1)</f>
        <v>0</v>
      </c>
      <c r="AE643" s="259" t="n">
        <f aca="false">INDEX(_Rge_Data_IC_CY,$B643,AE$1)</f>
        <v>0</v>
      </c>
      <c r="AF643" s="259" t="n">
        <f aca="false" t="array" ref="AF643:AF643">INDEX(_Rge_Data_IC_CY,$B643,AF$1)</f>
        <v>0</v>
      </c>
      <c r="AG643" s="259" t="n">
        <f aca="false" t="array" ref="AG643:AG643">INDEX(_Rge_Data_IC_CY,$B643,AG$1)</f>
        <v>0</v>
      </c>
      <c r="AH643" s="259" t="n">
        <f aca="false">V643-AG643</f>
        <v>0</v>
      </c>
      <c r="AI643" s="376" t="n">
        <f aca="false">IFERROR(AH643/V643,)</f>
        <v>0</v>
      </c>
      <c r="AJ643" s="377" t="n">
        <f aca="false">INDEX(_Rge_Data_IC_CY,$B643,AJ$1)</f>
        <v>0</v>
      </c>
      <c r="AK643" s="378" t="n">
        <f aca="false">INDEX(_Rge_Data_IC_CY,$B643,AK$1)</f>
        <v>0</v>
      </c>
      <c r="AL643" s="378" t="n">
        <f aca="false">INDEX(_Rge_Data_IC_CY,$B643,AL$1)</f>
        <v>0</v>
      </c>
      <c r="AM643" s="378" t="n">
        <f aca="false">INDEX(_Rge_Data_IC_CY,$B643,AM$1)</f>
        <v>0</v>
      </c>
      <c r="AN643" s="378" t="n">
        <f aca="false" t="array" ref="AN643:AN643">INDEX(_Rge_Data_IC_CY,$B643,AN$1)</f>
        <v>0</v>
      </c>
      <c r="AO643" s="378" t="n">
        <f aca="false" t="array" ref="AO643:AO643">INDEX(_Rge_Data_IC_CY,$B643,AO$1)</f>
        <v>0</v>
      </c>
      <c r="AP643" s="378" t="n">
        <f aca="false" t="array" ref="AP643:AP643">INDEX(_Rge_Data_IC_CY,$B643,AP$1)</f>
        <v>0</v>
      </c>
      <c r="AQ643" s="378" t="n">
        <f aca="false" t="array" ref="AQ643:AQ643">INDEX(_Rge_Data_IC_CY,$B643,AQ$1)</f>
        <v>0</v>
      </c>
      <c r="AR643" s="378" t="n">
        <f aca="false" t="array" ref="AR643:AR643">INDEX(_Rge_Data_IC_CY,$B643,AR$1)</f>
        <v>0</v>
      </c>
      <c r="AS643" s="378" t="n">
        <f aca="false">INDEX(_Rge_Data_IC_CY,$B643,AS$1)</f>
        <v>0</v>
      </c>
      <c r="AT643" s="378" t="n">
        <f aca="false" t="array" ref="AT643:AT643">INDEX(_Rge_Data_IC_CY,$B643,AT$1)</f>
        <v>0</v>
      </c>
      <c r="AU643" s="378" t="n">
        <f aca="false" t="array" ref="AU643:AU643">INDEX(_Rge_Data_IC_CY,$B643,AU$1)</f>
        <v>0</v>
      </c>
      <c r="AV643" s="262" t="e">
        <f aca="false">IF(#REF!="N",0,AU643+AX643+AY643)</f>
        <v>#REF!</v>
      </c>
      <c r="AW643" s="263" t="n">
        <f aca="false">IFERROR(AU643/AG643,0)</f>
        <v>0</v>
      </c>
      <c r="AX643" s="264" t="n">
        <f aca="false">IFERROR(IF(AND($F643="OPEN",$AH643&gt;0),$AH643*_SoP*$AW643,IF(AND($F643="CLOSED",$AH643&gt;0),$AH643*_SoL*$AW643,0)),0)</f>
        <v>0</v>
      </c>
      <c r="AY643" s="264" t="n">
        <f aca="false">IFERROR(IF($AH643&lt;0,$AH643*_SoL,0),0)</f>
        <v>0</v>
      </c>
      <c r="AZ643" s="265" t="n">
        <f aca="false">AU643+AX643</f>
        <v>0</v>
      </c>
      <c r="BA643" s="265" t="n">
        <f aca="false">AJ643-AY643</f>
        <v>0</v>
      </c>
      <c r="BB643" s="265" t="n">
        <f aca="false">AZ643-BA643</f>
        <v>0</v>
      </c>
      <c r="BC643" s="266" t="n">
        <f aca="false">IF($BB643&gt;=0,$BB643,0)</f>
        <v>0</v>
      </c>
      <c r="BD643" s="379" t="n">
        <f aca="false">IF($BB643&lt;=0,-$BB643,0)</f>
        <v>-0</v>
      </c>
      <c r="BE643" s="380" t="n">
        <f aca="false">IF((V643-AJ643)&lt;0,0,V643-AJ643)</f>
        <v>0</v>
      </c>
      <c r="BF643" s="381" t="n">
        <f aca="false">IF(AW643&gt;1,0,V643-AW643*V643)</f>
        <v>0</v>
      </c>
    </row>
    <row r="644" customFormat="false" ht="19.5" hidden="false" customHeight="true" outlineLevel="0" collapsed="false">
      <c r="A644" s="166"/>
      <c r="B644" s="208" t="n">
        <f aca="false">B643+1</f>
        <v>26</v>
      </c>
      <c r="C644" s="166"/>
      <c r="D644" s="369" t="n">
        <f aca="false">INDEX(_Rge_Projectdata_IC,$B644,MATCH("Project-ID",_Rge_Headline_Projectdata,0))</f>
        <v>0</v>
      </c>
      <c r="E644" s="370" t="str">
        <f aca="false" t="array" ref="E644:E644">IF(INDEX(_Rge_Data_IC_CY,$B644,E$1)=0,"",TEXT(INDEX(_Rge_Data_IC_CY,$B644,E$1),"JJJJMMTT"))</f>
        <v/>
      </c>
      <c r="F644" s="371" t="str">
        <f aca="false" t="array" ref="F644:F644">INDEX(_Rge_Data_IC_CY,$B644,F$1)</f>
        <v>Closed</v>
      </c>
      <c r="G644" s="371" t="n">
        <f aca="false" t="array" ref="G644:G644">IFERROR(MATCH(INDEX(_Rge_Data_IC_CY,$B644,G$1),_Rge_Projectstatus,0),"")</f>
        <v>2</v>
      </c>
      <c r="H644" s="372" t="n">
        <f aca="false">INDEX(_Rge_Data_IC_CY,$B644,H$1)</f>
        <v>0</v>
      </c>
      <c r="I644" s="373" t="n">
        <f aca="false">INDEX(_Rge_Data_IC_CY,$B644,I$1)</f>
        <v>0</v>
      </c>
      <c r="J644" s="373" t="n">
        <f aca="false">INDEX(_Rge_Data_IC_CY,$B644,J$1)</f>
        <v>0</v>
      </c>
      <c r="K644" s="373" t="n">
        <f aca="false">INDEX(_Rge_Data_IC_CY,$B644,K$1)</f>
        <v>0</v>
      </c>
      <c r="L644" s="255" t="n">
        <f aca="false" t="array" ref="L644:L644">INDEX(_Rge_Data_IC_CY,$B644,L$1)</f>
        <v>0</v>
      </c>
      <c r="M644" s="255" t="n">
        <f aca="false" t="array" ref="M644:M644">INDEX(_Rge_Data_IC_CY,$B644,M$1)</f>
        <v>0</v>
      </c>
      <c r="N644" s="255" t="n">
        <f aca="false" t="array" ref="N644:N644">INDEX(_Rge_Data_IC_CY,$B644,N$1)</f>
        <v>0</v>
      </c>
      <c r="O644" s="255" t="n">
        <f aca="false" t="array" ref="O644:O644">INDEX(_Rge_Data_IC_CY,$B644,O$1)</f>
        <v>0</v>
      </c>
      <c r="P644" s="255" t="n">
        <f aca="false" t="array" ref="P644:P644">INDEX(_Rge_Data_IC_CY,$B644,P$1)</f>
        <v>0</v>
      </c>
      <c r="Q644" s="255" t="n">
        <f aca="false">INDEX(_Rge_Data_IC_CY,$B644,Q$1)</f>
        <v>0</v>
      </c>
      <c r="R644" s="255" t="n">
        <f aca="false" t="array" ref="R644:R644">INDEX(_Rge_Data_IC_CY,$B644,R$1)</f>
        <v>0</v>
      </c>
      <c r="S644" s="255" t="n">
        <f aca="false" t="array" ref="S644:S644">INDEX(_Rge_Data_IC_CY,$B644,S$1)</f>
        <v>0</v>
      </c>
      <c r="T644" s="255" t="n">
        <f aca="false">H644-S644</f>
        <v>0</v>
      </c>
      <c r="U644" s="374" t="n">
        <f aca="false">IFERROR(T644/H644,0)</f>
        <v>0</v>
      </c>
      <c r="V644" s="375" t="n">
        <f aca="false">INDEX(_Rge_Data_IC_CY,$B644,V$1)</f>
        <v>0</v>
      </c>
      <c r="W644" s="259" t="n">
        <f aca="false">INDEX(_Rge_Data_IC_CY,$B644,W$1)</f>
        <v>0</v>
      </c>
      <c r="X644" s="259" t="n">
        <f aca="false">INDEX(_Rge_Data_IC_CY,$B644,X$1)</f>
        <v>0</v>
      </c>
      <c r="Y644" s="259" t="n">
        <f aca="false">INDEX(_Rge_Data_IC_CY,$B644,Y$1)</f>
        <v>0</v>
      </c>
      <c r="Z644" s="259" t="n">
        <f aca="false" t="array" ref="Z644:Z644">INDEX(_Rge_Data_IC_CY,$B644,Z$1)</f>
        <v>0</v>
      </c>
      <c r="AA644" s="259" t="n">
        <f aca="false" t="array" ref="AA644:AA644">INDEX(_Rge_Data_IC_CY,$B644,AA$1)</f>
        <v>0</v>
      </c>
      <c r="AB644" s="259" t="n">
        <f aca="false" t="array" ref="AB644:AB644">INDEX(_Rge_Data_IC_CY,$B644,AB$1)</f>
        <v>0</v>
      </c>
      <c r="AC644" s="259" t="n">
        <f aca="false" t="array" ref="AC644:AC644">INDEX(_Rge_Data_IC_CY,$B644,AC$1)</f>
        <v>0</v>
      </c>
      <c r="AD644" s="259" t="n">
        <f aca="false" t="array" ref="AD644:AD644">INDEX(_Rge_Data_IC_CY,$B644,AD$1)</f>
        <v>0</v>
      </c>
      <c r="AE644" s="259" t="n">
        <f aca="false">INDEX(_Rge_Data_IC_CY,$B644,AE$1)</f>
        <v>0</v>
      </c>
      <c r="AF644" s="259" t="n">
        <f aca="false" t="array" ref="AF644:AF644">INDEX(_Rge_Data_IC_CY,$B644,AF$1)</f>
        <v>0</v>
      </c>
      <c r="AG644" s="259" t="n">
        <f aca="false" t="array" ref="AG644:AG644">INDEX(_Rge_Data_IC_CY,$B644,AG$1)</f>
        <v>0</v>
      </c>
      <c r="AH644" s="259" t="n">
        <f aca="false">V644-AG644</f>
        <v>0</v>
      </c>
      <c r="AI644" s="376" t="n">
        <f aca="false">IFERROR(AH644/V644,)</f>
        <v>0</v>
      </c>
      <c r="AJ644" s="377" t="n">
        <f aca="false">INDEX(_Rge_Data_IC_CY,$B644,AJ$1)</f>
        <v>0</v>
      </c>
      <c r="AK644" s="378" t="n">
        <f aca="false">INDEX(_Rge_Data_IC_CY,$B644,AK$1)</f>
        <v>0</v>
      </c>
      <c r="AL644" s="378" t="n">
        <f aca="false">INDEX(_Rge_Data_IC_CY,$B644,AL$1)</f>
        <v>0</v>
      </c>
      <c r="AM644" s="378" t="n">
        <f aca="false">INDEX(_Rge_Data_IC_CY,$B644,AM$1)</f>
        <v>0</v>
      </c>
      <c r="AN644" s="378" t="n">
        <f aca="false" t="array" ref="AN644:AN644">INDEX(_Rge_Data_IC_CY,$B644,AN$1)</f>
        <v>0</v>
      </c>
      <c r="AO644" s="378" t="n">
        <f aca="false" t="array" ref="AO644:AO644">INDEX(_Rge_Data_IC_CY,$B644,AO$1)</f>
        <v>0</v>
      </c>
      <c r="AP644" s="378" t="n">
        <f aca="false" t="array" ref="AP644:AP644">INDEX(_Rge_Data_IC_CY,$B644,AP$1)</f>
        <v>0</v>
      </c>
      <c r="AQ644" s="378" t="n">
        <f aca="false" t="array" ref="AQ644:AQ644">INDEX(_Rge_Data_IC_CY,$B644,AQ$1)</f>
        <v>0</v>
      </c>
      <c r="AR644" s="378" t="n">
        <f aca="false" t="array" ref="AR644:AR644">INDEX(_Rge_Data_IC_CY,$B644,AR$1)</f>
        <v>0</v>
      </c>
      <c r="AS644" s="378" t="n">
        <f aca="false">INDEX(_Rge_Data_IC_CY,$B644,AS$1)</f>
        <v>0</v>
      </c>
      <c r="AT644" s="378" t="n">
        <f aca="false" t="array" ref="AT644:AT644">INDEX(_Rge_Data_IC_CY,$B644,AT$1)</f>
        <v>0</v>
      </c>
      <c r="AU644" s="378" t="n">
        <f aca="false" t="array" ref="AU644:AU644">INDEX(_Rge_Data_IC_CY,$B644,AU$1)</f>
        <v>0</v>
      </c>
      <c r="AV644" s="262" t="e">
        <f aca="false">IF(#REF!="N",0,AU644+AX644+AY644)</f>
        <v>#REF!</v>
      </c>
      <c r="AW644" s="263" t="n">
        <f aca="false">IFERROR(AU644/AG644,0)</f>
        <v>0</v>
      </c>
      <c r="AX644" s="264" t="n">
        <f aca="false">IFERROR(IF(AND($F644="OPEN",$AH644&gt;0),$AH644*_SoP*$AW644,IF(AND($F644="CLOSED",$AH644&gt;0),$AH644*_SoL*$AW644,0)),0)</f>
        <v>0</v>
      </c>
      <c r="AY644" s="264" t="n">
        <f aca="false">IFERROR(IF($AH644&lt;0,$AH644*_SoL,0),0)</f>
        <v>0</v>
      </c>
      <c r="AZ644" s="265" t="n">
        <f aca="false">AU644+AX644</f>
        <v>0</v>
      </c>
      <c r="BA644" s="265" t="n">
        <f aca="false">AJ644-AY644</f>
        <v>0</v>
      </c>
      <c r="BB644" s="265" t="n">
        <f aca="false">AZ644-BA644</f>
        <v>0</v>
      </c>
      <c r="BC644" s="266" t="n">
        <f aca="false">IF($BB644&gt;=0,$BB644,0)</f>
        <v>0</v>
      </c>
      <c r="BD644" s="379" t="n">
        <f aca="false">IF($BB644&lt;=0,-$BB644,0)</f>
        <v>-0</v>
      </c>
      <c r="BE644" s="380" t="n">
        <f aca="false">IF((V644-AJ644)&lt;0,0,V644-AJ644)</f>
        <v>0</v>
      </c>
      <c r="BF644" s="381" t="n">
        <f aca="false">IF(AW644&gt;1,0,V644-AW644*V644)</f>
        <v>0</v>
      </c>
    </row>
    <row r="645" customFormat="false" ht="19.5" hidden="false" customHeight="true" outlineLevel="0" collapsed="false">
      <c r="A645" s="166"/>
      <c r="B645" s="208" t="n">
        <f aca="false">B644+1</f>
        <v>27</v>
      </c>
      <c r="C645" s="166"/>
      <c r="D645" s="369" t="n">
        <f aca="false">INDEX(_Rge_Projectdata_IC,$B645,MATCH("Project-ID",_Rge_Headline_Projectdata,0))</f>
        <v>0</v>
      </c>
      <c r="E645" s="370" t="str">
        <f aca="false" t="array" ref="E645:E645">IF(INDEX(_Rge_Data_IC_CY,$B645,E$1)=0,"",TEXT(INDEX(_Rge_Data_IC_CY,$B645,E$1),"JJJJMMTT"))</f>
        <v/>
      </c>
      <c r="F645" s="371" t="str">
        <f aca="false" t="array" ref="F645:F645">INDEX(_Rge_Data_IC_CY,$B645,F$1)</f>
        <v>Closed</v>
      </c>
      <c r="G645" s="371" t="n">
        <f aca="false" t="array" ref="G645:G645">IFERROR(MATCH(INDEX(_Rge_Data_IC_CY,$B645,G$1),_Rge_Projectstatus,0),"")</f>
        <v>2</v>
      </c>
      <c r="H645" s="372" t="n">
        <f aca="false">INDEX(_Rge_Data_IC_CY,$B645,H$1)</f>
        <v>0</v>
      </c>
      <c r="I645" s="373" t="n">
        <f aca="false">INDEX(_Rge_Data_IC_CY,$B645,I$1)</f>
        <v>0</v>
      </c>
      <c r="J645" s="373" t="n">
        <f aca="false">INDEX(_Rge_Data_IC_CY,$B645,J$1)</f>
        <v>0</v>
      </c>
      <c r="K645" s="373" t="n">
        <f aca="false">INDEX(_Rge_Data_IC_CY,$B645,K$1)</f>
        <v>0</v>
      </c>
      <c r="L645" s="255" t="n">
        <f aca="false" t="array" ref="L645:L645">INDEX(_Rge_Data_IC_CY,$B645,L$1)</f>
        <v>0</v>
      </c>
      <c r="M645" s="255" t="n">
        <f aca="false" t="array" ref="M645:M645">INDEX(_Rge_Data_IC_CY,$B645,M$1)</f>
        <v>0</v>
      </c>
      <c r="N645" s="255" t="n">
        <f aca="false" t="array" ref="N645:N645">INDEX(_Rge_Data_IC_CY,$B645,N$1)</f>
        <v>0</v>
      </c>
      <c r="O645" s="255" t="n">
        <f aca="false" t="array" ref="O645:O645">INDEX(_Rge_Data_IC_CY,$B645,O$1)</f>
        <v>0</v>
      </c>
      <c r="P645" s="255" t="n">
        <f aca="false" t="array" ref="P645:P645">INDEX(_Rge_Data_IC_CY,$B645,P$1)</f>
        <v>0</v>
      </c>
      <c r="Q645" s="255" t="n">
        <f aca="false">INDEX(_Rge_Data_IC_CY,$B645,Q$1)</f>
        <v>0</v>
      </c>
      <c r="R645" s="255" t="n">
        <f aca="false" t="array" ref="R645:R645">INDEX(_Rge_Data_IC_CY,$B645,R$1)</f>
        <v>0</v>
      </c>
      <c r="S645" s="255" t="n">
        <f aca="false" t="array" ref="S645:S645">INDEX(_Rge_Data_IC_CY,$B645,S$1)</f>
        <v>0</v>
      </c>
      <c r="T645" s="255" t="n">
        <f aca="false">H645-S645</f>
        <v>0</v>
      </c>
      <c r="U645" s="374" t="n">
        <f aca="false">IFERROR(T645/H645,0)</f>
        <v>0</v>
      </c>
      <c r="V645" s="375" t="n">
        <f aca="false">INDEX(_Rge_Data_IC_CY,$B645,V$1)</f>
        <v>0</v>
      </c>
      <c r="W645" s="259" t="n">
        <f aca="false">INDEX(_Rge_Data_IC_CY,$B645,W$1)</f>
        <v>0</v>
      </c>
      <c r="X645" s="259" t="n">
        <f aca="false">INDEX(_Rge_Data_IC_CY,$B645,X$1)</f>
        <v>0</v>
      </c>
      <c r="Y645" s="259" t="n">
        <f aca="false">INDEX(_Rge_Data_IC_CY,$B645,Y$1)</f>
        <v>0</v>
      </c>
      <c r="Z645" s="259" t="n">
        <f aca="false" t="array" ref="Z645:Z645">INDEX(_Rge_Data_IC_CY,$B645,Z$1)</f>
        <v>0</v>
      </c>
      <c r="AA645" s="259" t="n">
        <f aca="false" t="array" ref="AA645:AA645">INDEX(_Rge_Data_IC_CY,$B645,AA$1)</f>
        <v>0</v>
      </c>
      <c r="AB645" s="259" t="n">
        <f aca="false" t="array" ref="AB645:AB645">INDEX(_Rge_Data_IC_CY,$B645,AB$1)</f>
        <v>0</v>
      </c>
      <c r="AC645" s="259" t="n">
        <f aca="false" t="array" ref="AC645:AC645">INDEX(_Rge_Data_IC_CY,$B645,AC$1)</f>
        <v>0</v>
      </c>
      <c r="AD645" s="259" t="n">
        <f aca="false" t="array" ref="AD645:AD645">INDEX(_Rge_Data_IC_CY,$B645,AD$1)</f>
        <v>0</v>
      </c>
      <c r="AE645" s="259" t="n">
        <f aca="false">INDEX(_Rge_Data_IC_CY,$B645,AE$1)</f>
        <v>0</v>
      </c>
      <c r="AF645" s="259" t="n">
        <f aca="false" t="array" ref="AF645:AF645">INDEX(_Rge_Data_IC_CY,$B645,AF$1)</f>
        <v>0</v>
      </c>
      <c r="AG645" s="259" t="n">
        <f aca="false" t="array" ref="AG645:AG645">INDEX(_Rge_Data_IC_CY,$B645,AG$1)</f>
        <v>0</v>
      </c>
      <c r="AH645" s="259" t="n">
        <f aca="false">V645-AG645</f>
        <v>0</v>
      </c>
      <c r="AI645" s="376" t="n">
        <f aca="false">IFERROR(AH645/V645,)</f>
        <v>0</v>
      </c>
      <c r="AJ645" s="377" t="n">
        <f aca="false">INDEX(_Rge_Data_IC_CY,$B645,AJ$1)</f>
        <v>0</v>
      </c>
      <c r="AK645" s="378" t="n">
        <f aca="false">INDEX(_Rge_Data_IC_CY,$B645,AK$1)</f>
        <v>0</v>
      </c>
      <c r="AL645" s="378" t="n">
        <f aca="false">INDEX(_Rge_Data_IC_CY,$B645,AL$1)</f>
        <v>0</v>
      </c>
      <c r="AM645" s="378" t="n">
        <f aca="false">INDEX(_Rge_Data_IC_CY,$B645,AM$1)</f>
        <v>0</v>
      </c>
      <c r="AN645" s="378" t="n">
        <f aca="false" t="array" ref="AN645:AN645">INDEX(_Rge_Data_IC_CY,$B645,AN$1)</f>
        <v>0</v>
      </c>
      <c r="AO645" s="378" t="n">
        <f aca="false" t="array" ref="AO645:AO645">INDEX(_Rge_Data_IC_CY,$B645,AO$1)</f>
        <v>0</v>
      </c>
      <c r="AP645" s="378" t="n">
        <f aca="false" t="array" ref="AP645:AP645">INDEX(_Rge_Data_IC_CY,$B645,AP$1)</f>
        <v>0</v>
      </c>
      <c r="AQ645" s="378" t="n">
        <f aca="false" t="array" ref="AQ645:AQ645">INDEX(_Rge_Data_IC_CY,$B645,AQ$1)</f>
        <v>0</v>
      </c>
      <c r="AR645" s="378" t="n">
        <f aca="false" t="array" ref="AR645:AR645">INDEX(_Rge_Data_IC_CY,$B645,AR$1)</f>
        <v>0</v>
      </c>
      <c r="AS645" s="378" t="n">
        <f aca="false">INDEX(_Rge_Data_IC_CY,$B645,AS$1)</f>
        <v>0</v>
      </c>
      <c r="AT645" s="378" t="n">
        <f aca="false" t="array" ref="AT645:AT645">INDEX(_Rge_Data_IC_CY,$B645,AT$1)</f>
        <v>0</v>
      </c>
      <c r="AU645" s="378" t="n">
        <f aca="false" t="array" ref="AU645:AU645">INDEX(_Rge_Data_IC_CY,$B645,AU$1)</f>
        <v>0</v>
      </c>
      <c r="AV645" s="262" t="e">
        <f aca="false">IF(#REF!="N",0,AU645+AX645+AY645)</f>
        <v>#REF!</v>
      </c>
      <c r="AW645" s="263" t="n">
        <f aca="false">IFERROR(AU645/AG645,0)</f>
        <v>0</v>
      </c>
      <c r="AX645" s="264" t="n">
        <f aca="false">IFERROR(IF(AND($F645="OPEN",$AH645&gt;0),$AH645*_SoP*$AW645,IF(AND($F645="CLOSED",$AH645&gt;0),$AH645*_SoL*$AW645,0)),0)</f>
        <v>0</v>
      </c>
      <c r="AY645" s="264" t="n">
        <f aca="false">IFERROR(IF($AH645&lt;0,$AH645*_SoL,0),0)</f>
        <v>0</v>
      </c>
      <c r="AZ645" s="265" t="n">
        <f aca="false">AU645+AX645</f>
        <v>0</v>
      </c>
      <c r="BA645" s="265" t="n">
        <f aca="false">AJ645-AY645</f>
        <v>0</v>
      </c>
      <c r="BB645" s="265" t="n">
        <f aca="false">AZ645-BA645</f>
        <v>0</v>
      </c>
      <c r="BC645" s="266" t="n">
        <f aca="false">IF($BB645&gt;=0,$BB645,0)</f>
        <v>0</v>
      </c>
      <c r="BD645" s="379" t="n">
        <f aca="false">IF($BB645&lt;=0,-$BB645,0)</f>
        <v>-0</v>
      </c>
      <c r="BE645" s="380" t="n">
        <f aca="false">IF((V645-AJ645)&lt;0,0,V645-AJ645)</f>
        <v>0</v>
      </c>
      <c r="BF645" s="381" t="n">
        <f aca="false">IF(AW645&gt;1,0,V645-AW645*V645)</f>
        <v>0</v>
      </c>
    </row>
    <row r="646" customFormat="false" ht="19.5" hidden="false" customHeight="true" outlineLevel="0" collapsed="false">
      <c r="A646" s="166"/>
      <c r="B646" s="208" t="n">
        <f aca="false">B645+1</f>
        <v>28</v>
      </c>
      <c r="C646" s="166"/>
      <c r="D646" s="369" t="n">
        <f aca="false">INDEX(_Rge_Projectdata_IC,$B646,MATCH("Project-ID",_Rge_Headline_Projectdata,0))</f>
        <v>0</v>
      </c>
      <c r="E646" s="370" t="str">
        <f aca="false" t="array" ref="E646:E646">IF(INDEX(_Rge_Data_IC_CY,$B646,E$1)=0,"",TEXT(INDEX(_Rge_Data_IC_CY,$B646,E$1),"JJJJMMTT"))</f>
        <v/>
      </c>
      <c r="F646" s="371" t="str">
        <f aca="false" t="array" ref="F646:F646">INDEX(_Rge_Data_IC_CY,$B646,F$1)</f>
        <v>Closed</v>
      </c>
      <c r="G646" s="371" t="n">
        <f aca="false" t="array" ref="G646:G646">IFERROR(MATCH(INDEX(_Rge_Data_IC_CY,$B646,G$1),_Rge_Projectstatus,0),"")</f>
        <v>2</v>
      </c>
      <c r="H646" s="372" t="n">
        <f aca="false">INDEX(_Rge_Data_IC_CY,$B646,H$1)</f>
        <v>0</v>
      </c>
      <c r="I646" s="373" t="n">
        <f aca="false">INDEX(_Rge_Data_IC_CY,$B646,I$1)</f>
        <v>0</v>
      </c>
      <c r="J646" s="373" t="n">
        <f aca="false">INDEX(_Rge_Data_IC_CY,$B646,J$1)</f>
        <v>0</v>
      </c>
      <c r="K646" s="373" t="n">
        <f aca="false">INDEX(_Rge_Data_IC_CY,$B646,K$1)</f>
        <v>0</v>
      </c>
      <c r="L646" s="255" t="n">
        <f aca="false" t="array" ref="L646:L646">INDEX(_Rge_Data_IC_CY,$B646,L$1)</f>
        <v>0</v>
      </c>
      <c r="M646" s="255" t="n">
        <f aca="false" t="array" ref="M646:M646">INDEX(_Rge_Data_IC_CY,$B646,M$1)</f>
        <v>0</v>
      </c>
      <c r="N646" s="255" t="n">
        <f aca="false" t="array" ref="N646:N646">INDEX(_Rge_Data_IC_CY,$B646,N$1)</f>
        <v>0</v>
      </c>
      <c r="O646" s="255" t="n">
        <f aca="false" t="array" ref="O646:O646">INDEX(_Rge_Data_IC_CY,$B646,O$1)</f>
        <v>0</v>
      </c>
      <c r="P646" s="255" t="n">
        <f aca="false" t="array" ref="P646:P646">INDEX(_Rge_Data_IC_CY,$B646,P$1)</f>
        <v>0</v>
      </c>
      <c r="Q646" s="255" t="n">
        <f aca="false">INDEX(_Rge_Data_IC_CY,$B646,Q$1)</f>
        <v>0</v>
      </c>
      <c r="R646" s="255" t="n">
        <f aca="false" t="array" ref="R646:R646">INDEX(_Rge_Data_IC_CY,$B646,R$1)</f>
        <v>0</v>
      </c>
      <c r="S646" s="255" t="n">
        <f aca="false" t="array" ref="S646:S646">INDEX(_Rge_Data_IC_CY,$B646,S$1)</f>
        <v>0</v>
      </c>
      <c r="T646" s="255" t="n">
        <f aca="false">H646-S646</f>
        <v>0</v>
      </c>
      <c r="U646" s="374" t="n">
        <f aca="false">IFERROR(T646/H646,0)</f>
        <v>0</v>
      </c>
      <c r="V646" s="375" t="n">
        <f aca="false">INDEX(_Rge_Data_IC_CY,$B646,V$1)</f>
        <v>0</v>
      </c>
      <c r="W646" s="259" t="n">
        <f aca="false">INDEX(_Rge_Data_IC_CY,$B646,W$1)</f>
        <v>0</v>
      </c>
      <c r="X646" s="259" t="n">
        <f aca="false">INDEX(_Rge_Data_IC_CY,$B646,X$1)</f>
        <v>0</v>
      </c>
      <c r="Y646" s="259" t="n">
        <f aca="false">INDEX(_Rge_Data_IC_CY,$B646,Y$1)</f>
        <v>0</v>
      </c>
      <c r="Z646" s="259" t="n">
        <f aca="false" t="array" ref="Z646:Z646">INDEX(_Rge_Data_IC_CY,$B646,Z$1)</f>
        <v>0</v>
      </c>
      <c r="AA646" s="259" t="n">
        <f aca="false" t="array" ref="AA646:AA646">INDEX(_Rge_Data_IC_CY,$B646,AA$1)</f>
        <v>0</v>
      </c>
      <c r="AB646" s="259" t="n">
        <f aca="false" t="array" ref="AB646:AB646">INDEX(_Rge_Data_IC_CY,$B646,AB$1)</f>
        <v>0</v>
      </c>
      <c r="AC646" s="259" t="n">
        <f aca="false" t="array" ref="AC646:AC646">INDEX(_Rge_Data_IC_CY,$B646,AC$1)</f>
        <v>0</v>
      </c>
      <c r="AD646" s="259" t="n">
        <f aca="false" t="array" ref="AD646:AD646">INDEX(_Rge_Data_IC_CY,$B646,AD$1)</f>
        <v>0</v>
      </c>
      <c r="AE646" s="259" t="n">
        <f aca="false">INDEX(_Rge_Data_IC_CY,$B646,AE$1)</f>
        <v>0</v>
      </c>
      <c r="AF646" s="259" t="n">
        <f aca="false" t="array" ref="AF646:AF646">INDEX(_Rge_Data_IC_CY,$B646,AF$1)</f>
        <v>0</v>
      </c>
      <c r="AG646" s="259" t="n">
        <f aca="false" t="array" ref="AG646:AG646">INDEX(_Rge_Data_IC_CY,$B646,AG$1)</f>
        <v>0</v>
      </c>
      <c r="AH646" s="259" t="n">
        <f aca="false">V646-AG646</f>
        <v>0</v>
      </c>
      <c r="AI646" s="376" t="n">
        <f aca="false">IFERROR(AH646/V646,)</f>
        <v>0</v>
      </c>
      <c r="AJ646" s="377" t="n">
        <f aca="false">INDEX(_Rge_Data_IC_CY,$B646,AJ$1)</f>
        <v>0</v>
      </c>
      <c r="AK646" s="378" t="n">
        <f aca="false">INDEX(_Rge_Data_IC_CY,$B646,AK$1)</f>
        <v>0</v>
      </c>
      <c r="AL646" s="378" t="n">
        <f aca="false">INDEX(_Rge_Data_IC_CY,$B646,AL$1)</f>
        <v>0</v>
      </c>
      <c r="AM646" s="378" t="n">
        <f aca="false">INDEX(_Rge_Data_IC_CY,$B646,AM$1)</f>
        <v>0</v>
      </c>
      <c r="AN646" s="378" t="n">
        <f aca="false" t="array" ref="AN646:AN646">INDEX(_Rge_Data_IC_CY,$B646,AN$1)</f>
        <v>0</v>
      </c>
      <c r="AO646" s="378" t="n">
        <f aca="false" t="array" ref="AO646:AO646">INDEX(_Rge_Data_IC_CY,$B646,AO$1)</f>
        <v>0</v>
      </c>
      <c r="AP646" s="378" t="n">
        <f aca="false" t="array" ref="AP646:AP646">INDEX(_Rge_Data_IC_CY,$B646,AP$1)</f>
        <v>0</v>
      </c>
      <c r="AQ646" s="378" t="n">
        <f aca="false" t="array" ref="AQ646:AQ646">INDEX(_Rge_Data_IC_CY,$B646,AQ$1)</f>
        <v>0</v>
      </c>
      <c r="AR646" s="378" t="n">
        <f aca="false" t="array" ref="AR646:AR646">INDEX(_Rge_Data_IC_CY,$B646,AR$1)</f>
        <v>0</v>
      </c>
      <c r="AS646" s="378" t="n">
        <f aca="false">INDEX(_Rge_Data_IC_CY,$B646,AS$1)</f>
        <v>0</v>
      </c>
      <c r="AT646" s="378" t="n">
        <f aca="false" t="array" ref="AT646:AT646">INDEX(_Rge_Data_IC_CY,$B646,AT$1)</f>
        <v>0</v>
      </c>
      <c r="AU646" s="378" t="n">
        <f aca="false" t="array" ref="AU646:AU646">INDEX(_Rge_Data_IC_CY,$B646,AU$1)</f>
        <v>0</v>
      </c>
      <c r="AV646" s="262" t="e">
        <f aca="false">IF(#REF!="N",0,AU646+AX646+AY646)</f>
        <v>#REF!</v>
      </c>
      <c r="AW646" s="263" t="n">
        <f aca="false">IFERROR(AU646/AG646,0)</f>
        <v>0</v>
      </c>
      <c r="AX646" s="264" t="n">
        <f aca="false">IFERROR(IF(AND($F646="OPEN",$AH646&gt;0),$AH646*_SoP*$AW646,IF(AND($F646="CLOSED",$AH646&gt;0),$AH646*_SoL*$AW646,0)),0)</f>
        <v>0</v>
      </c>
      <c r="AY646" s="264" t="n">
        <f aca="false">IFERROR(IF($AH646&lt;0,$AH646*_SoL,0),0)</f>
        <v>0</v>
      </c>
      <c r="AZ646" s="265" t="n">
        <f aca="false">AU646+AX646</f>
        <v>0</v>
      </c>
      <c r="BA646" s="265" t="n">
        <f aca="false">AJ646-AY646</f>
        <v>0</v>
      </c>
      <c r="BB646" s="265" t="n">
        <f aca="false">AZ646-BA646</f>
        <v>0</v>
      </c>
      <c r="BC646" s="266" t="n">
        <f aca="false">IF($BB646&gt;=0,$BB646,0)</f>
        <v>0</v>
      </c>
      <c r="BD646" s="379" t="n">
        <f aca="false">IF($BB646&lt;=0,-$BB646,0)</f>
        <v>-0</v>
      </c>
      <c r="BE646" s="380" t="n">
        <f aca="false">IF((V646-AJ646)&lt;0,0,V646-AJ646)</f>
        <v>0</v>
      </c>
      <c r="BF646" s="381" t="n">
        <f aca="false">IF(AW646&gt;1,0,V646-AW646*V646)</f>
        <v>0</v>
      </c>
    </row>
    <row r="647" customFormat="false" ht="19.5" hidden="false" customHeight="true" outlineLevel="0" collapsed="false">
      <c r="A647" s="166"/>
      <c r="B647" s="208" t="n">
        <f aca="false">B646+1</f>
        <v>29</v>
      </c>
      <c r="C647" s="166"/>
      <c r="D647" s="369" t="n">
        <f aca="false">INDEX(_Rge_Projectdata_IC,$B647,MATCH("Project-ID",_Rge_Headline_Projectdata,0))</f>
        <v>0</v>
      </c>
      <c r="E647" s="370" t="str">
        <f aca="false" t="array" ref="E647:E647">IF(INDEX(_Rge_Data_IC_CY,$B647,E$1)=0,"",TEXT(INDEX(_Rge_Data_IC_CY,$B647,E$1),"JJJJMMTT"))</f>
        <v/>
      </c>
      <c r="F647" s="371" t="str">
        <f aca="false" t="array" ref="F647:F647">INDEX(_Rge_Data_IC_CY,$B647,F$1)</f>
        <v>Closed</v>
      </c>
      <c r="G647" s="371" t="n">
        <f aca="false" t="array" ref="G647:G647">IFERROR(MATCH(INDEX(_Rge_Data_IC_CY,$B647,G$1),_Rge_Projectstatus,0),"")</f>
        <v>2</v>
      </c>
      <c r="H647" s="372" t="n">
        <f aca="false">INDEX(_Rge_Data_IC_CY,$B647,H$1)</f>
        <v>0</v>
      </c>
      <c r="I647" s="373" t="n">
        <f aca="false">INDEX(_Rge_Data_IC_CY,$B647,I$1)</f>
        <v>0</v>
      </c>
      <c r="J647" s="373" t="n">
        <f aca="false">INDEX(_Rge_Data_IC_CY,$B647,J$1)</f>
        <v>0</v>
      </c>
      <c r="K647" s="373" t="n">
        <f aca="false">INDEX(_Rge_Data_IC_CY,$B647,K$1)</f>
        <v>0</v>
      </c>
      <c r="L647" s="255" t="n">
        <f aca="false" t="array" ref="L647:L647">INDEX(_Rge_Data_IC_CY,$B647,L$1)</f>
        <v>0</v>
      </c>
      <c r="M647" s="255" t="n">
        <f aca="false" t="array" ref="M647:M647">INDEX(_Rge_Data_IC_CY,$B647,M$1)</f>
        <v>0</v>
      </c>
      <c r="N647" s="255" t="n">
        <f aca="false" t="array" ref="N647:N647">INDEX(_Rge_Data_IC_CY,$B647,N$1)</f>
        <v>0</v>
      </c>
      <c r="O647" s="255" t="n">
        <f aca="false" t="array" ref="O647:O647">INDEX(_Rge_Data_IC_CY,$B647,O$1)</f>
        <v>0</v>
      </c>
      <c r="P647" s="255" t="n">
        <f aca="false" t="array" ref="P647:P647">INDEX(_Rge_Data_IC_CY,$B647,P$1)</f>
        <v>0</v>
      </c>
      <c r="Q647" s="255" t="n">
        <f aca="false">INDEX(_Rge_Data_IC_CY,$B647,Q$1)</f>
        <v>0</v>
      </c>
      <c r="R647" s="255" t="n">
        <f aca="false" t="array" ref="R647:R647">INDEX(_Rge_Data_IC_CY,$B647,R$1)</f>
        <v>0</v>
      </c>
      <c r="S647" s="255" t="n">
        <f aca="false" t="array" ref="S647:S647">INDEX(_Rge_Data_IC_CY,$B647,S$1)</f>
        <v>0</v>
      </c>
      <c r="T647" s="255" t="n">
        <f aca="false">H647-S647</f>
        <v>0</v>
      </c>
      <c r="U647" s="374" t="n">
        <f aca="false">IFERROR(T647/H647,0)</f>
        <v>0</v>
      </c>
      <c r="V647" s="375" t="n">
        <f aca="false">INDEX(_Rge_Data_IC_CY,$B647,V$1)</f>
        <v>0</v>
      </c>
      <c r="W647" s="259" t="n">
        <f aca="false">INDEX(_Rge_Data_IC_CY,$B647,W$1)</f>
        <v>0</v>
      </c>
      <c r="X647" s="259" t="n">
        <f aca="false">INDEX(_Rge_Data_IC_CY,$B647,X$1)</f>
        <v>0</v>
      </c>
      <c r="Y647" s="259" t="n">
        <f aca="false">INDEX(_Rge_Data_IC_CY,$B647,Y$1)</f>
        <v>0</v>
      </c>
      <c r="Z647" s="259" t="n">
        <f aca="false" t="array" ref="Z647:Z647">INDEX(_Rge_Data_IC_CY,$B647,Z$1)</f>
        <v>0</v>
      </c>
      <c r="AA647" s="259" t="n">
        <f aca="false" t="array" ref="AA647:AA647">INDEX(_Rge_Data_IC_CY,$B647,AA$1)</f>
        <v>0</v>
      </c>
      <c r="AB647" s="259" t="n">
        <f aca="false" t="array" ref="AB647:AB647">INDEX(_Rge_Data_IC_CY,$B647,AB$1)</f>
        <v>0</v>
      </c>
      <c r="AC647" s="259" t="n">
        <f aca="false" t="array" ref="AC647:AC647">INDEX(_Rge_Data_IC_CY,$B647,AC$1)</f>
        <v>0</v>
      </c>
      <c r="AD647" s="259" t="n">
        <f aca="false" t="array" ref="AD647:AD647">INDEX(_Rge_Data_IC_CY,$B647,AD$1)</f>
        <v>0</v>
      </c>
      <c r="AE647" s="259" t="n">
        <f aca="false">INDEX(_Rge_Data_IC_CY,$B647,AE$1)</f>
        <v>0</v>
      </c>
      <c r="AF647" s="259" t="n">
        <f aca="false" t="array" ref="AF647:AF647">INDEX(_Rge_Data_IC_CY,$B647,AF$1)</f>
        <v>0</v>
      </c>
      <c r="AG647" s="259" t="n">
        <f aca="false" t="array" ref="AG647:AG647">INDEX(_Rge_Data_IC_CY,$B647,AG$1)</f>
        <v>0</v>
      </c>
      <c r="AH647" s="259" t="n">
        <f aca="false">V647-AG647</f>
        <v>0</v>
      </c>
      <c r="AI647" s="376" t="n">
        <f aca="false">IFERROR(AH647/V647,)</f>
        <v>0</v>
      </c>
      <c r="AJ647" s="377" t="n">
        <f aca="false">INDEX(_Rge_Data_IC_CY,$B647,AJ$1)</f>
        <v>0</v>
      </c>
      <c r="AK647" s="378" t="n">
        <f aca="false">INDEX(_Rge_Data_IC_CY,$B647,AK$1)</f>
        <v>0</v>
      </c>
      <c r="AL647" s="378" t="n">
        <f aca="false">INDEX(_Rge_Data_IC_CY,$B647,AL$1)</f>
        <v>0</v>
      </c>
      <c r="AM647" s="378" t="n">
        <f aca="false">INDEX(_Rge_Data_IC_CY,$B647,AM$1)</f>
        <v>0</v>
      </c>
      <c r="AN647" s="378" t="n">
        <f aca="false" t="array" ref="AN647:AN647">INDEX(_Rge_Data_IC_CY,$B647,AN$1)</f>
        <v>0</v>
      </c>
      <c r="AO647" s="378" t="n">
        <f aca="false" t="array" ref="AO647:AO647">INDEX(_Rge_Data_IC_CY,$B647,AO$1)</f>
        <v>0</v>
      </c>
      <c r="AP647" s="378" t="n">
        <f aca="false" t="array" ref="AP647:AP647">INDEX(_Rge_Data_IC_CY,$B647,AP$1)</f>
        <v>0</v>
      </c>
      <c r="AQ647" s="378" t="n">
        <f aca="false" t="array" ref="AQ647:AQ647">INDEX(_Rge_Data_IC_CY,$B647,AQ$1)</f>
        <v>0</v>
      </c>
      <c r="AR647" s="378" t="n">
        <f aca="false" t="array" ref="AR647:AR647">INDEX(_Rge_Data_IC_CY,$B647,AR$1)</f>
        <v>0</v>
      </c>
      <c r="AS647" s="378" t="n">
        <f aca="false">INDEX(_Rge_Data_IC_CY,$B647,AS$1)</f>
        <v>0</v>
      </c>
      <c r="AT647" s="378" t="n">
        <f aca="false" t="array" ref="AT647:AT647">INDEX(_Rge_Data_IC_CY,$B647,AT$1)</f>
        <v>0</v>
      </c>
      <c r="AU647" s="378" t="n">
        <f aca="false" t="array" ref="AU647:AU647">INDEX(_Rge_Data_IC_CY,$B647,AU$1)</f>
        <v>0</v>
      </c>
      <c r="AV647" s="262" t="e">
        <f aca="false">IF(#REF!="N",0,AU647+AX647+AY647)</f>
        <v>#REF!</v>
      </c>
      <c r="AW647" s="263" t="n">
        <f aca="false">IFERROR(AU647/AG647,0)</f>
        <v>0</v>
      </c>
      <c r="AX647" s="264" t="n">
        <f aca="false">IFERROR(IF(AND($F647="OPEN",$AH647&gt;0),$AH647*_SoP*$AW647,IF(AND($F647="CLOSED",$AH647&gt;0),$AH647*_SoL*$AW647,0)),0)</f>
        <v>0</v>
      </c>
      <c r="AY647" s="264" t="n">
        <f aca="false">IFERROR(IF($AH647&lt;0,$AH647*_SoL,0),0)</f>
        <v>0</v>
      </c>
      <c r="AZ647" s="265" t="n">
        <f aca="false">AU647+AX647</f>
        <v>0</v>
      </c>
      <c r="BA647" s="265" t="n">
        <f aca="false">AJ647-AY647</f>
        <v>0</v>
      </c>
      <c r="BB647" s="265" t="n">
        <f aca="false">AZ647-BA647</f>
        <v>0</v>
      </c>
      <c r="BC647" s="266" t="n">
        <f aca="false">IF($BB647&gt;=0,$BB647,0)</f>
        <v>0</v>
      </c>
      <c r="BD647" s="379" t="n">
        <f aca="false">IF($BB647&lt;=0,-$BB647,0)</f>
        <v>-0</v>
      </c>
      <c r="BE647" s="380" t="n">
        <f aca="false">IF((V647-AJ647)&lt;0,0,V647-AJ647)</f>
        <v>0</v>
      </c>
      <c r="BF647" s="381" t="n">
        <f aca="false">IF(AW647&gt;1,0,V647-AW647*V647)</f>
        <v>0</v>
      </c>
    </row>
    <row r="648" customFormat="false" ht="19.5" hidden="false" customHeight="true" outlineLevel="0" collapsed="false">
      <c r="A648" s="166"/>
      <c r="B648" s="208" t="n">
        <f aca="false">B647+1</f>
        <v>30</v>
      </c>
      <c r="C648" s="166"/>
      <c r="D648" s="369" t="n">
        <f aca="false">INDEX(_Rge_Projectdata_IC,$B648,MATCH("Project-ID",_Rge_Headline_Projectdata,0))</f>
        <v>0</v>
      </c>
      <c r="E648" s="370" t="str">
        <f aca="false" t="array" ref="E648:E648">IF(INDEX(_Rge_Data_IC_CY,$B648,E$1)=0,"",TEXT(INDEX(_Rge_Data_IC_CY,$B648,E$1),"JJJJMMTT"))</f>
        <v/>
      </c>
      <c r="F648" s="371" t="str">
        <f aca="false" t="array" ref="F648:F648">INDEX(_Rge_Data_IC_CY,$B648,F$1)</f>
        <v>Closed</v>
      </c>
      <c r="G648" s="371" t="n">
        <f aca="false" t="array" ref="G648:G648">IFERROR(MATCH(INDEX(_Rge_Data_IC_CY,$B648,G$1),_Rge_Projectstatus,0),"")</f>
        <v>2</v>
      </c>
      <c r="H648" s="372" t="n">
        <f aca="false">INDEX(_Rge_Data_IC_CY,$B648,H$1)</f>
        <v>0</v>
      </c>
      <c r="I648" s="373" t="n">
        <f aca="false">INDEX(_Rge_Data_IC_CY,$B648,I$1)</f>
        <v>0</v>
      </c>
      <c r="J648" s="373" t="n">
        <f aca="false">INDEX(_Rge_Data_IC_CY,$B648,J$1)</f>
        <v>0</v>
      </c>
      <c r="K648" s="373" t="n">
        <f aca="false">INDEX(_Rge_Data_IC_CY,$B648,K$1)</f>
        <v>0</v>
      </c>
      <c r="L648" s="255" t="n">
        <f aca="false" t="array" ref="L648:L648">INDEX(_Rge_Data_IC_CY,$B648,L$1)</f>
        <v>0</v>
      </c>
      <c r="M648" s="255" t="n">
        <f aca="false" t="array" ref="M648:M648">INDEX(_Rge_Data_IC_CY,$B648,M$1)</f>
        <v>0</v>
      </c>
      <c r="N648" s="255" t="n">
        <f aca="false" t="array" ref="N648:N648">INDEX(_Rge_Data_IC_CY,$B648,N$1)</f>
        <v>0</v>
      </c>
      <c r="O648" s="255" t="n">
        <f aca="false" t="array" ref="O648:O648">INDEX(_Rge_Data_IC_CY,$B648,O$1)</f>
        <v>0</v>
      </c>
      <c r="P648" s="255" t="n">
        <f aca="false" t="array" ref="P648:P648">INDEX(_Rge_Data_IC_CY,$B648,P$1)</f>
        <v>0</v>
      </c>
      <c r="Q648" s="255" t="n">
        <f aca="false">INDEX(_Rge_Data_IC_CY,$B648,Q$1)</f>
        <v>0</v>
      </c>
      <c r="R648" s="255" t="n">
        <f aca="false" t="array" ref="R648:R648">INDEX(_Rge_Data_IC_CY,$B648,R$1)</f>
        <v>0</v>
      </c>
      <c r="S648" s="255" t="n">
        <f aca="false" t="array" ref="S648:S648">INDEX(_Rge_Data_IC_CY,$B648,S$1)</f>
        <v>0</v>
      </c>
      <c r="T648" s="255" t="n">
        <f aca="false">H648-S648</f>
        <v>0</v>
      </c>
      <c r="U648" s="374" t="n">
        <f aca="false">IFERROR(T648/H648,0)</f>
        <v>0</v>
      </c>
      <c r="V648" s="375" t="n">
        <f aca="false">INDEX(_Rge_Data_IC_CY,$B648,V$1)</f>
        <v>0</v>
      </c>
      <c r="W648" s="259" t="n">
        <f aca="false">INDEX(_Rge_Data_IC_CY,$B648,W$1)</f>
        <v>0</v>
      </c>
      <c r="X648" s="259" t="n">
        <f aca="false">INDEX(_Rge_Data_IC_CY,$B648,X$1)</f>
        <v>0</v>
      </c>
      <c r="Y648" s="259" t="n">
        <f aca="false">INDEX(_Rge_Data_IC_CY,$B648,Y$1)</f>
        <v>0</v>
      </c>
      <c r="Z648" s="259" t="n">
        <f aca="false" t="array" ref="Z648:Z648">INDEX(_Rge_Data_IC_CY,$B648,Z$1)</f>
        <v>0</v>
      </c>
      <c r="AA648" s="259" t="n">
        <f aca="false" t="array" ref="AA648:AA648">INDEX(_Rge_Data_IC_CY,$B648,AA$1)</f>
        <v>0</v>
      </c>
      <c r="AB648" s="259" t="n">
        <f aca="false" t="array" ref="AB648:AB648">INDEX(_Rge_Data_IC_CY,$B648,AB$1)</f>
        <v>0</v>
      </c>
      <c r="AC648" s="259" t="n">
        <f aca="false" t="array" ref="AC648:AC648">INDEX(_Rge_Data_IC_CY,$B648,AC$1)</f>
        <v>0</v>
      </c>
      <c r="AD648" s="259" t="n">
        <f aca="false" t="array" ref="AD648:AD648">INDEX(_Rge_Data_IC_CY,$B648,AD$1)</f>
        <v>0</v>
      </c>
      <c r="AE648" s="259" t="n">
        <f aca="false">INDEX(_Rge_Data_IC_CY,$B648,AE$1)</f>
        <v>0</v>
      </c>
      <c r="AF648" s="259" t="n">
        <f aca="false" t="array" ref="AF648:AF648">INDEX(_Rge_Data_IC_CY,$B648,AF$1)</f>
        <v>0</v>
      </c>
      <c r="AG648" s="259" t="n">
        <f aca="false" t="array" ref="AG648:AG648">INDEX(_Rge_Data_IC_CY,$B648,AG$1)</f>
        <v>0</v>
      </c>
      <c r="AH648" s="259" t="n">
        <f aca="false">V648-AG648</f>
        <v>0</v>
      </c>
      <c r="AI648" s="376" t="n">
        <f aca="false">IFERROR(AH648/V648,)</f>
        <v>0</v>
      </c>
      <c r="AJ648" s="377" t="n">
        <f aca="false">INDEX(_Rge_Data_IC_CY,$B648,AJ$1)</f>
        <v>0</v>
      </c>
      <c r="AK648" s="378" t="n">
        <f aca="false">INDEX(_Rge_Data_IC_CY,$B648,AK$1)</f>
        <v>0</v>
      </c>
      <c r="AL648" s="378" t="n">
        <f aca="false">INDEX(_Rge_Data_IC_CY,$B648,AL$1)</f>
        <v>0</v>
      </c>
      <c r="AM648" s="378" t="n">
        <f aca="false">INDEX(_Rge_Data_IC_CY,$B648,AM$1)</f>
        <v>0</v>
      </c>
      <c r="AN648" s="378" t="n">
        <f aca="false" t="array" ref="AN648:AN648">INDEX(_Rge_Data_IC_CY,$B648,AN$1)</f>
        <v>0</v>
      </c>
      <c r="AO648" s="378" t="n">
        <f aca="false" t="array" ref="AO648:AO648">INDEX(_Rge_Data_IC_CY,$B648,AO$1)</f>
        <v>0</v>
      </c>
      <c r="AP648" s="378" t="n">
        <f aca="false" t="array" ref="AP648:AP648">INDEX(_Rge_Data_IC_CY,$B648,AP$1)</f>
        <v>0</v>
      </c>
      <c r="AQ648" s="378" t="n">
        <f aca="false" t="array" ref="AQ648:AQ648">INDEX(_Rge_Data_IC_CY,$B648,AQ$1)</f>
        <v>0</v>
      </c>
      <c r="AR648" s="378" t="n">
        <f aca="false" t="array" ref="AR648:AR648">INDEX(_Rge_Data_IC_CY,$B648,AR$1)</f>
        <v>0</v>
      </c>
      <c r="AS648" s="378" t="n">
        <f aca="false">INDEX(_Rge_Data_IC_CY,$B648,AS$1)</f>
        <v>0</v>
      </c>
      <c r="AT648" s="378" t="n">
        <f aca="false" t="array" ref="AT648:AT648">INDEX(_Rge_Data_IC_CY,$B648,AT$1)</f>
        <v>0</v>
      </c>
      <c r="AU648" s="378" t="n">
        <f aca="false" t="array" ref="AU648:AU648">INDEX(_Rge_Data_IC_CY,$B648,AU$1)</f>
        <v>0</v>
      </c>
      <c r="AV648" s="262" t="e">
        <f aca="false">IF(#REF!="N",0,AU648+AX648+AY648)</f>
        <v>#REF!</v>
      </c>
      <c r="AW648" s="263" t="n">
        <f aca="false">IFERROR(AU648/AG648,0)</f>
        <v>0</v>
      </c>
      <c r="AX648" s="264" t="n">
        <f aca="false">IFERROR(IF(AND($F648="OPEN",$AH648&gt;0),$AH648*_SoP*$AW648,IF(AND($F648="CLOSED",$AH648&gt;0),$AH648*_SoL*$AW648,0)),0)</f>
        <v>0</v>
      </c>
      <c r="AY648" s="264" t="n">
        <f aca="false">IFERROR(IF($AH648&lt;0,$AH648*_SoL,0),0)</f>
        <v>0</v>
      </c>
      <c r="AZ648" s="265" t="n">
        <f aca="false">AU648+AX648</f>
        <v>0</v>
      </c>
      <c r="BA648" s="265" t="n">
        <f aca="false">AJ648-AY648</f>
        <v>0</v>
      </c>
      <c r="BB648" s="265" t="n">
        <f aca="false">AZ648-BA648</f>
        <v>0</v>
      </c>
      <c r="BC648" s="266" t="n">
        <f aca="false">IF($BB648&gt;=0,$BB648,0)</f>
        <v>0</v>
      </c>
      <c r="BD648" s="379" t="n">
        <f aca="false">IF($BB648&lt;=0,-$BB648,0)</f>
        <v>-0</v>
      </c>
      <c r="BE648" s="380" t="n">
        <f aca="false">IF((V648-AJ648)&lt;0,0,V648-AJ648)</f>
        <v>0</v>
      </c>
      <c r="BF648" s="381" t="n">
        <f aca="false">IF(AW648&gt;1,0,V648-AW648*V648)</f>
        <v>0</v>
      </c>
    </row>
    <row r="649" customFormat="false" ht="19.5" hidden="false" customHeight="true" outlineLevel="0" collapsed="false">
      <c r="A649" s="166"/>
      <c r="B649" s="208" t="n">
        <f aca="false">B648+1</f>
        <v>31</v>
      </c>
      <c r="C649" s="166"/>
      <c r="D649" s="369" t="n">
        <f aca="false">INDEX(_Rge_Projectdata_IC,$B649,MATCH("Project-ID",_Rge_Headline_Projectdata,0))</f>
        <v>0</v>
      </c>
      <c r="E649" s="370" t="str">
        <f aca="false" t="array" ref="E649:E649">IF(INDEX(_Rge_Data_IC_CY,$B649,E$1)=0,"",TEXT(INDEX(_Rge_Data_IC_CY,$B649,E$1),"JJJJMMTT"))</f>
        <v/>
      </c>
      <c r="F649" s="371" t="str">
        <f aca="false" t="array" ref="F649:F649">INDEX(_Rge_Data_IC_CY,$B649,F$1)</f>
        <v>Closed</v>
      </c>
      <c r="G649" s="371" t="n">
        <f aca="false" t="array" ref="G649:G649">IFERROR(MATCH(INDEX(_Rge_Data_IC_CY,$B649,G$1),_Rge_Projectstatus,0),"")</f>
        <v>2</v>
      </c>
      <c r="H649" s="372" t="n">
        <f aca="false">INDEX(_Rge_Data_IC_CY,$B649,H$1)</f>
        <v>0</v>
      </c>
      <c r="I649" s="373" t="n">
        <f aca="false">INDEX(_Rge_Data_IC_CY,$B649,I$1)</f>
        <v>0</v>
      </c>
      <c r="J649" s="373" t="n">
        <f aca="false">INDEX(_Rge_Data_IC_CY,$B649,J$1)</f>
        <v>0</v>
      </c>
      <c r="K649" s="373" t="n">
        <f aca="false">INDEX(_Rge_Data_IC_CY,$B649,K$1)</f>
        <v>0</v>
      </c>
      <c r="L649" s="255" t="n">
        <f aca="false" t="array" ref="L649:L649">INDEX(_Rge_Data_IC_CY,$B649,L$1)</f>
        <v>0</v>
      </c>
      <c r="M649" s="255" t="n">
        <f aca="false" t="array" ref="M649:M649">INDEX(_Rge_Data_IC_CY,$B649,M$1)</f>
        <v>0</v>
      </c>
      <c r="N649" s="255" t="n">
        <f aca="false" t="array" ref="N649:N649">INDEX(_Rge_Data_IC_CY,$B649,N$1)</f>
        <v>0</v>
      </c>
      <c r="O649" s="255" t="n">
        <f aca="false" t="array" ref="O649:O649">INDEX(_Rge_Data_IC_CY,$B649,O$1)</f>
        <v>0</v>
      </c>
      <c r="P649" s="255" t="n">
        <f aca="false" t="array" ref="P649:P649">INDEX(_Rge_Data_IC_CY,$B649,P$1)</f>
        <v>0</v>
      </c>
      <c r="Q649" s="255" t="n">
        <f aca="false">INDEX(_Rge_Data_IC_CY,$B649,Q$1)</f>
        <v>0</v>
      </c>
      <c r="R649" s="255" t="n">
        <f aca="false" t="array" ref="R649:R649">INDEX(_Rge_Data_IC_CY,$B649,R$1)</f>
        <v>0</v>
      </c>
      <c r="S649" s="255" t="n">
        <f aca="false" t="array" ref="S649:S649">INDEX(_Rge_Data_IC_CY,$B649,S$1)</f>
        <v>0</v>
      </c>
      <c r="T649" s="255" t="n">
        <f aca="false">H649-S649</f>
        <v>0</v>
      </c>
      <c r="U649" s="374" t="n">
        <f aca="false">IFERROR(T649/H649,0)</f>
        <v>0</v>
      </c>
      <c r="V649" s="375" t="n">
        <f aca="false">INDEX(_Rge_Data_IC_CY,$B649,V$1)</f>
        <v>0</v>
      </c>
      <c r="W649" s="259" t="n">
        <f aca="false">INDEX(_Rge_Data_IC_CY,$B649,W$1)</f>
        <v>0</v>
      </c>
      <c r="X649" s="259" t="n">
        <f aca="false">INDEX(_Rge_Data_IC_CY,$B649,X$1)</f>
        <v>0</v>
      </c>
      <c r="Y649" s="259" t="n">
        <f aca="false">INDEX(_Rge_Data_IC_CY,$B649,Y$1)</f>
        <v>0</v>
      </c>
      <c r="Z649" s="259" t="n">
        <f aca="false" t="array" ref="Z649:Z649">INDEX(_Rge_Data_IC_CY,$B649,Z$1)</f>
        <v>0</v>
      </c>
      <c r="AA649" s="259" t="n">
        <f aca="false" t="array" ref="AA649:AA649">INDEX(_Rge_Data_IC_CY,$B649,AA$1)</f>
        <v>0</v>
      </c>
      <c r="AB649" s="259" t="n">
        <f aca="false" t="array" ref="AB649:AB649">INDEX(_Rge_Data_IC_CY,$B649,AB$1)</f>
        <v>0</v>
      </c>
      <c r="AC649" s="259" t="n">
        <f aca="false" t="array" ref="AC649:AC649">INDEX(_Rge_Data_IC_CY,$B649,AC$1)</f>
        <v>0</v>
      </c>
      <c r="AD649" s="259" t="n">
        <f aca="false" t="array" ref="AD649:AD649">INDEX(_Rge_Data_IC_CY,$B649,AD$1)</f>
        <v>0</v>
      </c>
      <c r="AE649" s="259" t="n">
        <f aca="false">INDEX(_Rge_Data_IC_CY,$B649,AE$1)</f>
        <v>0</v>
      </c>
      <c r="AF649" s="259" t="n">
        <f aca="false" t="array" ref="AF649:AF649">INDEX(_Rge_Data_IC_CY,$B649,AF$1)</f>
        <v>0</v>
      </c>
      <c r="AG649" s="259" t="n">
        <f aca="false" t="array" ref="AG649:AG649">INDEX(_Rge_Data_IC_CY,$B649,AG$1)</f>
        <v>0</v>
      </c>
      <c r="AH649" s="259" t="n">
        <f aca="false">V649-AG649</f>
        <v>0</v>
      </c>
      <c r="AI649" s="376" t="n">
        <f aca="false">IFERROR(AH649/V649,)</f>
        <v>0</v>
      </c>
      <c r="AJ649" s="377" t="n">
        <f aca="false">INDEX(_Rge_Data_IC_CY,$B649,AJ$1)</f>
        <v>0</v>
      </c>
      <c r="AK649" s="378" t="n">
        <f aca="false">INDEX(_Rge_Data_IC_CY,$B649,AK$1)</f>
        <v>0</v>
      </c>
      <c r="AL649" s="378" t="n">
        <f aca="false">INDEX(_Rge_Data_IC_CY,$B649,AL$1)</f>
        <v>0</v>
      </c>
      <c r="AM649" s="378" t="n">
        <f aca="false">INDEX(_Rge_Data_IC_CY,$B649,AM$1)</f>
        <v>0</v>
      </c>
      <c r="AN649" s="378" t="n">
        <f aca="false" t="array" ref="AN649:AN649">INDEX(_Rge_Data_IC_CY,$B649,AN$1)</f>
        <v>0</v>
      </c>
      <c r="AO649" s="378" t="n">
        <f aca="false" t="array" ref="AO649:AO649">INDEX(_Rge_Data_IC_CY,$B649,AO$1)</f>
        <v>0</v>
      </c>
      <c r="AP649" s="378" t="n">
        <f aca="false" t="array" ref="AP649:AP649">INDEX(_Rge_Data_IC_CY,$B649,AP$1)</f>
        <v>0</v>
      </c>
      <c r="AQ649" s="378" t="n">
        <f aca="false" t="array" ref="AQ649:AQ649">INDEX(_Rge_Data_IC_CY,$B649,AQ$1)</f>
        <v>0</v>
      </c>
      <c r="AR649" s="378" t="n">
        <f aca="false" t="array" ref="AR649:AR649">INDEX(_Rge_Data_IC_CY,$B649,AR$1)</f>
        <v>0</v>
      </c>
      <c r="AS649" s="378" t="n">
        <f aca="false">INDEX(_Rge_Data_IC_CY,$B649,AS$1)</f>
        <v>0</v>
      </c>
      <c r="AT649" s="378" t="n">
        <f aca="false" t="array" ref="AT649:AT649">INDEX(_Rge_Data_IC_CY,$B649,AT$1)</f>
        <v>0</v>
      </c>
      <c r="AU649" s="378" t="n">
        <f aca="false" t="array" ref="AU649:AU649">INDEX(_Rge_Data_IC_CY,$B649,AU$1)</f>
        <v>0</v>
      </c>
      <c r="AV649" s="262" t="e">
        <f aca="false">IF(#REF!="N",0,AU649+AX649+AY649)</f>
        <v>#REF!</v>
      </c>
      <c r="AW649" s="263" t="n">
        <f aca="false">IFERROR(AU649/AG649,0)</f>
        <v>0</v>
      </c>
      <c r="AX649" s="264" t="n">
        <f aca="false">IFERROR(IF(AND($F649="OPEN",$AH649&gt;0),$AH649*_SoP*$AW649,IF(AND($F649="CLOSED",$AH649&gt;0),$AH649*_SoL*$AW649,0)),0)</f>
        <v>0</v>
      </c>
      <c r="AY649" s="264" t="n">
        <f aca="false">IFERROR(IF($AH649&lt;0,$AH649*_SoL,0),0)</f>
        <v>0</v>
      </c>
      <c r="AZ649" s="265" t="n">
        <f aca="false">AU649+AX649</f>
        <v>0</v>
      </c>
      <c r="BA649" s="265" t="n">
        <f aca="false">AJ649-AY649</f>
        <v>0</v>
      </c>
      <c r="BB649" s="265" t="n">
        <f aca="false">AZ649-BA649</f>
        <v>0</v>
      </c>
      <c r="BC649" s="266" t="n">
        <f aca="false">IF($BB649&gt;=0,$BB649,0)</f>
        <v>0</v>
      </c>
      <c r="BD649" s="379" t="n">
        <f aca="false">IF($BB649&lt;=0,-$BB649,0)</f>
        <v>-0</v>
      </c>
      <c r="BE649" s="380" t="n">
        <f aca="false">IF((V649-AJ649)&lt;0,0,V649-AJ649)</f>
        <v>0</v>
      </c>
      <c r="BF649" s="381" t="n">
        <f aca="false">IF(AW649&gt;1,0,V649-AW649*V649)</f>
        <v>0</v>
      </c>
    </row>
    <row r="650" customFormat="false" ht="19.5" hidden="false" customHeight="true" outlineLevel="0" collapsed="false">
      <c r="A650" s="166"/>
      <c r="B650" s="208" t="n">
        <f aca="false">B649+1</f>
        <v>32</v>
      </c>
      <c r="C650" s="166"/>
      <c r="D650" s="369" t="n">
        <f aca="false">INDEX(_Rge_Projectdata_IC,$B650,MATCH("Project-ID",_Rge_Headline_Projectdata,0))</f>
        <v>0</v>
      </c>
      <c r="E650" s="370" t="str">
        <f aca="false" t="array" ref="E650:E650">IF(INDEX(_Rge_Data_IC_CY,$B650,E$1)=0,"",TEXT(INDEX(_Rge_Data_IC_CY,$B650,E$1),"JJJJMMTT"))</f>
        <v/>
      </c>
      <c r="F650" s="371" t="str">
        <f aca="false" t="array" ref="F650:F650">INDEX(_Rge_Data_IC_CY,$B650,F$1)</f>
        <v>Closed</v>
      </c>
      <c r="G650" s="371" t="n">
        <f aca="false" t="array" ref="G650:G650">IFERROR(MATCH(INDEX(_Rge_Data_IC_CY,$B650,G$1),_Rge_Projectstatus,0),"")</f>
        <v>2</v>
      </c>
      <c r="H650" s="372" t="n">
        <f aca="false">INDEX(_Rge_Data_IC_CY,$B650,H$1)</f>
        <v>0</v>
      </c>
      <c r="I650" s="373" t="n">
        <f aca="false">INDEX(_Rge_Data_IC_CY,$B650,I$1)</f>
        <v>0</v>
      </c>
      <c r="J650" s="373" t="n">
        <f aca="false">INDEX(_Rge_Data_IC_CY,$B650,J$1)</f>
        <v>0</v>
      </c>
      <c r="K650" s="373" t="n">
        <f aca="false">INDEX(_Rge_Data_IC_CY,$B650,K$1)</f>
        <v>0</v>
      </c>
      <c r="L650" s="255" t="n">
        <f aca="false" t="array" ref="L650:L650">INDEX(_Rge_Data_IC_CY,$B650,L$1)</f>
        <v>0</v>
      </c>
      <c r="M650" s="255" t="n">
        <f aca="false" t="array" ref="M650:M650">INDEX(_Rge_Data_IC_CY,$B650,M$1)</f>
        <v>0</v>
      </c>
      <c r="N650" s="255" t="n">
        <f aca="false" t="array" ref="N650:N650">INDEX(_Rge_Data_IC_CY,$B650,N$1)</f>
        <v>0</v>
      </c>
      <c r="O650" s="255" t="n">
        <f aca="false" t="array" ref="O650:O650">INDEX(_Rge_Data_IC_CY,$B650,O$1)</f>
        <v>0</v>
      </c>
      <c r="P650" s="255" t="n">
        <f aca="false" t="array" ref="P650:P650">INDEX(_Rge_Data_IC_CY,$B650,P$1)</f>
        <v>0</v>
      </c>
      <c r="Q650" s="255" t="n">
        <f aca="false">INDEX(_Rge_Data_IC_CY,$B650,Q$1)</f>
        <v>0</v>
      </c>
      <c r="R650" s="255" t="n">
        <f aca="false" t="array" ref="R650:R650">INDEX(_Rge_Data_IC_CY,$B650,R$1)</f>
        <v>0</v>
      </c>
      <c r="S650" s="255" t="n">
        <f aca="false" t="array" ref="S650:S650">INDEX(_Rge_Data_IC_CY,$B650,S$1)</f>
        <v>0</v>
      </c>
      <c r="T650" s="255" t="n">
        <f aca="false">H650-S650</f>
        <v>0</v>
      </c>
      <c r="U650" s="374" t="n">
        <f aca="false">IFERROR(T650/H650,0)</f>
        <v>0</v>
      </c>
      <c r="V650" s="375" t="n">
        <f aca="false">INDEX(_Rge_Data_IC_CY,$B650,V$1)</f>
        <v>0</v>
      </c>
      <c r="W650" s="259" t="n">
        <f aca="false">INDEX(_Rge_Data_IC_CY,$B650,W$1)</f>
        <v>0</v>
      </c>
      <c r="X650" s="259" t="n">
        <f aca="false">INDEX(_Rge_Data_IC_CY,$B650,X$1)</f>
        <v>0</v>
      </c>
      <c r="Y650" s="259" t="n">
        <f aca="false">INDEX(_Rge_Data_IC_CY,$B650,Y$1)</f>
        <v>0</v>
      </c>
      <c r="Z650" s="259" t="n">
        <f aca="false" t="array" ref="Z650:Z650">INDEX(_Rge_Data_IC_CY,$B650,Z$1)</f>
        <v>0</v>
      </c>
      <c r="AA650" s="259" t="n">
        <f aca="false" t="array" ref="AA650:AA650">INDEX(_Rge_Data_IC_CY,$B650,AA$1)</f>
        <v>0</v>
      </c>
      <c r="AB650" s="259" t="n">
        <f aca="false" t="array" ref="AB650:AB650">INDEX(_Rge_Data_IC_CY,$B650,AB$1)</f>
        <v>0</v>
      </c>
      <c r="AC650" s="259" t="n">
        <f aca="false" t="array" ref="AC650:AC650">INDEX(_Rge_Data_IC_CY,$B650,AC$1)</f>
        <v>0</v>
      </c>
      <c r="AD650" s="259" t="n">
        <f aca="false" t="array" ref="AD650:AD650">INDEX(_Rge_Data_IC_CY,$B650,AD$1)</f>
        <v>0</v>
      </c>
      <c r="AE650" s="259" t="n">
        <f aca="false">INDEX(_Rge_Data_IC_CY,$B650,AE$1)</f>
        <v>0</v>
      </c>
      <c r="AF650" s="259" t="n">
        <f aca="false" t="array" ref="AF650:AF650">INDEX(_Rge_Data_IC_CY,$B650,AF$1)</f>
        <v>0</v>
      </c>
      <c r="AG650" s="259" t="n">
        <f aca="false" t="array" ref="AG650:AG650">INDEX(_Rge_Data_IC_CY,$B650,AG$1)</f>
        <v>0</v>
      </c>
      <c r="AH650" s="259" t="n">
        <f aca="false">V650-AG650</f>
        <v>0</v>
      </c>
      <c r="AI650" s="376" t="n">
        <f aca="false">IFERROR(AH650/V650,)</f>
        <v>0</v>
      </c>
      <c r="AJ650" s="377" t="n">
        <f aca="false">INDEX(_Rge_Data_IC_CY,$B650,AJ$1)</f>
        <v>0</v>
      </c>
      <c r="AK650" s="378" t="n">
        <f aca="false">INDEX(_Rge_Data_IC_CY,$B650,AK$1)</f>
        <v>0</v>
      </c>
      <c r="AL650" s="378" t="n">
        <f aca="false">INDEX(_Rge_Data_IC_CY,$B650,AL$1)</f>
        <v>0</v>
      </c>
      <c r="AM650" s="378" t="n">
        <f aca="false">INDEX(_Rge_Data_IC_CY,$B650,AM$1)</f>
        <v>0</v>
      </c>
      <c r="AN650" s="378" t="n">
        <f aca="false" t="array" ref="AN650:AN650">INDEX(_Rge_Data_IC_CY,$B650,AN$1)</f>
        <v>0</v>
      </c>
      <c r="AO650" s="378" t="n">
        <f aca="false" t="array" ref="AO650:AO650">INDEX(_Rge_Data_IC_CY,$B650,AO$1)</f>
        <v>0</v>
      </c>
      <c r="AP650" s="378" t="n">
        <f aca="false" t="array" ref="AP650:AP650">INDEX(_Rge_Data_IC_CY,$B650,AP$1)</f>
        <v>0</v>
      </c>
      <c r="AQ650" s="378" t="n">
        <f aca="false" t="array" ref="AQ650:AQ650">INDEX(_Rge_Data_IC_CY,$B650,AQ$1)</f>
        <v>0</v>
      </c>
      <c r="AR650" s="378" t="n">
        <f aca="false" t="array" ref="AR650:AR650">INDEX(_Rge_Data_IC_CY,$B650,AR$1)</f>
        <v>0</v>
      </c>
      <c r="AS650" s="378" t="n">
        <f aca="false">INDEX(_Rge_Data_IC_CY,$B650,AS$1)</f>
        <v>0</v>
      </c>
      <c r="AT650" s="378" t="n">
        <f aca="false" t="array" ref="AT650:AT650">INDEX(_Rge_Data_IC_CY,$B650,AT$1)</f>
        <v>0</v>
      </c>
      <c r="AU650" s="378" t="n">
        <f aca="false" t="array" ref="AU650:AU650">INDEX(_Rge_Data_IC_CY,$B650,AU$1)</f>
        <v>0</v>
      </c>
      <c r="AV650" s="262" t="e">
        <f aca="false">IF(#REF!="N",0,AU650+AX650+AY650)</f>
        <v>#REF!</v>
      </c>
      <c r="AW650" s="263" t="n">
        <f aca="false">IFERROR(AU650/AG650,0)</f>
        <v>0</v>
      </c>
      <c r="AX650" s="264" t="n">
        <f aca="false">IFERROR(IF(AND($F650="OPEN",$AH650&gt;0),$AH650*_SoP*$AW650,IF(AND($F650="CLOSED",$AH650&gt;0),$AH650*_SoL*$AW650,0)),0)</f>
        <v>0</v>
      </c>
      <c r="AY650" s="264" t="n">
        <f aca="false">IFERROR(IF($AH650&lt;0,$AH650*_SoL,0),0)</f>
        <v>0</v>
      </c>
      <c r="AZ650" s="265" t="n">
        <f aca="false">AU650+AX650</f>
        <v>0</v>
      </c>
      <c r="BA650" s="265" t="n">
        <f aca="false">AJ650-AY650</f>
        <v>0</v>
      </c>
      <c r="BB650" s="265" t="n">
        <f aca="false">AZ650-BA650</f>
        <v>0</v>
      </c>
      <c r="BC650" s="266" t="n">
        <f aca="false">IF($BB650&gt;=0,$BB650,0)</f>
        <v>0</v>
      </c>
      <c r="BD650" s="379" t="n">
        <f aca="false">IF($BB650&lt;=0,-$BB650,0)</f>
        <v>-0</v>
      </c>
      <c r="BE650" s="380" t="n">
        <f aca="false">IF((V650-AJ650)&lt;0,0,V650-AJ650)</f>
        <v>0</v>
      </c>
      <c r="BF650" s="381" t="n">
        <f aca="false">IF(AW650&gt;1,0,V650-AW650*V650)</f>
        <v>0</v>
      </c>
    </row>
    <row r="651" customFormat="false" ht="19.5" hidden="false" customHeight="true" outlineLevel="0" collapsed="false">
      <c r="A651" s="166"/>
      <c r="B651" s="208" t="n">
        <f aca="false">B650+1</f>
        <v>33</v>
      </c>
      <c r="C651" s="166"/>
      <c r="D651" s="369" t="n">
        <f aca="false">INDEX(_Rge_Projectdata_IC,$B651,MATCH("Project-ID",_Rge_Headline_Projectdata,0))</f>
        <v>0</v>
      </c>
      <c r="E651" s="370" t="str">
        <f aca="false" t="array" ref="E651:E651">IF(INDEX(_Rge_Data_IC_CY,$B651,E$1)=0,"",TEXT(INDEX(_Rge_Data_IC_CY,$B651,E$1),"JJJJMMTT"))</f>
        <v/>
      </c>
      <c r="F651" s="371" t="str">
        <f aca="false" t="array" ref="F651:F651">INDEX(_Rge_Data_IC_CY,$B651,F$1)</f>
        <v>Closed</v>
      </c>
      <c r="G651" s="371" t="n">
        <f aca="false" t="array" ref="G651:G651">IFERROR(MATCH(INDEX(_Rge_Data_IC_CY,$B651,G$1),_Rge_Projectstatus,0),"")</f>
        <v>2</v>
      </c>
      <c r="H651" s="372" t="n">
        <f aca="false">INDEX(_Rge_Data_IC_CY,$B651,H$1)</f>
        <v>0</v>
      </c>
      <c r="I651" s="373" t="n">
        <f aca="false">INDEX(_Rge_Data_IC_CY,$B651,I$1)</f>
        <v>0</v>
      </c>
      <c r="J651" s="373" t="n">
        <f aca="false">INDEX(_Rge_Data_IC_CY,$B651,J$1)</f>
        <v>0</v>
      </c>
      <c r="K651" s="373" t="n">
        <f aca="false">INDEX(_Rge_Data_IC_CY,$B651,K$1)</f>
        <v>0</v>
      </c>
      <c r="L651" s="255" t="n">
        <f aca="false" t="array" ref="L651:L651">INDEX(_Rge_Data_IC_CY,$B651,L$1)</f>
        <v>0</v>
      </c>
      <c r="M651" s="255" t="n">
        <f aca="false" t="array" ref="M651:M651">INDEX(_Rge_Data_IC_CY,$B651,M$1)</f>
        <v>0</v>
      </c>
      <c r="N651" s="255" t="n">
        <f aca="false" t="array" ref="N651:N651">INDEX(_Rge_Data_IC_CY,$B651,N$1)</f>
        <v>0</v>
      </c>
      <c r="O651" s="255" t="n">
        <f aca="false" t="array" ref="O651:O651">INDEX(_Rge_Data_IC_CY,$B651,O$1)</f>
        <v>0</v>
      </c>
      <c r="P651" s="255" t="n">
        <f aca="false" t="array" ref="P651:P651">INDEX(_Rge_Data_IC_CY,$B651,P$1)</f>
        <v>0</v>
      </c>
      <c r="Q651" s="255" t="n">
        <f aca="false">INDEX(_Rge_Data_IC_CY,$B651,Q$1)</f>
        <v>0</v>
      </c>
      <c r="R651" s="255" t="n">
        <f aca="false" t="array" ref="R651:R651">INDEX(_Rge_Data_IC_CY,$B651,R$1)</f>
        <v>0</v>
      </c>
      <c r="S651" s="255" t="n">
        <f aca="false" t="array" ref="S651:S651">INDEX(_Rge_Data_IC_CY,$B651,S$1)</f>
        <v>0</v>
      </c>
      <c r="T651" s="255" t="n">
        <f aca="false">H651-S651</f>
        <v>0</v>
      </c>
      <c r="U651" s="374" t="n">
        <f aca="false">IFERROR(T651/H651,0)</f>
        <v>0</v>
      </c>
      <c r="V651" s="375" t="n">
        <f aca="false">INDEX(_Rge_Data_IC_CY,$B651,V$1)</f>
        <v>0</v>
      </c>
      <c r="W651" s="259" t="n">
        <f aca="false">INDEX(_Rge_Data_IC_CY,$B651,W$1)</f>
        <v>0</v>
      </c>
      <c r="X651" s="259" t="n">
        <f aca="false">INDEX(_Rge_Data_IC_CY,$B651,X$1)</f>
        <v>0</v>
      </c>
      <c r="Y651" s="259" t="n">
        <f aca="false">INDEX(_Rge_Data_IC_CY,$B651,Y$1)</f>
        <v>0</v>
      </c>
      <c r="Z651" s="259" t="n">
        <f aca="false" t="array" ref="Z651:Z651">INDEX(_Rge_Data_IC_CY,$B651,Z$1)</f>
        <v>0</v>
      </c>
      <c r="AA651" s="259" t="n">
        <f aca="false" t="array" ref="AA651:AA651">INDEX(_Rge_Data_IC_CY,$B651,AA$1)</f>
        <v>0</v>
      </c>
      <c r="AB651" s="259" t="n">
        <f aca="false" t="array" ref="AB651:AB651">INDEX(_Rge_Data_IC_CY,$B651,AB$1)</f>
        <v>0</v>
      </c>
      <c r="AC651" s="259" t="n">
        <f aca="false" t="array" ref="AC651:AC651">INDEX(_Rge_Data_IC_CY,$B651,AC$1)</f>
        <v>0</v>
      </c>
      <c r="AD651" s="259" t="n">
        <f aca="false" t="array" ref="AD651:AD651">INDEX(_Rge_Data_IC_CY,$B651,AD$1)</f>
        <v>0</v>
      </c>
      <c r="AE651" s="259" t="n">
        <f aca="false">INDEX(_Rge_Data_IC_CY,$B651,AE$1)</f>
        <v>0</v>
      </c>
      <c r="AF651" s="259" t="n">
        <f aca="false" t="array" ref="AF651:AF651">INDEX(_Rge_Data_IC_CY,$B651,AF$1)</f>
        <v>0</v>
      </c>
      <c r="AG651" s="259" t="n">
        <f aca="false" t="array" ref="AG651:AG651">INDEX(_Rge_Data_IC_CY,$B651,AG$1)</f>
        <v>0</v>
      </c>
      <c r="AH651" s="259" t="n">
        <f aca="false">V651-AG651</f>
        <v>0</v>
      </c>
      <c r="AI651" s="376" t="n">
        <f aca="false">IFERROR(AH651/V651,)</f>
        <v>0</v>
      </c>
      <c r="AJ651" s="377" t="n">
        <f aca="false">INDEX(_Rge_Data_IC_CY,$B651,AJ$1)</f>
        <v>0</v>
      </c>
      <c r="AK651" s="378" t="n">
        <f aca="false">INDEX(_Rge_Data_IC_CY,$B651,AK$1)</f>
        <v>0</v>
      </c>
      <c r="AL651" s="378" t="n">
        <f aca="false">INDEX(_Rge_Data_IC_CY,$B651,AL$1)</f>
        <v>0</v>
      </c>
      <c r="AM651" s="378" t="n">
        <f aca="false">INDEX(_Rge_Data_IC_CY,$B651,AM$1)</f>
        <v>0</v>
      </c>
      <c r="AN651" s="378" t="n">
        <f aca="false" t="array" ref="AN651:AN651">INDEX(_Rge_Data_IC_CY,$B651,AN$1)</f>
        <v>0</v>
      </c>
      <c r="AO651" s="378" t="n">
        <f aca="false" t="array" ref="AO651:AO651">INDEX(_Rge_Data_IC_CY,$B651,AO$1)</f>
        <v>0</v>
      </c>
      <c r="AP651" s="378" t="n">
        <f aca="false" t="array" ref="AP651:AP651">INDEX(_Rge_Data_IC_CY,$B651,AP$1)</f>
        <v>0</v>
      </c>
      <c r="AQ651" s="378" t="n">
        <f aca="false" t="array" ref="AQ651:AQ651">INDEX(_Rge_Data_IC_CY,$B651,AQ$1)</f>
        <v>0</v>
      </c>
      <c r="AR651" s="378" t="n">
        <f aca="false" t="array" ref="AR651:AR651">INDEX(_Rge_Data_IC_CY,$B651,AR$1)</f>
        <v>0</v>
      </c>
      <c r="AS651" s="378" t="n">
        <f aca="false">INDEX(_Rge_Data_IC_CY,$B651,AS$1)</f>
        <v>0</v>
      </c>
      <c r="AT651" s="378" t="n">
        <f aca="false" t="array" ref="AT651:AT651">INDEX(_Rge_Data_IC_CY,$B651,AT$1)</f>
        <v>0</v>
      </c>
      <c r="AU651" s="378" t="n">
        <f aca="false" t="array" ref="AU651:AU651">INDEX(_Rge_Data_IC_CY,$B651,AU$1)</f>
        <v>0</v>
      </c>
      <c r="AV651" s="262" t="e">
        <f aca="false">IF(#REF!="N",0,AU651+AX651+AY651)</f>
        <v>#REF!</v>
      </c>
      <c r="AW651" s="263" t="n">
        <f aca="false">IFERROR(AU651/AG651,0)</f>
        <v>0</v>
      </c>
      <c r="AX651" s="264" t="n">
        <f aca="false">IFERROR(IF(AND($F651="OPEN",$AH651&gt;0),$AH651*_SoP*$AW651,IF(AND($F651="CLOSED",$AH651&gt;0),$AH651*_SoL*$AW651,0)),0)</f>
        <v>0</v>
      </c>
      <c r="AY651" s="264" t="n">
        <f aca="false">IFERROR(IF($AH651&lt;0,$AH651*_SoL,0),0)</f>
        <v>0</v>
      </c>
      <c r="AZ651" s="265" t="n">
        <f aca="false">AU651+AX651</f>
        <v>0</v>
      </c>
      <c r="BA651" s="265" t="n">
        <f aca="false">AJ651-AY651</f>
        <v>0</v>
      </c>
      <c r="BB651" s="265" t="n">
        <f aca="false">AZ651-BA651</f>
        <v>0</v>
      </c>
      <c r="BC651" s="266" t="n">
        <f aca="false">IF($BB651&gt;=0,$BB651,0)</f>
        <v>0</v>
      </c>
      <c r="BD651" s="379" t="n">
        <f aca="false">IF($BB651&lt;=0,-$BB651,0)</f>
        <v>-0</v>
      </c>
      <c r="BE651" s="380" t="n">
        <f aca="false">IF((V651-AJ651)&lt;0,0,V651-AJ651)</f>
        <v>0</v>
      </c>
      <c r="BF651" s="381" t="n">
        <f aca="false">IF(AW651&gt;1,0,V651-AW651*V651)</f>
        <v>0</v>
      </c>
    </row>
    <row r="652" customFormat="false" ht="19.5" hidden="false" customHeight="true" outlineLevel="0" collapsed="false">
      <c r="A652" s="166"/>
      <c r="B652" s="208" t="n">
        <f aca="false">B651+1</f>
        <v>34</v>
      </c>
      <c r="C652" s="166"/>
      <c r="D652" s="369" t="n">
        <f aca="false">INDEX(_Rge_Projectdata_IC,$B652,MATCH("Project-ID",_Rge_Headline_Projectdata,0))</f>
        <v>0</v>
      </c>
      <c r="E652" s="370" t="str">
        <f aca="false" t="array" ref="E652:E652">IF(INDEX(_Rge_Data_IC_CY,$B652,E$1)=0,"",TEXT(INDEX(_Rge_Data_IC_CY,$B652,E$1),"JJJJMMTT"))</f>
        <v/>
      </c>
      <c r="F652" s="371" t="str">
        <f aca="false" t="array" ref="F652:F652">INDEX(_Rge_Data_IC_CY,$B652,F$1)</f>
        <v>Closed</v>
      </c>
      <c r="G652" s="371" t="n">
        <f aca="false" t="array" ref="G652:G652">IFERROR(MATCH(INDEX(_Rge_Data_IC_CY,$B652,G$1),_Rge_Projectstatus,0),"")</f>
        <v>2</v>
      </c>
      <c r="H652" s="372" t="n">
        <f aca="false">INDEX(_Rge_Data_IC_CY,$B652,H$1)</f>
        <v>0</v>
      </c>
      <c r="I652" s="373" t="n">
        <f aca="false">INDEX(_Rge_Data_IC_CY,$B652,I$1)</f>
        <v>0</v>
      </c>
      <c r="J652" s="373" t="n">
        <f aca="false">INDEX(_Rge_Data_IC_CY,$B652,J$1)</f>
        <v>0</v>
      </c>
      <c r="K652" s="373" t="n">
        <f aca="false">INDEX(_Rge_Data_IC_CY,$B652,K$1)</f>
        <v>0</v>
      </c>
      <c r="L652" s="255" t="n">
        <f aca="false" t="array" ref="L652:L652">INDEX(_Rge_Data_IC_CY,$B652,L$1)</f>
        <v>0</v>
      </c>
      <c r="M652" s="255" t="n">
        <f aca="false" t="array" ref="M652:M652">INDEX(_Rge_Data_IC_CY,$B652,M$1)</f>
        <v>0</v>
      </c>
      <c r="N652" s="255" t="n">
        <f aca="false" t="array" ref="N652:N652">INDEX(_Rge_Data_IC_CY,$B652,N$1)</f>
        <v>0</v>
      </c>
      <c r="O652" s="255" t="n">
        <f aca="false" t="array" ref="O652:O652">INDEX(_Rge_Data_IC_CY,$B652,O$1)</f>
        <v>0</v>
      </c>
      <c r="P652" s="255" t="n">
        <f aca="false" t="array" ref="P652:P652">INDEX(_Rge_Data_IC_CY,$B652,P$1)</f>
        <v>0</v>
      </c>
      <c r="Q652" s="255" t="n">
        <f aca="false">INDEX(_Rge_Data_IC_CY,$B652,Q$1)</f>
        <v>0</v>
      </c>
      <c r="R652" s="255" t="n">
        <f aca="false" t="array" ref="R652:R652">INDEX(_Rge_Data_IC_CY,$B652,R$1)</f>
        <v>0</v>
      </c>
      <c r="S652" s="255" t="n">
        <f aca="false" t="array" ref="S652:S652">INDEX(_Rge_Data_IC_CY,$B652,S$1)</f>
        <v>0</v>
      </c>
      <c r="T652" s="255" t="n">
        <f aca="false">H652-S652</f>
        <v>0</v>
      </c>
      <c r="U652" s="374" t="n">
        <f aca="false">IFERROR(T652/H652,0)</f>
        <v>0</v>
      </c>
      <c r="V652" s="375" t="n">
        <f aca="false">INDEX(_Rge_Data_IC_CY,$B652,V$1)</f>
        <v>0</v>
      </c>
      <c r="W652" s="259" t="n">
        <f aca="false">INDEX(_Rge_Data_IC_CY,$B652,W$1)</f>
        <v>0</v>
      </c>
      <c r="X652" s="259" t="n">
        <f aca="false">INDEX(_Rge_Data_IC_CY,$B652,X$1)</f>
        <v>0</v>
      </c>
      <c r="Y652" s="259" t="n">
        <f aca="false">INDEX(_Rge_Data_IC_CY,$B652,Y$1)</f>
        <v>0</v>
      </c>
      <c r="Z652" s="259" t="n">
        <f aca="false" t="array" ref="Z652:Z652">INDEX(_Rge_Data_IC_CY,$B652,Z$1)</f>
        <v>0</v>
      </c>
      <c r="AA652" s="259" t="n">
        <f aca="false" t="array" ref="AA652:AA652">INDEX(_Rge_Data_IC_CY,$B652,AA$1)</f>
        <v>0</v>
      </c>
      <c r="AB652" s="259" t="n">
        <f aca="false" t="array" ref="AB652:AB652">INDEX(_Rge_Data_IC_CY,$B652,AB$1)</f>
        <v>0</v>
      </c>
      <c r="AC652" s="259" t="n">
        <f aca="false" t="array" ref="AC652:AC652">INDEX(_Rge_Data_IC_CY,$B652,AC$1)</f>
        <v>0</v>
      </c>
      <c r="AD652" s="259" t="n">
        <f aca="false" t="array" ref="AD652:AD652">INDEX(_Rge_Data_IC_CY,$B652,AD$1)</f>
        <v>0</v>
      </c>
      <c r="AE652" s="259" t="n">
        <f aca="false">INDEX(_Rge_Data_IC_CY,$B652,AE$1)</f>
        <v>0</v>
      </c>
      <c r="AF652" s="259" t="n">
        <f aca="false" t="array" ref="AF652:AF652">INDEX(_Rge_Data_IC_CY,$B652,AF$1)</f>
        <v>0</v>
      </c>
      <c r="AG652" s="259" t="n">
        <f aca="false" t="array" ref="AG652:AG652">INDEX(_Rge_Data_IC_CY,$B652,AG$1)</f>
        <v>0</v>
      </c>
      <c r="AH652" s="259" t="n">
        <f aca="false">V652-AG652</f>
        <v>0</v>
      </c>
      <c r="AI652" s="376" t="n">
        <f aca="false">IFERROR(AH652/V652,)</f>
        <v>0</v>
      </c>
      <c r="AJ652" s="377" t="n">
        <f aca="false">INDEX(_Rge_Data_IC_CY,$B652,AJ$1)</f>
        <v>0</v>
      </c>
      <c r="AK652" s="378" t="n">
        <f aca="false">INDEX(_Rge_Data_IC_CY,$B652,AK$1)</f>
        <v>0</v>
      </c>
      <c r="AL652" s="378" t="n">
        <f aca="false">INDEX(_Rge_Data_IC_CY,$B652,AL$1)</f>
        <v>0</v>
      </c>
      <c r="AM652" s="378" t="n">
        <f aca="false">INDEX(_Rge_Data_IC_CY,$B652,AM$1)</f>
        <v>0</v>
      </c>
      <c r="AN652" s="378" t="n">
        <f aca="false" t="array" ref="AN652:AN652">INDEX(_Rge_Data_IC_CY,$B652,AN$1)</f>
        <v>0</v>
      </c>
      <c r="AO652" s="378" t="n">
        <f aca="false" t="array" ref="AO652:AO652">INDEX(_Rge_Data_IC_CY,$B652,AO$1)</f>
        <v>0</v>
      </c>
      <c r="AP652" s="378" t="n">
        <f aca="false" t="array" ref="AP652:AP652">INDEX(_Rge_Data_IC_CY,$B652,AP$1)</f>
        <v>0</v>
      </c>
      <c r="AQ652" s="378" t="n">
        <f aca="false" t="array" ref="AQ652:AQ652">INDEX(_Rge_Data_IC_CY,$B652,AQ$1)</f>
        <v>0</v>
      </c>
      <c r="AR652" s="378" t="n">
        <f aca="false" t="array" ref="AR652:AR652">INDEX(_Rge_Data_IC_CY,$B652,AR$1)</f>
        <v>0</v>
      </c>
      <c r="AS652" s="378" t="n">
        <f aca="false">INDEX(_Rge_Data_IC_CY,$B652,AS$1)</f>
        <v>0</v>
      </c>
      <c r="AT652" s="378" t="n">
        <f aca="false" t="array" ref="AT652:AT652">INDEX(_Rge_Data_IC_CY,$B652,AT$1)</f>
        <v>0</v>
      </c>
      <c r="AU652" s="378" t="n">
        <f aca="false" t="array" ref="AU652:AU652">INDEX(_Rge_Data_IC_CY,$B652,AU$1)</f>
        <v>0</v>
      </c>
      <c r="AV652" s="262" t="e">
        <f aca="false">IF(#REF!="N",0,AU652+AX652+AY652)</f>
        <v>#REF!</v>
      </c>
      <c r="AW652" s="263" t="n">
        <f aca="false">IFERROR(AU652/AG652,0)</f>
        <v>0</v>
      </c>
      <c r="AX652" s="264" t="n">
        <f aca="false">IFERROR(IF(AND($F652="OPEN",$AH652&gt;0),$AH652*_SoP*$AW652,IF(AND($F652="CLOSED",$AH652&gt;0),$AH652*_SoL*$AW652,0)),0)</f>
        <v>0</v>
      </c>
      <c r="AY652" s="264" t="n">
        <f aca="false">IFERROR(IF($AH652&lt;0,$AH652*_SoL,0),0)</f>
        <v>0</v>
      </c>
      <c r="AZ652" s="265" t="n">
        <f aca="false">AU652+AX652</f>
        <v>0</v>
      </c>
      <c r="BA652" s="265" t="n">
        <f aca="false">AJ652-AY652</f>
        <v>0</v>
      </c>
      <c r="BB652" s="265" t="n">
        <f aca="false">AZ652-BA652</f>
        <v>0</v>
      </c>
      <c r="BC652" s="266" t="n">
        <f aca="false">IF($BB652&gt;=0,$BB652,0)</f>
        <v>0</v>
      </c>
      <c r="BD652" s="379" t="n">
        <f aca="false">IF($BB652&lt;=0,-$BB652,0)</f>
        <v>-0</v>
      </c>
      <c r="BE652" s="380" t="n">
        <f aca="false">IF((V652-AJ652)&lt;0,0,V652-AJ652)</f>
        <v>0</v>
      </c>
      <c r="BF652" s="381" t="n">
        <f aca="false">IF(AW652&gt;1,0,V652-AW652*V652)</f>
        <v>0</v>
      </c>
    </row>
    <row r="653" customFormat="false" ht="19.5" hidden="false" customHeight="true" outlineLevel="0" collapsed="false">
      <c r="A653" s="166"/>
      <c r="B653" s="208" t="n">
        <f aca="false">B652+1</f>
        <v>35</v>
      </c>
      <c r="C653" s="166"/>
      <c r="D653" s="369" t="n">
        <f aca="false">INDEX(_Rge_Projectdata_IC,$B653,MATCH("Project-ID",_Rge_Headline_Projectdata,0))</f>
        <v>0</v>
      </c>
      <c r="E653" s="370" t="str">
        <f aca="false" t="array" ref="E653:E653">IF(INDEX(_Rge_Data_IC_CY,$B653,E$1)=0,"",TEXT(INDEX(_Rge_Data_IC_CY,$B653,E$1),"JJJJMMTT"))</f>
        <v/>
      </c>
      <c r="F653" s="371" t="str">
        <f aca="false" t="array" ref="F653:F653">INDEX(_Rge_Data_IC_CY,$B653,F$1)</f>
        <v>Closed</v>
      </c>
      <c r="G653" s="371" t="n">
        <f aca="false" t="array" ref="G653:G653">IFERROR(MATCH(INDEX(_Rge_Data_IC_CY,$B653,G$1),_Rge_Projectstatus,0),"")</f>
        <v>2</v>
      </c>
      <c r="H653" s="372" t="n">
        <f aca="false">INDEX(_Rge_Data_IC_CY,$B653,H$1)</f>
        <v>0</v>
      </c>
      <c r="I653" s="373" t="n">
        <f aca="false">INDEX(_Rge_Data_IC_CY,$B653,I$1)</f>
        <v>0</v>
      </c>
      <c r="J653" s="373" t="n">
        <f aca="false">INDEX(_Rge_Data_IC_CY,$B653,J$1)</f>
        <v>0</v>
      </c>
      <c r="K653" s="373" t="n">
        <f aca="false">INDEX(_Rge_Data_IC_CY,$B653,K$1)</f>
        <v>0</v>
      </c>
      <c r="L653" s="255" t="n">
        <f aca="false" t="array" ref="L653:L653">INDEX(_Rge_Data_IC_CY,$B653,L$1)</f>
        <v>0</v>
      </c>
      <c r="M653" s="255" t="n">
        <f aca="false" t="array" ref="M653:M653">INDEX(_Rge_Data_IC_CY,$B653,M$1)</f>
        <v>0</v>
      </c>
      <c r="N653" s="255" t="n">
        <f aca="false" t="array" ref="N653:N653">INDEX(_Rge_Data_IC_CY,$B653,N$1)</f>
        <v>0</v>
      </c>
      <c r="O653" s="255" t="n">
        <f aca="false" t="array" ref="O653:O653">INDEX(_Rge_Data_IC_CY,$B653,O$1)</f>
        <v>0</v>
      </c>
      <c r="P653" s="255" t="n">
        <f aca="false" t="array" ref="P653:P653">INDEX(_Rge_Data_IC_CY,$B653,P$1)</f>
        <v>0</v>
      </c>
      <c r="Q653" s="255" t="n">
        <f aca="false">INDEX(_Rge_Data_IC_CY,$B653,Q$1)</f>
        <v>0</v>
      </c>
      <c r="R653" s="255" t="n">
        <f aca="false" t="array" ref="R653:R653">INDEX(_Rge_Data_IC_CY,$B653,R$1)</f>
        <v>0</v>
      </c>
      <c r="S653" s="255" t="n">
        <f aca="false" t="array" ref="S653:S653">INDEX(_Rge_Data_IC_CY,$B653,S$1)</f>
        <v>0</v>
      </c>
      <c r="T653" s="255" t="n">
        <f aca="false">H653-S653</f>
        <v>0</v>
      </c>
      <c r="U653" s="374" t="n">
        <f aca="false">IFERROR(T653/H653,0)</f>
        <v>0</v>
      </c>
      <c r="V653" s="375" t="n">
        <f aca="false">INDEX(_Rge_Data_IC_CY,$B653,V$1)</f>
        <v>0</v>
      </c>
      <c r="W653" s="259" t="n">
        <f aca="false">INDEX(_Rge_Data_IC_CY,$B653,W$1)</f>
        <v>0</v>
      </c>
      <c r="X653" s="259" t="n">
        <f aca="false">INDEX(_Rge_Data_IC_CY,$B653,X$1)</f>
        <v>0</v>
      </c>
      <c r="Y653" s="259" t="n">
        <f aca="false">INDEX(_Rge_Data_IC_CY,$B653,Y$1)</f>
        <v>0</v>
      </c>
      <c r="Z653" s="259" t="n">
        <f aca="false" t="array" ref="Z653:Z653">INDEX(_Rge_Data_IC_CY,$B653,Z$1)</f>
        <v>0</v>
      </c>
      <c r="AA653" s="259" t="n">
        <f aca="false" t="array" ref="AA653:AA653">INDEX(_Rge_Data_IC_CY,$B653,AA$1)</f>
        <v>0</v>
      </c>
      <c r="AB653" s="259" t="n">
        <f aca="false" t="array" ref="AB653:AB653">INDEX(_Rge_Data_IC_CY,$B653,AB$1)</f>
        <v>0</v>
      </c>
      <c r="AC653" s="259" t="n">
        <f aca="false" t="array" ref="AC653:AC653">INDEX(_Rge_Data_IC_CY,$B653,AC$1)</f>
        <v>0</v>
      </c>
      <c r="AD653" s="259" t="n">
        <f aca="false" t="array" ref="AD653:AD653">INDEX(_Rge_Data_IC_CY,$B653,AD$1)</f>
        <v>0</v>
      </c>
      <c r="AE653" s="259" t="n">
        <f aca="false">INDEX(_Rge_Data_IC_CY,$B653,AE$1)</f>
        <v>0</v>
      </c>
      <c r="AF653" s="259" t="n">
        <f aca="false" t="array" ref="AF653:AF653">INDEX(_Rge_Data_IC_CY,$B653,AF$1)</f>
        <v>0</v>
      </c>
      <c r="AG653" s="259" t="n">
        <f aca="false" t="array" ref="AG653:AG653">INDEX(_Rge_Data_IC_CY,$B653,AG$1)</f>
        <v>0</v>
      </c>
      <c r="AH653" s="259" t="n">
        <f aca="false">V653-AG653</f>
        <v>0</v>
      </c>
      <c r="AI653" s="376" t="n">
        <f aca="false">IFERROR(AH653/V653,)</f>
        <v>0</v>
      </c>
      <c r="AJ653" s="377" t="n">
        <f aca="false">INDEX(_Rge_Data_IC_CY,$B653,AJ$1)</f>
        <v>0</v>
      </c>
      <c r="AK653" s="378" t="n">
        <f aca="false">INDEX(_Rge_Data_IC_CY,$B653,AK$1)</f>
        <v>0</v>
      </c>
      <c r="AL653" s="378" t="n">
        <f aca="false">INDEX(_Rge_Data_IC_CY,$B653,AL$1)</f>
        <v>0</v>
      </c>
      <c r="AM653" s="378" t="n">
        <f aca="false">INDEX(_Rge_Data_IC_CY,$B653,AM$1)</f>
        <v>0</v>
      </c>
      <c r="AN653" s="378" t="n">
        <f aca="false" t="array" ref="AN653:AN653">INDEX(_Rge_Data_IC_CY,$B653,AN$1)</f>
        <v>0</v>
      </c>
      <c r="AO653" s="378" t="n">
        <f aca="false" t="array" ref="AO653:AO653">INDEX(_Rge_Data_IC_CY,$B653,AO$1)</f>
        <v>0</v>
      </c>
      <c r="AP653" s="378" t="n">
        <f aca="false" t="array" ref="AP653:AP653">INDEX(_Rge_Data_IC_CY,$B653,AP$1)</f>
        <v>0</v>
      </c>
      <c r="AQ653" s="378" t="n">
        <f aca="false" t="array" ref="AQ653:AQ653">INDEX(_Rge_Data_IC_CY,$B653,AQ$1)</f>
        <v>0</v>
      </c>
      <c r="AR653" s="378" t="n">
        <f aca="false" t="array" ref="AR653:AR653">INDEX(_Rge_Data_IC_CY,$B653,AR$1)</f>
        <v>0</v>
      </c>
      <c r="AS653" s="378" t="n">
        <f aca="false">INDEX(_Rge_Data_IC_CY,$B653,AS$1)</f>
        <v>0</v>
      </c>
      <c r="AT653" s="378" t="n">
        <f aca="false" t="array" ref="AT653:AT653">INDEX(_Rge_Data_IC_CY,$B653,AT$1)</f>
        <v>0</v>
      </c>
      <c r="AU653" s="378" t="n">
        <f aca="false" t="array" ref="AU653:AU653">INDEX(_Rge_Data_IC_CY,$B653,AU$1)</f>
        <v>0</v>
      </c>
      <c r="AV653" s="262" t="e">
        <f aca="false">IF(#REF!="N",0,AU653+AX653+AY653)</f>
        <v>#REF!</v>
      </c>
      <c r="AW653" s="263" t="n">
        <f aca="false">IFERROR(AU653/AG653,0)</f>
        <v>0</v>
      </c>
      <c r="AX653" s="264" t="n">
        <f aca="false">IFERROR(IF(AND($F653="OPEN",$AH653&gt;0),$AH653*_SoP*$AW653,IF(AND($F653="CLOSED",$AH653&gt;0),$AH653*_SoL*$AW653,0)),0)</f>
        <v>0</v>
      </c>
      <c r="AY653" s="264" t="n">
        <f aca="false">IFERROR(IF($AH653&lt;0,$AH653*_SoL,0),0)</f>
        <v>0</v>
      </c>
      <c r="AZ653" s="265" t="n">
        <f aca="false">AU653+AX653</f>
        <v>0</v>
      </c>
      <c r="BA653" s="265" t="n">
        <f aca="false">AJ653-AY653</f>
        <v>0</v>
      </c>
      <c r="BB653" s="265" t="n">
        <f aca="false">AZ653-BA653</f>
        <v>0</v>
      </c>
      <c r="BC653" s="266" t="n">
        <f aca="false">IF($BB653&gt;=0,$BB653,0)</f>
        <v>0</v>
      </c>
      <c r="BD653" s="379" t="n">
        <f aca="false">IF($BB653&lt;=0,-$BB653,0)</f>
        <v>-0</v>
      </c>
      <c r="BE653" s="380" t="n">
        <f aca="false">IF((V653-AJ653)&lt;0,0,V653-AJ653)</f>
        <v>0</v>
      </c>
      <c r="BF653" s="381" t="n">
        <f aca="false">IF(AW653&gt;1,0,V653-AW653*V653)</f>
        <v>0</v>
      </c>
    </row>
    <row r="654" customFormat="false" ht="19.5" hidden="false" customHeight="true" outlineLevel="0" collapsed="false">
      <c r="A654" s="166"/>
      <c r="B654" s="208" t="n">
        <f aca="false">B653+1</f>
        <v>36</v>
      </c>
      <c r="C654" s="166"/>
      <c r="D654" s="369" t="n">
        <f aca="false">INDEX(_Rge_Projectdata_IC,$B654,MATCH("Project-ID",_Rge_Headline_Projectdata,0))</f>
        <v>0</v>
      </c>
      <c r="E654" s="370" t="str">
        <f aca="false" t="array" ref="E654:E654">IF(INDEX(_Rge_Data_IC_CY,$B654,E$1)=0,"",TEXT(INDEX(_Rge_Data_IC_CY,$B654,E$1),"JJJJMMTT"))</f>
        <v/>
      </c>
      <c r="F654" s="371" t="str">
        <f aca="false" t="array" ref="F654:F654">INDEX(_Rge_Data_IC_CY,$B654,F$1)</f>
        <v>Closed</v>
      </c>
      <c r="G654" s="371" t="n">
        <f aca="false" t="array" ref="G654:G654">IFERROR(MATCH(INDEX(_Rge_Data_IC_CY,$B654,G$1),_Rge_Projectstatus,0),"")</f>
        <v>2</v>
      </c>
      <c r="H654" s="372" t="n">
        <f aca="false">INDEX(_Rge_Data_IC_CY,$B654,H$1)</f>
        <v>0</v>
      </c>
      <c r="I654" s="373" t="n">
        <f aca="false">INDEX(_Rge_Data_IC_CY,$B654,I$1)</f>
        <v>0</v>
      </c>
      <c r="J654" s="373" t="n">
        <f aca="false">INDEX(_Rge_Data_IC_CY,$B654,J$1)</f>
        <v>0</v>
      </c>
      <c r="K654" s="373" t="n">
        <f aca="false">INDEX(_Rge_Data_IC_CY,$B654,K$1)</f>
        <v>0</v>
      </c>
      <c r="L654" s="255" t="n">
        <f aca="false" t="array" ref="L654:L654">INDEX(_Rge_Data_IC_CY,$B654,L$1)</f>
        <v>0</v>
      </c>
      <c r="M654" s="255" t="n">
        <f aca="false" t="array" ref="M654:M654">INDEX(_Rge_Data_IC_CY,$B654,M$1)</f>
        <v>0</v>
      </c>
      <c r="N654" s="255" t="n">
        <f aca="false" t="array" ref="N654:N654">INDEX(_Rge_Data_IC_CY,$B654,N$1)</f>
        <v>0</v>
      </c>
      <c r="O654" s="255" t="n">
        <f aca="false" t="array" ref="O654:O654">INDEX(_Rge_Data_IC_CY,$B654,O$1)</f>
        <v>0</v>
      </c>
      <c r="P654" s="255" t="n">
        <f aca="false" t="array" ref="P654:P654">INDEX(_Rge_Data_IC_CY,$B654,P$1)</f>
        <v>0</v>
      </c>
      <c r="Q654" s="255" t="n">
        <f aca="false">INDEX(_Rge_Data_IC_CY,$B654,Q$1)</f>
        <v>0</v>
      </c>
      <c r="R654" s="255" t="n">
        <f aca="false" t="array" ref="R654:R654">INDEX(_Rge_Data_IC_CY,$B654,R$1)</f>
        <v>0</v>
      </c>
      <c r="S654" s="255" t="n">
        <f aca="false" t="array" ref="S654:S654">INDEX(_Rge_Data_IC_CY,$B654,S$1)</f>
        <v>0</v>
      </c>
      <c r="T654" s="255" t="n">
        <f aca="false">H654-S654</f>
        <v>0</v>
      </c>
      <c r="U654" s="374" t="n">
        <f aca="false">IFERROR(T654/H654,0)</f>
        <v>0</v>
      </c>
      <c r="V654" s="375" t="n">
        <f aca="false">INDEX(_Rge_Data_IC_CY,$B654,V$1)</f>
        <v>0</v>
      </c>
      <c r="W654" s="259" t="n">
        <f aca="false">INDEX(_Rge_Data_IC_CY,$B654,W$1)</f>
        <v>0</v>
      </c>
      <c r="X654" s="259" t="n">
        <f aca="false">INDEX(_Rge_Data_IC_CY,$B654,X$1)</f>
        <v>0</v>
      </c>
      <c r="Y654" s="259" t="n">
        <f aca="false">INDEX(_Rge_Data_IC_CY,$B654,Y$1)</f>
        <v>0</v>
      </c>
      <c r="Z654" s="259" t="n">
        <f aca="false" t="array" ref="Z654:Z654">INDEX(_Rge_Data_IC_CY,$B654,Z$1)</f>
        <v>0</v>
      </c>
      <c r="AA654" s="259" t="n">
        <f aca="false" t="array" ref="AA654:AA654">INDEX(_Rge_Data_IC_CY,$B654,AA$1)</f>
        <v>0</v>
      </c>
      <c r="AB654" s="259" t="n">
        <f aca="false" t="array" ref="AB654:AB654">INDEX(_Rge_Data_IC_CY,$B654,AB$1)</f>
        <v>0</v>
      </c>
      <c r="AC654" s="259" t="n">
        <f aca="false" t="array" ref="AC654:AC654">INDEX(_Rge_Data_IC_CY,$B654,AC$1)</f>
        <v>0</v>
      </c>
      <c r="AD654" s="259" t="n">
        <f aca="false" t="array" ref="AD654:AD654">INDEX(_Rge_Data_IC_CY,$B654,AD$1)</f>
        <v>0</v>
      </c>
      <c r="AE654" s="259" t="n">
        <f aca="false">INDEX(_Rge_Data_IC_CY,$B654,AE$1)</f>
        <v>0</v>
      </c>
      <c r="AF654" s="259" t="n">
        <f aca="false" t="array" ref="AF654:AF654">INDEX(_Rge_Data_IC_CY,$B654,AF$1)</f>
        <v>0</v>
      </c>
      <c r="AG654" s="259" t="n">
        <f aca="false" t="array" ref="AG654:AG654">INDEX(_Rge_Data_IC_CY,$B654,AG$1)</f>
        <v>0</v>
      </c>
      <c r="AH654" s="259" t="n">
        <f aca="false">V654-AG654</f>
        <v>0</v>
      </c>
      <c r="AI654" s="376" t="n">
        <f aca="false">IFERROR(AH654/V654,)</f>
        <v>0</v>
      </c>
      <c r="AJ654" s="377" t="n">
        <f aca="false">INDEX(_Rge_Data_IC_CY,$B654,AJ$1)</f>
        <v>0</v>
      </c>
      <c r="AK654" s="378" t="n">
        <f aca="false">INDEX(_Rge_Data_IC_CY,$B654,AK$1)</f>
        <v>0</v>
      </c>
      <c r="AL654" s="378" t="n">
        <f aca="false">INDEX(_Rge_Data_IC_CY,$B654,AL$1)</f>
        <v>0</v>
      </c>
      <c r="AM654" s="378" t="n">
        <f aca="false">INDEX(_Rge_Data_IC_CY,$B654,AM$1)</f>
        <v>0</v>
      </c>
      <c r="AN654" s="378" t="n">
        <f aca="false" t="array" ref="AN654:AN654">INDEX(_Rge_Data_IC_CY,$B654,AN$1)</f>
        <v>0</v>
      </c>
      <c r="AO654" s="378" t="n">
        <f aca="false" t="array" ref="AO654:AO654">INDEX(_Rge_Data_IC_CY,$B654,AO$1)</f>
        <v>0</v>
      </c>
      <c r="AP654" s="378" t="n">
        <f aca="false" t="array" ref="AP654:AP654">INDEX(_Rge_Data_IC_CY,$B654,AP$1)</f>
        <v>0</v>
      </c>
      <c r="AQ654" s="378" t="n">
        <f aca="false" t="array" ref="AQ654:AQ654">INDEX(_Rge_Data_IC_CY,$B654,AQ$1)</f>
        <v>0</v>
      </c>
      <c r="AR654" s="378" t="n">
        <f aca="false" t="array" ref="AR654:AR654">INDEX(_Rge_Data_IC_CY,$B654,AR$1)</f>
        <v>0</v>
      </c>
      <c r="AS654" s="378" t="n">
        <f aca="false">INDEX(_Rge_Data_IC_CY,$B654,AS$1)</f>
        <v>0</v>
      </c>
      <c r="AT654" s="378" t="n">
        <f aca="false" t="array" ref="AT654:AT654">INDEX(_Rge_Data_IC_CY,$B654,AT$1)</f>
        <v>0</v>
      </c>
      <c r="AU654" s="378" t="n">
        <f aca="false" t="array" ref="AU654:AU654">INDEX(_Rge_Data_IC_CY,$B654,AU$1)</f>
        <v>0</v>
      </c>
      <c r="AV654" s="262" t="e">
        <f aca="false">IF(#REF!="N",0,AU654+AX654+AY654)</f>
        <v>#REF!</v>
      </c>
      <c r="AW654" s="263" t="n">
        <f aca="false">IFERROR(AU654/AG654,0)</f>
        <v>0</v>
      </c>
      <c r="AX654" s="264" t="n">
        <f aca="false">IFERROR(IF(AND($F654="OPEN",$AH654&gt;0),$AH654*_SoP*$AW654,IF(AND($F654="CLOSED",$AH654&gt;0),$AH654*_SoL*$AW654,0)),0)</f>
        <v>0</v>
      </c>
      <c r="AY654" s="264" t="n">
        <f aca="false">IFERROR(IF($AH654&lt;0,$AH654*_SoL,0),0)</f>
        <v>0</v>
      </c>
      <c r="AZ654" s="265" t="n">
        <f aca="false">AU654+AX654</f>
        <v>0</v>
      </c>
      <c r="BA654" s="265" t="n">
        <f aca="false">AJ654-AY654</f>
        <v>0</v>
      </c>
      <c r="BB654" s="265" t="n">
        <f aca="false">AZ654-BA654</f>
        <v>0</v>
      </c>
      <c r="BC654" s="266" t="n">
        <f aca="false">IF($BB654&gt;=0,$BB654,0)</f>
        <v>0</v>
      </c>
      <c r="BD654" s="379" t="n">
        <f aca="false">IF($BB654&lt;=0,-$BB654,0)</f>
        <v>-0</v>
      </c>
      <c r="BE654" s="380" t="n">
        <f aca="false">IF((V654-AJ654)&lt;0,0,V654-AJ654)</f>
        <v>0</v>
      </c>
      <c r="BF654" s="381" t="n">
        <f aca="false">IF(AW654&gt;1,0,V654-AW654*V654)</f>
        <v>0</v>
      </c>
    </row>
    <row r="655" customFormat="false" ht="19.5" hidden="false" customHeight="true" outlineLevel="0" collapsed="false">
      <c r="A655" s="166"/>
      <c r="B655" s="208" t="n">
        <f aca="false">B654+1</f>
        <v>37</v>
      </c>
      <c r="C655" s="166"/>
      <c r="D655" s="369" t="n">
        <f aca="false">INDEX(_Rge_Projectdata_IC,$B655,MATCH("Project-ID",_Rge_Headline_Projectdata,0))</f>
        <v>0</v>
      </c>
      <c r="E655" s="370" t="str">
        <f aca="false" t="array" ref="E655:E655">IF(INDEX(_Rge_Data_IC_CY,$B655,E$1)=0,"",TEXT(INDEX(_Rge_Data_IC_CY,$B655,E$1),"JJJJMMTT"))</f>
        <v/>
      </c>
      <c r="F655" s="371" t="str">
        <f aca="false" t="array" ref="F655:F655">INDEX(_Rge_Data_IC_CY,$B655,F$1)</f>
        <v>Closed</v>
      </c>
      <c r="G655" s="371" t="n">
        <f aca="false" t="array" ref="G655:G655">IFERROR(MATCH(INDEX(_Rge_Data_IC_CY,$B655,G$1),_Rge_Projectstatus,0),"")</f>
        <v>2</v>
      </c>
      <c r="H655" s="372" t="n">
        <f aca="false">INDEX(_Rge_Data_IC_CY,$B655,H$1)</f>
        <v>0</v>
      </c>
      <c r="I655" s="373" t="n">
        <f aca="false">INDEX(_Rge_Data_IC_CY,$B655,I$1)</f>
        <v>0</v>
      </c>
      <c r="J655" s="373" t="n">
        <f aca="false">INDEX(_Rge_Data_IC_CY,$B655,J$1)</f>
        <v>0</v>
      </c>
      <c r="K655" s="373" t="n">
        <f aca="false">INDEX(_Rge_Data_IC_CY,$B655,K$1)</f>
        <v>0</v>
      </c>
      <c r="L655" s="255" t="n">
        <f aca="false" t="array" ref="L655:L655">INDEX(_Rge_Data_IC_CY,$B655,L$1)</f>
        <v>0</v>
      </c>
      <c r="M655" s="255" t="n">
        <f aca="false" t="array" ref="M655:M655">INDEX(_Rge_Data_IC_CY,$B655,M$1)</f>
        <v>0</v>
      </c>
      <c r="N655" s="255" t="n">
        <f aca="false" t="array" ref="N655:N655">INDEX(_Rge_Data_IC_CY,$B655,N$1)</f>
        <v>0</v>
      </c>
      <c r="O655" s="255" t="n">
        <f aca="false" t="array" ref="O655:O655">INDEX(_Rge_Data_IC_CY,$B655,O$1)</f>
        <v>0</v>
      </c>
      <c r="P655" s="255" t="n">
        <f aca="false" t="array" ref="P655:P655">INDEX(_Rge_Data_IC_CY,$B655,P$1)</f>
        <v>0</v>
      </c>
      <c r="Q655" s="255" t="n">
        <f aca="false">INDEX(_Rge_Data_IC_CY,$B655,Q$1)</f>
        <v>0</v>
      </c>
      <c r="R655" s="255" t="n">
        <f aca="false" t="array" ref="R655:R655">INDEX(_Rge_Data_IC_CY,$B655,R$1)</f>
        <v>0</v>
      </c>
      <c r="S655" s="255" t="n">
        <f aca="false" t="array" ref="S655:S655">INDEX(_Rge_Data_IC_CY,$B655,S$1)</f>
        <v>0</v>
      </c>
      <c r="T655" s="255" t="n">
        <f aca="false">H655-S655</f>
        <v>0</v>
      </c>
      <c r="U655" s="374" t="n">
        <f aca="false">IFERROR(T655/H655,0)</f>
        <v>0</v>
      </c>
      <c r="V655" s="375" t="n">
        <f aca="false">INDEX(_Rge_Data_IC_CY,$B655,V$1)</f>
        <v>0</v>
      </c>
      <c r="W655" s="259" t="n">
        <f aca="false">INDEX(_Rge_Data_IC_CY,$B655,W$1)</f>
        <v>0</v>
      </c>
      <c r="X655" s="259" t="n">
        <f aca="false">INDEX(_Rge_Data_IC_CY,$B655,X$1)</f>
        <v>0</v>
      </c>
      <c r="Y655" s="259" t="n">
        <f aca="false">INDEX(_Rge_Data_IC_CY,$B655,Y$1)</f>
        <v>0</v>
      </c>
      <c r="Z655" s="259" t="n">
        <f aca="false" t="array" ref="Z655:Z655">INDEX(_Rge_Data_IC_CY,$B655,Z$1)</f>
        <v>0</v>
      </c>
      <c r="AA655" s="259" t="n">
        <f aca="false" t="array" ref="AA655:AA655">INDEX(_Rge_Data_IC_CY,$B655,AA$1)</f>
        <v>0</v>
      </c>
      <c r="AB655" s="259" t="n">
        <f aca="false" t="array" ref="AB655:AB655">INDEX(_Rge_Data_IC_CY,$B655,AB$1)</f>
        <v>0</v>
      </c>
      <c r="AC655" s="259" t="n">
        <f aca="false" t="array" ref="AC655:AC655">INDEX(_Rge_Data_IC_CY,$B655,AC$1)</f>
        <v>0</v>
      </c>
      <c r="AD655" s="259" t="n">
        <f aca="false" t="array" ref="AD655:AD655">INDEX(_Rge_Data_IC_CY,$B655,AD$1)</f>
        <v>0</v>
      </c>
      <c r="AE655" s="259" t="n">
        <f aca="false">INDEX(_Rge_Data_IC_CY,$B655,AE$1)</f>
        <v>0</v>
      </c>
      <c r="AF655" s="259" t="n">
        <f aca="false" t="array" ref="AF655:AF655">INDEX(_Rge_Data_IC_CY,$B655,AF$1)</f>
        <v>0</v>
      </c>
      <c r="AG655" s="259" t="n">
        <f aca="false" t="array" ref="AG655:AG655">INDEX(_Rge_Data_IC_CY,$B655,AG$1)</f>
        <v>0</v>
      </c>
      <c r="AH655" s="259" t="n">
        <f aca="false">V655-AG655</f>
        <v>0</v>
      </c>
      <c r="AI655" s="376" t="n">
        <f aca="false">IFERROR(AH655/V655,)</f>
        <v>0</v>
      </c>
      <c r="AJ655" s="377" t="n">
        <f aca="false">INDEX(_Rge_Data_IC_CY,$B655,AJ$1)</f>
        <v>0</v>
      </c>
      <c r="AK655" s="378" t="n">
        <f aca="false">INDEX(_Rge_Data_IC_CY,$B655,AK$1)</f>
        <v>0</v>
      </c>
      <c r="AL655" s="378" t="n">
        <f aca="false">INDEX(_Rge_Data_IC_CY,$B655,AL$1)</f>
        <v>0</v>
      </c>
      <c r="AM655" s="378" t="n">
        <f aca="false">INDEX(_Rge_Data_IC_CY,$B655,AM$1)</f>
        <v>0</v>
      </c>
      <c r="AN655" s="378" t="n">
        <f aca="false" t="array" ref="AN655:AN655">INDEX(_Rge_Data_IC_CY,$B655,AN$1)</f>
        <v>0</v>
      </c>
      <c r="AO655" s="378" t="n">
        <f aca="false" t="array" ref="AO655:AO655">INDEX(_Rge_Data_IC_CY,$B655,AO$1)</f>
        <v>0</v>
      </c>
      <c r="AP655" s="378" t="n">
        <f aca="false" t="array" ref="AP655:AP655">INDEX(_Rge_Data_IC_CY,$B655,AP$1)</f>
        <v>0</v>
      </c>
      <c r="AQ655" s="378" t="n">
        <f aca="false" t="array" ref="AQ655:AQ655">INDEX(_Rge_Data_IC_CY,$B655,AQ$1)</f>
        <v>0</v>
      </c>
      <c r="AR655" s="378" t="n">
        <f aca="false" t="array" ref="AR655:AR655">INDEX(_Rge_Data_IC_CY,$B655,AR$1)</f>
        <v>0</v>
      </c>
      <c r="AS655" s="378" t="n">
        <f aca="false">INDEX(_Rge_Data_IC_CY,$B655,AS$1)</f>
        <v>0</v>
      </c>
      <c r="AT655" s="378" t="n">
        <f aca="false" t="array" ref="AT655:AT655">INDEX(_Rge_Data_IC_CY,$B655,AT$1)</f>
        <v>0</v>
      </c>
      <c r="AU655" s="378" t="n">
        <f aca="false" t="array" ref="AU655:AU655">INDEX(_Rge_Data_IC_CY,$B655,AU$1)</f>
        <v>0</v>
      </c>
      <c r="AV655" s="262" t="e">
        <f aca="false">IF(#REF!="N",0,AU655+AX655+AY655)</f>
        <v>#REF!</v>
      </c>
      <c r="AW655" s="263" t="n">
        <f aca="false">IFERROR(AU655/AG655,0)</f>
        <v>0</v>
      </c>
      <c r="AX655" s="264" t="n">
        <f aca="false">IFERROR(IF(AND($F655="OPEN",$AH655&gt;0),$AH655*_SoP*$AW655,IF(AND($F655="CLOSED",$AH655&gt;0),$AH655*_SoL*$AW655,0)),0)</f>
        <v>0</v>
      </c>
      <c r="AY655" s="264" t="n">
        <f aca="false">IFERROR(IF($AH655&lt;0,$AH655*_SoL,0),0)</f>
        <v>0</v>
      </c>
      <c r="AZ655" s="265" t="n">
        <f aca="false">AU655+AX655</f>
        <v>0</v>
      </c>
      <c r="BA655" s="265" t="n">
        <f aca="false">AJ655-AY655</f>
        <v>0</v>
      </c>
      <c r="BB655" s="265" t="n">
        <f aca="false">AZ655-BA655</f>
        <v>0</v>
      </c>
      <c r="BC655" s="266" t="n">
        <f aca="false">IF($BB655&gt;=0,$BB655,0)</f>
        <v>0</v>
      </c>
      <c r="BD655" s="379" t="n">
        <f aca="false">IF($BB655&lt;=0,-$BB655,0)</f>
        <v>-0</v>
      </c>
      <c r="BE655" s="380" t="n">
        <f aca="false">IF((V655-AJ655)&lt;0,0,V655-AJ655)</f>
        <v>0</v>
      </c>
      <c r="BF655" s="381" t="n">
        <f aca="false">IF(AW655&gt;1,0,V655-AW655*V655)</f>
        <v>0</v>
      </c>
    </row>
    <row r="656" customFormat="false" ht="19.5" hidden="false" customHeight="true" outlineLevel="0" collapsed="false">
      <c r="A656" s="166"/>
      <c r="B656" s="208" t="n">
        <f aca="false">B655+1</f>
        <v>38</v>
      </c>
      <c r="C656" s="166"/>
      <c r="D656" s="369" t="n">
        <f aca="false">INDEX(_Rge_Projectdata_IC,$B656,MATCH("Project-ID",_Rge_Headline_Projectdata,0))</f>
        <v>0</v>
      </c>
      <c r="E656" s="370" t="str">
        <f aca="false" t="array" ref="E656:E656">IF(INDEX(_Rge_Data_IC_CY,$B656,E$1)=0,"",TEXT(INDEX(_Rge_Data_IC_CY,$B656,E$1),"JJJJMMTT"))</f>
        <v/>
      </c>
      <c r="F656" s="371" t="str">
        <f aca="false" t="array" ref="F656:F656">INDEX(_Rge_Data_IC_CY,$B656,F$1)</f>
        <v>Closed</v>
      </c>
      <c r="G656" s="371" t="n">
        <f aca="false" t="array" ref="G656:G656">IFERROR(MATCH(INDEX(_Rge_Data_IC_CY,$B656,G$1),_Rge_Projectstatus,0),"")</f>
        <v>2</v>
      </c>
      <c r="H656" s="372" t="n">
        <f aca="false">INDEX(_Rge_Data_IC_CY,$B656,H$1)</f>
        <v>0</v>
      </c>
      <c r="I656" s="373" t="n">
        <f aca="false">INDEX(_Rge_Data_IC_CY,$B656,I$1)</f>
        <v>0</v>
      </c>
      <c r="J656" s="373" t="n">
        <f aca="false">INDEX(_Rge_Data_IC_CY,$B656,J$1)</f>
        <v>0</v>
      </c>
      <c r="K656" s="373" t="n">
        <f aca="false">INDEX(_Rge_Data_IC_CY,$B656,K$1)</f>
        <v>0</v>
      </c>
      <c r="L656" s="255" t="n">
        <f aca="false" t="array" ref="L656:L656">INDEX(_Rge_Data_IC_CY,$B656,L$1)</f>
        <v>0</v>
      </c>
      <c r="M656" s="255" t="n">
        <f aca="false" t="array" ref="M656:M656">INDEX(_Rge_Data_IC_CY,$B656,M$1)</f>
        <v>0</v>
      </c>
      <c r="N656" s="255" t="n">
        <f aca="false" t="array" ref="N656:N656">INDEX(_Rge_Data_IC_CY,$B656,N$1)</f>
        <v>0</v>
      </c>
      <c r="O656" s="255" t="n">
        <f aca="false" t="array" ref="O656:O656">INDEX(_Rge_Data_IC_CY,$B656,O$1)</f>
        <v>0</v>
      </c>
      <c r="P656" s="255" t="n">
        <f aca="false" t="array" ref="P656:P656">INDEX(_Rge_Data_IC_CY,$B656,P$1)</f>
        <v>0</v>
      </c>
      <c r="Q656" s="255" t="n">
        <f aca="false">INDEX(_Rge_Data_IC_CY,$B656,Q$1)</f>
        <v>0</v>
      </c>
      <c r="R656" s="255" t="n">
        <f aca="false" t="array" ref="R656:R656">INDEX(_Rge_Data_IC_CY,$B656,R$1)</f>
        <v>0</v>
      </c>
      <c r="S656" s="255" t="n">
        <f aca="false" t="array" ref="S656:S656">INDEX(_Rge_Data_IC_CY,$B656,S$1)</f>
        <v>0</v>
      </c>
      <c r="T656" s="255" t="n">
        <f aca="false">H656-S656</f>
        <v>0</v>
      </c>
      <c r="U656" s="374" t="n">
        <f aca="false">IFERROR(T656/H656,0)</f>
        <v>0</v>
      </c>
      <c r="V656" s="375" t="n">
        <f aca="false">INDEX(_Rge_Data_IC_CY,$B656,V$1)</f>
        <v>0</v>
      </c>
      <c r="W656" s="259" t="n">
        <f aca="false">INDEX(_Rge_Data_IC_CY,$B656,W$1)</f>
        <v>0</v>
      </c>
      <c r="X656" s="259" t="n">
        <f aca="false">INDEX(_Rge_Data_IC_CY,$B656,X$1)</f>
        <v>0</v>
      </c>
      <c r="Y656" s="259" t="n">
        <f aca="false">INDEX(_Rge_Data_IC_CY,$B656,Y$1)</f>
        <v>0</v>
      </c>
      <c r="Z656" s="259" t="n">
        <f aca="false" t="array" ref="Z656:Z656">INDEX(_Rge_Data_IC_CY,$B656,Z$1)</f>
        <v>0</v>
      </c>
      <c r="AA656" s="259" t="n">
        <f aca="false" t="array" ref="AA656:AA656">INDEX(_Rge_Data_IC_CY,$B656,AA$1)</f>
        <v>0</v>
      </c>
      <c r="AB656" s="259" t="n">
        <f aca="false" t="array" ref="AB656:AB656">INDEX(_Rge_Data_IC_CY,$B656,AB$1)</f>
        <v>0</v>
      </c>
      <c r="AC656" s="259" t="n">
        <f aca="false" t="array" ref="AC656:AC656">INDEX(_Rge_Data_IC_CY,$B656,AC$1)</f>
        <v>0</v>
      </c>
      <c r="AD656" s="259" t="n">
        <f aca="false" t="array" ref="AD656:AD656">INDEX(_Rge_Data_IC_CY,$B656,AD$1)</f>
        <v>0</v>
      </c>
      <c r="AE656" s="259" t="n">
        <f aca="false">INDEX(_Rge_Data_IC_CY,$B656,AE$1)</f>
        <v>0</v>
      </c>
      <c r="AF656" s="259" t="n">
        <f aca="false" t="array" ref="AF656:AF656">INDEX(_Rge_Data_IC_CY,$B656,AF$1)</f>
        <v>0</v>
      </c>
      <c r="AG656" s="259" t="n">
        <f aca="false" t="array" ref="AG656:AG656">INDEX(_Rge_Data_IC_CY,$B656,AG$1)</f>
        <v>0</v>
      </c>
      <c r="AH656" s="259" t="n">
        <f aca="false">V656-AG656</f>
        <v>0</v>
      </c>
      <c r="AI656" s="376" t="n">
        <f aca="false">IFERROR(AH656/V656,)</f>
        <v>0</v>
      </c>
      <c r="AJ656" s="377" t="n">
        <f aca="false">INDEX(_Rge_Data_IC_CY,$B656,AJ$1)</f>
        <v>0</v>
      </c>
      <c r="AK656" s="378" t="n">
        <f aca="false">INDEX(_Rge_Data_IC_CY,$B656,AK$1)</f>
        <v>0</v>
      </c>
      <c r="AL656" s="378" t="n">
        <f aca="false">INDEX(_Rge_Data_IC_CY,$B656,AL$1)</f>
        <v>0</v>
      </c>
      <c r="AM656" s="378" t="n">
        <f aca="false">INDEX(_Rge_Data_IC_CY,$B656,AM$1)</f>
        <v>0</v>
      </c>
      <c r="AN656" s="378" t="n">
        <f aca="false" t="array" ref="AN656:AN656">INDEX(_Rge_Data_IC_CY,$B656,AN$1)</f>
        <v>0</v>
      </c>
      <c r="AO656" s="378" t="n">
        <f aca="false" t="array" ref="AO656:AO656">INDEX(_Rge_Data_IC_CY,$B656,AO$1)</f>
        <v>0</v>
      </c>
      <c r="AP656" s="378" t="n">
        <f aca="false" t="array" ref="AP656:AP656">INDEX(_Rge_Data_IC_CY,$B656,AP$1)</f>
        <v>0</v>
      </c>
      <c r="AQ656" s="378" t="n">
        <f aca="false" t="array" ref="AQ656:AQ656">INDEX(_Rge_Data_IC_CY,$B656,AQ$1)</f>
        <v>0</v>
      </c>
      <c r="AR656" s="378" t="n">
        <f aca="false" t="array" ref="AR656:AR656">INDEX(_Rge_Data_IC_CY,$B656,AR$1)</f>
        <v>0</v>
      </c>
      <c r="AS656" s="378" t="n">
        <f aca="false">INDEX(_Rge_Data_IC_CY,$B656,AS$1)</f>
        <v>0</v>
      </c>
      <c r="AT656" s="378" t="n">
        <f aca="false" t="array" ref="AT656:AT656">INDEX(_Rge_Data_IC_CY,$B656,AT$1)</f>
        <v>0</v>
      </c>
      <c r="AU656" s="378" t="n">
        <f aca="false" t="array" ref="AU656:AU656">INDEX(_Rge_Data_IC_CY,$B656,AU$1)</f>
        <v>0</v>
      </c>
      <c r="AV656" s="262" t="e">
        <f aca="false">IF(#REF!="N",0,AU656+AX656+AY656)</f>
        <v>#REF!</v>
      </c>
      <c r="AW656" s="263" t="n">
        <f aca="false">IFERROR(AU656/AG656,0)</f>
        <v>0</v>
      </c>
      <c r="AX656" s="264" t="n">
        <f aca="false">IFERROR(IF(AND($F656="OPEN",$AH656&gt;0),$AH656*_SoP*$AW656,IF(AND($F656="CLOSED",$AH656&gt;0),$AH656*_SoL*$AW656,0)),0)</f>
        <v>0</v>
      </c>
      <c r="AY656" s="264" t="n">
        <f aca="false">IFERROR(IF($AH656&lt;0,$AH656*_SoL,0),0)</f>
        <v>0</v>
      </c>
      <c r="AZ656" s="265" t="n">
        <f aca="false">AU656+AX656</f>
        <v>0</v>
      </c>
      <c r="BA656" s="265" t="n">
        <f aca="false">AJ656-AY656</f>
        <v>0</v>
      </c>
      <c r="BB656" s="265" t="n">
        <f aca="false">AZ656-BA656</f>
        <v>0</v>
      </c>
      <c r="BC656" s="266" t="n">
        <f aca="false">IF($BB656&gt;=0,$BB656,0)</f>
        <v>0</v>
      </c>
      <c r="BD656" s="379" t="n">
        <f aca="false">IF($BB656&lt;=0,-$BB656,0)</f>
        <v>-0</v>
      </c>
      <c r="BE656" s="380" t="n">
        <f aca="false">IF((V656-AJ656)&lt;0,0,V656-AJ656)</f>
        <v>0</v>
      </c>
      <c r="BF656" s="381" t="n">
        <f aca="false">IF(AW656&gt;1,0,V656-AW656*V656)</f>
        <v>0</v>
      </c>
    </row>
    <row r="657" customFormat="false" ht="19.5" hidden="false" customHeight="true" outlineLevel="0" collapsed="false">
      <c r="A657" s="166"/>
      <c r="B657" s="208" t="n">
        <f aca="false">B656+1</f>
        <v>39</v>
      </c>
      <c r="C657" s="166"/>
      <c r="D657" s="369" t="n">
        <f aca="false">INDEX(_Rge_Projectdata_IC,$B657,MATCH("Project-ID",_Rge_Headline_Projectdata,0))</f>
        <v>0</v>
      </c>
      <c r="E657" s="370" t="str">
        <f aca="false" t="array" ref="E657:E657">IF(INDEX(_Rge_Data_IC_CY,$B657,E$1)=0,"",TEXT(INDEX(_Rge_Data_IC_CY,$B657,E$1),"JJJJMMTT"))</f>
        <v/>
      </c>
      <c r="F657" s="371" t="str">
        <f aca="false" t="array" ref="F657:F657">INDEX(_Rge_Data_IC_CY,$B657,F$1)</f>
        <v>Closed</v>
      </c>
      <c r="G657" s="371" t="n">
        <f aca="false" t="array" ref="G657:G657">IFERROR(MATCH(INDEX(_Rge_Data_IC_CY,$B657,G$1),_Rge_Projectstatus,0),"")</f>
        <v>2</v>
      </c>
      <c r="H657" s="372" t="n">
        <f aca="false">INDEX(_Rge_Data_IC_CY,$B657,H$1)</f>
        <v>0</v>
      </c>
      <c r="I657" s="373" t="n">
        <f aca="false">INDEX(_Rge_Data_IC_CY,$B657,I$1)</f>
        <v>0</v>
      </c>
      <c r="J657" s="373" t="n">
        <f aca="false">INDEX(_Rge_Data_IC_CY,$B657,J$1)</f>
        <v>0</v>
      </c>
      <c r="K657" s="373" t="n">
        <f aca="false">INDEX(_Rge_Data_IC_CY,$B657,K$1)</f>
        <v>0</v>
      </c>
      <c r="L657" s="255" t="n">
        <f aca="false" t="array" ref="L657:L657">INDEX(_Rge_Data_IC_CY,$B657,L$1)</f>
        <v>0</v>
      </c>
      <c r="M657" s="255" t="n">
        <f aca="false" t="array" ref="M657:M657">INDEX(_Rge_Data_IC_CY,$B657,M$1)</f>
        <v>0</v>
      </c>
      <c r="N657" s="255" t="n">
        <f aca="false" t="array" ref="N657:N657">INDEX(_Rge_Data_IC_CY,$B657,N$1)</f>
        <v>0</v>
      </c>
      <c r="O657" s="255" t="n">
        <f aca="false" t="array" ref="O657:O657">INDEX(_Rge_Data_IC_CY,$B657,O$1)</f>
        <v>0</v>
      </c>
      <c r="P657" s="255" t="n">
        <f aca="false" t="array" ref="P657:P657">INDEX(_Rge_Data_IC_CY,$B657,P$1)</f>
        <v>0</v>
      </c>
      <c r="Q657" s="255" t="n">
        <f aca="false">INDEX(_Rge_Data_IC_CY,$B657,Q$1)</f>
        <v>0</v>
      </c>
      <c r="R657" s="255" t="n">
        <f aca="false" t="array" ref="R657:R657">INDEX(_Rge_Data_IC_CY,$B657,R$1)</f>
        <v>0</v>
      </c>
      <c r="S657" s="255" t="n">
        <f aca="false" t="array" ref="S657:S657">INDEX(_Rge_Data_IC_CY,$B657,S$1)</f>
        <v>0</v>
      </c>
      <c r="T657" s="255" t="n">
        <f aca="false">H657-S657</f>
        <v>0</v>
      </c>
      <c r="U657" s="374" t="n">
        <f aca="false">IFERROR(T657/H657,0)</f>
        <v>0</v>
      </c>
      <c r="V657" s="375" t="n">
        <f aca="false">INDEX(_Rge_Data_IC_CY,$B657,V$1)</f>
        <v>0</v>
      </c>
      <c r="W657" s="259" t="n">
        <f aca="false">INDEX(_Rge_Data_IC_CY,$B657,W$1)</f>
        <v>0</v>
      </c>
      <c r="X657" s="259" t="n">
        <f aca="false">INDEX(_Rge_Data_IC_CY,$B657,X$1)</f>
        <v>0</v>
      </c>
      <c r="Y657" s="259" t="n">
        <f aca="false">INDEX(_Rge_Data_IC_CY,$B657,Y$1)</f>
        <v>0</v>
      </c>
      <c r="Z657" s="259" t="n">
        <f aca="false" t="array" ref="Z657:Z657">INDEX(_Rge_Data_IC_CY,$B657,Z$1)</f>
        <v>0</v>
      </c>
      <c r="AA657" s="259" t="n">
        <f aca="false" t="array" ref="AA657:AA657">INDEX(_Rge_Data_IC_CY,$B657,AA$1)</f>
        <v>0</v>
      </c>
      <c r="AB657" s="259" t="n">
        <f aca="false" t="array" ref="AB657:AB657">INDEX(_Rge_Data_IC_CY,$B657,AB$1)</f>
        <v>0</v>
      </c>
      <c r="AC657" s="259" t="n">
        <f aca="false" t="array" ref="AC657:AC657">INDEX(_Rge_Data_IC_CY,$B657,AC$1)</f>
        <v>0</v>
      </c>
      <c r="AD657" s="259" t="n">
        <f aca="false" t="array" ref="AD657:AD657">INDEX(_Rge_Data_IC_CY,$B657,AD$1)</f>
        <v>0</v>
      </c>
      <c r="AE657" s="259" t="n">
        <f aca="false">INDEX(_Rge_Data_IC_CY,$B657,AE$1)</f>
        <v>0</v>
      </c>
      <c r="AF657" s="259" t="n">
        <f aca="false" t="array" ref="AF657:AF657">INDEX(_Rge_Data_IC_CY,$B657,AF$1)</f>
        <v>0</v>
      </c>
      <c r="AG657" s="259" t="n">
        <f aca="false" t="array" ref="AG657:AG657">INDEX(_Rge_Data_IC_CY,$B657,AG$1)</f>
        <v>0</v>
      </c>
      <c r="AH657" s="259" t="n">
        <f aca="false">V657-AG657</f>
        <v>0</v>
      </c>
      <c r="AI657" s="376" t="n">
        <f aca="false">IFERROR(AH657/V657,)</f>
        <v>0</v>
      </c>
      <c r="AJ657" s="377" t="n">
        <f aca="false">INDEX(_Rge_Data_IC_CY,$B657,AJ$1)</f>
        <v>0</v>
      </c>
      <c r="AK657" s="378" t="n">
        <f aca="false">INDEX(_Rge_Data_IC_CY,$B657,AK$1)</f>
        <v>0</v>
      </c>
      <c r="AL657" s="378" t="n">
        <f aca="false">INDEX(_Rge_Data_IC_CY,$B657,AL$1)</f>
        <v>0</v>
      </c>
      <c r="AM657" s="378" t="n">
        <f aca="false">INDEX(_Rge_Data_IC_CY,$B657,AM$1)</f>
        <v>0</v>
      </c>
      <c r="AN657" s="378" t="n">
        <f aca="false" t="array" ref="AN657:AN657">INDEX(_Rge_Data_IC_CY,$B657,AN$1)</f>
        <v>0</v>
      </c>
      <c r="AO657" s="378" t="n">
        <f aca="false" t="array" ref="AO657:AO657">INDEX(_Rge_Data_IC_CY,$B657,AO$1)</f>
        <v>0</v>
      </c>
      <c r="AP657" s="378" t="n">
        <f aca="false" t="array" ref="AP657:AP657">INDEX(_Rge_Data_IC_CY,$B657,AP$1)</f>
        <v>0</v>
      </c>
      <c r="AQ657" s="378" t="n">
        <f aca="false" t="array" ref="AQ657:AQ657">INDEX(_Rge_Data_IC_CY,$B657,AQ$1)</f>
        <v>0</v>
      </c>
      <c r="AR657" s="378" t="n">
        <f aca="false" t="array" ref="AR657:AR657">INDEX(_Rge_Data_IC_CY,$B657,AR$1)</f>
        <v>0</v>
      </c>
      <c r="AS657" s="378" t="n">
        <f aca="false">INDEX(_Rge_Data_IC_CY,$B657,AS$1)</f>
        <v>0</v>
      </c>
      <c r="AT657" s="378" t="n">
        <f aca="false" t="array" ref="AT657:AT657">INDEX(_Rge_Data_IC_CY,$B657,AT$1)</f>
        <v>0</v>
      </c>
      <c r="AU657" s="378" t="n">
        <f aca="false" t="array" ref="AU657:AU657">INDEX(_Rge_Data_IC_CY,$B657,AU$1)</f>
        <v>0</v>
      </c>
      <c r="AV657" s="262" t="e">
        <f aca="false">IF(#REF!="N",0,AU657+AX657+AY657)</f>
        <v>#REF!</v>
      </c>
      <c r="AW657" s="263" t="n">
        <f aca="false">IFERROR(AU657/AG657,0)</f>
        <v>0</v>
      </c>
      <c r="AX657" s="264" t="n">
        <f aca="false">IFERROR(IF(AND($F657="OPEN",$AH657&gt;0),$AH657*_SoP*$AW657,IF(AND($F657="CLOSED",$AH657&gt;0),$AH657*_SoL*$AW657,0)),0)</f>
        <v>0</v>
      </c>
      <c r="AY657" s="264" t="n">
        <f aca="false">IFERROR(IF($AH657&lt;0,$AH657*_SoL,0),0)</f>
        <v>0</v>
      </c>
      <c r="AZ657" s="265" t="n">
        <f aca="false">AU657+AX657</f>
        <v>0</v>
      </c>
      <c r="BA657" s="265" t="n">
        <f aca="false">AJ657-AY657</f>
        <v>0</v>
      </c>
      <c r="BB657" s="265" t="n">
        <f aca="false">AZ657-BA657</f>
        <v>0</v>
      </c>
      <c r="BC657" s="266" t="n">
        <f aca="false">IF($BB657&gt;=0,$BB657,0)</f>
        <v>0</v>
      </c>
      <c r="BD657" s="379" t="n">
        <f aca="false">IF($BB657&lt;=0,-$BB657,0)</f>
        <v>-0</v>
      </c>
      <c r="BE657" s="380" t="n">
        <f aca="false">IF((V657-AJ657)&lt;0,0,V657-AJ657)</f>
        <v>0</v>
      </c>
      <c r="BF657" s="381" t="n">
        <f aca="false">IF(AW657&gt;1,0,V657-AW657*V657)</f>
        <v>0</v>
      </c>
    </row>
    <row r="658" customFormat="false" ht="19.5" hidden="false" customHeight="true" outlineLevel="0" collapsed="false">
      <c r="A658" s="166"/>
      <c r="B658" s="208" t="n">
        <f aca="false">B657+1</f>
        <v>40</v>
      </c>
      <c r="C658" s="166"/>
      <c r="D658" s="369" t="n">
        <f aca="false">INDEX(_Rge_Projectdata_IC,$B658,MATCH("Project-ID",_Rge_Headline_Projectdata,0))</f>
        <v>0</v>
      </c>
      <c r="E658" s="370" t="str">
        <f aca="false" t="array" ref="E658:E658">IF(INDEX(_Rge_Data_IC_CY,$B658,E$1)=0,"",TEXT(INDEX(_Rge_Data_IC_CY,$B658,E$1),"JJJJMMTT"))</f>
        <v/>
      </c>
      <c r="F658" s="371" t="str">
        <f aca="false" t="array" ref="F658:F658">INDEX(_Rge_Data_IC_CY,$B658,F$1)</f>
        <v>Closed</v>
      </c>
      <c r="G658" s="371" t="n">
        <f aca="false" t="array" ref="G658:G658">IFERROR(MATCH(INDEX(_Rge_Data_IC_CY,$B658,G$1),_Rge_Projectstatus,0),"")</f>
        <v>2</v>
      </c>
      <c r="H658" s="372" t="n">
        <f aca="false">INDEX(_Rge_Data_IC_CY,$B658,H$1)</f>
        <v>0</v>
      </c>
      <c r="I658" s="373" t="n">
        <f aca="false">INDEX(_Rge_Data_IC_CY,$B658,I$1)</f>
        <v>0</v>
      </c>
      <c r="J658" s="373" t="n">
        <f aca="false">INDEX(_Rge_Data_IC_CY,$B658,J$1)</f>
        <v>0</v>
      </c>
      <c r="K658" s="373" t="n">
        <f aca="false">INDEX(_Rge_Data_IC_CY,$B658,K$1)</f>
        <v>0</v>
      </c>
      <c r="L658" s="255" t="n">
        <f aca="false" t="array" ref="L658:L658">INDEX(_Rge_Data_IC_CY,$B658,L$1)</f>
        <v>0</v>
      </c>
      <c r="M658" s="255" t="n">
        <f aca="false" t="array" ref="M658:M658">INDEX(_Rge_Data_IC_CY,$B658,M$1)</f>
        <v>0</v>
      </c>
      <c r="N658" s="255" t="n">
        <f aca="false" t="array" ref="N658:N658">INDEX(_Rge_Data_IC_CY,$B658,N$1)</f>
        <v>0</v>
      </c>
      <c r="O658" s="255" t="n">
        <f aca="false" t="array" ref="O658:O658">INDEX(_Rge_Data_IC_CY,$B658,O$1)</f>
        <v>0</v>
      </c>
      <c r="P658" s="255" t="n">
        <f aca="false" t="array" ref="P658:P658">INDEX(_Rge_Data_IC_CY,$B658,P$1)</f>
        <v>0</v>
      </c>
      <c r="Q658" s="255" t="n">
        <f aca="false">INDEX(_Rge_Data_IC_CY,$B658,Q$1)</f>
        <v>0</v>
      </c>
      <c r="R658" s="255" t="n">
        <f aca="false" t="array" ref="R658:R658">INDEX(_Rge_Data_IC_CY,$B658,R$1)</f>
        <v>0</v>
      </c>
      <c r="S658" s="255" t="n">
        <f aca="false" t="array" ref="S658:S658">INDEX(_Rge_Data_IC_CY,$B658,S$1)</f>
        <v>0</v>
      </c>
      <c r="T658" s="255" t="n">
        <f aca="false">H658-S658</f>
        <v>0</v>
      </c>
      <c r="U658" s="374" t="n">
        <f aca="false">IFERROR(T658/H658,0)</f>
        <v>0</v>
      </c>
      <c r="V658" s="375" t="n">
        <f aca="false">INDEX(_Rge_Data_IC_CY,$B658,V$1)</f>
        <v>0</v>
      </c>
      <c r="W658" s="259" t="n">
        <f aca="false">INDEX(_Rge_Data_IC_CY,$B658,W$1)</f>
        <v>0</v>
      </c>
      <c r="X658" s="259" t="n">
        <f aca="false">INDEX(_Rge_Data_IC_CY,$B658,X$1)</f>
        <v>0</v>
      </c>
      <c r="Y658" s="259" t="n">
        <f aca="false">INDEX(_Rge_Data_IC_CY,$B658,Y$1)</f>
        <v>0</v>
      </c>
      <c r="Z658" s="259" t="n">
        <f aca="false" t="array" ref="Z658:Z658">INDEX(_Rge_Data_IC_CY,$B658,Z$1)</f>
        <v>0</v>
      </c>
      <c r="AA658" s="259" t="n">
        <f aca="false" t="array" ref="AA658:AA658">INDEX(_Rge_Data_IC_CY,$B658,AA$1)</f>
        <v>0</v>
      </c>
      <c r="AB658" s="259" t="n">
        <f aca="false" t="array" ref="AB658:AB658">INDEX(_Rge_Data_IC_CY,$B658,AB$1)</f>
        <v>0</v>
      </c>
      <c r="AC658" s="259" t="n">
        <f aca="false" t="array" ref="AC658:AC658">INDEX(_Rge_Data_IC_CY,$B658,AC$1)</f>
        <v>0</v>
      </c>
      <c r="AD658" s="259" t="n">
        <f aca="false" t="array" ref="AD658:AD658">INDEX(_Rge_Data_IC_CY,$B658,AD$1)</f>
        <v>0</v>
      </c>
      <c r="AE658" s="259" t="n">
        <f aca="false">INDEX(_Rge_Data_IC_CY,$B658,AE$1)</f>
        <v>0</v>
      </c>
      <c r="AF658" s="259" t="n">
        <f aca="false" t="array" ref="AF658:AF658">INDEX(_Rge_Data_IC_CY,$B658,AF$1)</f>
        <v>0</v>
      </c>
      <c r="AG658" s="259" t="n">
        <f aca="false" t="array" ref="AG658:AG658">INDEX(_Rge_Data_IC_CY,$B658,AG$1)</f>
        <v>0</v>
      </c>
      <c r="AH658" s="259" t="n">
        <f aca="false">V658-AG658</f>
        <v>0</v>
      </c>
      <c r="AI658" s="376" t="n">
        <f aca="false">IFERROR(AH658/V658,)</f>
        <v>0</v>
      </c>
      <c r="AJ658" s="377" t="n">
        <f aca="false">INDEX(_Rge_Data_IC_CY,$B658,AJ$1)</f>
        <v>0</v>
      </c>
      <c r="AK658" s="378" t="n">
        <f aca="false">INDEX(_Rge_Data_IC_CY,$B658,AK$1)</f>
        <v>0</v>
      </c>
      <c r="AL658" s="378" t="n">
        <f aca="false">INDEX(_Rge_Data_IC_CY,$B658,AL$1)</f>
        <v>0</v>
      </c>
      <c r="AM658" s="378" t="n">
        <f aca="false">INDEX(_Rge_Data_IC_CY,$B658,AM$1)</f>
        <v>0</v>
      </c>
      <c r="AN658" s="378" t="n">
        <f aca="false" t="array" ref="AN658:AN658">INDEX(_Rge_Data_IC_CY,$B658,AN$1)</f>
        <v>0</v>
      </c>
      <c r="AO658" s="378" t="n">
        <f aca="false" t="array" ref="AO658:AO658">INDEX(_Rge_Data_IC_CY,$B658,AO$1)</f>
        <v>0</v>
      </c>
      <c r="AP658" s="378" t="n">
        <f aca="false" t="array" ref="AP658:AP658">INDEX(_Rge_Data_IC_CY,$B658,AP$1)</f>
        <v>0</v>
      </c>
      <c r="AQ658" s="378" t="n">
        <f aca="false" t="array" ref="AQ658:AQ658">INDEX(_Rge_Data_IC_CY,$B658,AQ$1)</f>
        <v>0</v>
      </c>
      <c r="AR658" s="378" t="n">
        <f aca="false" t="array" ref="AR658:AR658">INDEX(_Rge_Data_IC_CY,$B658,AR$1)</f>
        <v>0</v>
      </c>
      <c r="AS658" s="378" t="n">
        <f aca="false">INDEX(_Rge_Data_IC_CY,$B658,AS$1)</f>
        <v>0</v>
      </c>
      <c r="AT658" s="378" t="n">
        <f aca="false" t="array" ref="AT658:AT658">INDEX(_Rge_Data_IC_CY,$B658,AT$1)</f>
        <v>0</v>
      </c>
      <c r="AU658" s="378" t="n">
        <f aca="false" t="array" ref="AU658:AU658">INDEX(_Rge_Data_IC_CY,$B658,AU$1)</f>
        <v>0</v>
      </c>
      <c r="AV658" s="262" t="e">
        <f aca="false">IF(#REF!="N",0,AU658+AX658+AY658)</f>
        <v>#REF!</v>
      </c>
      <c r="AW658" s="263" t="n">
        <f aca="false">IFERROR(AU658/AG658,0)</f>
        <v>0</v>
      </c>
      <c r="AX658" s="264" t="n">
        <f aca="false">IFERROR(IF(AND($F658="OPEN",$AH658&gt;0),$AH658*_SoP*$AW658,IF(AND($F658="CLOSED",$AH658&gt;0),$AH658*_SoL*$AW658,0)),0)</f>
        <v>0</v>
      </c>
      <c r="AY658" s="264" t="n">
        <f aca="false">IFERROR(IF($AH658&lt;0,$AH658*_SoL,0),0)</f>
        <v>0</v>
      </c>
      <c r="AZ658" s="265" t="n">
        <f aca="false">AU658+AX658</f>
        <v>0</v>
      </c>
      <c r="BA658" s="265" t="n">
        <f aca="false">AJ658-AY658</f>
        <v>0</v>
      </c>
      <c r="BB658" s="265" t="n">
        <f aca="false">AZ658-BA658</f>
        <v>0</v>
      </c>
      <c r="BC658" s="266" t="n">
        <f aca="false">IF($BB658&gt;=0,$BB658,0)</f>
        <v>0</v>
      </c>
      <c r="BD658" s="379" t="n">
        <f aca="false">IF($BB658&lt;=0,-$BB658,0)</f>
        <v>-0</v>
      </c>
      <c r="BE658" s="380" t="n">
        <f aca="false">IF((V658-AJ658)&lt;0,0,V658-AJ658)</f>
        <v>0</v>
      </c>
      <c r="BF658" s="381" t="n">
        <f aca="false">IF(AW658&gt;1,0,V658-AW658*V658)</f>
        <v>0</v>
      </c>
    </row>
    <row r="659" customFormat="false" ht="19.5" hidden="false" customHeight="true" outlineLevel="0" collapsed="false">
      <c r="A659" s="166"/>
      <c r="B659" s="208" t="n">
        <f aca="false">B658+1</f>
        <v>41</v>
      </c>
      <c r="C659" s="166"/>
      <c r="D659" s="369" t="n">
        <f aca="false">INDEX(_Rge_Projectdata_IC,$B659,MATCH("Project-ID",_Rge_Headline_Projectdata,0))</f>
        <v>0</v>
      </c>
      <c r="E659" s="370" t="str">
        <f aca="false" t="array" ref="E659:E659">IF(INDEX(_Rge_Data_IC_CY,$B659,E$1)=0,"",TEXT(INDEX(_Rge_Data_IC_CY,$B659,E$1),"JJJJMMTT"))</f>
        <v/>
      </c>
      <c r="F659" s="371" t="str">
        <f aca="false" t="array" ref="F659:F659">INDEX(_Rge_Data_IC_CY,$B659,F$1)</f>
        <v>Closed</v>
      </c>
      <c r="G659" s="371" t="n">
        <f aca="false" t="array" ref="G659:G659">IFERROR(MATCH(INDEX(_Rge_Data_IC_CY,$B659,G$1),_Rge_Projectstatus,0),"")</f>
        <v>2</v>
      </c>
      <c r="H659" s="372" t="n">
        <f aca="false">INDEX(_Rge_Data_IC_CY,$B659,H$1)</f>
        <v>0</v>
      </c>
      <c r="I659" s="373" t="n">
        <f aca="false">INDEX(_Rge_Data_IC_CY,$B659,I$1)</f>
        <v>0</v>
      </c>
      <c r="J659" s="373" t="n">
        <f aca="false">INDEX(_Rge_Data_IC_CY,$B659,J$1)</f>
        <v>0</v>
      </c>
      <c r="K659" s="373" t="n">
        <f aca="false">INDEX(_Rge_Data_IC_CY,$B659,K$1)</f>
        <v>0</v>
      </c>
      <c r="L659" s="255" t="n">
        <f aca="false" t="array" ref="L659:L659">INDEX(_Rge_Data_IC_CY,$B659,L$1)</f>
        <v>0</v>
      </c>
      <c r="M659" s="255" t="n">
        <f aca="false" t="array" ref="M659:M659">INDEX(_Rge_Data_IC_CY,$B659,M$1)</f>
        <v>0</v>
      </c>
      <c r="N659" s="255" t="n">
        <f aca="false" t="array" ref="N659:N659">INDEX(_Rge_Data_IC_CY,$B659,N$1)</f>
        <v>0</v>
      </c>
      <c r="O659" s="255" t="n">
        <f aca="false" t="array" ref="O659:O659">INDEX(_Rge_Data_IC_CY,$B659,O$1)</f>
        <v>0</v>
      </c>
      <c r="P659" s="255" t="n">
        <f aca="false" t="array" ref="P659:P659">INDEX(_Rge_Data_IC_CY,$B659,P$1)</f>
        <v>0</v>
      </c>
      <c r="Q659" s="255" t="n">
        <f aca="false">INDEX(_Rge_Data_IC_CY,$B659,Q$1)</f>
        <v>0</v>
      </c>
      <c r="R659" s="255" t="n">
        <f aca="false" t="array" ref="R659:R659">INDEX(_Rge_Data_IC_CY,$B659,R$1)</f>
        <v>0</v>
      </c>
      <c r="S659" s="255" t="n">
        <f aca="false" t="array" ref="S659:S659">INDEX(_Rge_Data_IC_CY,$B659,S$1)</f>
        <v>0</v>
      </c>
      <c r="T659" s="255" t="n">
        <f aca="false">H659-S659</f>
        <v>0</v>
      </c>
      <c r="U659" s="374" t="n">
        <f aca="false">IFERROR(T659/H659,0)</f>
        <v>0</v>
      </c>
      <c r="V659" s="375" t="n">
        <f aca="false">INDEX(_Rge_Data_IC_CY,$B659,V$1)</f>
        <v>0</v>
      </c>
      <c r="W659" s="259" t="n">
        <f aca="false">INDEX(_Rge_Data_IC_CY,$B659,W$1)</f>
        <v>0</v>
      </c>
      <c r="X659" s="259" t="n">
        <f aca="false">INDEX(_Rge_Data_IC_CY,$B659,X$1)</f>
        <v>0</v>
      </c>
      <c r="Y659" s="259" t="n">
        <f aca="false">INDEX(_Rge_Data_IC_CY,$B659,Y$1)</f>
        <v>0</v>
      </c>
      <c r="Z659" s="259" t="n">
        <f aca="false" t="array" ref="Z659:Z659">INDEX(_Rge_Data_IC_CY,$B659,Z$1)</f>
        <v>0</v>
      </c>
      <c r="AA659" s="259" t="n">
        <f aca="false" t="array" ref="AA659:AA659">INDEX(_Rge_Data_IC_CY,$B659,AA$1)</f>
        <v>0</v>
      </c>
      <c r="AB659" s="259" t="n">
        <f aca="false" t="array" ref="AB659:AB659">INDEX(_Rge_Data_IC_CY,$B659,AB$1)</f>
        <v>0</v>
      </c>
      <c r="AC659" s="259" t="n">
        <f aca="false" t="array" ref="AC659:AC659">INDEX(_Rge_Data_IC_CY,$B659,AC$1)</f>
        <v>0</v>
      </c>
      <c r="AD659" s="259" t="n">
        <f aca="false" t="array" ref="AD659:AD659">INDEX(_Rge_Data_IC_CY,$B659,AD$1)</f>
        <v>0</v>
      </c>
      <c r="AE659" s="259" t="n">
        <f aca="false">INDEX(_Rge_Data_IC_CY,$B659,AE$1)</f>
        <v>0</v>
      </c>
      <c r="AF659" s="259" t="n">
        <f aca="false" t="array" ref="AF659:AF659">INDEX(_Rge_Data_IC_CY,$B659,AF$1)</f>
        <v>0</v>
      </c>
      <c r="AG659" s="259" t="n">
        <f aca="false" t="array" ref="AG659:AG659">INDEX(_Rge_Data_IC_CY,$B659,AG$1)</f>
        <v>0</v>
      </c>
      <c r="AH659" s="259" t="n">
        <f aca="false">V659-AG659</f>
        <v>0</v>
      </c>
      <c r="AI659" s="376" t="n">
        <f aca="false">IFERROR(AH659/V659,)</f>
        <v>0</v>
      </c>
      <c r="AJ659" s="377" t="n">
        <f aca="false">INDEX(_Rge_Data_IC_CY,$B659,AJ$1)</f>
        <v>0</v>
      </c>
      <c r="AK659" s="378" t="n">
        <f aca="false">INDEX(_Rge_Data_IC_CY,$B659,AK$1)</f>
        <v>0</v>
      </c>
      <c r="AL659" s="378" t="n">
        <f aca="false">INDEX(_Rge_Data_IC_CY,$B659,AL$1)</f>
        <v>0</v>
      </c>
      <c r="AM659" s="378" t="n">
        <f aca="false">INDEX(_Rge_Data_IC_CY,$B659,AM$1)</f>
        <v>0</v>
      </c>
      <c r="AN659" s="378" t="n">
        <f aca="false" t="array" ref="AN659:AN659">INDEX(_Rge_Data_IC_CY,$B659,AN$1)</f>
        <v>0</v>
      </c>
      <c r="AO659" s="378" t="n">
        <f aca="false" t="array" ref="AO659:AO659">INDEX(_Rge_Data_IC_CY,$B659,AO$1)</f>
        <v>0</v>
      </c>
      <c r="AP659" s="378" t="n">
        <f aca="false" t="array" ref="AP659:AP659">INDEX(_Rge_Data_IC_CY,$B659,AP$1)</f>
        <v>0</v>
      </c>
      <c r="AQ659" s="378" t="n">
        <f aca="false" t="array" ref="AQ659:AQ659">INDEX(_Rge_Data_IC_CY,$B659,AQ$1)</f>
        <v>0</v>
      </c>
      <c r="AR659" s="378" t="n">
        <f aca="false" t="array" ref="AR659:AR659">INDEX(_Rge_Data_IC_CY,$B659,AR$1)</f>
        <v>0</v>
      </c>
      <c r="AS659" s="378" t="n">
        <f aca="false">INDEX(_Rge_Data_IC_CY,$B659,AS$1)</f>
        <v>0</v>
      </c>
      <c r="AT659" s="378" t="n">
        <f aca="false" t="array" ref="AT659:AT659">INDEX(_Rge_Data_IC_CY,$B659,AT$1)</f>
        <v>0</v>
      </c>
      <c r="AU659" s="378" t="n">
        <f aca="false" t="array" ref="AU659:AU659">INDEX(_Rge_Data_IC_CY,$B659,AU$1)</f>
        <v>0</v>
      </c>
      <c r="AV659" s="262" t="e">
        <f aca="false">IF(#REF!="N",0,AU659+AX659+AY659)</f>
        <v>#REF!</v>
      </c>
      <c r="AW659" s="263" t="n">
        <f aca="false">IFERROR(AU659/AG659,0)</f>
        <v>0</v>
      </c>
      <c r="AX659" s="264" t="n">
        <f aca="false">IFERROR(IF(AND($F659="OPEN",$AH659&gt;0),$AH659*_SoP*$AW659,IF(AND($F659="CLOSED",$AH659&gt;0),$AH659*_SoL*$AW659,0)),0)</f>
        <v>0</v>
      </c>
      <c r="AY659" s="264" t="n">
        <f aca="false">IFERROR(IF($AH659&lt;0,$AH659*_SoL,0),0)</f>
        <v>0</v>
      </c>
      <c r="AZ659" s="265" t="n">
        <f aca="false">AU659+AX659</f>
        <v>0</v>
      </c>
      <c r="BA659" s="265" t="n">
        <f aca="false">AJ659-AY659</f>
        <v>0</v>
      </c>
      <c r="BB659" s="265" t="n">
        <f aca="false">AZ659-BA659</f>
        <v>0</v>
      </c>
      <c r="BC659" s="266" t="n">
        <f aca="false">IF($BB659&gt;=0,$BB659,0)</f>
        <v>0</v>
      </c>
      <c r="BD659" s="379" t="n">
        <f aca="false">IF($BB659&lt;=0,-$BB659,0)</f>
        <v>-0</v>
      </c>
      <c r="BE659" s="380" t="n">
        <f aca="false">IF((V659-AJ659)&lt;0,0,V659-AJ659)</f>
        <v>0</v>
      </c>
      <c r="BF659" s="381" t="n">
        <f aca="false">IF(AW659&gt;1,0,V659-AW659*V659)</f>
        <v>0</v>
      </c>
    </row>
    <row r="660" customFormat="false" ht="19.5" hidden="false" customHeight="true" outlineLevel="0" collapsed="false">
      <c r="A660" s="166"/>
      <c r="B660" s="208" t="n">
        <f aca="false">B659+1</f>
        <v>42</v>
      </c>
      <c r="C660" s="166"/>
      <c r="D660" s="369" t="n">
        <f aca="false">INDEX(_Rge_Projectdata_IC,$B660,MATCH("Project-ID",_Rge_Headline_Projectdata,0))</f>
        <v>0</v>
      </c>
      <c r="E660" s="370" t="str">
        <f aca="false" t="array" ref="E660:E660">IF(INDEX(_Rge_Data_IC_CY,$B660,E$1)=0,"",TEXT(INDEX(_Rge_Data_IC_CY,$B660,E$1),"JJJJMMTT"))</f>
        <v/>
      </c>
      <c r="F660" s="371" t="str">
        <f aca="false" t="array" ref="F660:F660">INDEX(_Rge_Data_IC_CY,$B660,F$1)</f>
        <v>Closed</v>
      </c>
      <c r="G660" s="371" t="n">
        <f aca="false" t="array" ref="G660:G660">IFERROR(MATCH(INDEX(_Rge_Data_IC_CY,$B660,G$1),_Rge_Projectstatus,0),"")</f>
        <v>2</v>
      </c>
      <c r="H660" s="372" t="n">
        <f aca="false">INDEX(_Rge_Data_IC_CY,$B660,H$1)</f>
        <v>0</v>
      </c>
      <c r="I660" s="373" t="n">
        <f aca="false">INDEX(_Rge_Data_IC_CY,$B660,I$1)</f>
        <v>0</v>
      </c>
      <c r="J660" s="373" t="n">
        <f aca="false">INDEX(_Rge_Data_IC_CY,$B660,J$1)</f>
        <v>0</v>
      </c>
      <c r="K660" s="373" t="n">
        <f aca="false">INDEX(_Rge_Data_IC_CY,$B660,K$1)</f>
        <v>0</v>
      </c>
      <c r="L660" s="255" t="n">
        <f aca="false" t="array" ref="L660:L660">INDEX(_Rge_Data_IC_CY,$B660,L$1)</f>
        <v>0</v>
      </c>
      <c r="M660" s="255" t="n">
        <f aca="false" t="array" ref="M660:M660">INDEX(_Rge_Data_IC_CY,$B660,M$1)</f>
        <v>0</v>
      </c>
      <c r="N660" s="255" t="n">
        <f aca="false" t="array" ref="N660:N660">INDEX(_Rge_Data_IC_CY,$B660,N$1)</f>
        <v>0</v>
      </c>
      <c r="O660" s="255" t="n">
        <f aca="false" t="array" ref="O660:O660">INDEX(_Rge_Data_IC_CY,$B660,O$1)</f>
        <v>0</v>
      </c>
      <c r="P660" s="255" t="n">
        <f aca="false" t="array" ref="P660:P660">INDEX(_Rge_Data_IC_CY,$B660,P$1)</f>
        <v>0</v>
      </c>
      <c r="Q660" s="255" t="n">
        <f aca="false">INDEX(_Rge_Data_IC_CY,$B660,Q$1)</f>
        <v>0</v>
      </c>
      <c r="R660" s="255" t="n">
        <f aca="false" t="array" ref="R660:R660">INDEX(_Rge_Data_IC_CY,$B660,R$1)</f>
        <v>0</v>
      </c>
      <c r="S660" s="255" t="n">
        <f aca="false" t="array" ref="S660:S660">INDEX(_Rge_Data_IC_CY,$B660,S$1)</f>
        <v>0</v>
      </c>
      <c r="T660" s="255" t="n">
        <f aca="false">H660-S660</f>
        <v>0</v>
      </c>
      <c r="U660" s="374" t="n">
        <f aca="false">IFERROR(T660/H660,0)</f>
        <v>0</v>
      </c>
      <c r="V660" s="375" t="n">
        <f aca="false">INDEX(_Rge_Data_IC_CY,$B660,V$1)</f>
        <v>0</v>
      </c>
      <c r="W660" s="259" t="n">
        <f aca="false">INDEX(_Rge_Data_IC_CY,$B660,W$1)</f>
        <v>0</v>
      </c>
      <c r="X660" s="259" t="n">
        <f aca="false">INDEX(_Rge_Data_IC_CY,$B660,X$1)</f>
        <v>0</v>
      </c>
      <c r="Y660" s="259" t="n">
        <f aca="false">INDEX(_Rge_Data_IC_CY,$B660,Y$1)</f>
        <v>0</v>
      </c>
      <c r="Z660" s="259" t="n">
        <f aca="false" t="array" ref="Z660:Z660">INDEX(_Rge_Data_IC_CY,$B660,Z$1)</f>
        <v>0</v>
      </c>
      <c r="AA660" s="259" t="n">
        <f aca="false" t="array" ref="AA660:AA660">INDEX(_Rge_Data_IC_CY,$B660,AA$1)</f>
        <v>0</v>
      </c>
      <c r="AB660" s="259" t="n">
        <f aca="false" t="array" ref="AB660:AB660">INDEX(_Rge_Data_IC_CY,$B660,AB$1)</f>
        <v>0</v>
      </c>
      <c r="AC660" s="259" t="n">
        <f aca="false" t="array" ref="AC660:AC660">INDEX(_Rge_Data_IC_CY,$B660,AC$1)</f>
        <v>0</v>
      </c>
      <c r="AD660" s="259" t="n">
        <f aca="false" t="array" ref="AD660:AD660">INDEX(_Rge_Data_IC_CY,$B660,AD$1)</f>
        <v>0</v>
      </c>
      <c r="AE660" s="259" t="n">
        <f aca="false">INDEX(_Rge_Data_IC_CY,$B660,AE$1)</f>
        <v>0</v>
      </c>
      <c r="AF660" s="259" t="n">
        <f aca="false" t="array" ref="AF660:AF660">INDEX(_Rge_Data_IC_CY,$B660,AF$1)</f>
        <v>0</v>
      </c>
      <c r="AG660" s="259" t="n">
        <f aca="false" t="array" ref="AG660:AG660">INDEX(_Rge_Data_IC_CY,$B660,AG$1)</f>
        <v>0</v>
      </c>
      <c r="AH660" s="259" t="n">
        <f aca="false">V660-AG660</f>
        <v>0</v>
      </c>
      <c r="AI660" s="376" t="n">
        <f aca="false">IFERROR(AH660/V660,)</f>
        <v>0</v>
      </c>
      <c r="AJ660" s="377" t="n">
        <f aca="false">INDEX(_Rge_Data_IC_CY,$B660,AJ$1)</f>
        <v>0</v>
      </c>
      <c r="AK660" s="378" t="n">
        <f aca="false">INDEX(_Rge_Data_IC_CY,$B660,AK$1)</f>
        <v>0</v>
      </c>
      <c r="AL660" s="378" t="n">
        <f aca="false">INDEX(_Rge_Data_IC_CY,$B660,AL$1)</f>
        <v>0</v>
      </c>
      <c r="AM660" s="378" t="n">
        <f aca="false">INDEX(_Rge_Data_IC_CY,$B660,AM$1)</f>
        <v>0</v>
      </c>
      <c r="AN660" s="378" t="n">
        <f aca="false" t="array" ref="AN660:AN660">INDEX(_Rge_Data_IC_CY,$B660,AN$1)</f>
        <v>0</v>
      </c>
      <c r="AO660" s="378" t="n">
        <f aca="false" t="array" ref="AO660:AO660">INDEX(_Rge_Data_IC_CY,$B660,AO$1)</f>
        <v>0</v>
      </c>
      <c r="AP660" s="378" t="n">
        <f aca="false" t="array" ref="AP660:AP660">INDEX(_Rge_Data_IC_CY,$B660,AP$1)</f>
        <v>0</v>
      </c>
      <c r="AQ660" s="378" t="n">
        <f aca="false" t="array" ref="AQ660:AQ660">INDEX(_Rge_Data_IC_CY,$B660,AQ$1)</f>
        <v>0</v>
      </c>
      <c r="AR660" s="378" t="n">
        <f aca="false" t="array" ref="AR660:AR660">INDEX(_Rge_Data_IC_CY,$B660,AR$1)</f>
        <v>0</v>
      </c>
      <c r="AS660" s="378" t="n">
        <f aca="false">INDEX(_Rge_Data_IC_CY,$B660,AS$1)</f>
        <v>0</v>
      </c>
      <c r="AT660" s="378" t="n">
        <f aca="false" t="array" ref="AT660:AT660">INDEX(_Rge_Data_IC_CY,$B660,AT$1)</f>
        <v>0</v>
      </c>
      <c r="AU660" s="378" t="n">
        <f aca="false" t="array" ref="AU660:AU660">INDEX(_Rge_Data_IC_CY,$B660,AU$1)</f>
        <v>0</v>
      </c>
      <c r="AV660" s="262" t="e">
        <f aca="false">IF(#REF!="N",0,AU660+AX660+AY660)</f>
        <v>#REF!</v>
      </c>
      <c r="AW660" s="263" t="n">
        <f aca="false">IFERROR(AU660/AG660,0)</f>
        <v>0</v>
      </c>
      <c r="AX660" s="264" t="n">
        <f aca="false">IFERROR(IF(AND($F660="OPEN",$AH660&gt;0),$AH660*_SoP*$AW660,IF(AND($F660="CLOSED",$AH660&gt;0),$AH660*_SoL*$AW660,0)),0)</f>
        <v>0</v>
      </c>
      <c r="AY660" s="264" t="n">
        <f aca="false">IFERROR(IF($AH660&lt;0,$AH660*_SoL,0),0)</f>
        <v>0</v>
      </c>
      <c r="AZ660" s="265" t="n">
        <f aca="false">AU660+AX660</f>
        <v>0</v>
      </c>
      <c r="BA660" s="265" t="n">
        <f aca="false">AJ660-AY660</f>
        <v>0</v>
      </c>
      <c r="BB660" s="265" t="n">
        <f aca="false">AZ660-BA660</f>
        <v>0</v>
      </c>
      <c r="BC660" s="266" t="n">
        <f aca="false">IF($BB660&gt;=0,$BB660,0)</f>
        <v>0</v>
      </c>
      <c r="BD660" s="379" t="n">
        <f aca="false">IF($BB660&lt;=0,-$BB660,0)</f>
        <v>-0</v>
      </c>
      <c r="BE660" s="380" t="n">
        <f aca="false">IF((V660-AJ660)&lt;0,0,V660-AJ660)</f>
        <v>0</v>
      </c>
      <c r="BF660" s="381" t="n">
        <f aca="false">IF(AW660&gt;1,0,V660-AW660*V660)</f>
        <v>0</v>
      </c>
    </row>
    <row r="661" customFormat="false" ht="19.5" hidden="false" customHeight="true" outlineLevel="0" collapsed="false">
      <c r="A661" s="166"/>
      <c r="B661" s="208" t="n">
        <f aca="false">B660+1</f>
        <v>43</v>
      </c>
      <c r="C661" s="166"/>
      <c r="D661" s="369" t="n">
        <f aca="false">INDEX(_Rge_Projectdata_IC,$B661,MATCH("Project-ID",_Rge_Headline_Projectdata,0))</f>
        <v>0</v>
      </c>
      <c r="E661" s="370" t="str">
        <f aca="false" t="array" ref="E661:E661">IF(INDEX(_Rge_Data_IC_CY,$B661,E$1)=0,"",TEXT(INDEX(_Rge_Data_IC_CY,$B661,E$1),"JJJJMMTT"))</f>
        <v/>
      </c>
      <c r="F661" s="371" t="str">
        <f aca="false" t="array" ref="F661:F661">INDEX(_Rge_Data_IC_CY,$B661,F$1)</f>
        <v>Closed</v>
      </c>
      <c r="G661" s="371" t="n">
        <f aca="false" t="array" ref="G661:G661">IFERROR(MATCH(INDEX(_Rge_Data_IC_CY,$B661,G$1),_Rge_Projectstatus,0),"")</f>
        <v>2</v>
      </c>
      <c r="H661" s="372" t="n">
        <f aca="false">INDEX(_Rge_Data_IC_CY,$B661,H$1)</f>
        <v>0</v>
      </c>
      <c r="I661" s="373" t="n">
        <f aca="false">INDEX(_Rge_Data_IC_CY,$B661,I$1)</f>
        <v>0</v>
      </c>
      <c r="J661" s="373" t="n">
        <f aca="false">INDEX(_Rge_Data_IC_CY,$B661,J$1)</f>
        <v>0</v>
      </c>
      <c r="K661" s="373" t="n">
        <f aca="false">INDEX(_Rge_Data_IC_CY,$B661,K$1)</f>
        <v>0</v>
      </c>
      <c r="L661" s="255" t="n">
        <f aca="false" t="array" ref="L661:L661">INDEX(_Rge_Data_IC_CY,$B661,L$1)</f>
        <v>0</v>
      </c>
      <c r="M661" s="255" t="n">
        <f aca="false" t="array" ref="M661:M661">INDEX(_Rge_Data_IC_CY,$B661,M$1)</f>
        <v>0</v>
      </c>
      <c r="N661" s="255" t="n">
        <f aca="false" t="array" ref="N661:N661">INDEX(_Rge_Data_IC_CY,$B661,N$1)</f>
        <v>0</v>
      </c>
      <c r="O661" s="255" t="n">
        <f aca="false" t="array" ref="O661:O661">INDEX(_Rge_Data_IC_CY,$B661,O$1)</f>
        <v>0</v>
      </c>
      <c r="P661" s="255" t="n">
        <f aca="false" t="array" ref="P661:P661">INDEX(_Rge_Data_IC_CY,$B661,P$1)</f>
        <v>0</v>
      </c>
      <c r="Q661" s="255" t="n">
        <f aca="false">INDEX(_Rge_Data_IC_CY,$B661,Q$1)</f>
        <v>0</v>
      </c>
      <c r="R661" s="255" t="n">
        <f aca="false" t="array" ref="R661:R661">INDEX(_Rge_Data_IC_CY,$B661,R$1)</f>
        <v>0</v>
      </c>
      <c r="S661" s="255" t="n">
        <f aca="false" t="array" ref="S661:S661">INDEX(_Rge_Data_IC_CY,$B661,S$1)</f>
        <v>0</v>
      </c>
      <c r="T661" s="255" t="n">
        <f aca="false">H661-S661</f>
        <v>0</v>
      </c>
      <c r="U661" s="374" t="n">
        <f aca="false">IFERROR(T661/H661,0)</f>
        <v>0</v>
      </c>
      <c r="V661" s="375" t="n">
        <f aca="false">INDEX(_Rge_Data_IC_CY,$B661,V$1)</f>
        <v>0</v>
      </c>
      <c r="W661" s="259" t="n">
        <f aca="false">INDEX(_Rge_Data_IC_CY,$B661,W$1)</f>
        <v>0</v>
      </c>
      <c r="X661" s="259" t="n">
        <f aca="false">INDEX(_Rge_Data_IC_CY,$B661,X$1)</f>
        <v>0</v>
      </c>
      <c r="Y661" s="259" t="n">
        <f aca="false">INDEX(_Rge_Data_IC_CY,$B661,Y$1)</f>
        <v>0</v>
      </c>
      <c r="Z661" s="259" t="n">
        <f aca="false" t="array" ref="Z661:Z661">INDEX(_Rge_Data_IC_CY,$B661,Z$1)</f>
        <v>0</v>
      </c>
      <c r="AA661" s="259" t="n">
        <f aca="false" t="array" ref="AA661:AA661">INDEX(_Rge_Data_IC_CY,$B661,AA$1)</f>
        <v>0</v>
      </c>
      <c r="AB661" s="259" t="n">
        <f aca="false" t="array" ref="AB661:AB661">INDEX(_Rge_Data_IC_CY,$B661,AB$1)</f>
        <v>0</v>
      </c>
      <c r="AC661" s="259" t="n">
        <f aca="false" t="array" ref="AC661:AC661">INDEX(_Rge_Data_IC_CY,$B661,AC$1)</f>
        <v>0</v>
      </c>
      <c r="AD661" s="259" t="n">
        <f aca="false" t="array" ref="AD661:AD661">INDEX(_Rge_Data_IC_CY,$B661,AD$1)</f>
        <v>0</v>
      </c>
      <c r="AE661" s="259" t="n">
        <f aca="false">INDEX(_Rge_Data_IC_CY,$B661,AE$1)</f>
        <v>0</v>
      </c>
      <c r="AF661" s="259" t="n">
        <f aca="false" t="array" ref="AF661:AF661">INDEX(_Rge_Data_IC_CY,$B661,AF$1)</f>
        <v>0</v>
      </c>
      <c r="AG661" s="259" t="n">
        <f aca="false" t="array" ref="AG661:AG661">INDEX(_Rge_Data_IC_CY,$B661,AG$1)</f>
        <v>0</v>
      </c>
      <c r="AH661" s="259" t="n">
        <f aca="false">V661-AG661</f>
        <v>0</v>
      </c>
      <c r="AI661" s="376" t="n">
        <f aca="false">IFERROR(AH661/V661,)</f>
        <v>0</v>
      </c>
      <c r="AJ661" s="377" t="n">
        <f aca="false">INDEX(_Rge_Data_IC_CY,$B661,AJ$1)</f>
        <v>0</v>
      </c>
      <c r="AK661" s="378" t="n">
        <f aca="false">INDEX(_Rge_Data_IC_CY,$B661,AK$1)</f>
        <v>0</v>
      </c>
      <c r="AL661" s="378" t="n">
        <f aca="false">INDEX(_Rge_Data_IC_CY,$B661,AL$1)</f>
        <v>0</v>
      </c>
      <c r="AM661" s="378" t="n">
        <f aca="false">INDEX(_Rge_Data_IC_CY,$B661,AM$1)</f>
        <v>0</v>
      </c>
      <c r="AN661" s="378" t="n">
        <f aca="false" t="array" ref="AN661:AN661">INDEX(_Rge_Data_IC_CY,$B661,AN$1)</f>
        <v>0</v>
      </c>
      <c r="AO661" s="378" t="n">
        <f aca="false" t="array" ref="AO661:AO661">INDEX(_Rge_Data_IC_CY,$B661,AO$1)</f>
        <v>0</v>
      </c>
      <c r="AP661" s="378" t="n">
        <f aca="false" t="array" ref="AP661:AP661">INDEX(_Rge_Data_IC_CY,$B661,AP$1)</f>
        <v>0</v>
      </c>
      <c r="AQ661" s="378" t="n">
        <f aca="false" t="array" ref="AQ661:AQ661">INDEX(_Rge_Data_IC_CY,$B661,AQ$1)</f>
        <v>0</v>
      </c>
      <c r="AR661" s="378" t="n">
        <f aca="false" t="array" ref="AR661:AR661">INDEX(_Rge_Data_IC_CY,$B661,AR$1)</f>
        <v>0</v>
      </c>
      <c r="AS661" s="378" t="n">
        <f aca="false">INDEX(_Rge_Data_IC_CY,$B661,AS$1)</f>
        <v>0</v>
      </c>
      <c r="AT661" s="378" t="n">
        <f aca="false" t="array" ref="AT661:AT661">INDEX(_Rge_Data_IC_CY,$B661,AT$1)</f>
        <v>0</v>
      </c>
      <c r="AU661" s="378" t="n">
        <f aca="false" t="array" ref="AU661:AU661">INDEX(_Rge_Data_IC_CY,$B661,AU$1)</f>
        <v>0</v>
      </c>
      <c r="AV661" s="262" t="e">
        <f aca="false">IF(#REF!="N",0,AU661+AX661+AY661)</f>
        <v>#REF!</v>
      </c>
      <c r="AW661" s="263" t="n">
        <f aca="false">IFERROR(AU661/AG661,0)</f>
        <v>0</v>
      </c>
      <c r="AX661" s="264" t="n">
        <f aca="false">IFERROR(IF(AND($F661="OPEN",$AH661&gt;0),$AH661*_SoP*$AW661,IF(AND($F661="CLOSED",$AH661&gt;0),$AH661*_SoL*$AW661,0)),0)</f>
        <v>0</v>
      </c>
      <c r="AY661" s="264" t="n">
        <f aca="false">IFERROR(IF($AH661&lt;0,$AH661*_SoL,0),0)</f>
        <v>0</v>
      </c>
      <c r="AZ661" s="265" t="n">
        <f aca="false">AU661+AX661</f>
        <v>0</v>
      </c>
      <c r="BA661" s="265" t="n">
        <f aca="false">AJ661-AY661</f>
        <v>0</v>
      </c>
      <c r="BB661" s="265" t="n">
        <f aca="false">AZ661-BA661</f>
        <v>0</v>
      </c>
      <c r="BC661" s="266" t="n">
        <f aca="false">IF($BB661&gt;=0,$BB661,0)</f>
        <v>0</v>
      </c>
      <c r="BD661" s="379" t="n">
        <f aca="false">IF($BB661&lt;=0,-$BB661,0)</f>
        <v>-0</v>
      </c>
      <c r="BE661" s="380" t="n">
        <f aca="false">IF((V661-AJ661)&lt;0,0,V661-AJ661)</f>
        <v>0</v>
      </c>
      <c r="BF661" s="381" t="n">
        <f aca="false">IF(AW661&gt;1,0,V661-AW661*V661)</f>
        <v>0</v>
      </c>
    </row>
    <row r="662" customFormat="false" ht="19.5" hidden="false" customHeight="true" outlineLevel="0" collapsed="false">
      <c r="A662" s="166"/>
      <c r="B662" s="208" t="n">
        <f aca="false">B661+1</f>
        <v>44</v>
      </c>
      <c r="C662" s="166"/>
      <c r="D662" s="369" t="n">
        <f aca="false">INDEX(_Rge_Projectdata_IC,$B662,MATCH("Project-ID",_Rge_Headline_Projectdata,0))</f>
        <v>0</v>
      </c>
      <c r="E662" s="370" t="str">
        <f aca="false" t="array" ref="E662:E662">IF(INDEX(_Rge_Data_IC_CY,$B662,E$1)=0,"",TEXT(INDEX(_Rge_Data_IC_CY,$B662,E$1),"JJJJMMTT"))</f>
        <v/>
      </c>
      <c r="F662" s="371" t="str">
        <f aca="false" t="array" ref="F662:F662">INDEX(_Rge_Data_IC_CY,$B662,F$1)</f>
        <v>Closed</v>
      </c>
      <c r="G662" s="371" t="n">
        <f aca="false" t="array" ref="G662:G662">IFERROR(MATCH(INDEX(_Rge_Data_IC_CY,$B662,G$1),_Rge_Projectstatus,0),"")</f>
        <v>2</v>
      </c>
      <c r="H662" s="372" t="n">
        <f aca="false">INDEX(_Rge_Data_IC_CY,$B662,H$1)</f>
        <v>0</v>
      </c>
      <c r="I662" s="373" t="n">
        <f aca="false">INDEX(_Rge_Data_IC_CY,$B662,I$1)</f>
        <v>0</v>
      </c>
      <c r="J662" s="373" t="n">
        <f aca="false">INDEX(_Rge_Data_IC_CY,$B662,J$1)</f>
        <v>0</v>
      </c>
      <c r="K662" s="373" t="n">
        <f aca="false">INDEX(_Rge_Data_IC_CY,$B662,K$1)</f>
        <v>0</v>
      </c>
      <c r="L662" s="255" t="n">
        <f aca="false" t="array" ref="L662:L662">INDEX(_Rge_Data_IC_CY,$B662,L$1)</f>
        <v>0</v>
      </c>
      <c r="M662" s="255" t="n">
        <f aca="false" t="array" ref="M662:M662">INDEX(_Rge_Data_IC_CY,$B662,M$1)</f>
        <v>0</v>
      </c>
      <c r="N662" s="255" t="n">
        <f aca="false" t="array" ref="N662:N662">INDEX(_Rge_Data_IC_CY,$B662,N$1)</f>
        <v>0</v>
      </c>
      <c r="O662" s="255" t="n">
        <f aca="false" t="array" ref="O662:O662">INDEX(_Rge_Data_IC_CY,$B662,O$1)</f>
        <v>0</v>
      </c>
      <c r="P662" s="255" t="n">
        <f aca="false" t="array" ref="P662:P662">INDEX(_Rge_Data_IC_CY,$B662,P$1)</f>
        <v>0</v>
      </c>
      <c r="Q662" s="255" t="n">
        <f aca="false">INDEX(_Rge_Data_IC_CY,$B662,Q$1)</f>
        <v>0</v>
      </c>
      <c r="R662" s="255" t="n">
        <f aca="false" t="array" ref="R662:R662">INDEX(_Rge_Data_IC_CY,$B662,R$1)</f>
        <v>0</v>
      </c>
      <c r="S662" s="255" t="n">
        <f aca="false" t="array" ref="S662:S662">INDEX(_Rge_Data_IC_CY,$B662,S$1)</f>
        <v>0</v>
      </c>
      <c r="T662" s="255" t="n">
        <f aca="false">H662-S662</f>
        <v>0</v>
      </c>
      <c r="U662" s="374" t="n">
        <f aca="false">IFERROR(T662/H662,0)</f>
        <v>0</v>
      </c>
      <c r="V662" s="375" t="n">
        <f aca="false">INDEX(_Rge_Data_IC_CY,$B662,V$1)</f>
        <v>0</v>
      </c>
      <c r="W662" s="259" t="n">
        <f aca="false">INDEX(_Rge_Data_IC_CY,$B662,W$1)</f>
        <v>0</v>
      </c>
      <c r="X662" s="259" t="n">
        <f aca="false">INDEX(_Rge_Data_IC_CY,$B662,X$1)</f>
        <v>0</v>
      </c>
      <c r="Y662" s="259" t="n">
        <f aca="false">INDEX(_Rge_Data_IC_CY,$B662,Y$1)</f>
        <v>0</v>
      </c>
      <c r="Z662" s="259" t="n">
        <f aca="false" t="array" ref="Z662:Z662">INDEX(_Rge_Data_IC_CY,$B662,Z$1)</f>
        <v>0</v>
      </c>
      <c r="AA662" s="259" t="n">
        <f aca="false" t="array" ref="AA662:AA662">INDEX(_Rge_Data_IC_CY,$B662,AA$1)</f>
        <v>0</v>
      </c>
      <c r="AB662" s="259" t="n">
        <f aca="false" t="array" ref="AB662:AB662">INDEX(_Rge_Data_IC_CY,$B662,AB$1)</f>
        <v>0</v>
      </c>
      <c r="AC662" s="259" t="n">
        <f aca="false" t="array" ref="AC662:AC662">INDEX(_Rge_Data_IC_CY,$B662,AC$1)</f>
        <v>0</v>
      </c>
      <c r="AD662" s="259" t="n">
        <f aca="false" t="array" ref="AD662:AD662">INDEX(_Rge_Data_IC_CY,$B662,AD$1)</f>
        <v>0</v>
      </c>
      <c r="AE662" s="259" t="n">
        <f aca="false">INDEX(_Rge_Data_IC_CY,$B662,AE$1)</f>
        <v>0</v>
      </c>
      <c r="AF662" s="259" t="n">
        <f aca="false" t="array" ref="AF662:AF662">INDEX(_Rge_Data_IC_CY,$B662,AF$1)</f>
        <v>0</v>
      </c>
      <c r="AG662" s="259" t="n">
        <f aca="false" t="array" ref="AG662:AG662">INDEX(_Rge_Data_IC_CY,$B662,AG$1)</f>
        <v>0</v>
      </c>
      <c r="AH662" s="259" t="n">
        <f aca="false">V662-AG662</f>
        <v>0</v>
      </c>
      <c r="AI662" s="376" t="n">
        <f aca="false">IFERROR(AH662/V662,)</f>
        <v>0</v>
      </c>
      <c r="AJ662" s="377" t="n">
        <f aca="false">INDEX(_Rge_Data_IC_CY,$B662,AJ$1)</f>
        <v>0</v>
      </c>
      <c r="AK662" s="378" t="n">
        <f aca="false">INDEX(_Rge_Data_IC_CY,$B662,AK$1)</f>
        <v>0</v>
      </c>
      <c r="AL662" s="378" t="n">
        <f aca="false">INDEX(_Rge_Data_IC_CY,$B662,AL$1)</f>
        <v>0</v>
      </c>
      <c r="AM662" s="378" t="n">
        <f aca="false">INDEX(_Rge_Data_IC_CY,$B662,AM$1)</f>
        <v>0</v>
      </c>
      <c r="AN662" s="378" t="n">
        <f aca="false" t="array" ref="AN662:AN662">INDEX(_Rge_Data_IC_CY,$B662,AN$1)</f>
        <v>0</v>
      </c>
      <c r="AO662" s="378" t="n">
        <f aca="false" t="array" ref="AO662:AO662">INDEX(_Rge_Data_IC_CY,$B662,AO$1)</f>
        <v>0</v>
      </c>
      <c r="AP662" s="378" t="n">
        <f aca="false" t="array" ref="AP662:AP662">INDEX(_Rge_Data_IC_CY,$B662,AP$1)</f>
        <v>0</v>
      </c>
      <c r="AQ662" s="378" t="n">
        <f aca="false" t="array" ref="AQ662:AQ662">INDEX(_Rge_Data_IC_CY,$B662,AQ$1)</f>
        <v>0</v>
      </c>
      <c r="AR662" s="378" t="n">
        <f aca="false" t="array" ref="AR662:AR662">INDEX(_Rge_Data_IC_CY,$B662,AR$1)</f>
        <v>0</v>
      </c>
      <c r="AS662" s="378" t="n">
        <f aca="false">INDEX(_Rge_Data_IC_CY,$B662,AS$1)</f>
        <v>0</v>
      </c>
      <c r="AT662" s="378" t="n">
        <f aca="false" t="array" ref="AT662:AT662">INDEX(_Rge_Data_IC_CY,$B662,AT$1)</f>
        <v>0</v>
      </c>
      <c r="AU662" s="378" t="n">
        <f aca="false" t="array" ref="AU662:AU662">INDEX(_Rge_Data_IC_CY,$B662,AU$1)</f>
        <v>0</v>
      </c>
      <c r="AV662" s="262" t="e">
        <f aca="false">IF(#REF!="N",0,AU662+AX662+AY662)</f>
        <v>#REF!</v>
      </c>
      <c r="AW662" s="263" t="n">
        <f aca="false">IFERROR(AU662/AG662,0)</f>
        <v>0</v>
      </c>
      <c r="AX662" s="264" t="n">
        <f aca="false">IFERROR(IF(AND($F662="OPEN",$AH662&gt;0),$AH662*_SoP*$AW662,IF(AND($F662="CLOSED",$AH662&gt;0),$AH662*_SoL*$AW662,0)),0)</f>
        <v>0</v>
      </c>
      <c r="AY662" s="264" t="n">
        <f aca="false">IFERROR(IF($AH662&lt;0,$AH662*_SoL,0),0)</f>
        <v>0</v>
      </c>
      <c r="AZ662" s="265" t="n">
        <f aca="false">AU662+AX662</f>
        <v>0</v>
      </c>
      <c r="BA662" s="265" t="n">
        <f aca="false">AJ662-AY662</f>
        <v>0</v>
      </c>
      <c r="BB662" s="265" t="n">
        <f aca="false">AZ662-BA662</f>
        <v>0</v>
      </c>
      <c r="BC662" s="266" t="n">
        <f aca="false">IF($BB662&gt;=0,$BB662,0)</f>
        <v>0</v>
      </c>
      <c r="BD662" s="379" t="n">
        <f aca="false">IF($BB662&lt;=0,-$BB662,0)</f>
        <v>-0</v>
      </c>
      <c r="BE662" s="380" t="n">
        <f aca="false">IF((V662-AJ662)&lt;0,0,V662-AJ662)</f>
        <v>0</v>
      </c>
      <c r="BF662" s="381" t="n">
        <f aca="false">IF(AW662&gt;1,0,V662-AW662*V662)</f>
        <v>0</v>
      </c>
    </row>
    <row r="663" customFormat="false" ht="19.5" hidden="false" customHeight="true" outlineLevel="0" collapsed="false">
      <c r="A663" s="166"/>
      <c r="B663" s="208" t="n">
        <f aca="false">B662+1</f>
        <v>45</v>
      </c>
      <c r="C663" s="166"/>
      <c r="D663" s="369" t="n">
        <f aca="false">INDEX(_Rge_Projectdata_IC,$B663,MATCH("Project-ID",_Rge_Headline_Projectdata,0))</f>
        <v>0</v>
      </c>
      <c r="E663" s="370" t="str">
        <f aca="false" t="array" ref="E663:E663">IF(INDEX(_Rge_Data_IC_CY,$B663,E$1)=0,"",TEXT(INDEX(_Rge_Data_IC_CY,$B663,E$1),"JJJJMMTT"))</f>
        <v/>
      </c>
      <c r="F663" s="371" t="str">
        <f aca="false" t="array" ref="F663:F663">INDEX(_Rge_Data_IC_CY,$B663,F$1)</f>
        <v>Closed</v>
      </c>
      <c r="G663" s="371" t="n">
        <f aca="false" t="array" ref="G663:G663">IFERROR(MATCH(INDEX(_Rge_Data_IC_CY,$B663,G$1),_Rge_Projectstatus,0),"")</f>
        <v>2</v>
      </c>
      <c r="H663" s="372" t="n">
        <f aca="false">INDEX(_Rge_Data_IC_CY,$B663,H$1)</f>
        <v>0</v>
      </c>
      <c r="I663" s="373" t="n">
        <f aca="false">INDEX(_Rge_Data_IC_CY,$B663,I$1)</f>
        <v>0</v>
      </c>
      <c r="J663" s="373" t="n">
        <f aca="false">INDEX(_Rge_Data_IC_CY,$B663,J$1)</f>
        <v>0</v>
      </c>
      <c r="K663" s="373" t="n">
        <f aca="false">INDEX(_Rge_Data_IC_CY,$B663,K$1)</f>
        <v>0</v>
      </c>
      <c r="L663" s="255" t="n">
        <f aca="false" t="array" ref="L663:L663">INDEX(_Rge_Data_IC_CY,$B663,L$1)</f>
        <v>0</v>
      </c>
      <c r="M663" s="255" t="n">
        <f aca="false" t="array" ref="M663:M663">INDEX(_Rge_Data_IC_CY,$B663,M$1)</f>
        <v>0</v>
      </c>
      <c r="N663" s="255" t="n">
        <f aca="false" t="array" ref="N663:N663">INDEX(_Rge_Data_IC_CY,$B663,N$1)</f>
        <v>0</v>
      </c>
      <c r="O663" s="255" t="n">
        <f aca="false" t="array" ref="O663:O663">INDEX(_Rge_Data_IC_CY,$B663,O$1)</f>
        <v>0</v>
      </c>
      <c r="P663" s="255" t="n">
        <f aca="false" t="array" ref="P663:P663">INDEX(_Rge_Data_IC_CY,$B663,P$1)</f>
        <v>0</v>
      </c>
      <c r="Q663" s="255" t="n">
        <f aca="false">INDEX(_Rge_Data_IC_CY,$B663,Q$1)</f>
        <v>0</v>
      </c>
      <c r="R663" s="255" t="n">
        <f aca="false" t="array" ref="R663:R663">INDEX(_Rge_Data_IC_CY,$B663,R$1)</f>
        <v>0</v>
      </c>
      <c r="S663" s="255" t="n">
        <f aca="false" t="array" ref="S663:S663">INDEX(_Rge_Data_IC_CY,$B663,S$1)</f>
        <v>0</v>
      </c>
      <c r="T663" s="255" t="n">
        <f aca="false">H663-S663</f>
        <v>0</v>
      </c>
      <c r="U663" s="374" t="n">
        <f aca="false">IFERROR(T663/H663,0)</f>
        <v>0</v>
      </c>
      <c r="V663" s="375" t="n">
        <f aca="false">INDEX(_Rge_Data_IC_CY,$B663,V$1)</f>
        <v>0</v>
      </c>
      <c r="W663" s="259" t="n">
        <f aca="false">INDEX(_Rge_Data_IC_CY,$B663,W$1)</f>
        <v>0</v>
      </c>
      <c r="X663" s="259" t="n">
        <f aca="false">INDEX(_Rge_Data_IC_CY,$B663,X$1)</f>
        <v>0</v>
      </c>
      <c r="Y663" s="259" t="n">
        <f aca="false">INDEX(_Rge_Data_IC_CY,$B663,Y$1)</f>
        <v>0</v>
      </c>
      <c r="Z663" s="259" t="n">
        <f aca="false" t="array" ref="Z663:Z663">INDEX(_Rge_Data_IC_CY,$B663,Z$1)</f>
        <v>0</v>
      </c>
      <c r="AA663" s="259" t="n">
        <f aca="false" t="array" ref="AA663:AA663">INDEX(_Rge_Data_IC_CY,$B663,AA$1)</f>
        <v>0</v>
      </c>
      <c r="AB663" s="259" t="n">
        <f aca="false" t="array" ref="AB663:AB663">INDEX(_Rge_Data_IC_CY,$B663,AB$1)</f>
        <v>0</v>
      </c>
      <c r="AC663" s="259" t="n">
        <f aca="false" t="array" ref="AC663:AC663">INDEX(_Rge_Data_IC_CY,$B663,AC$1)</f>
        <v>0</v>
      </c>
      <c r="AD663" s="259" t="n">
        <f aca="false" t="array" ref="AD663:AD663">INDEX(_Rge_Data_IC_CY,$B663,AD$1)</f>
        <v>0</v>
      </c>
      <c r="AE663" s="259" t="n">
        <f aca="false">INDEX(_Rge_Data_IC_CY,$B663,AE$1)</f>
        <v>0</v>
      </c>
      <c r="AF663" s="259" t="n">
        <f aca="false" t="array" ref="AF663:AF663">INDEX(_Rge_Data_IC_CY,$B663,AF$1)</f>
        <v>0</v>
      </c>
      <c r="AG663" s="259" t="n">
        <f aca="false" t="array" ref="AG663:AG663">INDEX(_Rge_Data_IC_CY,$B663,AG$1)</f>
        <v>0</v>
      </c>
      <c r="AH663" s="259" t="n">
        <f aca="false">V663-AG663</f>
        <v>0</v>
      </c>
      <c r="AI663" s="376" t="n">
        <f aca="false">IFERROR(AH663/V663,)</f>
        <v>0</v>
      </c>
      <c r="AJ663" s="377" t="n">
        <f aca="false">INDEX(_Rge_Data_IC_CY,$B663,AJ$1)</f>
        <v>0</v>
      </c>
      <c r="AK663" s="378" t="n">
        <f aca="false">INDEX(_Rge_Data_IC_CY,$B663,AK$1)</f>
        <v>0</v>
      </c>
      <c r="AL663" s="378" t="n">
        <f aca="false">INDEX(_Rge_Data_IC_CY,$B663,AL$1)</f>
        <v>0</v>
      </c>
      <c r="AM663" s="378" t="n">
        <f aca="false">INDEX(_Rge_Data_IC_CY,$B663,AM$1)</f>
        <v>0</v>
      </c>
      <c r="AN663" s="378" t="n">
        <f aca="false" t="array" ref="AN663:AN663">INDEX(_Rge_Data_IC_CY,$B663,AN$1)</f>
        <v>0</v>
      </c>
      <c r="AO663" s="378" t="n">
        <f aca="false" t="array" ref="AO663:AO663">INDEX(_Rge_Data_IC_CY,$B663,AO$1)</f>
        <v>0</v>
      </c>
      <c r="AP663" s="378" t="n">
        <f aca="false" t="array" ref="AP663:AP663">INDEX(_Rge_Data_IC_CY,$B663,AP$1)</f>
        <v>0</v>
      </c>
      <c r="AQ663" s="378" t="n">
        <f aca="false" t="array" ref="AQ663:AQ663">INDEX(_Rge_Data_IC_CY,$B663,AQ$1)</f>
        <v>0</v>
      </c>
      <c r="AR663" s="378" t="n">
        <f aca="false" t="array" ref="AR663:AR663">INDEX(_Rge_Data_IC_CY,$B663,AR$1)</f>
        <v>0</v>
      </c>
      <c r="AS663" s="378" t="n">
        <f aca="false">INDEX(_Rge_Data_IC_CY,$B663,AS$1)</f>
        <v>0</v>
      </c>
      <c r="AT663" s="378" t="n">
        <f aca="false" t="array" ref="AT663:AT663">INDEX(_Rge_Data_IC_CY,$B663,AT$1)</f>
        <v>0</v>
      </c>
      <c r="AU663" s="378" t="n">
        <f aca="false" t="array" ref="AU663:AU663">INDEX(_Rge_Data_IC_CY,$B663,AU$1)</f>
        <v>0</v>
      </c>
      <c r="AV663" s="262" t="e">
        <f aca="false">IF(#REF!="N",0,AU663+AX663+AY663)</f>
        <v>#REF!</v>
      </c>
      <c r="AW663" s="263" t="n">
        <f aca="false">IFERROR(AU663/AG663,0)</f>
        <v>0</v>
      </c>
      <c r="AX663" s="264" t="n">
        <f aca="false">IFERROR(IF(AND($F663="OPEN",$AH663&gt;0),$AH663*_SoP*$AW663,IF(AND($F663="CLOSED",$AH663&gt;0),$AH663*_SoL*$AW663,0)),0)</f>
        <v>0</v>
      </c>
      <c r="AY663" s="264" t="n">
        <f aca="false">IFERROR(IF($AH663&lt;0,$AH663*_SoL,0),0)</f>
        <v>0</v>
      </c>
      <c r="AZ663" s="265" t="n">
        <f aca="false">AU663+AX663</f>
        <v>0</v>
      </c>
      <c r="BA663" s="265" t="n">
        <f aca="false">AJ663-AY663</f>
        <v>0</v>
      </c>
      <c r="BB663" s="265" t="n">
        <f aca="false">AZ663-BA663</f>
        <v>0</v>
      </c>
      <c r="BC663" s="266" t="n">
        <f aca="false">IF($BB663&gt;=0,$BB663,0)</f>
        <v>0</v>
      </c>
      <c r="BD663" s="379" t="n">
        <f aca="false">IF($BB663&lt;=0,-$BB663,0)</f>
        <v>-0</v>
      </c>
      <c r="BE663" s="380" t="n">
        <f aca="false">IF((V663-AJ663)&lt;0,0,V663-AJ663)</f>
        <v>0</v>
      </c>
      <c r="BF663" s="381" t="n">
        <f aca="false">IF(AW663&gt;1,0,V663-AW663*V663)</f>
        <v>0</v>
      </c>
    </row>
    <row r="664" customFormat="false" ht="19.5" hidden="false" customHeight="true" outlineLevel="0" collapsed="false">
      <c r="A664" s="166"/>
      <c r="B664" s="208" t="n">
        <f aca="false">B663+1</f>
        <v>46</v>
      </c>
      <c r="C664" s="166"/>
      <c r="D664" s="369" t="n">
        <f aca="false">INDEX(_Rge_Projectdata_IC,$B664,MATCH("Project-ID",_Rge_Headline_Projectdata,0))</f>
        <v>0</v>
      </c>
      <c r="E664" s="370" t="str">
        <f aca="false" t="array" ref="E664:E664">IF(INDEX(_Rge_Data_IC_CY,$B664,E$1)=0,"",TEXT(INDEX(_Rge_Data_IC_CY,$B664,E$1),"JJJJMMTT"))</f>
        <v/>
      </c>
      <c r="F664" s="371" t="str">
        <f aca="false" t="array" ref="F664:F664">INDEX(_Rge_Data_IC_CY,$B664,F$1)</f>
        <v>Closed</v>
      </c>
      <c r="G664" s="371" t="n">
        <f aca="false" t="array" ref="G664:G664">IFERROR(MATCH(INDEX(_Rge_Data_IC_CY,$B664,G$1),_Rge_Projectstatus,0),"")</f>
        <v>2</v>
      </c>
      <c r="H664" s="372" t="n">
        <f aca="false">INDEX(_Rge_Data_IC_CY,$B664,H$1)</f>
        <v>0</v>
      </c>
      <c r="I664" s="373" t="n">
        <f aca="false">INDEX(_Rge_Data_IC_CY,$B664,I$1)</f>
        <v>0</v>
      </c>
      <c r="J664" s="373" t="n">
        <f aca="false">INDEX(_Rge_Data_IC_CY,$B664,J$1)</f>
        <v>0</v>
      </c>
      <c r="K664" s="373" t="n">
        <f aca="false">INDEX(_Rge_Data_IC_CY,$B664,K$1)</f>
        <v>0</v>
      </c>
      <c r="L664" s="255" t="n">
        <f aca="false" t="array" ref="L664:L664">INDEX(_Rge_Data_IC_CY,$B664,L$1)</f>
        <v>0</v>
      </c>
      <c r="M664" s="255" t="n">
        <f aca="false" t="array" ref="M664:M664">INDEX(_Rge_Data_IC_CY,$B664,M$1)</f>
        <v>0</v>
      </c>
      <c r="N664" s="255" t="n">
        <f aca="false" t="array" ref="N664:N664">INDEX(_Rge_Data_IC_CY,$B664,N$1)</f>
        <v>0</v>
      </c>
      <c r="O664" s="255" t="n">
        <f aca="false" t="array" ref="O664:O664">INDEX(_Rge_Data_IC_CY,$B664,O$1)</f>
        <v>0</v>
      </c>
      <c r="P664" s="255" t="n">
        <f aca="false" t="array" ref="P664:P664">INDEX(_Rge_Data_IC_CY,$B664,P$1)</f>
        <v>0</v>
      </c>
      <c r="Q664" s="255" t="n">
        <f aca="false">INDEX(_Rge_Data_IC_CY,$B664,Q$1)</f>
        <v>0</v>
      </c>
      <c r="R664" s="255" t="n">
        <f aca="false" t="array" ref="R664:R664">INDEX(_Rge_Data_IC_CY,$B664,R$1)</f>
        <v>0</v>
      </c>
      <c r="S664" s="255" t="n">
        <f aca="false" t="array" ref="S664:S664">INDEX(_Rge_Data_IC_CY,$B664,S$1)</f>
        <v>0</v>
      </c>
      <c r="T664" s="255" t="n">
        <f aca="false">H664-S664</f>
        <v>0</v>
      </c>
      <c r="U664" s="374" t="n">
        <f aca="false">IFERROR(T664/H664,0)</f>
        <v>0</v>
      </c>
      <c r="V664" s="375" t="n">
        <f aca="false">INDEX(_Rge_Data_IC_CY,$B664,V$1)</f>
        <v>0</v>
      </c>
      <c r="W664" s="259" t="n">
        <f aca="false">INDEX(_Rge_Data_IC_CY,$B664,W$1)</f>
        <v>0</v>
      </c>
      <c r="X664" s="259" t="n">
        <f aca="false">INDEX(_Rge_Data_IC_CY,$B664,X$1)</f>
        <v>0</v>
      </c>
      <c r="Y664" s="259" t="n">
        <f aca="false">INDEX(_Rge_Data_IC_CY,$B664,Y$1)</f>
        <v>0</v>
      </c>
      <c r="Z664" s="259" t="n">
        <f aca="false" t="array" ref="Z664:Z664">INDEX(_Rge_Data_IC_CY,$B664,Z$1)</f>
        <v>0</v>
      </c>
      <c r="AA664" s="259" t="n">
        <f aca="false" t="array" ref="AA664:AA664">INDEX(_Rge_Data_IC_CY,$B664,AA$1)</f>
        <v>0</v>
      </c>
      <c r="AB664" s="259" t="n">
        <f aca="false" t="array" ref="AB664:AB664">INDEX(_Rge_Data_IC_CY,$B664,AB$1)</f>
        <v>0</v>
      </c>
      <c r="AC664" s="259" t="n">
        <f aca="false" t="array" ref="AC664:AC664">INDEX(_Rge_Data_IC_CY,$B664,AC$1)</f>
        <v>0</v>
      </c>
      <c r="AD664" s="259" t="n">
        <f aca="false" t="array" ref="AD664:AD664">INDEX(_Rge_Data_IC_CY,$B664,AD$1)</f>
        <v>0</v>
      </c>
      <c r="AE664" s="259" t="n">
        <f aca="false">INDEX(_Rge_Data_IC_CY,$B664,AE$1)</f>
        <v>0</v>
      </c>
      <c r="AF664" s="259" t="n">
        <f aca="false" t="array" ref="AF664:AF664">INDEX(_Rge_Data_IC_CY,$B664,AF$1)</f>
        <v>0</v>
      </c>
      <c r="AG664" s="259" t="n">
        <f aca="false" t="array" ref="AG664:AG664">INDEX(_Rge_Data_IC_CY,$B664,AG$1)</f>
        <v>0</v>
      </c>
      <c r="AH664" s="259" t="n">
        <f aca="false">V664-AG664</f>
        <v>0</v>
      </c>
      <c r="AI664" s="376" t="n">
        <f aca="false">IFERROR(AH664/V664,)</f>
        <v>0</v>
      </c>
      <c r="AJ664" s="377" t="n">
        <f aca="false">INDEX(_Rge_Data_IC_CY,$B664,AJ$1)</f>
        <v>0</v>
      </c>
      <c r="AK664" s="378" t="n">
        <f aca="false">INDEX(_Rge_Data_IC_CY,$B664,AK$1)</f>
        <v>0</v>
      </c>
      <c r="AL664" s="378" t="n">
        <f aca="false">INDEX(_Rge_Data_IC_CY,$B664,AL$1)</f>
        <v>0</v>
      </c>
      <c r="AM664" s="378" t="n">
        <f aca="false">INDEX(_Rge_Data_IC_CY,$B664,AM$1)</f>
        <v>0</v>
      </c>
      <c r="AN664" s="378" t="n">
        <f aca="false" t="array" ref="AN664:AN664">INDEX(_Rge_Data_IC_CY,$B664,AN$1)</f>
        <v>0</v>
      </c>
      <c r="AO664" s="378" t="n">
        <f aca="false" t="array" ref="AO664:AO664">INDEX(_Rge_Data_IC_CY,$B664,AO$1)</f>
        <v>0</v>
      </c>
      <c r="AP664" s="378" t="n">
        <f aca="false" t="array" ref="AP664:AP664">INDEX(_Rge_Data_IC_CY,$B664,AP$1)</f>
        <v>0</v>
      </c>
      <c r="AQ664" s="378" t="n">
        <f aca="false" t="array" ref="AQ664:AQ664">INDEX(_Rge_Data_IC_CY,$B664,AQ$1)</f>
        <v>0</v>
      </c>
      <c r="AR664" s="378" t="n">
        <f aca="false" t="array" ref="AR664:AR664">INDEX(_Rge_Data_IC_CY,$B664,AR$1)</f>
        <v>0</v>
      </c>
      <c r="AS664" s="378" t="n">
        <f aca="false">INDEX(_Rge_Data_IC_CY,$B664,AS$1)</f>
        <v>0</v>
      </c>
      <c r="AT664" s="378" t="n">
        <f aca="false" t="array" ref="AT664:AT664">INDEX(_Rge_Data_IC_CY,$B664,AT$1)</f>
        <v>0</v>
      </c>
      <c r="AU664" s="378" t="n">
        <f aca="false" t="array" ref="AU664:AU664">INDEX(_Rge_Data_IC_CY,$B664,AU$1)</f>
        <v>0</v>
      </c>
      <c r="AV664" s="262" t="e">
        <f aca="false">IF(#REF!="N",0,AU664+AX664+AY664)</f>
        <v>#REF!</v>
      </c>
      <c r="AW664" s="263" t="n">
        <f aca="false">IFERROR(AU664/AG664,0)</f>
        <v>0</v>
      </c>
      <c r="AX664" s="264" t="n">
        <f aca="false">IFERROR(IF(AND($F664="OPEN",$AH664&gt;0),$AH664*_SoP*$AW664,IF(AND($F664="CLOSED",$AH664&gt;0),$AH664*_SoL*$AW664,0)),0)</f>
        <v>0</v>
      </c>
      <c r="AY664" s="264" t="n">
        <f aca="false">IFERROR(IF($AH664&lt;0,$AH664*_SoL,0),0)</f>
        <v>0</v>
      </c>
      <c r="AZ664" s="265" t="n">
        <f aca="false">AU664+AX664</f>
        <v>0</v>
      </c>
      <c r="BA664" s="265" t="n">
        <f aca="false">AJ664-AY664</f>
        <v>0</v>
      </c>
      <c r="BB664" s="265" t="n">
        <f aca="false">AZ664-BA664</f>
        <v>0</v>
      </c>
      <c r="BC664" s="266" t="n">
        <f aca="false">IF($BB664&gt;=0,$BB664,0)</f>
        <v>0</v>
      </c>
      <c r="BD664" s="379" t="n">
        <f aca="false">IF($BB664&lt;=0,-$BB664,0)</f>
        <v>-0</v>
      </c>
      <c r="BE664" s="380" t="n">
        <f aca="false">IF((V664-AJ664)&lt;0,0,V664-AJ664)</f>
        <v>0</v>
      </c>
      <c r="BF664" s="381" t="n">
        <f aca="false">IF(AW664&gt;1,0,V664-AW664*V664)</f>
        <v>0</v>
      </c>
    </row>
    <row r="665" customFormat="false" ht="19.5" hidden="false" customHeight="true" outlineLevel="0" collapsed="false">
      <c r="A665" s="166"/>
      <c r="B665" s="208" t="n">
        <f aca="false">B664+1</f>
        <v>47</v>
      </c>
      <c r="C665" s="166"/>
      <c r="D665" s="369" t="n">
        <f aca="false">INDEX(_Rge_Projectdata_IC,$B665,MATCH("Project-ID",_Rge_Headline_Projectdata,0))</f>
        <v>0</v>
      </c>
      <c r="E665" s="370" t="str">
        <f aca="false" t="array" ref="E665:E665">IF(INDEX(_Rge_Data_IC_CY,$B665,E$1)=0,"",TEXT(INDEX(_Rge_Data_IC_CY,$B665,E$1),"JJJJMMTT"))</f>
        <v/>
      </c>
      <c r="F665" s="371" t="str">
        <f aca="false" t="array" ref="F665:F665">INDEX(_Rge_Data_IC_CY,$B665,F$1)</f>
        <v>Closed</v>
      </c>
      <c r="G665" s="371" t="n">
        <f aca="false" t="array" ref="G665:G665">IFERROR(MATCH(INDEX(_Rge_Data_IC_CY,$B665,G$1),_Rge_Projectstatus,0),"")</f>
        <v>2</v>
      </c>
      <c r="H665" s="372" t="n">
        <f aca="false">INDEX(_Rge_Data_IC_CY,$B665,H$1)</f>
        <v>0</v>
      </c>
      <c r="I665" s="373" t="n">
        <f aca="false">INDEX(_Rge_Data_IC_CY,$B665,I$1)</f>
        <v>0</v>
      </c>
      <c r="J665" s="373" t="n">
        <f aca="false">INDEX(_Rge_Data_IC_CY,$B665,J$1)</f>
        <v>0</v>
      </c>
      <c r="K665" s="373" t="n">
        <f aca="false">INDEX(_Rge_Data_IC_CY,$B665,K$1)</f>
        <v>0</v>
      </c>
      <c r="L665" s="255" t="n">
        <f aca="false" t="array" ref="L665:L665">INDEX(_Rge_Data_IC_CY,$B665,L$1)</f>
        <v>0</v>
      </c>
      <c r="M665" s="255" t="n">
        <f aca="false" t="array" ref="M665:M665">INDEX(_Rge_Data_IC_CY,$B665,M$1)</f>
        <v>0</v>
      </c>
      <c r="N665" s="255" t="n">
        <f aca="false" t="array" ref="N665:N665">INDEX(_Rge_Data_IC_CY,$B665,N$1)</f>
        <v>0</v>
      </c>
      <c r="O665" s="255" t="n">
        <f aca="false" t="array" ref="O665:O665">INDEX(_Rge_Data_IC_CY,$B665,O$1)</f>
        <v>0</v>
      </c>
      <c r="P665" s="255" t="n">
        <f aca="false" t="array" ref="P665:P665">INDEX(_Rge_Data_IC_CY,$B665,P$1)</f>
        <v>0</v>
      </c>
      <c r="Q665" s="255" t="n">
        <f aca="false">INDEX(_Rge_Data_IC_CY,$B665,Q$1)</f>
        <v>0</v>
      </c>
      <c r="R665" s="255" t="n">
        <f aca="false" t="array" ref="R665:R665">INDEX(_Rge_Data_IC_CY,$B665,R$1)</f>
        <v>0</v>
      </c>
      <c r="S665" s="255" t="n">
        <f aca="false" t="array" ref="S665:S665">INDEX(_Rge_Data_IC_CY,$B665,S$1)</f>
        <v>0</v>
      </c>
      <c r="T665" s="255" t="n">
        <f aca="false">H665-S665</f>
        <v>0</v>
      </c>
      <c r="U665" s="374" t="n">
        <f aca="false">IFERROR(T665/H665,0)</f>
        <v>0</v>
      </c>
      <c r="V665" s="375" t="n">
        <f aca="false">INDEX(_Rge_Data_IC_CY,$B665,V$1)</f>
        <v>0</v>
      </c>
      <c r="W665" s="259" t="n">
        <f aca="false">INDEX(_Rge_Data_IC_CY,$B665,W$1)</f>
        <v>0</v>
      </c>
      <c r="X665" s="259" t="n">
        <f aca="false">INDEX(_Rge_Data_IC_CY,$B665,X$1)</f>
        <v>0</v>
      </c>
      <c r="Y665" s="259" t="n">
        <f aca="false">INDEX(_Rge_Data_IC_CY,$B665,Y$1)</f>
        <v>0</v>
      </c>
      <c r="Z665" s="259" t="n">
        <f aca="false" t="array" ref="Z665:Z665">INDEX(_Rge_Data_IC_CY,$B665,Z$1)</f>
        <v>0</v>
      </c>
      <c r="AA665" s="259" t="n">
        <f aca="false" t="array" ref="AA665:AA665">INDEX(_Rge_Data_IC_CY,$B665,AA$1)</f>
        <v>0</v>
      </c>
      <c r="AB665" s="259" t="n">
        <f aca="false" t="array" ref="AB665:AB665">INDEX(_Rge_Data_IC_CY,$B665,AB$1)</f>
        <v>0</v>
      </c>
      <c r="AC665" s="259" t="n">
        <f aca="false" t="array" ref="AC665:AC665">INDEX(_Rge_Data_IC_CY,$B665,AC$1)</f>
        <v>0</v>
      </c>
      <c r="AD665" s="259" t="n">
        <f aca="false" t="array" ref="AD665:AD665">INDEX(_Rge_Data_IC_CY,$B665,AD$1)</f>
        <v>0</v>
      </c>
      <c r="AE665" s="259" t="n">
        <f aca="false">INDEX(_Rge_Data_IC_CY,$B665,AE$1)</f>
        <v>0</v>
      </c>
      <c r="AF665" s="259" t="n">
        <f aca="false" t="array" ref="AF665:AF665">INDEX(_Rge_Data_IC_CY,$B665,AF$1)</f>
        <v>0</v>
      </c>
      <c r="AG665" s="259" t="n">
        <f aca="false" t="array" ref="AG665:AG665">INDEX(_Rge_Data_IC_CY,$B665,AG$1)</f>
        <v>0</v>
      </c>
      <c r="AH665" s="259" t="n">
        <f aca="false">V665-AG665</f>
        <v>0</v>
      </c>
      <c r="AI665" s="376" t="n">
        <f aca="false">IFERROR(AH665/V665,)</f>
        <v>0</v>
      </c>
      <c r="AJ665" s="377" t="n">
        <f aca="false">INDEX(_Rge_Data_IC_CY,$B665,AJ$1)</f>
        <v>0</v>
      </c>
      <c r="AK665" s="378" t="n">
        <f aca="false">INDEX(_Rge_Data_IC_CY,$B665,AK$1)</f>
        <v>0</v>
      </c>
      <c r="AL665" s="378" t="n">
        <f aca="false">INDEX(_Rge_Data_IC_CY,$B665,AL$1)</f>
        <v>0</v>
      </c>
      <c r="AM665" s="378" t="n">
        <f aca="false">INDEX(_Rge_Data_IC_CY,$B665,AM$1)</f>
        <v>0</v>
      </c>
      <c r="AN665" s="378" t="n">
        <f aca="false" t="array" ref="AN665:AN665">INDEX(_Rge_Data_IC_CY,$B665,AN$1)</f>
        <v>0</v>
      </c>
      <c r="AO665" s="378" t="n">
        <f aca="false" t="array" ref="AO665:AO665">INDEX(_Rge_Data_IC_CY,$B665,AO$1)</f>
        <v>0</v>
      </c>
      <c r="AP665" s="378" t="n">
        <f aca="false" t="array" ref="AP665:AP665">INDEX(_Rge_Data_IC_CY,$B665,AP$1)</f>
        <v>0</v>
      </c>
      <c r="AQ665" s="378" t="n">
        <f aca="false" t="array" ref="AQ665:AQ665">INDEX(_Rge_Data_IC_CY,$B665,AQ$1)</f>
        <v>0</v>
      </c>
      <c r="AR665" s="378" t="n">
        <f aca="false" t="array" ref="AR665:AR665">INDEX(_Rge_Data_IC_CY,$B665,AR$1)</f>
        <v>0</v>
      </c>
      <c r="AS665" s="378" t="n">
        <f aca="false">INDEX(_Rge_Data_IC_CY,$B665,AS$1)</f>
        <v>0</v>
      </c>
      <c r="AT665" s="378" t="n">
        <f aca="false" t="array" ref="AT665:AT665">INDEX(_Rge_Data_IC_CY,$B665,AT$1)</f>
        <v>0</v>
      </c>
      <c r="AU665" s="378" t="n">
        <f aca="false" t="array" ref="AU665:AU665">INDEX(_Rge_Data_IC_CY,$B665,AU$1)</f>
        <v>0</v>
      </c>
      <c r="AV665" s="262" t="e">
        <f aca="false">IF(#REF!="N",0,AU665+AX665+AY665)</f>
        <v>#REF!</v>
      </c>
      <c r="AW665" s="263" t="n">
        <f aca="false">IFERROR(AU665/AG665,0)</f>
        <v>0</v>
      </c>
      <c r="AX665" s="264" t="n">
        <f aca="false">IFERROR(IF(AND($F665="OPEN",$AH665&gt;0),$AH665*_SoP*$AW665,IF(AND($F665="CLOSED",$AH665&gt;0),$AH665*_SoL*$AW665,0)),0)</f>
        <v>0</v>
      </c>
      <c r="AY665" s="264" t="n">
        <f aca="false">IFERROR(IF($AH665&lt;0,$AH665*_SoL,0),0)</f>
        <v>0</v>
      </c>
      <c r="AZ665" s="265" t="n">
        <f aca="false">AU665+AX665</f>
        <v>0</v>
      </c>
      <c r="BA665" s="265" t="n">
        <f aca="false">AJ665-AY665</f>
        <v>0</v>
      </c>
      <c r="BB665" s="265" t="n">
        <f aca="false">AZ665-BA665</f>
        <v>0</v>
      </c>
      <c r="BC665" s="266" t="n">
        <f aca="false">IF($BB665&gt;=0,$BB665,0)</f>
        <v>0</v>
      </c>
      <c r="BD665" s="379" t="n">
        <f aca="false">IF($BB665&lt;=0,-$BB665,0)</f>
        <v>-0</v>
      </c>
      <c r="BE665" s="380" t="n">
        <f aca="false">IF((V665-AJ665)&lt;0,0,V665-AJ665)</f>
        <v>0</v>
      </c>
      <c r="BF665" s="381" t="n">
        <f aca="false">IF(AW665&gt;1,0,V665-AW665*V665)</f>
        <v>0</v>
      </c>
    </row>
    <row r="666" customFormat="false" ht="19.5" hidden="false" customHeight="true" outlineLevel="0" collapsed="false">
      <c r="A666" s="166"/>
      <c r="B666" s="208" t="n">
        <f aca="false">B665+1</f>
        <v>48</v>
      </c>
      <c r="C666" s="166"/>
      <c r="D666" s="369" t="n">
        <f aca="false">INDEX(_Rge_Projectdata_IC,$B666,MATCH("Project-ID",_Rge_Headline_Projectdata,0))</f>
        <v>0</v>
      </c>
      <c r="E666" s="370" t="str">
        <f aca="false" t="array" ref="E666:E666">IF(INDEX(_Rge_Data_IC_CY,$B666,E$1)=0,"",TEXT(INDEX(_Rge_Data_IC_CY,$B666,E$1),"JJJJMMTT"))</f>
        <v/>
      </c>
      <c r="F666" s="371" t="str">
        <f aca="false" t="array" ref="F666:F666">INDEX(_Rge_Data_IC_CY,$B666,F$1)</f>
        <v>Closed</v>
      </c>
      <c r="G666" s="371" t="n">
        <f aca="false" t="array" ref="G666:G666">IFERROR(MATCH(INDEX(_Rge_Data_IC_CY,$B666,G$1),_Rge_Projectstatus,0),"")</f>
        <v>2</v>
      </c>
      <c r="H666" s="372" t="n">
        <f aca="false">INDEX(_Rge_Data_IC_CY,$B666,H$1)</f>
        <v>0</v>
      </c>
      <c r="I666" s="373" t="n">
        <f aca="false">INDEX(_Rge_Data_IC_CY,$B666,I$1)</f>
        <v>0</v>
      </c>
      <c r="J666" s="373" t="n">
        <f aca="false">INDEX(_Rge_Data_IC_CY,$B666,J$1)</f>
        <v>0</v>
      </c>
      <c r="K666" s="373" t="n">
        <f aca="false">INDEX(_Rge_Data_IC_CY,$B666,K$1)</f>
        <v>0</v>
      </c>
      <c r="L666" s="255" t="n">
        <f aca="false" t="array" ref="L666:L666">INDEX(_Rge_Data_IC_CY,$B666,L$1)</f>
        <v>0</v>
      </c>
      <c r="M666" s="255" t="n">
        <f aca="false" t="array" ref="M666:M666">INDEX(_Rge_Data_IC_CY,$B666,M$1)</f>
        <v>0</v>
      </c>
      <c r="N666" s="255" t="n">
        <f aca="false" t="array" ref="N666:N666">INDEX(_Rge_Data_IC_CY,$B666,N$1)</f>
        <v>0</v>
      </c>
      <c r="O666" s="255" t="n">
        <f aca="false" t="array" ref="O666:O666">INDEX(_Rge_Data_IC_CY,$B666,O$1)</f>
        <v>0</v>
      </c>
      <c r="P666" s="255" t="n">
        <f aca="false" t="array" ref="P666:P666">INDEX(_Rge_Data_IC_CY,$B666,P$1)</f>
        <v>0</v>
      </c>
      <c r="Q666" s="255" t="n">
        <f aca="false">INDEX(_Rge_Data_IC_CY,$B666,Q$1)</f>
        <v>0</v>
      </c>
      <c r="R666" s="255" t="n">
        <f aca="false" t="array" ref="R666:R666">INDEX(_Rge_Data_IC_CY,$B666,R$1)</f>
        <v>0</v>
      </c>
      <c r="S666" s="255" t="n">
        <f aca="false" t="array" ref="S666:S666">INDEX(_Rge_Data_IC_CY,$B666,S$1)</f>
        <v>0</v>
      </c>
      <c r="T666" s="255" t="n">
        <f aca="false">H666-S666</f>
        <v>0</v>
      </c>
      <c r="U666" s="374" t="n">
        <f aca="false">IFERROR(T666/H666,0)</f>
        <v>0</v>
      </c>
      <c r="V666" s="375" t="n">
        <f aca="false">INDEX(_Rge_Data_IC_CY,$B666,V$1)</f>
        <v>0</v>
      </c>
      <c r="W666" s="259" t="n">
        <f aca="false">INDEX(_Rge_Data_IC_CY,$B666,W$1)</f>
        <v>0</v>
      </c>
      <c r="X666" s="259" t="n">
        <f aca="false">INDEX(_Rge_Data_IC_CY,$B666,X$1)</f>
        <v>0</v>
      </c>
      <c r="Y666" s="259" t="n">
        <f aca="false">INDEX(_Rge_Data_IC_CY,$B666,Y$1)</f>
        <v>0</v>
      </c>
      <c r="Z666" s="259" t="n">
        <f aca="false" t="array" ref="Z666:Z666">INDEX(_Rge_Data_IC_CY,$B666,Z$1)</f>
        <v>0</v>
      </c>
      <c r="AA666" s="259" t="n">
        <f aca="false" t="array" ref="AA666:AA666">INDEX(_Rge_Data_IC_CY,$B666,AA$1)</f>
        <v>0</v>
      </c>
      <c r="AB666" s="259" t="n">
        <f aca="false" t="array" ref="AB666:AB666">INDEX(_Rge_Data_IC_CY,$B666,AB$1)</f>
        <v>0</v>
      </c>
      <c r="AC666" s="259" t="n">
        <f aca="false" t="array" ref="AC666:AC666">INDEX(_Rge_Data_IC_CY,$B666,AC$1)</f>
        <v>0</v>
      </c>
      <c r="AD666" s="259" t="n">
        <f aca="false" t="array" ref="AD666:AD666">INDEX(_Rge_Data_IC_CY,$B666,AD$1)</f>
        <v>0</v>
      </c>
      <c r="AE666" s="259" t="n">
        <f aca="false">INDEX(_Rge_Data_IC_CY,$B666,AE$1)</f>
        <v>0</v>
      </c>
      <c r="AF666" s="259" t="n">
        <f aca="false" t="array" ref="AF666:AF666">INDEX(_Rge_Data_IC_CY,$B666,AF$1)</f>
        <v>0</v>
      </c>
      <c r="AG666" s="259" t="n">
        <f aca="false" t="array" ref="AG666:AG666">INDEX(_Rge_Data_IC_CY,$B666,AG$1)</f>
        <v>0</v>
      </c>
      <c r="AH666" s="259" t="n">
        <f aca="false">V666-AG666</f>
        <v>0</v>
      </c>
      <c r="AI666" s="376" t="n">
        <f aca="false">IFERROR(AH666/V666,)</f>
        <v>0</v>
      </c>
      <c r="AJ666" s="377" t="n">
        <f aca="false">INDEX(_Rge_Data_IC_CY,$B666,AJ$1)</f>
        <v>0</v>
      </c>
      <c r="AK666" s="378" t="n">
        <f aca="false">INDEX(_Rge_Data_IC_CY,$B666,AK$1)</f>
        <v>0</v>
      </c>
      <c r="AL666" s="378" t="n">
        <f aca="false">INDEX(_Rge_Data_IC_CY,$B666,AL$1)</f>
        <v>0</v>
      </c>
      <c r="AM666" s="378" t="n">
        <f aca="false">INDEX(_Rge_Data_IC_CY,$B666,AM$1)</f>
        <v>0</v>
      </c>
      <c r="AN666" s="378" t="n">
        <f aca="false" t="array" ref="AN666:AN666">INDEX(_Rge_Data_IC_CY,$B666,AN$1)</f>
        <v>0</v>
      </c>
      <c r="AO666" s="378" t="n">
        <f aca="false" t="array" ref="AO666:AO666">INDEX(_Rge_Data_IC_CY,$B666,AO$1)</f>
        <v>0</v>
      </c>
      <c r="AP666" s="378" t="n">
        <f aca="false" t="array" ref="AP666:AP666">INDEX(_Rge_Data_IC_CY,$B666,AP$1)</f>
        <v>0</v>
      </c>
      <c r="AQ666" s="378" t="n">
        <f aca="false" t="array" ref="AQ666:AQ666">INDEX(_Rge_Data_IC_CY,$B666,AQ$1)</f>
        <v>0</v>
      </c>
      <c r="AR666" s="378" t="n">
        <f aca="false" t="array" ref="AR666:AR666">INDEX(_Rge_Data_IC_CY,$B666,AR$1)</f>
        <v>0</v>
      </c>
      <c r="AS666" s="378" t="n">
        <f aca="false">INDEX(_Rge_Data_IC_CY,$B666,AS$1)</f>
        <v>0</v>
      </c>
      <c r="AT666" s="378" t="n">
        <f aca="false" t="array" ref="AT666:AT666">INDEX(_Rge_Data_IC_CY,$B666,AT$1)</f>
        <v>0</v>
      </c>
      <c r="AU666" s="378" t="n">
        <f aca="false" t="array" ref="AU666:AU666">INDEX(_Rge_Data_IC_CY,$B666,AU$1)</f>
        <v>0</v>
      </c>
      <c r="AV666" s="262" t="e">
        <f aca="false">IF(#REF!="N",0,AU666+AX666+AY666)</f>
        <v>#REF!</v>
      </c>
      <c r="AW666" s="263" t="n">
        <f aca="false">IFERROR(AU666/AG666,0)</f>
        <v>0</v>
      </c>
      <c r="AX666" s="264" t="n">
        <f aca="false">IFERROR(IF(AND($F666="OPEN",$AH666&gt;0),$AH666*_SoP*$AW666,IF(AND($F666="CLOSED",$AH666&gt;0),$AH666*_SoL*$AW666,0)),0)</f>
        <v>0</v>
      </c>
      <c r="AY666" s="264" t="n">
        <f aca="false">IFERROR(IF($AH666&lt;0,$AH666*_SoL,0),0)</f>
        <v>0</v>
      </c>
      <c r="AZ666" s="265" t="n">
        <f aca="false">AU666+AX666</f>
        <v>0</v>
      </c>
      <c r="BA666" s="265" t="n">
        <f aca="false">AJ666-AY666</f>
        <v>0</v>
      </c>
      <c r="BB666" s="265" t="n">
        <f aca="false">AZ666-BA666</f>
        <v>0</v>
      </c>
      <c r="BC666" s="266" t="n">
        <f aca="false">IF($BB666&gt;=0,$BB666,0)</f>
        <v>0</v>
      </c>
      <c r="BD666" s="379" t="n">
        <f aca="false">IF($BB666&lt;=0,-$BB666,0)</f>
        <v>-0</v>
      </c>
      <c r="BE666" s="380" t="n">
        <f aca="false">IF((V666-AJ666)&lt;0,0,V666-AJ666)</f>
        <v>0</v>
      </c>
      <c r="BF666" s="381" t="n">
        <f aca="false">IF(AW666&gt;1,0,V666-AW666*V666)</f>
        <v>0</v>
      </c>
    </row>
    <row r="667" customFormat="false" ht="19.5" hidden="false" customHeight="true" outlineLevel="0" collapsed="false">
      <c r="A667" s="166"/>
      <c r="B667" s="208" t="n">
        <f aca="false">B666+1</f>
        <v>49</v>
      </c>
      <c r="C667" s="166"/>
      <c r="D667" s="369" t="n">
        <f aca="false">INDEX(_Rge_Projectdata_IC,$B667,MATCH("Project-ID",_Rge_Headline_Projectdata,0))</f>
        <v>0</v>
      </c>
      <c r="E667" s="370" t="str">
        <f aca="false" t="array" ref="E667:E667">IF(INDEX(_Rge_Data_IC_CY,$B667,E$1)=0,"",TEXT(INDEX(_Rge_Data_IC_CY,$B667,E$1),"JJJJMMTT"))</f>
        <v/>
      </c>
      <c r="F667" s="371" t="str">
        <f aca="false" t="array" ref="F667:F667">INDEX(_Rge_Data_IC_CY,$B667,F$1)</f>
        <v>Closed</v>
      </c>
      <c r="G667" s="371" t="n">
        <f aca="false" t="array" ref="G667:G667">IFERROR(MATCH(INDEX(_Rge_Data_IC_CY,$B667,G$1),_Rge_Projectstatus,0),"")</f>
        <v>2</v>
      </c>
      <c r="H667" s="372" t="n">
        <f aca="false">INDEX(_Rge_Data_IC_CY,$B667,H$1)</f>
        <v>0</v>
      </c>
      <c r="I667" s="373" t="n">
        <f aca="false">INDEX(_Rge_Data_IC_CY,$B667,I$1)</f>
        <v>0</v>
      </c>
      <c r="J667" s="373" t="n">
        <f aca="false">INDEX(_Rge_Data_IC_CY,$B667,J$1)</f>
        <v>0</v>
      </c>
      <c r="K667" s="373" t="n">
        <f aca="false">INDEX(_Rge_Data_IC_CY,$B667,K$1)</f>
        <v>0</v>
      </c>
      <c r="L667" s="255" t="n">
        <f aca="false" t="array" ref="L667:L667">INDEX(_Rge_Data_IC_CY,$B667,L$1)</f>
        <v>0</v>
      </c>
      <c r="M667" s="255" t="n">
        <f aca="false" t="array" ref="M667:M667">INDEX(_Rge_Data_IC_CY,$B667,M$1)</f>
        <v>0</v>
      </c>
      <c r="N667" s="255" t="n">
        <f aca="false" t="array" ref="N667:N667">INDEX(_Rge_Data_IC_CY,$B667,N$1)</f>
        <v>0</v>
      </c>
      <c r="O667" s="255" t="n">
        <f aca="false" t="array" ref="O667:O667">INDEX(_Rge_Data_IC_CY,$B667,O$1)</f>
        <v>0</v>
      </c>
      <c r="P667" s="255" t="n">
        <f aca="false" t="array" ref="P667:P667">INDEX(_Rge_Data_IC_CY,$B667,P$1)</f>
        <v>0</v>
      </c>
      <c r="Q667" s="255" t="n">
        <f aca="false">INDEX(_Rge_Data_IC_CY,$B667,Q$1)</f>
        <v>0</v>
      </c>
      <c r="R667" s="255" t="n">
        <f aca="false" t="array" ref="R667:R667">INDEX(_Rge_Data_IC_CY,$B667,R$1)</f>
        <v>0</v>
      </c>
      <c r="S667" s="255" t="n">
        <f aca="false" t="array" ref="S667:S667">INDEX(_Rge_Data_IC_CY,$B667,S$1)</f>
        <v>0</v>
      </c>
      <c r="T667" s="255" t="n">
        <f aca="false">H667-S667</f>
        <v>0</v>
      </c>
      <c r="U667" s="374" t="n">
        <f aca="false">IFERROR(T667/H667,0)</f>
        <v>0</v>
      </c>
      <c r="V667" s="375" t="n">
        <f aca="false">INDEX(_Rge_Data_IC_CY,$B667,V$1)</f>
        <v>0</v>
      </c>
      <c r="W667" s="259" t="n">
        <f aca="false">INDEX(_Rge_Data_IC_CY,$B667,W$1)</f>
        <v>0</v>
      </c>
      <c r="X667" s="259" t="n">
        <f aca="false">INDEX(_Rge_Data_IC_CY,$B667,X$1)</f>
        <v>0</v>
      </c>
      <c r="Y667" s="259" t="n">
        <f aca="false">INDEX(_Rge_Data_IC_CY,$B667,Y$1)</f>
        <v>0</v>
      </c>
      <c r="Z667" s="259" t="n">
        <f aca="false" t="array" ref="Z667:Z667">INDEX(_Rge_Data_IC_CY,$B667,Z$1)</f>
        <v>0</v>
      </c>
      <c r="AA667" s="259" t="n">
        <f aca="false" t="array" ref="AA667:AA667">INDEX(_Rge_Data_IC_CY,$B667,AA$1)</f>
        <v>0</v>
      </c>
      <c r="AB667" s="259" t="n">
        <f aca="false" t="array" ref="AB667:AB667">INDEX(_Rge_Data_IC_CY,$B667,AB$1)</f>
        <v>0</v>
      </c>
      <c r="AC667" s="259" t="n">
        <f aca="false" t="array" ref="AC667:AC667">INDEX(_Rge_Data_IC_CY,$B667,AC$1)</f>
        <v>0</v>
      </c>
      <c r="AD667" s="259" t="n">
        <f aca="false" t="array" ref="AD667:AD667">INDEX(_Rge_Data_IC_CY,$B667,AD$1)</f>
        <v>0</v>
      </c>
      <c r="AE667" s="259" t="n">
        <f aca="false">INDEX(_Rge_Data_IC_CY,$B667,AE$1)</f>
        <v>0</v>
      </c>
      <c r="AF667" s="259" t="n">
        <f aca="false" t="array" ref="AF667:AF667">INDEX(_Rge_Data_IC_CY,$B667,AF$1)</f>
        <v>0</v>
      </c>
      <c r="AG667" s="259" t="n">
        <f aca="false" t="array" ref="AG667:AG667">INDEX(_Rge_Data_IC_CY,$B667,AG$1)</f>
        <v>0</v>
      </c>
      <c r="AH667" s="259" t="n">
        <f aca="false">V667-AG667</f>
        <v>0</v>
      </c>
      <c r="AI667" s="376" t="n">
        <f aca="false">IFERROR(AH667/V667,)</f>
        <v>0</v>
      </c>
      <c r="AJ667" s="377" t="n">
        <f aca="false">INDEX(_Rge_Data_IC_CY,$B667,AJ$1)</f>
        <v>0</v>
      </c>
      <c r="AK667" s="378" t="n">
        <f aca="false">INDEX(_Rge_Data_IC_CY,$B667,AK$1)</f>
        <v>0</v>
      </c>
      <c r="AL667" s="378" t="n">
        <f aca="false">INDEX(_Rge_Data_IC_CY,$B667,AL$1)</f>
        <v>0</v>
      </c>
      <c r="AM667" s="378" t="n">
        <f aca="false">INDEX(_Rge_Data_IC_CY,$B667,AM$1)</f>
        <v>0</v>
      </c>
      <c r="AN667" s="378" t="n">
        <f aca="false" t="array" ref="AN667:AN667">INDEX(_Rge_Data_IC_CY,$B667,AN$1)</f>
        <v>0</v>
      </c>
      <c r="AO667" s="378" t="n">
        <f aca="false" t="array" ref="AO667:AO667">INDEX(_Rge_Data_IC_CY,$B667,AO$1)</f>
        <v>0</v>
      </c>
      <c r="AP667" s="378" t="n">
        <f aca="false" t="array" ref="AP667:AP667">INDEX(_Rge_Data_IC_CY,$B667,AP$1)</f>
        <v>0</v>
      </c>
      <c r="AQ667" s="378" t="n">
        <f aca="false" t="array" ref="AQ667:AQ667">INDEX(_Rge_Data_IC_CY,$B667,AQ$1)</f>
        <v>0</v>
      </c>
      <c r="AR667" s="378" t="n">
        <f aca="false" t="array" ref="AR667:AR667">INDEX(_Rge_Data_IC_CY,$B667,AR$1)</f>
        <v>0</v>
      </c>
      <c r="AS667" s="378" t="n">
        <f aca="false">INDEX(_Rge_Data_IC_CY,$B667,AS$1)</f>
        <v>0</v>
      </c>
      <c r="AT667" s="378" t="n">
        <f aca="false" t="array" ref="AT667:AT667">INDEX(_Rge_Data_IC_CY,$B667,AT$1)</f>
        <v>0</v>
      </c>
      <c r="AU667" s="378" t="n">
        <f aca="false" t="array" ref="AU667:AU667">INDEX(_Rge_Data_IC_CY,$B667,AU$1)</f>
        <v>0</v>
      </c>
      <c r="AV667" s="262" t="e">
        <f aca="false">IF(#REF!="N",0,AU667+AX667+AY667)</f>
        <v>#REF!</v>
      </c>
      <c r="AW667" s="263" t="n">
        <f aca="false">IFERROR(AU667/AG667,0)</f>
        <v>0</v>
      </c>
      <c r="AX667" s="264" t="n">
        <f aca="false">IFERROR(IF(AND($F667="OPEN",$AH667&gt;0),$AH667*_SoP*$AW667,IF(AND($F667="CLOSED",$AH667&gt;0),$AH667*_SoL*$AW667,0)),0)</f>
        <v>0</v>
      </c>
      <c r="AY667" s="264" t="n">
        <f aca="false">IFERROR(IF($AH667&lt;0,$AH667*_SoL,0),0)</f>
        <v>0</v>
      </c>
      <c r="AZ667" s="265" t="n">
        <f aca="false">AU667+AX667</f>
        <v>0</v>
      </c>
      <c r="BA667" s="265" t="n">
        <f aca="false">AJ667-AY667</f>
        <v>0</v>
      </c>
      <c r="BB667" s="265" t="n">
        <f aca="false">AZ667-BA667</f>
        <v>0</v>
      </c>
      <c r="BC667" s="266" t="n">
        <f aca="false">IF($BB667&gt;=0,$BB667,0)</f>
        <v>0</v>
      </c>
      <c r="BD667" s="379" t="n">
        <f aca="false">IF($BB667&lt;=0,-$BB667,0)</f>
        <v>-0</v>
      </c>
      <c r="BE667" s="380" t="n">
        <f aca="false">IF((V667-AJ667)&lt;0,0,V667-AJ667)</f>
        <v>0</v>
      </c>
      <c r="BF667" s="381" t="n">
        <f aca="false">IF(AW667&gt;1,0,V667-AW667*V667)</f>
        <v>0</v>
      </c>
    </row>
    <row r="668" customFormat="false" ht="19.5" hidden="false" customHeight="true" outlineLevel="0" collapsed="false">
      <c r="A668" s="166"/>
      <c r="B668" s="208" t="n">
        <f aca="false">B667+1</f>
        <v>50</v>
      </c>
      <c r="C668" s="166"/>
      <c r="D668" s="369" t="n">
        <f aca="false">INDEX(_Rge_Projectdata_IC,$B668,MATCH("Project-ID",_Rge_Headline_Projectdata,0))</f>
        <v>0</v>
      </c>
      <c r="E668" s="370" t="str">
        <f aca="false" t="array" ref="E668:E668">IF(INDEX(_Rge_Data_IC_CY,$B668,E$1)=0,"",TEXT(INDEX(_Rge_Data_IC_CY,$B668,E$1),"JJJJMMTT"))</f>
        <v/>
      </c>
      <c r="F668" s="371" t="str">
        <f aca="false" t="array" ref="F668:F668">INDEX(_Rge_Data_IC_CY,$B668,F$1)</f>
        <v>Closed</v>
      </c>
      <c r="G668" s="371" t="n">
        <f aca="false" t="array" ref="G668:G668">IFERROR(MATCH(INDEX(_Rge_Data_IC_CY,$B668,G$1),_Rge_Projectstatus,0),"")</f>
        <v>2</v>
      </c>
      <c r="H668" s="372" t="n">
        <f aca="false">INDEX(_Rge_Data_IC_CY,$B668,H$1)</f>
        <v>0</v>
      </c>
      <c r="I668" s="373" t="n">
        <f aca="false">INDEX(_Rge_Data_IC_CY,$B668,I$1)</f>
        <v>0</v>
      </c>
      <c r="J668" s="373" t="n">
        <f aca="false">INDEX(_Rge_Data_IC_CY,$B668,J$1)</f>
        <v>0</v>
      </c>
      <c r="K668" s="373" t="n">
        <f aca="false">INDEX(_Rge_Data_IC_CY,$B668,K$1)</f>
        <v>0</v>
      </c>
      <c r="L668" s="255" t="n">
        <f aca="false" t="array" ref="L668:L668">INDEX(_Rge_Data_IC_CY,$B668,L$1)</f>
        <v>0</v>
      </c>
      <c r="M668" s="255" t="n">
        <f aca="false" t="array" ref="M668:M668">INDEX(_Rge_Data_IC_CY,$B668,M$1)</f>
        <v>0</v>
      </c>
      <c r="N668" s="255" t="n">
        <f aca="false" t="array" ref="N668:N668">INDEX(_Rge_Data_IC_CY,$B668,N$1)</f>
        <v>0</v>
      </c>
      <c r="O668" s="255" t="n">
        <f aca="false" t="array" ref="O668:O668">INDEX(_Rge_Data_IC_CY,$B668,O$1)</f>
        <v>0</v>
      </c>
      <c r="P668" s="255" t="n">
        <f aca="false" t="array" ref="P668:P668">INDEX(_Rge_Data_IC_CY,$B668,P$1)</f>
        <v>0</v>
      </c>
      <c r="Q668" s="255" t="n">
        <f aca="false">INDEX(_Rge_Data_IC_CY,$B668,Q$1)</f>
        <v>0</v>
      </c>
      <c r="R668" s="255" t="n">
        <f aca="false" t="array" ref="R668:R668">INDEX(_Rge_Data_IC_CY,$B668,R$1)</f>
        <v>0</v>
      </c>
      <c r="S668" s="255" t="n">
        <f aca="false" t="array" ref="S668:S668">INDEX(_Rge_Data_IC_CY,$B668,S$1)</f>
        <v>0</v>
      </c>
      <c r="T668" s="255" t="n">
        <f aca="false">H668-S668</f>
        <v>0</v>
      </c>
      <c r="U668" s="374" t="n">
        <f aca="false">IFERROR(T668/H668,0)</f>
        <v>0</v>
      </c>
      <c r="V668" s="375" t="n">
        <f aca="false">INDEX(_Rge_Data_IC_CY,$B668,V$1)</f>
        <v>0</v>
      </c>
      <c r="W668" s="259" t="n">
        <f aca="false">INDEX(_Rge_Data_IC_CY,$B668,W$1)</f>
        <v>0</v>
      </c>
      <c r="X668" s="259" t="n">
        <f aca="false">INDEX(_Rge_Data_IC_CY,$B668,X$1)</f>
        <v>0</v>
      </c>
      <c r="Y668" s="259" t="n">
        <f aca="false">INDEX(_Rge_Data_IC_CY,$B668,Y$1)</f>
        <v>0</v>
      </c>
      <c r="Z668" s="259" t="n">
        <f aca="false" t="array" ref="Z668:Z668">INDEX(_Rge_Data_IC_CY,$B668,Z$1)</f>
        <v>0</v>
      </c>
      <c r="AA668" s="259" t="n">
        <f aca="false" t="array" ref="AA668:AA668">INDEX(_Rge_Data_IC_CY,$B668,AA$1)</f>
        <v>0</v>
      </c>
      <c r="AB668" s="259" t="n">
        <f aca="false" t="array" ref="AB668:AB668">INDEX(_Rge_Data_IC_CY,$B668,AB$1)</f>
        <v>0</v>
      </c>
      <c r="AC668" s="259" t="n">
        <f aca="false" t="array" ref="AC668:AC668">INDEX(_Rge_Data_IC_CY,$B668,AC$1)</f>
        <v>0</v>
      </c>
      <c r="AD668" s="259" t="n">
        <f aca="false" t="array" ref="AD668:AD668">INDEX(_Rge_Data_IC_CY,$B668,AD$1)</f>
        <v>0</v>
      </c>
      <c r="AE668" s="259" t="n">
        <f aca="false">INDEX(_Rge_Data_IC_CY,$B668,AE$1)</f>
        <v>0</v>
      </c>
      <c r="AF668" s="259" t="n">
        <f aca="false" t="array" ref="AF668:AF668">INDEX(_Rge_Data_IC_CY,$B668,AF$1)</f>
        <v>0</v>
      </c>
      <c r="AG668" s="259" t="n">
        <f aca="false" t="array" ref="AG668:AG668">INDEX(_Rge_Data_IC_CY,$B668,AG$1)</f>
        <v>0</v>
      </c>
      <c r="AH668" s="259" t="n">
        <f aca="false">V668-AG668</f>
        <v>0</v>
      </c>
      <c r="AI668" s="376" t="n">
        <f aca="false">IFERROR(AH668/V668,)</f>
        <v>0</v>
      </c>
      <c r="AJ668" s="377" t="n">
        <f aca="false">INDEX(_Rge_Data_IC_CY,$B668,AJ$1)</f>
        <v>0</v>
      </c>
      <c r="AK668" s="378" t="n">
        <f aca="false">INDEX(_Rge_Data_IC_CY,$B668,AK$1)</f>
        <v>0</v>
      </c>
      <c r="AL668" s="378" t="n">
        <f aca="false">INDEX(_Rge_Data_IC_CY,$B668,AL$1)</f>
        <v>0</v>
      </c>
      <c r="AM668" s="378" t="n">
        <f aca="false">INDEX(_Rge_Data_IC_CY,$B668,AM$1)</f>
        <v>0</v>
      </c>
      <c r="AN668" s="378" t="n">
        <f aca="false" t="array" ref="AN668:AN668">INDEX(_Rge_Data_IC_CY,$B668,AN$1)</f>
        <v>0</v>
      </c>
      <c r="AO668" s="378" t="n">
        <f aca="false" t="array" ref="AO668:AO668">INDEX(_Rge_Data_IC_CY,$B668,AO$1)</f>
        <v>0</v>
      </c>
      <c r="AP668" s="378" t="n">
        <f aca="false" t="array" ref="AP668:AP668">INDEX(_Rge_Data_IC_CY,$B668,AP$1)</f>
        <v>0</v>
      </c>
      <c r="AQ668" s="378" t="n">
        <f aca="false" t="array" ref="AQ668:AQ668">INDEX(_Rge_Data_IC_CY,$B668,AQ$1)</f>
        <v>0</v>
      </c>
      <c r="AR668" s="378" t="n">
        <f aca="false" t="array" ref="AR668:AR668">INDEX(_Rge_Data_IC_CY,$B668,AR$1)</f>
        <v>0</v>
      </c>
      <c r="AS668" s="378" t="n">
        <f aca="false">INDEX(_Rge_Data_IC_CY,$B668,AS$1)</f>
        <v>0</v>
      </c>
      <c r="AT668" s="378" t="n">
        <f aca="false" t="array" ref="AT668:AT668">INDEX(_Rge_Data_IC_CY,$B668,AT$1)</f>
        <v>0</v>
      </c>
      <c r="AU668" s="378" t="n">
        <f aca="false" t="array" ref="AU668:AU668">INDEX(_Rge_Data_IC_CY,$B668,AU$1)</f>
        <v>0</v>
      </c>
      <c r="AV668" s="262" t="e">
        <f aca="false">IF(#REF!="N",0,AU668+AX668+AY668)</f>
        <v>#REF!</v>
      </c>
      <c r="AW668" s="263" t="n">
        <f aca="false">IFERROR(AU668/AG668,0)</f>
        <v>0</v>
      </c>
      <c r="AX668" s="264" t="n">
        <f aca="false">IFERROR(IF(AND($F668="OPEN",$AH668&gt;0),$AH668*_SoP*$AW668,IF(AND($F668="CLOSED",$AH668&gt;0),$AH668*_SoL*$AW668,0)),0)</f>
        <v>0</v>
      </c>
      <c r="AY668" s="264" t="n">
        <f aca="false">IFERROR(IF($AH668&lt;0,$AH668*_SoL,0),0)</f>
        <v>0</v>
      </c>
      <c r="AZ668" s="265" t="n">
        <f aca="false">AU668+AX668</f>
        <v>0</v>
      </c>
      <c r="BA668" s="265" t="n">
        <f aca="false">AJ668-AY668</f>
        <v>0</v>
      </c>
      <c r="BB668" s="265" t="n">
        <f aca="false">AZ668-BA668</f>
        <v>0</v>
      </c>
      <c r="BC668" s="266" t="n">
        <f aca="false">IF($BB668&gt;=0,$BB668,0)</f>
        <v>0</v>
      </c>
      <c r="BD668" s="379" t="n">
        <f aca="false">IF($BB668&lt;=0,-$BB668,0)</f>
        <v>-0</v>
      </c>
      <c r="BE668" s="380" t="n">
        <f aca="false">IF((V668-AJ668)&lt;0,0,V668-AJ668)</f>
        <v>0</v>
      </c>
      <c r="BF668" s="381" t="n">
        <f aca="false">IF(AW668&gt;1,0,V668-AW668*V668)</f>
        <v>0</v>
      </c>
    </row>
    <row r="669" customFormat="false" ht="19.5" hidden="false" customHeight="true" outlineLevel="0" collapsed="false">
      <c r="A669" s="166"/>
      <c r="B669" s="208" t="n">
        <f aca="false">B668+1</f>
        <v>51</v>
      </c>
      <c r="C669" s="166"/>
      <c r="D669" s="369" t="n">
        <f aca="false">INDEX(_Rge_Projectdata_IC,$B669,MATCH("Project-ID",_Rge_Headline_Projectdata,0))</f>
        <v>0</v>
      </c>
      <c r="E669" s="370" t="str">
        <f aca="false" t="array" ref="E669:E669">IF(INDEX(_Rge_Data_IC_CY,$B669,E$1)=0,"",TEXT(INDEX(_Rge_Data_IC_CY,$B669,E$1),"JJJJMMTT"))</f>
        <v/>
      </c>
      <c r="F669" s="371" t="str">
        <f aca="false" t="array" ref="F669:F669">INDEX(_Rge_Data_IC_CY,$B669,F$1)</f>
        <v>Closed</v>
      </c>
      <c r="G669" s="371" t="n">
        <f aca="false" t="array" ref="G669:G669">IFERROR(MATCH(INDEX(_Rge_Data_IC_CY,$B669,G$1),_Rge_Projectstatus,0),"")</f>
        <v>2</v>
      </c>
      <c r="H669" s="372" t="n">
        <f aca="false">INDEX(_Rge_Data_IC_CY,$B669,H$1)</f>
        <v>0</v>
      </c>
      <c r="I669" s="373" t="n">
        <f aca="false">INDEX(_Rge_Data_IC_CY,$B669,I$1)</f>
        <v>0</v>
      </c>
      <c r="J669" s="373" t="n">
        <f aca="false">INDEX(_Rge_Data_IC_CY,$B669,J$1)</f>
        <v>0</v>
      </c>
      <c r="K669" s="373" t="n">
        <f aca="false">INDEX(_Rge_Data_IC_CY,$B669,K$1)</f>
        <v>0</v>
      </c>
      <c r="L669" s="255" t="n">
        <f aca="false" t="array" ref="L669:L669">INDEX(_Rge_Data_IC_CY,$B669,L$1)</f>
        <v>0</v>
      </c>
      <c r="M669" s="255" t="n">
        <f aca="false" t="array" ref="M669:M669">INDEX(_Rge_Data_IC_CY,$B669,M$1)</f>
        <v>0</v>
      </c>
      <c r="N669" s="255" t="n">
        <f aca="false" t="array" ref="N669:N669">INDEX(_Rge_Data_IC_CY,$B669,N$1)</f>
        <v>0</v>
      </c>
      <c r="O669" s="255" t="n">
        <f aca="false" t="array" ref="O669:O669">INDEX(_Rge_Data_IC_CY,$B669,O$1)</f>
        <v>0</v>
      </c>
      <c r="P669" s="255" t="n">
        <f aca="false" t="array" ref="P669:P669">INDEX(_Rge_Data_IC_CY,$B669,P$1)</f>
        <v>0</v>
      </c>
      <c r="Q669" s="255" t="n">
        <f aca="false">INDEX(_Rge_Data_IC_CY,$B669,Q$1)</f>
        <v>0</v>
      </c>
      <c r="R669" s="255" t="n">
        <f aca="false" t="array" ref="R669:R669">INDEX(_Rge_Data_IC_CY,$B669,R$1)</f>
        <v>0</v>
      </c>
      <c r="S669" s="255" t="n">
        <f aca="false" t="array" ref="S669:S669">INDEX(_Rge_Data_IC_CY,$B669,S$1)</f>
        <v>0</v>
      </c>
      <c r="T669" s="255" t="n">
        <f aca="false">H669-S669</f>
        <v>0</v>
      </c>
      <c r="U669" s="374" t="n">
        <f aca="false">IFERROR(T669/H669,0)</f>
        <v>0</v>
      </c>
      <c r="V669" s="375" t="n">
        <f aca="false">INDEX(_Rge_Data_IC_CY,$B669,V$1)</f>
        <v>0</v>
      </c>
      <c r="W669" s="259" t="n">
        <f aca="false">INDEX(_Rge_Data_IC_CY,$B669,W$1)</f>
        <v>0</v>
      </c>
      <c r="X669" s="259" t="n">
        <f aca="false">INDEX(_Rge_Data_IC_CY,$B669,X$1)</f>
        <v>0</v>
      </c>
      <c r="Y669" s="259" t="n">
        <f aca="false">INDEX(_Rge_Data_IC_CY,$B669,Y$1)</f>
        <v>0</v>
      </c>
      <c r="Z669" s="259" t="n">
        <f aca="false" t="array" ref="Z669:Z669">INDEX(_Rge_Data_IC_CY,$B669,Z$1)</f>
        <v>0</v>
      </c>
      <c r="AA669" s="259" t="n">
        <f aca="false" t="array" ref="AA669:AA669">INDEX(_Rge_Data_IC_CY,$B669,AA$1)</f>
        <v>0</v>
      </c>
      <c r="AB669" s="259" t="n">
        <f aca="false" t="array" ref="AB669:AB669">INDEX(_Rge_Data_IC_CY,$B669,AB$1)</f>
        <v>0</v>
      </c>
      <c r="AC669" s="259" t="n">
        <f aca="false" t="array" ref="AC669:AC669">INDEX(_Rge_Data_IC_CY,$B669,AC$1)</f>
        <v>0</v>
      </c>
      <c r="AD669" s="259" t="n">
        <f aca="false" t="array" ref="AD669:AD669">INDEX(_Rge_Data_IC_CY,$B669,AD$1)</f>
        <v>0</v>
      </c>
      <c r="AE669" s="259" t="n">
        <f aca="false">INDEX(_Rge_Data_IC_CY,$B669,AE$1)</f>
        <v>0</v>
      </c>
      <c r="AF669" s="259" t="n">
        <f aca="false" t="array" ref="AF669:AF669">INDEX(_Rge_Data_IC_CY,$B669,AF$1)</f>
        <v>0</v>
      </c>
      <c r="AG669" s="259" t="n">
        <f aca="false" t="array" ref="AG669:AG669">INDEX(_Rge_Data_IC_CY,$B669,AG$1)</f>
        <v>0</v>
      </c>
      <c r="AH669" s="259" t="n">
        <f aca="false">V669-AG669</f>
        <v>0</v>
      </c>
      <c r="AI669" s="376" t="n">
        <f aca="false">IFERROR(AH669/V669,)</f>
        <v>0</v>
      </c>
      <c r="AJ669" s="377" t="n">
        <f aca="false">INDEX(_Rge_Data_IC_CY,$B669,AJ$1)</f>
        <v>0</v>
      </c>
      <c r="AK669" s="378" t="n">
        <f aca="false">INDEX(_Rge_Data_IC_CY,$B669,AK$1)</f>
        <v>0</v>
      </c>
      <c r="AL669" s="378" t="n">
        <f aca="false">INDEX(_Rge_Data_IC_CY,$B669,AL$1)</f>
        <v>0</v>
      </c>
      <c r="AM669" s="378" t="n">
        <f aca="false">INDEX(_Rge_Data_IC_CY,$B669,AM$1)</f>
        <v>0</v>
      </c>
      <c r="AN669" s="378" t="n">
        <f aca="false" t="array" ref="AN669:AN669">INDEX(_Rge_Data_IC_CY,$B669,AN$1)</f>
        <v>0</v>
      </c>
      <c r="AO669" s="378" t="n">
        <f aca="false" t="array" ref="AO669:AO669">INDEX(_Rge_Data_IC_CY,$B669,AO$1)</f>
        <v>0</v>
      </c>
      <c r="AP669" s="378" t="n">
        <f aca="false" t="array" ref="AP669:AP669">INDEX(_Rge_Data_IC_CY,$B669,AP$1)</f>
        <v>0</v>
      </c>
      <c r="AQ669" s="378" t="n">
        <f aca="false" t="array" ref="AQ669:AQ669">INDEX(_Rge_Data_IC_CY,$B669,AQ$1)</f>
        <v>0</v>
      </c>
      <c r="AR669" s="378" t="n">
        <f aca="false" t="array" ref="AR669:AR669">INDEX(_Rge_Data_IC_CY,$B669,AR$1)</f>
        <v>0</v>
      </c>
      <c r="AS669" s="378" t="n">
        <f aca="false">INDEX(_Rge_Data_IC_CY,$B669,AS$1)</f>
        <v>0</v>
      </c>
      <c r="AT669" s="378" t="n">
        <f aca="false" t="array" ref="AT669:AT669">INDEX(_Rge_Data_IC_CY,$B669,AT$1)</f>
        <v>0</v>
      </c>
      <c r="AU669" s="378" t="n">
        <f aca="false" t="array" ref="AU669:AU669">INDEX(_Rge_Data_IC_CY,$B669,AU$1)</f>
        <v>0</v>
      </c>
      <c r="AV669" s="262" t="e">
        <f aca="false">IF(#REF!="N",0,AU669+AX669+AY669)</f>
        <v>#REF!</v>
      </c>
      <c r="AW669" s="263" t="n">
        <f aca="false">IFERROR(AU669/AG669,0)</f>
        <v>0</v>
      </c>
      <c r="AX669" s="264" t="n">
        <f aca="false">IFERROR(IF(AND($F669="OPEN",$AH669&gt;0),$AH669*_SoP*$AW669,IF(AND($F669="CLOSED",$AH669&gt;0),$AH669*_SoL*$AW669,0)),0)</f>
        <v>0</v>
      </c>
      <c r="AY669" s="264" t="n">
        <f aca="false">IFERROR(IF($AH669&lt;0,$AH669*_SoL,0),0)</f>
        <v>0</v>
      </c>
      <c r="AZ669" s="265" t="n">
        <f aca="false">AU669+AX669</f>
        <v>0</v>
      </c>
      <c r="BA669" s="265" t="n">
        <f aca="false">AJ669-AY669</f>
        <v>0</v>
      </c>
      <c r="BB669" s="265" t="n">
        <f aca="false">AZ669-BA669</f>
        <v>0</v>
      </c>
      <c r="BC669" s="266" t="n">
        <f aca="false">IF($BB669&gt;=0,$BB669,0)</f>
        <v>0</v>
      </c>
      <c r="BD669" s="379" t="n">
        <f aca="false">IF($BB669&lt;=0,-$BB669,0)</f>
        <v>-0</v>
      </c>
      <c r="BE669" s="380" t="n">
        <f aca="false">IF((V669-AJ669)&lt;0,0,V669-AJ669)</f>
        <v>0</v>
      </c>
      <c r="BF669" s="381" t="n">
        <f aca="false">IF(AW669&gt;1,0,V669-AW669*V669)</f>
        <v>0</v>
      </c>
    </row>
    <row r="670" customFormat="false" ht="19.5" hidden="false" customHeight="true" outlineLevel="0" collapsed="false">
      <c r="A670" s="166"/>
      <c r="B670" s="208" t="n">
        <f aca="false">B669+1</f>
        <v>52</v>
      </c>
      <c r="C670" s="166"/>
      <c r="D670" s="369" t="n">
        <f aca="false">INDEX(_Rge_Projectdata_IC,$B670,MATCH("Project-ID",_Rge_Headline_Projectdata,0))</f>
        <v>0</v>
      </c>
      <c r="E670" s="370" t="str">
        <f aca="false" t="array" ref="E670:E670">IF(INDEX(_Rge_Data_IC_CY,$B670,E$1)=0,"",TEXT(INDEX(_Rge_Data_IC_CY,$B670,E$1),"JJJJMMTT"))</f>
        <v/>
      </c>
      <c r="F670" s="371" t="str">
        <f aca="false" t="array" ref="F670:F670">INDEX(_Rge_Data_IC_CY,$B670,F$1)</f>
        <v>Closed</v>
      </c>
      <c r="G670" s="371" t="n">
        <f aca="false" t="array" ref="G670:G670">IFERROR(MATCH(INDEX(_Rge_Data_IC_CY,$B670,G$1),_Rge_Projectstatus,0),"")</f>
        <v>2</v>
      </c>
      <c r="H670" s="372" t="n">
        <f aca="false">INDEX(_Rge_Data_IC_CY,$B670,H$1)</f>
        <v>0</v>
      </c>
      <c r="I670" s="373" t="n">
        <f aca="false">INDEX(_Rge_Data_IC_CY,$B670,I$1)</f>
        <v>0</v>
      </c>
      <c r="J670" s="373" t="n">
        <f aca="false">INDEX(_Rge_Data_IC_CY,$B670,J$1)</f>
        <v>0</v>
      </c>
      <c r="K670" s="373" t="n">
        <f aca="false">INDEX(_Rge_Data_IC_CY,$B670,K$1)</f>
        <v>0</v>
      </c>
      <c r="L670" s="255" t="n">
        <f aca="false" t="array" ref="L670:L670">INDEX(_Rge_Data_IC_CY,$B670,L$1)</f>
        <v>0</v>
      </c>
      <c r="M670" s="255" t="n">
        <f aca="false" t="array" ref="M670:M670">INDEX(_Rge_Data_IC_CY,$B670,M$1)</f>
        <v>0</v>
      </c>
      <c r="N670" s="255" t="n">
        <f aca="false" t="array" ref="N670:N670">INDEX(_Rge_Data_IC_CY,$B670,N$1)</f>
        <v>0</v>
      </c>
      <c r="O670" s="255" t="n">
        <f aca="false" t="array" ref="O670:O670">INDEX(_Rge_Data_IC_CY,$B670,O$1)</f>
        <v>0</v>
      </c>
      <c r="P670" s="255" t="n">
        <f aca="false" t="array" ref="P670:P670">INDEX(_Rge_Data_IC_CY,$B670,P$1)</f>
        <v>0</v>
      </c>
      <c r="Q670" s="255" t="n">
        <f aca="false">INDEX(_Rge_Data_IC_CY,$B670,Q$1)</f>
        <v>0</v>
      </c>
      <c r="R670" s="255" t="n">
        <f aca="false" t="array" ref="R670:R670">INDEX(_Rge_Data_IC_CY,$B670,R$1)</f>
        <v>0</v>
      </c>
      <c r="S670" s="255" t="n">
        <f aca="false" t="array" ref="S670:S670">INDEX(_Rge_Data_IC_CY,$B670,S$1)</f>
        <v>0</v>
      </c>
      <c r="T670" s="255" t="n">
        <f aca="false">H670-S670</f>
        <v>0</v>
      </c>
      <c r="U670" s="374" t="n">
        <f aca="false">IFERROR(T670/H670,0)</f>
        <v>0</v>
      </c>
      <c r="V670" s="375" t="n">
        <f aca="false">INDEX(_Rge_Data_IC_CY,$B670,V$1)</f>
        <v>0</v>
      </c>
      <c r="W670" s="259" t="n">
        <f aca="false">INDEX(_Rge_Data_IC_CY,$B670,W$1)</f>
        <v>0</v>
      </c>
      <c r="X670" s="259" t="n">
        <f aca="false">INDEX(_Rge_Data_IC_CY,$B670,X$1)</f>
        <v>0</v>
      </c>
      <c r="Y670" s="259" t="n">
        <f aca="false">INDEX(_Rge_Data_IC_CY,$B670,Y$1)</f>
        <v>0</v>
      </c>
      <c r="Z670" s="259" t="n">
        <f aca="false" t="array" ref="Z670:Z670">INDEX(_Rge_Data_IC_CY,$B670,Z$1)</f>
        <v>0</v>
      </c>
      <c r="AA670" s="259" t="n">
        <f aca="false" t="array" ref="AA670:AA670">INDEX(_Rge_Data_IC_CY,$B670,AA$1)</f>
        <v>0</v>
      </c>
      <c r="AB670" s="259" t="n">
        <f aca="false" t="array" ref="AB670:AB670">INDEX(_Rge_Data_IC_CY,$B670,AB$1)</f>
        <v>0</v>
      </c>
      <c r="AC670" s="259" t="n">
        <f aca="false" t="array" ref="AC670:AC670">INDEX(_Rge_Data_IC_CY,$B670,AC$1)</f>
        <v>0</v>
      </c>
      <c r="AD670" s="259" t="n">
        <f aca="false" t="array" ref="AD670:AD670">INDEX(_Rge_Data_IC_CY,$B670,AD$1)</f>
        <v>0</v>
      </c>
      <c r="AE670" s="259" t="n">
        <f aca="false">INDEX(_Rge_Data_IC_CY,$B670,AE$1)</f>
        <v>0</v>
      </c>
      <c r="AF670" s="259" t="n">
        <f aca="false" t="array" ref="AF670:AF670">INDEX(_Rge_Data_IC_CY,$B670,AF$1)</f>
        <v>0</v>
      </c>
      <c r="AG670" s="259" t="n">
        <f aca="false" t="array" ref="AG670:AG670">INDEX(_Rge_Data_IC_CY,$B670,AG$1)</f>
        <v>0</v>
      </c>
      <c r="AH670" s="259" t="n">
        <f aca="false">V670-AG670</f>
        <v>0</v>
      </c>
      <c r="AI670" s="376" t="n">
        <f aca="false">IFERROR(AH670/V670,)</f>
        <v>0</v>
      </c>
      <c r="AJ670" s="377" t="n">
        <f aca="false">INDEX(_Rge_Data_IC_CY,$B670,AJ$1)</f>
        <v>0</v>
      </c>
      <c r="AK670" s="378" t="n">
        <f aca="false">INDEX(_Rge_Data_IC_CY,$B670,AK$1)</f>
        <v>0</v>
      </c>
      <c r="AL670" s="378" t="n">
        <f aca="false">INDEX(_Rge_Data_IC_CY,$B670,AL$1)</f>
        <v>0</v>
      </c>
      <c r="AM670" s="378" t="n">
        <f aca="false">INDEX(_Rge_Data_IC_CY,$B670,AM$1)</f>
        <v>0</v>
      </c>
      <c r="AN670" s="378" t="n">
        <f aca="false" t="array" ref="AN670:AN670">INDEX(_Rge_Data_IC_CY,$B670,AN$1)</f>
        <v>0</v>
      </c>
      <c r="AO670" s="378" t="n">
        <f aca="false" t="array" ref="AO670:AO670">INDEX(_Rge_Data_IC_CY,$B670,AO$1)</f>
        <v>0</v>
      </c>
      <c r="AP670" s="378" t="n">
        <f aca="false" t="array" ref="AP670:AP670">INDEX(_Rge_Data_IC_CY,$B670,AP$1)</f>
        <v>0</v>
      </c>
      <c r="AQ670" s="378" t="n">
        <f aca="false" t="array" ref="AQ670:AQ670">INDEX(_Rge_Data_IC_CY,$B670,AQ$1)</f>
        <v>0</v>
      </c>
      <c r="AR670" s="378" t="n">
        <f aca="false" t="array" ref="AR670:AR670">INDEX(_Rge_Data_IC_CY,$B670,AR$1)</f>
        <v>0</v>
      </c>
      <c r="AS670" s="378" t="n">
        <f aca="false">INDEX(_Rge_Data_IC_CY,$B670,AS$1)</f>
        <v>0</v>
      </c>
      <c r="AT670" s="378" t="n">
        <f aca="false" t="array" ref="AT670:AT670">INDEX(_Rge_Data_IC_CY,$B670,AT$1)</f>
        <v>0</v>
      </c>
      <c r="AU670" s="378" t="n">
        <f aca="false" t="array" ref="AU670:AU670">INDEX(_Rge_Data_IC_CY,$B670,AU$1)</f>
        <v>0</v>
      </c>
      <c r="AV670" s="262" t="e">
        <f aca="false">IF(#REF!="N",0,AU670+AX670+AY670)</f>
        <v>#REF!</v>
      </c>
      <c r="AW670" s="263" t="n">
        <f aca="false">IFERROR(AU670/AG670,0)</f>
        <v>0</v>
      </c>
      <c r="AX670" s="264" t="n">
        <f aca="false">IFERROR(IF(AND($F670="OPEN",$AH670&gt;0),$AH670*_SoP*$AW670,IF(AND($F670="CLOSED",$AH670&gt;0),$AH670*_SoL*$AW670,0)),0)</f>
        <v>0</v>
      </c>
      <c r="AY670" s="264" t="n">
        <f aca="false">IFERROR(IF($AH670&lt;0,$AH670*_SoL,0),0)</f>
        <v>0</v>
      </c>
      <c r="AZ670" s="265" t="n">
        <f aca="false">AU670+AX670</f>
        <v>0</v>
      </c>
      <c r="BA670" s="265" t="n">
        <f aca="false">AJ670-AY670</f>
        <v>0</v>
      </c>
      <c r="BB670" s="265" t="n">
        <f aca="false">AZ670-BA670</f>
        <v>0</v>
      </c>
      <c r="BC670" s="266" t="n">
        <f aca="false">IF($BB670&gt;=0,$BB670,0)</f>
        <v>0</v>
      </c>
      <c r="BD670" s="379" t="n">
        <f aca="false">IF($BB670&lt;=0,-$BB670,0)</f>
        <v>-0</v>
      </c>
      <c r="BE670" s="380" t="n">
        <f aca="false">IF((V670-AJ670)&lt;0,0,V670-AJ670)</f>
        <v>0</v>
      </c>
      <c r="BF670" s="381" t="n">
        <f aca="false">IF(AW670&gt;1,0,V670-AW670*V670)</f>
        <v>0</v>
      </c>
    </row>
    <row r="671" customFormat="false" ht="19.5" hidden="false" customHeight="true" outlineLevel="0" collapsed="false">
      <c r="A671" s="166"/>
      <c r="B671" s="208" t="n">
        <f aca="false">B670+1</f>
        <v>53</v>
      </c>
      <c r="C671" s="166"/>
      <c r="D671" s="369" t="n">
        <f aca="false">INDEX(_Rge_Projectdata_IC,$B671,MATCH("Project-ID",_Rge_Headline_Projectdata,0))</f>
        <v>0</v>
      </c>
      <c r="E671" s="370" t="str">
        <f aca="false" t="array" ref="E671:E671">IF(INDEX(_Rge_Data_IC_CY,$B671,E$1)=0,"",TEXT(INDEX(_Rge_Data_IC_CY,$B671,E$1),"JJJJMMTT"))</f>
        <v/>
      </c>
      <c r="F671" s="371" t="str">
        <f aca="false" t="array" ref="F671:F671">INDEX(_Rge_Data_IC_CY,$B671,F$1)</f>
        <v>Closed</v>
      </c>
      <c r="G671" s="371" t="n">
        <f aca="false" t="array" ref="G671:G671">IFERROR(MATCH(INDEX(_Rge_Data_IC_CY,$B671,G$1),_Rge_Projectstatus,0),"")</f>
        <v>2</v>
      </c>
      <c r="H671" s="372" t="n">
        <f aca="false">INDEX(_Rge_Data_IC_CY,$B671,H$1)</f>
        <v>0</v>
      </c>
      <c r="I671" s="373" t="n">
        <f aca="false">INDEX(_Rge_Data_IC_CY,$B671,I$1)</f>
        <v>0</v>
      </c>
      <c r="J671" s="373" t="n">
        <f aca="false">INDEX(_Rge_Data_IC_CY,$B671,J$1)</f>
        <v>0</v>
      </c>
      <c r="K671" s="373" t="n">
        <f aca="false">INDEX(_Rge_Data_IC_CY,$B671,K$1)</f>
        <v>0</v>
      </c>
      <c r="L671" s="255" t="n">
        <f aca="false" t="array" ref="L671:L671">INDEX(_Rge_Data_IC_CY,$B671,L$1)</f>
        <v>0</v>
      </c>
      <c r="M671" s="255" t="n">
        <f aca="false" t="array" ref="M671:M671">INDEX(_Rge_Data_IC_CY,$B671,M$1)</f>
        <v>0</v>
      </c>
      <c r="N671" s="255" t="n">
        <f aca="false" t="array" ref="N671:N671">INDEX(_Rge_Data_IC_CY,$B671,N$1)</f>
        <v>0</v>
      </c>
      <c r="O671" s="255" t="n">
        <f aca="false" t="array" ref="O671:O671">INDEX(_Rge_Data_IC_CY,$B671,O$1)</f>
        <v>0</v>
      </c>
      <c r="P671" s="255" t="n">
        <f aca="false" t="array" ref="P671:P671">INDEX(_Rge_Data_IC_CY,$B671,P$1)</f>
        <v>0</v>
      </c>
      <c r="Q671" s="255" t="n">
        <f aca="false">INDEX(_Rge_Data_IC_CY,$B671,Q$1)</f>
        <v>0</v>
      </c>
      <c r="R671" s="255" t="n">
        <f aca="false" t="array" ref="R671:R671">INDEX(_Rge_Data_IC_CY,$B671,R$1)</f>
        <v>0</v>
      </c>
      <c r="S671" s="255" t="n">
        <f aca="false" t="array" ref="S671:S671">INDEX(_Rge_Data_IC_CY,$B671,S$1)</f>
        <v>0</v>
      </c>
      <c r="T671" s="255" t="n">
        <f aca="false">H671-S671</f>
        <v>0</v>
      </c>
      <c r="U671" s="374" t="n">
        <f aca="false">IFERROR(T671/H671,0)</f>
        <v>0</v>
      </c>
      <c r="V671" s="375" t="n">
        <f aca="false">INDEX(_Rge_Data_IC_CY,$B671,V$1)</f>
        <v>0</v>
      </c>
      <c r="W671" s="259" t="n">
        <f aca="false">INDEX(_Rge_Data_IC_CY,$B671,W$1)</f>
        <v>0</v>
      </c>
      <c r="X671" s="259" t="n">
        <f aca="false">INDEX(_Rge_Data_IC_CY,$B671,X$1)</f>
        <v>0</v>
      </c>
      <c r="Y671" s="259" t="n">
        <f aca="false">INDEX(_Rge_Data_IC_CY,$B671,Y$1)</f>
        <v>0</v>
      </c>
      <c r="Z671" s="259" t="n">
        <f aca="false" t="array" ref="Z671:Z671">INDEX(_Rge_Data_IC_CY,$B671,Z$1)</f>
        <v>0</v>
      </c>
      <c r="AA671" s="259" t="n">
        <f aca="false" t="array" ref="AA671:AA671">INDEX(_Rge_Data_IC_CY,$B671,AA$1)</f>
        <v>0</v>
      </c>
      <c r="AB671" s="259" t="n">
        <f aca="false" t="array" ref="AB671:AB671">INDEX(_Rge_Data_IC_CY,$B671,AB$1)</f>
        <v>0</v>
      </c>
      <c r="AC671" s="259" t="n">
        <f aca="false" t="array" ref="AC671:AC671">INDEX(_Rge_Data_IC_CY,$B671,AC$1)</f>
        <v>0</v>
      </c>
      <c r="AD671" s="259" t="n">
        <f aca="false" t="array" ref="AD671:AD671">INDEX(_Rge_Data_IC_CY,$B671,AD$1)</f>
        <v>0</v>
      </c>
      <c r="AE671" s="259" t="n">
        <f aca="false">INDEX(_Rge_Data_IC_CY,$B671,AE$1)</f>
        <v>0</v>
      </c>
      <c r="AF671" s="259" t="n">
        <f aca="false" t="array" ref="AF671:AF671">INDEX(_Rge_Data_IC_CY,$B671,AF$1)</f>
        <v>0</v>
      </c>
      <c r="AG671" s="259" t="n">
        <f aca="false" t="array" ref="AG671:AG671">INDEX(_Rge_Data_IC_CY,$B671,AG$1)</f>
        <v>0</v>
      </c>
      <c r="AH671" s="259" t="n">
        <f aca="false">V671-AG671</f>
        <v>0</v>
      </c>
      <c r="AI671" s="376" t="n">
        <f aca="false">IFERROR(AH671/V671,)</f>
        <v>0</v>
      </c>
      <c r="AJ671" s="377" t="n">
        <f aca="false">INDEX(_Rge_Data_IC_CY,$B671,AJ$1)</f>
        <v>0</v>
      </c>
      <c r="AK671" s="378" t="n">
        <f aca="false">INDEX(_Rge_Data_IC_CY,$B671,AK$1)</f>
        <v>0</v>
      </c>
      <c r="AL671" s="378" t="n">
        <f aca="false">INDEX(_Rge_Data_IC_CY,$B671,AL$1)</f>
        <v>0</v>
      </c>
      <c r="AM671" s="378" t="n">
        <f aca="false">INDEX(_Rge_Data_IC_CY,$B671,AM$1)</f>
        <v>0</v>
      </c>
      <c r="AN671" s="378" t="n">
        <f aca="false" t="array" ref="AN671:AN671">INDEX(_Rge_Data_IC_CY,$B671,AN$1)</f>
        <v>0</v>
      </c>
      <c r="AO671" s="378" t="n">
        <f aca="false" t="array" ref="AO671:AO671">INDEX(_Rge_Data_IC_CY,$B671,AO$1)</f>
        <v>0</v>
      </c>
      <c r="AP671" s="378" t="n">
        <f aca="false" t="array" ref="AP671:AP671">INDEX(_Rge_Data_IC_CY,$B671,AP$1)</f>
        <v>0</v>
      </c>
      <c r="AQ671" s="378" t="n">
        <f aca="false" t="array" ref="AQ671:AQ671">INDEX(_Rge_Data_IC_CY,$B671,AQ$1)</f>
        <v>0</v>
      </c>
      <c r="AR671" s="378" t="n">
        <f aca="false" t="array" ref="AR671:AR671">INDEX(_Rge_Data_IC_CY,$B671,AR$1)</f>
        <v>0</v>
      </c>
      <c r="AS671" s="378" t="n">
        <f aca="false">INDEX(_Rge_Data_IC_CY,$B671,AS$1)</f>
        <v>0</v>
      </c>
      <c r="AT671" s="378" t="n">
        <f aca="false" t="array" ref="AT671:AT671">INDEX(_Rge_Data_IC_CY,$B671,AT$1)</f>
        <v>0</v>
      </c>
      <c r="AU671" s="378" t="n">
        <f aca="false" t="array" ref="AU671:AU671">INDEX(_Rge_Data_IC_CY,$B671,AU$1)</f>
        <v>0</v>
      </c>
      <c r="AV671" s="262" t="e">
        <f aca="false">IF(#REF!="N",0,AU671+AX671+AY671)</f>
        <v>#REF!</v>
      </c>
      <c r="AW671" s="263" t="n">
        <f aca="false">IFERROR(AU671/AG671,0)</f>
        <v>0</v>
      </c>
      <c r="AX671" s="264" t="n">
        <f aca="false">IFERROR(IF(AND($F671="OPEN",$AH671&gt;0),$AH671*_SoP*$AW671,IF(AND($F671="CLOSED",$AH671&gt;0),$AH671*_SoL*$AW671,0)),0)</f>
        <v>0</v>
      </c>
      <c r="AY671" s="264" t="n">
        <f aca="false">IFERROR(IF($AH671&lt;0,$AH671*_SoL,0),0)</f>
        <v>0</v>
      </c>
      <c r="AZ671" s="265" t="n">
        <f aca="false">AU671+AX671</f>
        <v>0</v>
      </c>
      <c r="BA671" s="265" t="n">
        <f aca="false">AJ671-AY671</f>
        <v>0</v>
      </c>
      <c r="BB671" s="265" t="n">
        <f aca="false">AZ671-BA671</f>
        <v>0</v>
      </c>
      <c r="BC671" s="266" t="n">
        <f aca="false">IF($BB671&gt;=0,$BB671,0)</f>
        <v>0</v>
      </c>
      <c r="BD671" s="379" t="n">
        <f aca="false">IF($BB671&lt;=0,-$BB671,0)</f>
        <v>-0</v>
      </c>
      <c r="BE671" s="380" t="n">
        <f aca="false">IF((V671-AJ671)&lt;0,0,V671-AJ671)</f>
        <v>0</v>
      </c>
      <c r="BF671" s="381" t="n">
        <f aca="false">IF(AW671&gt;1,0,V671-AW671*V671)</f>
        <v>0</v>
      </c>
    </row>
    <row r="672" customFormat="false" ht="19.5" hidden="false" customHeight="true" outlineLevel="0" collapsed="false">
      <c r="A672" s="166"/>
      <c r="B672" s="208" t="n">
        <f aca="false">B671+1</f>
        <v>54</v>
      </c>
      <c r="C672" s="166"/>
      <c r="D672" s="369" t="n">
        <f aca="false">INDEX(_Rge_Projectdata_IC,$B672,MATCH("Project-ID",_Rge_Headline_Projectdata,0))</f>
        <v>0</v>
      </c>
      <c r="E672" s="370" t="str">
        <f aca="false" t="array" ref="E672:E672">IF(INDEX(_Rge_Data_IC_CY,$B672,E$1)=0,"",TEXT(INDEX(_Rge_Data_IC_CY,$B672,E$1),"JJJJMMTT"))</f>
        <v/>
      </c>
      <c r="F672" s="371" t="str">
        <f aca="false" t="array" ref="F672:F672">INDEX(_Rge_Data_IC_CY,$B672,F$1)</f>
        <v>Closed</v>
      </c>
      <c r="G672" s="371" t="n">
        <f aca="false" t="array" ref="G672:G672">IFERROR(MATCH(INDEX(_Rge_Data_IC_CY,$B672,G$1),_Rge_Projectstatus,0),"")</f>
        <v>2</v>
      </c>
      <c r="H672" s="372" t="n">
        <f aca="false">INDEX(_Rge_Data_IC_CY,$B672,H$1)</f>
        <v>0</v>
      </c>
      <c r="I672" s="373" t="n">
        <f aca="false">INDEX(_Rge_Data_IC_CY,$B672,I$1)</f>
        <v>0</v>
      </c>
      <c r="J672" s="373" t="n">
        <f aca="false">INDEX(_Rge_Data_IC_CY,$B672,J$1)</f>
        <v>0</v>
      </c>
      <c r="K672" s="373" t="n">
        <f aca="false">INDEX(_Rge_Data_IC_CY,$B672,K$1)</f>
        <v>0</v>
      </c>
      <c r="L672" s="255" t="n">
        <f aca="false" t="array" ref="L672:L672">INDEX(_Rge_Data_IC_CY,$B672,L$1)</f>
        <v>0</v>
      </c>
      <c r="M672" s="255" t="n">
        <f aca="false" t="array" ref="M672:M672">INDEX(_Rge_Data_IC_CY,$B672,M$1)</f>
        <v>0</v>
      </c>
      <c r="N672" s="255" t="n">
        <f aca="false" t="array" ref="N672:N672">INDEX(_Rge_Data_IC_CY,$B672,N$1)</f>
        <v>0</v>
      </c>
      <c r="O672" s="255" t="n">
        <f aca="false" t="array" ref="O672:O672">INDEX(_Rge_Data_IC_CY,$B672,O$1)</f>
        <v>0</v>
      </c>
      <c r="P672" s="255" t="n">
        <f aca="false" t="array" ref="P672:P672">INDEX(_Rge_Data_IC_CY,$B672,P$1)</f>
        <v>0</v>
      </c>
      <c r="Q672" s="255" t="n">
        <f aca="false">INDEX(_Rge_Data_IC_CY,$B672,Q$1)</f>
        <v>0</v>
      </c>
      <c r="R672" s="255" t="n">
        <f aca="false" t="array" ref="R672:R672">INDEX(_Rge_Data_IC_CY,$B672,R$1)</f>
        <v>0</v>
      </c>
      <c r="S672" s="255" t="n">
        <f aca="false" t="array" ref="S672:S672">INDEX(_Rge_Data_IC_CY,$B672,S$1)</f>
        <v>0</v>
      </c>
      <c r="T672" s="255" t="n">
        <f aca="false">H672-S672</f>
        <v>0</v>
      </c>
      <c r="U672" s="374" t="n">
        <f aca="false">IFERROR(T672/H672,0)</f>
        <v>0</v>
      </c>
      <c r="V672" s="375" t="n">
        <f aca="false">INDEX(_Rge_Data_IC_CY,$B672,V$1)</f>
        <v>0</v>
      </c>
      <c r="W672" s="259" t="n">
        <f aca="false">INDEX(_Rge_Data_IC_CY,$B672,W$1)</f>
        <v>0</v>
      </c>
      <c r="X672" s="259" t="n">
        <f aca="false">INDEX(_Rge_Data_IC_CY,$B672,X$1)</f>
        <v>0</v>
      </c>
      <c r="Y672" s="259" t="n">
        <f aca="false">INDEX(_Rge_Data_IC_CY,$B672,Y$1)</f>
        <v>0</v>
      </c>
      <c r="Z672" s="259" t="n">
        <f aca="false" t="array" ref="Z672:Z672">INDEX(_Rge_Data_IC_CY,$B672,Z$1)</f>
        <v>0</v>
      </c>
      <c r="AA672" s="259" t="n">
        <f aca="false" t="array" ref="AA672:AA672">INDEX(_Rge_Data_IC_CY,$B672,AA$1)</f>
        <v>0</v>
      </c>
      <c r="AB672" s="259" t="n">
        <f aca="false" t="array" ref="AB672:AB672">INDEX(_Rge_Data_IC_CY,$B672,AB$1)</f>
        <v>0</v>
      </c>
      <c r="AC672" s="259" t="n">
        <f aca="false" t="array" ref="AC672:AC672">INDEX(_Rge_Data_IC_CY,$B672,AC$1)</f>
        <v>0</v>
      </c>
      <c r="AD672" s="259" t="n">
        <f aca="false" t="array" ref="AD672:AD672">INDEX(_Rge_Data_IC_CY,$B672,AD$1)</f>
        <v>0</v>
      </c>
      <c r="AE672" s="259" t="n">
        <f aca="false">INDEX(_Rge_Data_IC_CY,$B672,AE$1)</f>
        <v>0</v>
      </c>
      <c r="AF672" s="259" t="n">
        <f aca="false" t="array" ref="AF672:AF672">INDEX(_Rge_Data_IC_CY,$B672,AF$1)</f>
        <v>0</v>
      </c>
      <c r="AG672" s="259" t="n">
        <f aca="false" t="array" ref="AG672:AG672">INDEX(_Rge_Data_IC_CY,$B672,AG$1)</f>
        <v>0</v>
      </c>
      <c r="AH672" s="259" t="n">
        <f aca="false">V672-AG672</f>
        <v>0</v>
      </c>
      <c r="AI672" s="376" t="n">
        <f aca="false">IFERROR(AH672/V672,)</f>
        <v>0</v>
      </c>
      <c r="AJ672" s="377" t="n">
        <f aca="false">INDEX(_Rge_Data_IC_CY,$B672,AJ$1)</f>
        <v>0</v>
      </c>
      <c r="AK672" s="378" t="n">
        <f aca="false">INDEX(_Rge_Data_IC_CY,$B672,AK$1)</f>
        <v>0</v>
      </c>
      <c r="AL672" s="378" t="n">
        <f aca="false">INDEX(_Rge_Data_IC_CY,$B672,AL$1)</f>
        <v>0</v>
      </c>
      <c r="AM672" s="378" t="n">
        <f aca="false">INDEX(_Rge_Data_IC_CY,$B672,AM$1)</f>
        <v>0</v>
      </c>
      <c r="AN672" s="378" t="n">
        <f aca="false" t="array" ref="AN672:AN672">INDEX(_Rge_Data_IC_CY,$B672,AN$1)</f>
        <v>0</v>
      </c>
      <c r="AO672" s="378" t="n">
        <f aca="false" t="array" ref="AO672:AO672">INDEX(_Rge_Data_IC_CY,$B672,AO$1)</f>
        <v>0</v>
      </c>
      <c r="AP672" s="378" t="n">
        <f aca="false" t="array" ref="AP672:AP672">INDEX(_Rge_Data_IC_CY,$B672,AP$1)</f>
        <v>0</v>
      </c>
      <c r="AQ672" s="378" t="n">
        <f aca="false" t="array" ref="AQ672:AQ672">INDEX(_Rge_Data_IC_CY,$B672,AQ$1)</f>
        <v>0</v>
      </c>
      <c r="AR672" s="378" t="n">
        <f aca="false" t="array" ref="AR672:AR672">INDEX(_Rge_Data_IC_CY,$B672,AR$1)</f>
        <v>0</v>
      </c>
      <c r="AS672" s="378" t="n">
        <f aca="false">INDEX(_Rge_Data_IC_CY,$B672,AS$1)</f>
        <v>0</v>
      </c>
      <c r="AT672" s="378" t="n">
        <f aca="false" t="array" ref="AT672:AT672">INDEX(_Rge_Data_IC_CY,$B672,AT$1)</f>
        <v>0</v>
      </c>
      <c r="AU672" s="378" t="n">
        <f aca="false" t="array" ref="AU672:AU672">INDEX(_Rge_Data_IC_CY,$B672,AU$1)</f>
        <v>0</v>
      </c>
      <c r="AV672" s="262" t="e">
        <f aca="false">IF(#REF!="N",0,AU672+AX672+AY672)</f>
        <v>#REF!</v>
      </c>
      <c r="AW672" s="263" t="n">
        <f aca="false">IFERROR(AU672/AG672,0)</f>
        <v>0</v>
      </c>
      <c r="AX672" s="264" t="n">
        <f aca="false">IFERROR(IF(AND($F672="OPEN",$AH672&gt;0),$AH672*_SoP*$AW672,IF(AND($F672="CLOSED",$AH672&gt;0),$AH672*_SoL*$AW672,0)),0)</f>
        <v>0</v>
      </c>
      <c r="AY672" s="264" t="n">
        <f aca="false">IFERROR(IF($AH672&lt;0,$AH672*_SoL,0),0)</f>
        <v>0</v>
      </c>
      <c r="AZ672" s="265" t="n">
        <f aca="false">AU672+AX672</f>
        <v>0</v>
      </c>
      <c r="BA672" s="265" t="n">
        <f aca="false">AJ672-AY672</f>
        <v>0</v>
      </c>
      <c r="BB672" s="265" t="n">
        <f aca="false">AZ672-BA672</f>
        <v>0</v>
      </c>
      <c r="BC672" s="266" t="n">
        <f aca="false">IF($BB672&gt;=0,$BB672,0)</f>
        <v>0</v>
      </c>
      <c r="BD672" s="379" t="n">
        <f aca="false">IF($BB672&lt;=0,-$BB672,0)</f>
        <v>-0</v>
      </c>
      <c r="BE672" s="380" t="n">
        <f aca="false">IF((V672-AJ672)&lt;0,0,V672-AJ672)</f>
        <v>0</v>
      </c>
      <c r="BF672" s="381" t="n">
        <f aca="false">IF(AW672&gt;1,0,V672-AW672*V672)</f>
        <v>0</v>
      </c>
    </row>
    <row r="673" customFormat="false" ht="19.5" hidden="false" customHeight="true" outlineLevel="0" collapsed="false">
      <c r="A673" s="166"/>
      <c r="B673" s="208" t="n">
        <f aca="false">B672+1</f>
        <v>55</v>
      </c>
      <c r="C673" s="166"/>
      <c r="D673" s="369" t="n">
        <f aca="false">INDEX(_Rge_Projectdata_IC,$B673,MATCH("Project-ID",_Rge_Headline_Projectdata,0))</f>
        <v>0</v>
      </c>
      <c r="E673" s="370" t="str">
        <f aca="false" t="array" ref="E673:E673">IF(INDEX(_Rge_Data_IC_CY,$B673,E$1)=0,"",TEXT(INDEX(_Rge_Data_IC_CY,$B673,E$1),"JJJJMMTT"))</f>
        <v/>
      </c>
      <c r="F673" s="371" t="str">
        <f aca="false" t="array" ref="F673:F673">INDEX(_Rge_Data_IC_CY,$B673,F$1)</f>
        <v>Closed</v>
      </c>
      <c r="G673" s="371" t="n">
        <f aca="false" t="array" ref="G673:G673">IFERROR(MATCH(INDEX(_Rge_Data_IC_CY,$B673,G$1),_Rge_Projectstatus,0),"")</f>
        <v>2</v>
      </c>
      <c r="H673" s="372" t="n">
        <f aca="false">INDEX(_Rge_Data_IC_CY,$B673,H$1)</f>
        <v>0</v>
      </c>
      <c r="I673" s="373" t="n">
        <f aca="false">INDEX(_Rge_Data_IC_CY,$B673,I$1)</f>
        <v>0</v>
      </c>
      <c r="J673" s="373" t="n">
        <f aca="false">INDEX(_Rge_Data_IC_CY,$B673,J$1)</f>
        <v>0</v>
      </c>
      <c r="K673" s="373" t="n">
        <f aca="false">INDEX(_Rge_Data_IC_CY,$B673,K$1)</f>
        <v>0</v>
      </c>
      <c r="L673" s="255" t="n">
        <f aca="false" t="array" ref="L673:L673">INDEX(_Rge_Data_IC_CY,$B673,L$1)</f>
        <v>0</v>
      </c>
      <c r="M673" s="255" t="n">
        <f aca="false" t="array" ref="M673:M673">INDEX(_Rge_Data_IC_CY,$B673,M$1)</f>
        <v>0</v>
      </c>
      <c r="N673" s="255" t="n">
        <f aca="false" t="array" ref="N673:N673">INDEX(_Rge_Data_IC_CY,$B673,N$1)</f>
        <v>0</v>
      </c>
      <c r="O673" s="255" t="n">
        <f aca="false" t="array" ref="O673:O673">INDEX(_Rge_Data_IC_CY,$B673,O$1)</f>
        <v>0</v>
      </c>
      <c r="P673" s="255" t="n">
        <f aca="false" t="array" ref="P673:P673">INDEX(_Rge_Data_IC_CY,$B673,P$1)</f>
        <v>0</v>
      </c>
      <c r="Q673" s="255" t="n">
        <f aca="false">INDEX(_Rge_Data_IC_CY,$B673,Q$1)</f>
        <v>0</v>
      </c>
      <c r="R673" s="255" t="n">
        <f aca="false" t="array" ref="R673:R673">INDEX(_Rge_Data_IC_CY,$B673,R$1)</f>
        <v>0</v>
      </c>
      <c r="S673" s="255" t="n">
        <f aca="false" t="array" ref="S673:S673">INDEX(_Rge_Data_IC_CY,$B673,S$1)</f>
        <v>0</v>
      </c>
      <c r="T673" s="255" t="n">
        <f aca="false">H673-S673</f>
        <v>0</v>
      </c>
      <c r="U673" s="374" t="n">
        <f aca="false">IFERROR(T673/H673,0)</f>
        <v>0</v>
      </c>
      <c r="V673" s="375" t="n">
        <f aca="false">INDEX(_Rge_Data_IC_CY,$B673,V$1)</f>
        <v>0</v>
      </c>
      <c r="W673" s="259" t="n">
        <f aca="false">INDEX(_Rge_Data_IC_CY,$B673,W$1)</f>
        <v>0</v>
      </c>
      <c r="X673" s="259" t="n">
        <f aca="false">INDEX(_Rge_Data_IC_CY,$B673,X$1)</f>
        <v>0</v>
      </c>
      <c r="Y673" s="259" t="n">
        <f aca="false">INDEX(_Rge_Data_IC_CY,$B673,Y$1)</f>
        <v>0</v>
      </c>
      <c r="Z673" s="259" t="n">
        <f aca="false" t="array" ref="Z673:Z673">INDEX(_Rge_Data_IC_CY,$B673,Z$1)</f>
        <v>0</v>
      </c>
      <c r="AA673" s="259" t="n">
        <f aca="false" t="array" ref="AA673:AA673">INDEX(_Rge_Data_IC_CY,$B673,AA$1)</f>
        <v>0</v>
      </c>
      <c r="AB673" s="259" t="n">
        <f aca="false" t="array" ref="AB673:AB673">INDEX(_Rge_Data_IC_CY,$B673,AB$1)</f>
        <v>0</v>
      </c>
      <c r="AC673" s="259" t="n">
        <f aca="false" t="array" ref="AC673:AC673">INDEX(_Rge_Data_IC_CY,$B673,AC$1)</f>
        <v>0</v>
      </c>
      <c r="AD673" s="259" t="n">
        <f aca="false" t="array" ref="AD673:AD673">INDEX(_Rge_Data_IC_CY,$B673,AD$1)</f>
        <v>0</v>
      </c>
      <c r="AE673" s="259" t="n">
        <f aca="false">INDEX(_Rge_Data_IC_CY,$B673,AE$1)</f>
        <v>0</v>
      </c>
      <c r="AF673" s="259" t="n">
        <f aca="false" t="array" ref="AF673:AF673">INDEX(_Rge_Data_IC_CY,$B673,AF$1)</f>
        <v>0</v>
      </c>
      <c r="AG673" s="259" t="n">
        <f aca="false" t="array" ref="AG673:AG673">INDEX(_Rge_Data_IC_CY,$B673,AG$1)</f>
        <v>0</v>
      </c>
      <c r="AH673" s="259" t="n">
        <f aca="false">V673-AG673</f>
        <v>0</v>
      </c>
      <c r="AI673" s="376" t="n">
        <f aca="false">IFERROR(AH673/V673,)</f>
        <v>0</v>
      </c>
      <c r="AJ673" s="377" t="n">
        <f aca="false">INDEX(_Rge_Data_IC_CY,$B673,AJ$1)</f>
        <v>0</v>
      </c>
      <c r="AK673" s="378" t="n">
        <f aca="false">INDEX(_Rge_Data_IC_CY,$B673,AK$1)</f>
        <v>0</v>
      </c>
      <c r="AL673" s="378" t="n">
        <f aca="false">INDEX(_Rge_Data_IC_CY,$B673,AL$1)</f>
        <v>0</v>
      </c>
      <c r="AM673" s="378" t="n">
        <f aca="false">INDEX(_Rge_Data_IC_CY,$B673,AM$1)</f>
        <v>0</v>
      </c>
      <c r="AN673" s="378" t="n">
        <f aca="false" t="array" ref="AN673:AN673">INDEX(_Rge_Data_IC_CY,$B673,AN$1)</f>
        <v>0</v>
      </c>
      <c r="AO673" s="378" t="n">
        <f aca="false" t="array" ref="AO673:AO673">INDEX(_Rge_Data_IC_CY,$B673,AO$1)</f>
        <v>0</v>
      </c>
      <c r="AP673" s="378" t="n">
        <f aca="false" t="array" ref="AP673:AP673">INDEX(_Rge_Data_IC_CY,$B673,AP$1)</f>
        <v>0</v>
      </c>
      <c r="AQ673" s="378" t="n">
        <f aca="false" t="array" ref="AQ673:AQ673">INDEX(_Rge_Data_IC_CY,$B673,AQ$1)</f>
        <v>0</v>
      </c>
      <c r="AR673" s="378" t="n">
        <f aca="false" t="array" ref="AR673:AR673">INDEX(_Rge_Data_IC_CY,$B673,AR$1)</f>
        <v>0</v>
      </c>
      <c r="AS673" s="378" t="n">
        <f aca="false">INDEX(_Rge_Data_IC_CY,$B673,AS$1)</f>
        <v>0</v>
      </c>
      <c r="AT673" s="378" t="n">
        <f aca="false" t="array" ref="AT673:AT673">INDEX(_Rge_Data_IC_CY,$B673,AT$1)</f>
        <v>0</v>
      </c>
      <c r="AU673" s="378" t="n">
        <f aca="false" t="array" ref="AU673:AU673">INDEX(_Rge_Data_IC_CY,$B673,AU$1)</f>
        <v>0</v>
      </c>
      <c r="AV673" s="262" t="e">
        <f aca="false">IF(#REF!="N",0,AU673+AX673+AY673)</f>
        <v>#REF!</v>
      </c>
      <c r="AW673" s="263" t="n">
        <f aca="false">IFERROR(AU673/AG673,0)</f>
        <v>0</v>
      </c>
      <c r="AX673" s="264" t="n">
        <f aca="false">IFERROR(IF(AND($F673="OPEN",$AH673&gt;0),$AH673*_SoP*$AW673,IF(AND($F673="CLOSED",$AH673&gt;0),$AH673*_SoL*$AW673,0)),0)</f>
        <v>0</v>
      </c>
      <c r="AY673" s="264" t="n">
        <f aca="false">IFERROR(IF($AH673&lt;0,$AH673*_SoL,0),0)</f>
        <v>0</v>
      </c>
      <c r="AZ673" s="265" t="n">
        <f aca="false">AU673+AX673</f>
        <v>0</v>
      </c>
      <c r="BA673" s="265" t="n">
        <f aca="false">AJ673-AY673</f>
        <v>0</v>
      </c>
      <c r="BB673" s="265" t="n">
        <f aca="false">AZ673-BA673</f>
        <v>0</v>
      </c>
      <c r="BC673" s="266" t="n">
        <f aca="false">IF($BB673&gt;=0,$BB673,0)</f>
        <v>0</v>
      </c>
      <c r="BD673" s="379" t="n">
        <f aca="false">IF($BB673&lt;=0,-$BB673,0)</f>
        <v>-0</v>
      </c>
      <c r="BE673" s="380" t="n">
        <f aca="false">IF((V673-AJ673)&lt;0,0,V673-AJ673)</f>
        <v>0</v>
      </c>
      <c r="BF673" s="381" t="n">
        <f aca="false">IF(AW673&gt;1,0,V673-AW673*V673)</f>
        <v>0</v>
      </c>
    </row>
    <row r="674" customFormat="false" ht="19.5" hidden="false" customHeight="true" outlineLevel="0" collapsed="false">
      <c r="A674" s="166"/>
      <c r="B674" s="208" t="n">
        <f aca="false">B673+1</f>
        <v>56</v>
      </c>
      <c r="C674" s="166"/>
      <c r="D674" s="369" t="n">
        <f aca="false">INDEX(_Rge_Projectdata_IC,$B674,MATCH("Project-ID",_Rge_Headline_Projectdata,0))</f>
        <v>0</v>
      </c>
      <c r="E674" s="370" t="str">
        <f aca="false" t="array" ref="E674:E674">IF(INDEX(_Rge_Data_IC_CY,$B674,E$1)=0,"",TEXT(INDEX(_Rge_Data_IC_CY,$B674,E$1),"JJJJMMTT"))</f>
        <v/>
      </c>
      <c r="F674" s="371" t="str">
        <f aca="false" t="array" ref="F674:F674">INDEX(_Rge_Data_IC_CY,$B674,F$1)</f>
        <v>Closed</v>
      </c>
      <c r="G674" s="371" t="n">
        <f aca="false" t="array" ref="G674:G674">IFERROR(MATCH(INDEX(_Rge_Data_IC_CY,$B674,G$1),_Rge_Projectstatus,0),"")</f>
        <v>2</v>
      </c>
      <c r="H674" s="372" t="n">
        <f aca="false">INDEX(_Rge_Data_IC_CY,$B674,H$1)</f>
        <v>0</v>
      </c>
      <c r="I674" s="373" t="n">
        <f aca="false">INDEX(_Rge_Data_IC_CY,$B674,I$1)</f>
        <v>0</v>
      </c>
      <c r="J674" s="373" t="n">
        <f aca="false">INDEX(_Rge_Data_IC_CY,$B674,J$1)</f>
        <v>0</v>
      </c>
      <c r="K674" s="373" t="n">
        <f aca="false">INDEX(_Rge_Data_IC_CY,$B674,K$1)</f>
        <v>0</v>
      </c>
      <c r="L674" s="255" t="n">
        <f aca="false" t="array" ref="L674:L674">INDEX(_Rge_Data_IC_CY,$B674,L$1)</f>
        <v>0</v>
      </c>
      <c r="M674" s="255" t="n">
        <f aca="false" t="array" ref="M674:M674">INDEX(_Rge_Data_IC_CY,$B674,M$1)</f>
        <v>0</v>
      </c>
      <c r="N674" s="255" t="n">
        <f aca="false" t="array" ref="N674:N674">INDEX(_Rge_Data_IC_CY,$B674,N$1)</f>
        <v>0</v>
      </c>
      <c r="O674" s="255" t="n">
        <f aca="false" t="array" ref="O674:O674">INDEX(_Rge_Data_IC_CY,$B674,O$1)</f>
        <v>0</v>
      </c>
      <c r="P674" s="255" t="n">
        <f aca="false" t="array" ref="P674:P674">INDEX(_Rge_Data_IC_CY,$B674,P$1)</f>
        <v>0</v>
      </c>
      <c r="Q674" s="255" t="n">
        <f aca="false">INDEX(_Rge_Data_IC_CY,$B674,Q$1)</f>
        <v>0</v>
      </c>
      <c r="R674" s="255" t="n">
        <f aca="false" t="array" ref="R674:R674">INDEX(_Rge_Data_IC_CY,$B674,R$1)</f>
        <v>0</v>
      </c>
      <c r="S674" s="255" t="n">
        <f aca="false" t="array" ref="S674:S674">INDEX(_Rge_Data_IC_CY,$B674,S$1)</f>
        <v>0</v>
      </c>
      <c r="T674" s="255" t="n">
        <f aca="false">H674-S674</f>
        <v>0</v>
      </c>
      <c r="U674" s="374" t="n">
        <f aca="false">IFERROR(T674/H674,0)</f>
        <v>0</v>
      </c>
      <c r="V674" s="375" t="n">
        <f aca="false">INDEX(_Rge_Data_IC_CY,$B674,V$1)</f>
        <v>0</v>
      </c>
      <c r="W674" s="259" t="n">
        <f aca="false">INDEX(_Rge_Data_IC_CY,$B674,W$1)</f>
        <v>0</v>
      </c>
      <c r="X674" s="259" t="n">
        <f aca="false">INDEX(_Rge_Data_IC_CY,$B674,X$1)</f>
        <v>0</v>
      </c>
      <c r="Y674" s="259" t="n">
        <f aca="false">INDEX(_Rge_Data_IC_CY,$B674,Y$1)</f>
        <v>0</v>
      </c>
      <c r="Z674" s="259" t="n">
        <f aca="false" t="array" ref="Z674:Z674">INDEX(_Rge_Data_IC_CY,$B674,Z$1)</f>
        <v>0</v>
      </c>
      <c r="AA674" s="259" t="n">
        <f aca="false" t="array" ref="AA674:AA674">INDEX(_Rge_Data_IC_CY,$B674,AA$1)</f>
        <v>0</v>
      </c>
      <c r="AB674" s="259" t="n">
        <f aca="false" t="array" ref="AB674:AB674">INDEX(_Rge_Data_IC_CY,$B674,AB$1)</f>
        <v>0</v>
      </c>
      <c r="AC674" s="259" t="n">
        <f aca="false" t="array" ref="AC674:AC674">INDEX(_Rge_Data_IC_CY,$B674,AC$1)</f>
        <v>0</v>
      </c>
      <c r="AD674" s="259" t="n">
        <f aca="false" t="array" ref="AD674:AD674">INDEX(_Rge_Data_IC_CY,$B674,AD$1)</f>
        <v>0</v>
      </c>
      <c r="AE674" s="259" t="n">
        <f aca="false">INDEX(_Rge_Data_IC_CY,$B674,AE$1)</f>
        <v>0</v>
      </c>
      <c r="AF674" s="259" t="n">
        <f aca="false" t="array" ref="AF674:AF674">INDEX(_Rge_Data_IC_CY,$B674,AF$1)</f>
        <v>0</v>
      </c>
      <c r="AG674" s="259" t="n">
        <f aca="false" t="array" ref="AG674:AG674">INDEX(_Rge_Data_IC_CY,$B674,AG$1)</f>
        <v>0</v>
      </c>
      <c r="AH674" s="259" t="n">
        <f aca="false">V674-AG674</f>
        <v>0</v>
      </c>
      <c r="AI674" s="376" t="n">
        <f aca="false">IFERROR(AH674/V674,)</f>
        <v>0</v>
      </c>
      <c r="AJ674" s="377" t="n">
        <f aca="false">INDEX(_Rge_Data_IC_CY,$B674,AJ$1)</f>
        <v>0</v>
      </c>
      <c r="AK674" s="378" t="n">
        <f aca="false">INDEX(_Rge_Data_IC_CY,$B674,AK$1)</f>
        <v>0</v>
      </c>
      <c r="AL674" s="378" t="n">
        <f aca="false">INDEX(_Rge_Data_IC_CY,$B674,AL$1)</f>
        <v>0</v>
      </c>
      <c r="AM674" s="378" t="n">
        <f aca="false">INDEX(_Rge_Data_IC_CY,$B674,AM$1)</f>
        <v>0</v>
      </c>
      <c r="AN674" s="378" t="n">
        <f aca="false" t="array" ref="AN674:AN674">INDEX(_Rge_Data_IC_CY,$B674,AN$1)</f>
        <v>0</v>
      </c>
      <c r="AO674" s="378" t="n">
        <f aca="false" t="array" ref="AO674:AO674">INDEX(_Rge_Data_IC_CY,$B674,AO$1)</f>
        <v>0</v>
      </c>
      <c r="AP674" s="378" t="n">
        <f aca="false" t="array" ref="AP674:AP674">INDEX(_Rge_Data_IC_CY,$B674,AP$1)</f>
        <v>0</v>
      </c>
      <c r="AQ674" s="378" t="n">
        <f aca="false" t="array" ref="AQ674:AQ674">INDEX(_Rge_Data_IC_CY,$B674,AQ$1)</f>
        <v>0</v>
      </c>
      <c r="AR674" s="378" t="n">
        <f aca="false" t="array" ref="AR674:AR674">INDEX(_Rge_Data_IC_CY,$B674,AR$1)</f>
        <v>0</v>
      </c>
      <c r="AS674" s="378" t="n">
        <f aca="false">INDEX(_Rge_Data_IC_CY,$B674,AS$1)</f>
        <v>0</v>
      </c>
      <c r="AT674" s="378" t="n">
        <f aca="false" t="array" ref="AT674:AT674">INDEX(_Rge_Data_IC_CY,$B674,AT$1)</f>
        <v>0</v>
      </c>
      <c r="AU674" s="378" t="n">
        <f aca="false" t="array" ref="AU674:AU674">INDEX(_Rge_Data_IC_CY,$B674,AU$1)</f>
        <v>0</v>
      </c>
      <c r="AV674" s="262" t="e">
        <f aca="false">IF(#REF!="N",0,AU674+AX674+AY674)</f>
        <v>#REF!</v>
      </c>
      <c r="AW674" s="263" t="n">
        <f aca="false">IFERROR(AU674/AG674,0)</f>
        <v>0</v>
      </c>
      <c r="AX674" s="264" t="n">
        <f aca="false">IFERROR(IF(AND($F674="OPEN",$AH674&gt;0),$AH674*_SoP*$AW674,IF(AND($F674="CLOSED",$AH674&gt;0),$AH674*_SoL*$AW674,0)),0)</f>
        <v>0</v>
      </c>
      <c r="AY674" s="264" t="n">
        <f aca="false">IFERROR(IF($AH674&lt;0,$AH674*_SoL,0),0)</f>
        <v>0</v>
      </c>
      <c r="AZ674" s="265" t="n">
        <f aca="false">AU674+AX674</f>
        <v>0</v>
      </c>
      <c r="BA674" s="265" t="n">
        <f aca="false">AJ674-AY674</f>
        <v>0</v>
      </c>
      <c r="BB674" s="265" t="n">
        <f aca="false">AZ674-BA674</f>
        <v>0</v>
      </c>
      <c r="BC674" s="266" t="n">
        <f aca="false">IF($BB674&gt;=0,$BB674,0)</f>
        <v>0</v>
      </c>
      <c r="BD674" s="379" t="n">
        <f aca="false">IF($BB674&lt;=0,-$BB674,0)</f>
        <v>-0</v>
      </c>
      <c r="BE674" s="380" t="n">
        <f aca="false">IF((V674-AJ674)&lt;0,0,V674-AJ674)</f>
        <v>0</v>
      </c>
      <c r="BF674" s="381" t="n">
        <f aca="false">IF(AW674&gt;1,0,V674-AW674*V674)</f>
        <v>0</v>
      </c>
    </row>
    <row r="675" customFormat="false" ht="19.5" hidden="false" customHeight="true" outlineLevel="0" collapsed="false">
      <c r="A675" s="166"/>
      <c r="B675" s="208" t="n">
        <f aca="false">B674+1</f>
        <v>57</v>
      </c>
      <c r="C675" s="166"/>
      <c r="D675" s="369" t="n">
        <f aca="false">INDEX(_Rge_Projectdata_IC,$B675,MATCH("Project-ID",_Rge_Headline_Projectdata,0))</f>
        <v>0</v>
      </c>
      <c r="E675" s="370" t="str">
        <f aca="false" t="array" ref="E675:E675">IF(INDEX(_Rge_Data_IC_CY,$B675,E$1)=0,"",TEXT(INDEX(_Rge_Data_IC_CY,$B675,E$1),"JJJJMMTT"))</f>
        <v/>
      </c>
      <c r="F675" s="371" t="str">
        <f aca="false" t="array" ref="F675:F675">INDEX(_Rge_Data_IC_CY,$B675,F$1)</f>
        <v>Closed</v>
      </c>
      <c r="G675" s="371" t="n">
        <f aca="false" t="array" ref="G675:G675">IFERROR(MATCH(INDEX(_Rge_Data_IC_CY,$B675,G$1),_Rge_Projectstatus,0),"")</f>
        <v>2</v>
      </c>
      <c r="H675" s="372" t="n">
        <f aca="false">INDEX(_Rge_Data_IC_CY,$B675,H$1)</f>
        <v>0</v>
      </c>
      <c r="I675" s="373" t="n">
        <f aca="false">INDEX(_Rge_Data_IC_CY,$B675,I$1)</f>
        <v>0</v>
      </c>
      <c r="J675" s="373" t="n">
        <f aca="false">INDEX(_Rge_Data_IC_CY,$B675,J$1)</f>
        <v>0</v>
      </c>
      <c r="K675" s="373" t="n">
        <f aca="false">INDEX(_Rge_Data_IC_CY,$B675,K$1)</f>
        <v>0</v>
      </c>
      <c r="L675" s="255" t="n">
        <f aca="false" t="array" ref="L675:L675">INDEX(_Rge_Data_IC_CY,$B675,L$1)</f>
        <v>0</v>
      </c>
      <c r="M675" s="255" t="n">
        <f aca="false" t="array" ref="M675:M675">INDEX(_Rge_Data_IC_CY,$B675,M$1)</f>
        <v>0</v>
      </c>
      <c r="N675" s="255" t="n">
        <f aca="false" t="array" ref="N675:N675">INDEX(_Rge_Data_IC_CY,$B675,N$1)</f>
        <v>0</v>
      </c>
      <c r="O675" s="255" t="n">
        <f aca="false" t="array" ref="O675:O675">INDEX(_Rge_Data_IC_CY,$B675,O$1)</f>
        <v>0</v>
      </c>
      <c r="P675" s="255" t="n">
        <f aca="false" t="array" ref="P675:P675">INDEX(_Rge_Data_IC_CY,$B675,P$1)</f>
        <v>0</v>
      </c>
      <c r="Q675" s="255" t="n">
        <f aca="false">INDEX(_Rge_Data_IC_CY,$B675,Q$1)</f>
        <v>0</v>
      </c>
      <c r="R675" s="255" t="n">
        <f aca="false" t="array" ref="R675:R675">INDEX(_Rge_Data_IC_CY,$B675,R$1)</f>
        <v>0</v>
      </c>
      <c r="S675" s="255" t="n">
        <f aca="false" t="array" ref="S675:S675">INDEX(_Rge_Data_IC_CY,$B675,S$1)</f>
        <v>0</v>
      </c>
      <c r="T675" s="255" t="n">
        <f aca="false">H675-S675</f>
        <v>0</v>
      </c>
      <c r="U675" s="374" t="n">
        <f aca="false">IFERROR(T675/H675,0)</f>
        <v>0</v>
      </c>
      <c r="V675" s="375" t="n">
        <f aca="false">INDEX(_Rge_Data_IC_CY,$B675,V$1)</f>
        <v>0</v>
      </c>
      <c r="W675" s="259" t="n">
        <f aca="false">INDEX(_Rge_Data_IC_CY,$B675,W$1)</f>
        <v>0</v>
      </c>
      <c r="X675" s="259" t="n">
        <f aca="false">INDEX(_Rge_Data_IC_CY,$B675,X$1)</f>
        <v>0</v>
      </c>
      <c r="Y675" s="259" t="n">
        <f aca="false">INDEX(_Rge_Data_IC_CY,$B675,Y$1)</f>
        <v>0</v>
      </c>
      <c r="Z675" s="259" t="n">
        <f aca="false" t="array" ref="Z675:Z675">INDEX(_Rge_Data_IC_CY,$B675,Z$1)</f>
        <v>0</v>
      </c>
      <c r="AA675" s="259" t="n">
        <f aca="false" t="array" ref="AA675:AA675">INDEX(_Rge_Data_IC_CY,$B675,AA$1)</f>
        <v>0</v>
      </c>
      <c r="AB675" s="259" t="n">
        <f aca="false" t="array" ref="AB675:AB675">INDEX(_Rge_Data_IC_CY,$B675,AB$1)</f>
        <v>0</v>
      </c>
      <c r="AC675" s="259" t="n">
        <f aca="false" t="array" ref="AC675:AC675">INDEX(_Rge_Data_IC_CY,$B675,AC$1)</f>
        <v>0</v>
      </c>
      <c r="AD675" s="259" t="n">
        <f aca="false" t="array" ref="AD675:AD675">INDEX(_Rge_Data_IC_CY,$B675,AD$1)</f>
        <v>0</v>
      </c>
      <c r="AE675" s="259" t="n">
        <f aca="false">INDEX(_Rge_Data_IC_CY,$B675,AE$1)</f>
        <v>0</v>
      </c>
      <c r="AF675" s="259" t="n">
        <f aca="false" t="array" ref="AF675:AF675">INDEX(_Rge_Data_IC_CY,$B675,AF$1)</f>
        <v>0</v>
      </c>
      <c r="AG675" s="259" t="n">
        <f aca="false" t="array" ref="AG675:AG675">INDEX(_Rge_Data_IC_CY,$B675,AG$1)</f>
        <v>0</v>
      </c>
      <c r="AH675" s="259" t="n">
        <f aca="false">V675-AG675</f>
        <v>0</v>
      </c>
      <c r="AI675" s="376" t="n">
        <f aca="false">IFERROR(AH675/V675,)</f>
        <v>0</v>
      </c>
      <c r="AJ675" s="377" t="n">
        <f aca="false">INDEX(_Rge_Data_IC_CY,$B675,AJ$1)</f>
        <v>0</v>
      </c>
      <c r="AK675" s="378" t="n">
        <f aca="false">INDEX(_Rge_Data_IC_CY,$B675,AK$1)</f>
        <v>0</v>
      </c>
      <c r="AL675" s="378" t="n">
        <f aca="false">INDEX(_Rge_Data_IC_CY,$B675,AL$1)</f>
        <v>0</v>
      </c>
      <c r="AM675" s="378" t="n">
        <f aca="false">INDEX(_Rge_Data_IC_CY,$B675,AM$1)</f>
        <v>0</v>
      </c>
      <c r="AN675" s="378" t="n">
        <f aca="false" t="array" ref="AN675:AN675">INDEX(_Rge_Data_IC_CY,$B675,AN$1)</f>
        <v>0</v>
      </c>
      <c r="AO675" s="378" t="n">
        <f aca="false" t="array" ref="AO675:AO675">INDEX(_Rge_Data_IC_CY,$B675,AO$1)</f>
        <v>0</v>
      </c>
      <c r="AP675" s="378" t="n">
        <f aca="false" t="array" ref="AP675:AP675">INDEX(_Rge_Data_IC_CY,$B675,AP$1)</f>
        <v>0</v>
      </c>
      <c r="AQ675" s="378" t="n">
        <f aca="false" t="array" ref="AQ675:AQ675">INDEX(_Rge_Data_IC_CY,$B675,AQ$1)</f>
        <v>0</v>
      </c>
      <c r="AR675" s="378" t="n">
        <f aca="false" t="array" ref="AR675:AR675">INDEX(_Rge_Data_IC_CY,$B675,AR$1)</f>
        <v>0</v>
      </c>
      <c r="AS675" s="378" t="n">
        <f aca="false">INDEX(_Rge_Data_IC_CY,$B675,AS$1)</f>
        <v>0</v>
      </c>
      <c r="AT675" s="378" t="n">
        <f aca="false" t="array" ref="AT675:AT675">INDEX(_Rge_Data_IC_CY,$B675,AT$1)</f>
        <v>0</v>
      </c>
      <c r="AU675" s="378" t="n">
        <f aca="false" t="array" ref="AU675:AU675">INDEX(_Rge_Data_IC_CY,$B675,AU$1)</f>
        <v>0</v>
      </c>
      <c r="AV675" s="262" t="e">
        <f aca="false">IF(#REF!="N",0,AU675+AX675+AY675)</f>
        <v>#REF!</v>
      </c>
      <c r="AW675" s="263" t="n">
        <f aca="false">IFERROR(AU675/AG675,0)</f>
        <v>0</v>
      </c>
      <c r="AX675" s="264" t="n">
        <f aca="false">IFERROR(IF(AND($F675="OPEN",$AH675&gt;0),$AH675*_SoP*$AW675,IF(AND($F675="CLOSED",$AH675&gt;0),$AH675*_SoL*$AW675,0)),0)</f>
        <v>0</v>
      </c>
      <c r="AY675" s="264" t="n">
        <f aca="false">IFERROR(IF($AH675&lt;0,$AH675*_SoL,0),0)</f>
        <v>0</v>
      </c>
      <c r="AZ675" s="265" t="n">
        <f aca="false">AU675+AX675</f>
        <v>0</v>
      </c>
      <c r="BA675" s="265" t="n">
        <f aca="false">AJ675-AY675</f>
        <v>0</v>
      </c>
      <c r="BB675" s="265" t="n">
        <f aca="false">AZ675-BA675</f>
        <v>0</v>
      </c>
      <c r="BC675" s="266" t="n">
        <f aca="false">IF($BB675&gt;=0,$BB675,0)</f>
        <v>0</v>
      </c>
      <c r="BD675" s="379" t="n">
        <f aca="false">IF($BB675&lt;=0,-$BB675,0)</f>
        <v>-0</v>
      </c>
      <c r="BE675" s="380" t="n">
        <f aca="false">IF((V675-AJ675)&lt;0,0,V675-AJ675)</f>
        <v>0</v>
      </c>
      <c r="BF675" s="381" t="n">
        <f aca="false">IF(AW675&gt;1,0,V675-AW675*V675)</f>
        <v>0</v>
      </c>
    </row>
    <row r="676" customFormat="false" ht="19.5" hidden="false" customHeight="true" outlineLevel="0" collapsed="false">
      <c r="A676" s="166"/>
      <c r="B676" s="208" t="n">
        <f aca="false">B675+1</f>
        <v>58</v>
      </c>
      <c r="C676" s="166"/>
      <c r="D676" s="369" t="n">
        <f aca="false">INDEX(_Rge_Projectdata_IC,$B676,MATCH("Project-ID",_Rge_Headline_Projectdata,0))</f>
        <v>0</v>
      </c>
      <c r="E676" s="370" t="str">
        <f aca="false" t="array" ref="E676:E676">IF(INDEX(_Rge_Data_IC_CY,$B676,E$1)=0,"",TEXT(INDEX(_Rge_Data_IC_CY,$B676,E$1),"JJJJMMTT"))</f>
        <v/>
      </c>
      <c r="F676" s="371" t="str">
        <f aca="false" t="array" ref="F676:F676">INDEX(_Rge_Data_IC_CY,$B676,F$1)</f>
        <v>Closed</v>
      </c>
      <c r="G676" s="371" t="n">
        <f aca="false" t="array" ref="G676:G676">IFERROR(MATCH(INDEX(_Rge_Data_IC_CY,$B676,G$1),_Rge_Projectstatus,0),"")</f>
        <v>2</v>
      </c>
      <c r="H676" s="372" t="n">
        <f aca="false">INDEX(_Rge_Data_IC_CY,$B676,H$1)</f>
        <v>0</v>
      </c>
      <c r="I676" s="373" t="n">
        <f aca="false">INDEX(_Rge_Data_IC_CY,$B676,I$1)</f>
        <v>0</v>
      </c>
      <c r="J676" s="373" t="n">
        <f aca="false">INDEX(_Rge_Data_IC_CY,$B676,J$1)</f>
        <v>0</v>
      </c>
      <c r="K676" s="373" t="n">
        <f aca="false">INDEX(_Rge_Data_IC_CY,$B676,K$1)</f>
        <v>0</v>
      </c>
      <c r="L676" s="255" t="n">
        <f aca="false" t="array" ref="L676:L676">INDEX(_Rge_Data_IC_CY,$B676,L$1)</f>
        <v>0</v>
      </c>
      <c r="M676" s="255" t="n">
        <f aca="false" t="array" ref="M676:M676">INDEX(_Rge_Data_IC_CY,$B676,M$1)</f>
        <v>0</v>
      </c>
      <c r="N676" s="255" t="n">
        <f aca="false" t="array" ref="N676:N676">INDEX(_Rge_Data_IC_CY,$B676,N$1)</f>
        <v>0</v>
      </c>
      <c r="O676" s="255" t="n">
        <f aca="false" t="array" ref="O676:O676">INDEX(_Rge_Data_IC_CY,$B676,O$1)</f>
        <v>0</v>
      </c>
      <c r="P676" s="255" t="n">
        <f aca="false" t="array" ref="P676:P676">INDEX(_Rge_Data_IC_CY,$B676,P$1)</f>
        <v>0</v>
      </c>
      <c r="Q676" s="255" t="n">
        <f aca="false">INDEX(_Rge_Data_IC_CY,$B676,Q$1)</f>
        <v>0</v>
      </c>
      <c r="R676" s="255" t="n">
        <f aca="false" t="array" ref="R676:R676">INDEX(_Rge_Data_IC_CY,$B676,R$1)</f>
        <v>0</v>
      </c>
      <c r="S676" s="255" t="n">
        <f aca="false" t="array" ref="S676:S676">INDEX(_Rge_Data_IC_CY,$B676,S$1)</f>
        <v>0</v>
      </c>
      <c r="T676" s="255" t="n">
        <f aca="false">H676-S676</f>
        <v>0</v>
      </c>
      <c r="U676" s="374" t="n">
        <f aca="false">IFERROR(T676/H676,0)</f>
        <v>0</v>
      </c>
      <c r="V676" s="375" t="n">
        <f aca="false">INDEX(_Rge_Data_IC_CY,$B676,V$1)</f>
        <v>0</v>
      </c>
      <c r="W676" s="259" t="n">
        <f aca="false">INDEX(_Rge_Data_IC_CY,$B676,W$1)</f>
        <v>0</v>
      </c>
      <c r="X676" s="259" t="n">
        <f aca="false">INDEX(_Rge_Data_IC_CY,$B676,X$1)</f>
        <v>0</v>
      </c>
      <c r="Y676" s="259" t="n">
        <f aca="false">INDEX(_Rge_Data_IC_CY,$B676,Y$1)</f>
        <v>0</v>
      </c>
      <c r="Z676" s="259" t="n">
        <f aca="false" t="array" ref="Z676:Z676">INDEX(_Rge_Data_IC_CY,$B676,Z$1)</f>
        <v>0</v>
      </c>
      <c r="AA676" s="259" t="n">
        <f aca="false" t="array" ref="AA676:AA676">INDEX(_Rge_Data_IC_CY,$B676,AA$1)</f>
        <v>0</v>
      </c>
      <c r="AB676" s="259" t="n">
        <f aca="false" t="array" ref="AB676:AB676">INDEX(_Rge_Data_IC_CY,$B676,AB$1)</f>
        <v>0</v>
      </c>
      <c r="AC676" s="259" t="n">
        <f aca="false" t="array" ref="AC676:AC676">INDEX(_Rge_Data_IC_CY,$B676,AC$1)</f>
        <v>0</v>
      </c>
      <c r="AD676" s="259" t="n">
        <f aca="false" t="array" ref="AD676:AD676">INDEX(_Rge_Data_IC_CY,$B676,AD$1)</f>
        <v>0</v>
      </c>
      <c r="AE676" s="259" t="n">
        <f aca="false">INDEX(_Rge_Data_IC_CY,$B676,AE$1)</f>
        <v>0</v>
      </c>
      <c r="AF676" s="259" t="n">
        <f aca="false" t="array" ref="AF676:AF676">INDEX(_Rge_Data_IC_CY,$B676,AF$1)</f>
        <v>0</v>
      </c>
      <c r="AG676" s="259" t="n">
        <f aca="false" t="array" ref="AG676:AG676">INDEX(_Rge_Data_IC_CY,$B676,AG$1)</f>
        <v>0</v>
      </c>
      <c r="AH676" s="259" t="n">
        <f aca="false">V676-AG676</f>
        <v>0</v>
      </c>
      <c r="AI676" s="376" t="n">
        <f aca="false">IFERROR(AH676/V676,)</f>
        <v>0</v>
      </c>
      <c r="AJ676" s="377" t="n">
        <f aca="false">INDEX(_Rge_Data_IC_CY,$B676,AJ$1)</f>
        <v>0</v>
      </c>
      <c r="AK676" s="378" t="n">
        <f aca="false">INDEX(_Rge_Data_IC_CY,$B676,AK$1)</f>
        <v>0</v>
      </c>
      <c r="AL676" s="378" t="n">
        <f aca="false">INDEX(_Rge_Data_IC_CY,$B676,AL$1)</f>
        <v>0</v>
      </c>
      <c r="AM676" s="378" t="n">
        <f aca="false">INDEX(_Rge_Data_IC_CY,$B676,AM$1)</f>
        <v>0</v>
      </c>
      <c r="AN676" s="378" t="n">
        <f aca="false" t="array" ref="AN676:AN676">INDEX(_Rge_Data_IC_CY,$B676,AN$1)</f>
        <v>0</v>
      </c>
      <c r="AO676" s="378" t="n">
        <f aca="false" t="array" ref="AO676:AO676">INDEX(_Rge_Data_IC_CY,$B676,AO$1)</f>
        <v>0</v>
      </c>
      <c r="AP676" s="378" t="n">
        <f aca="false" t="array" ref="AP676:AP676">INDEX(_Rge_Data_IC_CY,$B676,AP$1)</f>
        <v>0</v>
      </c>
      <c r="AQ676" s="378" t="n">
        <f aca="false" t="array" ref="AQ676:AQ676">INDEX(_Rge_Data_IC_CY,$B676,AQ$1)</f>
        <v>0</v>
      </c>
      <c r="AR676" s="378" t="n">
        <f aca="false" t="array" ref="AR676:AR676">INDEX(_Rge_Data_IC_CY,$B676,AR$1)</f>
        <v>0</v>
      </c>
      <c r="AS676" s="378" t="n">
        <f aca="false">INDEX(_Rge_Data_IC_CY,$B676,AS$1)</f>
        <v>0</v>
      </c>
      <c r="AT676" s="378" t="n">
        <f aca="false" t="array" ref="AT676:AT676">INDEX(_Rge_Data_IC_CY,$B676,AT$1)</f>
        <v>0</v>
      </c>
      <c r="AU676" s="378" t="n">
        <f aca="false" t="array" ref="AU676:AU676">INDEX(_Rge_Data_IC_CY,$B676,AU$1)</f>
        <v>0</v>
      </c>
      <c r="AV676" s="262" t="e">
        <f aca="false">IF(#REF!="N",0,AU676+AX676+AY676)</f>
        <v>#REF!</v>
      </c>
      <c r="AW676" s="263" t="n">
        <f aca="false">IFERROR(AU676/AG676,0)</f>
        <v>0</v>
      </c>
      <c r="AX676" s="264" t="n">
        <f aca="false">IFERROR(IF(AND($F676="OPEN",$AH676&gt;0),$AH676*_SoP*$AW676,IF(AND($F676="CLOSED",$AH676&gt;0),$AH676*_SoL*$AW676,0)),0)</f>
        <v>0</v>
      </c>
      <c r="AY676" s="264" t="n">
        <f aca="false">IFERROR(IF($AH676&lt;0,$AH676*_SoL,0),0)</f>
        <v>0</v>
      </c>
      <c r="AZ676" s="265" t="n">
        <f aca="false">AU676+AX676</f>
        <v>0</v>
      </c>
      <c r="BA676" s="265" t="n">
        <f aca="false">AJ676-AY676</f>
        <v>0</v>
      </c>
      <c r="BB676" s="265" t="n">
        <f aca="false">AZ676-BA676</f>
        <v>0</v>
      </c>
      <c r="BC676" s="266" t="n">
        <f aca="false">IF($BB676&gt;=0,$BB676,0)</f>
        <v>0</v>
      </c>
      <c r="BD676" s="379" t="n">
        <f aca="false">IF($BB676&lt;=0,-$BB676,0)</f>
        <v>-0</v>
      </c>
      <c r="BE676" s="380" t="n">
        <f aca="false">IF((V676-AJ676)&lt;0,0,V676-AJ676)</f>
        <v>0</v>
      </c>
      <c r="BF676" s="381" t="n">
        <f aca="false">IF(AW676&gt;1,0,V676-AW676*V676)</f>
        <v>0</v>
      </c>
    </row>
    <row r="677" customFormat="false" ht="19.5" hidden="false" customHeight="true" outlineLevel="0" collapsed="false">
      <c r="A677" s="166"/>
      <c r="B677" s="208" t="n">
        <f aca="false">B676+1</f>
        <v>59</v>
      </c>
      <c r="C677" s="166"/>
      <c r="D677" s="369" t="n">
        <f aca="false">INDEX(_Rge_Projectdata_IC,$B677,MATCH("Project-ID",_Rge_Headline_Projectdata,0))</f>
        <v>0</v>
      </c>
      <c r="E677" s="370" t="str">
        <f aca="false" t="array" ref="E677:E677">IF(INDEX(_Rge_Data_IC_CY,$B677,E$1)=0,"",TEXT(INDEX(_Rge_Data_IC_CY,$B677,E$1),"JJJJMMTT"))</f>
        <v/>
      </c>
      <c r="F677" s="371" t="str">
        <f aca="false" t="array" ref="F677:F677">INDEX(_Rge_Data_IC_CY,$B677,F$1)</f>
        <v>Closed</v>
      </c>
      <c r="G677" s="371" t="n">
        <f aca="false" t="array" ref="G677:G677">IFERROR(MATCH(INDEX(_Rge_Data_IC_CY,$B677,G$1),_Rge_Projectstatus,0),"")</f>
        <v>2</v>
      </c>
      <c r="H677" s="372" t="n">
        <f aca="false">INDEX(_Rge_Data_IC_CY,$B677,H$1)</f>
        <v>0</v>
      </c>
      <c r="I677" s="373" t="n">
        <f aca="false">INDEX(_Rge_Data_IC_CY,$B677,I$1)</f>
        <v>0</v>
      </c>
      <c r="J677" s="373" t="n">
        <f aca="false">INDEX(_Rge_Data_IC_CY,$B677,J$1)</f>
        <v>0</v>
      </c>
      <c r="K677" s="373" t="n">
        <f aca="false">INDEX(_Rge_Data_IC_CY,$B677,K$1)</f>
        <v>0</v>
      </c>
      <c r="L677" s="255" t="n">
        <f aca="false" t="array" ref="L677:L677">INDEX(_Rge_Data_IC_CY,$B677,L$1)</f>
        <v>0</v>
      </c>
      <c r="M677" s="255" t="n">
        <f aca="false" t="array" ref="M677:M677">INDEX(_Rge_Data_IC_CY,$B677,M$1)</f>
        <v>0</v>
      </c>
      <c r="N677" s="255" t="n">
        <f aca="false" t="array" ref="N677:N677">INDEX(_Rge_Data_IC_CY,$B677,N$1)</f>
        <v>0</v>
      </c>
      <c r="O677" s="255" t="n">
        <f aca="false" t="array" ref="O677:O677">INDEX(_Rge_Data_IC_CY,$B677,O$1)</f>
        <v>0</v>
      </c>
      <c r="P677" s="255" t="n">
        <f aca="false" t="array" ref="P677:P677">INDEX(_Rge_Data_IC_CY,$B677,P$1)</f>
        <v>0</v>
      </c>
      <c r="Q677" s="255" t="n">
        <f aca="false">INDEX(_Rge_Data_IC_CY,$B677,Q$1)</f>
        <v>0</v>
      </c>
      <c r="R677" s="255" t="n">
        <f aca="false" t="array" ref="R677:R677">INDEX(_Rge_Data_IC_CY,$B677,R$1)</f>
        <v>0</v>
      </c>
      <c r="S677" s="255" t="n">
        <f aca="false" t="array" ref="S677:S677">INDEX(_Rge_Data_IC_CY,$B677,S$1)</f>
        <v>0</v>
      </c>
      <c r="T677" s="255" t="n">
        <f aca="false">H677-S677</f>
        <v>0</v>
      </c>
      <c r="U677" s="374" t="n">
        <f aca="false">IFERROR(T677/H677,0)</f>
        <v>0</v>
      </c>
      <c r="V677" s="375" t="n">
        <f aca="false">INDEX(_Rge_Data_IC_CY,$B677,V$1)</f>
        <v>0</v>
      </c>
      <c r="W677" s="259" t="n">
        <f aca="false">INDEX(_Rge_Data_IC_CY,$B677,W$1)</f>
        <v>0</v>
      </c>
      <c r="X677" s="259" t="n">
        <f aca="false">INDEX(_Rge_Data_IC_CY,$B677,X$1)</f>
        <v>0</v>
      </c>
      <c r="Y677" s="259" t="n">
        <f aca="false">INDEX(_Rge_Data_IC_CY,$B677,Y$1)</f>
        <v>0</v>
      </c>
      <c r="Z677" s="259" t="n">
        <f aca="false" t="array" ref="Z677:Z677">INDEX(_Rge_Data_IC_CY,$B677,Z$1)</f>
        <v>0</v>
      </c>
      <c r="AA677" s="259" t="n">
        <f aca="false" t="array" ref="AA677:AA677">INDEX(_Rge_Data_IC_CY,$B677,AA$1)</f>
        <v>0</v>
      </c>
      <c r="AB677" s="259" t="n">
        <f aca="false" t="array" ref="AB677:AB677">INDEX(_Rge_Data_IC_CY,$B677,AB$1)</f>
        <v>0</v>
      </c>
      <c r="AC677" s="259" t="n">
        <f aca="false" t="array" ref="AC677:AC677">INDEX(_Rge_Data_IC_CY,$B677,AC$1)</f>
        <v>0</v>
      </c>
      <c r="AD677" s="259" t="n">
        <f aca="false" t="array" ref="AD677:AD677">INDEX(_Rge_Data_IC_CY,$B677,AD$1)</f>
        <v>0</v>
      </c>
      <c r="AE677" s="259" t="n">
        <f aca="false">INDEX(_Rge_Data_IC_CY,$B677,AE$1)</f>
        <v>0</v>
      </c>
      <c r="AF677" s="259" t="n">
        <f aca="false" t="array" ref="AF677:AF677">INDEX(_Rge_Data_IC_CY,$B677,AF$1)</f>
        <v>0</v>
      </c>
      <c r="AG677" s="259" t="n">
        <f aca="false" t="array" ref="AG677:AG677">INDEX(_Rge_Data_IC_CY,$B677,AG$1)</f>
        <v>0</v>
      </c>
      <c r="AH677" s="259" t="n">
        <f aca="false">V677-AG677</f>
        <v>0</v>
      </c>
      <c r="AI677" s="376" t="n">
        <f aca="false">IFERROR(AH677/V677,)</f>
        <v>0</v>
      </c>
      <c r="AJ677" s="377" t="n">
        <f aca="false">INDEX(_Rge_Data_IC_CY,$B677,AJ$1)</f>
        <v>0</v>
      </c>
      <c r="AK677" s="378" t="n">
        <f aca="false">INDEX(_Rge_Data_IC_CY,$B677,AK$1)</f>
        <v>0</v>
      </c>
      <c r="AL677" s="378" t="n">
        <f aca="false">INDEX(_Rge_Data_IC_CY,$B677,AL$1)</f>
        <v>0</v>
      </c>
      <c r="AM677" s="378" t="n">
        <f aca="false">INDEX(_Rge_Data_IC_CY,$B677,AM$1)</f>
        <v>0</v>
      </c>
      <c r="AN677" s="378" t="n">
        <f aca="false" t="array" ref="AN677:AN677">INDEX(_Rge_Data_IC_CY,$B677,AN$1)</f>
        <v>0</v>
      </c>
      <c r="AO677" s="378" t="n">
        <f aca="false" t="array" ref="AO677:AO677">INDEX(_Rge_Data_IC_CY,$B677,AO$1)</f>
        <v>0</v>
      </c>
      <c r="AP677" s="378" t="n">
        <f aca="false" t="array" ref="AP677:AP677">INDEX(_Rge_Data_IC_CY,$B677,AP$1)</f>
        <v>0</v>
      </c>
      <c r="AQ677" s="378" t="n">
        <f aca="false" t="array" ref="AQ677:AQ677">INDEX(_Rge_Data_IC_CY,$B677,AQ$1)</f>
        <v>0</v>
      </c>
      <c r="AR677" s="378" t="n">
        <f aca="false" t="array" ref="AR677:AR677">INDEX(_Rge_Data_IC_CY,$B677,AR$1)</f>
        <v>0</v>
      </c>
      <c r="AS677" s="378" t="n">
        <f aca="false">INDEX(_Rge_Data_IC_CY,$B677,AS$1)</f>
        <v>0</v>
      </c>
      <c r="AT677" s="378" t="n">
        <f aca="false" t="array" ref="AT677:AT677">INDEX(_Rge_Data_IC_CY,$B677,AT$1)</f>
        <v>0</v>
      </c>
      <c r="AU677" s="378" t="n">
        <f aca="false" t="array" ref="AU677:AU677">INDEX(_Rge_Data_IC_CY,$B677,AU$1)</f>
        <v>0</v>
      </c>
      <c r="AV677" s="262" t="e">
        <f aca="false">IF(#REF!="N",0,AU677+AX677+AY677)</f>
        <v>#REF!</v>
      </c>
      <c r="AW677" s="263" t="n">
        <f aca="false">IFERROR(AU677/AG677,0)</f>
        <v>0</v>
      </c>
      <c r="AX677" s="264" t="n">
        <f aca="false">IFERROR(IF(AND($F677="OPEN",$AH677&gt;0),$AH677*_SoP*$AW677,IF(AND($F677="CLOSED",$AH677&gt;0),$AH677*_SoL*$AW677,0)),0)</f>
        <v>0</v>
      </c>
      <c r="AY677" s="264" t="n">
        <f aca="false">IFERROR(IF($AH677&lt;0,$AH677*_SoL,0),0)</f>
        <v>0</v>
      </c>
      <c r="AZ677" s="265" t="n">
        <f aca="false">AU677+AX677</f>
        <v>0</v>
      </c>
      <c r="BA677" s="265" t="n">
        <f aca="false">AJ677-AY677</f>
        <v>0</v>
      </c>
      <c r="BB677" s="265" t="n">
        <f aca="false">AZ677-BA677</f>
        <v>0</v>
      </c>
      <c r="BC677" s="266" t="n">
        <f aca="false">IF($BB677&gt;=0,$BB677,0)</f>
        <v>0</v>
      </c>
      <c r="BD677" s="379" t="n">
        <f aca="false">IF($BB677&lt;=0,-$BB677,0)</f>
        <v>-0</v>
      </c>
      <c r="BE677" s="380" t="n">
        <f aca="false">IF((V677-AJ677)&lt;0,0,V677-AJ677)</f>
        <v>0</v>
      </c>
      <c r="BF677" s="381" t="n">
        <f aca="false">IF(AW677&gt;1,0,V677-AW677*V677)</f>
        <v>0</v>
      </c>
    </row>
    <row r="678" customFormat="false" ht="19.5" hidden="false" customHeight="true" outlineLevel="0" collapsed="false">
      <c r="A678" s="166"/>
      <c r="B678" s="208" t="n">
        <f aca="false">B677+1</f>
        <v>60</v>
      </c>
      <c r="C678" s="166"/>
      <c r="D678" s="369" t="n">
        <f aca="false">INDEX(_Rge_Projectdata_IC,$B678,MATCH("Project-ID",_Rge_Headline_Projectdata,0))</f>
        <v>0</v>
      </c>
      <c r="E678" s="370" t="str">
        <f aca="false" t="array" ref="E678:E678">IF(INDEX(_Rge_Data_IC_CY,$B678,E$1)=0,"",TEXT(INDEX(_Rge_Data_IC_CY,$B678,E$1),"JJJJMMTT"))</f>
        <v/>
      </c>
      <c r="F678" s="371" t="str">
        <f aca="false" t="array" ref="F678:F678">INDEX(_Rge_Data_IC_CY,$B678,F$1)</f>
        <v>Closed</v>
      </c>
      <c r="G678" s="371" t="n">
        <f aca="false" t="array" ref="G678:G678">IFERROR(MATCH(INDEX(_Rge_Data_IC_CY,$B678,G$1),_Rge_Projectstatus,0),"")</f>
        <v>2</v>
      </c>
      <c r="H678" s="372" t="n">
        <f aca="false">INDEX(_Rge_Data_IC_CY,$B678,H$1)</f>
        <v>0</v>
      </c>
      <c r="I678" s="373" t="n">
        <f aca="false">INDEX(_Rge_Data_IC_CY,$B678,I$1)</f>
        <v>0</v>
      </c>
      <c r="J678" s="373" t="n">
        <f aca="false">INDEX(_Rge_Data_IC_CY,$B678,J$1)</f>
        <v>0</v>
      </c>
      <c r="K678" s="373" t="n">
        <f aca="false">INDEX(_Rge_Data_IC_CY,$B678,K$1)</f>
        <v>0</v>
      </c>
      <c r="L678" s="255" t="n">
        <f aca="false" t="array" ref="L678:L678">INDEX(_Rge_Data_IC_CY,$B678,L$1)</f>
        <v>0</v>
      </c>
      <c r="M678" s="255" t="n">
        <f aca="false" t="array" ref="M678:M678">INDEX(_Rge_Data_IC_CY,$B678,M$1)</f>
        <v>0</v>
      </c>
      <c r="N678" s="255" t="n">
        <f aca="false" t="array" ref="N678:N678">INDEX(_Rge_Data_IC_CY,$B678,N$1)</f>
        <v>0</v>
      </c>
      <c r="O678" s="255" t="n">
        <f aca="false" t="array" ref="O678:O678">INDEX(_Rge_Data_IC_CY,$B678,O$1)</f>
        <v>0</v>
      </c>
      <c r="P678" s="255" t="n">
        <f aca="false" t="array" ref="P678:P678">INDEX(_Rge_Data_IC_CY,$B678,P$1)</f>
        <v>0</v>
      </c>
      <c r="Q678" s="255" t="n">
        <f aca="false">INDEX(_Rge_Data_IC_CY,$B678,Q$1)</f>
        <v>0</v>
      </c>
      <c r="R678" s="255" t="n">
        <f aca="false" t="array" ref="R678:R678">INDEX(_Rge_Data_IC_CY,$B678,R$1)</f>
        <v>0</v>
      </c>
      <c r="S678" s="255" t="n">
        <f aca="false" t="array" ref="S678:S678">INDEX(_Rge_Data_IC_CY,$B678,S$1)</f>
        <v>0</v>
      </c>
      <c r="T678" s="255" t="n">
        <f aca="false">H678-S678</f>
        <v>0</v>
      </c>
      <c r="U678" s="374" t="n">
        <f aca="false">IFERROR(T678/H678,0)</f>
        <v>0</v>
      </c>
      <c r="V678" s="375" t="n">
        <f aca="false">INDEX(_Rge_Data_IC_CY,$B678,V$1)</f>
        <v>0</v>
      </c>
      <c r="W678" s="259" t="n">
        <f aca="false">INDEX(_Rge_Data_IC_CY,$B678,W$1)</f>
        <v>0</v>
      </c>
      <c r="X678" s="259" t="n">
        <f aca="false">INDEX(_Rge_Data_IC_CY,$B678,X$1)</f>
        <v>0</v>
      </c>
      <c r="Y678" s="259" t="n">
        <f aca="false">INDEX(_Rge_Data_IC_CY,$B678,Y$1)</f>
        <v>0</v>
      </c>
      <c r="Z678" s="259" t="n">
        <f aca="false" t="array" ref="Z678:Z678">INDEX(_Rge_Data_IC_CY,$B678,Z$1)</f>
        <v>0</v>
      </c>
      <c r="AA678" s="259" t="n">
        <f aca="false" t="array" ref="AA678:AA678">INDEX(_Rge_Data_IC_CY,$B678,AA$1)</f>
        <v>0</v>
      </c>
      <c r="AB678" s="259" t="n">
        <f aca="false" t="array" ref="AB678:AB678">INDEX(_Rge_Data_IC_CY,$B678,AB$1)</f>
        <v>0</v>
      </c>
      <c r="AC678" s="259" t="n">
        <f aca="false" t="array" ref="AC678:AC678">INDEX(_Rge_Data_IC_CY,$B678,AC$1)</f>
        <v>0</v>
      </c>
      <c r="AD678" s="259" t="n">
        <f aca="false" t="array" ref="AD678:AD678">INDEX(_Rge_Data_IC_CY,$B678,AD$1)</f>
        <v>0</v>
      </c>
      <c r="AE678" s="259" t="n">
        <f aca="false">INDEX(_Rge_Data_IC_CY,$B678,AE$1)</f>
        <v>0</v>
      </c>
      <c r="AF678" s="259" t="n">
        <f aca="false" t="array" ref="AF678:AF678">INDEX(_Rge_Data_IC_CY,$B678,AF$1)</f>
        <v>0</v>
      </c>
      <c r="AG678" s="259" t="n">
        <f aca="false" t="array" ref="AG678:AG678">INDEX(_Rge_Data_IC_CY,$B678,AG$1)</f>
        <v>0</v>
      </c>
      <c r="AH678" s="259" t="n">
        <f aca="false">V678-AG678</f>
        <v>0</v>
      </c>
      <c r="AI678" s="376" t="n">
        <f aca="false">IFERROR(AH678/V678,)</f>
        <v>0</v>
      </c>
      <c r="AJ678" s="377" t="n">
        <f aca="false">INDEX(_Rge_Data_IC_CY,$B678,AJ$1)</f>
        <v>0</v>
      </c>
      <c r="AK678" s="378" t="n">
        <f aca="false">INDEX(_Rge_Data_IC_CY,$B678,AK$1)</f>
        <v>0</v>
      </c>
      <c r="AL678" s="378" t="n">
        <f aca="false">INDEX(_Rge_Data_IC_CY,$B678,AL$1)</f>
        <v>0</v>
      </c>
      <c r="AM678" s="378" t="n">
        <f aca="false">INDEX(_Rge_Data_IC_CY,$B678,AM$1)</f>
        <v>0</v>
      </c>
      <c r="AN678" s="378" t="n">
        <f aca="false" t="array" ref="AN678:AN678">INDEX(_Rge_Data_IC_CY,$B678,AN$1)</f>
        <v>0</v>
      </c>
      <c r="AO678" s="378" t="n">
        <f aca="false" t="array" ref="AO678:AO678">INDEX(_Rge_Data_IC_CY,$B678,AO$1)</f>
        <v>0</v>
      </c>
      <c r="AP678" s="378" t="n">
        <f aca="false" t="array" ref="AP678:AP678">INDEX(_Rge_Data_IC_CY,$B678,AP$1)</f>
        <v>0</v>
      </c>
      <c r="AQ678" s="378" t="n">
        <f aca="false" t="array" ref="AQ678:AQ678">INDEX(_Rge_Data_IC_CY,$B678,AQ$1)</f>
        <v>0</v>
      </c>
      <c r="AR678" s="378" t="n">
        <f aca="false" t="array" ref="AR678:AR678">INDEX(_Rge_Data_IC_CY,$B678,AR$1)</f>
        <v>0</v>
      </c>
      <c r="AS678" s="378" t="n">
        <f aca="false">INDEX(_Rge_Data_IC_CY,$B678,AS$1)</f>
        <v>0</v>
      </c>
      <c r="AT678" s="378" t="n">
        <f aca="false" t="array" ref="AT678:AT678">INDEX(_Rge_Data_IC_CY,$B678,AT$1)</f>
        <v>0</v>
      </c>
      <c r="AU678" s="378" t="n">
        <f aca="false" t="array" ref="AU678:AU678">INDEX(_Rge_Data_IC_CY,$B678,AU$1)</f>
        <v>0</v>
      </c>
      <c r="AV678" s="262" t="e">
        <f aca="false">IF(#REF!="N",0,AU678+AX678+AY678)</f>
        <v>#REF!</v>
      </c>
      <c r="AW678" s="263" t="n">
        <f aca="false">IFERROR(AU678/AG678,0)</f>
        <v>0</v>
      </c>
      <c r="AX678" s="264" t="n">
        <f aca="false">IFERROR(IF(AND($F678="OPEN",$AH678&gt;0),$AH678*_SoP*$AW678,IF(AND($F678="CLOSED",$AH678&gt;0),$AH678*_SoL*$AW678,0)),0)</f>
        <v>0</v>
      </c>
      <c r="AY678" s="264" t="n">
        <f aca="false">IFERROR(IF($AH678&lt;0,$AH678*_SoL,0),0)</f>
        <v>0</v>
      </c>
      <c r="AZ678" s="265" t="n">
        <f aca="false">AU678+AX678</f>
        <v>0</v>
      </c>
      <c r="BA678" s="265" t="n">
        <f aca="false">AJ678-AY678</f>
        <v>0</v>
      </c>
      <c r="BB678" s="265" t="n">
        <f aca="false">AZ678-BA678</f>
        <v>0</v>
      </c>
      <c r="BC678" s="266" t="n">
        <f aca="false">IF($BB678&gt;=0,$BB678,0)</f>
        <v>0</v>
      </c>
      <c r="BD678" s="379" t="n">
        <f aca="false">IF($BB678&lt;=0,-$BB678,0)</f>
        <v>-0</v>
      </c>
      <c r="BE678" s="380" t="n">
        <f aca="false">IF((V678-AJ678)&lt;0,0,V678-AJ678)</f>
        <v>0</v>
      </c>
      <c r="BF678" s="381" t="n">
        <f aca="false">IF(AW678&gt;1,0,V678-AW678*V678)</f>
        <v>0</v>
      </c>
    </row>
    <row r="679" customFormat="false" ht="19.5" hidden="false" customHeight="true" outlineLevel="0" collapsed="false">
      <c r="A679" s="166"/>
      <c r="B679" s="208" t="n">
        <f aca="false">B678+1</f>
        <v>61</v>
      </c>
      <c r="C679" s="166"/>
      <c r="D679" s="369" t="n">
        <f aca="false">INDEX(_Rge_Projectdata_IC,$B679,MATCH("Project-ID",_Rge_Headline_Projectdata,0))</f>
        <v>0</v>
      </c>
      <c r="E679" s="370" t="str">
        <f aca="false" t="array" ref="E679:E679">IF(INDEX(_Rge_Data_IC_CY,$B679,E$1)=0,"",TEXT(INDEX(_Rge_Data_IC_CY,$B679,E$1),"JJJJMMTT"))</f>
        <v/>
      </c>
      <c r="F679" s="371" t="str">
        <f aca="false" t="array" ref="F679:F679">INDEX(_Rge_Data_IC_CY,$B679,F$1)</f>
        <v>Closed</v>
      </c>
      <c r="G679" s="371" t="n">
        <f aca="false" t="array" ref="G679:G679">IFERROR(MATCH(INDEX(_Rge_Data_IC_CY,$B679,G$1),_Rge_Projectstatus,0),"")</f>
        <v>2</v>
      </c>
      <c r="H679" s="372" t="n">
        <f aca="false">INDEX(_Rge_Data_IC_CY,$B679,H$1)</f>
        <v>0</v>
      </c>
      <c r="I679" s="373" t="n">
        <f aca="false">INDEX(_Rge_Data_IC_CY,$B679,I$1)</f>
        <v>0</v>
      </c>
      <c r="J679" s="373" t="n">
        <f aca="false">INDEX(_Rge_Data_IC_CY,$B679,J$1)</f>
        <v>0</v>
      </c>
      <c r="K679" s="373" t="n">
        <f aca="false">INDEX(_Rge_Data_IC_CY,$B679,K$1)</f>
        <v>0</v>
      </c>
      <c r="L679" s="255" t="n">
        <f aca="false" t="array" ref="L679:L679">INDEX(_Rge_Data_IC_CY,$B679,L$1)</f>
        <v>0</v>
      </c>
      <c r="M679" s="255" t="n">
        <f aca="false" t="array" ref="M679:M679">INDEX(_Rge_Data_IC_CY,$B679,M$1)</f>
        <v>0</v>
      </c>
      <c r="N679" s="255" t="n">
        <f aca="false" t="array" ref="N679:N679">INDEX(_Rge_Data_IC_CY,$B679,N$1)</f>
        <v>0</v>
      </c>
      <c r="O679" s="255" t="n">
        <f aca="false" t="array" ref="O679:O679">INDEX(_Rge_Data_IC_CY,$B679,O$1)</f>
        <v>0</v>
      </c>
      <c r="P679" s="255" t="n">
        <f aca="false" t="array" ref="P679:P679">INDEX(_Rge_Data_IC_CY,$B679,P$1)</f>
        <v>0</v>
      </c>
      <c r="Q679" s="255" t="n">
        <f aca="false">INDEX(_Rge_Data_IC_CY,$B679,Q$1)</f>
        <v>0</v>
      </c>
      <c r="R679" s="255" t="n">
        <f aca="false" t="array" ref="R679:R679">INDEX(_Rge_Data_IC_CY,$B679,R$1)</f>
        <v>0</v>
      </c>
      <c r="S679" s="255" t="n">
        <f aca="false" t="array" ref="S679:S679">INDEX(_Rge_Data_IC_CY,$B679,S$1)</f>
        <v>0</v>
      </c>
      <c r="T679" s="255" t="n">
        <f aca="false">H679-S679</f>
        <v>0</v>
      </c>
      <c r="U679" s="374" t="n">
        <f aca="false">IFERROR(T679/H679,0)</f>
        <v>0</v>
      </c>
      <c r="V679" s="375" t="n">
        <f aca="false">INDEX(_Rge_Data_IC_CY,$B679,V$1)</f>
        <v>0</v>
      </c>
      <c r="W679" s="259" t="n">
        <f aca="false">INDEX(_Rge_Data_IC_CY,$B679,W$1)</f>
        <v>0</v>
      </c>
      <c r="X679" s="259" t="n">
        <f aca="false">INDEX(_Rge_Data_IC_CY,$B679,X$1)</f>
        <v>0</v>
      </c>
      <c r="Y679" s="259" t="n">
        <f aca="false">INDEX(_Rge_Data_IC_CY,$B679,Y$1)</f>
        <v>0</v>
      </c>
      <c r="Z679" s="259" t="n">
        <f aca="false" t="array" ref="Z679:Z679">INDEX(_Rge_Data_IC_CY,$B679,Z$1)</f>
        <v>0</v>
      </c>
      <c r="AA679" s="259" t="n">
        <f aca="false" t="array" ref="AA679:AA679">INDEX(_Rge_Data_IC_CY,$B679,AA$1)</f>
        <v>0</v>
      </c>
      <c r="AB679" s="259" t="n">
        <f aca="false" t="array" ref="AB679:AB679">INDEX(_Rge_Data_IC_CY,$B679,AB$1)</f>
        <v>0</v>
      </c>
      <c r="AC679" s="259" t="n">
        <f aca="false" t="array" ref="AC679:AC679">INDEX(_Rge_Data_IC_CY,$B679,AC$1)</f>
        <v>0</v>
      </c>
      <c r="AD679" s="259" t="n">
        <f aca="false" t="array" ref="AD679:AD679">INDEX(_Rge_Data_IC_CY,$B679,AD$1)</f>
        <v>0</v>
      </c>
      <c r="AE679" s="259" t="n">
        <f aca="false">INDEX(_Rge_Data_IC_CY,$B679,AE$1)</f>
        <v>0</v>
      </c>
      <c r="AF679" s="259" t="n">
        <f aca="false" t="array" ref="AF679:AF679">INDEX(_Rge_Data_IC_CY,$B679,AF$1)</f>
        <v>0</v>
      </c>
      <c r="AG679" s="259" t="n">
        <f aca="false" t="array" ref="AG679:AG679">INDEX(_Rge_Data_IC_CY,$B679,AG$1)</f>
        <v>0</v>
      </c>
      <c r="AH679" s="259" t="n">
        <f aca="false">V679-AG679</f>
        <v>0</v>
      </c>
      <c r="AI679" s="376" t="n">
        <f aca="false">IFERROR(AH679/V679,)</f>
        <v>0</v>
      </c>
      <c r="AJ679" s="377" t="n">
        <f aca="false">INDEX(_Rge_Data_IC_CY,$B679,AJ$1)</f>
        <v>0</v>
      </c>
      <c r="AK679" s="378" t="n">
        <f aca="false">INDEX(_Rge_Data_IC_CY,$B679,AK$1)</f>
        <v>0</v>
      </c>
      <c r="AL679" s="378" t="n">
        <f aca="false">INDEX(_Rge_Data_IC_CY,$B679,AL$1)</f>
        <v>0</v>
      </c>
      <c r="AM679" s="378" t="n">
        <f aca="false">INDEX(_Rge_Data_IC_CY,$B679,AM$1)</f>
        <v>0</v>
      </c>
      <c r="AN679" s="378" t="n">
        <f aca="false" t="array" ref="AN679:AN679">INDEX(_Rge_Data_IC_CY,$B679,AN$1)</f>
        <v>0</v>
      </c>
      <c r="AO679" s="378" t="n">
        <f aca="false" t="array" ref="AO679:AO679">INDEX(_Rge_Data_IC_CY,$B679,AO$1)</f>
        <v>0</v>
      </c>
      <c r="AP679" s="378" t="n">
        <f aca="false" t="array" ref="AP679:AP679">INDEX(_Rge_Data_IC_CY,$B679,AP$1)</f>
        <v>0</v>
      </c>
      <c r="AQ679" s="378" t="n">
        <f aca="false" t="array" ref="AQ679:AQ679">INDEX(_Rge_Data_IC_CY,$B679,AQ$1)</f>
        <v>0</v>
      </c>
      <c r="AR679" s="378" t="n">
        <f aca="false" t="array" ref="AR679:AR679">INDEX(_Rge_Data_IC_CY,$B679,AR$1)</f>
        <v>0</v>
      </c>
      <c r="AS679" s="378" t="n">
        <f aca="false">INDEX(_Rge_Data_IC_CY,$B679,AS$1)</f>
        <v>0</v>
      </c>
      <c r="AT679" s="378" t="n">
        <f aca="false" t="array" ref="AT679:AT679">INDEX(_Rge_Data_IC_CY,$B679,AT$1)</f>
        <v>0</v>
      </c>
      <c r="AU679" s="378" t="n">
        <f aca="false" t="array" ref="AU679:AU679">INDEX(_Rge_Data_IC_CY,$B679,AU$1)</f>
        <v>0</v>
      </c>
      <c r="AV679" s="262" t="e">
        <f aca="false">IF(#REF!="N",0,AU679+AX679+AY679)</f>
        <v>#REF!</v>
      </c>
      <c r="AW679" s="263" t="n">
        <f aca="false">IFERROR(AU679/AG679,0)</f>
        <v>0</v>
      </c>
      <c r="AX679" s="264" t="n">
        <f aca="false">IFERROR(IF(AND($F679="OPEN",$AH679&gt;0),$AH679*_SoP*$AW679,IF(AND($F679="CLOSED",$AH679&gt;0),$AH679*_SoL*$AW679,0)),0)</f>
        <v>0</v>
      </c>
      <c r="AY679" s="264" t="n">
        <f aca="false">IFERROR(IF($AH679&lt;0,$AH679*_SoL,0),0)</f>
        <v>0</v>
      </c>
      <c r="AZ679" s="265" t="n">
        <f aca="false">AU679+AX679</f>
        <v>0</v>
      </c>
      <c r="BA679" s="265" t="n">
        <f aca="false">AJ679-AY679</f>
        <v>0</v>
      </c>
      <c r="BB679" s="265" t="n">
        <f aca="false">AZ679-BA679</f>
        <v>0</v>
      </c>
      <c r="BC679" s="266" t="n">
        <f aca="false">IF($BB679&gt;=0,$BB679,0)</f>
        <v>0</v>
      </c>
      <c r="BD679" s="379" t="n">
        <f aca="false">IF($BB679&lt;=0,-$BB679,0)</f>
        <v>-0</v>
      </c>
      <c r="BE679" s="380" t="n">
        <f aca="false">IF((V679-AJ679)&lt;0,0,V679-AJ679)</f>
        <v>0</v>
      </c>
      <c r="BF679" s="381" t="n">
        <f aca="false">IF(AW679&gt;1,0,V679-AW679*V679)</f>
        <v>0</v>
      </c>
    </row>
    <row r="680" customFormat="false" ht="19.5" hidden="false" customHeight="true" outlineLevel="0" collapsed="false">
      <c r="A680" s="166"/>
      <c r="B680" s="208" t="n">
        <f aca="false">B679+1</f>
        <v>62</v>
      </c>
      <c r="C680" s="166"/>
      <c r="D680" s="369" t="n">
        <f aca="false">INDEX(_Rge_Projectdata_IC,$B680,MATCH("Project-ID",_Rge_Headline_Projectdata,0))</f>
        <v>0</v>
      </c>
      <c r="E680" s="370" t="str">
        <f aca="false" t="array" ref="E680:E680">IF(INDEX(_Rge_Data_IC_CY,$B680,E$1)=0,"",TEXT(INDEX(_Rge_Data_IC_CY,$B680,E$1),"JJJJMMTT"))</f>
        <v/>
      </c>
      <c r="F680" s="371" t="str">
        <f aca="false" t="array" ref="F680:F680">INDEX(_Rge_Data_IC_CY,$B680,F$1)</f>
        <v>Closed</v>
      </c>
      <c r="G680" s="371" t="n">
        <f aca="false" t="array" ref="G680:G680">IFERROR(MATCH(INDEX(_Rge_Data_IC_CY,$B680,G$1),_Rge_Projectstatus,0),"")</f>
        <v>2</v>
      </c>
      <c r="H680" s="372" t="n">
        <f aca="false">INDEX(_Rge_Data_IC_CY,$B680,H$1)</f>
        <v>0</v>
      </c>
      <c r="I680" s="373" t="n">
        <f aca="false">INDEX(_Rge_Data_IC_CY,$B680,I$1)</f>
        <v>0</v>
      </c>
      <c r="J680" s="373" t="n">
        <f aca="false">INDEX(_Rge_Data_IC_CY,$B680,J$1)</f>
        <v>0</v>
      </c>
      <c r="K680" s="373" t="n">
        <f aca="false">INDEX(_Rge_Data_IC_CY,$B680,K$1)</f>
        <v>0</v>
      </c>
      <c r="L680" s="255" t="n">
        <f aca="false" t="array" ref="L680:L680">INDEX(_Rge_Data_IC_CY,$B680,L$1)</f>
        <v>0</v>
      </c>
      <c r="M680" s="255" t="n">
        <f aca="false" t="array" ref="M680:M680">INDEX(_Rge_Data_IC_CY,$B680,M$1)</f>
        <v>0</v>
      </c>
      <c r="N680" s="255" t="n">
        <f aca="false" t="array" ref="N680:N680">INDEX(_Rge_Data_IC_CY,$B680,N$1)</f>
        <v>0</v>
      </c>
      <c r="O680" s="255" t="n">
        <f aca="false" t="array" ref="O680:O680">INDEX(_Rge_Data_IC_CY,$B680,O$1)</f>
        <v>0</v>
      </c>
      <c r="P680" s="255" t="n">
        <f aca="false" t="array" ref="P680:P680">INDEX(_Rge_Data_IC_CY,$B680,P$1)</f>
        <v>0</v>
      </c>
      <c r="Q680" s="255" t="n">
        <f aca="false">INDEX(_Rge_Data_IC_CY,$B680,Q$1)</f>
        <v>0</v>
      </c>
      <c r="R680" s="255" t="n">
        <f aca="false" t="array" ref="R680:R680">INDEX(_Rge_Data_IC_CY,$B680,R$1)</f>
        <v>0</v>
      </c>
      <c r="S680" s="255" t="n">
        <f aca="false" t="array" ref="S680:S680">INDEX(_Rge_Data_IC_CY,$B680,S$1)</f>
        <v>0</v>
      </c>
      <c r="T680" s="255" t="n">
        <f aca="false">H680-S680</f>
        <v>0</v>
      </c>
      <c r="U680" s="374" t="n">
        <f aca="false">IFERROR(T680/H680,0)</f>
        <v>0</v>
      </c>
      <c r="V680" s="375" t="n">
        <f aca="false">INDEX(_Rge_Data_IC_CY,$B680,V$1)</f>
        <v>0</v>
      </c>
      <c r="W680" s="259" t="n">
        <f aca="false">INDEX(_Rge_Data_IC_CY,$B680,W$1)</f>
        <v>0</v>
      </c>
      <c r="X680" s="259" t="n">
        <f aca="false">INDEX(_Rge_Data_IC_CY,$B680,X$1)</f>
        <v>0</v>
      </c>
      <c r="Y680" s="259" t="n">
        <f aca="false">INDEX(_Rge_Data_IC_CY,$B680,Y$1)</f>
        <v>0</v>
      </c>
      <c r="Z680" s="259" t="n">
        <f aca="false" t="array" ref="Z680:Z680">INDEX(_Rge_Data_IC_CY,$B680,Z$1)</f>
        <v>0</v>
      </c>
      <c r="AA680" s="259" t="n">
        <f aca="false" t="array" ref="AA680:AA680">INDEX(_Rge_Data_IC_CY,$B680,AA$1)</f>
        <v>0</v>
      </c>
      <c r="AB680" s="259" t="n">
        <f aca="false" t="array" ref="AB680:AB680">INDEX(_Rge_Data_IC_CY,$B680,AB$1)</f>
        <v>0</v>
      </c>
      <c r="AC680" s="259" t="n">
        <f aca="false" t="array" ref="AC680:AC680">INDEX(_Rge_Data_IC_CY,$B680,AC$1)</f>
        <v>0</v>
      </c>
      <c r="AD680" s="259" t="n">
        <f aca="false" t="array" ref="AD680:AD680">INDEX(_Rge_Data_IC_CY,$B680,AD$1)</f>
        <v>0</v>
      </c>
      <c r="AE680" s="259" t="n">
        <f aca="false">INDEX(_Rge_Data_IC_CY,$B680,AE$1)</f>
        <v>0</v>
      </c>
      <c r="AF680" s="259" t="n">
        <f aca="false" t="array" ref="AF680:AF680">INDEX(_Rge_Data_IC_CY,$B680,AF$1)</f>
        <v>0</v>
      </c>
      <c r="AG680" s="259" t="n">
        <f aca="false" t="array" ref="AG680:AG680">INDEX(_Rge_Data_IC_CY,$B680,AG$1)</f>
        <v>0</v>
      </c>
      <c r="AH680" s="259" t="n">
        <f aca="false">V680-AG680</f>
        <v>0</v>
      </c>
      <c r="AI680" s="376" t="n">
        <f aca="false">IFERROR(AH680/V680,)</f>
        <v>0</v>
      </c>
      <c r="AJ680" s="377" t="n">
        <f aca="false">INDEX(_Rge_Data_IC_CY,$B680,AJ$1)</f>
        <v>0</v>
      </c>
      <c r="AK680" s="378" t="n">
        <f aca="false">INDEX(_Rge_Data_IC_CY,$B680,AK$1)</f>
        <v>0</v>
      </c>
      <c r="AL680" s="378" t="n">
        <f aca="false">INDEX(_Rge_Data_IC_CY,$B680,AL$1)</f>
        <v>0</v>
      </c>
      <c r="AM680" s="378" t="n">
        <f aca="false">INDEX(_Rge_Data_IC_CY,$B680,AM$1)</f>
        <v>0</v>
      </c>
      <c r="AN680" s="378" t="n">
        <f aca="false" t="array" ref="AN680:AN680">INDEX(_Rge_Data_IC_CY,$B680,AN$1)</f>
        <v>0</v>
      </c>
      <c r="AO680" s="378" t="n">
        <f aca="false" t="array" ref="AO680:AO680">INDEX(_Rge_Data_IC_CY,$B680,AO$1)</f>
        <v>0</v>
      </c>
      <c r="AP680" s="378" t="n">
        <f aca="false" t="array" ref="AP680:AP680">INDEX(_Rge_Data_IC_CY,$B680,AP$1)</f>
        <v>0</v>
      </c>
      <c r="AQ680" s="378" t="n">
        <f aca="false" t="array" ref="AQ680:AQ680">INDEX(_Rge_Data_IC_CY,$B680,AQ$1)</f>
        <v>0</v>
      </c>
      <c r="AR680" s="378" t="n">
        <f aca="false" t="array" ref="AR680:AR680">INDEX(_Rge_Data_IC_CY,$B680,AR$1)</f>
        <v>0</v>
      </c>
      <c r="AS680" s="378" t="n">
        <f aca="false">INDEX(_Rge_Data_IC_CY,$B680,AS$1)</f>
        <v>0</v>
      </c>
      <c r="AT680" s="378" t="n">
        <f aca="false" t="array" ref="AT680:AT680">INDEX(_Rge_Data_IC_CY,$B680,AT$1)</f>
        <v>0</v>
      </c>
      <c r="AU680" s="378" t="n">
        <f aca="false" t="array" ref="AU680:AU680">INDEX(_Rge_Data_IC_CY,$B680,AU$1)</f>
        <v>0</v>
      </c>
      <c r="AV680" s="262" t="e">
        <f aca="false">IF(#REF!="N",0,AU680+AX680+AY680)</f>
        <v>#REF!</v>
      </c>
      <c r="AW680" s="263" t="n">
        <f aca="false">IFERROR(AU680/AG680,0)</f>
        <v>0</v>
      </c>
      <c r="AX680" s="264" t="n">
        <f aca="false">IFERROR(IF(AND($F680="OPEN",$AH680&gt;0),$AH680*_SoP*$AW680,IF(AND($F680="CLOSED",$AH680&gt;0),$AH680*_SoL*$AW680,0)),0)</f>
        <v>0</v>
      </c>
      <c r="AY680" s="264" t="n">
        <f aca="false">IFERROR(IF($AH680&lt;0,$AH680*_SoL,0),0)</f>
        <v>0</v>
      </c>
      <c r="AZ680" s="265" t="n">
        <f aca="false">AU680+AX680</f>
        <v>0</v>
      </c>
      <c r="BA680" s="265" t="n">
        <f aca="false">AJ680-AY680</f>
        <v>0</v>
      </c>
      <c r="BB680" s="265" t="n">
        <f aca="false">AZ680-BA680</f>
        <v>0</v>
      </c>
      <c r="BC680" s="266" t="n">
        <f aca="false">IF($BB680&gt;=0,$BB680,0)</f>
        <v>0</v>
      </c>
      <c r="BD680" s="379" t="n">
        <f aca="false">IF($BB680&lt;=0,-$BB680,0)</f>
        <v>-0</v>
      </c>
      <c r="BE680" s="380" t="n">
        <f aca="false">IF((V680-AJ680)&lt;0,0,V680-AJ680)</f>
        <v>0</v>
      </c>
      <c r="BF680" s="381" t="n">
        <f aca="false">IF(AW680&gt;1,0,V680-AW680*V680)</f>
        <v>0</v>
      </c>
    </row>
    <row r="681" customFormat="false" ht="19.5" hidden="false" customHeight="true" outlineLevel="0" collapsed="false">
      <c r="A681" s="166"/>
      <c r="B681" s="208" t="n">
        <f aca="false">B680+1</f>
        <v>63</v>
      </c>
      <c r="C681" s="166"/>
      <c r="D681" s="369" t="n">
        <f aca="false">INDEX(_Rge_Projectdata_IC,$B681,MATCH("Project-ID",_Rge_Headline_Projectdata,0))</f>
        <v>0</v>
      </c>
      <c r="E681" s="370" t="str">
        <f aca="false" t="array" ref="E681:E681">IF(INDEX(_Rge_Data_IC_CY,$B681,E$1)=0,"",TEXT(INDEX(_Rge_Data_IC_CY,$B681,E$1),"JJJJMMTT"))</f>
        <v/>
      </c>
      <c r="F681" s="371" t="str">
        <f aca="false" t="array" ref="F681:F681">INDEX(_Rge_Data_IC_CY,$B681,F$1)</f>
        <v>Closed</v>
      </c>
      <c r="G681" s="371" t="n">
        <f aca="false" t="array" ref="G681:G681">IFERROR(MATCH(INDEX(_Rge_Data_IC_CY,$B681,G$1),_Rge_Projectstatus,0),"")</f>
        <v>2</v>
      </c>
      <c r="H681" s="372" t="n">
        <f aca="false">INDEX(_Rge_Data_IC_CY,$B681,H$1)</f>
        <v>0</v>
      </c>
      <c r="I681" s="373" t="n">
        <f aca="false">INDEX(_Rge_Data_IC_CY,$B681,I$1)</f>
        <v>0</v>
      </c>
      <c r="J681" s="373" t="n">
        <f aca="false">INDEX(_Rge_Data_IC_CY,$B681,J$1)</f>
        <v>0</v>
      </c>
      <c r="K681" s="373" t="n">
        <f aca="false">INDEX(_Rge_Data_IC_CY,$B681,K$1)</f>
        <v>0</v>
      </c>
      <c r="L681" s="255" t="n">
        <f aca="false" t="array" ref="L681:L681">INDEX(_Rge_Data_IC_CY,$B681,L$1)</f>
        <v>0</v>
      </c>
      <c r="M681" s="255" t="n">
        <f aca="false" t="array" ref="M681:M681">INDEX(_Rge_Data_IC_CY,$B681,M$1)</f>
        <v>0</v>
      </c>
      <c r="N681" s="255" t="n">
        <f aca="false" t="array" ref="N681:N681">INDEX(_Rge_Data_IC_CY,$B681,N$1)</f>
        <v>0</v>
      </c>
      <c r="O681" s="255" t="n">
        <f aca="false" t="array" ref="O681:O681">INDEX(_Rge_Data_IC_CY,$B681,O$1)</f>
        <v>0</v>
      </c>
      <c r="P681" s="255" t="n">
        <f aca="false" t="array" ref="P681:P681">INDEX(_Rge_Data_IC_CY,$B681,P$1)</f>
        <v>0</v>
      </c>
      <c r="Q681" s="255" t="n">
        <f aca="false">INDEX(_Rge_Data_IC_CY,$B681,Q$1)</f>
        <v>0</v>
      </c>
      <c r="R681" s="255" t="n">
        <f aca="false" t="array" ref="R681:R681">INDEX(_Rge_Data_IC_CY,$B681,R$1)</f>
        <v>0</v>
      </c>
      <c r="S681" s="255" t="n">
        <f aca="false" t="array" ref="S681:S681">INDEX(_Rge_Data_IC_CY,$B681,S$1)</f>
        <v>0</v>
      </c>
      <c r="T681" s="255" t="n">
        <f aca="false">H681-S681</f>
        <v>0</v>
      </c>
      <c r="U681" s="374" t="n">
        <f aca="false">IFERROR(T681/H681,0)</f>
        <v>0</v>
      </c>
      <c r="V681" s="375" t="n">
        <f aca="false">INDEX(_Rge_Data_IC_CY,$B681,V$1)</f>
        <v>0</v>
      </c>
      <c r="W681" s="259" t="n">
        <f aca="false">INDEX(_Rge_Data_IC_CY,$B681,W$1)</f>
        <v>0</v>
      </c>
      <c r="X681" s="259" t="n">
        <f aca="false">INDEX(_Rge_Data_IC_CY,$B681,X$1)</f>
        <v>0</v>
      </c>
      <c r="Y681" s="259" t="n">
        <f aca="false">INDEX(_Rge_Data_IC_CY,$B681,Y$1)</f>
        <v>0</v>
      </c>
      <c r="Z681" s="259" t="n">
        <f aca="false" t="array" ref="Z681:Z681">INDEX(_Rge_Data_IC_CY,$B681,Z$1)</f>
        <v>0</v>
      </c>
      <c r="AA681" s="259" t="n">
        <f aca="false" t="array" ref="AA681:AA681">INDEX(_Rge_Data_IC_CY,$B681,AA$1)</f>
        <v>0</v>
      </c>
      <c r="AB681" s="259" t="n">
        <f aca="false" t="array" ref="AB681:AB681">INDEX(_Rge_Data_IC_CY,$B681,AB$1)</f>
        <v>0</v>
      </c>
      <c r="AC681" s="259" t="n">
        <f aca="false" t="array" ref="AC681:AC681">INDEX(_Rge_Data_IC_CY,$B681,AC$1)</f>
        <v>0</v>
      </c>
      <c r="AD681" s="259" t="n">
        <f aca="false" t="array" ref="AD681:AD681">INDEX(_Rge_Data_IC_CY,$B681,AD$1)</f>
        <v>0</v>
      </c>
      <c r="AE681" s="259" t="n">
        <f aca="false">INDEX(_Rge_Data_IC_CY,$B681,AE$1)</f>
        <v>0</v>
      </c>
      <c r="AF681" s="259" t="n">
        <f aca="false" t="array" ref="AF681:AF681">INDEX(_Rge_Data_IC_CY,$B681,AF$1)</f>
        <v>0</v>
      </c>
      <c r="AG681" s="259" t="n">
        <f aca="false" t="array" ref="AG681:AG681">INDEX(_Rge_Data_IC_CY,$B681,AG$1)</f>
        <v>0</v>
      </c>
      <c r="AH681" s="259" t="n">
        <f aca="false">V681-AG681</f>
        <v>0</v>
      </c>
      <c r="AI681" s="376" t="n">
        <f aca="false">IFERROR(AH681/V681,)</f>
        <v>0</v>
      </c>
      <c r="AJ681" s="377" t="n">
        <f aca="false">INDEX(_Rge_Data_IC_CY,$B681,AJ$1)</f>
        <v>0</v>
      </c>
      <c r="AK681" s="378" t="n">
        <f aca="false">INDEX(_Rge_Data_IC_CY,$B681,AK$1)</f>
        <v>0</v>
      </c>
      <c r="AL681" s="378" t="n">
        <f aca="false">INDEX(_Rge_Data_IC_CY,$B681,AL$1)</f>
        <v>0</v>
      </c>
      <c r="AM681" s="378" t="n">
        <f aca="false">INDEX(_Rge_Data_IC_CY,$B681,AM$1)</f>
        <v>0</v>
      </c>
      <c r="AN681" s="378" t="n">
        <f aca="false" t="array" ref="AN681:AN681">INDEX(_Rge_Data_IC_CY,$B681,AN$1)</f>
        <v>0</v>
      </c>
      <c r="AO681" s="378" t="n">
        <f aca="false" t="array" ref="AO681:AO681">INDEX(_Rge_Data_IC_CY,$B681,AO$1)</f>
        <v>0</v>
      </c>
      <c r="AP681" s="378" t="n">
        <f aca="false" t="array" ref="AP681:AP681">INDEX(_Rge_Data_IC_CY,$B681,AP$1)</f>
        <v>0</v>
      </c>
      <c r="AQ681" s="378" t="n">
        <f aca="false" t="array" ref="AQ681:AQ681">INDEX(_Rge_Data_IC_CY,$B681,AQ$1)</f>
        <v>0</v>
      </c>
      <c r="AR681" s="378" t="n">
        <f aca="false" t="array" ref="AR681:AR681">INDEX(_Rge_Data_IC_CY,$B681,AR$1)</f>
        <v>0</v>
      </c>
      <c r="AS681" s="378" t="n">
        <f aca="false">INDEX(_Rge_Data_IC_CY,$B681,AS$1)</f>
        <v>0</v>
      </c>
      <c r="AT681" s="378" t="n">
        <f aca="false" t="array" ref="AT681:AT681">INDEX(_Rge_Data_IC_CY,$B681,AT$1)</f>
        <v>0</v>
      </c>
      <c r="AU681" s="378" t="n">
        <f aca="false" t="array" ref="AU681:AU681">INDEX(_Rge_Data_IC_CY,$B681,AU$1)</f>
        <v>0</v>
      </c>
      <c r="AV681" s="262" t="e">
        <f aca="false">IF(#REF!="N",0,AU681+AX681+AY681)</f>
        <v>#REF!</v>
      </c>
      <c r="AW681" s="263" t="n">
        <f aca="false">IFERROR(AU681/AG681,0)</f>
        <v>0</v>
      </c>
      <c r="AX681" s="264" t="n">
        <f aca="false">IFERROR(IF(AND($F681="OPEN",$AH681&gt;0),$AH681*_SoP*$AW681,IF(AND($F681="CLOSED",$AH681&gt;0),$AH681*_SoL*$AW681,0)),0)</f>
        <v>0</v>
      </c>
      <c r="AY681" s="264" t="n">
        <f aca="false">IFERROR(IF($AH681&lt;0,$AH681*_SoL,0),0)</f>
        <v>0</v>
      </c>
      <c r="AZ681" s="265" t="n">
        <f aca="false">AU681+AX681</f>
        <v>0</v>
      </c>
      <c r="BA681" s="265" t="n">
        <f aca="false">AJ681-AY681</f>
        <v>0</v>
      </c>
      <c r="BB681" s="265" t="n">
        <f aca="false">AZ681-BA681</f>
        <v>0</v>
      </c>
      <c r="BC681" s="266" t="n">
        <f aca="false">IF($BB681&gt;=0,$BB681,0)</f>
        <v>0</v>
      </c>
      <c r="BD681" s="379" t="n">
        <f aca="false">IF($BB681&lt;=0,-$BB681,0)</f>
        <v>-0</v>
      </c>
      <c r="BE681" s="380" t="n">
        <f aca="false">IF((V681-AJ681)&lt;0,0,V681-AJ681)</f>
        <v>0</v>
      </c>
      <c r="BF681" s="381" t="n">
        <f aca="false">IF(AW681&gt;1,0,V681-AW681*V681)</f>
        <v>0</v>
      </c>
    </row>
    <row r="682" customFormat="false" ht="19.5" hidden="false" customHeight="true" outlineLevel="0" collapsed="false">
      <c r="A682" s="166"/>
      <c r="B682" s="208" t="n">
        <f aca="false">B681+1</f>
        <v>64</v>
      </c>
      <c r="C682" s="166"/>
      <c r="D682" s="369" t="n">
        <f aca="false">INDEX(_Rge_Projectdata_IC,$B682,MATCH("Project-ID",_Rge_Headline_Projectdata,0))</f>
        <v>0</v>
      </c>
      <c r="E682" s="370" t="str">
        <f aca="false" t="array" ref="E682:E682">IF(INDEX(_Rge_Data_IC_CY,$B682,E$1)=0,"",TEXT(INDEX(_Rge_Data_IC_CY,$B682,E$1),"JJJJMMTT"))</f>
        <v/>
      </c>
      <c r="F682" s="371" t="str">
        <f aca="false" t="array" ref="F682:F682">INDEX(_Rge_Data_IC_CY,$B682,F$1)</f>
        <v>Closed</v>
      </c>
      <c r="G682" s="371" t="n">
        <f aca="false" t="array" ref="G682:G682">IFERROR(MATCH(INDEX(_Rge_Data_IC_CY,$B682,G$1),_Rge_Projectstatus,0),"")</f>
        <v>2</v>
      </c>
      <c r="H682" s="372" t="n">
        <f aca="false">INDEX(_Rge_Data_IC_CY,$B682,H$1)</f>
        <v>0</v>
      </c>
      <c r="I682" s="373" t="n">
        <f aca="false">INDEX(_Rge_Data_IC_CY,$B682,I$1)</f>
        <v>0</v>
      </c>
      <c r="J682" s="373" t="n">
        <f aca="false">INDEX(_Rge_Data_IC_CY,$B682,J$1)</f>
        <v>0</v>
      </c>
      <c r="K682" s="373" t="n">
        <f aca="false">INDEX(_Rge_Data_IC_CY,$B682,K$1)</f>
        <v>0</v>
      </c>
      <c r="L682" s="255" t="n">
        <f aca="false" t="array" ref="L682:L682">INDEX(_Rge_Data_IC_CY,$B682,L$1)</f>
        <v>0</v>
      </c>
      <c r="M682" s="255" t="n">
        <f aca="false" t="array" ref="M682:M682">INDEX(_Rge_Data_IC_CY,$B682,M$1)</f>
        <v>0</v>
      </c>
      <c r="N682" s="255" t="n">
        <f aca="false" t="array" ref="N682:N682">INDEX(_Rge_Data_IC_CY,$B682,N$1)</f>
        <v>0</v>
      </c>
      <c r="O682" s="255" t="n">
        <f aca="false" t="array" ref="O682:O682">INDEX(_Rge_Data_IC_CY,$B682,O$1)</f>
        <v>0</v>
      </c>
      <c r="P682" s="255" t="n">
        <f aca="false" t="array" ref="P682:P682">INDEX(_Rge_Data_IC_CY,$B682,P$1)</f>
        <v>0</v>
      </c>
      <c r="Q682" s="255" t="n">
        <f aca="false">INDEX(_Rge_Data_IC_CY,$B682,Q$1)</f>
        <v>0</v>
      </c>
      <c r="R682" s="255" t="n">
        <f aca="false" t="array" ref="R682:R682">INDEX(_Rge_Data_IC_CY,$B682,R$1)</f>
        <v>0</v>
      </c>
      <c r="S682" s="255" t="n">
        <f aca="false" t="array" ref="S682:S682">INDEX(_Rge_Data_IC_CY,$B682,S$1)</f>
        <v>0</v>
      </c>
      <c r="T682" s="255" t="n">
        <f aca="false">H682-S682</f>
        <v>0</v>
      </c>
      <c r="U682" s="374" t="n">
        <f aca="false">IFERROR(T682/H682,0)</f>
        <v>0</v>
      </c>
      <c r="V682" s="375" t="n">
        <f aca="false">INDEX(_Rge_Data_IC_CY,$B682,V$1)</f>
        <v>0</v>
      </c>
      <c r="W682" s="259" t="n">
        <f aca="false">INDEX(_Rge_Data_IC_CY,$B682,W$1)</f>
        <v>0</v>
      </c>
      <c r="X682" s="259" t="n">
        <f aca="false">INDEX(_Rge_Data_IC_CY,$B682,X$1)</f>
        <v>0</v>
      </c>
      <c r="Y682" s="259" t="n">
        <f aca="false">INDEX(_Rge_Data_IC_CY,$B682,Y$1)</f>
        <v>0</v>
      </c>
      <c r="Z682" s="259" t="n">
        <f aca="false" t="array" ref="Z682:Z682">INDEX(_Rge_Data_IC_CY,$B682,Z$1)</f>
        <v>0</v>
      </c>
      <c r="AA682" s="259" t="n">
        <f aca="false" t="array" ref="AA682:AA682">INDEX(_Rge_Data_IC_CY,$B682,AA$1)</f>
        <v>0</v>
      </c>
      <c r="AB682" s="259" t="n">
        <f aca="false" t="array" ref="AB682:AB682">INDEX(_Rge_Data_IC_CY,$B682,AB$1)</f>
        <v>0</v>
      </c>
      <c r="AC682" s="259" t="n">
        <f aca="false" t="array" ref="AC682:AC682">INDEX(_Rge_Data_IC_CY,$B682,AC$1)</f>
        <v>0</v>
      </c>
      <c r="AD682" s="259" t="n">
        <f aca="false" t="array" ref="AD682:AD682">INDEX(_Rge_Data_IC_CY,$B682,AD$1)</f>
        <v>0</v>
      </c>
      <c r="AE682" s="259" t="n">
        <f aca="false">INDEX(_Rge_Data_IC_CY,$B682,AE$1)</f>
        <v>0</v>
      </c>
      <c r="AF682" s="259" t="n">
        <f aca="false" t="array" ref="AF682:AF682">INDEX(_Rge_Data_IC_CY,$B682,AF$1)</f>
        <v>0</v>
      </c>
      <c r="AG682" s="259" t="n">
        <f aca="false" t="array" ref="AG682:AG682">INDEX(_Rge_Data_IC_CY,$B682,AG$1)</f>
        <v>0</v>
      </c>
      <c r="AH682" s="259" t="n">
        <f aca="false">V682-AG682</f>
        <v>0</v>
      </c>
      <c r="AI682" s="376" t="n">
        <f aca="false">IFERROR(AH682/V682,)</f>
        <v>0</v>
      </c>
      <c r="AJ682" s="377" t="n">
        <f aca="false">INDEX(_Rge_Data_IC_CY,$B682,AJ$1)</f>
        <v>0</v>
      </c>
      <c r="AK682" s="378" t="n">
        <f aca="false">INDEX(_Rge_Data_IC_CY,$B682,AK$1)</f>
        <v>0</v>
      </c>
      <c r="AL682" s="378" t="n">
        <f aca="false">INDEX(_Rge_Data_IC_CY,$B682,AL$1)</f>
        <v>0</v>
      </c>
      <c r="AM682" s="378" t="n">
        <f aca="false">INDEX(_Rge_Data_IC_CY,$B682,AM$1)</f>
        <v>0</v>
      </c>
      <c r="AN682" s="378" t="n">
        <f aca="false" t="array" ref="AN682:AN682">INDEX(_Rge_Data_IC_CY,$B682,AN$1)</f>
        <v>0</v>
      </c>
      <c r="AO682" s="378" t="n">
        <f aca="false" t="array" ref="AO682:AO682">INDEX(_Rge_Data_IC_CY,$B682,AO$1)</f>
        <v>0</v>
      </c>
      <c r="AP682" s="378" t="n">
        <f aca="false" t="array" ref="AP682:AP682">INDEX(_Rge_Data_IC_CY,$B682,AP$1)</f>
        <v>0</v>
      </c>
      <c r="AQ682" s="378" t="n">
        <f aca="false" t="array" ref="AQ682:AQ682">INDEX(_Rge_Data_IC_CY,$B682,AQ$1)</f>
        <v>0</v>
      </c>
      <c r="AR682" s="378" t="n">
        <f aca="false" t="array" ref="AR682:AR682">INDEX(_Rge_Data_IC_CY,$B682,AR$1)</f>
        <v>0</v>
      </c>
      <c r="AS682" s="378" t="n">
        <f aca="false">INDEX(_Rge_Data_IC_CY,$B682,AS$1)</f>
        <v>0</v>
      </c>
      <c r="AT682" s="378" t="n">
        <f aca="false" t="array" ref="AT682:AT682">INDEX(_Rge_Data_IC_CY,$B682,AT$1)</f>
        <v>0</v>
      </c>
      <c r="AU682" s="378" t="n">
        <f aca="false" t="array" ref="AU682:AU682">INDEX(_Rge_Data_IC_CY,$B682,AU$1)</f>
        <v>0</v>
      </c>
      <c r="AV682" s="262" t="e">
        <f aca="false">IF(#REF!="N",0,AU682+AX682+AY682)</f>
        <v>#REF!</v>
      </c>
      <c r="AW682" s="263" t="n">
        <f aca="false">IFERROR(AU682/AG682,0)</f>
        <v>0</v>
      </c>
      <c r="AX682" s="264" t="n">
        <f aca="false">IFERROR(IF(AND($F682="OPEN",$AH682&gt;0),$AH682*_SoP*$AW682,IF(AND($F682="CLOSED",$AH682&gt;0),$AH682*_SoL*$AW682,0)),0)</f>
        <v>0</v>
      </c>
      <c r="AY682" s="264" t="n">
        <f aca="false">IFERROR(IF($AH682&lt;0,$AH682*_SoL,0),0)</f>
        <v>0</v>
      </c>
      <c r="AZ682" s="265" t="n">
        <f aca="false">AU682+AX682</f>
        <v>0</v>
      </c>
      <c r="BA682" s="265" t="n">
        <f aca="false">AJ682-AY682</f>
        <v>0</v>
      </c>
      <c r="BB682" s="265" t="n">
        <f aca="false">AZ682-BA682</f>
        <v>0</v>
      </c>
      <c r="BC682" s="266" t="n">
        <f aca="false">IF($BB682&gt;=0,$BB682,0)</f>
        <v>0</v>
      </c>
      <c r="BD682" s="379" t="n">
        <f aca="false">IF($BB682&lt;=0,-$BB682,0)</f>
        <v>-0</v>
      </c>
      <c r="BE682" s="380" t="n">
        <f aca="false">IF((V682-AJ682)&lt;0,0,V682-AJ682)</f>
        <v>0</v>
      </c>
      <c r="BF682" s="381" t="n">
        <f aca="false">IF(AW682&gt;1,0,V682-AW682*V682)</f>
        <v>0</v>
      </c>
    </row>
    <row r="683" customFormat="false" ht="19.5" hidden="false" customHeight="true" outlineLevel="0" collapsed="false">
      <c r="A683" s="166"/>
      <c r="B683" s="208" t="n">
        <f aca="false">B682+1</f>
        <v>65</v>
      </c>
      <c r="C683" s="166"/>
      <c r="D683" s="369" t="n">
        <f aca="false">INDEX(_Rge_Projectdata_IC,$B683,MATCH("Project-ID",_Rge_Headline_Projectdata,0))</f>
        <v>0</v>
      </c>
      <c r="E683" s="370" t="str">
        <f aca="false" t="array" ref="E683:E683">IF(INDEX(_Rge_Data_IC_CY,$B683,E$1)=0,"",TEXT(INDEX(_Rge_Data_IC_CY,$B683,E$1),"JJJJMMTT"))</f>
        <v/>
      </c>
      <c r="F683" s="371" t="str">
        <f aca="false" t="array" ref="F683:F683">INDEX(_Rge_Data_IC_CY,$B683,F$1)</f>
        <v>Closed</v>
      </c>
      <c r="G683" s="371" t="n">
        <f aca="false" t="array" ref="G683:G683">IFERROR(MATCH(INDEX(_Rge_Data_IC_CY,$B683,G$1),_Rge_Projectstatus,0),"")</f>
        <v>2</v>
      </c>
      <c r="H683" s="372" t="n">
        <f aca="false">INDEX(_Rge_Data_IC_CY,$B683,H$1)</f>
        <v>0</v>
      </c>
      <c r="I683" s="373" t="n">
        <f aca="false">INDEX(_Rge_Data_IC_CY,$B683,I$1)</f>
        <v>0</v>
      </c>
      <c r="J683" s="373" t="n">
        <f aca="false">INDEX(_Rge_Data_IC_CY,$B683,J$1)</f>
        <v>0</v>
      </c>
      <c r="K683" s="373" t="n">
        <f aca="false">INDEX(_Rge_Data_IC_CY,$B683,K$1)</f>
        <v>0</v>
      </c>
      <c r="L683" s="255" t="n">
        <f aca="false" t="array" ref="L683:L683">INDEX(_Rge_Data_IC_CY,$B683,L$1)</f>
        <v>0</v>
      </c>
      <c r="M683" s="255" t="n">
        <f aca="false" t="array" ref="M683:M683">INDEX(_Rge_Data_IC_CY,$B683,M$1)</f>
        <v>0</v>
      </c>
      <c r="N683" s="255" t="n">
        <f aca="false" t="array" ref="N683:N683">INDEX(_Rge_Data_IC_CY,$B683,N$1)</f>
        <v>0</v>
      </c>
      <c r="O683" s="255" t="n">
        <f aca="false" t="array" ref="O683:O683">INDEX(_Rge_Data_IC_CY,$B683,O$1)</f>
        <v>0</v>
      </c>
      <c r="P683" s="255" t="n">
        <f aca="false" t="array" ref="P683:P683">INDEX(_Rge_Data_IC_CY,$B683,P$1)</f>
        <v>0</v>
      </c>
      <c r="Q683" s="255" t="n">
        <f aca="false">INDEX(_Rge_Data_IC_CY,$B683,Q$1)</f>
        <v>0</v>
      </c>
      <c r="R683" s="255" t="n">
        <f aca="false" t="array" ref="R683:R683">INDEX(_Rge_Data_IC_CY,$B683,R$1)</f>
        <v>0</v>
      </c>
      <c r="S683" s="255" t="n">
        <f aca="false" t="array" ref="S683:S683">INDEX(_Rge_Data_IC_CY,$B683,S$1)</f>
        <v>0</v>
      </c>
      <c r="T683" s="255" t="n">
        <f aca="false">H683-S683</f>
        <v>0</v>
      </c>
      <c r="U683" s="374" t="n">
        <f aca="false">IFERROR(T683/H683,0)</f>
        <v>0</v>
      </c>
      <c r="V683" s="375" t="n">
        <f aca="false">INDEX(_Rge_Data_IC_CY,$B683,V$1)</f>
        <v>0</v>
      </c>
      <c r="W683" s="259" t="n">
        <f aca="false">INDEX(_Rge_Data_IC_CY,$B683,W$1)</f>
        <v>0</v>
      </c>
      <c r="X683" s="259" t="n">
        <f aca="false">INDEX(_Rge_Data_IC_CY,$B683,X$1)</f>
        <v>0</v>
      </c>
      <c r="Y683" s="259" t="n">
        <f aca="false">INDEX(_Rge_Data_IC_CY,$B683,Y$1)</f>
        <v>0</v>
      </c>
      <c r="Z683" s="259" t="n">
        <f aca="false" t="array" ref="Z683:Z683">INDEX(_Rge_Data_IC_CY,$B683,Z$1)</f>
        <v>0</v>
      </c>
      <c r="AA683" s="259" t="n">
        <f aca="false" t="array" ref="AA683:AA683">INDEX(_Rge_Data_IC_CY,$B683,AA$1)</f>
        <v>0</v>
      </c>
      <c r="AB683" s="259" t="n">
        <f aca="false" t="array" ref="AB683:AB683">INDEX(_Rge_Data_IC_CY,$B683,AB$1)</f>
        <v>0</v>
      </c>
      <c r="AC683" s="259" t="n">
        <f aca="false" t="array" ref="AC683:AC683">INDEX(_Rge_Data_IC_CY,$B683,AC$1)</f>
        <v>0</v>
      </c>
      <c r="AD683" s="259" t="n">
        <f aca="false" t="array" ref="AD683:AD683">INDEX(_Rge_Data_IC_CY,$B683,AD$1)</f>
        <v>0</v>
      </c>
      <c r="AE683" s="259" t="n">
        <f aca="false">INDEX(_Rge_Data_IC_CY,$B683,AE$1)</f>
        <v>0</v>
      </c>
      <c r="AF683" s="259" t="n">
        <f aca="false" t="array" ref="AF683:AF683">INDEX(_Rge_Data_IC_CY,$B683,AF$1)</f>
        <v>0</v>
      </c>
      <c r="AG683" s="259" t="n">
        <f aca="false" t="array" ref="AG683:AG683">INDEX(_Rge_Data_IC_CY,$B683,AG$1)</f>
        <v>0</v>
      </c>
      <c r="AH683" s="259" t="n">
        <f aca="false">V683-AG683</f>
        <v>0</v>
      </c>
      <c r="AI683" s="376" t="n">
        <f aca="false">IFERROR(AH683/V683,)</f>
        <v>0</v>
      </c>
      <c r="AJ683" s="377" t="n">
        <f aca="false">INDEX(_Rge_Data_IC_CY,$B683,AJ$1)</f>
        <v>0</v>
      </c>
      <c r="AK683" s="378" t="n">
        <f aca="false">INDEX(_Rge_Data_IC_CY,$B683,AK$1)</f>
        <v>0</v>
      </c>
      <c r="AL683" s="378" t="n">
        <f aca="false">INDEX(_Rge_Data_IC_CY,$B683,AL$1)</f>
        <v>0</v>
      </c>
      <c r="AM683" s="378" t="n">
        <f aca="false">INDEX(_Rge_Data_IC_CY,$B683,AM$1)</f>
        <v>0</v>
      </c>
      <c r="AN683" s="378" t="n">
        <f aca="false" t="array" ref="AN683:AN683">INDEX(_Rge_Data_IC_CY,$B683,AN$1)</f>
        <v>0</v>
      </c>
      <c r="AO683" s="378" t="n">
        <f aca="false" t="array" ref="AO683:AO683">INDEX(_Rge_Data_IC_CY,$B683,AO$1)</f>
        <v>0</v>
      </c>
      <c r="AP683" s="378" t="n">
        <f aca="false" t="array" ref="AP683:AP683">INDEX(_Rge_Data_IC_CY,$B683,AP$1)</f>
        <v>0</v>
      </c>
      <c r="AQ683" s="378" t="n">
        <f aca="false" t="array" ref="AQ683:AQ683">INDEX(_Rge_Data_IC_CY,$B683,AQ$1)</f>
        <v>0</v>
      </c>
      <c r="AR683" s="378" t="n">
        <f aca="false" t="array" ref="AR683:AR683">INDEX(_Rge_Data_IC_CY,$B683,AR$1)</f>
        <v>0</v>
      </c>
      <c r="AS683" s="378" t="n">
        <f aca="false">INDEX(_Rge_Data_IC_CY,$B683,AS$1)</f>
        <v>0</v>
      </c>
      <c r="AT683" s="378" t="n">
        <f aca="false" t="array" ref="AT683:AT683">INDEX(_Rge_Data_IC_CY,$B683,AT$1)</f>
        <v>0</v>
      </c>
      <c r="AU683" s="378" t="n">
        <f aca="false" t="array" ref="AU683:AU683">INDEX(_Rge_Data_IC_CY,$B683,AU$1)</f>
        <v>0</v>
      </c>
      <c r="AV683" s="262" t="e">
        <f aca="false">IF(#REF!="N",0,AU683+AX683+AY683)</f>
        <v>#REF!</v>
      </c>
      <c r="AW683" s="263" t="n">
        <f aca="false">IFERROR(AU683/AG683,0)</f>
        <v>0</v>
      </c>
      <c r="AX683" s="264" t="n">
        <f aca="false">IFERROR(IF(AND($F683="OPEN",$AH683&gt;0),$AH683*_SoP*$AW683,IF(AND($F683="CLOSED",$AH683&gt;0),$AH683*_SoL*$AW683,0)),0)</f>
        <v>0</v>
      </c>
      <c r="AY683" s="264" t="n">
        <f aca="false">IFERROR(IF($AH683&lt;0,$AH683*_SoL,0),0)</f>
        <v>0</v>
      </c>
      <c r="AZ683" s="265" t="n">
        <f aca="false">AU683+AX683</f>
        <v>0</v>
      </c>
      <c r="BA683" s="265" t="n">
        <f aca="false">AJ683-AY683</f>
        <v>0</v>
      </c>
      <c r="BB683" s="265" t="n">
        <f aca="false">AZ683-BA683</f>
        <v>0</v>
      </c>
      <c r="BC683" s="266" t="n">
        <f aca="false">IF($BB683&gt;=0,$BB683,0)</f>
        <v>0</v>
      </c>
      <c r="BD683" s="379" t="n">
        <f aca="false">IF($BB683&lt;=0,-$BB683,0)</f>
        <v>-0</v>
      </c>
      <c r="BE683" s="380" t="n">
        <f aca="false">IF((V683-AJ683)&lt;0,0,V683-AJ683)</f>
        <v>0</v>
      </c>
      <c r="BF683" s="381" t="n">
        <f aca="false">IF(AW683&gt;1,0,V683-AW683*V683)</f>
        <v>0</v>
      </c>
    </row>
    <row r="684" customFormat="false" ht="19.5" hidden="false" customHeight="true" outlineLevel="0" collapsed="false">
      <c r="A684" s="166"/>
      <c r="B684" s="208" t="n">
        <f aca="false">B683+1</f>
        <v>66</v>
      </c>
      <c r="C684" s="166"/>
      <c r="D684" s="369" t="n">
        <f aca="false">INDEX(_Rge_Projectdata_IC,$B684,MATCH("Project-ID",_Rge_Headline_Projectdata,0))</f>
        <v>0</v>
      </c>
      <c r="E684" s="370" t="str">
        <f aca="false" t="array" ref="E684:E684">IF(INDEX(_Rge_Data_IC_CY,$B684,E$1)=0,"",TEXT(INDEX(_Rge_Data_IC_CY,$B684,E$1),"JJJJMMTT"))</f>
        <v/>
      </c>
      <c r="F684" s="371" t="str">
        <f aca="false" t="array" ref="F684:F684">INDEX(_Rge_Data_IC_CY,$B684,F$1)</f>
        <v>Closed</v>
      </c>
      <c r="G684" s="371" t="n">
        <f aca="false" t="array" ref="G684:G684">IFERROR(MATCH(INDEX(_Rge_Data_IC_CY,$B684,G$1),_Rge_Projectstatus,0),"")</f>
        <v>2</v>
      </c>
      <c r="H684" s="372" t="n">
        <f aca="false">INDEX(_Rge_Data_IC_CY,$B684,H$1)</f>
        <v>0</v>
      </c>
      <c r="I684" s="373" t="n">
        <f aca="false">INDEX(_Rge_Data_IC_CY,$B684,I$1)</f>
        <v>0</v>
      </c>
      <c r="J684" s="373" t="n">
        <f aca="false">INDEX(_Rge_Data_IC_CY,$B684,J$1)</f>
        <v>0</v>
      </c>
      <c r="K684" s="373" t="n">
        <f aca="false">INDEX(_Rge_Data_IC_CY,$B684,K$1)</f>
        <v>0</v>
      </c>
      <c r="L684" s="255" t="n">
        <f aca="false" t="array" ref="L684:L684">INDEX(_Rge_Data_IC_CY,$B684,L$1)</f>
        <v>0</v>
      </c>
      <c r="M684" s="255" t="n">
        <f aca="false" t="array" ref="M684:M684">INDEX(_Rge_Data_IC_CY,$B684,M$1)</f>
        <v>0</v>
      </c>
      <c r="N684" s="255" t="n">
        <f aca="false" t="array" ref="N684:N684">INDEX(_Rge_Data_IC_CY,$B684,N$1)</f>
        <v>0</v>
      </c>
      <c r="O684" s="255" t="n">
        <f aca="false" t="array" ref="O684:O684">INDEX(_Rge_Data_IC_CY,$B684,O$1)</f>
        <v>0</v>
      </c>
      <c r="P684" s="255" t="n">
        <f aca="false" t="array" ref="P684:P684">INDEX(_Rge_Data_IC_CY,$B684,P$1)</f>
        <v>0</v>
      </c>
      <c r="Q684" s="255" t="n">
        <f aca="false">INDEX(_Rge_Data_IC_CY,$B684,Q$1)</f>
        <v>0</v>
      </c>
      <c r="R684" s="255" t="n">
        <f aca="false" t="array" ref="R684:R684">INDEX(_Rge_Data_IC_CY,$B684,R$1)</f>
        <v>0</v>
      </c>
      <c r="S684" s="255" t="n">
        <f aca="false" t="array" ref="S684:S684">INDEX(_Rge_Data_IC_CY,$B684,S$1)</f>
        <v>0</v>
      </c>
      <c r="T684" s="255" t="n">
        <f aca="false">H684-S684</f>
        <v>0</v>
      </c>
      <c r="U684" s="374" t="n">
        <f aca="false">IFERROR(T684/H684,0)</f>
        <v>0</v>
      </c>
      <c r="V684" s="375" t="n">
        <f aca="false">INDEX(_Rge_Data_IC_CY,$B684,V$1)</f>
        <v>0</v>
      </c>
      <c r="W684" s="259" t="n">
        <f aca="false">INDEX(_Rge_Data_IC_CY,$B684,W$1)</f>
        <v>0</v>
      </c>
      <c r="X684" s="259" t="n">
        <f aca="false">INDEX(_Rge_Data_IC_CY,$B684,X$1)</f>
        <v>0</v>
      </c>
      <c r="Y684" s="259" t="n">
        <f aca="false">INDEX(_Rge_Data_IC_CY,$B684,Y$1)</f>
        <v>0</v>
      </c>
      <c r="Z684" s="259" t="n">
        <f aca="false" t="array" ref="Z684:Z684">INDEX(_Rge_Data_IC_CY,$B684,Z$1)</f>
        <v>0</v>
      </c>
      <c r="AA684" s="259" t="n">
        <f aca="false" t="array" ref="AA684:AA684">INDEX(_Rge_Data_IC_CY,$B684,AA$1)</f>
        <v>0</v>
      </c>
      <c r="AB684" s="259" t="n">
        <f aca="false" t="array" ref="AB684:AB684">INDEX(_Rge_Data_IC_CY,$B684,AB$1)</f>
        <v>0</v>
      </c>
      <c r="AC684" s="259" t="n">
        <f aca="false" t="array" ref="AC684:AC684">INDEX(_Rge_Data_IC_CY,$B684,AC$1)</f>
        <v>0</v>
      </c>
      <c r="AD684" s="259" t="n">
        <f aca="false" t="array" ref="AD684:AD684">INDEX(_Rge_Data_IC_CY,$B684,AD$1)</f>
        <v>0</v>
      </c>
      <c r="AE684" s="259" t="n">
        <f aca="false">INDEX(_Rge_Data_IC_CY,$B684,AE$1)</f>
        <v>0</v>
      </c>
      <c r="AF684" s="259" t="n">
        <f aca="false" t="array" ref="AF684:AF684">INDEX(_Rge_Data_IC_CY,$B684,AF$1)</f>
        <v>0</v>
      </c>
      <c r="AG684" s="259" t="n">
        <f aca="false" t="array" ref="AG684:AG684">INDEX(_Rge_Data_IC_CY,$B684,AG$1)</f>
        <v>0</v>
      </c>
      <c r="AH684" s="259" t="n">
        <f aca="false">V684-AG684</f>
        <v>0</v>
      </c>
      <c r="AI684" s="376" t="n">
        <f aca="false">IFERROR(AH684/V684,)</f>
        <v>0</v>
      </c>
      <c r="AJ684" s="377" t="n">
        <f aca="false">INDEX(_Rge_Data_IC_CY,$B684,AJ$1)</f>
        <v>0</v>
      </c>
      <c r="AK684" s="378" t="n">
        <f aca="false">INDEX(_Rge_Data_IC_CY,$B684,AK$1)</f>
        <v>0</v>
      </c>
      <c r="AL684" s="378" t="n">
        <f aca="false">INDEX(_Rge_Data_IC_CY,$B684,AL$1)</f>
        <v>0</v>
      </c>
      <c r="AM684" s="378" t="n">
        <f aca="false">INDEX(_Rge_Data_IC_CY,$B684,AM$1)</f>
        <v>0</v>
      </c>
      <c r="AN684" s="378" t="n">
        <f aca="false" t="array" ref="AN684:AN684">INDEX(_Rge_Data_IC_CY,$B684,AN$1)</f>
        <v>0</v>
      </c>
      <c r="AO684" s="378" t="n">
        <f aca="false" t="array" ref="AO684:AO684">INDEX(_Rge_Data_IC_CY,$B684,AO$1)</f>
        <v>0</v>
      </c>
      <c r="AP684" s="378" t="n">
        <f aca="false" t="array" ref="AP684:AP684">INDEX(_Rge_Data_IC_CY,$B684,AP$1)</f>
        <v>0</v>
      </c>
      <c r="AQ684" s="378" t="n">
        <f aca="false" t="array" ref="AQ684:AQ684">INDEX(_Rge_Data_IC_CY,$B684,AQ$1)</f>
        <v>0</v>
      </c>
      <c r="AR684" s="378" t="n">
        <f aca="false" t="array" ref="AR684:AR684">INDEX(_Rge_Data_IC_CY,$B684,AR$1)</f>
        <v>0</v>
      </c>
      <c r="AS684" s="378" t="n">
        <f aca="false">INDEX(_Rge_Data_IC_CY,$B684,AS$1)</f>
        <v>0</v>
      </c>
      <c r="AT684" s="378" t="n">
        <f aca="false" t="array" ref="AT684:AT684">INDEX(_Rge_Data_IC_CY,$B684,AT$1)</f>
        <v>0</v>
      </c>
      <c r="AU684" s="378" t="n">
        <f aca="false" t="array" ref="AU684:AU684">INDEX(_Rge_Data_IC_CY,$B684,AU$1)</f>
        <v>0</v>
      </c>
      <c r="AV684" s="262" t="e">
        <f aca="false">IF(#REF!="N",0,AU684+AX684+AY684)</f>
        <v>#REF!</v>
      </c>
      <c r="AW684" s="263" t="n">
        <f aca="false">IFERROR(AU684/AG684,0)</f>
        <v>0</v>
      </c>
      <c r="AX684" s="264" t="n">
        <f aca="false">IFERROR(IF(AND($F684="OPEN",$AH684&gt;0),$AH684*_SoP*$AW684,IF(AND($F684="CLOSED",$AH684&gt;0),$AH684*_SoL*$AW684,0)),0)</f>
        <v>0</v>
      </c>
      <c r="AY684" s="264" t="n">
        <f aca="false">IFERROR(IF($AH684&lt;0,$AH684*_SoL,0),0)</f>
        <v>0</v>
      </c>
      <c r="AZ684" s="265" t="n">
        <f aca="false">AU684+AX684</f>
        <v>0</v>
      </c>
      <c r="BA684" s="265" t="n">
        <f aca="false">AJ684-AY684</f>
        <v>0</v>
      </c>
      <c r="BB684" s="265" t="n">
        <f aca="false">AZ684-BA684</f>
        <v>0</v>
      </c>
      <c r="BC684" s="266" t="n">
        <f aca="false">IF($BB684&gt;=0,$BB684,0)</f>
        <v>0</v>
      </c>
      <c r="BD684" s="379" t="n">
        <f aca="false">IF($BB684&lt;=0,-$BB684,0)</f>
        <v>-0</v>
      </c>
      <c r="BE684" s="380" t="n">
        <f aca="false">IF((V684-AJ684)&lt;0,0,V684-AJ684)</f>
        <v>0</v>
      </c>
      <c r="BF684" s="381" t="n">
        <f aca="false">IF(AW684&gt;1,0,V684-AW684*V684)</f>
        <v>0</v>
      </c>
    </row>
    <row r="685" customFormat="false" ht="19.5" hidden="false" customHeight="true" outlineLevel="0" collapsed="false">
      <c r="A685" s="166"/>
      <c r="B685" s="208" t="n">
        <f aca="false">B684+1</f>
        <v>67</v>
      </c>
      <c r="C685" s="166"/>
      <c r="D685" s="369" t="n">
        <f aca="false">INDEX(_Rge_Projectdata_IC,$B685,MATCH("Project-ID",_Rge_Headline_Projectdata,0))</f>
        <v>0</v>
      </c>
      <c r="E685" s="370" t="str">
        <f aca="false" t="array" ref="E685:E685">IF(INDEX(_Rge_Data_IC_CY,$B685,E$1)=0,"",TEXT(INDEX(_Rge_Data_IC_CY,$B685,E$1),"JJJJMMTT"))</f>
        <v/>
      </c>
      <c r="F685" s="371" t="str">
        <f aca="false" t="array" ref="F685:F685">INDEX(_Rge_Data_IC_CY,$B685,F$1)</f>
        <v>Closed</v>
      </c>
      <c r="G685" s="371" t="n">
        <f aca="false" t="array" ref="G685:G685">IFERROR(MATCH(INDEX(_Rge_Data_IC_CY,$B685,G$1),_Rge_Projectstatus,0),"")</f>
        <v>2</v>
      </c>
      <c r="H685" s="372" t="n">
        <f aca="false">INDEX(_Rge_Data_IC_CY,$B685,H$1)</f>
        <v>0</v>
      </c>
      <c r="I685" s="373" t="n">
        <f aca="false">INDEX(_Rge_Data_IC_CY,$B685,I$1)</f>
        <v>0</v>
      </c>
      <c r="J685" s="373" t="n">
        <f aca="false">INDEX(_Rge_Data_IC_CY,$B685,J$1)</f>
        <v>0</v>
      </c>
      <c r="K685" s="373" t="n">
        <f aca="false">INDEX(_Rge_Data_IC_CY,$B685,K$1)</f>
        <v>0</v>
      </c>
      <c r="L685" s="255" t="n">
        <f aca="false" t="array" ref="L685:L685">INDEX(_Rge_Data_IC_CY,$B685,L$1)</f>
        <v>0</v>
      </c>
      <c r="M685" s="255" t="n">
        <f aca="false" t="array" ref="M685:M685">INDEX(_Rge_Data_IC_CY,$B685,M$1)</f>
        <v>0</v>
      </c>
      <c r="N685" s="255" t="n">
        <f aca="false" t="array" ref="N685:N685">INDEX(_Rge_Data_IC_CY,$B685,N$1)</f>
        <v>0</v>
      </c>
      <c r="O685" s="255" t="n">
        <f aca="false" t="array" ref="O685:O685">INDEX(_Rge_Data_IC_CY,$B685,O$1)</f>
        <v>0</v>
      </c>
      <c r="P685" s="255" t="n">
        <f aca="false" t="array" ref="P685:P685">INDEX(_Rge_Data_IC_CY,$B685,P$1)</f>
        <v>0</v>
      </c>
      <c r="Q685" s="255" t="n">
        <f aca="false">INDEX(_Rge_Data_IC_CY,$B685,Q$1)</f>
        <v>0</v>
      </c>
      <c r="R685" s="255" t="n">
        <f aca="false" t="array" ref="R685:R685">INDEX(_Rge_Data_IC_CY,$B685,R$1)</f>
        <v>0</v>
      </c>
      <c r="S685" s="255" t="n">
        <f aca="false" t="array" ref="S685:S685">INDEX(_Rge_Data_IC_CY,$B685,S$1)</f>
        <v>0</v>
      </c>
      <c r="T685" s="255" t="n">
        <f aca="false">H685-S685</f>
        <v>0</v>
      </c>
      <c r="U685" s="374" t="n">
        <f aca="false">IFERROR(T685/H685,0)</f>
        <v>0</v>
      </c>
      <c r="V685" s="375" t="n">
        <f aca="false">INDEX(_Rge_Data_IC_CY,$B685,V$1)</f>
        <v>0</v>
      </c>
      <c r="W685" s="259" t="n">
        <f aca="false">INDEX(_Rge_Data_IC_CY,$B685,W$1)</f>
        <v>0</v>
      </c>
      <c r="X685" s="259" t="n">
        <f aca="false">INDEX(_Rge_Data_IC_CY,$B685,X$1)</f>
        <v>0</v>
      </c>
      <c r="Y685" s="259" t="n">
        <f aca="false">INDEX(_Rge_Data_IC_CY,$B685,Y$1)</f>
        <v>0</v>
      </c>
      <c r="Z685" s="259" t="n">
        <f aca="false" t="array" ref="Z685:Z685">INDEX(_Rge_Data_IC_CY,$B685,Z$1)</f>
        <v>0</v>
      </c>
      <c r="AA685" s="259" t="n">
        <f aca="false" t="array" ref="AA685:AA685">INDEX(_Rge_Data_IC_CY,$B685,AA$1)</f>
        <v>0</v>
      </c>
      <c r="AB685" s="259" t="n">
        <f aca="false" t="array" ref="AB685:AB685">INDEX(_Rge_Data_IC_CY,$B685,AB$1)</f>
        <v>0</v>
      </c>
      <c r="AC685" s="259" t="n">
        <f aca="false" t="array" ref="AC685:AC685">INDEX(_Rge_Data_IC_CY,$B685,AC$1)</f>
        <v>0</v>
      </c>
      <c r="AD685" s="259" t="n">
        <f aca="false" t="array" ref="AD685:AD685">INDEX(_Rge_Data_IC_CY,$B685,AD$1)</f>
        <v>0</v>
      </c>
      <c r="AE685" s="259" t="n">
        <f aca="false">INDEX(_Rge_Data_IC_CY,$B685,AE$1)</f>
        <v>0</v>
      </c>
      <c r="AF685" s="259" t="n">
        <f aca="false" t="array" ref="AF685:AF685">INDEX(_Rge_Data_IC_CY,$B685,AF$1)</f>
        <v>0</v>
      </c>
      <c r="AG685" s="259" t="n">
        <f aca="false" t="array" ref="AG685:AG685">INDEX(_Rge_Data_IC_CY,$B685,AG$1)</f>
        <v>0</v>
      </c>
      <c r="AH685" s="259" t="n">
        <f aca="false">V685-AG685</f>
        <v>0</v>
      </c>
      <c r="AI685" s="376" t="n">
        <f aca="false">IFERROR(AH685/V685,)</f>
        <v>0</v>
      </c>
      <c r="AJ685" s="377" t="n">
        <f aca="false">INDEX(_Rge_Data_IC_CY,$B685,AJ$1)</f>
        <v>0</v>
      </c>
      <c r="AK685" s="378" t="n">
        <f aca="false">INDEX(_Rge_Data_IC_CY,$B685,AK$1)</f>
        <v>0</v>
      </c>
      <c r="AL685" s="378" t="n">
        <f aca="false">INDEX(_Rge_Data_IC_CY,$B685,AL$1)</f>
        <v>0</v>
      </c>
      <c r="AM685" s="378" t="n">
        <f aca="false">INDEX(_Rge_Data_IC_CY,$B685,AM$1)</f>
        <v>0</v>
      </c>
      <c r="AN685" s="378" t="n">
        <f aca="false" t="array" ref="AN685:AN685">INDEX(_Rge_Data_IC_CY,$B685,AN$1)</f>
        <v>0</v>
      </c>
      <c r="AO685" s="378" t="n">
        <f aca="false" t="array" ref="AO685:AO685">INDEX(_Rge_Data_IC_CY,$B685,AO$1)</f>
        <v>0</v>
      </c>
      <c r="AP685" s="378" t="n">
        <f aca="false" t="array" ref="AP685:AP685">INDEX(_Rge_Data_IC_CY,$B685,AP$1)</f>
        <v>0</v>
      </c>
      <c r="AQ685" s="378" t="n">
        <f aca="false" t="array" ref="AQ685:AQ685">INDEX(_Rge_Data_IC_CY,$B685,AQ$1)</f>
        <v>0</v>
      </c>
      <c r="AR685" s="378" t="n">
        <f aca="false" t="array" ref="AR685:AR685">INDEX(_Rge_Data_IC_CY,$B685,AR$1)</f>
        <v>0</v>
      </c>
      <c r="AS685" s="378" t="n">
        <f aca="false">INDEX(_Rge_Data_IC_CY,$B685,AS$1)</f>
        <v>0</v>
      </c>
      <c r="AT685" s="378" t="n">
        <f aca="false" t="array" ref="AT685:AT685">INDEX(_Rge_Data_IC_CY,$B685,AT$1)</f>
        <v>0</v>
      </c>
      <c r="AU685" s="378" t="n">
        <f aca="false" t="array" ref="AU685:AU685">INDEX(_Rge_Data_IC_CY,$B685,AU$1)</f>
        <v>0</v>
      </c>
      <c r="AV685" s="262" t="e">
        <f aca="false">IF(#REF!="N",0,AU685+AX685+AY685)</f>
        <v>#REF!</v>
      </c>
      <c r="AW685" s="263" t="n">
        <f aca="false">IFERROR(AU685/AG685,0)</f>
        <v>0</v>
      </c>
      <c r="AX685" s="264" t="n">
        <f aca="false">IFERROR(IF(AND($F685="OPEN",$AH685&gt;0),$AH685*_SoP*$AW685,IF(AND($F685="CLOSED",$AH685&gt;0),$AH685*_SoL*$AW685,0)),0)</f>
        <v>0</v>
      </c>
      <c r="AY685" s="264" t="n">
        <f aca="false">IFERROR(IF($AH685&lt;0,$AH685*_SoL,0),0)</f>
        <v>0</v>
      </c>
      <c r="AZ685" s="265" t="n">
        <f aca="false">AU685+AX685</f>
        <v>0</v>
      </c>
      <c r="BA685" s="265" t="n">
        <f aca="false">AJ685-AY685</f>
        <v>0</v>
      </c>
      <c r="BB685" s="265" t="n">
        <f aca="false">AZ685-BA685</f>
        <v>0</v>
      </c>
      <c r="BC685" s="266" t="n">
        <f aca="false">IF($BB685&gt;=0,$BB685,0)</f>
        <v>0</v>
      </c>
      <c r="BD685" s="379" t="n">
        <f aca="false">IF($BB685&lt;=0,-$BB685,0)</f>
        <v>-0</v>
      </c>
      <c r="BE685" s="380" t="n">
        <f aca="false">IF((V685-AJ685)&lt;0,0,V685-AJ685)</f>
        <v>0</v>
      </c>
      <c r="BF685" s="381" t="n">
        <f aca="false">IF(AW685&gt;1,0,V685-AW685*V685)</f>
        <v>0</v>
      </c>
    </row>
    <row r="686" customFormat="false" ht="19.5" hidden="false" customHeight="true" outlineLevel="0" collapsed="false">
      <c r="A686" s="166"/>
      <c r="B686" s="208" t="n">
        <f aca="false">B685+1</f>
        <v>68</v>
      </c>
      <c r="C686" s="166"/>
      <c r="D686" s="369" t="n">
        <f aca="false">INDEX(_Rge_Projectdata_IC,$B686,MATCH("Project-ID",_Rge_Headline_Projectdata,0))</f>
        <v>0</v>
      </c>
      <c r="E686" s="370" t="str">
        <f aca="false" t="array" ref="E686:E686">IF(INDEX(_Rge_Data_IC_CY,$B686,E$1)=0,"",TEXT(INDEX(_Rge_Data_IC_CY,$B686,E$1),"JJJJMMTT"))</f>
        <v/>
      </c>
      <c r="F686" s="371" t="str">
        <f aca="false" t="array" ref="F686:F686">INDEX(_Rge_Data_IC_CY,$B686,F$1)</f>
        <v>Closed</v>
      </c>
      <c r="G686" s="371" t="n">
        <f aca="false" t="array" ref="G686:G686">IFERROR(MATCH(INDEX(_Rge_Data_IC_CY,$B686,G$1),_Rge_Projectstatus,0),"")</f>
        <v>2</v>
      </c>
      <c r="H686" s="372" t="n">
        <f aca="false">INDEX(_Rge_Data_IC_CY,$B686,H$1)</f>
        <v>0</v>
      </c>
      <c r="I686" s="373" t="n">
        <f aca="false">INDEX(_Rge_Data_IC_CY,$B686,I$1)</f>
        <v>0</v>
      </c>
      <c r="J686" s="373" t="n">
        <f aca="false">INDEX(_Rge_Data_IC_CY,$B686,J$1)</f>
        <v>0</v>
      </c>
      <c r="K686" s="373" t="n">
        <f aca="false">INDEX(_Rge_Data_IC_CY,$B686,K$1)</f>
        <v>0</v>
      </c>
      <c r="L686" s="255" t="n">
        <f aca="false" t="array" ref="L686:L686">INDEX(_Rge_Data_IC_CY,$B686,L$1)</f>
        <v>0</v>
      </c>
      <c r="M686" s="255" t="n">
        <f aca="false" t="array" ref="M686:M686">INDEX(_Rge_Data_IC_CY,$B686,M$1)</f>
        <v>0</v>
      </c>
      <c r="N686" s="255" t="n">
        <f aca="false" t="array" ref="N686:N686">INDEX(_Rge_Data_IC_CY,$B686,N$1)</f>
        <v>0</v>
      </c>
      <c r="O686" s="255" t="n">
        <f aca="false" t="array" ref="O686:O686">INDEX(_Rge_Data_IC_CY,$B686,O$1)</f>
        <v>0</v>
      </c>
      <c r="P686" s="255" t="n">
        <f aca="false" t="array" ref="P686:P686">INDEX(_Rge_Data_IC_CY,$B686,P$1)</f>
        <v>0</v>
      </c>
      <c r="Q686" s="255" t="n">
        <f aca="false">INDEX(_Rge_Data_IC_CY,$B686,Q$1)</f>
        <v>0</v>
      </c>
      <c r="R686" s="255" t="n">
        <f aca="false" t="array" ref="R686:R686">INDEX(_Rge_Data_IC_CY,$B686,R$1)</f>
        <v>0</v>
      </c>
      <c r="S686" s="255" t="n">
        <f aca="false" t="array" ref="S686:S686">INDEX(_Rge_Data_IC_CY,$B686,S$1)</f>
        <v>0</v>
      </c>
      <c r="T686" s="255" t="n">
        <f aca="false">H686-S686</f>
        <v>0</v>
      </c>
      <c r="U686" s="374" t="n">
        <f aca="false">IFERROR(T686/H686,0)</f>
        <v>0</v>
      </c>
      <c r="V686" s="375" t="n">
        <f aca="false">INDEX(_Rge_Data_IC_CY,$B686,V$1)</f>
        <v>0</v>
      </c>
      <c r="W686" s="259" t="n">
        <f aca="false">INDEX(_Rge_Data_IC_CY,$B686,W$1)</f>
        <v>0</v>
      </c>
      <c r="X686" s="259" t="n">
        <f aca="false">INDEX(_Rge_Data_IC_CY,$B686,X$1)</f>
        <v>0</v>
      </c>
      <c r="Y686" s="259" t="n">
        <f aca="false">INDEX(_Rge_Data_IC_CY,$B686,Y$1)</f>
        <v>0</v>
      </c>
      <c r="Z686" s="259" t="n">
        <f aca="false" t="array" ref="Z686:Z686">INDEX(_Rge_Data_IC_CY,$B686,Z$1)</f>
        <v>0</v>
      </c>
      <c r="AA686" s="259" t="n">
        <f aca="false" t="array" ref="AA686:AA686">INDEX(_Rge_Data_IC_CY,$B686,AA$1)</f>
        <v>0</v>
      </c>
      <c r="AB686" s="259" t="n">
        <f aca="false" t="array" ref="AB686:AB686">INDEX(_Rge_Data_IC_CY,$B686,AB$1)</f>
        <v>0</v>
      </c>
      <c r="AC686" s="259" t="n">
        <f aca="false" t="array" ref="AC686:AC686">INDEX(_Rge_Data_IC_CY,$B686,AC$1)</f>
        <v>0</v>
      </c>
      <c r="AD686" s="259" t="n">
        <f aca="false" t="array" ref="AD686:AD686">INDEX(_Rge_Data_IC_CY,$B686,AD$1)</f>
        <v>0</v>
      </c>
      <c r="AE686" s="259" t="n">
        <f aca="false">INDEX(_Rge_Data_IC_CY,$B686,AE$1)</f>
        <v>0</v>
      </c>
      <c r="AF686" s="259" t="n">
        <f aca="false" t="array" ref="AF686:AF686">INDEX(_Rge_Data_IC_CY,$B686,AF$1)</f>
        <v>0</v>
      </c>
      <c r="AG686" s="259" t="n">
        <f aca="false" t="array" ref="AG686:AG686">INDEX(_Rge_Data_IC_CY,$B686,AG$1)</f>
        <v>0</v>
      </c>
      <c r="AH686" s="259" t="n">
        <f aca="false">V686-AG686</f>
        <v>0</v>
      </c>
      <c r="AI686" s="376" t="n">
        <f aca="false">IFERROR(AH686/V686,)</f>
        <v>0</v>
      </c>
      <c r="AJ686" s="377" t="n">
        <f aca="false">INDEX(_Rge_Data_IC_CY,$B686,AJ$1)</f>
        <v>0</v>
      </c>
      <c r="AK686" s="378" t="n">
        <f aca="false">INDEX(_Rge_Data_IC_CY,$B686,AK$1)</f>
        <v>0</v>
      </c>
      <c r="AL686" s="378" t="n">
        <f aca="false">INDEX(_Rge_Data_IC_CY,$B686,AL$1)</f>
        <v>0</v>
      </c>
      <c r="AM686" s="378" t="n">
        <f aca="false">INDEX(_Rge_Data_IC_CY,$B686,AM$1)</f>
        <v>0</v>
      </c>
      <c r="AN686" s="378" t="n">
        <f aca="false" t="array" ref="AN686:AN686">INDEX(_Rge_Data_IC_CY,$B686,AN$1)</f>
        <v>0</v>
      </c>
      <c r="AO686" s="378" t="n">
        <f aca="false" t="array" ref="AO686:AO686">INDEX(_Rge_Data_IC_CY,$B686,AO$1)</f>
        <v>0</v>
      </c>
      <c r="AP686" s="378" t="n">
        <f aca="false" t="array" ref="AP686:AP686">INDEX(_Rge_Data_IC_CY,$B686,AP$1)</f>
        <v>0</v>
      </c>
      <c r="AQ686" s="378" t="n">
        <f aca="false" t="array" ref="AQ686:AQ686">INDEX(_Rge_Data_IC_CY,$B686,AQ$1)</f>
        <v>0</v>
      </c>
      <c r="AR686" s="378" t="n">
        <f aca="false" t="array" ref="AR686:AR686">INDEX(_Rge_Data_IC_CY,$B686,AR$1)</f>
        <v>0</v>
      </c>
      <c r="AS686" s="378" t="n">
        <f aca="false">INDEX(_Rge_Data_IC_CY,$B686,AS$1)</f>
        <v>0</v>
      </c>
      <c r="AT686" s="378" t="n">
        <f aca="false" t="array" ref="AT686:AT686">INDEX(_Rge_Data_IC_CY,$B686,AT$1)</f>
        <v>0</v>
      </c>
      <c r="AU686" s="378" t="n">
        <f aca="false" t="array" ref="AU686:AU686">INDEX(_Rge_Data_IC_CY,$B686,AU$1)</f>
        <v>0</v>
      </c>
      <c r="AV686" s="262" t="e">
        <f aca="false">IF(#REF!="N",0,AU686+AX686+AY686)</f>
        <v>#REF!</v>
      </c>
      <c r="AW686" s="263" t="n">
        <f aca="false">IFERROR(AU686/AG686,0)</f>
        <v>0</v>
      </c>
      <c r="AX686" s="264" t="n">
        <f aca="false">IFERROR(IF(AND($F686="OPEN",$AH686&gt;0),$AH686*_SoP*$AW686,IF(AND($F686="CLOSED",$AH686&gt;0),$AH686*_SoL*$AW686,0)),0)</f>
        <v>0</v>
      </c>
      <c r="AY686" s="264" t="n">
        <f aca="false">IFERROR(IF($AH686&lt;0,$AH686*_SoL,0),0)</f>
        <v>0</v>
      </c>
      <c r="AZ686" s="265" t="n">
        <f aca="false">AU686+AX686</f>
        <v>0</v>
      </c>
      <c r="BA686" s="265" t="n">
        <f aca="false">AJ686-AY686</f>
        <v>0</v>
      </c>
      <c r="BB686" s="265" t="n">
        <f aca="false">AZ686-BA686</f>
        <v>0</v>
      </c>
      <c r="BC686" s="266" t="n">
        <f aca="false">IF($BB686&gt;=0,$BB686,0)</f>
        <v>0</v>
      </c>
      <c r="BD686" s="379" t="n">
        <f aca="false">IF($BB686&lt;=0,-$BB686,0)</f>
        <v>-0</v>
      </c>
      <c r="BE686" s="380" t="n">
        <f aca="false">IF((V686-AJ686)&lt;0,0,V686-AJ686)</f>
        <v>0</v>
      </c>
      <c r="BF686" s="381" t="n">
        <f aca="false">IF(AW686&gt;1,0,V686-AW686*V686)</f>
        <v>0</v>
      </c>
    </row>
    <row r="687" customFormat="false" ht="19.5" hidden="false" customHeight="true" outlineLevel="0" collapsed="false">
      <c r="A687" s="166"/>
      <c r="B687" s="208" t="n">
        <f aca="false">B686+1</f>
        <v>69</v>
      </c>
      <c r="C687" s="166"/>
      <c r="D687" s="369" t="n">
        <f aca="false">INDEX(_Rge_Projectdata_IC,$B687,MATCH("Project-ID",_Rge_Headline_Projectdata,0))</f>
        <v>0</v>
      </c>
      <c r="E687" s="370" t="str">
        <f aca="false" t="array" ref="E687:E687">IF(INDEX(_Rge_Data_IC_CY,$B687,E$1)=0,"",TEXT(INDEX(_Rge_Data_IC_CY,$B687,E$1),"JJJJMMTT"))</f>
        <v/>
      </c>
      <c r="F687" s="371" t="str">
        <f aca="false" t="array" ref="F687:F687">INDEX(_Rge_Data_IC_CY,$B687,F$1)</f>
        <v>Closed</v>
      </c>
      <c r="G687" s="371" t="n">
        <f aca="false" t="array" ref="G687:G687">IFERROR(MATCH(INDEX(_Rge_Data_IC_CY,$B687,G$1),_Rge_Projectstatus,0),"")</f>
        <v>2</v>
      </c>
      <c r="H687" s="372" t="n">
        <f aca="false">INDEX(_Rge_Data_IC_CY,$B687,H$1)</f>
        <v>0</v>
      </c>
      <c r="I687" s="373" t="n">
        <f aca="false">INDEX(_Rge_Data_IC_CY,$B687,I$1)</f>
        <v>0</v>
      </c>
      <c r="J687" s="373" t="n">
        <f aca="false">INDEX(_Rge_Data_IC_CY,$B687,J$1)</f>
        <v>0</v>
      </c>
      <c r="K687" s="373" t="n">
        <f aca="false">INDEX(_Rge_Data_IC_CY,$B687,K$1)</f>
        <v>0</v>
      </c>
      <c r="L687" s="255" t="n">
        <f aca="false" t="array" ref="L687:L687">INDEX(_Rge_Data_IC_CY,$B687,L$1)</f>
        <v>0</v>
      </c>
      <c r="M687" s="255" t="n">
        <f aca="false" t="array" ref="M687:M687">INDEX(_Rge_Data_IC_CY,$B687,M$1)</f>
        <v>0</v>
      </c>
      <c r="N687" s="255" t="n">
        <f aca="false" t="array" ref="N687:N687">INDEX(_Rge_Data_IC_CY,$B687,N$1)</f>
        <v>0</v>
      </c>
      <c r="O687" s="255" t="n">
        <f aca="false" t="array" ref="O687:O687">INDEX(_Rge_Data_IC_CY,$B687,O$1)</f>
        <v>0</v>
      </c>
      <c r="P687" s="255" t="n">
        <f aca="false" t="array" ref="P687:P687">INDEX(_Rge_Data_IC_CY,$B687,P$1)</f>
        <v>0</v>
      </c>
      <c r="Q687" s="255" t="n">
        <f aca="false">INDEX(_Rge_Data_IC_CY,$B687,Q$1)</f>
        <v>0</v>
      </c>
      <c r="R687" s="255" t="n">
        <f aca="false" t="array" ref="R687:R687">INDEX(_Rge_Data_IC_CY,$B687,R$1)</f>
        <v>0</v>
      </c>
      <c r="S687" s="255" t="n">
        <f aca="false" t="array" ref="S687:S687">INDEX(_Rge_Data_IC_CY,$B687,S$1)</f>
        <v>0</v>
      </c>
      <c r="T687" s="255" t="n">
        <f aca="false">H687-S687</f>
        <v>0</v>
      </c>
      <c r="U687" s="374" t="n">
        <f aca="false">IFERROR(T687/H687,0)</f>
        <v>0</v>
      </c>
      <c r="V687" s="375" t="n">
        <f aca="false">INDEX(_Rge_Data_IC_CY,$B687,V$1)</f>
        <v>0</v>
      </c>
      <c r="W687" s="259" t="n">
        <f aca="false">INDEX(_Rge_Data_IC_CY,$B687,W$1)</f>
        <v>0</v>
      </c>
      <c r="X687" s="259" t="n">
        <f aca="false">INDEX(_Rge_Data_IC_CY,$B687,X$1)</f>
        <v>0</v>
      </c>
      <c r="Y687" s="259" t="n">
        <f aca="false">INDEX(_Rge_Data_IC_CY,$B687,Y$1)</f>
        <v>0</v>
      </c>
      <c r="Z687" s="259" t="n">
        <f aca="false" t="array" ref="Z687:Z687">INDEX(_Rge_Data_IC_CY,$B687,Z$1)</f>
        <v>0</v>
      </c>
      <c r="AA687" s="259" t="n">
        <f aca="false" t="array" ref="AA687:AA687">INDEX(_Rge_Data_IC_CY,$B687,AA$1)</f>
        <v>0</v>
      </c>
      <c r="AB687" s="259" t="n">
        <f aca="false" t="array" ref="AB687:AB687">INDEX(_Rge_Data_IC_CY,$B687,AB$1)</f>
        <v>0</v>
      </c>
      <c r="AC687" s="259" t="n">
        <f aca="false" t="array" ref="AC687:AC687">INDEX(_Rge_Data_IC_CY,$B687,AC$1)</f>
        <v>0</v>
      </c>
      <c r="AD687" s="259" t="n">
        <f aca="false" t="array" ref="AD687:AD687">INDEX(_Rge_Data_IC_CY,$B687,AD$1)</f>
        <v>0</v>
      </c>
      <c r="AE687" s="259" t="n">
        <f aca="false">INDEX(_Rge_Data_IC_CY,$B687,AE$1)</f>
        <v>0</v>
      </c>
      <c r="AF687" s="259" t="n">
        <f aca="false" t="array" ref="AF687:AF687">INDEX(_Rge_Data_IC_CY,$B687,AF$1)</f>
        <v>0</v>
      </c>
      <c r="AG687" s="259" t="n">
        <f aca="false" t="array" ref="AG687:AG687">INDEX(_Rge_Data_IC_CY,$B687,AG$1)</f>
        <v>0</v>
      </c>
      <c r="AH687" s="259" t="n">
        <f aca="false">V687-AG687</f>
        <v>0</v>
      </c>
      <c r="AI687" s="376" t="n">
        <f aca="false">IFERROR(AH687/V687,)</f>
        <v>0</v>
      </c>
      <c r="AJ687" s="377" t="n">
        <f aca="false">INDEX(_Rge_Data_IC_CY,$B687,AJ$1)</f>
        <v>0</v>
      </c>
      <c r="AK687" s="378" t="n">
        <f aca="false">INDEX(_Rge_Data_IC_CY,$B687,AK$1)</f>
        <v>0</v>
      </c>
      <c r="AL687" s="378" t="n">
        <f aca="false">INDEX(_Rge_Data_IC_CY,$B687,AL$1)</f>
        <v>0</v>
      </c>
      <c r="AM687" s="378" t="n">
        <f aca="false">INDEX(_Rge_Data_IC_CY,$B687,AM$1)</f>
        <v>0</v>
      </c>
      <c r="AN687" s="378" t="n">
        <f aca="false" t="array" ref="AN687:AN687">INDEX(_Rge_Data_IC_CY,$B687,AN$1)</f>
        <v>0</v>
      </c>
      <c r="AO687" s="378" t="n">
        <f aca="false" t="array" ref="AO687:AO687">INDEX(_Rge_Data_IC_CY,$B687,AO$1)</f>
        <v>0</v>
      </c>
      <c r="AP687" s="378" t="n">
        <f aca="false" t="array" ref="AP687:AP687">INDEX(_Rge_Data_IC_CY,$B687,AP$1)</f>
        <v>0</v>
      </c>
      <c r="AQ687" s="378" t="n">
        <f aca="false" t="array" ref="AQ687:AQ687">INDEX(_Rge_Data_IC_CY,$B687,AQ$1)</f>
        <v>0</v>
      </c>
      <c r="AR687" s="378" t="n">
        <f aca="false" t="array" ref="AR687:AR687">INDEX(_Rge_Data_IC_CY,$B687,AR$1)</f>
        <v>0</v>
      </c>
      <c r="AS687" s="378" t="n">
        <f aca="false">INDEX(_Rge_Data_IC_CY,$B687,AS$1)</f>
        <v>0</v>
      </c>
      <c r="AT687" s="378" t="n">
        <f aca="false" t="array" ref="AT687:AT687">INDEX(_Rge_Data_IC_CY,$B687,AT$1)</f>
        <v>0</v>
      </c>
      <c r="AU687" s="378" t="n">
        <f aca="false" t="array" ref="AU687:AU687">INDEX(_Rge_Data_IC_CY,$B687,AU$1)</f>
        <v>0</v>
      </c>
      <c r="AV687" s="262" t="e">
        <f aca="false">IF(#REF!="N",0,AU687+AX687+AY687)</f>
        <v>#REF!</v>
      </c>
      <c r="AW687" s="263" t="n">
        <f aca="false">IFERROR(AU687/AG687,0)</f>
        <v>0</v>
      </c>
      <c r="AX687" s="264" t="n">
        <f aca="false">IFERROR(IF(AND($F687="OPEN",$AH687&gt;0),$AH687*_SoP*$AW687,IF(AND($F687="CLOSED",$AH687&gt;0),$AH687*_SoL*$AW687,0)),0)</f>
        <v>0</v>
      </c>
      <c r="AY687" s="264" t="n">
        <f aca="false">IFERROR(IF($AH687&lt;0,$AH687*_SoL,0),0)</f>
        <v>0</v>
      </c>
      <c r="AZ687" s="265" t="n">
        <f aca="false">AU687+AX687</f>
        <v>0</v>
      </c>
      <c r="BA687" s="265" t="n">
        <f aca="false">AJ687-AY687</f>
        <v>0</v>
      </c>
      <c r="BB687" s="265" t="n">
        <f aca="false">AZ687-BA687</f>
        <v>0</v>
      </c>
      <c r="BC687" s="266" t="n">
        <f aca="false">IF($BB687&gt;=0,$BB687,0)</f>
        <v>0</v>
      </c>
      <c r="BD687" s="379" t="n">
        <f aca="false">IF($BB687&lt;=0,-$BB687,0)</f>
        <v>-0</v>
      </c>
      <c r="BE687" s="380" t="n">
        <f aca="false">IF((V687-AJ687)&lt;0,0,V687-AJ687)</f>
        <v>0</v>
      </c>
      <c r="BF687" s="381" t="n">
        <f aca="false">IF(AW687&gt;1,0,V687-AW687*V687)</f>
        <v>0</v>
      </c>
    </row>
    <row r="688" customFormat="false" ht="19.5" hidden="false" customHeight="true" outlineLevel="0" collapsed="false">
      <c r="A688" s="166"/>
      <c r="B688" s="208" t="n">
        <f aca="false">B687+1</f>
        <v>70</v>
      </c>
      <c r="C688" s="166"/>
      <c r="D688" s="369" t="n">
        <f aca="false">INDEX(_Rge_Projectdata_IC,$B688,MATCH("Project-ID",_Rge_Headline_Projectdata,0))</f>
        <v>0</v>
      </c>
      <c r="E688" s="370" t="str">
        <f aca="false" t="array" ref="E688:E688">IF(INDEX(_Rge_Data_IC_CY,$B688,E$1)=0,"",TEXT(INDEX(_Rge_Data_IC_CY,$B688,E$1),"JJJJMMTT"))</f>
        <v/>
      </c>
      <c r="F688" s="371" t="str">
        <f aca="false" t="array" ref="F688:F688">INDEX(_Rge_Data_IC_CY,$B688,F$1)</f>
        <v>Closed</v>
      </c>
      <c r="G688" s="371" t="n">
        <f aca="false" t="array" ref="G688:G688">IFERROR(MATCH(INDEX(_Rge_Data_IC_CY,$B688,G$1),_Rge_Projectstatus,0),"")</f>
        <v>2</v>
      </c>
      <c r="H688" s="372" t="n">
        <f aca="false">INDEX(_Rge_Data_IC_CY,$B688,H$1)</f>
        <v>0</v>
      </c>
      <c r="I688" s="373" t="n">
        <f aca="false">INDEX(_Rge_Data_IC_CY,$B688,I$1)</f>
        <v>0</v>
      </c>
      <c r="J688" s="373" t="n">
        <f aca="false">INDEX(_Rge_Data_IC_CY,$B688,J$1)</f>
        <v>0</v>
      </c>
      <c r="K688" s="373" t="n">
        <f aca="false">INDEX(_Rge_Data_IC_CY,$B688,K$1)</f>
        <v>0</v>
      </c>
      <c r="L688" s="255" t="n">
        <f aca="false" t="array" ref="L688:L688">INDEX(_Rge_Data_IC_CY,$B688,L$1)</f>
        <v>0</v>
      </c>
      <c r="M688" s="255" t="n">
        <f aca="false" t="array" ref="M688:M688">INDEX(_Rge_Data_IC_CY,$B688,M$1)</f>
        <v>0</v>
      </c>
      <c r="N688" s="255" t="n">
        <f aca="false" t="array" ref="N688:N688">INDEX(_Rge_Data_IC_CY,$B688,N$1)</f>
        <v>0</v>
      </c>
      <c r="O688" s="255" t="n">
        <f aca="false" t="array" ref="O688:O688">INDEX(_Rge_Data_IC_CY,$B688,O$1)</f>
        <v>0</v>
      </c>
      <c r="P688" s="255" t="n">
        <f aca="false" t="array" ref="P688:P688">INDEX(_Rge_Data_IC_CY,$B688,P$1)</f>
        <v>0</v>
      </c>
      <c r="Q688" s="255" t="n">
        <f aca="false">INDEX(_Rge_Data_IC_CY,$B688,Q$1)</f>
        <v>0</v>
      </c>
      <c r="R688" s="255" t="n">
        <f aca="false" t="array" ref="R688:R688">INDEX(_Rge_Data_IC_CY,$B688,R$1)</f>
        <v>0</v>
      </c>
      <c r="S688" s="255" t="n">
        <f aca="false" t="array" ref="S688:S688">INDEX(_Rge_Data_IC_CY,$B688,S$1)</f>
        <v>0</v>
      </c>
      <c r="T688" s="255" t="n">
        <f aca="false">H688-S688</f>
        <v>0</v>
      </c>
      <c r="U688" s="374" t="n">
        <f aca="false">IFERROR(T688/H688,0)</f>
        <v>0</v>
      </c>
      <c r="V688" s="375" t="n">
        <f aca="false">INDEX(_Rge_Data_IC_CY,$B688,V$1)</f>
        <v>0</v>
      </c>
      <c r="W688" s="259" t="n">
        <f aca="false">INDEX(_Rge_Data_IC_CY,$B688,W$1)</f>
        <v>0</v>
      </c>
      <c r="X688" s="259" t="n">
        <f aca="false">INDEX(_Rge_Data_IC_CY,$B688,X$1)</f>
        <v>0</v>
      </c>
      <c r="Y688" s="259" t="n">
        <f aca="false">INDEX(_Rge_Data_IC_CY,$B688,Y$1)</f>
        <v>0</v>
      </c>
      <c r="Z688" s="259" t="n">
        <f aca="false" t="array" ref="Z688:Z688">INDEX(_Rge_Data_IC_CY,$B688,Z$1)</f>
        <v>0</v>
      </c>
      <c r="AA688" s="259" t="n">
        <f aca="false" t="array" ref="AA688:AA688">INDEX(_Rge_Data_IC_CY,$B688,AA$1)</f>
        <v>0</v>
      </c>
      <c r="AB688" s="259" t="n">
        <f aca="false" t="array" ref="AB688:AB688">INDEX(_Rge_Data_IC_CY,$B688,AB$1)</f>
        <v>0</v>
      </c>
      <c r="AC688" s="259" t="n">
        <f aca="false" t="array" ref="AC688:AC688">INDEX(_Rge_Data_IC_CY,$B688,AC$1)</f>
        <v>0</v>
      </c>
      <c r="AD688" s="259" t="n">
        <f aca="false" t="array" ref="AD688:AD688">INDEX(_Rge_Data_IC_CY,$B688,AD$1)</f>
        <v>0</v>
      </c>
      <c r="AE688" s="259" t="n">
        <f aca="false">INDEX(_Rge_Data_IC_CY,$B688,AE$1)</f>
        <v>0</v>
      </c>
      <c r="AF688" s="259" t="n">
        <f aca="false" t="array" ref="AF688:AF688">INDEX(_Rge_Data_IC_CY,$B688,AF$1)</f>
        <v>0</v>
      </c>
      <c r="AG688" s="259" t="n">
        <f aca="false" t="array" ref="AG688:AG688">INDEX(_Rge_Data_IC_CY,$B688,AG$1)</f>
        <v>0</v>
      </c>
      <c r="AH688" s="259" t="n">
        <f aca="false">V688-AG688</f>
        <v>0</v>
      </c>
      <c r="AI688" s="376" t="n">
        <f aca="false">IFERROR(AH688/V688,)</f>
        <v>0</v>
      </c>
      <c r="AJ688" s="377" t="n">
        <f aca="false">INDEX(_Rge_Data_IC_CY,$B688,AJ$1)</f>
        <v>0</v>
      </c>
      <c r="AK688" s="378" t="n">
        <f aca="false">INDEX(_Rge_Data_IC_CY,$B688,AK$1)</f>
        <v>0</v>
      </c>
      <c r="AL688" s="378" t="n">
        <f aca="false">INDEX(_Rge_Data_IC_CY,$B688,AL$1)</f>
        <v>0</v>
      </c>
      <c r="AM688" s="378" t="n">
        <f aca="false">INDEX(_Rge_Data_IC_CY,$B688,AM$1)</f>
        <v>0</v>
      </c>
      <c r="AN688" s="378" t="n">
        <f aca="false" t="array" ref="AN688:AN688">INDEX(_Rge_Data_IC_CY,$B688,AN$1)</f>
        <v>0</v>
      </c>
      <c r="AO688" s="378" t="n">
        <f aca="false" t="array" ref="AO688:AO688">INDEX(_Rge_Data_IC_CY,$B688,AO$1)</f>
        <v>0</v>
      </c>
      <c r="AP688" s="378" t="n">
        <f aca="false" t="array" ref="AP688:AP688">INDEX(_Rge_Data_IC_CY,$B688,AP$1)</f>
        <v>0</v>
      </c>
      <c r="AQ688" s="378" t="n">
        <f aca="false" t="array" ref="AQ688:AQ688">INDEX(_Rge_Data_IC_CY,$B688,AQ$1)</f>
        <v>0</v>
      </c>
      <c r="AR688" s="378" t="n">
        <f aca="false" t="array" ref="AR688:AR688">INDEX(_Rge_Data_IC_CY,$B688,AR$1)</f>
        <v>0</v>
      </c>
      <c r="AS688" s="378" t="n">
        <f aca="false">INDEX(_Rge_Data_IC_CY,$B688,AS$1)</f>
        <v>0</v>
      </c>
      <c r="AT688" s="378" t="n">
        <f aca="false" t="array" ref="AT688:AT688">INDEX(_Rge_Data_IC_CY,$B688,AT$1)</f>
        <v>0</v>
      </c>
      <c r="AU688" s="378" t="n">
        <f aca="false" t="array" ref="AU688:AU688">INDEX(_Rge_Data_IC_CY,$B688,AU$1)</f>
        <v>0</v>
      </c>
      <c r="AV688" s="262" t="e">
        <f aca="false">IF(#REF!="N",0,AU688+AX688+AY688)</f>
        <v>#REF!</v>
      </c>
      <c r="AW688" s="263" t="n">
        <f aca="false">IFERROR(AU688/AG688,0)</f>
        <v>0</v>
      </c>
      <c r="AX688" s="264" t="n">
        <f aca="false">IFERROR(IF(AND($F688="OPEN",$AH688&gt;0),$AH688*_SoP*$AW688,IF(AND($F688="CLOSED",$AH688&gt;0),$AH688*_SoL*$AW688,0)),0)</f>
        <v>0</v>
      </c>
      <c r="AY688" s="264" t="n">
        <f aca="false">IFERROR(IF($AH688&lt;0,$AH688*_SoL,0),0)</f>
        <v>0</v>
      </c>
      <c r="AZ688" s="265" t="n">
        <f aca="false">AU688+AX688</f>
        <v>0</v>
      </c>
      <c r="BA688" s="265" t="n">
        <f aca="false">AJ688-AY688</f>
        <v>0</v>
      </c>
      <c r="BB688" s="265" t="n">
        <f aca="false">AZ688-BA688</f>
        <v>0</v>
      </c>
      <c r="BC688" s="266" t="n">
        <f aca="false">IF($BB688&gt;=0,$BB688,0)</f>
        <v>0</v>
      </c>
      <c r="BD688" s="379" t="n">
        <f aca="false">IF($BB688&lt;=0,-$BB688,0)</f>
        <v>-0</v>
      </c>
      <c r="BE688" s="380" t="n">
        <f aca="false">IF((V688-AJ688)&lt;0,0,V688-AJ688)</f>
        <v>0</v>
      </c>
      <c r="BF688" s="381" t="n">
        <f aca="false">IF(AW688&gt;1,0,V688-AW688*V688)</f>
        <v>0</v>
      </c>
    </row>
    <row r="689" customFormat="false" ht="19.5" hidden="false" customHeight="true" outlineLevel="0" collapsed="false">
      <c r="A689" s="166"/>
      <c r="B689" s="208" t="n">
        <f aca="false">B688+1</f>
        <v>71</v>
      </c>
      <c r="C689" s="166"/>
      <c r="D689" s="369" t="n">
        <f aca="false">INDEX(_Rge_Projectdata_IC,$B689,MATCH("Project-ID",_Rge_Headline_Projectdata,0))</f>
        <v>0</v>
      </c>
      <c r="E689" s="370" t="str">
        <f aca="false" t="array" ref="E689:E689">IF(INDEX(_Rge_Data_IC_CY,$B689,E$1)=0,"",TEXT(INDEX(_Rge_Data_IC_CY,$B689,E$1),"JJJJMMTT"))</f>
        <v/>
      </c>
      <c r="F689" s="371" t="str">
        <f aca="false" t="array" ref="F689:F689">INDEX(_Rge_Data_IC_CY,$B689,F$1)</f>
        <v>Closed</v>
      </c>
      <c r="G689" s="371" t="n">
        <f aca="false" t="array" ref="G689:G689">IFERROR(MATCH(INDEX(_Rge_Data_IC_CY,$B689,G$1),_Rge_Projectstatus,0),"")</f>
        <v>2</v>
      </c>
      <c r="H689" s="372" t="n">
        <f aca="false">INDEX(_Rge_Data_IC_CY,$B689,H$1)</f>
        <v>0</v>
      </c>
      <c r="I689" s="373" t="n">
        <f aca="false">INDEX(_Rge_Data_IC_CY,$B689,I$1)</f>
        <v>0</v>
      </c>
      <c r="J689" s="373" t="n">
        <f aca="false">INDEX(_Rge_Data_IC_CY,$B689,J$1)</f>
        <v>0</v>
      </c>
      <c r="K689" s="373" t="n">
        <f aca="false">INDEX(_Rge_Data_IC_CY,$B689,K$1)</f>
        <v>0</v>
      </c>
      <c r="L689" s="255" t="n">
        <f aca="false" t="array" ref="L689:L689">INDEX(_Rge_Data_IC_CY,$B689,L$1)</f>
        <v>0</v>
      </c>
      <c r="M689" s="255" t="n">
        <f aca="false" t="array" ref="M689:M689">INDEX(_Rge_Data_IC_CY,$B689,M$1)</f>
        <v>0</v>
      </c>
      <c r="N689" s="255" t="n">
        <f aca="false" t="array" ref="N689:N689">INDEX(_Rge_Data_IC_CY,$B689,N$1)</f>
        <v>0</v>
      </c>
      <c r="O689" s="255" t="n">
        <f aca="false" t="array" ref="O689:O689">INDEX(_Rge_Data_IC_CY,$B689,O$1)</f>
        <v>0</v>
      </c>
      <c r="P689" s="255" t="n">
        <f aca="false" t="array" ref="P689:P689">INDEX(_Rge_Data_IC_CY,$B689,P$1)</f>
        <v>0</v>
      </c>
      <c r="Q689" s="255" t="n">
        <f aca="false">INDEX(_Rge_Data_IC_CY,$B689,Q$1)</f>
        <v>0</v>
      </c>
      <c r="R689" s="255" t="n">
        <f aca="false" t="array" ref="R689:R689">INDEX(_Rge_Data_IC_CY,$B689,R$1)</f>
        <v>0</v>
      </c>
      <c r="S689" s="255" t="n">
        <f aca="false" t="array" ref="S689:S689">INDEX(_Rge_Data_IC_CY,$B689,S$1)</f>
        <v>0</v>
      </c>
      <c r="T689" s="255" t="n">
        <f aca="false">H689-S689</f>
        <v>0</v>
      </c>
      <c r="U689" s="374" t="n">
        <f aca="false">IFERROR(T689/H689,0)</f>
        <v>0</v>
      </c>
      <c r="V689" s="375" t="n">
        <f aca="false">INDEX(_Rge_Data_IC_CY,$B689,V$1)</f>
        <v>0</v>
      </c>
      <c r="W689" s="259" t="n">
        <f aca="false">INDEX(_Rge_Data_IC_CY,$B689,W$1)</f>
        <v>0</v>
      </c>
      <c r="X689" s="259" t="n">
        <f aca="false">INDEX(_Rge_Data_IC_CY,$B689,X$1)</f>
        <v>0</v>
      </c>
      <c r="Y689" s="259" t="n">
        <f aca="false">INDEX(_Rge_Data_IC_CY,$B689,Y$1)</f>
        <v>0</v>
      </c>
      <c r="Z689" s="259" t="n">
        <f aca="false" t="array" ref="Z689:Z689">INDEX(_Rge_Data_IC_CY,$B689,Z$1)</f>
        <v>0</v>
      </c>
      <c r="AA689" s="259" t="n">
        <f aca="false" t="array" ref="AA689:AA689">INDEX(_Rge_Data_IC_CY,$B689,AA$1)</f>
        <v>0</v>
      </c>
      <c r="AB689" s="259" t="n">
        <f aca="false" t="array" ref="AB689:AB689">INDEX(_Rge_Data_IC_CY,$B689,AB$1)</f>
        <v>0</v>
      </c>
      <c r="AC689" s="259" t="n">
        <f aca="false" t="array" ref="AC689:AC689">INDEX(_Rge_Data_IC_CY,$B689,AC$1)</f>
        <v>0</v>
      </c>
      <c r="AD689" s="259" t="n">
        <f aca="false" t="array" ref="AD689:AD689">INDEX(_Rge_Data_IC_CY,$B689,AD$1)</f>
        <v>0</v>
      </c>
      <c r="AE689" s="259" t="n">
        <f aca="false">INDEX(_Rge_Data_IC_CY,$B689,AE$1)</f>
        <v>0</v>
      </c>
      <c r="AF689" s="259" t="n">
        <f aca="false" t="array" ref="AF689:AF689">INDEX(_Rge_Data_IC_CY,$B689,AF$1)</f>
        <v>0</v>
      </c>
      <c r="AG689" s="259" t="n">
        <f aca="false" t="array" ref="AG689:AG689">INDEX(_Rge_Data_IC_CY,$B689,AG$1)</f>
        <v>0</v>
      </c>
      <c r="AH689" s="259" t="n">
        <f aca="false">V689-AG689</f>
        <v>0</v>
      </c>
      <c r="AI689" s="376" t="n">
        <f aca="false">IFERROR(AH689/V689,)</f>
        <v>0</v>
      </c>
      <c r="AJ689" s="377" t="n">
        <f aca="false">INDEX(_Rge_Data_IC_CY,$B689,AJ$1)</f>
        <v>0</v>
      </c>
      <c r="AK689" s="378" t="n">
        <f aca="false">INDEX(_Rge_Data_IC_CY,$B689,AK$1)</f>
        <v>0</v>
      </c>
      <c r="AL689" s="378" t="n">
        <f aca="false">INDEX(_Rge_Data_IC_CY,$B689,AL$1)</f>
        <v>0</v>
      </c>
      <c r="AM689" s="378" t="n">
        <f aca="false">INDEX(_Rge_Data_IC_CY,$B689,AM$1)</f>
        <v>0</v>
      </c>
      <c r="AN689" s="378" t="n">
        <f aca="false" t="array" ref="AN689:AN689">INDEX(_Rge_Data_IC_CY,$B689,AN$1)</f>
        <v>0</v>
      </c>
      <c r="AO689" s="378" t="n">
        <f aca="false" t="array" ref="AO689:AO689">INDEX(_Rge_Data_IC_CY,$B689,AO$1)</f>
        <v>0</v>
      </c>
      <c r="AP689" s="378" t="n">
        <f aca="false" t="array" ref="AP689:AP689">INDEX(_Rge_Data_IC_CY,$B689,AP$1)</f>
        <v>0</v>
      </c>
      <c r="AQ689" s="378" t="n">
        <f aca="false" t="array" ref="AQ689:AQ689">INDEX(_Rge_Data_IC_CY,$B689,AQ$1)</f>
        <v>0</v>
      </c>
      <c r="AR689" s="378" t="n">
        <f aca="false" t="array" ref="AR689:AR689">INDEX(_Rge_Data_IC_CY,$B689,AR$1)</f>
        <v>0</v>
      </c>
      <c r="AS689" s="378" t="n">
        <f aca="false">INDEX(_Rge_Data_IC_CY,$B689,AS$1)</f>
        <v>0</v>
      </c>
      <c r="AT689" s="378" t="n">
        <f aca="false" t="array" ref="AT689:AT689">INDEX(_Rge_Data_IC_CY,$B689,AT$1)</f>
        <v>0</v>
      </c>
      <c r="AU689" s="378" t="n">
        <f aca="false" t="array" ref="AU689:AU689">INDEX(_Rge_Data_IC_CY,$B689,AU$1)</f>
        <v>0</v>
      </c>
      <c r="AV689" s="262" t="e">
        <f aca="false">IF(#REF!="N",0,AU689+AX689+AY689)</f>
        <v>#REF!</v>
      </c>
      <c r="AW689" s="263" t="n">
        <f aca="false">IFERROR(AU689/AG689,0)</f>
        <v>0</v>
      </c>
      <c r="AX689" s="264" t="n">
        <f aca="false">IFERROR(IF(AND($F689="OPEN",$AH689&gt;0),$AH689*_SoP*$AW689,IF(AND($F689="CLOSED",$AH689&gt;0),$AH689*_SoL*$AW689,0)),0)</f>
        <v>0</v>
      </c>
      <c r="AY689" s="264" t="n">
        <f aca="false">IFERROR(IF($AH689&lt;0,$AH689*_SoL,0),0)</f>
        <v>0</v>
      </c>
      <c r="AZ689" s="265" t="n">
        <f aca="false">AU689+AX689</f>
        <v>0</v>
      </c>
      <c r="BA689" s="265" t="n">
        <f aca="false">AJ689-AY689</f>
        <v>0</v>
      </c>
      <c r="BB689" s="265" t="n">
        <f aca="false">AZ689-BA689</f>
        <v>0</v>
      </c>
      <c r="BC689" s="266" t="n">
        <f aca="false">IF($BB689&gt;=0,$BB689,0)</f>
        <v>0</v>
      </c>
      <c r="BD689" s="379" t="n">
        <f aca="false">IF($BB689&lt;=0,-$BB689,0)</f>
        <v>-0</v>
      </c>
      <c r="BE689" s="380" t="n">
        <f aca="false">IF((V689-AJ689)&lt;0,0,V689-AJ689)</f>
        <v>0</v>
      </c>
      <c r="BF689" s="381" t="n">
        <f aca="false">IF(AW689&gt;1,0,V689-AW689*V689)</f>
        <v>0</v>
      </c>
    </row>
    <row r="690" customFormat="false" ht="19.5" hidden="false" customHeight="true" outlineLevel="0" collapsed="false">
      <c r="A690" s="166"/>
      <c r="B690" s="208" t="n">
        <f aca="false">B689+1</f>
        <v>72</v>
      </c>
      <c r="C690" s="166"/>
      <c r="D690" s="369" t="n">
        <f aca="false">INDEX(_Rge_Projectdata_IC,$B690,MATCH("Project-ID",_Rge_Headline_Projectdata,0))</f>
        <v>0</v>
      </c>
      <c r="E690" s="370" t="str">
        <f aca="false" t="array" ref="E690:E690">IF(INDEX(_Rge_Data_IC_CY,$B690,E$1)=0,"",TEXT(INDEX(_Rge_Data_IC_CY,$B690,E$1),"JJJJMMTT"))</f>
        <v/>
      </c>
      <c r="F690" s="371" t="str">
        <f aca="false" t="array" ref="F690:F690">INDEX(_Rge_Data_IC_CY,$B690,F$1)</f>
        <v>Closed</v>
      </c>
      <c r="G690" s="371" t="n">
        <f aca="false" t="array" ref="G690:G690">IFERROR(MATCH(INDEX(_Rge_Data_IC_CY,$B690,G$1),_Rge_Projectstatus,0),"")</f>
        <v>2</v>
      </c>
      <c r="H690" s="372" t="n">
        <f aca="false">INDEX(_Rge_Data_IC_CY,$B690,H$1)</f>
        <v>0</v>
      </c>
      <c r="I690" s="373" t="n">
        <f aca="false">INDEX(_Rge_Data_IC_CY,$B690,I$1)</f>
        <v>0</v>
      </c>
      <c r="J690" s="373" t="n">
        <f aca="false">INDEX(_Rge_Data_IC_CY,$B690,J$1)</f>
        <v>0</v>
      </c>
      <c r="K690" s="373" t="n">
        <f aca="false">INDEX(_Rge_Data_IC_CY,$B690,K$1)</f>
        <v>0</v>
      </c>
      <c r="L690" s="255" t="n">
        <f aca="false" t="array" ref="L690:L690">INDEX(_Rge_Data_IC_CY,$B690,L$1)</f>
        <v>0</v>
      </c>
      <c r="M690" s="255" t="n">
        <f aca="false" t="array" ref="M690:M690">INDEX(_Rge_Data_IC_CY,$B690,M$1)</f>
        <v>0</v>
      </c>
      <c r="N690" s="255" t="n">
        <f aca="false" t="array" ref="N690:N690">INDEX(_Rge_Data_IC_CY,$B690,N$1)</f>
        <v>0</v>
      </c>
      <c r="O690" s="255" t="n">
        <f aca="false" t="array" ref="O690:O690">INDEX(_Rge_Data_IC_CY,$B690,O$1)</f>
        <v>0</v>
      </c>
      <c r="P690" s="255" t="n">
        <f aca="false" t="array" ref="P690:P690">INDEX(_Rge_Data_IC_CY,$B690,P$1)</f>
        <v>0</v>
      </c>
      <c r="Q690" s="255" t="n">
        <f aca="false">INDEX(_Rge_Data_IC_CY,$B690,Q$1)</f>
        <v>0</v>
      </c>
      <c r="R690" s="255" t="n">
        <f aca="false" t="array" ref="R690:R690">INDEX(_Rge_Data_IC_CY,$B690,R$1)</f>
        <v>0</v>
      </c>
      <c r="S690" s="255" t="n">
        <f aca="false" t="array" ref="S690:S690">INDEX(_Rge_Data_IC_CY,$B690,S$1)</f>
        <v>0</v>
      </c>
      <c r="T690" s="255" t="n">
        <f aca="false">H690-S690</f>
        <v>0</v>
      </c>
      <c r="U690" s="374" t="n">
        <f aca="false">IFERROR(T690/H690,0)</f>
        <v>0</v>
      </c>
      <c r="V690" s="375" t="n">
        <f aca="false">INDEX(_Rge_Data_IC_CY,$B690,V$1)</f>
        <v>0</v>
      </c>
      <c r="W690" s="259" t="n">
        <f aca="false">INDEX(_Rge_Data_IC_CY,$B690,W$1)</f>
        <v>0</v>
      </c>
      <c r="X690" s="259" t="n">
        <f aca="false">INDEX(_Rge_Data_IC_CY,$B690,X$1)</f>
        <v>0</v>
      </c>
      <c r="Y690" s="259" t="n">
        <f aca="false">INDEX(_Rge_Data_IC_CY,$B690,Y$1)</f>
        <v>0</v>
      </c>
      <c r="Z690" s="259" t="n">
        <f aca="false" t="array" ref="Z690:Z690">INDEX(_Rge_Data_IC_CY,$B690,Z$1)</f>
        <v>0</v>
      </c>
      <c r="AA690" s="259" t="n">
        <f aca="false" t="array" ref="AA690:AA690">INDEX(_Rge_Data_IC_CY,$B690,AA$1)</f>
        <v>0</v>
      </c>
      <c r="AB690" s="259" t="n">
        <f aca="false" t="array" ref="AB690:AB690">INDEX(_Rge_Data_IC_CY,$B690,AB$1)</f>
        <v>0</v>
      </c>
      <c r="AC690" s="259" t="n">
        <f aca="false" t="array" ref="AC690:AC690">INDEX(_Rge_Data_IC_CY,$B690,AC$1)</f>
        <v>0</v>
      </c>
      <c r="AD690" s="259" t="n">
        <f aca="false" t="array" ref="AD690:AD690">INDEX(_Rge_Data_IC_CY,$B690,AD$1)</f>
        <v>0</v>
      </c>
      <c r="AE690" s="259" t="n">
        <f aca="false">INDEX(_Rge_Data_IC_CY,$B690,AE$1)</f>
        <v>0</v>
      </c>
      <c r="AF690" s="259" t="n">
        <f aca="false" t="array" ref="AF690:AF690">INDEX(_Rge_Data_IC_CY,$B690,AF$1)</f>
        <v>0</v>
      </c>
      <c r="AG690" s="259" t="n">
        <f aca="false" t="array" ref="AG690:AG690">INDEX(_Rge_Data_IC_CY,$B690,AG$1)</f>
        <v>0</v>
      </c>
      <c r="AH690" s="259" t="n">
        <f aca="false">V690-AG690</f>
        <v>0</v>
      </c>
      <c r="AI690" s="376" t="n">
        <f aca="false">IFERROR(AH690/V690,)</f>
        <v>0</v>
      </c>
      <c r="AJ690" s="377" t="n">
        <f aca="false">INDEX(_Rge_Data_IC_CY,$B690,AJ$1)</f>
        <v>0</v>
      </c>
      <c r="AK690" s="378" t="n">
        <f aca="false">INDEX(_Rge_Data_IC_CY,$B690,AK$1)</f>
        <v>0</v>
      </c>
      <c r="AL690" s="378" t="n">
        <f aca="false">INDEX(_Rge_Data_IC_CY,$B690,AL$1)</f>
        <v>0</v>
      </c>
      <c r="AM690" s="378" t="n">
        <f aca="false">INDEX(_Rge_Data_IC_CY,$B690,AM$1)</f>
        <v>0</v>
      </c>
      <c r="AN690" s="378" t="n">
        <f aca="false" t="array" ref="AN690:AN690">INDEX(_Rge_Data_IC_CY,$B690,AN$1)</f>
        <v>0</v>
      </c>
      <c r="AO690" s="378" t="n">
        <f aca="false" t="array" ref="AO690:AO690">INDEX(_Rge_Data_IC_CY,$B690,AO$1)</f>
        <v>0</v>
      </c>
      <c r="AP690" s="378" t="n">
        <f aca="false" t="array" ref="AP690:AP690">INDEX(_Rge_Data_IC_CY,$B690,AP$1)</f>
        <v>0</v>
      </c>
      <c r="AQ690" s="378" t="n">
        <f aca="false" t="array" ref="AQ690:AQ690">INDEX(_Rge_Data_IC_CY,$B690,AQ$1)</f>
        <v>0</v>
      </c>
      <c r="AR690" s="378" t="n">
        <f aca="false" t="array" ref="AR690:AR690">INDEX(_Rge_Data_IC_CY,$B690,AR$1)</f>
        <v>0</v>
      </c>
      <c r="AS690" s="378" t="n">
        <f aca="false">INDEX(_Rge_Data_IC_CY,$B690,AS$1)</f>
        <v>0</v>
      </c>
      <c r="AT690" s="378" t="n">
        <f aca="false" t="array" ref="AT690:AT690">INDEX(_Rge_Data_IC_CY,$B690,AT$1)</f>
        <v>0</v>
      </c>
      <c r="AU690" s="378" t="n">
        <f aca="false" t="array" ref="AU690:AU690">INDEX(_Rge_Data_IC_CY,$B690,AU$1)</f>
        <v>0</v>
      </c>
      <c r="AV690" s="262" t="e">
        <f aca="false">IF(#REF!="N",0,AU690+AX690+AY690)</f>
        <v>#REF!</v>
      </c>
      <c r="AW690" s="263" t="n">
        <f aca="false">IFERROR(AU690/AG690,0)</f>
        <v>0</v>
      </c>
      <c r="AX690" s="264" t="n">
        <f aca="false">IFERROR(IF(AND($F690="OPEN",$AH690&gt;0),$AH690*_SoP*$AW690,IF(AND($F690="CLOSED",$AH690&gt;0),$AH690*_SoL*$AW690,0)),0)</f>
        <v>0</v>
      </c>
      <c r="AY690" s="264" t="n">
        <f aca="false">IFERROR(IF($AH690&lt;0,$AH690*_SoL,0),0)</f>
        <v>0</v>
      </c>
      <c r="AZ690" s="265" t="n">
        <f aca="false">AU690+AX690</f>
        <v>0</v>
      </c>
      <c r="BA690" s="265" t="n">
        <f aca="false">AJ690-AY690</f>
        <v>0</v>
      </c>
      <c r="BB690" s="265" t="n">
        <f aca="false">AZ690-BA690</f>
        <v>0</v>
      </c>
      <c r="BC690" s="266" t="n">
        <f aca="false">IF($BB690&gt;=0,$BB690,0)</f>
        <v>0</v>
      </c>
      <c r="BD690" s="379" t="n">
        <f aca="false">IF($BB690&lt;=0,-$BB690,0)</f>
        <v>-0</v>
      </c>
      <c r="BE690" s="380" t="n">
        <f aca="false">IF((V690-AJ690)&lt;0,0,V690-AJ690)</f>
        <v>0</v>
      </c>
      <c r="BF690" s="381" t="n">
        <f aca="false">IF(AW690&gt;1,0,V690-AW690*V690)</f>
        <v>0</v>
      </c>
    </row>
    <row r="691" customFormat="false" ht="19.5" hidden="false" customHeight="true" outlineLevel="0" collapsed="false">
      <c r="A691" s="166"/>
      <c r="B691" s="208" t="n">
        <f aca="false">B690+1</f>
        <v>73</v>
      </c>
      <c r="C691" s="166"/>
      <c r="D691" s="369" t="n">
        <f aca="false">INDEX(_Rge_Projectdata_IC,$B691,MATCH("Project-ID",_Rge_Headline_Projectdata,0))</f>
        <v>0</v>
      </c>
      <c r="E691" s="370" t="str">
        <f aca="false" t="array" ref="E691:E691">IF(INDEX(_Rge_Data_IC_CY,$B691,E$1)=0,"",TEXT(INDEX(_Rge_Data_IC_CY,$B691,E$1),"JJJJMMTT"))</f>
        <v/>
      </c>
      <c r="F691" s="371" t="str">
        <f aca="false" t="array" ref="F691:F691">INDEX(_Rge_Data_IC_CY,$B691,F$1)</f>
        <v>Closed</v>
      </c>
      <c r="G691" s="371" t="n">
        <f aca="false" t="array" ref="G691:G691">IFERROR(MATCH(INDEX(_Rge_Data_IC_CY,$B691,G$1),_Rge_Projectstatus,0),"")</f>
        <v>2</v>
      </c>
      <c r="H691" s="372" t="n">
        <f aca="false">INDEX(_Rge_Data_IC_CY,$B691,H$1)</f>
        <v>0</v>
      </c>
      <c r="I691" s="373" t="n">
        <f aca="false">INDEX(_Rge_Data_IC_CY,$B691,I$1)</f>
        <v>0</v>
      </c>
      <c r="J691" s="373" t="n">
        <f aca="false">INDEX(_Rge_Data_IC_CY,$B691,J$1)</f>
        <v>0</v>
      </c>
      <c r="K691" s="373" t="n">
        <f aca="false">INDEX(_Rge_Data_IC_CY,$B691,K$1)</f>
        <v>0</v>
      </c>
      <c r="L691" s="255" t="n">
        <f aca="false" t="array" ref="L691:L691">INDEX(_Rge_Data_IC_CY,$B691,L$1)</f>
        <v>0</v>
      </c>
      <c r="M691" s="255" t="n">
        <f aca="false" t="array" ref="M691:M691">INDEX(_Rge_Data_IC_CY,$B691,M$1)</f>
        <v>0</v>
      </c>
      <c r="N691" s="255" t="n">
        <f aca="false" t="array" ref="N691:N691">INDEX(_Rge_Data_IC_CY,$B691,N$1)</f>
        <v>0</v>
      </c>
      <c r="O691" s="255" t="n">
        <f aca="false" t="array" ref="O691:O691">INDEX(_Rge_Data_IC_CY,$B691,O$1)</f>
        <v>0</v>
      </c>
      <c r="P691" s="255" t="n">
        <f aca="false" t="array" ref="P691:P691">INDEX(_Rge_Data_IC_CY,$B691,P$1)</f>
        <v>0</v>
      </c>
      <c r="Q691" s="255" t="n">
        <f aca="false">INDEX(_Rge_Data_IC_CY,$B691,Q$1)</f>
        <v>0</v>
      </c>
      <c r="R691" s="255" t="n">
        <f aca="false" t="array" ref="R691:R691">INDEX(_Rge_Data_IC_CY,$B691,R$1)</f>
        <v>0</v>
      </c>
      <c r="S691" s="255" t="n">
        <f aca="false" t="array" ref="S691:S691">INDEX(_Rge_Data_IC_CY,$B691,S$1)</f>
        <v>0</v>
      </c>
      <c r="T691" s="255" t="n">
        <f aca="false">H691-S691</f>
        <v>0</v>
      </c>
      <c r="U691" s="374" t="n">
        <f aca="false">IFERROR(T691/H691,0)</f>
        <v>0</v>
      </c>
      <c r="V691" s="375" t="n">
        <f aca="false">INDEX(_Rge_Data_IC_CY,$B691,V$1)</f>
        <v>0</v>
      </c>
      <c r="W691" s="259" t="n">
        <f aca="false">INDEX(_Rge_Data_IC_CY,$B691,W$1)</f>
        <v>0</v>
      </c>
      <c r="X691" s="259" t="n">
        <f aca="false">INDEX(_Rge_Data_IC_CY,$B691,X$1)</f>
        <v>0</v>
      </c>
      <c r="Y691" s="259" t="n">
        <f aca="false">INDEX(_Rge_Data_IC_CY,$B691,Y$1)</f>
        <v>0</v>
      </c>
      <c r="Z691" s="259" t="n">
        <f aca="false" t="array" ref="Z691:Z691">INDEX(_Rge_Data_IC_CY,$B691,Z$1)</f>
        <v>0</v>
      </c>
      <c r="AA691" s="259" t="n">
        <f aca="false" t="array" ref="AA691:AA691">INDEX(_Rge_Data_IC_CY,$B691,AA$1)</f>
        <v>0</v>
      </c>
      <c r="AB691" s="259" t="n">
        <f aca="false" t="array" ref="AB691:AB691">INDEX(_Rge_Data_IC_CY,$B691,AB$1)</f>
        <v>0</v>
      </c>
      <c r="AC691" s="259" t="n">
        <f aca="false" t="array" ref="AC691:AC691">INDEX(_Rge_Data_IC_CY,$B691,AC$1)</f>
        <v>0</v>
      </c>
      <c r="AD691" s="259" t="n">
        <f aca="false" t="array" ref="AD691:AD691">INDEX(_Rge_Data_IC_CY,$B691,AD$1)</f>
        <v>0</v>
      </c>
      <c r="AE691" s="259" t="n">
        <f aca="false">INDEX(_Rge_Data_IC_CY,$B691,AE$1)</f>
        <v>0</v>
      </c>
      <c r="AF691" s="259" t="n">
        <f aca="false" t="array" ref="AF691:AF691">INDEX(_Rge_Data_IC_CY,$B691,AF$1)</f>
        <v>0</v>
      </c>
      <c r="AG691" s="259" t="n">
        <f aca="false" t="array" ref="AG691:AG691">INDEX(_Rge_Data_IC_CY,$B691,AG$1)</f>
        <v>0</v>
      </c>
      <c r="AH691" s="259" t="n">
        <f aca="false">V691-AG691</f>
        <v>0</v>
      </c>
      <c r="AI691" s="376" t="n">
        <f aca="false">IFERROR(AH691/V691,)</f>
        <v>0</v>
      </c>
      <c r="AJ691" s="377" t="n">
        <f aca="false">INDEX(_Rge_Data_IC_CY,$B691,AJ$1)</f>
        <v>0</v>
      </c>
      <c r="AK691" s="378" t="n">
        <f aca="false">INDEX(_Rge_Data_IC_CY,$B691,AK$1)</f>
        <v>0</v>
      </c>
      <c r="AL691" s="378" t="n">
        <f aca="false">INDEX(_Rge_Data_IC_CY,$B691,AL$1)</f>
        <v>0</v>
      </c>
      <c r="AM691" s="378" t="n">
        <f aca="false">INDEX(_Rge_Data_IC_CY,$B691,AM$1)</f>
        <v>0</v>
      </c>
      <c r="AN691" s="378" t="n">
        <f aca="false" t="array" ref="AN691:AN691">INDEX(_Rge_Data_IC_CY,$B691,AN$1)</f>
        <v>0</v>
      </c>
      <c r="AO691" s="378" t="n">
        <f aca="false" t="array" ref="AO691:AO691">INDEX(_Rge_Data_IC_CY,$B691,AO$1)</f>
        <v>0</v>
      </c>
      <c r="AP691" s="378" t="n">
        <f aca="false" t="array" ref="AP691:AP691">INDEX(_Rge_Data_IC_CY,$B691,AP$1)</f>
        <v>0</v>
      </c>
      <c r="AQ691" s="378" t="n">
        <f aca="false" t="array" ref="AQ691:AQ691">INDEX(_Rge_Data_IC_CY,$B691,AQ$1)</f>
        <v>0</v>
      </c>
      <c r="AR691" s="378" t="n">
        <f aca="false" t="array" ref="AR691:AR691">INDEX(_Rge_Data_IC_CY,$B691,AR$1)</f>
        <v>0</v>
      </c>
      <c r="AS691" s="378" t="n">
        <f aca="false">INDEX(_Rge_Data_IC_CY,$B691,AS$1)</f>
        <v>0</v>
      </c>
      <c r="AT691" s="378" t="n">
        <f aca="false" t="array" ref="AT691:AT691">INDEX(_Rge_Data_IC_CY,$B691,AT$1)</f>
        <v>0</v>
      </c>
      <c r="AU691" s="378" t="n">
        <f aca="false" t="array" ref="AU691:AU691">INDEX(_Rge_Data_IC_CY,$B691,AU$1)</f>
        <v>0</v>
      </c>
      <c r="AV691" s="262" t="e">
        <f aca="false">IF(#REF!="N",0,AU691+AX691+AY691)</f>
        <v>#REF!</v>
      </c>
      <c r="AW691" s="263" t="n">
        <f aca="false">IFERROR(AU691/AG691,0)</f>
        <v>0</v>
      </c>
      <c r="AX691" s="264" t="n">
        <f aca="false">IFERROR(IF(AND($F691="OPEN",$AH691&gt;0),$AH691*_SoP*$AW691,IF(AND($F691="CLOSED",$AH691&gt;0),$AH691*_SoL*$AW691,0)),0)</f>
        <v>0</v>
      </c>
      <c r="AY691" s="264" t="n">
        <f aca="false">IFERROR(IF($AH691&lt;0,$AH691*_SoL,0),0)</f>
        <v>0</v>
      </c>
      <c r="AZ691" s="265" t="n">
        <f aca="false">AU691+AX691</f>
        <v>0</v>
      </c>
      <c r="BA691" s="265" t="n">
        <f aca="false">AJ691-AY691</f>
        <v>0</v>
      </c>
      <c r="BB691" s="265" t="n">
        <f aca="false">AZ691-BA691</f>
        <v>0</v>
      </c>
      <c r="BC691" s="266" t="n">
        <f aca="false">IF($BB691&gt;=0,$BB691,0)</f>
        <v>0</v>
      </c>
      <c r="BD691" s="379" t="n">
        <f aca="false">IF($BB691&lt;=0,-$BB691,0)</f>
        <v>-0</v>
      </c>
      <c r="BE691" s="380" t="n">
        <f aca="false">IF((V691-AJ691)&lt;0,0,V691-AJ691)</f>
        <v>0</v>
      </c>
      <c r="BF691" s="381" t="n">
        <f aca="false">IF(AW691&gt;1,0,V691-AW691*V691)</f>
        <v>0</v>
      </c>
    </row>
    <row r="692" customFormat="false" ht="19.5" hidden="false" customHeight="true" outlineLevel="0" collapsed="false">
      <c r="A692" s="166"/>
      <c r="B692" s="208" t="n">
        <f aca="false">B691+1</f>
        <v>74</v>
      </c>
      <c r="C692" s="166"/>
      <c r="D692" s="369" t="n">
        <f aca="false">INDEX(_Rge_Projectdata_IC,$B692,MATCH("Project-ID",_Rge_Headline_Projectdata,0))</f>
        <v>0</v>
      </c>
      <c r="E692" s="370" t="str">
        <f aca="false" t="array" ref="E692:E692">IF(INDEX(_Rge_Data_IC_CY,$B692,E$1)=0,"",TEXT(INDEX(_Rge_Data_IC_CY,$B692,E$1),"JJJJMMTT"))</f>
        <v/>
      </c>
      <c r="F692" s="371" t="str">
        <f aca="false" t="array" ref="F692:F692">INDEX(_Rge_Data_IC_CY,$B692,F$1)</f>
        <v>Closed</v>
      </c>
      <c r="G692" s="371" t="n">
        <f aca="false" t="array" ref="G692:G692">IFERROR(MATCH(INDEX(_Rge_Data_IC_CY,$B692,G$1),_Rge_Projectstatus,0),"")</f>
        <v>2</v>
      </c>
      <c r="H692" s="372" t="n">
        <f aca="false">INDEX(_Rge_Data_IC_CY,$B692,H$1)</f>
        <v>0</v>
      </c>
      <c r="I692" s="373" t="n">
        <f aca="false">INDEX(_Rge_Data_IC_CY,$B692,I$1)</f>
        <v>0</v>
      </c>
      <c r="J692" s="373" t="n">
        <f aca="false">INDEX(_Rge_Data_IC_CY,$B692,J$1)</f>
        <v>0</v>
      </c>
      <c r="K692" s="373" t="n">
        <f aca="false">INDEX(_Rge_Data_IC_CY,$B692,K$1)</f>
        <v>0</v>
      </c>
      <c r="L692" s="255" t="n">
        <f aca="false" t="array" ref="L692:L692">INDEX(_Rge_Data_IC_CY,$B692,L$1)</f>
        <v>0</v>
      </c>
      <c r="M692" s="255" t="n">
        <f aca="false" t="array" ref="M692:M692">INDEX(_Rge_Data_IC_CY,$B692,M$1)</f>
        <v>0</v>
      </c>
      <c r="N692" s="255" t="n">
        <f aca="false" t="array" ref="N692:N692">INDEX(_Rge_Data_IC_CY,$B692,N$1)</f>
        <v>0</v>
      </c>
      <c r="O692" s="255" t="n">
        <f aca="false" t="array" ref="O692:O692">INDEX(_Rge_Data_IC_CY,$B692,O$1)</f>
        <v>0</v>
      </c>
      <c r="P692" s="255" t="n">
        <f aca="false" t="array" ref="P692:P692">INDEX(_Rge_Data_IC_CY,$B692,P$1)</f>
        <v>0</v>
      </c>
      <c r="Q692" s="255" t="n">
        <f aca="false">INDEX(_Rge_Data_IC_CY,$B692,Q$1)</f>
        <v>0</v>
      </c>
      <c r="R692" s="255" t="n">
        <f aca="false" t="array" ref="R692:R692">INDEX(_Rge_Data_IC_CY,$B692,R$1)</f>
        <v>0</v>
      </c>
      <c r="S692" s="255" t="n">
        <f aca="false" t="array" ref="S692:S692">INDEX(_Rge_Data_IC_CY,$B692,S$1)</f>
        <v>0</v>
      </c>
      <c r="T692" s="255" t="n">
        <f aca="false">H692-S692</f>
        <v>0</v>
      </c>
      <c r="U692" s="374" t="n">
        <f aca="false">IFERROR(T692/H692,0)</f>
        <v>0</v>
      </c>
      <c r="V692" s="375" t="n">
        <f aca="false">INDEX(_Rge_Data_IC_CY,$B692,V$1)</f>
        <v>0</v>
      </c>
      <c r="W692" s="259" t="n">
        <f aca="false">INDEX(_Rge_Data_IC_CY,$B692,W$1)</f>
        <v>0</v>
      </c>
      <c r="X692" s="259" t="n">
        <f aca="false">INDEX(_Rge_Data_IC_CY,$B692,X$1)</f>
        <v>0</v>
      </c>
      <c r="Y692" s="259" t="n">
        <f aca="false">INDEX(_Rge_Data_IC_CY,$B692,Y$1)</f>
        <v>0</v>
      </c>
      <c r="Z692" s="259" t="n">
        <f aca="false" t="array" ref="Z692:Z692">INDEX(_Rge_Data_IC_CY,$B692,Z$1)</f>
        <v>0</v>
      </c>
      <c r="AA692" s="259" t="n">
        <f aca="false" t="array" ref="AA692:AA692">INDEX(_Rge_Data_IC_CY,$B692,AA$1)</f>
        <v>0</v>
      </c>
      <c r="AB692" s="259" t="n">
        <f aca="false" t="array" ref="AB692:AB692">INDEX(_Rge_Data_IC_CY,$B692,AB$1)</f>
        <v>0</v>
      </c>
      <c r="AC692" s="259" t="n">
        <f aca="false" t="array" ref="AC692:AC692">INDEX(_Rge_Data_IC_CY,$B692,AC$1)</f>
        <v>0</v>
      </c>
      <c r="AD692" s="259" t="n">
        <f aca="false" t="array" ref="AD692:AD692">INDEX(_Rge_Data_IC_CY,$B692,AD$1)</f>
        <v>0</v>
      </c>
      <c r="AE692" s="259" t="n">
        <f aca="false">INDEX(_Rge_Data_IC_CY,$B692,AE$1)</f>
        <v>0</v>
      </c>
      <c r="AF692" s="259" t="n">
        <f aca="false" t="array" ref="AF692:AF692">INDEX(_Rge_Data_IC_CY,$B692,AF$1)</f>
        <v>0</v>
      </c>
      <c r="AG692" s="259" t="n">
        <f aca="false" t="array" ref="AG692:AG692">INDEX(_Rge_Data_IC_CY,$B692,AG$1)</f>
        <v>0</v>
      </c>
      <c r="AH692" s="259" t="n">
        <f aca="false">V692-AG692</f>
        <v>0</v>
      </c>
      <c r="AI692" s="376" t="n">
        <f aca="false">IFERROR(AH692/V692,)</f>
        <v>0</v>
      </c>
      <c r="AJ692" s="377" t="n">
        <f aca="false">INDEX(_Rge_Data_IC_CY,$B692,AJ$1)</f>
        <v>0</v>
      </c>
      <c r="AK692" s="378" t="n">
        <f aca="false">INDEX(_Rge_Data_IC_CY,$B692,AK$1)</f>
        <v>0</v>
      </c>
      <c r="AL692" s="378" t="n">
        <f aca="false">INDEX(_Rge_Data_IC_CY,$B692,AL$1)</f>
        <v>0</v>
      </c>
      <c r="AM692" s="378" t="n">
        <f aca="false">INDEX(_Rge_Data_IC_CY,$B692,AM$1)</f>
        <v>0</v>
      </c>
      <c r="AN692" s="378" t="n">
        <f aca="false" t="array" ref="AN692:AN692">INDEX(_Rge_Data_IC_CY,$B692,AN$1)</f>
        <v>0</v>
      </c>
      <c r="AO692" s="378" t="n">
        <f aca="false" t="array" ref="AO692:AO692">INDEX(_Rge_Data_IC_CY,$B692,AO$1)</f>
        <v>0</v>
      </c>
      <c r="AP692" s="378" t="n">
        <f aca="false" t="array" ref="AP692:AP692">INDEX(_Rge_Data_IC_CY,$B692,AP$1)</f>
        <v>0</v>
      </c>
      <c r="AQ692" s="378" t="n">
        <f aca="false" t="array" ref="AQ692:AQ692">INDEX(_Rge_Data_IC_CY,$B692,AQ$1)</f>
        <v>0</v>
      </c>
      <c r="AR692" s="378" t="n">
        <f aca="false" t="array" ref="AR692:AR692">INDEX(_Rge_Data_IC_CY,$B692,AR$1)</f>
        <v>0</v>
      </c>
      <c r="AS692" s="378" t="n">
        <f aca="false">INDEX(_Rge_Data_IC_CY,$B692,AS$1)</f>
        <v>0</v>
      </c>
      <c r="AT692" s="378" t="n">
        <f aca="false" t="array" ref="AT692:AT692">INDEX(_Rge_Data_IC_CY,$B692,AT$1)</f>
        <v>0</v>
      </c>
      <c r="AU692" s="378" t="n">
        <f aca="false" t="array" ref="AU692:AU692">INDEX(_Rge_Data_IC_CY,$B692,AU$1)</f>
        <v>0</v>
      </c>
      <c r="AV692" s="262" t="e">
        <f aca="false">IF(#REF!="N",0,AU692+AX692+AY692)</f>
        <v>#REF!</v>
      </c>
      <c r="AW692" s="263" t="n">
        <f aca="false">IFERROR(AU692/AG692,0)</f>
        <v>0</v>
      </c>
      <c r="AX692" s="264" t="n">
        <f aca="false">IFERROR(IF(AND($F692="OPEN",$AH692&gt;0),$AH692*_SoP*$AW692,IF(AND($F692="CLOSED",$AH692&gt;0),$AH692*_SoL*$AW692,0)),0)</f>
        <v>0</v>
      </c>
      <c r="AY692" s="264" t="n">
        <f aca="false">IFERROR(IF($AH692&lt;0,$AH692*_SoL,0),0)</f>
        <v>0</v>
      </c>
      <c r="AZ692" s="265" t="n">
        <f aca="false">AU692+AX692</f>
        <v>0</v>
      </c>
      <c r="BA692" s="265" t="n">
        <f aca="false">AJ692-AY692</f>
        <v>0</v>
      </c>
      <c r="BB692" s="265" t="n">
        <f aca="false">AZ692-BA692</f>
        <v>0</v>
      </c>
      <c r="BC692" s="266" t="n">
        <f aca="false">IF($BB692&gt;=0,$BB692,0)</f>
        <v>0</v>
      </c>
      <c r="BD692" s="379" t="n">
        <f aca="false">IF($BB692&lt;=0,-$BB692,0)</f>
        <v>-0</v>
      </c>
      <c r="BE692" s="380" t="n">
        <f aca="false">IF((V692-AJ692)&lt;0,0,V692-AJ692)</f>
        <v>0</v>
      </c>
      <c r="BF692" s="381" t="n">
        <f aca="false">IF(AW692&gt;1,0,V692-AW692*V692)</f>
        <v>0</v>
      </c>
    </row>
    <row r="693" customFormat="false" ht="19.5" hidden="false" customHeight="true" outlineLevel="0" collapsed="false">
      <c r="A693" s="166"/>
      <c r="B693" s="208" t="n">
        <f aca="false">B692+1</f>
        <v>75</v>
      </c>
      <c r="C693" s="166"/>
      <c r="D693" s="369" t="n">
        <f aca="false">INDEX(_Rge_Projectdata_IC,$B693,MATCH("Project-ID",_Rge_Headline_Projectdata,0))</f>
        <v>0</v>
      </c>
      <c r="E693" s="370" t="str">
        <f aca="false" t="array" ref="E693:E693">IF(INDEX(_Rge_Data_IC_CY,$B693,E$1)=0,"",TEXT(INDEX(_Rge_Data_IC_CY,$B693,E$1),"JJJJMMTT"))</f>
        <v/>
      </c>
      <c r="F693" s="371" t="str">
        <f aca="false" t="array" ref="F693:F693">INDEX(_Rge_Data_IC_CY,$B693,F$1)</f>
        <v>Closed</v>
      </c>
      <c r="G693" s="371" t="n">
        <f aca="false" t="array" ref="G693:G693">IFERROR(MATCH(INDEX(_Rge_Data_IC_CY,$B693,G$1),_Rge_Projectstatus,0),"")</f>
        <v>2</v>
      </c>
      <c r="H693" s="372" t="n">
        <f aca="false">INDEX(_Rge_Data_IC_CY,$B693,H$1)</f>
        <v>0</v>
      </c>
      <c r="I693" s="373" t="n">
        <f aca="false">INDEX(_Rge_Data_IC_CY,$B693,I$1)</f>
        <v>0</v>
      </c>
      <c r="J693" s="373" t="n">
        <f aca="false">INDEX(_Rge_Data_IC_CY,$B693,J$1)</f>
        <v>0</v>
      </c>
      <c r="K693" s="373" t="n">
        <f aca="false">INDEX(_Rge_Data_IC_CY,$B693,K$1)</f>
        <v>0</v>
      </c>
      <c r="L693" s="255" t="n">
        <f aca="false" t="array" ref="L693:L693">INDEX(_Rge_Data_IC_CY,$B693,L$1)</f>
        <v>0</v>
      </c>
      <c r="M693" s="255" t="n">
        <f aca="false" t="array" ref="M693:M693">INDEX(_Rge_Data_IC_CY,$B693,M$1)</f>
        <v>0</v>
      </c>
      <c r="N693" s="255" t="n">
        <f aca="false" t="array" ref="N693:N693">INDEX(_Rge_Data_IC_CY,$B693,N$1)</f>
        <v>0</v>
      </c>
      <c r="O693" s="255" t="n">
        <f aca="false" t="array" ref="O693:O693">INDEX(_Rge_Data_IC_CY,$B693,O$1)</f>
        <v>0</v>
      </c>
      <c r="P693" s="255" t="n">
        <f aca="false" t="array" ref="P693:P693">INDEX(_Rge_Data_IC_CY,$B693,P$1)</f>
        <v>0</v>
      </c>
      <c r="Q693" s="255" t="n">
        <f aca="false">INDEX(_Rge_Data_IC_CY,$B693,Q$1)</f>
        <v>0</v>
      </c>
      <c r="R693" s="255" t="n">
        <f aca="false" t="array" ref="R693:R693">INDEX(_Rge_Data_IC_CY,$B693,R$1)</f>
        <v>0</v>
      </c>
      <c r="S693" s="255" t="n">
        <f aca="false" t="array" ref="S693:S693">INDEX(_Rge_Data_IC_CY,$B693,S$1)</f>
        <v>0</v>
      </c>
      <c r="T693" s="255" t="n">
        <f aca="false">H693-S693</f>
        <v>0</v>
      </c>
      <c r="U693" s="374" t="n">
        <f aca="false">IFERROR(T693/H693,0)</f>
        <v>0</v>
      </c>
      <c r="V693" s="375" t="n">
        <f aca="false">INDEX(_Rge_Data_IC_CY,$B693,V$1)</f>
        <v>0</v>
      </c>
      <c r="W693" s="259" t="n">
        <f aca="false">INDEX(_Rge_Data_IC_CY,$B693,W$1)</f>
        <v>0</v>
      </c>
      <c r="X693" s="259" t="n">
        <f aca="false">INDEX(_Rge_Data_IC_CY,$B693,X$1)</f>
        <v>0</v>
      </c>
      <c r="Y693" s="259" t="n">
        <f aca="false">INDEX(_Rge_Data_IC_CY,$B693,Y$1)</f>
        <v>0</v>
      </c>
      <c r="Z693" s="259" t="n">
        <f aca="false" t="array" ref="Z693:Z693">INDEX(_Rge_Data_IC_CY,$B693,Z$1)</f>
        <v>0</v>
      </c>
      <c r="AA693" s="259" t="n">
        <f aca="false" t="array" ref="AA693:AA693">INDEX(_Rge_Data_IC_CY,$B693,AA$1)</f>
        <v>0</v>
      </c>
      <c r="AB693" s="259" t="n">
        <f aca="false" t="array" ref="AB693:AB693">INDEX(_Rge_Data_IC_CY,$B693,AB$1)</f>
        <v>0</v>
      </c>
      <c r="AC693" s="259" t="n">
        <f aca="false" t="array" ref="AC693:AC693">INDEX(_Rge_Data_IC_CY,$B693,AC$1)</f>
        <v>0</v>
      </c>
      <c r="AD693" s="259" t="n">
        <f aca="false" t="array" ref="AD693:AD693">INDEX(_Rge_Data_IC_CY,$B693,AD$1)</f>
        <v>0</v>
      </c>
      <c r="AE693" s="259" t="n">
        <f aca="false">INDEX(_Rge_Data_IC_CY,$B693,AE$1)</f>
        <v>0</v>
      </c>
      <c r="AF693" s="259" t="n">
        <f aca="false" t="array" ref="AF693:AF693">INDEX(_Rge_Data_IC_CY,$B693,AF$1)</f>
        <v>0</v>
      </c>
      <c r="AG693" s="259" t="n">
        <f aca="false" t="array" ref="AG693:AG693">INDEX(_Rge_Data_IC_CY,$B693,AG$1)</f>
        <v>0</v>
      </c>
      <c r="AH693" s="259" t="n">
        <f aca="false">V693-AG693</f>
        <v>0</v>
      </c>
      <c r="AI693" s="376" t="n">
        <f aca="false">IFERROR(AH693/V693,)</f>
        <v>0</v>
      </c>
      <c r="AJ693" s="377" t="n">
        <f aca="false">INDEX(_Rge_Data_IC_CY,$B693,AJ$1)</f>
        <v>0</v>
      </c>
      <c r="AK693" s="378" t="n">
        <f aca="false">INDEX(_Rge_Data_IC_CY,$B693,AK$1)</f>
        <v>0</v>
      </c>
      <c r="AL693" s="378" t="n">
        <f aca="false">INDEX(_Rge_Data_IC_CY,$B693,AL$1)</f>
        <v>0</v>
      </c>
      <c r="AM693" s="378" t="n">
        <f aca="false">INDEX(_Rge_Data_IC_CY,$B693,AM$1)</f>
        <v>0</v>
      </c>
      <c r="AN693" s="378" t="n">
        <f aca="false" t="array" ref="AN693:AN693">INDEX(_Rge_Data_IC_CY,$B693,AN$1)</f>
        <v>0</v>
      </c>
      <c r="AO693" s="378" t="n">
        <f aca="false" t="array" ref="AO693:AO693">INDEX(_Rge_Data_IC_CY,$B693,AO$1)</f>
        <v>0</v>
      </c>
      <c r="AP693" s="378" t="n">
        <f aca="false" t="array" ref="AP693:AP693">INDEX(_Rge_Data_IC_CY,$B693,AP$1)</f>
        <v>0</v>
      </c>
      <c r="AQ693" s="378" t="n">
        <f aca="false" t="array" ref="AQ693:AQ693">INDEX(_Rge_Data_IC_CY,$B693,AQ$1)</f>
        <v>0</v>
      </c>
      <c r="AR693" s="378" t="n">
        <f aca="false" t="array" ref="AR693:AR693">INDEX(_Rge_Data_IC_CY,$B693,AR$1)</f>
        <v>0</v>
      </c>
      <c r="AS693" s="378" t="n">
        <f aca="false">INDEX(_Rge_Data_IC_CY,$B693,AS$1)</f>
        <v>0</v>
      </c>
      <c r="AT693" s="378" t="n">
        <f aca="false" t="array" ref="AT693:AT693">INDEX(_Rge_Data_IC_CY,$B693,AT$1)</f>
        <v>0</v>
      </c>
      <c r="AU693" s="378" t="n">
        <f aca="false" t="array" ref="AU693:AU693">INDEX(_Rge_Data_IC_CY,$B693,AU$1)</f>
        <v>0</v>
      </c>
      <c r="AV693" s="262" t="e">
        <f aca="false">IF(#REF!="N",0,AU693+AX693+AY693)</f>
        <v>#REF!</v>
      </c>
      <c r="AW693" s="263" t="n">
        <f aca="false">IFERROR(AU693/AG693,0)</f>
        <v>0</v>
      </c>
      <c r="AX693" s="264" t="n">
        <f aca="false">IFERROR(IF(AND($F693="OPEN",$AH693&gt;0),$AH693*_SoP*$AW693,IF(AND($F693="CLOSED",$AH693&gt;0),$AH693*_SoL*$AW693,0)),0)</f>
        <v>0</v>
      </c>
      <c r="AY693" s="264" t="n">
        <f aca="false">IFERROR(IF($AH693&lt;0,$AH693*_SoL,0),0)</f>
        <v>0</v>
      </c>
      <c r="AZ693" s="265" t="n">
        <f aca="false">AU693+AX693</f>
        <v>0</v>
      </c>
      <c r="BA693" s="265" t="n">
        <f aca="false">AJ693-AY693</f>
        <v>0</v>
      </c>
      <c r="BB693" s="265" t="n">
        <f aca="false">AZ693-BA693</f>
        <v>0</v>
      </c>
      <c r="BC693" s="266" t="n">
        <f aca="false">IF($BB693&gt;=0,$BB693,0)</f>
        <v>0</v>
      </c>
      <c r="BD693" s="379" t="n">
        <f aca="false">IF($BB693&lt;=0,-$BB693,0)</f>
        <v>-0</v>
      </c>
      <c r="BE693" s="380" t="n">
        <f aca="false">IF((V693-AJ693)&lt;0,0,V693-AJ693)</f>
        <v>0</v>
      </c>
      <c r="BF693" s="381" t="n">
        <f aca="false">IF(AW693&gt;1,0,V693-AW693*V693)</f>
        <v>0</v>
      </c>
    </row>
    <row r="694" customFormat="false" ht="19.5" hidden="false" customHeight="true" outlineLevel="0" collapsed="false">
      <c r="A694" s="166"/>
      <c r="B694" s="208" t="n">
        <f aca="false">B693+1</f>
        <v>76</v>
      </c>
      <c r="C694" s="166"/>
      <c r="D694" s="369" t="n">
        <f aca="false">INDEX(_Rge_Projectdata_IC,$B694,MATCH("Project-ID",_Rge_Headline_Projectdata,0))</f>
        <v>0</v>
      </c>
      <c r="E694" s="370" t="str">
        <f aca="false" t="array" ref="E694:E694">IF(INDEX(_Rge_Data_IC_CY,$B694,E$1)=0,"",TEXT(INDEX(_Rge_Data_IC_CY,$B694,E$1),"JJJJMMTT"))</f>
        <v/>
      </c>
      <c r="F694" s="371" t="str">
        <f aca="false" t="array" ref="F694:F694">INDEX(_Rge_Data_IC_CY,$B694,F$1)</f>
        <v>Closed</v>
      </c>
      <c r="G694" s="371" t="n">
        <f aca="false" t="array" ref="G694:G694">IFERROR(MATCH(INDEX(_Rge_Data_IC_CY,$B694,G$1),_Rge_Projectstatus,0),"")</f>
        <v>2</v>
      </c>
      <c r="H694" s="372" t="n">
        <f aca="false">INDEX(_Rge_Data_IC_CY,$B694,H$1)</f>
        <v>0</v>
      </c>
      <c r="I694" s="373" t="n">
        <f aca="false">INDEX(_Rge_Data_IC_CY,$B694,I$1)</f>
        <v>0</v>
      </c>
      <c r="J694" s="373" t="n">
        <f aca="false">INDEX(_Rge_Data_IC_CY,$B694,J$1)</f>
        <v>0</v>
      </c>
      <c r="K694" s="373" t="n">
        <f aca="false">INDEX(_Rge_Data_IC_CY,$B694,K$1)</f>
        <v>0</v>
      </c>
      <c r="L694" s="255" t="n">
        <f aca="false" t="array" ref="L694:L694">INDEX(_Rge_Data_IC_CY,$B694,L$1)</f>
        <v>0</v>
      </c>
      <c r="M694" s="255" t="n">
        <f aca="false" t="array" ref="M694:M694">INDEX(_Rge_Data_IC_CY,$B694,M$1)</f>
        <v>0</v>
      </c>
      <c r="N694" s="255" t="n">
        <f aca="false" t="array" ref="N694:N694">INDEX(_Rge_Data_IC_CY,$B694,N$1)</f>
        <v>0</v>
      </c>
      <c r="O694" s="255" t="n">
        <f aca="false" t="array" ref="O694:O694">INDEX(_Rge_Data_IC_CY,$B694,O$1)</f>
        <v>0</v>
      </c>
      <c r="P694" s="255" t="n">
        <f aca="false" t="array" ref="P694:P694">INDEX(_Rge_Data_IC_CY,$B694,P$1)</f>
        <v>0</v>
      </c>
      <c r="Q694" s="255" t="n">
        <f aca="false">INDEX(_Rge_Data_IC_CY,$B694,Q$1)</f>
        <v>0</v>
      </c>
      <c r="R694" s="255" t="n">
        <f aca="false" t="array" ref="R694:R694">INDEX(_Rge_Data_IC_CY,$B694,R$1)</f>
        <v>0</v>
      </c>
      <c r="S694" s="255" t="n">
        <f aca="false" t="array" ref="S694:S694">INDEX(_Rge_Data_IC_CY,$B694,S$1)</f>
        <v>0</v>
      </c>
      <c r="T694" s="255" t="n">
        <f aca="false">H694-S694</f>
        <v>0</v>
      </c>
      <c r="U694" s="374" t="n">
        <f aca="false">IFERROR(T694/H694,0)</f>
        <v>0</v>
      </c>
      <c r="V694" s="375" t="n">
        <f aca="false">INDEX(_Rge_Data_IC_CY,$B694,V$1)</f>
        <v>0</v>
      </c>
      <c r="W694" s="259" t="n">
        <f aca="false">INDEX(_Rge_Data_IC_CY,$B694,W$1)</f>
        <v>0</v>
      </c>
      <c r="X694" s="259" t="n">
        <f aca="false">INDEX(_Rge_Data_IC_CY,$B694,X$1)</f>
        <v>0</v>
      </c>
      <c r="Y694" s="259" t="n">
        <f aca="false">INDEX(_Rge_Data_IC_CY,$B694,Y$1)</f>
        <v>0</v>
      </c>
      <c r="Z694" s="259" t="n">
        <f aca="false" t="array" ref="Z694:Z694">INDEX(_Rge_Data_IC_CY,$B694,Z$1)</f>
        <v>0</v>
      </c>
      <c r="AA694" s="259" t="n">
        <f aca="false" t="array" ref="AA694:AA694">INDEX(_Rge_Data_IC_CY,$B694,AA$1)</f>
        <v>0</v>
      </c>
      <c r="AB694" s="259" t="n">
        <f aca="false" t="array" ref="AB694:AB694">INDEX(_Rge_Data_IC_CY,$B694,AB$1)</f>
        <v>0</v>
      </c>
      <c r="AC694" s="259" t="n">
        <f aca="false" t="array" ref="AC694:AC694">INDEX(_Rge_Data_IC_CY,$B694,AC$1)</f>
        <v>0</v>
      </c>
      <c r="AD694" s="259" t="n">
        <f aca="false" t="array" ref="AD694:AD694">INDEX(_Rge_Data_IC_CY,$B694,AD$1)</f>
        <v>0</v>
      </c>
      <c r="AE694" s="259" t="n">
        <f aca="false">INDEX(_Rge_Data_IC_CY,$B694,AE$1)</f>
        <v>0</v>
      </c>
      <c r="AF694" s="259" t="n">
        <f aca="false" t="array" ref="AF694:AF694">INDEX(_Rge_Data_IC_CY,$B694,AF$1)</f>
        <v>0</v>
      </c>
      <c r="AG694" s="259" t="n">
        <f aca="false" t="array" ref="AG694:AG694">INDEX(_Rge_Data_IC_CY,$B694,AG$1)</f>
        <v>0</v>
      </c>
      <c r="AH694" s="259" t="n">
        <f aca="false">V694-AG694</f>
        <v>0</v>
      </c>
      <c r="AI694" s="376" t="n">
        <f aca="false">IFERROR(AH694/V694,)</f>
        <v>0</v>
      </c>
      <c r="AJ694" s="377" t="n">
        <f aca="false">INDEX(_Rge_Data_IC_CY,$B694,AJ$1)</f>
        <v>0</v>
      </c>
      <c r="AK694" s="378" t="n">
        <f aca="false">INDEX(_Rge_Data_IC_CY,$B694,AK$1)</f>
        <v>0</v>
      </c>
      <c r="AL694" s="378" t="n">
        <f aca="false">INDEX(_Rge_Data_IC_CY,$B694,AL$1)</f>
        <v>0</v>
      </c>
      <c r="AM694" s="378" t="n">
        <f aca="false">INDEX(_Rge_Data_IC_CY,$B694,AM$1)</f>
        <v>0</v>
      </c>
      <c r="AN694" s="378" t="n">
        <f aca="false" t="array" ref="AN694:AN694">INDEX(_Rge_Data_IC_CY,$B694,AN$1)</f>
        <v>0</v>
      </c>
      <c r="AO694" s="378" t="n">
        <f aca="false" t="array" ref="AO694:AO694">INDEX(_Rge_Data_IC_CY,$B694,AO$1)</f>
        <v>0</v>
      </c>
      <c r="AP694" s="378" t="n">
        <f aca="false" t="array" ref="AP694:AP694">INDEX(_Rge_Data_IC_CY,$B694,AP$1)</f>
        <v>0</v>
      </c>
      <c r="AQ694" s="378" t="n">
        <f aca="false" t="array" ref="AQ694:AQ694">INDEX(_Rge_Data_IC_CY,$B694,AQ$1)</f>
        <v>0</v>
      </c>
      <c r="AR694" s="378" t="n">
        <f aca="false" t="array" ref="AR694:AR694">INDEX(_Rge_Data_IC_CY,$B694,AR$1)</f>
        <v>0</v>
      </c>
      <c r="AS694" s="378" t="n">
        <f aca="false">INDEX(_Rge_Data_IC_CY,$B694,AS$1)</f>
        <v>0</v>
      </c>
      <c r="AT694" s="378" t="n">
        <f aca="false" t="array" ref="AT694:AT694">INDEX(_Rge_Data_IC_CY,$B694,AT$1)</f>
        <v>0</v>
      </c>
      <c r="AU694" s="378" t="n">
        <f aca="false" t="array" ref="AU694:AU694">INDEX(_Rge_Data_IC_CY,$B694,AU$1)</f>
        <v>0</v>
      </c>
      <c r="AV694" s="262" t="e">
        <f aca="false">IF(#REF!="N",0,AU694+AX694+AY694)</f>
        <v>#REF!</v>
      </c>
      <c r="AW694" s="263" t="n">
        <f aca="false">IFERROR(AU694/AG694,0)</f>
        <v>0</v>
      </c>
      <c r="AX694" s="264" t="n">
        <f aca="false">IFERROR(IF(AND($F694="OPEN",$AH694&gt;0),$AH694*_SoP*$AW694,IF(AND($F694="CLOSED",$AH694&gt;0),$AH694*_SoL*$AW694,0)),0)</f>
        <v>0</v>
      </c>
      <c r="AY694" s="264" t="n">
        <f aca="false">IFERROR(IF($AH694&lt;0,$AH694*_SoL,0),0)</f>
        <v>0</v>
      </c>
      <c r="AZ694" s="265" t="n">
        <f aca="false">AU694+AX694</f>
        <v>0</v>
      </c>
      <c r="BA694" s="265" t="n">
        <f aca="false">AJ694-AY694</f>
        <v>0</v>
      </c>
      <c r="BB694" s="265" t="n">
        <f aca="false">AZ694-BA694</f>
        <v>0</v>
      </c>
      <c r="BC694" s="266" t="n">
        <f aca="false">IF($BB694&gt;=0,$BB694,0)</f>
        <v>0</v>
      </c>
      <c r="BD694" s="379" t="n">
        <f aca="false">IF($BB694&lt;=0,-$BB694,0)</f>
        <v>-0</v>
      </c>
      <c r="BE694" s="380" t="n">
        <f aca="false">IF((V694-AJ694)&lt;0,0,V694-AJ694)</f>
        <v>0</v>
      </c>
      <c r="BF694" s="381" t="n">
        <f aca="false">IF(AW694&gt;1,0,V694-AW694*V694)</f>
        <v>0</v>
      </c>
    </row>
    <row r="695" customFormat="false" ht="19.5" hidden="false" customHeight="true" outlineLevel="0" collapsed="false">
      <c r="A695" s="166"/>
      <c r="B695" s="208" t="n">
        <f aca="false">B694+1</f>
        <v>77</v>
      </c>
      <c r="C695" s="166"/>
      <c r="D695" s="369" t="n">
        <f aca="false">INDEX(_Rge_Projectdata_IC,$B695,MATCH("Project-ID",_Rge_Headline_Projectdata,0))</f>
        <v>0</v>
      </c>
      <c r="E695" s="370" t="str">
        <f aca="false" t="array" ref="E695:E695">IF(INDEX(_Rge_Data_IC_CY,$B695,E$1)=0,"",TEXT(INDEX(_Rge_Data_IC_CY,$B695,E$1),"JJJJMMTT"))</f>
        <v/>
      </c>
      <c r="F695" s="371" t="str">
        <f aca="false" t="array" ref="F695:F695">INDEX(_Rge_Data_IC_CY,$B695,F$1)</f>
        <v>Closed</v>
      </c>
      <c r="G695" s="371" t="n">
        <f aca="false" t="array" ref="G695:G695">IFERROR(MATCH(INDEX(_Rge_Data_IC_CY,$B695,G$1),_Rge_Projectstatus,0),"")</f>
        <v>2</v>
      </c>
      <c r="H695" s="372" t="n">
        <f aca="false">INDEX(_Rge_Data_IC_CY,$B695,H$1)</f>
        <v>0</v>
      </c>
      <c r="I695" s="373" t="n">
        <f aca="false">INDEX(_Rge_Data_IC_CY,$B695,I$1)</f>
        <v>0</v>
      </c>
      <c r="J695" s="373" t="n">
        <f aca="false">INDEX(_Rge_Data_IC_CY,$B695,J$1)</f>
        <v>0</v>
      </c>
      <c r="K695" s="373" t="n">
        <f aca="false">INDEX(_Rge_Data_IC_CY,$B695,K$1)</f>
        <v>0</v>
      </c>
      <c r="L695" s="255" t="n">
        <f aca="false" t="array" ref="L695:L695">INDEX(_Rge_Data_IC_CY,$B695,L$1)</f>
        <v>0</v>
      </c>
      <c r="M695" s="255" t="n">
        <f aca="false" t="array" ref="M695:M695">INDEX(_Rge_Data_IC_CY,$B695,M$1)</f>
        <v>0</v>
      </c>
      <c r="N695" s="255" t="n">
        <f aca="false" t="array" ref="N695:N695">INDEX(_Rge_Data_IC_CY,$B695,N$1)</f>
        <v>0</v>
      </c>
      <c r="O695" s="255" t="n">
        <f aca="false" t="array" ref="O695:O695">INDEX(_Rge_Data_IC_CY,$B695,O$1)</f>
        <v>0</v>
      </c>
      <c r="P695" s="255" t="n">
        <f aca="false" t="array" ref="P695:P695">INDEX(_Rge_Data_IC_CY,$B695,P$1)</f>
        <v>0</v>
      </c>
      <c r="Q695" s="255" t="n">
        <f aca="false">INDEX(_Rge_Data_IC_CY,$B695,Q$1)</f>
        <v>0</v>
      </c>
      <c r="R695" s="255" t="n">
        <f aca="false" t="array" ref="R695:R695">INDEX(_Rge_Data_IC_CY,$B695,R$1)</f>
        <v>0</v>
      </c>
      <c r="S695" s="255" t="n">
        <f aca="false" t="array" ref="S695:S695">INDEX(_Rge_Data_IC_CY,$B695,S$1)</f>
        <v>0</v>
      </c>
      <c r="T695" s="255" t="n">
        <f aca="false">H695-S695</f>
        <v>0</v>
      </c>
      <c r="U695" s="374" t="n">
        <f aca="false">IFERROR(T695/H695,0)</f>
        <v>0</v>
      </c>
      <c r="V695" s="375" t="n">
        <f aca="false">INDEX(_Rge_Data_IC_CY,$B695,V$1)</f>
        <v>0</v>
      </c>
      <c r="W695" s="259" t="n">
        <f aca="false">INDEX(_Rge_Data_IC_CY,$B695,W$1)</f>
        <v>0</v>
      </c>
      <c r="X695" s="259" t="n">
        <f aca="false">INDEX(_Rge_Data_IC_CY,$B695,X$1)</f>
        <v>0</v>
      </c>
      <c r="Y695" s="259" t="n">
        <f aca="false">INDEX(_Rge_Data_IC_CY,$B695,Y$1)</f>
        <v>0</v>
      </c>
      <c r="Z695" s="259" t="n">
        <f aca="false" t="array" ref="Z695:Z695">INDEX(_Rge_Data_IC_CY,$B695,Z$1)</f>
        <v>0</v>
      </c>
      <c r="AA695" s="259" t="n">
        <f aca="false" t="array" ref="AA695:AA695">INDEX(_Rge_Data_IC_CY,$B695,AA$1)</f>
        <v>0</v>
      </c>
      <c r="AB695" s="259" t="n">
        <f aca="false" t="array" ref="AB695:AB695">INDEX(_Rge_Data_IC_CY,$B695,AB$1)</f>
        <v>0</v>
      </c>
      <c r="AC695" s="259" t="n">
        <f aca="false" t="array" ref="AC695:AC695">INDEX(_Rge_Data_IC_CY,$B695,AC$1)</f>
        <v>0</v>
      </c>
      <c r="AD695" s="259" t="n">
        <f aca="false" t="array" ref="AD695:AD695">INDEX(_Rge_Data_IC_CY,$B695,AD$1)</f>
        <v>0</v>
      </c>
      <c r="AE695" s="259" t="n">
        <f aca="false">INDEX(_Rge_Data_IC_CY,$B695,AE$1)</f>
        <v>0</v>
      </c>
      <c r="AF695" s="259" t="n">
        <f aca="false" t="array" ref="AF695:AF695">INDEX(_Rge_Data_IC_CY,$B695,AF$1)</f>
        <v>0</v>
      </c>
      <c r="AG695" s="259" t="n">
        <f aca="false" t="array" ref="AG695:AG695">INDEX(_Rge_Data_IC_CY,$B695,AG$1)</f>
        <v>0</v>
      </c>
      <c r="AH695" s="259" t="n">
        <f aca="false">V695-AG695</f>
        <v>0</v>
      </c>
      <c r="AI695" s="376" t="n">
        <f aca="false">IFERROR(AH695/V695,)</f>
        <v>0</v>
      </c>
      <c r="AJ695" s="377" t="n">
        <f aca="false">INDEX(_Rge_Data_IC_CY,$B695,AJ$1)</f>
        <v>0</v>
      </c>
      <c r="AK695" s="378" t="n">
        <f aca="false">INDEX(_Rge_Data_IC_CY,$B695,AK$1)</f>
        <v>0</v>
      </c>
      <c r="AL695" s="378" t="n">
        <f aca="false">INDEX(_Rge_Data_IC_CY,$B695,AL$1)</f>
        <v>0</v>
      </c>
      <c r="AM695" s="378" t="n">
        <f aca="false">INDEX(_Rge_Data_IC_CY,$B695,AM$1)</f>
        <v>0</v>
      </c>
      <c r="AN695" s="378" t="n">
        <f aca="false" t="array" ref="AN695:AN695">INDEX(_Rge_Data_IC_CY,$B695,AN$1)</f>
        <v>0</v>
      </c>
      <c r="AO695" s="378" t="n">
        <f aca="false" t="array" ref="AO695:AO695">INDEX(_Rge_Data_IC_CY,$B695,AO$1)</f>
        <v>0</v>
      </c>
      <c r="AP695" s="378" t="n">
        <f aca="false" t="array" ref="AP695:AP695">INDEX(_Rge_Data_IC_CY,$B695,AP$1)</f>
        <v>0</v>
      </c>
      <c r="AQ695" s="378" t="n">
        <f aca="false" t="array" ref="AQ695:AQ695">INDEX(_Rge_Data_IC_CY,$B695,AQ$1)</f>
        <v>0</v>
      </c>
      <c r="AR695" s="378" t="n">
        <f aca="false" t="array" ref="AR695:AR695">INDEX(_Rge_Data_IC_CY,$B695,AR$1)</f>
        <v>0</v>
      </c>
      <c r="AS695" s="378" t="n">
        <f aca="false">INDEX(_Rge_Data_IC_CY,$B695,AS$1)</f>
        <v>0</v>
      </c>
      <c r="AT695" s="378" t="n">
        <f aca="false" t="array" ref="AT695:AT695">INDEX(_Rge_Data_IC_CY,$B695,AT$1)</f>
        <v>0</v>
      </c>
      <c r="AU695" s="378" t="n">
        <f aca="false" t="array" ref="AU695:AU695">INDEX(_Rge_Data_IC_CY,$B695,AU$1)</f>
        <v>0</v>
      </c>
      <c r="AV695" s="262" t="e">
        <f aca="false">IF(#REF!="N",0,AU695+AX695+AY695)</f>
        <v>#REF!</v>
      </c>
      <c r="AW695" s="263" t="n">
        <f aca="false">IFERROR(AU695/AG695,0)</f>
        <v>0</v>
      </c>
      <c r="AX695" s="264" t="n">
        <f aca="false">IFERROR(IF(AND($F695="OPEN",$AH695&gt;0),$AH695*_SoP*$AW695,IF(AND($F695="CLOSED",$AH695&gt;0),$AH695*_SoL*$AW695,0)),0)</f>
        <v>0</v>
      </c>
      <c r="AY695" s="264" t="n">
        <f aca="false">IFERROR(IF($AH695&lt;0,$AH695*_SoL,0),0)</f>
        <v>0</v>
      </c>
      <c r="AZ695" s="265" t="n">
        <f aca="false">AU695+AX695</f>
        <v>0</v>
      </c>
      <c r="BA695" s="265" t="n">
        <f aca="false">AJ695-AY695</f>
        <v>0</v>
      </c>
      <c r="BB695" s="265" t="n">
        <f aca="false">AZ695-BA695</f>
        <v>0</v>
      </c>
      <c r="BC695" s="266" t="n">
        <f aca="false">IF($BB695&gt;=0,$BB695,0)</f>
        <v>0</v>
      </c>
      <c r="BD695" s="379" t="n">
        <f aca="false">IF($BB695&lt;=0,-$BB695,0)</f>
        <v>-0</v>
      </c>
      <c r="BE695" s="380" t="n">
        <f aca="false">IF((V695-AJ695)&lt;0,0,V695-AJ695)</f>
        <v>0</v>
      </c>
      <c r="BF695" s="381" t="n">
        <f aca="false">IF(AW695&gt;1,0,V695-AW695*V695)</f>
        <v>0</v>
      </c>
    </row>
    <row r="696" customFormat="false" ht="19.5" hidden="false" customHeight="true" outlineLevel="0" collapsed="false">
      <c r="A696" s="166"/>
      <c r="B696" s="208" t="n">
        <f aca="false">B695+1</f>
        <v>78</v>
      </c>
      <c r="C696" s="166"/>
      <c r="D696" s="369" t="n">
        <f aca="false">INDEX(_Rge_Projectdata_IC,$B696,MATCH("Project-ID",_Rge_Headline_Projectdata,0))</f>
        <v>0</v>
      </c>
      <c r="E696" s="370" t="str">
        <f aca="false" t="array" ref="E696:E696">IF(INDEX(_Rge_Data_IC_CY,$B696,E$1)=0,"",TEXT(INDEX(_Rge_Data_IC_CY,$B696,E$1),"JJJJMMTT"))</f>
        <v/>
      </c>
      <c r="F696" s="371" t="str">
        <f aca="false" t="array" ref="F696:F696">INDEX(_Rge_Data_IC_CY,$B696,F$1)</f>
        <v>Closed</v>
      </c>
      <c r="G696" s="371" t="n">
        <f aca="false" t="array" ref="G696:G696">IFERROR(MATCH(INDEX(_Rge_Data_IC_CY,$B696,G$1),_Rge_Projectstatus,0),"")</f>
        <v>2</v>
      </c>
      <c r="H696" s="372" t="n">
        <f aca="false">INDEX(_Rge_Data_IC_CY,$B696,H$1)</f>
        <v>0</v>
      </c>
      <c r="I696" s="373" t="n">
        <f aca="false">INDEX(_Rge_Data_IC_CY,$B696,I$1)</f>
        <v>0</v>
      </c>
      <c r="J696" s="373" t="n">
        <f aca="false">INDEX(_Rge_Data_IC_CY,$B696,J$1)</f>
        <v>0</v>
      </c>
      <c r="K696" s="373" t="n">
        <f aca="false">INDEX(_Rge_Data_IC_CY,$B696,K$1)</f>
        <v>0</v>
      </c>
      <c r="L696" s="255" t="n">
        <f aca="false" t="array" ref="L696:L696">INDEX(_Rge_Data_IC_CY,$B696,L$1)</f>
        <v>0</v>
      </c>
      <c r="M696" s="255" t="n">
        <f aca="false" t="array" ref="M696:M696">INDEX(_Rge_Data_IC_CY,$B696,M$1)</f>
        <v>0</v>
      </c>
      <c r="N696" s="255" t="n">
        <f aca="false" t="array" ref="N696:N696">INDEX(_Rge_Data_IC_CY,$B696,N$1)</f>
        <v>0</v>
      </c>
      <c r="O696" s="255" t="n">
        <f aca="false" t="array" ref="O696:O696">INDEX(_Rge_Data_IC_CY,$B696,O$1)</f>
        <v>0</v>
      </c>
      <c r="P696" s="255" t="n">
        <f aca="false" t="array" ref="P696:P696">INDEX(_Rge_Data_IC_CY,$B696,P$1)</f>
        <v>0</v>
      </c>
      <c r="Q696" s="255" t="n">
        <f aca="false">INDEX(_Rge_Data_IC_CY,$B696,Q$1)</f>
        <v>0</v>
      </c>
      <c r="R696" s="255" t="n">
        <f aca="false" t="array" ref="R696:R696">INDEX(_Rge_Data_IC_CY,$B696,R$1)</f>
        <v>0</v>
      </c>
      <c r="S696" s="255" t="n">
        <f aca="false" t="array" ref="S696:S696">INDEX(_Rge_Data_IC_CY,$B696,S$1)</f>
        <v>0</v>
      </c>
      <c r="T696" s="255" t="n">
        <f aca="false">H696-S696</f>
        <v>0</v>
      </c>
      <c r="U696" s="374" t="n">
        <f aca="false">IFERROR(T696/H696,0)</f>
        <v>0</v>
      </c>
      <c r="V696" s="375" t="n">
        <f aca="false">INDEX(_Rge_Data_IC_CY,$B696,V$1)</f>
        <v>0</v>
      </c>
      <c r="W696" s="259" t="n">
        <f aca="false">INDEX(_Rge_Data_IC_CY,$B696,W$1)</f>
        <v>0</v>
      </c>
      <c r="X696" s="259" t="n">
        <f aca="false">INDEX(_Rge_Data_IC_CY,$B696,X$1)</f>
        <v>0</v>
      </c>
      <c r="Y696" s="259" t="n">
        <f aca="false">INDEX(_Rge_Data_IC_CY,$B696,Y$1)</f>
        <v>0</v>
      </c>
      <c r="Z696" s="259" t="n">
        <f aca="false" t="array" ref="Z696:Z696">INDEX(_Rge_Data_IC_CY,$B696,Z$1)</f>
        <v>0</v>
      </c>
      <c r="AA696" s="259" t="n">
        <f aca="false" t="array" ref="AA696:AA696">INDEX(_Rge_Data_IC_CY,$B696,AA$1)</f>
        <v>0</v>
      </c>
      <c r="AB696" s="259" t="n">
        <f aca="false" t="array" ref="AB696:AB696">INDEX(_Rge_Data_IC_CY,$B696,AB$1)</f>
        <v>0</v>
      </c>
      <c r="AC696" s="259" t="n">
        <f aca="false" t="array" ref="AC696:AC696">INDEX(_Rge_Data_IC_CY,$B696,AC$1)</f>
        <v>0</v>
      </c>
      <c r="AD696" s="259" t="n">
        <f aca="false" t="array" ref="AD696:AD696">INDEX(_Rge_Data_IC_CY,$B696,AD$1)</f>
        <v>0</v>
      </c>
      <c r="AE696" s="259" t="n">
        <f aca="false">INDEX(_Rge_Data_IC_CY,$B696,AE$1)</f>
        <v>0</v>
      </c>
      <c r="AF696" s="259" t="n">
        <f aca="false" t="array" ref="AF696:AF696">INDEX(_Rge_Data_IC_CY,$B696,AF$1)</f>
        <v>0</v>
      </c>
      <c r="AG696" s="259" t="n">
        <f aca="false" t="array" ref="AG696:AG696">INDEX(_Rge_Data_IC_CY,$B696,AG$1)</f>
        <v>0</v>
      </c>
      <c r="AH696" s="259" t="n">
        <f aca="false">V696-AG696</f>
        <v>0</v>
      </c>
      <c r="AI696" s="376" t="n">
        <f aca="false">IFERROR(AH696/V696,)</f>
        <v>0</v>
      </c>
      <c r="AJ696" s="377" t="n">
        <f aca="false">INDEX(_Rge_Data_IC_CY,$B696,AJ$1)</f>
        <v>0</v>
      </c>
      <c r="AK696" s="378" t="n">
        <f aca="false">INDEX(_Rge_Data_IC_CY,$B696,AK$1)</f>
        <v>0</v>
      </c>
      <c r="AL696" s="378" t="n">
        <f aca="false">INDEX(_Rge_Data_IC_CY,$B696,AL$1)</f>
        <v>0</v>
      </c>
      <c r="AM696" s="378" t="n">
        <f aca="false">INDEX(_Rge_Data_IC_CY,$B696,AM$1)</f>
        <v>0</v>
      </c>
      <c r="AN696" s="378" t="n">
        <f aca="false" t="array" ref="AN696:AN696">INDEX(_Rge_Data_IC_CY,$B696,AN$1)</f>
        <v>0</v>
      </c>
      <c r="AO696" s="378" t="n">
        <f aca="false" t="array" ref="AO696:AO696">INDEX(_Rge_Data_IC_CY,$B696,AO$1)</f>
        <v>0</v>
      </c>
      <c r="AP696" s="378" t="n">
        <f aca="false" t="array" ref="AP696:AP696">INDEX(_Rge_Data_IC_CY,$B696,AP$1)</f>
        <v>0</v>
      </c>
      <c r="AQ696" s="378" t="n">
        <f aca="false" t="array" ref="AQ696:AQ696">INDEX(_Rge_Data_IC_CY,$B696,AQ$1)</f>
        <v>0</v>
      </c>
      <c r="AR696" s="378" t="n">
        <f aca="false" t="array" ref="AR696:AR696">INDEX(_Rge_Data_IC_CY,$B696,AR$1)</f>
        <v>0</v>
      </c>
      <c r="AS696" s="378" t="n">
        <f aca="false">INDEX(_Rge_Data_IC_CY,$B696,AS$1)</f>
        <v>0</v>
      </c>
      <c r="AT696" s="378" t="n">
        <f aca="false" t="array" ref="AT696:AT696">INDEX(_Rge_Data_IC_CY,$B696,AT$1)</f>
        <v>0</v>
      </c>
      <c r="AU696" s="378" t="n">
        <f aca="false" t="array" ref="AU696:AU696">INDEX(_Rge_Data_IC_CY,$B696,AU$1)</f>
        <v>0</v>
      </c>
      <c r="AV696" s="262" t="e">
        <f aca="false">IF(#REF!="N",0,AU696+AX696+AY696)</f>
        <v>#REF!</v>
      </c>
      <c r="AW696" s="263" t="n">
        <f aca="false">IFERROR(AU696/AG696,0)</f>
        <v>0</v>
      </c>
      <c r="AX696" s="264" t="n">
        <f aca="false">IFERROR(IF(AND($F696="OPEN",$AH696&gt;0),$AH696*_SoP*$AW696,IF(AND($F696="CLOSED",$AH696&gt;0),$AH696*_SoL*$AW696,0)),0)</f>
        <v>0</v>
      </c>
      <c r="AY696" s="264" t="n">
        <f aca="false">IFERROR(IF($AH696&lt;0,$AH696*_SoL,0),0)</f>
        <v>0</v>
      </c>
      <c r="AZ696" s="265" t="n">
        <f aca="false">AU696+AX696</f>
        <v>0</v>
      </c>
      <c r="BA696" s="265" t="n">
        <f aca="false">AJ696-AY696</f>
        <v>0</v>
      </c>
      <c r="BB696" s="265" t="n">
        <f aca="false">AZ696-BA696</f>
        <v>0</v>
      </c>
      <c r="BC696" s="266" t="n">
        <f aca="false">IF($BB696&gt;=0,$BB696,0)</f>
        <v>0</v>
      </c>
      <c r="BD696" s="379" t="n">
        <f aca="false">IF($BB696&lt;=0,-$BB696,0)</f>
        <v>-0</v>
      </c>
      <c r="BE696" s="380" t="n">
        <f aca="false">IF((V696-AJ696)&lt;0,0,V696-AJ696)</f>
        <v>0</v>
      </c>
      <c r="BF696" s="381" t="n">
        <f aca="false">IF(AW696&gt;1,0,V696-AW696*V696)</f>
        <v>0</v>
      </c>
    </row>
    <row r="697" customFormat="false" ht="19.5" hidden="false" customHeight="true" outlineLevel="0" collapsed="false">
      <c r="A697" s="166"/>
      <c r="B697" s="208" t="n">
        <f aca="false">B696+1</f>
        <v>79</v>
      </c>
      <c r="C697" s="166"/>
      <c r="D697" s="369" t="n">
        <f aca="false">INDEX(_Rge_Projectdata_IC,$B697,MATCH("Project-ID",_Rge_Headline_Projectdata,0))</f>
        <v>0</v>
      </c>
      <c r="E697" s="370" t="str">
        <f aca="false" t="array" ref="E697:E697">IF(INDEX(_Rge_Data_IC_CY,$B697,E$1)=0,"",TEXT(INDEX(_Rge_Data_IC_CY,$B697,E$1),"JJJJMMTT"))</f>
        <v/>
      </c>
      <c r="F697" s="371" t="str">
        <f aca="false" t="array" ref="F697:F697">INDEX(_Rge_Data_IC_CY,$B697,F$1)</f>
        <v>Closed</v>
      </c>
      <c r="G697" s="371" t="n">
        <f aca="false" t="array" ref="G697:G697">IFERROR(MATCH(INDEX(_Rge_Data_IC_CY,$B697,G$1),_Rge_Projectstatus,0),"")</f>
        <v>2</v>
      </c>
      <c r="H697" s="372" t="n">
        <f aca="false">INDEX(_Rge_Data_IC_CY,$B697,H$1)</f>
        <v>0</v>
      </c>
      <c r="I697" s="373" t="n">
        <f aca="false">INDEX(_Rge_Data_IC_CY,$B697,I$1)</f>
        <v>0</v>
      </c>
      <c r="J697" s="373" t="n">
        <f aca="false">INDEX(_Rge_Data_IC_CY,$B697,J$1)</f>
        <v>0</v>
      </c>
      <c r="K697" s="373" t="n">
        <f aca="false">INDEX(_Rge_Data_IC_CY,$B697,K$1)</f>
        <v>0</v>
      </c>
      <c r="L697" s="255" t="n">
        <f aca="false" t="array" ref="L697:L697">INDEX(_Rge_Data_IC_CY,$B697,L$1)</f>
        <v>0</v>
      </c>
      <c r="M697" s="255" t="n">
        <f aca="false" t="array" ref="M697:M697">INDEX(_Rge_Data_IC_CY,$B697,M$1)</f>
        <v>0</v>
      </c>
      <c r="N697" s="255" t="n">
        <f aca="false" t="array" ref="N697:N697">INDEX(_Rge_Data_IC_CY,$B697,N$1)</f>
        <v>0</v>
      </c>
      <c r="O697" s="255" t="n">
        <f aca="false" t="array" ref="O697:O697">INDEX(_Rge_Data_IC_CY,$B697,O$1)</f>
        <v>0</v>
      </c>
      <c r="P697" s="255" t="n">
        <f aca="false" t="array" ref="P697:P697">INDEX(_Rge_Data_IC_CY,$B697,P$1)</f>
        <v>0</v>
      </c>
      <c r="Q697" s="255" t="n">
        <f aca="false">INDEX(_Rge_Data_IC_CY,$B697,Q$1)</f>
        <v>0</v>
      </c>
      <c r="R697" s="255" t="n">
        <f aca="false" t="array" ref="R697:R697">INDEX(_Rge_Data_IC_CY,$B697,R$1)</f>
        <v>0</v>
      </c>
      <c r="S697" s="255" t="n">
        <f aca="false" t="array" ref="S697:S697">INDEX(_Rge_Data_IC_CY,$B697,S$1)</f>
        <v>0</v>
      </c>
      <c r="T697" s="255" t="n">
        <f aca="false">H697-S697</f>
        <v>0</v>
      </c>
      <c r="U697" s="374" t="n">
        <f aca="false">IFERROR(T697/H697,0)</f>
        <v>0</v>
      </c>
      <c r="V697" s="375" t="n">
        <f aca="false">INDEX(_Rge_Data_IC_CY,$B697,V$1)</f>
        <v>0</v>
      </c>
      <c r="W697" s="259" t="n">
        <f aca="false">INDEX(_Rge_Data_IC_CY,$B697,W$1)</f>
        <v>0</v>
      </c>
      <c r="X697" s="259" t="n">
        <f aca="false">INDEX(_Rge_Data_IC_CY,$B697,X$1)</f>
        <v>0</v>
      </c>
      <c r="Y697" s="259" t="n">
        <f aca="false">INDEX(_Rge_Data_IC_CY,$B697,Y$1)</f>
        <v>0</v>
      </c>
      <c r="Z697" s="259" t="n">
        <f aca="false" t="array" ref="Z697:Z697">INDEX(_Rge_Data_IC_CY,$B697,Z$1)</f>
        <v>0</v>
      </c>
      <c r="AA697" s="259" t="n">
        <f aca="false" t="array" ref="AA697:AA697">INDEX(_Rge_Data_IC_CY,$B697,AA$1)</f>
        <v>0</v>
      </c>
      <c r="AB697" s="259" t="n">
        <f aca="false" t="array" ref="AB697:AB697">INDEX(_Rge_Data_IC_CY,$B697,AB$1)</f>
        <v>0</v>
      </c>
      <c r="AC697" s="259" t="n">
        <f aca="false" t="array" ref="AC697:AC697">INDEX(_Rge_Data_IC_CY,$B697,AC$1)</f>
        <v>0</v>
      </c>
      <c r="AD697" s="259" t="n">
        <f aca="false" t="array" ref="AD697:AD697">INDEX(_Rge_Data_IC_CY,$B697,AD$1)</f>
        <v>0</v>
      </c>
      <c r="AE697" s="259" t="n">
        <f aca="false">INDEX(_Rge_Data_IC_CY,$B697,AE$1)</f>
        <v>0</v>
      </c>
      <c r="AF697" s="259" t="n">
        <f aca="false" t="array" ref="AF697:AF697">INDEX(_Rge_Data_IC_CY,$B697,AF$1)</f>
        <v>0</v>
      </c>
      <c r="AG697" s="259" t="n">
        <f aca="false" t="array" ref="AG697:AG697">INDEX(_Rge_Data_IC_CY,$B697,AG$1)</f>
        <v>0</v>
      </c>
      <c r="AH697" s="259" t="n">
        <f aca="false">V697-AG697</f>
        <v>0</v>
      </c>
      <c r="AI697" s="376" t="n">
        <f aca="false">IFERROR(AH697/V697,)</f>
        <v>0</v>
      </c>
      <c r="AJ697" s="377" t="n">
        <f aca="false">INDEX(_Rge_Data_IC_CY,$B697,AJ$1)</f>
        <v>0</v>
      </c>
      <c r="AK697" s="378" t="n">
        <f aca="false">INDEX(_Rge_Data_IC_CY,$B697,AK$1)</f>
        <v>0</v>
      </c>
      <c r="AL697" s="378" t="n">
        <f aca="false">INDEX(_Rge_Data_IC_CY,$B697,AL$1)</f>
        <v>0</v>
      </c>
      <c r="AM697" s="378" t="n">
        <f aca="false">INDEX(_Rge_Data_IC_CY,$B697,AM$1)</f>
        <v>0</v>
      </c>
      <c r="AN697" s="378" t="n">
        <f aca="false" t="array" ref="AN697:AN697">INDEX(_Rge_Data_IC_CY,$B697,AN$1)</f>
        <v>0</v>
      </c>
      <c r="AO697" s="378" t="n">
        <f aca="false" t="array" ref="AO697:AO697">INDEX(_Rge_Data_IC_CY,$B697,AO$1)</f>
        <v>0</v>
      </c>
      <c r="AP697" s="378" t="n">
        <f aca="false" t="array" ref="AP697:AP697">INDEX(_Rge_Data_IC_CY,$B697,AP$1)</f>
        <v>0</v>
      </c>
      <c r="AQ697" s="378" t="n">
        <f aca="false" t="array" ref="AQ697:AQ697">INDEX(_Rge_Data_IC_CY,$B697,AQ$1)</f>
        <v>0</v>
      </c>
      <c r="AR697" s="378" t="n">
        <f aca="false" t="array" ref="AR697:AR697">INDEX(_Rge_Data_IC_CY,$B697,AR$1)</f>
        <v>0</v>
      </c>
      <c r="AS697" s="378" t="n">
        <f aca="false">INDEX(_Rge_Data_IC_CY,$B697,AS$1)</f>
        <v>0</v>
      </c>
      <c r="AT697" s="378" t="n">
        <f aca="false" t="array" ref="AT697:AT697">INDEX(_Rge_Data_IC_CY,$B697,AT$1)</f>
        <v>0</v>
      </c>
      <c r="AU697" s="378" t="n">
        <f aca="false" t="array" ref="AU697:AU697">INDEX(_Rge_Data_IC_CY,$B697,AU$1)</f>
        <v>0</v>
      </c>
      <c r="AV697" s="262" t="e">
        <f aca="false">IF(#REF!="N",0,AU697+AX697+AY697)</f>
        <v>#REF!</v>
      </c>
      <c r="AW697" s="263" t="n">
        <f aca="false">IFERROR(AU697/AG697,0)</f>
        <v>0</v>
      </c>
      <c r="AX697" s="264" t="n">
        <f aca="false">IFERROR(IF(AND($F697="OPEN",$AH697&gt;0),$AH697*_SoP*$AW697,IF(AND($F697="CLOSED",$AH697&gt;0),$AH697*_SoL*$AW697,0)),0)</f>
        <v>0</v>
      </c>
      <c r="AY697" s="264" t="n">
        <f aca="false">IFERROR(IF($AH697&lt;0,$AH697*_SoL,0),0)</f>
        <v>0</v>
      </c>
      <c r="AZ697" s="265" t="n">
        <f aca="false">AU697+AX697</f>
        <v>0</v>
      </c>
      <c r="BA697" s="265" t="n">
        <f aca="false">AJ697-AY697</f>
        <v>0</v>
      </c>
      <c r="BB697" s="265" t="n">
        <f aca="false">AZ697-BA697</f>
        <v>0</v>
      </c>
      <c r="BC697" s="266" t="n">
        <f aca="false">IF($BB697&gt;=0,$BB697,0)</f>
        <v>0</v>
      </c>
      <c r="BD697" s="379" t="n">
        <f aca="false">IF($BB697&lt;=0,-$BB697,0)</f>
        <v>-0</v>
      </c>
      <c r="BE697" s="380" t="n">
        <f aca="false">IF((V697-AJ697)&lt;0,0,V697-AJ697)</f>
        <v>0</v>
      </c>
      <c r="BF697" s="381" t="n">
        <f aca="false">IF(AW697&gt;1,0,V697-AW697*V697)</f>
        <v>0</v>
      </c>
    </row>
    <row r="698" customFormat="false" ht="19.5" hidden="false" customHeight="true" outlineLevel="0" collapsed="false">
      <c r="A698" s="166"/>
      <c r="B698" s="208" t="n">
        <f aca="false">B697+1</f>
        <v>80</v>
      </c>
      <c r="C698" s="166"/>
      <c r="D698" s="369" t="n">
        <f aca="false">INDEX(_Rge_Projectdata_IC,$B698,MATCH("Project-ID",_Rge_Headline_Projectdata,0))</f>
        <v>0</v>
      </c>
      <c r="E698" s="370" t="str">
        <f aca="false" t="array" ref="E698:E698">IF(INDEX(_Rge_Data_IC_CY,$B698,E$1)=0,"",TEXT(INDEX(_Rge_Data_IC_CY,$B698,E$1),"JJJJMMTT"))</f>
        <v/>
      </c>
      <c r="F698" s="371" t="str">
        <f aca="false" t="array" ref="F698:F698">INDEX(_Rge_Data_IC_CY,$B698,F$1)</f>
        <v>Closed</v>
      </c>
      <c r="G698" s="371" t="n">
        <f aca="false" t="array" ref="G698:G698">IFERROR(MATCH(INDEX(_Rge_Data_IC_CY,$B698,G$1),_Rge_Projectstatus,0),"")</f>
        <v>2</v>
      </c>
      <c r="H698" s="372" t="n">
        <f aca="false">INDEX(_Rge_Data_IC_CY,$B698,H$1)</f>
        <v>0</v>
      </c>
      <c r="I698" s="373" t="n">
        <f aca="false">INDEX(_Rge_Data_IC_CY,$B698,I$1)</f>
        <v>0</v>
      </c>
      <c r="J698" s="373" t="n">
        <f aca="false">INDEX(_Rge_Data_IC_CY,$B698,J$1)</f>
        <v>0</v>
      </c>
      <c r="K698" s="373" t="n">
        <f aca="false">INDEX(_Rge_Data_IC_CY,$B698,K$1)</f>
        <v>0</v>
      </c>
      <c r="L698" s="255" t="n">
        <f aca="false" t="array" ref="L698:L698">INDEX(_Rge_Data_IC_CY,$B698,L$1)</f>
        <v>0</v>
      </c>
      <c r="M698" s="255" t="n">
        <f aca="false" t="array" ref="M698:M698">INDEX(_Rge_Data_IC_CY,$B698,M$1)</f>
        <v>0</v>
      </c>
      <c r="N698" s="255" t="n">
        <f aca="false" t="array" ref="N698:N698">INDEX(_Rge_Data_IC_CY,$B698,N$1)</f>
        <v>0</v>
      </c>
      <c r="O698" s="255" t="n">
        <f aca="false" t="array" ref="O698:O698">INDEX(_Rge_Data_IC_CY,$B698,O$1)</f>
        <v>0</v>
      </c>
      <c r="P698" s="255" t="n">
        <f aca="false" t="array" ref="P698:P698">INDEX(_Rge_Data_IC_CY,$B698,P$1)</f>
        <v>0</v>
      </c>
      <c r="Q698" s="255" t="n">
        <f aca="false">INDEX(_Rge_Data_IC_CY,$B698,Q$1)</f>
        <v>0</v>
      </c>
      <c r="R698" s="255" t="n">
        <f aca="false" t="array" ref="R698:R698">INDEX(_Rge_Data_IC_CY,$B698,R$1)</f>
        <v>0</v>
      </c>
      <c r="S698" s="255" t="n">
        <f aca="false" t="array" ref="S698:S698">INDEX(_Rge_Data_IC_CY,$B698,S$1)</f>
        <v>0</v>
      </c>
      <c r="T698" s="255" t="n">
        <f aca="false">H698-S698</f>
        <v>0</v>
      </c>
      <c r="U698" s="374" t="n">
        <f aca="false">IFERROR(T698/H698,0)</f>
        <v>0</v>
      </c>
      <c r="V698" s="375" t="n">
        <f aca="false">INDEX(_Rge_Data_IC_CY,$B698,V$1)</f>
        <v>0</v>
      </c>
      <c r="W698" s="259" t="n">
        <f aca="false">INDEX(_Rge_Data_IC_CY,$B698,W$1)</f>
        <v>0</v>
      </c>
      <c r="X698" s="259" t="n">
        <f aca="false">INDEX(_Rge_Data_IC_CY,$B698,X$1)</f>
        <v>0</v>
      </c>
      <c r="Y698" s="259" t="n">
        <f aca="false">INDEX(_Rge_Data_IC_CY,$B698,Y$1)</f>
        <v>0</v>
      </c>
      <c r="Z698" s="259" t="n">
        <f aca="false" t="array" ref="Z698:Z698">INDEX(_Rge_Data_IC_CY,$B698,Z$1)</f>
        <v>0</v>
      </c>
      <c r="AA698" s="259" t="n">
        <f aca="false" t="array" ref="AA698:AA698">INDEX(_Rge_Data_IC_CY,$B698,AA$1)</f>
        <v>0</v>
      </c>
      <c r="AB698" s="259" t="n">
        <f aca="false" t="array" ref="AB698:AB698">INDEX(_Rge_Data_IC_CY,$B698,AB$1)</f>
        <v>0</v>
      </c>
      <c r="AC698" s="259" t="n">
        <f aca="false" t="array" ref="AC698:AC698">INDEX(_Rge_Data_IC_CY,$B698,AC$1)</f>
        <v>0</v>
      </c>
      <c r="AD698" s="259" t="n">
        <f aca="false" t="array" ref="AD698:AD698">INDEX(_Rge_Data_IC_CY,$B698,AD$1)</f>
        <v>0</v>
      </c>
      <c r="AE698" s="259" t="n">
        <f aca="false">INDEX(_Rge_Data_IC_CY,$B698,AE$1)</f>
        <v>0</v>
      </c>
      <c r="AF698" s="259" t="n">
        <f aca="false" t="array" ref="AF698:AF698">INDEX(_Rge_Data_IC_CY,$B698,AF$1)</f>
        <v>0</v>
      </c>
      <c r="AG698" s="259" t="n">
        <f aca="false" t="array" ref="AG698:AG698">INDEX(_Rge_Data_IC_CY,$B698,AG$1)</f>
        <v>0</v>
      </c>
      <c r="AH698" s="259" t="n">
        <f aca="false">V698-AG698</f>
        <v>0</v>
      </c>
      <c r="AI698" s="376" t="n">
        <f aca="false">IFERROR(AH698/V698,)</f>
        <v>0</v>
      </c>
      <c r="AJ698" s="377" t="n">
        <f aca="false">INDEX(_Rge_Data_IC_CY,$B698,AJ$1)</f>
        <v>0</v>
      </c>
      <c r="AK698" s="378" t="n">
        <f aca="false">INDEX(_Rge_Data_IC_CY,$B698,AK$1)</f>
        <v>0</v>
      </c>
      <c r="AL698" s="378" t="n">
        <f aca="false">INDEX(_Rge_Data_IC_CY,$B698,AL$1)</f>
        <v>0</v>
      </c>
      <c r="AM698" s="378" t="n">
        <f aca="false">INDEX(_Rge_Data_IC_CY,$B698,AM$1)</f>
        <v>0</v>
      </c>
      <c r="AN698" s="378" t="n">
        <f aca="false" t="array" ref="AN698:AN698">INDEX(_Rge_Data_IC_CY,$B698,AN$1)</f>
        <v>0</v>
      </c>
      <c r="AO698" s="378" t="n">
        <f aca="false" t="array" ref="AO698:AO698">INDEX(_Rge_Data_IC_CY,$B698,AO$1)</f>
        <v>0</v>
      </c>
      <c r="AP698" s="378" t="n">
        <f aca="false" t="array" ref="AP698:AP698">INDEX(_Rge_Data_IC_CY,$B698,AP$1)</f>
        <v>0</v>
      </c>
      <c r="AQ698" s="378" t="n">
        <f aca="false" t="array" ref="AQ698:AQ698">INDEX(_Rge_Data_IC_CY,$B698,AQ$1)</f>
        <v>0</v>
      </c>
      <c r="AR698" s="378" t="n">
        <f aca="false" t="array" ref="AR698:AR698">INDEX(_Rge_Data_IC_CY,$B698,AR$1)</f>
        <v>0</v>
      </c>
      <c r="AS698" s="378" t="n">
        <f aca="false">INDEX(_Rge_Data_IC_CY,$B698,AS$1)</f>
        <v>0</v>
      </c>
      <c r="AT698" s="378" t="n">
        <f aca="false" t="array" ref="AT698:AT698">INDEX(_Rge_Data_IC_CY,$B698,AT$1)</f>
        <v>0</v>
      </c>
      <c r="AU698" s="378" t="n">
        <f aca="false" t="array" ref="AU698:AU698">INDEX(_Rge_Data_IC_CY,$B698,AU$1)</f>
        <v>0</v>
      </c>
      <c r="AV698" s="262" t="e">
        <f aca="false">IF(#REF!="N",0,AU698+AX698+AY698)</f>
        <v>#REF!</v>
      </c>
      <c r="AW698" s="263" t="n">
        <f aca="false">IFERROR(AU698/AG698,0)</f>
        <v>0</v>
      </c>
      <c r="AX698" s="264" t="n">
        <f aca="false">IFERROR(IF(AND($F698="OPEN",$AH698&gt;0),$AH698*_SoP*$AW698,IF(AND($F698="CLOSED",$AH698&gt;0),$AH698*_SoL*$AW698,0)),0)</f>
        <v>0</v>
      </c>
      <c r="AY698" s="264" t="n">
        <f aca="false">IFERROR(IF($AH698&lt;0,$AH698*_SoL,0),0)</f>
        <v>0</v>
      </c>
      <c r="AZ698" s="265" t="n">
        <f aca="false">AU698+AX698</f>
        <v>0</v>
      </c>
      <c r="BA698" s="265" t="n">
        <f aca="false">AJ698-AY698</f>
        <v>0</v>
      </c>
      <c r="BB698" s="265" t="n">
        <f aca="false">AZ698-BA698</f>
        <v>0</v>
      </c>
      <c r="BC698" s="266" t="n">
        <f aca="false">IF($BB698&gt;=0,$BB698,0)</f>
        <v>0</v>
      </c>
      <c r="BD698" s="379" t="n">
        <f aca="false">IF($BB698&lt;=0,-$BB698,0)</f>
        <v>-0</v>
      </c>
      <c r="BE698" s="380" t="n">
        <f aca="false">IF((V698-AJ698)&lt;0,0,V698-AJ698)</f>
        <v>0</v>
      </c>
      <c r="BF698" s="381" t="n">
        <f aca="false">IF(AW698&gt;1,0,V698-AW698*V698)</f>
        <v>0</v>
      </c>
    </row>
    <row r="699" customFormat="false" ht="19.5" hidden="false" customHeight="true" outlineLevel="0" collapsed="false">
      <c r="A699" s="166"/>
      <c r="B699" s="208" t="n">
        <f aca="false">B698+1</f>
        <v>81</v>
      </c>
      <c r="C699" s="166"/>
      <c r="D699" s="369" t="n">
        <f aca="false">INDEX(_Rge_Projectdata_IC,$B699,MATCH("Project-ID",_Rge_Headline_Projectdata,0))</f>
        <v>0</v>
      </c>
      <c r="E699" s="370" t="str">
        <f aca="false" t="array" ref="E699:E699">IF(INDEX(_Rge_Data_IC_CY,$B699,E$1)=0,"",TEXT(INDEX(_Rge_Data_IC_CY,$B699,E$1),"JJJJMMTT"))</f>
        <v/>
      </c>
      <c r="F699" s="371" t="str">
        <f aca="false" t="array" ref="F699:F699">INDEX(_Rge_Data_IC_CY,$B699,F$1)</f>
        <v>Closed</v>
      </c>
      <c r="G699" s="371" t="n">
        <f aca="false" t="array" ref="G699:G699">IFERROR(MATCH(INDEX(_Rge_Data_IC_CY,$B699,G$1),_Rge_Projectstatus,0),"")</f>
        <v>2</v>
      </c>
      <c r="H699" s="372" t="n">
        <f aca="false">INDEX(_Rge_Data_IC_CY,$B699,H$1)</f>
        <v>0</v>
      </c>
      <c r="I699" s="373" t="n">
        <f aca="false">INDEX(_Rge_Data_IC_CY,$B699,I$1)</f>
        <v>0</v>
      </c>
      <c r="J699" s="373" t="n">
        <f aca="false">INDEX(_Rge_Data_IC_CY,$B699,J$1)</f>
        <v>0</v>
      </c>
      <c r="K699" s="373" t="n">
        <f aca="false">INDEX(_Rge_Data_IC_CY,$B699,K$1)</f>
        <v>0</v>
      </c>
      <c r="L699" s="255" t="n">
        <f aca="false" t="array" ref="L699:L699">INDEX(_Rge_Data_IC_CY,$B699,L$1)</f>
        <v>0</v>
      </c>
      <c r="M699" s="255" t="n">
        <f aca="false" t="array" ref="M699:M699">INDEX(_Rge_Data_IC_CY,$B699,M$1)</f>
        <v>0</v>
      </c>
      <c r="N699" s="255" t="n">
        <f aca="false" t="array" ref="N699:N699">INDEX(_Rge_Data_IC_CY,$B699,N$1)</f>
        <v>0</v>
      </c>
      <c r="O699" s="255" t="n">
        <f aca="false" t="array" ref="O699:O699">INDEX(_Rge_Data_IC_CY,$B699,O$1)</f>
        <v>0</v>
      </c>
      <c r="P699" s="255" t="n">
        <f aca="false" t="array" ref="P699:P699">INDEX(_Rge_Data_IC_CY,$B699,P$1)</f>
        <v>0</v>
      </c>
      <c r="Q699" s="255" t="n">
        <f aca="false">INDEX(_Rge_Data_IC_CY,$B699,Q$1)</f>
        <v>0</v>
      </c>
      <c r="R699" s="255" t="n">
        <f aca="false" t="array" ref="R699:R699">INDEX(_Rge_Data_IC_CY,$B699,R$1)</f>
        <v>0</v>
      </c>
      <c r="S699" s="255" t="n">
        <f aca="false" t="array" ref="S699:S699">INDEX(_Rge_Data_IC_CY,$B699,S$1)</f>
        <v>0</v>
      </c>
      <c r="T699" s="255" t="n">
        <f aca="false">H699-S699</f>
        <v>0</v>
      </c>
      <c r="U699" s="374" t="n">
        <f aca="false">IFERROR(T699/H699,0)</f>
        <v>0</v>
      </c>
      <c r="V699" s="375" t="n">
        <f aca="false">INDEX(_Rge_Data_IC_CY,$B699,V$1)</f>
        <v>0</v>
      </c>
      <c r="W699" s="259" t="n">
        <f aca="false">INDEX(_Rge_Data_IC_CY,$B699,W$1)</f>
        <v>0</v>
      </c>
      <c r="X699" s="259" t="n">
        <f aca="false">INDEX(_Rge_Data_IC_CY,$B699,X$1)</f>
        <v>0</v>
      </c>
      <c r="Y699" s="259" t="n">
        <f aca="false">INDEX(_Rge_Data_IC_CY,$B699,Y$1)</f>
        <v>0</v>
      </c>
      <c r="Z699" s="259" t="n">
        <f aca="false" t="array" ref="Z699:Z699">INDEX(_Rge_Data_IC_CY,$B699,Z$1)</f>
        <v>0</v>
      </c>
      <c r="AA699" s="259" t="n">
        <f aca="false" t="array" ref="AA699:AA699">INDEX(_Rge_Data_IC_CY,$B699,AA$1)</f>
        <v>0</v>
      </c>
      <c r="AB699" s="259" t="n">
        <f aca="false" t="array" ref="AB699:AB699">INDEX(_Rge_Data_IC_CY,$B699,AB$1)</f>
        <v>0</v>
      </c>
      <c r="AC699" s="259" t="n">
        <f aca="false" t="array" ref="AC699:AC699">INDEX(_Rge_Data_IC_CY,$B699,AC$1)</f>
        <v>0</v>
      </c>
      <c r="AD699" s="259" t="n">
        <f aca="false" t="array" ref="AD699:AD699">INDEX(_Rge_Data_IC_CY,$B699,AD$1)</f>
        <v>0</v>
      </c>
      <c r="AE699" s="259" t="n">
        <f aca="false">INDEX(_Rge_Data_IC_CY,$B699,AE$1)</f>
        <v>0</v>
      </c>
      <c r="AF699" s="259" t="n">
        <f aca="false" t="array" ref="AF699:AF699">INDEX(_Rge_Data_IC_CY,$B699,AF$1)</f>
        <v>0</v>
      </c>
      <c r="AG699" s="259" t="n">
        <f aca="false" t="array" ref="AG699:AG699">INDEX(_Rge_Data_IC_CY,$B699,AG$1)</f>
        <v>0</v>
      </c>
      <c r="AH699" s="259" t="n">
        <f aca="false">V699-AG699</f>
        <v>0</v>
      </c>
      <c r="AI699" s="376" t="n">
        <f aca="false">IFERROR(AH699/V699,)</f>
        <v>0</v>
      </c>
      <c r="AJ699" s="377" t="n">
        <f aca="false">INDEX(_Rge_Data_IC_CY,$B699,AJ$1)</f>
        <v>0</v>
      </c>
      <c r="AK699" s="378" t="n">
        <f aca="false">INDEX(_Rge_Data_IC_CY,$B699,AK$1)</f>
        <v>0</v>
      </c>
      <c r="AL699" s="378" t="n">
        <f aca="false">INDEX(_Rge_Data_IC_CY,$B699,AL$1)</f>
        <v>0</v>
      </c>
      <c r="AM699" s="378" t="n">
        <f aca="false">INDEX(_Rge_Data_IC_CY,$B699,AM$1)</f>
        <v>0</v>
      </c>
      <c r="AN699" s="378" t="n">
        <f aca="false" t="array" ref="AN699:AN699">INDEX(_Rge_Data_IC_CY,$B699,AN$1)</f>
        <v>0</v>
      </c>
      <c r="AO699" s="378" t="n">
        <f aca="false" t="array" ref="AO699:AO699">INDEX(_Rge_Data_IC_CY,$B699,AO$1)</f>
        <v>0</v>
      </c>
      <c r="AP699" s="378" t="n">
        <f aca="false" t="array" ref="AP699:AP699">INDEX(_Rge_Data_IC_CY,$B699,AP$1)</f>
        <v>0</v>
      </c>
      <c r="AQ699" s="378" t="n">
        <f aca="false" t="array" ref="AQ699:AQ699">INDEX(_Rge_Data_IC_CY,$B699,AQ$1)</f>
        <v>0</v>
      </c>
      <c r="AR699" s="378" t="n">
        <f aca="false" t="array" ref="AR699:AR699">INDEX(_Rge_Data_IC_CY,$B699,AR$1)</f>
        <v>0</v>
      </c>
      <c r="AS699" s="378" t="n">
        <f aca="false">INDEX(_Rge_Data_IC_CY,$B699,AS$1)</f>
        <v>0</v>
      </c>
      <c r="AT699" s="378" t="n">
        <f aca="false" t="array" ref="AT699:AT699">INDEX(_Rge_Data_IC_CY,$B699,AT$1)</f>
        <v>0</v>
      </c>
      <c r="AU699" s="378" t="n">
        <f aca="false" t="array" ref="AU699:AU699">INDEX(_Rge_Data_IC_CY,$B699,AU$1)</f>
        <v>0</v>
      </c>
      <c r="AV699" s="262" t="e">
        <f aca="false">IF(#REF!="N",0,AU699+AX699+AY699)</f>
        <v>#REF!</v>
      </c>
      <c r="AW699" s="263" t="n">
        <f aca="false">IFERROR(AU699/AG699,0)</f>
        <v>0</v>
      </c>
      <c r="AX699" s="264" t="n">
        <f aca="false">IFERROR(IF(AND($F699="OPEN",$AH699&gt;0),$AH699*_SoP*$AW699,IF(AND($F699="CLOSED",$AH699&gt;0),$AH699*_SoL*$AW699,0)),0)</f>
        <v>0</v>
      </c>
      <c r="AY699" s="264" t="n">
        <f aca="false">IFERROR(IF($AH699&lt;0,$AH699*_SoL,0),0)</f>
        <v>0</v>
      </c>
      <c r="AZ699" s="265" t="n">
        <f aca="false">AU699+AX699</f>
        <v>0</v>
      </c>
      <c r="BA699" s="265" t="n">
        <f aca="false">AJ699-AY699</f>
        <v>0</v>
      </c>
      <c r="BB699" s="265" t="n">
        <f aca="false">AZ699-BA699</f>
        <v>0</v>
      </c>
      <c r="BC699" s="266" t="n">
        <f aca="false">IF($BB699&gt;=0,$BB699,0)</f>
        <v>0</v>
      </c>
      <c r="BD699" s="379" t="n">
        <f aca="false">IF($BB699&lt;=0,-$BB699,0)</f>
        <v>-0</v>
      </c>
      <c r="BE699" s="380" t="n">
        <f aca="false">IF((V699-AJ699)&lt;0,0,V699-AJ699)</f>
        <v>0</v>
      </c>
      <c r="BF699" s="381" t="n">
        <f aca="false">IF(AW699&gt;1,0,V699-AW699*V699)</f>
        <v>0</v>
      </c>
    </row>
    <row r="700" customFormat="false" ht="19.5" hidden="false" customHeight="true" outlineLevel="0" collapsed="false">
      <c r="A700" s="166"/>
      <c r="B700" s="208" t="n">
        <f aca="false">B699+1</f>
        <v>82</v>
      </c>
      <c r="C700" s="166"/>
      <c r="D700" s="369" t="n">
        <f aca="false">INDEX(_Rge_Projectdata_IC,$B700,MATCH("Project-ID",_Rge_Headline_Projectdata,0))</f>
        <v>0</v>
      </c>
      <c r="E700" s="370" t="str">
        <f aca="false" t="array" ref="E700:E700">IF(INDEX(_Rge_Data_IC_CY,$B700,E$1)=0,"",TEXT(INDEX(_Rge_Data_IC_CY,$B700,E$1),"JJJJMMTT"))</f>
        <v/>
      </c>
      <c r="F700" s="371" t="str">
        <f aca="false" t="array" ref="F700:F700">INDEX(_Rge_Data_IC_CY,$B700,F$1)</f>
        <v>Closed</v>
      </c>
      <c r="G700" s="371" t="n">
        <f aca="false" t="array" ref="G700:G700">IFERROR(MATCH(INDEX(_Rge_Data_IC_CY,$B700,G$1),_Rge_Projectstatus,0),"")</f>
        <v>2</v>
      </c>
      <c r="H700" s="372" t="n">
        <f aca="false">INDEX(_Rge_Data_IC_CY,$B700,H$1)</f>
        <v>0</v>
      </c>
      <c r="I700" s="373" t="n">
        <f aca="false">INDEX(_Rge_Data_IC_CY,$B700,I$1)</f>
        <v>0</v>
      </c>
      <c r="J700" s="373" t="n">
        <f aca="false">INDEX(_Rge_Data_IC_CY,$B700,J$1)</f>
        <v>0</v>
      </c>
      <c r="K700" s="373" t="n">
        <f aca="false">INDEX(_Rge_Data_IC_CY,$B700,K$1)</f>
        <v>0</v>
      </c>
      <c r="L700" s="255" t="n">
        <f aca="false" t="array" ref="L700:L700">INDEX(_Rge_Data_IC_CY,$B700,L$1)</f>
        <v>0</v>
      </c>
      <c r="M700" s="255" t="n">
        <f aca="false" t="array" ref="M700:M700">INDEX(_Rge_Data_IC_CY,$B700,M$1)</f>
        <v>0</v>
      </c>
      <c r="N700" s="255" t="n">
        <f aca="false" t="array" ref="N700:N700">INDEX(_Rge_Data_IC_CY,$B700,N$1)</f>
        <v>0</v>
      </c>
      <c r="O700" s="255" t="n">
        <f aca="false" t="array" ref="O700:O700">INDEX(_Rge_Data_IC_CY,$B700,O$1)</f>
        <v>0</v>
      </c>
      <c r="P700" s="255" t="n">
        <f aca="false" t="array" ref="P700:P700">INDEX(_Rge_Data_IC_CY,$B700,P$1)</f>
        <v>0</v>
      </c>
      <c r="Q700" s="255" t="n">
        <f aca="false">INDEX(_Rge_Data_IC_CY,$B700,Q$1)</f>
        <v>0</v>
      </c>
      <c r="R700" s="255" t="n">
        <f aca="false" t="array" ref="R700:R700">INDEX(_Rge_Data_IC_CY,$B700,R$1)</f>
        <v>0</v>
      </c>
      <c r="S700" s="255" t="n">
        <f aca="false" t="array" ref="S700:S700">INDEX(_Rge_Data_IC_CY,$B700,S$1)</f>
        <v>0</v>
      </c>
      <c r="T700" s="255" t="n">
        <f aca="false">H700-S700</f>
        <v>0</v>
      </c>
      <c r="U700" s="374" t="n">
        <f aca="false">IFERROR(T700/H700,0)</f>
        <v>0</v>
      </c>
      <c r="V700" s="375" t="n">
        <f aca="false">INDEX(_Rge_Data_IC_CY,$B700,V$1)</f>
        <v>0</v>
      </c>
      <c r="W700" s="259" t="n">
        <f aca="false">INDEX(_Rge_Data_IC_CY,$B700,W$1)</f>
        <v>0</v>
      </c>
      <c r="X700" s="259" t="n">
        <f aca="false">INDEX(_Rge_Data_IC_CY,$B700,X$1)</f>
        <v>0</v>
      </c>
      <c r="Y700" s="259" t="n">
        <f aca="false">INDEX(_Rge_Data_IC_CY,$B700,Y$1)</f>
        <v>0</v>
      </c>
      <c r="Z700" s="259" t="n">
        <f aca="false" t="array" ref="Z700:Z700">INDEX(_Rge_Data_IC_CY,$B700,Z$1)</f>
        <v>0</v>
      </c>
      <c r="AA700" s="259" t="n">
        <f aca="false" t="array" ref="AA700:AA700">INDEX(_Rge_Data_IC_CY,$B700,AA$1)</f>
        <v>0</v>
      </c>
      <c r="AB700" s="259" t="n">
        <f aca="false" t="array" ref="AB700:AB700">INDEX(_Rge_Data_IC_CY,$B700,AB$1)</f>
        <v>0</v>
      </c>
      <c r="AC700" s="259" t="n">
        <f aca="false" t="array" ref="AC700:AC700">INDEX(_Rge_Data_IC_CY,$B700,AC$1)</f>
        <v>0</v>
      </c>
      <c r="AD700" s="259" t="n">
        <f aca="false" t="array" ref="AD700:AD700">INDEX(_Rge_Data_IC_CY,$B700,AD$1)</f>
        <v>0</v>
      </c>
      <c r="AE700" s="259" t="n">
        <f aca="false">INDEX(_Rge_Data_IC_CY,$B700,AE$1)</f>
        <v>0</v>
      </c>
      <c r="AF700" s="259" t="n">
        <f aca="false" t="array" ref="AF700:AF700">INDEX(_Rge_Data_IC_CY,$B700,AF$1)</f>
        <v>0</v>
      </c>
      <c r="AG700" s="259" t="n">
        <f aca="false" t="array" ref="AG700:AG700">INDEX(_Rge_Data_IC_CY,$B700,AG$1)</f>
        <v>0</v>
      </c>
      <c r="AH700" s="259" t="n">
        <f aca="false">V700-AG700</f>
        <v>0</v>
      </c>
      <c r="AI700" s="376" t="n">
        <f aca="false">IFERROR(AH700/V700,)</f>
        <v>0</v>
      </c>
      <c r="AJ700" s="377" t="n">
        <f aca="false">INDEX(_Rge_Data_IC_CY,$B700,AJ$1)</f>
        <v>0</v>
      </c>
      <c r="AK700" s="378" t="n">
        <f aca="false">INDEX(_Rge_Data_IC_CY,$B700,AK$1)</f>
        <v>0</v>
      </c>
      <c r="AL700" s="378" t="n">
        <f aca="false">INDEX(_Rge_Data_IC_CY,$B700,AL$1)</f>
        <v>0</v>
      </c>
      <c r="AM700" s="378" t="n">
        <f aca="false">INDEX(_Rge_Data_IC_CY,$B700,AM$1)</f>
        <v>0</v>
      </c>
      <c r="AN700" s="378" t="n">
        <f aca="false" t="array" ref="AN700:AN700">INDEX(_Rge_Data_IC_CY,$B700,AN$1)</f>
        <v>0</v>
      </c>
      <c r="AO700" s="378" t="n">
        <f aca="false" t="array" ref="AO700:AO700">INDEX(_Rge_Data_IC_CY,$B700,AO$1)</f>
        <v>0</v>
      </c>
      <c r="AP700" s="378" t="n">
        <f aca="false" t="array" ref="AP700:AP700">INDEX(_Rge_Data_IC_CY,$B700,AP$1)</f>
        <v>0</v>
      </c>
      <c r="AQ700" s="378" t="n">
        <f aca="false" t="array" ref="AQ700:AQ700">INDEX(_Rge_Data_IC_CY,$B700,AQ$1)</f>
        <v>0</v>
      </c>
      <c r="AR700" s="378" t="n">
        <f aca="false" t="array" ref="AR700:AR700">INDEX(_Rge_Data_IC_CY,$B700,AR$1)</f>
        <v>0</v>
      </c>
      <c r="AS700" s="378" t="n">
        <f aca="false">INDEX(_Rge_Data_IC_CY,$B700,AS$1)</f>
        <v>0</v>
      </c>
      <c r="AT700" s="378" t="n">
        <f aca="false" t="array" ref="AT700:AT700">INDEX(_Rge_Data_IC_CY,$B700,AT$1)</f>
        <v>0</v>
      </c>
      <c r="AU700" s="378" t="n">
        <f aca="false" t="array" ref="AU700:AU700">INDEX(_Rge_Data_IC_CY,$B700,AU$1)</f>
        <v>0</v>
      </c>
      <c r="AV700" s="262" t="e">
        <f aca="false">IF(#REF!="N",0,AU700+AX700+AY700)</f>
        <v>#REF!</v>
      </c>
      <c r="AW700" s="263" t="n">
        <f aca="false">IFERROR(AU700/AG700,0)</f>
        <v>0</v>
      </c>
      <c r="AX700" s="264" t="n">
        <f aca="false">IFERROR(IF(AND($F700="OPEN",$AH700&gt;0),$AH700*_SoP*$AW700,IF(AND($F700="CLOSED",$AH700&gt;0),$AH700*_SoL*$AW700,0)),0)</f>
        <v>0</v>
      </c>
      <c r="AY700" s="264" t="n">
        <f aca="false">IFERROR(IF($AH700&lt;0,$AH700*_SoL,0),0)</f>
        <v>0</v>
      </c>
      <c r="AZ700" s="265" t="n">
        <f aca="false">AU700+AX700</f>
        <v>0</v>
      </c>
      <c r="BA700" s="265" t="n">
        <f aca="false">AJ700-AY700</f>
        <v>0</v>
      </c>
      <c r="BB700" s="265" t="n">
        <f aca="false">AZ700-BA700</f>
        <v>0</v>
      </c>
      <c r="BC700" s="266" t="n">
        <f aca="false">IF($BB700&gt;=0,$BB700,0)</f>
        <v>0</v>
      </c>
      <c r="BD700" s="379" t="n">
        <f aca="false">IF($BB700&lt;=0,-$BB700,0)</f>
        <v>-0</v>
      </c>
      <c r="BE700" s="380" t="n">
        <f aca="false">IF((V700-AJ700)&lt;0,0,V700-AJ700)</f>
        <v>0</v>
      </c>
      <c r="BF700" s="381" t="n">
        <f aca="false">IF(AW700&gt;1,0,V700-AW700*V700)</f>
        <v>0</v>
      </c>
    </row>
    <row r="701" customFormat="false" ht="19.5" hidden="false" customHeight="true" outlineLevel="0" collapsed="false">
      <c r="A701" s="166"/>
      <c r="B701" s="208" t="n">
        <f aca="false">B700+1</f>
        <v>83</v>
      </c>
      <c r="C701" s="166"/>
      <c r="D701" s="369" t="n">
        <f aca="false">INDEX(_Rge_Projectdata_IC,$B701,MATCH("Project-ID",_Rge_Headline_Projectdata,0))</f>
        <v>0</v>
      </c>
      <c r="E701" s="370" t="str">
        <f aca="false" t="array" ref="E701:E701">IF(INDEX(_Rge_Data_IC_CY,$B701,E$1)=0,"",TEXT(INDEX(_Rge_Data_IC_CY,$B701,E$1),"JJJJMMTT"))</f>
        <v/>
      </c>
      <c r="F701" s="371" t="str">
        <f aca="false" t="array" ref="F701:F701">INDEX(_Rge_Data_IC_CY,$B701,F$1)</f>
        <v>Closed</v>
      </c>
      <c r="G701" s="371" t="n">
        <f aca="false" t="array" ref="G701:G701">IFERROR(MATCH(INDEX(_Rge_Data_IC_CY,$B701,G$1),_Rge_Projectstatus,0),"")</f>
        <v>2</v>
      </c>
      <c r="H701" s="372" t="n">
        <f aca="false">INDEX(_Rge_Data_IC_CY,$B701,H$1)</f>
        <v>0</v>
      </c>
      <c r="I701" s="373" t="n">
        <f aca="false">INDEX(_Rge_Data_IC_CY,$B701,I$1)</f>
        <v>0</v>
      </c>
      <c r="J701" s="373" t="n">
        <f aca="false">INDEX(_Rge_Data_IC_CY,$B701,J$1)</f>
        <v>0</v>
      </c>
      <c r="K701" s="373" t="n">
        <f aca="false">INDEX(_Rge_Data_IC_CY,$B701,K$1)</f>
        <v>0</v>
      </c>
      <c r="L701" s="255" t="n">
        <f aca="false" t="array" ref="L701:L701">INDEX(_Rge_Data_IC_CY,$B701,L$1)</f>
        <v>0</v>
      </c>
      <c r="M701" s="255" t="n">
        <f aca="false" t="array" ref="M701:M701">INDEX(_Rge_Data_IC_CY,$B701,M$1)</f>
        <v>0</v>
      </c>
      <c r="N701" s="255" t="n">
        <f aca="false" t="array" ref="N701:N701">INDEX(_Rge_Data_IC_CY,$B701,N$1)</f>
        <v>0</v>
      </c>
      <c r="O701" s="255" t="n">
        <f aca="false" t="array" ref="O701:O701">INDEX(_Rge_Data_IC_CY,$B701,O$1)</f>
        <v>0</v>
      </c>
      <c r="P701" s="255" t="n">
        <f aca="false" t="array" ref="P701:P701">INDEX(_Rge_Data_IC_CY,$B701,P$1)</f>
        <v>0</v>
      </c>
      <c r="Q701" s="255" t="n">
        <f aca="false">INDEX(_Rge_Data_IC_CY,$B701,Q$1)</f>
        <v>0</v>
      </c>
      <c r="R701" s="255" t="n">
        <f aca="false" t="array" ref="R701:R701">INDEX(_Rge_Data_IC_CY,$B701,R$1)</f>
        <v>0</v>
      </c>
      <c r="S701" s="255" t="n">
        <f aca="false" t="array" ref="S701:S701">INDEX(_Rge_Data_IC_CY,$B701,S$1)</f>
        <v>0</v>
      </c>
      <c r="T701" s="255" t="n">
        <f aca="false">H701-S701</f>
        <v>0</v>
      </c>
      <c r="U701" s="374" t="n">
        <f aca="false">IFERROR(T701/H701,0)</f>
        <v>0</v>
      </c>
      <c r="V701" s="375" t="n">
        <f aca="false">INDEX(_Rge_Data_IC_CY,$B701,V$1)</f>
        <v>0</v>
      </c>
      <c r="W701" s="259" t="n">
        <f aca="false">INDEX(_Rge_Data_IC_CY,$B701,W$1)</f>
        <v>0</v>
      </c>
      <c r="X701" s="259" t="n">
        <f aca="false">INDEX(_Rge_Data_IC_CY,$B701,X$1)</f>
        <v>0</v>
      </c>
      <c r="Y701" s="259" t="n">
        <f aca="false">INDEX(_Rge_Data_IC_CY,$B701,Y$1)</f>
        <v>0</v>
      </c>
      <c r="Z701" s="259" t="n">
        <f aca="false" t="array" ref="Z701:Z701">INDEX(_Rge_Data_IC_CY,$B701,Z$1)</f>
        <v>0</v>
      </c>
      <c r="AA701" s="259" t="n">
        <f aca="false" t="array" ref="AA701:AA701">INDEX(_Rge_Data_IC_CY,$B701,AA$1)</f>
        <v>0</v>
      </c>
      <c r="AB701" s="259" t="n">
        <f aca="false" t="array" ref="AB701:AB701">INDEX(_Rge_Data_IC_CY,$B701,AB$1)</f>
        <v>0</v>
      </c>
      <c r="AC701" s="259" t="n">
        <f aca="false" t="array" ref="AC701:AC701">INDEX(_Rge_Data_IC_CY,$B701,AC$1)</f>
        <v>0</v>
      </c>
      <c r="AD701" s="259" t="n">
        <f aca="false" t="array" ref="AD701:AD701">INDEX(_Rge_Data_IC_CY,$B701,AD$1)</f>
        <v>0</v>
      </c>
      <c r="AE701" s="259" t="n">
        <f aca="false">INDEX(_Rge_Data_IC_CY,$B701,AE$1)</f>
        <v>0</v>
      </c>
      <c r="AF701" s="259" t="n">
        <f aca="false" t="array" ref="AF701:AF701">INDEX(_Rge_Data_IC_CY,$B701,AF$1)</f>
        <v>0</v>
      </c>
      <c r="AG701" s="259" t="n">
        <f aca="false" t="array" ref="AG701:AG701">INDEX(_Rge_Data_IC_CY,$B701,AG$1)</f>
        <v>0</v>
      </c>
      <c r="AH701" s="259" t="n">
        <f aca="false">V701-AG701</f>
        <v>0</v>
      </c>
      <c r="AI701" s="376" t="n">
        <f aca="false">IFERROR(AH701/V701,)</f>
        <v>0</v>
      </c>
      <c r="AJ701" s="377" t="n">
        <f aca="false">INDEX(_Rge_Data_IC_CY,$B701,AJ$1)</f>
        <v>0</v>
      </c>
      <c r="AK701" s="378" t="n">
        <f aca="false">INDEX(_Rge_Data_IC_CY,$B701,AK$1)</f>
        <v>0</v>
      </c>
      <c r="AL701" s="378" t="n">
        <f aca="false">INDEX(_Rge_Data_IC_CY,$B701,AL$1)</f>
        <v>0</v>
      </c>
      <c r="AM701" s="378" t="n">
        <f aca="false">INDEX(_Rge_Data_IC_CY,$B701,AM$1)</f>
        <v>0</v>
      </c>
      <c r="AN701" s="378" t="n">
        <f aca="false" t="array" ref="AN701:AN701">INDEX(_Rge_Data_IC_CY,$B701,AN$1)</f>
        <v>0</v>
      </c>
      <c r="AO701" s="378" t="n">
        <f aca="false" t="array" ref="AO701:AO701">INDEX(_Rge_Data_IC_CY,$B701,AO$1)</f>
        <v>0</v>
      </c>
      <c r="AP701" s="378" t="n">
        <f aca="false" t="array" ref="AP701:AP701">INDEX(_Rge_Data_IC_CY,$B701,AP$1)</f>
        <v>0</v>
      </c>
      <c r="AQ701" s="378" t="n">
        <f aca="false" t="array" ref="AQ701:AQ701">INDEX(_Rge_Data_IC_CY,$B701,AQ$1)</f>
        <v>0</v>
      </c>
      <c r="AR701" s="378" t="n">
        <f aca="false" t="array" ref="AR701:AR701">INDEX(_Rge_Data_IC_CY,$B701,AR$1)</f>
        <v>0</v>
      </c>
      <c r="AS701" s="378" t="n">
        <f aca="false">INDEX(_Rge_Data_IC_CY,$B701,AS$1)</f>
        <v>0</v>
      </c>
      <c r="AT701" s="378" t="n">
        <f aca="false" t="array" ref="AT701:AT701">INDEX(_Rge_Data_IC_CY,$B701,AT$1)</f>
        <v>0</v>
      </c>
      <c r="AU701" s="378" t="n">
        <f aca="false" t="array" ref="AU701:AU701">INDEX(_Rge_Data_IC_CY,$B701,AU$1)</f>
        <v>0</v>
      </c>
      <c r="AV701" s="262" t="e">
        <f aca="false">IF(#REF!="N",0,AU701+AX701+AY701)</f>
        <v>#REF!</v>
      </c>
      <c r="AW701" s="263" t="n">
        <f aca="false">IFERROR(AU701/AG701,0)</f>
        <v>0</v>
      </c>
      <c r="AX701" s="264" t="n">
        <f aca="false">IFERROR(IF(AND($F701="OPEN",$AH701&gt;0),$AH701*_SoP*$AW701,IF(AND($F701="CLOSED",$AH701&gt;0),$AH701*_SoL*$AW701,0)),0)</f>
        <v>0</v>
      </c>
      <c r="AY701" s="264" t="n">
        <f aca="false">IFERROR(IF($AH701&lt;0,$AH701*_SoL,0),0)</f>
        <v>0</v>
      </c>
      <c r="AZ701" s="265" t="n">
        <f aca="false">AU701+AX701</f>
        <v>0</v>
      </c>
      <c r="BA701" s="265" t="n">
        <f aca="false">AJ701-AY701</f>
        <v>0</v>
      </c>
      <c r="BB701" s="265" t="n">
        <f aca="false">AZ701-BA701</f>
        <v>0</v>
      </c>
      <c r="BC701" s="266" t="n">
        <f aca="false">IF($BB701&gt;=0,$BB701,0)</f>
        <v>0</v>
      </c>
      <c r="BD701" s="379" t="n">
        <f aca="false">IF($BB701&lt;=0,-$BB701,0)</f>
        <v>-0</v>
      </c>
      <c r="BE701" s="380" t="n">
        <f aca="false">IF((V701-AJ701)&lt;0,0,V701-AJ701)</f>
        <v>0</v>
      </c>
      <c r="BF701" s="381" t="n">
        <f aca="false">IF(AW701&gt;1,0,V701-AW701*V701)</f>
        <v>0</v>
      </c>
    </row>
    <row r="702" customFormat="false" ht="19.5" hidden="false" customHeight="true" outlineLevel="0" collapsed="false">
      <c r="A702" s="166"/>
      <c r="B702" s="208" t="n">
        <f aca="false">B701+1</f>
        <v>84</v>
      </c>
      <c r="C702" s="166"/>
      <c r="D702" s="369" t="n">
        <f aca="false">INDEX(_Rge_Projectdata_IC,$B702,MATCH("Project-ID",_Rge_Headline_Projectdata,0))</f>
        <v>0</v>
      </c>
      <c r="E702" s="370" t="str">
        <f aca="false" t="array" ref="E702:E702">IF(INDEX(_Rge_Data_IC_CY,$B702,E$1)=0,"",TEXT(INDEX(_Rge_Data_IC_CY,$B702,E$1),"JJJJMMTT"))</f>
        <v/>
      </c>
      <c r="F702" s="371" t="str">
        <f aca="false" t="array" ref="F702:F702">INDEX(_Rge_Data_IC_CY,$B702,F$1)</f>
        <v>Closed</v>
      </c>
      <c r="G702" s="371" t="n">
        <f aca="false" t="array" ref="G702:G702">IFERROR(MATCH(INDEX(_Rge_Data_IC_CY,$B702,G$1),_Rge_Projectstatus,0),"")</f>
        <v>2</v>
      </c>
      <c r="H702" s="372" t="n">
        <f aca="false">INDEX(_Rge_Data_IC_CY,$B702,H$1)</f>
        <v>0</v>
      </c>
      <c r="I702" s="373" t="n">
        <f aca="false">INDEX(_Rge_Data_IC_CY,$B702,I$1)</f>
        <v>0</v>
      </c>
      <c r="J702" s="373" t="n">
        <f aca="false">INDEX(_Rge_Data_IC_CY,$B702,J$1)</f>
        <v>0</v>
      </c>
      <c r="K702" s="373" t="n">
        <f aca="false">INDEX(_Rge_Data_IC_CY,$B702,K$1)</f>
        <v>0</v>
      </c>
      <c r="L702" s="255" t="n">
        <f aca="false" t="array" ref="L702:L702">INDEX(_Rge_Data_IC_CY,$B702,L$1)</f>
        <v>0</v>
      </c>
      <c r="M702" s="255" t="n">
        <f aca="false" t="array" ref="M702:M702">INDEX(_Rge_Data_IC_CY,$B702,M$1)</f>
        <v>0</v>
      </c>
      <c r="N702" s="255" t="n">
        <f aca="false" t="array" ref="N702:N702">INDEX(_Rge_Data_IC_CY,$B702,N$1)</f>
        <v>0</v>
      </c>
      <c r="O702" s="255" t="n">
        <f aca="false" t="array" ref="O702:O702">INDEX(_Rge_Data_IC_CY,$B702,O$1)</f>
        <v>0</v>
      </c>
      <c r="P702" s="255" t="n">
        <f aca="false" t="array" ref="P702:P702">INDEX(_Rge_Data_IC_CY,$B702,P$1)</f>
        <v>0</v>
      </c>
      <c r="Q702" s="255" t="n">
        <f aca="false">INDEX(_Rge_Data_IC_CY,$B702,Q$1)</f>
        <v>0</v>
      </c>
      <c r="R702" s="255" t="n">
        <f aca="false" t="array" ref="R702:R702">INDEX(_Rge_Data_IC_CY,$B702,R$1)</f>
        <v>0</v>
      </c>
      <c r="S702" s="255" t="n">
        <f aca="false" t="array" ref="S702:S702">INDEX(_Rge_Data_IC_CY,$B702,S$1)</f>
        <v>0</v>
      </c>
      <c r="T702" s="255" t="n">
        <f aca="false">H702-S702</f>
        <v>0</v>
      </c>
      <c r="U702" s="374" t="n">
        <f aca="false">IFERROR(T702/H702,0)</f>
        <v>0</v>
      </c>
      <c r="V702" s="375" t="n">
        <f aca="false">INDEX(_Rge_Data_IC_CY,$B702,V$1)</f>
        <v>0</v>
      </c>
      <c r="W702" s="259" t="n">
        <f aca="false">INDEX(_Rge_Data_IC_CY,$B702,W$1)</f>
        <v>0</v>
      </c>
      <c r="X702" s="259" t="n">
        <f aca="false">INDEX(_Rge_Data_IC_CY,$B702,X$1)</f>
        <v>0</v>
      </c>
      <c r="Y702" s="259" t="n">
        <f aca="false">INDEX(_Rge_Data_IC_CY,$B702,Y$1)</f>
        <v>0</v>
      </c>
      <c r="Z702" s="259" t="n">
        <f aca="false" t="array" ref="Z702:Z702">INDEX(_Rge_Data_IC_CY,$B702,Z$1)</f>
        <v>0</v>
      </c>
      <c r="AA702" s="259" t="n">
        <f aca="false" t="array" ref="AA702:AA702">INDEX(_Rge_Data_IC_CY,$B702,AA$1)</f>
        <v>0</v>
      </c>
      <c r="AB702" s="259" t="n">
        <f aca="false" t="array" ref="AB702:AB702">INDEX(_Rge_Data_IC_CY,$B702,AB$1)</f>
        <v>0</v>
      </c>
      <c r="AC702" s="259" t="n">
        <f aca="false" t="array" ref="AC702:AC702">INDEX(_Rge_Data_IC_CY,$B702,AC$1)</f>
        <v>0</v>
      </c>
      <c r="AD702" s="259" t="n">
        <f aca="false" t="array" ref="AD702:AD702">INDEX(_Rge_Data_IC_CY,$B702,AD$1)</f>
        <v>0</v>
      </c>
      <c r="AE702" s="259" t="n">
        <f aca="false">INDEX(_Rge_Data_IC_CY,$B702,AE$1)</f>
        <v>0</v>
      </c>
      <c r="AF702" s="259" t="n">
        <f aca="false" t="array" ref="AF702:AF702">INDEX(_Rge_Data_IC_CY,$B702,AF$1)</f>
        <v>0</v>
      </c>
      <c r="AG702" s="259" t="n">
        <f aca="false" t="array" ref="AG702:AG702">INDEX(_Rge_Data_IC_CY,$B702,AG$1)</f>
        <v>0</v>
      </c>
      <c r="AH702" s="259" t="n">
        <f aca="false">V702-AG702</f>
        <v>0</v>
      </c>
      <c r="AI702" s="376" t="n">
        <f aca="false">IFERROR(AH702/V702,)</f>
        <v>0</v>
      </c>
      <c r="AJ702" s="377" t="n">
        <f aca="false">INDEX(_Rge_Data_IC_CY,$B702,AJ$1)</f>
        <v>0</v>
      </c>
      <c r="AK702" s="378" t="n">
        <f aca="false">INDEX(_Rge_Data_IC_CY,$B702,AK$1)</f>
        <v>0</v>
      </c>
      <c r="AL702" s="378" t="n">
        <f aca="false">INDEX(_Rge_Data_IC_CY,$B702,AL$1)</f>
        <v>0</v>
      </c>
      <c r="AM702" s="378" t="n">
        <f aca="false">INDEX(_Rge_Data_IC_CY,$B702,AM$1)</f>
        <v>0</v>
      </c>
      <c r="AN702" s="378" t="n">
        <f aca="false" t="array" ref="AN702:AN702">INDEX(_Rge_Data_IC_CY,$B702,AN$1)</f>
        <v>0</v>
      </c>
      <c r="AO702" s="378" t="n">
        <f aca="false" t="array" ref="AO702:AO702">INDEX(_Rge_Data_IC_CY,$B702,AO$1)</f>
        <v>0</v>
      </c>
      <c r="AP702" s="378" t="n">
        <f aca="false" t="array" ref="AP702:AP702">INDEX(_Rge_Data_IC_CY,$B702,AP$1)</f>
        <v>0</v>
      </c>
      <c r="AQ702" s="378" t="n">
        <f aca="false" t="array" ref="AQ702:AQ702">INDEX(_Rge_Data_IC_CY,$B702,AQ$1)</f>
        <v>0</v>
      </c>
      <c r="AR702" s="378" t="n">
        <f aca="false" t="array" ref="AR702:AR702">INDEX(_Rge_Data_IC_CY,$B702,AR$1)</f>
        <v>0</v>
      </c>
      <c r="AS702" s="378" t="n">
        <f aca="false">INDEX(_Rge_Data_IC_CY,$B702,AS$1)</f>
        <v>0</v>
      </c>
      <c r="AT702" s="378" t="n">
        <f aca="false" t="array" ref="AT702:AT702">INDEX(_Rge_Data_IC_CY,$B702,AT$1)</f>
        <v>0</v>
      </c>
      <c r="AU702" s="378" t="n">
        <f aca="false" t="array" ref="AU702:AU702">INDEX(_Rge_Data_IC_CY,$B702,AU$1)</f>
        <v>0</v>
      </c>
      <c r="AV702" s="262" t="e">
        <f aca="false">IF(#REF!="N",0,AU702+AX702+AY702)</f>
        <v>#REF!</v>
      </c>
      <c r="AW702" s="263" t="n">
        <f aca="false">IFERROR(AU702/AG702,0)</f>
        <v>0</v>
      </c>
      <c r="AX702" s="264" t="n">
        <f aca="false">IFERROR(IF(AND($F702="OPEN",$AH702&gt;0),$AH702*_SoP*$AW702,IF(AND($F702="CLOSED",$AH702&gt;0),$AH702*_SoL*$AW702,0)),0)</f>
        <v>0</v>
      </c>
      <c r="AY702" s="264" t="n">
        <f aca="false">IFERROR(IF($AH702&lt;0,$AH702*_SoL,0),0)</f>
        <v>0</v>
      </c>
      <c r="AZ702" s="265" t="n">
        <f aca="false">AU702+AX702</f>
        <v>0</v>
      </c>
      <c r="BA702" s="265" t="n">
        <f aca="false">AJ702-AY702</f>
        <v>0</v>
      </c>
      <c r="BB702" s="265" t="n">
        <f aca="false">AZ702-BA702</f>
        <v>0</v>
      </c>
      <c r="BC702" s="266" t="n">
        <f aca="false">IF($BB702&gt;=0,$BB702,0)</f>
        <v>0</v>
      </c>
      <c r="BD702" s="379" t="n">
        <f aca="false">IF($BB702&lt;=0,-$BB702,0)</f>
        <v>-0</v>
      </c>
      <c r="BE702" s="380" t="n">
        <f aca="false">IF((V702-AJ702)&lt;0,0,V702-AJ702)</f>
        <v>0</v>
      </c>
      <c r="BF702" s="381" t="n">
        <f aca="false">IF(AW702&gt;1,0,V702-AW702*V702)</f>
        <v>0</v>
      </c>
    </row>
    <row r="703" customFormat="false" ht="19.5" hidden="false" customHeight="true" outlineLevel="0" collapsed="false">
      <c r="A703" s="166"/>
      <c r="B703" s="208" t="n">
        <f aca="false">B702+1</f>
        <v>85</v>
      </c>
      <c r="C703" s="166"/>
      <c r="D703" s="369" t="n">
        <f aca="false">INDEX(_Rge_Projectdata_IC,$B703,MATCH("Project-ID",_Rge_Headline_Projectdata,0))</f>
        <v>0</v>
      </c>
      <c r="E703" s="370" t="str">
        <f aca="false" t="array" ref="E703:E703">IF(INDEX(_Rge_Data_IC_CY,$B703,E$1)=0,"",TEXT(INDEX(_Rge_Data_IC_CY,$B703,E$1),"JJJJMMTT"))</f>
        <v/>
      </c>
      <c r="F703" s="371" t="str">
        <f aca="false" t="array" ref="F703:F703">INDEX(_Rge_Data_IC_CY,$B703,F$1)</f>
        <v>Closed</v>
      </c>
      <c r="G703" s="371" t="n">
        <f aca="false" t="array" ref="G703:G703">IFERROR(MATCH(INDEX(_Rge_Data_IC_CY,$B703,G$1),_Rge_Projectstatus,0),"")</f>
        <v>2</v>
      </c>
      <c r="H703" s="372" t="n">
        <f aca="false">INDEX(_Rge_Data_IC_CY,$B703,H$1)</f>
        <v>0</v>
      </c>
      <c r="I703" s="373" t="n">
        <f aca="false">INDEX(_Rge_Data_IC_CY,$B703,I$1)</f>
        <v>0</v>
      </c>
      <c r="J703" s="373" t="n">
        <f aca="false">INDEX(_Rge_Data_IC_CY,$B703,J$1)</f>
        <v>0</v>
      </c>
      <c r="K703" s="373" t="n">
        <f aca="false">INDEX(_Rge_Data_IC_CY,$B703,K$1)</f>
        <v>0</v>
      </c>
      <c r="L703" s="255" t="n">
        <f aca="false" t="array" ref="L703:L703">INDEX(_Rge_Data_IC_CY,$B703,L$1)</f>
        <v>0</v>
      </c>
      <c r="M703" s="255" t="n">
        <f aca="false" t="array" ref="M703:M703">INDEX(_Rge_Data_IC_CY,$B703,M$1)</f>
        <v>0</v>
      </c>
      <c r="N703" s="255" t="n">
        <f aca="false" t="array" ref="N703:N703">INDEX(_Rge_Data_IC_CY,$B703,N$1)</f>
        <v>0</v>
      </c>
      <c r="O703" s="255" t="n">
        <f aca="false" t="array" ref="O703:O703">INDEX(_Rge_Data_IC_CY,$B703,O$1)</f>
        <v>0</v>
      </c>
      <c r="P703" s="255" t="n">
        <f aca="false" t="array" ref="P703:P703">INDEX(_Rge_Data_IC_CY,$B703,P$1)</f>
        <v>0</v>
      </c>
      <c r="Q703" s="255" t="n">
        <f aca="false">INDEX(_Rge_Data_IC_CY,$B703,Q$1)</f>
        <v>0</v>
      </c>
      <c r="R703" s="255" t="n">
        <f aca="false" t="array" ref="R703:R703">INDEX(_Rge_Data_IC_CY,$B703,R$1)</f>
        <v>0</v>
      </c>
      <c r="S703" s="255" t="n">
        <f aca="false" t="array" ref="S703:S703">INDEX(_Rge_Data_IC_CY,$B703,S$1)</f>
        <v>0</v>
      </c>
      <c r="T703" s="255" t="n">
        <f aca="false">H703-S703</f>
        <v>0</v>
      </c>
      <c r="U703" s="374" t="n">
        <f aca="false">IFERROR(T703/H703,0)</f>
        <v>0</v>
      </c>
      <c r="V703" s="375" t="n">
        <f aca="false">INDEX(_Rge_Data_IC_CY,$B703,V$1)</f>
        <v>0</v>
      </c>
      <c r="W703" s="259" t="n">
        <f aca="false">INDEX(_Rge_Data_IC_CY,$B703,W$1)</f>
        <v>0</v>
      </c>
      <c r="X703" s="259" t="n">
        <f aca="false">INDEX(_Rge_Data_IC_CY,$B703,X$1)</f>
        <v>0</v>
      </c>
      <c r="Y703" s="259" t="n">
        <f aca="false">INDEX(_Rge_Data_IC_CY,$B703,Y$1)</f>
        <v>0</v>
      </c>
      <c r="Z703" s="259" t="n">
        <f aca="false" t="array" ref="Z703:Z703">INDEX(_Rge_Data_IC_CY,$B703,Z$1)</f>
        <v>0</v>
      </c>
      <c r="AA703" s="259" t="n">
        <f aca="false" t="array" ref="AA703:AA703">INDEX(_Rge_Data_IC_CY,$B703,AA$1)</f>
        <v>0</v>
      </c>
      <c r="AB703" s="259" t="n">
        <f aca="false" t="array" ref="AB703:AB703">INDEX(_Rge_Data_IC_CY,$B703,AB$1)</f>
        <v>0</v>
      </c>
      <c r="AC703" s="259" t="n">
        <f aca="false" t="array" ref="AC703:AC703">INDEX(_Rge_Data_IC_CY,$B703,AC$1)</f>
        <v>0</v>
      </c>
      <c r="AD703" s="259" t="n">
        <f aca="false" t="array" ref="AD703:AD703">INDEX(_Rge_Data_IC_CY,$B703,AD$1)</f>
        <v>0</v>
      </c>
      <c r="AE703" s="259" t="n">
        <f aca="false">INDEX(_Rge_Data_IC_CY,$B703,AE$1)</f>
        <v>0</v>
      </c>
      <c r="AF703" s="259" t="n">
        <f aca="false" t="array" ref="AF703:AF703">INDEX(_Rge_Data_IC_CY,$B703,AF$1)</f>
        <v>0</v>
      </c>
      <c r="AG703" s="259" t="n">
        <f aca="false" t="array" ref="AG703:AG703">INDEX(_Rge_Data_IC_CY,$B703,AG$1)</f>
        <v>0</v>
      </c>
      <c r="AH703" s="259" t="n">
        <f aca="false">V703-AG703</f>
        <v>0</v>
      </c>
      <c r="AI703" s="376" t="n">
        <f aca="false">IFERROR(AH703/V703,)</f>
        <v>0</v>
      </c>
      <c r="AJ703" s="377" t="n">
        <f aca="false">INDEX(_Rge_Data_IC_CY,$B703,AJ$1)</f>
        <v>0</v>
      </c>
      <c r="AK703" s="378" t="n">
        <f aca="false">INDEX(_Rge_Data_IC_CY,$B703,AK$1)</f>
        <v>0</v>
      </c>
      <c r="AL703" s="378" t="n">
        <f aca="false">INDEX(_Rge_Data_IC_CY,$B703,AL$1)</f>
        <v>0</v>
      </c>
      <c r="AM703" s="378" t="n">
        <f aca="false">INDEX(_Rge_Data_IC_CY,$B703,AM$1)</f>
        <v>0</v>
      </c>
      <c r="AN703" s="378" t="n">
        <f aca="false" t="array" ref="AN703:AN703">INDEX(_Rge_Data_IC_CY,$B703,AN$1)</f>
        <v>0</v>
      </c>
      <c r="AO703" s="378" t="n">
        <f aca="false" t="array" ref="AO703:AO703">INDEX(_Rge_Data_IC_CY,$B703,AO$1)</f>
        <v>0</v>
      </c>
      <c r="AP703" s="378" t="n">
        <f aca="false" t="array" ref="AP703:AP703">INDEX(_Rge_Data_IC_CY,$B703,AP$1)</f>
        <v>0</v>
      </c>
      <c r="AQ703" s="378" t="n">
        <f aca="false" t="array" ref="AQ703:AQ703">INDEX(_Rge_Data_IC_CY,$B703,AQ$1)</f>
        <v>0</v>
      </c>
      <c r="AR703" s="378" t="n">
        <f aca="false" t="array" ref="AR703:AR703">INDEX(_Rge_Data_IC_CY,$B703,AR$1)</f>
        <v>0</v>
      </c>
      <c r="AS703" s="378" t="n">
        <f aca="false">INDEX(_Rge_Data_IC_CY,$B703,AS$1)</f>
        <v>0</v>
      </c>
      <c r="AT703" s="378" t="n">
        <f aca="false" t="array" ref="AT703:AT703">INDEX(_Rge_Data_IC_CY,$B703,AT$1)</f>
        <v>0</v>
      </c>
      <c r="AU703" s="378" t="n">
        <f aca="false" t="array" ref="AU703:AU703">INDEX(_Rge_Data_IC_CY,$B703,AU$1)</f>
        <v>0</v>
      </c>
      <c r="AV703" s="262" t="e">
        <f aca="false">IF(#REF!="N",0,AU703+AX703+AY703)</f>
        <v>#REF!</v>
      </c>
      <c r="AW703" s="263" t="n">
        <f aca="false">IFERROR(AU703/AG703,0)</f>
        <v>0</v>
      </c>
      <c r="AX703" s="264" t="n">
        <f aca="false">IFERROR(IF(AND($F703="OPEN",$AH703&gt;0),$AH703*_SoP*$AW703,IF(AND($F703="CLOSED",$AH703&gt;0),$AH703*_SoL*$AW703,0)),0)</f>
        <v>0</v>
      </c>
      <c r="AY703" s="264" t="n">
        <f aca="false">IFERROR(IF($AH703&lt;0,$AH703*_SoL,0),0)</f>
        <v>0</v>
      </c>
      <c r="AZ703" s="265" t="n">
        <f aca="false">AU703+AX703</f>
        <v>0</v>
      </c>
      <c r="BA703" s="265" t="n">
        <f aca="false">AJ703-AY703</f>
        <v>0</v>
      </c>
      <c r="BB703" s="265" t="n">
        <f aca="false">AZ703-BA703</f>
        <v>0</v>
      </c>
      <c r="BC703" s="266" t="n">
        <f aca="false">IF($BB703&gt;=0,$BB703,0)</f>
        <v>0</v>
      </c>
      <c r="BD703" s="379" t="n">
        <f aca="false">IF($BB703&lt;=0,-$BB703,0)</f>
        <v>-0</v>
      </c>
      <c r="BE703" s="380" t="n">
        <f aca="false">IF((V703-AJ703)&lt;0,0,V703-AJ703)</f>
        <v>0</v>
      </c>
      <c r="BF703" s="381" t="n">
        <f aca="false">IF(AW703&gt;1,0,V703-AW703*V703)</f>
        <v>0</v>
      </c>
    </row>
    <row r="704" customFormat="false" ht="19.5" hidden="false" customHeight="true" outlineLevel="0" collapsed="false">
      <c r="A704" s="166"/>
      <c r="B704" s="208" t="n">
        <f aca="false">B703+1</f>
        <v>86</v>
      </c>
      <c r="C704" s="166"/>
      <c r="D704" s="369" t="n">
        <f aca="false">INDEX(_Rge_Projectdata_IC,$B704,MATCH("Project-ID",_Rge_Headline_Projectdata,0))</f>
        <v>0</v>
      </c>
      <c r="E704" s="370" t="str">
        <f aca="false" t="array" ref="E704:E704">IF(INDEX(_Rge_Data_IC_CY,$B704,E$1)=0,"",TEXT(INDEX(_Rge_Data_IC_CY,$B704,E$1),"JJJJMMTT"))</f>
        <v/>
      </c>
      <c r="F704" s="371" t="str">
        <f aca="false" t="array" ref="F704:F704">INDEX(_Rge_Data_IC_CY,$B704,F$1)</f>
        <v>Closed</v>
      </c>
      <c r="G704" s="371" t="n">
        <f aca="false" t="array" ref="G704:G704">IFERROR(MATCH(INDEX(_Rge_Data_IC_CY,$B704,G$1),_Rge_Projectstatus,0),"")</f>
        <v>2</v>
      </c>
      <c r="H704" s="372" t="n">
        <f aca="false">INDEX(_Rge_Data_IC_CY,$B704,H$1)</f>
        <v>0</v>
      </c>
      <c r="I704" s="373" t="n">
        <f aca="false">INDEX(_Rge_Data_IC_CY,$B704,I$1)</f>
        <v>0</v>
      </c>
      <c r="J704" s="373" t="n">
        <f aca="false">INDEX(_Rge_Data_IC_CY,$B704,J$1)</f>
        <v>0</v>
      </c>
      <c r="K704" s="373" t="n">
        <f aca="false">INDEX(_Rge_Data_IC_CY,$B704,K$1)</f>
        <v>0</v>
      </c>
      <c r="L704" s="255" t="n">
        <f aca="false" t="array" ref="L704:L704">INDEX(_Rge_Data_IC_CY,$B704,L$1)</f>
        <v>0</v>
      </c>
      <c r="M704" s="255" t="n">
        <f aca="false" t="array" ref="M704:M704">INDEX(_Rge_Data_IC_CY,$B704,M$1)</f>
        <v>0</v>
      </c>
      <c r="N704" s="255" t="n">
        <f aca="false" t="array" ref="N704:N704">INDEX(_Rge_Data_IC_CY,$B704,N$1)</f>
        <v>0</v>
      </c>
      <c r="O704" s="255" t="n">
        <f aca="false" t="array" ref="O704:O704">INDEX(_Rge_Data_IC_CY,$B704,O$1)</f>
        <v>0</v>
      </c>
      <c r="P704" s="255" t="n">
        <f aca="false" t="array" ref="P704:P704">INDEX(_Rge_Data_IC_CY,$B704,P$1)</f>
        <v>0</v>
      </c>
      <c r="Q704" s="255" t="n">
        <f aca="false">INDEX(_Rge_Data_IC_CY,$B704,Q$1)</f>
        <v>0</v>
      </c>
      <c r="R704" s="255" t="n">
        <f aca="false" t="array" ref="R704:R704">INDEX(_Rge_Data_IC_CY,$B704,R$1)</f>
        <v>0</v>
      </c>
      <c r="S704" s="255" t="n">
        <f aca="false" t="array" ref="S704:S704">INDEX(_Rge_Data_IC_CY,$B704,S$1)</f>
        <v>0</v>
      </c>
      <c r="T704" s="255" t="n">
        <f aca="false">H704-S704</f>
        <v>0</v>
      </c>
      <c r="U704" s="374" t="n">
        <f aca="false">IFERROR(T704/H704,0)</f>
        <v>0</v>
      </c>
      <c r="V704" s="375" t="n">
        <f aca="false">INDEX(_Rge_Data_IC_CY,$B704,V$1)</f>
        <v>0</v>
      </c>
      <c r="W704" s="259" t="n">
        <f aca="false">INDEX(_Rge_Data_IC_CY,$B704,W$1)</f>
        <v>0</v>
      </c>
      <c r="X704" s="259" t="n">
        <f aca="false">INDEX(_Rge_Data_IC_CY,$B704,X$1)</f>
        <v>0</v>
      </c>
      <c r="Y704" s="259" t="n">
        <f aca="false">INDEX(_Rge_Data_IC_CY,$B704,Y$1)</f>
        <v>0</v>
      </c>
      <c r="Z704" s="259" t="n">
        <f aca="false" t="array" ref="Z704:Z704">INDEX(_Rge_Data_IC_CY,$B704,Z$1)</f>
        <v>0</v>
      </c>
      <c r="AA704" s="259" t="n">
        <f aca="false" t="array" ref="AA704:AA704">INDEX(_Rge_Data_IC_CY,$B704,AA$1)</f>
        <v>0</v>
      </c>
      <c r="AB704" s="259" t="n">
        <f aca="false" t="array" ref="AB704:AB704">INDEX(_Rge_Data_IC_CY,$B704,AB$1)</f>
        <v>0</v>
      </c>
      <c r="AC704" s="259" t="n">
        <f aca="false" t="array" ref="AC704:AC704">INDEX(_Rge_Data_IC_CY,$B704,AC$1)</f>
        <v>0</v>
      </c>
      <c r="AD704" s="259" t="n">
        <f aca="false" t="array" ref="AD704:AD704">INDEX(_Rge_Data_IC_CY,$B704,AD$1)</f>
        <v>0</v>
      </c>
      <c r="AE704" s="259" t="n">
        <f aca="false">INDEX(_Rge_Data_IC_CY,$B704,AE$1)</f>
        <v>0</v>
      </c>
      <c r="AF704" s="259" t="n">
        <f aca="false" t="array" ref="AF704:AF704">INDEX(_Rge_Data_IC_CY,$B704,AF$1)</f>
        <v>0</v>
      </c>
      <c r="AG704" s="259" t="n">
        <f aca="false" t="array" ref="AG704:AG704">INDEX(_Rge_Data_IC_CY,$B704,AG$1)</f>
        <v>0</v>
      </c>
      <c r="AH704" s="259" t="n">
        <f aca="false">V704-AG704</f>
        <v>0</v>
      </c>
      <c r="AI704" s="376" t="n">
        <f aca="false">IFERROR(AH704/V704,)</f>
        <v>0</v>
      </c>
      <c r="AJ704" s="377" t="n">
        <f aca="false">INDEX(_Rge_Data_IC_CY,$B704,AJ$1)</f>
        <v>0</v>
      </c>
      <c r="AK704" s="378" t="n">
        <f aca="false">INDEX(_Rge_Data_IC_CY,$B704,AK$1)</f>
        <v>0</v>
      </c>
      <c r="AL704" s="378" t="n">
        <f aca="false">INDEX(_Rge_Data_IC_CY,$B704,AL$1)</f>
        <v>0</v>
      </c>
      <c r="AM704" s="378" t="n">
        <f aca="false">INDEX(_Rge_Data_IC_CY,$B704,AM$1)</f>
        <v>0</v>
      </c>
      <c r="AN704" s="378" t="n">
        <f aca="false" t="array" ref="AN704:AN704">INDEX(_Rge_Data_IC_CY,$B704,AN$1)</f>
        <v>0</v>
      </c>
      <c r="AO704" s="378" t="n">
        <f aca="false" t="array" ref="AO704:AO704">INDEX(_Rge_Data_IC_CY,$B704,AO$1)</f>
        <v>0</v>
      </c>
      <c r="AP704" s="378" t="n">
        <f aca="false" t="array" ref="AP704:AP704">INDEX(_Rge_Data_IC_CY,$B704,AP$1)</f>
        <v>0</v>
      </c>
      <c r="AQ704" s="378" t="n">
        <f aca="false" t="array" ref="AQ704:AQ704">INDEX(_Rge_Data_IC_CY,$B704,AQ$1)</f>
        <v>0</v>
      </c>
      <c r="AR704" s="378" t="n">
        <f aca="false" t="array" ref="AR704:AR704">INDEX(_Rge_Data_IC_CY,$B704,AR$1)</f>
        <v>0</v>
      </c>
      <c r="AS704" s="378" t="n">
        <f aca="false">INDEX(_Rge_Data_IC_CY,$B704,AS$1)</f>
        <v>0</v>
      </c>
      <c r="AT704" s="378" t="n">
        <f aca="false" t="array" ref="AT704:AT704">INDEX(_Rge_Data_IC_CY,$B704,AT$1)</f>
        <v>0</v>
      </c>
      <c r="AU704" s="378" t="n">
        <f aca="false" t="array" ref="AU704:AU704">INDEX(_Rge_Data_IC_CY,$B704,AU$1)</f>
        <v>0</v>
      </c>
      <c r="AV704" s="262" t="e">
        <f aca="false">IF(#REF!="N",0,AU704+AX704+AY704)</f>
        <v>#REF!</v>
      </c>
      <c r="AW704" s="263" t="n">
        <f aca="false">IFERROR(AU704/AG704,0)</f>
        <v>0</v>
      </c>
      <c r="AX704" s="264" t="n">
        <f aca="false">IFERROR(IF(AND($F704="OPEN",$AH704&gt;0),$AH704*_SoP*$AW704,IF(AND($F704="CLOSED",$AH704&gt;0),$AH704*_SoL*$AW704,0)),0)</f>
        <v>0</v>
      </c>
      <c r="AY704" s="264" t="n">
        <f aca="false">IFERROR(IF($AH704&lt;0,$AH704*_SoL,0),0)</f>
        <v>0</v>
      </c>
      <c r="AZ704" s="265" t="n">
        <f aca="false">AU704+AX704</f>
        <v>0</v>
      </c>
      <c r="BA704" s="265" t="n">
        <f aca="false">AJ704-AY704</f>
        <v>0</v>
      </c>
      <c r="BB704" s="265" t="n">
        <f aca="false">AZ704-BA704</f>
        <v>0</v>
      </c>
      <c r="BC704" s="266" t="n">
        <f aca="false">IF($BB704&gt;=0,$BB704,0)</f>
        <v>0</v>
      </c>
      <c r="BD704" s="379" t="n">
        <f aca="false">IF($BB704&lt;=0,-$BB704,0)</f>
        <v>-0</v>
      </c>
      <c r="BE704" s="380" t="n">
        <f aca="false">IF((V704-AJ704)&lt;0,0,V704-AJ704)</f>
        <v>0</v>
      </c>
      <c r="BF704" s="381" t="n">
        <f aca="false">IF(AW704&gt;1,0,V704-AW704*V704)</f>
        <v>0</v>
      </c>
    </row>
    <row r="705" customFormat="false" ht="19.5" hidden="false" customHeight="true" outlineLevel="0" collapsed="false">
      <c r="A705" s="166"/>
      <c r="B705" s="208" t="n">
        <f aca="false">B704+1</f>
        <v>87</v>
      </c>
      <c r="C705" s="166"/>
      <c r="D705" s="369" t="n">
        <f aca="false">INDEX(_Rge_Projectdata_IC,$B705,MATCH("Project-ID",_Rge_Headline_Projectdata,0))</f>
        <v>0</v>
      </c>
      <c r="E705" s="370" t="str">
        <f aca="false" t="array" ref="E705:E705">IF(INDEX(_Rge_Data_IC_CY,$B705,E$1)=0,"",TEXT(INDEX(_Rge_Data_IC_CY,$B705,E$1),"JJJJMMTT"))</f>
        <v/>
      </c>
      <c r="F705" s="371" t="str">
        <f aca="false" t="array" ref="F705:F705">INDEX(_Rge_Data_IC_CY,$B705,F$1)</f>
        <v>Closed</v>
      </c>
      <c r="G705" s="371" t="n">
        <f aca="false" t="array" ref="G705:G705">IFERROR(MATCH(INDEX(_Rge_Data_IC_CY,$B705,G$1),_Rge_Projectstatus,0),"")</f>
        <v>2</v>
      </c>
      <c r="H705" s="372" t="n">
        <f aca="false">INDEX(_Rge_Data_IC_CY,$B705,H$1)</f>
        <v>0</v>
      </c>
      <c r="I705" s="373" t="n">
        <f aca="false">INDEX(_Rge_Data_IC_CY,$B705,I$1)</f>
        <v>0</v>
      </c>
      <c r="J705" s="373" t="n">
        <f aca="false">INDEX(_Rge_Data_IC_CY,$B705,J$1)</f>
        <v>0</v>
      </c>
      <c r="K705" s="373" t="n">
        <f aca="false">INDEX(_Rge_Data_IC_CY,$B705,K$1)</f>
        <v>0</v>
      </c>
      <c r="L705" s="255" t="n">
        <f aca="false" t="array" ref="L705:L705">INDEX(_Rge_Data_IC_CY,$B705,L$1)</f>
        <v>0</v>
      </c>
      <c r="M705" s="255" t="n">
        <f aca="false" t="array" ref="M705:M705">INDEX(_Rge_Data_IC_CY,$B705,M$1)</f>
        <v>0</v>
      </c>
      <c r="N705" s="255" t="n">
        <f aca="false" t="array" ref="N705:N705">INDEX(_Rge_Data_IC_CY,$B705,N$1)</f>
        <v>0</v>
      </c>
      <c r="O705" s="255" t="n">
        <f aca="false" t="array" ref="O705:O705">INDEX(_Rge_Data_IC_CY,$B705,O$1)</f>
        <v>0</v>
      </c>
      <c r="P705" s="255" t="n">
        <f aca="false" t="array" ref="P705:P705">INDEX(_Rge_Data_IC_CY,$B705,P$1)</f>
        <v>0</v>
      </c>
      <c r="Q705" s="255" t="n">
        <f aca="false">INDEX(_Rge_Data_IC_CY,$B705,Q$1)</f>
        <v>0</v>
      </c>
      <c r="R705" s="255" t="n">
        <f aca="false" t="array" ref="R705:R705">INDEX(_Rge_Data_IC_CY,$B705,R$1)</f>
        <v>0</v>
      </c>
      <c r="S705" s="255" t="n">
        <f aca="false" t="array" ref="S705:S705">INDEX(_Rge_Data_IC_CY,$B705,S$1)</f>
        <v>0</v>
      </c>
      <c r="T705" s="255" t="n">
        <f aca="false">H705-S705</f>
        <v>0</v>
      </c>
      <c r="U705" s="374" t="n">
        <f aca="false">IFERROR(T705/H705,0)</f>
        <v>0</v>
      </c>
      <c r="V705" s="375" t="n">
        <f aca="false">INDEX(_Rge_Data_IC_CY,$B705,V$1)</f>
        <v>0</v>
      </c>
      <c r="W705" s="259" t="n">
        <f aca="false">INDEX(_Rge_Data_IC_CY,$B705,W$1)</f>
        <v>0</v>
      </c>
      <c r="X705" s="259" t="n">
        <f aca="false">INDEX(_Rge_Data_IC_CY,$B705,X$1)</f>
        <v>0</v>
      </c>
      <c r="Y705" s="259" t="n">
        <f aca="false">INDEX(_Rge_Data_IC_CY,$B705,Y$1)</f>
        <v>0</v>
      </c>
      <c r="Z705" s="259" t="n">
        <f aca="false" t="array" ref="Z705:Z705">INDEX(_Rge_Data_IC_CY,$B705,Z$1)</f>
        <v>0</v>
      </c>
      <c r="AA705" s="259" t="n">
        <f aca="false" t="array" ref="AA705:AA705">INDEX(_Rge_Data_IC_CY,$B705,AA$1)</f>
        <v>0</v>
      </c>
      <c r="AB705" s="259" t="n">
        <f aca="false" t="array" ref="AB705:AB705">INDEX(_Rge_Data_IC_CY,$B705,AB$1)</f>
        <v>0</v>
      </c>
      <c r="AC705" s="259" t="n">
        <f aca="false" t="array" ref="AC705:AC705">INDEX(_Rge_Data_IC_CY,$B705,AC$1)</f>
        <v>0</v>
      </c>
      <c r="AD705" s="259" t="n">
        <f aca="false" t="array" ref="AD705:AD705">INDEX(_Rge_Data_IC_CY,$B705,AD$1)</f>
        <v>0</v>
      </c>
      <c r="AE705" s="259" t="n">
        <f aca="false">INDEX(_Rge_Data_IC_CY,$B705,AE$1)</f>
        <v>0</v>
      </c>
      <c r="AF705" s="259" t="n">
        <f aca="false" t="array" ref="AF705:AF705">INDEX(_Rge_Data_IC_CY,$B705,AF$1)</f>
        <v>0</v>
      </c>
      <c r="AG705" s="259" t="n">
        <f aca="false" t="array" ref="AG705:AG705">INDEX(_Rge_Data_IC_CY,$B705,AG$1)</f>
        <v>0</v>
      </c>
      <c r="AH705" s="259" t="n">
        <f aca="false">V705-AG705</f>
        <v>0</v>
      </c>
      <c r="AI705" s="376" t="n">
        <f aca="false">IFERROR(AH705/V705,)</f>
        <v>0</v>
      </c>
      <c r="AJ705" s="377" t="n">
        <f aca="false">INDEX(_Rge_Data_IC_CY,$B705,AJ$1)</f>
        <v>0</v>
      </c>
      <c r="AK705" s="378" t="n">
        <f aca="false">INDEX(_Rge_Data_IC_CY,$B705,AK$1)</f>
        <v>0</v>
      </c>
      <c r="AL705" s="378" t="n">
        <f aca="false">INDEX(_Rge_Data_IC_CY,$B705,AL$1)</f>
        <v>0</v>
      </c>
      <c r="AM705" s="378" t="n">
        <f aca="false">INDEX(_Rge_Data_IC_CY,$B705,AM$1)</f>
        <v>0</v>
      </c>
      <c r="AN705" s="378" t="n">
        <f aca="false" t="array" ref="AN705:AN705">INDEX(_Rge_Data_IC_CY,$B705,AN$1)</f>
        <v>0</v>
      </c>
      <c r="AO705" s="378" t="n">
        <f aca="false" t="array" ref="AO705:AO705">INDEX(_Rge_Data_IC_CY,$B705,AO$1)</f>
        <v>0</v>
      </c>
      <c r="AP705" s="378" t="n">
        <f aca="false" t="array" ref="AP705:AP705">INDEX(_Rge_Data_IC_CY,$B705,AP$1)</f>
        <v>0</v>
      </c>
      <c r="AQ705" s="378" t="n">
        <f aca="false" t="array" ref="AQ705:AQ705">INDEX(_Rge_Data_IC_CY,$B705,AQ$1)</f>
        <v>0</v>
      </c>
      <c r="AR705" s="378" t="n">
        <f aca="false" t="array" ref="AR705:AR705">INDEX(_Rge_Data_IC_CY,$B705,AR$1)</f>
        <v>0</v>
      </c>
      <c r="AS705" s="378" t="n">
        <f aca="false">INDEX(_Rge_Data_IC_CY,$B705,AS$1)</f>
        <v>0</v>
      </c>
      <c r="AT705" s="378" t="n">
        <f aca="false" t="array" ref="AT705:AT705">INDEX(_Rge_Data_IC_CY,$B705,AT$1)</f>
        <v>0</v>
      </c>
      <c r="AU705" s="378" t="n">
        <f aca="false" t="array" ref="AU705:AU705">INDEX(_Rge_Data_IC_CY,$B705,AU$1)</f>
        <v>0</v>
      </c>
      <c r="AV705" s="262" t="e">
        <f aca="false">IF(#REF!="N",0,AU705+AX705+AY705)</f>
        <v>#REF!</v>
      </c>
      <c r="AW705" s="263" t="n">
        <f aca="false">IFERROR(AU705/AG705,0)</f>
        <v>0</v>
      </c>
      <c r="AX705" s="264" t="n">
        <f aca="false">IFERROR(IF(AND($F705="OPEN",$AH705&gt;0),$AH705*_SoP*$AW705,IF(AND($F705="CLOSED",$AH705&gt;0),$AH705*_SoL*$AW705,0)),0)</f>
        <v>0</v>
      </c>
      <c r="AY705" s="264" t="n">
        <f aca="false">IFERROR(IF($AH705&lt;0,$AH705*_SoL,0),0)</f>
        <v>0</v>
      </c>
      <c r="AZ705" s="265" t="n">
        <f aca="false">AU705+AX705</f>
        <v>0</v>
      </c>
      <c r="BA705" s="265" t="n">
        <f aca="false">AJ705-AY705</f>
        <v>0</v>
      </c>
      <c r="BB705" s="265" t="n">
        <f aca="false">AZ705-BA705</f>
        <v>0</v>
      </c>
      <c r="BC705" s="266" t="n">
        <f aca="false">IF($BB705&gt;=0,$BB705,0)</f>
        <v>0</v>
      </c>
      <c r="BD705" s="379" t="n">
        <f aca="false">IF($BB705&lt;=0,-$BB705,0)</f>
        <v>-0</v>
      </c>
      <c r="BE705" s="380" t="n">
        <f aca="false">IF((V705-AJ705)&lt;0,0,V705-AJ705)</f>
        <v>0</v>
      </c>
      <c r="BF705" s="381" t="n">
        <f aca="false">IF(AW705&gt;1,0,V705-AW705*V705)</f>
        <v>0</v>
      </c>
    </row>
    <row r="706" customFormat="false" ht="19.5" hidden="false" customHeight="true" outlineLevel="0" collapsed="false">
      <c r="A706" s="166"/>
      <c r="B706" s="208" t="n">
        <f aca="false">B705+1</f>
        <v>88</v>
      </c>
      <c r="C706" s="166"/>
      <c r="D706" s="369" t="n">
        <f aca="false">INDEX(_Rge_Projectdata_IC,$B706,MATCH("Project-ID",_Rge_Headline_Projectdata,0))</f>
        <v>0</v>
      </c>
      <c r="E706" s="370" t="str">
        <f aca="false" t="array" ref="E706:E706">IF(INDEX(_Rge_Data_IC_CY,$B706,E$1)=0,"",TEXT(INDEX(_Rge_Data_IC_CY,$B706,E$1),"JJJJMMTT"))</f>
        <v/>
      </c>
      <c r="F706" s="371" t="str">
        <f aca="false" t="array" ref="F706:F706">INDEX(_Rge_Data_IC_CY,$B706,F$1)</f>
        <v>Closed</v>
      </c>
      <c r="G706" s="371" t="n">
        <f aca="false" t="array" ref="G706:G706">IFERROR(MATCH(INDEX(_Rge_Data_IC_CY,$B706,G$1),_Rge_Projectstatus,0),"")</f>
        <v>2</v>
      </c>
      <c r="H706" s="372" t="n">
        <f aca="false">INDEX(_Rge_Data_IC_CY,$B706,H$1)</f>
        <v>0</v>
      </c>
      <c r="I706" s="373" t="n">
        <f aca="false">INDEX(_Rge_Data_IC_CY,$B706,I$1)</f>
        <v>0</v>
      </c>
      <c r="J706" s="373" t="n">
        <f aca="false">INDEX(_Rge_Data_IC_CY,$B706,J$1)</f>
        <v>0</v>
      </c>
      <c r="K706" s="373" t="n">
        <f aca="false">INDEX(_Rge_Data_IC_CY,$B706,K$1)</f>
        <v>0</v>
      </c>
      <c r="L706" s="255" t="n">
        <f aca="false" t="array" ref="L706:L706">INDEX(_Rge_Data_IC_CY,$B706,L$1)</f>
        <v>0</v>
      </c>
      <c r="M706" s="255" t="n">
        <f aca="false" t="array" ref="M706:M706">INDEX(_Rge_Data_IC_CY,$B706,M$1)</f>
        <v>0</v>
      </c>
      <c r="N706" s="255" t="n">
        <f aca="false" t="array" ref="N706:N706">INDEX(_Rge_Data_IC_CY,$B706,N$1)</f>
        <v>0</v>
      </c>
      <c r="O706" s="255" t="n">
        <f aca="false" t="array" ref="O706:O706">INDEX(_Rge_Data_IC_CY,$B706,O$1)</f>
        <v>0</v>
      </c>
      <c r="P706" s="255" t="n">
        <f aca="false" t="array" ref="P706:P706">INDEX(_Rge_Data_IC_CY,$B706,P$1)</f>
        <v>0</v>
      </c>
      <c r="Q706" s="255" t="n">
        <f aca="false">INDEX(_Rge_Data_IC_CY,$B706,Q$1)</f>
        <v>0</v>
      </c>
      <c r="R706" s="255" t="n">
        <f aca="false" t="array" ref="R706:R706">INDEX(_Rge_Data_IC_CY,$B706,R$1)</f>
        <v>0</v>
      </c>
      <c r="S706" s="255" t="n">
        <f aca="false" t="array" ref="S706:S706">INDEX(_Rge_Data_IC_CY,$B706,S$1)</f>
        <v>0</v>
      </c>
      <c r="T706" s="255" t="n">
        <f aca="false">H706-S706</f>
        <v>0</v>
      </c>
      <c r="U706" s="374" t="n">
        <f aca="false">IFERROR(T706/H706,0)</f>
        <v>0</v>
      </c>
      <c r="V706" s="375" t="n">
        <f aca="false">INDEX(_Rge_Data_IC_CY,$B706,V$1)</f>
        <v>0</v>
      </c>
      <c r="W706" s="259" t="n">
        <f aca="false">INDEX(_Rge_Data_IC_CY,$B706,W$1)</f>
        <v>0</v>
      </c>
      <c r="X706" s="259" t="n">
        <f aca="false">INDEX(_Rge_Data_IC_CY,$B706,X$1)</f>
        <v>0</v>
      </c>
      <c r="Y706" s="259" t="n">
        <f aca="false">INDEX(_Rge_Data_IC_CY,$B706,Y$1)</f>
        <v>0</v>
      </c>
      <c r="Z706" s="259" t="n">
        <f aca="false" t="array" ref="Z706:Z706">INDEX(_Rge_Data_IC_CY,$B706,Z$1)</f>
        <v>0</v>
      </c>
      <c r="AA706" s="259" t="n">
        <f aca="false" t="array" ref="AA706:AA706">INDEX(_Rge_Data_IC_CY,$B706,AA$1)</f>
        <v>0</v>
      </c>
      <c r="AB706" s="259" t="n">
        <f aca="false" t="array" ref="AB706:AB706">INDEX(_Rge_Data_IC_CY,$B706,AB$1)</f>
        <v>0</v>
      </c>
      <c r="AC706" s="259" t="n">
        <f aca="false" t="array" ref="AC706:AC706">INDEX(_Rge_Data_IC_CY,$B706,AC$1)</f>
        <v>0</v>
      </c>
      <c r="AD706" s="259" t="n">
        <f aca="false" t="array" ref="AD706:AD706">INDEX(_Rge_Data_IC_CY,$B706,AD$1)</f>
        <v>0</v>
      </c>
      <c r="AE706" s="259" t="n">
        <f aca="false">INDEX(_Rge_Data_IC_CY,$B706,AE$1)</f>
        <v>0</v>
      </c>
      <c r="AF706" s="259" t="n">
        <f aca="false" t="array" ref="AF706:AF706">INDEX(_Rge_Data_IC_CY,$B706,AF$1)</f>
        <v>0</v>
      </c>
      <c r="AG706" s="259" t="n">
        <f aca="false" t="array" ref="AG706:AG706">INDEX(_Rge_Data_IC_CY,$B706,AG$1)</f>
        <v>0</v>
      </c>
      <c r="AH706" s="259" t="n">
        <f aca="false">V706-AG706</f>
        <v>0</v>
      </c>
      <c r="AI706" s="376" t="n">
        <f aca="false">IFERROR(AH706/V706,)</f>
        <v>0</v>
      </c>
      <c r="AJ706" s="377" t="n">
        <f aca="false">INDEX(_Rge_Data_IC_CY,$B706,AJ$1)</f>
        <v>0</v>
      </c>
      <c r="AK706" s="378" t="n">
        <f aca="false">INDEX(_Rge_Data_IC_CY,$B706,AK$1)</f>
        <v>0</v>
      </c>
      <c r="AL706" s="378" t="n">
        <f aca="false">INDEX(_Rge_Data_IC_CY,$B706,AL$1)</f>
        <v>0</v>
      </c>
      <c r="AM706" s="378" t="n">
        <f aca="false">INDEX(_Rge_Data_IC_CY,$B706,AM$1)</f>
        <v>0</v>
      </c>
      <c r="AN706" s="378" t="n">
        <f aca="false" t="array" ref="AN706:AN706">INDEX(_Rge_Data_IC_CY,$B706,AN$1)</f>
        <v>0</v>
      </c>
      <c r="AO706" s="378" t="n">
        <f aca="false" t="array" ref="AO706:AO706">INDEX(_Rge_Data_IC_CY,$B706,AO$1)</f>
        <v>0</v>
      </c>
      <c r="AP706" s="378" t="n">
        <f aca="false" t="array" ref="AP706:AP706">INDEX(_Rge_Data_IC_CY,$B706,AP$1)</f>
        <v>0</v>
      </c>
      <c r="AQ706" s="378" t="n">
        <f aca="false" t="array" ref="AQ706:AQ706">INDEX(_Rge_Data_IC_CY,$B706,AQ$1)</f>
        <v>0</v>
      </c>
      <c r="AR706" s="378" t="n">
        <f aca="false" t="array" ref="AR706:AR706">INDEX(_Rge_Data_IC_CY,$B706,AR$1)</f>
        <v>0</v>
      </c>
      <c r="AS706" s="378" t="n">
        <f aca="false">INDEX(_Rge_Data_IC_CY,$B706,AS$1)</f>
        <v>0</v>
      </c>
      <c r="AT706" s="378" t="n">
        <f aca="false" t="array" ref="AT706:AT706">INDEX(_Rge_Data_IC_CY,$B706,AT$1)</f>
        <v>0</v>
      </c>
      <c r="AU706" s="378" t="n">
        <f aca="false" t="array" ref="AU706:AU706">INDEX(_Rge_Data_IC_CY,$B706,AU$1)</f>
        <v>0</v>
      </c>
      <c r="AV706" s="262" t="e">
        <f aca="false">IF(#REF!="N",0,AU706+AX706+AY706)</f>
        <v>#REF!</v>
      </c>
      <c r="AW706" s="263" t="n">
        <f aca="false">IFERROR(AU706/AG706,0)</f>
        <v>0</v>
      </c>
      <c r="AX706" s="264" t="n">
        <f aca="false">IFERROR(IF(AND($F706="OPEN",$AH706&gt;0),$AH706*_SoP*$AW706,IF(AND($F706="CLOSED",$AH706&gt;0),$AH706*_SoL*$AW706,0)),0)</f>
        <v>0</v>
      </c>
      <c r="AY706" s="264" t="n">
        <f aca="false">IFERROR(IF($AH706&lt;0,$AH706*_SoL,0),0)</f>
        <v>0</v>
      </c>
      <c r="AZ706" s="265" t="n">
        <f aca="false">AU706+AX706</f>
        <v>0</v>
      </c>
      <c r="BA706" s="265" t="n">
        <f aca="false">AJ706-AY706</f>
        <v>0</v>
      </c>
      <c r="BB706" s="265" t="n">
        <f aca="false">AZ706-BA706</f>
        <v>0</v>
      </c>
      <c r="BC706" s="266" t="n">
        <f aca="false">IF($BB706&gt;=0,$BB706,0)</f>
        <v>0</v>
      </c>
      <c r="BD706" s="379" t="n">
        <f aca="false">IF($BB706&lt;=0,-$BB706,0)</f>
        <v>-0</v>
      </c>
      <c r="BE706" s="380" t="n">
        <f aca="false">IF((V706-AJ706)&lt;0,0,V706-AJ706)</f>
        <v>0</v>
      </c>
      <c r="BF706" s="381" t="n">
        <f aca="false">IF(AW706&gt;1,0,V706-AW706*V706)</f>
        <v>0</v>
      </c>
    </row>
    <row r="707" customFormat="false" ht="19.5" hidden="false" customHeight="true" outlineLevel="0" collapsed="false">
      <c r="A707" s="166"/>
      <c r="B707" s="208" t="n">
        <f aca="false">B706+1</f>
        <v>89</v>
      </c>
      <c r="C707" s="166"/>
      <c r="D707" s="369" t="n">
        <f aca="false">INDEX(_Rge_Projectdata_IC,$B707,MATCH("Project-ID",_Rge_Headline_Projectdata,0))</f>
        <v>0</v>
      </c>
      <c r="E707" s="370" t="str">
        <f aca="false" t="array" ref="E707:E707">IF(INDEX(_Rge_Data_IC_CY,$B707,E$1)=0,"",TEXT(INDEX(_Rge_Data_IC_CY,$B707,E$1),"JJJJMMTT"))</f>
        <v/>
      </c>
      <c r="F707" s="371" t="str">
        <f aca="false" t="array" ref="F707:F707">INDEX(_Rge_Data_IC_CY,$B707,F$1)</f>
        <v>Closed</v>
      </c>
      <c r="G707" s="371" t="n">
        <f aca="false" t="array" ref="G707:G707">IFERROR(MATCH(INDEX(_Rge_Data_IC_CY,$B707,G$1),_Rge_Projectstatus,0),"")</f>
        <v>2</v>
      </c>
      <c r="H707" s="372" t="n">
        <f aca="false">INDEX(_Rge_Data_IC_CY,$B707,H$1)</f>
        <v>0</v>
      </c>
      <c r="I707" s="373" t="n">
        <f aca="false">INDEX(_Rge_Data_IC_CY,$B707,I$1)</f>
        <v>0</v>
      </c>
      <c r="J707" s="373" t="n">
        <f aca="false">INDEX(_Rge_Data_IC_CY,$B707,J$1)</f>
        <v>0</v>
      </c>
      <c r="K707" s="373" t="n">
        <f aca="false">INDEX(_Rge_Data_IC_CY,$B707,K$1)</f>
        <v>0</v>
      </c>
      <c r="L707" s="255" t="n">
        <f aca="false" t="array" ref="L707:L707">INDEX(_Rge_Data_IC_CY,$B707,L$1)</f>
        <v>0</v>
      </c>
      <c r="M707" s="255" t="n">
        <f aca="false" t="array" ref="M707:M707">INDEX(_Rge_Data_IC_CY,$B707,M$1)</f>
        <v>0</v>
      </c>
      <c r="N707" s="255" t="n">
        <f aca="false" t="array" ref="N707:N707">INDEX(_Rge_Data_IC_CY,$B707,N$1)</f>
        <v>0</v>
      </c>
      <c r="O707" s="255" t="n">
        <f aca="false" t="array" ref="O707:O707">INDEX(_Rge_Data_IC_CY,$B707,O$1)</f>
        <v>0</v>
      </c>
      <c r="P707" s="255" t="n">
        <f aca="false" t="array" ref="P707:P707">INDEX(_Rge_Data_IC_CY,$B707,P$1)</f>
        <v>0</v>
      </c>
      <c r="Q707" s="255" t="n">
        <f aca="false">INDEX(_Rge_Data_IC_CY,$B707,Q$1)</f>
        <v>0</v>
      </c>
      <c r="R707" s="255" t="n">
        <f aca="false" t="array" ref="R707:R707">INDEX(_Rge_Data_IC_CY,$B707,R$1)</f>
        <v>0</v>
      </c>
      <c r="S707" s="255" t="n">
        <f aca="false" t="array" ref="S707:S707">INDEX(_Rge_Data_IC_CY,$B707,S$1)</f>
        <v>0</v>
      </c>
      <c r="T707" s="255" t="n">
        <f aca="false">H707-S707</f>
        <v>0</v>
      </c>
      <c r="U707" s="374" t="n">
        <f aca="false">IFERROR(T707/H707,0)</f>
        <v>0</v>
      </c>
      <c r="V707" s="375" t="n">
        <f aca="false">INDEX(_Rge_Data_IC_CY,$B707,V$1)</f>
        <v>0</v>
      </c>
      <c r="W707" s="259" t="n">
        <f aca="false">INDEX(_Rge_Data_IC_CY,$B707,W$1)</f>
        <v>0</v>
      </c>
      <c r="X707" s="259" t="n">
        <f aca="false">INDEX(_Rge_Data_IC_CY,$B707,X$1)</f>
        <v>0</v>
      </c>
      <c r="Y707" s="259" t="n">
        <f aca="false">INDEX(_Rge_Data_IC_CY,$B707,Y$1)</f>
        <v>0</v>
      </c>
      <c r="Z707" s="259" t="n">
        <f aca="false" t="array" ref="Z707:Z707">INDEX(_Rge_Data_IC_CY,$B707,Z$1)</f>
        <v>0</v>
      </c>
      <c r="AA707" s="259" t="n">
        <f aca="false" t="array" ref="AA707:AA707">INDEX(_Rge_Data_IC_CY,$B707,AA$1)</f>
        <v>0</v>
      </c>
      <c r="AB707" s="259" t="n">
        <f aca="false" t="array" ref="AB707:AB707">INDEX(_Rge_Data_IC_CY,$B707,AB$1)</f>
        <v>0</v>
      </c>
      <c r="AC707" s="259" t="n">
        <f aca="false" t="array" ref="AC707:AC707">INDEX(_Rge_Data_IC_CY,$B707,AC$1)</f>
        <v>0</v>
      </c>
      <c r="AD707" s="259" t="n">
        <f aca="false" t="array" ref="AD707:AD707">INDEX(_Rge_Data_IC_CY,$B707,AD$1)</f>
        <v>0</v>
      </c>
      <c r="AE707" s="259" t="n">
        <f aca="false">INDEX(_Rge_Data_IC_CY,$B707,AE$1)</f>
        <v>0</v>
      </c>
      <c r="AF707" s="259" t="n">
        <f aca="false" t="array" ref="AF707:AF707">INDEX(_Rge_Data_IC_CY,$B707,AF$1)</f>
        <v>0</v>
      </c>
      <c r="AG707" s="259" t="n">
        <f aca="false" t="array" ref="AG707:AG707">INDEX(_Rge_Data_IC_CY,$B707,AG$1)</f>
        <v>0</v>
      </c>
      <c r="AH707" s="259" t="n">
        <f aca="false">V707-AG707</f>
        <v>0</v>
      </c>
      <c r="AI707" s="376" t="n">
        <f aca="false">IFERROR(AH707/V707,)</f>
        <v>0</v>
      </c>
      <c r="AJ707" s="377" t="n">
        <f aca="false">INDEX(_Rge_Data_IC_CY,$B707,AJ$1)</f>
        <v>0</v>
      </c>
      <c r="AK707" s="378" t="n">
        <f aca="false">INDEX(_Rge_Data_IC_CY,$B707,AK$1)</f>
        <v>0</v>
      </c>
      <c r="AL707" s="378" t="n">
        <f aca="false">INDEX(_Rge_Data_IC_CY,$B707,AL$1)</f>
        <v>0</v>
      </c>
      <c r="AM707" s="378" t="n">
        <f aca="false">INDEX(_Rge_Data_IC_CY,$B707,AM$1)</f>
        <v>0</v>
      </c>
      <c r="AN707" s="378" t="n">
        <f aca="false" t="array" ref="AN707:AN707">INDEX(_Rge_Data_IC_CY,$B707,AN$1)</f>
        <v>0</v>
      </c>
      <c r="AO707" s="378" t="n">
        <f aca="false" t="array" ref="AO707:AO707">INDEX(_Rge_Data_IC_CY,$B707,AO$1)</f>
        <v>0</v>
      </c>
      <c r="AP707" s="378" t="n">
        <f aca="false" t="array" ref="AP707:AP707">INDEX(_Rge_Data_IC_CY,$B707,AP$1)</f>
        <v>0</v>
      </c>
      <c r="AQ707" s="378" t="n">
        <f aca="false" t="array" ref="AQ707:AQ707">INDEX(_Rge_Data_IC_CY,$B707,AQ$1)</f>
        <v>0</v>
      </c>
      <c r="AR707" s="378" t="n">
        <f aca="false" t="array" ref="AR707:AR707">INDEX(_Rge_Data_IC_CY,$B707,AR$1)</f>
        <v>0</v>
      </c>
      <c r="AS707" s="378" t="n">
        <f aca="false">INDEX(_Rge_Data_IC_CY,$B707,AS$1)</f>
        <v>0</v>
      </c>
      <c r="AT707" s="378" t="n">
        <f aca="false" t="array" ref="AT707:AT707">INDEX(_Rge_Data_IC_CY,$B707,AT$1)</f>
        <v>0</v>
      </c>
      <c r="AU707" s="378" t="n">
        <f aca="false" t="array" ref="AU707:AU707">INDEX(_Rge_Data_IC_CY,$B707,AU$1)</f>
        <v>0</v>
      </c>
      <c r="AV707" s="262" t="e">
        <f aca="false">IF(#REF!="N",0,AU707+AX707+AY707)</f>
        <v>#REF!</v>
      </c>
      <c r="AW707" s="263" t="n">
        <f aca="false">IFERROR(AU707/AG707,0)</f>
        <v>0</v>
      </c>
      <c r="AX707" s="264" t="n">
        <f aca="false">IFERROR(IF(AND($F707="OPEN",$AH707&gt;0),$AH707*_SoP*$AW707,IF(AND($F707="CLOSED",$AH707&gt;0),$AH707*_SoL*$AW707,0)),0)</f>
        <v>0</v>
      </c>
      <c r="AY707" s="264" t="n">
        <f aca="false">IFERROR(IF($AH707&lt;0,$AH707*_SoL,0),0)</f>
        <v>0</v>
      </c>
      <c r="AZ707" s="265" t="n">
        <f aca="false">AU707+AX707</f>
        <v>0</v>
      </c>
      <c r="BA707" s="265" t="n">
        <f aca="false">AJ707-AY707</f>
        <v>0</v>
      </c>
      <c r="BB707" s="265" t="n">
        <f aca="false">AZ707-BA707</f>
        <v>0</v>
      </c>
      <c r="BC707" s="266" t="n">
        <f aca="false">IF($BB707&gt;=0,$BB707,0)</f>
        <v>0</v>
      </c>
      <c r="BD707" s="379" t="n">
        <f aca="false">IF($BB707&lt;=0,-$BB707,0)</f>
        <v>-0</v>
      </c>
      <c r="BE707" s="380" t="n">
        <f aca="false">IF((V707-AJ707)&lt;0,0,V707-AJ707)</f>
        <v>0</v>
      </c>
      <c r="BF707" s="381" t="n">
        <f aca="false">IF(AW707&gt;1,0,V707-AW707*V707)</f>
        <v>0</v>
      </c>
    </row>
    <row r="708" customFormat="false" ht="19.5" hidden="false" customHeight="true" outlineLevel="0" collapsed="false">
      <c r="A708" s="166"/>
      <c r="B708" s="208" t="n">
        <f aca="false">B707+1</f>
        <v>90</v>
      </c>
      <c r="C708" s="166"/>
      <c r="D708" s="369" t="n">
        <f aca="false">INDEX(_Rge_Projectdata_IC,$B708,MATCH("Project-ID",_Rge_Headline_Projectdata,0))</f>
        <v>0</v>
      </c>
      <c r="E708" s="370" t="str">
        <f aca="false" t="array" ref="E708:E708">IF(INDEX(_Rge_Data_IC_CY,$B708,E$1)=0,"",TEXT(INDEX(_Rge_Data_IC_CY,$B708,E$1),"JJJJMMTT"))</f>
        <v/>
      </c>
      <c r="F708" s="371" t="str">
        <f aca="false" t="array" ref="F708:F708">INDEX(_Rge_Data_IC_CY,$B708,F$1)</f>
        <v>Closed</v>
      </c>
      <c r="G708" s="371" t="n">
        <f aca="false" t="array" ref="G708:G708">IFERROR(MATCH(INDEX(_Rge_Data_IC_CY,$B708,G$1),_Rge_Projectstatus,0),"")</f>
        <v>2</v>
      </c>
      <c r="H708" s="372" t="n">
        <f aca="false">INDEX(_Rge_Data_IC_CY,$B708,H$1)</f>
        <v>0</v>
      </c>
      <c r="I708" s="373" t="n">
        <f aca="false">INDEX(_Rge_Data_IC_CY,$B708,I$1)</f>
        <v>0</v>
      </c>
      <c r="J708" s="373" t="n">
        <f aca="false">INDEX(_Rge_Data_IC_CY,$B708,J$1)</f>
        <v>0</v>
      </c>
      <c r="K708" s="373" t="n">
        <f aca="false">INDEX(_Rge_Data_IC_CY,$B708,K$1)</f>
        <v>0</v>
      </c>
      <c r="L708" s="255" t="n">
        <f aca="false" t="array" ref="L708:L708">INDEX(_Rge_Data_IC_CY,$B708,L$1)</f>
        <v>0</v>
      </c>
      <c r="M708" s="255" t="n">
        <f aca="false" t="array" ref="M708:M708">INDEX(_Rge_Data_IC_CY,$B708,M$1)</f>
        <v>0</v>
      </c>
      <c r="N708" s="255" t="n">
        <f aca="false" t="array" ref="N708:N708">INDEX(_Rge_Data_IC_CY,$B708,N$1)</f>
        <v>0</v>
      </c>
      <c r="O708" s="255" t="n">
        <f aca="false" t="array" ref="O708:O708">INDEX(_Rge_Data_IC_CY,$B708,O$1)</f>
        <v>0</v>
      </c>
      <c r="P708" s="255" t="n">
        <f aca="false" t="array" ref="P708:P708">INDEX(_Rge_Data_IC_CY,$B708,P$1)</f>
        <v>0</v>
      </c>
      <c r="Q708" s="255" t="n">
        <f aca="false">INDEX(_Rge_Data_IC_CY,$B708,Q$1)</f>
        <v>0</v>
      </c>
      <c r="R708" s="255" t="n">
        <f aca="false" t="array" ref="R708:R708">INDEX(_Rge_Data_IC_CY,$B708,R$1)</f>
        <v>0</v>
      </c>
      <c r="S708" s="255" t="n">
        <f aca="false" t="array" ref="S708:S708">INDEX(_Rge_Data_IC_CY,$B708,S$1)</f>
        <v>0</v>
      </c>
      <c r="T708" s="255" t="n">
        <f aca="false">H708-S708</f>
        <v>0</v>
      </c>
      <c r="U708" s="374" t="n">
        <f aca="false">IFERROR(T708/H708,0)</f>
        <v>0</v>
      </c>
      <c r="V708" s="375" t="n">
        <f aca="false">INDEX(_Rge_Data_IC_CY,$B708,V$1)</f>
        <v>0</v>
      </c>
      <c r="W708" s="259" t="n">
        <f aca="false">INDEX(_Rge_Data_IC_CY,$B708,W$1)</f>
        <v>0</v>
      </c>
      <c r="X708" s="259" t="n">
        <f aca="false">INDEX(_Rge_Data_IC_CY,$B708,X$1)</f>
        <v>0</v>
      </c>
      <c r="Y708" s="259" t="n">
        <f aca="false">INDEX(_Rge_Data_IC_CY,$B708,Y$1)</f>
        <v>0</v>
      </c>
      <c r="Z708" s="259" t="n">
        <f aca="false" t="array" ref="Z708:Z708">INDEX(_Rge_Data_IC_CY,$B708,Z$1)</f>
        <v>0</v>
      </c>
      <c r="AA708" s="259" t="n">
        <f aca="false" t="array" ref="AA708:AA708">INDEX(_Rge_Data_IC_CY,$B708,AA$1)</f>
        <v>0</v>
      </c>
      <c r="AB708" s="259" t="n">
        <f aca="false" t="array" ref="AB708:AB708">INDEX(_Rge_Data_IC_CY,$B708,AB$1)</f>
        <v>0</v>
      </c>
      <c r="AC708" s="259" t="n">
        <f aca="false" t="array" ref="AC708:AC708">INDEX(_Rge_Data_IC_CY,$B708,AC$1)</f>
        <v>0</v>
      </c>
      <c r="AD708" s="259" t="n">
        <f aca="false" t="array" ref="AD708:AD708">INDEX(_Rge_Data_IC_CY,$B708,AD$1)</f>
        <v>0</v>
      </c>
      <c r="AE708" s="259" t="n">
        <f aca="false">INDEX(_Rge_Data_IC_CY,$B708,AE$1)</f>
        <v>0</v>
      </c>
      <c r="AF708" s="259" t="n">
        <f aca="false" t="array" ref="AF708:AF708">INDEX(_Rge_Data_IC_CY,$B708,AF$1)</f>
        <v>0</v>
      </c>
      <c r="AG708" s="259" t="n">
        <f aca="false" t="array" ref="AG708:AG708">INDEX(_Rge_Data_IC_CY,$B708,AG$1)</f>
        <v>0</v>
      </c>
      <c r="AH708" s="259" t="n">
        <f aca="false">V708-AG708</f>
        <v>0</v>
      </c>
      <c r="AI708" s="376" t="n">
        <f aca="false">IFERROR(AH708/V708,)</f>
        <v>0</v>
      </c>
      <c r="AJ708" s="377" t="n">
        <f aca="false">INDEX(_Rge_Data_IC_CY,$B708,AJ$1)</f>
        <v>0</v>
      </c>
      <c r="AK708" s="378" t="n">
        <f aca="false">INDEX(_Rge_Data_IC_CY,$B708,AK$1)</f>
        <v>0</v>
      </c>
      <c r="AL708" s="378" t="n">
        <f aca="false">INDEX(_Rge_Data_IC_CY,$B708,AL$1)</f>
        <v>0</v>
      </c>
      <c r="AM708" s="378" t="n">
        <f aca="false">INDEX(_Rge_Data_IC_CY,$B708,AM$1)</f>
        <v>0</v>
      </c>
      <c r="AN708" s="378" t="n">
        <f aca="false" t="array" ref="AN708:AN708">INDEX(_Rge_Data_IC_CY,$B708,AN$1)</f>
        <v>0</v>
      </c>
      <c r="AO708" s="378" t="n">
        <f aca="false" t="array" ref="AO708:AO708">INDEX(_Rge_Data_IC_CY,$B708,AO$1)</f>
        <v>0</v>
      </c>
      <c r="AP708" s="378" t="n">
        <f aca="false" t="array" ref="AP708:AP708">INDEX(_Rge_Data_IC_CY,$B708,AP$1)</f>
        <v>0</v>
      </c>
      <c r="AQ708" s="378" t="n">
        <f aca="false" t="array" ref="AQ708:AQ708">INDEX(_Rge_Data_IC_CY,$B708,AQ$1)</f>
        <v>0</v>
      </c>
      <c r="AR708" s="378" t="n">
        <f aca="false" t="array" ref="AR708:AR708">INDEX(_Rge_Data_IC_CY,$B708,AR$1)</f>
        <v>0</v>
      </c>
      <c r="AS708" s="378" t="n">
        <f aca="false">INDEX(_Rge_Data_IC_CY,$B708,AS$1)</f>
        <v>0</v>
      </c>
      <c r="AT708" s="378" t="n">
        <f aca="false" t="array" ref="AT708:AT708">INDEX(_Rge_Data_IC_CY,$B708,AT$1)</f>
        <v>0</v>
      </c>
      <c r="AU708" s="378" t="n">
        <f aca="false" t="array" ref="AU708:AU708">INDEX(_Rge_Data_IC_CY,$B708,AU$1)</f>
        <v>0</v>
      </c>
      <c r="AV708" s="262" t="e">
        <f aca="false">IF(#REF!="N",0,AU708+AX708+AY708)</f>
        <v>#REF!</v>
      </c>
      <c r="AW708" s="263" t="n">
        <f aca="false">IFERROR(AU708/AG708,0)</f>
        <v>0</v>
      </c>
      <c r="AX708" s="264" t="n">
        <f aca="false">IFERROR(IF(AND($F708="OPEN",$AH708&gt;0),$AH708*_SoP*$AW708,IF(AND($F708="CLOSED",$AH708&gt;0),$AH708*_SoL*$AW708,0)),0)</f>
        <v>0</v>
      </c>
      <c r="AY708" s="264" t="n">
        <f aca="false">IFERROR(IF($AH708&lt;0,$AH708*_SoL,0),0)</f>
        <v>0</v>
      </c>
      <c r="AZ708" s="265" t="n">
        <f aca="false">AU708+AX708</f>
        <v>0</v>
      </c>
      <c r="BA708" s="265" t="n">
        <f aca="false">AJ708-AY708</f>
        <v>0</v>
      </c>
      <c r="BB708" s="265" t="n">
        <f aca="false">AZ708-BA708</f>
        <v>0</v>
      </c>
      <c r="BC708" s="266" t="n">
        <f aca="false">IF($BB708&gt;=0,$BB708,0)</f>
        <v>0</v>
      </c>
      <c r="BD708" s="379" t="n">
        <f aca="false">IF($BB708&lt;=0,-$BB708,0)</f>
        <v>-0</v>
      </c>
      <c r="BE708" s="380" t="n">
        <f aca="false">IF((V708-AJ708)&lt;0,0,V708-AJ708)</f>
        <v>0</v>
      </c>
      <c r="BF708" s="381" t="n">
        <f aca="false">IF(AW708&gt;1,0,V708-AW708*V708)</f>
        <v>0</v>
      </c>
    </row>
    <row r="709" customFormat="false" ht="19.5" hidden="false" customHeight="true" outlineLevel="0" collapsed="false">
      <c r="A709" s="166"/>
      <c r="B709" s="208" t="n">
        <f aca="false">B708+1</f>
        <v>91</v>
      </c>
      <c r="C709" s="166"/>
      <c r="D709" s="369" t="n">
        <f aca="false">INDEX(_Rge_Projectdata_IC,$B709,MATCH("Project-ID",_Rge_Headline_Projectdata,0))</f>
        <v>0</v>
      </c>
      <c r="E709" s="370" t="str">
        <f aca="false" t="array" ref="E709:E709">IF(INDEX(_Rge_Data_IC_CY,$B709,E$1)=0,"",TEXT(INDEX(_Rge_Data_IC_CY,$B709,E$1),"JJJJMMTT"))</f>
        <v/>
      </c>
      <c r="F709" s="371" t="str">
        <f aca="false" t="array" ref="F709:F709">INDEX(_Rge_Data_IC_CY,$B709,F$1)</f>
        <v>Closed</v>
      </c>
      <c r="G709" s="371" t="n">
        <f aca="false" t="array" ref="G709:G709">IFERROR(MATCH(INDEX(_Rge_Data_IC_CY,$B709,G$1),_Rge_Projectstatus,0),"")</f>
        <v>2</v>
      </c>
      <c r="H709" s="372" t="n">
        <f aca="false">INDEX(_Rge_Data_IC_CY,$B709,H$1)</f>
        <v>0</v>
      </c>
      <c r="I709" s="373" t="n">
        <f aca="false">INDEX(_Rge_Data_IC_CY,$B709,I$1)</f>
        <v>0</v>
      </c>
      <c r="J709" s="373" t="n">
        <f aca="false">INDEX(_Rge_Data_IC_CY,$B709,J$1)</f>
        <v>0</v>
      </c>
      <c r="K709" s="373" t="n">
        <f aca="false">INDEX(_Rge_Data_IC_CY,$B709,K$1)</f>
        <v>0</v>
      </c>
      <c r="L709" s="255" t="n">
        <f aca="false" t="array" ref="L709:L709">INDEX(_Rge_Data_IC_CY,$B709,L$1)</f>
        <v>0</v>
      </c>
      <c r="M709" s="255" t="n">
        <f aca="false" t="array" ref="M709:M709">INDEX(_Rge_Data_IC_CY,$B709,M$1)</f>
        <v>0</v>
      </c>
      <c r="N709" s="255" t="n">
        <f aca="false" t="array" ref="N709:N709">INDEX(_Rge_Data_IC_CY,$B709,N$1)</f>
        <v>0</v>
      </c>
      <c r="O709" s="255" t="n">
        <f aca="false" t="array" ref="O709:O709">INDEX(_Rge_Data_IC_CY,$B709,O$1)</f>
        <v>0</v>
      </c>
      <c r="P709" s="255" t="n">
        <f aca="false" t="array" ref="P709:P709">INDEX(_Rge_Data_IC_CY,$B709,P$1)</f>
        <v>0</v>
      </c>
      <c r="Q709" s="255" t="n">
        <f aca="false">INDEX(_Rge_Data_IC_CY,$B709,Q$1)</f>
        <v>0</v>
      </c>
      <c r="R709" s="255" t="n">
        <f aca="false" t="array" ref="R709:R709">INDEX(_Rge_Data_IC_CY,$B709,R$1)</f>
        <v>0</v>
      </c>
      <c r="S709" s="255" t="n">
        <f aca="false" t="array" ref="S709:S709">INDEX(_Rge_Data_IC_CY,$B709,S$1)</f>
        <v>0</v>
      </c>
      <c r="T709" s="255" t="n">
        <f aca="false">H709-S709</f>
        <v>0</v>
      </c>
      <c r="U709" s="374" t="n">
        <f aca="false">IFERROR(T709/H709,0)</f>
        <v>0</v>
      </c>
      <c r="V709" s="375" t="n">
        <f aca="false">INDEX(_Rge_Data_IC_CY,$B709,V$1)</f>
        <v>0</v>
      </c>
      <c r="W709" s="259" t="n">
        <f aca="false">INDEX(_Rge_Data_IC_CY,$B709,W$1)</f>
        <v>0</v>
      </c>
      <c r="X709" s="259" t="n">
        <f aca="false">INDEX(_Rge_Data_IC_CY,$B709,X$1)</f>
        <v>0</v>
      </c>
      <c r="Y709" s="259" t="n">
        <f aca="false">INDEX(_Rge_Data_IC_CY,$B709,Y$1)</f>
        <v>0</v>
      </c>
      <c r="Z709" s="259" t="n">
        <f aca="false" t="array" ref="Z709:Z709">INDEX(_Rge_Data_IC_CY,$B709,Z$1)</f>
        <v>0</v>
      </c>
      <c r="AA709" s="259" t="n">
        <f aca="false" t="array" ref="AA709:AA709">INDEX(_Rge_Data_IC_CY,$B709,AA$1)</f>
        <v>0</v>
      </c>
      <c r="AB709" s="259" t="n">
        <f aca="false" t="array" ref="AB709:AB709">INDEX(_Rge_Data_IC_CY,$B709,AB$1)</f>
        <v>0</v>
      </c>
      <c r="AC709" s="259" t="n">
        <f aca="false" t="array" ref="AC709:AC709">INDEX(_Rge_Data_IC_CY,$B709,AC$1)</f>
        <v>0</v>
      </c>
      <c r="AD709" s="259" t="n">
        <f aca="false" t="array" ref="AD709:AD709">INDEX(_Rge_Data_IC_CY,$B709,AD$1)</f>
        <v>0</v>
      </c>
      <c r="AE709" s="259" t="n">
        <f aca="false">INDEX(_Rge_Data_IC_CY,$B709,AE$1)</f>
        <v>0</v>
      </c>
      <c r="AF709" s="259" t="n">
        <f aca="false" t="array" ref="AF709:AF709">INDEX(_Rge_Data_IC_CY,$B709,AF$1)</f>
        <v>0</v>
      </c>
      <c r="AG709" s="259" t="n">
        <f aca="false" t="array" ref="AG709:AG709">INDEX(_Rge_Data_IC_CY,$B709,AG$1)</f>
        <v>0</v>
      </c>
      <c r="AH709" s="259" t="n">
        <f aca="false">V709-AG709</f>
        <v>0</v>
      </c>
      <c r="AI709" s="376" t="n">
        <f aca="false">IFERROR(AH709/V709,)</f>
        <v>0</v>
      </c>
      <c r="AJ709" s="377" t="n">
        <f aca="false">INDEX(_Rge_Data_IC_CY,$B709,AJ$1)</f>
        <v>0</v>
      </c>
      <c r="AK709" s="378" t="n">
        <f aca="false">INDEX(_Rge_Data_IC_CY,$B709,AK$1)</f>
        <v>0</v>
      </c>
      <c r="AL709" s="378" t="n">
        <f aca="false">INDEX(_Rge_Data_IC_CY,$B709,AL$1)</f>
        <v>0</v>
      </c>
      <c r="AM709" s="378" t="n">
        <f aca="false">INDEX(_Rge_Data_IC_CY,$B709,AM$1)</f>
        <v>0</v>
      </c>
      <c r="AN709" s="378" t="n">
        <f aca="false" t="array" ref="AN709:AN709">INDEX(_Rge_Data_IC_CY,$B709,AN$1)</f>
        <v>0</v>
      </c>
      <c r="AO709" s="378" t="n">
        <f aca="false" t="array" ref="AO709:AO709">INDEX(_Rge_Data_IC_CY,$B709,AO$1)</f>
        <v>0</v>
      </c>
      <c r="AP709" s="378" t="n">
        <f aca="false" t="array" ref="AP709:AP709">INDEX(_Rge_Data_IC_CY,$B709,AP$1)</f>
        <v>0</v>
      </c>
      <c r="AQ709" s="378" t="n">
        <f aca="false" t="array" ref="AQ709:AQ709">INDEX(_Rge_Data_IC_CY,$B709,AQ$1)</f>
        <v>0</v>
      </c>
      <c r="AR709" s="378" t="n">
        <f aca="false" t="array" ref="AR709:AR709">INDEX(_Rge_Data_IC_CY,$B709,AR$1)</f>
        <v>0</v>
      </c>
      <c r="AS709" s="378" t="n">
        <f aca="false">INDEX(_Rge_Data_IC_CY,$B709,AS$1)</f>
        <v>0</v>
      </c>
      <c r="AT709" s="378" t="n">
        <f aca="false" t="array" ref="AT709:AT709">INDEX(_Rge_Data_IC_CY,$B709,AT$1)</f>
        <v>0</v>
      </c>
      <c r="AU709" s="378" t="n">
        <f aca="false" t="array" ref="AU709:AU709">INDEX(_Rge_Data_IC_CY,$B709,AU$1)</f>
        <v>0</v>
      </c>
      <c r="AV709" s="262" t="e">
        <f aca="false">IF(#REF!="N",0,AU709+AX709+AY709)</f>
        <v>#REF!</v>
      </c>
      <c r="AW709" s="263" t="n">
        <f aca="false">IFERROR(AU709/AG709,0)</f>
        <v>0</v>
      </c>
      <c r="AX709" s="264" t="n">
        <f aca="false">IFERROR(IF(AND($F709="OPEN",$AH709&gt;0),$AH709*_SoP*$AW709,IF(AND($F709="CLOSED",$AH709&gt;0),$AH709*_SoL*$AW709,0)),0)</f>
        <v>0</v>
      </c>
      <c r="AY709" s="264" t="n">
        <f aca="false">IFERROR(IF($AH709&lt;0,$AH709*_SoL,0),0)</f>
        <v>0</v>
      </c>
      <c r="AZ709" s="265" t="n">
        <f aca="false">AU709+AX709</f>
        <v>0</v>
      </c>
      <c r="BA709" s="265" t="n">
        <f aca="false">AJ709-AY709</f>
        <v>0</v>
      </c>
      <c r="BB709" s="265" t="n">
        <f aca="false">AZ709-BA709</f>
        <v>0</v>
      </c>
      <c r="BC709" s="266" t="n">
        <f aca="false">IF($BB709&gt;=0,$BB709,0)</f>
        <v>0</v>
      </c>
      <c r="BD709" s="379" t="n">
        <f aca="false">IF($BB709&lt;=0,-$BB709,0)</f>
        <v>-0</v>
      </c>
      <c r="BE709" s="380" t="n">
        <f aca="false">IF((V709-AJ709)&lt;0,0,V709-AJ709)</f>
        <v>0</v>
      </c>
      <c r="BF709" s="381" t="n">
        <f aca="false">IF(AW709&gt;1,0,V709-AW709*V709)</f>
        <v>0</v>
      </c>
    </row>
    <row r="710" customFormat="false" ht="19.5" hidden="false" customHeight="true" outlineLevel="0" collapsed="false">
      <c r="A710" s="166"/>
      <c r="B710" s="208" t="n">
        <f aca="false">B709+1</f>
        <v>92</v>
      </c>
      <c r="C710" s="166"/>
      <c r="D710" s="369" t="n">
        <f aca="false">INDEX(_Rge_Projectdata_IC,$B710,MATCH("Project-ID",_Rge_Headline_Projectdata,0))</f>
        <v>0</v>
      </c>
      <c r="E710" s="370" t="str">
        <f aca="false" t="array" ref="E710:E710">IF(INDEX(_Rge_Data_IC_CY,$B710,E$1)=0,"",TEXT(INDEX(_Rge_Data_IC_CY,$B710,E$1),"JJJJMMTT"))</f>
        <v/>
      </c>
      <c r="F710" s="371" t="str">
        <f aca="false" t="array" ref="F710:F710">INDEX(_Rge_Data_IC_CY,$B710,F$1)</f>
        <v>Closed</v>
      </c>
      <c r="G710" s="371" t="n">
        <f aca="false" t="array" ref="G710:G710">IFERROR(MATCH(INDEX(_Rge_Data_IC_CY,$B710,G$1),_Rge_Projectstatus,0),"")</f>
        <v>2</v>
      </c>
      <c r="H710" s="372" t="n">
        <f aca="false">INDEX(_Rge_Data_IC_CY,$B710,H$1)</f>
        <v>0</v>
      </c>
      <c r="I710" s="373" t="n">
        <f aca="false">INDEX(_Rge_Data_IC_CY,$B710,I$1)</f>
        <v>0</v>
      </c>
      <c r="J710" s="373" t="n">
        <f aca="false">INDEX(_Rge_Data_IC_CY,$B710,J$1)</f>
        <v>0</v>
      </c>
      <c r="K710" s="373" t="n">
        <f aca="false">INDEX(_Rge_Data_IC_CY,$B710,K$1)</f>
        <v>0</v>
      </c>
      <c r="L710" s="255" t="n">
        <f aca="false" t="array" ref="L710:L710">INDEX(_Rge_Data_IC_CY,$B710,L$1)</f>
        <v>0</v>
      </c>
      <c r="M710" s="255" t="n">
        <f aca="false" t="array" ref="M710:M710">INDEX(_Rge_Data_IC_CY,$B710,M$1)</f>
        <v>0</v>
      </c>
      <c r="N710" s="255" t="n">
        <f aca="false" t="array" ref="N710:N710">INDEX(_Rge_Data_IC_CY,$B710,N$1)</f>
        <v>0</v>
      </c>
      <c r="O710" s="255" t="n">
        <f aca="false" t="array" ref="O710:O710">INDEX(_Rge_Data_IC_CY,$B710,O$1)</f>
        <v>0</v>
      </c>
      <c r="P710" s="255" t="n">
        <f aca="false" t="array" ref="P710:P710">INDEX(_Rge_Data_IC_CY,$B710,P$1)</f>
        <v>0</v>
      </c>
      <c r="Q710" s="255" t="n">
        <f aca="false">INDEX(_Rge_Data_IC_CY,$B710,Q$1)</f>
        <v>0</v>
      </c>
      <c r="R710" s="255" t="n">
        <f aca="false" t="array" ref="R710:R710">INDEX(_Rge_Data_IC_CY,$B710,R$1)</f>
        <v>0</v>
      </c>
      <c r="S710" s="255" t="n">
        <f aca="false" t="array" ref="S710:S710">INDEX(_Rge_Data_IC_CY,$B710,S$1)</f>
        <v>0</v>
      </c>
      <c r="T710" s="255" t="n">
        <f aca="false">H710-S710</f>
        <v>0</v>
      </c>
      <c r="U710" s="374" t="n">
        <f aca="false">IFERROR(T710/H710,0)</f>
        <v>0</v>
      </c>
      <c r="V710" s="375" t="n">
        <f aca="false">INDEX(_Rge_Data_IC_CY,$B710,V$1)</f>
        <v>0</v>
      </c>
      <c r="W710" s="259" t="n">
        <f aca="false">INDEX(_Rge_Data_IC_CY,$B710,W$1)</f>
        <v>0</v>
      </c>
      <c r="X710" s="259" t="n">
        <f aca="false">INDEX(_Rge_Data_IC_CY,$B710,X$1)</f>
        <v>0</v>
      </c>
      <c r="Y710" s="259" t="n">
        <f aca="false">INDEX(_Rge_Data_IC_CY,$B710,Y$1)</f>
        <v>0</v>
      </c>
      <c r="Z710" s="259" t="n">
        <f aca="false" t="array" ref="Z710:Z710">INDEX(_Rge_Data_IC_CY,$B710,Z$1)</f>
        <v>0</v>
      </c>
      <c r="AA710" s="259" t="n">
        <f aca="false" t="array" ref="AA710:AA710">INDEX(_Rge_Data_IC_CY,$B710,AA$1)</f>
        <v>0</v>
      </c>
      <c r="AB710" s="259" t="n">
        <f aca="false" t="array" ref="AB710:AB710">INDEX(_Rge_Data_IC_CY,$B710,AB$1)</f>
        <v>0</v>
      </c>
      <c r="AC710" s="259" t="n">
        <f aca="false" t="array" ref="AC710:AC710">INDEX(_Rge_Data_IC_CY,$B710,AC$1)</f>
        <v>0</v>
      </c>
      <c r="AD710" s="259" t="n">
        <f aca="false" t="array" ref="AD710:AD710">INDEX(_Rge_Data_IC_CY,$B710,AD$1)</f>
        <v>0</v>
      </c>
      <c r="AE710" s="259" t="n">
        <f aca="false">INDEX(_Rge_Data_IC_CY,$B710,AE$1)</f>
        <v>0</v>
      </c>
      <c r="AF710" s="259" t="n">
        <f aca="false" t="array" ref="AF710:AF710">INDEX(_Rge_Data_IC_CY,$B710,AF$1)</f>
        <v>0</v>
      </c>
      <c r="AG710" s="259" t="n">
        <f aca="false" t="array" ref="AG710:AG710">INDEX(_Rge_Data_IC_CY,$B710,AG$1)</f>
        <v>0</v>
      </c>
      <c r="AH710" s="259" t="n">
        <f aca="false">V710-AG710</f>
        <v>0</v>
      </c>
      <c r="AI710" s="376" t="n">
        <f aca="false">IFERROR(AH710/V710,)</f>
        <v>0</v>
      </c>
      <c r="AJ710" s="377" t="n">
        <f aca="false">INDEX(_Rge_Data_IC_CY,$B710,AJ$1)</f>
        <v>0</v>
      </c>
      <c r="AK710" s="378" t="n">
        <f aca="false">INDEX(_Rge_Data_IC_CY,$B710,AK$1)</f>
        <v>0</v>
      </c>
      <c r="AL710" s="378" t="n">
        <f aca="false">INDEX(_Rge_Data_IC_CY,$B710,AL$1)</f>
        <v>0</v>
      </c>
      <c r="AM710" s="378" t="n">
        <f aca="false">INDEX(_Rge_Data_IC_CY,$B710,AM$1)</f>
        <v>0</v>
      </c>
      <c r="AN710" s="378" t="n">
        <f aca="false" t="array" ref="AN710:AN710">INDEX(_Rge_Data_IC_CY,$B710,AN$1)</f>
        <v>0</v>
      </c>
      <c r="AO710" s="378" t="n">
        <f aca="false" t="array" ref="AO710:AO710">INDEX(_Rge_Data_IC_CY,$B710,AO$1)</f>
        <v>0</v>
      </c>
      <c r="AP710" s="378" t="n">
        <f aca="false" t="array" ref="AP710:AP710">INDEX(_Rge_Data_IC_CY,$B710,AP$1)</f>
        <v>0</v>
      </c>
      <c r="AQ710" s="378" t="n">
        <f aca="false" t="array" ref="AQ710:AQ710">INDEX(_Rge_Data_IC_CY,$B710,AQ$1)</f>
        <v>0</v>
      </c>
      <c r="AR710" s="378" t="n">
        <f aca="false" t="array" ref="AR710:AR710">INDEX(_Rge_Data_IC_CY,$B710,AR$1)</f>
        <v>0</v>
      </c>
      <c r="AS710" s="378" t="n">
        <f aca="false">INDEX(_Rge_Data_IC_CY,$B710,AS$1)</f>
        <v>0</v>
      </c>
      <c r="AT710" s="378" t="n">
        <f aca="false" t="array" ref="AT710:AT710">INDEX(_Rge_Data_IC_CY,$B710,AT$1)</f>
        <v>0</v>
      </c>
      <c r="AU710" s="378" t="n">
        <f aca="false" t="array" ref="AU710:AU710">INDEX(_Rge_Data_IC_CY,$B710,AU$1)</f>
        <v>0</v>
      </c>
      <c r="AV710" s="262" t="e">
        <f aca="false">IF(#REF!="N",0,AU710+AX710+AY710)</f>
        <v>#REF!</v>
      </c>
      <c r="AW710" s="263" t="n">
        <f aca="false">IFERROR(AU710/AG710,0)</f>
        <v>0</v>
      </c>
      <c r="AX710" s="264" t="n">
        <f aca="false">IFERROR(IF(AND($F710="OPEN",$AH710&gt;0),$AH710*_SoP*$AW710,IF(AND($F710="CLOSED",$AH710&gt;0),$AH710*_SoL*$AW710,0)),0)</f>
        <v>0</v>
      </c>
      <c r="AY710" s="264" t="n">
        <f aca="false">IFERROR(IF($AH710&lt;0,$AH710*_SoL,0),0)</f>
        <v>0</v>
      </c>
      <c r="AZ710" s="265" t="n">
        <f aca="false">AU710+AX710</f>
        <v>0</v>
      </c>
      <c r="BA710" s="265" t="n">
        <f aca="false">AJ710-AY710</f>
        <v>0</v>
      </c>
      <c r="BB710" s="265" t="n">
        <f aca="false">AZ710-BA710</f>
        <v>0</v>
      </c>
      <c r="BC710" s="266" t="n">
        <f aca="false">IF($BB710&gt;=0,$BB710,0)</f>
        <v>0</v>
      </c>
      <c r="BD710" s="379" t="n">
        <f aca="false">IF($BB710&lt;=0,-$BB710,0)</f>
        <v>-0</v>
      </c>
      <c r="BE710" s="380" t="n">
        <f aca="false">IF((V710-AJ710)&lt;0,0,V710-AJ710)</f>
        <v>0</v>
      </c>
      <c r="BF710" s="381" t="n">
        <f aca="false">IF(AW710&gt;1,0,V710-AW710*V710)</f>
        <v>0</v>
      </c>
    </row>
    <row r="711" customFormat="false" ht="19.5" hidden="false" customHeight="true" outlineLevel="0" collapsed="false">
      <c r="A711" s="166"/>
      <c r="B711" s="208" t="n">
        <f aca="false">B710+1</f>
        <v>93</v>
      </c>
      <c r="C711" s="166"/>
      <c r="D711" s="369" t="n">
        <f aca="false">INDEX(_Rge_Projectdata_IC,$B711,MATCH("Project-ID",_Rge_Headline_Projectdata,0))</f>
        <v>0</v>
      </c>
      <c r="E711" s="370" t="str">
        <f aca="false" t="array" ref="E711:E711">IF(INDEX(_Rge_Data_IC_CY,$B711,E$1)=0,"",TEXT(INDEX(_Rge_Data_IC_CY,$B711,E$1),"JJJJMMTT"))</f>
        <v/>
      </c>
      <c r="F711" s="371" t="str">
        <f aca="false" t="array" ref="F711:F711">INDEX(_Rge_Data_IC_CY,$B711,F$1)</f>
        <v>Closed</v>
      </c>
      <c r="G711" s="371" t="n">
        <f aca="false" t="array" ref="G711:G711">IFERROR(MATCH(INDEX(_Rge_Data_IC_CY,$B711,G$1),_Rge_Projectstatus,0),"")</f>
        <v>2</v>
      </c>
      <c r="H711" s="372" t="n">
        <f aca="false">INDEX(_Rge_Data_IC_CY,$B711,H$1)</f>
        <v>0</v>
      </c>
      <c r="I711" s="373" t="n">
        <f aca="false">INDEX(_Rge_Data_IC_CY,$B711,I$1)</f>
        <v>0</v>
      </c>
      <c r="J711" s="373" t="n">
        <f aca="false">INDEX(_Rge_Data_IC_CY,$B711,J$1)</f>
        <v>0</v>
      </c>
      <c r="K711" s="373" t="n">
        <f aca="false">INDEX(_Rge_Data_IC_CY,$B711,K$1)</f>
        <v>0</v>
      </c>
      <c r="L711" s="255" t="n">
        <f aca="false" t="array" ref="L711:L711">INDEX(_Rge_Data_IC_CY,$B711,L$1)</f>
        <v>0</v>
      </c>
      <c r="M711" s="255" t="n">
        <f aca="false" t="array" ref="M711:M711">INDEX(_Rge_Data_IC_CY,$B711,M$1)</f>
        <v>0</v>
      </c>
      <c r="N711" s="255" t="n">
        <f aca="false" t="array" ref="N711:N711">INDEX(_Rge_Data_IC_CY,$B711,N$1)</f>
        <v>0</v>
      </c>
      <c r="O711" s="255" t="n">
        <f aca="false" t="array" ref="O711:O711">INDEX(_Rge_Data_IC_CY,$B711,O$1)</f>
        <v>0</v>
      </c>
      <c r="P711" s="255" t="n">
        <f aca="false" t="array" ref="P711:P711">INDEX(_Rge_Data_IC_CY,$B711,P$1)</f>
        <v>0</v>
      </c>
      <c r="Q711" s="255" t="n">
        <f aca="false">INDEX(_Rge_Data_IC_CY,$B711,Q$1)</f>
        <v>0</v>
      </c>
      <c r="R711" s="255" t="n">
        <f aca="false" t="array" ref="R711:R711">INDEX(_Rge_Data_IC_CY,$B711,R$1)</f>
        <v>0</v>
      </c>
      <c r="S711" s="255" t="n">
        <f aca="false" t="array" ref="S711:S711">INDEX(_Rge_Data_IC_CY,$B711,S$1)</f>
        <v>0</v>
      </c>
      <c r="T711" s="255" t="n">
        <f aca="false">H711-S711</f>
        <v>0</v>
      </c>
      <c r="U711" s="374" t="n">
        <f aca="false">IFERROR(T711/H711,0)</f>
        <v>0</v>
      </c>
      <c r="V711" s="375" t="n">
        <f aca="false">INDEX(_Rge_Data_IC_CY,$B711,V$1)</f>
        <v>0</v>
      </c>
      <c r="W711" s="259" t="n">
        <f aca="false">INDEX(_Rge_Data_IC_CY,$B711,W$1)</f>
        <v>0</v>
      </c>
      <c r="X711" s="259" t="n">
        <f aca="false">INDEX(_Rge_Data_IC_CY,$B711,X$1)</f>
        <v>0</v>
      </c>
      <c r="Y711" s="259" t="n">
        <f aca="false">INDEX(_Rge_Data_IC_CY,$B711,Y$1)</f>
        <v>0</v>
      </c>
      <c r="Z711" s="259" t="n">
        <f aca="false" t="array" ref="Z711:Z711">INDEX(_Rge_Data_IC_CY,$B711,Z$1)</f>
        <v>0</v>
      </c>
      <c r="AA711" s="259" t="n">
        <f aca="false" t="array" ref="AA711:AA711">INDEX(_Rge_Data_IC_CY,$B711,AA$1)</f>
        <v>0</v>
      </c>
      <c r="AB711" s="259" t="n">
        <f aca="false" t="array" ref="AB711:AB711">INDEX(_Rge_Data_IC_CY,$B711,AB$1)</f>
        <v>0</v>
      </c>
      <c r="AC711" s="259" t="n">
        <f aca="false" t="array" ref="AC711:AC711">INDEX(_Rge_Data_IC_CY,$B711,AC$1)</f>
        <v>0</v>
      </c>
      <c r="AD711" s="259" t="n">
        <f aca="false" t="array" ref="AD711:AD711">INDEX(_Rge_Data_IC_CY,$B711,AD$1)</f>
        <v>0</v>
      </c>
      <c r="AE711" s="259" t="n">
        <f aca="false">INDEX(_Rge_Data_IC_CY,$B711,AE$1)</f>
        <v>0</v>
      </c>
      <c r="AF711" s="259" t="n">
        <f aca="false" t="array" ref="AF711:AF711">INDEX(_Rge_Data_IC_CY,$B711,AF$1)</f>
        <v>0</v>
      </c>
      <c r="AG711" s="259" t="n">
        <f aca="false" t="array" ref="AG711:AG711">INDEX(_Rge_Data_IC_CY,$B711,AG$1)</f>
        <v>0</v>
      </c>
      <c r="AH711" s="259" t="n">
        <f aca="false">V711-AG711</f>
        <v>0</v>
      </c>
      <c r="AI711" s="376" t="n">
        <f aca="false">IFERROR(AH711/V711,)</f>
        <v>0</v>
      </c>
      <c r="AJ711" s="377" t="n">
        <f aca="false">INDEX(_Rge_Data_IC_CY,$B711,AJ$1)</f>
        <v>0</v>
      </c>
      <c r="AK711" s="378" t="n">
        <f aca="false">INDEX(_Rge_Data_IC_CY,$B711,AK$1)</f>
        <v>0</v>
      </c>
      <c r="AL711" s="378" t="n">
        <f aca="false">INDEX(_Rge_Data_IC_CY,$B711,AL$1)</f>
        <v>0</v>
      </c>
      <c r="AM711" s="378" t="n">
        <f aca="false">INDEX(_Rge_Data_IC_CY,$B711,AM$1)</f>
        <v>0</v>
      </c>
      <c r="AN711" s="378" t="n">
        <f aca="false" t="array" ref="AN711:AN711">INDEX(_Rge_Data_IC_CY,$B711,AN$1)</f>
        <v>0</v>
      </c>
      <c r="AO711" s="378" t="n">
        <f aca="false" t="array" ref="AO711:AO711">INDEX(_Rge_Data_IC_CY,$B711,AO$1)</f>
        <v>0</v>
      </c>
      <c r="AP711" s="378" t="n">
        <f aca="false" t="array" ref="AP711:AP711">INDEX(_Rge_Data_IC_CY,$B711,AP$1)</f>
        <v>0</v>
      </c>
      <c r="AQ711" s="378" t="n">
        <f aca="false" t="array" ref="AQ711:AQ711">INDEX(_Rge_Data_IC_CY,$B711,AQ$1)</f>
        <v>0</v>
      </c>
      <c r="AR711" s="378" t="n">
        <f aca="false" t="array" ref="AR711:AR711">INDEX(_Rge_Data_IC_CY,$B711,AR$1)</f>
        <v>0</v>
      </c>
      <c r="AS711" s="378" t="n">
        <f aca="false">INDEX(_Rge_Data_IC_CY,$B711,AS$1)</f>
        <v>0</v>
      </c>
      <c r="AT711" s="378" t="n">
        <f aca="false" t="array" ref="AT711:AT711">INDEX(_Rge_Data_IC_CY,$B711,AT$1)</f>
        <v>0</v>
      </c>
      <c r="AU711" s="378" t="n">
        <f aca="false" t="array" ref="AU711:AU711">INDEX(_Rge_Data_IC_CY,$B711,AU$1)</f>
        <v>0</v>
      </c>
      <c r="AV711" s="262" t="e">
        <f aca="false">IF(#REF!="N",0,AU711+AX711+AY711)</f>
        <v>#REF!</v>
      </c>
      <c r="AW711" s="263" t="n">
        <f aca="false">IFERROR(AU711/AG711,0)</f>
        <v>0</v>
      </c>
      <c r="AX711" s="264" t="n">
        <f aca="false">IFERROR(IF(AND($F711="OPEN",$AH711&gt;0),$AH711*_SoP*$AW711,IF(AND($F711="CLOSED",$AH711&gt;0),$AH711*_SoL*$AW711,0)),0)</f>
        <v>0</v>
      </c>
      <c r="AY711" s="264" t="n">
        <f aca="false">IFERROR(IF($AH711&lt;0,$AH711*_SoL,0),0)</f>
        <v>0</v>
      </c>
      <c r="AZ711" s="265" t="n">
        <f aca="false">AU711+AX711</f>
        <v>0</v>
      </c>
      <c r="BA711" s="265" t="n">
        <f aca="false">AJ711-AY711</f>
        <v>0</v>
      </c>
      <c r="BB711" s="265" t="n">
        <f aca="false">AZ711-BA711</f>
        <v>0</v>
      </c>
      <c r="BC711" s="266" t="n">
        <f aca="false">IF($BB711&gt;=0,$BB711,0)</f>
        <v>0</v>
      </c>
      <c r="BD711" s="379" t="n">
        <f aca="false">IF($BB711&lt;=0,-$BB711,0)</f>
        <v>-0</v>
      </c>
      <c r="BE711" s="380" t="n">
        <f aca="false">IF((V711-AJ711)&lt;0,0,V711-AJ711)</f>
        <v>0</v>
      </c>
      <c r="BF711" s="381" t="n">
        <f aca="false">IF(AW711&gt;1,0,V711-AW711*V711)</f>
        <v>0</v>
      </c>
    </row>
    <row r="712" customFormat="false" ht="19.5" hidden="false" customHeight="true" outlineLevel="0" collapsed="false">
      <c r="A712" s="166"/>
      <c r="B712" s="208" t="n">
        <f aca="false">B711+1</f>
        <v>94</v>
      </c>
      <c r="C712" s="166"/>
      <c r="D712" s="369" t="n">
        <f aca="false">INDEX(_Rge_Projectdata_IC,$B712,MATCH("Project-ID",_Rge_Headline_Projectdata,0))</f>
        <v>0</v>
      </c>
      <c r="E712" s="370" t="str">
        <f aca="false" t="array" ref="E712:E712">IF(INDEX(_Rge_Data_IC_CY,$B712,E$1)=0,"",TEXT(INDEX(_Rge_Data_IC_CY,$B712,E$1),"JJJJMMTT"))</f>
        <v/>
      </c>
      <c r="F712" s="371" t="str">
        <f aca="false" t="array" ref="F712:F712">INDEX(_Rge_Data_IC_CY,$B712,F$1)</f>
        <v>Closed</v>
      </c>
      <c r="G712" s="371" t="n">
        <f aca="false" t="array" ref="G712:G712">IFERROR(MATCH(INDEX(_Rge_Data_IC_CY,$B712,G$1),_Rge_Projectstatus,0),"")</f>
        <v>2</v>
      </c>
      <c r="H712" s="372" t="n">
        <f aca="false">INDEX(_Rge_Data_IC_CY,$B712,H$1)</f>
        <v>0</v>
      </c>
      <c r="I712" s="373" t="n">
        <f aca="false">INDEX(_Rge_Data_IC_CY,$B712,I$1)</f>
        <v>0</v>
      </c>
      <c r="J712" s="373" t="n">
        <f aca="false">INDEX(_Rge_Data_IC_CY,$B712,J$1)</f>
        <v>0</v>
      </c>
      <c r="K712" s="373" t="n">
        <f aca="false">INDEX(_Rge_Data_IC_CY,$B712,K$1)</f>
        <v>0</v>
      </c>
      <c r="L712" s="255" t="n">
        <f aca="false" t="array" ref="L712:L712">INDEX(_Rge_Data_IC_CY,$B712,L$1)</f>
        <v>0</v>
      </c>
      <c r="M712" s="255" t="n">
        <f aca="false" t="array" ref="M712:M712">INDEX(_Rge_Data_IC_CY,$B712,M$1)</f>
        <v>0</v>
      </c>
      <c r="N712" s="255" t="n">
        <f aca="false" t="array" ref="N712:N712">INDEX(_Rge_Data_IC_CY,$B712,N$1)</f>
        <v>0</v>
      </c>
      <c r="O712" s="255" t="n">
        <f aca="false" t="array" ref="O712:O712">INDEX(_Rge_Data_IC_CY,$B712,O$1)</f>
        <v>0</v>
      </c>
      <c r="P712" s="255" t="n">
        <f aca="false" t="array" ref="P712:P712">INDEX(_Rge_Data_IC_CY,$B712,P$1)</f>
        <v>0</v>
      </c>
      <c r="Q712" s="255" t="n">
        <f aca="false">INDEX(_Rge_Data_IC_CY,$B712,Q$1)</f>
        <v>0</v>
      </c>
      <c r="R712" s="255" t="n">
        <f aca="false" t="array" ref="R712:R712">INDEX(_Rge_Data_IC_CY,$B712,R$1)</f>
        <v>0</v>
      </c>
      <c r="S712" s="255" t="n">
        <f aca="false" t="array" ref="S712:S712">INDEX(_Rge_Data_IC_CY,$B712,S$1)</f>
        <v>0</v>
      </c>
      <c r="T712" s="255" t="n">
        <f aca="false">H712-S712</f>
        <v>0</v>
      </c>
      <c r="U712" s="374" t="n">
        <f aca="false">IFERROR(T712/H712,0)</f>
        <v>0</v>
      </c>
      <c r="V712" s="375" t="n">
        <f aca="false">INDEX(_Rge_Data_IC_CY,$B712,V$1)</f>
        <v>0</v>
      </c>
      <c r="W712" s="259" t="n">
        <f aca="false">INDEX(_Rge_Data_IC_CY,$B712,W$1)</f>
        <v>0</v>
      </c>
      <c r="X712" s="259" t="n">
        <f aca="false">INDEX(_Rge_Data_IC_CY,$B712,X$1)</f>
        <v>0</v>
      </c>
      <c r="Y712" s="259" t="n">
        <f aca="false">INDEX(_Rge_Data_IC_CY,$B712,Y$1)</f>
        <v>0</v>
      </c>
      <c r="Z712" s="259" t="n">
        <f aca="false" t="array" ref="Z712:Z712">INDEX(_Rge_Data_IC_CY,$B712,Z$1)</f>
        <v>0</v>
      </c>
      <c r="AA712" s="259" t="n">
        <f aca="false" t="array" ref="AA712:AA712">INDEX(_Rge_Data_IC_CY,$B712,AA$1)</f>
        <v>0</v>
      </c>
      <c r="AB712" s="259" t="n">
        <f aca="false" t="array" ref="AB712:AB712">INDEX(_Rge_Data_IC_CY,$B712,AB$1)</f>
        <v>0</v>
      </c>
      <c r="AC712" s="259" t="n">
        <f aca="false" t="array" ref="AC712:AC712">INDEX(_Rge_Data_IC_CY,$B712,AC$1)</f>
        <v>0</v>
      </c>
      <c r="AD712" s="259" t="n">
        <f aca="false" t="array" ref="AD712:AD712">INDEX(_Rge_Data_IC_CY,$B712,AD$1)</f>
        <v>0</v>
      </c>
      <c r="AE712" s="259" t="n">
        <f aca="false">INDEX(_Rge_Data_IC_CY,$B712,AE$1)</f>
        <v>0</v>
      </c>
      <c r="AF712" s="259" t="n">
        <f aca="false" t="array" ref="AF712:AF712">INDEX(_Rge_Data_IC_CY,$B712,AF$1)</f>
        <v>0</v>
      </c>
      <c r="AG712" s="259" t="n">
        <f aca="false" t="array" ref="AG712:AG712">INDEX(_Rge_Data_IC_CY,$B712,AG$1)</f>
        <v>0</v>
      </c>
      <c r="AH712" s="259" t="n">
        <f aca="false">V712-AG712</f>
        <v>0</v>
      </c>
      <c r="AI712" s="376" t="n">
        <f aca="false">IFERROR(AH712/V712,)</f>
        <v>0</v>
      </c>
      <c r="AJ712" s="377" t="n">
        <f aca="false">INDEX(_Rge_Data_IC_CY,$B712,AJ$1)</f>
        <v>0</v>
      </c>
      <c r="AK712" s="378" t="n">
        <f aca="false">INDEX(_Rge_Data_IC_CY,$B712,AK$1)</f>
        <v>0</v>
      </c>
      <c r="AL712" s="378" t="n">
        <f aca="false">INDEX(_Rge_Data_IC_CY,$B712,AL$1)</f>
        <v>0</v>
      </c>
      <c r="AM712" s="378" t="n">
        <f aca="false">INDEX(_Rge_Data_IC_CY,$B712,AM$1)</f>
        <v>0</v>
      </c>
      <c r="AN712" s="378" t="n">
        <f aca="false" t="array" ref="AN712:AN712">INDEX(_Rge_Data_IC_CY,$B712,AN$1)</f>
        <v>0</v>
      </c>
      <c r="AO712" s="378" t="n">
        <f aca="false" t="array" ref="AO712:AO712">INDEX(_Rge_Data_IC_CY,$B712,AO$1)</f>
        <v>0</v>
      </c>
      <c r="AP712" s="378" t="n">
        <f aca="false" t="array" ref="AP712:AP712">INDEX(_Rge_Data_IC_CY,$B712,AP$1)</f>
        <v>0</v>
      </c>
      <c r="AQ712" s="378" t="n">
        <f aca="false" t="array" ref="AQ712:AQ712">INDEX(_Rge_Data_IC_CY,$B712,AQ$1)</f>
        <v>0</v>
      </c>
      <c r="AR712" s="378" t="n">
        <f aca="false" t="array" ref="AR712:AR712">INDEX(_Rge_Data_IC_CY,$B712,AR$1)</f>
        <v>0</v>
      </c>
      <c r="AS712" s="378" t="n">
        <f aca="false">INDEX(_Rge_Data_IC_CY,$B712,AS$1)</f>
        <v>0</v>
      </c>
      <c r="AT712" s="378" t="n">
        <f aca="false" t="array" ref="AT712:AT712">INDEX(_Rge_Data_IC_CY,$B712,AT$1)</f>
        <v>0</v>
      </c>
      <c r="AU712" s="378" t="n">
        <f aca="false" t="array" ref="AU712:AU712">INDEX(_Rge_Data_IC_CY,$B712,AU$1)</f>
        <v>0</v>
      </c>
      <c r="AV712" s="262" t="e">
        <f aca="false">IF(#REF!="N",0,AU712+AX712+AY712)</f>
        <v>#REF!</v>
      </c>
      <c r="AW712" s="263" t="n">
        <f aca="false">IFERROR(AU712/AG712,0)</f>
        <v>0</v>
      </c>
      <c r="AX712" s="264" t="n">
        <f aca="false">IFERROR(IF(AND($F712="OPEN",$AH712&gt;0),$AH712*_SoP*$AW712,IF(AND($F712="CLOSED",$AH712&gt;0),$AH712*_SoL*$AW712,0)),0)</f>
        <v>0</v>
      </c>
      <c r="AY712" s="264" t="n">
        <f aca="false">IFERROR(IF($AH712&lt;0,$AH712*_SoL,0),0)</f>
        <v>0</v>
      </c>
      <c r="AZ712" s="265" t="n">
        <f aca="false">AU712+AX712</f>
        <v>0</v>
      </c>
      <c r="BA712" s="265" t="n">
        <f aca="false">AJ712-AY712</f>
        <v>0</v>
      </c>
      <c r="BB712" s="265" t="n">
        <f aca="false">AZ712-BA712</f>
        <v>0</v>
      </c>
      <c r="BC712" s="266" t="n">
        <f aca="false">IF($BB712&gt;=0,$BB712,0)</f>
        <v>0</v>
      </c>
      <c r="BD712" s="379" t="n">
        <f aca="false">IF($BB712&lt;=0,-$BB712,0)</f>
        <v>-0</v>
      </c>
      <c r="BE712" s="380" t="n">
        <f aca="false">IF((V712-AJ712)&lt;0,0,V712-AJ712)</f>
        <v>0</v>
      </c>
      <c r="BF712" s="381" t="n">
        <f aca="false">IF(AW712&gt;1,0,V712-AW712*V712)</f>
        <v>0</v>
      </c>
    </row>
    <row r="713" customFormat="false" ht="19.5" hidden="false" customHeight="true" outlineLevel="0" collapsed="false">
      <c r="A713" s="166"/>
      <c r="B713" s="208" t="n">
        <f aca="false">B712+1</f>
        <v>95</v>
      </c>
      <c r="C713" s="166"/>
      <c r="D713" s="369" t="n">
        <f aca="false">INDEX(_Rge_Projectdata_IC,$B713,MATCH("Project-ID",_Rge_Headline_Projectdata,0))</f>
        <v>0</v>
      </c>
      <c r="E713" s="370" t="str">
        <f aca="false" t="array" ref="E713:E713">IF(INDEX(_Rge_Data_IC_CY,$B713,E$1)=0,"",TEXT(INDEX(_Rge_Data_IC_CY,$B713,E$1),"JJJJMMTT"))</f>
        <v/>
      </c>
      <c r="F713" s="371" t="str">
        <f aca="false" t="array" ref="F713:F713">INDEX(_Rge_Data_IC_CY,$B713,F$1)</f>
        <v>Closed</v>
      </c>
      <c r="G713" s="371" t="n">
        <f aca="false" t="array" ref="G713:G713">IFERROR(MATCH(INDEX(_Rge_Data_IC_CY,$B713,G$1),_Rge_Projectstatus,0),"")</f>
        <v>2</v>
      </c>
      <c r="H713" s="372" t="n">
        <f aca="false">INDEX(_Rge_Data_IC_CY,$B713,H$1)</f>
        <v>0</v>
      </c>
      <c r="I713" s="373" t="n">
        <f aca="false">INDEX(_Rge_Data_IC_CY,$B713,I$1)</f>
        <v>0</v>
      </c>
      <c r="J713" s="373" t="n">
        <f aca="false">INDEX(_Rge_Data_IC_CY,$B713,J$1)</f>
        <v>0</v>
      </c>
      <c r="K713" s="373" t="n">
        <f aca="false">INDEX(_Rge_Data_IC_CY,$B713,K$1)</f>
        <v>0</v>
      </c>
      <c r="L713" s="255" t="n">
        <f aca="false" t="array" ref="L713:L713">INDEX(_Rge_Data_IC_CY,$B713,L$1)</f>
        <v>0</v>
      </c>
      <c r="M713" s="255" t="n">
        <f aca="false" t="array" ref="M713:M713">INDEX(_Rge_Data_IC_CY,$B713,M$1)</f>
        <v>0</v>
      </c>
      <c r="N713" s="255" t="n">
        <f aca="false" t="array" ref="N713:N713">INDEX(_Rge_Data_IC_CY,$B713,N$1)</f>
        <v>0</v>
      </c>
      <c r="O713" s="255" t="n">
        <f aca="false" t="array" ref="O713:O713">INDEX(_Rge_Data_IC_CY,$B713,O$1)</f>
        <v>0</v>
      </c>
      <c r="P713" s="255" t="n">
        <f aca="false" t="array" ref="P713:P713">INDEX(_Rge_Data_IC_CY,$B713,P$1)</f>
        <v>0</v>
      </c>
      <c r="Q713" s="255" t="n">
        <f aca="false">INDEX(_Rge_Data_IC_CY,$B713,Q$1)</f>
        <v>0</v>
      </c>
      <c r="R713" s="255" t="n">
        <f aca="false" t="array" ref="R713:R713">INDEX(_Rge_Data_IC_CY,$B713,R$1)</f>
        <v>0</v>
      </c>
      <c r="S713" s="255" t="n">
        <f aca="false" t="array" ref="S713:S713">INDEX(_Rge_Data_IC_CY,$B713,S$1)</f>
        <v>0</v>
      </c>
      <c r="T713" s="255" t="n">
        <f aca="false">H713-S713</f>
        <v>0</v>
      </c>
      <c r="U713" s="374" t="n">
        <f aca="false">IFERROR(T713/H713,0)</f>
        <v>0</v>
      </c>
      <c r="V713" s="375" t="n">
        <f aca="false">INDEX(_Rge_Data_IC_CY,$B713,V$1)</f>
        <v>0</v>
      </c>
      <c r="W713" s="259" t="n">
        <f aca="false">INDEX(_Rge_Data_IC_CY,$B713,W$1)</f>
        <v>0</v>
      </c>
      <c r="X713" s="259" t="n">
        <f aca="false">INDEX(_Rge_Data_IC_CY,$B713,X$1)</f>
        <v>0</v>
      </c>
      <c r="Y713" s="259" t="n">
        <f aca="false">INDEX(_Rge_Data_IC_CY,$B713,Y$1)</f>
        <v>0</v>
      </c>
      <c r="Z713" s="259" t="n">
        <f aca="false" t="array" ref="Z713:Z713">INDEX(_Rge_Data_IC_CY,$B713,Z$1)</f>
        <v>0</v>
      </c>
      <c r="AA713" s="259" t="n">
        <f aca="false" t="array" ref="AA713:AA713">INDEX(_Rge_Data_IC_CY,$B713,AA$1)</f>
        <v>0</v>
      </c>
      <c r="AB713" s="259" t="n">
        <f aca="false" t="array" ref="AB713:AB713">INDEX(_Rge_Data_IC_CY,$B713,AB$1)</f>
        <v>0</v>
      </c>
      <c r="AC713" s="259" t="n">
        <f aca="false" t="array" ref="AC713:AC713">INDEX(_Rge_Data_IC_CY,$B713,AC$1)</f>
        <v>0</v>
      </c>
      <c r="AD713" s="259" t="n">
        <f aca="false" t="array" ref="AD713:AD713">INDEX(_Rge_Data_IC_CY,$B713,AD$1)</f>
        <v>0</v>
      </c>
      <c r="AE713" s="259" t="n">
        <f aca="false">INDEX(_Rge_Data_IC_CY,$B713,AE$1)</f>
        <v>0</v>
      </c>
      <c r="AF713" s="259" t="n">
        <f aca="false" t="array" ref="AF713:AF713">INDEX(_Rge_Data_IC_CY,$B713,AF$1)</f>
        <v>0</v>
      </c>
      <c r="AG713" s="259" t="n">
        <f aca="false" t="array" ref="AG713:AG713">INDEX(_Rge_Data_IC_CY,$B713,AG$1)</f>
        <v>0</v>
      </c>
      <c r="AH713" s="259" t="n">
        <f aca="false">V713-AG713</f>
        <v>0</v>
      </c>
      <c r="AI713" s="376" t="n">
        <f aca="false">IFERROR(AH713/V713,)</f>
        <v>0</v>
      </c>
      <c r="AJ713" s="377" t="n">
        <f aca="false">INDEX(_Rge_Data_IC_CY,$B713,AJ$1)</f>
        <v>0</v>
      </c>
      <c r="AK713" s="378" t="n">
        <f aca="false">INDEX(_Rge_Data_IC_CY,$B713,AK$1)</f>
        <v>0</v>
      </c>
      <c r="AL713" s="378" t="n">
        <f aca="false">INDEX(_Rge_Data_IC_CY,$B713,AL$1)</f>
        <v>0</v>
      </c>
      <c r="AM713" s="378" t="n">
        <f aca="false">INDEX(_Rge_Data_IC_CY,$B713,AM$1)</f>
        <v>0</v>
      </c>
      <c r="AN713" s="378" t="n">
        <f aca="false" t="array" ref="AN713:AN713">INDEX(_Rge_Data_IC_CY,$B713,AN$1)</f>
        <v>0</v>
      </c>
      <c r="AO713" s="378" t="n">
        <f aca="false" t="array" ref="AO713:AO713">INDEX(_Rge_Data_IC_CY,$B713,AO$1)</f>
        <v>0</v>
      </c>
      <c r="AP713" s="378" t="n">
        <f aca="false" t="array" ref="AP713:AP713">INDEX(_Rge_Data_IC_CY,$B713,AP$1)</f>
        <v>0</v>
      </c>
      <c r="AQ713" s="378" t="n">
        <f aca="false" t="array" ref="AQ713:AQ713">INDEX(_Rge_Data_IC_CY,$B713,AQ$1)</f>
        <v>0</v>
      </c>
      <c r="AR713" s="378" t="n">
        <f aca="false" t="array" ref="AR713:AR713">INDEX(_Rge_Data_IC_CY,$B713,AR$1)</f>
        <v>0</v>
      </c>
      <c r="AS713" s="378" t="n">
        <f aca="false">INDEX(_Rge_Data_IC_CY,$B713,AS$1)</f>
        <v>0</v>
      </c>
      <c r="AT713" s="378" t="n">
        <f aca="false" t="array" ref="AT713:AT713">INDEX(_Rge_Data_IC_CY,$B713,AT$1)</f>
        <v>0</v>
      </c>
      <c r="AU713" s="378" t="n">
        <f aca="false" t="array" ref="AU713:AU713">INDEX(_Rge_Data_IC_CY,$B713,AU$1)</f>
        <v>0</v>
      </c>
      <c r="AV713" s="262" t="e">
        <f aca="false">IF(#REF!="N",0,AU713+AX713+AY713)</f>
        <v>#REF!</v>
      </c>
      <c r="AW713" s="263" t="n">
        <f aca="false">IFERROR(AU713/AG713,0)</f>
        <v>0</v>
      </c>
      <c r="AX713" s="264" t="n">
        <f aca="false">IFERROR(IF(AND($F713="OPEN",$AH713&gt;0),$AH713*_SoP*$AW713,IF(AND($F713="CLOSED",$AH713&gt;0),$AH713*_SoL*$AW713,0)),0)</f>
        <v>0</v>
      </c>
      <c r="AY713" s="264" t="n">
        <f aca="false">IFERROR(IF($AH713&lt;0,$AH713*_SoL,0),0)</f>
        <v>0</v>
      </c>
      <c r="AZ713" s="265" t="n">
        <f aca="false">AU713+AX713</f>
        <v>0</v>
      </c>
      <c r="BA713" s="265" t="n">
        <f aca="false">AJ713-AY713</f>
        <v>0</v>
      </c>
      <c r="BB713" s="265" t="n">
        <f aca="false">AZ713-BA713</f>
        <v>0</v>
      </c>
      <c r="BC713" s="266" t="n">
        <f aca="false">IF($BB713&gt;=0,$BB713,0)</f>
        <v>0</v>
      </c>
      <c r="BD713" s="379" t="n">
        <f aca="false">IF($BB713&lt;=0,-$BB713,0)</f>
        <v>-0</v>
      </c>
      <c r="BE713" s="380" t="n">
        <f aca="false">IF((V713-AJ713)&lt;0,0,V713-AJ713)</f>
        <v>0</v>
      </c>
      <c r="BF713" s="381" t="n">
        <f aca="false">IF(AW713&gt;1,0,V713-AW713*V713)</f>
        <v>0</v>
      </c>
    </row>
    <row r="714" customFormat="false" ht="19.5" hidden="false" customHeight="true" outlineLevel="0" collapsed="false">
      <c r="A714" s="166"/>
      <c r="B714" s="208" t="n">
        <f aca="false">B713+1</f>
        <v>96</v>
      </c>
      <c r="C714" s="166"/>
      <c r="D714" s="369" t="n">
        <f aca="false">INDEX(_Rge_Projectdata_IC,$B714,MATCH("Project-ID",_Rge_Headline_Projectdata,0))</f>
        <v>0</v>
      </c>
      <c r="E714" s="370" t="str">
        <f aca="false" t="array" ref="E714:E714">IF(INDEX(_Rge_Data_IC_CY,$B714,E$1)=0,"",TEXT(INDEX(_Rge_Data_IC_CY,$B714,E$1),"JJJJMMTT"))</f>
        <v/>
      </c>
      <c r="F714" s="371" t="str">
        <f aca="false" t="array" ref="F714:F714">INDEX(_Rge_Data_IC_CY,$B714,F$1)</f>
        <v>Closed</v>
      </c>
      <c r="G714" s="371" t="n">
        <f aca="false" t="array" ref="G714:G714">IFERROR(MATCH(INDEX(_Rge_Data_IC_CY,$B714,G$1),_Rge_Projectstatus,0),"")</f>
        <v>2</v>
      </c>
      <c r="H714" s="372" t="n">
        <f aca="false">INDEX(_Rge_Data_IC_CY,$B714,H$1)</f>
        <v>0</v>
      </c>
      <c r="I714" s="373" t="n">
        <f aca="false">INDEX(_Rge_Data_IC_CY,$B714,I$1)</f>
        <v>0</v>
      </c>
      <c r="J714" s="373" t="n">
        <f aca="false">INDEX(_Rge_Data_IC_CY,$B714,J$1)</f>
        <v>0</v>
      </c>
      <c r="K714" s="373" t="n">
        <f aca="false">INDEX(_Rge_Data_IC_CY,$B714,K$1)</f>
        <v>0</v>
      </c>
      <c r="L714" s="255" t="n">
        <f aca="false" t="array" ref="L714:L714">INDEX(_Rge_Data_IC_CY,$B714,L$1)</f>
        <v>0</v>
      </c>
      <c r="M714" s="255" t="n">
        <f aca="false" t="array" ref="M714:M714">INDEX(_Rge_Data_IC_CY,$B714,M$1)</f>
        <v>0</v>
      </c>
      <c r="N714" s="255" t="n">
        <f aca="false" t="array" ref="N714:N714">INDEX(_Rge_Data_IC_CY,$B714,N$1)</f>
        <v>0</v>
      </c>
      <c r="O714" s="255" t="n">
        <f aca="false" t="array" ref="O714:O714">INDEX(_Rge_Data_IC_CY,$B714,O$1)</f>
        <v>0</v>
      </c>
      <c r="P714" s="255" t="n">
        <f aca="false" t="array" ref="P714:P714">INDEX(_Rge_Data_IC_CY,$B714,P$1)</f>
        <v>0</v>
      </c>
      <c r="Q714" s="255" t="n">
        <f aca="false">INDEX(_Rge_Data_IC_CY,$B714,Q$1)</f>
        <v>0</v>
      </c>
      <c r="R714" s="255" t="n">
        <f aca="false" t="array" ref="R714:R714">INDEX(_Rge_Data_IC_CY,$B714,R$1)</f>
        <v>0</v>
      </c>
      <c r="S714" s="255" t="n">
        <f aca="false" t="array" ref="S714:S714">INDEX(_Rge_Data_IC_CY,$B714,S$1)</f>
        <v>0</v>
      </c>
      <c r="T714" s="255" t="n">
        <f aca="false">H714-S714</f>
        <v>0</v>
      </c>
      <c r="U714" s="374" t="n">
        <f aca="false">IFERROR(T714/H714,0)</f>
        <v>0</v>
      </c>
      <c r="V714" s="375" t="n">
        <f aca="false">INDEX(_Rge_Data_IC_CY,$B714,V$1)</f>
        <v>0</v>
      </c>
      <c r="W714" s="259" t="n">
        <f aca="false">INDEX(_Rge_Data_IC_CY,$B714,W$1)</f>
        <v>0</v>
      </c>
      <c r="X714" s="259" t="n">
        <f aca="false">INDEX(_Rge_Data_IC_CY,$B714,X$1)</f>
        <v>0</v>
      </c>
      <c r="Y714" s="259" t="n">
        <f aca="false">INDEX(_Rge_Data_IC_CY,$B714,Y$1)</f>
        <v>0</v>
      </c>
      <c r="Z714" s="259" t="n">
        <f aca="false" t="array" ref="Z714:Z714">INDEX(_Rge_Data_IC_CY,$B714,Z$1)</f>
        <v>0</v>
      </c>
      <c r="AA714" s="259" t="n">
        <f aca="false" t="array" ref="AA714:AA714">INDEX(_Rge_Data_IC_CY,$B714,AA$1)</f>
        <v>0</v>
      </c>
      <c r="AB714" s="259" t="n">
        <f aca="false" t="array" ref="AB714:AB714">INDEX(_Rge_Data_IC_CY,$B714,AB$1)</f>
        <v>0</v>
      </c>
      <c r="AC714" s="259" t="n">
        <f aca="false" t="array" ref="AC714:AC714">INDEX(_Rge_Data_IC_CY,$B714,AC$1)</f>
        <v>0</v>
      </c>
      <c r="AD714" s="259" t="n">
        <f aca="false" t="array" ref="AD714:AD714">INDEX(_Rge_Data_IC_CY,$B714,AD$1)</f>
        <v>0</v>
      </c>
      <c r="AE714" s="259" t="n">
        <f aca="false">INDEX(_Rge_Data_IC_CY,$B714,AE$1)</f>
        <v>0</v>
      </c>
      <c r="AF714" s="259" t="n">
        <f aca="false" t="array" ref="AF714:AF714">INDEX(_Rge_Data_IC_CY,$B714,AF$1)</f>
        <v>0</v>
      </c>
      <c r="AG714" s="259" t="n">
        <f aca="false" t="array" ref="AG714:AG714">INDEX(_Rge_Data_IC_CY,$B714,AG$1)</f>
        <v>0</v>
      </c>
      <c r="AH714" s="259" t="n">
        <f aca="false">V714-AG714</f>
        <v>0</v>
      </c>
      <c r="AI714" s="376" t="n">
        <f aca="false">IFERROR(AH714/V714,)</f>
        <v>0</v>
      </c>
      <c r="AJ714" s="377" t="n">
        <f aca="false">INDEX(_Rge_Data_IC_CY,$B714,AJ$1)</f>
        <v>0</v>
      </c>
      <c r="AK714" s="378" t="n">
        <f aca="false">INDEX(_Rge_Data_IC_CY,$B714,AK$1)</f>
        <v>0</v>
      </c>
      <c r="AL714" s="378" t="n">
        <f aca="false">INDEX(_Rge_Data_IC_CY,$B714,AL$1)</f>
        <v>0</v>
      </c>
      <c r="AM714" s="378" t="n">
        <f aca="false">INDEX(_Rge_Data_IC_CY,$B714,AM$1)</f>
        <v>0</v>
      </c>
      <c r="AN714" s="378" t="n">
        <f aca="false" t="array" ref="AN714:AN714">INDEX(_Rge_Data_IC_CY,$B714,AN$1)</f>
        <v>0</v>
      </c>
      <c r="AO714" s="378" t="n">
        <f aca="false" t="array" ref="AO714:AO714">INDEX(_Rge_Data_IC_CY,$B714,AO$1)</f>
        <v>0</v>
      </c>
      <c r="AP714" s="378" t="n">
        <f aca="false" t="array" ref="AP714:AP714">INDEX(_Rge_Data_IC_CY,$B714,AP$1)</f>
        <v>0</v>
      </c>
      <c r="AQ714" s="378" t="n">
        <f aca="false" t="array" ref="AQ714:AQ714">INDEX(_Rge_Data_IC_CY,$B714,AQ$1)</f>
        <v>0</v>
      </c>
      <c r="AR714" s="378" t="n">
        <f aca="false" t="array" ref="AR714:AR714">INDEX(_Rge_Data_IC_CY,$B714,AR$1)</f>
        <v>0</v>
      </c>
      <c r="AS714" s="378" t="n">
        <f aca="false">INDEX(_Rge_Data_IC_CY,$B714,AS$1)</f>
        <v>0</v>
      </c>
      <c r="AT714" s="378" t="n">
        <f aca="false" t="array" ref="AT714:AT714">INDEX(_Rge_Data_IC_CY,$B714,AT$1)</f>
        <v>0</v>
      </c>
      <c r="AU714" s="378" t="n">
        <f aca="false" t="array" ref="AU714:AU714">INDEX(_Rge_Data_IC_CY,$B714,AU$1)</f>
        <v>0</v>
      </c>
      <c r="AV714" s="262" t="e">
        <f aca="false">IF(#REF!="N",0,AU714+AX714+AY714)</f>
        <v>#REF!</v>
      </c>
      <c r="AW714" s="263" t="n">
        <f aca="false">IFERROR(AU714/AG714,0)</f>
        <v>0</v>
      </c>
      <c r="AX714" s="264" t="n">
        <f aca="false">IFERROR(IF(AND($F714="OPEN",$AH714&gt;0),$AH714*_SoP*$AW714,IF(AND($F714="CLOSED",$AH714&gt;0),$AH714*_SoL*$AW714,0)),0)</f>
        <v>0</v>
      </c>
      <c r="AY714" s="264" t="n">
        <f aca="false">IFERROR(IF($AH714&lt;0,$AH714*_SoL,0),0)</f>
        <v>0</v>
      </c>
      <c r="AZ714" s="265" t="n">
        <f aca="false">AU714+AX714</f>
        <v>0</v>
      </c>
      <c r="BA714" s="265" t="n">
        <f aca="false">AJ714-AY714</f>
        <v>0</v>
      </c>
      <c r="BB714" s="265" t="n">
        <f aca="false">AZ714-BA714</f>
        <v>0</v>
      </c>
      <c r="BC714" s="266" t="n">
        <f aca="false">IF($BB714&gt;=0,$BB714,0)</f>
        <v>0</v>
      </c>
      <c r="BD714" s="379" t="n">
        <f aca="false">IF($BB714&lt;=0,-$BB714,0)</f>
        <v>-0</v>
      </c>
      <c r="BE714" s="380" t="n">
        <f aca="false">IF((V714-AJ714)&lt;0,0,V714-AJ714)</f>
        <v>0</v>
      </c>
      <c r="BF714" s="381" t="n">
        <f aca="false">IF(AW714&gt;1,0,V714-AW714*V714)</f>
        <v>0</v>
      </c>
    </row>
    <row r="715" customFormat="false" ht="19.5" hidden="false" customHeight="true" outlineLevel="0" collapsed="false">
      <c r="A715" s="166"/>
      <c r="B715" s="208" t="n">
        <f aca="false">B714+1</f>
        <v>97</v>
      </c>
      <c r="C715" s="166"/>
      <c r="D715" s="369" t="n">
        <f aca="false">INDEX(_Rge_Projectdata_IC,$B715,MATCH("Project-ID",_Rge_Headline_Projectdata,0))</f>
        <v>0</v>
      </c>
      <c r="E715" s="370" t="str">
        <f aca="false" t="array" ref="E715:E715">IF(INDEX(_Rge_Data_IC_CY,$B715,E$1)=0,"",TEXT(INDEX(_Rge_Data_IC_CY,$B715,E$1),"JJJJMMTT"))</f>
        <v/>
      </c>
      <c r="F715" s="371" t="str">
        <f aca="false" t="array" ref="F715:F715">INDEX(_Rge_Data_IC_CY,$B715,F$1)</f>
        <v>Closed</v>
      </c>
      <c r="G715" s="371" t="n">
        <f aca="false" t="array" ref="G715:G715">IFERROR(MATCH(INDEX(_Rge_Data_IC_CY,$B715,G$1),_Rge_Projectstatus,0),"")</f>
        <v>2</v>
      </c>
      <c r="H715" s="372" t="n">
        <f aca="false">INDEX(_Rge_Data_IC_CY,$B715,H$1)</f>
        <v>0</v>
      </c>
      <c r="I715" s="373" t="n">
        <f aca="false">INDEX(_Rge_Data_IC_CY,$B715,I$1)</f>
        <v>0</v>
      </c>
      <c r="J715" s="373" t="n">
        <f aca="false">INDEX(_Rge_Data_IC_CY,$B715,J$1)</f>
        <v>0</v>
      </c>
      <c r="K715" s="373" t="n">
        <f aca="false">INDEX(_Rge_Data_IC_CY,$B715,K$1)</f>
        <v>0</v>
      </c>
      <c r="L715" s="255" t="n">
        <f aca="false" t="array" ref="L715:L715">INDEX(_Rge_Data_IC_CY,$B715,L$1)</f>
        <v>0</v>
      </c>
      <c r="M715" s="255" t="n">
        <f aca="false" t="array" ref="M715:M715">INDEX(_Rge_Data_IC_CY,$B715,M$1)</f>
        <v>0</v>
      </c>
      <c r="N715" s="255" t="n">
        <f aca="false" t="array" ref="N715:N715">INDEX(_Rge_Data_IC_CY,$B715,N$1)</f>
        <v>0</v>
      </c>
      <c r="O715" s="255" t="n">
        <f aca="false" t="array" ref="O715:O715">INDEX(_Rge_Data_IC_CY,$B715,O$1)</f>
        <v>0</v>
      </c>
      <c r="P715" s="255" t="n">
        <f aca="false" t="array" ref="P715:P715">INDEX(_Rge_Data_IC_CY,$B715,P$1)</f>
        <v>0</v>
      </c>
      <c r="Q715" s="255" t="n">
        <f aca="false">INDEX(_Rge_Data_IC_CY,$B715,Q$1)</f>
        <v>0</v>
      </c>
      <c r="R715" s="255" t="n">
        <f aca="false" t="array" ref="R715:R715">INDEX(_Rge_Data_IC_CY,$B715,R$1)</f>
        <v>0</v>
      </c>
      <c r="S715" s="255" t="n">
        <f aca="false" t="array" ref="S715:S715">INDEX(_Rge_Data_IC_CY,$B715,S$1)</f>
        <v>0</v>
      </c>
      <c r="T715" s="255" t="n">
        <f aca="false">H715-S715</f>
        <v>0</v>
      </c>
      <c r="U715" s="374" t="n">
        <f aca="false">IFERROR(T715/H715,0)</f>
        <v>0</v>
      </c>
      <c r="V715" s="375" t="n">
        <f aca="false">INDEX(_Rge_Data_IC_CY,$B715,V$1)</f>
        <v>0</v>
      </c>
      <c r="W715" s="259" t="n">
        <f aca="false">INDEX(_Rge_Data_IC_CY,$B715,W$1)</f>
        <v>0</v>
      </c>
      <c r="X715" s="259" t="n">
        <f aca="false">INDEX(_Rge_Data_IC_CY,$B715,X$1)</f>
        <v>0</v>
      </c>
      <c r="Y715" s="259" t="n">
        <f aca="false">INDEX(_Rge_Data_IC_CY,$B715,Y$1)</f>
        <v>0</v>
      </c>
      <c r="Z715" s="259" t="n">
        <f aca="false" t="array" ref="Z715:Z715">INDEX(_Rge_Data_IC_CY,$B715,Z$1)</f>
        <v>0</v>
      </c>
      <c r="AA715" s="259" t="n">
        <f aca="false" t="array" ref="AA715:AA715">INDEX(_Rge_Data_IC_CY,$B715,AA$1)</f>
        <v>0</v>
      </c>
      <c r="AB715" s="259" t="n">
        <f aca="false" t="array" ref="AB715:AB715">INDEX(_Rge_Data_IC_CY,$B715,AB$1)</f>
        <v>0</v>
      </c>
      <c r="AC715" s="259" t="n">
        <f aca="false" t="array" ref="AC715:AC715">INDEX(_Rge_Data_IC_CY,$B715,AC$1)</f>
        <v>0</v>
      </c>
      <c r="AD715" s="259" t="n">
        <f aca="false" t="array" ref="AD715:AD715">INDEX(_Rge_Data_IC_CY,$B715,AD$1)</f>
        <v>0</v>
      </c>
      <c r="AE715" s="259" t="n">
        <f aca="false">INDEX(_Rge_Data_IC_CY,$B715,AE$1)</f>
        <v>0</v>
      </c>
      <c r="AF715" s="259" t="n">
        <f aca="false" t="array" ref="AF715:AF715">INDEX(_Rge_Data_IC_CY,$B715,AF$1)</f>
        <v>0</v>
      </c>
      <c r="AG715" s="259" t="n">
        <f aca="false" t="array" ref="AG715:AG715">INDEX(_Rge_Data_IC_CY,$B715,AG$1)</f>
        <v>0</v>
      </c>
      <c r="AH715" s="259" t="n">
        <f aca="false">V715-AG715</f>
        <v>0</v>
      </c>
      <c r="AI715" s="376" t="n">
        <f aca="false">IFERROR(AH715/V715,)</f>
        <v>0</v>
      </c>
      <c r="AJ715" s="377" t="n">
        <f aca="false">INDEX(_Rge_Data_IC_CY,$B715,AJ$1)</f>
        <v>0</v>
      </c>
      <c r="AK715" s="378" t="n">
        <f aca="false">INDEX(_Rge_Data_IC_CY,$B715,AK$1)</f>
        <v>0</v>
      </c>
      <c r="AL715" s="378" t="n">
        <f aca="false">INDEX(_Rge_Data_IC_CY,$B715,AL$1)</f>
        <v>0</v>
      </c>
      <c r="AM715" s="378" t="n">
        <f aca="false">INDEX(_Rge_Data_IC_CY,$B715,AM$1)</f>
        <v>0</v>
      </c>
      <c r="AN715" s="378" t="n">
        <f aca="false" t="array" ref="AN715:AN715">INDEX(_Rge_Data_IC_CY,$B715,AN$1)</f>
        <v>0</v>
      </c>
      <c r="AO715" s="378" t="n">
        <f aca="false" t="array" ref="AO715:AO715">INDEX(_Rge_Data_IC_CY,$B715,AO$1)</f>
        <v>0</v>
      </c>
      <c r="AP715" s="378" t="n">
        <f aca="false" t="array" ref="AP715:AP715">INDEX(_Rge_Data_IC_CY,$B715,AP$1)</f>
        <v>0</v>
      </c>
      <c r="AQ715" s="378" t="n">
        <f aca="false" t="array" ref="AQ715:AQ715">INDEX(_Rge_Data_IC_CY,$B715,AQ$1)</f>
        <v>0</v>
      </c>
      <c r="AR715" s="378" t="n">
        <f aca="false" t="array" ref="AR715:AR715">INDEX(_Rge_Data_IC_CY,$B715,AR$1)</f>
        <v>0</v>
      </c>
      <c r="AS715" s="378" t="n">
        <f aca="false">INDEX(_Rge_Data_IC_CY,$B715,AS$1)</f>
        <v>0</v>
      </c>
      <c r="AT715" s="378" t="n">
        <f aca="false" t="array" ref="AT715:AT715">INDEX(_Rge_Data_IC_CY,$B715,AT$1)</f>
        <v>0</v>
      </c>
      <c r="AU715" s="378" t="n">
        <f aca="false" t="array" ref="AU715:AU715">INDEX(_Rge_Data_IC_CY,$B715,AU$1)</f>
        <v>0</v>
      </c>
      <c r="AV715" s="262" t="e">
        <f aca="false">IF(#REF!="N",0,AU715+AX715+AY715)</f>
        <v>#REF!</v>
      </c>
      <c r="AW715" s="263" t="n">
        <f aca="false">IFERROR(AU715/AG715,0)</f>
        <v>0</v>
      </c>
      <c r="AX715" s="264" t="n">
        <f aca="false">IFERROR(IF(AND($F715="OPEN",$AH715&gt;0),$AH715*_SoP*$AW715,IF(AND($F715="CLOSED",$AH715&gt;0),$AH715*_SoL*$AW715,0)),0)</f>
        <v>0</v>
      </c>
      <c r="AY715" s="264" t="n">
        <f aca="false">IFERROR(IF($AH715&lt;0,$AH715*_SoL,0),0)</f>
        <v>0</v>
      </c>
      <c r="AZ715" s="265" t="n">
        <f aca="false">AU715+AX715</f>
        <v>0</v>
      </c>
      <c r="BA715" s="265" t="n">
        <f aca="false">AJ715-AY715</f>
        <v>0</v>
      </c>
      <c r="BB715" s="265" t="n">
        <f aca="false">AZ715-BA715</f>
        <v>0</v>
      </c>
      <c r="BC715" s="266" t="n">
        <f aca="false">IF($BB715&gt;=0,$BB715,0)</f>
        <v>0</v>
      </c>
      <c r="BD715" s="379" t="n">
        <f aca="false">IF($BB715&lt;=0,-$BB715,0)</f>
        <v>-0</v>
      </c>
      <c r="BE715" s="380" t="n">
        <f aca="false">IF((V715-AJ715)&lt;0,0,V715-AJ715)</f>
        <v>0</v>
      </c>
      <c r="BF715" s="381" t="n">
        <f aca="false">IF(AW715&gt;1,0,V715-AW715*V715)</f>
        <v>0</v>
      </c>
    </row>
    <row r="716" customFormat="false" ht="19.5" hidden="false" customHeight="true" outlineLevel="0" collapsed="false">
      <c r="A716" s="166"/>
      <c r="B716" s="208" t="n">
        <f aca="false">B715+1</f>
        <v>98</v>
      </c>
      <c r="C716" s="166"/>
      <c r="D716" s="369" t="n">
        <f aca="false">INDEX(_Rge_Projectdata_IC,$B716,MATCH("Project-ID",_Rge_Headline_Projectdata,0))</f>
        <v>0</v>
      </c>
      <c r="E716" s="370" t="str">
        <f aca="false" t="array" ref="E716:E716">IF(INDEX(_Rge_Data_IC_CY,$B716,E$1)=0,"",TEXT(INDEX(_Rge_Data_IC_CY,$B716,E$1),"JJJJMMTT"))</f>
        <v/>
      </c>
      <c r="F716" s="371" t="str">
        <f aca="false" t="array" ref="F716:F716">INDEX(_Rge_Data_IC_CY,$B716,F$1)</f>
        <v>Closed</v>
      </c>
      <c r="G716" s="371" t="n">
        <f aca="false" t="array" ref="G716:G716">IFERROR(MATCH(INDEX(_Rge_Data_IC_CY,$B716,G$1),_Rge_Projectstatus,0),"")</f>
        <v>2</v>
      </c>
      <c r="H716" s="372" t="n">
        <f aca="false">INDEX(_Rge_Data_IC_CY,$B716,H$1)</f>
        <v>0</v>
      </c>
      <c r="I716" s="373" t="n">
        <f aca="false">INDEX(_Rge_Data_IC_CY,$B716,I$1)</f>
        <v>0</v>
      </c>
      <c r="J716" s="373" t="n">
        <f aca="false">INDEX(_Rge_Data_IC_CY,$B716,J$1)</f>
        <v>0</v>
      </c>
      <c r="K716" s="373" t="n">
        <f aca="false">INDEX(_Rge_Data_IC_CY,$B716,K$1)</f>
        <v>0</v>
      </c>
      <c r="L716" s="255" t="n">
        <f aca="false" t="array" ref="L716:L716">INDEX(_Rge_Data_IC_CY,$B716,L$1)</f>
        <v>0</v>
      </c>
      <c r="M716" s="255" t="n">
        <f aca="false" t="array" ref="M716:M716">INDEX(_Rge_Data_IC_CY,$B716,M$1)</f>
        <v>0</v>
      </c>
      <c r="N716" s="255" t="n">
        <f aca="false" t="array" ref="N716:N716">INDEX(_Rge_Data_IC_CY,$B716,N$1)</f>
        <v>0</v>
      </c>
      <c r="O716" s="255" t="n">
        <f aca="false" t="array" ref="O716:O716">INDEX(_Rge_Data_IC_CY,$B716,O$1)</f>
        <v>0</v>
      </c>
      <c r="P716" s="255" t="n">
        <f aca="false" t="array" ref="P716:P716">INDEX(_Rge_Data_IC_CY,$B716,P$1)</f>
        <v>0</v>
      </c>
      <c r="Q716" s="255" t="n">
        <f aca="false">INDEX(_Rge_Data_IC_CY,$B716,Q$1)</f>
        <v>0</v>
      </c>
      <c r="R716" s="255" t="n">
        <f aca="false" t="array" ref="R716:R716">INDEX(_Rge_Data_IC_CY,$B716,R$1)</f>
        <v>0</v>
      </c>
      <c r="S716" s="255" t="n">
        <f aca="false" t="array" ref="S716:S716">INDEX(_Rge_Data_IC_CY,$B716,S$1)</f>
        <v>0</v>
      </c>
      <c r="T716" s="255" t="n">
        <f aca="false">H716-S716</f>
        <v>0</v>
      </c>
      <c r="U716" s="374" t="n">
        <f aca="false">IFERROR(T716/H716,0)</f>
        <v>0</v>
      </c>
      <c r="V716" s="375" t="n">
        <f aca="false">INDEX(_Rge_Data_IC_CY,$B716,V$1)</f>
        <v>0</v>
      </c>
      <c r="W716" s="259" t="n">
        <f aca="false">INDEX(_Rge_Data_IC_CY,$B716,W$1)</f>
        <v>0</v>
      </c>
      <c r="X716" s="259" t="n">
        <f aca="false">INDEX(_Rge_Data_IC_CY,$B716,X$1)</f>
        <v>0</v>
      </c>
      <c r="Y716" s="259" t="n">
        <f aca="false">INDEX(_Rge_Data_IC_CY,$B716,Y$1)</f>
        <v>0</v>
      </c>
      <c r="Z716" s="259" t="n">
        <f aca="false" t="array" ref="Z716:Z716">INDEX(_Rge_Data_IC_CY,$B716,Z$1)</f>
        <v>0</v>
      </c>
      <c r="AA716" s="259" t="n">
        <f aca="false" t="array" ref="AA716:AA716">INDEX(_Rge_Data_IC_CY,$B716,AA$1)</f>
        <v>0</v>
      </c>
      <c r="AB716" s="259" t="n">
        <f aca="false" t="array" ref="AB716:AB716">INDEX(_Rge_Data_IC_CY,$B716,AB$1)</f>
        <v>0</v>
      </c>
      <c r="AC716" s="259" t="n">
        <f aca="false" t="array" ref="AC716:AC716">INDEX(_Rge_Data_IC_CY,$B716,AC$1)</f>
        <v>0</v>
      </c>
      <c r="AD716" s="259" t="n">
        <f aca="false" t="array" ref="AD716:AD716">INDEX(_Rge_Data_IC_CY,$B716,AD$1)</f>
        <v>0</v>
      </c>
      <c r="AE716" s="259" t="n">
        <f aca="false">INDEX(_Rge_Data_IC_CY,$B716,AE$1)</f>
        <v>0</v>
      </c>
      <c r="AF716" s="259" t="n">
        <f aca="false" t="array" ref="AF716:AF716">INDEX(_Rge_Data_IC_CY,$B716,AF$1)</f>
        <v>0</v>
      </c>
      <c r="AG716" s="259" t="n">
        <f aca="false" t="array" ref="AG716:AG716">INDEX(_Rge_Data_IC_CY,$B716,AG$1)</f>
        <v>0</v>
      </c>
      <c r="AH716" s="259" t="n">
        <f aca="false">V716-AG716</f>
        <v>0</v>
      </c>
      <c r="AI716" s="376" t="n">
        <f aca="false">IFERROR(AH716/V716,)</f>
        <v>0</v>
      </c>
      <c r="AJ716" s="377" t="n">
        <f aca="false">INDEX(_Rge_Data_IC_CY,$B716,AJ$1)</f>
        <v>0</v>
      </c>
      <c r="AK716" s="378" t="n">
        <f aca="false">INDEX(_Rge_Data_IC_CY,$B716,AK$1)</f>
        <v>0</v>
      </c>
      <c r="AL716" s="378" t="n">
        <f aca="false">INDEX(_Rge_Data_IC_CY,$B716,AL$1)</f>
        <v>0</v>
      </c>
      <c r="AM716" s="378" t="n">
        <f aca="false">INDEX(_Rge_Data_IC_CY,$B716,AM$1)</f>
        <v>0</v>
      </c>
      <c r="AN716" s="378" t="n">
        <f aca="false" t="array" ref="AN716:AN716">INDEX(_Rge_Data_IC_CY,$B716,AN$1)</f>
        <v>0</v>
      </c>
      <c r="AO716" s="378" t="n">
        <f aca="false" t="array" ref="AO716:AO716">INDEX(_Rge_Data_IC_CY,$B716,AO$1)</f>
        <v>0</v>
      </c>
      <c r="AP716" s="378" t="n">
        <f aca="false" t="array" ref="AP716:AP716">INDEX(_Rge_Data_IC_CY,$B716,AP$1)</f>
        <v>0</v>
      </c>
      <c r="AQ716" s="378" t="n">
        <f aca="false" t="array" ref="AQ716:AQ716">INDEX(_Rge_Data_IC_CY,$B716,AQ$1)</f>
        <v>0</v>
      </c>
      <c r="AR716" s="378" t="n">
        <f aca="false" t="array" ref="AR716:AR716">INDEX(_Rge_Data_IC_CY,$B716,AR$1)</f>
        <v>0</v>
      </c>
      <c r="AS716" s="378" t="n">
        <f aca="false">INDEX(_Rge_Data_IC_CY,$B716,AS$1)</f>
        <v>0</v>
      </c>
      <c r="AT716" s="378" t="n">
        <f aca="false" t="array" ref="AT716:AT716">INDEX(_Rge_Data_IC_CY,$B716,AT$1)</f>
        <v>0</v>
      </c>
      <c r="AU716" s="378" t="n">
        <f aca="false" t="array" ref="AU716:AU716">INDEX(_Rge_Data_IC_CY,$B716,AU$1)</f>
        <v>0</v>
      </c>
      <c r="AV716" s="262" t="e">
        <f aca="false">IF(#REF!="N",0,AU716+AX716+AY716)</f>
        <v>#REF!</v>
      </c>
      <c r="AW716" s="263" t="n">
        <f aca="false">IFERROR(AU716/AG716,0)</f>
        <v>0</v>
      </c>
      <c r="AX716" s="264" t="n">
        <f aca="false">IFERROR(IF(AND($F716="OPEN",$AH716&gt;0),$AH716*_SoP*$AW716,IF(AND($F716="CLOSED",$AH716&gt;0),$AH716*_SoL*$AW716,0)),0)</f>
        <v>0</v>
      </c>
      <c r="AY716" s="264" t="n">
        <f aca="false">IFERROR(IF($AH716&lt;0,$AH716*_SoL,0),0)</f>
        <v>0</v>
      </c>
      <c r="AZ716" s="265" t="n">
        <f aca="false">AU716+AX716</f>
        <v>0</v>
      </c>
      <c r="BA716" s="265" t="n">
        <f aca="false">AJ716-AY716</f>
        <v>0</v>
      </c>
      <c r="BB716" s="265" t="n">
        <f aca="false">AZ716-BA716</f>
        <v>0</v>
      </c>
      <c r="BC716" s="266" t="n">
        <f aca="false">IF($BB716&gt;=0,$BB716,0)</f>
        <v>0</v>
      </c>
      <c r="BD716" s="379" t="n">
        <f aca="false">IF($BB716&lt;=0,-$BB716,0)</f>
        <v>-0</v>
      </c>
      <c r="BE716" s="380" t="n">
        <f aca="false">IF((V716-AJ716)&lt;0,0,V716-AJ716)</f>
        <v>0</v>
      </c>
      <c r="BF716" s="381" t="n">
        <f aca="false">IF(AW716&gt;1,0,V716-AW716*V716)</f>
        <v>0</v>
      </c>
    </row>
    <row r="717" customFormat="false" ht="19.5" hidden="false" customHeight="true" outlineLevel="0" collapsed="false">
      <c r="A717" s="166"/>
      <c r="B717" s="208" t="n">
        <f aca="false">B716+1</f>
        <v>99</v>
      </c>
      <c r="C717" s="166"/>
      <c r="D717" s="369" t="n">
        <f aca="false">INDEX(_Rge_Projectdata_IC,$B717,MATCH("Project-ID",_Rge_Headline_Projectdata,0))</f>
        <v>0</v>
      </c>
      <c r="E717" s="370" t="str">
        <f aca="false" t="array" ref="E717:E717">IF(INDEX(_Rge_Data_IC_CY,$B717,E$1)=0,"",TEXT(INDEX(_Rge_Data_IC_CY,$B717,E$1),"JJJJMMTT"))</f>
        <v/>
      </c>
      <c r="F717" s="371" t="str">
        <f aca="false" t="array" ref="F717:F717">INDEX(_Rge_Data_IC_CY,$B717,F$1)</f>
        <v>Closed</v>
      </c>
      <c r="G717" s="371" t="n">
        <f aca="false" t="array" ref="G717:G717">IFERROR(MATCH(INDEX(_Rge_Data_IC_CY,$B717,G$1),_Rge_Projectstatus,0),"")</f>
        <v>2</v>
      </c>
      <c r="H717" s="372" t="n">
        <f aca="false">INDEX(_Rge_Data_IC_CY,$B717,H$1)</f>
        <v>0</v>
      </c>
      <c r="I717" s="373" t="n">
        <f aca="false">INDEX(_Rge_Data_IC_CY,$B717,I$1)</f>
        <v>0</v>
      </c>
      <c r="J717" s="373" t="n">
        <f aca="false">INDEX(_Rge_Data_IC_CY,$B717,J$1)</f>
        <v>0</v>
      </c>
      <c r="K717" s="373" t="n">
        <f aca="false">INDEX(_Rge_Data_IC_CY,$B717,K$1)</f>
        <v>0</v>
      </c>
      <c r="L717" s="255" t="n">
        <f aca="false" t="array" ref="L717:L717">INDEX(_Rge_Data_IC_CY,$B717,L$1)</f>
        <v>0</v>
      </c>
      <c r="M717" s="255" t="n">
        <f aca="false" t="array" ref="M717:M717">INDEX(_Rge_Data_IC_CY,$B717,M$1)</f>
        <v>0</v>
      </c>
      <c r="N717" s="255" t="n">
        <f aca="false" t="array" ref="N717:N717">INDEX(_Rge_Data_IC_CY,$B717,N$1)</f>
        <v>0</v>
      </c>
      <c r="O717" s="255" t="n">
        <f aca="false" t="array" ref="O717:O717">INDEX(_Rge_Data_IC_CY,$B717,O$1)</f>
        <v>0</v>
      </c>
      <c r="P717" s="255" t="n">
        <f aca="false" t="array" ref="P717:P717">INDEX(_Rge_Data_IC_CY,$B717,P$1)</f>
        <v>0</v>
      </c>
      <c r="Q717" s="255" t="n">
        <f aca="false">INDEX(_Rge_Data_IC_CY,$B717,Q$1)</f>
        <v>0</v>
      </c>
      <c r="R717" s="255" t="n">
        <f aca="false" t="array" ref="R717:R717">INDEX(_Rge_Data_IC_CY,$B717,R$1)</f>
        <v>0</v>
      </c>
      <c r="S717" s="255" t="n">
        <f aca="false" t="array" ref="S717:S717">INDEX(_Rge_Data_IC_CY,$B717,S$1)</f>
        <v>0</v>
      </c>
      <c r="T717" s="255" t="n">
        <f aca="false">H717-S717</f>
        <v>0</v>
      </c>
      <c r="U717" s="374" t="n">
        <f aca="false">IFERROR(T717/H717,0)</f>
        <v>0</v>
      </c>
      <c r="V717" s="375" t="n">
        <f aca="false">INDEX(_Rge_Data_IC_CY,$B717,V$1)</f>
        <v>0</v>
      </c>
      <c r="W717" s="259" t="n">
        <f aca="false">INDEX(_Rge_Data_IC_CY,$B717,W$1)</f>
        <v>0</v>
      </c>
      <c r="X717" s="259" t="n">
        <f aca="false">INDEX(_Rge_Data_IC_CY,$B717,X$1)</f>
        <v>0</v>
      </c>
      <c r="Y717" s="259" t="n">
        <f aca="false">INDEX(_Rge_Data_IC_CY,$B717,Y$1)</f>
        <v>0</v>
      </c>
      <c r="Z717" s="259" t="n">
        <f aca="false" t="array" ref="Z717:Z717">INDEX(_Rge_Data_IC_CY,$B717,Z$1)</f>
        <v>0</v>
      </c>
      <c r="AA717" s="259" t="n">
        <f aca="false" t="array" ref="AA717:AA717">INDEX(_Rge_Data_IC_CY,$B717,AA$1)</f>
        <v>0</v>
      </c>
      <c r="AB717" s="259" t="n">
        <f aca="false" t="array" ref="AB717:AB717">INDEX(_Rge_Data_IC_CY,$B717,AB$1)</f>
        <v>0</v>
      </c>
      <c r="AC717" s="259" t="n">
        <f aca="false" t="array" ref="AC717:AC717">INDEX(_Rge_Data_IC_CY,$B717,AC$1)</f>
        <v>0</v>
      </c>
      <c r="AD717" s="259" t="n">
        <f aca="false" t="array" ref="AD717:AD717">INDEX(_Rge_Data_IC_CY,$B717,AD$1)</f>
        <v>0</v>
      </c>
      <c r="AE717" s="259" t="n">
        <f aca="false">INDEX(_Rge_Data_IC_CY,$B717,AE$1)</f>
        <v>0</v>
      </c>
      <c r="AF717" s="259" t="n">
        <f aca="false" t="array" ref="AF717:AF717">INDEX(_Rge_Data_IC_CY,$B717,AF$1)</f>
        <v>0</v>
      </c>
      <c r="AG717" s="259" t="n">
        <f aca="false" t="array" ref="AG717:AG717">INDEX(_Rge_Data_IC_CY,$B717,AG$1)</f>
        <v>0</v>
      </c>
      <c r="AH717" s="259" t="n">
        <f aca="false">V717-AG717</f>
        <v>0</v>
      </c>
      <c r="AI717" s="376" t="n">
        <f aca="false">IFERROR(AH717/V717,)</f>
        <v>0</v>
      </c>
      <c r="AJ717" s="377" t="n">
        <f aca="false">INDEX(_Rge_Data_IC_CY,$B717,AJ$1)</f>
        <v>0</v>
      </c>
      <c r="AK717" s="378" t="n">
        <f aca="false">INDEX(_Rge_Data_IC_CY,$B717,AK$1)</f>
        <v>0</v>
      </c>
      <c r="AL717" s="378" t="n">
        <f aca="false">INDEX(_Rge_Data_IC_CY,$B717,AL$1)</f>
        <v>0</v>
      </c>
      <c r="AM717" s="378" t="n">
        <f aca="false">INDEX(_Rge_Data_IC_CY,$B717,AM$1)</f>
        <v>0</v>
      </c>
      <c r="AN717" s="378" t="n">
        <f aca="false" t="array" ref="AN717:AN717">INDEX(_Rge_Data_IC_CY,$B717,AN$1)</f>
        <v>0</v>
      </c>
      <c r="AO717" s="378" t="n">
        <f aca="false" t="array" ref="AO717:AO717">INDEX(_Rge_Data_IC_CY,$B717,AO$1)</f>
        <v>0</v>
      </c>
      <c r="AP717" s="378" t="n">
        <f aca="false" t="array" ref="AP717:AP717">INDEX(_Rge_Data_IC_CY,$B717,AP$1)</f>
        <v>0</v>
      </c>
      <c r="AQ717" s="378" t="n">
        <f aca="false" t="array" ref="AQ717:AQ717">INDEX(_Rge_Data_IC_CY,$B717,AQ$1)</f>
        <v>0</v>
      </c>
      <c r="AR717" s="378" t="n">
        <f aca="false" t="array" ref="AR717:AR717">INDEX(_Rge_Data_IC_CY,$B717,AR$1)</f>
        <v>0</v>
      </c>
      <c r="AS717" s="378" t="n">
        <f aca="false">INDEX(_Rge_Data_IC_CY,$B717,AS$1)</f>
        <v>0</v>
      </c>
      <c r="AT717" s="378" t="n">
        <f aca="false" t="array" ref="AT717:AT717">INDEX(_Rge_Data_IC_CY,$B717,AT$1)</f>
        <v>0</v>
      </c>
      <c r="AU717" s="378" t="n">
        <f aca="false" t="array" ref="AU717:AU717">INDEX(_Rge_Data_IC_CY,$B717,AU$1)</f>
        <v>0</v>
      </c>
      <c r="AV717" s="262" t="e">
        <f aca="false">IF(#REF!="N",0,AU717+AX717+AY717)</f>
        <v>#REF!</v>
      </c>
      <c r="AW717" s="263" t="n">
        <f aca="false">IFERROR(AU717/AG717,0)</f>
        <v>0</v>
      </c>
      <c r="AX717" s="264" t="n">
        <f aca="false">IFERROR(IF(AND($F717="OPEN",$AH717&gt;0),$AH717*_SoP*$AW717,IF(AND($F717="CLOSED",$AH717&gt;0),$AH717*_SoL*$AW717,0)),0)</f>
        <v>0</v>
      </c>
      <c r="AY717" s="264" t="n">
        <f aca="false">IFERROR(IF($AH717&lt;0,$AH717*_SoL,0),0)</f>
        <v>0</v>
      </c>
      <c r="AZ717" s="265" t="n">
        <f aca="false">AU717+AX717</f>
        <v>0</v>
      </c>
      <c r="BA717" s="265" t="n">
        <f aca="false">AJ717-AY717</f>
        <v>0</v>
      </c>
      <c r="BB717" s="265" t="n">
        <f aca="false">AZ717-BA717</f>
        <v>0</v>
      </c>
      <c r="BC717" s="266" t="n">
        <f aca="false">IF($BB717&gt;=0,$BB717,0)</f>
        <v>0</v>
      </c>
      <c r="BD717" s="379" t="n">
        <f aca="false">IF($BB717&lt;=0,-$BB717,0)</f>
        <v>-0</v>
      </c>
      <c r="BE717" s="380" t="n">
        <f aca="false">IF((V717-AJ717)&lt;0,0,V717-AJ717)</f>
        <v>0</v>
      </c>
      <c r="BF717" s="381" t="n">
        <f aca="false">IF(AW717&gt;1,0,V717-AW717*V717)</f>
        <v>0</v>
      </c>
    </row>
    <row r="718" customFormat="false" ht="19.5" hidden="false" customHeight="true" outlineLevel="0" collapsed="false">
      <c r="A718" s="166"/>
      <c r="B718" s="208" t="n">
        <f aca="false">B717+1</f>
        <v>100</v>
      </c>
      <c r="C718" s="166"/>
      <c r="D718" s="369" t="n">
        <f aca="false">INDEX(_Rge_Projectdata_IC,$B718,MATCH("Project-ID",_Rge_Headline_Projectdata,0))</f>
        <v>0</v>
      </c>
      <c r="E718" s="370" t="str">
        <f aca="false" t="array" ref="E718:E718">IF(INDEX(_Rge_Data_IC_CY,$B718,E$1)=0,"",TEXT(INDEX(_Rge_Data_IC_CY,$B718,E$1),"JJJJMMTT"))</f>
        <v/>
      </c>
      <c r="F718" s="371" t="str">
        <f aca="false" t="array" ref="F718:F718">INDEX(_Rge_Data_IC_CY,$B718,F$1)</f>
        <v>Closed</v>
      </c>
      <c r="G718" s="371" t="n">
        <f aca="false" t="array" ref="G718:G718">IFERROR(MATCH(INDEX(_Rge_Data_IC_CY,$B718,G$1),_Rge_Projectstatus,0),"")</f>
        <v>2</v>
      </c>
      <c r="H718" s="372" t="n">
        <f aca="false">INDEX(_Rge_Data_IC_CY,$B718,H$1)</f>
        <v>0</v>
      </c>
      <c r="I718" s="373" t="n">
        <f aca="false">INDEX(_Rge_Data_IC_CY,$B718,I$1)</f>
        <v>0</v>
      </c>
      <c r="J718" s="373" t="n">
        <f aca="false">INDEX(_Rge_Data_IC_CY,$B718,J$1)</f>
        <v>0</v>
      </c>
      <c r="K718" s="373" t="n">
        <f aca="false">INDEX(_Rge_Data_IC_CY,$B718,K$1)</f>
        <v>0</v>
      </c>
      <c r="L718" s="255" t="n">
        <f aca="false" t="array" ref="L718:L718">INDEX(_Rge_Data_IC_CY,$B718,L$1)</f>
        <v>0</v>
      </c>
      <c r="M718" s="255" t="n">
        <f aca="false" t="array" ref="M718:M718">INDEX(_Rge_Data_IC_CY,$B718,M$1)</f>
        <v>0</v>
      </c>
      <c r="N718" s="255" t="n">
        <f aca="false" t="array" ref="N718:N718">INDEX(_Rge_Data_IC_CY,$B718,N$1)</f>
        <v>0</v>
      </c>
      <c r="O718" s="255" t="n">
        <f aca="false" t="array" ref="O718:O718">INDEX(_Rge_Data_IC_CY,$B718,O$1)</f>
        <v>0</v>
      </c>
      <c r="P718" s="255" t="n">
        <f aca="false" t="array" ref="P718:P718">INDEX(_Rge_Data_IC_CY,$B718,P$1)</f>
        <v>0</v>
      </c>
      <c r="Q718" s="255" t="n">
        <f aca="false">INDEX(_Rge_Data_IC_CY,$B718,Q$1)</f>
        <v>0</v>
      </c>
      <c r="R718" s="255" t="n">
        <f aca="false" t="array" ref="R718:R718">INDEX(_Rge_Data_IC_CY,$B718,R$1)</f>
        <v>0</v>
      </c>
      <c r="S718" s="255" t="n">
        <f aca="false" t="array" ref="S718:S718">INDEX(_Rge_Data_IC_CY,$B718,S$1)</f>
        <v>0</v>
      </c>
      <c r="T718" s="255" t="n">
        <f aca="false">H718-S718</f>
        <v>0</v>
      </c>
      <c r="U718" s="374" t="n">
        <f aca="false">IFERROR(T718/H718,0)</f>
        <v>0</v>
      </c>
      <c r="V718" s="375" t="n">
        <f aca="false">INDEX(_Rge_Data_IC_CY,$B718,V$1)</f>
        <v>0</v>
      </c>
      <c r="W718" s="259" t="n">
        <f aca="false">INDEX(_Rge_Data_IC_CY,$B718,W$1)</f>
        <v>0</v>
      </c>
      <c r="X718" s="259" t="n">
        <f aca="false">INDEX(_Rge_Data_IC_CY,$B718,X$1)</f>
        <v>0</v>
      </c>
      <c r="Y718" s="259" t="n">
        <f aca="false">INDEX(_Rge_Data_IC_CY,$B718,Y$1)</f>
        <v>0</v>
      </c>
      <c r="Z718" s="259" t="n">
        <f aca="false" t="array" ref="Z718:Z718">INDEX(_Rge_Data_IC_CY,$B718,Z$1)</f>
        <v>0</v>
      </c>
      <c r="AA718" s="259" t="n">
        <f aca="false" t="array" ref="AA718:AA718">INDEX(_Rge_Data_IC_CY,$B718,AA$1)</f>
        <v>0</v>
      </c>
      <c r="AB718" s="259" t="n">
        <f aca="false" t="array" ref="AB718:AB718">INDEX(_Rge_Data_IC_CY,$B718,AB$1)</f>
        <v>0</v>
      </c>
      <c r="AC718" s="259" t="n">
        <f aca="false" t="array" ref="AC718:AC718">INDEX(_Rge_Data_IC_CY,$B718,AC$1)</f>
        <v>0</v>
      </c>
      <c r="AD718" s="259" t="n">
        <f aca="false" t="array" ref="AD718:AD718">INDEX(_Rge_Data_IC_CY,$B718,AD$1)</f>
        <v>0</v>
      </c>
      <c r="AE718" s="259" t="n">
        <f aca="false">INDEX(_Rge_Data_IC_CY,$B718,AE$1)</f>
        <v>0</v>
      </c>
      <c r="AF718" s="259" t="n">
        <f aca="false" t="array" ref="AF718:AF718">INDEX(_Rge_Data_IC_CY,$B718,AF$1)</f>
        <v>0</v>
      </c>
      <c r="AG718" s="259" t="n">
        <f aca="false" t="array" ref="AG718:AG718">INDEX(_Rge_Data_IC_CY,$B718,AG$1)</f>
        <v>0</v>
      </c>
      <c r="AH718" s="259" t="n">
        <f aca="false">V718-AG718</f>
        <v>0</v>
      </c>
      <c r="AI718" s="376" t="n">
        <f aca="false">IFERROR(AH718/V718,)</f>
        <v>0</v>
      </c>
      <c r="AJ718" s="377" t="n">
        <f aca="false">INDEX(_Rge_Data_IC_CY,$B718,AJ$1)</f>
        <v>0</v>
      </c>
      <c r="AK718" s="378" t="n">
        <f aca="false">INDEX(_Rge_Data_IC_CY,$B718,AK$1)</f>
        <v>0</v>
      </c>
      <c r="AL718" s="378" t="n">
        <f aca="false">INDEX(_Rge_Data_IC_CY,$B718,AL$1)</f>
        <v>0</v>
      </c>
      <c r="AM718" s="378" t="n">
        <f aca="false">INDEX(_Rge_Data_IC_CY,$B718,AM$1)</f>
        <v>0</v>
      </c>
      <c r="AN718" s="378" t="n">
        <f aca="false" t="array" ref="AN718:AN718">INDEX(_Rge_Data_IC_CY,$B718,AN$1)</f>
        <v>0</v>
      </c>
      <c r="AO718" s="378" t="n">
        <f aca="false" t="array" ref="AO718:AO718">INDEX(_Rge_Data_IC_CY,$B718,AO$1)</f>
        <v>0</v>
      </c>
      <c r="AP718" s="378" t="n">
        <f aca="false" t="array" ref="AP718:AP718">INDEX(_Rge_Data_IC_CY,$B718,AP$1)</f>
        <v>0</v>
      </c>
      <c r="AQ718" s="378" t="n">
        <f aca="false" t="array" ref="AQ718:AQ718">INDEX(_Rge_Data_IC_CY,$B718,AQ$1)</f>
        <v>0</v>
      </c>
      <c r="AR718" s="378" t="n">
        <f aca="false" t="array" ref="AR718:AR718">INDEX(_Rge_Data_IC_CY,$B718,AR$1)</f>
        <v>0</v>
      </c>
      <c r="AS718" s="378" t="n">
        <f aca="false">INDEX(_Rge_Data_IC_CY,$B718,AS$1)</f>
        <v>0</v>
      </c>
      <c r="AT718" s="378" t="n">
        <f aca="false" t="array" ref="AT718:AT718">INDEX(_Rge_Data_IC_CY,$B718,AT$1)</f>
        <v>0</v>
      </c>
      <c r="AU718" s="378" t="n">
        <f aca="false" t="array" ref="AU718:AU718">INDEX(_Rge_Data_IC_CY,$B718,AU$1)</f>
        <v>0</v>
      </c>
      <c r="AV718" s="262" t="e">
        <f aca="false">IF(#REF!="N",0,AU718+AX718+AY718)</f>
        <v>#REF!</v>
      </c>
      <c r="AW718" s="263" t="n">
        <f aca="false">IFERROR(AU718/AG718,0)</f>
        <v>0</v>
      </c>
      <c r="AX718" s="264" t="n">
        <f aca="false">IFERROR(IF(AND($F718="OPEN",$AH718&gt;0),$AH718*_SoP*$AW718,IF(AND($F718="CLOSED",$AH718&gt;0),$AH718*_SoL*$AW718,0)),0)</f>
        <v>0</v>
      </c>
      <c r="AY718" s="264" t="n">
        <f aca="false">IFERROR(IF($AH718&lt;0,$AH718*_SoL,0),0)</f>
        <v>0</v>
      </c>
      <c r="AZ718" s="265" t="n">
        <f aca="false">AU718+AX718</f>
        <v>0</v>
      </c>
      <c r="BA718" s="265" t="n">
        <f aca="false">AJ718-AY718</f>
        <v>0</v>
      </c>
      <c r="BB718" s="265" t="n">
        <f aca="false">AZ718-BA718</f>
        <v>0</v>
      </c>
      <c r="BC718" s="266" t="n">
        <f aca="false">IF($BB718&gt;=0,$BB718,0)</f>
        <v>0</v>
      </c>
      <c r="BD718" s="379" t="n">
        <f aca="false">IF($BB718&lt;=0,-$BB718,0)</f>
        <v>-0</v>
      </c>
      <c r="BE718" s="380" t="n">
        <f aca="false">IF((V718-AJ718)&lt;0,0,V718-AJ718)</f>
        <v>0</v>
      </c>
      <c r="BF718" s="381" t="n">
        <f aca="false">IF(AW718&gt;1,0,V718-AW718*V718)</f>
        <v>0</v>
      </c>
    </row>
    <row r="719" customFormat="false" ht="15.75" hidden="false" customHeight="true" outlineLevel="0" collapsed="false">
      <c r="A719" s="9"/>
      <c r="B719" s="9"/>
      <c r="C719" s="9"/>
      <c r="D719" s="9"/>
      <c r="E719" s="9"/>
      <c r="F719" s="9"/>
      <c r="G719" s="9"/>
      <c r="H719" s="9"/>
      <c r="I719" s="398"/>
      <c r="J719" s="398"/>
      <c r="K719" s="398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/>
      <c r="AG719" s="9"/>
      <c r="AH719" s="9"/>
      <c r="AI719" s="9"/>
      <c r="AJ719" s="9"/>
      <c r="AK719" s="9"/>
      <c r="AL719" s="9"/>
      <c r="AM719" s="9"/>
      <c r="AN719" s="9"/>
      <c r="AO719" s="9"/>
      <c r="AP719" s="9"/>
      <c r="AQ719" s="9"/>
      <c r="AR719" s="9"/>
      <c r="AS719" s="9"/>
      <c r="AT719" s="9"/>
      <c r="AU719" s="9"/>
      <c r="AV719" s="9"/>
      <c r="AW719" s="9"/>
      <c r="AX719" s="9"/>
      <c r="AY719" s="9"/>
      <c r="AZ719" s="9"/>
      <c r="BA719" s="9"/>
      <c r="BB719" s="9"/>
      <c r="BC719" s="9"/>
      <c r="BD719" s="9"/>
      <c r="BE719" s="9"/>
      <c r="BF719" s="9"/>
    </row>
    <row r="720" customFormat="false" ht="15.75" hidden="false" customHeight="true" outlineLevel="0" collapsed="false">
      <c r="A720" s="9"/>
      <c r="B720" s="9"/>
      <c r="C720" s="9"/>
      <c r="D720" s="9"/>
      <c r="E720" s="9"/>
      <c r="F720" s="9"/>
      <c r="G720" s="9"/>
      <c r="H720" s="9"/>
      <c r="I720" s="398"/>
      <c r="J720" s="398"/>
      <c r="K720" s="398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  <c r="AN720" s="9"/>
      <c r="AO720" s="9"/>
      <c r="AP720" s="9"/>
      <c r="AQ720" s="9"/>
      <c r="AR720" s="9"/>
      <c r="AS720" s="9"/>
      <c r="AT720" s="9"/>
      <c r="AU720" s="9"/>
      <c r="AV720" s="9"/>
      <c r="AW720" s="9"/>
      <c r="AX720" s="9"/>
      <c r="AY720" s="9"/>
      <c r="AZ720" s="9"/>
      <c r="BA720" s="9"/>
      <c r="BB720" s="9"/>
      <c r="BC720" s="9"/>
      <c r="BD720" s="9"/>
      <c r="BE720" s="9"/>
      <c r="BF720" s="9"/>
    </row>
    <row r="721" customFormat="false" ht="15.75" hidden="false" customHeight="true" outlineLevel="0" collapsed="false">
      <c r="A721" s="9"/>
      <c r="B721" s="9"/>
      <c r="C721" s="9"/>
      <c r="D721" s="9"/>
      <c r="E721" s="9"/>
      <c r="F721" s="9"/>
      <c r="G721" s="9"/>
      <c r="H721" s="9"/>
      <c r="I721" s="398"/>
      <c r="J721" s="398"/>
      <c r="K721" s="398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  <c r="AC721" s="9"/>
      <c r="AD721" s="9"/>
      <c r="AE721" s="9"/>
      <c r="AF721" s="9"/>
      <c r="AG721" s="9"/>
      <c r="AH721" s="9"/>
      <c r="AI721" s="9"/>
      <c r="AJ721" s="9"/>
      <c r="AK721" s="9"/>
      <c r="AL721" s="9"/>
      <c r="AM721" s="9"/>
      <c r="AN721" s="9"/>
      <c r="AO721" s="9"/>
      <c r="AP721" s="9"/>
      <c r="AQ721" s="9"/>
      <c r="AR721" s="9"/>
      <c r="AS721" s="9"/>
      <c r="AT721" s="9"/>
      <c r="AU721" s="9"/>
      <c r="AV721" s="9"/>
      <c r="AW721" s="9"/>
      <c r="AX721" s="9"/>
      <c r="AY721" s="9"/>
      <c r="AZ721" s="9"/>
      <c r="BA721" s="9"/>
      <c r="BB721" s="9"/>
      <c r="BC721" s="9"/>
      <c r="BD721" s="9"/>
      <c r="BE721" s="9"/>
      <c r="BF721" s="9"/>
    </row>
    <row r="722" customFormat="false" ht="15.75" hidden="false" customHeight="true" outlineLevel="0" collapsed="false">
      <c r="A722" s="9"/>
      <c r="B722" s="9"/>
      <c r="C722" s="9"/>
      <c r="D722" s="9"/>
      <c r="E722" s="9"/>
      <c r="F722" s="9"/>
      <c r="G722" s="9"/>
      <c r="H722" s="9"/>
      <c r="I722" s="398"/>
      <c r="J722" s="398"/>
      <c r="K722" s="398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/>
      <c r="AP722" s="9"/>
      <c r="AQ722" s="9"/>
      <c r="AR722" s="9"/>
      <c r="AS722" s="9"/>
      <c r="AT722" s="9"/>
      <c r="AU722" s="9"/>
      <c r="AV722" s="9"/>
      <c r="AW722" s="9"/>
      <c r="AX722" s="9"/>
      <c r="AY722" s="9"/>
      <c r="AZ722" s="9"/>
      <c r="BA722" s="9"/>
      <c r="BB722" s="9"/>
      <c r="BC722" s="9"/>
      <c r="BD722" s="9"/>
      <c r="BE722" s="9"/>
      <c r="BF722" s="9"/>
    </row>
    <row r="723" customFormat="false" ht="15.75" hidden="false" customHeight="true" outlineLevel="0" collapsed="false">
      <c r="A723" s="9"/>
      <c r="B723" s="9"/>
      <c r="C723" s="9"/>
      <c r="D723" s="9"/>
      <c r="E723" s="9"/>
      <c r="F723" s="9"/>
      <c r="G723" s="9"/>
      <c r="H723" s="9"/>
      <c r="I723" s="398"/>
      <c r="J723" s="398"/>
      <c r="K723" s="398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/>
      <c r="AG723" s="9"/>
      <c r="AH723" s="9"/>
      <c r="AI723" s="9"/>
      <c r="AJ723" s="9"/>
      <c r="AK723" s="9"/>
      <c r="AL723" s="9"/>
      <c r="AM723" s="9"/>
      <c r="AN723" s="9"/>
      <c r="AO723" s="9"/>
      <c r="AP723" s="9"/>
      <c r="AQ723" s="9"/>
      <c r="AR723" s="9"/>
      <c r="AS723" s="9"/>
      <c r="AT723" s="9"/>
      <c r="AU723" s="9"/>
      <c r="AV723" s="9"/>
      <c r="AW723" s="9"/>
      <c r="AX723" s="9"/>
      <c r="AY723" s="9"/>
      <c r="AZ723" s="9"/>
      <c r="BA723" s="9"/>
      <c r="BB723" s="9"/>
      <c r="BC723" s="9"/>
      <c r="BD723" s="9"/>
      <c r="BE723" s="9"/>
      <c r="BF723" s="9"/>
    </row>
    <row r="724" customFormat="false" ht="15.75" hidden="false" customHeight="true" outlineLevel="0" collapsed="false">
      <c r="A724" s="9"/>
      <c r="B724" s="9"/>
      <c r="C724" s="9"/>
      <c r="D724" s="9"/>
      <c r="E724" s="9"/>
      <c r="F724" s="9"/>
      <c r="G724" s="9"/>
      <c r="H724" s="9"/>
      <c r="I724" s="398"/>
      <c r="J724" s="398"/>
      <c r="K724" s="398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  <c r="AO724" s="9"/>
      <c r="AP724" s="9"/>
      <c r="AQ724" s="9"/>
      <c r="AR724" s="9"/>
      <c r="AS724" s="9"/>
      <c r="AT724" s="9"/>
      <c r="AU724" s="9"/>
      <c r="AV724" s="9"/>
      <c r="AW724" s="9"/>
      <c r="AX724" s="9"/>
      <c r="AY724" s="9"/>
      <c r="AZ724" s="9"/>
      <c r="BA724" s="9"/>
      <c r="BB724" s="9"/>
      <c r="BC724" s="9"/>
      <c r="BD724" s="9"/>
      <c r="BE724" s="9"/>
      <c r="BF724" s="9"/>
    </row>
    <row r="725" customFormat="false" ht="15.75" hidden="false" customHeight="true" outlineLevel="0" collapsed="false">
      <c r="A725" s="9"/>
      <c r="B725" s="9"/>
      <c r="C725" s="9"/>
      <c r="D725" s="9"/>
      <c r="E725" s="9"/>
      <c r="F725" s="9"/>
      <c r="G725" s="9"/>
      <c r="H725" s="9"/>
      <c r="I725" s="398"/>
      <c r="J725" s="398"/>
      <c r="K725" s="398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/>
      <c r="AG725" s="9"/>
      <c r="AH725" s="9"/>
      <c r="AI725" s="9"/>
      <c r="AJ725" s="9"/>
      <c r="AK725" s="9"/>
      <c r="AL725" s="9"/>
      <c r="AM725" s="9"/>
      <c r="AN725" s="9"/>
      <c r="AO725" s="9"/>
      <c r="AP725" s="9"/>
      <c r="AQ725" s="9"/>
      <c r="AR725" s="9"/>
      <c r="AS725" s="9"/>
      <c r="AT725" s="9"/>
      <c r="AU725" s="9"/>
      <c r="AV725" s="9"/>
      <c r="AW725" s="9"/>
      <c r="AX725" s="9"/>
      <c r="AY725" s="9"/>
      <c r="AZ725" s="9"/>
      <c r="BA725" s="9"/>
      <c r="BB725" s="9"/>
      <c r="BC725" s="9"/>
      <c r="BD725" s="9"/>
      <c r="BE725" s="9"/>
      <c r="BF725" s="9"/>
    </row>
    <row r="726" customFormat="false" ht="15.75" hidden="false" customHeight="true" outlineLevel="0" collapsed="false">
      <c r="A726" s="9"/>
      <c r="B726" s="9"/>
      <c r="C726" s="9"/>
      <c r="D726" s="9"/>
      <c r="E726" s="9"/>
      <c r="F726" s="9"/>
      <c r="G726" s="9"/>
      <c r="H726" s="9"/>
      <c r="I726" s="398"/>
      <c r="J726" s="398"/>
      <c r="K726" s="398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  <c r="AO726" s="9"/>
      <c r="AP726" s="9"/>
      <c r="AQ726" s="9"/>
      <c r="AR726" s="9"/>
      <c r="AS726" s="9"/>
      <c r="AT726" s="9"/>
      <c r="AU726" s="9"/>
      <c r="AV726" s="9"/>
      <c r="AW726" s="9"/>
      <c r="AX726" s="9"/>
      <c r="AY726" s="9"/>
      <c r="AZ726" s="9"/>
      <c r="BA726" s="9"/>
      <c r="BB726" s="9"/>
      <c r="BC726" s="9"/>
      <c r="BD726" s="9"/>
      <c r="BE726" s="9"/>
      <c r="BF726" s="9"/>
    </row>
    <row r="727" customFormat="false" ht="15.75" hidden="false" customHeight="true" outlineLevel="0" collapsed="false">
      <c r="A727" s="9"/>
      <c r="B727" s="9"/>
      <c r="C727" s="9"/>
      <c r="D727" s="9"/>
      <c r="E727" s="9"/>
      <c r="F727" s="9"/>
      <c r="G727" s="9"/>
      <c r="H727" s="9"/>
      <c r="I727" s="398"/>
      <c r="J727" s="398"/>
      <c r="K727" s="398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  <c r="AC727" s="9"/>
      <c r="AD727" s="9"/>
      <c r="AE727" s="9"/>
      <c r="AF727" s="9"/>
      <c r="AG727" s="9"/>
      <c r="AH727" s="9"/>
      <c r="AI727" s="9"/>
      <c r="AJ727" s="9"/>
      <c r="AK727" s="9"/>
      <c r="AL727" s="9"/>
      <c r="AM727" s="9"/>
      <c r="AN727" s="9"/>
      <c r="AO727" s="9"/>
      <c r="AP727" s="9"/>
      <c r="AQ727" s="9"/>
      <c r="AR727" s="9"/>
      <c r="AS727" s="9"/>
      <c r="AT727" s="9"/>
      <c r="AU727" s="9"/>
      <c r="AV727" s="9"/>
      <c r="AW727" s="9"/>
      <c r="AX727" s="9"/>
      <c r="AY727" s="9"/>
      <c r="AZ727" s="9"/>
      <c r="BA727" s="9"/>
      <c r="BB727" s="9"/>
      <c r="BC727" s="9"/>
      <c r="BD727" s="9"/>
      <c r="BE727" s="9"/>
      <c r="BF727" s="9"/>
    </row>
    <row r="728" customFormat="false" ht="15.75" hidden="false" customHeight="true" outlineLevel="0" collapsed="false">
      <c r="A728" s="9"/>
      <c r="B728" s="9"/>
      <c r="C728" s="9"/>
      <c r="D728" s="9"/>
      <c r="E728" s="9"/>
      <c r="F728" s="9"/>
      <c r="G728" s="9"/>
      <c r="H728" s="9"/>
      <c r="I728" s="398"/>
      <c r="J728" s="398"/>
      <c r="K728" s="398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  <c r="AP728" s="9"/>
      <c r="AQ728" s="9"/>
      <c r="AR728" s="9"/>
      <c r="AS728" s="9"/>
      <c r="AT728" s="9"/>
      <c r="AU728" s="9"/>
      <c r="AV728" s="9"/>
      <c r="AW728" s="9"/>
      <c r="AX728" s="9"/>
      <c r="AY728" s="9"/>
      <c r="AZ728" s="9"/>
      <c r="BA728" s="9"/>
      <c r="BB728" s="9"/>
      <c r="BC728" s="9"/>
      <c r="BD728" s="9"/>
      <c r="BE728" s="9"/>
      <c r="BF728" s="9"/>
    </row>
    <row r="729" customFormat="false" ht="15.75" hidden="false" customHeight="true" outlineLevel="0" collapsed="false">
      <c r="A729" s="9"/>
      <c r="B729" s="9"/>
      <c r="C729" s="9"/>
      <c r="D729" s="9"/>
      <c r="E729" s="9"/>
      <c r="F729" s="9"/>
      <c r="G729" s="9"/>
      <c r="H729" s="9"/>
      <c r="I729" s="398"/>
      <c r="J729" s="398"/>
      <c r="K729" s="398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  <c r="AB729" s="9"/>
      <c r="AC729" s="9"/>
      <c r="AD729" s="9"/>
      <c r="AE729" s="9"/>
      <c r="AF729" s="9"/>
      <c r="AG729" s="9"/>
      <c r="AH729" s="9"/>
      <c r="AI729" s="9"/>
      <c r="AJ729" s="9"/>
      <c r="AK729" s="9"/>
      <c r="AL729" s="9"/>
      <c r="AM729" s="9"/>
      <c r="AN729" s="9"/>
      <c r="AO729" s="9"/>
      <c r="AP729" s="9"/>
      <c r="AQ729" s="9"/>
      <c r="AR729" s="9"/>
      <c r="AS729" s="9"/>
      <c r="AT729" s="9"/>
      <c r="AU729" s="9"/>
      <c r="AV729" s="9"/>
      <c r="AW729" s="9"/>
      <c r="AX729" s="9"/>
      <c r="AY729" s="9"/>
      <c r="AZ729" s="9"/>
      <c r="BA729" s="9"/>
      <c r="BB729" s="9"/>
      <c r="BC729" s="9"/>
      <c r="BD729" s="9"/>
      <c r="BE729" s="9"/>
      <c r="BF729" s="9"/>
    </row>
    <row r="730" customFormat="false" ht="15.75" hidden="false" customHeight="true" outlineLevel="0" collapsed="false">
      <c r="A730" s="9"/>
      <c r="B730" s="9"/>
      <c r="C730" s="9"/>
      <c r="D730" s="9"/>
      <c r="E730" s="9"/>
      <c r="F730" s="9"/>
      <c r="G730" s="9"/>
      <c r="H730" s="9"/>
      <c r="I730" s="398"/>
      <c r="J730" s="398"/>
      <c r="K730" s="398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  <c r="AO730" s="9"/>
      <c r="AP730" s="9"/>
      <c r="AQ730" s="9"/>
      <c r="AR730" s="9"/>
      <c r="AS730" s="9"/>
      <c r="AT730" s="9"/>
      <c r="AU730" s="9"/>
      <c r="AV730" s="9"/>
      <c r="AW730" s="9"/>
      <c r="AX730" s="9"/>
      <c r="AY730" s="9"/>
      <c r="AZ730" s="9"/>
      <c r="BA730" s="9"/>
      <c r="BB730" s="9"/>
      <c r="BC730" s="9"/>
      <c r="BD730" s="9"/>
      <c r="BE730" s="9"/>
      <c r="BF730" s="9"/>
    </row>
    <row r="731" customFormat="false" ht="15.75" hidden="false" customHeight="true" outlineLevel="0" collapsed="false">
      <c r="A731" s="9"/>
      <c r="B731" s="9"/>
      <c r="C731" s="9"/>
      <c r="D731" s="9"/>
      <c r="E731" s="9"/>
      <c r="F731" s="9"/>
      <c r="G731" s="9"/>
      <c r="H731" s="9"/>
      <c r="I731" s="398"/>
      <c r="J731" s="398"/>
      <c r="K731" s="398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  <c r="AB731" s="9"/>
      <c r="AC731" s="9"/>
      <c r="AD731" s="9"/>
      <c r="AE731" s="9"/>
      <c r="AF731" s="9"/>
      <c r="AG731" s="9"/>
      <c r="AH731" s="9"/>
      <c r="AI731" s="9"/>
      <c r="AJ731" s="9"/>
      <c r="AK731" s="9"/>
      <c r="AL731" s="9"/>
      <c r="AM731" s="9"/>
      <c r="AN731" s="9"/>
      <c r="AO731" s="9"/>
      <c r="AP731" s="9"/>
      <c r="AQ731" s="9"/>
      <c r="AR731" s="9"/>
      <c r="AS731" s="9"/>
      <c r="AT731" s="9"/>
      <c r="AU731" s="9"/>
      <c r="AV731" s="9"/>
      <c r="AW731" s="9"/>
      <c r="AX731" s="9"/>
      <c r="AY731" s="9"/>
      <c r="AZ731" s="9"/>
      <c r="BA731" s="9"/>
      <c r="BB731" s="9"/>
      <c r="BC731" s="9"/>
      <c r="BD731" s="9"/>
      <c r="BE731" s="9"/>
      <c r="BF731" s="9"/>
    </row>
    <row r="732" customFormat="false" ht="15.75" hidden="false" customHeight="true" outlineLevel="0" collapsed="false">
      <c r="A732" s="9"/>
      <c r="B732" s="9"/>
      <c r="C732" s="9"/>
      <c r="D732" s="9"/>
      <c r="E732" s="9"/>
      <c r="F732" s="9"/>
      <c r="G732" s="9"/>
      <c r="H732" s="9"/>
      <c r="I732" s="398"/>
      <c r="J732" s="398"/>
      <c r="K732" s="398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9"/>
      <c r="AO732" s="9"/>
      <c r="AP732" s="9"/>
      <c r="AQ732" s="9"/>
      <c r="AR732" s="9"/>
      <c r="AS732" s="9"/>
      <c r="AT732" s="9"/>
      <c r="AU732" s="9"/>
      <c r="AV732" s="9"/>
      <c r="AW732" s="9"/>
      <c r="AX732" s="9"/>
      <c r="AY732" s="9"/>
      <c r="AZ732" s="9"/>
      <c r="BA732" s="9"/>
      <c r="BB732" s="9"/>
      <c r="BC732" s="9"/>
      <c r="BD732" s="9"/>
      <c r="BE732" s="9"/>
      <c r="BF732" s="9"/>
    </row>
    <row r="733" customFormat="false" ht="15.75" hidden="false" customHeight="true" outlineLevel="0" collapsed="false">
      <c r="A733" s="9"/>
      <c r="B733" s="9"/>
      <c r="C733" s="9"/>
      <c r="D733" s="9"/>
      <c r="E733" s="9"/>
      <c r="F733" s="9"/>
      <c r="G733" s="9"/>
      <c r="H733" s="9"/>
      <c r="I733" s="398"/>
      <c r="J733" s="398"/>
      <c r="K733" s="398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  <c r="AC733" s="9"/>
      <c r="AD733" s="9"/>
      <c r="AE733" s="9"/>
      <c r="AF733" s="9"/>
      <c r="AG733" s="9"/>
      <c r="AH733" s="9"/>
      <c r="AI733" s="9"/>
      <c r="AJ733" s="9"/>
      <c r="AK733" s="9"/>
      <c r="AL733" s="9"/>
      <c r="AM733" s="9"/>
      <c r="AN733" s="9"/>
      <c r="AO733" s="9"/>
      <c r="AP733" s="9"/>
      <c r="AQ733" s="9"/>
      <c r="AR733" s="9"/>
      <c r="AS733" s="9"/>
      <c r="AT733" s="9"/>
      <c r="AU733" s="9"/>
      <c r="AV733" s="9"/>
      <c r="AW733" s="9"/>
      <c r="AX733" s="9"/>
      <c r="AY733" s="9"/>
      <c r="AZ733" s="9"/>
      <c r="BA733" s="9"/>
      <c r="BB733" s="9"/>
      <c r="BC733" s="9"/>
      <c r="BD733" s="9"/>
      <c r="BE733" s="9"/>
      <c r="BF733" s="9"/>
    </row>
    <row r="734" customFormat="false" ht="15.75" hidden="false" customHeight="true" outlineLevel="0" collapsed="false">
      <c r="A734" s="9"/>
      <c r="B734" s="9"/>
      <c r="C734" s="9"/>
      <c r="D734" s="9"/>
      <c r="E734" s="9"/>
      <c r="F734" s="9"/>
      <c r="G734" s="9"/>
      <c r="H734" s="9"/>
      <c r="I734" s="398"/>
      <c r="J734" s="398"/>
      <c r="K734" s="398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  <c r="AN734" s="9"/>
      <c r="AO734" s="9"/>
      <c r="AP734" s="9"/>
      <c r="AQ734" s="9"/>
      <c r="AR734" s="9"/>
      <c r="AS734" s="9"/>
      <c r="AT734" s="9"/>
      <c r="AU734" s="9"/>
      <c r="AV734" s="9"/>
      <c r="AW734" s="9"/>
      <c r="AX734" s="9"/>
      <c r="AY734" s="9"/>
      <c r="AZ734" s="9"/>
      <c r="BA734" s="9"/>
      <c r="BB734" s="9"/>
      <c r="BC734" s="9"/>
      <c r="BD734" s="9"/>
      <c r="BE734" s="9"/>
      <c r="BF734" s="9"/>
    </row>
    <row r="735" customFormat="false" ht="15.75" hidden="false" customHeight="true" outlineLevel="0" collapsed="false">
      <c r="A735" s="9"/>
      <c r="B735" s="9"/>
      <c r="C735" s="9"/>
      <c r="D735" s="9"/>
      <c r="E735" s="9"/>
      <c r="F735" s="9"/>
      <c r="G735" s="9"/>
      <c r="H735" s="9"/>
      <c r="I735" s="398"/>
      <c r="J735" s="398"/>
      <c r="K735" s="398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  <c r="AB735" s="9"/>
      <c r="AC735" s="9"/>
      <c r="AD735" s="9"/>
      <c r="AE735" s="9"/>
      <c r="AF735" s="9"/>
      <c r="AG735" s="9"/>
      <c r="AH735" s="9"/>
      <c r="AI735" s="9"/>
      <c r="AJ735" s="9"/>
      <c r="AK735" s="9"/>
      <c r="AL735" s="9"/>
      <c r="AM735" s="9"/>
      <c r="AN735" s="9"/>
      <c r="AO735" s="9"/>
      <c r="AP735" s="9"/>
      <c r="AQ735" s="9"/>
      <c r="AR735" s="9"/>
      <c r="AS735" s="9"/>
      <c r="AT735" s="9"/>
      <c r="AU735" s="9"/>
      <c r="AV735" s="9"/>
      <c r="AW735" s="9"/>
      <c r="AX735" s="9"/>
      <c r="AY735" s="9"/>
      <c r="AZ735" s="9"/>
      <c r="BA735" s="9"/>
      <c r="BB735" s="9"/>
      <c r="BC735" s="9"/>
      <c r="BD735" s="9"/>
      <c r="BE735" s="9"/>
      <c r="BF735" s="9"/>
    </row>
    <row r="736" customFormat="false" ht="15.75" hidden="false" customHeight="true" outlineLevel="0" collapsed="false">
      <c r="A736" s="9"/>
      <c r="B736" s="9"/>
      <c r="C736" s="9"/>
      <c r="D736" s="9"/>
      <c r="E736" s="9"/>
      <c r="F736" s="9"/>
      <c r="G736" s="9"/>
      <c r="H736" s="9"/>
      <c r="I736" s="398"/>
      <c r="J736" s="398"/>
      <c r="K736" s="398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  <c r="AN736" s="9"/>
      <c r="AO736" s="9"/>
      <c r="AP736" s="9"/>
      <c r="AQ736" s="9"/>
      <c r="AR736" s="9"/>
      <c r="AS736" s="9"/>
      <c r="AT736" s="9"/>
      <c r="AU736" s="9"/>
      <c r="AV736" s="9"/>
      <c r="AW736" s="9"/>
      <c r="AX736" s="9"/>
      <c r="AY736" s="9"/>
      <c r="AZ736" s="9"/>
      <c r="BA736" s="9"/>
      <c r="BB736" s="9"/>
      <c r="BC736" s="9"/>
      <c r="BD736" s="9"/>
      <c r="BE736" s="9"/>
      <c r="BF736" s="9"/>
    </row>
    <row r="737" customFormat="false" ht="15.75" hidden="false" customHeight="true" outlineLevel="0" collapsed="false">
      <c r="A737" s="9"/>
      <c r="B737" s="9"/>
      <c r="C737" s="9"/>
      <c r="D737" s="9"/>
      <c r="E737" s="9"/>
      <c r="F737" s="9"/>
      <c r="G737" s="9"/>
      <c r="H737" s="9"/>
      <c r="I737" s="398"/>
      <c r="J737" s="398"/>
      <c r="K737" s="398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/>
      <c r="AG737" s="9"/>
      <c r="AH737" s="9"/>
      <c r="AI737" s="9"/>
      <c r="AJ737" s="9"/>
      <c r="AK737" s="9"/>
      <c r="AL737" s="9"/>
      <c r="AM737" s="9"/>
      <c r="AN737" s="9"/>
      <c r="AO737" s="9"/>
      <c r="AP737" s="9"/>
      <c r="AQ737" s="9"/>
      <c r="AR737" s="9"/>
      <c r="AS737" s="9"/>
      <c r="AT737" s="9"/>
      <c r="AU737" s="9"/>
      <c r="AV737" s="9"/>
      <c r="AW737" s="9"/>
      <c r="AX737" s="9"/>
      <c r="AY737" s="9"/>
      <c r="AZ737" s="9"/>
      <c r="BA737" s="9"/>
      <c r="BB737" s="9"/>
      <c r="BC737" s="9"/>
      <c r="BD737" s="9"/>
      <c r="BE737" s="9"/>
      <c r="BF737" s="9"/>
    </row>
    <row r="738" customFormat="false" ht="15.75" hidden="false" customHeight="true" outlineLevel="0" collapsed="false">
      <c r="A738" s="9"/>
      <c r="B738" s="9"/>
      <c r="C738" s="9"/>
      <c r="D738" s="9"/>
      <c r="E738" s="9"/>
      <c r="F738" s="9"/>
      <c r="G738" s="9"/>
      <c r="H738" s="9"/>
      <c r="I738" s="398"/>
      <c r="J738" s="398"/>
      <c r="K738" s="398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  <c r="AN738" s="9"/>
      <c r="AO738" s="9"/>
      <c r="AP738" s="9"/>
      <c r="AQ738" s="9"/>
      <c r="AR738" s="9"/>
      <c r="AS738" s="9"/>
      <c r="AT738" s="9"/>
      <c r="AU738" s="9"/>
      <c r="AV738" s="9"/>
      <c r="AW738" s="9"/>
      <c r="AX738" s="9"/>
      <c r="AY738" s="9"/>
      <c r="AZ738" s="9"/>
      <c r="BA738" s="9"/>
      <c r="BB738" s="9"/>
      <c r="BC738" s="9"/>
      <c r="BD738" s="9"/>
      <c r="BE738" s="9"/>
      <c r="BF738" s="9"/>
    </row>
    <row r="739" customFormat="false" ht="15.75" hidden="false" customHeight="true" outlineLevel="0" collapsed="false">
      <c r="A739" s="9"/>
      <c r="B739" s="9"/>
      <c r="C739" s="9"/>
      <c r="D739" s="9"/>
      <c r="E739" s="9"/>
      <c r="F739" s="9"/>
      <c r="G739" s="9"/>
      <c r="H739" s="9"/>
      <c r="I739" s="398"/>
      <c r="J739" s="398"/>
      <c r="K739" s="398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  <c r="AB739" s="9"/>
      <c r="AC739" s="9"/>
      <c r="AD739" s="9"/>
      <c r="AE739" s="9"/>
      <c r="AF739" s="9"/>
      <c r="AG739" s="9"/>
      <c r="AH739" s="9"/>
      <c r="AI739" s="9"/>
      <c r="AJ739" s="9"/>
      <c r="AK739" s="9"/>
      <c r="AL739" s="9"/>
      <c r="AM739" s="9"/>
      <c r="AN739" s="9"/>
      <c r="AO739" s="9"/>
      <c r="AP739" s="9"/>
      <c r="AQ739" s="9"/>
      <c r="AR739" s="9"/>
      <c r="AS739" s="9"/>
      <c r="AT739" s="9"/>
      <c r="AU739" s="9"/>
      <c r="AV739" s="9"/>
      <c r="AW739" s="9"/>
      <c r="AX739" s="9"/>
      <c r="AY739" s="9"/>
      <c r="AZ739" s="9"/>
      <c r="BA739" s="9"/>
      <c r="BB739" s="9"/>
      <c r="BC739" s="9"/>
      <c r="BD739" s="9"/>
      <c r="BE739" s="9"/>
      <c r="BF739" s="9"/>
    </row>
    <row r="740" customFormat="false" ht="15.75" hidden="false" customHeight="true" outlineLevel="0" collapsed="false">
      <c r="A740" s="9"/>
      <c r="B740" s="9"/>
      <c r="C740" s="9"/>
      <c r="D740" s="9"/>
      <c r="E740" s="9"/>
      <c r="F740" s="9"/>
      <c r="G740" s="9"/>
      <c r="H740" s="9"/>
      <c r="I740" s="398"/>
      <c r="J740" s="398"/>
      <c r="K740" s="398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  <c r="AN740" s="9"/>
      <c r="AO740" s="9"/>
      <c r="AP740" s="9"/>
      <c r="AQ740" s="9"/>
      <c r="AR740" s="9"/>
      <c r="AS740" s="9"/>
      <c r="AT740" s="9"/>
      <c r="AU740" s="9"/>
      <c r="AV740" s="9"/>
      <c r="AW740" s="9"/>
      <c r="AX740" s="9"/>
      <c r="AY740" s="9"/>
      <c r="AZ740" s="9"/>
      <c r="BA740" s="9"/>
      <c r="BB740" s="9"/>
      <c r="BC740" s="9"/>
      <c r="BD740" s="9"/>
      <c r="BE740" s="9"/>
      <c r="BF740" s="9"/>
    </row>
    <row r="741" customFormat="false" ht="15.75" hidden="false" customHeight="true" outlineLevel="0" collapsed="false">
      <c r="A741" s="9"/>
      <c r="B741" s="9"/>
      <c r="C741" s="9"/>
      <c r="D741" s="9"/>
      <c r="E741" s="9"/>
      <c r="F741" s="9"/>
      <c r="G741" s="9"/>
      <c r="H741" s="9"/>
      <c r="I741" s="398"/>
      <c r="J741" s="398"/>
      <c r="K741" s="398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  <c r="AB741" s="9"/>
      <c r="AC741" s="9"/>
      <c r="AD741" s="9"/>
      <c r="AE741" s="9"/>
      <c r="AF741" s="9"/>
      <c r="AG741" s="9"/>
      <c r="AH741" s="9"/>
      <c r="AI741" s="9"/>
      <c r="AJ741" s="9"/>
      <c r="AK741" s="9"/>
      <c r="AL741" s="9"/>
      <c r="AM741" s="9"/>
      <c r="AN741" s="9"/>
      <c r="AO741" s="9"/>
      <c r="AP741" s="9"/>
      <c r="AQ741" s="9"/>
      <c r="AR741" s="9"/>
      <c r="AS741" s="9"/>
      <c r="AT741" s="9"/>
      <c r="AU741" s="9"/>
      <c r="AV741" s="9"/>
      <c r="AW741" s="9"/>
      <c r="AX741" s="9"/>
      <c r="AY741" s="9"/>
      <c r="AZ741" s="9"/>
      <c r="BA741" s="9"/>
      <c r="BB741" s="9"/>
      <c r="BC741" s="9"/>
      <c r="BD741" s="9"/>
      <c r="BE741" s="9"/>
      <c r="BF741" s="9"/>
    </row>
    <row r="742" customFormat="false" ht="15.75" hidden="false" customHeight="true" outlineLevel="0" collapsed="false">
      <c r="A742" s="9"/>
      <c r="B742" s="9"/>
      <c r="C742" s="9"/>
      <c r="D742" s="9"/>
      <c r="E742" s="9"/>
      <c r="F742" s="9"/>
      <c r="G742" s="9"/>
      <c r="H742" s="9"/>
      <c r="I742" s="398"/>
      <c r="J742" s="398"/>
      <c r="K742" s="398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  <c r="AN742" s="9"/>
      <c r="AO742" s="9"/>
      <c r="AP742" s="9"/>
      <c r="AQ742" s="9"/>
      <c r="AR742" s="9"/>
      <c r="AS742" s="9"/>
      <c r="AT742" s="9"/>
      <c r="AU742" s="9"/>
      <c r="AV742" s="9"/>
      <c r="AW742" s="9"/>
      <c r="AX742" s="9"/>
      <c r="AY742" s="9"/>
      <c r="AZ742" s="9"/>
      <c r="BA742" s="9"/>
      <c r="BB742" s="9"/>
      <c r="BC742" s="9"/>
      <c r="BD742" s="9"/>
      <c r="BE742" s="9"/>
      <c r="BF742" s="9"/>
    </row>
    <row r="743" customFormat="false" ht="15.75" hidden="false" customHeight="true" outlineLevel="0" collapsed="false">
      <c r="A743" s="9"/>
      <c r="B743" s="9"/>
      <c r="C743" s="9"/>
      <c r="D743" s="9"/>
      <c r="E743" s="9"/>
      <c r="F743" s="9"/>
      <c r="G743" s="9"/>
      <c r="H743" s="9"/>
      <c r="I743" s="398"/>
      <c r="J743" s="398"/>
      <c r="K743" s="398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  <c r="AB743" s="9"/>
      <c r="AC743" s="9"/>
      <c r="AD743" s="9"/>
      <c r="AE743" s="9"/>
      <c r="AF743" s="9"/>
      <c r="AG743" s="9"/>
      <c r="AH743" s="9"/>
      <c r="AI743" s="9"/>
      <c r="AJ743" s="9"/>
      <c r="AK743" s="9"/>
      <c r="AL743" s="9"/>
      <c r="AM743" s="9"/>
      <c r="AN743" s="9"/>
      <c r="AO743" s="9"/>
      <c r="AP743" s="9"/>
      <c r="AQ743" s="9"/>
      <c r="AR743" s="9"/>
      <c r="AS743" s="9"/>
      <c r="AT743" s="9"/>
      <c r="AU743" s="9"/>
      <c r="AV743" s="9"/>
      <c r="AW743" s="9"/>
      <c r="AX743" s="9"/>
      <c r="AY743" s="9"/>
      <c r="AZ743" s="9"/>
      <c r="BA743" s="9"/>
      <c r="BB743" s="9"/>
      <c r="BC743" s="9"/>
      <c r="BD743" s="9"/>
      <c r="BE743" s="9"/>
      <c r="BF743" s="9"/>
    </row>
    <row r="744" customFormat="false" ht="15.75" hidden="false" customHeight="true" outlineLevel="0" collapsed="false">
      <c r="A744" s="9"/>
      <c r="B744" s="9"/>
      <c r="C744" s="9"/>
      <c r="D744" s="9"/>
      <c r="E744" s="9"/>
      <c r="F744" s="9"/>
      <c r="G744" s="9"/>
      <c r="H744" s="9"/>
      <c r="I744" s="398"/>
      <c r="J744" s="398"/>
      <c r="K744" s="398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9"/>
      <c r="AM744" s="9"/>
      <c r="AN744" s="9"/>
      <c r="AO744" s="9"/>
      <c r="AP744" s="9"/>
      <c r="AQ744" s="9"/>
      <c r="AR744" s="9"/>
      <c r="AS744" s="9"/>
      <c r="AT744" s="9"/>
      <c r="AU744" s="9"/>
      <c r="AV744" s="9"/>
      <c r="AW744" s="9"/>
      <c r="AX744" s="9"/>
      <c r="AY744" s="9"/>
      <c r="AZ744" s="9"/>
      <c r="BA744" s="9"/>
      <c r="BB744" s="9"/>
      <c r="BC744" s="9"/>
      <c r="BD744" s="9"/>
      <c r="BE744" s="9"/>
      <c r="BF744" s="9"/>
    </row>
    <row r="745" customFormat="false" ht="15.75" hidden="false" customHeight="true" outlineLevel="0" collapsed="false">
      <c r="A745" s="9"/>
      <c r="B745" s="9"/>
      <c r="C745" s="9"/>
      <c r="D745" s="9"/>
      <c r="E745" s="9"/>
      <c r="F745" s="9"/>
      <c r="G745" s="9"/>
      <c r="H745" s="9"/>
      <c r="I745" s="398"/>
      <c r="J745" s="398"/>
      <c r="K745" s="398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  <c r="AB745" s="9"/>
      <c r="AC745" s="9"/>
      <c r="AD745" s="9"/>
      <c r="AE745" s="9"/>
      <c r="AF745" s="9"/>
      <c r="AG745" s="9"/>
      <c r="AH745" s="9"/>
      <c r="AI745" s="9"/>
      <c r="AJ745" s="9"/>
      <c r="AK745" s="9"/>
      <c r="AL745" s="9"/>
      <c r="AM745" s="9"/>
      <c r="AN745" s="9"/>
      <c r="AO745" s="9"/>
      <c r="AP745" s="9"/>
      <c r="AQ745" s="9"/>
      <c r="AR745" s="9"/>
      <c r="AS745" s="9"/>
      <c r="AT745" s="9"/>
      <c r="AU745" s="9"/>
      <c r="AV745" s="9"/>
      <c r="AW745" s="9"/>
      <c r="AX745" s="9"/>
      <c r="AY745" s="9"/>
      <c r="AZ745" s="9"/>
      <c r="BA745" s="9"/>
      <c r="BB745" s="9"/>
      <c r="BC745" s="9"/>
      <c r="BD745" s="9"/>
      <c r="BE745" s="9"/>
      <c r="BF745" s="9"/>
    </row>
    <row r="746" customFormat="false" ht="15.75" hidden="false" customHeight="true" outlineLevel="0" collapsed="false">
      <c r="A746" s="9"/>
      <c r="B746" s="9"/>
      <c r="C746" s="9"/>
      <c r="D746" s="9"/>
      <c r="E746" s="9"/>
      <c r="F746" s="9"/>
      <c r="G746" s="9"/>
      <c r="H746" s="9"/>
      <c r="I746" s="398"/>
      <c r="J746" s="398"/>
      <c r="K746" s="398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  <c r="AN746" s="9"/>
      <c r="AO746" s="9"/>
      <c r="AP746" s="9"/>
      <c r="AQ746" s="9"/>
      <c r="AR746" s="9"/>
      <c r="AS746" s="9"/>
      <c r="AT746" s="9"/>
      <c r="AU746" s="9"/>
      <c r="AV746" s="9"/>
      <c r="AW746" s="9"/>
      <c r="AX746" s="9"/>
      <c r="AY746" s="9"/>
      <c r="AZ746" s="9"/>
      <c r="BA746" s="9"/>
      <c r="BB746" s="9"/>
      <c r="BC746" s="9"/>
      <c r="BD746" s="9"/>
      <c r="BE746" s="9"/>
      <c r="BF746" s="9"/>
    </row>
    <row r="747" customFormat="false" ht="15.75" hidden="false" customHeight="true" outlineLevel="0" collapsed="false">
      <c r="A747" s="9"/>
      <c r="B747" s="9"/>
      <c r="C747" s="9"/>
      <c r="D747" s="9"/>
      <c r="E747" s="9"/>
      <c r="F747" s="9"/>
      <c r="G747" s="9"/>
      <c r="H747" s="9"/>
      <c r="I747" s="398"/>
      <c r="J747" s="398"/>
      <c r="K747" s="398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  <c r="AB747" s="9"/>
      <c r="AC747" s="9"/>
      <c r="AD747" s="9"/>
      <c r="AE747" s="9"/>
      <c r="AF747" s="9"/>
      <c r="AG747" s="9"/>
      <c r="AH747" s="9"/>
      <c r="AI747" s="9"/>
      <c r="AJ747" s="9"/>
      <c r="AK747" s="9"/>
      <c r="AL747" s="9"/>
      <c r="AM747" s="9"/>
      <c r="AN747" s="9"/>
      <c r="AO747" s="9"/>
      <c r="AP747" s="9"/>
      <c r="AQ747" s="9"/>
      <c r="AR747" s="9"/>
      <c r="AS747" s="9"/>
      <c r="AT747" s="9"/>
      <c r="AU747" s="9"/>
      <c r="AV747" s="9"/>
      <c r="AW747" s="9"/>
      <c r="AX747" s="9"/>
      <c r="AY747" s="9"/>
      <c r="AZ747" s="9"/>
      <c r="BA747" s="9"/>
      <c r="BB747" s="9"/>
      <c r="BC747" s="9"/>
      <c r="BD747" s="9"/>
      <c r="BE747" s="9"/>
      <c r="BF747" s="9"/>
    </row>
    <row r="748" customFormat="false" ht="15.75" hidden="false" customHeight="true" outlineLevel="0" collapsed="false">
      <c r="A748" s="9"/>
      <c r="B748" s="9"/>
      <c r="C748" s="9"/>
      <c r="D748" s="9"/>
      <c r="E748" s="9"/>
      <c r="F748" s="9"/>
      <c r="G748" s="9"/>
      <c r="H748" s="9"/>
      <c r="I748" s="398"/>
      <c r="J748" s="398"/>
      <c r="K748" s="398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  <c r="AO748" s="9"/>
      <c r="AP748" s="9"/>
      <c r="AQ748" s="9"/>
      <c r="AR748" s="9"/>
      <c r="AS748" s="9"/>
      <c r="AT748" s="9"/>
      <c r="AU748" s="9"/>
      <c r="AV748" s="9"/>
      <c r="AW748" s="9"/>
      <c r="AX748" s="9"/>
      <c r="AY748" s="9"/>
      <c r="AZ748" s="9"/>
      <c r="BA748" s="9"/>
      <c r="BB748" s="9"/>
      <c r="BC748" s="9"/>
      <c r="BD748" s="9"/>
      <c r="BE748" s="9"/>
      <c r="BF748" s="9"/>
    </row>
  </sheetData>
  <conditionalFormatting sqref="H11 AU11">
    <cfRule type="expression" priority="2" aboveAverage="0" equalAverage="0" bottom="0" percent="0" rank="0" text="" dxfId="9">
      <formula>#ref!="closed"</formula>
    </cfRule>
  </conditionalFormatting>
  <conditionalFormatting sqref="H12:H61 S12:V61 AG12:AJ61 AU12:AU61">
    <cfRule type="expression" priority="3" aboveAverage="0" equalAverage="0" bottom="0" percent="0" rank="0" text="" dxfId="9">
      <formula>#ref!="closed"</formula>
    </cfRule>
  </conditionalFormatting>
  <conditionalFormatting sqref="H62:H470 S62:V470 AG62:AJ470">
    <cfRule type="expression" priority="4" aboveAverage="0" equalAverage="0" bottom="0" percent="0" rank="0" text="" dxfId="9">
      <formula>#ref!="closed"</formula>
    </cfRule>
  </conditionalFormatting>
  <conditionalFormatting sqref="H471:J611">
    <cfRule type="expression" priority="5" aboveAverage="0" equalAverage="0" bottom="0" percent="0" rank="0" text="" dxfId="9">
      <formula>#ref!="closed"</formula>
    </cfRule>
  </conditionalFormatting>
  <conditionalFormatting sqref="H618:AV718">
    <cfRule type="expression" priority="6" aboveAverage="0" equalAverage="0" bottom="0" percent="0" rank="0" text="" dxfId="9">
      <formula>#ref!="closed"</formula>
    </cfRule>
  </conditionalFormatting>
  <conditionalFormatting sqref="I11:J470">
    <cfRule type="expression" priority="7" aboveAverage="0" equalAverage="0" bottom="0" percent="0" rank="0" text="" dxfId="9">
      <formula>#ref!="closed"</formula>
    </cfRule>
  </conditionalFormatting>
  <conditionalFormatting sqref="K11:Q611">
    <cfRule type="expression" priority="8" aboveAverage="0" equalAverage="0" bottom="0" percent="0" rank="0" text="" dxfId="9">
      <formula>#ref!="closed"</formula>
    </cfRule>
  </conditionalFormatting>
  <conditionalFormatting sqref="R12:R611">
    <cfRule type="expression" priority="9" aboveAverage="0" equalAverage="0" bottom="0" percent="0" rank="0" text="" dxfId="9">
      <formula>#ref!="closed"</formula>
    </cfRule>
  </conditionalFormatting>
  <conditionalFormatting sqref="R11:V11">
    <cfRule type="expression" priority="10" aboveAverage="0" equalAverage="0" bottom="0" percent="0" rank="0" text="" dxfId="9">
      <formula>#ref!="closed"</formula>
    </cfRule>
  </conditionalFormatting>
  <conditionalFormatting sqref="S471:X611">
    <cfRule type="expression" priority="11" aboveAverage="0" equalAverage="0" bottom="0" percent="0" rank="0" text="" dxfId="9">
      <formula>#ref!="closed"</formula>
    </cfRule>
  </conditionalFormatting>
  <conditionalFormatting sqref="W11:X470">
    <cfRule type="expression" priority="12" aboveAverage="0" equalAverage="0" bottom="0" percent="0" rank="0" text="" dxfId="9">
      <formula>#ref!="closed"</formula>
    </cfRule>
  </conditionalFormatting>
  <conditionalFormatting sqref="Y11:AE611">
    <cfRule type="expression" priority="13" aboveAverage="0" equalAverage="0" bottom="0" percent="0" rank="0" text="" dxfId="9">
      <formula>#ref!="closed"</formula>
    </cfRule>
  </conditionalFormatting>
  <conditionalFormatting sqref="AF12:AF611">
    <cfRule type="expression" priority="14" aboveAverage="0" equalAverage="0" bottom="0" percent="0" rank="0" text="" dxfId="9">
      <formula>#ref!="closed"</formula>
    </cfRule>
  </conditionalFormatting>
  <conditionalFormatting sqref="AF11:AJ11">
    <cfRule type="expression" priority="15" aboveAverage="0" equalAverage="0" bottom="0" percent="0" rank="0" text="" dxfId="9">
      <formula>#ref!="closed"</formula>
    </cfRule>
  </conditionalFormatting>
  <conditionalFormatting sqref="AG471:AL611">
    <cfRule type="expression" priority="16" aboveAverage="0" equalAverage="0" bottom="0" percent="0" rank="0" text="" dxfId="9">
      <formula>#ref!="closed"</formula>
    </cfRule>
  </conditionalFormatting>
  <conditionalFormatting sqref="AK11:AL470">
    <cfRule type="expression" priority="17" aboveAverage="0" equalAverage="0" bottom="0" percent="0" rank="0" text="" dxfId="9">
      <formula>#ref!="closed"</formula>
    </cfRule>
  </conditionalFormatting>
  <conditionalFormatting sqref="AM11:AT611">
    <cfRule type="expression" priority="18" aboveAverage="0" equalAverage="0" bottom="0" percent="0" rank="0" text="" dxfId="9">
      <formula>#ref!="closed"</formula>
    </cfRule>
  </conditionalFormatting>
  <conditionalFormatting sqref="AU62:AU611">
    <cfRule type="expression" priority="19" aboveAverage="0" equalAverage="0" bottom="0" percent="0" rank="0" text="" dxfId="9">
      <formula>#ref!="closed"</formula>
    </cfRule>
  </conditionalFormatting>
  <conditionalFormatting sqref="AV11:AV611">
    <cfRule type="expression" priority="20" aboveAverage="0" equalAverage="0" bottom="0" percent="0" rank="0" text="" dxfId="9">
      <formula>#ref!="closed"</formula>
    </cfRule>
  </conditionalFormatting>
  <conditionalFormatting sqref="AW11:AW611">
    <cfRule type="cellIs" priority="21" operator="greaterThan" aboveAverage="0" equalAverage="0" bottom="0" percent="0" rank="0" text="" dxfId="1">
      <formula>1</formula>
    </cfRule>
  </conditionalFormatting>
  <conditionalFormatting sqref="AW618:AW718">
    <cfRule type="cellIs" priority="22" operator="greaterThan" aboveAverage="0" equalAverage="0" bottom="0" percent="0" rank="0" text="" dxfId="1">
      <formula>1</formula>
    </cfRule>
  </conditionalFormatting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CCCC"/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4.4453125" defaultRowHeight="15" zeroHeight="false" outlineLevelRow="0" outlineLevelCol="0"/>
  <cols>
    <col collapsed="false" customWidth="true" hidden="false" outlineLevel="0" max="1" min="1" style="0" width="2.71"/>
    <col collapsed="false" customWidth="true" hidden="false" outlineLevel="0" max="2" min="2" style="0" width="14.71"/>
    <col collapsed="false" customWidth="true" hidden="false" outlineLevel="0" max="3" min="3" style="0" width="10.86"/>
    <col collapsed="false" customWidth="true" hidden="false" outlineLevel="0" max="4" min="4" style="0" width="29.71"/>
    <col collapsed="false" customWidth="true" hidden="false" outlineLevel="0" max="26" min="5" style="0" width="9.14"/>
  </cols>
  <sheetData>
    <row r="1" customFormat="false" ht="9.75" hidden="false" customHeight="true" outlineLevel="0" collapsed="false">
      <c r="A1" s="399"/>
      <c r="B1" s="399"/>
      <c r="C1" s="399"/>
      <c r="D1" s="399"/>
      <c r="E1" s="399"/>
      <c r="F1" s="399"/>
      <c r="G1" s="399"/>
      <c r="H1" s="399"/>
      <c r="I1" s="399"/>
      <c r="J1" s="399"/>
      <c r="K1" s="399"/>
      <c r="L1" s="399"/>
      <c r="M1" s="399"/>
      <c r="N1" s="399"/>
      <c r="O1" s="399"/>
      <c r="P1" s="399"/>
      <c r="Q1" s="399"/>
      <c r="R1" s="399"/>
      <c r="S1" s="399"/>
      <c r="T1" s="399"/>
      <c r="U1" s="399"/>
      <c r="V1" s="399"/>
      <c r="W1" s="399"/>
      <c r="X1" s="399"/>
      <c r="Y1" s="399"/>
      <c r="Z1" s="399"/>
    </row>
    <row r="2" customFormat="false" ht="15" hidden="false" customHeight="false" outlineLevel="0" collapsed="false">
      <c r="A2" s="399"/>
      <c r="B2" s="400" t="s">
        <v>402</v>
      </c>
      <c r="C2" s="401"/>
      <c r="D2" s="401"/>
    </row>
    <row r="3" customFormat="false" ht="18.75" hidden="false" customHeight="true" outlineLevel="0" collapsed="false">
      <c r="A3" s="399"/>
      <c r="B3" s="400" t="s">
        <v>403</v>
      </c>
      <c r="C3" s="402"/>
      <c r="D3" s="402"/>
    </row>
    <row r="4" customFormat="false" ht="15" hidden="false" customHeight="false" outlineLevel="0" collapsed="false">
      <c r="A4" s="399"/>
      <c r="B4" s="399"/>
      <c r="C4" s="9"/>
      <c r="D4" s="10"/>
      <c r="E4" s="399"/>
      <c r="F4" s="399"/>
      <c r="G4" s="399"/>
      <c r="H4" s="399"/>
      <c r="I4" s="399"/>
      <c r="J4" s="399"/>
      <c r="K4" s="399"/>
      <c r="L4" s="399"/>
      <c r="M4" s="399"/>
      <c r="N4" s="399"/>
      <c r="O4" s="399"/>
      <c r="P4" s="399"/>
      <c r="Q4" s="399"/>
      <c r="R4" s="399"/>
      <c r="S4" s="399"/>
      <c r="T4" s="399"/>
      <c r="U4" s="399"/>
      <c r="V4" s="399"/>
      <c r="W4" s="399"/>
      <c r="X4" s="399"/>
      <c r="Y4" s="399"/>
      <c r="Z4" s="399"/>
    </row>
    <row r="5" customFormat="false" ht="15" hidden="false" customHeight="false" outlineLevel="0" collapsed="false">
      <c r="A5" s="399"/>
      <c r="B5" s="403" t="s">
        <v>404</v>
      </c>
      <c r="C5" s="403" t="s">
        <v>405</v>
      </c>
      <c r="D5" s="403" t="s">
        <v>406</v>
      </c>
    </row>
    <row r="6" customFormat="false" ht="15" hidden="false" customHeight="false" outlineLevel="0" collapsed="false">
      <c r="A6" s="404"/>
      <c r="B6" s="208" t="s">
        <v>407</v>
      </c>
      <c r="C6" s="405" t="n">
        <v>1</v>
      </c>
      <c r="D6" s="189"/>
      <c r="E6" s="406"/>
      <c r="F6" s="406"/>
      <c r="G6" s="406"/>
      <c r="H6" s="406"/>
      <c r="I6" s="406"/>
      <c r="J6" s="406"/>
      <c r="K6" s="406"/>
      <c r="L6" s="406"/>
      <c r="M6" s="406"/>
      <c r="N6" s="406"/>
      <c r="O6" s="406"/>
      <c r="P6" s="406"/>
      <c r="Q6" s="406"/>
      <c r="R6" s="406"/>
      <c r="S6" s="406"/>
      <c r="T6" s="406"/>
      <c r="U6" s="406"/>
      <c r="V6" s="406"/>
      <c r="W6" s="406"/>
      <c r="X6" s="406"/>
      <c r="Y6" s="406"/>
      <c r="Z6" s="406"/>
    </row>
    <row r="7" customFormat="false" ht="15" hidden="false" customHeight="false" outlineLevel="0" collapsed="false">
      <c r="A7" s="404"/>
      <c r="B7" s="208" t="s">
        <v>2</v>
      </c>
      <c r="C7" s="405" t="n">
        <v>2</v>
      </c>
      <c r="D7" s="189"/>
      <c r="E7" s="406"/>
      <c r="F7" s="406"/>
      <c r="G7" s="406"/>
      <c r="H7" s="406"/>
      <c r="I7" s="406"/>
      <c r="J7" s="406"/>
      <c r="K7" s="406"/>
      <c r="L7" s="406"/>
      <c r="M7" s="406"/>
      <c r="N7" s="406"/>
      <c r="O7" s="406"/>
      <c r="P7" s="406"/>
      <c r="Q7" s="406"/>
      <c r="R7" s="406"/>
      <c r="S7" s="406"/>
      <c r="T7" s="406"/>
      <c r="U7" s="406"/>
      <c r="V7" s="406"/>
      <c r="W7" s="406"/>
      <c r="X7" s="406"/>
      <c r="Y7" s="406"/>
      <c r="Z7" s="406"/>
    </row>
    <row r="8" customFormat="false" ht="15" hidden="false" customHeight="false" outlineLevel="0" collapsed="false">
      <c r="A8" s="404"/>
      <c r="B8" s="208" t="s">
        <v>408</v>
      </c>
      <c r="C8" s="405" t="n">
        <v>3</v>
      </c>
      <c r="D8" s="189"/>
      <c r="E8" s="406"/>
      <c r="F8" s="406"/>
      <c r="G8" s="406"/>
      <c r="H8" s="406"/>
      <c r="I8" s="406"/>
      <c r="J8" s="406"/>
      <c r="K8" s="406"/>
      <c r="L8" s="406"/>
      <c r="M8" s="406"/>
      <c r="N8" s="406"/>
      <c r="O8" s="406"/>
      <c r="P8" s="406"/>
      <c r="Q8" s="406"/>
      <c r="R8" s="406"/>
      <c r="S8" s="406"/>
      <c r="T8" s="406"/>
      <c r="U8" s="406"/>
      <c r="V8" s="406"/>
      <c r="W8" s="406"/>
      <c r="X8" s="406"/>
      <c r="Y8" s="406"/>
      <c r="Z8" s="406"/>
    </row>
    <row r="9" customFormat="false" ht="15" hidden="false" customHeight="false" outlineLevel="0" collapsed="false">
      <c r="A9" s="404"/>
      <c r="B9" s="208" t="s">
        <v>409</v>
      </c>
      <c r="C9" s="405" t="n">
        <v>4</v>
      </c>
      <c r="D9" s="189"/>
      <c r="E9" s="406"/>
      <c r="F9" s="406"/>
      <c r="G9" s="406"/>
      <c r="H9" s="406"/>
      <c r="I9" s="406"/>
      <c r="J9" s="406"/>
      <c r="K9" s="406"/>
      <c r="L9" s="406"/>
      <c r="M9" s="406"/>
      <c r="N9" s="406"/>
      <c r="O9" s="406"/>
      <c r="P9" s="406"/>
      <c r="Q9" s="406"/>
      <c r="R9" s="406"/>
      <c r="S9" s="406"/>
      <c r="T9" s="406"/>
      <c r="U9" s="406"/>
      <c r="V9" s="406"/>
      <c r="W9" s="406"/>
      <c r="X9" s="406"/>
      <c r="Y9" s="406"/>
      <c r="Z9" s="406"/>
    </row>
    <row r="10" customFormat="false" ht="15" hidden="false" customHeight="false" outlineLevel="0" collapsed="false">
      <c r="A10" s="404"/>
      <c r="B10" s="208" t="s">
        <v>410</v>
      </c>
      <c r="C10" s="405" t="n">
        <v>5</v>
      </c>
      <c r="D10" s="189"/>
      <c r="E10" s="406"/>
      <c r="F10" s="406"/>
      <c r="G10" s="406"/>
      <c r="H10" s="406"/>
      <c r="I10" s="406"/>
      <c r="J10" s="406"/>
      <c r="K10" s="406"/>
      <c r="L10" s="406"/>
      <c r="M10" s="406"/>
      <c r="N10" s="406"/>
      <c r="O10" s="406"/>
      <c r="P10" s="406"/>
      <c r="Q10" s="406"/>
      <c r="R10" s="406"/>
      <c r="S10" s="406"/>
      <c r="T10" s="406"/>
      <c r="U10" s="406"/>
      <c r="V10" s="406"/>
      <c r="W10" s="406"/>
      <c r="X10" s="406"/>
      <c r="Y10" s="406"/>
      <c r="Z10" s="406"/>
    </row>
    <row r="11" customFormat="false" ht="15" hidden="false" customHeight="false" outlineLevel="0" collapsed="false">
      <c r="A11" s="404"/>
      <c r="B11" s="208" t="s">
        <v>411</v>
      </c>
      <c r="C11" s="405" t="n">
        <v>6</v>
      </c>
      <c r="D11" s="189"/>
      <c r="E11" s="406"/>
      <c r="F11" s="406"/>
      <c r="G11" s="406"/>
      <c r="H11" s="406"/>
      <c r="I11" s="406"/>
      <c r="J11" s="406"/>
      <c r="K11" s="406"/>
      <c r="L11" s="406"/>
      <c r="M11" s="406"/>
      <c r="N11" s="406"/>
      <c r="O11" s="406"/>
      <c r="P11" s="406"/>
      <c r="Q11" s="406"/>
      <c r="R11" s="406"/>
      <c r="S11" s="406"/>
      <c r="T11" s="406"/>
      <c r="U11" s="406"/>
      <c r="V11" s="406"/>
      <c r="W11" s="406"/>
      <c r="X11" s="406"/>
      <c r="Y11" s="406"/>
      <c r="Z11" s="406"/>
    </row>
    <row r="12" customFormat="false" ht="15" hidden="false" customHeight="false" outlineLevel="0" collapsed="false">
      <c r="A12" s="404"/>
      <c r="B12" s="208" t="s">
        <v>412</v>
      </c>
      <c r="C12" s="405" t="n">
        <v>7</v>
      </c>
      <c r="D12" s="189"/>
      <c r="E12" s="406"/>
      <c r="F12" s="406"/>
      <c r="G12" s="406"/>
      <c r="H12" s="406"/>
      <c r="I12" s="406"/>
      <c r="J12" s="406"/>
      <c r="K12" s="406"/>
      <c r="L12" s="406"/>
      <c r="M12" s="406"/>
      <c r="N12" s="406"/>
      <c r="O12" s="406"/>
      <c r="P12" s="406"/>
      <c r="Q12" s="406"/>
      <c r="R12" s="406"/>
      <c r="S12" s="406"/>
      <c r="T12" s="406"/>
      <c r="U12" s="406"/>
      <c r="V12" s="406"/>
      <c r="W12" s="406"/>
      <c r="X12" s="406"/>
      <c r="Y12" s="406"/>
      <c r="Z12" s="406"/>
    </row>
    <row r="13" customFormat="false" ht="15" hidden="false" customHeight="false" outlineLevel="0" collapsed="false">
      <c r="A13" s="404"/>
      <c r="B13" s="208" t="s">
        <v>413</v>
      </c>
      <c r="C13" s="405" t="n">
        <v>8</v>
      </c>
      <c r="D13" s="189"/>
      <c r="E13" s="406"/>
      <c r="F13" s="406"/>
      <c r="G13" s="406"/>
      <c r="H13" s="406"/>
      <c r="I13" s="406"/>
      <c r="J13" s="406"/>
      <c r="K13" s="406"/>
      <c r="L13" s="406"/>
      <c r="M13" s="406"/>
      <c r="N13" s="406"/>
      <c r="O13" s="406"/>
      <c r="P13" s="406"/>
      <c r="Q13" s="406"/>
      <c r="R13" s="406"/>
      <c r="S13" s="406"/>
      <c r="T13" s="406"/>
      <c r="U13" s="406"/>
      <c r="V13" s="406"/>
      <c r="W13" s="406"/>
      <c r="X13" s="406"/>
      <c r="Y13" s="406"/>
      <c r="Z13" s="406"/>
    </row>
    <row r="14" customFormat="false" ht="15" hidden="false" customHeight="false" outlineLevel="0" collapsed="false">
      <c r="A14" s="404"/>
      <c r="B14" s="208" t="s">
        <v>414</v>
      </c>
      <c r="C14" s="405" t="n">
        <v>9</v>
      </c>
      <c r="D14" s="189"/>
      <c r="E14" s="406"/>
      <c r="F14" s="406"/>
      <c r="G14" s="406"/>
      <c r="H14" s="406"/>
      <c r="I14" s="406"/>
      <c r="J14" s="406"/>
      <c r="K14" s="406"/>
      <c r="L14" s="406"/>
      <c r="M14" s="406"/>
      <c r="N14" s="406"/>
      <c r="O14" s="406"/>
      <c r="P14" s="406"/>
      <c r="Q14" s="406"/>
      <c r="R14" s="406"/>
      <c r="S14" s="406"/>
      <c r="T14" s="406"/>
      <c r="U14" s="406"/>
      <c r="V14" s="406"/>
      <c r="W14" s="406"/>
      <c r="X14" s="406"/>
      <c r="Y14" s="406"/>
      <c r="Z14" s="406"/>
    </row>
    <row r="15" customFormat="false" ht="15" hidden="false" customHeight="false" outlineLevel="0" collapsed="false">
      <c r="A15" s="404"/>
      <c r="B15" s="208" t="s">
        <v>415</v>
      </c>
      <c r="C15" s="405" t="n">
        <v>11</v>
      </c>
      <c r="D15" s="189"/>
      <c r="E15" s="406"/>
      <c r="F15" s="406"/>
      <c r="G15" s="406"/>
      <c r="H15" s="406"/>
      <c r="I15" s="406"/>
      <c r="J15" s="406"/>
      <c r="K15" s="406"/>
      <c r="L15" s="406"/>
      <c r="M15" s="406"/>
      <c r="N15" s="406"/>
      <c r="O15" s="406"/>
      <c r="P15" s="406"/>
      <c r="Q15" s="406"/>
      <c r="R15" s="406"/>
      <c r="S15" s="406"/>
      <c r="T15" s="406"/>
      <c r="U15" s="406"/>
      <c r="V15" s="406"/>
      <c r="W15" s="406"/>
      <c r="X15" s="406"/>
      <c r="Y15" s="406"/>
      <c r="Z15" s="406"/>
    </row>
    <row r="16" customFormat="false" ht="15" hidden="false" customHeight="false" outlineLevel="0" collapsed="false">
      <c r="A16" s="404"/>
      <c r="B16" s="208" t="s">
        <v>416</v>
      </c>
      <c r="C16" s="405" t="n">
        <v>12</v>
      </c>
      <c r="D16" s="189"/>
      <c r="E16" s="406"/>
      <c r="F16" s="406"/>
      <c r="G16" s="406"/>
      <c r="H16" s="406"/>
      <c r="I16" s="406"/>
      <c r="J16" s="406"/>
      <c r="K16" s="406"/>
      <c r="L16" s="406"/>
      <c r="M16" s="406"/>
      <c r="N16" s="406"/>
      <c r="O16" s="406"/>
      <c r="P16" s="406"/>
      <c r="Q16" s="406"/>
      <c r="R16" s="406"/>
      <c r="S16" s="406"/>
      <c r="T16" s="406"/>
      <c r="U16" s="406"/>
      <c r="V16" s="406"/>
      <c r="W16" s="406"/>
      <c r="X16" s="406"/>
      <c r="Y16" s="406"/>
      <c r="Z16" s="406"/>
    </row>
    <row r="17" customFormat="false" ht="15" hidden="false" customHeight="false" outlineLevel="0" collapsed="false">
      <c r="A17" s="404"/>
      <c r="B17" s="208" t="s">
        <v>417</v>
      </c>
      <c r="C17" s="405" t="n">
        <v>13</v>
      </c>
      <c r="D17" s="189"/>
      <c r="E17" s="406"/>
      <c r="F17" s="406"/>
      <c r="G17" s="406"/>
      <c r="H17" s="406"/>
      <c r="I17" s="406"/>
      <c r="J17" s="406"/>
      <c r="K17" s="406"/>
      <c r="L17" s="406"/>
      <c r="M17" s="406"/>
      <c r="N17" s="406"/>
      <c r="O17" s="406"/>
      <c r="P17" s="406"/>
      <c r="Q17" s="406"/>
      <c r="R17" s="406"/>
      <c r="S17" s="406"/>
      <c r="T17" s="406"/>
      <c r="U17" s="406"/>
      <c r="V17" s="406"/>
      <c r="W17" s="406"/>
      <c r="X17" s="406"/>
      <c r="Y17" s="406"/>
      <c r="Z17" s="406"/>
    </row>
    <row r="18" customFormat="false" ht="15" hidden="false" customHeight="false" outlineLevel="0" collapsed="false">
      <c r="A18" s="404"/>
      <c r="B18" s="208" t="s">
        <v>418</v>
      </c>
      <c r="C18" s="405" t="n">
        <v>14</v>
      </c>
      <c r="D18" s="189"/>
      <c r="E18" s="406"/>
      <c r="F18" s="406"/>
      <c r="G18" s="406"/>
      <c r="H18" s="406"/>
      <c r="I18" s="406"/>
      <c r="J18" s="406"/>
      <c r="K18" s="406"/>
      <c r="L18" s="406"/>
      <c r="M18" s="406"/>
      <c r="N18" s="406"/>
      <c r="O18" s="406"/>
      <c r="P18" s="406"/>
      <c r="Q18" s="406"/>
      <c r="R18" s="406"/>
      <c r="S18" s="406"/>
      <c r="T18" s="406"/>
      <c r="U18" s="406"/>
      <c r="V18" s="406"/>
      <c r="W18" s="406"/>
      <c r="X18" s="406"/>
      <c r="Y18" s="406"/>
      <c r="Z18" s="406"/>
    </row>
    <row r="19" customFormat="false" ht="15" hidden="false" customHeight="false" outlineLevel="0" collapsed="false">
      <c r="A19" s="404"/>
      <c r="B19" s="208" t="s">
        <v>48</v>
      </c>
      <c r="C19" s="405" t="n">
        <v>15</v>
      </c>
      <c r="D19" s="189"/>
      <c r="E19" s="406"/>
      <c r="F19" s="406"/>
      <c r="G19" s="406"/>
      <c r="H19" s="406"/>
      <c r="I19" s="406"/>
      <c r="J19" s="406"/>
      <c r="K19" s="406"/>
      <c r="L19" s="406"/>
      <c r="M19" s="406"/>
      <c r="N19" s="406"/>
      <c r="O19" s="406"/>
      <c r="P19" s="406"/>
      <c r="Q19" s="406"/>
      <c r="R19" s="406"/>
      <c r="S19" s="406"/>
      <c r="T19" s="406"/>
      <c r="U19" s="406"/>
      <c r="V19" s="406"/>
      <c r="W19" s="406"/>
      <c r="X19" s="406"/>
      <c r="Y19" s="406"/>
      <c r="Z19" s="406"/>
    </row>
    <row r="20" customFormat="false" ht="15" hidden="false" customHeight="false" outlineLevel="0" collapsed="false">
      <c r="A20" s="404"/>
      <c r="B20" s="208" t="s">
        <v>45</v>
      </c>
      <c r="C20" s="405" t="n">
        <v>16</v>
      </c>
      <c r="D20" s="189"/>
      <c r="E20" s="406"/>
      <c r="F20" s="406"/>
      <c r="G20" s="406"/>
      <c r="H20" s="406"/>
      <c r="I20" s="406"/>
      <c r="J20" s="406"/>
      <c r="K20" s="406"/>
      <c r="L20" s="406"/>
      <c r="M20" s="406"/>
      <c r="N20" s="406"/>
      <c r="O20" s="406"/>
      <c r="P20" s="406"/>
      <c r="Q20" s="406"/>
      <c r="R20" s="406"/>
      <c r="S20" s="406"/>
      <c r="T20" s="406"/>
      <c r="U20" s="406"/>
      <c r="V20" s="406"/>
      <c r="W20" s="406"/>
      <c r="X20" s="406"/>
      <c r="Y20" s="406"/>
      <c r="Z20" s="406"/>
    </row>
    <row r="21" customFormat="false" ht="15.75" hidden="false" customHeight="true" outlineLevel="0" collapsed="false">
      <c r="A21" s="404"/>
      <c r="B21" s="208" t="s">
        <v>419</v>
      </c>
      <c r="C21" s="405" t="n">
        <v>17</v>
      </c>
      <c r="D21" s="189"/>
      <c r="E21" s="406"/>
      <c r="F21" s="406"/>
      <c r="G21" s="406"/>
      <c r="H21" s="406"/>
      <c r="I21" s="406"/>
      <c r="J21" s="406"/>
      <c r="K21" s="406"/>
      <c r="L21" s="406"/>
      <c r="M21" s="406"/>
      <c r="N21" s="406"/>
      <c r="O21" s="406"/>
      <c r="P21" s="406"/>
      <c r="Q21" s="406"/>
      <c r="R21" s="406"/>
      <c r="S21" s="406"/>
      <c r="T21" s="406"/>
      <c r="U21" s="406"/>
      <c r="V21" s="406"/>
      <c r="W21" s="406"/>
      <c r="X21" s="406"/>
      <c r="Y21" s="406"/>
      <c r="Z21" s="406"/>
    </row>
    <row r="22" customFormat="false" ht="15.75" hidden="false" customHeight="true" outlineLevel="0" collapsed="false">
      <c r="A22" s="404"/>
      <c r="B22" s="208" t="s">
        <v>420</v>
      </c>
      <c r="C22" s="405" t="n">
        <v>18</v>
      </c>
      <c r="D22" s="189"/>
      <c r="E22" s="406"/>
      <c r="F22" s="406"/>
      <c r="G22" s="406"/>
      <c r="H22" s="406"/>
      <c r="I22" s="406"/>
      <c r="J22" s="406"/>
      <c r="K22" s="406"/>
      <c r="L22" s="406"/>
      <c r="M22" s="406"/>
      <c r="N22" s="406"/>
      <c r="O22" s="406"/>
      <c r="P22" s="406"/>
      <c r="Q22" s="406"/>
      <c r="R22" s="406"/>
      <c r="S22" s="406"/>
      <c r="T22" s="406"/>
      <c r="U22" s="406"/>
      <c r="V22" s="406"/>
      <c r="W22" s="406"/>
      <c r="X22" s="406"/>
      <c r="Y22" s="406"/>
      <c r="Z22" s="406"/>
    </row>
    <row r="23" customFormat="false" ht="15.75" hidden="false" customHeight="true" outlineLevel="0" collapsed="false">
      <c r="A23" s="399"/>
    </row>
    <row r="24" customFormat="false" ht="15.75" hidden="false" customHeight="true" outlineLevel="0" collapsed="false">
      <c r="A24" s="399"/>
    </row>
    <row r="25" customFormat="false" ht="15.75" hidden="false" customHeight="true" outlineLevel="0" collapsed="false">
      <c r="A25" s="399"/>
    </row>
    <row r="26" customFormat="false" ht="15.75" hidden="false" customHeight="true" outlineLevel="0" collapsed="false">
      <c r="A26" s="399"/>
    </row>
    <row r="27" customFormat="false" ht="15.75" hidden="false" customHeight="true" outlineLevel="0" collapsed="false">
      <c r="A27" s="399"/>
    </row>
    <row r="28" customFormat="false" ht="15.75" hidden="false" customHeight="true" outlineLevel="0" collapsed="false">
      <c r="A28" s="399"/>
    </row>
    <row r="29" customFormat="false" ht="15.75" hidden="false" customHeight="true" outlineLevel="0" collapsed="false">
      <c r="A29" s="399"/>
    </row>
    <row r="30" customFormat="false" ht="15.75" hidden="false" customHeight="true" outlineLevel="0" collapsed="false">
      <c r="A30" s="399"/>
    </row>
    <row r="31" customFormat="false" ht="15.75" hidden="false" customHeight="true" outlineLevel="0" collapsed="false">
      <c r="A31" s="399"/>
    </row>
    <row r="32" customFormat="false" ht="15.75" hidden="false" customHeight="true" outlineLevel="0" collapsed="false">
      <c r="A32" s="399"/>
    </row>
    <row r="33" customFormat="false" ht="15.75" hidden="false" customHeight="true" outlineLevel="0" collapsed="false">
      <c r="A33" s="399"/>
    </row>
    <row r="34" customFormat="false" ht="15.75" hidden="false" customHeight="true" outlineLevel="0" collapsed="false">
      <c r="A34" s="399"/>
    </row>
    <row r="35" customFormat="false" ht="15.75" hidden="false" customHeight="true" outlineLevel="0" collapsed="false">
      <c r="A35" s="399"/>
    </row>
    <row r="36" customFormat="false" ht="15.75" hidden="false" customHeight="true" outlineLevel="0" collapsed="false">
      <c r="A36" s="399"/>
    </row>
    <row r="37" customFormat="false" ht="15.75" hidden="false" customHeight="true" outlineLevel="0" collapsed="false">
      <c r="A37" s="399"/>
    </row>
    <row r="38" customFormat="false" ht="15.75" hidden="false" customHeight="true" outlineLevel="0" collapsed="false">
      <c r="A38" s="399"/>
    </row>
    <row r="39" customFormat="false" ht="15.75" hidden="false" customHeight="true" outlineLevel="0" collapsed="false">
      <c r="A39" s="399"/>
    </row>
    <row r="40" customFormat="false" ht="15.75" hidden="false" customHeight="true" outlineLevel="0" collapsed="false">
      <c r="A40" s="399"/>
    </row>
    <row r="41" customFormat="false" ht="15.75" hidden="false" customHeight="true" outlineLevel="0" collapsed="false">
      <c r="A41" s="399"/>
    </row>
    <row r="42" customFormat="false" ht="15.75" hidden="false" customHeight="true" outlineLevel="0" collapsed="false">
      <c r="A42" s="399"/>
    </row>
    <row r="43" customFormat="false" ht="15.75" hidden="false" customHeight="true" outlineLevel="0" collapsed="false">
      <c r="A43" s="399"/>
    </row>
    <row r="44" customFormat="false" ht="15.75" hidden="false" customHeight="true" outlineLevel="0" collapsed="false">
      <c r="A44" s="399"/>
    </row>
    <row r="45" customFormat="false" ht="15.75" hidden="false" customHeight="true" outlineLevel="0" collapsed="false">
      <c r="A45" s="399"/>
    </row>
    <row r="46" customFormat="false" ht="15.75" hidden="false" customHeight="true" outlineLevel="0" collapsed="false">
      <c r="A46" s="399"/>
    </row>
    <row r="47" customFormat="false" ht="15.75" hidden="false" customHeight="true" outlineLevel="0" collapsed="false">
      <c r="A47" s="399"/>
    </row>
    <row r="48" customFormat="false" ht="15.75" hidden="false" customHeight="true" outlineLevel="0" collapsed="false">
      <c r="A48" s="399"/>
    </row>
    <row r="49" customFormat="false" ht="15.75" hidden="false" customHeight="true" outlineLevel="0" collapsed="false">
      <c r="A49" s="399"/>
    </row>
    <row r="50" customFormat="false" ht="15.75" hidden="false" customHeight="true" outlineLevel="0" collapsed="false">
      <c r="A50" s="399"/>
    </row>
    <row r="51" customFormat="false" ht="15.75" hidden="false" customHeight="true" outlineLevel="0" collapsed="false">
      <c r="A51" s="399"/>
    </row>
    <row r="52" customFormat="false" ht="15.75" hidden="false" customHeight="true" outlineLevel="0" collapsed="false">
      <c r="A52" s="399"/>
    </row>
    <row r="53" customFormat="false" ht="15.75" hidden="false" customHeight="true" outlineLevel="0" collapsed="false">
      <c r="A53" s="399"/>
    </row>
    <row r="54" customFormat="false" ht="15.75" hidden="false" customHeight="true" outlineLevel="0" collapsed="false">
      <c r="A54" s="399"/>
    </row>
    <row r="55" customFormat="false" ht="15.75" hidden="false" customHeight="true" outlineLevel="0" collapsed="false">
      <c r="A55" s="399"/>
    </row>
    <row r="56" customFormat="false" ht="15.75" hidden="false" customHeight="true" outlineLevel="0" collapsed="false">
      <c r="A56" s="399"/>
    </row>
    <row r="57" customFormat="false" ht="15.75" hidden="false" customHeight="true" outlineLevel="0" collapsed="false">
      <c r="A57" s="399"/>
    </row>
    <row r="58" customFormat="false" ht="15.75" hidden="false" customHeight="true" outlineLevel="0" collapsed="false">
      <c r="A58" s="399"/>
    </row>
    <row r="59" customFormat="false" ht="15.75" hidden="false" customHeight="true" outlineLevel="0" collapsed="false">
      <c r="A59" s="399"/>
    </row>
    <row r="60" customFormat="false" ht="15.75" hidden="false" customHeight="true" outlineLevel="0" collapsed="false">
      <c r="A60" s="399"/>
    </row>
    <row r="61" customFormat="false" ht="15.75" hidden="false" customHeight="true" outlineLevel="0" collapsed="false">
      <c r="A61" s="399"/>
    </row>
    <row r="62" customFormat="false" ht="15.75" hidden="false" customHeight="true" outlineLevel="0" collapsed="false">
      <c r="A62" s="399"/>
    </row>
    <row r="63" customFormat="false" ht="15.75" hidden="false" customHeight="true" outlineLevel="0" collapsed="false">
      <c r="A63" s="399"/>
    </row>
    <row r="64" customFormat="false" ht="15.75" hidden="false" customHeight="true" outlineLevel="0" collapsed="false">
      <c r="A64" s="399"/>
    </row>
    <row r="65" customFormat="false" ht="15.75" hidden="false" customHeight="true" outlineLevel="0" collapsed="false">
      <c r="A65" s="399"/>
    </row>
    <row r="66" customFormat="false" ht="15.75" hidden="false" customHeight="true" outlineLevel="0" collapsed="false">
      <c r="A66" s="399"/>
    </row>
    <row r="67" customFormat="false" ht="15.75" hidden="false" customHeight="true" outlineLevel="0" collapsed="false">
      <c r="A67" s="399"/>
    </row>
    <row r="68" customFormat="false" ht="15.75" hidden="false" customHeight="true" outlineLevel="0" collapsed="false">
      <c r="A68" s="399"/>
    </row>
    <row r="69" customFormat="false" ht="15.75" hidden="false" customHeight="true" outlineLevel="0" collapsed="false">
      <c r="A69" s="399"/>
    </row>
    <row r="70" customFormat="false" ht="15.75" hidden="false" customHeight="true" outlineLevel="0" collapsed="false">
      <c r="A70" s="399"/>
    </row>
    <row r="71" customFormat="false" ht="15.75" hidden="false" customHeight="true" outlineLevel="0" collapsed="false">
      <c r="A71" s="399"/>
    </row>
    <row r="72" customFormat="false" ht="15.75" hidden="false" customHeight="true" outlineLevel="0" collapsed="false">
      <c r="A72" s="399"/>
    </row>
    <row r="73" customFormat="false" ht="15.75" hidden="false" customHeight="true" outlineLevel="0" collapsed="false">
      <c r="A73" s="399"/>
    </row>
    <row r="74" customFormat="false" ht="15.75" hidden="false" customHeight="true" outlineLevel="0" collapsed="false">
      <c r="A74" s="399"/>
    </row>
    <row r="75" customFormat="false" ht="15.75" hidden="false" customHeight="true" outlineLevel="0" collapsed="false">
      <c r="A75" s="399"/>
    </row>
    <row r="76" customFormat="false" ht="15.75" hidden="false" customHeight="true" outlineLevel="0" collapsed="false">
      <c r="A76" s="399"/>
    </row>
    <row r="77" customFormat="false" ht="15.75" hidden="false" customHeight="true" outlineLevel="0" collapsed="false">
      <c r="A77" s="399"/>
    </row>
    <row r="78" customFormat="false" ht="15.75" hidden="false" customHeight="true" outlineLevel="0" collapsed="false">
      <c r="A78" s="399"/>
    </row>
    <row r="79" customFormat="false" ht="15.75" hidden="false" customHeight="true" outlineLevel="0" collapsed="false">
      <c r="A79" s="399"/>
    </row>
    <row r="80" customFormat="false" ht="15.75" hidden="false" customHeight="true" outlineLevel="0" collapsed="false">
      <c r="A80" s="399"/>
    </row>
    <row r="81" customFormat="false" ht="15.75" hidden="false" customHeight="true" outlineLevel="0" collapsed="false">
      <c r="A81" s="399"/>
    </row>
    <row r="82" customFormat="false" ht="15.75" hidden="false" customHeight="true" outlineLevel="0" collapsed="false">
      <c r="A82" s="399"/>
    </row>
    <row r="83" customFormat="false" ht="15.75" hidden="false" customHeight="true" outlineLevel="0" collapsed="false">
      <c r="A83" s="399"/>
    </row>
    <row r="84" customFormat="false" ht="15.75" hidden="false" customHeight="true" outlineLevel="0" collapsed="false">
      <c r="A84" s="399"/>
    </row>
    <row r="85" customFormat="false" ht="15.75" hidden="false" customHeight="true" outlineLevel="0" collapsed="false">
      <c r="A85" s="399"/>
    </row>
    <row r="86" customFormat="false" ht="15.75" hidden="false" customHeight="true" outlineLevel="0" collapsed="false">
      <c r="A86" s="399"/>
    </row>
    <row r="87" customFormat="false" ht="15.75" hidden="false" customHeight="true" outlineLevel="0" collapsed="false">
      <c r="A87" s="399"/>
    </row>
    <row r="88" customFormat="false" ht="15.75" hidden="false" customHeight="true" outlineLevel="0" collapsed="false">
      <c r="A88" s="399"/>
    </row>
    <row r="89" customFormat="false" ht="15.75" hidden="false" customHeight="true" outlineLevel="0" collapsed="false">
      <c r="A89" s="399"/>
    </row>
    <row r="90" customFormat="false" ht="15.75" hidden="false" customHeight="true" outlineLevel="0" collapsed="false">
      <c r="A90" s="399"/>
    </row>
    <row r="91" customFormat="false" ht="15.75" hidden="false" customHeight="true" outlineLevel="0" collapsed="false">
      <c r="A91" s="399"/>
    </row>
    <row r="92" customFormat="false" ht="15.75" hidden="false" customHeight="true" outlineLevel="0" collapsed="false">
      <c r="A92" s="399"/>
    </row>
    <row r="93" customFormat="false" ht="15.75" hidden="false" customHeight="true" outlineLevel="0" collapsed="false">
      <c r="A93" s="399"/>
    </row>
    <row r="94" customFormat="false" ht="15.75" hidden="false" customHeight="true" outlineLevel="0" collapsed="false">
      <c r="A94" s="399"/>
    </row>
    <row r="95" customFormat="false" ht="15.75" hidden="false" customHeight="true" outlineLevel="0" collapsed="false">
      <c r="A95" s="399"/>
    </row>
    <row r="96" customFormat="false" ht="15.75" hidden="false" customHeight="true" outlineLevel="0" collapsed="false">
      <c r="A96" s="399"/>
    </row>
    <row r="97" customFormat="false" ht="15.75" hidden="false" customHeight="true" outlineLevel="0" collapsed="false">
      <c r="A97" s="399"/>
    </row>
    <row r="98" customFormat="false" ht="15.75" hidden="false" customHeight="true" outlineLevel="0" collapsed="false">
      <c r="A98" s="399"/>
    </row>
    <row r="99" customFormat="false" ht="15.75" hidden="false" customHeight="true" outlineLevel="0" collapsed="false">
      <c r="A99" s="399"/>
    </row>
    <row r="100" customFormat="false" ht="15.75" hidden="false" customHeight="true" outlineLevel="0" collapsed="false">
      <c r="A100" s="399"/>
    </row>
    <row r="101" customFormat="false" ht="15.75" hidden="false" customHeight="true" outlineLevel="0" collapsed="false">
      <c r="A101" s="399"/>
    </row>
    <row r="102" customFormat="false" ht="15.75" hidden="false" customHeight="true" outlineLevel="0" collapsed="false">
      <c r="A102" s="399"/>
    </row>
    <row r="103" customFormat="false" ht="15.75" hidden="false" customHeight="true" outlineLevel="0" collapsed="false">
      <c r="A103" s="399"/>
    </row>
    <row r="104" customFormat="false" ht="15.75" hidden="false" customHeight="true" outlineLevel="0" collapsed="false">
      <c r="A104" s="399"/>
    </row>
    <row r="105" customFormat="false" ht="15.75" hidden="false" customHeight="true" outlineLevel="0" collapsed="false">
      <c r="A105" s="399"/>
    </row>
    <row r="106" customFormat="false" ht="15.75" hidden="false" customHeight="true" outlineLevel="0" collapsed="false">
      <c r="A106" s="399"/>
    </row>
    <row r="107" customFormat="false" ht="15.75" hidden="false" customHeight="true" outlineLevel="0" collapsed="false">
      <c r="A107" s="399"/>
    </row>
    <row r="108" customFormat="false" ht="15.75" hidden="false" customHeight="true" outlineLevel="0" collapsed="false">
      <c r="A108" s="399"/>
    </row>
    <row r="109" customFormat="false" ht="15.75" hidden="false" customHeight="true" outlineLevel="0" collapsed="false">
      <c r="A109" s="399"/>
    </row>
    <row r="110" customFormat="false" ht="15.75" hidden="false" customHeight="true" outlineLevel="0" collapsed="false">
      <c r="A110" s="399"/>
    </row>
    <row r="111" customFormat="false" ht="15.75" hidden="false" customHeight="true" outlineLevel="0" collapsed="false">
      <c r="A111" s="399"/>
    </row>
    <row r="112" customFormat="false" ht="15.75" hidden="false" customHeight="true" outlineLevel="0" collapsed="false">
      <c r="A112" s="399"/>
    </row>
    <row r="113" customFormat="false" ht="15.75" hidden="false" customHeight="true" outlineLevel="0" collapsed="false">
      <c r="A113" s="399"/>
    </row>
    <row r="114" customFormat="false" ht="15.75" hidden="false" customHeight="true" outlineLevel="0" collapsed="false">
      <c r="A114" s="399"/>
    </row>
    <row r="115" customFormat="false" ht="15.75" hidden="false" customHeight="true" outlineLevel="0" collapsed="false">
      <c r="A115" s="399"/>
    </row>
    <row r="116" customFormat="false" ht="15.75" hidden="false" customHeight="true" outlineLevel="0" collapsed="false">
      <c r="A116" s="399"/>
    </row>
    <row r="117" customFormat="false" ht="15.75" hidden="false" customHeight="true" outlineLevel="0" collapsed="false">
      <c r="A117" s="399"/>
    </row>
    <row r="118" customFormat="false" ht="15.75" hidden="false" customHeight="true" outlineLevel="0" collapsed="false">
      <c r="A118" s="399"/>
    </row>
    <row r="119" customFormat="false" ht="15.75" hidden="false" customHeight="true" outlineLevel="0" collapsed="false">
      <c r="A119" s="399"/>
    </row>
    <row r="120" customFormat="false" ht="15.75" hidden="false" customHeight="true" outlineLevel="0" collapsed="false">
      <c r="A120" s="399"/>
    </row>
    <row r="121" customFormat="false" ht="15.75" hidden="false" customHeight="true" outlineLevel="0" collapsed="false">
      <c r="A121" s="399"/>
    </row>
    <row r="122" customFormat="false" ht="15.75" hidden="false" customHeight="true" outlineLevel="0" collapsed="false">
      <c r="A122" s="399"/>
    </row>
    <row r="123" customFormat="false" ht="15.75" hidden="false" customHeight="true" outlineLevel="0" collapsed="false">
      <c r="A123" s="399"/>
    </row>
    <row r="124" customFormat="false" ht="15.75" hidden="false" customHeight="true" outlineLevel="0" collapsed="false">
      <c r="A124" s="399"/>
    </row>
    <row r="125" customFormat="false" ht="15.75" hidden="false" customHeight="true" outlineLevel="0" collapsed="false">
      <c r="A125" s="399"/>
    </row>
    <row r="126" customFormat="false" ht="15.75" hidden="false" customHeight="true" outlineLevel="0" collapsed="false">
      <c r="A126" s="399"/>
    </row>
    <row r="127" customFormat="false" ht="15.75" hidden="false" customHeight="true" outlineLevel="0" collapsed="false">
      <c r="A127" s="399"/>
    </row>
    <row r="128" customFormat="false" ht="15.75" hidden="false" customHeight="true" outlineLevel="0" collapsed="false">
      <c r="A128" s="399"/>
    </row>
    <row r="129" customFormat="false" ht="15.75" hidden="false" customHeight="true" outlineLevel="0" collapsed="false">
      <c r="A129" s="399"/>
    </row>
    <row r="130" customFormat="false" ht="15.75" hidden="false" customHeight="true" outlineLevel="0" collapsed="false">
      <c r="A130" s="399"/>
    </row>
    <row r="131" customFormat="false" ht="15.75" hidden="false" customHeight="true" outlineLevel="0" collapsed="false">
      <c r="A131" s="399"/>
    </row>
    <row r="132" customFormat="false" ht="15.75" hidden="false" customHeight="true" outlineLevel="0" collapsed="false">
      <c r="A132" s="399"/>
    </row>
    <row r="133" customFormat="false" ht="15.75" hidden="false" customHeight="true" outlineLevel="0" collapsed="false">
      <c r="A133" s="399"/>
    </row>
    <row r="134" customFormat="false" ht="15.75" hidden="false" customHeight="true" outlineLevel="0" collapsed="false">
      <c r="A134" s="399"/>
    </row>
    <row r="135" customFormat="false" ht="15.75" hidden="false" customHeight="true" outlineLevel="0" collapsed="false">
      <c r="A135" s="399"/>
    </row>
    <row r="136" customFormat="false" ht="15.75" hidden="false" customHeight="true" outlineLevel="0" collapsed="false">
      <c r="A136" s="399"/>
    </row>
    <row r="137" customFormat="false" ht="15.75" hidden="false" customHeight="true" outlineLevel="0" collapsed="false">
      <c r="A137" s="399"/>
    </row>
    <row r="138" customFormat="false" ht="15.75" hidden="false" customHeight="true" outlineLevel="0" collapsed="false">
      <c r="A138" s="399"/>
    </row>
    <row r="139" customFormat="false" ht="15.75" hidden="false" customHeight="true" outlineLevel="0" collapsed="false">
      <c r="A139" s="399"/>
    </row>
    <row r="140" customFormat="false" ht="15.75" hidden="false" customHeight="true" outlineLevel="0" collapsed="false">
      <c r="A140" s="399"/>
    </row>
    <row r="141" customFormat="false" ht="15.75" hidden="false" customHeight="true" outlineLevel="0" collapsed="false">
      <c r="A141" s="399"/>
    </row>
    <row r="142" customFormat="false" ht="15.75" hidden="false" customHeight="true" outlineLevel="0" collapsed="false">
      <c r="A142" s="399"/>
    </row>
    <row r="143" customFormat="false" ht="15.75" hidden="false" customHeight="true" outlineLevel="0" collapsed="false">
      <c r="A143" s="399"/>
    </row>
    <row r="144" customFormat="false" ht="15.75" hidden="false" customHeight="true" outlineLevel="0" collapsed="false">
      <c r="A144" s="399"/>
    </row>
    <row r="145" customFormat="false" ht="15.75" hidden="false" customHeight="true" outlineLevel="0" collapsed="false">
      <c r="A145" s="399"/>
    </row>
    <row r="146" customFormat="false" ht="15.75" hidden="false" customHeight="true" outlineLevel="0" collapsed="false">
      <c r="A146" s="399"/>
    </row>
    <row r="147" customFormat="false" ht="15.75" hidden="false" customHeight="true" outlineLevel="0" collapsed="false">
      <c r="A147" s="399"/>
    </row>
    <row r="148" customFormat="false" ht="15.75" hidden="false" customHeight="true" outlineLevel="0" collapsed="false">
      <c r="A148" s="399"/>
    </row>
    <row r="149" customFormat="false" ht="15.75" hidden="false" customHeight="true" outlineLevel="0" collapsed="false">
      <c r="A149" s="399"/>
    </row>
    <row r="150" customFormat="false" ht="15.75" hidden="false" customHeight="true" outlineLevel="0" collapsed="false">
      <c r="A150" s="399"/>
    </row>
    <row r="151" customFormat="false" ht="15.75" hidden="false" customHeight="true" outlineLevel="0" collapsed="false">
      <c r="A151" s="399"/>
    </row>
    <row r="152" customFormat="false" ht="15.75" hidden="false" customHeight="true" outlineLevel="0" collapsed="false">
      <c r="A152" s="399"/>
    </row>
    <row r="153" customFormat="false" ht="15.75" hidden="false" customHeight="true" outlineLevel="0" collapsed="false">
      <c r="A153" s="399"/>
    </row>
    <row r="154" customFormat="false" ht="15.75" hidden="false" customHeight="true" outlineLevel="0" collapsed="false">
      <c r="A154" s="399"/>
    </row>
    <row r="155" customFormat="false" ht="15.75" hidden="false" customHeight="true" outlineLevel="0" collapsed="false">
      <c r="A155" s="399"/>
    </row>
    <row r="156" customFormat="false" ht="15.75" hidden="false" customHeight="true" outlineLevel="0" collapsed="false">
      <c r="A156" s="399"/>
    </row>
    <row r="157" customFormat="false" ht="15.75" hidden="false" customHeight="true" outlineLevel="0" collapsed="false">
      <c r="A157" s="399"/>
    </row>
    <row r="158" customFormat="false" ht="15.75" hidden="false" customHeight="true" outlineLevel="0" collapsed="false">
      <c r="A158" s="399"/>
    </row>
    <row r="159" customFormat="false" ht="15.75" hidden="false" customHeight="true" outlineLevel="0" collapsed="false">
      <c r="A159" s="399"/>
    </row>
    <row r="160" customFormat="false" ht="15.75" hidden="false" customHeight="true" outlineLevel="0" collapsed="false">
      <c r="A160" s="399"/>
    </row>
    <row r="161" customFormat="false" ht="15.75" hidden="false" customHeight="true" outlineLevel="0" collapsed="false">
      <c r="A161" s="399"/>
    </row>
    <row r="162" customFormat="false" ht="15.75" hidden="false" customHeight="true" outlineLevel="0" collapsed="false">
      <c r="A162" s="399"/>
    </row>
    <row r="163" customFormat="false" ht="15.75" hidden="false" customHeight="true" outlineLevel="0" collapsed="false">
      <c r="A163" s="399"/>
    </row>
    <row r="164" customFormat="false" ht="15.75" hidden="false" customHeight="true" outlineLevel="0" collapsed="false">
      <c r="A164" s="399"/>
    </row>
    <row r="165" customFormat="false" ht="15.75" hidden="false" customHeight="true" outlineLevel="0" collapsed="false">
      <c r="A165" s="399"/>
    </row>
    <row r="166" customFormat="false" ht="15.75" hidden="false" customHeight="true" outlineLevel="0" collapsed="false">
      <c r="A166" s="399"/>
    </row>
    <row r="167" customFormat="false" ht="15.75" hidden="false" customHeight="true" outlineLevel="0" collapsed="false">
      <c r="A167" s="399"/>
    </row>
    <row r="168" customFormat="false" ht="15.75" hidden="false" customHeight="true" outlineLevel="0" collapsed="false">
      <c r="A168" s="399"/>
    </row>
    <row r="169" customFormat="false" ht="15.75" hidden="false" customHeight="true" outlineLevel="0" collapsed="false">
      <c r="A169" s="399"/>
    </row>
    <row r="170" customFormat="false" ht="15.75" hidden="false" customHeight="true" outlineLevel="0" collapsed="false">
      <c r="A170" s="399"/>
    </row>
    <row r="171" customFormat="false" ht="15.75" hidden="false" customHeight="true" outlineLevel="0" collapsed="false">
      <c r="A171" s="399"/>
    </row>
    <row r="172" customFormat="false" ht="15.75" hidden="false" customHeight="true" outlineLevel="0" collapsed="false">
      <c r="A172" s="399"/>
    </row>
    <row r="173" customFormat="false" ht="15.75" hidden="false" customHeight="true" outlineLevel="0" collapsed="false">
      <c r="A173" s="399"/>
    </row>
    <row r="174" customFormat="false" ht="15.75" hidden="false" customHeight="true" outlineLevel="0" collapsed="false">
      <c r="A174" s="399"/>
    </row>
    <row r="175" customFormat="false" ht="15.75" hidden="false" customHeight="true" outlineLevel="0" collapsed="false">
      <c r="A175" s="399"/>
    </row>
    <row r="176" customFormat="false" ht="15.75" hidden="false" customHeight="true" outlineLevel="0" collapsed="false">
      <c r="A176" s="399"/>
    </row>
    <row r="177" customFormat="false" ht="15.75" hidden="false" customHeight="true" outlineLevel="0" collapsed="false">
      <c r="A177" s="399"/>
    </row>
    <row r="178" customFormat="false" ht="15.75" hidden="false" customHeight="true" outlineLevel="0" collapsed="false">
      <c r="A178" s="399"/>
    </row>
    <row r="179" customFormat="false" ht="15.75" hidden="false" customHeight="true" outlineLevel="0" collapsed="false">
      <c r="A179" s="399"/>
    </row>
    <row r="180" customFormat="false" ht="15.75" hidden="false" customHeight="true" outlineLevel="0" collapsed="false">
      <c r="A180" s="399"/>
    </row>
    <row r="181" customFormat="false" ht="15.75" hidden="false" customHeight="true" outlineLevel="0" collapsed="false">
      <c r="A181" s="399"/>
    </row>
    <row r="182" customFormat="false" ht="15.75" hidden="false" customHeight="true" outlineLevel="0" collapsed="false">
      <c r="A182" s="399"/>
    </row>
    <row r="183" customFormat="false" ht="15.75" hidden="false" customHeight="true" outlineLevel="0" collapsed="false">
      <c r="A183" s="399"/>
    </row>
    <row r="184" customFormat="false" ht="15.75" hidden="false" customHeight="true" outlineLevel="0" collapsed="false">
      <c r="A184" s="399"/>
    </row>
    <row r="185" customFormat="false" ht="15.75" hidden="false" customHeight="true" outlineLevel="0" collapsed="false">
      <c r="A185" s="399"/>
    </row>
    <row r="186" customFormat="false" ht="15.75" hidden="false" customHeight="true" outlineLevel="0" collapsed="false">
      <c r="A186" s="399"/>
    </row>
    <row r="187" customFormat="false" ht="15.75" hidden="false" customHeight="true" outlineLevel="0" collapsed="false">
      <c r="A187" s="399"/>
    </row>
    <row r="188" customFormat="false" ht="15.75" hidden="false" customHeight="true" outlineLevel="0" collapsed="false">
      <c r="A188" s="399"/>
    </row>
    <row r="189" customFormat="false" ht="15.75" hidden="false" customHeight="true" outlineLevel="0" collapsed="false">
      <c r="A189" s="399"/>
    </row>
    <row r="190" customFormat="false" ht="15.75" hidden="false" customHeight="true" outlineLevel="0" collapsed="false">
      <c r="A190" s="399"/>
    </row>
    <row r="191" customFormat="false" ht="15.75" hidden="false" customHeight="true" outlineLevel="0" collapsed="false">
      <c r="A191" s="399"/>
    </row>
    <row r="192" customFormat="false" ht="15.75" hidden="false" customHeight="true" outlineLevel="0" collapsed="false">
      <c r="A192" s="399"/>
    </row>
    <row r="193" customFormat="false" ht="15.75" hidden="false" customHeight="true" outlineLevel="0" collapsed="false">
      <c r="A193" s="399"/>
    </row>
    <row r="194" customFormat="false" ht="15.75" hidden="false" customHeight="true" outlineLevel="0" collapsed="false">
      <c r="A194" s="399"/>
    </row>
    <row r="195" customFormat="false" ht="15.75" hidden="false" customHeight="true" outlineLevel="0" collapsed="false">
      <c r="A195" s="399"/>
    </row>
    <row r="196" customFormat="false" ht="15.75" hidden="false" customHeight="true" outlineLevel="0" collapsed="false">
      <c r="A196" s="399"/>
    </row>
    <row r="197" customFormat="false" ht="15.75" hidden="false" customHeight="true" outlineLevel="0" collapsed="false">
      <c r="A197" s="399"/>
    </row>
    <row r="198" customFormat="false" ht="15.75" hidden="false" customHeight="true" outlineLevel="0" collapsed="false">
      <c r="A198" s="399"/>
    </row>
    <row r="199" customFormat="false" ht="15.75" hidden="false" customHeight="true" outlineLevel="0" collapsed="false">
      <c r="A199" s="399"/>
    </row>
    <row r="200" customFormat="false" ht="15.75" hidden="false" customHeight="true" outlineLevel="0" collapsed="false">
      <c r="A200" s="399"/>
    </row>
    <row r="201" customFormat="false" ht="15.75" hidden="false" customHeight="true" outlineLevel="0" collapsed="false">
      <c r="A201" s="399"/>
    </row>
    <row r="202" customFormat="false" ht="15.75" hidden="false" customHeight="true" outlineLevel="0" collapsed="false">
      <c r="A202" s="399"/>
    </row>
    <row r="203" customFormat="false" ht="15.75" hidden="false" customHeight="true" outlineLevel="0" collapsed="false">
      <c r="A203" s="399"/>
    </row>
    <row r="204" customFormat="false" ht="15.75" hidden="false" customHeight="true" outlineLevel="0" collapsed="false">
      <c r="A204" s="399"/>
    </row>
    <row r="205" customFormat="false" ht="15.75" hidden="false" customHeight="true" outlineLevel="0" collapsed="false">
      <c r="A205" s="399"/>
    </row>
    <row r="206" customFormat="false" ht="15.75" hidden="false" customHeight="true" outlineLevel="0" collapsed="false">
      <c r="A206" s="399"/>
    </row>
    <row r="207" customFormat="false" ht="15.75" hidden="false" customHeight="true" outlineLevel="0" collapsed="false">
      <c r="A207" s="399"/>
    </row>
    <row r="208" customFormat="false" ht="15.75" hidden="false" customHeight="true" outlineLevel="0" collapsed="false">
      <c r="A208" s="399"/>
    </row>
    <row r="209" customFormat="false" ht="15.75" hidden="false" customHeight="true" outlineLevel="0" collapsed="false">
      <c r="A209" s="399"/>
    </row>
    <row r="210" customFormat="false" ht="15.75" hidden="false" customHeight="true" outlineLevel="0" collapsed="false">
      <c r="A210" s="399"/>
    </row>
    <row r="211" customFormat="false" ht="15.75" hidden="false" customHeight="true" outlineLevel="0" collapsed="false">
      <c r="A211" s="399"/>
    </row>
    <row r="212" customFormat="false" ht="15.75" hidden="false" customHeight="true" outlineLevel="0" collapsed="false">
      <c r="A212" s="399"/>
    </row>
    <row r="213" customFormat="false" ht="15.75" hidden="false" customHeight="true" outlineLevel="0" collapsed="false">
      <c r="A213" s="399"/>
    </row>
    <row r="214" customFormat="false" ht="15.75" hidden="false" customHeight="true" outlineLevel="0" collapsed="false">
      <c r="A214" s="399"/>
    </row>
    <row r="215" customFormat="false" ht="15.75" hidden="false" customHeight="true" outlineLevel="0" collapsed="false">
      <c r="A215" s="399"/>
    </row>
    <row r="216" customFormat="false" ht="15.75" hidden="false" customHeight="true" outlineLevel="0" collapsed="false">
      <c r="A216" s="399"/>
    </row>
    <row r="217" customFormat="false" ht="15.75" hidden="false" customHeight="true" outlineLevel="0" collapsed="false">
      <c r="A217" s="399"/>
    </row>
    <row r="218" customFormat="false" ht="15.75" hidden="false" customHeight="true" outlineLevel="0" collapsed="false">
      <c r="A218" s="399"/>
    </row>
    <row r="219" customFormat="false" ht="15.75" hidden="false" customHeight="true" outlineLevel="0" collapsed="false">
      <c r="A219" s="399"/>
    </row>
    <row r="220" customFormat="false" ht="15.75" hidden="false" customHeight="true" outlineLevel="0" collapsed="false">
      <c r="A220" s="399"/>
    </row>
    <row r="221" customFormat="false" ht="15.75" hidden="false" customHeight="true" outlineLevel="0" collapsed="false">
      <c r="A221" s="399"/>
    </row>
    <row r="222" customFormat="false" ht="15.75" hidden="false" customHeight="true" outlineLevel="0" collapsed="false">
      <c r="A222" s="399"/>
    </row>
    <row r="223" customFormat="false" ht="15.75" hidden="false" customHeight="true" outlineLevel="0" collapsed="false">
      <c r="A223" s="399"/>
    </row>
    <row r="224" customFormat="false" ht="15.75" hidden="false" customHeight="true" outlineLevel="0" collapsed="false">
      <c r="A224" s="399"/>
    </row>
    <row r="225" customFormat="false" ht="15.75" hidden="false" customHeight="true" outlineLevel="0" collapsed="false">
      <c r="A225" s="399"/>
    </row>
    <row r="226" customFormat="false" ht="15.75" hidden="false" customHeight="true" outlineLevel="0" collapsed="false">
      <c r="A226" s="399"/>
    </row>
    <row r="227" customFormat="false" ht="15.75" hidden="false" customHeight="true" outlineLevel="0" collapsed="false">
      <c r="A227" s="399"/>
    </row>
    <row r="228" customFormat="false" ht="15.75" hidden="false" customHeight="true" outlineLevel="0" collapsed="false">
      <c r="A228" s="399"/>
    </row>
    <row r="229" customFormat="false" ht="15.75" hidden="false" customHeight="true" outlineLevel="0" collapsed="false">
      <c r="A229" s="399"/>
    </row>
    <row r="230" customFormat="false" ht="15.75" hidden="false" customHeight="true" outlineLevel="0" collapsed="false">
      <c r="A230" s="399"/>
    </row>
    <row r="231" customFormat="false" ht="15.75" hidden="false" customHeight="true" outlineLevel="0" collapsed="false">
      <c r="A231" s="399"/>
    </row>
    <row r="232" customFormat="false" ht="15.75" hidden="false" customHeight="true" outlineLevel="0" collapsed="false">
      <c r="A232" s="399"/>
    </row>
    <row r="233" customFormat="false" ht="15.75" hidden="false" customHeight="true" outlineLevel="0" collapsed="false">
      <c r="A233" s="399"/>
    </row>
    <row r="234" customFormat="false" ht="15.75" hidden="false" customHeight="true" outlineLevel="0" collapsed="false">
      <c r="A234" s="399"/>
    </row>
    <row r="235" customFormat="false" ht="15.75" hidden="false" customHeight="true" outlineLevel="0" collapsed="false">
      <c r="A235" s="399"/>
    </row>
    <row r="236" customFormat="false" ht="15.75" hidden="false" customHeight="true" outlineLevel="0" collapsed="false">
      <c r="A236" s="399"/>
    </row>
    <row r="237" customFormat="false" ht="15.75" hidden="false" customHeight="true" outlineLevel="0" collapsed="false">
      <c r="A237" s="399"/>
    </row>
    <row r="238" customFormat="false" ht="15.75" hidden="false" customHeight="true" outlineLevel="0" collapsed="false">
      <c r="A238" s="399"/>
    </row>
    <row r="239" customFormat="false" ht="15.75" hidden="false" customHeight="true" outlineLevel="0" collapsed="false">
      <c r="A239" s="399"/>
    </row>
    <row r="240" customFormat="false" ht="15.75" hidden="false" customHeight="true" outlineLevel="0" collapsed="false">
      <c r="A240" s="399"/>
    </row>
    <row r="241" customFormat="false" ht="15.75" hidden="false" customHeight="true" outlineLevel="0" collapsed="false">
      <c r="A241" s="399"/>
    </row>
    <row r="242" customFormat="false" ht="15.75" hidden="false" customHeight="true" outlineLevel="0" collapsed="false">
      <c r="A242" s="399"/>
    </row>
    <row r="243" customFormat="false" ht="15.75" hidden="false" customHeight="true" outlineLevel="0" collapsed="false">
      <c r="A243" s="399"/>
    </row>
    <row r="244" customFormat="false" ht="15.75" hidden="false" customHeight="true" outlineLevel="0" collapsed="false">
      <c r="A244" s="399"/>
    </row>
    <row r="245" customFormat="false" ht="15.75" hidden="false" customHeight="true" outlineLevel="0" collapsed="false">
      <c r="A245" s="399"/>
    </row>
    <row r="246" customFormat="false" ht="15.75" hidden="false" customHeight="true" outlineLevel="0" collapsed="false">
      <c r="A246" s="399"/>
    </row>
    <row r="247" customFormat="false" ht="15.75" hidden="false" customHeight="true" outlineLevel="0" collapsed="false">
      <c r="A247" s="399"/>
    </row>
    <row r="248" customFormat="false" ht="15.75" hidden="false" customHeight="true" outlineLevel="0" collapsed="false">
      <c r="A248" s="399"/>
    </row>
    <row r="249" customFormat="false" ht="15.75" hidden="false" customHeight="true" outlineLevel="0" collapsed="false">
      <c r="A249" s="399"/>
    </row>
    <row r="250" customFormat="false" ht="15.75" hidden="false" customHeight="true" outlineLevel="0" collapsed="false">
      <c r="A250" s="399"/>
    </row>
    <row r="251" customFormat="false" ht="15.75" hidden="false" customHeight="true" outlineLevel="0" collapsed="false">
      <c r="A251" s="399"/>
    </row>
    <row r="252" customFormat="false" ht="15.75" hidden="false" customHeight="true" outlineLevel="0" collapsed="false">
      <c r="A252" s="399"/>
    </row>
    <row r="253" customFormat="false" ht="15.75" hidden="false" customHeight="true" outlineLevel="0" collapsed="false">
      <c r="A253" s="399"/>
    </row>
    <row r="254" customFormat="false" ht="15.75" hidden="false" customHeight="true" outlineLevel="0" collapsed="false">
      <c r="A254" s="399"/>
    </row>
    <row r="255" customFormat="false" ht="15.75" hidden="false" customHeight="true" outlineLevel="0" collapsed="false">
      <c r="A255" s="399"/>
    </row>
    <row r="256" customFormat="false" ht="15.75" hidden="false" customHeight="true" outlineLevel="0" collapsed="false">
      <c r="A256" s="399"/>
    </row>
    <row r="257" customFormat="false" ht="15.75" hidden="false" customHeight="true" outlineLevel="0" collapsed="false">
      <c r="A257" s="399"/>
    </row>
    <row r="258" customFormat="false" ht="15.75" hidden="false" customHeight="true" outlineLevel="0" collapsed="false">
      <c r="A258" s="399"/>
    </row>
    <row r="259" customFormat="false" ht="15.75" hidden="false" customHeight="true" outlineLevel="0" collapsed="false">
      <c r="A259" s="399"/>
    </row>
    <row r="260" customFormat="false" ht="15.75" hidden="false" customHeight="true" outlineLevel="0" collapsed="false">
      <c r="A260" s="399"/>
    </row>
    <row r="261" customFormat="false" ht="15.75" hidden="false" customHeight="true" outlineLevel="0" collapsed="false">
      <c r="A261" s="399"/>
    </row>
    <row r="262" customFormat="false" ht="15.75" hidden="false" customHeight="true" outlineLevel="0" collapsed="false">
      <c r="A262" s="399"/>
    </row>
    <row r="263" customFormat="false" ht="15.75" hidden="false" customHeight="true" outlineLevel="0" collapsed="false">
      <c r="A263" s="399"/>
    </row>
    <row r="264" customFormat="false" ht="15.75" hidden="false" customHeight="true" outlineLevel="0" collapsed="false">
      <c r="A264" s="399"/>
    </row>
    <row r="265" customFormat="false" ht="15.75" hidden="false" customHeight="true" outlineLevel="0" collapsed="false">
      <c r="A265" s="399"/>
    </row>
    <row r="266" customFormat="false" ht="15.75" hidden="false" customHeight="true" outlineLevel="0" collapsed="false">
      <c r="A266" s="399"/>
    </row>
    <row r="267" customFormat="false" ht="15.75" hidden="false" customHeight="true" outlineLevel="0" collapsed="false">
      <c r="A267" s="399"/>
    </row>
    <row r="268" customFormat="false" ht="15.75" hidden="false" customHeight="true" outlineLevel="0" collapsed="false">
      <c r="A268" s="399"/>
    </row>
    <row r="269" customFormat="false" ht="15.75" hidden="false" customHeight="true" outlineLevel="0" collapsed="false">
      <c r="A269" s="399"/>
    </row>
    <row r="270" customFormat="false" ht="15.75" hidden="false" customHeight="true" outlineLevel="0" collapsed="false">
      <c r="A270" s="399"/>
    </row>
    <row r="271" customFormat="false" ht="15.75" hidden="false" customHeight="true" outlineLevel="0" collapsed="false">
      <c r="A271" s="399"/>
    </row>
    <row r="272" customFormat="false" ht="15.75" hidden="false" customHeight="true" outlineLevel="0" collapsed="false">
      <c r="A272" s="399"/>
    </row>
    <row r="273" customFormat="false" ht="15.75" hidden="false" customHeight="true" outlineLevel="0" collapsed="false">
      <c r="A273" s="399"/>
    </row>
    <row r="274" customFormat="false" ht="15.75" hidden="false" customHeight="true" outlineLevel="0" collapsed="false">
      <c r="A274" s="399"/>
    </row>
    <row r="275" customFormat="false" ht="15.75" hidden="false" customHeight="true" outlineLevel="0" collapsed="false">
      <c r="A275" s="399"/>
    </row>
    <row r="276" customFormat="false" ht="15.75" hidden="false" customHeight="true" outlineLevel="0" collapsed="false">
      <c r="A276" s="399"/>
    </row>
    <row r="277" customFormat="false" ht="15.75" hidden="false" customHeight="true" outlineLevel="0" collapsed="false">
      <c r="A277" s="399"/>
    </row>
    <row r="278" customFormat="false" ht="15.75" hidden="false" customHeight="true" outlineLevel="0" collapsed="false">
      <c r="A278" s="399"/>
    </row>
    <row r="279" customFormat="false" ht="15.75" hidden="false" customHeight="true" outlineLevel="0" collapsed="false">
      <c r="A279" s="399"/>
    </row>
    <row r="280" customFormat="false" ht="15.75" hidden="false" customHeight="true" outlineLevel="0" collapsed="false">
      <c r="A280" s="399"/>
    </row>
    <row r="281" customFormat="false" ht="15.75" hidden="false" customHeight="true" outlineLevel="0" collapsed="false">
      <c r="A281" s="399"/>
    </row>
    <row r="282" customFormat="false" ht="15.75" hidden="false" customHeight="true" outlineLevel="0" collapsed="false">
      <c r="A282" s="399"/>
    </row>
    <row r="283" customFormat="false" ht="15.75" hidden="false" customHeight="true" outlineLevel="0" collapsed="false">
      <c r="A283" s="399"/>
    </row>
    <row r="284" customFormat="false" ht="15.75" hidden="false" customHeight="true" outlineLevel="0" collapsed="false">
      <c r="A284" s="399"/>
    </row>
    <row r="285" customFormat="false" ht="15.75" hidden="false" customHeight="true" outlineLevel="0" collapsed="false">
      <c r="A285" s="399"/>
    </row>
    <row r="286" customFormat="false" ht="15.75" hidden="false" customHeight="true" outlineLevel="0" collapsed="false">
      <c r="A286" s="399"/>
    </row>
    <row r="287" customFormat="false" ht="15.75" hidden="false" customHeight="true" outlineLevel="0" collapsed="false">
      <c r="A287" s="399"/>
    </row>
    <row r="288" customFormat="false" ht="15.75" hidden="false" customHeight="true" outlineLevel="0" collapsed="false">
      <c r="A288" s="399"/>
    </row>
    <row r="289" customFormat="false" ht="15.75" hidden="false" customHeight="true" outlineLevel="0" collapsed="false">
      <c r="A289" s="399"/>
    </row>
    <row r="290" customFormat="false" ht="15.75" hidden="false" customHeight="true" outlineLevel="0" collapsed="false">
      <c r="A290" s="399"/>
    </row>
    <row r="291" customFormat="false" ht="15.75" hidden="false" customHeight="true" outlineLevel="0" collapsed="false">
      <c r="A291" s="399"/>
    </row>
    <row r="292" customFormat="false" ht="15.75" hidden="false" customHeight="true" outlineLevel="0" collapsed="false">
      <c r="A292" s="399"/>
    </row>
    <row r="293" customFormat="false" ht="15.75" hidden="false" customHeight="true" outlineLevel="0" collapsed="false">
      <c r="A293" s="399"/>
    </row>
    <row r="294" customFormat="false" ht="15.75" hidden="false" customHeight="true" outlineLevel="0" collapsed="false">
      <c r="A294" s="399"/>
    </row>
    <row r="295" customFormat="false" ht="15.75" hidden="false" customHeight="true" outlineLevel="0" collapsed="false">
      <c r="A295" s="399"/>
    </row>
    <row r="296" customFormat="false" ht="15.75" hidden="false" customHeight="true" outlineLevel="0" collapsed="false">
      <c r="A296" s="399"/>
    </row>
    <row r="297" customFormat="false" ht="15.75" hidden="false" customHeight="true" outlineLevel="0" collapsed="false">
      <c r="A297" s="399"/>
    </row>
    <row r="298" customFormat="false" ht="15.75" hidden="false" customHeight="true" outlineLevel="0" collapsed="false">
      <c r="A298" s="399"/>
    </row>
    <row r="299" customFormat="false" ht="15.75" hidden="false" customHeight="true" outlineLevel="0" collapsed="false">
      <c r="A299" s="399"/>
    </row>
    <row r="300" customFormat="false" ht="15.75" hidden="false" customHeight="true" outlineLevel="0" collapsed="false">
      <c r="A300" s="399"/>
    </row>
    <row r="301" customFormat="false" ht="15.75" hidden="false" customHeight="true" outlineLevel="0" collapsed="false">
      <c r="A301" s="399"/>
    </row>
    <row r="302" customFormat="false" ht="15.75" hidden="false" customHeight="true" outlineLevel="0" collapsed="false">
      <c r="A302" s="399"/>
    </row>
    <row r="303" customFormat="false" ht="15.75" hidden="false" customHeight="true" outlineLevel="0" collapsed="false">
      <c r="A303" s="399"/>
    </row>
    <row r="304" customFormat="false" ht="15.75" hidden="false" customHeight="true" outlineLevel="0" collapsed="false">
      <c r="A304" s="399"/>
    </row>
    <row r="305" customFormat="false" ht="15.75" hidden="false" customHeight="true" outlineLevel="0" collapsed="false">
      <c r="A305" s="399"/>
    </row>
    <row r="306" customFormat="false" ht="15.75" hidden="false" customHeight="true" outlineLevel="0" collapsed="false">
      <c r="A306" s="399"/>
    </row>
    <row r="307" customFormat="false" ht="15.75" hidden="false" customHeight="true" outlineLevel="0" collapsed="false">
      <c r="A307" s="399"/>
    </row>
    <row r="308" customFormat="false" ht="15.75" hidden="false" customHeight="true" outlineLevel="0" collapsed="false">
      <c r="A308" s="399"/>
    </row>
    <row r="309" customFormat="false" ht="15.75" hidden="false" customHeight="true" outlineLevel="0" collapsed="false">
      <c r="A309" s="399"/>
    </row>
    <row r="310" customFormat="false" ht="15.75" hidden="false" customHeight="true" outlineLevel="0" collapsed="false">
      <c r="A310" s="399"/>
    </row>
    <row r="311" customFormat="false" ht="15.75" hidden="false" customHeight="true" outlineLevel="0" collapsed="false">
      <c r="A311" s="399"/>
    </row>
    <row r="312" customFormat="false" ht="15.75" hidden="false" customHeight="true" outlineLevel="0" collapsed="false">
      <c r="A312" s="399"/>
    </row>
    <row r="313" customFormat="false" ht="15.75" hidden="false" customHeight="true" outlineLevel="0" collapsed="false">
      <c r="A313" s="399"/>
    </row>
    <row r="314" customFormat="false" ht="15.75" hidden="false" customHeight="true" outlineLevel="0" collapsed="false">
      <c r="A314" s="399"/>
    </row>
    <row r="315" customFormat="false" ht="15.75" hidden="false" customHeight="true" outlineLevel="0" collapsed="false">
      <c r="A315" s="399"/>
    </row>
    <row r="316" customFormat="false" ht="15.75" hidden="false" customHeight="true" outlineLevel="0" collapsed="false">
      <c r="A316" s="399"/>
    </row>
    <row r="317" customFormat="false" ht="15.75" hidden="false" customHeight="true" outlineLevel="0" collapsed="false">
      <c r="A317" s="399"/>
    </row>
    <row r="318" customFormat="false" ht="15.75" hidden="false" customHeight="true" outlineLevel="0" collapsed="false">
      <c r="A318" s="399"/>
    </row>
    <row r="319" customFormat="false" ht="15.75" hidden="false" customHeight="true" outlineLevel="0" collapsed="false">
      <c r="A319" s="399"/>
    </row>
    <row r="320" customFormat="false" ht="15.75" hidden="false" customHeight="true" outlineLevel="0" collapsed="false">
      <c r="A320" s="399"/>
    </row>
    <row r="321" customFormat="false" ht="15.75" hidden="false" customHeight="true" outlineLevel="0" collapsed="false">
      <c r="A321" s="399"/>
    </row>
    <row r="322" customFormat="false" ht="15.75" hidden="false" customHeight="true" outlineLevel="0" collapsed="false">
      <c r="A322" s="399"/>
    </row>
    <row r="323" customFormat="false" ht="15.75" hidden="false" customHeight="true" outlineLevel="0" collapsed="false">
      <c r="A323" s="399"/>
    </row>
    <row r="324" customFormat="false" ht="15.75" hidden="false" customHeight="true" outlineLevel="0" collapsed="false">
      <c r="A324" s="399"/>
    </row>
    <row r="325" customFormat="false" ht="15.75" hidden="false" customHeight="true" outlineLevel="0" collapsed="false">
      <c r="A325" s="399"/>
    </row>
    <row r="326" customFormat="false" ht="15.75" hidden="false" customHeight="true" outlineLevel="0" collapsed="false">
      <c r="A326" s="399"/>
    </row>
    <row r="327" customFormat="false" ht="15.75" hidden="false" customHeight="true" outlineLevel="0" collapsed="false">
      <c r="A327" s="399"/>
    </row>
    <row r="328" customFormat="false" ht="15.75" hidden="false" customHeight="true" outlineLevel="0" collapsed="false">
      <c r="A328" s="399"/>
    </row>
    <row r="329" customFormat="false" ht="15.75" hidden="false" customHeight="true" outlineLevel="0" collapsed="false">
      <c r="A329" s="399"/>
    </row>
    <row r="330" customFormat="false" ht="15.75" hidden="false" customHeight="true" outlineLevel="0" collapsed="false">
      <c r="A330" s="399"/>
    </row>
    <row r="331" customFormat="false" ht="15.75" hidden="false" customHeight="true" outlineLevel="0" collapsed="false">
      <c r="A331" s="399"/>
    </row>
    <row r="332" customFormat="false" ht="15.75" hidden="false" customHeight="true" outlineLevel="0" collapsed="false">
      <c r="A332" s="399"/>
    </row>
    <row r="333" customFormat="false" ht="15.75" hidden="false" customHeight="true" outlineLevel="0" collapsed="false">
      <c r="A333" s="399"/>
    </row>
    <row r="334" customFormat="false" ht="15.75" hidden="false" customHeight="true" outlineLevel="0" collapsed="false">
      <c r="A334" s="399"/>
    </row>
    <row r="335" customFormat="false" ht="15.75" hidden="false" customHeight="true" outlineLevel="0" collapsed="false">
      <c r="A335" s="399"/>
    </row>
    <row r="336" customFormat="false" ht="15.75" hidden="false" customHeight="true" outlineLevel="0" collapsed="false">
      <c r="A336" s="399"/>
    </row>
    <row r="337" customFormat="false" ht="15.75" hidden="false" customHeight="true" outlineLevel="0" collapsed="false">
      <c r="A337" s="399"/>
    </row>
    <row r="338" customFormat="false" ht="15.75" hidden="false" customHeight="true" outlineLevel="0" collapsed="false">
      <c r="A338" s="399"/>
    </row>
    <row r="339" customFormat="false" ht="15.75" hidden="false" customHeight="true" outlineLevel="0" collapsed="false">
      <c r="A339" s="399"/>
    </row>
    <row r="340" customFormat="false" ht="15.75" hidden="false" customHeight="true" outlineLevel="0" collapsed="false">
      <c r="A340" s="399"/>
    </row>
    <row r="341" customFormat="false" ht="15.75" hidden="false" customHeight="true" outlineLevel="0" collapsed="false">
      <c r="A341" s="399"/>
    </row>
    <row r="342" customFormat="false" ht="15.75" hidden="false" customHeight="true" outlineLevel="0" collapsed="false">
      <c r="A342" s="399"/>
    </row>
    <row r="343" customFormat="false" ht="15.75" hidden="false" customHeight="true" outlineLevel="0" collapsed="false">
      <c r="A343" s="399"/>
    </row>
    <row r="344" customFormat="false" ht="15.75" hidden="false" customHeight="true" outlineLevel="0" collapsed="false">
      <c r="A344" s="399"/>
    </row>
    <row r="345" customFormat="false" ht="15.75" hidden="false" customHeight="true" outlineLevel="0" collapsed="false">
      <c r="A345" s="399"/>
    </row>
    <row r="346" customFormat="false" ht="15.75" hidden="false" customHeight="true" outlineLevel="0" collapsed="false">
      <c r="A346" s="399"/>
    </row>
    <row r="347" customFormat="false" ht="15.75" hidden="false" customHeight="true" outlineLevel="0" collapsed="false">
      <c r="A347" s="399"/>
    </row>
    <row r="348" customFormat="false" ht="15.75" hidden="false" customHeight="true" outlineLevel="0" collapsed="false">
      <c r="A348" s="399"/>
    </row>
    <row r="349" customFormat="false" ht="15.75" hidden="false" customHeight="true" outlineLevel="0" collapsed="false">
      <c r="A349" s="399"/>
    </row>
    <row r="350" customFormat="false" ht="15.75" hidden="false" customHeight="true" outlineLevel="0" collapsed="false">
      <c r="A350" s="399"/>
    </row>
    <row r="351" customFormat="false" ht="15.75" hidden="false" customHeight="true" outlineLevel="0" collapsed="false">
      <c r="A351" s="399"/>
    </row>
    <row r="352" customFormat="false" ht="15.75" hidden="false" customHeight="true" outlineLevel="0" collapsed="false">
      <c r="A352" s="399"/>
    </row>
    <row r="353" customFormat="false" ht="15.75" hidden="false" customHeight="true" outlineLevel="0" collapsed="false">
      <c r="A353" s="399"/>
    </row>
    <row r="354" customFormat="false" ht="15.75" hidden="false" customHeight="true" outlineLevel="0" collapsed="false">
      <c r="A354" s="399"/>
    </row>
    <row r="355" customFormat="false" ht="15.75" hidden="false" customHeight="true" outlineLevel="0" collapsed="false">
      <c r="A355" s="399"/>
    </row>
    <row r="356" customFormat="false" ht="15.75" hidden="false" customHeight="true" outlineLevel="0" collapsed="false">
      <c r="A356" s="399"/>
    </row>
    <row r="357" customFormat="false" ht="15.75" hidden="false" customHeight="true" outlineLevel="0" collapsed="false">
      <c r="A357" s="399"/>
    </row>
    <row r="358" customFormat="false" ht="15.75" hidden="false" customHeight="true" outlineLevel="0" collapsed="false">
      <c r="A358" s="399"/>
    </row>
    <row r="359" customFormat="false" ht="15.75" hidden="false" customHeight="true" outlineLevel="0" collapsed="false">
      <c r="A359" s="399"/>
    </row>
    <row r="360" customFormat="false" ht="15.75" hidden="false" customHeight="true" outlineLevel="0" collapsed="false">
      <c r="A360" s="399"/>
    </row>
    <row r="361" customFormat="false" ht="15.75" hidden="false" customHeight="true" outlineLevel="0" collapsed="false">
      <c r="A361" s="399"/>
    </row>
    <row r="362" customFormat="false" ht="15.75" hidden="false" customHeight="true" outlineLevel="0" collapsed="false">
      <c r="A362" s="399"/>
    </row>
    <row r="363" customFormat="false" ht="15.75" hidden="false" customHeight="true" outlineLevel="0" collapsed="false">
      <c r="A363" s="399"/>
    </row>
    <row r="364" customFormat="false" ht="15.75" hidden="false" customHeight="true" outlineLevel="0" collapsed="false">
      <c r="A364" s="399"/>
    </row>
    <row r="365" customFormat="false" ht="15.75" hidden="false" customHeight="true" outlineLevel="0" collapsed="false">
      <c r="A365" s="399"/>
    </row>
    <row r="366" customFormat="false" ht="15.75" hidden="false" customHeight="true" outlineLevel="0" collapsed="false">
      <c r="A366" s="399"/>
    </row>
    <row r="367" customFormat="false" ht="15.75" hidden="false" customHeight="true" outlineLevel="0" collapsed="false">
      <c r="A367" s="399"/>
    </row>
    <row r="368" customFormat="false" ht="15.75" hidden="false" customHeight="true" outlineLevel="0" collapsed="false">
      <c r="A368" s="399"/>
    </row>
    <row r="369" customFormat="false" ht="15.75" hidden="false" customHeight="true" outlineLevel="0" collapsed="false">
      <c r="A369" s="399"/>
    </row>
    <row r="370" customFormat="false" ht="15.75" hidden="false" customHeight="true" outlineLevel="0" collapsed="false">
      <c r="A370" s="399"/>
    </row>
    <row r="371" customFormat="false" ht="15.75" hidden="false" customHeight="true" outlineLevel="0" collapsed="false">
      <c r="A371" s="399"/>
    </row>
    <row r="372" customFormat="false" ht="15.75" hidden="false" customHeight="true" outlineLevel="0" collapsed="false">
      <c r="A372" s="399"/>
    </row>
    <row r="373" customFormat="false" ht="15.75" hidden="false" customHeight="true" outlineLevel="0" collapsed="false">
      <c r="A373" s="399"/>
    </row>
    <row r="374" customFormat="false" ht="15.75" hidden="false" customHeight="true" outlineLevel="0" collapsed="false">
      <c r="A374" s="399"/>
    </row>
    <row r="375" customFormat="false" ht="15.75" hidden="false" customHeight="true" outlineLevel="0" collapsed="false">
      <c r="A375" s="399"/>
    </row>
    <row r="376" customFormat="false" ht="15.75" hidden="false" customHeight="true" outlineLevel="0" collapsed="false">
      <c r="A376" s="399"/>
    </row>
    <row r="377" customFormat="false" ht="15.75" hidden="false" customHeight="true" outlineLevel="0" collapsed="false">
      <c r="A377" s="399"/>
    </row>
    <row r="378" customFormat="false" ht="15.75" hidden="false" customHeight="true" outlineLevel="0" collapsed="false">
      <c r="A378" s="399"/>
    </row>
    <row r="379" customFormat="false" ht="15.75" hidden="false" customHeight="true" outlineLevel="0" collapsed="false">
      <c r="A379" s="399"/>
    </row>
    <row r="380" customFormat="false" ht="15.75" hidden="false" customHeight="true" outlineLevel="0" collapsed="false">
      <c r="A380" s="399"/>
    </row>
    <row r="381" customFormat="false" ht="15.75" hidden="false" customHeight="true" outlineLevel="0" collapsed="false">
      <c r="A381" s="399"/>
    </row>
    <row r="382" customFormat="false" ht="15.75" hidden="false" customHeight="true" outlineLevel="0" collapsed="false">
      <c r="A382" s="399"/>
    </row>
    <row r="383" customFormat="false" ht="15.75" hidden="false" customHeight="true" outlineLevel="0" collapsed="false">
      <c r="A383" s="399"/>
    </row>
    <row r="384" customFormat="false" ht="15.75" hidden="false" customHeight="true" outlineLevel="0" collapsed="false">
      <c r="A384" s="399"/>
    </row>
    <row r="385" customFormat="false" ht="15.75" hidden="false" customHeight="true" outlineLevel="0" collapsed="false">
      <c r="A385" s="399"/>
    </row>
    <row r="386" customFormat="false" ht="15.75" hidden="false" customHeight="true" outlineLevel="0" collapsed="false">
      <c r="A386" s="399"/>
    </row>
    <row r="387" customFormat="false" ht="15.75" hidden="false" customHeight="true" outlineLevel="0" collapsed="false">
      <c r="A387" s="399"/>
    </row>
    <row r="388" customFormat="false" ht="15.75" hidden="false" customHeight="true" outlineLevel="0" collapsed="false">
      <c r="A388" s="399"/>
    </row>
    <row r="389" customFormat="false" ht="15.75" hidden="false" customHeight="true" outlineLevel="0" collapsed="false">
      <c r="A389" s="399"/>
    </row>
    <row r="390" customFormat="false" ht="15.75" hidden="false" customHeight="true" outlineLevel="0" collapsed="false">
      <c r="A390" s="399"/>
    </row>
    <row r="391" customFormat="false" ht="15.75" hidden="false" customHeight="true" outlineLevel="0" collapsed="false">
      <c r="A391" s="399"/>
    </row>
    <row r="392" customFormat="false" ht="15.75" hidden="false" customHeight="true" outlineLevel="0" collapsed="false">
      <c r="A392" s="399"/>
    </row>
    <row r="393" customFormat="false" ht="15.75" hidden="false" customHeight="true" outlineLevel="0" collapsed="false">
      <c r="A393" s="399"/>
    </row>
    <row r="394" customFormat="false" ht="15.75" hidden="false" customHeight="true" outlineLevel="0" collapsed="false">
      <c r="A394" s="399"/>
    </row>
    <row r="395" customFormat="false" ht="15.75" hidden="false" customHeight="true" outlineLevel="0" collapsed="false">
      <c r="A395" s="399"/>
    </row>
    <row r="396" customFormat="false" ht="15.75" hidden="false" customHeight="true" outlineLevel="0" collapsed="false">
      <c r="A396" s="399"/>
    </row>
    <row r="397" customFormat="false" ht="15.75" hidden="false" customHeight="true" outlineLevel="0" collapsed="false">
      <c r="A397" s="399"/>
    </row>
    <row r="398" customFormat="false" ht="15.75" hidden="false" customHeight="true" outlineLevel="0" collapsed="false">
      <c r="A398" s="399"/>
    </row>
    <row r="399" customFormat="false" ht="15.75" hidden="false" customHeight="true" outlineLevel="0" collapsed="false">
      <c r="A399" s="399"/>
    </row>
    <row r="400" customFormat="false" ht="15.75" hidden="false" customHeight="true" outlineLevel="0" collapsed="false">
      <c r="A400" s="399"/>
    </row>
    <row r="401" customFormat="false" ht="15.75" hidden="false" customHeight="true" outlineLevel="0" collapsed="false">
      <c r="A401" s="399"/>
    </row>
    <row r="402" customFormat="false" ht="15.75" hidden="false" customHeight="true" outlineLevel="0" collapsed="false">
      <c r="A402" s="399"/>
    </row>
    <row r="403" customFormat="false" ht="15.75" hidden="false" customHeight="true" outlineLevel="0" collapsed="false">
      <c r="A403" s="399"/>
    </row>
    <row r="404" customFormat="false" ht="15.75" hidden="false" customHeight="true" outlineLevel="0" collapsed="false">
      <c r="A404" s="399"/>
    </row>
    <row r="405" customFormat="false" ht="15.75" hidden="false" customHeight="true" outlineLevel="0" collapsed="false">
      <c r="A405" s="399"/>
    </row>
    <row r="406" customFormat="false" ht="15.75" hidden="false" customHeight="true" outlineLevel="0" collapsed="false">
      <c r="A406" s="399"/>
    </row>
    <row r="407" customFormat="false" ht="15.75" hidden="false" customHeight="true" outlineLevel="0" collapsed="false">
      <c r="A407" s="399"/>
    </row>
    <row r="408" customFormat="false" ht="15.75" hidden="false" customHeight="true" outlineLevel="0" collapsed="false">
      <c r="A408" s="399"/>
    </row>
    <row r="409" customFormat="false" ht="15.75" hidden="false" customHeight="true" outlineLevel="0" collapsed="false">
      <c r="A409" s="399"/>
    </row>
    <row r="410" customFormat="false" ht="15.75" hidden="false" customHeight="true" outlineLevel="0" collapsed="false">
      <c r="A410" s="399"/>
    </row>
    <row r="411" customFormat="false" ht="15.75" hidden="false" customHeight="true" outlineLevel="0" collapsed="false">
      <c r="A411" s="399"/>
    </row>
    <row r="412" customFormat="false" ht="15.75" hidden="false" customHeight="true" outlineLevel="0" collapsed="false">
      <c r="A412" s="399"/>
    </row>
    <row r="413" customFormat="false" ht="15.75" hidden="false" customHeight="true" outlineLevel="0" collapsed="false">
      <c r="A413" s="399"/>
    </row>
    <row r="414" customFormat="false" ht="15.75" hidden="false" customHeight="true" outlineLevel="0" collapsed="false">
      <c r="A414" s="399"/>
    </row>
    <row r="415" customFormat="false" ht="15.75" hidden="false" customHeight="true" outlineLevel="0" collapsed="false">
      <c r="A415" s="399"/>
    </row>
    <row r="416" customFormat="false" ht="15.75" hidden="false" customHeight="true" outlineLevel="0" collapsed="false">
      <c r="A416" s="399"/>
    </row>
    <row r="417" customFormat="false" ht="15.75" hidden="false" customHeight="true" outlineLevel="0" collapsed="false">
      <c r="A417" s="399"/>
    </row>
    <row r="418" customFormat="false" ht="15.75" hidden="false" customHeight="true" outlineLevel="0" collapsed="false">
      <c r="A418" s="399"/>
    </row>
    <row r="419" customFormat="false" ht="15.75" hidden="false" customHeight="true" outlineLevel="0" collapsed="false">
      <c r="A419" s="399"/>
    </row>
    <row r="420" customFormat="false" ht="15.75" hidden="false" customHeight="true" outlineLevel="0" collapsed="false">
      <c r="A420" s="399"/>
    </row>
    <row r="421" customFormat="false" ht="15.75" hidden="false" customHeight="true" outlineLevel="0" collapsed="false">
      <c r="A421" s="399"/>
    </row>
    <row r="422" customFormat="false" ht="15.75" hidden="false" customHeight="true" outlineLevel="0" collapsed="false">
      <c r="A422" s="399"/>
    </row>
    <row r="423" customFormat="false" ht="15.75" hidden="false" customHeight="true" outlineLevel="0" collapsed="false">
      <c r="A423" s="399"/>
    </row>
    <row r="424" customFormat="false" ht="15.75" hidden="false" customHeight="true" outlineLevel="0" collapsed="false">
      <c r="A424" s="399"/>
    </row>
    <row r="425" customFormat="false" ht="15.75" hidden="false" customHeight="true" outlineLevel="0" collapsed="false">
      <c r="A425" s="399"/>
    </row>
    <row r="426" customFormat="false" ht="15.75" hidden="false" customHeight="true" outlineLevel="0" collapsed="false">
      <c r="A426" s="399"/>
    </row>
    <row r="427" customFormat="false" ht="15.75" hidden="false" customHeight="true" outlineLevel="0" collapsed="false">
      <c r="A427" s="399"/>
    </row>
    <row r="428" customFormat="false" ht="15.75" hidden="false" customHeight="true" outlineLevel="0" collapsed="false">
      <c r="A428" s="399"/>
    </row>
    <row r="429" customFormat="false" ht="15.75" hidden="false" customHeight="true" outlineLevel="0" collapsed="false">
      <c r="A429" s="399"/>
    </row>
    <row r="430" customFormat="false" ht="15.75" hidden="false" customHeight="true" outlineLevel="0" collapsed="false">
      <c r="A430" s="399"/>
    </row>
    <row r="431" customFormat="false" ht="15.75" hidden="false" customHeight="true" outlineLevel="0" collapsed="false">
      <c r="A431" s="399"/>
    </row>
    <row r="432" customFormat="false" ht="15.75" hidden="false" customHeight="true" outlineLevel="0" collapsed="false">
      <c r="A432" s="399"/>
    </row>
    <row r="433" customFormat="false" ht="15.75" hidden="false" customHeight="true" outlineLevel="0" collapsed="false">
      <c r="A433" s="399"/>
    </row>
    <row r="434" customFormat="false" ht="15.75" hidden="false" customHeight="true" outlineLevel="0" collapsed="false">
      <c r="A434" s="399"/>
    </row>
    <row r="435" customFormat="false" ht="15.75" hidden="false" customHeight="true" outlineLevel="0" collapsed="false">
      <c r="A435" s="399"/>
    </row>
    <row r="436" customFormat="false" ht="15.75" hidden="false" customHeight="true" outlineLevel="0" collapsed="false">
      <c r="A436" s="399"/>
    </row>
    <row r="437" customFormat="false" ht="15.75" hidden="false" customHeight="true" outlineLevel="0" collapsed="false">
      <c r="A437" s="399"/>
    </row>
    <row r="438" customFormat="false" ht="15.75" hidden="false" customHeight="true" outlineLevel="0" collapsed="false">
      <c r="A438" s="399"/>
    </row>
    <row r="439" customFormat="false" ht="15.75" hidden="false" customHeight="true" outlineLevel="0" collapsed="false">
      <c r="A439" s="399"/>
    </row>
    <row r="440" customFormat="false" ht="15.75" hidden="false" customHeight="true" outlineLevel="0" collapsed="false">
      <c r="A440" s="399"/>
    </row>
    <row r="441" customFormat="false" ht="15.75" hidden="false" customHeight="true" outlineLevel="0" collapsed="false">
      <c r="A441" s="399"/>
    </row>
    <row r="442" customFormat="false" ht="15.75" hidden="false" customHeight="true" outlineLevel="0" collapsed="false">
      <c r="A442" s="399"/>
    </row>
    <row r="443" customFormat="false" ht="15.75" hidden="false" customHeight="true" outlineLevel="0" collapsed="false">
      <c r="A443" s="399"/>
    </row>
    <row r="444" customFormat="false" ht="15.75" hidden="false" customHeight="true" outlineLevel="0" collapsed="false">
      <c r="A444" s="399"/>
    </row>
    <row r="445" customFormat="false" ht="15.75" hidden="false" customHeight="true" outlineLevel="0" collapsed="false">
      <c r="A445" s="399"/>
    </row>
    <row r="446" customFormat="false" ht="15.75" hidden="false" customHeight="true" outlineLevel="0" collapsed="false">
      <c r="A446" s="399"/>
    </row>
    <row r="447" customFormat="false" ht="15.75" hidden="false" customHeight="true" outlineLevel="0" collapsed="false">
      <c r="A447" s="399"/>
    </row>
    <row r="448" customFormat="false" ht="15.75" hidden="false" customHeight="true" outlineLevel="0" collapsed="false">
      <c r="A448" s="399"/>
    </row>
    <row r="449" customFormat="false" ht="15.75" hidden="false" customHeight="true" outlineLevel="0" collapsed="false">
      <c r="A449" s="399"/>
    </row>
    <row r="450" customFormat="false" ht="15.75" hidden="false" customHeight="true" outlineLevel="0" collapsed="false">
      <c r="A450" s="399"/>
    </row>
    <row r="451" customFormat="false" ht="15.75" hidden="false" customHeight="true" outlineLevel="0" collapsed="false">
      <c r="A451" s="399"/>
    </row>
    <row r="452" customFormat="false" ht="15.75" hidden="false" customHeight="true" outlineLevel="0" collapsed="false">
      <c r="A452" s="399"/>
    </row>
    <row r="453" customFormat="false" ht="15.75" hidden="false" customHeight="true" outlineLevel="0" collapsed="false">
      <c r="A453" s="399"/>
    </row>
    <row r="454" customFormat="false" ht="15.75" hidden="false" customHeight="true" outlineLevel="0" collapsed="false">
      <c r="A454" s="399"/>
    </row>
    <row r="455" customFormat="false" ht="15.75" hidden="false" customHeight="true" outlineLevel="0" collapsed="false">
      <c r="A455" s="399"/>
    </row>
    <row r="456" customFormat="false" ht="15.75" hidden="false" customHeight="true" outlineLevel="0" collapsed="false">
      <c r="A456" s="399"/>
    </row>
    <row r="457" customFormat="false" ht="15.75" hidden="false" customHeight="true" outlineLevel="0" collapsed="false">
      <c r="A457" s="399"/>
    </row>
    <row r="458" customFormat="false" ht="15.75" hidden="false" customHeight="true" outlineLevel="0" collapsed="false">
      <c r="A458" s="399"/>
    </row>
    <row r="459" customFormat="false" ht="15.75" hidden="false" customHeight="true" outlineLevel="0" collapsed="false">
      <c r="A459" s="399"/>
    </row>
    <row r="460" customFormat="false" ht="15.75" hidden="false" customHeight="true" outlineLevel="0" collapsed="false">
      <c r="A460" s="399"/>
    </row>
    <row r="461" customFormat="false" ht="15.75" hidden="false" customHeight="true" outlineLevel="0" collapsed="false">
      <c r="A461" s="399"/>
    </row>
    <row r="462" customFormat="false" ht="15.75" hidden="false" customHeight="true" outlineLevel="0" collapsed="false">
      <c r="A462" s="399"/>
    </row>
    <row r="463" customFormat="false" ht="15.75" hidden="false" customHeight="true" outlineLevel="0" collapsed="false">
      <c r="A463" s="399"/>
    </row>
    <row r="464" customFormat="false" ht="15.75" hidden="false" customHeight="true" outlineLevel="0" collapsed="false">
      <c r="A464" s="399"/>
    </row>
    <row r="465" customFormat="false" ht="15.75" hidden="false" customHeight="true" outlineLevel="0" collapsed="false">
      <c r="A465" s="399"/>
    </row>
    <row r="466" customFormat="false" ht="15.75" hidden="false" customHeight="true" outlineLevel="0" collapsed="false">
      <c r="A466" s="399"/>
    </row>
    <row r="467" customFormat="false" ht="15.75" hidden="false" customHeight="true" outlineLevel="0" collapsed="false">
      <c r="A467" s="399"/>
    </row>
    <row r="468" customFormat="false" ht="15.75" hidden="false" customHeight="true" outlineLevel="0" collapsed="false">
      <c r="A468" s="399"/>
    </row>
    <row r="469" customFormat="false" ht="15.75" hidden="false" customHeight="true" outlineLevel="0" collapsed="false">
      <c r="A469" s="399"/>
    </row>
    <row r="470" customFormat="false" ht="15.75" hidden="false" customHeight="true" outlineLevel="0" collapsed="false">
      <c r="A470" s="399"/>
    </row>
    <row r="471" customFormat="false" ht="15.75" hidden="false" customHeight="true" outlineLevel="0" collapsed="false">
      <c r="A471" s="399"/>
    </row>
    <row r="472" customFormat="false" ht="15.75" hidden="false" customHeight="true" outlineLevel="0" collapsed="false">
      <c r="A472" s="399"/>
    </row>
    <row r="473" customFormat="false" ht="15.75" hidden="false" customHeight="true" outlineLevel="0" collapsed="false">
      <c r="A473" s="399"/>
    </row>
    <row r="474" customFormat="false" ht="15.75" hidden="false" customHeight="true" outlineLevel="0" collapsed="false">
      <c r="A474" s="399"/>
    </row>
    <row r="475" customFormat="false" ht="15.75" hidden="false" customHeight="true" outlineLevel="0" collapsed="false">
      <c r="A475" s="399"/>
    </row>
    <row r="476" customFormat="false" ht="15.75" hidden="false" customHeight="true" outlineLevel="0" collapsed="false">
      <c r="A476" s="399"/>
    </row>
    <row r="477" customFormat="false" ht="15.75" hidden="false" customHeight="true" outlineLevel="0" collapsed="false">
      <c r="A477" s="399"/>
    </row>
    <row r="478" customFormat="false" ht="15.75" hidden="false" customHeight="true" outlineLevel="0" collapsed="false">
      <c r="A478" s="399"/>
    </row>
    <row r="479" customFormat="false" ht="15.75" hidden="false" customHeight="true" outlineLevel="0" collapsed="false">
      <c r="A479" s="399"/>
    </row>
    <row r="480" customFormat="false" ht="15.75" hidden="false" customHeight="true" outlineLevel="0" collapsed="false">
      <c r="A480" s="399"/>
    </row>
    <row r="481" customFormat="false" ht="15.75" hidden="false" customHeight="true" outlineLevel="0" collapsed="false">
      <c r="A481" s="399"/>
    </row>
    <row r="482" customFormat="false" ht="15.75" hidden="false" customHeight="true" outlineLevel="0" collapsed="false">
      <c r="A482" s="399"/>
    </row>
    <row r="483" customFormat="false" ht="15.75" hidden="false" customHeight="true" outlineLevel="0" collapsed="false">
      <c r="A483" s="399"/>
    </row>
    <row r="484" customFormat="false" ht="15.75" hidden="false" customHeight="true" outlineLevel="0" collapsed="false">
      <c r="A484" s="399"/>
    </row>
    <row r="485" customFormat="false" ht="15.75" hidden="false" customHeight="true" outlineLevel="0" collapsed="false">
      <c r="A485" s="399"/>
    </row>
    <row r="486" customFormat="false" ht="15.75" hidden="false" customHeight="true" outlineLevel="0" collapsed="false">
      <c r="A486" s="399"/>
    </row>
    <row r="487" customFormat="false" ht="15.75" hidden="false" customHeight="true" outlineLevel="0" collapsed="false">
      <c r="A487" s="399"/>
    </row>
    <row r="488" customFormat="false" ht="15.75" hidden="false" customHeight="true" outlineLevel="0" collapsed="false">
      <c r="A488" s="399"/>
    </row>
    <row r="489" customFormat="false" ht="15.75" hidden="false" customHeight="true" outlineLevel="0" collapsed="false">
      <c r="A489" s="399"/>
    </row>
    <row r="490" customFormat="false" ht="15.75" hidden="false" customHeight="true" outlineLevel="0" collapsed="false">
      <c r="A490" s="399"/>
    </row>
    <row r="491" customFormat="false" ht="15.75" hidden="false" customHeight="true" outlineLevel="0" collapsed="false">
      <c r="A491" s="399"/>
    </row>
    <row r="492" customFormat="false" ht="15.75" hidden="false" customHeight="true" outlineLevel="0" collapsed="false">
      <c r="A492" s="399"/>
    </row>
    <row r="493" customFormat="false" ht="15.75" hidden="false" customHeight="true" outlineLevel="0" collapsed="false">
      <c r="A493" s="399"/>
    </row>
    <row r="494" customFormat="false" ht="15.75" hidden="false" customHeight="true" outlineLevel="0" collapsed="false">
      <c r="A494" s="399"/>
    </row>
    <row r="495" customFormat="false" ht="15.75" hidden="false" customHeight="true" outlineLevel="0" collapsed="false">
      <c r="A495" s="399"/>
    </row>
    <row r="496" customFormat="false" ht="15.75" hidden="false" customHeight="true" outlineLevel="0" collapsed="false">
      <c r="A496" s="399"/>
    </row>
    <row r="497" customFormat="false" ht="15.75" hidden="false" customHeight="true" outlineLevel="0" collapsed="false">
      <c r="A497" s="399"/>
    </row>
    <row r="498" customFormat="false" ht="15.75" hidden="false" customHeight="true" outlineLevel="0" collapsed="false">
      <c r="A498" s="399"/>
    </row>
    <row r="499" customFormat="false" ht="15.75" hidden="false" customHeight="true" outlineLevel="0" collapsed="false">
      <c r="A499" s="399"/>
    </row>
    <row r="500" customFormat="false" ht="15.75" hidden="false" customHeight="true" outlineLevel="0" collapsed="false">
      <c r="A500" s="399"/>
    </row>
    <row r="501" customFormat="false" ht="15.75" hidden="false" customHeight="true" outlineLevel="0" collapsed="false">
      <c r="A501" s="399"/>
    </row>
    <row r="502" customFormat="false" ht="15.75" hidden="false" customHeight="true" outlineLevel="0" collapsed="false">
      <c r="A502" s="399"/>
    </row>
    <row r="503" customFormat="false" ht="15.75" hidden="false" customHeight="true" outlineLevel="0" collapsed="false">
      <c r="A503" s="399"/>
    </row>
    <row r="504" customFormat="false" ht="15.75" hidden="false" customHeight="true" outlineLevel="0" collapsed="false">
      <c r="A504" s="399"/>
    </row>
    <row r="505" customFormat="false" ht="15.75" hidden="false" customHeight="true" outlineLevel="0" collapsed="false">
      <c r="A505" s="399"/>
    </row>
    <row r="506" customFormat="false" ht="15.75" hidden="false" customHeight="true" outlineLevel="0" collapsed="false">
      <c r="A506" s="399"/>
    </row>
    <row r="507" customFormat="false" ht="15.75" hidden="false" customHeight="true" outlineLevel="0" collapsed="false">
      <c r="A507" s="399"/>
    </row>
    <row r="508" customFormat="false" ht="15.75" hidden="false" customHeight="true" outlineLevel="0" collapsed="false">
      <c r="A508" s="399"/>
    </row>
    <row r="509" customFormat="false" ht="15.75" hidden="false" customHeight="true" outlineLevel="0" collapsed="false">
      <c r="A509" s="399"/>
    </row>
    <row r="510" customFormat="false" ht="15.75" hidden="false" customHeight="true" outlineLevel="0" collapsed="false">
      <c r="A510" s="399"/>
    </row>
    <row r="511" customFormat="false" ht="15.75" hidden="false" customHeight="true" outlineLevel="0" collapsed="false">
      <c r="A511" s="399"/>
    </row>
    <row r="512" customFormat="false" ht="15.75" hidden="false" customHeight="true" outlineLevel="0" collapsed="false">
      <c r="A512" s="399"/>
    </row>
    <row r="513" customFormat="false" ht="15.75" hidden="false" customHeight="true" outlineLevel="0" collapsed="false">
      <c r="A513" s="399"/>
    </row>
    <row r="514" customFormat="false" ht="15.75" hidden="false" customHeight="true" outlineLevel="0" collapsed="false">
      <c r="A514" s="399"/>
    </row>
    <row r="515" customFormat="false" ht="15.75" hidden="false" customHeight="true" outlineLevel="0" collapsed="false">
      <c r="A515" s="399"/>
    </row>
    <row r="516" customFormat="false" ht="15.75" hidden="false" customHeight="true" outlineLevel="0" collapsed="false">
      <c r="A516" s="399"/>
    </row>
    <row r="517" customFormat="false" ht="15.75" hidden="false" customHeight="true" outlineLevel="0" collapsed="false">
      <c r="A517" s="399"/>
    </row>
    <row r="518" customFormat="false" ht="15.75" hidden="false" customHeight="true" outlineLevel="0" collapsed="false">
      <c r="A518" s="399"/>
    </row>
    <row r="519" customFormat="false" ht="15.75" hidden="false" customHeight="true" outlineLevel="0" collapsed="false">
      <c r="A519" s="399"/>
    </row>
    <row r="520" customFormat="false" ht="15.75" hidden="false" customHeight="true" outlineLevel="0" collapsed="false">
      <c r="A520" s="399"/>
    </row>
    <row r="521" customFormat="false" ht="15.75" hidden="false" customHeight="true" outlineLevel="0" collapsed="false">
      <c r="A521" s="399"/>
    </row>
    <row r="522" customFormat="false" ht="15.75" hidden="false" customHeight="true" outlineLevel="0" collapsed="false">
      <c r="A522" s="399"/>
    </row>
    <row r="523" customFormat="false" ht="15.75" hidden="false" customHeight="true" outlineLevel="0" collapsed="false">
      <c r="A523" s="399"/>
    </row>
    <row r="524" customFormat="false" ht="15.75" hidden="false" customHeight="true" outlineLevel="0" collapsed="false">
      <c r="A524" s="399"/>
    </row>
    <row r="525" customFormat="false" ht="15.75" hidden="false" customHeight="true" outlineLevel="0" collapsed="false">
      <c r="A525" s="399"/>
    </row>
    <row r="526" customFormat="false" ht="15.75" hidden="false" customHeight="true" outlineLevel="0" collapsed="false">
      <c r="A526" s="399"/>
    </row>
    <row r="527" customFormat="false" ht="15.75" hidden="false" customHeight="true" outlineLevel="0" collapsed="false">
      <c r="A527" s="399"/>
    </row>
    <row r="528" customFormat="false" ht="15.75" hidden="false" customHeight="true" outlineLevel="0" collapsed="false">
      <c r="A528" s="399"/>
    </row>
    <row r="529" customFormat="false" ht="15.75" hidden="false" customHeight="true" outlineLevel="0" collapsed="false">
      <c r="A529" s="399"/>
    </row>
    <row r="530" customFormat="false" ht="15.75" hidden="false" customHeight="true" outlineLevel="0" collapsed="false">
      <c r="A530" s="399"/>
    </row>
    <row r="531" customFormat="false" ht="15.75" hidden="false" customHeight="true" outlineLevel="0" collapsed="false">
      <c r="A531" s="399"/>
    </row>
    <row r="532" customFormat="false" ht="15.75" hidden="false" customHeight="true" outlineLevel="0" collapsed="false">
      <c r="A532" s="399"/>
    </row>
    <row r="533" customFormat="false" ht="15.75" hidden="false" customHeight="true" outlineLevel="0" collapsed="false">
      <c r="A533" s="399"/>
    </row>
    <row r="534" customFormat="false" ht="15.75" hidden="false" customHeight="true" outlineLevel="0" collapsed="false">
      <c r="A534" s="399"/>
    </row>
    <row r="535" customFormat="false" ht="15.75" hidden="false" customHeight="true" outlineLevel="0" collapsed="false">
      <c r="A535" s="399"/>
    </row>
    <row r="536" customFormat="false" ht="15.75" hidden="false" customHeight="true" outlineLevel="0" collapsed="false">
      <c r="A536" s="399"/>
    </row>
    <row r="537" customFormat="false" ht="15.75" hidden="false" customHeight="true" outlineLevel="0" collapsed="false">
      <c r="A537" s="399"/>
    </row>
    <row r="538" customFormat="false" ht="15.75" hidden="false" customHeight="true" outlineLevel="0" collapsed="false">
      <c r="A538" s="399"/>
    </row>
    <row r="539" customFormat="false" ht="15.75" hidden="false" customHeight="true" outlineLevel="0" collapsed="false">
      <c r="A539" s="399"/>
    </row>
    <row r="540" customFormat="false" ht="15.75" hidden="false" customHeight="true" outlineLevel="0" collapsed="false">
      <c r="A540" s="399"/>
    </row>
    <row r="541" customFormat="false" ht="15.75" hidden="false" customHeight="true" outlineLevel="0" collapsed="false">
      <c r="A541" s="399"/>
    </row>
    <row r="542" customFormat="false" ht="15.75" hidden="false" customHeight="true" outlineLevel="0" collapsed="false">
      <c r="A542" s="399"/>
    </row>
    <row r="543" customFormat="false" ht="15.75" hidden="false" customHeight="true" outlineLevel="0" collapsed="false">
      <c r="A543" s="399"/>
    </row>
    <row r="544" customFormat="false" ht="15.75" hidden="false" customHeight="true" outlineLevel="0" collapsed="false">
      <c r="A544" s="399"/>
    </row>
    <row r="545" customFormat="false" ht="15.75" hidden="false" customHeight="true" outlineLevel="0" collapsed="false">
      <c r="A545" s="399"/>
    </row>
    <row r="546" customFormat="false" ht="15.75" hidden="false" customHeight="true" outlineLevel="0" collapsed="false">
      <c r="A546" s="399"/>
    </row>
    <row r="547" customFormat="false" ht="15.75" hidden="false" customHeight="true" outlineLevel="0" collapsed="false">
      <c r="A547" s="399"/>
    </row>
    <row r="548" customFormat="false" ht="15.75" hidden="false" customHeight="true" outlineLevel="0" collapsed="false">
      <c r="A548" s="399"/>
    </row>
    <row r="549" customFormat="false" ht="15.75" hidden="false" customHeight="true" outlineLevel="0" collapsed="false">
      <c r="A549" s="399"/>
    </row>
    <row r="550" customFormat="false" ht="15.75" hidden="false" customHeight="true" outlineLevel="0" collapsed="false">
      <c r="A550" s="399"/>
    </row>
    <row r="551" customFormat="false" ht="15.75" hidden="false" customHeight="true" outlineLevel="0" collapsed="false">
      <c r="A551" s="399"/>
    </row>
    <row r="552" customFormat="false" ht="15.75" hidden="false" customHeight="true" outlineLevel="0" collapsed="false">
      <c r="A552" s="399"/>
    </row>
    <row r="553" customFormat="false" ht="15.75" hidden="false" customHeight="true" outlineLevel="0" collapsed="false">
      <c r="A553" s="399"/>
    </row>
    <row r="554" customFormat="false" ht="15.75" hidden="false" customHeight="true" outlineLevel="0" collapsed="false">
      <c r="A554" s="399"/>
    </row>
    <row r="555" customFormat="false" ht="15.75" hidden="false" customHeight="true" outlineLevel="0" collapsed="false">
      <c r="A555" s="399"/>
    </row>
    <row r="556" customFormat="false" ht="15.75" hidden="false" customHeight="true" outlineLevel="0" collapsed="false">
      <c r="A556" s="399"/>
    </row>
    <row r="557" customFormat="false" ht="15.75" hidden="false" customHeight="true" outlineLevel="0" collapsed="false">
      <c r="A557" s="399"/>
    </row>
    <row r="558" customFormat="false" ht="15.75" hidden="false" customHeight="true" outlineLevel="0" collapsed="false">
      <c r="A558" s="399"/>
    </row>
    <row r="559" customFormat="false" ht="15.75" hidden="false" customHeight="true" outlineLevel="0" collapsed="false">
      <c r="A559" s="399"/>
    </row>
    <row r="560" customFormat="false" ht="15.75" hidden="false" customHeight="true" outlineLevel="0" collapsed="false">
      <c r="A560" s="399"/>
    </row>
    <row r="561" customFormat="false" ht="15.75" hidden="false" customHeight="true" outlineLevel="0" collapsed="false">
      <c r="A561" s="399"/>
    </row>
    <row r="562" customFormat="false" ht="15.75" hidden="false" customHeight="true" outlineLevel="0" collapsed="false">
      <c r="A562" s="399"/>
    </row>
    <row r="563" customFormat="false" ht="15.75" hidden="false" customHeight="true" outlineLevel="0" collapsed="false">
      <c r="A563" s="399"/>
    </row>
    <row r="564" customFormat="false" ht="15.75" hidden="false" customHeight="true" outlineLevel="0" collapsed="false">
      <c r="A564" s="399"/>
    </row>
    <row r="565" customFormat="false" ht="15.75" hidden="false" customHeight="true" outlineLevel="0" collapsed="false">
      <c r="A565" s="399"/>
    </row>
    <row r="566" customFormat="false" ht="15.75" hidden="false" customHeight="true" outlineLevel="0" collapsed="false">
      <c r="A566" s="399"/>
    </row>
    <row r="567" customFormat="false" ht="15.75" hidden="false" customHeight="true" outlineLevel="0" collapsed="false">
      <c r="A567" s="399"/>
    </row>
    <row r="568" customFormat="false" ht="15.75" hidden="false" customHeight="true" outlineLevel="0" collapsed="false">
      <c r="A568" s="399"/>
    </row>
    <row r="569" customFormat="false" ht="15.75" hidden="false" customHeight="true" outlineLevel="0" collapsed="false">
      <c r="A569" s="399"/>
    </row>
    <row r="570" customFormat="false" ht="15.75" hidden="false" customHeight="true" outlineLevel="0" collapsed="false">
      <c r="A570" s="399"/>
    </row>
    <row r="571" customFormat="false" ht="15.75" hidden="false" customHeight="true" outlineLevel="0" collapsed="false">
      <c r="A571" s="399"/>
    </row>
    <row r="572" customFormat="false" ht="15.75" hidden="false" customHeight="true" outlineLevel="0" collapsed="false">
      <c r="A572" s="399"/>
    </row>
    <row r="573" customFormat="false" ht="15.75" hidden="false" customHeight="true" outlineLevel="0" collapsed="false">
      <c r="A573" s="399"/>
    </row>
    <row r="574" customFormat="false" ht="15.75" hidden="false" customHeight="true" outlineLevel="0" collapsed="false">
      <c r="A574" s="399"/>
    </row>
    <row r="575" customFormat="false" ht="15.75" hidden="false" customHeight="true" outlineLevel="0" collapsed="false">
      <c r="A575" s="399"/>
    </row>
    <row r="576" customFormat="false" ht="15.75" hidden="false" customHeight="true" outlineLevel="0" collapsed="false">
      <c r="A576" s="399"/>
    </row>
    <row r="577" customFormat="false" ht="15.75" hidden="false" customHeight="true" outlineLevel="0" collapsed="false">
      <c r="A577" s="399"/>
    </row>
    <row r="578" customFormat="false" ht="15.75" hidden="false" customHeight="true" outlineLevel="0" collapsed="false">
      <c r="A578" s="399"/>
    </row>
    <row r="579" customFormat="false" ht="15.75" hidden="false" customHeight="true" outlineLevel="0" collapsed="false">
      <c r="A579" s="399"/>
    </row>
    <row r="580" customFormat="false" ht="15.75" hidden="false" customHeight="true" outlineLevel="0" collapsed="false">
      <c r="A580" s="399"/>
    </row>
    <row r="581" customFormat="false" ht="15.75" hidden="false" customHeight="true" outlineLevel="0" collapsed="false">
      <c r="A581" s="399"/>
    </row>
    <row r="582" customFormat="false" ht="15.75" hidden="false" customHeight="true" outlineLevel="0" collapsed="false">
      <c r="A582" s="399"/>
    </row>
    <row r="583" customFormat="false" ht="15.75" hidden="false" customHeight="true" outlineLevel="0" collapsed="false">
      <c r="A583" s="399"/>
    </row>
    <row r="584" customFormat="false" ht="15.75" hidden="false" customHeight="true" outlineLevel="0" collapsed="false">
      <c r="A584" s="399"/>
    </row>
    <row r="585" customFormat="false" ht="15.75" hidden="false" customHeight="true" outlineLevel="0" collapsed="false">
      <c r="A585" s="399"/>
    </row>
    <row r="586" customFormat="false" ht="15.75" hidden="false" customHeight="true" outlineLevel="0" collapsed="false">
      <c r="A586" s="399"/>
    </row>
    <row r="587" customFormat="false" ht="15.75" hidden="false" customHeight="true" outlineLevel="0" collapsed="false">
      <c r="A587" s="399"/>
    </row>
    <row r="588" customFormat="false" ht="15.75" hidden="false" customHeight="true" outlineLevel="0" collapsed="false">
      <c r="A588" s="399"/>
    </row>
    <row r="589" customFormat="false" ht="15.75" hidden="false" customHeight="true" outlineLevel="0" collapsed="false">
      <c r="A589" s="399"/>
    </row>
    <row r="590" customFormat="false" ht="15.75" hidden="false" customHeight="true" outlineLevel="0" collapsed="false">
      <c r="A590" s="399"/>
    </row>
    <row r="591" customFormat="false" ht="15.75" hidden="false" customHeight="true" outlineLevel="0" collapsed="false">
      <c r="A591" s="399"/>
    </row>
    <row r="592" customFormat="false" ht="15.75" hidden="false" customHeight="true" outlineLevel="0" collapsed="false">
      <c r="A592" s="399"/>
    </row>
    <row r="593" customFormat="false" ht="15.75" hidden="false" customHeight="true" outlineLevel="0" collapsed="false">
      <c r="A593" s="399"/>
    </row>
    <row r="594" customFormat="false" ht="15.75" hidden="false" customHeight="true" outlineLevel="0" collapsed="false">
      <c r="A594" s="399"/>
    </row>
    <row r="595" customFormat="false" ht="15.75" hidden="false" customHeight="true" outlineLevel="0" collapsed="false">
      <c r="A595" s="399"/>
    </row>
    <row r="596" customFormat="false" ht="15.75" hidden="false" customHeight="true" outlineLevel="0" collapsed="false">
      <c r="A596" s="399"/>
    </row>
    <row r="597" customFormat="false" ht="15.75" hidden="false" customHeight="true" outlineLevel="0" collapsed="false">
      <c r="A597" s="399"/>
    </row>
    <row r="598" customFormat="false" ht="15.75" hidden="false" customHeight="true" outlineLevel="0" collapsed="false">
      <c r="A598" s="399"/>
    </row>
    <row r="599" customFormat="false" ht="15.75" hidden="false" customHeight="true" outlineLevel="0" collapsed="false">
      <c r="A599" s="399"/>
    </row>
    <row r="600" customFormat="false" ht="15.75" hidden="false" customHeight="true" outlineLevel="0" collapsed="false">
      <c r="A600" s="399"/>
    </row>
    <row r="601" customFormat="false" ht="15.75" hidden="false" customHeight="true" outlineLevel="0" collapsed="false">
      <c r="A601" s="399"/>
    </row>
    <row r="602" customFormat="false" ht="15.75" hidden="false" customHeight="true" outlineLevel="0" collapsed="false">
      <c r="A602" s="399"/>
    </row>
    <row r="603" customFormat="false" ht="15.75" hidden="false" customHeight="true" outlineLevel="0" collapsed="false">
      <c r="A603" s="399"/>
    </row>
    <row r="604" customFormat="false" ht="15.75" hidden="false" customHeight="true" outlineLevel="0" collapsed="false">
      <c r="A604" s="399"/>
    </row>
    <row r="605" customFormat="false" ht="15.75" hidden="false" customHeight="true" outlineLevel="0" collapsed="false">
      <c r="A605" s="399"/>
    </row>
    <row r="606" customFormat="false" ht="15.75" hidden="false" customHeight="true" outlineLevel="0" collapsed="false">
      <c r="A606" s="399"/>
    </row>
    <row r="607" customFormat="false" ht="15.75" hidden="false" customHeight="true" outlineLevel="0" collapsed="false">
      <c r="A607" s="399"/>
    </row>
    <row r="608" customFormat="false" ht="15.75" hidden="false" customHeight="true" outlineLevel="0" collapsed="false">
      <c r="A608" s="399"/>
    </row>
    <row r="609" customFormat="false" ht="15.75" hidden="false" customHeight="true" outlineLevel="0" collapsed="false">
      <c r="A609" s="399"/>
    </row>
    <row r="610" customFormat="false" ht="15.75" hidden="false" customHeight="true" outlineLevel="0" collapsed="false">
      <c r="A610" s="399"/>
    </row>
    <row r="611" customFormat="false" ht="15.75" hidden="false" customHeight="true" outlineLevel="0" collapsed="false">
      <c r="A611" s="399"/>
    </row>
    <row r="612" customFormat="false" ht="15.75" hidden="false" customHeight="true" outlineLevel="0" collapsed="false">
      <c r="A612" s="399"/>
    </row>
    <row r="613" customFormat="false" ht="15.75" hidden="false" customHeight="true" outlineLevel="0" collapsed="false">
      <c r="A613" s="399"/>
    </row>
    <row r="614" customFormat="false" ht="15.75" hidden="false" customHeight="true" outlineLevel="0" collapsed="false">
      <c r="A614" s="399"/>
    </row>
    <row r="615" customFormat="false" ht="15.75" hidden="false" customHeight="true" outlineLevel="0" collapsed="false">
      <c r="A615" s="399"/>
    </row>
    <row r="616" customFormat="false" ht="15.75" hidden="false" customHeight="true" outlineLevel="0" collapsed="false">
      <c r="A616" s="399"/>
    </row>
    <row r="617" customFormat="false" ht="15.75" hidden="false" customHeight="true" outlineLevel="0" collapsed="false">
      <c r="A617" s="399"/>
    </row>
    <row r="618" customFormat="false" ht="15.75" hidden="false" customHeight="true" outlineLevel="0" collapsed="false">
      <c r="A618" s="399"/>
    </row>
    <row r="619" customFormat="false" ht="15.75" hidden="false" customHeight="true" outlineLevel="0" collapsed="false">
      <c r="A619" s="399"/>
    </row>
    <row r="620" customFormat="false" ht="15.75" hidden="false" customHeight="true" outlineLevel="0" collapsed="false">
      <c r="A620" s="399"/>
    </row>
    <row r="621" customFormat="false" ht="15.75" hidden="false" customHeight="true" outlineLevel="0" collapsed="false">
      <c r="A621" s="399"/>
    </row>
    <row r="622" customFormat="false" ht="15.75" hidden="false" customHeight="true" outlineLevel="0" collapsed="false">
      <c r="A622" s="399"/>
    </row>
    <row r="623" customFormat="false" ht="15.75" hidden="false" customHeight="true" outlineLevel="0" collapsed="false">
      <c r="A623" s="399"/>
    </row>
    <row r="624" customFormat="false" ht="15.75" hidden="false" customHeight="true" outlineLevel="0" collapsed="false">
      <c r="A624" s="399"/>
    </row>
    <row r="625" customFormat="false" ht="15.75" hidden="false" customHeight="true" outlineLevel="0" collapsed="false">
      <c r="A625" s="399"/>
    </row>
    <row r="626" customFormat="false" ht="15.75" hidden="false" customHeight="true" outlineLevel="0" collapsed="false">
      <c r="A626" s="399"/>
    </row>
    <row r="627" customFormat="false" ht="15.75" hidden="false" customHeight="true" outlineLevel="0" collapsed="false">
      <c r="A627" s="399"/>
    </row>
    <row r="628" customFormat="false" ht="15.75" hidden="false" customHeight="true" outlineLevel="0" collapsed="false">
      <c r="A628" s="399"/>
    </row>
    <row r="629" customFormat="false" ht="15.75" hidden="false" customHeight="true" outlineLevel="0" collapsed="false">
      <c r="A629" s="399"/>
    </row>
    <row r="630" customFormat="false" ht="15.75" hidden="false" customHeight="true" outlineLevel="0" collapsed="false">
      <c r="A630" s="399"/>
    </row>
    <row r="631" customFormat="false" ht="15.75" hidden="false" customHeight="true" outlineLevel="0" collapsed="false">
      <c r="A631" s="399"/>
    </row>
    <row r="632" customFormat="false" ht="15.75" hidden="false" customHeight="true" outlineLevel="0" collapsed="false">
      <c r="A632" s="399"/>
    </row>
    <row r="633" customFormat="false" ht="15.75" hidden="false" customHeight="true" outlineLevel="0" collapsed="false">
      <c r="A633" s="399"/>
    </row>
    <row r="634" customFormat="false" ht="15.75" hidden="false" customHeight="true" outlineLevel="0" collapsed="false">
      <c r="A634" s="399"/>
    </row>
    <row r="635" customFormat="false" ht="15.75" hidden="false" customHeight="true" outlineLevel="0" collapsed="false">
      <c r="A635" s="399"/>
    </row>
    <row r="636" customFormat="false" ht="15.75" hidden="false" customHeight="true" outlineLevel="0" collapsed="false">
      <c r="A636" s="399"/>
    </row>
    <row r="637" customFormat="false" ht="15.75" hidden="false" customHeight="true" outlineLevel="0" collapsed="false">
      <c r="A637" s="399"/>
    </row>
    <row r="638" customFormat="false" ht="15.75" hidden="false" customHeight="true" outlineLevel="0" collapsed="false">
      <c r="A638" s="399"/>
    </row>
    <row r="639" customFormat="false" ht="15.75" hidden="false" customHeight="true" outlineLevel="0" collapsed="false">
      <c r="A639" s="399"/>
    </row>
    <row r="640" customFormat="false" ht="15.75" hidden="false" customHeight="true" outlineLevel="0" collapsed="false">
      <c r="A640" s="399"/>
    </row>
    <row r="641" customFormat="false" ht="15.75" hidden="false" customHeight="true" outlineLevel="0" collapsed="false">
      <c r="A641" s="399"/>
    </row>
    <row r="642" customFormat="false" ht="15.75" hidden="false" customHeight="true" outlineLevel="0" collapsed="false">
      <c r="A642" s="399"/>
    </row>
    <row r="643" customFormat="false" ht="15.75" hidden="false" customHeight="true" outlineLevel="0" collapsed="false">
      <c r="A643" s="399"/>
    </row>
    <row r="644" customFormat="false" ht="15.75" hidden="false" customHeight="true" outlineLevel="0" collapsed="false">
      <c r="A644" s="399"/>
    </row>
    <row r="645" customFormat="false" ht="15.75" hidden="false" customHeight="true" outlineLevel="0" collapsed="false">
      <c r="A645" s="399"/>
    </row>
    <row r="646" customFormat="false" ht="15.75" hidden="false" customHeight="true" outlineLevel="0" collapsed="false">
      <c r="A646" s="399"/>
    </row>
    <row r="647" customFormat="false" ht="15.75" hidden="false" customHeight="true" outlineLevel="0" collapsed="false">
      <c r="A647" s="399"/>
    </row>
    <row r="648" customFormat="false" ht="15.75" hidden="false" customHeight="true" outlineLevel="0" collapsed="false">
      <c r="A648" s="399"/>
    </row>
    <row r="649" customFormat="false" ht="15.75" hidden="false" customHeight="true" outlineLevel="0" collapsed="false">
      <c r="A649" s="399"/>
    </row>
    <row r="650" customFormat="false" ht="15.75" hidden="false" customHeight="true" outlineLevel="0" collapsed="false">
      <c r="A650" s="399"/>
    </row>
    <row r="651" customFormat="false" ht="15.75" hidden="false" customHeight="true" outlineLevel="0" collapsed="false">
      <c r="A651" s="399"/>
    </row>
    <row r="652" customFormat="false" ht="15.75" hidden="false" customHeight="true" outlineLevel="0" collapsed="false">
      <c r="A652" s="399"/>
    </row>
    <row r="653" customFormat="false" ht="15.75" hidden="false" customHeight="true" outlineLevel="0" collapsed="false">
      <c r="A653" s="399"/>
    </row>
    <row r="654" customFormat="false" ht="15.75" hidden="false" customHeight="true" outlineLevel="0" collapsed="false">
      <c r="A654" s="399"/>
    </row>
    <row r="655" customFormat="false" ht="15.75" hidden="false" customHeight="true" outlineLevel="0" collapsed="false">
      <c r="A655" s="399"/>
    </row>
    <row r="656" customFormat="false" ht="15.75" hidden="false" customHeight="true" outlineLevel="0" collapsed="false">
      <c r="A656" s="399"/>
    </row>
    <row r="657" customFormat="false" ht="15.75" hidden="false" customHeight="true" outlineLevel="0" collapsed="false">
      <c r="A657" s="399"/>
    </row>
    <row r="658" customFormat="false" ht="15.75" hidden="false" customHeight="true" outlineLevel="0" collapsed="false">
      <c r="A658" s="399"/>
    </row>
    <row r="659" customFormat="false" ht="15.75" hidden="false" customHeight="true" outlineLevel="0" collapsed="false">
      <c r="A659" s="399"/>
    </row>
    <row r="660" customFormat="false" ht="15.75" hidden="false" customHeight="true" outlineLevel="0" collapsed="false">
      <c r="A660" s="399"/>
    </row>
    <row r="661" customFormat="false" ht="15.75" hidden="false" customHeight="true" outlineLevel="0" collapsed="false">
      <c r="A661" s="399"/>
    </row>
    <row r="662" customFormat="false" ht="15.75" hidden="false" customHeight="true" outlineLevel="0" collapsed="false">
      <c r="A662" s="399"/>
    </row>
    <row r="663" customFormat="false" ht="15.75" hidden="false" customHeight="true" outlineLevel="0" collapsed="false">
      <c r="A663" s="399"/>
    </row>
    <row r="664" customFormat="false" ht="15.75" hidden="false" customHeight="true" outlineLevel="0" collapsed="false">
      <c r="A664" s="399"/>
    </row>
    <row r="665" customFormat="false" ht="15.75" hidden="false" customHeight="true" outlineLevel="0" collapsed="false">
      <c r="A665" s="399"/>
    </row>
    <row r="666" customFormat="false" ht="15.75" hidden="false" customHeight="true" outlineLevel="0" collapsed="false">
      <c r="A666" s="399"/>
    </row>
    <row r="667" customFormat="false" ht="15.75" hidden="false" customHeight="true" outlineLevel="0" collapsed="false">
      <c r="A667" s="399"/>
    </row>
    <row r="668" customFormat="false" ht="15.75" hidden="false" customHeight="true" outlineLevel="0" collapsed="false">
      <c r="A668" s="399"/>
    </row>
    <row r="669" customFormat="false" ht="15.75" hidden="false" customHeight="true" outlineLevel="0" collapsed="false">
      <c r="A669" s="399"/>
    </row>
    <row r="670" customFormat="false" ht="15.75" hidden="false" customHeight="true" outlineLevel="0" collapsed="false">
      <c r="A670" s="399"/>
    </row>
    <row r="671" customFormat="false" ht="15.75" hidden="false" customHeight="true" outlineLevel="0" collapsed="false">
      <c r="A671" s="399"/>
    </row>
    <row r="672" customFormat="false" ht="15.75" hidden="false" customHeight="true" outlineLevel="0" collapsed="false">
      <c r="A672" s="399"/>
    </row>
    <row r="673" customFormat="false" ht="15.75" hidden="false" customHeight="true" outlineLevel="0" collapsed="false">
      <c r="A673" s="399"/>
    </row>
    <row r="674" customFormat="false" ht="15.75" hidden="false" customHeight="true" outlineLevel="0" collapsed="false">
      <c r="A674" s="399"/>
    </row>
    <row r="675" customFormat="false" ht="15.75" hidden="false" customHeight="true" outlineLevel="0" collapsed="false">
      <c r="A675" s="399"/>
    </row>
    <row r="676" customFormat="false" ht="15.75" hidden="false" customHeight="true" outlineLevel="0" collapsed="false">
      <c r="A676" s="399"/>
    </row>
    <row r="677" customFormat="false" ht="15.75" hidden="false" customHeight="true" outlineLevel="0" collapsed="false">
      <c r="A677" s="399"/>
    </row>
    <row r="678" customFormat="false" ht="15.75" hidden="false" customHeight="true" outlineLevel="0" collapsed="false">
      <c r="A678" s="399"/>
    </row>
    <row r="679" customFormat="false" ht="15.75" hidden="false" customHeight="true" outlineLevel="0" collapsed="false">
      <c r="A679" s="399"/>
    </row>
    <row r="680" customFormat="false" ht="15.75" hidden="false" customHeight="true" outlineLevel="0" collapsed="false">
      <c r="A680" s="399"/>
    </row>
    <row r="681" customFormat="false" ht="15.75" hidden="false" customHeight="true" outlineLevel="0" collapsed="false">
      <c r="A681" s="399"/>
    </row>
    <row r="682" customFormat="false" ht="15.75" hidden="false" customHeight="true" outlineLevel="0" collapsed="false">
      <c r="A682" s="399"/>
    </row>
    <row r="683" customFormat="false" ht="15.75" hidden="false" customHeight="true" outlineLevel="0" collapsed="false">
      <c r="A683" s="399"/>
    </row>
    <row r="684" customFormat="false" ht="15.75" hidden="false" customHeight="true" outlineLevel="0" collapsed="false">
      <c r="A684" s="399"/>
    </row>
    <row r="685" customFormat="false" ht="15.75" hidden="false" customHeight="true" outlineLevel="0" collapsed="false">
      <c r="A685" s="399"/>
    </row>
    <row r="686" customFormat="false" ht="15.75" hidden="false" customHeight="true" outlineLevel="0" collapsed="false">
      <c r="A686" s="399"/>
    </row>
    <row r="687" customFormat="false" ht="15.75" hidden="false" customHeight="true" outlineLevel="0" collapsed="false">
      <c r="A687" s="399"/>
    </row>
    <row r="688" customFormat="false" ht="15.75" hidden="false" customHeight="true" outlineLevel="0" collapsed="false">
      <c r="A688" s="399"/>
    </row>
    <row r="689" customFormat="false" ht="15.75" hidden="false" customHeight="true" outlineLevel="0" collapsed="false">
      <c r="A689" s="399"/>
    </row>
    <row r="690" customFormat="false" ht="15.75" hidden="false" customHeight="true" outlineLevel="0" collapsed="false">
      <c r="A690" s="399"/>
    </row>
    <row r="691" customFormat="false" ht="15.75" hidden="false" customHeight="true" outlineLevel="0" collapsed="false">
      <c r="A691" s="399"/>
    </row>
    <row r="692" customFormat="false" ht="15.75" hidden="false" customHeight="true" outlineLevel="0" collapsed="false">
      <c r="A692" s="399"/>
    </row>
    <row r="693" customFormat="false" ht="15.75" hidden="false" customHeight="true" outlineLevel="0" collapsed="false">
      <c r="A693" s="399"/>
    </row>
    <row r="694" customFormat="false" ht="15.75" hidden="false" customHeight="true" outlineLevel="0" collapsed="false">
      <c r="A694" s="399"/>
    </row>
    <row r="695" customFormat="false" ht="15.75" hidden="false" customHeight="true" outlineLevel="0" collapsed="false">
      <c r="A695" s="399"/>
    </row>
    <row r="696" customFormat="false" ht="15.75" hidden="false" customHeight="true" outlineLevel="0" collapsed="false">
      <c r="A696" s="399"/>
    </row>
    <row r="697" customFormat="false" ht="15.75" hidden="false" customHeight="true" outlineLevel="0" collapsed="false">
      <c r="A697" s="399"/>
    </row>
    <row r="698" customFormat="false" ht="15.75" hidden="false" customHeight="true" outlineLevel="0" collapsed="false">
      <c r="A698" s="399"/>
    </row>
    <row r="699" customFormat="false" ht="15.75" hidden="false" customHeight="true" outlineLevel="0" collapsed="false">
      <c r="A699" s="399"/>
    </row>
    <row r="700" customFormat="false" ht="15.75" hidden="false" customHeight="true" outlineLevel="0" collapsed="false">
      <c r="A700" s="399"/>
    </row>
    <row r="701" customFormat="false" ht="15.75" hidden="false" customHeight="true" outlineLevel="0" collapsed="false">
      <c r="A701" s="399"/>
    </row>
    <row r="702" customFormat="false" ht="15.75" hidden="false" customHeight="true" outlineLevel="0" collapsed="false">
      <c r="A702" s="399"/>
    </row>
    <row r="703" customFormat="false" ht="15.75" hidden="false" customHeight="true" outlineLevel="0" collapsed="false">
      <c r="A703" s="399"/>
    </row>
    <row r="704" customFormat="false" ht="15.75" hidden="false" customHeight="true" outlineLevel="0" collapsed="false">
      <c r="A704" s="399"/>
    </row>
    <row r="705" customFormat="false" ht="15.75" hidden="false" customHeight="true" outlineLevel="0" collapsed="false">
      <c r="A705" s="399"/>
    </row>
    <row r="706" customFormat="false" ht="15.75" hidden="false" customHeight="true" outlineLevel="0" collapsed="false">
      <c r="A706" s="399"/>
    </row>
    <row r="707" customFormat="false" ht="15.75" hidden="false" customHeight="true" outlineLevel="0" collapsed="false">
      <c r="A707" s="399"/>
    </row>
    <row r="708" customFormat="false" ht="15.75" hidden="false" customHeight="true" outlineLevel="0" collapsed="false">
      <c r="A708" s="399"/>
    </row>
    <row r="709" customFormat="false" ht="15.75" hidden="false" customHeight="true" outlineLevel="0" collapsed="false">
      <c r="A709" s="399"/>
    </row>
    <row r="710" customFormat="false" ht="15.75" hidden="false" customHeight="true" outlineLevel="0" collapsed="false">
      <c r="A710" s="399"/>
    </row>
    <row r="711" customFormat="false" ht="15.75" hidden="false" customHeight="true" outlineLevel="0" collapsed="false">
      <c r="A711" s="399"/>
    </row>
    <row r="712" customFormat="false" ht="15.75" hidden="false" customHeight="true" outlineLevel="0" collapsed="false">
      <c r="A712" s="399"/>
    </row>
    <row r="713" customFormat="false" ht="15.75" hidden="false" customHeight="true" outlineLevel="0" collapsed="false">
      <c r="A713" s="399"/>
    </row>
    <row r="714" customFormat="false" ht="15.75" hidden="false" customHeight="true" outlineLevel="0" collapsed="false">
      <c r="A714" s="399"/>
    </row>
    <row r="715" customFormat="false" ht="15.75" hidden="false" customHeight="true" outlineLevel="0" collapsed="false">
      <c r="A715" s="399"/>
    </row>
    <row r="716" customFormat="false" ht="15.75" hidden="false" customHeight="true" outlineLevel="0" collapsed="false">
      <c r="A716" s="399"/>
    </row>
    <row r="717" customFormat="false" ht="15.75" hidden="false" customHeight="true" outlineLevel="0" collapsed="false">
      <c r="A717" s="399"/>
    </row>
    <row r="718" customFormat="false" ht="15.75" hidden="false" customHeight="true" outlineLevel="0" collapsed="false">
      <c r="A718" s="399"/>
    </row>
    <row r="719" customFormat="false" ht="15.75" hidden="false" customHeight="true" outlineLevel="0" collapsed="false">
      <c r="A719" s="399"/>
    </row>
    <row r="720" customFormat="false" ht="15.75" hidden="false" customHeight="true" outlineLevel="0" collapsed="false">
      <c r="A720" s="399"/>
    </row>
    <row r="721" customFormat="false" ht="15.75" hidden="false" customHeight="true" outlineLevel="0" collapsed="false">
      <c r="A721" s="399"/>
    </row>
    <row r="722" customFormat="false" ht="15.75" hidden="false" customHeight="true" outlineLevel="0" collapsed="false">
      <c r="A722" s="399"/>
    </row>
    <row r="723" customFormat="false" ht="15.75" hidden="false" customHeight="true" outlineLevel="0" collapsed="false">
      <c r="A723" s="399"/>
    </row>
    <row r="724" customFormat="false" ht="15.75" hidden="false" customHeight="true" outlineLevel="0" collapsed="false">
      <c r="A724" s="399"/>
    </row>
    <row r="725" customFormat="false" ht="15.75" hidden="false" customHeight="true" outlineLevel="0" collapsed="false">
      <c r="A725" s="399"/>
    </row>
    <row r="726" customFormat="false" ht="15.75" hidden="false" customHeight="true" outlineLevel="0" collapsed="false">
      <c r="A726" s="399"/>
    </row>
    <row r="727" customFormat="false" ht="15.75" hidden="false" customHeight="true" outlineLevel="0" collapsed="false">
      <c r="A727" s="399"/>
    </row>
    <row r="728" customFormat="false" ht="15.75" hidden="false" customHeight="true" outlineLevel="0" collapsed="false">
      <c r="A728" s="399"/>
    </row>
    <row r="729" customFormat="false" ht="15.75" hidden="false" customHeight="true" outlineLevel="0" collapsed="false">
      <c r="A729" s="399"/>
    </row>
    <row r="730" customFormat="false" ht="15.75" hidden="false" customHeight="true" outlineLevel="0" collapsed="false">
      <c r="A730" s="399"/>
    </row>
    <row r="731" customFormat="false" ht="15.75" hidden="false" customHeight="true" outlineLevel="0" collapsed="false">
      <c r="A731" s="399"/>
    </row>
    <row r="732" customFormat="false" ht="15.75" hidden="false" customHeight="true" outlineLevel="0" collapsed="false">
      <c r="A732" s="399"/>
    </row>
    <row r="733" customFormat="false" ht="15.75" hidden="false" customHeight="true" outlineLevel="0" collapsed="false">
      <c r="A733" s="399"/>
    </row>
    <row r="734" customFormat="false" ht="15.75" hidden="false" customHeight="true" outlineLevel="0" collapsed="false">
      <c r="A734" s="399"/>
    </row>
    <row r="735" customFormat="false" ht="15.75" hidden="false" customHeight="true" outlineLevel="0" collapsed="false">
      <c r="A735" s="399"/>
    </row>
    <row r="736" customFormat="false" ht="15.75" hidden="false" customHeight="true" outlineLevel="0" collapsed="false">
      <c r="A736" s="399"/>
    </row>
    <row r="737" customFormat="false" ht="15.75" hidden="false" customHeight="true" outlineLevel="0" collapsed="false">
      <c r="A737" s="399"/>
    </row>
    <row r="738" customFormat="false" ht="15.75" hidden="false" customHeight="true" outlineLevel="0" collapsed="false">
      <c r="A738" s="399"/>
    </row>
    <row r="739" customFormat="false" ht="15.75" hidden="false" customHeight="true" outlineLevel="0" collapsed="false">
      <c r="A739" s="399"/>
    </row>
    <row r="740" customFormat="false" ht="15.75" hidden="false" customHeight="true" outlineLevel="0" collapsed="false">
      <c r="A740" s="399"/>
    </row>
    <row r="741" customFormat="false" ht="15.75" hidden="false" customHeight="true" outlineLevel="0" collapsed="false">
      <c r="A741" s="399"/>
    </row>
    <row r="742" customFormat="false" ht="15.75" hidden="false" customHeight="true" outlineLevel="0" collapsed="false">
      <c r="A742" s="399"/>
    </row>
    <row r="743" customFormat="false" ht="15.75" hidden="false" customHeight="true" outlineLevel="0" collapsed="false">
      <c r="A743" s="399"/>
    </row>
    <row r="744" customFormat="false" ht="15.75" hidden="false" customHeight="true" outlineLevel="0" collapsed="false">
      <c r="A744" s="399"/>
    </row>
    <row r="745" customFormat="false" ht="15.75" hidden="false" customHeight="true" outlineLevel="0" collapsed="false">
      <c r="A745" s="399"/>
    </row>
    <row r="746" customFormat="false" ht="15.75" hidden="false" customHeight="true" outlineLevel="0" collapsed="false">
      <c r="A746" s="399"/>
    </row>
    <row r="747" customFormat="false" ht="15.75" hidden="false" customHeight="true" outlineLevel="0" collapsed="false">
      <c r="A747" s="399"/>
    </row>
    <row r="748" customFormat="false" ht="15.75" hidden="false" customHeight="true" outlineLevel="0" collapsed="false">
      <c r="A748" s="399"/>
    </row>
    <row r="749" customFormat="false" ht="15.75" hidden="false" customHeight="true" outlineLevel="0" collapsed="false">
      <c r="A749" s="399"/>
    </row>
    <row r="750" customFormat="false" ht="15.75" hidden="false" customHeight="true" outlineLevel="0" collapsed="false">
      <c r="A750" s="399"/>
    </row>
    <row r="751" customFormat="false" ht="15.75" hidden="false" customHeight="true" outlineLevel="0" collapsed="false">
      <c r="A751" s="399"/>
    </row>
    <row r="752" customFormat="false" ht="15.75" hidden="false" customHeight="true" outlineLevel="0" collapsed="false">
      <c r="A752" s="399"/>
    </row>
    <row r="753" customFormat="false" ht="15.75" hidden="false" customHeight="true" outlineLevel="0" collapsed="false">
      <c r="A753" s="399"/>
    </row>
    <row r="754" customFormat="false" ht="15.75" hidden="false" customHeight="true" outlineLevel="0" collapsed="false">
      <c r="A754" s="399"/>
    </row>
    <row r="755" customFormat="false" ht="15.75" hidden="false" customHeight="true" outlineLevel="0" collapsed="false">
      <c r="A755" s="399"/>
    </row>
    <row r="756" customFormat="false" ht="15.75" hidden="false" customHeight="true" outlineLevel="0" collapsed="false">
      <c r="A756" s="399"/>
    </row>
    <row r="757" customFormat="false" ht="15.75" hidden="false" customHeight="true" outlineLevel="0" collapsed="false">
      <c r="A757" s="399"/>
    </row>
    <row r="758" customFormat="false" ht="15.75" hidden="false" customHeight="true" outlineLevel="0" collapsed="false">
      <c r="A758" s="399"/>
    </row>
    <row r="759" customFormat="false" ht="15.75" hidden="false" customHeight="true" outlineLevel="0" collapsed="false">
      <c r="A759" s="399"/>
    </row>
    <row r="760" customFormat="false" ht="15.75" hidden="false" customHeight="true" outlineLevel="0" collapsed="false">
      <c r="A760" s="399"/>
    </row>
    <row r="761" customFormat="false" ht="15.75" hidden="false" customHeight="true" outlineLevel="0" collapsed="false">
      <c r="A761" s="399"/>
    </row>
    <row r="762" customFormat="false" ht="15.75" hidden="false" customHeight="true" outlineLevel="0" collapsed="false">
      <c r="A762" s="399"/>
    </row>
    <row r="763" customFormat="false" ht="15.75" hidden="false" customHeight="true" outlineLevel="0" collapsed="false">
      <c r="A763" s="399"/>
    </row>
    <row r="764" customFormat="false" ht="15.75" hidden="false" customHeight="true" outlineLevel="0" collapsed="false">
      <c r="A764" s="399"/>
    </row>
    <row r="765" customFormat="false" ht="15.75" hidden="false" customHeight="true" outlineLevel="0" collapsed="false">
      <c r="A765" s="399"/>
    </row>
    <row r="766" customFormat="false" ht="15.75" hidden="false" customHeight="true" outlineLevel="0" collapsed="false">
      <c r="A766" s="399"/>
    </row>
    <row r="767" customFormat="false" ht="15.75" hidden="false" customHeight="true" outlineLevel="0" collapsed="false">
      <c r="A767" s="399"/>
    </row>
    <row r="768" customFormat="false" ht="15.75" hidden="false" customHeight="true" outlineLevel="0" collapsed="false">
      <c r="A768" s="399"/>
    </row>
    <row r="769" customFormat="false" ht="15.75" hidden="false" customHeight="true" outlineLevel="0" collapsed="false">
      <c r="A769" s="399"/>
    </row>
    <row r="770" customFormat="false" ht="15.75" hidden="false" customHeight="true" outlineLevel="0" collapsed="false">
      <c r="A770" s="399"/>
    </row>
    <row r="771" customFormat="false" ht="15.75" hidden="false" customHeight="true" outlineLevel="0" collapsed="false">
      <c r="A771" s="399"/>
    </row>
    <row r="772" customFormat="false" ht="15.75" hidden="false" customHeight="true" outlineLevel="0" collapsed="false">
      <c r="A772" s="399"/>
    </row>
    <row r="773" customFormat="false" ht="15.75" hidden="false" customHeight="true" outlineLevel="0" collapsed="false">
      <c r="A773" s="399"/>
    </row>
    <row r="774" customFormat="false" ht="15.75" hidden="false" customHeight="true" outlineLevel="0" collapsed="false">
      <c r="A774" s="399"/>
    </row>
    <row r="775" customFormat="false" ht="15.75" hidden="false" customHeight="true" outlineLevel="0" collapsed="false">
      <c r="A775" s="399"/>
    </row>
    <row r="776" customFormat="false" ht="15.75" hidden="false" customHeight="true" outlineLevel="0" collapsed="false">
      <c r="A776" s="399"/>
    </row>
    <row r="777" customFormat="false" ht="15.75" hidden="false" customHeight="true" outlineLevel="0" collapsed="false">
      <c r="A777" s="399"/>
    </row>
    <row r="778" customFormat="false" ht="15.75" hidden="false" customHeight="true" outlineLevel="0" collapsed="false">
      <c r="A778" s="399"/>
    </row>
    <row r="779" customFormat="false" ht="15.75" hidden="false" customHeight="true" outlineLevel="0" collapsed="false">
      <c r="A779" s="399"/>
    </row>
    <row r="780" customFormat="false" ht="15.75" hidden="false" customHeight="true" outlineLevel="0" collapsed="false">
      <c r="A780" s="399"/>
    </row>
    <row r="781" customFormat="false" ht="15.75" hidden="false" customHeight="true" outlineLevel="0" collapsed="false">
      <c r="A781" s="399"/>
    </row>
    <row r="782" customFormat="false" ht="15.75" hidden="false" customHeight="true" outlineLevel="0" collapsed="false">
      <c r="A782" s="399"/>
    </row>
    <row r="783" customFormat="false" ht="15.75" hidden="false" customHeight="true" outlineLevel="0" collapsed="false">
      <c r="A783" s="399"/>
    </row>
    <row r="784" customFormat="false" ht="15.75" hidden="false" customHeight="true" outlineLevel="0" collapsed="false">
      <c r="A784" s="399"/>
    </row>
    <row r="785" customFormat="false" ht="15.75" hidden="false" customHeight="true" outlineLevel="0" collapsed="false">
      <c r="A785" s="399"/>
    </row>
    <row r="786" customFormat="false" ht="15.75" hidden="false" customHeight="true" outlineLevel="0" collapsed="false">
      <c r="A786" s="399"/>
    </row>
    <row r="787" customFormat="false" ht="15.75" hidden="false" customHeight="true" outlineLevel="0" collapsed="false">
      <c r="A787" s="399"/>
    </row>
    <row r="788" customFormat="false" ht="15.75" hidden="false" customHeight="true" outlineLevel="0" collapsed="false">
      <c r="A788" s="399"/>
    </row>
    <row r="789" customFormat="false" ht="15.75" hidden="false" customHeight="true" outlineLevel="0" collapsed="false">
      <c r="A789" s="399"/>
    </row>
    <row r="790" customFormat="false" ht="15.75" hidden="false" customHeight="true" outlineLevel="0" collapsed="false">
      <c r="A790" s="399"/>
    </row>
    <row r="791" customFormat="false" ht="15.75" hidden="false" customHeight="true" outlineLevel="0" collapsed="false">
      <c r="A791" s="399"/>
    </row>
    <row r="792" customFormat="false" ht="15.75" hidden="false" customHeight="true" outlineLevel="0" collapsed="false">
      <c r="A792" s="399"/>
    </row>
    <row r="793" customFormat="false" ht="15.75" hidden="false" customHeight="true" outlineLevel="0" collapsed="false">
      <c r="A793" s="399"/>
    </row>
    <row r="794" customFormat="false" ht="15.75" hidden="false" customHeight="true" outlineLevel="0" collapsed="false">
      <c r="A794" s="399"/>
    </row>
    <row r="795" customFormat="false" ht="15.75" hidden="false" customHeight="true" outlineLevel="0" collapsed="false">
      <c r="A795" s="399"/>
    </row>
    <row r="796" customFormat="false" ht="15.75" hidden="false" customHeight="true" outlineLevel="0" collapsed="false">
      <c r="A796" s="399"/>
    </row>
    <row r="797" customFormat="false" ht="15.75" hidden="false" customHeight="true" outlineLevel="0" collapsed="false">
      <c r="A797" s="399"/>
    </row>
    <row r="798" customFormat="false" ht="15.75" hidden="false" customHeight="true" outlineLevel="0" collapsed="false">
      <c r="A798" s="399"/>
    </row>
    <row r="799" customFormat="false" ht="15.75" hidden="false" customHeight="true" outlineLevel="0" collapsed="false">
      <c r="A799" s="399"/>
    </row>
    <row r="800" customFormat="false" ht="15.75" hidden="false" customHeight="true" outlineLevel="0" collapsed="false">
      <c r="A800" s="399"/>
    </row>
    <row r="801" customFormat="false" ht="15.75" hidden="false" customHeight="true" outlineLevel="0" collapsed="false">
      <c r="A801" s="399"/>
    </row>
    <row r="802" customFormat="false" ht="15.75" hidden="false" customHeight="true" outlineLevel="0" collapsed="false">
      <c r="A802" s="399"/>
    </row>
    <row r="803" customFormat="false" ht="15.75" hidden="false" customHeight="true" outlineLevel="0" collapsed="false">
      <c r="A803" s="399"/>
    </row>
    <row r="804" customFormat="false" ht="15.75" hidden="false" customHeight="true" outlineLevel="0" collapsed="false">
      <c r="A804" s="399"/>
    </row>
    <row r="805" customFormat="false" ht="15.75" hidden="false" customHeight="true" outlineLevel="0" collapsed="false">
      <c r="A805" s="399"/>
    </row>
    <row r="806" customFormat="false" ht="15.75" hidden="false" customHeight="true" outlineLevel="0" collapsed="false">
      <c r="A806" s="399"/>
    </row>
    <row r="807" customFormat="false" ht="15.75" hidden="false" customHeight="true" outlineLevel="0" collapsed="false">
      <c r="A807" s="399"/>
    </row>
    <row r="808" customFormat="false" ht="15.75" hidden="false" customHeight="true" outlineLevel="0" collapsed="false">
      <c r="A808" s="399"/>
    </row>
    <row r="809" customFormat="false" ht="15.75" hidden="false" customHeight="true" outlineLevel="0" collapsed="false">
      <c r="A809" s="399"/>
    </row>
    <row r="810" customFormat="false" ht="15.75" hidden="false" customHeight="true" outlineLevel="0" collapsed="false">
      <c r="A810" s="399"/>
    </row>
    <row r="811" customFormat="false" ht="15.75" hidden="false" customHeight="true" outlineLevel="0" collapsed="false">
      <c r="A811" s="399"/>
    </row>
    <row r="812" customFormat="false" ht="15.75" hidden="false" customHeight="true" outlineLevel="0" collapsed="false">
      <c r="A812" s="399"/>
    </row>
    <row r="813" customFormat="false" ht="15.75" hidden="false" customHeight="true" outlineLevel="0" collapsed="false">
      <c r="A813" s="399"/>
    </row>
    <row r="814" customFormat="false" ht="15.75" hidden="false" customHeight="true" outlineLevel="0" collapsed="false">
      <c r="A814" s="399"/>
    </row>
    <row r="815" customFormat="false" ht="15.75" hidden="false" customHeight="true" outlineLevel="0" collapsed="false">
      <c r="A815" s="399"/>
    </row>
    <row r="816" customFormat="false" ht="15.75" hidden="false" customHeight="true" outlineLevel="0" collapsed="false">
      <c r="A816" s="399"/>
    </row>
    <row r="817" customFormat="false" ht="15.75" hidden="false" customHeight="true" outlineLevel="0" collapsed="false">
      <c r="A817" s="399"/>
    </row>
    <row r="818" customFormat="false" ht="15.75" hidden="false" customHeight="true" outlineLevel="0" collapsed="false">
      <c r="A818" s="399"/>
    </row>
    <row r="819" customFormat="false" ht="15.75" hidden="false" customHeight="true" outlineLevel="0" collapsed="false">
      <c r="A819" s="399"/>
    </row>
    <row r="820" customFormat="false" ht="15.75" hidden="false" customHeight="true" outlineLevel="0" collapsed="false">
      <c r="A820" s="399"/>
    </row>
    <row r="821" customFormat="false" ht="15.75" hidden="false" customHeight="true" outlineLevel="0" collapsed="false">
      <c r="A821" s="399"/>
    </row>
    <row r="822" customFormat="false" ht="15.75" hidden="false" customHeight="true" outlineLevel="0" collapsed="false">
      <c r="A822" s="399"/>
    </row>
    <row r="823" customFormat="false" ht="15.75" hidden="false" customHeight="true" outlineLevel="0" collapsed="false">
      <c r="A823" s="399"/>
    </row>
    <row r="824" customFormat="false" ht="15.75" hidden="false" customHeight="true" outlineLevel="0" collapsed="false">
      <c r="A824" s="399"/>
    </row>
    <row r="825" customFormat="false" ht="15.75" hidden="false" customHeight="true" outlineLevel="0" collapsed="false">
      <c r="A825" s="399"/>
    </row>
    <row r="826" customFormat="false" ht="15.75" hidden="false" customHeight="true" outlineLevel="0" collapsed="false">
      <c r="A826" s="399"/>
    </row>
    <row r="827" customFormat="false" ht="15.75" hidden="false" customHeight="true" outlineLevel="0" collapsed="false">
      <c r="A827" s="399"/>
    </row>
    <row r="828" customFormat="false" ht="15.75" hidden="false" customHeight="true" outlineLevel="0" collapsed="false">
      <c r="A828" s="399"/>
    </row>
    <row r="829" customFormat="false" ht="15.75" hidden="false" customHeight="true" outlineLevel="0" collapsed="false">
      <c r="A829" s="399"/>
    </row>
    <row r="830" customFormat="false" ht="15.75" hidden="false" customHeight="true" outlineLevel="0" collapsed="false">
      <c r="A830" s="399"/>
    </row>
    <row r="831" customFormat="false" ht="15.75" hidden="false" customHeight="true" outlineLevel="0" collapsed="false">
      <c r="A831" s="399"/>
    </row>
    <row r="832" customFormat="false" ht="15.75" hidden="false" customHeight="true" outlineLevel="0" collapsed="false">
      <c r="A832" s="399"/>
    </row>
    <row r="833" customFormat="false" ht="15.75" hidden="false" customHeight="true" outlineLevel="0" collapsed="false">
      <c r="A833" s="399"/>
    </row>
    <row r="834" customFormat="false" ht="15.75" hidden="false" customHeight="true" outlineLevel="0" collapsed="false">
      <c r="A834" s="399"/>
    </row>
    <row r="835" customFormat="false" ht="15.75" hidden="false" customHeight="true" outlineLevel="0" collapsed="false">
      <c r="A835" s="399"/>
    </row>
    <row r="836" customFormat="false" ht="15.75" hidden="false" customHeight="true" outlineLevel="0" collapsed="false">
      <c r="A836" s="399"/>
    </row>
    <row r="837" customFormat="false" ht="15.75" hidden="false" customHeight="true" outlineLevel="0" collapsed="false">
      <c r="A837" s="399"/>
    </row>
    <row r="838" customFormat="false" ht="15.75" hidden="false" customHeight="true" outlineLevel="0" collapsed="false">
      <c r="A838" s="399"/>
    </row>
    <row r="839" customFormat="false" ht="15.75" hidden="false" customHeight="true" outlineLevel="0" collapsed="false">
      <c r="A839" s="399"/>
    </row>
    <row r="840" customFormat="false" ht="15.75" hidden="false" customHeight="true" outlineLevel="0" collapsed="false">
      <c r="A840" s="399"/>
    </row>
    <row r="841" customFormat="false" ht="15.75" hidden="false" customHeight="true" outlineLevel="0" collapsed="false">
      <c r="A841" s="399"/>
    </row>
    <row r="842" customFormat="false" ht="15.75" hidden="false" customHeight="true" outlineLevel="0" collapsed="false">
      <c r="A842" s="399"/>
    </row>
    <row r="843" customFormat="false" ht="15.75" hidden="false" customHeight="true" outlineLevel="0" collapsed="false">
      <c r="A843" s="399"/>
    </row>
    <row r="844" customFormat="false" ht="15.75" hidden="false" customHeight="true" outlineLevel="0" collapsed="false">
      <c r="A844" s="399"/>
    </row>
    <row r="845" customFormat="false" ht="15.75" hidden="false" customHeight="true" outlineLevel="0" collapsed="false">
      <c r="A845" s="399"/>
    </row>
    <row r="846" customFormat="false" ht="15.75" hidden="false" customHeight="true" outlineLevel="0" collapsed="false">
      <c r="A846" s="399"/>
    </row>
    <row r="847" customFormat="false" ht="15.75" hidden="false" customHeight="true" outlineLevel="0" collapsed="false">
      <c r="A847" s="399"/>
    </row>
    <row r="848" customFormat="false" ht="15.75" hidden="false" customHeight="true" outlineLevel="0" collapsed="false">
      <c r="A848" s="399"/>
    </row>
    <row r="849" customFormat="false" ht="15.75" hidden="false" customHeight="true" outlineLevel="0" collapsed="false">
      <c r="A849" s="399"/>
    </row>
    <row r="850" customFormat="false" ht="15.75" hidden="false" customHeight="true" outlineLevel="0" collapsed="false">
      <c r="A850" s="399"/>
    </row>
    <row r="851" customFormat="false" ht="15.75" hidden="false" customHeight="true" outlineLevel="0" collapsed="false">
      <c r="A851" s="399"/>
    </row>
    <row r="852" customFormat="false" ht="15.75" hidden="false" customHeight="true" outlineLevel="0" collapsed="false">
      <c r="A852" s="399"/>
    </row>
    <row r="853" customFormat="false" ht="15.75" hidden="false" customHeight="true" outlineLevel="0" collapsed="false">
      <c r="A853" s="399"/>
    </row>
    <row r="854" customFormat="false" ht="15.75" hidden="false" customHeight="true" outlineLevel="0" collapsed="false">
      <c r="A854" s="399"/>
    </row>
    <row r="855" customFormat="false" ht="15.75" hidden="false" customHeight="true" outlineLevel="0" collapsed="false">
      <c r="A855" s="399"/>
    </row>
    <row r="856" customFormat="false" ht="15.75" hidden="false" customHeight="true" outlineLevel="0" collapsed="false">
      <c r="A856" s="399"/>
    </row>
    <row r="857" customFormat="false" ht="15.75" hidden="false" customHeight="true" outlineLevel="0" collapsed="false">
      <c r="A857" s="399"/>
    </row>
    <row r="858" customFormat="false" ht="15.75" hidden="false" customHeight="true" outlineLevel="0" collapsed="false">
      <c r="A858" s="399"/>
    </row>
    <row r="859" customFormat="false" ht="15.75" hidden="false" customHeight="true" outlineLevel="0" collapsed="false">
      <c r="A859" s="399"/>
    </row>
    <row r="860" customFormat="false" ht="15.75" hidden="false" customHeight="true" outlineLevel="0" collapsed="false">
      <c r="A860" s="399"/>
    </row>
    <row r="861" customFormat="false" ht="15.75" hidden="false" customHeight="true" outlineLevel="0" collapsed="false">
      <c r="A861" s="399"/>
    </row>
    <row r="862" customFormat="false" ht="15.75" hidden="false" customHeight="true" outlineLevel="0" collapsed="false">
      <c r="A862" s="399"/>
    </row>
    <row r="863" customFormat="false" ht="15.75" hidden="false" customHeight="true" outlineLevel="0" collapsed="false">
      <c r="A863" s="399"/>
    </row>
    <row r="864" customFormat="false" ht="15.75" hidden="false" customHeight="true" outlineLevel="0" collapsed="false">
      <c r="A864" s="399"/>
    </row>
    <row r="865" customFormat="false" ht="15.75" hidden="false" customHeight="true" outlineLevel="0" collapsed="false">
      <c r="A865" s="399"/>
    </row>
    <row r="866" customFormat="false" ht="15.75" hidden="false" customHeight="true" outlineLevel="0" collapsed="false">
      <c r="A866" s="399"/>
    </row>
    <row r="867" customFormat="false" ht="15.75" hidden="false" customHeight="true" outlineLevel="0" collapsed="false">
      <c r="A867" s="399"/>
    </row>
    <row r="868" customFormat="false" ht="15.75" hidden="false" customHeight="true" outlineLevel="0" collapsed="false">
      <c r="A868" s="399"/>
    </row>
    <row r="869" customFormat="false" ht="15.75" hidden="false" customHeight="true" outlineLevel="0" collapsed="false">
      <c r="A869" s="399"/>
    </row>
    <row r="870" customFormat="false" ht="15.75" hidden="false" customHeight="true" outlineLevel="0" collapsed="false">
      <c r="A870" s="399"/>
    </row>
    <row r="871" customFormat="false" ht="15.75" hidden="false" customHeight="true" outlineLevel="0" collapsed="false">
      <c r="A871" s="399"/>
    </row>
    <row r="872" customFormat="false" ht="15.75" hidden="false" customHeight="true" outlineLevel="0" collapsed="false">
      <c r="A872" s="399"/>
    </row>
    <row r="873" customFormat="false" ht="15.75" hidden="false" customHeight="true" outlineLevel="0" collapsed="false">
      <c r="A873" s="399"/>
    </row>
    <row r="874" customFormat="false" ht="15.75" hidden="false" customHeight="true" outlineLevel="0" collapsed="false">
      <c r="A874" s="399"/>
    </row>
    <row r="875" customFormat="false" ht="15.75" hidden="false" customHeight="true" outlineLevel="0" collapsed="false">
      <c r="A875" s="399"/>
    </row>
    <row r="876" customFormat="false" ht="15.75" hidden="false" customHeight="true" outlineLevel="0" collapsed="false">
      <c r="A876" s="399"/>
    </row>
    <row r="877" customFormat="false" ht="15.75" hidden="false" customHeight="true" outlineLevel="0" collapsed="false">
      <c r="A877" s="399"/>
    </row>
    <row r="878" customFormat="false" ht="15.75" hidden="false" customHeight="true" outlineLevel="0" collapsed="false">
      <c r="A878" s="399"/>
    </row>
    <row r="879" customFormat="false" ht="15.75" hidden="false" customHeight="true" outlineLevel="0" collapsed="false">
      <c r="A879" s="399"/>
    </row>
    <row r="880" customFormat="false" ht="15.75" hidden="false" customHeight="true" outlineLevel="0" collapsed="false">
      <c r="A880" s="399"/>
    </row>
    <row r="881" customFormat="false" ht="15.75" hidden="false" customHeight="true" outlineLevel="0" collapsed="false">
      <c r="A881" s="399"/>
    </row>
    <row r="882" customFormat="false" ht="15.75" hidden="false" customHeight="true" outlineLevel="0" collapsed="false">
      <c r="A882" s="399"/>
    </row>
    <row r="883" customFormat="false" ht="15.75" hidden="false" customHeight="true" outlineLevel="0" collapsed="false">
      <c r="A883" s="399"/>
    </row>
    <row r="884" customFormat="false" ht="15.75" hidden="false" customHeight="true" outlineLevel="0" collapsed="false">
      <c r="A884" s="399"/>
    </row>
    <row r="885" customFormat="false" ht="15.75" hidden="false" customHeight="true" outlineLevel="0" collapsed="false">
      <c r="A885" s="399"/>
    </row>
    <row r="886" customFormat="false" ht="15.75" hidden="false" customHeight="true" outlineLevel="0" collapsed="false">
      <c r="A886" s="399"/>
    </row>
    <row r="887" customFormat="false" ht="15.75" hidden="false" customHeight="true" outlineLevel="0" collapsed="false">
      <c r="A887" s="399"/>
    </row>
    <row r="888" customFormat="false" ht="15.75" hidden="false" customHeight="true" outlineLevel="0" collapsed="false">
      <c r="A888" s="399"/>
    </row>
    <row r="889" customFormat="false" ht="15.75" hidden="false" customHeight="true" outlineLevel="0" collapsed="false">
      <c r="A889" s="399"/>
    </row>
    <row r="890" customFormat="false" ht="15.75" hidden="false" customHeight="true" outlineLevel="0" collapsed="false">
      <c r="A890" s="399"/>
    </row>
    <row r="891" customFormat="false" ht="15.75" hidden="false" customHeight="true" outlineLevel="0" collapsed="false">
      <c r="A891" s="399"/>
    </row>
    <row r="892" customFormat="false" ht="15.75" hidden="false" customHeight="true" outlineLevel="0" collapsed="false">
      <c r="A892" s="399"/>
    </row>
    <row r="893" customFormat="false" ht="15.75" hidden="false" customHeight="true" outlineLevel="0" collapsed="false">
      <c r="A893" s="399"/>
    </row>
    <row r="894" customFormat="false" ht="15.75" hidden="false" customHeight="true" outlineLevel="0" collapsed="false">
      <c r="A894" s="399"/>
    </row>
    <row r="895" customFormat="false" ht="15.75" hidden="false" customHeight="true" outlineLevel="0" collapsed="false">
      <c r="A895" s="399"/>
    </row>
    <row r="896" customFormat="false" ht="15.75" hidden="false" customHeight="true" outlineLevel="0" collapsed="false">
      <c r="A896" s="399"/>
    </row>
    <row r="897" customFormat="false" ht="15.75" hidden="false" customHeight="true" outlineLevel="0" collapsed="false">
      <c r="A897" s="399"/>
    </row>
    <row r="898" customFormat="false" ht="15.75" hidden="false" customHeight="true" outlineLevel="0" collapsed="false">
      <c r="A898" s="399"/>
    </row>
    <row r="899" customFormat="false" ht="15.75" hidden="false" customHeight="true" outlineLevel="0" collapsed="false">
      <c r="A899" s="399"/>
    </row>
    <row r="900" customFormat="false" ht="15.75" hidden="false" customHeight="true" outlineLevel="0" collapsed="false">
      <c r="A900" s="399"/>
    </row>
    <row r="901" customFormat="false" ht="15.75" hidden="false" customHeight="true" outlineLevel="0" collapsed="false">
      <c r="A901" s="399"/>
    </row>
    <row r="902" customFormat="false" ht="15.75" hidden="false" customHeight="true" outlineLevel="0" collapsed="false">
      <c r="A902" s="399"/>
    </row>
    <row r="903" customFormat="false" ht="15.75" hidden="false" customHeight="true" outlineLevel="0" collapsed="false">
      <c r="A903" s="399"/>
    </row>
    <row r="904" customFormat="false" ht="15.75" hidden="false" customHeight="true" outlineLevel="0" collapsed="false">
      <c r="A904" s="399"/>
    </row>
    <row r="905" customFormat="false" ht="15.75" hidden="false" customHeight="true" outlineLevel="0" collapsed="false">
      <c r="A905" s="399"/>
    </row>
    <row r="906" customFormat="false" ht="15.75" hidden="false" customHeight="true" outlineLevel="0" collapsed="false">
      <c r="A906" s="399"/>
    </row>
    <row r="907" customFormat="false" ht="15.75" hidden="false" customHeight="true" outlineLevel="0" collapsed="false">
      <c r="A907" s="399"/>
    </row>
    <row r="908" customFormat="false" ht="15.75" hidden="false" customHeight="true" outlineLevel="0" collapsed="false">
      <c r="A908" s="399"/>
    </row>
    <row r="909" customFormat="false" ht="15.75" hidden="false" customHeight="true" outlineLevel="0" collapsed="false">
      <c r="A909" s="399"/>
    </row>
    <row r="910" customFormat="false" ht="15.75" hidden="false" customHeight="true" outlineLevel="0" collapsed="false">
      <c r="A910" s="399"/>
    </row>
    <row r="911" customFormat="false" ht="15.75" hidden="false" customHeight="true" outlineLevel="0" collapsed="false">
      <c r="A911" s="399"/>
    </row>
    <row r="912" customFormat="false" ht="15.75" hidden="false" customHeight="true" outlineLevel="0" collapsed="false">
      <c r="A912" s="399"/>
    </row>
    <row r="913" customFormat="false" ht="15.75" hidden="false" customHeight="true" outlineLevel="0" collapsed="false">
      <c r="A913" s="399"/>
    </row>
    <row r="914" customFormat="false" ht="15.75" hidden="false" customHeight="true" outlineLevel="0" collapsed="false">
      <c r="A914" s="399"/>
    </row>
    <row r="915" customFormat="false" ht="15.75" hidden="false" customHeight="true" outlineLevel="0" collapsed="false">
      <c r="A915" s="399"/>
    </row>
    <row r="916" customFormat="false" ht="15.75" hidden="false" customHeight="true" outlineLevel="0" collapsed="false">
      <c r="A916" s="399"/>
    </row>
    <row r="917" customFormat="false" ht="15.75" hidden="false" customHeight="true" outlineLevel="0" collapsed="false">
      <c r="A917" s="399"/>
    </row>
    <row r="918" customFormat="false" ht="15.75" hidden="false" customHeight="true" outlineLevel="0" collapsed="false">
      <c r="A918" s="399"/>
    </row>
    <row r="919" customFormat="false" ht="15.75" hidden="false" customHeight="true" outlineLevel="0" collapsed="false">
      <c r="A919" s="399"/>
    </row>
    <row r="920" customFormat="false" ht="15.75" hidden="false" customHeight="true" outlineLevel="0" collapsed="false">
      <c r="A920" s="399"/>
    </row>
    <row r="921" customFormat="false" ht="15.75" hidden="false" customHeight="true" outlineLevel="0" collapsed="false">
      <c r="A921" s="399"/>
    </row>
    <row r="922" customFormat="false" ht="15.75" hidden="false" customHeight="true" outlineLevel="0" collapsed="false">
      <c r="A922" s="399"/>
    </row>
    <row r="923" customFormat="false" ht="15.75" hidden="false" customHeight="true" outlineLevel="0" collapsed="false">
      <c r="A923" s="399"/>
    </row>
    <row r="924" customFormat="false" ht="15.75" hidden="false" customHeight="true" outlineLevel="0" collapsed="false">
      <c r="A924" s="399"/>
    </row>
    <row r="925" customFormat="false" ht="15.75" hidden="false" customHeight="true" outlineLevel="0" collapsed="false">
      <c r="A925" s="399"/>
    </row>
    <row r="926" customFormat="false" ht="15.75" hidden="false" customHeight="true" outlineLevel="0" collapsed="false">
      <c r="A926" s="399"/>
    </row>
    <row r="927" customFormat="false" ht="15.75" hidden="false" customHeight="true" outlineLevel="0" collapsed="false">
      <c r="A927" s="399"/>
    </row>
    <row r="928" customFormat="false" ht="15.75" hidden="false" customHeight="true" outlineLevel="0" collapsed="false">
      <c r="A928" s="399"/>
    </row>
    <row r="929" customFormat="false" ht="15.75" hidden="false" customHeight="true" outlineLevel="0" collapsed="false">
      <c r="A929" s="399"/>
    </row>
    <row r="930" customFormat="false" ht="15.75" hidden="false" customHeight="true" outlineLevel="0" collapsed="false">
      <c r="A930" s="399"/>
    </row>
    <row r="931" customFormat="false" ht="15.75" hidden="false" customHeight="true" outlineLevel="0" collapsed="false">
      <c r="A931" s="399"/>
    </row>
    <row r="932" customFormat="false" ht="15.75" hidden="false" customHeight="true" outlineLevel="0" collapsed="false">
      <c r="A932" s="399"/>
    </row>
    <row r="933" customFormat="false" ht="15.75" hidden="false" customHeight="true" outlineLevel="0" collapsed="false">
      <c r="A933" s="399"/>
    </row>
    <row r="934" customFormat="false" ht="15.75" hidden="false" customHeight="true" outlineLevel="0" collapsed="false">
      <c r="A934" s="399"/>
    </row>
    <row r="935" customFormat="false" ht="15.75" hidden="false" customHeight="true" outlineLevel="0" collapsed="false">
      <c r="A935" s="399"/>
    </row>
    <row r="936" customFormat="false" ht="15.75" hidden="false" customHeight="true" outlineLevel="0" collapsed="false">
      <c r="A936" s="399"/>
    </row>
    <row r="937" customFormat="false" ht="15.75" hidden="false" customHeight="true" outlineLevel="0" collapsed="false">
      <c r="A937" s="399"/>
    </row>
    <row r="938" customFormat="false" ht="15.75" hidden="false" customHeight="true" outlineLevel="0" collapsed="false">
      <c r="A938" s="399"/>
    </row>
    <row r="939" customFormat="false" ht="15.75" hidden="false" customHeight="true" outlineLevel="0" collapsed="false">
      <c r="A939" s="399"/>
    </row>
    <row r="940" customFormat="false" ht="15.75" hidden="false" customHeight="true" outlineLevel="0" collapsed="false">
      <c r="A940" s="399"/>
    </row>
    <row r="941" customFormat="false" ht="15.75" hidden="false" customHeight="true" outlineLevel="0" collapsed="false">
      <c r="A941" s="399"/>
    </row>
    <row r="942" customFormat="false" ht="15.75" hidden="false" customHeight="true" outlineLevel="0" collapsed="false">
      <c r="A942" s="399"/>
    </row>
    <row r="943" customFormat="false" ht="15.75" hidden="false" customHeight="true" outlineLevel="0" collapsed="false">
      <c r="A943" s="399"/>
    </row>
    <row r="944" customFormat="false" ht="15.75" hidden="false" customHeight="true" outlineLevel="0" collapsed="false">
      <c r="A944" s="399"/>
    </row>
    <row r="945" customFormat="false" ht="15.75" hidden="false" customHeight="true" outlineLevel="0" collapsed="false">
      <c r="A945" s="399"/>
    </row>
    <row r="946" customFormat="false" ht="15.75" hidden="false" customHeight="true" outlineLevel="0" collapsed="false">
      <c r="A946" s="399"/>
    </row>
    <row r="947" customFormat="false" ht="15.75" hidden="false" customHeight="true" outlineLevel="0" collapsed="false">
      <c r="A947" s="399"/>
    </row>
    <row r="948" customFormat="false" ht="15.75" hidden="false" customHeight="true" outlineLevel="0" collapsed="false">
      <c r="A948" s="399"/>
    </row>
    <row r="949" customFormat="false" ht="15.75" hidden="false" customHeight="true" outlineLevel="0" collapsed="false">
      <c r="A949" s="399"/>
    </row>
    <row r="950" customFormat="false" ht="15.75" hidden="false" customHeight="true" outlineLevel="0" collapsed="false">
      <c r="A950" s="399"/>
    </row>
    <row r="951" customFormat="false" ht="15.75" hidden="false" customHeight="true" outlineLevel="0" collapsed="false">
      <c r="A951" s="399"/>
    </row>
    <row r="952" customFormat="false" ht="15.75" hidden="false" customHeight="true" outlineLevel="0" collapsed="false">
      <c r="A952" s="399"/>
    </row>
    <row r="953" customFormat="false" ht="15.75" hidden="false" customHeight="true" outlineLevel="0" collapsed="false">
      <c r="A953" s="399"/>
    </row>
    <row r="954" customFormat="false" ht="15.75" hidden="false" customHeight="true" outlineLevel="0" collapsed="false">
      <c r="A954" s="399"/>
    </row>
    <row r="955" customFormat="false" ht="15.75" hidden="false" customHeight="true" outlineLevel="0" collapsed="false">
      <c r="A955" s="399"/>
    </row>
    <row r="956" customFormat="false" ht="15.75" hidden="false" customHeight="true" outlineLevel="0" collapsed="false">
      <c r="A956" s="399"/>
    </row>
    <row r="957" customFormat="false" ht="15.75" hidden="false" customHeight="true" outlineLevel="0" collapsed="false">
      <c r="A957" s="399"/>
    </row>
    <row r="958" customFormat="false" ht="15.75" hidden="false" customHeight="true" outlineLevel="0" collapsed="false">
      <c r="A958" s="399"/>
    </row>
    <row r="959" customFormat="false" ht="15.75" hidden="false" customHeight="true" outlineLevel="0" collapsed="false">
      <c r="A959" s="399"/>
    </row>
    <row r="960" customFormat="false" ht="15.75" hidden="false" customHeight="true" outlineLevel="0" collapsed="false">
      <c r="A960" s="399"/>
    </row>
    <row r="961" customFormat="false" ht="15.75" hidden="false" customHeight="true" outlineLevel="0" collapsed="false">
      <c r="A961" s="399"/>
    </row>
    <row r="962" customFormat="false" ht="15.75" hidden="false" customHeight="true" outlineLevel="0" collapsed="false">
      <c r="A962" s="399"/>
    </row>
    <row r="963" customFormat="false" ht="15.75" hidden="false" customHeight="true" outlineLevel="0" collapsed="false">
      <c r="A963" s="399"/>
    </row>
    <row r="964" customFormat="false" ht="15.75" hidden="false" customHeight="true" outlineLevel="0" collapsed="false">
      <c r="A964" s="399"/>
    </row>
    <row r="965" customFormat="false" ht="15.75" hidden="false" customHeight="true" outlineLevel="0" collapsed="false">
      <c r="A965" s="399"/>
    </row>
    <row r="966" customFormat="false" ht="15.75" hidden="false" customHeight="true" outlineLevel="0" collapsed="false">
      <c r="A966" s="399"/>
    </row>
    <row r="967" customFormat="false" ht="15.75" hidden="false" customHeight="true" outlineLevel="0" collapsed="false">
      <c r="A967" s="399"/>
    </row>
    <row r="968" customFormat="false" ht="15.75" hidden="false" customHeight="true" outlineLevel="0" collapsed="false">
      <c r="A968" s="399"/>
    </row>
    <row r="969" customFormat="false" ht="15.75" hidden="false" customHeight="true" outlineLevel="0" collapsed="false">
      <c r="A969" s="399"/>
    </row>
    <row r="970" customFormat="false" ht="15.75" hidden="false" customHeight="true" outlineLevel="0" collapsed="false">
      <c r="A970" s="399"/>
    </row>
    <row r="971" customFormat="false" ht="15.75" hidden="false" customHeight="true" outlineLevel="0" collapsed="false">
      <c r="A971" s="399"/>
    </row>
    <row r="972" customFormat="false" ht="15.75" hidden="false" customHeight="true" outlineLevel="0" collapsed="false">
      <c r="A972" s="399"/>
    </row>
    <row r="973" customFormat="false" ht="15.75" hidden="false" customHeight="true" outlineLevel="0" collapsed="false">
      <c r="A973" s="399"/>
    </row>
    <row r="974" customFormat="false" ht="15.75" hidden="false" customHeight="true" outlineLevel="0" collapsed="false">
      <c r="A974" s="399"/>
    </row>
    <row r="975" customFormat="false" ht="15.75" hidden="false" customHeight="true" outlineLevel="0" collapsed="false">
      <c r="A975" s="399"/>
    </row>
    <row r="976" customFormat="false" ht="15.75" hidden="false" customHeight="true" outlineLevel="0" collapsed="false">
      <c r="A976" s="399"/>
    </row>
    <row r="977" customFormat="false" ht="15.75" hidden="false" customHeight="true" outlineLevel="0" collapsed="false">
      <c r="A977" s="399"/>
    </row>
    <row r="978" customFormat="false" ht="15.75" hidden="false" customHeight="true" outlineLevel="0" collapsed="false">
      <c r="A978" s="399"/>
    </row>
    <row r="979" customFormat="false" ht="15.75" hidden="false" customHeight="true" outlineLevel="0" collapsed="false">
      <c r="A979" s="399"/>
    </row>
    <row r="980" customFormat="false" ht="15.75" hidden="false" customHeight="true" outlineLevel="0" collapsed="false">
      <c r="A980" s="399"/>
    </row>
    <row r="981" customFormat="false" ht="15.75" hidden="false" customHeight="true" outlineLevel="0" collapsed="false">
      <c r="A981" s="399"/>
    </row>
    <row r="982" customFormat="false" ht="15.75" hidden="false" customHeight="true" outlineLevel="0" collapsed="false">
      <c r="A982" s="399"/>
    </row>
    <row r="983" customFormat="false" ht="15.75" hidden="false" customHeight="true" outlineLevel="0" collapsed="false">
      <c r="A983" s="399"/>
    </row>
    <row r="984" customFormat="false" ht="15.75" hidden="false" customHeight="true" outlineLevel="0" collapsed="false">
      <c r="A984" s="399"/>
    </row>
    <row r="985" customFormat="false" ht="15.75" hidden="false" customHeight="true" outlineLevel="0" collapsed="false">
      <c r="A985" s="399"/>
    </row>
    <row r="986" customFormat="false" ht="15.75" hidden="false" customHeight="true" outlineLevel="0" collapsed="false">
      <c r="A986" s="399"/>
    </row>
    <row r="987" customFormat="false" ht="15.75" hidden="false" customHeight="true" outlineLevel="0" collapsed="false">
      <c r="A987" s="399"/>
    </row>
    <row r="988" customFormat="false" ht="15.75" hidden="false" customHeight="true" outlineLevel="0" collapsed="false">
      <c r="A988" s="399"/>
    </row>
    <row r="989" customFormat="false" ht="15.75" hidden="false" customHeight="true" outlineLevel="0" collapsed="false">
      <c r="A989" s="399"/>
    </row>
    <row r="990" customFormat="false" ht="15.75" hidden="false" customHeight="true" outlineLevel="0" collapsed="false">
      <c r="A990" s="399"/>
    </row>
    <row r="991" customFormat="false" ht="15.75" hidden="false" customHeight="true" outlineLevel="0" collapsed="false">
      <c r="A991" s="399"/>
    </row>
    <row r="992" customFormat="false" ht="15.75" hidden="false" customHeight="true" outlineLevel="0" collapsed="false">
      <c r="A992" s="399"/>
    </row>
    <row r="993" customFormat="false" ht="15.75" hidden="false" customHeight="true" outlineLevel="0" collapsed="false">
      <c r="A993" s="399"/>
    </row>
    <row r="994" customFormat="false" ht="15.75" hidden="false" customHeight="true" outlineLevel="0" collapsed="false">
      <c r="A994" s="399"/>
    </row>
    <row r="995" customFormat="false" ht="15.75" hidden="false" customHeight="true" outlineLevel="0" collapsed="false">
      <c r="A995" s="399"/>
    </row>
    <row r="996" customFormat="false" ht="15.75" hidden="false" customHeight="true" outlineLevel="0" collapsed="false">
      <c r="A996" s="399"/>
    </row>
    <row r="997" customFormat="false" ht="15.75" hidden="false" customHeight="true" outlineLevel="0" collapsed="false">
      <c r="A997" s="399"/>
    </row>
    <row r="998" customFormat="false" ht="15.75" hidden="false" customHeight="true" outlineLevel="0" collapsed="false">
      <c r="A998" s="399"/>
    </row>
    <row r="999" customFormat="false" ht="15.75" hidden="false" customHeight="true" outlineLevel="0" collapsed="false">
      <c r="A999" s="399"/>
    </row>
    <row r="1000" customFormat="false" ht="15.75" hidden="false" customHeight="true" outlineLevel="0" collapsed="false">
      <c r="A1000" s="399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CCCC"/>
    <pageSetUpPr fitToPage="tru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4.4453125" defaultRowHeight="15" zeroHeight="false" outlineLevelRow="0" outlineLevelCol="0"/>
  <cols>
    <col collapsed="false" customWidth="true" hidden="false" outlineLevel="0" max="1" min="1" style="0" width="2.71"/>
    <col collapsed="false" customWidth="true" hidden="false" outlineLevel="0" max="2" min="2" style="0" width="28.43"/>
    <col collapsed="false" customWidth="true" hidden="false" outlineLevel="0" max="26" min="3" style="0" width="9.14"/>
  </cols>
  <sheetData>
    <row r="1" customFormat="false" ht="9.75" hidden="false" customHeight="true" outlineLevel="0" collapsed="false">
      <c r="A1" s="9"/>
      <c r="B1" s="165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5" hidden="false" customHeight="false" outlineLevel="0" collapsed="false">
      <c r="A2" s="407"/>
      <c r="B2" s="400" t="s">
        <v>402</v>
      </c>
      <c r="C2" s="408"/>
      <c r="D2" s="408"/>
      <c r="E2" s="408"/>
      <c r="F2" s="408"/>
      <c r="G2" s="408"/>
      <c r="H2" s="408"/>
      <c r="I2" s="408"/>
      <c r="J2" s="408"/>
      <c r="K2" s="408"/>
      <c r="L2" s="408"/>
      <c r="M2" s="408"/>
      <c r="N2" s="408"/>
      <c r="O2" s="408"/>
      <c r="P2" s="408"/>
      <c r="Q2" s="408"/>
      <c r="R2" s="408"/>
      <c r="S2" s="408"/>
      <c r="T2" s="408"/>
      <c r="U2" s="408"/>
      <c r="V2" s="408"/>
      <c r="W2" s="408"/>
      <c r="X2" s="408"/>
      <c r="Y2" s="408"/>
      <c r="Z2" s="408"/>
    </row>
    <row r="3" customFormat="false" ht="15" hidden="false" customHeight="false" outlineLevel="0" collapsed="false">
      <c r="A3" s="407"/>
      <c r="B3" s="400" t="s">
        <v>421</v>
      </c>
      <c r="C3" s="408"/>
      <c r="D3" s="408"/>
      <c r="E3" s="408"/>
      <c r="F3" s="408"/>
      <c r="G3" s="408"/>
      <c r="H3" s="408"/>
      <c r="I3" s="408"/>
      <c r="J3" s="408"/>
      <c r="K3" s="408"/>
      <c r="L3" s="408"/>
      <c r="M3" s="408"/>
      <c r="N3" s="408"/>
      <c r="O3" s="408"/>
      <c r="P3" s="408"/>
      <c r="Q3" s="408"/>
      <c r="R3" s="408"/>
      <c r="S3" s="408"/>
      <c r="T3" s="408"/>
      <c r="U3" s="408"/>
      <c r="V3" s="408"/>
      <c r="W3" s="408"/>
      <c r="X3" s="408"/>
      <c r="Y3" s="408"/>
      <c r="Z3" s="408"/>
    </row>
    <row r="4" customFormat="false" ht="15" hidden="false" customHeight="false" outlineLevel="0" collapsed="false">
      <c r="A4" s="9"/>
      <c r="B4" s="165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customFormat="false" ht="15" hidden="false" customHeight="false" outlineLevel="0" collapsed="false">
      <c r="A5" s="9"/>
      <c r="B5" s="409" t="s">
        <v>421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customFormat="false" ht="15" hidden="false" customHeight="false" outlineLevel="0" collapsed="false">
      <c r="A6" s="9"/>
      <c r="B6" s="410" t="n">
        <v>45382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customFormat="false" ht="15" hidden="false" customHeight="false" outlineLevel="0" collapsed="false">
      <c r="A7" s="9"/>
      <c r="B7" s="410" t="n">
        <v>45412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customFormat="false" ht="15" hidden="false" customHeight="false" outlineLevel="0" collapsed="false">
      <c r="A8" s="9"/>
      <c r="B8" s="410" t="n">
        <v>45443</v>
      </c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customFormat="false" ht="15" hidden="false" customHeight="false" outlineLevel="0" collapsed="false">
      <c r="A9" s="9"/>
      <c r="B9" s="410" t="n">
        <v>45473</v>
      </c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customFormat="false" ht="15" hidden="false" customHeight="false" outlineLevel="0" collapsed="false">
      <c r="A10" s="9"/>
      <c r="B10" s="410" t="n">
        <v>45504</v>
      </c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customFormat="false" ht="15" hidden="false" customHeight="false" outlineLevel="0" collapsed="false">
      <c r="A11" s="9"/>
      <c r="B11" s="410" t="n">
        <v>45535</v>
      </c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customFormat="false" ht="15" hidden="false" customHeight="false" outlineLevel="0" collapsed="false">
      <c r="A12" s="9"/>
      <c r="B12" s="410" t="n">
        <v>45565</v>
      </c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customFormat="false" ht="15" hidden="false" customHeight="false" outlineLevel="0" collapsed="false">
      <c r="A13" s="9"/>
      <c r="B13" s="410" t="n">
        <v>45596</v>
      </c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customFormat="false" ht="15" hidden="false" customHeight="false" outlineLevel="0" collapsed="false">
      <c r="A14" s="9"/>
      <c r="B14" s="410" t="n">
        <v>45626</v>
      </c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customFormat="false" ht="15" hidden="false" customHeight="false" outlineLevel="0" collapsed="false">
      <c r="A15" s="9"/>
      <c r="B15" s="410" t="n">
        <v>45657</v>
      </c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customFormat="false" ht="15" hidden="false" customHeight="false" outlineLevel="0" collapsed="false">
      <c r="A16" s="9"/>
      <c r="B16" s="410" t="n">
        <v>45688</v>
      </c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customFormat="false" ht="15" hidden="false" customHeight="false" outlineLevel="0" collapsed="false">
      <c r="A17" s="9"/>
      <c r="B17" s="410" t="n">
        <v>45716</v>
      </c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customFormat="false" ht="15" hidden="false" customHeight="false" outlineLevel="0" collapsed="false">
      <c r="A18" s="9"/>
      <c r="B18" s="410" t="n">
        <v>45747</v>
      </c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customFormat="false" ht="15" hidden="false" customHeight="false" outlineLevel="0" collapsed="false">
      <c r="A19" s="9"/>
      <c r="B19" s="410" t="n">
        <v>45777</v>
      </c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customFormat="false" ht="15" hidden="false" customHeight="false" outlineLevel="0" collapsed="false">
      <c r="A20" s="9"/>
      <c r="B20" s="410" t="n">
        <v>45808</v>
      </c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customFormat="false" ht="15.75" hidden="false" customHeight="true" outlineLevel="0" collapsed="false">
      <c r="A21" s="9"/>
      <c r="B21" s="410" t="n">
        <v>45838</v>
      </c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customFormat="false" ht="15.75" hidden="false" customHeight="true" outlineLevel="0" collapsed="false">
      <c r="A22" s="9"/>
      <c r="B22" s="410" t="n">
        <v>45869</v>
      </c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customFormat="false" ht="15.75" hidden="false" customHeight="true" outlineLevel="0" collapsed="false">
      <c r="A23" s="9"/>
      <c r="B23" s="165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customFormat="false" ht="15.75" hidden="false" customHeight="true" outlineLevel="0" collapsed="false">
      <c r="A24" s="9"/>
      <c r="B24" s="165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customFormat="false" ht="15.75" hidden="false" customHeight="true" outlineLevel="0" collapsed="false">
      <c r="A25" s="9"/>
      <c r="B25" s="165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customFormat="false" ht="15.75" hidden="false" customHeight="true" outlineLevel="0" collapsed="false">
      <c r="A26" s="9"/>
      <c r="B26" s="165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customFormat="false" ht="15.75" hidden="false" customHeight="true" outlineLevel="0" collapsed="false">
      <c r="A27" s="9"/>
      <c r="B27" s="165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customFormat="false" ht="15.75" hidden="false" customHeight="true" outlineLevel="0" collapsed="false">
      <c r="A28" s="9"/>
      <c r="B28" s="165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customFormat="false" ht="15.75" hidden="false" customHeight="true" outlineLevel="0" collapsed="false">
      <c r="A29" s="9"/>
      <c r="B29" s="165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customFormat="false" ht="15.75" hidden="false" customHeight="true" outlineLevel="0" collapsed="false">
      <c r="A30" s="9"/>
      <c r="B30" s="165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customFormat="false" ht="15.75" hidden="false" customHeight="true" outlineLevel="0" collapsed="false">
      <c r="A31" s="9"/>
      <c r="B31" s="165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customFormat="false" ht="15.75" hidden="false" customHeight="true" outlineLevel="0" collapsed="false">
      <c r="A32" s="9"/>
      <c r="B32" s="165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customFormat="false" ht="15.75" hidden="false" customHeight="true" outlineLevel="0" collapsed="false">
      <c r="A33" s="9"/>
      <c r="B33" s="165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customFormat="false" ht="15.75" hidden="false" customHeight="true" outlineLevel="0" collapsed="false">
      <c r="A34" s="9"/>
      <c r="B34" s="165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customFormat="false" ht="15.75" hidden="false" customHeight="true" outlineLevel="0" collapsed="false">
      <c r="A35" s="9"/>
      <c r="B35" s="165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customFormat="false" ht="15.75" hidden="false" customHeight="true" outlineLevel="0" collapsed="false">
      <c r="A36" s="9"/>
      <c r="B36" s="165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customFormat="false" ht="15.75" hidden="false" customHeight="true" outlineLevel="0" collapsed="false">
      <c r="A37" s="9"/>
      <c r="B37" s="165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customFormat="false" ht="15.75" hidden="false" customHeight="true" outlineLevel="0" collapsed="false">
      <c r="A38" s="9"/>
      <c r="B38" s="165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customFormat="false" ht="15.75" hidden="false" customHeight="true" outlineLevel="0" collapsed="false">
      <c r="A39" s="9"/>
      <c r="B39" s="165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customFormat="false" ht="15.75" hidden="false" customHeight="true" outlineLevel="0" collapsed="false">
      <c r="A40" s="9"/>
      <c r="B40" s="165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customFormat="false" ht="15.75" hidden="false" customHeight="true" outlineLevel="0" collapsed="false">
      <c r="A41" s="9"/>
      <c r="B41" s="165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customFormat="false" ht="15.75" hidden="false" customHeight="true" outlineLevel="0" collapsed="false">
      <c r="A42" s="9"/>
      <c r="B42" s="165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customFormat="false" ht="15.75" hidden="false" customHeight="true" outlineLevel="0" collapsed="false">
      <c r="A43" s="9"/>
      <c r="B43" s="165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customFormat="false" ht="15.75" hidden="false" customHeight="true" outlineLevel="0" collapsed="false">
      <c r="A44" s="9"/>
      <c r="B44" s="165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customFormat="false" ht="15.75" hidden="false" customHeight="true" outlineLevel="0" collapsed="false">
      <c r="A45" s="9"/>
      <c r="B45" s="165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customFormat="false" ht="15.75" hidden="false" customHeight="true" outlineLevel="0" collapsed="false">
      <c r="A46" s="9"/>
      <c r="B46" s="165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customFormat="false" ht="15.75" hidden="false" customHeight="true" outlineLevel="0" collapsed="false">
      <c r="A47" s="9"/>
      <c r="B47" s="165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customFormat="false" ht="15.75" hidden="false" customHeight="true" outlineLevel="0" collapsed="false">
      <c r="A48" s="9"/>
      <c r="B48" s="165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customFormat="false" ht="15.75" hidden="false" customHeight="true" outlineLevel="0" collapsed="false">
      <c r="A49" s="9"/>
      <c r="B49" s="165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customFormat="false" ht="15.75" hidden="false" customHeight="true" outlineLevel="0" collapsed="false">
      <c r="A50" s="9"/>
      <c r="B50" s="165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customFormat="false" ht="15.75" hidden="false" customHeight="true" outlineLevel="0" collapsed="false">
      <c r="A51" s="9"/>
      <c r="B51" s="165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customFormat="false" ht="15.75" hidden="false" customHeight="true" outlineLevel="0" collapsed="false">
      <c r="A52" s="9"/>
      <c r="B52" s="165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customFormat="false" ht="15.75" hidden="false" customHeight="true" outlineLevel="0" collapsed="false">
      <c r="A53" s="9"/>
      <c r="B53" s="165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customFormat="false" ht="15.75" hidden="false" customHeight="true" outlineLevel="0" collapsed="false">
      <c r="A54" s="9"/>
      <c r="B54" s="165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customFormat="false" ht="15.75" hidden="false" customHeight="true" outlineLevel="0" collapsed="false">
      <c r="A55" s="9"/>
      <c r="B55" s="165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customFormat="false" ht="15.75" hidden="false" customHeight="true" outlineLevel="0" collapsed="false">
      <c r="A56" s="9"/>
      <c r="B56" s="165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customFormat="false" ht="15.75" hidden="false" customHeight="true" outlineLevel="0" collapsed="false">
      <c r="A57" s="9"/>
      <c r="B57" s="165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customFormat="false" ht="15.75" hidden="false" customHeight="true" outlineLevel="0" collapsed="false">
      <c r="A58" s="9"/>
      <c r="B58" s="165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customFormat="false" ht="15.75" hidden="false" customHeight="true" outlineLevel="0" collapsed="false">
      <c r="A59" s="9"/>
      <c r="B59" s="165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customFormat="false" ht="15.75" hidden="false" customHeight="true" outlineLevel="0" collapsed="false">
      <c r="A60" s="9"/>
      <c r="B60" s="165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customFormat="false" ht="15.75" hidden="false" customHeight="true" outlineLevel="0" collapsed="false">
      <c r="A61" s="9"/>
      <c r="B61" s="165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customFormat="false" ht="15.75" hidden="false" customHeight="true" outlineLevel="0" collapsed="false">
      <c r="A62" s="9"/>
      <c r="B62" s="165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customFormat="false" ht="15.75" hidden="false" customHeight="true" outlineLevel="0" collapsed="false">
      <c r="A63" s="9"/>
      <c r="B63" s="165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customFormat="false" ht="15.75" hidden="false" customHeight="true" outlineLevel="0" collapsed="false">
      <c r="A64" s="9"/>
      <c r="B64" s="165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customFormat="false" ht="15.75" hidden="false" customHeight="true" outlineLevel="0" collapsed="false">
      <c r="A65" s="9"/>
      <c r="B65" s="165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customFormat="false" ht="15.75" hidden="false" customHeight="true" outlineLevel="0" collapsed="false">
      <c r="A66" s="9"/>
      <c r="B66" s="165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customFormat="false" ht="15.75" hidden="false" customHeight="true" outlineLevel="0" collapsed="false">
      <c r="A67" s="9"/>
      <c r="B67" s="165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customFormat="false" ht="15.75" hidden="false" customHeight="true" outlineLevel="0" collapsed="false">
      <c r="A68" s="9"/>
      <c r="B68" s="165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customFormat="false" ht="15.75" hidden="false" customHeight="true" outlineLevel="0" collapsed="false">
      <c r="A69" s="9"/>
      <c r="B69" s="165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customFormat="false" ht="15.75" hidden="false" customHeight="true" outlineLevel="0" collapsed="false">
      <c r="A70" s="9"/>
      <c r="B70" s="165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customFormat="false" ht="15.75" hidden="false" customHeight="true" outlineLevel="0" collapsed="false">
      <c r="A71" s="9"/>
      <c r="B71" s="165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customFormat="false" ht="15.75" hidden="false" customHeight="true" outlineLevel="0" collapsed="false">
      <c r="A72" s="9"/>
      <c r="B72" s="165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customFormat="false" ht="15.75" hidden="false" customHeight="true" outlineLevel="0" collapsed="false">
      <c r="A73" s="9"/>
      <c r="B73" s="165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customFormat="false" ht="15.75" hidden="false" customHeight="true" outlineLevel="0" collapsed="false">
      <c r="A74" s="9"/>
      <c r="B74" s="165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customFormat="false" ht="15.75" hidden="false" customHeight="true" outlineLevel="0" collapsed="false">
      <c r="A75" s="9"/>
      <c r="B75" s="165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customFormat="false" ht="15.75" hidden="false" customHeight="true" outlineLevel="0" collapsed="false">
      <c r="A76" s="9"/>
      <c r="B76" s="165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customFormat="false" ht="15.75" hidden="false" customHeight="true" outlineLevel="0" collapsed="false">
      <c r="A77" s="9"/>
      <c r="B77" s="165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customFormat="false" ht="15.75" hidden="false" customHeight="true" outlineLevel="0" collapsed="false">
      <c r="A78" s="9"/>
      <c r="B78" s="165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customFormat="false" ht="15.75" hidden="false" customHeight="true" outlineLevel="0" collapsed="false">
      <c r="A79" s="9"/>
      <c r="B79" s="165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customFormat="false" ht="15.75" hidden="false" customHeight="true" outlineLevel="0" collapsed="false">
      <c r="A80" s="9"/>
      <c r="B80" s="165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customFormat="false" ht="15.75" hidden="false" customHeight="true" outlineLevel="0" collapsed="false">
      <c r="A81" s="9"/>
      <c r="B81" s="165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customFormat="false" ht="15.75" hidden="false" customHeight="true" outlineLevel="0" collapsed="false">
      <c r="A82" s="9"/>
      <c r="B82" s="165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customFormat="false" ht="15.75" hidden="false" customHeight="true" outlineLevel="0" collapsed="false">
      <c r="A83" s="9"/>
      <c r="B83" s="165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customFormat="false" ht="15.75" hidden="false" customHeight="true" outlineLevel="0" collapsed="false">
      <c r="A84" s="9"/>
      <c r="B84" s="165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customFormat="false" ht="15.75" hidden="false" customHeight="true" outlineLevel="0" collapsed="false">
      <c r="A85" s="9"/>
      <c r="B85" s="165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customFormat="false" ht="15.75" hidden="false" customHeight="true" outlineLevel="0" collapsed="false">
      <c r="A86" s="9"/>
      <c r="B86" s="165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customFormat="false" ht="15.75" hidden="false" customHeight="true" outlineLevel="0" collapsed="false">
      <c r="A87" s="9"/>
      <c r="B87" s="165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customFormat="false" ht="15.75" hidden="false" customHeight="true" outlineLevel="0" collapsed="false">
      <c r="A88" s="9"/>
      <c r="B88" s="165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customFormat="false" ht="15.75" hidden="false" customHeight="true" outlineLevel="0" collapsed="false">
      <c r="A89" s="9"/>
      <c r="B89" s="165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customFormat="false" ht="15.75" hidden="false" customHeight="true" outlineLevel="0" collapsed="false">
      <c r="A90" s="9"/>
      <c r="B90" s="165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customFormat="false" ht="15.75" hidden="false" customHeight="true" outlineLevel="0" collapsed="false">
      <c r="A91" s="9"/>
      <c r="B91" s="165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customFormat="false" ht="15.75" hidden="false" customHeight="true" outlineLevel="0" collapsed="false">
      <c r="A92" s="9"/>
      <c r="B92" s="165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customFormat="false" ht="15.75" hidden="false" customHeight="true" outlineLevel="0" collapsed="false">
      <c r="A93" s="9"/>
      <c r="B93" s="165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customFormat="false" ht="15.75" hidden="false" customHeight="true" outlineLevel="0" collapsed="false">
      <c r="A94" s="9"/>
      <c r="B94" s="165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customFormat="false" ht="15.75" hidden="false" customHeight="true" outlineLevel="0" collapsed="false">
      <c r="A95" s="9"/>
      <c r="B95" s="165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customFormat="false" ht="15.75" hidden="false" customHeight="true" outlineLevel="0" collapsed="false">
      <c r="A96" s="9"/>
      <c r="B96" s="165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customFormat="false" ht="15.75" hidden="false" customHeight="true" outlineLevel="0" collapsed="false">
      <c r="A97" s="9"/>
      <c r="B97" s="165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customFormat="false" ht="15.75" hidden="false" customHeight="true" outlineLevel="0" collapsed="false">
      <c r="A98" s="9"/>
      <c r="B98" s="165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customFormat="false" ht="15.75" hidden="false" customHeight="true" outlineLevel="0" collapsed="false">
      <c r="A99" s="9"/>
      <c r="B99" s="165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customFormat="false" ht="15.75" hidden="false" customHeight="true" outlineLevel="0" collapsed="false">
      <c r="A100" s="9"/>
      <c r="B100" s="165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customFormat="false" ht="15.75" hidden="false" customHeight="true" outlineLevel="0" collapsed="false">
      <c r="A101" s="9"/>
      <c r="B101" s="165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customFormat="false" ht="15.75" hidden="false" customHeight="true" outlineLevel="0" collapsed="false">
      <c r="A102" s="9"/>
      <c r="B102" s="165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customFormat="false" ht="15.75" hidden="false" customHeight="true" outlineLevel="0" collapsed="false">
      <c r="A103" s="9"/>
      <c r="B103" s="165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customFormat="false" ht="15.75" hidden="false" customHeight="true" outlineLevel="0" collapsed="false">
      <c r="A104" s="9"/>
      <c r="B104" s="165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customFormat="false" ht="15.75" hidden="false" customHeight="true" outlineLevel="0" collapsed="false">
      <c r="A105" s="9"/>
      <c r="B105" s="165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customFormat="false" ht="15.75" hidden="false" customHeight="true" outlineLevel="0" collapsed="false">
      <c r="A106" s="9"/>
      <c r="B106" s="165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customFormat="false" ht="15.75" hidden="false" customHeight="true" outlineLevel="0" collapsed="false">
      <c r="A107" s="9"/>
      <c r="B107" s="165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customFormat="false" ht="15.75" hidden="false" customHeight="true" outlineLevel="0" collapsed="false">
      <c r="A108" s="9"/>
      <c r="B108" s="165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customFormat="false" ht="15.75" hidden="false" customHeight="true" outlineLevel="0" collapsed="false">
      <c r="A109" s="9"/>
      <c r="B109" s="165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customFormat="false" ht="15.75" hidden="false" customHeight="true" outlineLevel="0" collapsed="false">
      <c r="A110" s="9"/>
      <c r="B110" s="165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customFormat="false" ht="15.75" hidden="false" customHeight="true" outlineLevel="0" collapsed="false">
      <c r="A111" s="9"/>
      <c r="B111" s="165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customFormat="false" ht="15.75" hidden="false" customHeight="true" outlineLevel="0" collapsed="false">
      <c r="A112" s="9"/>
      <c r="B112" s="165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customFormat="false" ht="15.75" hidden="false" customHeight="true" outlineLevel="0" collapsed="false">
      <c r="A113" s="9"/>
      <c r="B113" s="165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customFormat="false" ht="15.75" hidden="false" customHeight="true" outlineLevel="0" collapsed="false">
      <c r="A114" s="9"/>
      <c r="B114" s="165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customFormat="false" ht="15.75" hidden="false" customHeight="true" outlineLevel="0" collapsed="false">
      <c r="A115" s="9"/>
      <c r="B115" s="165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customFormat="false" ht="15.75" hidden="false" customHeight="true" outlineLevel="0" collapsed="false">
      <c r="A116" s="9"/>
      <c r="B116" s="165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customFormat="false" ht="15.75" hidden="false" customHeight="true" outlineLevel="0" collapsed="false">
      <c r="A117" s="9"/>
      <c r="B117" s="165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customFormat="false" ht="15.75" hidden="false" customHeight="true" outlineLevel="0" collapsed="false">
      <c r="A118" s="9"/>
      <c r="B118" s="165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customFormat="false" ht="15.75" hidden="false" customHeight="true" outlineLevel="0" collapsed="false">
      <c r="A119" s="9"/>
      <c r="B119" s="165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customFormat="false" ht="15.75" hidden="false" customHeight="true" outlineLevel="0" collapsed="false">
      <c r="A120" s="9"/>
      <c r="B120" s="165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customFormat="false" ht="15.75" hidden="false" customHeight="true" outlineLevel="0" collapsed="false">
      <c r="A121" s="9"/>
      <c r="B121" s="165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customFormat="false" ht="15.75" hidden="false" customHeight="true" outlineLevel="0" collapsed="false">
      <c r="A122" s="9"/>
      <c r="B122" s="165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customFormat="false" ht="15.75" hidden="false" customHeight="true" outlineLevel="0" collapsed="false">
      <c r="A123" s="9"/>
      <c r="B123" s="165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customFormat="false" ht="15.75" hidden="false" customHeight="true" outlineLevel="0" collapsed="false">
      <c r="A124" s="9"/>
      <c r="B124" s="165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customFormat="false" ht="15.75" hidden="false" customHeight="true" outlineLevel="0" collapsed="false">
      <c r="A125" s="9"/>
      <c r="B125" s="165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customFormat="false" ht="15.75" hidden="false" customHeight="true" outlineLevel="0" collapsed="false">
      <c r="A126" s="9"/>
      <c r="B126" s="165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customFormat="false" ht="15.75" hidden="false" customHeight="true" outlineLevel="0" collapsed="false">
      <c r="A127" s="9"/>
      <c r="B127" s="165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customFormat="false" ht="15.75" hidden="false" customHeight="true" outlineLevel="0" collapsed="false">
      <c r="A128" s="9"/>
      <c r="B128" s="165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customFormat="false" ht="15.75" hidden="false" customHeight="true" outlineLevel="0" collapsed="false">
      <c r="A129" s="9"/>
      <c r="B129" s="165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customFormat="false" ht="15.75" hidden="false" customHeight="true" outlineLevel="0" collapsed="false">
      <c r="A130" s="9"/>
      <c r="B130" s="165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customFormat="false" ht="15.75" hidden="false" customHeight="true" outlineLevel="0" collapsed="false">
      <c r="A131" s="9"/>
      <c r="B131" s="165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customFormat="false" ht="15.75" hidden="false" customHeight="true" outlineLevel="0" collapsed="false">
      <c r="A132" s="9"/>
      <c r="B132" s="165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customFormat="false" ht="15.75" hidden="false" customHeight="true" outlineLevel="0" collapsed="false">
      <c r="A133" s="9"/>
      <c r="B133" s="165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customFormat="false" ht="15.75" hidden="false" customHeight="true" outlineLevel="0" collapsed="false">
      <c r="A134" s="9"/>
      <c r="B134" s="165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customFormat="false" ht="15.75" hidden="false" customHeight="true" outlineLevel="0" collapsed="false">
      <c r="A135" s="9"/>
      <c r="B135" s="165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customFormat="false" ht="15.75" hidden="false" customHeight="true" outlineLevel="0" collapsed="false">
      <c r="A136" s="9"/>
      <c r="B136" s="165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customFormat="false" ht="15.75" hidden="false" customHeight="true" outlineLevel="0" collapsed="false">
      <c r="A137" s="9"/>
      <c r="B137" s="165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customFormat="false" ht="15.75" hidden="false" customHeight="true" outlineLevel="0" collapsed="false">
      <c r="A138" s="9"/>
      <c r="B138" s="165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customFormat="false" ht="15.75" hidden="false" customHeight="true" outlineLevel="0" collapsed="false">
      <c r="A139" s="9"/>
      <c r="B139" s="165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customFormat="false" ht="15.75" hidden="false" customHeight="true" outlineLevel="0" collapsed="false">
      <c r="A140" s="9"/>
      <c r="B140" s="165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customFormat="false" ht="15.75" hidden="false" customHeight="true" outlineLevel="0" collapsed="false">
      <c r="A141" s="9"/>
      <c r="B141" s="165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customFormat="false" ht="15.75" hidden="false" customHeight="true" outlineLevel="0" collapsed="false">
      <c r="A142" s="9"/>
      <c r="B142" s="165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customFormat="false" ht="15.75" hidden="false" customHeight="true" outlineLevel="0" collapsed="false">
      <c r="A143" s="9"/>
      <c r="B143" s="165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customFormat="false" ht="15.75" hidden="false" customHeight="true" outlineLevel="0" collapsed="false">
      <c r="A144" s="9"/>
      <c r="B144" s="165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customFormat="false" ht="15.75" hidden="false" customHeight="true" outlineLevel="0" collapsed="false">
      <c r="A145" s="9"/>
      <c r="B145" s="165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customFormat="false" ht="15.75" hidden="false" customHeight="true" outlineLevel="0" collapsed="false">
      <c r="A146" s="9"/>
      <c r="B146" s="165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customFormat="false" ht="15.75" hidden="false" customHeight="true" outlineLevel="0" collapsed="false">
      <c r="A147" s="9"/>
      <c r="B147" s="165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customFormat="false" ht="15.75" hidden="false" customHeight="true" outlineLevel="0" collapsed="false">
      <c r="A148" s="9"/>
      <c r="B148" s="165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customFormat="false" ht="15.75" hidden="false" customHeight="true" outlineLevel="0" collapsed="false">
      <c r="A149" s="9"/>
      <c r="B149" s="165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customFormat="false" ht="15.75" hidden="false" customHeight="true" outlineLevel="0" collapsed="false">
      <c r="A150" s="9"/>
      <c r="B150" s="165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customFormat="false" ht="15.75" hidden="false" customHeight="true" outlineLevel="0" collapsed="false">
      <c r="A151" s="9"/>
      <c r="B151" s="165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customFormat="false" ht="15.75" hidden="false" customHeight="true" outlineLevel="0" collapsed="false">
      <c r="A152" s="9"/>
      <c r="B152" s="165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customFormat="false" ht="15.75" hidden="false" customHeight="true" outlineLevel="0" collapsed="false">
      <c r="A153" s="9"/>
      <c r="B153" s="165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customFormat="false" ht="15.75" hidden="false" customHeight="true" outlineLevel="0" collapsed="false">
      <c r="A154" s="9"/>
      <c r="B154" s="165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customFormat="false" ht="15.75" hidden="false" customHeight="true" outlineLevel="0" collapsed="false">
      <c r="A155" s="9"/>
      <c r="B155" s="165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customFormat="false" ht="15.75" hidden="false" customHeight="true" outlineLevel="0" collapsed="false">
      <c r="A156" s="9"/>
      <c r="B156" s="165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customFormat="false" ht="15.75" hidden="false" customHeight="true" outlineLevel="0" collapsed="false">
      <c r="A157" s="9"/>
      <c r="B157" s="165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customFormat="false" ht="15.75" hidden="false" customHeight="true" outlineLevel="0" collapsed="false">
      <c r="A158" s="9"/>
      <c r="B158" s="165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customFormat="false" ht="15.75" hidden="false" customHeight="true" outlineLevel="0" collapsed="false">
      <c r="A159" s="9"/>
      <c r="B159" s="165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customFormat="false" ht="15.75" hidden="false" customHeight="true" outlineLevel="0" collapsed="false">
      <c r="A160" s="9"/>
      <c r="B160" s="165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customFormat="false" ht="15.75" hidden="false" customHeight="true" outlineLevel="0" collapsed="false">
      <c r="A161" s="9"/>
      <c r="B161" s="165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customFormat="false" ht="15.75" hidden="false" customHeight="true" outlineLevel="0" collapsed="false">
      <c r="A162" s="9"/>
      <c r="B162" s="165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customFormat="false" ht="15.75" hidden="false" customHeight="true" outlineLevel="0" collapsed="false">
      <c r="A163" s="9"/>
      <c r="B163" s="165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customFormat="false" ht="15.75" hidden="false" customHeight="true" outlineLevel="0" collapsed="false">
      <c r="A164" s="9"/>
      <c r="B164" s="165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customFormat="false" ht="15.75" hidden="false" customHeight="true" outlineLevel="0" collapsed="false">
      <c r="A165" s="9"/>
      <c r="B165" s="165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customFormat="false" ht="15.75" hidden="false" customHeight="true" outlineLevel="0" collapsed="false">
      <c r="A166" s="9"/>
      <c r="B166" s="165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customFormat="false" ht="15.75" hidden="false" customHeight="true" outlineLevel="0" collapsed="false">
      <c r="A167" s="9"/>
      <c r="B167" s="165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customFormat="false" ht="15.75" hidden="false" customHeight="true" outlineLevel="0" collapsed="false">
      <c r="A168" s="9"/>
      <c r="B168" s="165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customFormat="false" ht="15.75" hidden="false" customHeight="true" outlineLevel="0" collapsed="false">
      <c r="A169" s="9"/>
      <c r="B169" s="165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customFormat="false" ht="15.75" hidden="false" customHeight="true" outlineLevel="0" collapsed="false">
      <c r="A170" s="9"/>
      <c r="B170" s="165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customFormat="false" ht="15.75" hidden="false" customHeight="true" outlineLevel="0" collapsed="false">
      <c r="A171" s="9"/>
      <c r="B171" s="165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customFormat="false" ht="15.75" hidden="false" customHeight="true" outlineLevel="0" collapsed="false">
      <c r="A172" s="9"/>
      <c r="B172" s="165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customFormat="false" ht="15.75" hidden="false" customHeight="true" outlineLevel="0" collapsed="false">
      <c r="A173" s="9"/>
      <c r="B173" s="165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customFormat="false" ht="15.75" hidden="false" customHeight="true" outlineLevel="0" collapsed="false">
      <c r="A174" s="9"/>
      <c r="B174" s="165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customFormat="false" ht="15.75" hidden="false" customHeight="true" outlineLevel="0" collapsed="false">
      <c r="A175" s="9"/>
      <c r="B175" s="165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customFormat="false" ht="15.75" hidden="false" customHeight="true" outlineLevel="0" collapsed="false">
      <c r="A176" s="9"/>
      <c r="B176" s="165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customFormat="false" ht="15.75" hidden="false" customHeight="true" outlineLevel="0" collapsed="false">
      <c r="A177" s="9"/>
      <c r="B177" s="165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customFormat="false" ht="15.75" hidden="false" customHeight="true" outlineLevel="0" collapsed="false">
      <c r="A178" s="9"/>
      <c r="B178" s="165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customFormat="false" ht="15.75" hidden="false" customHeight="true" outlineLevel="0" collapsed="false">
      <c r="A179" s="9"/>
      <c r="B179" s="165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customFormat="false" ht="15.75" hidden="false" customHeight="true" outlineLevel="0" collapsed="false">
      <c r="A180" s="9"/>
      <c r="B180" s="165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customFormat="false" ht="15.75" hidden="false" customHeight="true" outlineLevel="0" collapsed="false">
      <c r="A181" s="9"/>
      <c r="B181" s="165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customFormat="false" ht="15.75" hidden="false" customHeight="true" outlineLevel="0" collapsed="false">
      <c r="A182" s="9"/>
      <c r="B182" s="165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customFormat="false" ht="15.75" hidden="false" customHeight="true" outlineLevel="0" collapsed="false">
      <c r="A183" s="9"/>
      <c r="B183" s="165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customFormat="false" ht="15.75" hidden="false" customHeight="true" outlineLevel="0" collapsed="false">
      <c r="A184" s="9"/>
      <c r="B184" s="165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customFormat="false" ht="15.75" hidden="false" customHeight="true" outlineLevel="0" collapsed="false">
      <c r="A185" s="9"/>
      <c r="B185" s="165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customFormat="false" ht="15.75" hidden="false" customHeight="true" outlineLevel="0" collapsed="false">
      <c r="A186" s="9"/>
      <c r="B186" s="165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customFormat="false" ht="15.75" hidden="false" customHeight="true" outlineLevel="0" collapsed="false">
      <c r="A187" s="9"/>
      <c r="B187" s="165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customFormat="false" ht="15.75" hidden="false" customHeight="true" outlineLevel="0" collapsed="false">
      <c r="A188" s="9"/>
      <c r="B188" s="165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customFormat="false" ht="15.75" hidden="false" customHeight="true" outlineLevel="0" collapsed="false">
      <c r="A189" s="9"/>
      <c r="B189" s="165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customFormat="false" ht="15.75" hidden="false" customHeight="true" outlineLevel="0" collapsed="false">
      <c r="A190" s="9"/>
      <c r="B190" s="165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customFormat="false" ht="15.75" hidden="false" customHeight="true" outlineLevel="0" collapsed="false">
      <c r="A191" s="9"/>
      <c r="B191" s="165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customFormat="false" ht="15.75" hidden="false" customHeight="true" outlineLevel="0" collapsed="false">
      <c r="A192" s="9"/>
      <c r="B192" s="165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customFormat="false" ht="15.75" hidden="false" customHeight="true" outlineLevel="0" collapsed="false">
      <c r="A193" s="9"/>
      <c r="B193" s="165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customFormat="false" ht="15.75" hidden="false" customHeight="true" outlineLevel="0" collapsed="false">
      <c r="A194" s="9"/>
      <c r="B194" s="165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customFormat="false" ht="15.75" hidden="false" customHeight="true" outlineLevel="0" collapsed="false">
      <c r="A195" s="9"/>
      <c r="B195" s="165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customFormat="false" ht="15.75" hidden="false" customHeight="true" outlineLevel="0" collapsed="false">
      <c r="A196" s="9"/>
      <c r="B196" s="165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customFormat="false" ht="15.75" hidden="false" customHeight="true" outlineLevel="0" collapsed="false">
      <c r="A197" s="9"/>
      <c r="B197" s="165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customFormat="false" ht="15.75" hidden="false" customHeight="true" outlineLevel="0" collapsed="false">
      <c r="A198" s="9"/>
      <c r="B198" s="165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customFormat="false" ht="15.75" hidden="false" customHeight="true" outlineLevel="0" collapsed="false">
      <c r="A199" s="9"/>
      <c r="B199" s="165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customFormat="false" ht="15.75" hidden="false" customHeight="true" outlineLevel="0" collapsed="false">
      <c r="A200" s="9"/>
      <c r="B200" s="165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customFormat="false" ht="15.75" hidden="false" customHeight="true" outlineLevel="0" collapsed="false">
      <c r="A201" s="9"/>
      <c r="B201" s="165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customFormat="false" ht="15.75" hidden="false" customHeight="true" outlineLevel="0" collapsed="false">
      <c r="A202" s="9"/>
      <c r="B202" s="165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customFormat="false" ht="15.75" hidden="false" customHeight="true" outlineLevel="0" collapsed="false">
      <c r="A203" s="9"/>
      <c r="B203" s="165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customFormat="false" ht="15.75" hidden="false" customHeight="true" outlineLevel="0" collapsed="false">
      <c r="A204" s="9"/>
      <c r="B204" s="165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customFormat="false" ht="15.75" hidden="false" customHeight="true" outlineLevel="0" collapsed="false">
      <c r="A205" s="9"/>
      <c r="B205" s="165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customFormat="false" ht="15.75" hidden="false" customHeight="true" outlineLevel="0" collapsed="false">
      <c r="A206" s="9"/>
      <c r="B206" s="165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customFormat="false" ht="15.75" hidden="false" customHeight="true" outlineLevel="0" collapsed="false">
      <c r="A207" s="9"/>
      <c r="B207" s="165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customFormat="false" ht="15.75" hidden="false" customHeight="true" outlineLevel="0" collapsed="false">
      <c r="A208" s="9"/>
      <c r="B208" s="165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customFormat="false" ht="15.75" hidden="false" customHeight="true" outlineLevel="0" collapsed="false">
      <c r="A209" s="9"/>
      <c r="B209" s="165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customFormat="false" ht="15.75" hidden="false" customHeight="true" outlineLevel="0" collapsed="false">
      <c r="A210" s="9"/>
      <c r="B210" s="165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customFormat="false" ht="15.75" hidden="false" customHeight="true" outlineLevel="0" collapsed="false">
      <c r="A211" s="9"/>
      <c r="B211" s="165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customFormat="false" ht="15.75" hidden="false" customHeight="true" outlineLevel="0" collapsed="false">
      <c r="A212" s="9"/>
      <c r="B212" s="165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customFormat="false" ht="15.75" hidden="false" customHeight="true" outlineLevel="0" collapsed="false">
      <c r="A213" s="9"/>
      <c r="B213" s="165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customFormat="false" ht="15.75" hidden="false" customHeight="true" outlineLevel="0" collapsed="false">
      <c r="A214" s="9"/>
      <c r="B214" s="165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customFormat="false" ht="15.75" hidden="false" customHeight="true" outlineLevel="0" collapsed="false">
      <c r="A215" s="9"/>
      <c r="B215" s="165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customFormat="false" ht="15.75" hidden="false" customHeight="true" outlineLevel="0" collapsed="false">
      <c r="A216" s="9"/>
      <c r="B216" s="165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customFormat="false" ht="15.75" hidden="false" customHeight="true" outlineLevel="0" collapsed="false">
      <c r="A217" s="9"/>
      <c r="B217" s="165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customFormat="false" ht="15.75" hidden="false" customHeight="true" outlineLevel="0" collapsed="false">
      <c r="A218" s="9"/>
      <c r="B218" s="165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customFormat="false" ht="15.75" hidden="false" customHeight="true" outlineLevel="0" collapsed="false">
      <c r="A219" s="9"/>
      <c r="B219" s="165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customFormat="false" ht="15.75" hidden="false" customHeight="true" outlineLevel="0" collapsed="false">
      <c r="A220" s="9"/>
      <c r="B220" s="165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customFormat="false" ht="15.75" hidden="false" customHeight="true" outlineLevel="0" collapsed="false">
      <c r="A221" s="9"/>
      <c r="B221" s="165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customFormat="false" ht="15.75" hidden="false" customHeight="true" outlineLevel="0" collapsed="false">
      <c r="A222" s="9"/>
      <c r="B222" s="165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customFormat="false" ht="15.75" hidden="false" customHeight="true" outlineLevel="0" collapsed="false">
      <c r="A223" s="9"/>
      <c r="B223" s="165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customFormat="false" ht="15.75" hidden="false" customHeight="true" outlineLevel="0" collapsed="false">
      <c r="A224" s="9"/>
      <c r="B224" s="165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customFormat="false" ht="15.75" hidden="false" customHeight="true" outlineLevel="0" collapsed="false">
      <c r="A225" s="9"/>
      <c r="B225" s="165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customFormat="false" ht="15.75" hidden="false" customHeight="true" outlineLevel="0" collapsed="false">
      <c r="A226" s="9"/>
      <c r="B226" s="165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customFormat="false" ht="15.75" hidden="false" customHeight="true" outlineLevel="0" collapsed="false">
      <c r="A227" s="9"/>
      <c r="B227" s="165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customFormat="false" ht="15.75" hidden="false" customHeight="true" outlineLevel="0" collapsed="false">
      <c r="A228" s="9"/>
      <c r="B228" s="165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customFormat="false" ht="15.75" hidden="false" customHeight="true" outlineLevel="0" collapsed="false">
      <c r="A229" s="9"/>
      <c r="B229" s="165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customFormat="false" ht="15.75" hidden="false" customHeight="true" outlineLevel="0" collapsed="false">
      <c r="A230" s="9"/>
      <c r="B230" s="165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customFormat="false" ht="15.75" hidden="false" customHeight="true" outlineLevel="0" collapsed="false">
      <c r="A231" s="9"/>
      <c r="B231" s="165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customFormat="false" ht="15.75" hidden="false" customHeight="true" outlineLevel="0" collapsed="false">
      <c r="A232" s="9"/>
      <c r="B232" s="165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customFormat="false" ht="15.75" hidden="false" customHeight="true" outlineLevel="0" collapsed="false">
      <c r="A233" s="9"/>
      <c r="B233" s="165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customFormat="false" ht="15.75" hidden="false" customHeight="true" outlineLevel="0" collapsed="false">
      <c r="A234" s="9"/>
      <c r="B234" s="165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customFormat="false" ht="15.75" hidden="false" customHeight="true" outlineLevel="0" collapsed="false">
      <c r="A235" s="9"/>
      <c r="B235" s="165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customFormat="false" ht="15.75" hidden="false" customHeight="true" outlineLevel="0" collapsed="false">
      <c r="A236" s="9"/>
      <c r="B236" s="165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customFormat="false" ht="15.75" hidden="false" customHeight="true" outlineLevel="0" collapsed="false">
      <c r="A237" s="9"/>
      <c r="B237" s="165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customFormat="false" ht="15.75" hidden="false" customHeight="true" outlineLevel="0" collapsed="false">
      <c r="A238" s="9"/>
      <c r="B238" s="165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customFormat="false" ht="15.75" hidden="false" customHeight="true" outlineLevel="0" collapsed="false">
      <c r="A239" s="9"/>
      <c r="B239" s="165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customFormat="false" ht="15.75" hidden="false" customHeight="true" outlineLevel="0" collapsed="false">
      <c r="A240" s="9"/>
      <c r="B240" s="165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customFormat="false" ht="15.75" hidden="false" customHeight="true" outlineLevel="0" collapsed="false">
      <c r="A241" s="9"/>
      <c r="B241" s="165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customFormat="false" ht="15.75" hidden="false" customHeight="true" outlineLevel="0" collapsed="false">
      <c r="A242" s="9"/>
      <c r="B242" s="165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customFormat="false" ht="15.75" hidden="false" customHeight="true" outlineLevel="0" collapsed="false">
      <c r="A243" s="9"/>
      <c r="B243" s="165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customFormat="false" ht="15.75" hidden="false" customHeight="true" outlineLevel="0" collapsed="false">
      <c r="A244" s="9"/>
      <c r="B244" s="165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customFormat="false" ht="15.75" hidden="false" customHeight="true" outlineLevel="0" collapsed="false">
      <c r="A245" s="9"/>
      <c r="B245" s="165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customFormat="false" ht="15.75" hidden="false" customHeight="true" outlineLevel="0" collapsed="false">
      <c r="A246" s="9"/>
      <c r="B246" s="165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customFormat="false" ht="15.75" hidden="false" customHeight="true" outlineLevel="0" collapsed="false">
      <c r="A247" s="9"/>
      <c r="B247" s="165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customFormat="false" ht="15.75" hidden="false" customHeight="true" outlineLevel="0" collapsed="false">
      <c r="A248" s="9"/>
      <c r="B248" s="165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customFormat="false" ht="15.75" hidden="false" customHeight="true" outlineLevel="0" collapsed="false">
      <c r="A249" s="9"/>
      <c r="B249" s="165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customFormat="false" ht="15.75" hidden="false" customHeight="true" outlineLevel="0" collapsed="false">
      <c r="A250" s="9"/>
      <c r="B250" s="165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customFormat="false" ht="15.75" hidden="false" customHeight="true" outlineLevel="0" collapsed="false">
      <c r="A251" s="9"/>
      <c r="B251" s="165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customFormat="false" ht="15.75" hidden="false" customHeight="true" outlineLevel="0" collapsed="false">
      <c r="A252" s="9"/>
      <c r="B252" s="165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customFormat="false" ht="15.75" hidden="false" customHeight="true" outlineLevel="0" collapsed="false">
      <c r="A253" s="9"/>
      <c r="B253" s="165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customFormat="false" ht="15.75" hidden="false" customHeight="true" outlineLevel="0" collapsed="false">
      <c r="A254" s="9"/>
      <c r="B254" s="165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customFormat="false" ht="15.75" hidden="false" customHeight="true" outlineLevel="0" collapsed="false">
      <c r="A255" s="9"/>
      <c r="B255" s="165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customFormat="false" ht="15.75" hidden="false" customHeight="true" outlineLevel="0" collapsed="false">
      <c r="A256" s="9"/>
      <c r="B256" s="165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customFormat="false" ht="15.75" hidden="false" customHeight="true" outlineLevel="0" collapsed="false">
      <c r="A257" s="9"/>
      <c r="B257" s="165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customFormat="false" ht="15.75" hidden="false" customHeight="true" outlineLevel="0" collapsed="false">
      <c r="A258" s="9"/>
      <c r="B258" s="165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customFormat="false" ht="15.75" hidden="false" customHeight="true" outlineLevel="0" collapsed="false">
      <c r="A259" s="9"/>
      <c r="B259" s="165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customFormat="false" ht="15.75" hidden="false" customHeight="true" outlineLevel="0" collapsed="false">
      <c r="A260" s="9"/>
      <c r="B260" s="165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customFormat="false" ht="15.75" hidden="false" customHeight="true" outlineLevel="0" collapsed="false">
      <c r="A261" s="9"/>
      <c r="B261" s="165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customFormat="false" ht="15.75" hidden="false" customHeight="true" outlineLevel="0" collapsed="false">
      <c r="A262" s="9"/>
      <c r="B262" s="165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customFormat="false" ht="15.75" hidden="false" customHeight="true" outlineLevel="0" collapsed="false">
      <c r="A263" s="9"/>
      <c r="B263" s="165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customFormat="false" ht="15.75" hidden="false" customHeight="true" outlineLevel="0" collapsed="false">
      <c r="A264" s="9"/>
      <c r="B264" s="165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customFormat="false" ht="15.75" hidden="false" customHeight="true" outlineLevel="0" collapsed="false">
      <c r="A265" s="9"/>
      <c r="B265" s="165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customFormat="false" ht="15.75" hidden="false" customHeight="true" outlineLevel="0" collapsed="false">
      <c r="A266" s="9"/>
      <c r="B266" s="165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customFormat="false" ht="15.75" hidden="false" customHeight="true" outlineLevel="0" collapsed="false">
      <c r="A267" s="9"/>
      <c r="B267" s="165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customFormat="false" ht="15.75" hidden="false" customHeight="true" outlineLevel="0" collapsed="false">
      <c r="A268" s="9"/>
      <c r="B268" s="165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customFormat="false" ht="15.75" hidden="false" customHeight="true" outlineLevel="0" collapsed="false">
      <c r="A269" s="9"/>
      <c r="B269" s="165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customFormat="false" ht="15.75" hidden="false" customHeight="true" outlineLevel="0" collapsed="false">
      <c r="A270" s="9"/>
      <c r="B270" s="165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customFormat="false" ht="15.75" hidden="false" customHeight="true" outlineLevel="0" collapsed="false">
      <c r="A271" s="9"/>
      <c r="B271" s="165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customFormat="false" ht="15.75" hidden="false" customHeight="true" outlineLevel="0" collapsed="false">
      <c r="A272" s="9"/>
      <c r="B272" s="165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customFormat="false" ht="15.75" hidden="false" customHeight="true" outlineLevel="0" collapsed="false">
      <c r="A273" s="9"/>
      <c r="B273" s="165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customFormat="false" ht="15.75" hidden="false" customHeight="true" outlineLevel="0" collapsed="false">
      <c r="A274" s="9"/>
      <c r="B274" s="165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customFormat="false" ht="15.75" hidden="false" customHeight="true" outlineLevel="0" collapsed="false">
      <c r="A275" s="9"/>
      <c r="B275" s="165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customFormat="false" ht="15.75" hidden="false" customHeight="true" outlineLevel="0" collapsed="false">
      <c r="A276" s="9"/>
      <c r="B276" s="165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customFormat="false" ht="15.75" hidden="false" customHeight="true" outlineLevel="0" collapsed="false">
      <c r="A277" s="9"/>
      <c r="B277" s="165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customFormat="false" ht="15.75" hidden="false" customHeight="true" outlineLevel="0" collapsed="false">
      <c r="A278" s="9"/>
      <c r="B278" s="165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customFormat="false" ht="15.75" hidden="false" customHeight="true" outlineLevel="0" collapsed="false">
      <c r="A279" s="9"/>
      <c r="B279" s="165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customFormat="false" ht="15.75" hidden="false" customHeight="true" outlineLevel="0" collapsed="false">
      <c r="A280" s="9"/>
      <c r="B280" s="165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customFormat="false" ht="15.75" hidden="false" customHeight="true" outlineLevel="0" collapsed="false">
      <c r="A281" s="9"/>
      <c r="B281" s="165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customFormat="false" ht="15.75" hidden="false" customHeight="true" outlineLevel="0" collapsed="false">
      <c r="A282" s="9"/>
      <c r="B282" s="165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customFormat="false" ht="15.75" hidden="false" customHeight="true" outlineLevel="0" collapsed="false">
      <c r="A283" s="9"/>
      <c r="B283" s="165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customFormat="false" ht="15.75" hidden="false" customHeight="true" outlineLevel="0" collapsed="false">
      <c r="A284" s="9"/>
      <c r="B284" s="165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customFormat="false" ht="15.75" hidden="false" customHeight="true" outlineLevel="0" collapsed="false">
      <c r="A285" s="9"/>
      <c r="B285" s="165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customFormat="false" ht="15.75" hidden="false" customHeight="true" outlineLevel="0" collapsed="false">
      <c r="A286" s="9"/>
      <c r="B286" s="165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customFormat="false" ht="15.75" hidden="false" customHeight="true" outlineLevel="0" collapsed="false">
      <c r="A287" s="9"/>
      <c r="B287" s="165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customFormat="false" ht="15.75" hidden="false" customHeight="true" outlineLevel="0" collapsed="false">
      <c r="A288" s="9"/>
      <c r="B288" s="165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customFormat="false" ht="15.75" hidden="false" customHeight="true" outlineLevel="0" collapsed="false">
      <c r="A289" s="9"/>
      <c r="B289" s="165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customFormat="false" ht="15.75" hidden="false" customHeight="true" outlineLevel="0" collapsed="false">
      <c r="A290" s="9"/>
      <c r="B290" s="165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customFormat="false" ht="15.75" hidden="false" customHeight="true" outlineLevel="0" collapsed="false">
      <c r="A291" s="9"/>
      <c r="B291" s="165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customFormat="false" ht="15.75" hidden="false" customHeight="true" outlineLevel="0" collapsed="false">
      <c r="A292" s="9"/>
      <c r="B292" s="165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customFormat="false" ht="15.75" hidden="false" customHeight="true" outlineLevel="0" collapsed="false">
      <c r="A293" s="9"/>
      <c r="B293" s="165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customFormat="false" ht="15.75" hidden="false" customHeight="true" outlineLevel="0" collapsed="false">
      <c r="A294" s="9"/>
      <c r="B294" s="165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customFormat="false" ht="15.75" hidden="false" customHeight="true" outlineLevel="0" collapsed="false">
      <c r="A295" s="9"/>
      <c r="B295" s="165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customFormat="false" ht="15.75" hidden="false" customHeight="true" outlineLevel="0" collapsed="false">
      <c r="A296" s="9"/>
      <c r="B296" s="165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customFormat="false" ht="15.75" hidden="false" customHeight="true" outlineLevel="0" collapsed="false">
      <c r="A297" s="9"/>
      <c r="B297" s="165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customFormat="false" ht="15.75" hidden="false" customHeight="true" outlineLevel="0" collapsed="false">
      <c r="A298" s="9"/>
      <c r="B298" s="165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customFormat="false" ht="15.75" hidden="false" customHeight="true" outlineLevel="0" collapsed="false">
      <c r="A299" s="9"/>
      <c r="B299" s="165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customFormat="false" ht="15.75" hidden="false" customHeight="true" outlineLevel="0" collapsed="false">
      <c r="A300" s="9"/>
      <c r="B300" s="165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customFormat="false" ht="15.75" hidden="false" customHeight="true" outlineLevel="0" collapsed="false">
      <c r="A301" s="9"/>
      <c r="B301" s="165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customFormat="false" ht="15.75" hidden="false" customHeight="true" outlineLevel="0" collapsed="false">
      <c r="A302" s="9"/>
      <c r="B302" s="165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customFormat="false" ht="15.75" hidden="false" customHeight="true" outlineLevel="0" collapsed="false">
      <c r="A303" s="9"/>
      <c r="B303" s="165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customFormat="false" ht="15.75" hidden="false" customHeight="true" outlineLevel="0" collapsed="false">
      <c r="A304" s="9"/>
      <c r="B304" s="165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customFormat="false" ht="15.75" hidden="false" customHeight="true" outlineLevel="0" collapsed="false">
      <c r="A305" s="9"/>
      <c r="B305" s="165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customFormat="false" ht="15.75" hidden="false" customHeight="true" outlineLevel="0" collapsed="false">
      <c r="A306" s="9"/>
      <c r="B306" s="165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customFormat="false" ht="15.75" hidden="false" customHeight="true" outlineLevel="0" collapsed="false">
      <c r="A307" s="9"/>
      <c r="B307" s="165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customFormat="false" ht="15.75" hidden="false" customHeight="true" outlineLevel="0" collapsed="false">
      <c r="A308" s="9"/>
      <c r="B308" s="165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customFormat="false" ht="15.75" hidden="false" customHeight="true" outlineLevel="0" collapsed="false">
      <c r="A309" s="9"/>
      <c r="B309" s="165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customFormat="false" ht="15.75" hidden="false" customHeight="true" outlineLevel="0" collapsed="false">
      <c r="A310" s="9"/>
      <c r="B310" s="165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customFormat="false" ht="15.75" hidden="false" customHeight="true" outlineLevel="0" collapsed="false">
      <c r="A311" s="9"/>
      <c r="B311" s="165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customFormat="false" ht="15.75" hidden="false" customHeight="true" outlineLevel="0" collapsed="false">
      <c r="A312" s="9"/>
      <c r="B312" s="165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customFormat="false" ht="15.75" hidden="false" customHeight="true" outlineLevel="0" collapsed="false">
      <c r="A313" s="9"/>
      <c r="B313" s="165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customFormat="false" ht="15.75" hidden="false" customHeight="true" outlineLevel="0" collapsed="false">
      <c r="A314" s="9"/>
      <c r="B314" s="165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customFormat="false" ht="15.75" hidden="false" customHeight="true" outlineLevel="0" collapsed="false">
      <c r="A315" s="9"/>
      <c r="B315" s="165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customFormat="false" ht="15.75" hidden="false" customHeight="true" outlineLevel="0" collapsed="false">
      <c r="A316" s="9"/>
      <c r="B316" s="165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customFormat="false" ht="15.75" hidden="false" customHeight="true" outlineLevel="0" collapsed="false">
      <c r="A317" s="9"/>
      <c r="B317" s="165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customFormat="false" ht="15.75" hidden="false" customHeight="true" outlineLevel="0" collapsed="false">
      <c r="A318" s="9"/>
      <c r="B318" s="165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customFormat="false" ht="15.75" hidden="false" customHeight="true" outlineLevel="0" collapsed="false">
      <c r="A319" s="9"/>
      <c r="B319" s="165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customFormat="false" ht="15.75" hidden="false" customHeight="true" outlineLevel="0" collapsed="false">
      <c r="A320" s="9"/>
      <c r="B320" s="165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customFormat="false" ht="15.75" hidden="false" customHeight="true" outlineLevel="0" collapsed="false">
      <c r="A321" s="9"/>
      <c r="B321" s="165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customFormat="false" ht="15.75" hidden="false" customHeight="true" outlineLevel="0" collapsed="false">
      <c r="A322" s="9"/>
      <c r="B322" s="165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customFormat="false" ht="15.75" hidden="false" customHeight="true" outlineLevel="0" collapsed="false">
      <c r="A323" s="9"/>
      <c r="B323" s="165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customFormat="false" ht="15.75" hidden="false" customHeight="true" outlineLevel="0" collapsed="false">
      <c r="A324" s="9"/>
      <c r="B324" s="165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customFormat="false" ht="15.75" hidden="false" customHeight="true" outlineLevel="0" collapsed="false">
      <c r="A325" s="9"/>
      <c r="B325" s="165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customFormat="false" ht="15.75" hidden="false" customHeight="true" outlineLevel="0" collapsed="false">
      <c r="A326" s="9"/>
      <c r="B326" s="165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customFormat="false" ht="15.75" hidden="false" customHeight="true" outlineLevel="0" collapsed="false">
      <c r="A327" s="9"/>
      <c r="B327" s="165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customFormat="false" ht="15.75" hidden="false" customHeight="true" outlineLevel="0" collapsed="false">
      <c r="A328" s="9"/>
      <c r="B328" s="165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customFormat="false" ht="15.75" hidden="false" customHeight="true" outlineLevel="0" collapsed="false">
      <c r="A329" s="9"/>
      <c r="B329" s="165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customFormat="false" ht="15.75" hidden="false" customHeight="true" outlineLevel="0" collapsed="false">
      <c r="A330" s="9"/>
      <c r="B330" s="165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customFormat="false" ht="15.75" hidden="false" customHeight="true" outlineLevel="0" collapsed="false">
      <c r="A331" s="9"/>
      <c r="B331" s="165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customFormat="false" ht="15.75" hidden="false" customHeight="true" outlineLevel="0" collapsed="false">
      <c r="A332" s="9"/>
      <c r="B332" s="165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customFormat="false" ht="15.75" hidden="false" customHeight="true" outlineLevel="0" collapsed="false">
      <c r="A333" s="9"/>
      <c r="B333" s="165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customFormat="false" ht="15.75" hidden="false" customHeight="true" outlineLevel="0" collapsed="false">
      <c r="A334" s="9"/>
      <c r="B334" s="165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customFormat="false" ht="15.75" hidden="false" customHeight="true" outlineLevel="0" collapsed="false">
      <c r="A335" s="9"/>
      <c r="B335" s="165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customFormat="false" ht="15.75" hidden="false" customHeight="true" outlineLevel="0" collapsed="false">
      <c r="A336" s="9"/>
      <c r="B336" s="165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customFormat="false" ht="15.75" hidden="false" customHeight="true" outlineLevel="0" collapsed="false">
      <c r="A337" s="9"/>
      <c r="B337" s="165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customFormat="false" ht="15.75" hidden="false" customHeight="true" outlineLevel="0" collapsed="false">
      <c r="A338" s="9"/>
      <c r="B338" s="165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customFormat="false" ht="15.75" hidden="false" customHeight="true" outlineLevel="0" collapsed="false">
      <c r="A339" s="9"/>
      <c r="B339" s="165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customFormat="false" ht="15.75" hidden="false" customHeight="true" outlineLevel="0" collapsed="false">
      <c r="A340" s="9"/>
      <c r="B340" s="165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customFormat="false" ht="15.75" hidden="false" customHeight="true" outlineLevel="0" collapsed="false">
      <c r="A341" s="9"/>
      <c r="B341" s="165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customFormat="false" ht="15.75" hidden="false" customHeight="true" outlineLevel="0" collapsed="false">
      <c r="A342" s="9"/>
      <c r="B342" s="165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customFormat="false" ht="15.75" hidden="false" customHeight="true" outlineLevel="0" collapsed="false">
      <c r="A343" s="9"/>
      <c r="B343" s="165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customFormat="false" ht="15.75" hidden="false" customHeight="true" outlineLevel="0" collapsed="false">
      <c r="A344" s="9"/>
      <c r="B344" s="165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customFormat="false" ht="15.75" hidden="false" customHeight="true" outlineLevel="0" collapsed="false">
      <c r="A345" s="9"/>
      <c r="B345" s="165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customFormat="false" ht="15.75" hidden="false" customHeight="true" outlineLevel="0" collapsed="false">
      <c r="A346" s="9"/>
      <c r="B346" s="165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customFormat="false" ht="15.75" hidden="false" customHeight="true" outlineLevel="0" collapsed="false">
      <c r="A347" s="9"/>
      <c r="B347" s="165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customFormat="false" ht="15.75" hidden="false" customHeight="true" outlineLevel="0" collapsed="false">
      <c r="A348" s="9"/>
      <c r="B348" s="165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customFormat="false" ht="15.75" hidden="false" customHeight="true" outlineLevel="0" collapsed="false">
      <c r="A349" s="9"/>
      <c r="B349" s="165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customFormat="false" ht="15.75" hidden="false" customHeight="true" outlineLevel="0" collapsed="false">
      <c r="A350" s="9"/>
      <c r="B350" s="165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customFormat="false" ht="15.75" hidden="false" customHeight="true" outlineLevel="0" collapsed="false">
      <c r="A351" s="9"/>
      <c r="B351" s="165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customFormat="false" ht="15.75" hidden="false" customHeight="true" outlineLevel="0" collapsed="false">
      <c r="A352" s="9"/>
      <c r="B352" s="165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customFormat="false" ht="15.75" hidden="false" customHeight="true" outlineLevel="0" collapsed="false">
      <c r="A353" s="9"/>
      <c r="B353" s="165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customFormat="false" ht="15.75" hidden="false" customHeight="true" outlineLevel="0" collapsed="false">
      <c r="A354" s="9"/>
      <c r="B354" s="165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customFormat="false" ht="15.75" hidden="false" customHeight="true" outlineLevel="0" collapsed="false">
      <c r="A355" s="9"/>
      <c r="B355" s="165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customFormat="false" ht="15.75" hidden="false" customHeight="true" outlineLevel="0" collapsed="false">
      <c r="A356" s="9"/>
      <c r="B356" s="165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customFormat="false" ht="15.75" hidden="false" customHeight="true" outlineLevel="0" collapsed="false">
      <c r="A357" s="9"/>
      <c r="B357" s="165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customFormat="false" ht="15.75" hidden="false" customHeight="true" outlineLevel="0" collapsed="false">
      <c r="A358" s="9"/>
      <c r="B358" s="165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customFormat="false" ht="15.75" hidden="false" customHeight="true" outlineLevel="0" collapsed="false">
      <c r="A359" s="9"/>
      <c r="B359" s="165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customFormat="false" ht="15.75" hidden="false" customHeight="true" outlineLevel="0" collapsed="false">
      <c r="A360" s="9"/>
      <c r="B360" s="165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customFormat="false" ht="15.75" hidden="false" customHeight="true" outlineLevel="0" collapsed="false">
      <c r="A361" s="9"/>
      <c r="B361" s="165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customFormat="false" ht="15.75" hidden="false" customHeight="true" outlineLevel="0" collapsed="false">
      <c r="A362" s="9"/>
      <c r="B362" s="165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customFormat="false" ht="15.75" hidden="false" customHeight="true" outlineLevel="0" collapsed="false">
      <c r="A363" s="9"/>
      <c r="B363" s="165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customFormat="false" ht="15.75" hidden="false" customHeight="true" outlineLevel="0" collapsed="false">
      <c r="A364" s="9"/>
      <c r="B364" s="165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customFormat="false" ht="15.75" hidden="false" customHeight="true" outlineLevel="0" collapsed="false">
      <c r="A365" s="9"/>
      <c r="B365" s="165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customFormat="false" ht="15.75" hidden="false" customHeight="true" outlineLevel="0" collapsed="false">
      <c r="A366" s="9"/>
      <c r="B366" s="165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customFormat="false" ht="15.75" hidden="false" customHeight="true" outlineLevel="0" collapsed="false">
      <c r="A367" s="9"/>
      <c r="B367" s="165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customFormat="false" ht="15.75" hidden="false" customHeight="true" outlineLevel="0" collapsed="false">
      <c r="A368" s="9"/>
      <c r="B368" s="165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customFormat="false" ht="15.75" hidden="false" customHeight="true" outlineLevel="0" collapsed="false">
      <c r="A369" s="9"/>
      <c r="B369" s="165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customFormat="false" ht="15.75" hidden="false" customHeight="true" outlineLevel="0" collapsed="false">
      <c r="A370" s="9"/>
      <c r="B370" s="165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customFormat="false" ht="15.75" hidden="false" customHeight="true" outlineLevel="0" collapsed="false">
      <c r="A371" s="9"/>
      <c r="B371" s="165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customFormat="false" ht="15.75" hidden="false" customHeight="true" outlineLevel="0" collapsed="false">
      <c r="A372" s="9"/>
      <c r="B372" s="165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customFormat="false" ht="15.75" hidden="false" customHeight="true" outlineLevel="0" collapsed="false">
      <c r="A373" s="9"/>
      <c r="B373" s="165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customFormat="false" ht="15.75" hidden="false" customHeight="true" outlineLevel="0" collapsed="false">
      <c r="A374" s="9"/>
      <c r="B374" s="165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customFormat="false" ht="15.75" hidden="false" customHeight="true" outlineLevel="0" collapsed="false">
      <c r="A375" s="9"/>
      <c r="B375" s="165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customFormat="false" ht="15.75" hidden="false" customHeight="true" outlineLevel="0" collapsed="false">
      <c r="A376" s="9"/>
      <c r="B376" s="165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customFormat="false" ht="15.75" hidden="false" customHeight="true" outlineLevel="0" collapsed="false">
      <c r="A377" s="9"/>
      <c r="B377" s="165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customFormat="false" ht="15.75" hidden="false" customHeight="true" outlineLevel="0" collapsed="false">
      <c r="A378" s="9"/>
      <c r="B378" s="165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customFormat="false" ht="15.75" hidden="false" customHeight="true" outlineLevel="0" collapsed="false">
      <c r="A379" s="9"/>
      <c r="B379" s="165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customFormat="false" ht="15.75" hidden="false" customHeight="true" outlineLevel="0" collapsed="false">
      <c r="A380" s="9"/>
      <c r="B380" s="165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customFormat="false" ht="15.75" hidden="false" customHeight="true" outlineLevel="0" collapsed="false">
      <c r="A381" s="9"/>
      <c r="B381" s="165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customFormat="false" ht="15.75" hidden="false" customHeight="true" outlineLevel="0" collapsed="false">
      <c r="A382" s="9"/>
      <c r="B382" s="165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customFormat="false" ht="15.75" hidden="false" customHeight="true" outlineLevel="0" collapsed="false">
      <c r="A383" s="9"/>
      <c r="B383" s="165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customFormat="false" ht="15.75" hidden="false" customHeight="true" outlineLevel="0" collapsed="false">
      <c r="A384" s="9"/>
      <c r="B384" s="165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customFormat="false" ht="15.75" hidden="false" customHeight="true" outlineLevel="0" collapsed="false">
      <c r="A385" s="9"/>
      <c r="B385" s="165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customFormat="false" ht="15.75" hidden="false" customHeight="true" outlineLevel="0" collapsed="false">
      <c r="A386" s="9"/>
      <c r="B386" s="165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customFormat="false" ht="15.75" hidden="false" customHeight="true" outlineLevel="0" collapsed="false">
      <c r="A387" s="9"/>
      <c r="B387" s="165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customFormat="false" ht="15.75" hidden="false" customHeight="true" outlineLevel="0" collapsed="false">
      <c r="A388" s="9"/>
      <c r="B388" s="165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customFormat="false" ht="15.75" hidden="false" customHeight="true" outlineLevel="0" collapsed="false">
      <c r="A389" s="9"/>
      <c r="B389" s="165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customFormat="false" ht="15.75" hidden="false" customHeight="true" outlineLevel="0" collapsed="false">
      <c r="A390" s="9"/>
      <c r="B390" s="165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customFormat="false" ht="15.75" hidden="false" customHeight="true" outlineLevel="0" collapsed="false">
      <c r="A391" s="9"/>
      <c r="B391" s="165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customFormat="false" ht="15.75" hidden="false" customHeight="true" outlineLevel="0" collapsed="false">
      <c r="A392" s="9"/>
      <c r="B392" s="165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customFormat="false" ht="15.75" hidden="false" customHeight="true" outlineLevel="0" collapsed="false">
      <c r="A393" s="9"/>
      <c r="B393" s="165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customFormat="false" ht="15.75" hidden="false" customHeight="true" outlineLevel="0" collapsed="false">
      <c r="A394" s="9"/>
      <c r="B394" s="165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customFormat="false" ht="15.75" hidden="false" customHeight="true" outlineLevel="0" collapsed="false">
      <c r="A395" s="9"/>
      <c r="B395" s="165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customFormat="false" ht="15.75" hidden="false" customHeight="true" outlineLevel="0" collapsed="false">
      <c r="A396" s="9"/>
      <c r="B396" s="165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customFormat="false" ht="15.75" hidden="false" customHeight="true" outlineLevel="0" collapsed="false">
      <c r="A397" s="9"/>
      <c r="B397" s="165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customFormat="false" ht="15.75" hidden="false" customHeight="true" outlineLevel="0" collapsed="false">
      <c r="A398" s="9"/>
      <c r="B398" s="165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customFormat="false" ht="15.75" hidden="false" customHeight="true" outlineLevel="0" collapsed="false">
      <c r="A399" s="9"/>
      <c r="B399" s="165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customFormat="false" ht="15.75" hidden="false" customHeight="true" outlineLevel="0" collapsed="false">
      <c r="A400" s="9"/>
      <c r="B400" s="165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customFormat="false" ht="15.75" hidden="false" customHeight="true" outlineLevel="0" collapsed="false">
      <c r="A401" s="9"/>
      <c r="B401" s="165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customFormat="false" ht="15.75" hidden="false" customHeight="true" outlineLevel="0" collapsed="false">
      <c r="A402" s="9"/>
      <c r="B402" s="165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customFormat="false" ht="15.75" hidden="false" customHeight="true" outlineLevel="0" collapsed="false">
      <c r="A403" s="9"/>
      <c r="B403" s="165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customFormat="false" ht="15.75" hidden="false" customHeight="true" outlineLevel="0" collapsed="false">
      <c r="A404" s="9"/>
      <c r="B404" s="165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customFormat="false" ht="15.75" hidden="false" customHeight="true" outlineLevel="0" collapsed="false">
      <c r="A405" s="9"/>
      <c r="B405" s="165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customFormat="false" ht="15.75" hidden="false" customHeight="true" outlineLevel="0" collapsed="false">
      <c r="A406" s="9"/>
      <c r="B406" s="165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customFormat="false" ht="15.75" hidden="false" customHeight="true" outlineLevel="0" collapsed="false">
      <c r="A407" s="9"/>
      <c r="B407" s="165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customFormat="false" ht="15.75" hidden="false" customHeight="true" outlineLevel="0" collapsed="false">
      <c r="A408" s="9"/>
      <c r="B408" s="165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customFormat="false" ht="15.75" hidden="false" customHeight="true" outlineLevel="0" collapsed="false">
      <c r="A409" s="9"/>
      <c r="B409" s="165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customFormat="false" ht="15.75" hidden="false" customHeight="true" outlineLevel="0" collapsed="false">
      <c r="A410" s="9"/>
      <c r="B410" s="165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customFormat="false" ht="15.75" hidden="false" customHeight="true" outlineLevel="0" collapsed="false">
      <c r="A411" s="9"/>
      <c r="B411" s="165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customFormat="false" ht="15.75" hidden="false" customHeight="true" outlineLevel="0" collapsed="false">
      <c r="A412" s="9"/>
      <c r="B412" s="165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customFormat="false" ht="15.75" hidden="false" customHeight="true" outlineLevel="0" collapsed="false">
      <c r="A413" s="9"/>
      <c r="B413" s="165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customFormat="false" ht="15.75" hidden="false" customHeight="true" outlineLevel="0" collapsed="false">
      <c r="A414" s="9"/>
      <c r="B414" s="165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customFormat="false" ht="15.75" hidden="false" customHeight="true" outlineLevel="0" collapsed="false">
      <c r="A415" s="9"/>
      <c r="B415" s="165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customFormat="false" ht="15.75" hidden="false" customHeight="true" outlineLevel="0" collapsed="false">
      <c r="A416" s="9"/>
      <c r="B416" s="165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customFormat="false" ht="15.75" hidden="false" customHeight="true" outlineLevel="0" collapsed="false">
      <c r="A417" s="9"/>
      <c r="B417" s="165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customFormat="false" ht="15.75" hidden="false" customHeight="true" outlineLevel="0" collapsed="false">
      <c r="A418" s="9"/>
      <c r="B418" s="165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customFormat="false" ht="15.75" hidden="false" customHeight="true" outlineLevel="0" collapsed="false">
      <c r="A419" s="9"/>
      <c r="B419" s="165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customFormat="false" ht="15.75" hidden="false" customHeight="true" outlineLevel="0" collapsed="false">
      <c r="A420" s="9"/>
      <c r="B420" s="165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customFormat="false" ht="15.75" hidden="false" customHeight="true" outlineLevel="0" collapsed="false">
      <c r="A421" s="9"/>
      <c r="B421" s="165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customFormat="false" ht="15.75" hidden="false" customHeight="true" outlineLevel="0" collapsed="false">
      <c r="A422" s="9"/>
      <c r="B422" s="165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customFormat="false" ht="15.75" hidden="false" customHeight="true" outlineLevel="0" collapsed="false">
      <c r="A423" s="9"/>
      <c r="B423" s="165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customFormat="false" ht="15.75" hidden="false" customHeight="true" outlineLevel="0" collapsed="false">
      <c r="A424" s="9"/>
      <c r="B424" s="165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customFormat="false" ht="15.75" hidden="false" customHeight="true" outlineLevel="0" collapsed="false">
      <c r="A425" s="9"/>
      <c r="B425" s="165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customFormat="false" ht="15.75" hidden="false" customHeight="true" outlineLevel="0" collapsed="false">
      <c r="A426" s="9"/>
      <c r="B426" s="165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customFormat="false" ht="15.75" hidden="false" customHeight="true" outlineLevel="0" collapsed="false">
      <c r="A427" s="9"/>
      <c r="B427" s="165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customFormat="false" ht="15.75" hidden="false" customHeight="true" outlineLevel="0" collapsed="false">
      <c r="A428" s="9"/>
      <c r="B428" s="165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customFormat="false" ht="15.75" hidden="false" customHeight="true" outlineLevel="0" collapsed="false">
      <c r="A429" s="9"/>
      <c r="B429" s="165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customFormat="false" ht="15.75" hidden="false" customHeight="true" outlineLevel="0" collapsed="false">
      <c r="A430" s="9"/>
      <c r="B430" s="165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customFormat="false" ht="15.75" hidden="false" customHeight="true" outlineLevel="0" collapsed="false">
      <c r="A431" s="9"/>
      <c r="B431" s="165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customFormat="false" ht="15.75" hidden="false" customHeight="true" outlineLevel="0" collapsed="false">
      <c r="A432" s="9"/>
      <c r="B432" s="165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customFormat="false" ht="15.75" hidden="false" customHeight="true" outlineLevel="0" collapsed="false">
      <c r="A433" s="9"/>
      <c r="B433" s="165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customFormat="false" ht="15.75" hidden="false" customHeight="true" outlineLevel="0" collapsed="false">
      <c r="A434" s="9"/>
      <c r="B434" s="165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customFormat="false" ht="15.75" hidden="false" customHeight="true" outlineLevel="0" collapsed="false">
      <c r="A435" s="9"/>
      <c r="B435" s="165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customFormat="false" ht="15.75" hidden="false" customHeight="true" outlineLevel="0" collapsed="false">
      <c r="A436" s="9"/>
      <c r="B436" s="165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customFormat="false" ht="15.75" hidden="false" customHeight="true" outlineLevel="0" collapsed="false">
      <c r="A437" s="9"/>
      <c r="B437" s="165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customFormat="false" ht="15.75" hidden="false" customHeight="true" outlineLevel="0" collapsed="false">
      <c r="A438" s="9"/>
      <c r="B438" s="165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customFormat="false" ht="15.75" hidden="false" customHeight="true" outlineLevel="0" collapsed="false">
      <c r="A439" s="9"/>
      <c r="B439" s="165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customFormat="false" ht="15.75" hidden="false" customHeight="true" outlineLevel="0" collapsed="false">
      <c r="A440" s="9"/>
      <c r="B440" s="165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customFormat="false" ht="15.75" hidden="false" customHeight="true" outlineLevel="0" collapsed="false">
      <c r="A441" s="9"/>
      <c r="B441" s="165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customFormat="false" ht="15.75" hidden="false" customHeight="true" outlineLevel="0" collapsed="false">
      <c r="A442" s="9"/>
      <c r="B442" s="165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customFormat="false" ht="15.75" hidden="false" customHeight="true" outlineLevel="0" collapsed="false">
      <c r="A443" s="9"/>
      <c r="B443" s="165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customFormat="false" ht="15.75" hidden="false" customHeight="true" outlineLevel="0" collapsed="false">
      <c r="A444" s="9"/>
      <c r="B444" s="165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customFormat="false" ht="15.75" hidden="false" customHeight="true" outlineLevel="0" collapsed="false">
      <c r="A445" s="9"/>
      <c r="B445" s="165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customFormat="false" ht="15.75" hidden="false" customHeight="true" outlineLevel="0" collapsed="false">
      <c r="A446" s="9"/>
      <c r="B446" s="165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customFormat="false" ht="15.75" hidden="false" customHeight="true" outlineLevel="0" collapsed="false">
      <c r="A447" s="9"/>
      <c r="B447" s="165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customFormat="false" ht="15.75" hidden="false" customHeight="true" outlineLevel="0" collapsed="false">
      <c r="A448" s="9"/>
      <c r="B448" s="165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customFormat="false" ht="15.75" hidden="false" customHeight="true" outlineLevel="0" collapsed="false">
      <c r="A449" s="9"/>
      <c r="B449" s="165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customFormat="false" ht="15.75" hidden="false" customHeight="true" outlineLevel="0" collapsed="false">
      <c r="A450" s="9"/>
      <c r="B450" s="165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customFormat="false" ht="15.75" hidden="false" customHeight="true" outlineLevel="0" collapsed="false">
      <c r="A451" s="9"/>
      <c r="B451" s="165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customFormat="false" ht="15.75" hidden="false" customHeight="true" outlineLevel="0" collapsed="false">
      <c r="A452" s="9"/>
      <c r="B452" s="165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customFormat="false" ht="15.75" hidden="false" customHeight="true" outlineLevel="0" collapsed="false">
      <c r="A453" s="9"/>
      <c r="B453" s="165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customFormat="false" ht="15.75" hidden="false" customHeight="true" outlineLevel="0" collapsed="false">
      <c r="A454" s="9"/>
      <c r="B454" s="165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customFormat="false" ht="15.75" hidden="false" customHeight="true" outlineLevel="0" collapsed="false">
      <c r="A455" s="9"/>
      <c r="B455" s="165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customFormat="false" ht="15.75" hidden="false" customHeight="true" outlineLevel="0" collapsed="false">
      <c r="A456" s="9"/>
      <c r="B456" s="165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customFormat="false" ht="15.75" hidden="false" customHeight="true" outlineLevel="0" collapsed="false">
      <c r="A457" s="9"/>
      <c r="B457" s="165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customFormat="false" ht="15.75" hidden="false" customHeight="true" outlineLevel="0" collapsed="false">
      <c r="A458" s="9"/>
      <c r="B458" s="165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customFormat="false" ht="15.75" hidden="false" customHeight="true" outlineLevel="0" collapsed="false">
      <c r="A459" s="9"/>
      <c r="B459" s="165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customFormat="false" ht="15.75" hidden="false" customHeight="true" outlineLevel="0" collapsed="false">
      <c r="A460" s="9"/>
      <c r="B460" s="165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customFormat="false" ht="15.75" hidden="false" customHeight="true" outlineLevel="0" collapsed="false">
      <c r="A461" s="9"/>
      <c r="B461" s="165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customFormat="false" ht="15.75" hidden="false" customHeight="true" outlineLevel="0" collapsed="false">
      <c r="A462" s="9"/>
      <c r="B462" s="165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customFormat="false" ht="15.75" hidden="false" customHeight="true" outlineLevel="0" collapsed="false">
      <c r="A463" s="9"/>
      <c r="B463" s="165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customFormat="false" ht="15.75" hidden="false" customHeight="true" outlineLevel="0" collapsed="false">
      <c r="A464" s="9"/>
      <c r="B464" s="165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customFormat="false" ht="15.75" hidden="false" customHeight="true" outlineLevel="0" collapsed="false">
      <c r="A465" s="9"/>
      <c r="B465" s="165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customFormat="false" ht="15.75" hidden="false" customHeight="true" outlineLevel="0" collapsed="false">
      <c r="A466" s="9"/>
      <c r="B466" s="165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customFormat="false" ht="15.75" hidden="false" customHeight="true" outlineLevel="0" collapsed="false">
      <c r="A467" s="9"/>
      <c r="B467" s="165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customFormat="false" ht="15.75" hidden="false" customHeight="true" outlineLevel="0" collapsed="false">
      <c r="A468" s="9"/>
      <c r="B468" s="165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customFormat="false" ht="15.75" hidden="false" customHeight="true" outlineLevel="0" collapsed="false">
      <c r="A469" s="9"/>
      <c r="B469" s="165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customFormat="false" ht="15.75" hidden="false" customHeight="true" outlineLevel="0" collapsed="false">
      <c r="A470" s="9"/>
      <c r="B470" s="165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customFormat="false" ht="15.75" hidden="false" customHeight="true" outlineLevel="0" collapsed="false">
      <c r="A471" s="9"/>
      <c r="B471" s="165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customFormat="false" ht="15.75" hidden="false" customHeight="true" outlineLevel="0" collapsed="false">
      <c r="A472" s="9"/>
      <c r="B472" s="165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customFormat="false" ht="15.75" hidden="false" customHeight="true" outlineLevel="0" collapsed="false">
      <c r="A473" s="9"/>
      <c r="B473" s="165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customFormat="false" ht="15.75" hidden="false" customHeight="true" outlineLevel="0" collapsed="false">
      <c r="A474" s="9"/>
      <c r="B474" s="165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customFormat="false" ht="15.75" hidden="false" customHeight="true" outlineLevel="0" collapsed="false">
      <c r="A475" s="9"/>
      <c r="B475" s="165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customFormat="false" ht="15.75" hidden="false" customHeight="true" outlineLevel="0" collapsed="false">
      <c r="A476" s="9"/>
      <c r="B476" s="165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customFormat="false" ht="15.75" hidden="false" customHeight="true" outlineLevel="0" collapsed="false">
      <c r="A477" s="9"/>
      <c r="B477" s="165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customFormat="false" ht="15.75" hidden="false" customHeight="true" outlineLevel="0" collapsed="false">
      <c r="A478" s="9"/>
      <c r="B478" s="165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customFormat="false" ht="15.75" hidden="false" customHeight="true" outlineLevel="0" collapsed="false">
      <c r="A479" s="9"/>
      <c r="B479" s="165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customFormat="false" ht="15.75" hidden="false" customHeight="true" outlineLevel="0" collapsed="false">
      <c r="A480" s="9"/>
      <c r="B480" s="165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customFormat="false" ht="15.75" hidden="false" customHeight="true" outlineLevel="0" collapsed="false">
      <c r="A481" s="9"/>
      <c r="B481" s="165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customFormat="false" ht="15.75" hidden="false" customHeight="true" outlineLevel="0" collapsed="false">
      <c r="A482" s="9"/>
      <c r="B482" s="165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customFormat="false" ht="15.75" hidden="false" customHeight="true" outlineLevel="0" collapsed="false">
      <c r="A483" s="9"/>
      <c r="B483" s="165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customFormat="false" ht="15.75" hidden="false" customHeight="true" outlineLevel="0" collapsed="false">
      <c r="A484" s="9"/>
      <c r="B484" s="165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customFormat="false" ht="15.75" hidden="false" customHeight="true" outlineLevel="0" collapsed="false">
      <c r="A485" s="9"/>
      <c r="B485" s="165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customFormat="false" ht="15.75" hidden="false" customHeight="true" outlineLevel="0" collapsed="false">
      <c r="A486" s="9"/>
      <c r="B486" s="165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customFormat="false" ht="15.75" hidden="false" customHeight="true" outlineLevel="0" collapsed="false">
      <c r="A487" s="9"/>
      <c r="B487" s="165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customFormat="false" ht="15.75" hidden="false" customHeight="true" outlineLevel="0" collapsed="false">
      <c r="A488" s="9"/>
      <c r="B488" s="165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customFormat="false" ht="15.75" hidden="false" customHeight="true" outlineLevel="0" collapsed="false">
      <c r="A489" s="9"/>
      <c r="B489" s="165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customFormat="false" ht="15.75" hidden="false" customHeight="true" outlineLevel="0" collapsed="false">
      <c r="A490" s="9"/>
      <c r="B490" s="165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customFormat="false" ht="15.75" hidden="false" customHeight="true" outlineLevel="0" collapsed="false">
      <c r="A491" s="9"/>
      <c r="B491" s="165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customFormat="false" ht="15.75" hidden="false" customHeight="true" outlineLevel="0" collapsed="false">
      <c r="A492" s="9"/>
      <c r="B492" s="165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customFormat="false" ht="15.75" hidden="false" customHeight="true" outlineLevel="0" collapsed="false">
      <c r="A493" s="9"/>
      <c r="B493" s="165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customFormat="false" ht="15.75" hidden="false" customHeight="true" outlineLevel="0" collapsed="false">
      <c r="A494" s="9"/>
      <c r="B494" s="165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customFormat="false" ht="15.75" hidden="false" customHeight="true" outlineLevel="0" collapsed="false">
      <c r="A495" s="9"/>
      <c r="B495" s="165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customFormat="false" ht="15.75" hidden="false" customHeight="true" outlineLevel="0" collapsed="false">
      <c r="A496" s="9"/>
      <c r="B496" s="165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customFormat="false" ht="15.75" hidden="false" customHeight="true" outlineLevel="0" collapsed="false">
      <c r="A497" s="9"/>
      <c r="B497" s="165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customFormat="false" ht="15.75" hidden="false" customHeight="true" outlineLevel="0" collapsed="false">
      <c r="A498" s="9"/>
      <c r="B498" s="165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customFormat="false" ht="15.75" hidden="false" customHeight="true" outlineLevel="0" collapsed="false">
      <c r="A499" s="9"/>
      <c r="B499" s="165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customFormat="false" ht="15.75" hidden="false" customHeight="true" outlineLevel="0" collapsed="false">
      <c r="A500" s="9"/>
      <c r="B500" s="165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customFormat="false" ht="15.75" hidden="false" customHeight="true" outlineLevel="0" collapsed="false">
      <c r="A501" s="9"/>
      <c r="B501" s="165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customFormat="false" ht="15.75" hidden="false" customHeight="true" outlineLevel="0" collapsed="false">
      <c r="A502" s="9"/>
      <c r="B502" s="165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customFormat="false" ht="15.75" hidden="false" customHeight="true" outlineLevel="0" collapsed="false">
      <c r="A503" s="9"/>
      <c r="B503" s="165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customFormat="false" ht="15.75" hidden="false" customHeight="true" outlineLevel="0" collapsed="false">
      <c r="A504" s="9"/>
      <c r="B504" s="165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customFormat="false" ht="15.75" hidden="false" customHeight="true" outlineLevel="0" collapsed="false">
      <c r="A505" s="9"/>
      <c r="B505" s="165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customFormat="false" ht="15.75" hidden="false" customHeight="true" outlineLevel="0" collapsed="false">
      <c r="A506" s="9"/>
      <c r="B506" s="165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customFormat="false" ht="15.75" hidden="false" customHeight="true" outlineLevel="0" collapsed="false">
      <c r="A507" s="9"/>
      <c r="B507" s="165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customFormat="false" ht="15.75" hidden="false" customHeight="true" outlineLevel="0" collapsed="false">
      <c r="A508" s="9"/>
      <c r="B508" s="165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customFormat="false" ht="15.75" hidden="false" customHeight="true" outlineLevel="0" collapsed="false">
      <c r="A509" s="9"/>
      <c r="B509" s="165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customFormat="false" ht="15.75" hidden="false" customHeight="true" outlineLevel="0" collapsed="false">
      <c r="A510" s="9"/>
      <c r="B510" s="165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customFormat="false" ht="15.75" hidden="false" customHeight="true" outlineLevel="0" collapsed="false">
      <c r="A511" s="9"/>
      <c r="B511" s="165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customFormat="false" ht="15.75" hidden="false" customHeight="true" outlineLevel="0" collapsed="false">
      <c r="A512" s="9"/>
      <c r="B512" s="165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customFormat="false" ht="15.75" hidden="false" customHeight="true" outlineLevel="0" collapsed="false">
      <c r="A513" s="9"/>
      <c r="B513" s="165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customFormat="false" ht="15.75" hidden="false" customHeight="true" outlineLevel="0" collapsed="false">
      <c r="A514" s="9"/>
      <c r="B514" s="165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customFormat="false" ht="15.75" hidden="false" customHeight="true" outlineLevel="0" collapsed="false">
      <c r="A515" s="9"/>
      <c r="B515" s="165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customFormat="false" ht="15.75" hidden="false" customHeight="true" outlineLevel="0" collapsed="false">
      <c r="A516" s="9"/>
      <c r="B516" s="165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customFormat="false" ht="15.75" hidden="false" customHeight="true" outlineLevel="0" collapsed="false">
      <c r="A517" s="9"/>
      <c r="B517" s="165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customFormat="false" ht="15.75" hidden="false" customHeight="true" outlineLevel="0" collapsed="false">
      <c r="A518" s="9"/>
      <c r="B518" s="165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customFormat="false" ht="15.75" hidden="false" customHeight="true" outlineLevel="0" collapsed="false">
      <c r="A519" s="9"/>
      <c r="B519" s="165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customFormat="false" ht="15.75" hidden="false" customHeight="true" outlineLevel="0" collapsed="false">
      <c r="A520" s="9"/>
      <c r="B520" s="165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customFormat="false" ht="15.75" hidden="false" customHeight="true" outlineLevel="0" collapsed="false">
      <c r="A521" s="9"/>
      <c r="B521" s="165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customFormat="false" ht="15.75" hidden="false" customHeight="true" outlineLevel="0" collapsed="false">
      <c r="A522" s="9"/>
      <c r="B522" s="165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customFormat="false" ht="15.75" hidden="false" customHeight="true" outlineLevel="0" collapsed="false">
      <c r="A523" s="9"/>
      <c r="B523" s="165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customFormat="false" ht="15.75" hidden="false" customHeight="true" outlineLevel="0" collapsed="false">
      <c r="A524" s="9"/>
      <c r="B524" s="165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customFormat="false" ht="15.75" hidden="false" customHeight="true" outlineLevel="0" collapsed="false">
      <c r="A525" s="9"/>
      <c r="B525" s="165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customFormat="false" ht="15.75" hidden="false" customHeight="true" outlineLevel="0" collapsed="false">
      <c r="A526" s="9"/>
      <c r="B526" s="165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customFormat="false" ht="15.75" hidden="false" customHeight="true" outlineLevel="0" collapsed="false">
      <c r="A527" s="9"/>
      <c r="B527" s="165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customFormat="false" ht="15.75" hidden="false" customHeight="true" outlineLevel="0" collapsed="false">
      <c r="A528" s="9"/>
      <c r="B528" s="165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customFormat="false" ht="15.75" hidden="false" customHeight="true" outlineLevel="0" collapsed="false">
      <c r="A529" s="9"/>
      <c r="B529" s="165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customFormat="false" ht="15.75" hidden="false" customHeight="true" outlineLevel="0" collapsed="false">
      <c r="A530" s="9"/>
      <c r="B530" s="165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customFormat="false" ht="15.75" hidden="false" customHeight="true" outlineLevel="0" collapsed="false">
      <c r="A531" s="9"/>
      <c r="B531" s="165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customFormat="false" ht="15.75" hidden="false" customHeight="true" outlineLevel="0" collapsed="false">
      <c r="A532" s="9"/>
      <c r="B532" s="165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customFormat="false" ht="15.75" hidden="false" customHeight="true" outlineLevel="0" collapsed="false">
      <c r="A533" s="9"/>
      <c r="B533" s="165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customFormat="false" ht="15.75" hidden="false" customHeight="true" outlineLevel="0" collapsed="false">
      <c r="A534" s="9"/>
      <c r="B534" s="165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customFormat="false" ht="15.75" hidden="false" customHeight="true" outlineLevel="0" collapsed="false">
      <c r="A535" s="9"/>
      <c r="B535" s="165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customFormat="false" ht="15.75" hidden="false" customHeight="true" outlineLevel="0" collapsed="false">
      <c r="A536" s="9"/>
      <c r="B536" s="165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customFormat="false" ht="15.75" hidden="false" customHeight="true" outlineLevel="0" collapsed="false">
      <c r="A537" s="9"/>
      <c r="B537" s="165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customFormat="false" ht="15.75" hidden="false" customHeight="true" outlineLevel="0" collapsed="false">
      <c r="A538" s="9"/>
      <c r="B538" s="165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customFormat="false" ht="15.75" hidden="false" customHeight="true" outlineLevel="0" collapsed="false">
      <c r="A539" s="9"/>
      <c r="B539" s="165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customFormat="false" ht="15.75" hidden="false" customHeight="true" outlineLevel="0" collapsed="false">
      <c r="A540" s="9"/>
      <c r="B540" s="165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customFormat="false" ht="15.75" hidden="false" customHeight="true" outlineLevel="0" collapsed="false">
      <c r="A541" s="9"/>
      <c r="B541" s="165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customFormat="false" ht="15.75" hidden="false" customHeight="true" outlineLevel="0" collapsed="false">
      <c r="A542" s="9"/>
      <c r="B542" s="165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customFormat="false" ht="15.75" hidden="false" customHeight="true" outlineLevel="0" collapsed="false">
      <c r="A543" s="9"/>
      <c r="B543" s="165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customFormat="false" ht="15.75" hidden="false" customHeight="true" outlineLevel="0" collapsed="false">
      <c r="A544" s="9"/>
      <c r="B544" s="165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customFormat="false" ht="15.75" hidden="false" customHeight="true" outlineLevel="0" collapsed="false">
      <c r="A545" s="9"/>
      <c r="B545" s="165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customFormat="false" ht="15.75" hidden="false" customHeight="true" outlineLevel="0" collapsed="false">
      <c r="A546" s="9"/>
      <c r="B546" s="165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customFormat="false" ht="15.75" hidden="false" customHeight="true" outlineLevel="0" collapsed="false">
      <c r="A547" s="9"/>
      <c r="B547" s="165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customFormat="false" ht="15.75" hidden="false" customHeight="true" outlineLevel="0" collapsed="false">
      <c r="A548" s="9"/>
      <c r="B548" s="165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customFormat="false" ht="15.75" hidden="false" customHeight="true" outlineLevel="0" collapsed="false">
      <c r="A549" s="9"/>
      <c r="B549" s="165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customFormat="false" ht="15.75" hidden="false" customHeight="true" outlineLevel="0" collapsed="false">
      <c r="A550" s="9"/>
      <c r="B550" s="165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customFormat="false" ht="15.75" hidden="false" customHeight="true" outlineLevel="0" collapsed="false">
      <c r="A551" s="9"/>
      <c r="B551" s="165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customFormat="false" ht="15.75" hidden="false" customHeight="true" outlineLevel="0" collapsed="false">
      <c r="A552" s="9"/>
      <c r="B552" s="165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customFormat="false" ht="15.75" hidden="false" customHeight="true" outlineLevel="0" collapsed="false">
      <c r="A553" s="9"/>
      <c r="B553" s="165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customFormat="false" ht="15.75" hidden="false" customHeight="true" outlineLevel="0" collapsed="false">
      <c r="A554" s="9"/>
      <c r="B554" s="165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customFormat="false" ht="15.75" hidden="false" customHeight="true" outlineLevel="0" collapsed="false">
      <c r="A555" s="9"/>
      <c r="B555" s="165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customFormat="false" ht="15.75" hidden="false" customHeight="true" outlineLevel="0" collapsed="false">
      <c r="A556" s="9"/>
      <c r="B556" s="165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customFormat="false" ht="15.75" hidden="false" customHeight="true" outlineLevel="0" collapsed="false">
      <c r="A557" s="9"/>
      <c r="B557" s="165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customFormat="false" ht="15.75" hidden="false" customHeight="true" outlineLevel="0" collapsed="false">
      <c r="A558" s="9"/>
      <c r="B558" s="165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customFormat="false" ht="15.75" hidden="false" customHeight="true" outlineLevel="0" collapsed="false">
      <c r="A559" s="9"/>
      <c r="B559" s="165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customFormat="false" ht="15.75" hidden="false" customHeight="true" outlineLevel="0" collapsed="false">
      <c r="A560" s="9"/>
      <c r="B560" s="165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customFormat="false" ht="15.75" hidden="false" customHeight="true" outlineLevel="0" collapsed="false">
      <c r="A561" s="9"/>
      <c r="B561" s="165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customFormat="false" ht="15.75" hidden="false" customHeight="true" outlineLevel="0" collapsed="false">
      <c r="A562" s="9"/>
      <c r="B562" s="165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customFormat="false" ht="15.75" hidden="false" customHeight="true" outlineLevel="0" collapsed="false">
      <c r="A563" s="9"/>
      <c r="B563" s="165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customFormat="false" ht="15.75" hidden="false" customHeight="true" outlineLevel="0" collapsed="false">
      <c r="A564" s="9"/>
      <c r="B564" s="165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customFormat="false" ht="15.75" hidden="false" customHeight="true" outlineLevel="0" collapsed="false">
      <c r="A565" s="9"/>
      <c r="B565" s="165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customFormat="false" ht="15.75" hidden="false" customHeight="true" outlineLevel="0" collapsed="false">
      <c r="A566" s="9"/>
      <c r="B566" s="165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customFormat="false" ht="15.75" hidden="false" customHeight="true" outlineLevel="0" collapsed="false">
      <c r="A567" s="9"/>
      <c r="B567" s="165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customFormat="false" ht="15.75" hidden="false" customHeight="true" outlineLevel="0" collapsed="false">
      <c r="A568" s="9"/>
      <c r="B568" s="165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customFormat="false" ht="15.75" hidden="false" customHeight="true" outlineLevel="0" collapsed="false">
      <c r="A569" s="9"/>
      <c r="B569" s="165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customFormat="false" ht="15.75" hidden="false" customHeight="true" outlineLevel="0" collapsed="false">
      <c r="A570" s="9"/>
      <c r="B570" s="165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customFormat="false" ht="15.75" hidden="false" customHeight="true" outlineLevel="0" collapsed="false">
      <c r="A571" s="9"/>
      <c r="B571" s="165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customFormat="false" ht="15.75" hidden="false" customHeight="true" outlineLevel="0" collapsed="false">
      <c r="A572" s="9"/>
      <c r="B572" s="165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customFormat="false" ht="15.75" hidden="false" customHeight="true" outlineLevel="0" collapsed="false">
      <c r="A573" s="9"/>
      <c r="B573" s="165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customFormat="false" ht="15.75" hidden="false" customHeight="true" outlineLevel="0" collapsed="false">
      <c r="A574" s="9"/>
      <c r="B574" s="165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customFormat="false" ht="15.75" hidden="false" customHeight="true" outlineLevel="0" collapsed="false">
      <c r="A575" s="9"/>
      <c r="B575" s="165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customFormat="false" ht="15.75" hidden="false" customHeight="true" outlineLevel="0" collapsed="false">
      <c r="A576" s="9"/>
      <c r="B576" s="165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customFormat="false" ht="15.75" hidden="false" customHeight="true" outlineLevel="0" collapsed="false">
      <c r="A577" s="9"/>
      <c r="B577" s="165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customFormat="false" ht="15.75" hidden="false" customHeight="true" outlineLevel="0" collapsed="false">
      <c r="A578" s="9"/>
      <c r="B578" s="165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customFormat="false" ht="15.75" hidden="false" customHeight="true" outlineLevel="0" collapsed="false">
      <c r="A579" s="9"/>
      <c r="B579" s="165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customFormat="false" ht="15.75" hidden="false" customHeight="true" outlineLevel="0" collapsed="false">
      <c r="A580" s="9"/>
      <c r="B580" s="165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customFormat="false" ht="15.75" hidden="false" customHeight="true" outlineLevel="0" collapsed="false">
      <c r="A581" s="9"/>
      <c r="B581" s="165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customFormat="false" ht="15.75" hidden="false" customHeight="true" outlineLevel="0" collapsed="false">
      <c r="A582" s="9"/>
      <c r="B582" s="165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customFormat="false" ht="15.75" hidden="false" customHeight="true" outlineLevel="0" collapsed="false">
      <c r="A583" s="9"/>
      <c r="B583" s="165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customFormat="false" ht="15.75" hidden="false" customHeight="true" outlineLevel="0" collapsed="false">
      <c r="A584" s="9"/>
      <c r="B584" s="165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customFormat="false" ht="15.75" hidden="false" customHeight="true" outlineLevel="0" collapsed="false">
      <c r="A585" s="9"/>
      <c r="B585" s="165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customFormat="false" ht="15.75" hidden="false" customHeight="true" outlineLevel="0" collapsed="false">
      <c r="A586" s="9"/>
      <c r="B586" s="165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customFormat="false" ht="15.75" hidden="false" customHeight="true" outlineLevel="0" collapsed="false">
      <c r="A587" s="9"/>
      <c r="B587" s="165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customFormat="false" ht="15.75" hidden="false" customHeight="true" outlineLevel="0" collapsed="false">
      <c r="A588" s="9"/>
      <c r="B588" s="165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customFormat="false" ht="15.75" hidden="false" customHeight="true" outlineLevel="0" collapsed="false">
      <c r="A589" s="9"/>
      <c r="B589" s="165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customFormat="false" ht="15.75" hidden="false" customHeight="true" outlineLevel="0" collapsed="false">
      <c r="A590" s="9"/>
      <c r="B590" s="165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customFormat="false" ht="15.75" hidden="false" customHeight="true" outlineLevel="0" collapsed="false">
      <c r="A591" s="9"/>
      <c r="B591" s="165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customFormat="false" ht="15.75" hidden="false" customHeight="true" outlineLevel="0" collapsed="false">
      <c r="A592" s="9"/>
      <c r="B592" s="165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customFormat="false" ht="15.75" hidden="false" customHeight="true" outlineLevel="0" collapsed="false">
      <c r="A593" s="9"/>
      <c r="B593" s="165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customFormat="false" ht="15.75" hidden="false" customHeight="true" outlineLevel="0" collapsed="false">
      <c r="A594" s="9"/>
      <c r="B594" s="165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customFormat="false" ht="15.75" hidden="false" customHeight="true" outlineLevel="0" collapsed="false">
      <c r="A595" s="9"/>
      <c r="B595" s="165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customFormat="false" ht="15.75" hidden="false" customHeight="true" outlineLevel="0" collapsed="false">
      <c r="A596" s="9"/>
      <c r="B596" s="165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customFormat="false" ht="15.75" hidden="false" customHeight="true" outlineLevel="0" collapsed="false">
      <c r="A597" s="9"/>
      <c r="B597" s="165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customFormat="false" ht="15.75" hidden="false" customHeight="true" outlineLevel="0" collapsed="false">
      <c r="A598" s="9"/>
      <c r="B598" s="165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customFormat="false" ht="15.75" hidden="false" customHeight="true" outlineLevel="0" collapsed="false">
      <c r="A599" s="9"/>
      <c r="B599" s="165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customFormat="false" ht="15.75" hidden="false" customHeight="true" outlineLevel="0" collapsed="false">
      <c r="A600" s="9"/>
      <c r="B600" s="165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customFormat="false" ht="15.75" hidden="false" customHeight="true" outlineLevel="0" collapsed="false">
      <c r="A601" s="9"/>
      <c r="B601" s="165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customFormat="false" ht="15.75" hidden="false" customHeight="true" outlineLevel="0" collapsed="false">
      <c r="A602" s="9"/>
      <c r="B602" s="165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customFormat="false" ht="15.75" hidden="false" customHeight="true" outlineLevel="0" collapsed="false">
      <c r="A603" s="9"/>
      <c r="B603" s="165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customFormat="false" ht="15.75" hidden="false" customHeight="true" outlineLevel="0" collapsed="false">
      <c r="A604" s="9"/>
      <c r="B604" s="165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customFormat="false" ht="15.75" hidden="false" customHeight="true" outlineLevel="0" collapsed="false">
      <c r="A605" s="9"/>
      <c r="B605" s="165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customFormat="false" ht="15.75" hidden="false" customHeight="true" outlineLevel="0" collapsed="false">
      <c r="A606" s="9"/>
      <c r="B606" s="165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customFormat="false" ht="15.75" hidden="false" customHeight="true" outlineLevel="0" collapsed="false">
      <c r="A607" s="9"/>
      <c r="B607" s="165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customFormat="false" ht="15.75" hidden="false" customHeight="true" outlineLevel="0" collapsed="false">
      <c r="A608" s="9"/>
      <c r="B608" s="165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customFormat="false" ht="15.75" hidden="false" customHeight="true" outlineLevel="0" collapsed="false">
      <c r="A609" s="9"/>
      <c r="B609" s="165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customFormat="false" ht="15.75" hidden="false" customHeight="true" outlineLevel="0" collapsed="false">
      <c r="A610" s="9"/>
      <c r="B610" s="165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customFormat="false" ht="15.75" hidden="false" customHeight="true" outlineLevel="0" collapsed="false">
      <c r="A611" s="9"/>
      <c r="B611" s="165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customFormat="false" ht="15.75" hidden="false" customHeight="true" outlineLevel="0" collapsed="false">
      <c r="A612" s="9"/>
      <c r="B612" s="165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customFormat="false" ht="15.75" hidden="false" customHeight="true" outlineLevel="0" collapsed="false">
      <c r="A613" s="9"/>
      <c r="B613" s="165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customFormat="false" ht="15.75" hidden="false" customHeight="true" outlineLevel="0" collapsed="false">
      <c r="A614" s="9"/>
      <c r="B614" s="165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customFormat="false" ht="15.75" hidden="false" customHeight="true" outlineLevel="0" collapsed="false">
      <c r="A615" s="9"/>
      <c r="B615" s="165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customFormat="false" ht="15.75" hidden="false" customHeight="true" outlineLevel="0" collapsed="false">
      <c r="A616" s="9"/>
      <c r="B616" s="165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customFormat="false" ht="15.75" hidden="false" customHeight="true" outlineLevel="0" collapsed="false">
      <c r="A617" s="9"/>
      <c r="B617" s="165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customFormat="false" ht="15.75" hidden="false" customHeight="true" outlineLevel="0" collapsed="false">
      <c r="A618" s="9"/>
      <c r="B618" s="165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customFormat="false" ht="15.75" hidden="false" customHeight="true" outlineLevel="0" collapsed="false">
      <c r="A619" s="9"/>
      <c r="B619" s="165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customFormat="false" ht="15.75" hidden="false" customHeight="true" outlineLevel="0" collapsed="false">
      <c r="A620" s="9"/>
      <c r="B620" s="165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customFormat="false" ht="15.75" hidden="false" customHeight="true" outlineLevel="0" collapsed="false">
      <c r="A621" s="9"/>
      <c r="B621" s="165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customFormat="false" ht="15.75" hidden="false" customHeight="true" outlineLevel="0" collapsed="false">
      <c r="A622" s="9"/>
      <c r="B622" s="165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customFormat="false" ht="15.75" hidden="false" customHeight="true" outlineLevel="0" collapsed="false">
      <c r="A623" s="9"/>
      <c r="B623" s="165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customFormat="false" ht="15.75" hidden="false" customHeight="true" outlineLevel="0" collapsed="false">
      <c r="A624" s="9"/>
      <c r="B624" s="165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customFormat="false" ht="15.75" hidden="false" customHeight="true" outlineLevel="0" collapsed="false">
      <c r="A625" s="9"/>
      <c r="B625" s="165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customFormat="false" ht="15.75" hidden="false" customHeight="true" outlineLevel="0" collapsed="false">
      <c r="A626" s="9"/>
      <c r="B626" s="165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customFormat="false" ht="15.75" hidden="false" customHeight="true" outlineLevel="0" collapsed="false">
      <c r="A627" s="9"/>
      <c r="B627" s="165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customFormat="false" ht="15.75" hidden="false" customHeight="true" outlineLevel="0" collapsed="false">
      <c r="A628" s="9"/>
      <c r="B628" s="165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customFormat="false" ht="15.75" hidden="false" customHeight="true" outlineLevel="0" collapsed="false">
      <c r="A629" s="9"/>
      <c r="B629" s="165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customFormat="false" ht="15.75" hidden="false" customHeight="true" outlineLevel="0" collapsed="false">
      <c r="A630" s="9"/>
      <c r="B630" s="165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customFormat="false" ht="15.75" hidden="false" customHeight="true" outlineLevel="0" collapsed="false">
      <c r="A631" s="9"/>
      <c r="B631" s="165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customFormat="false" ht="15.75" hidden="false" customHeight="true" outlineLevel="0" collapsed="false">
      <c r="A632" s="9"/>
      <c r="B632" s="165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customFormat="false" ht="15.75" hidden="false" customHeight="true" outlineLevel="0" collapsed="false">
      <c r="A633" s="9"/>
      <c r="B633" s="165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customFormat="false" ht="15.75" hidden="false" customHeight="true" outlineLevel="0" collapsed="false">
      <c r="A634" s="9"/>
      <c r="B634" s="165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customFormat="false" ht="15.75" hidden="false" customHeight="true" outlineLevel="0" collapsed="false">
      <c r="A635" s="9"/>
      <c r="B635" s="165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customFormat="false" ht="15.75" hidden="false" customHeight="true" outlineLevel="0" collapsed="false">
      <c r="A636" s="9"/>
      <c r="B636" s="165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customFormat="false" ht="15.75" hidden="false" customHeight="true" outlineLevel="0" collapsed="false">
      <c r="A637" s="9"/>
      <c r="B637" s="165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customFormat="false" ht="15.75" hidden="false" customHeight="true" outlineLevel="0" collapsed="false">
      <c r="A638" s="9"/>
      <c r="B638" s="165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customFormat="false" ht="15.75" hidden="false" customHeight="true" outlineLevel="0" collapsed="false">
      <c r="A639" s="9"/>
      <c r="B639" s="165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customFormat="false" ht="15.75" hidden="false" customHeight="true" outlineLevel="0" collapsed="false">
      <c r="A640" s="9"/>
      <c r="B640" s="165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customFormat="false" ht="15.75" hidden="false" customHeight="true" outlineLevel="0" collapsed="false">
      <c r="A641" s="9"/>
      <c r="B641" s="165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customFormat="false" ht="15.75" hidden="false" customHeight="true" outlineLevel="0" collapsed="false">
      <c r="A642" s="9"/>
      <c r="B642" s="165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customFormat="false" ht="15.75" hidden="false" customHeight="true" outlineLevel="0" collapsed="false">
      <c r="A643" s="9"/>
      <c r="B643" s="165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customFormat="false" ht="15.75" hidden="false" customHeight="true" outlineLevel="0" collapsed="false">
      <c r="A644" s="9"/>
      <c r="B644" s="165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customFormat="false" ht="15.75" hidden="false" customHeight="true" outlineLevel="0" collapsed="false">
      <c r="A645" s="9"/>
      <c r="B645" s="165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customFormat="false" ht="15.75" hidden="false" customHeight="true" outlineLevel="0" collapsed="false">
      <c r="A646" s="9"/>
      <c r="B646" s="165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customFormat="false" ht="15.75" hidden="false" customHeight="true" outlineLevel="0" collapsed="false">
      <c r="A647" s="9"/>
      <c r="B647" s="165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customFormat="false" ht="15.75" hidden="false" customHeight="true" outlineLevel="0" collapsed="false">
      <c r="A648" s="9"/>
      <c r="B648" s="165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customFormat="false" ht="15.75" hidden="false" customHeight="true" outlineLevel="0" collapsed="false">
      <c r="A649" s="9"/>
      <c r="B649" s="165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customFormat="false" ht="15.75" hidden="false" customHeight="true" outlineLevel="0" collapsed="false">
      <c r="A650" s="9"/>
      <c r="B650" s="165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customFormat="false" ht="15.75" hidden="false" customHeight="true" outlineLevel="0" collapsed="false">
      <c r="A651" s="9"/>
      <c r="B651" s="165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customFormat="false" ht="15.75" hidden="false" customHeight="true" outlineLevel="0" collapsed="false">
      <c r="A652" s="9"/>
      <c r="B652" s="165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customFormat="false" ht="15.75" hidden="false" customHeight="true" outlineLevel="0" collapsed="false">
      <c r="A653" s="9"/>
      <c r="B653" s="165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customFormat="false" ht="15.75" hidden="false" customHeight="true" outlineLevel="0" collapsed="false">
      <c r="A654" s="9"/>
      <c r="B654" s="165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customFormat="false" ht="15.75" hidden="false" customHeight="true" outlineLevel="0" collapsed="false">
      <c r="A655" s="9"/>
      <c r="B655" s="165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customFormat="false" ht="15.75" hidden="false" customHeight="true" outlineLevel="0" collapsed="false">
      <c r="A656" s="9"/>
      <c r="B656" s="165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customFormat="false" ht="15.75" hidden="false" customHeight="true" outlineLevel="0" collapsed="false">
      <c r="A657" s="9"/>
      <c r="B657" s="165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customFormat="false" ht="15.75" hidden="false" customHeight="true" outlineLevel="0" collapsed="false">
      <c r="A658" s="9"/>
      <c r="B658" s="165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customFormat="false" ht="15.75" hidden="false" customHeight="true" outlineLevel="0" collapsed="false">
      <c r="A659" s="9"/>
      <c r="B659" s="165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customFormat="false" ht="15.75" hidden="false" customHeight="true" outlineLevel="0" collapsed="false">
      <c r="A660" s="9"/>
      <c r="B660" s="165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customFormat="false" ht="15.75" hidden="false" customHeight="true" outlineLevel="0" collapsed="false">
      <c r="A661" s="9"/>
      <c r="B661" s="165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customFormat="false" ht="15.75" hidden="false" customHeight="true" outlineLevel="0" collapsed="false">
      <c r="A662" s="9"/>
      <c r="B662" s="165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customFormat="false" ht="15.75" hidden="false" customHeight="true" outlineLevel="0" collapsed="false">
      <c r="A663" s="9"/>
      <c r="B663" s="165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customFormat="false" ht="15.75" hidden="false" customHeight="true" outlineLevel="0" collapsed="false">
      <c r="A664" s="9"/>
      <c r="B664" s="165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customFormat="false" ht="15.75" hidden="false" customHeight="true" outlineLevel="0" collapsed="false">
      <c r="A665" s="9"/>
      <c r="B665" s="165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customFormat="false" ht="15.75" hidden="false" customHeight="true" outlineLevel="0" collapsed="false">
      <c r="A666" s="9"/>
      <c r="B666" s="165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customFormat="false" ht="15.75" hidden="false" customHeight="true" outlineLevel="0" collapsed="false">
      <c r="A667" s="9"/>
      <c r="B667" s="165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customFormat="false" ht="15.75" hidden="false" customHeight="true" outlineLevel="0" collapsed="false">
      <c r="A668" s="9"/>
      <c r="B668" s="165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customFormat="false" ht="15.75" hidden="false" customHeight="true" outlineLevel="0" collapsed="false">
      <c r="A669" s="9"/>
      <c r="B669" s="165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customFormat="false" ht="15.75" hidden="false" customHeight="true" outlineLevel="0" collapsed="false">
      <c r="A670" s="9"/>
      <c r="B670" s="165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customFormat="false" ht="15.75" hidden="false" customHeight="true" outlineLevel="0" collapsed="false">
      <c r="A671" s="9"/>
      <c r="B671" s="165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customFormat="false" ht="15.75" hidden="false" customHeight="true" outlineLevel="0" collapsed="false">
      <c r="A672" s="9"/>
      <c r="B672" s="165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customFormat="false" ht="15.75" hidden="false" customHeight="true" outlineLevel="0" collapsed="false">
      <c r="A673" s="9"/>
      <c r="B673" s="165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customFormat="false" ht="15.75" hidden="false" customHeight="true" outlineLevel="0" collapsed="false">
      <c r="A674" s="9"/>
      <c r="B674" s="165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customFormat="false" ht="15.75" hidden="false" customHeight="true" outlineLevel="0" collapsed="false">
      <c r="A675" s="9"/>
      <c r="B675" s="165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customFormat="false" ht="15.75" hidden="false" customHeight="true" outlineLevel="0" collapsed="false">
      <c r="A676" s="9"/>
      <c r="B676" s="165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customFormat="false" ht="15.75" hidden="false" customHeight="true" outlineLevel="0" collapsed="false">
      <c r="A677" s="9"/>
      <c r="B677" s="165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customFormat="false" ht="15.75" hidden="false" customHeight="true" outlineLevel="0" collapsed="false">
      <c r="A678" s="9"/>
      <c r="B678" s="165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customFormat="false" ht="15.75" hidden="false" customHeight="true" outlineLevel="0" collapsed="false">
      <c r="A679" s="9"/>
      <c r="B679" s="165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customFormat="false" ht="15.75" hidden="false" customHeight="true" outlineLevel="0" collapsed="false">
      <c r="A680" s="9"/>
      <c r="B680" s="165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customFormat="false" ht="15.75" hidden="false" customHeight="true" outlineLevel="0" collapsed="false">
      <c r="A681" s="9"/>
      <c r="B681" s="165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customFormat="false" ht="15.75" hidden="false" customHeight="true" outlineLevel="0" collapsed="false">
      <c r="A682" s="9"/>
      <c r="B682" s="165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customFormat="false" ht="15.75" hidden="false" customHeight="true" outlineLevel="0" collapsed="false">
      <c r="A683" s="9"/>
      <c r="B683" s="165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customFormat="false" ht="15.75" hidden="false" customHeight="true" outlineLevel="0" collapsed="false">
      <c r="A684" s="9"/>
      <c r="B684" s="165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customFormat="false" ht="15.75" hidden="false" customHeight="true" outlineLevel="0" collapsed="false">
      <c r="A685" s="9"/>
      <c r="B685" s="165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customFormat="false" ht="15.75" hidden="false" customHeight="true" outlineLevel="0" collapsed="false">
      <c r="A686" s="9"/>
      <c r="B686" s="165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customFormat="false" ht="15.75" hidden="false" customHeight="true" outlineLevel="0" collapsed="false">
      <c r="A687" s="9"/>
      <c r="B687" s="165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customFormat="false" ht="15.75" hidden="false" customHeight="true" outlineLevel="0" collapsed="false">
      <c r="A688" s="9"/>
      <c r="B688" s="165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customFormat="false" ht="15.75" hidden="false" customHeight="true" outlineLevel="0" collapsed="false">
      <c r="A689" s="9"/>
      <c r="B689" s="165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customFormat="false" ht="15.75" hidden="false" customHeight="true" outlineLevel="0" collapsed="false">
      <c r="A690" s="9"/>
      <c r="B690" s="165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customFormat="false" ht="15.75" hidden="false" customHeight="true" outlineLevel="0" collapsed="false">
      <c r="A691" s="9"/>
      <c r="B691" s="165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customFormat="false" ht="15.75" hidden="false" customHeight="true" outlineLevel="0" collapsed="false">
      <c r="A692" s="9"/>
      <c r="B692" s="165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customFormat="false" ht="15.75" hidden="false" customHeight="true" outlineLevel="0" collapsed="false">
      <c r="A693" s="9"/>
      <c r="B693" s="165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customFormat="false" ht="15.75" hidden="false" customHeight="true" outlineLevel="0" collapsed="false">
      <c r="A694" s="9"/>
      <c r="B694" s="165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customFormat="false" ht="15.75" hidden="false" customHeight="true" outlineLevel="0" collapsed="false">
      <c r="A695" s="9"/>
      <c r="B695" s="165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customFormat="false" ht="15.75" hidden="false" customHeight="true" outlineLevel="0" collapsed="false">
      <c r="A696" s="9"/>
      <c r="B696" s="165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customFormat="false" ht="15.75" hidden="false" customHeight="true" outlineLevel="0" collapsed="false">
      <c r="A697" s="9"/>
      <c r="B697" s="165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customFormat="false" ht="15.75" hidden="false" customHeight="true" outlineLevel="0" collapsed="false">
      <c r="A698" s="9"/>
      <c r="B698" s="165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customFormat="false" ht="15.75" hidden="false" customHeight="true" outlineLevel="0" collapsed="false">
      <c r="A699" s="9"/>
      <c r="B699" s="165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customFormat="false" ht="15.75" hidden="false" customHeight="true" outlineLevel="0" collapsed="false">
      <c r="A700" s="9"/>
      <c r="B700" s="165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customFormat="false" ht="15.75" hidden="false" customHeight="true" outlineLevel="0" collapsed="false">
      <c r="A701" s="9"/>
      <c r="B701" s="165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customFormat="false" ht="15.75" hidden="false" customHeight="true" outlineLevel="0" collapsed="false">
      <c r="A702" s="9"/>
      <c r="B702" s="165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customFormat="false" ht="15.75" hidden="false" customHeight="true" outlineLevel="0" collapsed="false">
      <c r="A703" s="9"/>
      <c r="B703" s="165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customFormat="false" ht="15.75" hidden="false" customHeight="true" outlineLevel="0" collapsed="false">
      <c r="A704" s="9"/>
      <c r="B704" s="165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customFormat="false" ht="15.75" hidden="false" customHeight="true" outlineLevel="0" collapsed="false">
      <c r="A705" s="9"/>
      <c r="B705" s="165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customFormat="false" ht="15.75" hidden="false" customHeight="true" outlineLevel="0" collapsed="false">
      <c r="A706" s="9"/>
      <c r="B706" s="165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customFormat="false" ht="15.75" hidden="false" customHeight="true" outlineLevel="0" collapsed="false">
      <c r="A707" s="9"/>
      <c r="B707" s="165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customFormat="false" ht="15.75" hidden="false" customHeight="true" outlineLevel="0" collapsed="false">
      <c r="A708" s="9"/>
      <c r="B708" s="165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customFormat="false" ht="15.75" hidden="false" customHeight="true" outlineLevel="0" collapsed="false">
      <c r="A709" s="9"/>
      <c r="B709" s="165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customFormat="false" ht="15.75" hidden="false" customHeight="true" outlineLevel="0" collapsed="false">
      <c r="A710" s="9"/>
      <c r="B710" s="165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customFormat="false" ht="15.75" hidden="false" customHeight="true" outlineLevel="0" collapsed="false">
      <c r="A711" s="9"/>
      <c r="B711" s="165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customFormat="false" ht="15.75" hidden="false" customHeight="true" outlineLevel="0" collapsed="false">
      <c r="A712" s="9"/>
      <c r="B712" s="165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customFormat="false" ht="15.75" hidden="false" customHeight="true" outlineLevel="0" collapsed="false">
      <c r="A713" s="9"/>
      <c r="B713" s="165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customFormat="false" ht="15.75" hidden="false" customHeight="true" outlineLevel="0" collapsed="false">
      <c r="A714" s="9"/>
      <c r="B714" s="165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customFormat="false" ht="15.75" hidden="false" customHeight="true" outlineLevel="0" collapsed="false">
      <c r="A715" s="9"/>
      <c r="B715" s="165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customFormat="false" ht="15.75" hidden="false" customHeight="true" outlineLevel="0" collapsed="false">
      <c r="A716" s="9"/>
      <c r="B716" s="165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customFormat="false" ht="15.75" hidden="false" customHeight="true" outlineLevel="0" collapsed="false">
      <c r="A717" s="9"/>
      <c r="B717" s="165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customFormat="false" ht="15.75" hidden="false" customHeight="true" outlineLevel="0" collapsed="false">
      <c r="A718" s="9"/>
      <c r="B718" s="165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customFormat="false" ht="15.75" hidden="false" customHeight="true" outlineLevel="0" collapsed="false">
      <c r="A719" s="9"/>
      <c r="B719" s="165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customFormat="false" ht="15.75" hidden="false" customHeight="true" outlineLevel="0" collapsed="false">
      <c r="A720" s="9"/>
      <c r="B720" s="165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customFormat="false" ht="15.75" hidden="false" customHeight="true" outlineLevel="0" collapsed="false">
      <c r="A721" s="9"/>
      <c r="B721" s="165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customFormat="false" ht="15.75" hidden="false" customHeight="true" outlineLevel="0" collapsed="false">
      <c r="A722" s="9"/>
      <c r="B722" s="165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customFormat="false" ht="15.75" hidden="false" customHeight="true" outlineLevel="0" collapsed="false">
      <c r="A723" s="9"/>
      <c r="B723" s="165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customFormat="false" ht="15.75" hidden="false" customHeight="true" outlineLevel="0" collapsed="false">
      <c r="A724" s="9"/>
      <c r="B724" s="165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customFormat="false" ht="15.75" hidden="false" customHeight="true" outlineLevel="0" collapsed="false">
      <c r="A725" s="9"/>
      <c r="B725" s="165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customFormat="false" ht="15.75" hidden="false" customHeight="true" outlineLevel="0" collapsed="false">
      <c r="A726" s="9"/>
      <c r="B726" s="165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customFormat="false" ht="15.75" hidden="false" customHeight="true" outlineLevel="0" collapsed="false">
      <c r="A727" s="9"/>
      <c r="B727" s="165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customFormat="false" ht="15.75" hidden="false" customHeight="true" outlineLevel="0" collapsed="false">
      <c r="A728" s="9"/>
      <c r="B728" s="165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customFormat="false" ht="15.75" hidden="false" customHeight="true" outlineLevel="0" collapsed="false">
      <c r="A729" s="9"/>
      <c r="B729" s="165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customFormat="false" ht="15.75" hidden="false" customHeight="true" outlineLevel="0" collapsed="false">
      <c r="A730" s="9"/>
      <c r="B730" s="165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customFormat="false" ht="15.75" hidden="false" customHeight="true" outlineLevel="0" collapsed="false">
      <c r="A731" s="9"/>
      <c r="B731" s="165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customFormat="false" ht="15.75" hidden="false" customHeight="true" outlineLevel="0" collapsed="false">
      <c r="A732" s="9"/>
      <c r="B732" s="165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customFormat="false" ht="15.75" hidden="false" customHeight="true" outlineLevel="0" collapsed="false">
      <c r="A733" s="9"/>
      <c r="B733" s="165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customFormat="false" ht="15.75" hidden="false" customHeight="true" outlineLevel="0" collapsed="false">
      <c r="A734" s="9"/>
      <c r="B734" s="165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customFormat="false" ht="15.75" hidden="false" customHeight="true" outlineLevel="0" collapsed="false">
      <c r="A735" s="9"/>
      <c r="B735" s="165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customFormat="false" ht="15.75" hidden="false" customHeight="true" outlineLevel="0" collapsed="false">
      <c r="A736" s="9"/>
      <c r="B736" s="165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customFormat="false" ht="15.75" hidden="false" customHeight="true" outlineLevel="0" collapsed="false">
      <c r="A737" s="9"/>
      <c r="B737" s="165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customFormat="false" ht="15.75" hidden="false" customHeight="true" outlineLevel="0" collapsed="false">
      <c r="A738" s="9"/>
      <c r="B738" s="165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customFormat="false" ht="15.75" hidden="false" customHeight="true" outlineLevel="0" collapsed="false">
      <c r="A739" s="9"/>
      <c r="B739" s="165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customFormat="false" ht="15.75" hidden="false" customHeight="true" outlineLevel="0" collapsed="false">
      <c r="A740" s="9"/>
      <c r="B740" s="165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customFormat="false" ht="15.75" hidden="false" customHeight="true" outlineLevel="0" collapsed="false">
      <c r="A741" s="9"/>
      <c r="B741" s="165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customFormat="false" ht="15.75" hidden="false" customHeight="true" outlineLevel="0" collapsed="false">
      <c r="A742" s="9"/>
      <c r="B742" s="165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customFormat="false" ht="15.75" hidden="false" customHeight="true" outlineLevel="0" collapsed="false">
      <c r="A743" s="9"/>
      <c r="B743" s="165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customFormat="false" ht="15.75" hidden="false" customHeight="true" outlineLevel="0" collapsed="false">
      <c r="A744" s="9"/>
      <c r="B744" s="165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customFormat="false" ht="15.75" hidden="false" customHeight="true" outlineLevel="0" collapsed="false">
      <c r="A745" s="9"/>
      <c r="B745" s="165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customFormat="false" ht="15.75" hidden="false" customHeight="true" outlineLevel="0" collapsed="false">
      <c r="A746" s="9"/>
      <c r="B746" s="165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customFormat="false" ht="15.75" hidden="false" customHeight="true" outlineLevel="0" collapsed="false">
      <c r="A747" s="9"/>
      <c r="B747" s="165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customFormat="false" ht="15.75" hidden="false" customHeight="true" outlineLevel="0" collapsed="false">
      <c r="A748" s="9"/>
      <c r="B748" s="165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customFormat="false" ht="15.75" hidden="false" customHeight="true" outlineLevel="0" collapsed="false">
      <c r="A749" s="9"/>
      <c r="B749" s="165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customFormat="false" ht="15.75" hidden="false" customHeight="true" outlineLevel="0" collapsed="false">
      <c r="A750" s="9"/>
      <c r="B750" s="165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customFormat="false" ht="15.75" hidden="false" customHeight="true" outlineLevel="0" collapsed="false">
      <c r="A751" s="9"/>
      <c r="B751" s="165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customFormat="false" ht="15.75" hidden="false" customHeight="true" outlineLevel="0" collapsed="false">
      <c r="A752" s="9"/>
      <c r="B752" s="165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customFormat="false" ht="15.75" hidden="false" customHeight="true" outlineLevel="0" collapsed="false">
      <c r="A753" s="9"/>
      <c r="B753" s="165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customFormat="false" ht="15.75" hidden="false" customHeight="true" outlineLevel="0" collapsed="false">
      <c r="A754" s="9"/>
      <c r="B754" s="165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customFormat="false" ht="15.75" hidden="false" customHeight="true" outlineLevel="0" collapsed="false">
      <c r="A755" s="9"/>
      <c r="B755" s="165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customFormat="false" ht="15.75" hidden="false" customHeight="true" outlineLevel="0" collapsed="false">
      <c r="A756" s="9"/>
      <c r="B756" s="165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customFormat="false" ht="15.75" hidden="false" customHeight="true" outlineLevel="0" collapsed="false">
      <c r="A757" s="9"/>
      <c r="B757" s="165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customFormat="false" ht="15.75" hidden="false" customHeight="true" outlineLevel="0" collapsed="false">
      <c r="A758" s="9"/>
      <c r="B758" s="165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customFormat="false" ht="15.75" hidden="false" customHeight="true" outlineLevel="0" collapsed="false">
      <c r="A759" s="9"/>
      <c r="B759" s="165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customFormat="false" ht="15.75" hidden="false" customHeight="true" outlineLevel="0" collapsed="false">
      <c r="A760" s="9"/>
      <c r="B760" s="165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customFormat="false" ht="15.75" hidden="false" customHeight="true" outlineLevel="0" collapsed="false">
      <c r="A761" s="9"/>
      <c r="B761" s="165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customFormat="false" ht="15.75" hidden="false" customHeight="true" outlineLevel="0" collapsed="false">
      <c r="A762" s="9"/>
      <c r="B762" s="165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customFormat="false" ht="15.75" hidden="false" customHeight="true" outlineLevel="0" collapsed="false">
      <c r="A763" s="9"/>
      <c r="B763" s="165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customFormat="false" ht="15.75" hidden="false" customHeight="true" outlineLevel="0" collapsed="false">
      <c r="A764" s="9"/>
      <c r="B764" s="165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customFormat="false" ht="15.75" hidden="false" customHeight="true" outlineLevel="0" collapsed="false">
      <c r="A765" s="9"/>
      <c r="B765" s="165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customFormat="false" ht="15.75" hidden="false" customHeight="true" outlineLevel="0" collapsed="false">
      <c r="A766" s="9"/>
      <c r="B766" s="165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customFormat="false" ht="15.75" hidden="false" customHeight="true" outlineLevel="0" collapsed="false">
      <c r="A767" s="9"/>
      <c r="B767" s="165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customFormat="false" ht="15.75" hidden="false" customHeight="true" outlineLevel="0" collapsed="false">
      <c r="A768" s="9"/>
      <c r="B768" s="165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customFormat="false" ht="15.75" hidden="false" customHeight="true" outlineLevel="0" collapsed="false">
      <c r="A769" s="9"/>
      <c r="B769" s="165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customFormat="false" ht="15.75" hidden="false" customHeight="true" outlineLevel="0" collapsed="false">
      <c r="A770" s="9"/>
      <c r="B770" s="165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customFormat="false" ht="15.75" hidden="false" customHeight="true" outlineLevel="0" collapsed="false">
      <c r="A771" s="9"/>
      <c r="B771" s="165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customFormat="false" ht="15.75" hidden="false" customHeight="true" outlineLevel="0" collapsed="false">
      <c r="A772" s="9"/>
      <c r="B772" s="165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customFormat="false" ht="15.75" hidden="false" customHeight="true" outlineLevel="0" collapsed="false">
      <c r="A773" s="9"/>
      <c r="B773" s="165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customFormat="false" ht="15.75" hidden="false" customHeight="true" outlineLevel="0" collapsed="false">
      <c r="A774" s="9"/>
      <c r="B774" s="165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customFormat="false" ht="15.75" hidden="false" customHeight="true" outlineLevel="0" collapsed="false">
      <c r="A775" s="9"/>
      <c r="B775" s="165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customFormat="false" ht="15.75" hidden="false" customHeight="true" outlineLevel="0" collapsed="false">
      <c r="A776" s="9"/>
      <c r="B776" s="165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customFormat="false" ht="15.75" hidden="false" customHeight="true" outlineLevel="0" collapsed="false">
      <c r="A777" s="9"/>
      <c r="B777" s="165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customFormat="false" ht="15.75" hidden="false" customHeight="true" outlineLevel="0" collapsed="false">
      <c r="A778" s="9"/>
      <c r="B778" s="165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customFormat="false" ht="15.75" hidden="false" customHeight="true" outlineLevel="0" collapsed="false">
      <c r="A779" s="9"/>
      <c r="B779" s="165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customFormat="false" ht="15.75" hidden="false" customHeight="true" outlineLevel="0" collapsed="false">
      <c r="A780" s="9"/>
      <c r="B780" s="165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customFormat="false" ht="15.75" hidden="false" customHeight="true" outlineLevel="0" collapsed="false">
      <c r="A781" s="9"/>
      <c r="B781" s="165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customFormat="false" ht="15.75" hidden="false" customHeight="true" outlineLevel="0" collapsed="false">
      <c r="A782" s="9"/>
      <c r="B782" s="165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customFormat="false" ht="15.75" hidden="false" customHeight="true" outlineLevel="0" collapsed="false">
      <c r="A783" s="9"/>
      <c r="B783" s="165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customFormat="false" ht="15.75" hidden="false" customHeight="true" outlineLevel="0" collapsed="false">
      <c r="A784" s="9"/>
      <c r="B784" s="165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customFormat="false" ht="15.75" hidden="false" customHeight="true" outlineLevel="0" collapsed="false">
      <c r="A785" s="9"/>
      <c r="B785" s="165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customFormat="false" ht="15.75" hidden="false" customHeight="true" outlineLevel="0" collapsed="false">
      <c r="A786" s="9"/>
      <c r="B786" s="165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customFormat="false" ht="15.75" hidden="false" customHeight="true" outlineLevel="0" collapsed="false">
      <c r="A787" s="9"/>
      <c r="B787" s="165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customFormat="false" ht="15.75" hidden="false" customHeight="true" outlineLevel="0" collapsed="false">
      <c r="A788" s="9"/>
      <c r="B788" s="165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customFormat="false" ht="15.75" hidden="false" customHeight="true" outlineLevel="0" collapsed="false">
      <c r="A789" s="9"/>
      <c r="B789" s="165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customFormat="false" ht="15.75" hidden="false" customHeight="true" outlineLevel="0" collapsed="false">
      <c r="A790" s="9"/>
      <c r="B790" s="165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customFormat="false" ht="15.75" hidden="false" customHeight="true" outlineLevel="0" collapsed="false">
      <c r="A791" s="9"/>
      <c r="B791" s="165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customFormat="false" ht="15.75" hidden="false" customHeight="true" outlineLevel="0" collapsed="false">
      <c r="A792" s="9"/>
      <c r="B792" s="165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customFormat="false" ht="15.75" hidden="false" customHeight="true" outlineLevel="0" collapsed="false">
      <c r="A793" s="9"/>
      <c r="B793" s="165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customFormat="false" ht="15.75" hidden="false" customHeight="true" outlineLevel="0" collapsed="false">
      <c r="A794" s="9"/>
      <c r="B794" s="165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customFormat="false" ht="15.75" hidden="false" customHeight="true" outlineLevel="0" collapsed="false">
      <c r="A795" s="9"/>
      <c r="B795" s="165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customFormat="false" ht="15.75" hidden="false" customHeight="true" outlineLevel="0" collapsed="false">
      <c r="A796" s="9"/>
      <c r="B796" s="165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customFormat="false" ht="15.75" hidden="false" customHeight="true" outlineLevel="0" collapsed="false">
      <c r="A797" s="9"/>
      <c r="B797" s="165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customFormat="false" ht="15.75" hidden="false" customHeight="true" outlineLevel="0" collapsed="false">
      <c r="A798" s="9"/>
      <c r="B798" s="165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customFormat="false" ht="15.75" hidden="false" customHeight="true" outlineLevel="0" collapsed="false">
      <c r="A799" s="9"/>
      <c r="B799" s="165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customFormat="false" ht="15.75" hidden="false" customHeight="true" outlineLevel="0" collapsed="false">
      <c r="A800" s="9"/>
      <c r="B800" s="165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customFormat="false" ht="15.75" hidden="false" customHeight="true" outlineLevel="0" collapsed="false">
      <c r="A801" s="9"/>
      <c r="B801" s="165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customFormat="false" ht="15.75" hidden="false" customHeight="true" outlineLevel="0" collapsed="false">
      <c r="A802" s="9"/>
      <c r="B802" s="165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customFormat="false" ht="15.75" hidden="false" customHeight="true" outlineLevel="0" collapsed="false">
      <c r="A803" s="9"/>
      <c r="B803" s="165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customFormat="false" ht="15.75" hidden="false" customHeight="true" outlineLevel="0" collapsed="false">
      <c r="A804" s="9"/>
      <c r="B804" s="165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customFormat="false" ht="15.75" hidden="false" customHeight="true" outlineLevel="0" collapsed="false">
      <c r="A805" s="9"/>
      <c r="B805" s="165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customFormat="false" ht="15.75" hidden="false" customHeight="true" outlineLevel="0" collapsed="false">
      <c r="A806" s="9"/>
      <c r="B806" s="165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customFormat="false" ht="15.75" hidden="false" customHeight="true" outlineLevel="0" collapsed="false">
      <c r="A807" s="9"/>
      <c r="B807" s="165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customFormat="false" ht="15.75" hidden="false" customHeight="true" outlineLevel="0" collapsed="false">
      <c r="A808" s="9"/>
      <c r="B808" s="165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customFormat="false" ht="15.75" hidden="false" customHeight="true" outlineLevel="0" collapsed="false">
      <c r="A809" s="9"/>
      <c r="B809" s="165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customFormat="false" ht="15.75" hidden="false" customHeight="true" outlineLevel="0" collapsed="false">
      <c r="A810" s="9"/>
      <c r="B810" s="165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customFormat="false" ht="15.75" hidden="false" customHeight="true" outlineLevel="0" collapsed="false">
      <c r="A811" s="9"/>
      <c r="B811" s="165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customFormat="false" ht="15.75" hidden="false" customHeight="true" outlineLevel="0" collapsed="false">
      <c r="A812" s="9"/>
      <c r="B812" s="165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customFormat="false" ht="15.75" hidden="false" customHeight="true" outlineLevel="0" collapsed="false">
      <c r="A813" s="9"/>
      <c r="B813" s="165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customFormat="false" ht="15.75" hidden="false" customHeight="true" outlineLevel="0" collapsed="false">
      <c r="A814" s="9"/>
      <c r="B814" s="165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customFormat="false" ht="15.75" hidden="false" customHeight="true" outlineLevel="0" collapsed="false">
      <c r="A815" s="9"/>
      <c r="B815" s="165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customFormat="false" ht="15.75" hidden="false" customHeight="true" outlineLevel="0" collapsed="false">
      <c r="A816" s="9"/>
      <c r="B816" s="165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customFormat="false" ht="15.75" hidden="false" customHeight="true" outlineLevel="0" collapsed="false">
      <c r="A817" s="9"/>
      <c r="B817" s="165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customFormat="false" ht="15.75" hidden="false" customHeight="true" outlineLevel="0" collapsed="false">
      <c r="A818" s="9"/>
      <c r="B818" s="165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customFormat="false" ht="15.75" hidden="false" customHeight="true" outlineLevel="0" collapsed="false">
      <c r="A819" s="9"/>
      <c r="B819" s="165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customFormat="false" ht="15.75" hidden="false" customHeight="true" outlineLevel="0" collapsed="false">
      <c r="A820" s="9"/>
      <c r="B820" s="165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customFormat="false" ht="15.75" hidden="false" customHeight="true" outlineLevel="0" collapsed="false">
      <c r="A821" s="9"/>
      <c r="B821" s="165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customFormat="false" ht="15.75" hidden="false" customHeight="true" outlineLevel="0" collapsed="false">
      <c r="A822" s="9"/>
      <c r="B822" s="165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customFormat="false" ht="15.75" hidden="false" customHeight="true" outlineLevel="0" collapsed="false">
      <c r="A823" s="9"/>
      <c r="B823" s="165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customFormat="false" ht="15.75" hidden="false" customHeight="true" outlineLevel="0" collapsed="false">
      <c r="A824" s="9"/>
      <c r="B824" s="165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customFormat="false" ht="15.75" hidden="false" customHeight="true" outlineLevel="0" collapsed="false">
      <c r="A825" s="9"/>
      <c r="B825" s="165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customFormat="false" ht="15.75" hidden="false" customHeight="true" outlineLevel="0" collapsed="false">
      <c r="A826" s="9"/>
      <c r="B826" s="165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customFormat="false" ht="15.75" hidden="false" customHeight="true" outlineLevel="0" collapsed="false">
      <c r="A827" s="9"/>
      <c r="B827" s="165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customFormat="false" ht="15.75" hidden="false" customHeight="true" outlineLevel="0" collapsed="false">
      <c r="A828" s="9"/>
      <c r="B828" s="165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customFormat="false" ht="15.75" hidden="false" customHeight="true" outlineLevel="0" collapsed="false">
      <c r="A829" s="9"/>
      <c r="B829" s="165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customFormat="false" ht="15.75" hidden="false" customHeight="true" outlineLevel="0" collapsed="false">
      <c r="A830" s="9"/>
      <c r="B830" s="165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customFormat="false" ht="15.75" hidden="false" customHeight="true" outlineLevel="0" collapsed="false">
      <c r="A831" s="9"/>
      <c r="B831" s="165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customFormat="false" ht="15.75" hidden="false" customHeight="true" outlineLevel="0" collapsed="false">
      <c r="A832" s="9"/>
      <c r="B832" s="165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customFormat="false" ht="15.75" hidden="false" customHeight="true" outlineLevel="0" collapsed="false">
      <c r="A833" s="9"/>
      <c r="B833" s="165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customFormat="false" ht="15.75" hidden="false" customHeight="true" outlineLevel="0" collapsed="false">
      <c r="A834" s="9"/>
      <c r="B834" s="165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customFormat="false" ht="15.75" hidden="false" customHeight="true" outlineLevel="0" collapsed="false">
      <c r="A835" s="9"/>
      <c r="B835" s="165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customFormat="false" ht="15.75" hidden="false" customHeight="true" outlineLevel="0" collapsed="false">
      <c r="A836" s="9"/>
      <c r="B836" s="165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customFormat="false" ht="15.75" hidden="false" customHeight="true" outlineLevel="0" collapsed="false">
      <c r="A837" s="9"/>
      <c r="B837" s="165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customFormat="false" ht="15.75" hidden="false" customHeight="true" outlineLevel="0" collapsed="false">
      <c r="A838" s="9"/>
      <c r="B838" s="165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customFormat="false" ht="15.75" hidden="false" customHeight="true" outlineLevel="0" collapsed="false">
      <c r="A839" s="9"/>
      <c r="B839" s="165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customFormat="false" ht="15.75" hidden="false" customHeight="true" outlineLevel="0" collapsed="false">
      <c r="A840" s="9"/>
      <c r="B840" s="165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customFormat="false" ht="15.75" hidden="false" customHeight="true" outlineLevel="0" collapsed="false">
      <c r="A841" s="9"/>
      <c r="B841" s="165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customFormat="false" ht="15.75" hidden="false" customHeight="true" outlineLevel="0" collapsed="false">
      <c r="A842" s="9"/>
      <c r="B842" s="165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customFormat="false" ht="15.75" hidden="false" customHeight="true" outlineLevel="0" collapsed="false">
      <c r="A843" s="9"/>
      <c r="B843" s="165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customFormat="false" ht="15.75" hidden="false" customHeight="true" outlineLevel="0" collapsed="false">
      <c r="A844" s="9"/>
      <c r="B844" s="165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customFormat="false" ht="15.75" hidden="false" customHeight="true" outlineLevel="0" collapsed="false">
      <c r="A845" s="9"/>
      <c r="B845" s="165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customFormat="false" ht="15.75" hidden="false" customHeight="true" outlineLevel="0" collapsed="false">
      <c r="A846" s="9"/>
      <c r="B846" s="165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customFormat="false" ht="15.75" hidden="false" customHeight="true" outlineLevel="0" collapsed="false">
      <c r="A847" s="9"/>
      <c r="B847" s="165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customFormat="false" ht="15.75" hidden="false" customHeight="true" outlineLevel="0" collapsed="false">
      <c r="A848" s="9"/>
      <c r="B848" s="165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customFormat="false" ht="15.75" hidden="false" customHeight="true" outlineLevel="0" collapsed="false">
      <c r="A849" s="9"/>
      <c r="B849" s="165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customFormat="false" ht="15.75" hidden="false" customHeight="true" outlineLevel="0" collapsed="false">
      <c r="A850" s="9"/>
      <c r="B850" s="165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customFormat="false" ht="15.75" hidden="false" customHeight="true" outlineLevel="0" collapsed="false">
      <c r="A851" s="9"/>
      <c r="B851" s="165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customFormat="false" ht="15.75" hidden="false" customHeight="true" outlineLevel="0" collapsed="false">
      <c r="A852" s="9"/>
      <c r="B852" s="165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customFormat="false" ht="15.75" hidden="false" customHeight="true" outlineLevel="0" collapsed="false">
      <c r="A853" s="9"/>
      <c r="B853" s="165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customFormat="false" ht="15.75" hidden="false" customHeight="true" outlineLevel="0" collapsed="false">
      <c r="A854" s="9"/>
      <c r="B854" s="165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customFormat="false" ht="15.75" hidden="false" customHeight="true" outlineLevel="0" collapsed="false">
      <c r="A855" s="9"/>
      <c r="B855" s="165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customFormat="false" ht="15.75" hidden="false" customHeight="true" outlineLevel="0" collapsed="false">
      <c r="A856" s="9"/>
      <c r="B856" s="165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customFormat="false" ht="15.75" hidden="false" customHeight="true" outlineLevel="0" collapsed="false">
      <c r="A857" s="9"/>
      <c r="B857" s="165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customFormat="false" ht="15.75" hidden="false" customHeight="true" outlineLevel="0" collapsed="false">
      <c r="A858" s="9"/>
      <c r="B858" s="165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customFormat="false" ht="15.75" hidden="false" customHeight="true" outlineLevel="0" collapsed="false">
      <c r="A859" s="9"/>
      <c r="B859" s="165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customFormat="false" ht="15.75" hidden="false" customHeight="true" outlineLevel="0" collapsed="false">
      <c r="A860" s="9"/>
      <c r="B860" s="165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customFormat="false" ht="15.75" hidden="false" customHeight="true" outlineLevel="0" collapsed="false">
      <c r="A861" s="9"/>
      <c r="B861" s="165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customFormat="false" ht="15.75" hidden="false" customHeight="true" outlineLevel="0" collapsed="false">
      <c r="A862" s="9"/>
      <c r="B862" s="165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customFormat="false" ht="15.75" hidden="false" customHeight="true" outlineLevel="0" collapsed="false">
      <c r="A863" s="9"/>
      <c r="B863" s="165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customFormat="false" ht="15.75" hidden="false" customHeight="true" outlineLevel="0" collapsed="false">
      <c r="A864" s="9"/>
      <c r="B864" s="165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customFormat="false" ht="15.75" hidden="false" customHeight="true" outlineLevel="0" collapsed="false">
      <c r="A865" s="9"/>
      <c r="B865" s="165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customFormat="false" ht="15.75" hidden="false" customHeight="true" outlineLevel="0" collapsed="false">
      <c r="A866" s="9"/>
      <c r="B866" s="165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customFormat="false" ht="15.75" hidden="false" customHeight="true" outlineLevel="0" collapsed="false">
      <c r="A867" s="9"/>
      <c r="B867" s="165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customFormat="false" ht="15.75" hidden="false" customHeight="true" outlineLevel="0" collapsed="false">
      <c r="A868" s="9"/>
      <c r="B868" s="165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customFormat="false" ht="15.75" hidden="false" customHeight="true" outlineLevel="0" collapsed="false">
      <c r="A869" s="9"/>
      <c r="B869" s="165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customFormat="false" ht="15.75" hidden="false" customHeight="true" outlineLevel="0" collapsed="false">
      <c r="A870" s="9"/>
      <c r="B870" s="165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customFormat="false" ht="15.75" hidden="false" customHeight="true" outlineLevel="0" collapsed="false">
      <c r="A871" s="9"/>
      <c r="B871" s="165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customFormat="false" ht="15.75" hidden="false" customHeight="true" outlineLevel="0" collapsed="false">
      <c r="A872" s="9"/>
      <c r="B872" s="165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customFormat="false" ht="15.75" hidden="false" customHeight="true" outlineLevel="0" collapsed="false">
      <c r="A873" s="9"/>
      <c r="B873" s="165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customFormat="false" ht="15.75" hidden="false" customHeight="true" outlineLevel="0" collapsed="false">
      <c r="A874" s="9"/>
      <c r="B874" s="165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customFormat="false" ht="15.75" hidden="false" customHeight="true" outlineLevel="0" collapsed="false">
      <c r="A875" s="9"/>
      <c r="B875" s="165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customFormat="false" ht="15.75" hidden="false" customHeight="true" outlineLevel="0" collapsed="false">
      <c r="A876" s="9"/>
      <c r="B876" s="165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customFormat="false" ht="15.75" hidden="false" customHeight="true" outlineLevel="0" collapsed="false">
      <c r="A877" s="9"/>
      <c r="B877" s="165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customFormat="false" ht="15.75" hidden="false" customHeight="true" outlineLevel="0" collapsed="false">
      <c r="A878" s="9"/>
      <c r="B878" s="165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customFormat="false" ht="15.75" hidden="false" customHeight="true" outlineLevel="0" collapsed="false">
      <c r="A879" s="9"/>
      <c r="B879" s="165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customFormat="false" ht="15.75" hidden="false" customHeight="true" outlineLevel="0" collapsed="false">
      <c r="A880" s="9"/>
      <c r="B880" s="165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customFormat="false" ht="15.75" hidden="false" customHeight="true" outlineLevel="0" collapsed="false">
      <c r="A881" s="9"/>
      <c r="B881" s="165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customFormat="false" ht="15.75" hidden="false" customHeight="true" outlineLevel="0" collapsed="false">
      <c r="A882" s="9"/>
      <c r="B882" s="165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customFormat="false" ht="15.75" hidden="false" customHeight="true" outlineLevel="0" collapsed="false">
      <c r="A883" s="9"/>
      <c r="B883" s="165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customFormat="false" ht="15.75" hidden="false" customHeight="true" outlineLevel="0" collapsed="false">
      <c r="A884" s="9"/>
      <c r="B884" s="165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customFormat="false" ht="15.75" hidden="false" customHeight="true" outlineLevel="0" collapsed="false">
      <c r="A885" s="9"/>
      <c r="B885" s="165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customFormat="false" ht="15.75" hidden="false" customHeight="true" outlineLevel="0" collapsed="false">
      <c r="A886" s="9"/>
      <c r="B886" s="165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customFormat="false" ht="15.75" hidden="false" customHeight="true" outlineLevel="0" collapsed="false">
      <c r="A887" s="9"/>
      <c r="B887" s="165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customFormat="false" ht="15.75" hidden="false" customHeight="true" outlineLevel="0" collapsed="false">
      <c r="A888" s="9"/>
      <c r="B888" s="165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customFormat="false" ht="15.75" hidden="false" customHeight="true" outlineLevel="0" collapsed="false">
      <c r="A889" s="9"/>
      <c r="B889" s="165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customFormat="false" ht="15.75" hidden="false" customHeight="true" outlineLevel="0" collapsed="false">
      <c r="A890" s="9"/>
      <c r="B890" s="165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customFormat="false" ht="15.75" hidden="false" customHeight="true" outlineLevel="0" collapsed="false">
      <c r="A891" s="9"/>
      <c r="B891" s="165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customFormat="false" ht="15.75" hidden="false" customHeight="true" outlineLevel="0" collapsed="false">
      <c r="A892" s="9"/>
      <c r="B892" s="165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customFormat="false" ht="15.75" hidden="false" customHeight="true" outlineLevel="0" collapsed="false">
      <c r="A893" s="9"/>
      <c r="B893" s="165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customFormat="false" ht="15.75" hidden="false" customHeight="true" outlineLevel="0" collapsed="false">
      <c r="A894" s="9"/>
      <c r="B894" s="165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customFormat="false" ht="15.75" hidden="false" customHeight="true" outlineLevel="0" collapsed="false">
      <c r="A895" s="9"/>
      <c r="B895" s="165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customFormat="false" ht="15.75" hidden="false" customHeight="true" outlineLevel="0" collapsed="false">
      <c r="A896" s="9"/>
      <c r="B896" s="165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customFormat="false" ht="15.75" hidden="false" customHeight="true" outlineLevel="0" collapsed="false">
      <c r="A897" s="9"/>
      <c r="B897" s="165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customFormat="false" ht="15.75" hidden="false" customHeight="true" outlineLevel="0" collapsed="false">
      <c r="A898" s="9"/>
      <c r="B898" s="165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customFormat="false" ht="15.75" hidden="false" customHeight="true" outlineLevel="0" collapsed="false">
      <c r="A899" s="9"/>
      <c r="B899" s="165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customFormat="false" ht="15.75" hidden="false" customHeight="true" outlineLevel="0" collapsed="false">
      <c r="A900" s="9"/>
      <c r="B900" s="165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customFormat="false" ht="15.75" hidden="false" customHeight="true" outlineLevel="0" collapsed="false">
      <c r="A901" s="9"/>
      <c r="B901" s="165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customFormat="false" ht="15.75" hidden="false" customHeight="true" outlineLevel="0" collapsed="false">
      <c r="A902" s="9"/>
      <c r="B902" s="165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customFormat="false" ht="15.75" hidden="false" customHeight="true" outlineLevel="0" collapsed="false">
      <c r="A903" s="9"/>
      <c r="B903" s="165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customFormat="false" ht="15.75" hidden="false" customHeight="true" outlineLevel="0" collapsed="false">
      <c r="A904" s="9"/>
      <c r="B904" s="165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customFormat="false" ht="15.75" hidden="false" customHeight="true" outlineLevel="0" collapsed="false">
      <c r="A905" s="9"/>
      <c r="B905" s="165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customFormat="false" ht="15.75" hidden="false" customHeight="true" outlineLevel="0" collapsed="false">
      <c r="A906" s="9"/>
      <c r="B906" s="165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customFormat="false" ht="15.75" hidden="false" customHeight="true" outlineLevel="0" collapsed="false">
      <c r="A907" s="9"/>
      <c r="B907" s="165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customFormat="false" ht="15.75" hidden="false" customHeight="true" outlineLevel="0" collapsed="false">
      <c r="A908" s="9"/>
      <c r="B908" s="165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customFormat="false" ht="15.75" hidden="false" customHeight="true" outlineLevel="0" collapsed="false">
      <c r="A909" s="9"/>
      <c r="B909" s="165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customFormat="false" ht="15.75" hidden="false" customHeight="true" outlineLevel="0" collapsed="false">
      <c r="A910" s="9"/>
      <c r="B910" s="165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customFormat="false" ht="15.75" hidden="false" customHeight="true" outlineLevel="0" collapsed="false">
      <c r="A911" s="9"/>
      <c r="B911" s="165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customFormat="false" ht="15.75" hidden="false" customHeight="true" outlineLevel="0" collapsed="false">
      <c r="A912" s="9"/>
      <c r="B912" s="165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customFormat="false" ht="15.75" hidden="false" customHeight="true" outlineLevel="0" collapsed="false">
      <c r="A913" s="9"/>
      <c r="B913" s="165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customFormat="false" ht="15.75" hidden="false" customHeight="true" outlineLevel="0" collapsed="false">
      <c r="A914" s="9"/>
      <c r="B914" s="165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customFormat="false" ht="15.75" hidden="false" customHeight="true" outlineLevel="0" collapsed="false">
      <c r="A915" s="9"/>
      <c r="B915" s="165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customFormat="false" ht="15.75" hidden="false" customHeight="true" outlineLevel="0" collapsed="false">
      <c r="A916" s="9"/>
      <c r="B916" s="165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customFormat="false" ht="15.75" hidden="false" customHeight="true" outlineLevel="0" collapsed="false">
      <c r="A917" s="9"/>
      <c r="B917" s="165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customFormat="false" ht="15.75" hidden="false" customHeight="true" outlineLevel="0" collapsed="false">
      <c r="A918" s="9"/>
      <c r="B918" s="165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customFormat="false" ht="15.75" hidden="false" customHeight="true" outlineLevel="0" collapsed="false">
      <c r="A919" s="9"/>
      <c r="B919" s="165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customFormat="false" ht="15.75" hidden="false" customHeight="true" outlineLevel="0" collapsed="false">
      <c r="A920" s="9"/>
      <c r="B920" s="165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customFormat="false" ht="15.75" hidden="false" customHeight="true" outlineLevel="0" collapsed="false">
      <c r="A921" s="9"/>
      <c r="B921" s="165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customFormat="false" ht="15.75" hidden="false" customHeight="true" outlineLevel="0" collapsed="false">
      <c r="A922" s="9"/>
      <c r="B922" s="165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customFormat="false" ht="15.75" hidden="false" customHeight="true" outlineLevel="0" collapsed="false">
      <c r="A923" s="9"/>
      <c r="B923" s="165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customFormat="false" ht="15.75" hidden="false" customHeight="true" outlineLevel="0" collapsed="false">
      <c r="A924" s="9"/>
      <c r="B924" s="165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customFormat="false" ht="15.75" hidden="false" customHeight="true" outlineLevel="0" collapsed="false">
      <c r="A925" s="9"/>
      <c r="B925" s="165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customFormat="false" ht="15.75" hidden="false" customHeight="true" outlineLevel="0" collapsed="false">
      <c r="A926" s="9"/>
      <c r="B926" s="165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customFormat="false" ht="15.75" hidden="false" customHeight="true" outlineLevel="0" collapsed="false">
      <c r="A927" s="9"/>
      <c r="B927" s="165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customFormat="false" ht="15.75" hidden="false" customHeight="true" outlineLevel="0" collapsed="false">
      <c r="A928" s="9"/>
      <c r="B928" s="165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customFormat="false" ht="15.75" hidden="false" customHeight="true" outlineLevel="0" collapsed="false">
      <c r="A929" s="9"/>
      <c r="B929" s="165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customFormat="false" ht="15.75" hidden="false" customHeight="true" outlineLevel="0" collapsed="false">
      <c r="A930" s="9"/>
      <c r="B930" s="165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customFormat="false" ht="15.75" hidden="false" customHeight="true" outlineLevel="0" collapsed="false">
      <c r="A931" s="9"/>
      <c r="B931" s="165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customFormat="false" ht="15.75" hidden="false" customHeight="true" outlineLevel="0" collapsed="false">
      <c r="A932" s="9"/>
      <c r="B932" s="165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customFormat="false" ht="15.75" hidden="false" customHeight="true" outlineLevel="0" collapsed="false">
      <c r="A933" s="9"/>
      <c r="B933" s="165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customFormat="false" ht="15.75" hidden="false" customHeight="true" outlineLevel="0" collapsed="false">
      <c r="A934" s="9"/>
      <c r="B934" s="165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customFormat="false" ht="15.75" hidden="false" customHeight="true" outlineLevel="0" collapsed="false">
      <c r="A935" s="9"/>
      <c r="B935" s="165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customFormat="false" ht="15.75" hidden="false" customHeight="true" outlineLevel="0" collapsed="false">
      <c r="A936" s="9"/>
      <c r="B936" s="165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customFormat="false" ht="15.75" hidden="false" customHeight="true" outlineLevel="0" collapsed="false">
      <c r="A937" s="9"/>
      <c r="B937" s="165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customFormat="false" ht="15.75" hidden="false" customHeight="true" outlineLevel="0" collapsed="false">
      <c r="A938" s="9"/>
      <c r="B938" s="165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customFormat="false" ht="15.75" hidden="false" customHeight="true" outlineLevel="0" collapsed="false">
      <c r="A939" s="9"/>
      <c r="B939" s="165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customFormat="false" ht="15.75" hidden="false" customHeight="true" outlineLevel="0" collapsed="false">
      <c r="A940" s="9"/>
      <c r="B940" s="165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customFormat="false" ht="15.75" hidden="false" customHeight="true" outlineLevel="0" collapsed="false">
      <c r="A941" s="9"/>
      <c r="B941" s="165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customFormat="false" ht="15.75" hidden="false" customHeight="true" outlineLevel="0" collapsed="false">
      <c r="A942" s="9"/>
      <c r="B942" s="165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customFormat="false" ht="15.75" hidden="false" customHeight="true" outlineLevel="0" collapsed="false">
      <c r="A943" s="9"/>
      <c r="B943" s="165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customFormat="false" ht="15.75" hidden="false" customHeight="true" outlineLevel="0" collapsed="false">
      <c r="A944" s="9"/>
      <c r="B944" s="165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customFormat="false" ht="15.75" hidden="false" customHeight="true" outlineLevel="0" collapsed="false">
      <c r="A945" s="9"/>
      <c r="B945" s="165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customFormat="false" ht="15.75" hidden="false" customHeight="true" outlineLevel="0" collapsed="false">
      <c r="A946" s="9"/>
      <c r="B946" s="165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customFormat="false" ht="15.75" hidden="false" customHeight="true" outlineLevel="0" collapsed="false">
      <c r="A947" s="9"/>
      <c r="B947" s="165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customFormat="false" ht="15.75" hidden="false" customHeight="true" outlineLevel="0" collapsed="false">
      <c r="A948" s="9"/>
      <c r="B948" s="165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customFormat="false" ht="15.75" hidden="false" customHeight="true" outlineLevel="0" collapsed="false">
      <c r="A949" s="9"/>
      <c r="B949" s="165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customFormat="false" ht="15.75" hidden="false" customHeight="true" outlineLevel="0" collapsed="false">
      <c r="A950" s="9"/>
      <c r="B950" s="165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customFormat="false" ht="15.75" hidden="false" customHeight="true" outlineLevel="0" collapsed="false">
      <c r="A951" s="9"/>
      <c r="B951" s="165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customFormat="false" ht="15.75" hidden="false" customHeight="true" outlineLevel="0" collapsed="false">
      <c r="A952" s="9"/>
      <c r="B952" s="165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customFormat="false" ht="15.75" hidden="false" customHeight="true" outlineLevel="0" collapsed="false">
      <c r="A953" s="9"/>
      <c r="B953" s="165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customFormat="false" ht="15.75" hidden="false" customHeight="true" outlineLevel="0" collapsed="false">
      <c r="A954" s="9"/>
      <c r="B954" s="165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customFormat="false" ht="15.75" hidden="false" customHeight="true" outlineLevel="0" collapsed="false">
      <c r="A955" s="9"/>
      <c r="B955" s="165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customFormat="false" ht="15.75" hidden="false" customHeight="true" outlineLevel="0" collapsed="false">
      <c r="A956" s="9"/>
      <c r="B956" s="165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customFormat="false" ht="15.75" hidden="false" customHeight="true" outlineLevel="0" collapsed="false">
      <c r="A957" s="9"/>
      <c r="B957" s="165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customFormat="false" ht="15.75" hidden="false" customHeight="true" outlineLevel="0" collapsed="false">
      <c r="A958" s="9"/>
      <c r="B958" s="165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customFormat="false" ht="15.75" hidden="false" customHeight="true" outlineLevel="0" collapsed="false">
      <c r="A959" s="9"/>
      <c r="B959" s="165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customFormat="false" ht="15.75" hidden="false" customHeight="true" outlineLevel="0" collapsed="false">
      <c r="A960" s="9"/>
      <c r="B960" s="165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customFormat="false" ht="15.75" hidden="false" customHeight="true" outlineLevel="0" collapsed="false">
      <c r="A961" s="9"/>
      <c r="B961" s="165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customFormat="false" ht="15.75" hidden="false" customHeight="true" outlineLevel="0" collapsed="false">
      <c r="A962" s="9"/>
      <c r="B962" s="165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customFormat="false" ht="15.75" hidden="false" customHeight="true" outlineLevel="0" collapsed="false">
      <c r="A963" s="9"/>
      <c r="B963" s="165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customFormat="false" ht="15.75" hidden="false" customHeight="true" outlineLevel="0" collapsed="false">
      <c r="A964" s="9"/>
      <c r="B964" s="165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customFormat="false" ht="15.75" hidden="false" customHeight="true" outlineLevel="0" collapsed="false">
      <c r="A965" s="9"/>
      <c r="B965" s="165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customFormat="false" ht="15.75" hidden="false" customHeight="true" outlineLevel="0" collapsed="false">
      <c r="A966" s="9"/>
      <c r="B966" s="165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customFormat="false" ht="15.75" hidden="false" customHeight="true" outlineLevel="0" collapsed="false">
      <c r="A967" s="9"/>
      <c r="B967" s="165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customFormat="false" ht="15.75" hidden="false" customHeight="true" outlineLevel="0" collapsed="false">
      <c r="A968" s="9"/>
      <c r="B968" s="165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customFormat="false" ht="15.75" hidden="false" customHeight="true" outlineLevel="0" collapsed="false">
      <c r="A969" s="9"/>
      <c r="B969" s="165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customFormat="false" ht="15.75" hidden="false" customHeight="true" outlineLevel="0" collapsed="false">
      <c r="A970" s="9"/>
      <c r="B970" s="165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customFormat="false" ht="15.75" hidden="false" customHeight="true" outlineLevel="0" collapsed="false">
      <c r="A971" s="9"/>
      <c r="B971" s="165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customFormat="false" ht="15.75" hidden="false" customHeight="true" outlineLevel="0" collapsed="false">
      <c r="A972" s="9"/>
      <c r="B972" s="165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customFormat="false" ht="15.75" hidden="false" customHeight="true" outlineLevel="0" collapsed="false">
      <c r="A973" s="9"/>
      <c r="B973" s="165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customFormat="false" ht="15.75" hidden="false" customHeight="true" outlineLevel="0" collapsed="false">
      <c r="A974" s="9"/>
      <c r="B974" s="165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customFormat="false" ht="15.75" hidden="false" customHeight="true" outlineLevel="0" collapsed="false">
      <c r="A975" s="9"/>
      <c r="B975" s="165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customFormat="false" ht="15.75" hidden="false" customHeight="true" outlineLevel="0" collapsed="false">
      <c r="A976" s="9"/>
      <c r="B976" s="165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customFormat="false" ht="15.75" hidden="false" customHeight="true" outlineLevel="0" collapsed="false">
      <c r="A977" s="9"/>
      <c r="B977" s="165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customFormat="false" ht="15.75" hidden="false" customHeight="true" outlineLevel="0" collapsed="false">
      <c r="A978" s="9"/>
      <c r="B978" s="165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customFormat="false" ht="15.75" hidden="false" customHeight="true" outlineLevel="0" collapsed="false">
      <c r="A979" s="9"/>
      <c r="B979" s="165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customFormat="false" ht="15.75" hidden="false" customHeight="true" outlineLevel="0" collapsed="false">
      <c r="A980" s="9"/>
      <c r="B980" s="165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customFormat="false" ht="15.75" hidden="false" customHeight="true" outlineLevel="0" collapsed="false">
      <c r="A981" s="9"/>
      <c r="B981" s="165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customFormat="false" ht="15.75" hidden="false" customHeight="true" outlineLevel="0" collapsed="false">
      <c r="A982" s="9"/>
      <c r="B982" s="165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customFormat="false" ht="15.75" hidden="false" customHeight="true" outlineLevel="0" collapsed="false">
      <c r="A983" s="9"/>
      <c r="B983" s="165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customFormat="false" ht="15.75" hidden="false" customHeight="true" outlineLevel="0" collapsed="false">
      <c r="A984" s="9"/>
      <c r="B984" s="165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customFormat="false" ht="15.75" hidden="false" customHeight="true" outlineLevel="0" collapsed="false">
      <c r="A985" s="9"/>
      <c r="B985" s="165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customFormat="false" ht="15.75" hidden="false" customHeight="true" outlineLevel="0" collapsed="false">
      <c r="A986" s="9"/>
      <c r="B986" s="165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customFormat="false" ht="15.75" hidden="false" customHeight="true" outlineLevel="0" collapsed="false">
      <c r="A987" s="9"/>
      <c r="B987" s="165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customFormat="false" ht="15.75" hidden="false" customHeight="true" outlineLevel="0" collapsed="false">
      <c r="A988" s="9"/>
      <c r="B988" s="165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customFormat="false" ht="15.75" hidden="false" customHeight="true" outlineLevel="0" collapsed="false">
      <c r="A989" s="9"/>
      <c r="B989" s="165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customFormat="false" ht="15.75" hidden="false" customHeight="true" outlineLevel="0" collapsed="false">
      <c r="A990" s="9"/>
      <c r="B990" s="165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customFormat="false" ht="15.75" hidden="false" customHeight="true" outlineLevel="0" collapsed="false">
      <c r="A991" s="9"/>
      <c r="B991" s="165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customFormat="false" ht="15.75" hidden="false" customHeight="true" outlineLevel="0" collapsed="false">
      <c r="A992" s="9"/>
      <c r="B992" s="165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customFormat="false" ht="15.75" hidden="false" customHeight="true" outlineLevel="0" collapsed="false">
      <c r="A993" s="9"/>
      <c r="B993" s="165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customFormat="false" ht="15.75" hidden="false" customHeight="true" outlineLevel="0" collapsed="false">
      <c r="A994" s="9"/>
      <c r="B994" s="165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customFormat="false" ht="15.75" hidden="false" customHeight="true" outlineLevel="0" collapsed="false">
      <c r="A995" s="9"/>
      <c r="B995" s="165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customFormat="false" ht="15.75" hidden="false" customHeight="true" outlineLevel="0" collapsed="false">
      <c r="A996" s="9"/>
      <c r="B996" s="165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customFormat="false" ht="15.75" hidden="false" customHeight="true" outlineLevel="0" collapsed="false">
      <c r="A997" s="9"/>
      <c r="B997" s="165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customFormat="false" ht="15.75" hidden="false" customHeight="true" outlineLevel="0" collapsed="false">
      <c r="A998" s="9"/>
      <c r="B998" s="165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customFormat="false" ht="15.75" hidden="false" customHeight="true" outlineLevel="0" collapsed="false">
      <c r="A999" s="9"/>
      <c r="B999" s="165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customFormat="false" ht="15.75" hidden="false" customHeight="true" outlineLevel="0" collapsed="false">
      <c r="A1000" s="9"/>
      <c r="B1000" s="165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 headings="false" gridLines="false" gridLinesSet="true" horizontalCentered="false" verticalCentered="false"/>
  <pageMargins left="0.708333333333333" right="0.708333333333333" top="0.747916666666667" bottom="0.747916666666667" header="0.511811023622047" footer="0"/>
  <pageSetup paperSize="9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>&amp;L&amp;F&amp;R&amp;D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CCCC"/>
    <pageSetUpPr fitToPage="tru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4.4453125" defaultRowHeight="15" zeroHeight="false" outlineLevelRow="0" outlineLevelCol="0"/>
  <cols>
    <col collapsed="false" customWidth="true" hidden="false" outlineLevel="0" max="1" min="1" style="0" width="2.71"/>
    <col collapsed="false" customWidth="true" hidden="false" outlineLevel="0" max="2" min="2" style="0" width="27.15"/>
    <col collapsed="false" customWidth="true" hidden="false" outlineLevel="0" max="3" min="3" style="0" width="36.57"/>
    <col collapsed="false" customWidth="true" hidden="false" outlineLevel="0" max="4" min="4" style="0" width="50.14"/>
    <col collapsed="false" customWidth="true" hidden="false" outlineLevel="0" max="5" min="5" style="0" width="79.43"/>
    <col collapsed="false" customWidth="true" hidden="false" outlineLevel="0" max="26" min="6" style="0" width="9.14"/>
  </cols>
  <sheetData>
    <row r="1" customFormat="false" ht="9.75" hidden="false" customHeight="true" outlineLevel="0" collapsed="false">
      <c r="A1" s="399"/>
      <c r="B1" s="399"/>
      <c r="C1" s="399"/>
      <c r="D1" s="399"/>
      <c r="E1" s="399"/>
      <c r="F1" s="399"/>
      <c r="G1" s="399"/>
      <c r="H1" s="399"/>
      <c r="I1" s="399"/>
      <c r="J1" s="399"/>
      <c r="K1" s="399"/>
      <c r="L1" s="399"/>
      <c r="M1" s="399"/>
      <c r="N1" s="399"/>
      <c r="O1" s="399"/>
      <c r="P1" s="399"/>
      <c r="Q1" s="399"/>
      <c r="R1" s="399"/>
      <c r="S1" s="399"/>
      <c r="T1" s="399"/>
      <c r="U1" s="399"/>
      <c r="V1" s="399"/>
      <c r="W1" s="399"/>
      <c r="X1" s="399"/>
      <c r="Y1" s="399"/>
      <c r="Z1" s="399"/>
    </row>
    <row r="2" customFormat="false" ht="15" hidden="false" customHeight="false" outlineLevel="0" collapsed="false">
      <c r="A2" s="399"/>
      <c r="B2" s="400" t="s">
        <v>402</v>
      </c>
      <c r="C2" s="401"/>
      <c r="D2" s="401"/>
      <c r="E2" s="401"/>
    </row>
    <row r="3" customFormat="false" ht="15" hidden="false" customHeight="false" outlineLevel="0" collapsed="false">
      <c r="A3" s="399"/>
      <c r="B3" s="400" t="s">
        <v>422</v>
      </c>
      <c r="C3" s="401"/>
      <c r="D3" s="401"/>
      <c r="E3" s="401"/>
    </row>
    <row r="4" customFormat="false" ht="15" hidden="false" customHeight="false" outlineLevel="0" collapsed="false">
      <c r="A4" s="399"/>
    </row>
    <row r="5" customFormat="false" ht="15" hidden="false" customHeight="false" outlineLevel="0" collapsed="false">
      <c r="A5" s="399"/>
      <c r="B5" s="411" t="s">
        <v>422</v>
      </c>
      <c r="C5" s="411" t="s">
        <v>423</v>
      </c>
      <c r="D5" s="411" t="s">
        <v>424</v>
      </c>
      <c r="E5" s="411" t="s">
        <v>424</v>
      </c>
    </row>
    <row r="6" customFormat="false" ht="15" hidden="false" customHeight="false" outlineLevel="0" collapsed="false">
      <c r="A6" s="399"/>
      <c r="B6" s="412" t="s">
        <v>280</v>
      </c>
      <c r="C6" s="413"/>
      <c r="D6" s="413" t="s">
        <v>425</v>
      </c>
      <c r="E6" s="413" t="s">
        <v>425</v>
      </c>
    </row>
    <row r="7" customFormat="false" ht="15" hidden="false" customHeight="false" outlineLevel="0" collapsed="false">
      <c r="A7" s="399"/>
      <c r="B7" s="412" t="s">
        <v>284</v>
      </c>
      <c r="C7" s="413"/>
      <c r="D7" s="413" t="s">
        <v>426</v>
      </c>
      <c r="E7" s="413" t="s">
        <v>426</v>
      </c>
    </row>
    <row r="8" customFormat="false" ht="15" hidden="false" customHeight="false" outlineLevel="0" collapsed="false">
      <c r="A8" s="399"/>
      <c r="B8" s="412" t="s">
        <v>281</v>
      </c>
      <c r="C8" s="414"/>
      <c r="D8" s="413" t="s">
        <v>427</v>
      </c>
      <c r="E8" s="413" t="s">
        <v>428</v>
      </c>
    </row>
    <row r="9" customFormat="false" ht="15" hidden="false" customHeight="false" outlineLevel="0" collapsed="false">
      <c r="A9" s="399"/>
      <c r="B9" s="412" t="s">
        <v>282</v>
      </c>
      <c r="C9" s="414"/>
      <c r="D9" s="413" t="s">
        <v>429</v>
      </c>
      <c r="E9" s="413" t="s">
        <v>430</v>
      </c>
    </row>
    <row r="10" customFormat="false" ht="15" hidden="false" customHeight="false" outlineLevel="0" collapsed="false">
      <c r="A10" s="399"/>
      <c r="B10" s="412" t="s">
        <v>283</v>
      </c>
      <c r="C10" s="414"/>
      <c r="D10" s="413" t="s">
        <v>431</v>
      </c>
      <c r="E10" s="413" t="s">
        <v>432</v>
      </c>
    </row>
    <row r="11" customFormat="false" ht="15" hidden="false" customHeight="false" outlineLevel="0" collapsed="false">
      <c r="A11" s="399"/>
      <c r="B11" s="412" t="s">
        <v>433</v>
      </c>
      <c r="C11" s="413"/>
      <c r="D11" s="413" t="s">
        <v>434</v>
      </c>
      <c r="E11" s="413" t="s">
        <v>434</v>
      </c>
    </row>
    <row r="12" customFormat="false" ht="15" hidden="false" customHeight="false" outlineLevel="0" collapsed="false">
      <c r="A12" s="399"/>
      <c r="B12" s="412" t="s">
        <v>288</v>
      </c>
      <c r="C12" s="413"/>
      <c r="D12" s="413" t="s">
        <v>435</v>
      </c>
      <c r="E12" s="413" t="s">
        <v>435</v>
      </c>
    </row>
    <row r="13" customFormat="false" ht="15" hidden="false" customHeight="false" outlineLevel="0" collapsed="false">
      <c r="A13" s="399"/>
      <c r="B13" s="412" t="s">
        <v>285</v>
      </c>
      <c r="C13" s="414"/>
      <c r="D13" s="413" t="s">
        <v>436</v>
      </c>
      <c r="E13" s="413" t="s">
        <v>437</v>
      </c>
    </row>
    <row r="14" customFormat="false" ht="15" hidden="false" customHeight="false" outlineLevel="0" collapsed="false">
      <c r="A14" s="399"/>
      <c r="B14" s="412" t="s">
        <v>286</v>
      </c>
      <c r="C14" s="414"/>
      <c r="D14" s="413" t="s">
        <v>438</v>
      </c>
      <c r="E14" s="413" t="s">
        <v>439</v>
      </c>
    </row>
    <row r="15" customFormat="false" ht="15" hidden="false" customHeight="false" outlineLevel="0" collapsed="false">
      <c r="A15" s="399"/>
      <c r="B15" s="412" t="s">
        <v>287</v>
      </c>
      <c r="C15" s="414"/>
      <c r="D15" s="413" t="s">
        <v>440</v>
      </c>
      <c r="E15" s="413" t="s">
        <v>441</v>
      </c>
    </row>
    <row r="16" customFormat="false" ht="15" hidden="false" customHeight="false" outlineLevel="0" collapsed="false">
      <c r="A16" s="399"/>
      <c r="B16" s="412" t="s">
        <v>292</v>
      </c>
      <c r="C16" s="413"/>
      <c r="D16" s="413" t="s">
        <v>442</v>
      </c>
      <c r="E16" s="413" t="s">
        <v>442</v>
      </c>
    </row>
    <row r="17" customFormat="false" ht="15" hidden="false" customHeight="false" outlineLevel="0" collapsed="false">
      <c r="A17" s="399"/>
      <c r="B17" s="412" t="s">
        <v>289</v>
      </c>
      <c r="C17" s="414"/>
      <c r="D17" s="413" t="s">
        <v>443</v>
      </c>
      <c r="E17" s="413" t="s">
        <v>444</v>
      </c>
    </row>
    <row r="18" customFormat="false" ht="15" hidden="false" customHeight="false" outlineLevel="0" collapsed="false">
      <c r="A18" s="399"/>
      <c r="B18" s="412" t="s">
        <v>290</v>
      </c>
      <c r="C18" s="414"/>
      <c r="D18" s="413" t="s">
        <v>445</v>
      </c>
      <c r="E18" s="413" t="s">
        <v>446</v>
      </c>
    </row>
    <row r="19" customFormat="false" ht="15" hidden="false" customHeight="false" outlineLevel="0" collapsed="false">
      <c r="A19" s="399"/>
      <c r="B19" s="412" t="s">
        <v>291</v>
      </c>
      <c r="C19" s="414"/>
      <c r="D19" s="413" t="s">
        <v>447</v>
      </c>
      <c r="E19" s="413" t="s">
        <v>448</v>
      </c>
    </row>
    <row r="20" customFormat="false" ht="15" hidden="false" customHeight="false" outlineLevel="0" collapsed="false">
      <c r="A20" s="399"/>
      <c r="B20" s="412" t="s">
        <v>296</v>
      </c>
      <c r="C20" s="413"/>
      <c r="D20" s="413" t="s">
        <v>449</v>
      </c>
      <c r="E20" s="413" t="s">
        <v>449</v>
      </c>
    </row>
    <row r="21" customFormat="false" ht="15.75" hidden="false" customHeight="true" outlineLevel="0" collapsed="false">
      <c r="A21" s="399"/>
      <c r="B21" s="412" t="s">
        <v>293</v>
      </c>
      <c r="C21" s="414"/>
      <c r="D21" s="413" t="s">
        <v>450</v>
      </c>
      <c r="E21" s="413" t="s">
        <v>451</v>
      </c>
    </row>
    <row r="22" customFormat="false" ht="15.75" hidden="false" customHeight="true" outlineLevel="0" collapsed="false">
      <c r="A22" s="399"/>
      <c r="B22" s="412" t="s">
        <v>294</v>
      </c>
      <c r="C22" s="414"/>
      <c r="D22" s="413" t="s">
        <v>452</v>
      </c>
      <c r="E22" s="413" t="s">
        <v>453</v>
      </c>
    </row>
    <row r="23" customFormat="false" ht="15.75" hidden="false" customHeight="true" outlineLevel="0" collapsed="false">
      <c r="A23" s="399"/>
      <c r="B23" s="412" t="s">
        <v>295</v>
      </c>
      <c r="C23" s="414"/>
      <c r="D23" s="413" t="s">
        <v>454</v>
      </c>
      <c r="E23" s="413" t="s">
        <v>455</v>
      </c>
    </row>
    <row r="24" customFormat="false" ht="15.75" hidden="false" customHeight="true" outlineLevel="0" collapsed="false">
      <c r="A24" s="399"/>
      <c r="B24" s="412" t="s">
        <v>300</v>
      </c>
      <c r="C24" s="413"/>
      <c r="D24" s="413" t="s">
        <v>456</v>
      </c>
      <c r="E24" s="413" t="s">
        <v>456</v>
      </c>
    </row>
    <row r="25" customFormat="false" ht="15.75" hidden="false" customHeight="true" outlineLevel="0" collapsed="false">
      <c r="A25" s="399"/>
      <c r="B25" s="412" t="s">
        <v>297</v>
      </c>
      <c r="C25" s="414"/>
      <c r="D25" s="413" t="s">
        <v>457</v>
      </c>
      <c r="E25" s="413" t="s">
        <v>458</v>
      </c>
    </row>
    <row r="26" customFormat="false" ht="15.75" hidden="false" customHeight="true" outlineLevel="0" collapsed="false">
      <c r="A26" s="399"/>
      <c r="B26" s="412" t="s">
        <v>298</v>
      </c>
      <c r="C26" s="414"/>
      <c r="D26" s="413" t="s">
        <v>459</v>
      </c>
      <c r="E26" s="413" t="s">
        <v>460</v>
      </c>
    </row>
    <row r="27" customFormat="false" ht="15.75" hidden="false" customHeight="true" outlineLevel="0" collapsed="false">
      <c r="A27" s="399"/>
      <c r="B27" s="412" t="s">
        <v>299</v>
      </c>
      <c r="C27" s="414"/>
      <c r="D27" s="413" t="s">
        <v>461</v>
      </c>
      <c r="E27" s="413" t="s">
        <v>462</v>
      </c>
    </row>
    <row r="28" customFormat="false" ht="15.75" hidden="false" customHeight="true" outlineLevel="0" collapsed="false">
      <c r="A28" s="399"/>
      <c r="B28" s="412" t="s">
        <v>301</v>
      </c>
      <c r="C28" s="414"/>
      <c r="D28" s="413" t="s">
        <v>463</v>
      </c>
      <c r="E28" s="415" t="s">
        <v>463</v>
      </c>
    </row>
    <row r="29" customFormat="false" ht="15.75" hidden="false" customHeight="true" outlineLevel="0" collapsed="false">
      <c r="A29" s="399"/>
      <c r="B29" s="412" t="s">
        <v>302</v>
      </c>
      <c r="C29" s="414"/>
      <c r="D29" s="413" t="s">
        <v>464</v>
      </c>
      <c r="E29" s="415" t="s">
        <v>464</v>
      </c>
    </row>
    <row r="30" customFormat="false" ht="15.75" hidden="false" customHeight="true" outlineLevel="0" collapsed="false">
      <c r="A30" s="399"/>
      <c r="B30" s="412" t="s">
        <v>303</v>
      </c>
      <c r="C30" s="414"/>
      <c r="D30" s="413" t="s">
        <v>465</v>
      </c>
      <c r="E30" s="415" t="s">
        <v>465</v>
      </c>
    </row>
    <row r="31" customFormat="false" ht="15.75" hidden="false" customHeight="true" outlineLevel="0" collapsed="false">
      <c r="A31" s="399"/>
      <c r="B31" s="412" t="s">
        <v>304</v>
      </c>
      <c r="C31" s="414"/>
      <c r="D31" s="413" t="s">
        <v>466</v>
      </c>
      <c r="E31" s="415" t="s">
        <v>467</v>
      </c>
    </row>
    <row r="32" customFormat="false" ht="15.75" hidden="false" customHeight="true" outlineLevel="0" collapsed="false">
      <c r="A32" s="399"/>
      <c r="B32" s="412" t="s">
        <v>305</v>
      </c>
      <c r="C32" s="414"/>
      <c r="D32" s="413" t="s">
        <v>468</v>
      </c>
      <c r="E32" s="415" t="s">
        <v>468</v>
      </c>
    </row>
    <row r="33" customFormat="false" ht="15.75" hidden="false" customHeight="true" outlineLevel="0" collapsed="false">
      <c r="A33" s="399"/>
      <c r="B33" s="412" t="s">
        <v>306</v>
      </c>
      <c r="C33" s="413"/>
      <c r="D33" s="413" t="s">
        <v>469</v>
      </c>
      <c r="E33" s="413" t="s">
        <v>469</v>
      </c>
    </row>
    <row r="34" customFormat="false" ht="15.75" hidden="false" customHeight="true" outlineLevel="0" collapsed="false">
      <c r="A34" s="399"/>
      <c r="B34" s="412" t="s">
        <v>307</v>
      </c>
      <c r="C34" s="413"/>
      <c r="D34" s="413" t="s">
        <v>470</v>
      </c>
      <c r="E34" s="413" t="s">
        <v>470</v>
      </c>
    </row>
    <row r="35" customFormat="false" ht="15.75" hidden="false" customHeight="true" outlineLevel="0" collapsed="false">
      <c r="A35" s="399"/>
      <c r="B35" s="412" t="s">
        <v>373</v>
      </c>
      <c r="C35" s="413"/>
      <c r="D35" s="413" t="s">
        <v>471</v>
      </c>
      <c r="E35" s="413" t="s">
        <v>471</v>
      </c>
    </row>
    <row r="36" customFormat="false" ht="15.75" hidden="false" customHeight="true" outlineLevel="0" collapsed="false">
      <c r="A36" s="399"/>
      <c r="B36" s="412" t="s">
        <v>374</v>
      </c>
      <c r="C36" s="413"/>
      <c r="D36" s="413" t="s">
        <v>472</v>
      </c>
      <c r="E36" s="413" t="s">
        <v>472</v>
      </c>
    </row>
    <row r="37" customFormat="false" ht="15.75" hidden="false" customHeight="true" outlineLevel="0" collapsed="false">
      <c r="A37" s="399"/>
      <c r="B37" s="412" t="s">
        <v>308</v>
      </c>
      <c r="C37" s="413"/>
      <c r="D37" s="413" t="s">
        <v>473</v>
      </c>
      <c r="E37" s="413" t="s">
        <v>473</v>
      </c>
    </row>
    <row r="38" customFormat="false" ht="15.75" hidden="false" customHeight="true" outlineLevel="0" collapsed="false">
      <c r="A38" s="399"/>
      <c r="B38" s="412" t="s">
        <v>312</v>
      </c>
      <c r="C38" s="413"/>
      <c r="D38" s="413" t="s">
        <v>474</v>
      </c>
      <c r="E38" s="413" t="s">
        <v>474</v>
      </c>
    </row>
    <row r="39" customFormat="false" ht="15.75" hidden="false" customHeight="true" outlineLevel="0" collapsed="false">
      <c r="A39" s="399"/>
      <c r="B39" s="412" t="s">
        <v>309</v>
      </c>
      <c r="C39" s="414"/>
      <c r="D39" s="413" t="s">
        <v>475</v>
      </c>
      <c r="E39" s="413" t="s">
        <v>476</v>
      </c>
    </row>
    <row r="40" customFormat="false" ht="15.75" hidden="false" customHeight="true" outlineLevel="0" collapsed="false">
      <c r="A40" s="399"/>
      <c r="B40" s="412" t="s">
        <v>310</v>
      </c>
      <c r="C40" s="414"/>
      <c r="D40" s="413" t="s">
        <v>477</v>
      </c>
      <c r="E40" s="413" t="s">
        <v>478</v>
      </c>
    </row>
    <row r="41" customFormat="false" ht="15.75" hidden="false" customHeight="true" outlineLevel="0" collapsed="false">
      <c r="A41" s="399"/>
      <c r="B41" s="412" t="s">
        <v>311</v>
      </c>
      <c r="C41" s="414"/>
      <c r="D41" s="413" t="s">
        <v>479</v>
      </c>
      <c r="E41" s="413" t="s">
        <v>480</v>
      </c>
    </row>
    <row r="42" customFormat="false" ht="15.75" hidden="false" customHeight="true" outlineLevel="0" collapsed="false">
      <c r="A42" s="399"/>
      <c r="B42" s="412" t="s">
        <v>316</v>
      </c>
      <c r="C42" s="413"/>
      <c r="D42" s="413" t="s">
        <v>481</v>
      </c>
      <c r="E42" s="413" t="s">
        <v>481</v>
      </c>
    </row>
    <row r="43" customFormat="false" ht="15.75" hidden="false" customHeight="true" outlineLevel="0" collapsed="false">
      <c r="A43" s="399"/>
      <c r="B43" s="412" t="s">
        <v>313</v>
      </c>
      <c r="C43" s="414"/>
      <c r="D43" s="413" t="s">
        <v>482</v>
      </c>
      <c r="E43" s="413" t="s">
        <v>483</v>
      </c>
    </row>
    <row r="44" customFormat="false" ht="15.75" hidden="false" customHeight="true" outlineLevel="0" collapsed="false">
      <c r="A44" s="399"/>
      <c r="B44" s="412" t="s">
        <v>314</v>
      </c>
      <c r="C44" s="414"/>
      <c r="D44" s="413" t="s">
        <v>484</v>
      </c>
      <c r="E44" s="413" t="s">
        <v>485</v>
      </c>
    </row>
    <row r="45" customFormat="false" ht="15.75" hidden="false" customHeight="true" outlineLevel="0" collapsed="false">
      <c r="A45" s="399"/>
      <c r="B45" s="412" t="s">
        <v>315</v>
      </c>
      <c r="C45" s="414"/>
      <c r="D45" s="413" t="s">
        <v>486</v>
      </c>
      <c r="E45" s="413" t="s">
        <v>487</v>
      </c>
    </row>
    <row r="46" customFormat="false" ht="15.75" hidden="false" customHeight="true" outlineLevel="0" collapsed="false">
      <c r="A46" s="399"/>
      <c r="B46" s="412" t="s">
        <v>320</v>
      </c>
      <c r="C46" s="413"/>
      <c r="D46" s="413" t="s">
        <v>488</v>
      </c>
      <c r="E46" s="413" t="s">
        <v>488</v>
      </c>
    </row>
    <row r="47" customFormat="false" ht="15.75" hidden="false" customHeight="true" outlineLevel="0" collapsed="false">
      <c r="A47" s="399"/>
      <c r="B47" s="412" t="s">
        <v>317</v>
      </c>
      <c r="C47" s="414"/>
      <c r="D47" s="413" t="s">
        <v>489</v>
      </c>
      <c r="E47" s="413" t="s">
        <v>490</v>
      </c>
    </row>
    <row r="48" customFormat="false" ht="15.75" hidden="false" customHeight="true" outlineLevel="0" collapsed="false">
      <c r="A48" s="399"/>
      <c r="B48" s="412" t="s">
        <v>318</v>
      </c>
      <c r="C48" s="414"/>
      <c r="D48" s="413" t="s">
        <v>491</v>
      </c>
      <c r="E48" s="413" t="s">
        <v>492</v>
      </c>
    </row>
    <row r="49" customFormat="false" ht="15.75" hidden="false" customHeight="true" outlineLevel="0" collapsed="false">
      <c r="A49" s="399"/>
      <c r="B49" s="412" t="s">
        <v>319</v>
      </c>
      <c r="C49" s="414"/>
      <c r="D49" s="413" t="s">
        <v>493</v>
      </c>
      <c r="E49" s="413" t="s">
        <v>494</v>
      </c>
    </row>
    <row r="50" customFormat="false" ht="15.75" hidden="false" customHeight="true" outlineLevel="0" collapsed="false">
      <c r="A50" s="399"/>
      <c r="B50" s="412" t="s">
        <v>324</v>
      </c>
      <c r="C50" s="413"/>
      <c r="D50" s="413" t="s">
        <v>495</v>
      </c>
      <c r="E50" s="413" t="s">
        <v>495</v>
      </c>
    </row>
    <row r="51" customFormat="false" ht="15.75" hidden="false" customHeight="true" outlineLevel="0" collapsed="false">
      <c r="A51" s="399"/>
      <c r="B51" s="412" t="s">
        <v>321</v>
      </c>
      <c r="C51" s="414"/>
      <c r="D51" s="413" t="s">
        <v>496</v>
      </c>
      <c r="E51" s="413" t="s">
        <v>497</v>
      </c>
    </row>
    <row r="52" customFormat="false" ht="15.75" hidden="false" customHeight="true" outlineLevel="0" collapsed="false">
      <c r="A52" s="399"/>
      <c r="B52" s="412" t="s">
        <v>322</v>
      </c>
      <c r="C52" s="414"/>
      <c r="D52" s="413" t="s">
        <v>498</v>
      </c>
      <c r="E52" s="413" t="s">
        <v>499</v>
      </c>
    </row>
    <row r="53" customFormat="false" ht="15.75" hidden="false" customHeight="true" outlineLevel="0" collapsed="false">
      <c r="A53" s="399"/>
      <c r="B53" s="412" t="s">
        <v>323</v>
      </c>
      <c r="C53" s="414"/>
      <c r="D53" s="413" t="s">
        <v>500</v>
      </c>
      <c r="E53" s="413" t="s">
        <v>501</v>
      </c>
    </row>
    <row r="54" customFormat="false" ht="15.75" hidden="false" customHeight="true" outlineLevel="0" collapsed="false">
      <c r="A54" s="399"/>
      <c r="B54" s="412" t="s">
        <v>328</v>
      </c>
      <c r="C54" s="413"/>
      <c r="D54" s="413" t="s">
        <v>502</v>
      </c>
      <c r="E54" s="413" t="s">
        <v>502</v>
      </c>
    </row>
    <row r="55" customFormat="false" ht="15.75" hidden="false" customHeight="true" outlineLevel="0" collapsed="false">
      <c r="A55" s="399"/>
      <c r="B55" s="412" t="s">
        <v>325</v>
      </c>
      <c r="C55" s="414"/>
      <c r="D55" s="413" t="s">
        <v>503</v>
      </c>
      <c r="E55" s="413" t="s">
        <v>504</v>
      </c>
    </row>
    <row r="56" customFormat="false" ht="15.75" hidden="false" customHeight="true" outlineLevel="0" collapsed="false">
      <c r="A56" s="399"/>
      <c r="B56" s="412" t="s">
        <v>326</v>
      </c>
      <c r="C56" s="414"/>
      <c r="D56" s="413" t="s">
        <v>505</v>
      </c>
      <c r="E56" s="413" t="s">
        <v>506</v>
      </c>
    </row>
    <row r="57" customFormat="false" ht="15.75" hidden="false" customHeight="true" outlineLevel="0" collapsed="false">
      <c r="A57" s="399"/>
      <c r="B57" s="412" t="s">
        <v>327</v>
      </c>
      <c r="C57" s="414"/>
      <c r="D57" s="413" t="s">
        <v>507</v>
      </c>
      <c r="E57" s="413" t="s">
        <v>508</v>
      </c>
    </row>
    <row r="58" customFormat="false" ht="15.75" hidden="false" customHeight="true" outlineLevel="0" collapsed="false">
      <c r="A58" s="399"/>
      <c r="B58" s="412" t="s">
        <v>329</v>
      </c>
      <c r="C58" s="414"/>
      <c r="D58" s="413" t="s">
        <v>509</v>
      </c>
      <c r="E58" s="413" t="s">
        <v>509</v>
      </c>
    </row>
    <row r="59" customFormat="false" ht="15.75" hidden="false" customHeight="true" outlineLevel="0" collapsed="false">
      <c r="A59" s="399"/>
      <c r="B59" s="412" t="s">
        <v>330</v>
      </c>
      <c r="C59" s="414"/>
      <c r="D59" s="413" t="s">
        <v>510</v>
      </c>
      <c r="E59" s="413" t="s">
        <v>510</v>
      </c>
    </row>
    <row r="60" customFormat="false" ht="15.75" hidden="false" customHeight="true" outlineLevel="0" collapsed="false">
      <c r="A60" s="399"/>
      <c r="B60" s="412" t="s">
        <v>331</v>
      </c>
      <c r="C60" s="414"/>
      <c r="D60" s="413" t="s">
        <v>511</v>
      </c>
      <c r="E60" s="413" t="s">
        <v>511</v>
      </c>
    </row>
    <row r="61" customFormat="false" ht="15.75" hidden="false" customHeight="true" outlineLevel="0" collapsed="false">
      <c r="A61" s="399"/>
      <c r="B61" s="412" t="s">
        <v>332</v>
      </c>
      <c r="C61" s="414"/>
      <c r="D61" s="413" t="s">
        <v>512</v>
      </c>
      <c r="E61" s="413" t="s">
        <v>513</v>
      </c>
    </row>
    <row r="62" customFormat="false" ht="15.75" hidden="false" customHeight="true" outlineLevel="0" collapsed="false">
      <c r="A62" s="399"/>
      <c r="B62" s="412" t="s">
        <v>333</v>
      </c>
      <c r="C62" s="414"/>
      <c r="D62" s="413" t="s">
        <v>514</v>
      </c>
      <c r="E62" s="413" t="s">
        <v>514</v>
      </c>
    </row>
    <row r="63" customFormat="false" ht="15.75" hidden="false" customHeight="true" outlineLevel="0" collapsed="false">
      <c r="A63" s="399"/>
      <c r="B63" s="412" t="s">
        <v>334</v>
      </c>
      <c r="C63" s="413"/>
      <c r="D63" s="413" t="s">
        <v>515</v>
      </c>
      <c r="E63" s="413" t="s">
        <v>515</v>
      </c>
    </row>
    <row r="64" customFormat="false" ht="15.75" hidden="false" customHeight="true" outlineLevel="0" collapsed="false">
      <c r="A64" s="399"/>
      <c r="B64" s="412" t="s">
        <v>335</v>
      </c>
      <c r="C64" s="413"/>
      <c r="D64" s="413" t="s">
        <v>516</v>
      </c>
      <c r="E64" s="413" t="s">
        <v>516</v>
      </c>
    </row>
    <row r="65" customFormat="false" ht="15.75" hidden="false" customHeight="true" outlineLevel="0" collapsed="false">
      <c r="A65" s="399"/>
      <c r="B65" s="412" t="s">
        <v>376</v>
      </c>
      <c r="C65" s="413"/>
      <c r="D65" s="413" t="s">
        <v>517</v>
      </c>
      <c r="E65" s="413" t="s">
        <v>517</v>
      </c>
    </row>
    <row r="66" customFormat="false" ht="15.75" hidden="false" customHeight="true" outlineLevel="0" collapsed="false">
      <c r="A66" s="399"/>
      <c r="B66" s="412" t="s">
        <v>377</v>
      </c>
      <c r="C66" s="413"/>
      <c r="D66" s="413" t="s">
        <v>518</v>
      </c>
      <c r="E66" s="413" t="s">
        <v>519</v>
      </c>
    </row>
    <row r="67" customFormat="false" ht="15.75" hidden="false" customHeight="true" outlineLevel="0" collapsed="false">
      <c r="A67" s="399"/>
      <c r="B67" s="412" t="s">
        <v>362</v>
      </c>
      <c r="C67" s="413"/>
      <c r="D67" s="413" t="s">
        <v>520</v>
      </c>
      <c r="E67" s="413" t="s">
        <v>521</v>
      </c>
    </row>
    <row r="68" customFormat="false" ht="15.75" hidden="false" customHeight="true" outlineLevel="0" collapsed="false">
      <c r="A68" s="399"/>
      <c r="B68" s="412" t="s">
        <v>363</v>
      </c>
      <c r="C68" s="413"/>
      <c r="D68" s="413" t="s">
        <v>522</v>
      </c>
      <c r="E68" s="413" t="s">
        <v>523</v>
      </c>
    </row>
    <row r="69" customFormat="false" ht="15.75" hidden="false" customHeight="true" outlineLevel="0" collapsed="false">
      <c r="A69" s="399"/>
      <c r="B69" s="412" t="s">
        <v>378</v>
      </c>
      <c r="C69" s="413"/>
      <c r="D69" s="413" t="s">
        <v>524</v>
      </c>
      <c r="E69" s="413" t="s">
        <v>525</v>
      </c>
    </row>
    <row r="70" customFormat="false" ht="15.75" hidden="false" customHeight="true" outlineLevel="0" collapsed="false">
      <c r="A70" s="399"/>
      <c r="B70" s="412" t="s">
        <v>382</v>
      </c>
      <c r="C70" s="413"/>
      <c r="D70" s="413" t="s">
        <v>526</v>
      </c>
      <c r="E70" s="413" t="s">
        <v>527</v>
      </c>
    </row>
    <row r="71" customFormat="false" ht="15.75" hidden="false" customHeight="true" outlineLevel="0" collapsed="false">
      <c r="A71" s="399"/>
      <c r="B71" s="412" t="s">
        <v>383</v>
      </c>
      <c r="C71" s="413"/>
      <c r="D71" s="413" t="s">
        <v>528</v>
      </c>
      <c r="E71" s="413" t="s">
        <v>529</v>
      </c>
    </row>
    <row r="72" customFormat="false" ht="15.75" hidden="false" customHeight="true" outlineLevel="0" collapsed="false">
      <c r="A72" s="399"/>
      <c r="B72" s="412" t="s">
        <v>379</v>
      </c>
      <c r="C72" s="413"/>
      <c r="D72" s="413" t="s">
        <v>530</v>
      </c>
      <c r="E72" s="413" t="s">
        <v>531</v>
      </c>
    </row>
    <row r="73" customFormat="false" ht="15.75" hidden="false" customHeight="true" outlineLevel="0" collapsed="false">
      <c r="A73" s="399"/>
      <c r="B73" s="412" t="s">
        <v>384</v>
      </c>
      <c r="C73" s="413"/>
      <c r="D73" s="413" t="s">
        <v>532</v>
      </c>
      <c r="E73" s="413" t="s">
        <v>532</v>
      </c>
    </row>
    <row r="74" customFormat="false" ht="15.75" hidden="false" customHeight="true" outlineLevel="0" collapsed="false">
      <c r="A74" s="399"/>
      <c r="B74" s="412" t="s">
        <v>385</v>
      </c>
      <c r="C74" s="413"/>
      <c r="D74" s="413" t="s">
        <v>533</v>
      </c>
      <c r="E74" s="413" t="s">
        <v>534</v>
      </c>
    </row>
    <row r="75" customFormat="false" ht="15.75" hidden="false" customHeight="true" outlineLevel="0" collapsed="false">
      <c r="A75" s="399"/>
      <c r="B75" s="412" t="s">
        <v>386</v>
      </c>
      <c r="C75" s="413"/>
      <c r="D75" s="413" t="s">
        <v>535</v>
      </c>
      <c r="E75" s="413" t="s">
        <v>536</v>
      </c>
    </row>
    <row r="76" customFormat="false" ht="15.75" hidden="false" customHeight="true" outlineLevel="0" collapsed="false">
      <c r="A76" s="399"/>
      <c r="B76" s="412" t="s">
        <v>390</v>
      </c>
      <c r="C76" s="414"/>
      <c r="D76" s="413" t="s">
        <v>537</v>
      </c>
      <c r="E76" s="413" t="s">
        <v>538</v>
      </c>
    </row>
    <row r="77" customFormat="false" ht="15.75" hidden="false" customHeight="true" outlineLevel="0" collapsed="false">
      <c r="A77" s="399"/>
      <c r="B77" s="412" t="s">
        <v>391</v>
      </c>
      <c r="C77" s="414"/>
      <c r="D77" s="413" t="s">
        <v>539</v>
      </c>
      <c r="E77" s="413" t="s">
        <v>540</v>
      </c>
    </row>
    <row r="78" customFormat="false" ht="15.75" hidden="false" customHeight="true" outlineLevel="0" collapsed="false">
      <c r="A78" s="399"/>
      <c r="B78" s="412" t="s">
        <v>388</v>
      </c>
      <c r="C78" s="413"/>
      <c r="D78" s="413" t="s">
        <v>541</v>
      </c>
      <c r="E78" s="413" t="s">
        <v>541</v>
      </c>
    </row>
    <row r="79" customFormat="false" ht="15.75" hidden="false" customHeight="true" outlineLevel="0" collapsed="false">
      <c r="A79" s="399"/>
      <c r="B79" s="412" t="s">
        <v>387</v>
      </c>
      <c r="C79" s="413"/>
      <c r="D79" s="413" t="s">
        <v>542</v>
      </c>
      <c r="E79" s="413" t="s">
        <v>543</v>
      </c>
    </row>
    <row r="80" customFormat="false" ht="15.75" hidden="false" customHeight="true" outlineLevel="0" collapsed="false">
      <c r="A80" s="399"/>
      <c r="B80" s="412" t="s">
        <v>381</v>
      </c>
      <c r="C80" s="413"/>
      <c r="D80" s="413" t="s">
        <v>544</v>
      </c>
      <c r="E80" s="413" t="s">
        <v>544</v>
      </c>
    </row>
    <row r="81" customFormat="false" ht="15.75" hidden="false" customHeight="true" outlineLevel="0" collapsed="false">
      <c r="A81" s="399"/>
      <c r="B81" s="412" t="s">
        <v>380</v>
      </c>
      <c r="C81" s="413"/>
      <c r="D81" s="413" t="s">
        <v>545</v>
      </c>
      <c r="E81" s="413" t="s">
        <v>545</v>
      </c>
    </row>
    <row r="82" customFormat="false" ht="15.75" hidden="false" customHeight="true" outlineLevel="0" collapsed="false">
      <c r="A82" s="399"/>
      <c r="B82" s="412" t="s">
        <v>364</v>
      </c>
      <c r="C82" s="413"/>
      <c r="D82" s="413" t="s">
        <v>546</v>
      </c>
      <c r="E82" s="413" t="s">
        <v>546</v>
      </c>
    </row>
    <row r="83" customFormat="false" ht="15.75" hidden="false" customHeight="true" outlineLevel="0" collapsed="false">
      <c r="A83" s="399"/>
      <c r="B83" s="412" t="s">
        <v>339</v>
      </c>
      <c r="C83" s="413"/>
      <c r="D83" s="413" t="s">
        <v>547</v>
      </c>
      <c r="E83" s="413" t="s">
        <v>547</v>
      </c>
    </row>
    <row r="84" customFormat="false" ht="15.75" hidden="false" customHeight="true" outlineLevel="0" collapsed="false">
      <c r="A84" s="399"/>
      <c r="B84" s="412" t="s">
        <v>336</v>
      </c>
      <c r="C84" s="414"/>
      <c r="D84" s="413" t="s">
        <v>548</v>
      </c>
      <c r="E84" s="413" t="s">
        <v>549</v>
      </c>
    </row>
    <row r="85" customFormat="false" ht="15.75" hidden="false" customHeight="true" outlineLevel="0" collapsed="false">
      <c r="A85" s="399"/>
      <c r="B85" s="412" t="s">
        <v>337</v>
      </c>
      <c r="C85" s="414"/>
      <c r="D85" s="413" t="s">
        <v>550</v>
      </c>
      <c r="E85" s="413" t="s">
        <v>551</v>
      </c>
    </row>
    <row r="86" customFormat="false" ht="15.75" hidden="false" customHeight="true" outlineLevel="0" collapsed="false">
      <c r="A86" s="399"/>
      <c r="B86" s="412" t="s">
        <v>338</v>
      </c>
      <c r="C86" s="414"/>
      <c r="D86" s="413" t="s">
        <v>552</v>
      </c>
      <c r="E86" s="413" t="s">
        <v>553</v>
      </c>
    </row>
    <row r="87" customFormat="false" ht="15.75" hidden="false" customHeight="true" outlineLevel="0" collapsed="false">
      <c r="A87" s="399"/>
      <c r="B87" s="412" t="s">
        <v>554</v>
      </c>
      <c r="C87" s="413"/>
      <c r="D87" s="413" t="s">
        <v>555</v>
      </c>
      <c r="E87" s="413" t="s">
        <v>555</v>
      </c>
    </row>
    <row r="88" customFormat="false" ht="15.75" hidden="false" customHeight="true" outlineLevel="0" collapsed="false">
      <c r="A88" s="399"/>
      <c r="B88" s="412" t="s">
        <v>343</v>
      </c>
      <c r="C88" s="413"/>
      <c r="D88" s="413" t="s">
        <v>556</v>
      </c>
      <c r="E88" s="413" t="s">
        <v>556</v>
      </c>
    </row>
    <row r="89" customFormat="false" ht="15.75" hidden="false" customHeight="true" outlineLevel="0" collapsed="false">
      <c r="A89" s="399"/>
      <c r="B89" s="412" t="s">
        <v>340</v>
      </c>
      <c r="C89" s="414"/>
      <c r="D89" s="413" t="s">
        <v>557</v>
      </c>
      <c r="E89" s="413" t="s">
        <v>558</v>
      </c>
    </row>
    <row r="90" customFormat="false" ht="15.75" hidden="false" customHeight="true" outlineLevel="0" collapsed="false">
      <c r="A90" s="399"/>
      <c r="B90" s="412" t="s">
        <v>341</v>
      </c>
      <c r="C90" s="414"/>
      <c r="D90" s="413" t="s">
        <v>559</v>
      </c>
      <c r="E90" s="413" t="s">
        <v>560</v>
      </c>
    </row>
    <row r="91" customFormat="false" ht="15.75" hidden="false" customHeight="true" outlineLevel="0" collapsed="false">
      <c r="A91" s="399"/>
      <c r="B91" s="412" t="s">
        <v>342</v>
      </c>
      <c r="C91" s="414"/>
      <c r="D91" s="413" t="s">
        <v>561</v>
      </c>
      <c r="E91" s="413" t="s">
        <v>562</v>
      </c>
    </row>
    <row r="92" customFormat="false" ht="15.75" hidden="false" customHeight="true" outlineLevel="0" collapsed="false">
      <c r="A92" s="399"/>
      <c r="B92" s="412" t="s">
        <v>351</v>
      </c>
      <c r="C92" s="413"/>
      <c r="D92" s="413" t="s">
        <v>563</v>
      </c>
      <c r="E92" s="413" t="s">
        <v>563</v>
      </c>
    </row>
    <row r="93" customFormat="false" ht="15.75" hidden="false" customHeight="true" outlineLevel="0" collapsed="false">
      <c r="A93" s="399"/>
      <c r="B93" s="412" t="s">
        <v>348</v>
      </c>
      <c r="C93" s="414"/>
      <c r="D93" s="413" t="s">
        <v>564</v>
      </c>
      <c r="E93" s="413" t="s">
        <v>565</v>
      </c>
    </row>
    <row r="94" customFormat="false" ht="15.75" hidden="false" customHeight="true" outlineLevel="0" collapsed="false">
      <c r="A94" s="399"/>
      <c r="B94" s="412" t="s">
        <v>349</v>
      </c>
      <c r="C94" s="414"/>
      <c r="D94" s="413" t="s">
        <v>566</v>
      </c>
      <c r="E94" s="413" t="s">
        <v>567</v>
      </c>
    </row>
    <row r="95" customFormat="false" ht="15.75" hidden="false" customHeight="true" outlineLevel="0" collapsed="false">
      <c r="A95" s="399"/>
      <c r="B95" s="412" t="s">
        <v>350</v>
      </c>
      <c r="C95" s="414"/>
      <c r="D95" s="413" t="s">
        <v>568</v>
      </c>
      <c r="E95" s="413" t="s">
        <v>569</v>
      </c>
    </row>
    <row r="96" customFormat="false" ht="15.75" hidden="false" customHeight="true" outlineLevel="0" collapsed="false">
      <c r="A96" s="399"/>
      <c r="B96" s="412" t="s">
        <v>347</v>
      </c>
      <c r="C96" s="413"/>
      <c r="D96" s="413" t="s">
        <v>570</v>
      </c>
      <c r="E96" s="413" t="s">
        <v>570</v>
      </c>
    </row>
    <row r="97" customFormat="false" ht="15.75" hidden="false" customHeight="true" outlineLevel="0" collapsed="false">
      <c r="A97" s="399"/>
      <c r="B97" s="412" t="s">
        <v>344</v>
      </c>
      <c r="C97" s="414"/>
      <c r="D97" s="413" t="s">
        <v>571</v>
      </c>
      <c r="E97" s="413" t="s">
        <v>572</v>
      </c>
    </row>
    <row r="98" customFormat="false" ht="15.75" hidden="false" customHeight="true" outlineLevel="0" collapsed="false">
      <c r="A98" s="399"/>
      <c r="B98" s="412" t="s">
        <v>345</v>
      </c>
      <c r="C98" s="414"/>
      <c r="D98" s="413" t="s">
        <v>573</v>
      </c>
      <c r="E98" s="413" t="s">
        <v>574</v>
      </c>
    </row>
    <row r="99" customFormat="false" ht="15.75" hidden="false" customHeight="true" outlineLevel="0" collapsed="false">
      <c r="A99" s="399"/>
      <c r="B99" s="412" t="s">
        <v>346</v>
      </c>
      <c r="C99" s="414"/>
      <c r="D99" s="413" t="s">
        <v>575</v>
      </c>
      <c r="E99" s="413" t="s">
        <v>576</v>
      </c>
    </row>
    <row r="100" customFormat="false" ht="15.75" hidden="false" customHeight="true" outlineLevel="0" collapsed="false">
      <c r="A100" s="399"/>
      <c r="B100" s="412" t="s">
        <v>355</v>
      </c>
      <c r="C100" s="413"/>
      <c r="D100" s="413" t="s">
        <v>577</v>
      </c>
      <c r="E100" s="413" t="s">
        <v>577</v>
      </c>
    </row>
    <row r="101" customFormat="false" ht="15.75" hidden="false" customHeight="true" outlineLevel="0" collapsed="false">
      <c r="A101" s="399"/>
      <c r="B101" s="412" t="s">
        <v>352</v>
      </c>
      <c r="C101" s="414"/>
      <c r="D101" s="413" t="s">
        <v>578</v>
      </c>
      <c r="E101" s="413" t="s">
        <v>579</v>
      </c>
    </row>
    <row r="102" customFormat="false" ht="15.75" hidden="false" customHeight="true" outlineLevel="0" collapsed="false">
      <c r="A102" s="399"/>
      <c r="B102" s="412" t="s">
        <v>353</v>
      </c>
      <c r="C102" s="414"/>
      <c r="D102" s="413" t="s">
        <v>580</v>
      </c>
      <c r="E102" s="413" t="s">
        <v>581</v>
      </c>
    </row>
    <row r="103" customFormat="false" ht="15.75" hidden="false" customHeight="true" outlineLevel="0" collapsed="false">
      <c r="A103" s="399"/>
      <c r="B103" s="412" t="s">
        <v>354</v>
      </c>
      <c r="C103" s="414"/>
      <c r="D103" s="413" t="s">
        <v>582</v>
      </c>
      <c r="E103" s="413" t="s">
        <v>583</v>
      </c>
    </row>
    <row r="104" customFormat="false" ht="15.75" hidden="false" customHeight="true" outlineLevel="0" collapsed="false">
      <c r="A104" s="399"/>
      <c r="B104" s="412" t="s">
        <v>356</v>
      </c>
      <c r="C104" s="414"/>
      <c r="D104" s="413" t="s">
        <v>584</v>
      </c>
      <c r="E104" s="413" t="s">
        <v>584</v>
      </c>
    </row>
    <row r="105" customFormat="false" ht="15.75" hidden="false" customHeight="true" outlineLevel="0" collapsed="false">
      <c r="A105" s="399"/>
      <c r="B105" s="412" t="s">
        <v>357</v>
      </c>
      <c r="C105" s="414"/>
      <c r="D105" s="413" t="s">
        <v>585</v>
      </c>
      <c r="E105" s="413" t="s">
        <v>585</v>
      </c>
    </row>
    <row r="106" customFormat="false" ht="15.75" hidden="false" customHeight="true" outlineLevel="0" collapsed="false">
      <c r="A106" s="399"/>
      <c r="B106" s="412" t="s">
        <v>358</v>
      </c>
      <c r="C106" s="414"/>
      <c r="D106" s="413" t="s">
        <v>586</v>
      </c>
      <c r="E106" s="413" t="s">
        <v>586</v>
      </c>
    </row>
    <row r="107" customFormat="false" ht="15.75" hidden="false" customHeight="true" outlineLevel="0" collapsed="false">
      <c r="A107" s="399"/>
      <c r="B107" s="412" t="s">
        <v>359</v>
      </c>
      <c r="C107" s="414"/>
      <c r="D107" s="413" t="s">
        <v>587</v>
      </c>
      <c r="E107" s="413" t="s">
        <v>588</v>
      </c>
    </row>
    <row r="108" customFormat="false" ht="15.75" hidden="false" customHeight="true" outlineLevel="0" collapsed="false">
      <c r="A108" s="399"/>
      <c r="B108" s="412" t="s">
        <v>360</v>
      </c>
      <c r="C108" s="414"/>
      <c r="D108" s="413" t="s">
        <v>589</v>
      </c>
      <c r="E108" s="413" t="s">
        <v>589</v>
      </c>
    </row>
    <row r="109" customFormat="false" ht="15.75" hidden="false" customHeight="true" outlineLevel="0" collapsed="false">
      <c r="A109" s="399"/>
      <c r="B109" s="412" t="s">
        <v>361</v>
      </c>
      <c r="C109" s="413"/>
      <c r="D109" s="413" t="s">
        <v>590</v>
      </c>
      <c r="E109" s="413" t="s">
        <v>591</v>
      </c>
    </row>
    <row r="110" customFormat="false" ht="15.75" hidden="false" customHeight="true" outlineLevel="0" collapsed="false">
      <c r="A110" s="399"/>
      <c r="B110" s="412" t="s">
        <v>592</v>
      </c>
      <c r="C110" s="413"/>
      <c r="D110" s="413" t="s">
        <v>13</v>
      </c>
      <c r="E110" s="413" t="s">
        <v>593</v>
      </c>
    </row>
    <row r="111" customFormat="false" ht="15.75" hidden="false" customHeight="true" outlineLevel="0" collapsed="false">
      <c r="A111" s="399"/>
      <c r="B111" s="412" t="s">
        <v>594</v>
      </c>
      <c r="C111" s="413"/>
      <c r="D111" s="413" t="s">
        <v>14</v>
      </c>
      <c r="E111" s="413" t="s">
        <v>595</v>
      </c>
    </row>
    <row r="112" customFormat="false" ht="15.75" hidden="false" customHeight="true" outlineLevel="0" collapsed="false">
      <c r="A112" s="399"/>
      <c r="B112" s="412" t="s">
        <v>596</v>
      </c>
      <c r="C112" s="413"/>
      <c r="D112" s="413" t="s">
        <v>23</v>
      </c>
      <c r="E112" s="413" t="s">
        <v>597</v>
      </c>
    </row>
    <row r="113" customFormat="false" ht="15.75" hidden="false" customHeight="true" outlineLevel="0" collapsed="false">
      <c r="A113" s="399"/>
      <c r="B113" s="412" t="s">
        <v>598</v>
      </c>
      <c r="C113" s="413"/>
      <c r="D113" s="413" t="s">
        <v>599</v>
      </c>
      <c r="E113" s="413" t="s">
        <v>600</v>
      </c>
    </row>
    <row r="114" customFormat="false" ht="15.75" hidden="false" customHeight="true" outlineLevel="0" collapsed="false">
      <c r="A114" s="399"/>
      <c r="B114" s="412" t="s">
        <v>601</v>
      </c>
      <c r="C114" s="413"/>
      <c r="D114" s="413" t="s">
        <v>12</v>
      </c>
      <c r="E114" s="413" t="s">
        <v>602</v>
      </c>
    </row>
    <row r="115" customFormat="false" ht="15.75" hidden="false" customHeight="true" outlineLevel="0" collapsed="false">
      <c r="A115" s="399"/>
      <c r="B115" s="412" t="s">
        <v>603</v>
      </c>
      <c r="C115" s="413"/>
      <c r="D115" s="413" t="s">
        <v>32</v>
      </c>
      <c r="E115" s="413" t="s">
        <v>604</v>
      </c>
    </row>
    <row r="116" customFormat="false" ht="15.75" hidden="false" customHeight="true" outlineLevel="0" collapsed="false">
      <c r="A116" s="399"/>
      <c r="B116" s="412" t="s">
        <v>605</v>
      </c>
      <c r="C116" s="413"/>
      <c r="D116" s="413" t="s">
        <v>34</v>
      </c>
      <c r="E116" s="413" t="s">
        <v>606</v>
      </c>
    </row>
    <row r="117" customFormat="false" ht="15.75" hidden="false" customHeight="true" outlineLevel="0" collapsed="false">
      <c r="A117" s="399"/>
      <c r="B117" s="412" t="s">
        <v>278</v>
      </c>
      <c r="C117" s="413"/>
      <c r="D117" s="413" t="s">
        <v>35</v>
      </c>
      <c r="E117" s="413" t="s">
        <v>607</v>
      </c>
    </row>
    <row r="118" customFormat="false" ht="15.75" hidden="false" customHeight="true" outlineLevel="0" collapsed="false">
      <c r="A118" s="399"/>
      <c r="B118" s="412" t="s">
        <v>279</v>
      </c>
      <c r="C118" s="413"/>
      <c r="D118" s="413" t="s">
        <v>608</v>
      </c>
      <c r="E118" s="413" t="s">
        <v>609</v>
      </c>
    </row>
    <row r="119" customFormat="false" ht="15.75" hidden="false" customHeight="true" outlineLevel="0" collapsed="false">
      <c r="A119" s="399"/>
    </row>
    <row r="120" customFormat="false" ht="15.75" hidden="false" customHeight="true" outlineLevel="0" collapsed="false">
      <c r="A120" s="399"/>
    </row>
    <row r="121" customFormat="false" ht="15.75" hidden="false" customHeight="true" outlineLevel="0" collapsed="false">
      <c r="A121" s="399"/>
    </row>
    <row r="122" customFormat="false" ht="15.75" hidden="false" customHeight="true" outlineLevel="0" collapsed="false">
      <c r="A122" s="399"/>
    </row>
    <row r="123" customFormat="false" ht="15.75" hidden="false" customHeight="true" outlineLevel="0" collapsed="false">
      <c r="A123" s="399"/>
    </row>
    <row r="124" customFormat="false" ht="15.75" hidden="false" customHeight="true" outlineLevel="0" collapsed="false">
      <c r="A124" s="399"/>
    </row>
    <row r="125" customFormat="false" ht="15.75" hidden="false" customHeight="true" outlineLevel="0" collapsed="false">
      <c r="A125" s="399"/>
    </row>
    <row r="126" customFormat="false" ht="15.75" hidden="false" customHeight="true" outlineLevel="0" collapsed="false">
      <c r="A126" s="399"/>
    </row>
    <row r="127" customFormat="false" ht="15.75" hidden="false" customHeight="true" outlineLevel="0" collapsed="false">
      <c r="A127" s="399"/>
    </row>
    <row r="128" customFormat="false" ht="15.75" hidden="false" customHeight="true" outlineLevel="0" collapsed="false">
      <c r="A128" s="399"/>
    </row>
    <row r="129" customFormat="false" ht="15.75" hidden="false" customHeight="true" outlineLevel="0" collapsed="false">
      <c r="A129" s="399"/>
    </row>
    <row r="130" customFormat="false" ht="15.75" hidden="false" customHeight="true" outlineLevel="0" collapsed="false">
      <c r="A130" s="399"/>
    </row>
    <row r="131" customFormat="false" ht="15.75" hidden="false" customHeight="true" outlineLevel="0" collapsed="false">
      <c r="A131" s="399"/>
    </row>
    <row r="132" customFormat="false" ht="15.75" hidden="false" customHeight="true" outlineLevel="0" collapsed="false">
      <c r="A132" s="399"/>
    </row>
    <row r="133" customFormat="false" ht="15.75" hidden="false" customHeight="true" outlineLevel="0" collapsed="false">
      <c r="A133" s="399"/>
    </row>
    <row r="134" customFormat="false" ht="15.75" hidden="false" customHeight="true" outlineLevel="0" collapsed="false">
      <c r="A134" s="399"/>
    </row>
    <row r="135" customFormat="false" ht="15.75" hidden="false" customHeight="true" outlineLevel="0" collapsed="false">
      <c r="A135" s="399"/>
    </row>
    <row r="136" customFormat="false" ht="15.75" hidden="false" customHeight="true" outlineLevel="0" collapsed="false">
      <c r="A136" s="399"/>
    </row>
    <row r="137" customFormat="false" ht="15.75" hidden="false" customHeight="true" outlineLevel="0" collapsed="false">
      <c r="A137" s="399"/>
    </row>
    <row r="138" customFormat="false" ht="15.75" hidden="false" customHeight="true" outlineLevel="0" collapsed="false">
      <c r="A138" s="399"/>
    </row>
    <row r="139" customFormat="false" ht="15.75" hidden="false" customHeight="true" outlineLevel="0" collapsed="false">
      <c r="A139" s="399"/>
    </row>
    <row r="140" customFormat="false" ht="15.75" hidden="false" customHeight="true" outlineLevel="0" collapsed="false">
      <c r="A140" s="399"/>
    </row>
    <row r="141" customFormat="false" ht="15.75" hidden="false" customHeight="true" outlineLevel="0" collapsed="false">
      <c r="A141" s="399"/>
    </row>
    <row r="142" customFormat="false" ht="15.75" hidden="false" customHeight="true" outlineLevel="0" collapsed="false">
      <c r="A142" s="399"/>
    </row>
    <row r="143" customFormat="false" ht="15.75" hidden="false" customHeight="true" outlineLevel="0" collapsed="false">
      <c r="A143" s="399"/>
    </row>
    <row r="144" customFormat="false" ht="15.75" hidden="false" customHeight="true" outlineLevel="0" collapsed="false">
      <c r="A144" s="399"/>
    </row>
    <row r="145" customFormat="false" ht="15.75" hidden="false" customHeight="true" outlineLevel="0" collapsed="false">
      <c r="A145" s="399"/>
    </row>
    <row r="146" customFormat="false" ht="15.75" hidden="false" customHeight="true" outlineLevel="0" collapsed="false">
      <c r="A146" s="399"/>
    </row>
    <row r="147" customFormat="false" ht="15.75" hidden="false" customHeight="true" outlineLevel="0" collapsed="false">
      <c r="A147" s="399"/>
    </row>
    <row r="148" customFormat="false" ht="15.75" hidden="false" customHeight="true" outlineLevel="0" collapsed="false">
      <c r="A148" s="399"/>
    </row>
    <row r="149" customFormat="false" ht="15.75" hidden="false" customHeight="true" outlineLevel="0" collapsed="false">
      <c r="A149" s="399"/>
    </row>
    <row r="150" customFormat="false" ht="15.75" hidden="false" customHeight="true" outlineLevel="0" collapsed="false">
      <c r="A150" s="399"/>
    </row>
    <row r="151" customFormat="false" ht="15.75" hidden="false" customHeight="true" outlineLevel="0" collapsed="false">
      <c r="A151" s="399"/>
    </row>
    <row r="152" customFormat="false" ht="15.75" hidden="false" customHeight="true" outlineLevel="0" collapsed="false">
      <c r="A152" s="399"/>
    </row>
    <row r="153" customFormat="false" ht="15.75" hidden="false" customHeight="true" outlineLevel="0" collapsed="false">
      <c r="A153" s="399"/>
    </row>
    <row r="154" customFormat="false" ht="15.75" hidden="false" customHeight="true" outlineLevel="0" collapsed="false">
      <c r="A154" s="399"/>
    </row>
    <row r="155" customFormat="false" ht="15.75" hidden="false" customHeight="true" outlineLevel="0" collapsed="false">
      <c r="A155" s="399"/>
    </row>
    <row r="156" customFormat="false" ht="15.75" hidden="false" customHeight="true" outlineLevel="0" collapsed="false">
      <c r="A156" s="399"/>
    </row>
    <row r="157" customFormat="false" ht="15.75" hidden="false" customHeight="true" outlineLevel="0" collapsed="false">
      <c r="A157" s="399"/>
    </row>
    <row r="158" customFormat="false" ht="15.75" hidden="false" customHeight="true" outlineLevel="0" collapsed="false">
      <c r="A158" s="399"/>
    </row>
    <row r="159" customFormat="false" ht="15.75" hidden="false" customHeight="true" outlineLevel="0" collapsed="false">
      <c r="A159" s="399"/>
    </row>
    <row r="160" customFormat="false" ht="15.75" hidden="false" customHeight="true" outlineLevel="0" collapsed="false">
      <c r="A160" s="399"/>
    </row>
    <row r="161" customFormat="false" ht="15.75" hidden="false" customHeight="true" outlineLevel="0" collapsed="false">
      <c r="A161" s="399"/>
    </row>
    <row r="162" customFormat="false" ht="15.75" hidden="false" customHeight="true" outlineLevel="0" collapsed="false">
      <c r="A162" s="399"/>
    </row>
    <row r="163" customFormat="false" ht="15.75" hidden="false" customHeight="true" outlineLevel="0" collapsed="false">
      <c r="A163" s="399"/>
    </row>
    <row r="164" customFormat="false" ht="15.75" hidden="false" customHeight="true" outlineLevel="0" collapsed="false">
      <c r="A164" s="399"/>
    </row>
    <row r="165" customFormat="false" ht="15.75" hidden="false" customHeight="true" outlineLevel="0" collapsed="false">
      <c r="A165" s="399"/>
    </row>
    <row r="166" customFormat="false" ht="15.75" hidden="false" customHeight="true" outlineLevel="0" collapsed="false">
      <c r="A166" s="399"/>
    </row>
    <row r="167" customFormat="false" ht="15.75" hidden="false" customHeight="true" outlineLevel="0" collapsed="false">
      <c r="A167" s="399"/>
    </row>
    <row r="168" customFormat="false" ht="15.75" hidden="false" customHeight="true" outlineLevel="0" collapsed="false">
      <c r="A168" s="399"/>
    </row>
    <row r="169" customFormat="false" ht="15.75" hidden="false" customHeight="true" outlineLevel="0" collapsed="false">
      <c r="A169" s="399"/>
    </row>
    <row r="170" customFormat="false" ht="15.75" hidden="false" customHeight="true" outlineLevel="0" collapsed="false">
      <c r="A170" s="399"/>
    </row>
    <row r="171" customFormat="false" ht="15.75" hidden="false" customHeight="true" outlineLevel="0" collapsed="false">
      <c r="A171" s="399"/>
    </row>
    <row r="172" customFormat="false" ht="15.75" hidden="false" customHeight="true" outlineLevel="0" collapsed="false">
      <c r="A172" s="399"/>
    </row>
    <row r="173" customFormat="false" ht="15.75" hidden="false" customHeight="true" outlineLevel="0" collapsed="false">
      <c r="A173" s="399"/>
    </row>
    <row r="174" customFormat="false" ht="15.75" hidden="false" customHeight="true" outlineLevel="0" collapsed="false">
      <c r="A174" s="399"/>
    </row>
    <row r="175" customFormat="false" ht="15.75" hidden="false" customHeight="true" outlineLevel="0" collapsed="false">
      <c r="A175" s="399"/>
    </row>
    <row r="176" customFormat="false" ht="15.75" hidden="false" customHeight="true" outlineLevel="0" collapsed="false">
      <c r="A176" s="399"/>
    </row>
    <row r="177" customFormat="false" ht="15.75" hidden="false" customHeight="true" outlineLevel="0" collapsed="false">
      <c r="A177" s="399"/>
    </row>
    <row r="178" customFormat="false" ht="15.75" hidden="false" customHeight="true" outlineLevel="0" collapsed="false">
      <c r="A178" s="399"/>
    </row>
    <row r="179" customFormat="false" ht="15.75" hidden="false" customHeight="true" outlineLevel="0" collapsed="false">
      <c r="A179" s="399"/>
    </row>
    <row r="180" customFormat="false" ht="15.75" hidden="false" customHeight="true" outlineLevel="0" collapsed="false">
      <c r="A180" s="399"/>
    </row>
    <row r="181" customFormat="false" ht="15.75" hidden="false" customHeight="true" outlineLevel="0" collapsed="false">
      <c r="A181" s="399"/>
    </row>
    <row r="182" customFormat="false" ht="15.75" hidden="false" customHeight="true" outlineLevel="0" collapsed="false">
      <c r="A182" s="399"/>
    </row>
    <row r="183" customFormat="false" ht="15.75" hidden="false" customHeight="true" outlineLevel="0" collapsed="false">
      <c r="A183" s="399"/>
    </row>
    <row r="184" customFormat="false" ht="15.75" hidden="false" customHeight="true" outlineLevel="0" collapsed="false">
      <c r="A184" s="399"/>
    </row>
    <row r="185" customFormat="false" ht="15.75" hidden="false" customHeight="true" outlineLevel="0" collapsed="false">
      <c r="A185" s="399"/>
    </row>
    <row r="186" customFormat="false" ht="15.75" hidden="false" customHeight="true" outlineLevel="0" collapsed="false">
      <c r="A186" s="399"/>
    </row>
    <row r="187" customFormat="false" ht="15.75" hidden="false" customHeight="true" outlineLevel="0" collapsed="false">
      <c r="A187" s="399"/>
    </row>
    <row r="188" customFormat="false" ht="15.75" hidden="false" customHeight="true" outlineLevel="0" collapsed="false">
      <c r="A188" s="399"/>
    </row>
    <row r="189" customFormat="false" ht="15.75" hidden="false" customHeight="true" outlineLevel="0" collapsed="false">
      <c r="A189" s="399"/>
    </row>
    <row r="190" customFormat="false" ht="15.75" hidden="false" customHeight="true" outlineLevel="0" collapsed="false">
      <c r="A190" s="399"/>
    </row>
    <row r="191" customFormat="false" ht="15.75" hidden="false" customHeight="true" outlineLevel="0" collapsed="false">
      <c r="A191" s="399"/>
    </row>
    <row r="192" customFormat="false" ht="15.75" hidden="false" customHeight="true" outlineLevel="0" collapsed="false">
      <c r="A192" s="399"/>
    </row>
    <row r="193" customFormat="false" ht="15.75" hidden="false" customHeight="true" outlineLevel="0" collapsed="false">
      <c r="A193" s="399"/>
    </row>
    <row r="194" customFormat="false" ht="15.75" hidden="false" customHeight="true" outlineLevel="0" collapsed="false">
      <c r="A194" s="399"/>
    </row>
    <row r="195" customFormat="false" ht="15.75" hidden="false" customHeight="true" outlineLevel="0" collapsed="false">
      <c r="A195" s="399"/>
    </row>
    <row r="196" customFormat="false" ht="15.75" hidden="false" customHeight="true" outlineLevel="0" collapsed="false">
      <c r="A196" s="399"/>
    </row>
    <row r="197" customFormat="false" ht="15.75" hidden="false" customHeight="true" outlineLevel="0" collapsed="false">
      <c r="A197" s="399"/>
    </row>
    <row r="198" customFormat="false" ht="15.75" hidden="false" customHeight="true" outlineLevel="0" collapsed="false">
      <c r="A198" s="399"/>
    </row>
    <row r="199" customFormat="false" ht="15.75" hidden="false" customHeight="true" outlineLevel="0" collapsed="false">
      <c r="A199" s="399"/>
    </row>
    <row r="200" customFormat="false" ht="15.75" hidden="false" customHeight="true" outlineLevel="0" collapsed="false">
      <c r="A200" s="399"/>
    </row>
    <row r="201" customFormat="false" ht="15.75" hidden="false" customHeight="true" outlineLevel="0" collapsed="false">
      <c r="A201" s="399"/>
    </row>
    <row r="202" customFormat="false" ht="15.75" hidden="false" customHeight="true" outlineLevel="0" collapsed="false">
      <c r="A202" s="399"/>
    </row>
    <row r="203" customFormat="false" ht="15.75" hidden="false" customHeight="true" outlineLevel="0" collapsed="false">
      <c r="A203" s="399"/>
    </row>
    <row r="204" customFormat="false" ht="15.75" hidden="false" customHeight="true" outlineLevel="0" collapsed="false">
      <c r="A204" s="399"/>
    </row>
    <row r="205" customFormat="false" ht="15.75" hidden="false" customHeight="true" outlineLevel="0" collapsed="false">
      <c r="A205" s="399"/>
    </row>
    <row r="206" customFormat="false" ht="15.75" hidden="false" customHeight="true" outlineLevel="0" collapsed="false">
      <c r="A206" s="399"/>
    </row>
    <row r="207" customFormat="false" ht="15.75" hidden="false" customHeight="true" outlineLevel="0" collapsed="false">
      <c r="A207" s="399"/>
    </row>
    <row r="208" customFormat="false" ht="15.75" hidden="false" customHeight="true" outlineLevel="0" collapsed="false">
      <c r="A208" s="399"/>
    </row>
    <row r="209" customFormat="false" ht="15.75" hidden="false" customHeight="true" outlineLevel="0" collapsed="false">
      <c r="A209" s="399"/>
    </row>
    <row r="210" customFormat="false" ht="15.75" hidden="false" customHeight="true" outlineLevel="0" collapsed="false">
      <c r="A210" s="399"/>
    </row>
    <row r="211" customFormat="false" ht="15.75" hidden="false" customHeight="true" outlineLevel="0" collapsed="false">
      <c r="A211" s="399"/>
    </row>
    <row r="212" customFormat="false" ht="15.75" hidden="false" customHeight="true" outlineLevel="0" collapsed="false">
      <c r="A212" s="399"/>
    </row>
    <row r="213" customFormat="false" ht="15.75" hidden="false" customHeight="true" outlineLevel="0" collapsed="false">
      <c r="A213" s="399"/>
    </row>
    <row r="214" customFormat="false" ht="15.75" hidden="false" customHeight="true" outlineLevel="0" collapsed="false">
      <c r="A214" s="399"/>
    </row>
    <row r="215" customFormat="false" ht="15.75" hidden="false" customHeight="true" outlineLevel="0" collapsed="false">
      <c r="A215" s="399"/>
    </row>
    <row r="216" customFormat="false" ht="15.75" hidden="false" customHeight="true" outlineLevel="0" collapsed="false">
      <c r="A216" s="399"/>
    </row>
    <row r="217" customFormat="false" ht="15.75" hidden="false" customHeight="true" outlineLevel="0" collapsed="false">
      <c r="A217" s="399"/>
    </row>
    <row r="218" customFormat="false" ht="15.75" hidden="false" customHeight="true" outlineLevel="0" collapsed="false">
      <c r="A218" s="399"/>
    </row>
    <row r="219" customFormat="false" ht="15.75" hidden="false" customHeight="true" outlineLevel="0" collapsed="false">
      <c r="A219" s="399"/>
    </row>
    <row r="220" customFormat="false" ht="15.75" hidden="false" customHeight="true" outlineLevel="0" collapsed="false">
      <c r="A220" s="399"/>
    </row>
    <row r="221" customFormat="false" ht="15.75" hidden="false" customHeight="true" outlineLevel="0" collapsed="false">
      <c r="A221" s="399"/>
    </row>
    <row r="222" customFormat="false" ht="15.75" hidden="false" customHeight="true" outlineLevel="0" collapsed="false">
      <c r="A222" s="399"/>
    </row>
    <row r="223" customFormat="false" ht="15.75" hidden="false" customHeight="true" outlineLevel="0" collapsed="false">
      <c r="A223" s="399"/>
    </row>
    <row r="224" customFormat="false" ht="15.75" hidden="false" customHeight="true" outlineLevel="0" collapsed="false">
      <c r="A224" s="399"/>
    </row>
    <row r="225" customFormat="false" ht="15.75" hidden="false" customHeight="true" outlineLevel="0" collapsed="false">
      <c r="A225" s="399"/>
    </row>
    <row r="226" customFormat="false" ht="15.75" hidden="false" customHeight="true" outlineLevel="0" collapsed="false">
      <c r="A226" s="399"/>
    </row>
    <row r="227" customFormat="false" ht="15.75" hidden="false" customHeight="true" outlineLevel="0" collapsed="false">
      <c r="A227" s="399"/>
    </row>
    <row r="228" customFormat="false" ht="15.75" hidden="false" customHeight="true" outlineLevel="0" collapsed="false">
      <c r="A228" s="399"/>
    </row>
    <row r="229" customFormat="false" ht="15.75" hidden="false" customHeight="true" outlineLevel="0" collapsed="false">
      <c r="A229" s="399"/>
    </row>
    <row r="230" customFormat="false" ht="15.75" hidden="false" customHeight="true" outlineLevel="0" collapsed="false">
      <c r="A230" s="399"/>
    </row>
    <row r="231" customFormat="false" ht="15.75" hidden="false" customHeight="true" outlineLevel="0" collapsed="false">
      <c r="A231" s="399"/>
    </row>
    <row r="232" customFormat="false" ht="15.75" hidden="false" customHeight="true" outlineLevel="0" collapsed="false">
      <c r="A232" s="399"/>
    </row>
    <row r="233" customFormat="false" ht="15.75" hidden="false" customHeight="true" outlineLevel="0" collapsed="false">
      <c r="A233" s="399"/>
    </row>
    <row r="234" customFormat="false" ht="15.75" hidden="false" customHeight="true" outlineLevel="0" collapsed="false">
      <c r="A234" s="399"/>
    </row>
    <row r="235" customFormat="false" ht="15.75" hidden="false" customHeight="true" outlineLevel="0" collapsed="false">
      <c r="A235" s="399"/>
    </row>
    <row r="236" customFormat="false" ht="15.75" hidden="false" customHeight="true" outlineLevel="0" collapsed="false">
      <c r="A236" s="399"/>
    </row>
    <row r="237" customFormat="false" ht="15.75" hidden="false" customHeight="true" outlineLevel="0" collapsed="false">
      <c r="A237" s="399"/>
    </row>
    <row r="238" customFormat="false" ht="15.75" hidden="false" customHeight="true" outlineLevel="0" collapsed="false">
      <c r="A238" s="399"/>
    </row>
    <row r="239" customFormat="false" ht="15.75" hidden="false" customHeight="true" outlineLevel="0" collapsed="false">
      <c r="A239" s="399"/>
    </row>
    <row r="240" customFormat="false" ht="15.75" hidden="false" customHeight="true" outlineLevel="0" collapsed="false">
      <c r="A240" s="399"/>
    </row>
    <row r="241" customFormat="false" ht="15.75" hidden="false" customHeight="true" outlineLevel="0" collapsed="false">
      <c r="A241" s="399"/>
    </row>
    <row r="242" customFormat="false" ht="15.75" hidden="false" customHeight="true" outlineLevel="0" collapsed="false">
      <c r="A242" s="399"/>
    </row>
    <row r="243" customFormat="false" ht="15.75" hidden="false" customHeight="true" outlineLevel="0" collapsed="false">
      <c r="A243" s="399"/>
    </row>
    <row r="244" customFormat="false" ht="15.75" hidden="false" customHeight="true" outlineLevel="0" collapsed="false">
      <c r="A244" s="399"/>
    </row>
    <row r="245" customFormat="false" ht="15.75" hidden="false" customHeight="true" outlineLevel="0" collapsed="false">
      <c r="A245" s="399"/>
    </row>
    <row r="246" customFormat="false" ht="15.75" hidden="false" customHeight="true" outlineLevel="0" collapsed="false">
      <c r="A246" s="399"/>
    </row>
    <row r="247" customFormat="false" ht="15.75" hidden="false" customHeight="true" outlineLevel="0" collapsed="false">
      <c r="A247" s="399"/>
    </row>
    <row r="248" customFormat="false" ht="15.75" hidden="false" customHeight="true" outlineLevel="0" collapsed="false">
      <c r="A248" s="399"/>
    </row>
    <row r="249" customFormat="false" ht="15.75" hidden="false" customHeight="true" outlineLevel="0" collapsed="false">
      <c r="A249" s="399"/>
    </row>
    <row r="250" customFormat="false" ht="15.75" hidden="false" customHeight="true" outlineLevel="0" collapsed="false">
      <c r="A250" s="399"/>
    </row>
    <row r="251" customFormat="false" ht="15.75" hidden="false" customHeight="true" outlineLevel="0" collapsed="false">
      <c r="A251" s="399"/>
    </row>
    <row r="252" customFormat="false" ht="15.75" hidden="false" customHeight="true" outlineLevel="0" collapsed="false">
      <c r="A252" s="399"/>
    </row>
    <row r="253" customFormat="false" ht="15.75" hidden="false" customHeight="true" outlineLevel="0" collapsed="false">
      <c r="A253" s="399"/>
    </row>
    <row r="254" customFormat="false" ht="15.75" hidden="false" customHeight="true" outlineLevel="0" collapsed="false">
      <c r="A254" s="399"/>
    </row>
    <row r="255" customFormat="false" ht="15.75" hidden="false" customHeight="true" outlineLevel="0" collapsed="false">
      <c r="A255" s="399"/>
    </row>
    <row r="256" customFormat="false" ht="15.75" hidden="false" customHeight="true" outlineLevel="0" collapsed="false">
      <c r="A256" s="399"/>
    </row>
    <row r="257" customFormat="false" ht="15.75" hidden="false" customHeight="true" outlineLevel="0" collapsed="false">
      <c r="A257" s="399"/>
    </row>
    <row r="258" customFormat="false" ht="15.75" hidden="false" customHeight="true" outlineLevel="0" collapsed="false">
      <c r="A258" s="399"/>
    </row>
    <row r="259" customFormat="false" ht="15.75" hidden="false" customHeight="true" outlineLevel="0" collapsed="false">
      <c r="A259" s="399"/>
    </row>
    <row r="260" customFormat="false" ht="15.75" hidden="false" customHeight="true" outlineLevel="0" collapsed="false">
      <c r="A260" s="399"/>
    </row>
    <row r="261" customFormat="false" ht="15.75" hidden="false" customHeight="true" outlineLevel="0" collapsed="false">
      <c r="A261" s="399"/>
    </row>
    <row r="262" customFormat="false" ht="15.75" hidden="false" customHeight="true" outlineLevel="0" collapsed="false">
      <c r="A262" s="399"/>
    </row>
    <row r="263" customFormat="false" ht="15.75" hidden="false" customHeight="true" outlineLevel="0" collapsed="false">
      <c r="A263" s="399"/>
    </row>
    <row r="264" customFormat="false" ht="15.75" hidden="false" customHeight="true" outlineLevel="0" collapsed="false">
      <c r="A264" s="399"/>
    </row>
    <row r="265" customFormat="false" ht="15.75" hidden="false" customHeight="true" outlineLevel="0" collapsed="false">
      <c r="A265" s="399"/>
    </row>
    <row r="266" customFormat="false" ht="15.75" hidden="false" customHeight="true" outlineLevel="0" collapsed="false">
      <c r="A266" s="399"/>
    </row>
    <row r="267" customFormat="false" ht="15.75" hidden="false" customHeight="true" outlineLevel="0" collapsed="false">
      <c r="A267" s="399"/>
    </row>
    <row r="268" customFormat="false" ht="15.75" hidden="false" customHeight="true" outlineLevel="0" collapsed="false">
      <c r="A268" s="399"/>
    </row>
    <row r="269" customFormat="false" ht="15.75" hidden="false" customHeight="true" outlineLevel="0" collapsed="false">
      <c r="A269" s="399"/>
    </row>
    <row r="270" customFormat="false" ht="15.75" hidden="false" customHeight="true" outlineLevel="0" collapsed="false">
      <c r="A270" s="399"/>
    </row>
    <row r="271" customFormat="false" ht="15.75" hidden="false" customHeight="true" outlineLevel="0" collapsed="false">
      <c r="A271" s="399"/>
    </row>
    <row r="272" customFormat="false" ht="15.75" hidden="false" customHeight="true" outlineLevel="0" collapsed="false">
      <c r="A272" s="399"/>
    </row>
    <row r="273" customFormat="false" ht="15.75" hidden="false" customHeight="true" outlineLevel="0" collapsed="false">
      <c r="A273" s="399"/>
    </row>
    <row r="274" customFormat="false" ht="15.75" hidden="false" customHeight="true" outlineLevel="0" collapsed="false">
      <c r="A274" s="399"/>
    </row>
    <row r="275" customFormat="false" ht="15.75" hidden="false" customHeight="true" outlineLevel="0" collapsed="false">
      <c r="A275" s="399"/>
    </row>
    <row r="276" customFormat="false" ht="15.75" hidden="false" customHeight="true" outlineLevel="0" collapsed="false">
      <c r="A276" s="399"/>
    </row>
    <row r="277" customFormat="false" ht="15.75" hidden="false" customHeight="true" outlineLevel="0" collapsed="false">
      <c r="A277" s="399"/>
    </row>
    <row r="278" customFormat="false" ht="15.75" hidden="false" customHeight="true" outlineLevel="0" collapsed="false">
      <c r="A278" s="399"/>
    </row>
    <row r="279" customFormat="false" ht="15.75" hidden="false" customHeight="true" outlineLevel="0" collapsed="false">
      <c r="A279" s="399"/>
    </row>
    <row r="280" customFormat="false" ht="15.75" hidden="false" customHeight="true" outlineLevel="0" collapsed="false">
      <c r="A280" s="399"/>
    </row>
    <row r="281" customFormat="false" ht="15.75" hidden="false" customHeight="true" outlineLevel="0" collapsed="false">
      <c r="A281" s="399"/>
    </row>
    <row r="282" customFormat="false" ht="15.75" hidden="false" customHeight="true" outlineLevel="0" collapsed="false">
      <c r="A282" s="399"/>
    </row>
    <row r="283" customFormat="false" ht="15.75" hidden="false" customHeight="true" outlineLevel="0" collapsed="false">
      <c r="A283" s="399"/>
    </row>
    <row r="284" customFormat="false" ht="15.75" hidden="false" customHeight="true" outlineLevel="0" collapsed="false">
      <c r="A284" s="399"/>
    </row>
    <row r="285" customFormat="false" ht="15.75" hidden="false" customHeight="true" outlineLevel="0" collapsed="false">
      <c r="A285" s="399"/>
    </row>
    <row r="286" customFormat="false" ht="15.75" hidden="false" customHeight="true" outlineLevel="0" collapsed="false">
      <c r="A286" s="399"/>
    </row>
    <row r="287" customFormat="false" ht="15.75" hidden="false" customHeight="true" outlineLevel="0" collapsed="false">
      <c r="A287" s="399"/>
    </row>
    <row r="288" customFormat="false" ht="15.75" hidden="false" customHeight="true" outlineLevel="0" collapsed="false">
      <c r="A288" s="399"/>
    </row>
    <row r="289" customFormat="false" ht="15.75" hidden="false" customHeight="true" outlineLevel="0" collapsed="false">
      <c r="A289" s="399"/>
    </row>
    <row r="290" customFormat="false" ht="15.75" hidden="false" customHeight="true" outlineLevel="0" collapsed="false">
      <c r="A290" s="399"/>
    </row>
    <row r="291" customFormat="false" ht="15.75" hidden="false" customHeight="true" outlineLevel="0" collapsed="false">
      <c r="A291" s="399"/>
    </row>
    <row r="292" customFormat="false" ht="15.75" hidden="false" customHeight="true" outlineLevel="0" collapsed="false">
      <c r="A292" s="399"/>
    </row>
    <row r="293" customFormat="false" ht="15.75" hidden="false" customHeight="true" outlineLevel="0" collapsed="false">
      <c r="A293" s="399"/>
    </row>
    <row r="294" customFormat="false" ht="15.75" hidden="false" customHeight="true" outlineLevel="0" collapsed="false">
      <c r="A294" s="399"/>
    </row>
    <row r="295" customFormat="false" ht="15.75" hidden="false" customHeight="true" outlineLevel="0" collapsed="false">
      <c r="A295" s="399"/>
    </row>
    <row r="296" customFormat="false" ht="15.75" hidden="false" customHeight="true" outlineLevel="0" collapsed="false">
      <c r="A296" s="399"/>
    </row>
    <row r="297" customFormat="false" ht="15.75" hidden="false" customHeight="true" outlineLevel="0" collapsed="false">
      <c r="A297" s="399"/>
    </row>
    <row r="298" customFormat="false" ht="15.75" hidden="false" customHeight="true" outlineLevel="0" collapsed="false">
      <c r="A298" s="399"/>
    </row>
    <row r="299" customFormat="false" ht="15.75" hidden="false" customHeight="true" outlineLevel="0" collapsed="false">
      <c r="A299" s="399"/>
    </row>
    <row r="300" customFormat="false" ht="15.75" hidden="false" customHeight="true" outlineLevel="0" collapsed="false">
      <c r="A300" s="399"/>
    </row>
    <row r="301" customFormat="false" ht="15.75" hidden="false" customHeight="true" outlineLevel="0" collapsed="false">
      <c r="A301" s="399"/>
    </row>
    <row r="302" customFormat="false" ht="15.75" hidden="false" customHeight="true" outlineLevel="0" collapsed="false">
      <c r="A302" s="399"/>
    </row>
    <row r="303" customFormat="false" ht="15.75" hidden="false" customHeight="true" outlineLevel="0" collapsed="false">
      <c r="A303" s="399"/>
    </row>
    <row r="304" customFormat="false" ht="15.75" hidden="false" customHeight="true" outlineLevel="0" collapsed="false">
      <c r="A304" s="399"/>
    </row>
    <row r="305" customFormat="false" ht="15.75" hidden="false" customHeight="true" outlineLevel="0" collapsed="false">
      <c r="A305" s="399"/>
    </row>
    <row r="306" customFormat="false" ht="15.75" hidden="false" customHeight="true" outlineLevel="0" collapsed="false">
      <c r="A306" s="399"/>
    </row>
    <row r="307" customFormat="false" ht="15.75" hidden="false" customHeight="true" outlineLevel="0" collapsed="false">
      <c r="A307" s="399"/>
    </row>
    <row r="308" customFormat="false" ht="15.75" hidden="false" customHeight="true" outlineLevel="0" collapsed="false">
      <c r="A308" s="399"/>
    </row>
    <row r="309" customFormat="false" ht="15.75" hidden="false" customHeight="true" outlineLevel="0" collapsed="false">
      <c r="A309" s="399"/>
    </row>
    <row r="310" customFormat="false" ht="15.75" hidden="false" customHeight="true" outlineLevel="0" collapsed="false">
      <c r="A310" s="399"/>
    </row>
    <row r="311" customFormat="false" ht="15.75" hidden="false" customHeight="true" outlineLevel="0" collapsed="false">
      <c r="A311" s="399"/>
    </row>
    <row r="312" customFormat="false" ht="15.75" hidden="false" customHeight="true" outlineLevel="0" collapsed="false">
      <c r="A312" s="399"/>
    </row>
    <row r="313" customFormat="false" ht="15.75" hidden="false" customHeight="true" outlineLevel="0" collapsed="false">
      <c r="A313" s="399"/>
    </row>
    <row r="314" customFormat="false" ht="15.75" hidden="false" customHeight="true" outlineLevel="0" collapsed="false">
      <c r="A314" s="399"/>
    </row>
    <row r="315" customFormat="false" ht="15.75" hidden="false" customHeight="true" outlineLevel="0" collapsed="false">
      <c r="A315" s="399"/>
    </row>
    <row r="316" customFormat="false" ht="15.75" hidden="false" customHeight="true" outlineLevel="0" collapsed="false">
      <c r="A316" s="399"/>
    </row>
    <row r="317" customFormat="false" ht="15.75" hidden="false" customHeight="true" outlineLevel="0" collapsed="false">
      <c r="A317" s="399"/>
    </row>
    <row r="318" customFormat="false" ht="15.75" hidden="false" customHeight="true" outlineLevel="0" collapsed="false">
      <c r="A318" s="399"/>
    </row>
    <row r="319" customFormat="false" ht="15.75" hidden="false" customHeight="true" outlineLevel="0" collapsed="false">
      <c r="A319" s="399"/>
    </row>
    <row r="320" customFormat="false" ht="15.75" hidden="false" customHeight="true" outlineLevel="0" collapsed="false">
      <c r="A320" s="399"/>
    </row>
    <row r="321" customFormat="false" ht="15.75" hidden="false" customHeight="true" outlineLevel="0" collapsed="false">
      <c r="A321" s="399"/>
    </row>
    <row r="322" customFormat="false" ht="15.75" hidden="false" customHeight="true" outlineLevel="0" collapsed="false">
      <c r="A322" s="399"/>
    </row>
    <row r="323" customFormat="false" ht="15.75" hidden="false" customHeight="true" outlineLevel="0" collapsed="false">
      <c r="A323" s="399"/>
    </row>
    <row r="324" customFormat="false" ht="15.75" hidden="false" customHeight="true" outlineLevel="0" collapsed="false">
      <c r="A324" s="399"/>
    </row>
    <row r="325" customFormat="false" ht="15.75" hidden="false" customHeight="true" outlineLevel="0" collapsed="false">
      <c r="A325" s="399"/>
    </row>
    <row r="326" customFormat="false" ht="15.75" hidden="false" customHeight="true" outlineLevel="0" collapsed="false">
      <c r="A326" s="399"/>
    </row>
    <row r="327" customFormat="false" ht="15.75" hidden="false" customHeight="true" outlineLevel="0" collapsed="false">
      <c r="A327" s="399"/>
    </row>
    <row r="328" customFormat="false" ht="15.75" hidden="false" customHeight="true" outlineLevel="0" collapsed="false">
      <c r="A328" s="399"/>
    </row>
    <row r="329" customFormat="false" ht="15.75" hidden="false" customHeight="true" outlineLevel="0" collapsed="false">
      <c r="A329" s="399"/>
    </row>
    <row r="330" customFormat="false" ht="15.75" hidden="false" customHeight="true" outlineLevel="0" collapsed="false">
      <c r="A330" s="399"/>
    </row>
    <row r="331" customFormat="false" ht="15.75" hidden="false" customHeight="true" outlineLevel="0" collapsed="false">
      <c r="A331" s="399"/>
    </row>
    <row r="332" customFormat="false" ht="15.75" hidden="false" customHeight="true" outlineLevel="0" collapsed="false">
      <c r="A332" s="399"/>
    </row>
    <row r="333" customFormat="false" ht="15.75" hidden="false" customHeight="true" outlineLevel="0" collapsed="false">
      <c r="A333" s="399"/>
    </row>
    <row r="334" customFormat="false" ht="15.75" hidden="false" customHeight="true" outlineLevel="0" collapsed="false">
      <c r="A334" s="399"/>
    </row>
    <row r="335" customFormat="false" ht="15.75" hidden="false" customHeight="true" outlineLevel="0" collapsed="false">
      <c r="A335" s="399"/>
    </row>
    <row r="336" customFormat="false" ht="15.75" hidden="false" customHeight="true" outlineLevel="0" collapsed="false">
      <c r="A336" s="399"/>
    </row>
    <row r="337" customFormat="false" ht="15.75" hidden="false" customHeight="true" outlineLevel="0" collapsed="false">
      <c r="A337" s="399"/>
    </row>
    <row r="338" customFormat="false" ht="15.75" hidden="false" customHeight="true" outlineLevel="0" collapsed="false">
      <c r="A338" s="399"/>
    </row>
    <row r="339" customFormat="false" ht="15.75" hidden="false" customHeight="true" outlineLevel="0" collapsed="false">
      <c r="A339" s="399"/>
    </row>
    <row r="340" customFormat="false" ht="15.75" hidden="false" customHeight="true" outlineLevel="0" collapsed="false">
      <c r="A340" s="399"/>
    </row>
    <row r="341" customFormat="false" ht="15.75" hidden="false" customHeight="true" outlineLevel="0" collapsed="false">
      <c r="A341" s="399"/>
    </row>
    <row r="342" customFormat="false" ht="15.75" hidden="false" customHeight="true" outlineLevel="0" collapsed="false">
      <c r="A342" s="399"/>
    </row>
    <row r="343" customFormat="false" ht="15.75" hidden="false" customHeight="true" outlineLevel="0" collapsed="false">
      <c r="A343" s="399"/>
    </row>
    <row r="344" customFormat="false" ht="15.75" hidden="false" customHeight="true" outlineLevel="0" collapsed="false">
      <c r="A344" s="399"/>
    </row>
    <row r="345" customFormat="false" ht="15.75" hidden="false" customHeight="true" outlineLevel="0" collapsed="false">
      <c r="A345" s="399"/>
    </row>
    <row r="346" customFormat="false" ht="15.75" hidden="false" customHeight="true" outlineLevel="0" collapsed="false">
      <c r="A346" s="399"/>
    </row>
    <row r="347" customFormat="false" ht="15.75" hidden="false" customHeight="true" outlineLevel="0" collapsed="false">
      <c r="A347" s="399"/>
    </row>
    <row r="348" customFormat="false" ht="15.75" hidden="false" customHeight="true" outlineLevel="0" collapsed="false">
      <c r="A348" s="399"/>
    </row>
    <row r="349" customFormat="false" ht="15.75" hidden="false" customHeight="true" outlineLevel="0" collapsed="false">
      <c r="A349" s="399"/>
    </row>
    <row r="350" customFormat="false" ht="15.75" hidden="false" customHeight="true" outlineLevel="0" collapsed="false">
      <c r="A350" s="399"/>
    </row>
    <row r="351" customFormat="false" ht="15.75" hidden="false" customHeight="true" outlineLevel="0" collapsed="false">
      <c r="A351" s="399"/>
    </row>
    <row r="352" customFormat="false" ht="15.75" hidden="false" customHeight="true" outlineLevel="0" collapsed="false">
      <c r="A352" s="399"/>
    </row>
    <row r="353" customFormat="false" ht="15.75" hidden="false" customHeight="true" outlineLevel="0" collapsed="false">
      <c r="A353" s="399"/>
    </row>
    <row r="354" customFormat="false" ht="15.75" hidden="false" customHeight="true" outlineLevel="0" collapsed="false">
      <c r="A354" s="399"/>
    </row>
    <row r="355" customFormat="false" ht="15.75" hidden="false" customHeight="true" outlineLevel="0" collapsed="false">
      <c r="A355" s="399"/>
    </row>
    <row r="356" customFormat="false" ht="15.75" hidden="false" customHeight="true" outlineLevel="0" collapsed="false">
      <c r="A356" s="399"/>
    </row>
    <row r="357" customFormat="false" ht="15.75" hidden="false" customHeight="true" outlineLevel="0" collapsed="false">
      <c r="A357" s="399"/>
    </row>
    <row r="358" customFormat="false" ht="15.75" hidden="false" customHeight="true" outlineLevel="0" collapsed="false">
      <c r="A358" s="399"/>
    </row>
    <row r="359" customFormat="false" ht="15.75" hidden="false" customHeight="true" outlineLevel="0" collapsed="false">
      <c r="A359" s="399"/>
    </row>
    <row r="360" customFormat="false" ht="15.75" hidden="false" customHeight="true" outlineLevel="0" collapsed="false">
      <c r="A360" s="399"/>
    </row>
    <row r="361" customFormat="false" ht="15.75" hidden="false" customHeight="true" outlineLevel="0" collapsed="false">
      <c r="A361" s="399"/>
    </row>
    <row r="362" customFormat="false" ht="15.75" hidden="false" customHeight="true" outlineLevel="0" collapsed="false">
      <c r="A362" s="399"/>
    </row>
    <row r="363" customFormat="false" ht="15.75" hidden="false" customHeight="true" outlineLevel="0" collapsed="false">
      <c r="A363" s="399"/>
    </row>
    <row r="364" customFormat="false" ht="15.75" hidden="false" customHeight="true" outlineLevel="0" collapsed="false">
      <c r="A364" s="399"/>
    </row>
    <row r="365" customFormat="false" ht="15.75" hidden="false" customHeight="true" outlineLevel="0" collapsed="false">
      <c r="A365" s="399"/>
    </row>
    <row r="366" customFormat="false" ht="15.75" hidden="false" customHeight="true" outlineLevel="0" collapsed="false">
      <c r="A366" s="399"/>
    </row>
    <row r="367" customFormat="false" ht="15.75" hidden="false" customHeight="true" outlineLevel="0" collapsed="false">
      <c r="A367" s="399"/>
    </row>
    <row r="368" customFormat="false" ht="15.75" hidden="false" customHeight="true" outlineLevel="0" collapsed="false">
      <c r="A368" s="399"/>
    </row>
    <row r="369" customFormat="false" ht="15.75" hidden="false" customHeight="true" outlineLevel="0" collapsed="false">
      <c r="A369" s="399"/>
    </row>
    <row r="370" customFormat="false" ht="15.75" hidden="false" customHeight="true" outlineLevel="0" collapsed="false">
      <c r="A370" s="399"/>
    </row>
    <row r="371" customFormat="false" ht="15.75" hidden="false" customHeight="true" outlineLevel="0" collapsed="false">
      <c r="A371" s="399"/>
    </row>
    <row r="372" customFormat="false" ht="15.75" hidden="false" customHeight="true" outlineLevel="0" collapsed="false">
      <c r="A372" s="399"/>
    </row>
    <row r="373" customFormat="false" ht="15.75" hidden="false" customHeight="true" outlineLevel="0" collapsed="false">
      <c r="A373" s="399"/>
    </row>
    <row r="374" customFormat="false" ht="15.75" hidden="false" customHeight="true" outlineLevel="0" collapsed="false">
      <c r="A374" s="399"/>
    </row>
    <row r="375" customFormat="false" ht="15.75" hidden="false" customHeight="true" outlineLevel="0" collapsed="false">
      <c r="A375" s="399"/>
    </row>
    <row r="376" customFormat="false" ht="15.75" hidden="false" customHeight="true" outlineLevel="0" collapsed="false">
      <c r="A376" s="399"/>
    </row>
    <row r="377" customFormat="false" ht="15.75" hidden="false" customHeight="true" outlineLevel="0" collapsed="false">
      <c r="A377" s="399"/>
    </row>
    <row r="378" customFormat="false" ht="15.75" hidden="false" customHeight="true" outlineLevel="0" collapsed="false">
      <c r="A378" s="399"/>
    </row>
    <row r="379" customFormat="false" ht="15.75" hidden="false" customHeight="true" outlineLevel="0" collapsed="false">
      <c r="A379" s="399"/>
    </row>
    <row r="380" customFormat="false" ht="15.75" hidden="false" customHeight="true" outlineLevel="0" collapsed="false">
      <c r="A380" s="399"/>
    </row>
    <row r="381" customFormat="false" ht="15.75" hidden="false" customHeight="true" outlineLevel="0" collapsed="false">
      <c r="A381" s="399"/>
    </row>
    <row r="382" customFormat="false" ht="15.75" hidden="false" customHeight="true" outlineLevel="0" collapsed="false">
      <c r="A382" s="399"/>
    </row>
    <row r="383" customFormat="false" ht="15.75" hidden="false" customHeight="true" outlineLevel="0" collapsed="false">
      <c r="A383" s="399"/>
    </row>
    <row r="384" customFormat="false" ht="15.75" hidden="false" customHeight="true" outlineLevel="0" collapsed="false">
      <c r="A384" s="399"/>
    </row>
    <row r="385" customFormat="false" ht="15.75" hidden="false" customHeight="true" outlineLevel="0" collapsed="false">
      <c r="A385" s="399"/>
    </row>
    <row r="386" customFormat="false" ht="15.75" hidden="false" customHeight="true" outlineLevel="0" collapsed="false">
      <c r="A386" s="399"/>
    </row>
    <row r="387" customFormat="false" ht="15.75" hidden="false" customHeight="true" outlineLevel="0" collapsed="false">
      <c r="A387" s="399"/>
    </row>
    <row r="388" customFormat="false" ht="15.75" hidden="false" customHeight="true" outlineLevel="0" collapsed="false">
      <c r="A388" s="399"/>
    </row>
    <row r="389" customFormat="false" ht="15.75" hidden="false" customHeight="true" outlineLevel="0" collapsed="false">
      <c r="A389" s="399"/>
    </row>
    <row r="390" customFormat="false" ht="15.75" hidden="false" customHeight="true" outlineLevel="0" collapsed="false">
      <c r="A390" s="399"/>
    </row>
    <row r="391" customFormat="false" ht="15.75" hidden="false" customHeight="true" outlineLevel="0" collapsed="false">
      <c r="A391" s="399"/>
    </row>
    <row r="392" customFormat="false" ht="15.75" hidden="false" customHeight="true" outlineLevel="0" collapsed="false">
      <c r="A392" s="399"/>
    </row>
    <row r="393" customFormat="false" ht="15.75" hidden="false" customHeight="true" outlineLevel="0" collapsed="false">
      <c r="A393" s="399"/>
    </row>
    <row r="394" customFormat="false" ht="15.75" hidden="false" customHeight="true" outlineLevel="0" collapsed="false">
      <c r="A394" s="399"/>
    </row>
    <row r="395" customFormat="false" ht="15.75" hidden="false" customHeight="true" outlineLevel="0" collapsed="false">
      <c r="A395" s="399"/>
    </row>
    <row r="396" customFormat="false" ht="15.75" hidden="false" customHeight="true" outlineLevel="0" collapsed="false">
      <c r="A396" s="399"/>
    </row>
    <row r="397" customFormat="false" ht="15.75" hidden="false" customHeight="true" outlineLevel="0" collapsed="false">
      <c r="A397" s="399"/>
    </row>
    <row r="398" customFormat="false" ht="15.75" hidden="false" customHeight="true" outlineLevel="0" collapsed="false">
      <c r="A398" s="399"/>
    </row>
    <row r="399" customFormat="false" ht="15.75" hidden="false" customHeight="true" outlineLevel="0" collapsed="false">
      <c r="A399" s="399"/>
    </row>
    <row r="400" customFormat="false" ht="15.75" hidden="false" customHeight="true" outlineLevel="0" collapsed="false">
      <c r="A400" s="399"/>
    </row>
    <row r="401" customFormat="false" ht="15.75" hidden="false" customHeight="true" outlineLevel="0" collapsed="false">
      <c r="A401" s="399"/>
    </row>
    <row r="402" customFormat="false" ht="15.75" hidden="false" customHeight="true" outlineLevel="0" collapsed="false">
      <c r="A402" s="399"/>
    </row>
    <row r="403" customFormat="false" ht="15.75" hidden="false" customHeight="true" outlineLevel="0" collapsed="false">
      <c r="A403" s="399"/>
    </row>
    <row r="404" customFormat="false" ht="15.75" hidden="false" customHeight="true" outlineLevel="0" collapsed="false">
      <c r="A404" s="399"/>
    </row>
    <row r="405" customFormat="false" ht="15.75" hidden="false" customHeight="true" outlineLevel="0" collapsed="false">
      <c r="A405" s="399"/>
    </row>
    <row r="406" customFormat="false" ht="15.75" hidden="false" customHeight="true" outlineLevel="0" collapsed="false">
      <c r="A406" s="399"/>
    </row>
    <row r="407" customFormat="false" ht="15.75" hidden="false" customHeight="true" outlineLevel="0" collapsed="false">
      <c r="A407" s="399"/>
    </row>
    <row r="408" customFormat="false" ht="15.75" hidden="false" customHeight="true" outlineLevel="0" collapsed="false">
      <c r="A408" s="399"/>
    </row>
    <row r="409" customFormat="false" ht="15.75" hidden="false" customHeight="true" outlineLevel="0" collapsed="false">
      <c r="A409" s="399"/>
    </row>
    <row r="410" customFormat="false" ht="15.75" hidden="false" customHeight="true" outlineLevel="0" collapsed="false">
      <c r="A410" s="399"/>
    </row>
    <row r="411" customFormat="false" ht="15.75" hidden="false" customHeight="true" outlineLevel="0" collapsed="false">
      <c r="A411" s="399"/>
    </row>
    <row r="412" customFormat="false" ht="15.75" hidden="false" customHeight="true" outlineLevel="0" collapsed="false">
      <c r="A412" s="399"/>
    </row>
    <row r="413" customFormat="false" ht="15.75" hidden="false" customHeight="true" outlineLevel="0" collapsed="false">
      <c r="A413" s="399"/>
    </row>
    <row r="414" customFormat="false" ht="15.75" hidden="false" customHeight="true" outlineLevel="0" collapsed="false">
      <c r="A414" s="399"/>
    </row>
    <row r="415" customFormat="false" ht="15.75" hidden="false" customHeight="true" outlineLevel="0" collapsed="false">
      <c r="A415" s="399"/>
    </row>
    <row r="416" customFormat="false" ht="15.75" hidden="false" customHeight="true" outlineLevel="0" collapsed="false">
      <c r="A416" s="399"/>
    </row>
    <row r="417" customFormat="false" ht="15.75" hidden="false" customHeight="true" outlineLevel="0" collapsed="false">
      <c r="A417" s="399"/>
    </row>
    <row r="418" customFormat="false" ht="15.75" hidden="false" customHeight="true" outlineLevel="0" collapsed="false">
      <c r="A418" s="399"/>
    </row>
    <row r="419" customFormat="false" ht="15.75" hidden="false" customHeight="true" outlineLevel="0" collapsed="false">
      <c r="A419" s="399"/>
    </row>
    <row r="420" customFormat="false" ht="15.75" hidden="false" customHeight="true" outlineLevel="0" collapsed="false">
      <c r="A420" s="399"/>
    </row>
    <row r="421" customFormat="false" ht="15.75" hidden="false" customHeight="true" outlineLevel="0" collapsed="false">
      <c r="A421" s="399"/>
    </row>
    <row r="422" customFormat="false" ht="15.75" hidden="false" customHeight="true" outlineLevel="0" collapsed="false">
      <c r="A422" s="399"/>
    </row>
    <row r="423" customFormat="false" ht="15.75" hidden="false" customHeight="true" outlineLevel="0" collapsed="false">
      <c r="A423" s="399"/>
    </row>
    <row r="424" customFormat="false" ht="15.75" hidden="false" customHeight="true" outlineLevel="0" collapsed="false">
      <c r="A424" s="399"/>
    </row>
    <row r="425" customFormat="false" ht="15.75" hidden="false" customHeight="true" outlineLevel="0" collapsed="false">
      <c r="A425" s="399"/>
    </row>
    <row r="426" customFormat="false" ht="15.75" hidden="false" customHeight="true" outlineLevel="0" collapsed="false">
      <c r="A426" s="399"/>
    </row>
    <row r="427" customFormat="false" ht="15.75" hidden="false" customHeight="true" outlineLevel="0" collapsed="false">
      <c r="A427" s="399"/>
    </row>
    <row r="428" customFormat="false" ht="15.75" hidden="false" customHeight="true" outlineLevel="0" collapsed="false">
      <c r="A428" s="399"/>
    </row>
    <row r="429" customFormat="false" ht="15.75" hidden="false" customHeight="true" outlineLevel="0" collapsed="false">
      <c r="A429" s="399"/>
    </row>
    <row r="430" customFormat="false" ht="15.75" hidden="false" customHeight="true" outlineLevel="0" collapsed="false">
      <c r="A430" s="399"/>
    </row>
    <row r="431" customFormat="false" ht="15.75" hidden="false" customHeight="true" outlineLevel="0" collapsed="false">
      <c r="A431" s="399"/>
    </row>
    <row r="432" customFormat="false" ht="15.75" hidden="false" customHeight="true" outlineLevel="0" collapsed="false">
      <c r="A432" s="399"/>
    </row>
    <row r="433" customFormat="false" ht="15.75" hidden="false" customHeight="true" outlineLevel="0" collapsed="false">
      <c r="A433" s="399"/>
    </row>
    <row r="434" customFormat="false" ht="15.75" hidden="false" customHeight="true" outlineLevel="0" collapsed="false">
      <c r="A434" s="399"/>
    </row>
    <row r="435" customFormat="false" ht="15.75" hidden="false" customHeight="true" outlineLevel="0" collapsed="false">
      <c r="A435" s="399"/>
    </row>
    <row r="436" customFormat="false" ht="15.75" hidden="false" customHeight="true" outlineLevel="0" collapsed="false">
      <c r="A436" s="399"/>
    </row>
    <row r="437" customFormat="false" ht="15.75" hidden="false" customHeight="true" outlineLevel="0" collapsed="false">
      <c r="A437" s="399"/>
    </row>
    <row r="438" customFormat="false" ht="15.75" hidden="false" customHeight="true" outlineLevel="0" collapsed="false">
      <c r="A438" s="399"/>
    </row>
    <row r="439" customFormat="false" ht="15.75" hidden="false" customHeight="true" outlineLevel="0" collapsed="false">
      <c r="A439" s="399"/>
    </row>
    <row r="440" customFormat="false" ht="15.75" hidden="false" customHeight="true" outlineLevel="0" collapsed="false">
      <c r="A440" s="399"/>
    </row>
    <row r="441" customFormat="false" ht="15.75" hidden="false" customHeight="true" outlineLevel="0" collapsed="false">
      <c r="A441" s="399"/>
    </row>
    <row r="442" customFormat="false" ht="15.75" hidden="false" customHeight="true" outlineLevel="0" collapsed="false">
      <c r="A442" s="399"/>
    </row>
    <row r="443" customFormat="false" ht="15.75" hidden="false" customHeight="true" outlineLevel="0" collapsed="false">
      <c r="A443" s="399"/>
    </row>
    <row r="444" customFormat="false" ht="15.75" hidden="false" customHeight="true" outlineLevel="0" collapsed="false">
      <c r="A444" s="399"/>
    </row>
    <row r="445" customFormat="false" ht="15.75" hidden="false" customHeight="true" outlineLevel="0" collapsed="false">
      <c r="A445" s="399"/>
    </row>
    <row r="446" customFormat="false" ht="15.75" hidden="false" customHeight="true" outlineLevel="0" collapsed="false">
      <c r="A446" s="399"/>
    </row>
    <row r="447" customFormat="false" ht="15.75" hidden="false" customHeight="true" outlineLevel="0" collapsed="false">
      <c r="A447" s="399"/>
    </row>
    <row r="448" customFormat="false" ht="15.75" hidden="false" customHeight="true" outlineLevel="0" collapsed="false">
      <c r="A448" s="399"/>
    </row>
    <row r="449" customFormat="false" ht="15.75" hidden="false" customHeight="true" outlineLevel="0" collapsed="false">
      <c r="A449" s="399"/>
    </row>
    <row r="450" customFormat="false" ht="15.75" hidden="false" customHeight="true" outlineLevel="0" collapsed="false">
      <c r="A450" s="399"/>
    </row>
    <row r="451" customFormat="false" ht="15.75" hidden="false" customHeight="true" outlineLevel="0" collapsed="false">
      <c r="A451" s="399"/>
    </row>
    <row r="452" customFormat="false" ht="15.75" hidden="false" customHeight="true" outlineLevel="0" collapsed="false">
      <c r="A452" s="399"/>
    </row>
    <row r="453" customFormat="false" ht="15.75" hidden="false" customHeight="true" outlineLevel="0" collapsed="false">
      <c r="A453" s="399"/>
    </row>
    <row r="454" customFormat="false" ht="15.75" hidden="false" customHeight="true" outlineLevel="0" collapsed="false">
      <c r="A454" s="399"/>
    </row>
    <row r="455" customFormat="false" ht="15.75" hidden="false" customHeight="true" outlineLevel="0" collapsed="false">
      <c r="A455" s="399"/>
    </row>
    <row r="456" customFormat="false" ht="15.75" hidden="false" customHeight="true" outlineLevel="0" collapsed="false">
      <c r="A456" s="399"/>
    </row>
    <row r="457" customFormat="false" ht="15.75" hidden="false" customHeight="true" outlineLevel="0" collapsed="false">
      <c r="A457" s="399"/>
    </row>
    <row r="458" customFormat="false" ht="15.75" hidden="false" customHeight="true" outlineLevel="0" collapsed="false">
      <c r="A458" s="399"/>
    </row>
    <row r="459" customFormat="false" ht="15.75" hidden="false" customHeight="true" outlineLevel="0" collapsed="false">
      <c r="A459" s="399"/>
    </row>
    <row r="460" customFormat="false" ht="15.75" hidden="false" customHeight="true" outlineLevel="0" collapsed="false">
      <c r="A460" s="399"/>
    </row>
    <row r="461" customFormat="false" ht="15.75" hidden="false" customHeight="true" outlineLevel="0" collapsed="false">
      <c r="A461" s="399"/>
    </row>
    <row r="462" customFormat="false" ht="15.75" hidden="false" customHeight="true" outlineLevel="0" collapsed="false">
      <c r="A462" s="399"/>
    </row>
    <row r="463" customFormat="false" ht="15.75" hidden="false" customHeight="true" outlineLevel="0" collapsed="false">
      <c r="A463" s="399"/>
    </row>
    <row r="464" customFormat="false" ht="15.75" hidden="false" customHeight="true" outlineLevel="0" collapsed="false">
      <c r="A464" s="399"/>
    </row>
    <row r="465" customFormat="false" ht="15.75" hidden="false" customHeight="true" outlineLevel="0" collapsed="false">
      <c r="A465" s="399"/>
    </row>
    <row r="466" customFormat="false" ht="15.75" hidden="false" customHeight="true" outlineLevel="0" collapsed="false">
      <c r="A466" s="399"/>
    </row>
    <row r="467" customFormat="false" ht="15.75" hidden="false" customHeight="true" outlineLevel="0" collapsed="false">
      <c r="A467" s="399"/>
    </row>
    <row r="468" customFormat="false" ht="15.75" hidden="false" customHeight="true" outlineLevel="0" collapsed="false">
      <c r="A468" s="399"/>
    </row>
    <row r="469" customFormat="false" ht="15.75" hidden="false" customHeight="true" outlineLevel="0" collapsed="false">
      <c r="A469" s="399"/>
    </row>
    <row r="470" customFormat="false" ht="15.75" hidden="false" customHeight="true" outlineLevel="0" collapsed="false">
      <c r="A470" s="399"/>
    </row>
    <row r="471" customFormat="false" ht="15.75" hidden="false" customHeight="true" outlineLevel="0" collapsed="false">
      <c r="A471" s="399"/>
    </row>
    <row r="472" customFormat="false" ht="15.75" hidden="false" customHeight="true" outlineLevel="0" collapsed="false">
      <c r="A472" s="399"/>
    </row>
    <row r="473" customFormat="false" ht="15.75" hidden="false" customHeight="true" outlineLevel="0" collapsed="false">
      <c r="A473" s="399"/>
    </row>
    <row r="474" customFormat="false" ht="15.75" hidden="false" customHeight="true" outlineLevel="0" collapsed="false">
      <c r="A474" s="399"/>
    </row>
    <row r="475" customFormat="false" ht="15.75" hidden="false" customHeight="true" outlineLevel="0" collapsed="false">
      <c r="A475" s="399"/>
    </row>
    <row r="476" customFormat="false" ht="15.75" hidden="false" customHeight="true" outlineLevel="0" collapsed="false">
      <c r="A476" s="399"/>
    </row>
    <row r="477" customFormat="false" ht="15.75" hidden="false" customHeight="true" outlineLevel="0" collapsed="false">
      <c r="A477" s="399"/>
    </row>
    <row r="478" customFormat="false" ht="15.75" hidden="false" customHeight="true" outlineLevel="0" collapsed="false">
      <c r="A478" s="399"/>
    </row>
    <row r="479" customFormat="false" ht="15.75" hidden="false" customHeight="true" outlineLevel="0" collapsed="false">
      <c r="A479" s="399"/>
    </row>
    <row r="480" customFormat="false" ht="15.75" hidden="false" customHeight="true" outlineLevel="0" collapsed="false">
      <c r="A480" s="399"/>
    </row>
    <row r="481" customFormat="false" ht="15.75" hidden="false" customHeight="true" outlineLevel="0" collapsed="false">
      <c r="A481" s="399"/>
    </row>
    <row r="482" customFormat="false" ht="15.75" hidden="false" customHeight="true" outlineLevel="0" collapsed="false">
      <c r="A482" s="399"/>
    </row>
    <row r="483" customFormat="false" ht="15.75" hidden="false" customHeight="true" outlineLevel="0" collapsed="false">
      <c r="A483" s="399"/>
    </row>
    <row r="484" customFormat="false" ht="15.75" hidden="false" customHeight="true" outlineLevel="0" collapsed="false">
      <c r="A484" s="399"/>
    </row>
    <row r="485" customFormat="false" ht="15.75" hidden="false" customHeight="true" outlineLevel="0" collapsed="false">
      <c r="A485" s="399"/>
    </row>
    <row r="486" customFormat="false" ht="15.75" hidden="false" customHeight="true" outlineLevel="0" collapsed="false">
      <c r="A486" s="399"/>
    </row>
    <row r="487" customFormat="false" ht="15.75" hidden="false" customHeight="true" outlineLevel="0" collapsed="false">
      <c r="A487" s="399"/>
    </row>
    <row r="488" customFormat="false" ht="15.75" hidden="false" customHeight="true" outlineLevel="0" collapsed="false">
      <c r="A488" s="399"/>
    </row>
    <row r="489" customFormat="false" ht="15.75" hidden="false" customHeight="true" outlineLevel="0" collapsed="false">
      <c r="A489" s="399"/>
    </row>
    <row r="490" customFormat="false" ht="15.75" hidden="false" customHeight="true" outlineLevel="0" collapsed="false">
      <c r="A490" s="399"/>
    </row>
    <row r="491" customFormat="false" ht="15.75" hidden="false" customHeight="true" outlineLevel="0" collapsed="false">
      <c r="A491" s="399"/>
    </row>
    <row r="492" customFormat="false" ht="15.75" hidden="false" customHeight="true" outlineLevel="0" collapsed="false">
      <c r="A492" s="399"/>
    </row>
    <row r="493" customFormat="false" ht="15.75" hidden="false" customHeight="true" outlineLevel="0" collapsed="false">
      <c r="A493" s="399"/>
    </row>
    <row r="494" customFormat="false" ht="15.75" hidden="false" customHeight="true" outlineLevel="0" collapsed="false">
      <c r="A494" s="399"/>
    </row>
    <row r="495" customFormat="false" ht="15.75" hidden="false" customHeight="true" outlineLevel="0" collapsed="false">
      <c r="A495" s="399"/>
    </row>
    <row r="496" customFormat="false" ht="15.75" hidden="false" customHeight="true" outlineLevel="0" collapsed="false">
      <c r="A496" s="399"/>
    </row>
    <row r="497" customFormat="false" ht="15.75" hidden="false" customHeight="true" outlineLevel="0" collapsed="false">
      <c r="A497" s="399"/>
    </row>
    <row r="498" customFormat="false" ht="15.75" hidden="false" customHeight="true" outlineLevel="0" collapsed="false">
      <c r="A498" s="399"/>
    </row>
    <row r="499" customFormat="false" ht="15.75" hidden="false" customHeight="true" outlineLevel="0" collapsed="false">
      <c r="A499" s="399"/>
    </row>
    <row r="500" customFormat="false" ht="15.75" hidden="false" customHeight="true" outlineLevel="0" collapsed="false">
      <c r="A500" s="399"/>
    </row>
    <row r="501" customFormat="false" ht="15.75" hidden="false" customHeight="true" outlineLevel="0" collapsed="false">
      <c r="A501" s="399"/>
    </row>
    <row r="502" customFormat="false" ht="15.75" hidden="false" customHeight="true" outlineLevel="0" collapsed="false">
      <c r="A502" s="399"/>
    </row>
    <row r="503" customFormat="false" ht="15.75" hidden="false" customHeight="true" outlineLevel="0" collapsed="false">
      <c r="A503" s="399"/>
    </row>
    <row r="504" customFormat="false" ht="15.75" hidden="false" customHeight="true" outlineLevel="0" collapsed="false">
      <c r="A504" s="399"/>
    </row>
    <row r="505" customFormat="false" ht="15.75" hidden="false" customHeight="true" outlineLevel="0" collapsed="false">
      <c r="A505" s="399"/>
    </row>
    <row r="506" customFormat="false" ht="15.75" hidden="false" customHeight="true" outlineLevel="0" collapsed="false">
      <c r="A506" s="399"/>
    </row>
    <row r="507" customFormat="false" ht="15.75" hidden="false" customHeight="true" outlineLevel="0" collapsed="false">
      <c r="A507" s="399"/>
    </row>
    <row r="508" customFormat="false" ht="15.75" hidden="false" customHeight="true" outlineLevel="0" collapsed="false">
      <c r="A508" s="399"/>
    </row>
    <row r="509" customFormat="false" ht="15.75" hidden="false" customHeight="true" outlineLevel="0" collapsed="false">
      <c r="A509" s="399"/>
    </row>
    <row r="510" customFormat="false" ht="15.75" hidden="false" customHeight="true" outlineLevel="0" collapsed="false">
      <c r="A510" s="399"/>
    </row>
    <row r="511" customFormat="false" ht="15.75" hidden="false" customHeight="true" outlineLevel="0" collapsed="false">
      <c r="A511" s="399"/>
    </row>
    <row r="512" customFormat="false" ht="15.75" hidden="false" customHeight="true" outlineLevel="0" collapsed="false">
      <c r="A512" s="399"/>
    </row>
    <row r="513" customFormat="false" ht="15.75" hidden="false" customHeight="true" outlineLevel="0" collapsed="false">
      <c r="A513" s="399"/>
    </row>
    <row r="514" customFormat="false" ht="15.75" hidden="false" customHeight="true" outlineLevel="0" collapsed="false">
      <c r="A514" s="399"/>
    </row>
    <row r="515" customFormat="false" ht="15.75" hidden="false" customHeight="true" outlineLevel="0" collapsed="false">
      <c r="A515" s="399"/>
    </row>
    <row r="516" customFormat="false" ht="15.75" hidden="false" customHeight="true" outlineLevel="0" collapsed="false">
      <c r="A516" s="399"/>
    </row>
    <row r="517" customFormat="false" ht="15.75" hidden="false" customHeight="true" outlineLevel="0" collapsed="false">
      <c r="A517" s="399"/>
    </row>
    <row r="518" customFormat="false" ht="15.75" hidden="false" customHeight="true" outlineLevel="0" collapsed="false">
      <c r="A518" s="399"/>
    </row>
    <row r="519" customFormat="false" ht="15.75" hidden="false" customHeight="true" outlineLevel="0" collapsed="false">
      <c r="A519" s="399"/>
    </row>
    <row r="520" customFormat="false" ht="15.75" hidden="false" customHeight="true" outlineLevel="0" collapsed="false">
      <c r="A520" s="399"/>
    </row>
    <row r="521" customFormat="false" ht="15.75" hidden="false" customHeight="true" outlineLevel="0" collapsed="false">
      <c r="A521" s="399"/>
    </row>
    <row r="522" customFormat="false" ht="15.75" hidden="false" customHeight="true" outlineLevel="0" collapsed="false">
      <c r="A522" s="399"/>
    </row>
    <row r="523" customFormat="false" ht="15.75" hidden="false" customHeight="true" outlineLevel="0" collapsed="false">
      <c r="A523" s="399"/>
    </row>
    <row r="524" customFormat="false" ht="15.75" hidden="false" customHeight="true" outlineLevel="0" collapsed="false">
      <c r="A524" s="399"/>
    </row>
    <row r="525" customFormat="false" ht="15.75" hidden="false" customHeight="true" outlineLevel="0" collapsed="false">
      <c r="A525" s="399"/>
    </row>
    <row r="526" customFormat="false" ht="15.75" hidden="false" customHeight="true" outlineLevel="0" collapsed="false">
      <c r="A526" s="399"/>
    </row>
    <row r="527" customFormat="false" ht="15.75" hidden="false" customHeight="true" outlineLevel="0" collapsed="false">
      <c r="A527" s="399"/>
    </row>
    <row r="528" customFormat="false" ht="15.75" hidden="false" customHeight="true" outlineLevel="0" collapsed="false">
      <c r="A528" s="399"/>
    </row>
    <row r="529" customFormat="false" ht="15.75" hidden="false" customHeight="true" outlineLevel="0" collapsed="false">
      <c r="A529" s="399"/>
    </row>
    <row r="530" customFormat="false" ht="15.75" hidden="false" customHeight="true" outlineLevel="0" collapsed="false">
      <c r="A530" s="399"/>
    </row>
    <row r="531" customFormat="false" ht="15.75" hidden="false" customHeight="true" outlineLevel="0" collapsed="false">
      <c r="A531" s="399"/>
    </row>
    <row r="532" customFormat="false" ht="15.75" hidden="false" customHeight="true" outlineLevel="0" collapsed="false">
      <c r="A532" s="399"/>
    </row>
    <row r="533" customFormat="false" ht="15.75" hidden="false" customHeight="true" outlineLevel="0" collapsed="false">
      <c r="A533" s="399"/>
    </row>
    <row r="534" customFormat="false" ht="15.75" hidden="false" customHeight="true" outlineLevel="0" collapsed="false">
      <c r="A534" s="399"/>
    </row>
    <row r="535" customFormat="false" ht="15.75" hidden="false" customHeight="true" outlineLevel="0" collapsed="false">
      <c r="A535" s="399"/>
    </row>
    <row r="536" customFormat="false" ht="15.75" hidden="false" customHeight="true" outlineLevel="0" collapsed="false">
      <c r="A536" s="399"/>
    </row>
    <row r="537" customFormat="false" ht="15.75" hidden="false" customHeight="true" outlineLevel="0" collapsed="false">
      <c r="A537" s="399"/>
    </row>
    <row r="538" customFormat="false" ht="15.75" hidden="false" customHeight="true" outlineLevel="0" collapsed="false">
      <c r="A538" s="399"/>
    </row>
    <row r="539" customFormat="false" ht="15.75" hidden="false" customHeight="true" outlineLevel="0" collapsed="false">
      <c r="A539" s="399"/>
    </row>
    <row r="540" customFormat="false" ht="15.75" hidden="false" customHeight="true" outlineLevel="0" collapsed="false">
      <c r="A540" s="399"/>
    </row>
    <row r="541" customFormat="false" ht="15.75" hidden="false" customHeight="true" outlineLevel="0" collapsed="false">
      <c r="A541" s="399"/>
    </row>
    <row r="542" customFormat="false" ht="15.75" hidden="false" customHeight="true" outlineLevel="0" collapsed="false">
      <c r="A542" s="399"/>
    </row>
    <row r="543" customFormat="false" ht="15.75" hidden="false" customHeight="true" outlineLevel="0" collapsed="false">
      <c r="A543" s="399"/>
    </row>
    <row r="544" customFormat="false" ht="15.75" hidden="false" customHeight="true" outlineLevel="0" collapsed="false">
      <c r="A544" s="399"/>
    </row>
    <row r="545" customFormat="false" ht="15.75" hidden="false" customHeight="true" outlineLevel="0" collapsed="false">
      <c r="A545" s="399"/>
    </row>
    <row r="546" customFormat="false" ht="15.75" hidden="false" customHeight="true" outlineLevel="0" collapsed="false">
      <c r="A546" s="399"/>
    </row>
    <row r="547" customFormat="false" ht="15.75" hidden="false" customHeight="true" outlineLevel="0" collapsed="false">
      <c r="A547" s="399"/>
    </row>
    <row r="548" customFormat="false" ht="15.75" hidden="false" customHeight="true" outlineLevel="0" collapsed="false">
      <c r="A548" s="399"/>
    </row>
    <row r="549" customFormat="false" ht="15.75" hidden="false" customHeight="true" outlineLevel="0" collapsed="false">
      <c r="A549" s="399"/>
    </row>
    <row r="550" customFormat="false" ht="15.75" hidden="false" customHeight="true" outlineLevel="0" collapsed="false">
      <c r="A550" s="399"/>
    </row>
    <row r="551" customFormat="false" ht="15.75" hidden="false" customHeight="true" outlineLevel="0" collapsed="false">
      <c r="A551" s="399"/>
    </row>
    <row r="552" customFormat="false" ht="15.75" hidden="false" customHeight="true" outlineLevel="0" collapsed="false">
      <c r="A552" s="399"/>
    </row>
    <row r="553" customFormat="false" ht="15.75" hidden="false" customHeight="true" outlineLevel="0" collapsed="false">
      <c r="A553" s="399"/>
    </row>
    <row r="554" customFormat="false" ht="15.75" hidden="false" customHeight="true" outlineLevel="0" collapsed="false">
      <c r="A554" s="399"/>
    </row>
    <row r="555" customFormat="false" ht="15.75" hidden="false" customHeight="true" outlineLevel="0" collapsed="false">
      <c r="A555" s="399"/>
    </row>
    <row r="556" customFormat="false" ht="15.75" hidden="false" customHeight="true" outlineLevel="0" collapsed="false">
      <c r="A556" s="399"/>
    </row>
    <row r="557" customFormat="false" ht="15.75" hidden="false" customHeight="true" outlineLevel="0" collapsed="false">
      <c r="A557" s="399"/>
    </row>
    <row r="558" customFormat="false" ht="15.75" hidden="false" customHeight="true" outlineLevel="0" collapsed="false">
      <c r="A558" s="399"/>
    </row>
    <row r="559" customFormat="false" ht="15.75" hidden="false" customHeight="true" outlineLevel="0" collapsed="false">
      <c r="A559" s="399"/>
    </row>
    <row r="560" customFormat="false" ht="15.75" hidden="false" customHeight="true" outlineLevel="0" collapsed="false">
      <c r="A560" s="399"/>
    </row>
    <row r="561" customFormat="false" ht="15.75" hidden="false" customHeight="true" outlineLevel="0" collapsed="false">
      <c r="A561" s="399"/>
    </row>
    <row r="562" customFormat="false" ht="15.75" hidden="false" customHeight="true" outlineLevel="0" collapsed="false">
      <c r="A562" s="399"/>
    </row>
    <row r="563" customFormat="false" ht="15.75" hidden="false" customHeight="true" outlineLevel="0" collapsed="false">
      <c r="A563" s="399"/>
    </row>
    <row r="564" customFormat="false" ht="15.75" hidden="false" customHeight="true" outlineLevel="0" collapsed="false">
      <c r="A564" s="399"/>
    </row>
    <row r="565" customFormat="false" ht="15.75" hidden="false" customHeight="true" outlineLevel="0" collapsed="false">
      <c r="A565" s="399"/>
    </row>
    <row r="566" customFormat="false" ht="15.75" hidden="false" customHeight="true" outlineLevel="0" collapsed="false">
      <c r="A566" s="399"/>
    </row>
    <row r="567" customFormat="false" ht="15.75" hidden="false" customHeight="true" outlineLevel="0" collapsed="false">
      <c r="A567" s="399"/>
    </row>
    <row r="568" customFormat="false" ht="15.75" hidden="false" customHeight="true" outlineLevel="0" collapsed="false">
      <c r="A568" s="399"/>
    </row>
    <row r="569" customFormat="false" ht="15.75" hidden="false" customHeight="true" outlineLevel="0" collapsed="false">
      <c r="A569" s="399"/>
    </row>
    <row r="570" customFormat="false" ht="15.75" hidden="false" customHeight="true" outlineLevel="0" collapsed="false">
      <c r="A570" s="399"/>
    </row>
    <row r="571" customFormat="false" ht="15.75" hidden="false" customHeight="true" outlineLevel="0" collapsed="false">
      <c r="A571" s="399"/>
    </row>
    <row r="572" customFormat="false" ht="15.75" hidden="false" customHeight="true" outlineLevel="0" collapsed="false">
      <c r="A572" s="399"/>
    </row>
    <row r="573" customFormat="false" ht="15.75" hidden="false" customHeight="true" outlineLevel="0" collapsed="false">
      <c r="A573" s="399"/>
    </row>
    <row r="574" customFormat="false" ht="15.75" hidden="false" customHeight="true" outlineLevel="0" collapsed="false">
      <c r="A574" s="399"/>
    </row>
    <row r="575" customFormat="false" ht="15.75" hidden="false" customHeight="true" outlineLevel="0" collapsed="false">
      <c r="A575" s="399"/>
    </row>
    <row r="576" customFormat="false" ht="15.75" hidden="false" customHeight="true" outlineLevel="0" collapsed="false">
      <c r="A576" s="399"/>
    </row>
    <row r="577" customFormat="false" ht="15.75" hidden="false" customHeight="true" outlineLevel="0" collapsed="false">
      <c r="A577" s="399"/>
    </row>
    <row r="578" customFormat="false" ht="15.75" hidden="false" customHeight="true" outlineLevel="0" collapsed="false">
      <c r="A578" s="399"/>
    </row>
    <row r="579" customFormat="false" ht="15.75" hidden="false" customHeight="true" outlineLevel="0" collapsed="false">
      <c r="A579" s="399"/>
    </row>
    <row r="580" customFormat="false" ht="15.75" hidden="false" customHeight="true" outlineLevel="0" collapsed="false">
      <c r="A580" s="399"/>
    </row>
    <row r="581" customFormat="false" ht="15.75" hidden="false" customHeight="true" outlineLevel="0" collapsed="false">
      <c r="A581" s="399"/>
    </row>
    <row r="582" customFormat="false" ht="15.75" hidden="false" customHeight="true" outlineLevel="0" collapsed="false">
      <c r="A582" s="399"/>
    </row>
    <row r="583" customFormat="false" ht="15.75" hidden="false" customHeight="true" outlineLevel="0" collapsed="false">
      <c r="A583" s="399"/>
    </row>
    <row r="584" customFormat="false" ht="15.75" hidden="false" customHeight="true" outlineLevel="0" collapsed="false">
      <c r="A584" s="399"/>
    </row>
    <row r="585" customFormat="false" ht="15.75" hidden="false" customHeight="true" outlineLevel="0" collapsed="false">
      <c r="A585" s="399"/>
    </row>
    <row r="586" customFormat="false" ht="15.75" hidden="false" customHeight="true" outlineLevel="0" collapsed="false">
      <c r="A586" s="399"/>
    </row>
    <row r="587" customFormat="false" ht="15.75" hidden="false" customHeight="true" outlineLevel="0" collapsed="false">
      <c r="A587" s="399"/>
    </row>
    <row r="588" customFormat="false" ht="15.75" hidden="false" customHeight="true" outlineLevel="0" collapsed="false">
      <c r="A588" s="399"/>
    </row>
    <row r="589" customFormat="false" ht="15.75" hidden="false" customHeight="true" outlineLevel="0" collapsed="false">
      <c r="A589" s="399"/>
    </row>
    <row r="590" customFormat="false" ht="15.75" hidden="false" customHeight="true" outlineLevel="0" collapsed="false">
      <c r="A590" s="399"/>
    </row>
    <row r="591" customFormat="false" ht="15.75" hidden="false" customHeight="true" outlineLevel="0" collapsed="false">
      <c r="A591" s="399"/>
    </row>
    <row r="592" customFormat="false" ht="15.75" hidden="false" customHeight="true" outlineLevel="0" collapsed="false">
      <c r="A592" s="399"/>
    </row>
    <row r="593" customFormat="false" ht="15.75" hidden="false" customHeight="true" outlineLevel="0" collapsed="false">
      <c r="A593" s="399"/>
    </row>
    <row r="594" customFormat="false" ht="15.75" hidden="false" customHeight="true" outlineLevel="0" collapsed="false">
      <c r="A594" s="399"/>
    </row>
    <row r="595" customFormat="false" ht="15.75" hidden="false" customHeight="true" outlineLevel="0" collapsed="false">
      <c r="A595" s="399"/>
    </row>
    <row r="596" customFormat="false" ht="15.75" hidden="false" customHeight="true" outlineLevel="0" collapsed="false">
      <c r="A596" s="399"/>
    </row>
    <row r="597" customFormat="false" ht="15.75" hidden="false" customHeight="true" outlineLevel="0" collapsed="false">
      <c r="A597" s="399"/>
    </row>
    <row r="598" customFormat="false" ht="15.75" hidden="false" customHeight="true" outlineLevel="0" collapsed="false">
      <c r="A598" s="399"/>
    </row>
    <row r="599" customFormat="false" ht="15.75" hidden="false" customHeight="true" outlineLevel="0" collapsed="false">
      <c r="A599" s="399"/>
    </row>
    <row r="600" customFormat="false" ht="15.75" hidden="false" customHeight="true" outlineLevel="0" collapsed="false">
      <c r="A600" s="399"/>
    </row>
    <row r="601" customFormat="false" ht="15.75" hidden="false" customHeight="true" outlineLevel="0" collapsed="false">
      <c r="A601" s="399"/>
    </row>
    <row r="602" customFormat="false" ht="15.75" hidden="false" customHeight="true" outlineLevel="0" collapsed="false">
      <c r="A602" s="399"/>
    </row>
    <row r="603" customFormat="false" ht="15.75" hidden="false" customHeight="true" outlineLevel="0" collapsed="false">
      <c r="A603" s="399"/>
    </row>
    <row r="604" customFormat="false" ht="15.75" hidden="false" customHeight="true" outlineLevel="0" collapsed="false">
      <c r="A604" s="399"/>
    </row>
    <row r="605" customFormat="false" ht="15.75" hidden="false" customHeight="true" outlineLevel="0" collapsed="false">
      <c r="A605" s="399"/>
    </row>
    <row r="606" customFormat="false" ht="15.75" hidden="false" customHeight="true" outlineLevel="0" collapsed="false">
      <c r="A606" s="399"/>
    </row>
    <row r="607" customFormat="false" ht="15.75" hidden="false" customHeight="true" outlineLevel="0" collapsed="false">
      <c r="A607" s="399"/>
    </row>
    <row r="608" customFormat="false" ht="15.75" hidden="false" customHeight="true" outlineLevel="0" collapsed="false">
      <c r="A608" s="399"/>
    </row>
    <row r="609" customFormat="false" ht="15.75" hidden="false" customHeight="true" outlineLevel="0" collapsed="false">
      <c r="A609" s="399"/>
    </row>
    <row r="610" customFormat="false" ht="15.75" hidden="false" customHeight="true" outlineLevel="0" collapsed="false">
      <c r="A610" s="399"/>
    </row>
    <row r="611" customFormat="false" ht="15.75" hidden="false" customHeight="true" outlineLevel="0" collapsed="false">
      <c r="A611" s="399"/>
    </row>
    <row r="612" customFormat="false" ht="15.75" hidden="false" customHeight="true" outlineLevel="0" collapsed="false">
      <c r="A612" s="399"/>
    </row>
    <row r="613" customFormat="false" ht="15.75" hidden="false" customHeight="true" outlineLevel="0" collapsed="false">
      <c r="A613" s="399"/>
    </row>
    <row r="614" customFormat="false" ht="15.75" hidden="false" customHeight="true" outlineLevel="0" collapsed="false">
      <c r="A614" s="399"/>
    </row>
    <row r="615" customFormat="false" ht="15.75" hidden="false" customHeight="true" outlineLevel="0" collapsed="false">
      <c r="A615" s="399"/>
    </row>
    <row r="616" customFormat="false" ht="15.75" hidden="false" customHeight="true" outlineLevel="0" collapsed="false">
      <c r="A616" s="399"/>
    </row>
    <row r="617" customFormat="false" ht="15.75" hidden="false" customHeight="true" outlineLevel="0" collapsed="false">
      <c r="A617" s="399"/>
    </row>
    <row r="618" customFormat="false" ht="15.75" hidden="false" customHeight="true" outlineLevel="0" collapsed="false">
      <c r="A618" s="399"/>
    </row>
    <row r="619" customFormat="false" ht="15.75" hidden="false" customHeight="true" outlineLevel="0" collapsed="false">
      <c r="A619" s="399"/>
    </row>
    <row r="620" customFormat="false" ht="15.75" hidden="false" customHeight="true" outlineLevel="0" collapsed="false">
      <c r="A620" s="399"/>
    </row>
    <row r="621" customFormat="false" ht="15.75" hidden="false" customHeight="true" outlineLevel="0" collapsed="false">
      <c r="A621" s="399"/>
    </row>
    <row r="622" customFormat="false" ht="15.75" hidden="false" customHeight="true" outlineLevel="0" collapsed="false">
      <c r="A622" s="399"/>
    </row>
    <row r="623" customFormat="false" ht="15.75" hidden="false" customHeight="true" outlineLevel="0" collapsed="false">
      <c r="A623" s="399"/>
    </row>
    <row r="624" customFormat="false" ht="15.75" hidden="false" customHeight="true" outlineLevel="0" collapsed="false">
      <c r="A624" s="399"/>
    </row>
    <row r="625" customFormat="false" ht="15.75" hidden="false" customHeight="true" outlineLevel="0" collapsed="false">
      <c r="A625" s="399"/>
    </row>
    <row r="626" customFormat="false" ht="15.75" hidden="false" customHeight="true" outlineLevel="0" collapsed="false">
      <c r="A626" s="399"/>
    </row>
    <row r="627" customFormat="false" ht="15.75" hidden="false" customHeight="true" outlineLevel="0" collapsed="false">
      <c r="A627" s="399"/>
    </row>
    <row r="628" customFormat="false" ht="15.75" hidden="false" customHeight="true" outlineLevel="0" collapsed="false">
      <c r="A628" s="399"/>
    </row>
    <row r="629" customFormat="false" ht="15.75" hidden="false" customHeight="true" outlineLevel="0" collapsed="false">
      <c r="A629" s="399"/>
    </row>
    <row r="630" customFormat="false" ht="15.75" hidden="false" customHeight="true" outlineLevel="0" collapsed="false">
      <c r="A630" s="399"/>
    </row>
    <row r="631" customFormat="false" ht="15.75" hidden="false" customHeight="true" outlineLevel="0" collapsed="false">
      <c r="A631" s="399"/>
    </row>
    <row r="632" customFormat="false" ht="15.75" hidden="false" customHeight="true" outlineLevel="0" collapsed="false">
      <c r="A632" s="399"/>
    </row>
    <row r="633" customFormat="false" ht="15.75" hidden="false" customHeight="true" outlineLevel="0" collapsed="false">
      <c r="A633" s="399"/>
    </row>
    <row r="634" customFormat="false" ht="15.75" hidden="false" customHeight="true" outlineLevel="0" collapsed="false">
      <c r="A634" s="399"/>
    </row>
    <row r="635" customFormat="false" ht="15.75" hidden="false" customHeight="true" outlineLevel="0" collapsed="false">
      <c r="A635" s="399"/>
    </row>
    <row r="636" customFormat="false" ht="15.75" hidden="false" customHeight="true" outlineLevel="0" collapsed="false">
      <c r="A636" s="399"/>
    </row>
    <row r="637" customFormat="false" ht="15.75" hidden="false" customHeight="true" outlineLevel="0" collapsed="false">
      <c r="A637" s="399"/>
    </row>
    <row r="638" customFormat="false" ht="15.75" hidden="false" customHeight="true" outlineLevel="0" collapsed="false">
      <c r="A638" s="399"/>
    </row>
    <row r="639" customFormat="false" ht="15.75" hidden="false" customHeight="true" outlineLevel="0" collapsed="false">
      <c r="A639" s="399"/>
    </row>
    <row r="640" customFormat="false" ht="15.75" hidden="false" customHeight="true" outlineLevel="0" collapsed="false">
      <c r="A640" s="399"/>
    </row>
    <row r="641" customFormat="false" ht="15.75" hidden="false" customHeight="true" outlineLevel="0" collapsed="false">
      <c r="A641" s="399"/>
    </row>
    <row r="642" customFormat="false" ht="15.75" hidden="false" customHeight="true" outlineLevel="0" collapsed="false">
      <c r="A642" s="399"/>
    </row>
    <row r="643" customFormat="false" ht="15.75" hidden="false" customHeight="true" outlineLevel="0" collapsed="false">
      <c r="A643" s="399"/>
    </row>
    <row r="644" customFormat="false" ht="15.75" hidden="false" customHeight="true" outlineLevel="0" collapsed="false">
      <c r="A644" s="399"/>
    </row>
    <row r="645" customFormat="false" ht="15.75" hidden="false" customHeight="true" outlineLevel="0" collapsed="false">
      <c r="A645" s="399"/>
    </row>
    <row r="646" customFormat="false" ht="15.75" hidden="false" customHeight="true" outlineLevel="0" collapsed="false">
      <c r="A646" s="399"/>
    </row>
    <row r="647" customFormat="false" ht="15.75" hidden="false" customHeight="true" outlineLevel="0" collapsed="false">
      <c r="A647" s="399"/>
    </row>
    <row r="648" customFormat="false" ht="15.75" hidden="false" customHeight="true" outlineLevel="0" collapsed="false">
      <c r="A648" s="399"/>
    </row>
    <row r="649" customFormat="false" ht="15.75" hidden="false" customHeight="true" outlineLevel="0" collapsed="false">
      <c r="A649" s="399"/>
    </row>
    <row r="650" customFormat="false" ht="15.75" hidden="false" customHeight="true" outlineLevel="0" collapsed="false">
      <c r="A650" s="399"/>
    </row>
    <row r="651" customFormat="false" ht="15.75" hidden="false" customHeight="true" outlineLevel="0" collapsed="false">
      <c r="A651" s="399"/>
    </row>
    <row r="652" customFormat="false" ht="15.75" hidden="false" customHeight="true" outlineLevel="0" collapsed="false">
      <c r="A652" s="399"/>
    </row>
    <row r="653" customFormat="false" ht="15.75" hidden="false" customHeight="true" outlineLevel="0" collapsed="false">
      <c r="A653" s="399"/>
    </row>
    <row r="654" customFormat="false" ht="15.75" hidden="false" customHeight="true" outlineLevel="0" collapsed="false">
      <c r="A654" s="399"/>
    </row>
    <row r="655" customFormat="false" ht="15.75" hidden="false" customHeight="true" outlineLevel="0" collapsed="false">
      <c r="A655" s="399"/>
    </row>
    <row r="656" customFormat="false" ht="15.75" hidden="false" customHeight="true" outlineLevel="0" collapsed="false">
      <c r="A656" s="399"/>
    </row>
    <row r="657" customFormat="false" ht="15.75" hidden="false" customHeight="true" outlineLevel="0" collapsed="false">
      <c r="A657" s="399"/>
    </row>
    <row r="658" customFormat="false" ht="15.75" hidden="false" customHeight="true" outlineLevel="0" collapsed="false">
      <c r="A658" s="399"/>
    </row>
    <row r="659" customFormat="false" ht="15.75" hidden="false" customHeight="true" outlineLevel="0" collapsed="false">
      <c r="A659" s="399"/>
    </row>
    <row r="660" customFormat="false" ht="15.75" hidden="false" customHeight="true" outlineLevel="0" collapsed="false">
      <c r="A660" s="399"/>
    </row>
    <row r="661" customFormat="false" ht="15.75" hidden="false" customHeight="true" outlineLevel="0" collapsed="false">
      <c r="A661" s="399"/>
    </row>
    <row r="662" customFormat="false" ht="15.75" hidden="false" customHeight="true" outlineLevel="0" collapsed="false">
      <c r="A662" s="399"/>
    </row>
    <row r="663" customFormat="false" ht="15.75" hidden="false" customHeight="true" outlineLevel="0" collapsed="false">
      <c r="A663" s="399"/>
    </row>
    <row r="664" customFormat="false" ht="15.75" hidden="false" customHeight="true" outlineLevel="0" collapsed="false">
      <c r="A664" s="399"/>
    </row>
    <row r="665" customFormat="false" ht="15.75" hidden="false" customHeight="true" outlineLevel="0" collapsed="false">
      <c r="A665" s="399"/>
    </row>
    <row r="666" customFormat="false" ht="15.75" hidden="false" customHeight="true" outlineLevel="0" collapsed="false">
      <c r="A666" s="399"/>
    </row>
    <row r="667" customFormat="false" ht="15.75" hidden="false" customHeight="true" outlineLevel="0" collapsed="false">
      <c r="A667" s="399"/>
    </row>
    <row r="668" customFormat="false" ht="15.75" hidden="false" customHeight="true" outlineLevel="0" collapsed="false">
      <c r="A668" s="399"/>
    </row>
    <row r="669" customFormat="false" ht="15.75" hidden="false" customHeight="true" outlineLevel="0" collapsed="false">
      <c r="A669" s="399"/>
    </row>
    <row r="670" customFormat="false" ht="15.75" hidden="false" customHeight="true" outlineLevel="0" collapsed="false">
      <c r="A670" s="399"/>
    </row>
    <row r="671" customFormat="false" ht="15.75" hidden="false" customHeight="true" outlineLevel="0" collapsed="false">
      <c r="A671" s="399"/>
    </row>
    <row r="672" customFormat="false" ht="15.75" hidden="false" customHeight="true" outlineLevel="0" collapsed="false">
      <c r="A672" s="399"/>
    </row>
    <row r="673" customFormat="false" ht="15.75" hidden="false" customHeight="true" outlineLevel="0" collapsed="false">
      <c r="A673" s="399"/>
    </row>
    <row r="674" customFormat="false" ht="15.75" hidden="false" customHeight="true" outlineLevel="0" collapsed="false">
      <c r="A674" s="399"/>
    </row>
    <row r="675" customFormat="false" ht="15.75" hidden="false" customHeight="true" outlineLevel="0" collapsed="false">
      <c r="A675" s="399"/>
    </row>
    <row r="676" customFormat="false" ht="15.75" hidden="false" customHeight="true" outlineLevel="0" collapsed="false">
      <c r="A676" s="399"/>
    </row>
    <row r="677" customFormat="false" ht="15.75" hidden="false" customHeight="true" outlineLevel="0" collapsed="false">
      <c r="A677" s="399"/>
    </row>
    <row r="678" customFormat="false" ht="15.75" hidden="false" customHeight="true" outlineLevel="0" collapsed="false">
      <c r="A678" s="399"/>
    </row>
    <row r="679" customFormat="false" ht="15.75" hidden="false" customHeight="true" outlineLevel="0" collapsed="false">
      <c r="A679" s="399"/>
    </row>
    <row r="680" customFormat="false" ht="15.75" hidden="false" customHeight="true" outlineLevel="0" collapsed="false">
      <c r="A680" s="399"/>
    </row>
    <row r="681" customFormat="false" ht="15.75" hidden="false" customHeight="true" outlineLevel="0" collapsed="false">
      <c r="A681" s="399"/>
    </row>
    <row r="682" customFormat="false" ht="15.75" hidden="false" customHeight="true" outlineLevel="0" collapsed="false">
      <c r="A682" s="399"/>
    </row>
    <row r="683" customFormat="false" ht="15.75" hidden="false" customHeight="true" outlineLevel="0" collapsed="false">
      <c r="A683" s="399"/>
    </row>
    <row r="684" customFormat="false" ht="15.75" hidden="false" customHeight="true" outlineLevel="0" collapsed="false">
      <c r="A684" s="399"/>
    </row>
    <row r="685" customFormat="false" ht="15.75" hidden="false" customHeight="true" outlineLevel="0" collapsed="false">
      <c r="A685" s="399"/>
    </row>
    <row r="686" customFormat="false" ht="15.75" hidden="false" customHeight="true" outlineLevel="0" collapsed="false">
      <c r="A686" s="399"/>
    </row>
    <row r="687" customFormat="false" ht="15.75" hidden="false" customHeight="true" outlineLevel="0" collapsed="false">
      <c r="A687" s="399"/>
    </row>
    <row r="688" customFormat="false" ht="15.75" hidden="false" customHeight="true" outlineLevel="0" collapsed="false">
      <c r="A688" s="399"/>
    </row>
    <row r="689" customFormat="false" ht="15.75" hidden="false" customHeight="true" outlineLevel="0" collapsed="false">
      <c r="A689" s="399"/>
    </row>
    <row r="690" customFormat="false" ht="15.75" hidden="false" customHeight="true" outlineLevel="0" collapsed="false">
      <c r="A690" s="399"/>
    </row>
    <row r="691" customFormat="false" ht="15.75" hidden="false" customHeight="true" outlineLevel="0" collapsed="false">
      <c r="A691" s="399"/>
    </row>
    <row r="692" customFormat="false" ht="15.75" hidden="false" customHeight="true" outlineLevel="0" collapsed="false">
      <c r="A692" s="399"/>
    </row>
    <row r="693" customFormat="false" ht="15.75" hidden="false" customHeight="true" outlineLevel="0" collapsed="false">
      <c r="A693" s="399"/>
    </row>
    <row r="694" customFormat="false" ht="15.75" hidden="false" customHeight="true" outlineLevel="0" collapsed="false">
      <c r="A694" s="399"/>
    </row>
    <row r="695" customFormat="false" ht="15.75" hidden="false" customHeight="true" outlineLevel="0" collapsed="false">
      <c r="A695" s="399"/>
    </row>
    <row r="696" customFormat="false" ht="15.75" hidden="false" customHeight="true" outlineLevel="0" collapsed="false">
      <c r="A696" s="399"/>
    </row>
    <row r="697" customFormat="false" ht="15.75" hidden="false" customHeight="true" outlineLevel="0" collapsed="false">
      <c r="A697" s="399"/>
    </row>
    <row r="698" customFormat="false" ht="15.75" hidden="false" customHeight="true" outlineLevel="0" collapsed="false">
      <c r="A698" s="399"/>
    </row>
    <row r="699" customFormat="false" ht="15.75" hidden="false" customHeight="true" outlineLevel="0" collapsed="false">
      <c r="A699" s="399"/>
    </row>
    <row r="700" customFormat="false" ht="15.75" hidden="false" customHeight="true" outlineLevel="0" collapsed="false">
      <c r="A700" s="399"/>
    </row>
    <row r="701" customFormat="false" ht="15.75" hidden="false" customHeight="true" outlineLevel="0" collapsed="false">
      <c r="A701" s="399"/>
    </row>
    <row r="702" customFormat="false" ht="15.75" hidden="false" customHeight="true" outlineLevel="0" collapsed="false">
      <c r="A702" s="399"/>
    </row>
    <row r="703" customFormat="false" ht="15.75" hidden="false" customHeight="true" outlineLevel="0" collapsed="false">
      <c r="A703" s="399"/>
    </row>
    <row r="704" customFormat="false" ht="15.75" hidden="false" customHeight="true" outlineLevel="0" collapsed="false">
      <c r="A704" s="399"/>
    </row>
    <row r="705" customFormat="false" ht="15.75" hidden="false" customHeight="true" outlineLevel="0" collapsed="false">
      <c r="A705" s="399"/>
    </row>
    <row r="706" customFormat="false" ht="15.75" hidden="false" customHeight="true" outlineLevel="0" collapsed="false">
      <c r="A706" s="399"/>
    </row>
    <row r="707" customFormat="false" ht="15.75" hidden="false" customHeight="true" outlineLevel="0" collapsed="false">
      <c r="A707" s="399"/>
    </row>
    <row r="708" customFormat="false" ht="15.75" hidden="false" customHeight="true" outlineLevel="0" collapsed="false">
      <c r="A708" s="399"/>
    </row>
    <row r="709" customFormat="false" ht="15.75" hidden="false" customHeight="true" outlineLevel="0" collapsed="false">
      <c r="A709" s="399"/>
    </row>
    <row r="710" customFormat="false" ht="15.75" hidden="false" customHeight="true" outlineLevel="0" collapsed="false">
      <c r="A710" s="399"/>
    </row>
    <row r="711" customFormat="false" ht="15.75" hidden="false" customHeight="true" outlineLevel="0" collapsed="false">
      <c r="A711" s="399"/>
    </row>
    <row r="712" customFormat="false" ht="15.75" hidden="false" customHeight="true" outlineLevel="0" collapsed="false">
      <c r="A712" s="399"/>
    </row>
    <row r="713" customFormat="false" ht="15.75" hidden="false" customHeight="true" outlineLevel="0" collapsed="false">
      <c r="A713" s="399"/>
    </row>
    <row r="714" customFormat="false" ht="15.75" hidden="false" customHeight="true" outlineLevel="0" collapsed="false">
      <c r="A714" s="399"/>
    </row>
    <row r="715" customFormat="false" ht="15.75" hidden="false" customHeight="true" outlineLevel="0" collapsed="false">
      <c r="A715" s="399"/>
    </row>
    <row r="716" customFormat="false" ht="15.75" hidden="false" customHeight="true" outlineLevel="0" collapsed="false">
      <c r="A716" s="399"/>
    </row>
    <row r="717" customFormat="false" ht="15.75" hidden="false" customHeight="true" outlineLevel="0" collapsed="false">
      <c r="A717" s="399"/>
    </row>
    <row r="718" customFormat="false" ht="15.75" hidden="false" customHeight="true" outlineLevel="0" collapsed="false">
      <c r="A718" s="399"/>
    </row>
    <row r="719" customFormat="false" ht="15.75" hidden="false" customHeight="true" outlineLevel="0" collapsed="false">
      <c r="A719" s="399"/>
    </row>
    <row r="720" customFormat="false" ht="15.75" hidden="false" customHeight="true" outlineLevel="0" collapsed="false">
      <c r="A720" s="399"/>
    </row>
    <row r="721" customFormat="false" ht="15.75" hidden="false" customHeight="true" outlineLevel="0" collapsed="false">
      <c r="A721" s="399"/>
    </row>
    <row r="722" customFormat="false" ht="15.75" hidden="false" customHeight="true" outlineLevel="0" collapsed="false">
      <c r="A722" s="399"/>
    </row>
    <row r="723" customFormat="false" ht="15.75" hidden="false" customHeight="true" outlineLevel="0" collapsed="false">
      <c r="A723" s="399"/>
    </row>
    <row r="724" customFormat="false" ht="15.75" hidden="false" customHeight="true" outlineLevel="0" collapsed="false">
      <c r="A724" s="399"/>
    </row>
    <row r="725" customFormat="false" ht="15.75" hidden="false" customHeight="true" outlineLevel="0" collapsed="false">
      <c r="A725" s="399"/>
    </row>
    <row r="726" customFormat="false" ht="15.75" hidden="false" customHeight="true" outlineLevel="0" collapsed="false">
      <c r="A726" s="399"/>
    </row>
    <row r="727" customFormat="false" ht="15.75" hidden="false" customHeight="true" outlineLevel="0" collapsed="false">
      <c r="A727" s="399"/>
    </row>
    <row r="728" customFormat="false" ht="15.75" hidden="false" customHeight="true" outlineLevel="0" collapsed="false">
      <c r="A728" s="399"/>
    </row>
    <row r="729" customFormat="false" ht="15.75" hidden="false" customHeight="true" outlineLevel="0" collapsed="false">
      <c r="A729" s="399"/>
    </row>
    <row r="730" customFormat="false" ht="15.75" hidden="false" customHeight="true" outlineLevel="0" collapsed="false">
      <c r="A730" s="399"/>
    </row>
    <row r="731" customFormat="false" ht="15.75" hidden="false" customHeight="true" outlineLevel="0" collapsed="false">
      <c r="A731" s="399"/>
    </row>
    <row r="732" customFormat="false" ht="15.75" hidden="false" customHeight="true" outlineLevel="0" collapsed="false">
      <c r="A732" s="399"/>
    </row>
    <row r="733" customFormat="false" ht="15.75" hidden="false" customHeight="true" outlineLevel="0" collapsed="false">
      <c r="A733" s="399"/>
    </row>
    <row r="734" customFormat="false" ht="15.75" hidden="false" customHeight="true" outlineLevel="0" collapsed="false">
      <c r="A734" s="399"/>
    </row>
    <row r="735" customFormat="false" ht="15.75" hidden="false" customHeight="true" outlineLevel="0" collapsed="false">
      <c r="A735" s="399"/>
    </row>
    <row r="736" customFormat="false" ht="15.75" hidden="false" customHeight="true" outlineLevel="0" collapsed="false">
      <c r="A736" s="399"/>
    </row>
    <row r="737" customFormat="false" ht="15.75" hidden="false" customHeight="true" outlineLevel="0" collapsed="false">
      <c r="A737" s="399"/>
    </row>
    <row r="738" customFormat="false" ht="15.75" hidden="false" customHeight="true" outlineLevel="0" collapsed="false">
      <c r="A738" s="399"/>
    </row>
    <row r="739" customFormat="false" ht="15.75" hidden="false" customHeight="true" outlineLevel="0" collapsed="false">
      <c r="A739" s="399"/>
    </row>
    <row r="740" customFormat="false" ht="15.75" hidden="false" customHeight="true" outlineLevel="0" collapsed="false">
      <c r="A740" s="399"/>
    </row>
    <row r="741" customFormat="false" ht="15.75" hidden="false" customHeight="true" outlineLevel="0" collapsed="false">
      <c r="A741" s="399"/>
    </row>
    <row r="742" customFormat="false" ht="15.75" hidden="false" customHeight="true" outlineLevel="0" collapsed="false">
      <c r="A742" s="399"/>
    </row>
    <row r="743" customFormat="false" ht="15.75" hidden="false" customHeight="true" outlineLevel="0" collapsed="false">
      <c r="A743" s="399"/>
    </row>
    <row r="744" customFormat="false" ht="15.75" hidden="false" customHeight="true" outlineLevel="0" collapsed="false">
      <c r="A744" s="399"/>
    </row>
    <row r="745" customFormat="false" ht="15.75" hidden="false" customHeight="true" outlineLevel="0" collapsed="false">
      <c r="A745" s="399"/>
    </row>
    <row r="746" customFormat="false" ht="15.75" hidden="false" customHeight="true" outlineLevel="0" collapsed="false">
      <c r="A746" s="399"/>
    </row>
    <row r="747" customFormat="false" ht="15.75" hidden="false" customHeight="true" outlineLevel="0" collapsed="false">
      <c r="A747" s="399"/>
    </row>
    <row r="748" customFormat="false" ht="15.75" hidden="false" customHeight="true" outlineLevel="0" collapsed="false">
      <c r="A748" s="399"/>
    </row>
    <row r="749" customFormat="false" ht="15.75" hidden="false" customHeight="true" outlineLevel="0" collapsed="false">
      <c r="A749" s="399"/>
    </row>
    <row r="750" customFormat="false" ht="15.75" hidden="false" customHeight="true" outlineLevel="0" collapsed="false">
      <c r="A750" s="399"/>
    </row>
    <row r="751" customFormat="false" ht="15.75" hidden="false" customHeight="true" outlineLevel="0" collapsed="false">
      <c r="A751" s="399"/>
    </row>
    <row r="752" customFormat="false" ht="15.75" hidden="false" customHeight="true" outlineLevel="0" collapsed="false">
      <c r="A752" s="399"/>
    </row>
    <row r="753" customFormat="false" ht="15.75" hidden="false" customHeight="true" outlineLevel="0" collapsed="false">
      <c r="A753" s="399"/>
    </row>
    <row r="754" customFormat="false" ht="15.75" hidden="false" customHeight="true" outlineLevel="0" collapsed="false">
      <c r="A754" s="399"/>
    </row>
    <row r="755" customFormat="false" ht="15.75" hidden="false" customHeight="true" outlineLevel="0" collapsed="false">
      <c r="A755" s="399"/>
    </row>
    <row r="756" customFormat="false" ht="15.75" hidden="false" customHeight="true" outlineLevel="0" collapsed="false">
      <c r="A756" s="399"/>
    </row>
    <row r="757" customFormat="false" ht="15.75" hidden="false" customHeight="true" outlineLevel="0" collapsed="false">
      <c r="A757" s="399"/>
    </row>
    <row r="758" customFormat="false" ht="15.75" hidden="false" customHeight="true" outlineLevel="0" collapsed="false">
      <c r="A758" s="399"/>
    </row>
    <row r="759" customFormat="false" ht="15.75" hidden="false" customHeight="true" outlineLevel="0" collapsed="false">
      <c r="A759" s="399"/>
    </row>
    <row r="760" customFormat="false" ht="15.75" hidden="false" customHeight="true" outlineLevel="0" collapsed="false">
      <c r="A760" s="399"/>
    </row>
    <row r="761" customFormat="false" ht="15.75" hidden="false" customHeight="true" outlineLevel="0" collapsed="false">
      <c r="A761" s="399"/>
    </row>
    <row r="762" customFormat="false" ht="15.75" hidden="false" customHeight="true" outlineLevel="0" collapsed="false">
      <c r="A762" s="399"/>
    </row>
    <row r="763" customFormat="false" ht="15.75" hidden="false" customHeight="true" outlineLevel="0" collapsed="false">
      <c r="A763" s="399"/>
    </row>
    <row r="764" customFormat="false" ht="15.75" hidden="false" customHeight="true" outlineLevel="0" collapsed="false">
      <c r="A764" s="399"/>
    </row>
    <row r="765" customFormat="false" ht="15.75" hidden="false" customHeight="true" outlineLevel="0" collapsed="false">
      <c r="A765" s="399"/>
    </row>
    <row r="766" customFormat="false" ht="15.75" hidden="false" customHeight="true" outlineLevel="0" collapsed="false">
      <c r="A766" s="399"/>
    </row>
    <row r="767" customFormat="false" ht="15.75" hidden="false" customHeight="true" outlineLevel="0" collapsed="false">
      <c r="A767" s="399"/>
    </row>
    <row r="768" customFormat="false" ht="15.75" hidden="false" customHeight="true" outlineLevel="0" collapsed="false">
      <c r="A768" s="399"/>
    </row>
    <row r="769" customFormat="false" ht="15.75" hidden="false" customHeight="true" outlineLevel="0" collapsed="false">
      <c r="A769" s="399"/>
    </row>
    <row r="770" customFormat="false" ht="15.75" hidden="false" customHeight="true" outlineLevel="0" collapsed="false">
      <c r="A770" s="399"/>
    </row>
    <row r="771" customFormat="false" ht="15.75" hidden="false" customHeight="true" outlineLevel="0" collapsed="false">
      <c r="A771" s="399"/>
    </row>
    <row r="772" customFormat="false" ht="15.75" hidden="false" customHeight="true" outlineLevel="0" collapsed="false">
      <c r="A772" s="399"/>
    </row>
    <row r="773" customFormat="false" ht="15.75" hidden="false" customHeight="true" outlineLevel="0" collapsed="false">
      <c r="A773" s="399"/>
    </row>
    <row r="774" customFormat="false" ht="15.75" hidden="false" customHeight="true" outlineLevel="0" collapsed="false">
      <c r="A774" s="399"/>
    </row>
    <row r="775" customFormat="false" ht="15.75" hidden="false" customHeight="true" outlineLevel="0" collapsed="false">
      <c r="A775" s="399"/>
    </row>
    <row r="776" customFormat="false" ht="15.75" hidden="false" customHeight="true" outlineLevel="0" collapsed="false">
      <c r="A776" s="399"/>
    </row>
    <row r="777" customFormat="false" ht="15.75" hidden="false" customHeight="true" outlineLevel="0" collapsed="false">
      <c r="A777" s="399"/>
    </row>
    <row r="778" customFormat="false" ht="15.75" hidden="false" customHeight="true" outlineLevel="0" collapsed="false">
      <c r="A778" s="399"/>
    </row>
    <row r="779" customFormat="false" ht="15.75" hidden="false" customHeight="true" outlineLevel="0" collapsed="false">
      <c r="A779" s="399"/>
    </row>
    <row r="780" customFormat="false" ht="15.75" hidden="false" customHeight="true" outlineLevel="0" collapsed="false">
      <c r="A780" s="399"/>
    </row>
    <row r="781" customFormat="false" ht="15.75" hidden="false" customHeight="true" outlineLevel="0" collapsed="false">
      <c r="A781" s="399"/>
    </row>
    <row r="782" customFormat="false" ht="15.75" hidden="false" customHeight="true" outlineLevel="0" collapsed="false">
      <c r="A782" s="399"/>
    </row>
    <row r="783" customFormat="false" ht="15.75" hidden="false" customHeight="true" outlineLevel="0" collapsed="false">
      <c r="A783" s="399"/>
    </row>
    <row r="784" customFormat="false" ht="15.75" hidden="false" customHeight="true" outlineLevel="0" collapsed="false">
      <c r="A784" s="399"/>
    </row>
    <row r="785" customFormat="false" ht="15.75" hidden="false" customHeight="true" outlineLevel="0" collapsed="false">
      <c r="A785" s="399"/>
    </row>
    <row r="786" customFormat="false" ht="15.75" hidden="false" customHeight="true" outlineLevel="0" collapsed="false">
      <c r="A786" s="399"/>
    </row>
    <row r="787" customFormat="false" ht="15.75" hidden="false" customHeight="true" outlineLevel="0" collapsed="false">
      <c r="A787" s="399"/>
    </row>
    <row r="788" customFormat="false" ht="15.75" hidden="false" customHeight="true" outlineLevel="0" collapsed="false">
      <c r="A788" s="399"/>
    </row>
    <row r="789" customFormat="false" ht="15.75" hidden="false" customHeight="true" outlineLevel="0" collapsed="false">
      <c r="A789" s="399"/>
    </row>
    <row r="790" customFormat="false" ht="15.75" hidden="false" customHeight="true" outlineLevel="0" collapsed="false">
      <c r="A790" s="399"/>
    </row>
    <row r="791" customFormat="false" ht="15.75" hidden="false" customHeight="true" outlineLevel="0" collapsed="false">
      <c r="A791" s="399"/>
    </row>
    <row r="792" customFormat="false" ht="15.75" hidden="false" customHeight="true" outlineLevel="0" collapsed="false">
      <c r="A792" s="399"/>
    </row>
    <row r="793" customFormat="false" ht="15.75" hidden="false" customHeight="true" outlineLevel="0" collapsed="false">
      <c r="A793" s="399"/>
    </row>
    <row r="794" customFormat="false" ht="15.75" hidden="false" customHeight="true" outlineLevel="0" collapsed="false">
      <c r="A794" s="399"/>
    </row>
    <row r="795" customFormat="false" ht="15.75" hidden="false" customHeight="true" outlineLevel="0" collapsed="false">
      <c r="A795" s="399"/>
    </row>
    <row r="796" customFormat="false" ht="15.75" hidden="false" customHeight="true" outlineLevel="0" collapsed="false">
      <c r="A796" s="399"/>
    </row>
    <row r="797" customFormat="false" ht="15.75" hidden="false" customHeight="true" outlineLevel="0" collapsed="false">
      <c r="A797" s="399"/>
    </row>
    <row r="798" customFormat="false" ht="15.75" hidden="false" customHeight="true" outlineLevel="0" collapsed="false">
      <c r="A798" s="399"/>
    </row>
    <row r="799" customFormat="false" ht="15.75" hidden="false" customHeight="true" outlineLevel="0" collapsed="false">
      <c r="A799" s="399"/>
    </row>
    <row r="800" customFormat="false" ht="15.75" hidden="false" customHeight="true" outlineLevel="0" collapsed="false">
      <c r="A800" s="399"/>
    </row>
    <row r="801" customFormat="false" ht="15.75" hidden="false" customHeight="true" outlineLevel="0" collapsed="false">
      <c r="A801" s="399"/>
    </row>
    <row r="802" customFormat="false" ht="15.75" hidden="false" customHeight="true" outlineLevel="0" collapsed="false">
      <c r="A802" s="399"/>
    </row>
    <row r="803" customFormat="false" ht="15.75" hidden="false" customHeight="true" outlineLevel="0" collapsed="false">
      <c r="A803" s="399"/>
    </row>
    <row r="804" customFormat="false" ht="15.75" hidden="false" customHeight="true" outlineLevel="0" collapsed="false">
      <c r="A804" s="399"/>
    </row>
    <row r="805" customFormat="false" ht="15.75" hidden="false" customHeight="true" outlineLevel="0" collapsed="false">
      <c r="A805" s="399"/>
    </row>
    <row r="806" customFormat="false" ht="15.75" hidden="false" customHeight="true" outlineLevel="0" collapsed="false">
      <c r="A806" s="399"/>
    </row>
    <row r="807" customFormat="false" ht="15.75" hidden="false" customHeight="true" outlineLevel="0" collapsed="false">
      <c r="A807" s="399"/>
    </row>
    <row r="808" customFormat="false" ht="15.75" hidden="false" customHeight="true" outlineLevel="0" collapsed="false">
      <c r="A808" s="399"/>
    </row>
    <row r="809" customFormat="false" ht="15.75" hidden="false" customHeight="true" outlineLevel="0" collapsed="false">
      <c r="A809" s="399"/>
    </row>
    <row r="810" customFormat="false" ht="15.75" hidden="false" customHeight="true" outlineLevel="0" collapsed="false">
      <c r="A810" s="399"/>
    </row>
    <row r="811" customFormat="false" ht="15.75" hidden="false" customHeight="true" outlineLevel="0" collapsed="false">
      <c r="A811" s="399"/>
    </row>
    <row r="812" customFormat="false" ht="15.75" hidden="false" customHeight="true" outlineLevel="0" collapsed="false">
      <c r="A812" s="399"/>
    </row>
    <row r="813" customFormat="false" ht="15.75" hidden="false" customHeight="true" outlineLevel="0" collapsed="false">
      <c r="A813" s="399"/>
    </row>
    <row r="814" customFormat="false" ht="15.75" hidden="false" customHeight="true" outlineLevel="0" collapsed="false">
      <c r="A814" s="399"/>
    </row>
    <row r="815" customFormat="false" ht="15.75" hidden="false" customHeight="true" outlineLevel="0" collapsed="false">
      <c r="A815" s="399"/>
    </row>
    <row r="816" customFormat="false" ht="15.75" hidden="false" customHeight="true" outlineLevel="0" collapsed="false">
      <c r="A816" s="399"/>
    </row>
    <row r="817" customFormat="false" ht="15.75" hidden="false" customHeight="true" outlineLevel="0" collapsed="false">
      <c r="A817" s="399"/>
    </row>
    <row r="818" customFormat="false" ht="15.75" hidden="false" customHeight="true" outlineLevel="0" collapsed="false">
      <c r="A818" s="399"/>
    </row>
    <row r="819" customFormat="false" ht="15.75" hidden="false" customHeight="true" outlineLevel="0" collapsed="false">
      <c r="A819" s="399"/>
    </row>
    <row r="820" customFormat="false" ht="15.75" hidden="false" customHeight="true" outlineLevel="0" collapsed="false">
      <c r="A820" s="399"/>
    </row>
    <row r="821" customFormat="false" ht="15.75" hidden="false" customHeight="true" outlineLevel="0" collapsed="false">
      <c r="A821" s="399"/>
    </row>
    <row r="822" customFormat="false" ht="15.75" hidden="false" customHeight="true" outlineLevel="0" collapsed="false">
      <c r="A822" s="399"/>
    </row>
    <row r="823" customFormat="false" ht="15.75" hidden="false" customHeight="true" outlineLevel="0" collapsed="false">
      <c r="A823" s="399"/>
    </row>
    <row r="824" customFormat="false" ht="15.75" hidden="false" customHeight="true" outlineLevel="0" collapsed="false">
      <c r="A824" s="399"/>
    </row>
    <row r="825" customFormat="false" ht="15.75" hidden="false" customHeight="true" outlineLevel="0" collapsed="false">
      <c r="A825" s="399"/>
    </row>
    <row r="826" customFormat="false" ht="15.75" hidden="false" customHeight="true" outlineLevel="0" collapsed="false">
      <c r="A826" s="399"/>
    </row>
    <row r="827" customFormat="false" ht="15.75" hidden="false" customHeight="true" outlineLevel="0" collapsed="false">
      <c r="A827" s="399"/>
    </row>
    <row r="828" customFormat="false" ht="15.75" hidden="false" customHeight="true" outlineLevel="0" collapsed="false">
      <c r="A828" s="399"/>
    </row>
    <row r="829" customFormat="false" ht="15.75" hidden="false" customHeight="true" outlineLevel="0" collapsed="false">
      <c r="A829" s="399"/>
    </row>
    <row r="830" customFormat="false" ht="15.75" hidden="false" customHeight="true" outlineLevel="0" collapsed="false">
      <c r="A830" s="399"/>
    </row>
    <row r="831" customFormat="false" ht="15.75" hidden="false" customHeight="true" outlineLevel="0" collapsed="false">
      <c r="A831" s="399"/>
    </row>
    <row r="832" customFormat="false" ht="15.75" hidden="false" customHeight="true" outlineLevel="0" collapsed="false">
      <c r="A832" s="399"/>
    </row>
    <row r="833" customFormat="false" ht="15.75" hidden="false" customHeight="true" outlineLevel="0" collapsed="false">
      <c r="A833" s="399"/>
    </row>
    <row r="834" customFormat="false" ht="15.75" hidden="false" customHeight="true" outlineLevel="0" collapsed="false">
      <c r="A834" s="399"/>
    </row>
    <row r="835" customFormat="false" ht="15.75" hidden="false" customHeight="true" outlineLevel="0" collapsed="false">
      <c r="A835" s="399"/>
    </row>
    <row r="836" customFormat="false" ht="15.75" hidden="false" customHeight="true" outlineLevel="0" collapsed="false">
      <c r="A836" s="399"/>
    </row>
    <row r="837" customFormat="false" ht="15.75" hidden="false" customHeight="true" outlineLevel="0" collapsed="false">
      <c r="A837" s="399"/>
    </row>
    <row r="838" customFormat="false" ht="15.75" hidden="false" customHeight="true" outlineLevel="0" collapsed="false">
      <c r="A838" s="399"/>
    </row>
    <row r="839" customFormat="false" ht="15.75" hidden="false" customHeight="true" outlineLevel="0" collapsed="false">
      <c r="A839" s="399"/>
    </row>
    <row r="840" customFormat="false" ht="15.75" hidden="false" customHeight="true" outlineLevel="0" collapsed="false">
      <c r="A840" s="399"/>
    </row>
    <row r="841" customFormat="false" ht="15.75" hidden="false" customHeight="true" outlineLevel="0" collapsed="false">
      <c r="A841" s="399"/>
    </row>
    <row r="842" customFormat="false" ht="15.75" hidden="false" customHeight="true" outlineLevel="0" collapsed="false">
      <c r="A842" s="399"/>
    </row>
    <row r="843" customFormat="false" ht="15.75" hidden="false" customHeight="true" outlineLevel="0" collapsed="false">
      <c r="A843" s="399"/>
    </row>
    <row r="844" customFormat="false" ht="15.75" hidden="false" customHeight="true" outlineLevel="0" collapsed="false">
      <c r="A844" s="399"/>
    </row>
    <row r="845" customFormat="false" ht="15.75" hidden="false" customHeight="true" outlineLevel="0" collapsed="false">
      <c r="A845" s="399"/>
    </row>
    <row r="846" customFormat="false" ht="15.75" hidden="false" customHeight="true" outlineLevel="0" collapsed="false">
      <c r="A846" s="399"/>
    </row>
    <row r="847" customFormat="false" ht="15.75" hidden="false" customHeight="true" outlineLevel="0" collapsed="false">
      <c r="A847" s="399"/>
    </row>
    <row r="848" customFormat="false" ht="15.75" hidden="false" customHeight="true" outlineLevel="0" collapsed="false">
      <c r="A848" s="399"/>
    </row>
    <row r="849" customFormat="false" ht="15.75" hidden="false" customHeight="true" outlineLevel="0" collapsed="false">
      <c r="A849" s="399"/>
    </row>
    <row r="850" customFormat="false" ht="15.75" hidden="false" customHeight="true" outlineLevel="0" collapsed="false">
      <c r="A850" s="399"/>
    </row>
    <row r="851" customFormat="false" ht="15.75" hidden="false" customHeight="true" outlineLevel="0" collapsed="false">
      <c r="A851" s="399"/>
    </row>
    <row r="852" customFormat="false" ht="15.75" hidden="false" customHeight="true" outlineLevel="0" collapsed="false">
      <c r="A852" s="399"/>
    </row>
    <row r="853" customFormat="false" ht="15.75" hidden="false" customHeight="true" outlineLevel="0" collapsed="false">
      <c r="A853" s="399"/>
    </row>
    <row r="854" customFormat="false" ht="15.75" hidden="false" customHeight="true" outlineLevel="0" collapsed="false">
      <c r="A854" s="399"/>
    </row>
    <row r="855" customFormat="false" ht="15.75" hidden="false" customHeight="true" outlineLevel="0" collapsed="false">
      <c r="A855" s="399"/>
    </row>
    <row r="856" customFormat="false" ht="15.75" hidden="false" customHeight="true" outlineLevel="0" collapsed="false">
      <c r="A856" s="399"/>
    </row>
    <row r="857" customFormat="false" ht="15.75" hidden="false" customHeight="true" outlineLevel="0" collapsed="false">
      <c r="A857" s="399"/>
    </row>
    <row r="858" customFormat="false" ht="15.75" hidden="false" customHeight="true" outlineLevel="0" collapsed="false">
      <c r="A858" s="399"/>
    </row>
    <row r="859" customFormat="false" ht="15.75" hidden="false" customHeight="true" outlineLevel="0" collapsed="false">
      <c r="A859" s="399"/>
    </row>
    <row r="860" customFormat="false" ht="15.75" hidden="false" customHeight="true" outlineLevel="0" collapsed="false">
      <c r="A860" s="399"/>
    </row>
    <row r="861" customFormat="false" ht="15.75" hidden="false" customHeight="true" outlineLevel="0" collapsed="false">
      <c r="A861" s="399"/>
    </row>
    <row r="862" customFormat="false" ht="15.75" hidden="false" customHeight="true" outlineLevel="0" collapsed="false">
      <c r="A862" s="399"/>
    </row>
    <row r="863" customFormat="false" ht="15.75" hidden="false" customHeight="true" outlineLevel="0" collapsed="false">
      <c r="A863" s="399"/>
    </row>
    <row r="864" customFormat="false" ht="15.75" hidden="false" customHeight="true" outlineLevel="0" collapsed="false">
      <c r="A864" s="399"/>
    </row>
    <row r="865" customFormat="false" ht="15.75" hidden="false" customHeight="true" outlineLevel="0" collapsed="false">
      <c r="A865" s="399"/>
    </row>
    <row r="866" customFormat="false" ht="15.75" hidden="false" customHeight="true" outlineLevel="0" collapsed="false">
      <c r="A866" s="399"/>
    </row>
    <row r="867" customFormat="false" ht="15.75" hidden="false" customHeight="true" outlineLevel="0" collapsed="false">
      <c r="A867" s="399"/>
    </row>
    <row r="868" customFormat="false" ht="15.75" hidden="false" customHeight="true" outlineLevel="0" collapsed="false">
      <c r="A868" s="399"/>
    </row>
    <row r="869" customFormat="false" ht="15.75" hidden="false" customHeight="true" outlineLevel="0" collapsed="false">
      <c r="A869" s="399"/>
    </row>
    <row r="870" customFormat="false" ht="15.75" hidden="false" customHeight="true" outlineLevel="0" collapsed="false">
      <c r="A870" s="399"/>
    </row>
    <row r="871" customFormat="false" ht="15.75" hidden="false" customHeight="true" outlineLevel="0" collapsed="false">
      <c r="A871" s="399"/>
    </row>
    <row r="872" customFormat="false" ht="15.75" hidden="false" customHeight="true" outlineLevel="0" collapsed="false">
      <c r="A872" s="399"/>
    </row>
    <row r="873" customFormat="false" ht="15.75" hidden="false" customHeight="true" outlineLevel="0" collapsed="false">
      <c r="A873" s="399"/>
    </row>
    <row r="874" customFormat="false" ht="15.75" hidden="false" customHeight="true" outlineLevel="0" collapsed="false">
      <c r="A874" s="399"/>
    </row>
    <row r="875" customFormat="false" ht="15.75" hidden="false" customHeight="true" outlineLevel="0" collapsed="false">
      <c r="A875" s="399"/>
    </row>
    <row r="876" customFormat="false" ht="15.75" hidden="false" customHeight="true" outlineLevel="0" collapsed="false">
      <c r="A876" s="399"/>
    </row>
    <row r="877" customFormat="false" ht="15.75" hidden="false" customHeight="true" outlineLevel="0" collapsed="false">
      <c r="A877" s="399"/>
    </row>
    <row r="878" customFormat="false" ht="15.75" hidden="false" customHeight="true" outlineLevel="0" collapsed="false">
      <c r="A878" s="399"/>
    </row>
    <row r="879" customFormat="false" ht="15.75" hidden="false" customHeight="true" outlineLevel="0" collapsed="false">
      <c r="A879" s="399"/>
    </row>
    <row r="880" customFormat="false" ht="15.75" hidden="false" customHeight="true" outlineLevel="0" collapsed="false">
      <c r="A880" s="399"/>
    </row>
    <row r="881" customFormat="false" ht="15.75" hidden="false" customHeight="true" outlineLevel="0" collapsed="false">
      <c r="A881" s="399"/>
    </row>
    <row r="882" customFormat="false" ht="15.75" hidden="false" customHeight="true" outlineLevel="0" collapsed="false">
      <c r="A882" s="399"/>
    </row>
    <row r="883" customFormat="false" ht="15.75" hidden="false" customHeight="true" outlineLevel="0" collapsed="false">
      <c r="A883" s="399"/>
    </row>
    <row r="884" customFormat="false" ht="15.75" hidden="false" customHeight="true" outlineLevel="0" collapsed="false">
      <c r="A884" s="399"/>
    </row>
    <row r="885" customFormat="false" ht="15.75" hidden="false" customHeight="true" outlineLevel="0" collapsed="false">
      <c r="A885" s="399"/>
    </row>
    <row r="886" customFormat="false" ht="15.75" hidden="false" customHeight="true" outlineLevel="0" collapsed="false">
      <c r="A886" s="399"/>
    </row>
    <row r="887" customFormat="false" ht="15.75" hidden="false" customHeight="true" outlineLevel="0" collapsed="false">
      <c r="A887" s="399"/>
    </row>
    <row r="888" customFormat="false" ht="15.75" hidden="false" customHeight="true" outlineLevel="0" collapsed="false">
      <c r="A888" s="399"/>
    </row>
    <row r="889" customFormat="false" ht="15.75" hidden="false" customHeight="true" outlineLevel="0" collapsed="false">
      <c r="A889" s="399"/>
    </row>
    <row r="890" customFormat="false" ht="15.75" hidden="false" customHeight="true" outlineLevel="0" collapsed="false">
      <c r="A890" s="399"/>
    </row>
    <row r="891" customFormat="false" ht="15.75" hidden="false" customHeight="true" outlineLevel="0" collapsed="false">
      <c r="A891" s="399"/>
    </row>
    <row r="892" customFormat="false" ht="15.75" hidden="false" customHeight="true" outlineLevel="0" collapsed="false">
      <c r="A892" s="399"/>
    </row>
    <row r="893" customFormat="false" ht="15.75" hidden="false" customHeight="true" outlineLevel="0" collapsed="false">
      <c r="A893" s="399"/>
    </row>
    <row r="894" customFormat="false" ht="15.75" hidden="false" customHeight="true" outlineLevel="0" collapsed="false">
      <c r="A894" s="399"/>
    </row>
    <row r="895" customFormat="false" ht="15.75" hidden="false" customHeight="true" outlineLevel="0" collapsed="false">
      <c r="A895" s="399"/>
    </row>
    <row r="896" customFormat="false" ht="15.75" hidden="false" customHeight="true" outlineLevel="0" collapsed="false">
      <c r="A896" s="399"/>
    </row>
    <row r="897" customFormat="false" ht="15.75" hidden="false" customHeight="true" outlineLevel="0" collapsed="false">
      <c r="A897" s="399"/>
    </row>
    <row r="898" customFormat="false" ht="15.75" hidden="false" customHeight="true" outlineLevel="0" collapsed="false">
      <c r="A898" s="399"/>
    </row>
    <row r="899" customFormat="false" ht="15.75" hidden="false" customHeight="true" outlineLevel="0" collapsed="false">
      <c r="A899" s="399"/>
    </row>
    <row r="900" customFormat="false" ht="15.75" hidden="false" customHeight="true" outlineLevel="0" collapsed="false">
      <c r="A900" s="399"/>
    </row>
    <row r="901" customFormat="false" ht="15.75" hidden="false" customHeight="true" outlineLevel="0" collapsed="false">
      <c r="A901" s="399"/>
    </row>
    <row r="902" customFormat="false" ht="15.75" hidden="false" customHeight="true" outlineLevel="0" collapsed="false">
      <c r="A902" s="399"/>
    </row>
    <row r="903" customFormat="false" ht="15.75" hidden="false" customHeight="true" outlineLevel="0" collapsed="false">
      <c r="A903" s="399"/>
    </row>
    <row r="904" customFormat="false" ht="15.75" hidden="false" customHeight="true" outlineLevel="0" collapsed="false">
      <c r="A904" s="399"/>
    </row>
    <row r="905" customFormat="false" ht="15.75" hidden="false" customHeight="true" outlineLevel="0" collapsed="false">
      <c r="A905" s="399"/>
    </row>
    <row r="906" customFormat="false" ht="15.75" hidden="false" customHeight="true" outlineLevel="0" collapsed="false">
      <c r="A906" s="399"/>
    </row>
    <row r="907" customFormat="false" ht="15.75" hidden="false" customHeight="true" outlineLevel="0" collapsed="false">
      <c r="A907" s="399"/>
    </row>
    <row r="908" customFormat="false" ht="15.75" hidden="false" customHeight="true" outlineLevel="0" collapsed="false">
      <c r="A908" s="399"/>
    </row>
    <row r="909" customFormat="false" ht="15.75" hidden="false" customHeight="true" outlineLevel="0" collapsed="false">
      <c r="A909" s="399"/>
    </row>
    <row r="910" customFormat="false" ht="15.75" hidden="false" customHeight="true" outlineLevel="0" collapsed="false">
      <c r="A910" s="399"/>
    </row>
    <row r="911" customFormat="false" ht="15.75" hidden="false" customHeight="true" outlineLevel="0" collapsed="false">
      <c r="A911" s="399"/>
    </row>
    <row r="912" customFormat="false" ht="15.75" hidden="false" customHeight="true" outlineLevel="0" collapsed="false">
      <c r="A912" s="399"/>
    </row>
    <row r="913" customFormat="false" ht="15.75" hidden="false" customHeight="true" outlineLevel="0" collapsed="false">
      <c r="A913" s="399"/>
    </row>
    <row r="914" customFormat="false" ht="15.75" hidden="false" customHeight="true" outlineLevel="0" collapsed="false">
      <c r="A914" s="399"/>
    </row>
    <row r="915" customFormat="false" ht="15.75" hidden="false" customHeight="true" outlineLevel="0" collapsed="false">
      <c r="A915" s="399"/>
    </row>
    <row r="916" customFormat="false" ht="15.75" hidden="false" customHeight="true" outlineLevel="0" collapsed="false">
      <c r="A916" s="399"/>
    </row>
    <row r="917" customFormat="false" ht="15.75" hidden="false" customHeight="true" outlineLevel="0" collapsed="false">
      <c r="A917" s="399"/>
    </row>
    <row r="918" customFormat="false" ht="15.75" hidden="false" customHeight="true" outlineLevel="0" collapsed="false">
      <c r="A918" s="399"/>
    </row>
    <row r="919" customFormat="false" ht="15.75" hidden="false" customHeight="true" outlineLevel="0" collapsed="false">
      <c r="A919" s="399"/>
    </row>
    <row r="920" customFormat="false" ht="15.75" hidden="false" customHeight="true" outlineLevel="0" collapsed="false">
      <c r="A920" s="399"/>
    </row>
    <row r="921" customFormat="false" ht="15.75" hidden="false" customHeight="true" outlineLevel="0" collapsed="false">
      <c r="A921" s="399"/>
    </row>
    <row r="922" customFormat="false" ht="15.75" hidden="false" customHeight="true" outlineLevel="0" collapsed="false">
      <c r="A922" s="399"/>
    </row>
    <row r="923" customFormat="false" ht="15.75" hidden="false" customHeight="true" outlineLevel="0" collapsed="false">
      <c r="A923" s="399"/>
    </row>
    <row r="924" customFormat="false" ht="15.75" hidden="false" customHeight="true" outlineLevel="0" collapsed="false">
      <c r="A924" s="399"/>
    </row>
    <row r="925" customFormat="false" ht="15.75" hidden="false" customHeight="true" outlineLevel="0" collapsed="false">
      <c r="A925" s="399"/>
    </row>
    <row r="926" customFormat="false" ht="15.75" hidden="false" customHeight="true" outlineLevel="0" collapsed="false">
      <c r="A926" s="399"/>
    </row>
    <row r="927" customFormat="false" ht="15.75" hidden="false" customHeight="true" outlineLevel="0" collapsed="false">
      <c r="A927" s="399"/>
    </row>
    <row r="928" customFormat="false" ht="15.75" hidden="false" customHeight="true" outlineLevel="0" collapsed="false">
      <c r="A928" s="399"/>
    </row>
    <row r="929" customFormat="false" ht="15.75" hidden="false" customHeight="true" outlineLevel="0" collapsed="false">
      <c r="A929" s="399"/>
    </row>
    <row r="930" customFormat="false" ht="15.75" hidden="false" customHeight="true" outlineLevel="0" collapsed="false">
      <c r="A930" s="399"/>
    </row>
    <row r="931" customFormat="false" ht="15.75" hidden="false" customHeight="true" outlineLevel="0" collapsed="false">
      <c r="A931" s="399"/>
    </row>
    <row r="932" customFormat="false" ht="15.75" hidden="false" customHeight="true" outlineLevel="0" collapsed="false">
      <c r="A932" s="399"/>
    </row>
    <row r="933" customFormat="false" ht="15.75" hidden="false" customHeight="true" outlineLevel="0" collapsed="false">
      <c r="A933" s="399"/>
    </row>
    <row r="934" customFormat="false" ht="15.75" hidden="false" customHeight="true" outlineLevel="0" collapsed="false">
      <c r="A934" s="399"/>
    </row>
    <row r="935" customFormat="false" ht="15.75" hidden="false" customHeight="true" outlineLevel="0" collapsed="false">
      <c r="A935" s="399"/>
    </row>
    <row r="936" customFormat="false" ht="15.75" hidden="false" customHeight="true" outlineLevel="0" collapsed="false">
      <c r="A936" s="399"/>
    </row>
    <row r="937" customFormat="false" ht="15.75" hidden="false" customHeight="true" outlineLevel="0" collapsed="false">
      <c r="A937" s="399"/>
    </row>
    <row r="938" customFormat="false" ht="15.75" hidden="false" customHeight="true" outlineLevel="0" collapsed="false">
      <c r="A938" s="399"/>
    </row>
    <row r="939" customFormat="false" ht="15.75" hidden="false" customHeight="true" outlineLevel="0" collapsed="false">
      <c r="A939" s="399"/>
    </row>
    <row r="940" customFormat="false" ht="15.75" hidden="false" customHeight="true" outlineLevel="0" collapsed="false">
      <c r="A940" s="399"/>
    </row>
    <row r="941" customFormat="false" ht="15.75" hidden="false" customHeight="true" outlineLevel="0" collapsed="false">
      <c r="A941" s="399"/>
    </row>
    <row r="942" customFormat="false" ht="15.75" hidden="false" customHeight="true" outlineLevel="0" collapsed="false">
      <c r="A942" s="399"/>
    </row>
    <row r="943" customFormat="false" ht="15.75" hidden="false" customHeight="true" outlineLevel="0" collapsed="false">
      <c r="A943" s="399"/>
    </row>
    <row r="944" customFormat="false" ht="15.75" hidden="false" customHeight="true" outlineLevel="0" collapsed="false">
      <c r="A944" s="399"/>
    </row>
    <row r="945" customFormat="false" ht="15.75" hidden="false" customHeight="true" outlineLevel="0" collapsed="false">
      <c r="A945" s="399"/>
    </row>
    <row r="946" customFormat="false" ht="15.75" hidden="false" customHeight="true" outlineLevel="0" collapsed="false">
      <c r="A946" s="399"/>
    </row>
    <row r="947" customFormat="false" ht="15.75" hidden="false" customHeight="true" outlineLevel="0" collapsed="false">
      <c r="A947" s="399"/>
    </row>
    <row r="948" customFormat="false" ht="15.75" hidden="false" customHeight="true" outlineLevel="0" collapsed="false">
      <c r="A948" s="399"/>
    </row>
    <row r="949" customFormat="false" ht="15.75" hidden="false" customHeight="true" outlineLevel="0" collapsed="false">
      <c r="A949" s="399"/>
    </row>
    <row r="950" customFormat="false" ht="15.75" hidden="false" customHeight="true" outlineLevel="0" collapsed="false">
      <c r="A950" s="399"/>
    </row>
    <row r="951" customFormat="false" ht="15.75" hidden="false" customHeight="true" outlineLevel="0" collapsed="false">
      <c r="A951" s="399"/>
    </row>
    <row r="952" customFormat="false" ht="15.75" hidden="false" customHeight="true" outlineLevel="0" collapsed="false">
      <c r="A952" s="399"/>
    </row>
    <row r="953" customFormat="false" ht="15.75" hidden="false" customHeight="true" outlineLevel="0" collapsed="false">
      <c r="A953" s="399"/>
    </row>
    <row r="954" customFormat="false" ht="15.75" hidden="false" customHeight="true" outlineLevel="0" collapsed="false">
      <c r="A954" s="399"/>
    </row>
    <row r="955" customFormat="false" ht="15.75" hidden="false" customHeight="true" outlineLevel="0" collapsed="false">
      <c r="A955" s="399"/>
    </row>
    <row r="956" customFormat="false" ht="15.75" hidden="false" customHeight="true" outlineLevel="0" collapsed="false">
      <c r="A956" s="399"/>
    </row>
    <row r="957" customFormat="false" ht="15.75" hidden="false" customHeight="true" outlineLevel="0" collapsed="false">
      <c r="A957" s="399"/>
    </row>
    <row r="958" customFormat="false" ht="15.75" hidden="false" customHeight="true" outlineLevel="0" collapsed="false">
      <c r="A958" s="399"/>
    </row>
    <row r="959" customFormat="false" ht="15.75" hidden="false" customHeight="true" outlineLevel="0" collapsed="false">
      <c r="A959" s="399"/>
    </row>
    <row r="960" customFormat="false" ht="15.75" hidden="false" customHeight="true" outlineLevel="0" collapsed="false">
      <c r="A960" s="399"/>
    </row>
    <row r="961" customFormat="false" ht="15.75" hidden="false" customHeight="true" outlineLevel="0" collapsed="false">
      <c r="A961" s="399"/>
    </row>
    <row r="962" customFormat="false" ht="15.75" hidden="false" customHeight="true" outlineLevel="0" collapsed="false">
      <c r="A962" s="399"/>
    </row>
    <row r="963" customFormat="false" ht="15.75" hidden="false" customHeight="true" outlineLevel="0" collapsed="false">
      <c r="A963" s="399"/>
    </row>
    <row r="964" customFormat="false" ht="15.75" hidden="false" customHeight="true" outlineLevel="0" collapsed="false">
      <c r="A964" s="399"/>
    </row>
    <row r="965" customFormat="false" ht="15.75" hidden="false" customHeight="true" outlineLevel="0" collapsed="false">
      <c r="A965" s="399"/>
    </row>
    <row r="966" customFormat="false" ht="15.75" hidden="false" customHeight="true" outlineLevel="0" collapsed="false">
      <c r="A966" s="399"/>
    </row>
    <row r="967" customFormat="false" ht="15.75" hidden="false" customHeight="true" outlineLevel="0" collapsed="false">
      <c r="A967" s="399"/>
    </row>
    <row r="968" customFormat="false" ht="15.75" hidden="false" customHeight="true" outlineLevel="0" collapsed="false">
      <c r="A968" s="399"/>
    </row>
    <row r="969" customFormat="false" ht="15.75" hidden="false" customHeight="true" outlineLevel="0" collapsed="false">
      <c r="A969" s="399"/>
    </row>
    <row r="970" customFormat="false" ht="15.75" hidden="false" customHeight="true" outlineLevel="0" collapsed="false">
      <c r="A970" s="399"/>
    </row>
    <row r="971" customFormat="false" ht="15.75" hidden="false" customHeight="true" outlineLevel="0" collapsed="false">
      <c r="A971" s="399"/>
    </row>
    <row r="972" customFormat="false" ht="15.75" hidden="false" customHeight="true" outlineLevel="0" collapsed="false">
      <c r="A972" s="399"/>
    </row>
    <row r="973" customFormat="false" ht="15.75" hidden="false" customHeight="true" outlineLevel="0" collapsed="false">
      <c r="A973" s="399"/>
    </row>
    <row r="974" customFormat="false" ht="15.75" hidden="false" customHeight="true" outlineLevel="0" collapsed="false">
      <c r="A974" s="399"/>
    </row>
    <row r="975" customFormat="false" ht="15.75" hidden="false" customHeight="true" outlineLevel="0" collapsed="false">
      <c r="A975" s="399"/>
    </row>
    <row r="976" customFormat="false" ht="15.75" hidden="false" customHeight="true" outlineLevel="0" collapsed="false">
      <c r="A976" s="399"/>
    </row>
    <row r="977" customFormat="false" ht="15.75" hidden="false" customHeight="true" outlineLevel="0" collapsed="false">
      <c r="A977" s="399"/>
    </row>
    <row r="978" customFormat="false" ht="15.75" hidden="false" customHeight="true" outlineLevel="0" collapsed="false">
      <c r="A978" s="399"/>
    </row>
    <row r="979" customFormat="false" ht="15.75" hidden="false" customHeight="true" outlineLevel="0" collapsed="false">
      <c r="A979" s="399"/>
    </row>
    <row r="980" customFormat="false" ht="15.75" hidden="false" customHeight="true" outlineLevel="0" collapsed="false">
      <c r="A980" s="399"/>
    </row>
    <row r="981" customFormat="false" ht="15.75" hidden="false" customHeight="true" outlineLevel="0" collapsed="false">
      <c r="A981" s="399"/>
    </row>
    <row r="982" customFormat="false" ht="15.75" hidden="false" customHeight="true" outlineLevel="0" collapsed="false">
      <c r="A982" s="399"/>
    </row>
    <row r="983" customFormat="false" ht="15.75" hidden="false" customHeight="true" outlineLevel="0" collapsed="false">
      <c r="A983" s="399"/>
    </row>
    <row r="984" customFormat="false" ht="15.75" hidden="false" customHeight="true" outlineLevel="0" collapsed="false">
      <c r="A984" s="399"/>
    </row>
    <row r="985" customFormat="false" ht="15.75" hidden="false" customHeight="true" outlineLevel="0" collapsed="false">
      <c r="A985" s="399"/>
    </row>
    <row r="986" customFormat="false" ht="15.75" hidden="false" customHeight="true" outlineLevel="0" collapsed="false">
      <c r="A986" s="399"/>
    </row>
    <row r="987" customFormat="false" ht="15.75" hidden="false" customHeight="true" outlineLevel="0" collapsed="false">
      <c r="A987" s="399"/>
    </row>
    <row r="988" customFormat="false" ht="15.75" hidden="false" customHeight="true" outlineLevel="0" collapsed="false">
      <c r="A988" s="399"/>
    </row>
    <row r="989" customFormat="false" ht="15.75" hidden="false" customHeight="true" outlineLevel="0" collapsed="false">
      <c r="A989" s="399"/>
    </row>
    <row r="990" customFormat="false" ht="15.75" hidden="false" customHeight="true" outlineLevel="0" collapsed="false">
      <c r="A990" s="399"/>
    </row>
    <row r="991" customFormat="false" ht="15.75" hidden="false" customHeight="true" outlineLevel="0" collapsed="false">
      <c r="A991" s="399"/>
    </row>
    <row r="992" customFormat="false" ht="15.75" hidden="false" customHeight="true" outlineLevel="0" collapsed="false">
      <c r="A992" s="399"/>
    </row>
    <row r="993" customFormat="false" ht="15.75" hidden="false" customHeight="true" outlineLevel="0" collapsed="false">
      <c r="A993" s="399"/>
    </row>
    <row r="994" customFormat="false" ht="15.75" hidden="false" customHeight="true" outlineLevel="0" collapsed="false">
      <c r="A994" s="399"/>
    </row>
    <row r="995" customFormat="false" ht="15.75" hidden="false" customHeight="true" outlineLevel="0" collapsed="false">
      <c r="A995" s="399"/>
    </row>
    <row r="996" customFormat="false" ht="15.75" hidden="false" customHeight="true" outlineLevel="0" collapsed="false">
      <c r="A996" s="399"/>
    </row>
    <row r="997" customFormat="false" ht="15.75" hidden="false" customHeight="true" outlineLevel="0" collapsed="false">
      <c r="A997" s="399"/>
    </row>
    <row r="998" customFormat="false" ht="15.75" hidden="false" customHeight="true" outlineLevel="0" collapsed="false">
      <c r="A998" s="399"/>
    </row>
    <row r="999" customFormat="false" ht="15.75" hidden="false" customHeight="true" outlineLevel="0" collapsed="false">
      <c r="A999" s="399"/>
    </row>
    <row r="1000" customFormat="false" ht="15.75" hidden="false" customHeight="true" outlineLevel="0" collapsed="false">
      <c r="A1000" s="399"/>
    </row>
  </sheetData>
  <printOptions headings="false" gridLines="false" gridLinesSet="true" horizontalCentered="false" verticalCentered="false"/>
  <pageMargins left="0.708333333333333" right="0.708333333333333" top="0.747916666666667" bottom="0.747916666666667" header="0.511811023622047" footer="0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>&amp;L&amp;F&amp;R&amp;D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CCCC"/>
    <pageSetUpPr fitToPage="false"/>
  </sheetPr>
  <dimension ref="B1:D10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4.4453125" defaultRowHeight="15" zeroHeight="false" outlineLevelRow="0" outlineLevelCol="0"/>
  <cols>
    <col collapsed="false" customWidth="true" hidden="false" outlineLevel="0" max="1" min="1" style="0" width="3.43"/>
    <col collapsed="false" customWidth="true" hidden="false" outlineLevel="0" max="2" min="2" style="0" width="13.14"/>
    <col collapsed="false" customWidth="true" hidden="false" outlineLevel="0" max="3" min="3" style="0" width="74.57"/>
    <col collapsed="false" customWidth="true" hidden="false" outlineLevel="0" max="26" min="4" style="0" width="9.14"/>
  </cols>
  <sheetData>
    <row r="1" customFormat="false" ht="9.75" hidden="false" customHeight="true" outlineLevel="0" collapsed="false"/>
    <row r="2" customFormat="false" ht="15" hidden="false" customHeight="false" outlineLevel="0" collapsed="false">
      <c r="B2" s="400" t="s">
        <v>402</v>
      </c>
      <c r="C2" s="401"/>
      <c r="D2" s="401"/>
    </row>
    <row r="3" customFormat="false" ht="15" hidden="false" customHeight="false" outlineLevel="0" collapsed="false">
      <c r="B3" s="400" t="s">
        <v>610</v>
      </c>
      <c r="C3" s="401"/>
      <c r="D3" s="401"/>
    </row>
    <row r="5" customFormat="false" ht="15" hidden="false" customHeight="false" outlineLevel="0" collapsed="false">
      <c r="B5" s="416" t="s">
        <v>611</v>
      </c>
      <c r="C5" s="417" t="s">
        <v>612</v>
      </c>
      <c r="D5" s="418" t="s">
        <v>369</v>
      </c>
    </row>
    <row r="6" customFormat="false" ht="15" hidden="false" customHeight="false" outlineLevel="0" collapsed="false">
      <c r="B6" s="5" t="s">
        <v>613</v>
      </c>
      <c r="C6" s="419" t="s">
        <v>614</v>
      </c>
      <c r="D6" s="420" t="n">
        <v>1</v>
      </c>
    </row>
    <row r="7" customFormat="false" ht="15" hidden="false" customHeight="false" outlineLevel="0" collapsed="false">
      <c r="B7" s="5" t="s">
        <v>615</v>
      </c>
      <c r="C7" s="419" t="s">
        <v>616</v>
      </c>
      <c r="D7" s="420" t="n">
        <v>2</v>
      </c>
    </row>
    <row r="8" customFormat="false" ht="15" hidden="false" customHeight="false" outlineLevel="0" collapsed="false">
      <c r="B8" s="5" t="s">
        <v>617</v>
      </c>
      <c r="C8" s="419" t="s">
        <v>618</v>
      </c>
      <c r="D8" s="420" t="n">
        <v>3</v>
      </c>
    </row>
    <row r="9" customFormat="false" ht="15" hidden="false" customHeight="false" outlineLevel="0" collapsed="false">
      <c r="B9" s="5" t="s">
        <v>619</v>
      </c>
      <c r="C9" s="419" t="s">
        <v>620</v>
      </c>
      <c r="D9" s="420" t="n">
        <v>4</v>
      </c>
    </row>
    <row r="10" customFormat="false" ht="15" hidden="false" customHeight="false" outlineLevel="0" collapsed="false">
      <c r="B10" s="5" t="s">
        <v>621</v>
      </c>
      <c r="C10" s="419" t="s">
        <v>622</v>
      </c>
      <c r="D10" s="420" t="n">
        <v>5</v>
      </c>
    </row>
    <row r="11" customFormat="false" ht="15" hidden="false" customHeight="false" outlineLevel="0" collapsed="false">
      <c r="B11" s="5" t="s">
        <v>623</v>
      </c>
      <c r="C11" s="419" t="s">
        <v>624</v>
      </c>
      <c r="D11" s="420" t="n">
        <v>6</v>
      </c>
    </row>
    <row r="12" customFormat="false" ht="15" hidden="false" customHeight="false" outlineLevel="0" collapsed="false">
      <c r="B12" s="5" t="s">
        <v>625</v>
      </c>
      <c r="C12" s="419" t="s">
        <v>626</v>
      </c>
      <c r="D12" s="420" t="n">
        <v>7</v>
      </c>
    </row>
    <row r="13" customFormat="false" ht="15" hidden="false" customHeight="false" outlineLevel="0" collapsed="false">
      <c r="B13" s="5" t="s">
        <v>627</v>
      </c>
      <c r="C13" s="419" t="s">
        <v>628</v>
      </c>
      <c r="D13" s="420" t="n">
        <v>8</v>
      </c>
    </row>
    <row r="14" customFormat="false" ht="15" hidden="false" customHeight="false" outlineLevel="0" collapsed="false">
      <c r="B14" s="5" t="s">
        <v>629</v>
      </c>
      <c r="C14" s="419" t="s">
        <v>630</v>
      </c>
      <c r="D14" s="420" t="n">
        <v>9</v>
      </c>
    </row>
    <row r="15" customFormat="false" ht="15" hidden="false" customHeight="false" outlineLevel="0" collapsed="false">
      <c r="B15" s="5" t="s">
        <v>631</v>
      </c>
      <c r="C15" s="419" t="s">
        <v>632</v>
      </c>
      <c r="D15" s="420" t="n">
        <v>10</v>
      </c>
    </row>
    <row r="16" customFormat="false" ht="15" hidden="false" customHeight="false" outlineLevel="0" collapsed="false">
      <c r="B16" s="5" t="s">
        <v>633</v>
      </c>
      <c r="C16" s="419" t="s">
        <v>634</v>
      </c>
      <c r="D16" s="420" t="n">
        <v>11</v>
      </c>
    </row>
    <row r="17" customFormat="false" ht="15" hidden="false" customHeight="false" outlineLevel="0" collapsed="false">
      <c r="B17" s="5" t="s">
        <v>635</v>
      </c>
      <c r="C17" s="419" t="s">
        <v>636</v>
      </c>
      <c r="D17" s="420" t="n">
        <v>12</v>
      </c>
    </row>
    <row r="18" customFormat="false" ht="15" hidden="false" customHeight="false" outlineLevel="0" collapsed="false">
      <c r="B18" s="5" t="s">
        <v>41</v>
      </c>
      <c r="C18" s="419" t="s">
        <v>637</v>
      </c>
      <c r="D18" s="420" t="n">
        <v>13</v>
      </c>
    </row>
    <row r="19" customFormat="false" ht="15" hidden="false" customHeight="false" outlineLevel="0" collapsed="false">
      <c r="B19" s="5" t="s">
        <v>638</v>
      </c>
      <c r="C19" s="419" t="s">
        <v>639</v>
      </c>
      <c r="D19" s="420" t="n">
        <v>14</v>
      </c>
    </row>
    <row r="20" customFormat="false" ht="15" hidden="false" customHeight="false" outlineLevel="0" collapsed="false">
      <c r="B20" s="5" t="s">
        <v>638</v>
      </c>
      <c r="C20" s="419" t="s">
        <v>640</v>
      </c>
      <c r="D20" s="420" t="n">
        <v>15</v>
      </c>
    </row>
    <row r="21" customFormat="false" ht="15.75" hidden="false" customHeight="true" outlineLevel="0" collapsed="false">
      <c r="B21" s="5" t="s">
        <v>641</v>
      </c>
      <c r="C21" s="419" t="s">
        <v>642</v>
      </c>
      <c r="D21" s="420" t="n">
        <v>16</v>
      </c>
    </row>
    <row r="22" customFormat="false" ht="15.75" hidden="false" customHeight="true" outlineLevel="0" collapsed="false">
      <c r="B22" s="5" t="s">
        <v>643</v>
      </c>
      <c r="C22" s="419" t="s">
        <v>644</v>
      </c>
      <c r="D22" s="420" t="n">
        <v>17</v>
      </c>
    </row>
    <row r="23" customFormat="false" ht="15.75" hidden="false" customHeight="true" outlineLevel="0" collapsed="false">
      <c r="B23" s="5" t="s">
        <v>645</v>
      </c>
      <c r="C23" s="419" t="s">
        <v>646</v>
      </c>
      <c r="D23" s="420" t="n">
        <v>18</v>
      </c>
    </row>
    <row r="24" customFormat="false" ht="15.75" hidden="false" customHeight="true" outlineLevel="0" collapsed="false">
      <c r="B24" s="5" t="s">
        <v>647</v>
      </c>
      <c r="C24" s="419" t="s">
        <v>648</v>
      </c>
      <c r="D24" s="420" t="n">
        <v>19</v>
      </c>
    </row>
    <row r="25" customFormat="false" ht="15.75" hidden="false" customHeight="true" outlineLevel="0" collapsed="false">
      <c r="B25" s="5" t="s">
        <v>164</v>
      </c>
      <c r="C25" s="419" t="s">
        <v>649</v>
      </c>
      <c r="D25" s="420" t="n">
        <v>20</v>
      </c>
    </row>
    <row r="26" customFormat="false" ht="15.75" hidden="false" customHeight="true" outlineLevel="0" collapsed="false">
      <c r="B26" s="5" t="s">
        <v>650</v>
      </c>
      <c r="C26" s="419" t="s">
        <v>651</v>
      </c>
      <c r="D26" s="420" t="n">
        <v>21</v>
      </c>
    </row>
    <row r="27" customFormat="false" ht="15.75" hidden="false" customHeight="true" outlineLevel="0" collapsed="false">
      <c r="B27" s="5" t="s">
        <v>652</v>
      </c>
      <c r="C27" s="419" t="s">
        <v>653</v>
      </c>
      <c r="D27" s="420" t="n">
        <v>22</v>
      </c>
    </row>
    <row r="28" customFormat="false" ht="15.75" hidden="false" customHeight="true" outlineLevel="0" collapsed="false">
      <c r="B28" s="5" t="s">
        <v>654</v>
      </c>
      <c r="C28" s="419" t="s">
        <v>655</v>
      </c>
      <c r="D28" s="420" t="n">
        <v>23</v>
      </c>
    </row>
    <row r="29" customFormat="false" ht="15.75" hidden="false" customHeight="true" outlineLevel="0" collapsed="false">
      <c r="B29" s="5" t="s">
        <v>656</v>
      </c>
      <c r="C29" s="419" t="s">
        <v>657</v>
      </c>
      <c r="D29" s="420" t="n">
        <v>24</v>
      </c>
    </row>
    <row r="30" customFormat="false" ht="15.75" hidden="false" customHeight="true" outlineLevel="0" collapsed="false">
      <c r="B30" s="5" t="s">
        <v>658</v>
      </c>
      <c r="C30" s="419" t="s">
        <v>659</v>
      </c>
      <c r="D30" s="420" t="n">
        <v>25</v>
      </c>
    </row>
    <row r="31" customFormat="false" ht="15.75" hidden="false" customHeight="true" outlineLevel="0" collapsed="false">
      <c r="B31" s="5" t="s">
        <v>66</v>
      </c>
      <c r="C31" s="419" t="s">
        <v>660</v>
      </c>
      <c r="D31" s="420" t="n">
        <v>26</v>
      </c>
    </row>
    <row r="32" customFormat="false" ht="15.75" hidden="false" customHeight="true" outlineLevel="0" collapsed="false">
      <c r="B32" s="5" t="s">
        <v>661</v>
      </c>
      <c r="C32" s="419" t="s">
        <v>662</v>
      </c>
      <c r="D32" s="420" t="n">
        <v>27</v>
      </c>
    </row>
    <row r="33" customFormat="false" ht="15.75" hidden="false" customHeight="true" outlineLevel="0" collapsed="false">
      <c r="B33" s="5" t="s">
        <v>663</v>
      </c>
      <c r="C33" s="419" t="s">
        <v>664</v>
      </c>
      <c r="D33" s="420" t="n">
        <v>28</v>
      </c>
    </row>
    <row r="34" customFormat="false" ht="15.75" hidden="false" customHeight="true" outlineLevel="0" collapsed="false">
      <c r="B34" s="5" t="s">
        <v>665</v>
      </c>
      <c r="C34" s="419" t="s">
        <v>666</v>
      </c>
      <c r="D34" s="420" t="n">
        <v>29</v>
      </c>
    </row>
    <row r="35" customFormat="false" ht="15.75" hidden="false" customHeight="true" outlineLevel="0" collapsed="false">
      <c r="B35" s="5" t="s">
        <v>667</v>
      </c>
      <c r="C35" s="419" t="s">
        <v>668</v>
      </c>
      <c r="D35" s="420" t="n">
        <v>30</v>
      </c>
    </row>
    <row r="36" customFormat="false" ht="15.75" hidden="false" customHeight="true" outlineLevel="0" collapsed="false">
      <c r="B36" s="5" t="s">
        <v>73</v>
      </c>
      <c r="C36" s="419" t="s">
        <v>669</v>
      </c>
      <c r="D36" s="420" t="n">
        <v>31</v>
      </c>
    </row>
    <row r="37" customFormat="false" ht="15.75" hidden="false" customHeight="true" outlineLevel="0" collapsed="false">
      <c r="B37" s="5" t="s">
        <v>670</v>
      </c>
      <c r="C37" s="419" t="s">
        <v>671</v>
      </c>
      <c r="D37" s="420" t="n">
        <v>32</v>
      </c>
    </row>
    <row r="38" customFormat="false" ht="15.75" hidden="false" customHeight="true" outlineLevel="0" collapsed="false">
      <c r="B38" s="5" t="s">
        <v>672</v>
      </c>
      <c r="C38" s="419" t="s">
        <v>673</v>
      </c>
      <c r="D38" s="420" t="n">
        <v>33</v>
      </c>
    </row>
    <row r="39" customFormat="false" ht="15.75" hidden="false" customHeight="true" outlineLevel="0" collapsed="false">
      <c r="B39" s="5" t="s">
        <v>674</v>
      </c>
      <c r="C39" s="419" t="s">
        <v>675</v>
      </c>
      <c r="D39" s="420" t="n">
        <v>34</v>
      </c>
    </row>
    <row r="40" customFormat="false" ht="15.75" hidden="false" customHeight="true" outlineLevel="0" collapsed="false">
      <c r="B40" s="5" t="s">
        <v>676</v>
      </c>
      <c r="C40" s="419" t="s">
        <v>677</v>
      </c>
      <c r="D40" s="420" t="n">
        <v>35</v>
      </c>
    </row>
    <row r="41" customFormat="false" ht="15.75" hidden="false" customHeight="true" outlineLevel="0" collapsed="false">
      <c r="B41" s="5" t="s">
        <v>678</v>
      </c>
      <c r="C41" s="419" t="s">
        <v>679</v>
      </c>
      <c r="D41" s="420" t="n">
        <v>36</v>
      </c>
    </row>
    <row r="42" customFormat="false" ht="15.75" hidden="false" customHeight="true" outlineLevel="0" collapsed="false">
      <c r="B42" s="5" t="s">
        <v>680</v>
      </c>
      <c r="C42" s="419" t="s">
        <v>681</v>
      </c>
      <c r="D42" s="420" t="n">
        <v>37</v>
      </c>
    </row>
    <row r="43" customFormat="false" ht="15.75" hidden="false" customHeight="true" outlineLevel="0" collapsed="false">
      <c r="B43" s="5" t="s">
        <v>682</v>
      </c>
      <c r="C43" s="419" t="s">
        <v>683</v>
      </c>
      <c r="D43" s="420" t="n">
        <v>38</v>
      </c>
    </row>
    <row r="44" customFormat="false" ht="15.75" hidden="false" customHeight="true" outlineLevel="0" collapsed="false">
      <c r="B44" s="5" t="s">
        <v>684</v>
      </c>
      <c r="C44" s="419" t="s">
        <v>685</v>
      </c>
      <c r="D44" s="420" t="n">
        <v>39</v>
      </c>
    </row>
    <row r="45" customFormat="false" ht="15.75" hidden="false" customHeight="true" outlineLevel="0" collapsed="false">
      <c r="B45" s="5" t="s">
        <v>686</v>
      </c>
      <c r="C45" s="419" t="s">
        <v>687</v>
      </c>
      <c r="D45" s="420" t="n">
        <v>40</v>
      </c>
    </row>
    <row r="46" customFormat="false" ht="15.75" hidden="false" customHeight="true" outlineLevel="0" collapsed="false">
      <c r="B46" s="5" t="s">
        <v>688</v>
      </c>
      <c r="C46" s="419" t="s">
        <v>689</v>
      </c>
      <c r="D46" s="420" t="n">
        <v>41</v>
      </c>
    </row>
    <row r="47" customFormat="false" ht="15.75" hidden="false" customHeight="true" outlineLevel="0" collapsed="false">
      <c r="B47" s="5" t="s">
        <v>690</v>
      </c>
      <c r="C47" s="419" t="s">
        <v>691</v>
      </c>
      <c r="D47" s="420" t="n">
        <v>42</v>
      </c>
    </row>
    <row r="48" customFormat="false" ht="15.75" hidden="false" customHeight="true" outlineLevel="0" collapsed="false">
      <c r="B48" s="5" t="s">
        <v>692</v>
      </c>
      <c r="C48" s="419" t="s">
        <v>693</v>
      </c>
      <c r="D48" s="420" t="n">
        <v>43</v>
      </c>
    </row>
    <row r="49" customFormat="false" ht="15.75" hidden="false" customHeight="true" outlineLevel="0" collapsed="false">
      <c r="B49" s="5" t="s">
        <v>694</v>
      </c>
      <c r="C49" s="419" t="s">
        <v>695</v>
      </c>
      <c r="D49" s="420" t="n">
        <v>44</v>
      </c>
    </row>
    <row r="50" customFormat="false" ht="15.75" hidden="false" customHeight="true" outlineLevel="0" collapsed="false">
      <c r="B50" s="5" t="s">
        <v>696</v>
      </c>
      <c r="C50" s="419" t="s">
        <v>697</v>
      </c>
      <c r="D50" s="420" t="n">
        <v>45</v>
      </c>
    </row>
    <row r="51" customFormat="false" ht="15.75" hidden="false" customHeight="true" outlineLevel="0" collapsed="false">
      <c r="B51" s="5" t="s">
        <v>698</v>
      </c>
      <c r="C51" s="419" t="s">
        <v>699</v>
      </c>
      <c r="D51" s="420" t="n">
        <v>46</v>
      </c>
    </row>
    <row r="52" customFormat="false" ht="15.75" hidden="false" customHeight="true" outlineLevel="0" collapsed="false">
      <c r="B52" s="5" t="s">
        <v>700</v>
      </c>
      <c r="C52" s="419" t="s">
        <v>701</v>
      </c>
      <c r="D52" s="420" t="n">
        <v>47</v>
      </c>
    </row>
    <row r="53" customFormat="false" ht="15.75" hidden="false" customHeight="true" outlineLevel="0" collapsed="false">
      <c r="B53" s="5" t="s">
        <v>702</v>
      </c>
      <c r="C53" s="419" t="s">
        <v>703</v>
      </c>
      <c r="D53" s="420" t="n">
        <v>48</v>
      </c>
    </row>
    <row r="54" customFormat="false" ht="15.75" hidden="false" customHeight="true" outlineLevel="0" collapsed="false">
      <c r="B54" s="5" t="s">
        <v>85</v>
      </c>
      <c r="C54" s="419" t="s">
        <v>704</v>
      </c>
      <c r="D54" s="420" t="n">
        <v>49</v>
      </c>
    </row>
    <row r="55" customFormat="false" ht="15.75" hidden="false" customHeight="true" outlineLevel="0" collapsed="false">
      <c r="B55" s="5" t="s">
        <v>705</v>
      </c>
      <c r="C55" s="419" t="s">
        <v>706</v>
      </c>
      <c r="D55" s="420" t="n">
        <v>50</v>
      </c>
    </row>
    <row r="56" customFormat="false" ht="15.75" hidden="false" customHeight="true" outlineLevel="0" collapsed="false">
      <c r="B56" s="5" t="s">
        <v>707</v>
      </c>
      <c r="C56" s="419" t="s">
        <v>708</v>
      </c>
      <c r="D56" s="420" t="n">
        <v>51</v>
      </c>
    </row>
    <row r="57" customFormat="false" ht="15.75" hidden="false" customHeight="true" outlineLevel="0" collapsed="false">
      <c r="B57" s="5" t="s">
        <v>230</v>
      </c>
      <c r="C57" s="419" t="s">
        <v>709</v>
      </c>
      <c r="D57" s="420" t="n">
        <v>52</v>
      </c>
    </row>
    <row r="58" customFormat="false" ht="15.75" hidden="false" customHeight="true" outlineLevel="0" collapsed="false">
      <c r="B58" s="5" t="s">
        <v>103</v>
      </c>
      <c r="C58" s="419" t="s">
        <v>710</v>
      </c>
      <c r="D58" s="420" t="n">
        <v>53</v>
      </c>
    </row>
    <row r="59" customFormat="false" ht="15.75" hidden="false" customHeight="true" outlineLevel="0" collapsed="false">
      <c r="B59" s="5" t="s">
        <v>711</v>
      </c>
      <c r="C59" s="419" t="s">
        <v>712</v>
      </c>
      <c r="D59" s="420" t="n">
        <v>54</v>
      </c>
    </row>
    <row r="60" customFormat="false" ht="15.75" hidden="false" customHeight="true" outlineLevel="0" collapsed="false">
      <c r="B60" s="5" t="s">
        <v>713</v>
      </c>
      <c r="C60" s="419" t="s">
        <v>714</v>
      </c>
      <c r="D60" s="420" t="n">
        <v>55</v>
      </c>
    </row>
    <row r="61" customFormat="false" ht="15.75" hidden="false" customHeight="true" outlineLevel="0" collapsed="false">
      <c r="B61" s="5" t="s">
        <v>715</v>
      </c>
      <c r="C61" s="419" t="s">
        <v>716</v>
      </c>
      <c r="D61" s="420" t="n">
        <v>56</v>
      </c>
    </row>
    <row r="62" customFormat="false" ht="15.75" hidden="false" customHeight="true" outlineLevel="0" collapsed="false">
      <c r="B62" s="5" t="s">
        <v>717</v>
      </c>
      <c r="C62" s="419" t="s">
        <v>718</v>
      </c>
      <c r="D62" s="420" t="n">
        <v>57</v>
      </c>
    </row>
    <row r="63" customFormat="false" ht="15.75" hidden="false" customHeight="true" outlineLevel="0" collapsed="false">
      <c r="B63" s="5" t="s">
        <v>719</v>
      </c>
      <c r="C63" s="419" t="s">
        <v>720</v>
      </c>
      <c r="D63" s="420" t="n">
        <v>58</v>
      </c>
    </row>
    <row r="64" customFormat="false" ht="15.75" hidden="false" customHeight="true" outlineLevel="0" collapsed="false">
      <c r="B64" s="5" t="s">
        <v>721</v>
      </c>
      <c r="C64" s="419" t="s">
        <v>722</v>
      </c>
      <c r="D64" s="420" t="n">
        <v>59</v>
      </c>
    </row>
    <row r="65" customFormat="false" ht="15.75" hidden="false" customHeight="true" outlineLevel="0" collapsed="false">
      <c r="B65" s="5" t="s">
        <v>723</v>
      </c>
      <c r="C65" s="419" t="s">
        <v>724</v>
      </c>
      <c r="D65" s="420" t="n">
        <v>60</v>
      </c>
    </row>
    <row r="66" customFormat="false" ht="15.75" hidden="false" customHeight="true" outlineLevel="0" collapsed="false">
      <c r="B66" s="5" t="s">
        <v>725</v>
      </c>
      <c r="C66" s="419" t="s">
        <v>726</v>
      </c>
      <c r="D66" s="420" t="n">
        <v>61</v>
      </c>
    </row>
    <row r="67" customFormat="false" ht="15.75" hidden="false" customHeight="true" outlineLevel="0" collapsed="false">
      <c r="B67" s="5" t="s">
        <v>727</v>
      </c>
      <c r="C67" s="419" t="s">
        <v>728</v>
      </c>
      <c r="D67" s="420" t="n">
        <v>62</v>
      </c>
    </row>
    <row r="68" customFormat="false" ht="15.75" hidden="false" customHeight="true" outlineLevel="0" collapsed="false">
      <c r="B68" s="5" t="s">
        <v>729</v>
      </c>
      <c r="C68" s="419" t="s">
        <v>730</v>
      </c>
      <c r="D68" s="420" t="n">
        <v>63</v>
      </c>
    </row>
    <row r="69" customFormat="false" ht="15.75" hidden="false" customHeight="true" outlineLevel="0" collapsed="false">
      <c r="B69" s="5" t="s">
        <v>731</v>
      </c>
      <c r="C69" s="419" t="s">
        <v>732</v>
      </c>
      <c r="D69" s="420" t="n">
        <v>64</v>
      </c>
    </row>
    <row r="70" customFormat="false" ht="15.75" hidden="false" customHeight="true" outlineLevel="0" collapsed="false">
      <c r="B70" s="5" t="s">
        <v>733</v>
      </c>
      <c r="C70" s="419" t="s">
        <v>734</v>
      </c>
      <c r="D70" s="420" t="n">
        <v>65</v>
      </c>
    </row>
    <row r="71" customFormat="false" ht="15.75" hidden="false" customHeight="true" outlineLevel="0" collapsed="false">
      <c r="B71" s="5" t="s">
        <v>63</v>
      </c>
      <c r="C71" s="419" t="s">
        <v>735</v>
      </c>
      <c r="D71" s="420" t="n">
        <v>66</v>
      </c>
    </row>
    <row r="72" customFormat="false" ht="15.75" hidden="false" customHeight="true" outlineLevel="0" collapsed="false">
      <c r="B72" s="5" t="s">
        <v>736</v>
      </c>
      <c r="C72" s="419" t="s">
        <v>737</v>
      </c>
      <c r="D72" s="420" t="n">
        <v>67</v>
      </c>
    </row>
    <row r="73" customFormat="false" ht="15.75" hidden="false" customHeight="true" outlineLevel="0" collapsed="false">
      <c r="B73" s="5" t="s">
        <v>738</v>
      </c>
      <c r="C73" s="419" t="s">
        <v>739</v>
      </c>
      <c r="D73" s="420" t="n">
        <v>68</v>
      </c>
    </row>
    <row r="74" customFormat="false" ht="15.75" hidden="false" customHeight="true" outlineLevel="0" collapsed="false">
      <c r="B74" s="5" t="s">
        <v>740</v>
      </c>
      <c r="C74" s="419" t="s">
        <v>741</v>
      </c>
      <c r="D74" s="420" t="n">
        <v>69</v>
      </c>
    </row>
    <row r="75" customFormat="false" ht="15.75" hidden="false" customHeight="true" outlineLevel="0" collapsed="false">
      <c r="B75" s="5" t="s">
        <v>742</v>
      </c>
      <c r="C75" s="419" t="s">
        <v>743</v>
      </c>
      <c r="D75" s="420" t="n">
        <v>70</v>
      </c>
    </row>
    <row r="76" customFormat="false" ht="15.75" hidden="false" customHeight="true" outlineLevel="0" collapsed="false">
      <c r="B76" s="5" t="s">
        <v>744</v>
      </c>
      <c r="C76" s="419" t="s">
        <v>745</v>
      </c>
      <c r="D76" s="420" t="n">
        <v>71</v>
      </c>
    </row>
    <row r="77" customFormat="false" ht="15.75" hidden="false" customHeight="true" outlineLevel="0" collapsed="false">
      <c r="B77" s="5" t="s">
        <v>746</v>
      </c>
      <c r="C77" s="419" t="s">
        <v>747</v>
      </c>
      <c r="D77" s="420" t="n">
        <v>72</v>
      </c>
    </row>
    <row r="78" customFormat="false" ht="15.75" hidden="false" customHeight="true" outlineLevel="0" collapsed="false">
      <c r="B78" s="5" t="s">
        <v>748</v>
      </c>
      <c r="C78" s="419" t="s">
        <v>749</v>
      </c>
      <c r="D78" s="420" t="n">
        <v>73</v>
      </c>
    </row>
    <row r="79" customFormat="false" ht="15.75" hidden="false" customHeight="true" outlineLevel="0" collapsed="false">
      <c r="B79" s="5" t="s">
        <v>750</v>
      </c>
      <c r="C79" s="419" t="s">
        <v>751</v>
      </c>
      <c r="D79" s="420" t="n">
        <v>74</v>
      </c>
    </row>
    <row r="80" customFormat="false" ht="15.75" hidden="false" customHeight="true" outlineLevel="0" collapsed="false">
      <c r="B80" s="5" t="s">
        <v>752</v>
      </c>
      <c r="C80" s="419" t="s">
        <v>753</v>
      </c>
      <c r="D80" s="420" t="n">
        <v>75</v>
      </c>
    </row>
    <row r="81" customFormat="false" ht="15.75" hidden="false" customHeight="true" outlineLevel="0" collapsed="false">
      <c r="B81" s="5" t="s">
        <v>754</v>
      </c>
      <c r="C81" s="419" t="s">
        <v>755</v>
      </c>
      <c r="D81" s="420" t="n">
        <v>76</v>
      </c>
    </row>
    <row r="82" customFormat="false" ht="15.75" hidden="false" customHeight="true" outlineLevel="0" collapsed="false">
      <c r="B82" s="5" t="s">
        <v>756</v>
      </c>
      <c r="C82" s="419" t="s">
        <v>757</v>
      </c>
      <c r="D82" s="420" t="n">
        <v>77</v>
      </c>
    </row>
    <row r="83" customFormat="false" ht="15.75" hidden="false" customHeight="true" outlineLevel="0" collapsed="false">
      <c r="B83" s="5" t="s">
        <v>758</v>
      </c>
      <c r="C83" s="419" t="s">
        <v>759</v>
      </c>
      <c r="D83" s="420" t="n">
        <v>78</v>
      </c>
    </row>
    <row r="84" customFormat="false" ht="15.75" hidden="false" customHeight="true" outlineLevel="0" collapsed="false">
      <c r="B84" s="5" t="s">
        <v>760</v>
      </c>
      <c r="C84" s="419" t="s">
        <v>761</v>
      </c>
      <c r="D84" s="420" t="n">
        <v>79</v>
      </c>
    </row>
    <row r="85" customFormat="false" ht="15.75" hidden="false" customHeight="true" outlineLevel="0" collapsed="false">
      <c r="B85" s="5" t="s">
        <v>762</v>
      </c>
      <c r="C85" s="419" t="s">
        <v>763</v>
      </c>
      <c r="D85" s="420" t="n">
        <v>80</v>
      </c>
    </row>
    <row r="86" customFormat="false" ht="15.75" hidden="false" customHeight="true" outlineLevel="0" collapsed="false">
      <c r="B86" s="5" t="s">
        <v>764</v>
      </c>
      <c r="C86" s="419" t="s">
        <v>765</v>
      </c>
      <c r="D86" s="420" t="n">
        <v>81</v>
      </c>
    </row>
    <row r="87" customFormat="false" ht="15.75" hidden="false" customHeight="true" outlineLevel="0" collapsed="false">
      <c r="B87" s="5" t="s">
        <v>766</v>
      </c>
      <c r="C87" s="419" t="s">
        <v>767</v>
      </c>
      <c r="D87" s="420" t="n">
        <v>82</v>
      </c>
    </row>
    <row r="88" customFormat="false" ht="15.75" hidden="false" customHeight="true" outlineLevel="0" collapsed="false">
      <c r="B88" s="5" t="s">
        <v>768</v>
      </c>
      <c r="C88" s="419" t="s">
        <v>769</v>
      </c>
      <c r="D88" s="420" t="n">
        <v>83</v>
      </c>
    </row>
    <row r="89" customFormat="false" ht="15.75" hidden="false" customHeight="true" outlineLevel="0" collapsed="false">
      <c r="B89" s="5" t="s">
        <v>770</v>
      </c>
      <c r="C89" s="419" t="s">
        <v>771</v>
      </c>
      <c r="D89" s="420" t="n">
        <v>84</v>
      </c>
    </row>
    <row r="90" customFormat="false" ht="15.75" hidden="false" customHeight="true" outlineLevel="0" collapsed="false">
      <c r="B90" s="5" t="s">
        <v>772</v>
      </c>
      <c r="C90" s="419" t="s">
        <v>773</v>
      </c>
      <c r="D90" s="420" t="n">
        <v>85</v>
      </c>
    </row>
    <row r="91" customFormat="false" ht="15.75" hidden="false" customHeight="true" outlineLevel="0" collapsed="false">
      <c r="B91" s="5" t="s">
        <v>774</v>
      </c>
      <c r="C91" s="419" t="s">
        <v>775</v>
      </c>
      <c r="D91" s="420" t="n">
        <v>86</v>
      </c>
    </row>
    <row r="92" customFormat="false" ht="15.75" hidden="false" customHeight="true" outlineLevel="0" collapsed="false">
      <c r="B92" s="5" t="s">
        <v>776</v>
      </c>
      <c r="C92" s="419" t="s">
        <v>777</v>
      </c>
      <c r="D92" s="420" t="n">
        <v>87</v>
      </c>
    </row>
    <row r="93" customFormat="false" ht="15.75" hidden="false" customHeight="true" outlineLevel="0" collapsed="false">
      <c r="B93" s="5" t="s">
        <v>778</v>
      </c>
      <c r="C93" s="419" t="s">
        <v>779</v>
      </c>
      <c r="D93" s="420" t="n">
        <v>88</v>
      </c>
    </row>
    <row r="94" customFormat="false" ht="15.75" hidden="false" customHeight="true" outlineLevel="0" collapsed="false">
      <c r="B94" s="5" t="s">
        <v>780</v>
      </c>
      <c r="C94" s="419" t="s">
        <v>781</v>
      </c>
      <c r="D94" s="420" t="n">
        <v>89</v>
      </c>
    </row>
    <row r="95" customFormat="false" ht="15.75" hidden="false" customHeight="true" outlineLevel="0" collapsed="false">
      <c r="B95" s="5" t="s">
        <v>782</v>
      </c>
      <c r="C95" s="419" t="s">
        <v>783</v>
      </c>
      <c r="D95" s="420" t="n">
        <v>90</v>
      </c>
    </row>
    <row r="96" customFormat="false" ht="15.75" hidden="false" customHeight="true" outlineLevel="0" collapsed="false">
      <c r="B96" s="5" t="s">
        <v>784</v>
      </c>
      <c r="C96" s="419" t="s">
        <v>785</v>
      </c>
      <c r="D96" s="420" t="n">
        <v>91</v>
      </c>
    </row>
    <row r="97" customFormat="false" ht="15.75" hidden="false" customHeight="true" outlineLevel="0" collapsed="false">
      <c r="B97" s="5" t="s">
        <v>786</v>
      </c>
      <c r="C97" s="419" t="s">
        <v>787</v>
      </c>
      <c r="D97" s="420" t="n">
        <v>92</v>
      </c>
    </row>
    <row r="98" customFormat="false" ht="15.75" hidden="false" customHeight="true" outlineLevel="0" collapsed="false">
      <c r="B98" s="5" t="s">
        <v>788</v>
      </c>
      <c r="C98" s="419" t="s">
        <v>789</v>
      </c>
      <c r="D98" s="420" t="n">
        <v>93</v>
      </c>
    </row>
    <row r="99" customFormat="false" ht="15.75" hidden="false" customHeight="true" outlineLevel="0" collapsed="false">
      <c r="B99" s="5" t="s">
        <v>790</v>
      </c>
      <c r="C99" s="419" t="s">
        <v>791</v>
      </c>
      <c r="D99" s="420" t="n">
        <v>94</v>
      </c>
    </row>
    <row r="100" customFormat="false" ht="15.75" hidden="false" customHeight="true" outlineLevel="0" collapsed="false">
      <c r="B100" s="5" t="s">
        <v>792</v>
      </c>
      <c r="C100" s="419" t="s">
        <v>793</v>
      </c>
      <c r="D100" s="420" t="n">
        <v>95</v>
      </c>
    </row>
    <row r="101" customFormat="false" ht="15.75" hidden="false" customHeight="true" outlineLevel="0" collapsed="false">
      <c r="B101" s="5" t="s">
        <v>794</v>
      </c>
      <c r="C101" s="419" t="s">
        <v>795</v>
      </c>
      <c r="D101" s="420" t="n">
        <v>96</v>
      </c>
    </row>
    <row r="102" customFormat="false" ht="15.75" hidden="false" customHeight="true" outlineLevel="0" collapsed="false">
      <c r="B102" s="5" t="s">
        <v>796</v>
      </c>
      <c r="C102" s="419" t="s">
        <v>797</v>
      </c>
      <c r="D102" s="420" t="n">
        <v>97</v>
      </c>
    </row>
    <row r="103" customFormat="false" ht="15.75" hidden="false" customHeight="true" outlineLevel="0" collapsed="false">
      <c r="B103" s="5" t="s">
        <v>798</v>
      </c>
      <c r="C103" s="419" t="s">
        <v>799</v>
      </c>
      <c r="D103" s="420" t="n">
        <v>98</v>
      </c>
    </row>
    <row r="104" customFormat="false" ht="15.75" hidden="false" customHeight="true" outlineLevel="0" collapsed="false">
      <c r="B104" s="5" t="s">
        <v>800</v>
      </c>
      <c r="C104" s="419" t="s">
        <v>801</v>
      </c>
      <c r="D104" s="420" t="n">
        <v>99</v>
      </c>
    </row>
    <row r="105" customFormat="false" ht="15.75" hidden="false" customHeight="true" outlineLevel="0" collapsed="false">
      <c r="B105" s="5" t="s">
        <v>802</v>
      </c>
      <c r="C105" s="419" t="s">
        <v>803</v>
      </c>
      <c r="D105" s="420" t="n">
        <v>100</v>
      </c>
    </row>
    <row r="106" customFormat="false" ht="15.75" hidden="false" customHeight="true" outlineLevel="0" collapsed="false">
      <c r="B106" s="5" t="s">
        <v>804</v>
      </c>
      <c r="C106" s="419" t="s">
        <v>805</v>
      </c>
      <c r="D106" s="420" t="n">
        <v>101</v>
      </c>
    </row>
    <row r="107" customFormat="false" ht="15.75" hidden="false" customHeight="true" outlineLevel="0" collapsed="false">
      <c r="B107" s="5" t="s">
        <v>804</v>
      </c>
      <c r="C107" s="419" t="s">
        <v>806</v>
      </c>
      <c r="D107" s="420" t="n">
        <v>102</v>
      </c>
    </row>
    <row r="108" customFormat="false" ht="15.75" hidden="false" customHeight="true" outlineLevel="0" collapsed="false">
      <c r="B108" s="5" t="s">
        <v>807</v>
      </c>
      <c r="C108" s="419" t="s">
        <v>808</v>
      </c>
      <c r="D108" s="420" t="n">
        <v>103</v>
      </c>
    </row>
    <row r="109" customFormat="false" ht="15.75" hidden="false" customHeight="true" outlineLevel="0" collapsed="false">
      <c r="B109" s="5" t="s">
        <v>809</v>
      </c>
      <c r="C109" s="419" t="s">
        <v>810</v>
      </c>
      <c r="D109" s="420" t="n">
        <v>104</v>
      </c>
    </row>
    <row r="110" customFormat="false" ht="15.75" hidden="false" customHeight="true" outlineLevel="0" collapsed="false">
      <c r="B110" s="5" t="s">
        <v>809</v>
      </c>
      <c r="C110" s="419" t="s">
        <v>811</v>
      </c>
      <c r="D110" s="420" t="n">
        <v>105</v>
      </c>
    </row>
    <row r="111" customFormat="false" ht="15.75" hidden="false" customHeight="true" outlineLevel="0" collapsed="false">
      <c r="B111" s="5" t="s">
        <v>812</v>
      </c>
      <c r="C111" s="419" t="s">
        <v>813</v>
      </c>
      <c r="D111" s="420" t="n">
        <v>106</v>
      </c>
    </row>
    <row r="112" customFormat="false" ht="15.75" hidden="false" customHeight="true" outlineLevel="0" collapsed="false">
      <c r="B112" s="5" t="s">
        <v>814</v>
      </c>
      <c r="C112" s="419" t="s">
        <v>815</v>
      </c>
      <c r="D112" s="420" t="n">
        <v>107</v>
      </c>
    </row>
    <row r="113" customFormat="false" ht="15.75" hidden="false" customHeight="true" outlineLevel="0" collapsed="false">
      <c r="B113" s="5" t="s">
        <v>816</v>
      </c>
      <c r="C113" s="419" t="s">
        <v>817</v>
      </c>
      <c r="D113" s="420" t="n">
        <v>108</v>
      </c>
    </row>
    <row r="114" customFormat="false" ht="15.75" hidden="false" customHeight="true" outlineLevel="0" collapsed="false">
      <c r="B114" s="5" t="s">
        <v>818</v>
      </c>
      <c r="C114" s="419" t="s">
        <v>819</v>
      </c>
      <c r="D114" s="420" t="n">
        <v>109</v>
      </c>
    </row>
    <row r="115" customFormat="false" ht="15.75" hidden="false" customHeight="true" outlineLevel="0" collapsed="false">
      <c r="B115" s="5" t="s">
        <v>820</v>
      </c>
      <c r="C115" s="419" t="s">
        <v>821</v>
      </c>
      <c r="D115" s="420" t="n">
        <v>110</v>
      </c>
    </row>
    <row r="116" customFormat="false" ht="15.75" hidden="false" customHeight="true" outlineLevel="0" collapsed="false">
      <c r="B116" s="5" t="s">
        <v>822</v>
      </c>
      <c r="C116" s="419" t="s">
        <v>823</v>
      </c>
      <c r="D116" s="420" t="n">
        <v>111</v>
      </c>
    </row>
    <row r="117" customFormat="false" ht="15.75" hidden="false" customHeight="true" outlineLevel="0" collapsed="false">
      <c r="B117" s="5" t="s">
        <v>824</v>
      </c>
      <c r="C117" s="419" t="s">
        <v>825</v>
      </c>
      <c r="D117" s="420" t="n">
        <v>112</v>
      </c>
    </row>
    <row r="118" customFormat="false" ht="15.75" hidden="false" customHeight="true" outlineLevel="0" collapsed="false">
      <c r="B118" s="5" t="s">
        <v>826</v>
      </c>
      <c r="C118" s="419" t="s">
        <v>827</v>
      </c>
      <c r="D118" s="420" t="n">
        <v>113</v>
      </c>
    </row>
    <row r="119" customFormat="false" ht="15.75" hidden="false" customHeight="true" outlineLevel="0" collapsed="false">
      <c r="B119" s="5" t="s">
        <v>828</v>
      </c>
      <c r="C119" s="419" t="s">
        <v>829</v>
      </c>
      <c r="D119" s="420" t="n">
        <v>114</v>
      </c>
    </row>
    <row r="120" customFormat="false" ht="15.75" hidden="false" customHeight="true" outlineLevel="0" collapsed="false">
      <c r="B120" s="5" t="s">
        <v>830</v>
      </c>
      <c r="C120" s="419" t="s">
        <v>831</v>
      </c>
      <c r="D120" s="420" t="n">
        <v>115</v>
      </c>
    </row>
    <row r="121" customFormat="false" ht="15.75" hidden="false" customHeight="true" outlineLevel="0" collapsed="false">
      <c r="B121" s="5" t="s">
        <v>832</v>
      </c>
      <c r="C121" s="419" t="s">
        <v>833</v>
      </c>
      <c r="D121" s="420" t="n">
        <v>116</v>
      </c>
    </row>
    <row r="122" customFormat="false" ht="15.75" hidden="false" customHeight="true" outlineLevel="0" collapsed="false">
      <c r="B122" s="5" t="s">
        <v>834</v>
      </c>
      <c r="C122" s="419" t="s">
        <v>835</v>
      </c>
      <c r="D122" s="420" t="n">
        <v>117</v>
      </c>
    </row>
    <row r="123" customFormat="false" ht="15.75" hidden="false" customHeight="true" outlineLevel="0" collapsed="false">
      <c r="B123" s="5" t="s">
        <v>836</v>
      </c>
      <c r="C123" s="419" t="s">
        <v>837</v>
      </c>
      <c r="D123" s="420" t="n">
        <v>118</v>
      </c>
    </row>
    <row r="124" customFormat="false" ht="15.75" hidden="false" customHeight="true" outlineLevel="0" collapsed="false">
      <c r="B124" s="5" t="s">
        <v>838</v>
      </c>
      <c r="C124" s="419" t="s">
        <v>839</v>
      </c>
      <c r="D124" s="420" t="n">
        <v>119</v>
      </c>
    </row>
    <row r="125" customFormat="false" ht="15.75" hidden="false" customHeight="true" outlineLevel="0" collapsed="false">
      <c r="B125" s="5" t="s">
        <v>840</v>
      </c>
      <c r="C125" s="419" t="s">
        <v>841</v>
      </c>
      <c r="D125" s="420" t="n">
        <v>120</v>
      </c>
    </row>
    <row r="126" customFormat="false" ht="15.75" hidden="false" customHeight="true" outlineLevel="0" collapsed="false">
      <c r="B126" s="5" t="s">
        <v>842</v>
      </c>
      <c r="C126" s="419" t="s">
        <v>843</v>
      </c>
      <c r="D126" s="420" t="n">
        <v>121</v>
      </c>
    </row>
    <row r="127" customFormat="false" ht="15.75" hidden="false" customHeight="true" outlineLevel="0" collapsed="false">
      <c r="B127" s="5" t="s">
        <v>844</v>
      </c>
      <c r="C127" s="419" t="s">
        <v>845</v>
      </c>
      <c r="D127" s="420" t="n">
        <v>122</v>
      </c>
    </row>
    <row r="128" customFormat="false" ht="15.75" hidden="false" customHeight="true" outlineLevel="0" collapsed="false">
      <c r="B128" s="5" t="s">
        <v>846</v>
      </c>
      <c r="C128" s="419" t="s">
        <v>847</v>
      </c>
      <c r="D128" s="420" t="n">
        <v>123</v>
      </c>
    </row>
    <row r="129" customFormat="false" ht="15.75" hidden="false" customHeight="true" outlineLevel="0" collapsed="false">
      <c r="B129" s="5" t="s">
        <v>848</v>
      </c>
      <c r="C129" s="419" t="s">
        <v>849</v>
      </c>
      <c r="D129" s="420" t="n">
        <v>124</v>
      </c>
    </row>
    <row r="130" customFormat="false" ht="15.75" hidden="false" customHeight="true" outlineLevel="0" collapsed="false">
      <c r="B130" s="5" t="s">
        <v>850</v>
      </c>
      <c r="C130" s="419" t="s">
        <v>851</v>
      </c>
      <c r="D130" s="420" t="n">
        <v>125</v>
      </c>
    </row>
    <row r="131" customFormat="false" ht="15.75" hidden="false" customHeight="true" outlineLevel="0" collapsed="false">
      <c r="B131" s="5" t="s">
        <v>852</v>
      </c>
      <c r="C131" s="419" t="s">
        <v>853</v>
      </c>
      <c r="D131" s="420" t="n">
        <v>126</v>
      </c>
    </row>
    <row r="132" customFormat="false" ht="15.75" hidden="false" customHeight="true" outlineLevel="0" collapsed="false">
      <c r="B132" s="5" t="s">
        <v>854</v>
      </c>
      <c r="C132" s="419" t="s">
        <v>855</v>
      </c>
      <c r="D132" s="420" t="n">
        <v>127</v>
      </c>
    </row>
    <row r="133" customFormat="false" ht="15.75" hidden="false" customHeight="true" outlineLevel="0" collapsed="false">
      <c r="B133" s="5" t="s">
        <v>856</v>
      </c>
      <c r="C133" s="419" t="s">
        <v>857</v>
      </c>
      <c r="D133" s="420" t="n">
        <v>128</v>
      </c>
    </row>
    <row r="134" customFormat="false" ht="15.75" hidden="false" customHeight="true" outlineLevel="0" collapsed="false">
      <c r="B134" s="5" t="s">
        <v>858</v>
      </c>
      <c r="C134" s="419" t="s">
        <v>859</v>
      </c>
      <c r="D134" s="420" t="n">
        <v>129</v>
      </c>
    </row>
    <row r="135" customFormat="false" ht="15.75" hidden="false" customHeight="true" outlineLevel="0" collapsed="false">
      <c r="B135" s="5" t="s">
        <v>860</v>
      </c>
      <c r="C135" s="419" t="s">
        <v>861</v>
      </c>
      <c r="D135" s="420" t="n">
        <v>130</v>
      </c>
    </row>
    <row r="136" customFormat="false" ht="15.75" hidden="false" customHeight="true" outlineLevel="0" collapsed="false">
      <c r="B136" s="5" t="s">
        <v>862</v>
      </c>
      <c r="C136" s="419" t="s">
        <v>863</v>
      </c>
      <c r="D136" s="420" t="n">
        <v>131</v>
      </c>
    </row>
    <row r="137" customFormat="false" ht="15.75" hidden="false" customHeight="true" outlineLevel="0" collapsed="false">
      <c r="B137" s="5" t="s">
        <v>864</v>
      </c>
      <c r="C137" s="419" t="s">
        <v>865</v>
      </c>
      <c r="D137" s="420" t="n">
        <v>132</v>
      </c>
    </row>
    <row r="138" customFormat="false" ht="15.75" hidden="false" customHeight="true" outlineLevel="0" collapsed="false">
      <c r="B138" s="5" t="s">
        <v>866</v>
      </c>
      <c r="C138" s="419" t="s">
        <v>867</v>
      </c>
      <c r="D138" s="420" t="n">
        <v>133</v>
      </c>
    </row>
    <row r="139" customFormat="false" ht="15.75" hidden="false" customHeight="true" outlineLevel="0" collapsed="false">
      <c r="B139" s="5" t="s">
        <v>868</v>
      </c>
      <c r="C139" s="419" t="s">
        <v>869</v>
      </c>
      <c r="D139" s="420" t="n">
        <v>134</v>
      </c>
    </row>
    <row r="140" customFormat="false" ht="15.75" hidden="false" customHeight="true" outlineLevel="0" collapsed="false">
      <c r="B140" s="5" t="s">
        <v>870</v>
      </c>
      <c r="C140" s="419" t="s">
        <v>871</v>
      </c>
      <c r="D140" s="420" t="n">
        <v>135</v>
      </c>
    </row>
    <row r="141" customFormat="false" ht="15.75" hidden="false" customHeight="true" outlineLevel="0" collapsed="false">
      <c r="B141" s="5" t="s">
        <v>872</v>
      </c>
      <c r="C141" s="419" t="s">
        <v>873</v>
      </c>
      <c r="D141" s="420" t="n">
        <v>136</v>
      </c>
    </row>
    <row r="142" customFormat="false" ht="15.75" hidden="false" customHeight="true" outlineLevel="0" collapsed="false">
      <c r="B142" s="5" t="s">
        <v>874</v>
      </c>
      <c r="C142" s="419" t="s">
        <v>875</v>
      </c>
      <c r="D142" s="420" t="n">
        <v>137</v>
      </c>
    </row>
    <row r="143" customFormat="false" ht="15.75" hidden="false" customHeight="true" outlineLevel="0" collapsed="false">
      <c r="B143" s="5" t="s">
        <v>876</v>
      </c>
      <c r="C143" s="419" t="s">
        <v>877</v>
      </c>
      <c r="D143" s="420" t="n">
        <v>138</v>
      </c>
    </row>
    <row r="144" customFormat="false" ht="15.75" hidden="false" customHeight="true" outlineLevel="0" collapsed="false">
      <c r="B144" s="5" t="s">
        <v>878</v>
      </c>
      <c r="C144" s="419" t="s">
        <v>879</v>
      </c>
      <c r="D144" s="420" t="n">
        <v>139</v>
      </c>
    </row>
    <row r="145" customFormat="false" ht="15.75" hidden="false" customHeight="true" outlineLevel="0" collapsed="false">
      <c r="B145" s="5" t="s">
        <v>880</v>
      </c>
      <c r="C145" s="419" t="s">
        <v>881</v>
      </c>
      <c r="D145" s="420" t="n">
        <v>140</v>
      </c>
    </row>
    <row r="146" customFormat="false" ht="15.75" hidden="false" customHeight="true" outlineLevel="0" collapsed="false">
      <c r="B146" s="5" t="s">
        <v>882</v>
      </c>
      <c r="C146" s="419" t="s">
        <v>883</v>
      </c>
      <c r="D146" s="420" t="n">
        <v>141</v>
      </c>
    </row>
    <row r="147" customFormat="false" ht="15.75" hidden="false" customHeight="true" outlineLevel="0" collapsed="false">
      <c r="B147" s="5" t="s">
        <v>884</v>
      </c>
      <c r="C147" s="419" t="s">
        <v>885</v>
      </c>
      <c r="D147" s="420" t="n">
        <v>142</v>
      </c>
    </row>
    <row r="148" customFormat="false" ht="15.75" hidden="false" customHeight="true" outlineLevel="0" collapsed="false">
      <c r="B148" s="5" t="s">
        <v>886</v>
      </c>
      <c r="C148" s="419" t="s">
        <v>887</v>
      </c>
      <c r="D148" s="420" t="n">
        <v>143</v>
      </c>
    </row>
    <row r="149" customFormat="false" ht="15.75" hidden="false" customHeight="true" outlineLevel="0" collapsed="false">
      <c r="B149" s="5" t="s">
        <v>888</v>
      </c>
      <c r="C149" s="419" t="s">
        <v>889</v>
      </c>
      <c r="D149" s="420" t="n">
        <v>144</v>
      </c>
    </row>
    <row r="150" customFormat="false" ht="15.75" hidden="false" customHeight="true" outlineLevel="0" collapsed="false">
      <c r="B150" s="5" t="s">
        <v>890</v>
      </c>
      <c r="C150" s="419" t="s">
        <v>891</v>
      </c>
      <c r="D150" s="420" t="n">
        <v>145</v>
      </c>
    </row>
    <row r="151" customFormat="false" ht="15.75" hidden="false" customHeight="true" outlineLevel="0" collapsed="false">
      <c r="B151" s="5" t="s">
        <v>892</v>
      </c>
      <c r="C151" s="419" t="s">
        <v>893</v>
      </c>
      <c r="D151" s="420" t="n">
        <v>146</v>
      </c>
    </row>
    <row r="152" customFormat="false" ht="15.75" hidden="false" customHeight="true" outlineLevel="0" collapsed="false">
      <c r="B152" s="5" t="s">
        <v>894</v>
      </c>
      <c r="C152" s="419" t="s">
        <v>895</v>
      </c>
      <c r="D152" s="420" t="n">
        <v>147</v>
      </c>
    </row>
    <row r="153" customFormat="false" ht="15.75" hidden="false" customHeight="true" outlineLevel="0" collapsed="false">
      <c r="B153" s="5" t="s">
        <v>896</v>
      </c>
      <c r="C153" s="419" t="s">
        <v>897</v>
      </c>
      <c r="D153" s="420" t="n">
        <v>148</v>
      </c>
    </row>
    <row r="154" customFormat="false" ht="15.75" hidden="false" customHeight="true" outlineLevel="0" collapsed="false">
      <c r="B154" s="5" t="s">
        <v>898</v>
      </c>
      <c r="C154" s="419" t="s">
        <v>899</v>
      </c>
      <c r="D154" s="420" t="n">
        <v>149</v>
      </c>
    </row>
    <row r="155" customFormat="false" ht="15.75" hidden="false" customHeight="true" outlineLevel="0" collapsed="false">
      <c r="B155" s="5" t="s">
        <v>900</v>
      </c>
      <c r="C155" s="419" t="s">
        <v>901</v>
      </c>
      <c r="D155" s="420" t="n">
        <v>150</v>
      </c>
    </row>
    <row r="156" customFormat="false" ht="15.75" hidden="false" customHeight="true" outlineLevel="0" collapsed="false">
      <c r="B156" s="5" t="s">
        <v>902</v>
      </c>
      <c r="C156" s="419" t="s">
        <v>903</v>
      </c>
      <c r="D156" s="420" t="n">
        <v>151</v>
      </c>
    </row>
    <row r="157" customFormat="false" ht="15.75" hidden="false" customHeight="true" outlineLevel="0" collapsed="false">
      <c r="B157" s="5" t="s">
        <v>124</v>
      </c>
      <c r="C157" s="419" t="s">
        <v>904</v>
      </c>
      <c r="D157" s="420" t="n">
        <v>152</v>
      </c>
    </row>
    <row r="158" customFormat="false" ht="15.75" hidden="false" customHeight="true" outlineLevel="0" collapsed="false">
      <c r="B158" s="5" t="s">
        <v>905</v>
      </c>
      <c r="C158" s="419" t="s">
        <v>906</v>
      </c>
      <c r="D158" s="420" t="n">
        <v>153</v>
      </c>
    </row>
    <row r="159" customFormat="false" ht="15.75" hidden="false" customHeight="true" outlineLevel="0" collapsed="false">
      <c r="B159" s="5" t="s">
        <v>907</v>
      </c>
      <c r="C159" s="419" t="s">
        <v>908</v>
      </c>
      <c r="D159" s="420" t="n">
        <v>154</v>
      </c>
    </row>
    <row r="160" customFormat="false" ht="15.75" hidden="false" customHeight="true" outlineLevel="0" collapsed="false">
      <c r="B160" s="5" t="s">
        <v>909</v>
      </c>
      <c r="C160" s="419" t="s">
        <v>910</v>
      </c>
      <c r="D160" s="420" t="n">
        <v>155</v>
      </c>
    </row>
    <row r="161" customFormat="false" ht="15.75" hidden="false" customHeight="true" outlineLevel="0" collapsed="false">
      <c r="B161" s="5" t="s">
        <v>911</v>
      </c>
      <c r="C161" s="419" t="s">
        <v>912</v>
      </c>
      <c r="D161" s="420" t="n">
        <v>156</v>
      </c>
    </row>
    <row r="162" customFormat="false" ht="15.75" hidden="false" customHeight="true" outlineLevel="0" collapsed="false">
      <c r="B162" s="5" t="s">
        <v>61</v>
      </c>
      <c r="C162" s="419" t="s">
        <v>913</v>
      </c>
      <c r="D162" s="420" t="n">
        <v>157</v>
      </c>
    </row>
    <row r="163" customFormat="false" ht="15.75" hidden="false" customHeight="true" outlineLevel="0" collapsed="false">
      <c r="B163" s="5" t="s">
        <v>914</v>
      </c>
      <c r="C163" s="419" t="s">
        <v>915</v>
      </c>
      <c r="D163" s="420" t="n">
        <v>158</v>
      </c>
    </row>
    <row r="164" customFormat="false" ht="15.75" hidden="false" customHeight="true" outlineLevel="0" collapsed="false">
      <c r="B164" s="5" t="s">
        <v>916</v>
      </c>
      <c r="C164" s="419" t="s">
        <v>917</v>
      </c>
      <c r="D164" s="420" t="n">
        <v>159</v>
      </c>
    </row>
    <row r="165" customFormat="false" ht="15.75" hidden="false" customHeight="true" outlineLevel="0" collapsed="false">
      <c r="B165" s="5" t="s">
        <v>918</v>
      </c>
      <c r="C165" s="419" t="s">
        <v>919</v>
      </c>
      <c r="D165" s="420" t="n">
        <v>160</v>
      </c>
    </row>
    <row r="166" customFormat="false" ht="15.75" hidden="false" customHeight="true" outlineLevel="0" collapsed="false">
      <c r="B166" s="5" t="s">
        <v>920</v>
      </c>
      <c r="C166" s="419" t="s">
        <v>921</v>
      </c>
      <c r="D166" s="420" t="n">
        <v>161</v>
      </c>
    </row>
    <row r="167" customFormat="false" ht="15.75" hidden="false" customHeight="true" outlineLevel="0" collapsed="false">
      <c r="B167" s="5" t="s">
        <v>922</v>
      </c>
      <c r="C167" s="419" t="s">
        <v>923</v>
      </c>
      <c r="D167" s="420" t="n">
        <v>162</v>
      </c>
    </row>
    <row r="168" customFormat="false" ht="15.75" hidden="false" customHeight="true" outlineLevel="0" collapsed="false">
      <c r="B168" s="5" t="s">
        <v>924</v>
      </c>
      <c r="C168" s="419" t="s">
        <v>925</v>
      </c>
      <c r="D168" s="420" t="n">
        <v>163</v>
      </c>
    </row>
    <row r="169" customFormat="false" ht="15.75" hidden="false" customHeight="true" outlineLevel="0" collapsed="false">
      <c r="B169" s="5" t="s">
        <v>926</v>
      </c>
      <c r="C169" s="419" t="s">
        <v>927</v>
      </c>
      <c r="D169" s="420" t="n">
        <v>164</v>
      </c>
    </row>
    <row r="170" customFormat="false" ht="15.75" hidden="false" customHeight="true" outlineLevel="0" collapsed="false">
      <c r="B170" s="5" t="s">
        <v>928</v>
      </c>
      <c r="C170" s="419" t="s">
        <v>929</v>
      </c>
      <c r="D170" s="420" t="n">
        <v>165</v>
      </c>
    </row>
    <row r="171" customFormat="false" ht="15.75" hidden="false" customHeight="true" outlineLevel="0" collapsed="false">
      <c r="B171" s="5" t="s">
        <v>928</v>
      </c>
      <c r="C171" s="419" t="s">
        <v>930</v>
      </c>
      <c r="D171" s="420" t="n">
        <v>166</v>
      </c>
    </row>
    <row r="172" customFormat="false" ht="15.75" hidden="false" customHeight="true" outlineLevel="0" collapsed="false">
      <c r="B172" s="5" t="s">
        <v>931</v>
      </c>
      <c r="C172" s="419" t="s">
        <v>932</v>
      </c>
      <c r="D172" s="420" t="n">
        <v>167</v>
      </c>
    </row>
    <row r="173" customFormat="false" ht="15.75" hidden="false" customHeight="true" outlineLevel="0" collapsed="false">
      <c r="B173" s="5" t="s">
        <v>933</v>
      </c>
      <c r="C173" s="419" t="s">
        <v>934</v>
      </c>
      <c r="D173" s="420" t="n">
        <v>168</v>
      </c>
    </row>
    <row r="174" customFormat="false" ht="15.75" hidden="false" customHeight="true" outlineLevel="0" collapsed="false">
      <c r="B174" s="5" t="s">
        <v>122</v>
      </c>
      <c r="C174" s="419" t="s">
        <v>935</v>
      </c>
      <c r="D174" s="420" t="n">
        <v>169</v>
      </c>
    </row>
    <row r="175" customFormat="false" ht="15.75" hidden="false" customHeight="true" outlineLevel="0" collapsed="false">
      <c r="B175" s="5" t="s">
        <v>936</v>
      </c>
      <c r="C175" s="419" t="s">
        <v>937</v>
      </c>
      <c r="D175" s="420" t="n">
        <v>170</v>
      </c>
    </row>
    <row r="176" customFormat="false" ht="15.75" hidden="false" customHeight="true" outlineLevel="0" collapsed="false">
      <c r="B176" s="5" t="s">
        <v>938</v>
      </c>
      <c r="C176" s="419" t="s">
        <v>939</v>
      </c>
      <c r="D176" s="420" t="n">
        <v>171</v>
      </c>
    </row>
    <row r="177" customFormat="false" ht="15.75" hidden="false" customHeight="true" outlineLevel="0" collapsed="false">
      <c r="B177" s="5" t="s">
        <v>940</v>
      </c>
      <c r="C177" s="419" t="s">
        <v>941</v>
      </c>
      <c r="D177" s="420" t="n">
        <v>172</v>
      </c>
    </row>
    <row r="178" customFormat="false" ht="15.75" hidden="false" customHeight="true" outlineLevel="0" collapsed="false">
      <c r="B178" s="5" t="s">
        <v>942</v>
      </c>
      <c r="C178" s="419" t="s">
        <v>943</v>
      </c>
      <c r="D178" s="420" t="n">
        <v>173</v>
      </c>
    </row>
    <row r="179" customFormat="false" ht="15.75" hidden="false" customHeight="true" outlineLevel="0" collapsed="false">
      <c r="B179" s="5" t="s">
        <v>53</v>
      </c>
      <c r="C179" s="419" t="s">
        <v>944</v>
      </c>
      <c r="D179" s="420" t="n">
        <v>174</v>
      </c>
    </row>
    <row r="180" customFormat="false" ht="15.75" hidden="false" customHeight="true" outlineLevel="0" collapsed="false">
      <c r="B180" s="5" t="s">
        <v>945</v>
      </c>
      <c r="C180" s="419" t="s">
        <v>946</v>
      </c>
      <c r="D180" s="420" t="n">
        <v>175</v>
      </c>
    </row>
    <row r="181" customFormat="false" ht="15.75" hidden="false" customHeight="true" outlineLevel="0" collapsed="false">
      <c r="B181" s="5" t="s">
        <v>947</v>
      </c>
      <c r="C181" s="419" t="s">
        <v>948</v>
      </c>
      <c r="D181" s="420" t="n">
        <v>176</v>
      </c>
    </row>
    <row r="182" customFormat="false" ht="15.75" hidden="false" customHeight="true" outlineLevel="0" collapsed="false">
      <c r="B182" s="5" t="s">
        <v>949</v>
      </c>
      <c r="C182" s="419" t="s">
        <v>950</v>
      </c>
      <c r="D182" s="420" t="n">
        <v>177</v>
      </c>
    </row>
    <row r="183" customFormat="false" ht="15.75" hidden="false" customHeight="true" outlineLevel="0" collapsed="false">
      <c r="B183" s="5" t="s">
        <v>951</v>
      </c>
      <c r="C183" s="419" t="s">
        <v>952</v>
      </c>
      <c r="D183" s="420" t="n">
        <v>178</v>
      </c>
    </row>
    <row r="184" customFormat="false" ht="15.75" hidden="false" customHeight="true" outlineLevel="0" collapsed="false">
      <c r="B184" s="5" t="s">
        <v>953</v>
      </c>
      <c r="C184" s="419" t="s">
        <v>954</v>
      </c>
      <c r="D184" s="420" t="n">
        <v>179</v>
      </c>
    </row>
    <row r="185" customFormat="false" ht="15.75" hidden="false" customHeight="true" outlineLevel="0" collapsed="false">
      <c r="B185" s="5" t="s">
        <v>955</v>
      </c>
      <c r="C185" s="419" t="s">
        <v>956</v>
      </c>
      <c r="D185" s="420" t="n">
        <v>180</v>
      </c>
    </row>
    <row r="186" customFormat="false" ht="15.75" hidden="false" customHeight="true" outlineLevel="0" collapsed="false">
      <c r="B186" s="5" t="s">
        <v>957</v>
      </c>
      <c r="C186" s="419" t="s">
        <v>958</v>
      </c>
      <c r="D186" s="420" t="n">
        <v>181</v>
      </c>
    </row>
    <row r="187" customFormat="false" ht="15.75" hidden="false" customHeight="true" outlineLevel="0" collapsed="false">
      <c r="B187" s="5" t="s">
        <v>959</v>
      </c>
      <c r="C187" s="419" t="s">
        <v>960</v>
      </c>
      <c r="D187" s="420" t="n">
        <v>182</v>
      </c>
    </row>
    <row r="188" customFormat="false" ht="15.75" hidden="false" customHeight="true" outlineLevel="0" collapsed="false">
      <c r="B188" s="5" t="s">
        <v>961</v>
      </c>
      <c r="C188" s="419" t="s">
        <v>962</v>
      </c>
      <c r="D188" s="420" t="n">
        <v>183</v>
      </c>
    </row>
    <row r="189" customFormat="false" ht="15.75" hidden="false" customHeight="true" outlineLevel="0" collapsed="false">
      <c r="B189" s="5" t="s">
        <v>963</v>
      </c>
      <c r="C189" s="419" t="s">
        <v>964</v>
      </c>
      <c r="D189" s="420" t="n">
        <v>184</v>
      </c>
    </row>
    <row r="190" customFormat="false" ht="15.75" hidden="false" customHeight="true" outlineLevel="0" collapsed="false">
      <c r="B190" s="5" t="s">
        <v>965</v>
      </c>
      <c r="C190" s="419" t="s">
        <v>966</v>
      </c>
      <c r="D190" s="420" t="n">
        <v>185</v>
      </c>
    </row>
    <row r="191" customFormat="false" ht="15.75" hidden="false" customHeight="true" outlineLevel="0" collapsed="false">
      <c r="B191" s="5" t="s">
        <v>967</v>
      </c>
      <c r="C191" s="419" t="s">
        <v>968</v>
      </c>
      <c r="D191" s="420" t="n">
        <v>186</v>
      </c>
    </row>
    <row r="192" customFormat="false" ht="15.75" hidden="false" customHeight="true" outlineLevel="0" collapsed="false">
      <c r="B192" s="5" t="s">
        <v>969</v>
      </c>
      <c r="C192" s="419" t="s">
        <v>970</v>
      </c>
      <c r="D192" s="420" t="n">
        <v>187</v>
      </c>
    </row>
    <row r="193" customFormat="false" ht="15.75" hidden="false" customHeight="true" outlineLevel="0" collapsed="false">
      <c r="B193" s="5" t="s">
        <v>971</v>
      </c>
      <c r="C193" s="419" t="s">
        <v>972</v>
      </c>
      <c r="D193" s="420" t="n">
        <v>188</v>
      </c>
    </row>
    <row r="194" customFormat="false" ht="15.75" hidden="false" customHeight="true" outlineLevel="0" collapsed="false">
      <c r="B194" s="5" t="s">
        <v>973</v>
      </c>
      <c r="C194" s="419" t="s">
        <v>974</v>
      </c>
      <c r="D194" s="420" t="n">
        <v>189</v>
      </c>
    </row>
    <row r="195" customFormat="false" ht="15.75" hidden="false" customHeight="true" outlineLevel="0" collapsed="false">
      <c r="B195" s="5" t="s">
        <v>975</v>
      </c>
      <c r="C195" s="419" t="s">
        <v>976</v>
      </c>
      <c r="D195" s="420" t="n">
        <v>190</v>
      </c>
    </row>
    <row r="196" customFormat="false" ht="15.75" hidden="false" customHeight="true" outlineLevel="0" collapsed="false">
      <c r="B196" s="5" t="s">
        <v>977</v>
      </c>
      <c r="C196" s="419" t="s">
        <v>978</v>
      </c>
      <c r="D196" s="420" t="n">
        <v>191</v>
      </c>
    </row>
    <row r="197" customFormat="false" ht="15.75" hidden="false" customHeight="true" outlineLevel="0" collapsed="false">
      <c r="B197" s="5" t="s">
        <v>979</v>
      </c>
      <c r="C197" s="419" t="s">
        <v>980</v>
      </c>
      <c r="D197" s="420" t="n">
        <v>192</v>
      </c>
    </row>
    <row r="198" customFormat="false" ht="15.75" hidden="false" customHeight="true" outlineLevel="0" collapsed="false">
      <c r="B198" s="5" t="s">
        <v>981</v>
      </c>
      <c r="C198" s="419" t="s">
        <v>982</v>
      </c>
      <c r="D198" s="420" t="n">
        <v>193</v>
      </c>
    </row>
    <row r="199" customFormat="false" ht="15.75" hidden="false" customHeight="true" outlineLevel="0" collapsed="false">
      <c r="B199" s="5" t="s">
        <v>983</v>
      </c>
      <c r="C199" s="419" t="s">
        <v>984</v>
      </c>
      <c r="D199" s="420" t="n">
        <v>194</v>
      </c>
    </row>
    <row r="200" customFormat="false" ht="15.75" hidden="false" customHeight="true" outlineLevel="0" collapsed="false">
      <c r="B200" s="5" t="s">
        <v>985</v>
      </c>
      <c r="C200" s="419" t="s">
        <v>986</v>
      </c>
      <c r="D200" s="420" t="n">
        <v>195</v>
      </c>
    </row>
    <row r="201" customFormat="false" ht="15.75" hidden="false" customHeight="true" outlineLevel="0" collapsed="false">
      <c r="B201" s="5" t="s">
        <v>987</v>
      </c>
      <c r="C201" s="419" t="s">
        <v>988</v>
      </c>
      <c r="D201" s="420" t="n">
        <v>196</v>
      </c>
    </row>
    <row r="202" customFormat="false" ht="15.75" hidden="false" customHeight="true" outlineLevel="0" collapsed="false">
      <c r="B202" s="5" t="s">
        <v>93</v>
      </c>
      <c r="C202" s="419" t="s">
        <v>989</v>
      </c>
      <c r="D202" s="420" t="n">
        <v>197</v>
      </c>
    </row>
    <row r="203" customFormat="false" ht="15.75" hidden="false" customHeight="true" outlineLevel="0" collapsed="false">
      <c r="B203" s="5" t="s">
        <v>990</v>
      </c>
      <c r="C203" s="419" t="s">
        <v>991</v>
      </c>
      <c r="D203" s="420" t="n">
        <v>198</v>
      </c>
    </row>
    <row r="204" customFormat="false" ht="15.75" hidden="false" customHeight="true" outlineLevel="0" collapsed="false">
      <c r="B204" s="5" t="s">
        <v>992</v>
      </c>
      <c r="C204" s="419" t="s">
        <v>993</v>
      </c>
      <c r="D204" s="420" t="n">
        <v>199</v>
      </c>
    </row>
    <row r="205" customFormat="false" ht="15.75" hidden="false" customHeight="true" outlineLevel="0" collapsed="false">
      <c r="B205" s="5" t="s">
        <v>994</v>
      </c>
      <c r="C205" s="419" t="s">
        <v>995</v>
      </c>
      <c r="D205" s="420" t="n">
        <v>200</v>
      </c>
    </row>
    <row r="206" customFormat="false" ht="15.75" hidden="false" customHeight="true" outlineLevel="0" collapsed="false">
      <c r="B206" s="5" t="s">
        <v>996</v>
      </c>
      <c r="C206" s="419" t="s">
        <v>997</v>
      </c>
      <c r="D206" s="420" t="n">
        <v>201</v>
      </c>
    </row>
    <row r="207" customFormat="false" ht="15.75" hidden="false" customHeight="true" outlineLevel="0" collapsed="false">
      <c r="B207" s="5" t="s">
        <v>998</v>
      </c>
      <c r="C207" s="419" t="s">
        <v>999</v>
      </c>
      <c r="D207" s="420" t="n">
        <v>202</v>
      </c>
    </row>
    <row r="208" customFormat="false" ht="15.75" hidden="false" customHeight="true" outlineLevel="0" collapsed="false">
      <c r="B208" s="5" t="s">
        <v>1000</v>
      </c>
      <c r="C208" s="419" t="s">
        <v>1001</v>
      </c>
      <c r="D208" s="420" t="n">
        <v>203</v>
      </c>
    </row>
    <row r="209" customFormat="false" ht="15.75" hidden="false" customHeight="true" outlineLevel="0" collapsed="false">
      <c r="B209" s="5" t="s">
        <v>1002</v>
      </c>
      <c r="C209" s="419" t="s">
        <v>1003</v>
      </c>
      <c r="D209" s="420" t="n">
        <v>204</v>
      </c>
    </row>
    <row r="210" customFormat="false" ht="15.75" hidden="false" customHeight="true" outlineLevel="0" collapsed="false">
      <c r="B210" s="5" t="s">
        <v>1004</v>
      </c>
      <c r="C210" s="419" t="s">
        <v>1005</v>
      </c>
      <c r="D210" s="420" t="n">
        <v>205</v>
      </c>
    </row>
    <row r="211" customFormat="false" ht="15.75" hidden="false" customHeight="true" outlineLevel="0" collapsed="false">
      <c r="B211" s="5" t="s">
        <v>1006</v>
      </c>
      <c r="C211" s="419" t="s">
        <v>1007</v>
      </c>
      <c r="D211" s="420" t="n">
        <v>206</v>
      </c>
    </row>
    <row r="212" customFormat="false" ht="15.75" hidden="false" customHeight="true" outlineLevel="0" collapsed="false">
      <c r="B212" s="5" t="s">
        <v>1008</v>
      </c>
      <c r="C212" s="419" t="s">
        <v>1009</v>
      </c>
      <c r="D212" s="420" t="n">
        <v>207</v>
      </c>
    </row>
    <row r="213" customFormat="false" ht="15.75" hidden="false" customHeight="true" outlineLevel="0" collapsed="false">
      <c r="B213" s="5" t="s">
        <v>1010</v>
      </c>
      <c r="C213" s="419" t="s">
        <v>1011</v>
      </c>
      <c r="D213" s="420" t="n">
        <v>208</v>
      </c>
    </row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CCCC"/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4.4453125" defaultRowHeight="15" zeroHeight="false" outlineLevelRow="0" outlineLevelCol="0"/>
  <cols>
    <col collapsed="false" customWidth="true" hidden="false" outlineLevel="0" max="1" min="1" style="0" width="2.71"/>
    <col collapsed="false" customWidth="true" hidden="false" outlineLevel="0" max="2" min="2" style="0" width="36.14"/>
    <col collapsed="false" customWidth="true" hidden="false" outlineLevel="0" max="3" min="3" style="0" width="9.85"/>
    <col collapsed="false" customWidth="true" hidden="false" outlineLevel="0" max="26" min="4" style="0" width="9.14"/>
  </cols>
  <sheetData>
    <row r="1" customFormat="false" ht="9.75" hidden="false" customHeight="true" outlineLevel="0" collapsed="false">
      <c r="A1" s="399"/>
      <c r="B1" s="399"/>
      <c r="C1" s="399"/>
      <c r="D1" s="399"/>
      <c r="E1" s="399"/>
      <c r="F1" s="399"/>
      <c r="G1" s="399"/>
      <c r="H1" s="399"/>
      <c r="I1" s="399"/>
      <c r="J1" s="399"/>
      <c r="K1" s="399"/>
      <c r="L1" s="399"/>
      <c r="M1" s="399"/>
      <c r="N1" s="399"/>
      <c r="O1" s="399"/>
      <c r="P1" s="399"/>
      <c r="Q1" s="399"/>
      <c r="R1" s="399"/>
      <c r="S1" s="399"/>
      <c r="T1" s="399"/>
      <c r="U1" s="399"/>
      <c r="V1" s="399"/>
      <c r="W1" s="399"/>
      <c r="X1" s="399"/>
      <c r="Y1" s="399"/>
      <c r="Z1" s="399"/>
    </row>
    <row r="2" customFormat="false" ht="15" hidden="false" customHeight="false" outlineLevel="0" collapsed="false">
      <c r="A2" s="399"/>
      <c r="B2" s="400" t="s">
        <v>402</v>
      </c>
      <c r="C2" s="401"/>
      <c r="D2" s="399"/>
      <c r="E2" s="399"/>
      <c r="F2" s="399"/>
      <c r="G2" s="399"/>
      <c r="H2" s="399"/>
      <c r="I2" s="399"/>
      <c r="J2" s="399"/>
    </row>
    <row r="3" customFormat="false" ht="15" hidden="false" customHeight="false" outlineLevel="0" collapsed="false">
      <c r="A3" s="399"/>
      <c r="B3" s="400" t="s">
        <v>608</v>
      </c>
      <c r="C3" s="401"/>
      <c r="D3" s="399"/>
      <c r="E3" s="399"/>
      <c r="F3" s="399"/>
      <c r="G3" s="399"/>
      <c r="H3" s="399"/>
      <c r="I3" s="399"/>
      <c r="J3" s="399"/>
    </row>
    <row r="4" customFormat="false" ht="15" hidden="false" customHeight="false" outlineLevel="0" collapsed="false">
      <c r="A4" s="399"/>
      <c r="B4" s="399"/>
      <c r="C4" s="399"/>
      <c r="D4" s="399"/>
      <c r="E4" s="399"/>
      <c r="F4" s="399"/>
      <c r="G4" s="399"/>
      <c r="H4" s="399"/>
      <c r="I4" s="399"/>
      <c r="J4" s="399"/>
      <c r="K4" s="399"/>
      <c r="L4" s="399"/>
      <c r="M4" s="399"/>
      <c r="N4" s="399"/>
      <c r="O4" s="399"/>
      <c r="P4" s="399"/>
      <c r="Q4" s="399"/>
      <c r="R4" s="399"/>
      <c r="S4" s="399"/>
      <c r="T4" s="399"/>
      <c r="U4" s="399"/>
      <c r="V4" s="399"/>
      <c r="W4" s="399"/>
      <c r="X4" s="399"/>
      <c r="Y4" s="399"/>
      <c r="Z4" s="399"/>
    </row>
    <row r="5" customFormat="false" ht="30" hidden="false" customHeight="true" outlineLevel="0" collapsed="false">
      <c r="A5" s="404"/>
      <c r="B5" s="208" t="s">
        <v>1012</v>
      </c>
      <c r="C5" s="421" t="s">
        <v>1013</v>
      </c>
      <c r="D5" s="404"/>
      <c r="E5" s="404"/>
      <c r="F5" s="404"/>
      <c r="G5" s="404"/>
      <c r="H5" s="404"/>
      <c r="I5" s="404"/>
      <c r="J5" s="404"/>
      <c r="K5" s="406"/>
      <c r="L5" s="406"/>
      <c r="M5" s="406"/>
      <c r="N5" s="406"/>
      <c r="O5" s="406"/>
      <c r="P5" s="406"/>
      <c r="Q5" s="406"/>
      <c r="R5" s="406"/>
      <c r="S5" s="406"/>
      <c r="T5" s="406"/>
      <c r="U5" s="406"/>
      <c r="V5" s="406"/>
      <c r="W5" s="406"/>
      <c r="X5" s="406"/>
      <c r="Y5" s="406"/>
      <c r="Z5" s="406"/>
    </row>
    <row r="6" customFormat="false" ht="20.25" hidden="false" customHeight="true" outlineLevel="0" collapsed="false">
      <c r="A6" s="404"/>
      <c r="B6" s="208" t="s">
        <v>1014</v>
      </c>
      <c r="C6" s="422" t="n">
        <v>1</v>
      </c>
      <c r="D6" s="404"/>
      <c r="E6" s="404"/>
      <c r="F6" s="404"/>
      <c r="G6" s="404"/>
      <c r="H6" s="404"/>
      <c r="I6" s="404"/>
      <c r="J6" s="404"/>
      <c r="K6" s="406"/>
      <c r="L6" s="406"/>
      <c r="M6" s="406"/>
      <c r="N6" s="406"/>
      <c r="O6" s="406"/>
      <c r="P6" s="406"/>
      <c r="Q6" s="406"/>
      <c r="R6" s="406"/>
      <c r="S6" s="406"/>
      <c r="T6" s="406"/>
      <c r="U6" s="406"/>
      <c r="V6" s="406"/>
      <c r="W6" s="406"/>
      <c r="X6" s="406"/>
      <c r="Y6" s="406"/>
      <c r="Z6" s="406"/>
    </row>
    <row r="7" customFormat="false" ht="20.25" hidden="false" customHeight="true" outlineLevel="0" collapsed="false">
      <c r="A7" s="404"/>
      <c r="B7" s="208" t="s">
        <v>1015</v>
      </c>
      <c r="C7" s="422" t="n">
        <v>2</v>
      </c>
      <c r="D7" s="404"/>
      <c r="E7" s="404"/>
      <c r="F7" s="404"/>
      <c r="G7" s="404"/>
      <c r="H7" s="404"/>
      <c r="I7" s="404"/>
      <c r="J7" s="404"/>
      <c r="K7" s="406"/>
      <c r="L7" s="406"/>
      <c r="M7" s="406"/>
      <c r="N7" s="406"/>
      <c r="O7" s="406"/>
      <c r="P7" s="406"/>
      <c r="Q7" s="406"/>
      <c r="R7" s="406"/>
      <c r="S7" s="406"/>
      <c r="T7" s="406"/>
      <c r="U7" s="406"/>
      <c r="V7" s="406"/>
      <c r="W7" s="406"/>
      <c r="X7" s="406"/>
      <c r="Y7" s="406"/>
      <c r="Z7" s="406"/>
    </row>
    <row r="8" customFormat="false" ht="15" hidden="false" customHeight="false" outlineLevel="0" collapsed="false">
      <c r="A8" s="399"/>
      <c r="B8" s="399"/>
      <c r="C8" s="399"/>
      <c r="D8" s="399"/>
      <c r="E8" s="399"/>
      <c r="F8" s="399"/>
      <c r="G8" s="399"/>
      <c r="H8" s="399"/>
      <c r="I8" s="399"/>
      <c r="J8" s="399"/>
      <c r="K8" s="399"/>
      <c r="L8" s="399"/>
      <c r="M8" s="399"/>
      <c r="N8" s="399"/>
      <c r="O8" s="399"/>
      <c r="P8" s="399"/>
      <c r="Q8" s="399"/>
      <c r="R8" s="399"/>
      <c r="S8" s="399"/>
      <c r="T8" s="399"/>
      <c r="U8" s="399"/>
      <c r="V8" s="399"/>
      <c r="W8" s="399"/>
      <c r="X8" s="399"/>
      <c r="Y8" s="399"/>
      <c r="Z8" s="399"/>
    </row>
    <row r="9" customFormat="false" ht="15" hidden="false" customHeight="false" outlineLevel="0" collapsed="false">
      <c r="A9" s="399"/>
      <c r="B9" s="399"/>
      <c r="C9" s="399"/>
      <c r="D9" s="399"/>
      <c r="E9" s="399"/>
      <c r="F9" s="399"/>
      <c r="G9" s="399"/>
      <c r="H9" s="399"/>
      <c r="I9" s="399"/>
      <c r="J9" s="399"/>
      <c r="K9" s="399"/>
      <c r="L9" s="399"/>
      <c r="M9" s="399"/>
      <c r="N9" s="399"/>
      <c r="O9" s="399"/>
      <c r="P9" s="399"/>
      <c r="Q9" s="399"/>
      <c r="R9" s="399"/>
      <c r="S9" s="399"/>
      <c r="T9" s="399"/>
      <c r="U9" s="399"/>
      <c r="V9" s="399"/>
      <c r="W9" s="399"/>
      <c r="X9" s="399"/>
      <c r="Y9" s="399"/>
      <c r="Z9" s="399"/>
    </row>
    <row r="10" customFormat="false" ht="15" hidden="false" customHeight="false" outlineLevel="0" collapsed="false">
      <c r="A10" s="399"/>
      <c r="B10" s="399"/>
      <c r="C10" s="399"/>
      <c r="D10" s="399"/>
      <c r="E10" s="399"/>
      <c r="F10" s="399"/>
      <c r="G10" s="399"/>
      <c r="H10" s="399"/>
      <c r="I10" s="399"/>
      <c r="J10" s="399"/>
      <c r="K10" s="399"/>
      <c r="L10" s="399"/>
      <c r="M10" s="399"/>
      <c r="N10" s="399"/>
      <c r="O10" s="399"/>
      <c r="P10" s="399"/>
      <c r="Q10" s="399"/>
      <c r="R10" s="399"/>
      <c r="S10" s="399"/>
      <c r="T10" s="399"/>
      <c r="U10" s="399"/>
      <c r="V10" s="399"/>
      <c r="W10" s="399"/>
      <c r="X10" s="399"/>
      <c r="Y10" s="399"/>
      <c r="Z10" s="399"/>
    </row>
    <row r="11" customFormat="false" ht="15" hidden="false" customHeight="false" outlineLevel="0" collapsed="false">
      <c r="A11" s="399"/>
      <c r="B11" s="399"/>
      <c r="C11" s="399"/>
      <c r="D11" s="399"/>
      <c r="E11" s="399"/>
      <c r="F11" s="399"/>
      <c r="G11" s="399"/>
      <c r="H11" s="399"/>
      <c r="I11" s="399"/>
      <c r="J11" s="399"/>
      <c r="K11" s="399"/>
      <c r="L11" s="399"/>
      <c r="M11" s="399"/>
      <c r="N11" s="399"/>
      <c r="O11" s="399"/>
      <c r="P11" s="399"/>
      <c r="Q11" s="399"/>
      <c r="R11" s="399"/>
      <c r="S11" s="399"/>
      <c r="T11" s="399"/>
      <c r="U11" s="399"/>
      <c r="V11" s="399"/>
      <c r="W11" s="399"/>
      <c r="X11" s="399"/>
      <c r="Y11" s="399"/>
      <c r="Z11" s="399"/>
    </row>
    <row r="12" customFormat="false" ht="15" hidden="false" customHeight="false" outlineLevel="0" collapsed="false">
      <c r="A12" s="399"/>
      <c r="B12" s="399"/>
      <c r="C12" s="399"/>
      <c r="D12" s="399"/>
      <c r="E12" s="399"/>
      <c r="F12" s="399"/>
      <c r="G12" s="399"/>
      <c r="H12" s="399"/>
      <c r="I12" s="399"/>
      <c r="J12" s="399"/>
      <c r="K12" s="399"/>
      <c r="L12" s="399"/>
      <c r="M12" s="399"/>
      <c r="N12" s="399"/>
      <c r="O12" s="399"/>
      <c r="P12" s="399"/>
      <c r="Q12" s="399"/>
      <c r="R12" s="399"/>
      <c r="S12" s="399"/>
      <c r="T12" s="399"/>
      <c r="U12" s="399"/>
      <c r="V12" s="399"/>
      <c r="W12" s="399"/>
      <c r="X12" s="399"/>
      <c r="Y12" s="399"/>
      <c r="Z12" s="399"/>
    </row>
    <row r="13" customFormat="false" ht="15" hidden="false" customHeight="false" outlineLevel="0" collapsed="false">
      <c r="A13" s="399"/>
      <c r="B13" s="399"/>
      <c r="C13" s="399"/>
      <c r="D13" s="399"/>
      <c r="E13" s="399"/>
      <c r="F13" s="399"/>
      <c r="G13" s="399"/>
      <c r="H13" s="399"/>
      <c r="I13" s="399"/>
      <c r="J13" s="399"/>
      <c r="K13" s="399"/>
      <c r="L13" s="399"/>
      <c r="M13" s="399"/>
      <c r="N13" s="399"/>
      <c r="O13" s="399"/>
      <c r="P13" s="399"/>
      <c r="Q13" s="399"/>
      <c r="R13" s="399"/>
      <c r="S13" s="399"/>
      <c r="T13" s="399"/>
      <c r="U13" s="399"/>
      <c r="V13" s="399"/>
      <c r="W13" s="399"/>
      <c r="X13" s="399"/>
      <c r="Y13" s="399"/>
      <c r="Z13" s="399"/>
    </row>
    <row r="14" customFormat="false" ht="15" hidden="false" customHeight="false" outlineLevel="0" collapsed="false">
      <c r="A14" s="399"/>
      <c r="B14" s="399"/>
      <c r="C14" s="399"/>
      <c r="D14" s="399"/>
      <c r="E14" s="399"/>
      <c r="F14" s="399"/>
      <c r="G14" s="399"/>
      <c r="H14" s="399"/>
      <c r="I14" s="399"/>
      <c r="J14" s="399"/>
      <c r="K14" s="399"/>
      <c r="L14" s="399"/>
      <c r="M14" s="399"/>
      <c r="N14" s="399"/>
      <c r="O14" s="399"/>
      <c r="P14" s="399"/>
      <c r="Q14" s="399"/>
      <c r="R14" s="399"/>
      <c r="S14" s="399"/>
      <c r="T14" s="399"/>
      <c r="U14" s="399"/>
      <c r="V14" s="399"/>
      <c r="W14" s="399"/>
      <c r="X14" s="399"/>
      <c r="Y14" s="399"/>
      <c r="Z14" s="399"/>
    </row>
    <row r="15" customFormat="false" ht="15" hidden="false" customHeight="false" outlineLevel="0" collapsed="false">
      <c r="A15" s="399"/>
      <c r="B15" s="399"/>
      <c r="C15" s="399"/>
      <c r="D15" s="399"/>
      <c r="E15" s="399"/>
      <c r="F15" s="399"/>
      <c r="G15" s="399"/>
      <c r="H15" s="399"/>
      <c r="I15" s="399"/>
      <c r="J15" s="399"/>
      <c r="K15" s="399"/>
      <c r="L15" s="399"/>
      <c r="M15" s="399"/>
      <c r="N15" s="399"/>
      <c r="O15" s="399"/>
      <c r="P15" s="399"/>
      <c r="Q15" s="399"/>
      <c r="R15" s="399"/>
      <c r="S15" s="399"/>
      <c r="T15" s="399"/>
      <c r="U15" s="399"/>
      <c r="V15" s="399"/>
      <c r="W15" s="399"/>
      <c r="X15" s="399"/>
      <c r="Y15" s="399"/>
      <c r="Z15" s="399"/>
    </row>
    <row r="16" customFormat="false" ht="15" hidden="false" customHeight="false" outlineLevel="0" collapsed="false">
      <c r="A16" s="399"/>
      <c r="B16" s="399"/>
      <c r="C16" s="399"/>
      <c r="D16" s="399"/>
      <c r="E16" s="399"/>
      <c r="F16" s="399"/>
      <c r="G16" s="399"/>
      <c r="H16" s="399"/>
      <c r="I16" s="399"/>
      <c r="J16" s="399"/>
      <c r="K16" s="399"/>
      <c r="L16" s="399"/>
      <c r="M16" s="399"/>
      <c r="N16" s="399"/>
      <c r="O16" s="399"/>
      <c r="P16" s="399"/>
      <c r="Q16" s="399"/>
      <c r="R16" s="399"/>
      <c r="S16" s="399"/>
      <c r="T16" s="399"/>
      <c r="U16" s="399"/>
      <c r="V16" s="399"/>
      <c r="W16" s="399"/>
      <c r="X16" s="399"/>
      <c r="Y16" s="399"/>
      <c r="Z16" s="399"/>
    </row>
    <row r="17" customFormat="false" ht="15" hidden="false" customHeight="false" outlineLevel="0" collapsed="false">
      <c r="A17" s="399"/>
      <c r="B17" s="399"/>
      <c r="C17" s="399"/>
      <c r="D17" s="399"/>
      <c r="E17" s="399"/>
      <c r="F17" s="399"/>
      <c r="G17" s="399"/>
      <c r="H17" s="399"/>
      <c r="I17" s="399"/>
      <c r="J17" s="399"/>
      <c r="K17" s="399"/>
      <c r="L17" s="399"/>
      <c r="M17" s="399"/>
      <c r="N17" s="399"/>
      <c r="O17" s="399"/>
      <c r="P17" s="399"/>
      <c r="Q17" s="399"/>
      <c r="R17" s="399"/>
      <c r="S17" s="399"/>
      <c r="T17" s="399"/>
      <c r="U17" s="399"/>
      <c r="V17" s="399"/>
      <c r="W17" s="399"/>
      <c r="X17" s="399"/>
      <c r="Y17" s="399"/>
      <c r="Z17" s="399"/>
    </row>
    <row r="18" customFormat="false" ht="15" hidden="false" customHeight="false" outlineLevel="0" collapsed="false">
      <c r="A18" s="399"/>
      <c r="D18" s="399"/>
      <c r="E18" s="399"/>
      <c r="F18" s="399"/>
      <c r="G18" s="399"/>
      <c r="H18" s="399"/>
      <c r="I18" s="399"/>
      <c r="J18" s="399"/>
    </row>
    <row r="19" customFormat="false" ht="15" hidden="false" customHeight="false" outlineLevel="0" collapsed="false">
      <c r="A19" s="399"/>
      <c r="D19" s="399"/>
      <c r="E19" s="399"/>
      <c r="F19" s="399"/>
      <c r="G19" s="399"/>
      <c r="H19" s="399"/>
      <c r="I19" s="399"/>
      <c r="J19" s="399"/>
    </row>
    <row r="20" customFormat="false" ht="15" hidden="false" customHeight="false" outlineLevel="0" collapsed="false">
      <c r="A20" s="399"/>
      <c r="D20" s="399"/>
      <c r="E20" s="399"/>
      <c r="F20" s="399"/>
      <c r="G20" s="399"/>
      <c r="H20" s="399"/>
      <c r="I20" s="399"/>
      <c r="J20" s="399"/>
    </row>
    <row r="21" customFormat="false" ht="15.75" hidden="false" customHeight="true" outlineLevel="0" collapsed="false">
      <c r="A21" s="399"/>
      <c r="D21" s="399"/>
      <c r="E21" s="399"/>
      <c r="F21" s="399"/>
      <c r="G21" s="399"/>
      <c r="H21" s="399"/>
      <c r="I21" s="399"/>
      <c r="J21" s="399"/>
    </row>
    <row r="22" customFormat="false" ht="15.75" hidden="false" customHeight="true" outlineLevel="0" collapsed="false">
      <c r="A22" s="399"/>
      <c r="D22" s="399"/>
      <c r="E22" s="399"/>
      <c r="F22" s="399"/>
      <c r="G22" s="399"/>
      <c r="H22" s="399"/>
      <c r="I22" s="399"/>
      <c r="J22" s="399"/>
    </row>
    <row r="23" customFormat="false" ht="15.75" hidden="false" customHeight="true" outlineLevel="0" collapsed="false">
      <c r="A23" s="399"/>
      <c r="D23" s="399"/>
      <c r="E23" s="399"/>
      <c r="F23" s="399"/>
      <c r="G23" s="399"/>
      <c r="H23" s="399"/>
      <c r="I23" s="399"/>
      <c r="J23" s="399"/>
    </row>
    <row r="24" customFormat="false" ht="15.75" hidden="false" customHeight="true" outlineLevel="0" collapsed="false">
      <c r="A24" s="399"/>
      <c r="D24" s="399"/>
      <c r="E24" s="399"/>
      <c r="F24" s="399"/>
      <c r="G24" s="399"/>
      <c r="H24" s="399"/>
      <c r="I24" s="399"/>
      <c r="J24" s="399"/>
    </row>
    <row r="25" customFormat="false" ht="15.75" hidden="false" customHeight="true" outlineLevel="0" collapsed="false">
      <c r="A25" s="399"/>
      <c r="D25" s="399"/>
      <c r="E25" s="399"/>
      <c r="F25" s="399"/>
      <c r="G25" s="399"/>
      <c r="H25" s="399"/>
      <c r="I25" s="399"/>
      <c r="J25" s="399"/>
    </row>
    <row r="26" customFormat="false" ht="15.75" hidden="false" customHeight="true" outlineLevel="0" collapsed="false">
      <c r="A26" s="399"/>
      <c r="D26" s="399"/>
      <c r="E26" s="399"/>
      <c r="F26" s="399"/>
      <c r="G26" s="399"/>
      <c r="H26" s="399"/>
      <c r="I26" s="399"/>
      <c r="J26" s="399"/>
    </row>
    <row r="27" customFormat="false" ht="15.75" hidden="false" customHeight="true" outlineLevel="0" collapsed="false">
      <c r="A27" s="399"/>
      <c r="D27" s="399"/>
      <c r="E27" s="399"/>
      <c r="F27" s="399"/>
      <c r="G27" s="399"/>
      <c r="H27" s="399"/>
      <c r="I27" s="399"/>
      <c r="J27" s="399"/>
    </row>
    <row r="28" customFormat="false" ht="15.75" hidden="false" customHeight="true" outlineLevel="0" collapsed="false">
      <c r="A28" s="399"/>
      <c r="D28" s="399"/>
      <c r="E28" s="399"/>
      <c r="F28" s="399"/>
      <c r="G28" s="399"/>
      <c r="H28" s="399"/>
      <c r="I28" s="399"/>
      <c r="J28" s="399"/>
    </row>
    <row r="29" customFormat="false" ht="15.75" hidden="false" customHeight="true" outlineLevel="0" collapsed="false">
      <c r="A29" s="399"/>
      <c r="D29" s="399"/>
      <c r="E29" s="399"/>
      <c r="F29" s="399"/>
      <c r="G29" s="399"/>
      <c r="H29" s="399"/>
      <c r="I29" s="399"/>
      <c r="J29" s="399"/>
    </row>
    <row r="30" customFormat="false" ht="15.75" hidden="false" customHeight="true" outlineLevel="0" collapsed="false">
      <c r="A30" s="399"/>
      <c r="D30" s="399"/>
      <c r="E30" s="399"/>
      <c r="F30" s="399"/>
      <c r="G30" s="399"/>
      <c r="H30" s="399"/>
      <c r="I30" s="399"/>
      <c r="J30" s="399"/>
    </row>
    <row r="31" customFormat="false" ht="15.75" hidden="false" customHeight="true" outlineLevel="0" collapsed="false">
      <c r="A31" s="399"/>
      <c r="D31" s="399"/>
      <c r="E31" s="399"/>
      <c r="F31" s="399"/>
      <c r="G31" s="399"/>
      <c r="H31" s="399"/>
      <c r="I31" s="399"/>
      <c r="J31" s="399"/>
    </row>
    <row r="32" customFormat="false" ht="15.75" hidden="false" customHeight="true" outlineLevel="0" collapsed="false">
      <c r="A32" s="399"/>
      <c r="D32" s="399"/>
      <c r="E32" s="399"/>
      <c r="F32" s="399"/>
      <c r="G32" s="399"/>
      <c r="H32" s="399"/>
      <c r="I32" s="399"/>
      <c r="J32" s="399"/>
    </row>
    <row r="33" customFormat="false" ht="15.75" hidden="false" customHeight="true" outlineLevel="0" collapsed="false">
      <c r="A33" s="399"/>
      <c r="D33" s="399"/>
      <c r="E33" s="399"/>
      <c r="F33" s="399"/>
      <c r="G33" s="399"/>
      <c r="H33" s="399"/>
      <c r="I33" s="399"/>
      <c r="J33" s="399"/>
    </row>
    <row r="34" customFormat="false" ht="15.75" hidden="false" customHeight="true" outlineLevel="0" collapsed="false">
      <c r="A34" s="399"/>
      <c r="D34" s="399"/>
      <c r="E34" s="399"/>
      <c r="F34" s="399"/>
      <c r="G34" s="399"/>
      <c r="H34" s="399"/>
      <c r="I34" s="399"/>
      <c r="J34" s="399"/>
    </row>
    <row r="35" customFormat="false" ht="15.75" hidden="false" customHeight="true" outlineLevel="0" collapsed="false">
      <c r="A35" s="399"/>
      <c r="D35" s="399"/>
      <c r="E35" s="399"/>
      <c r="F35" s="399"/>
      <c r="G35" s="399"/>
      <c r="H35" s="399"/>
      <c r="I35" s="399"/>
      <c r="J35" s="399"/>
    </row>
    <row r="36" customFormat="false" ht="15.75" hidden="false" customHeight="true" outlineLevel="0" collapsed="false">
      <c r="A36" s="399"/>
      <c r="D36" s="399"/>
      <c r="E36" s="399"/>
      <c r="F36" s="399"/>
      <c r="G36" s="399"/>
      <c r="H36" s="399"/>
      <c r="I36" s="399"/>
      <c r="J36" s="399"/>
    </row>
    <row r="37" customFormat="false" ht="15.75" hidden="false" customHeight="true" outlineLevel="0" collapsed="false">
      <c r="A37" s="399"/>
      <c r="D37" s="399"/>
      <c r="E37" s="399"/>
      <c r="F37" s="399"/>
      <c r="G37" s="399"/>
      <c r="H37" s="399"/>
      <c r="I37" s="399"/>
      <c r="J37" s="399"/>
    </row>
    <row r="38" customFormat="false" ht="15.75" hidden="false" customHeight="true" outlineLevel="0" collapsed="false">
      <c r="A38" s="399"/>
      <c r="D38" s="399"/>
      <c r="E38" s="399"/>
      <c r="F38" s="399"/>
      <c r="G38" s="399"/>
      <c r="H38" s="399"/>
      <c r="I38" s="399"/>
      <c r="J38" s="399"/>
    </row>
    <row r="39" customFormat="false" ht="15.75" hidden="false" customHeight="true" outlineLevel="0" collapsed="false">
      <c r="A39" s="399"/>
      <c r="D39" s="399"/>
      <c r="E39" s="399"/>
      <c r="F39" s="399"/>
      <c r="G39" s="399"/>
      <c r="H39" s="399"/>
      <c r="I39" s="399"/>
      <c r="J39" s="399"/>
    </row>
    <row r="40" customFormat="false" ht="15.75" hidden="false" customHeight="true" outlineLevel="0" collapsed="false">
      <c r="A40" s="399"/>
      <c r="D40" s="399"/>
      <c r="E40" s="399"/>
      <c r="F40" s="399"/>
      <c r="G40" s="399"/>
      <c r="H40" s="399"/>
      <c r="I40" s="399"/>
      <c r="J40" s="399"/>
    </row>
    <row r="41" customFormat="false" ht="15.75" hidden="false" customHeight="true" outlineLevel="0" collapsed="false">
      <c r="A41" s="399"/>
      <c r="D41" s="399"/>
      <c r="E41" s="399"/>
      <c r="F41" s="399"/>
      <c r="G41" s="399"/>
      <c r="H41" s="399"/>
      <c r="I41" s="399"/>
      <c r="J41" s="399"/>
    </row>
    <row r="42" customFormat="false" ht="15.75" hidden="false" customHeight="true" outlineLevel="0" collapsed="false">
      <c r="A42" s="399"/>
      <c r="D42" s="399"/>
      <c r="E42" s="399"/>
      <c r="F42" s="399"/>
      <c r="G42" s="399"/>
      <c r="H42" s="399"/>
      <c r="I42" s="399"/>
      <c r="J42" s="399"/>
    </row>
    <row r="43" customFormat="false" ht="15.75" hidden="false" customHeight="true" outlineLevel="0" collapsed="false">
      <c r="A43" s="399"/>
      <c r="D43" s="399"/>
      <c r="E43" s="399"/>
      <c r="F43" s="399"/>
      <c r="G43" s="399"/>
      <c r="H43" s="399"/>
      <c r="I43" s="399"/>
      <c r="J43" s="399"/>
    </row>
    <row r="44" customFormat="false" ht="15.75" hidden="false" customHeight="true" outlineLevel="0" collapsed="false">
      <c r="A44" s="399"/>
      <c r="D44" s="399"/>
      <c r="E44" s="399"/>
      <c r="F44" s="399"/>
      <c r="G44" s="399"/>
      <c r="H44" s="399"/>
      <c r="I44" s="399"/>
      <c r="J44" s="399"/>
    </row>
    <row r="45" customFormat="false" ht="15.75" hidden="false" customHeight="true" outlineLevel="0" collapsed="false">
      <c r="A45" s="399"/>
      <c r="D45" s="399"/>
      <c r="E45" s="399"/>
      <c r="F45" s="399"/>
      <c r="G45" s="399"/>
      <c r="H45" s="399"/>
      <c r="I45" s="399"/>
      <c r="J45" s="399"/>
    </row>
    <row r="46" customFormat="false" ht="15.75" hidden="false" customHeight="true" outlineLevel="0" collapsed="false">
      <c r="A46" s="399"/>
      <c r="D46" s="399"/>
      <c r="E46" s="399"/>
      <c r="F46" s="399"/>
      <c r="G46" s="399"/>
      <c r="H46" s="399"/>
      <c r="I46" s="399"/>
      <c r="J46" s="399"/>
    </row>
    <row r="47" customFormat="false" ht="15.75" hidden="false" customHeight="true" outlineLevel="0" collapsed="false">
      <c r="A47" s="399"/>
      <c r="D47" s="399"/>
      <c r="E47" s="399"/>
      <c r="F47" s="399"/>
      <c r="G47" s="399"/>
      <c r="H47" s="399"/>
      <c r="I47" s="399"/>
      <c r="J47" s="399"/>
    </row>
    <row r="48" customFormat="false" ht="15.75" hidden="false" customHeight="true" outlineLevel="0" collapsed="false">
      <c r="A48" s="399"/>
      <c r="D48" s="399"/>
      <c r="E48" s="399"/>
      <c r="F48" s="399"/>
      <c r="G48" s="399"/>
      <c r="H48" s="399"/>
      <c r="I48" s="399"/>
      <c r="J48" s="399"/>
    </row>
    <row r="49" customFormat="false" ht="15.75" hidden="false" customHeight="true" outlineLevel="0" collapsed="false">
      <c r="A49" s="399"/>
      <c r="D49" s="399"/>
      <c r="E49" s="399"/>
      <c r="F49" s="399"/>
      <c r="G49" s="399"/>
      <c r="H49" s="399"/>
      <c r="I49" s="399"/>
      <c r="J49" s="399"/>
    </row>
    <row r="50" customFormat="false" ht="15.75" hidden="false" customHeight="true" outlineLevel="0" collapsed="false">
      <c r="A50" s="399"/>
      <c r="D50" s="399"/>
      <c r="E50" s="399"/>
      <c r="F50" s="399"/>
      <c r="G50" s="399"/>
      <c r="H50" s="399"/>
      <c r="I50" s="399"/>
      <c r="J50" s="399"/>
    </row>
    <row r="51" customFormat="false" ht="15.75" hidden="false" customHeight="true" outlineLevel="0" collapsed="false">
      <c r="A51" s="399"/>
      <c r="D51" s="399"/>
      <c r="E51" s="399"/>
      <c r="F51" s="399"/>
      <c r="G51" s="399"/>
      <c r="H51" s="399"/>
      <c r="I51" s="399"/>
      <c r="J51" s="399"/>
    </row>
    <row r="52" customFormat="false" ht="15.75" hidden="false" customHeight="true" outlineLevel="0" collapsed="false">
      <c r="A52" s="399"/>
      <c r="D52" s="399"/>
      <c r="E52" s="399"/>
      <c r="F52" s="399"/>
      <c r="G52" s="399"/>
      <c r="H52" s="399"/>
      <c r="I52" s="399"/>
      <c r="J52" s="399"/>
    </row>
    <row r="53" customFormat="false" ht="15.75" hidden="false" customHeight="true" outlineLevel="0" collapsed="false">
      <c r="A53" s="399"/>
      <c r="D53" s="399"/>
      <c r="E53" s="399"/>
      <c r="F53" s="399"/>
      <c r="G53" s="399"/>
      <c r="H53" s="399"/>
      <c r="I53" s="399"/>
      <c r="J53" s="399"/>
    </row>
    <row r="54" customFormat="false" ht="15.75" hidden="false" customHeight="true" outlineLevel="0" collapsed="false">
      <c r="A54" s="399"/>
      <c r="D54" s="399"/>
      <c r="E54" s="399"/>
      <c r="F54" s="399"/>
      <c r="G54" s="399"/>
      <c r="H54" s="399"/>
      <c r="I54" s="399"/>
      <c r="J54" s="399"/>
    </row>
    <row r="55" customFormat="false" ht="15.75" hidden="false" customHeight="true" outlineLevel="0" collapsed="false">
      <c r="A55" s="399"/>
      <c r="D55" s="399"/>
      <c r="E55" s="399"/>
      <c r="F55" s="399"/>
      <c r="G55" s="399"/>
      <c r="H55" s="399"/>
      <c r="I55" s="399"/>
      <c r="J55" s="399"/>
    </row>
    <row r="56" customFormat="false" ht="15.75" hidden="false" customHeight="true" outlineLevel="0" collapsed="false">
      <c r="A56" s="399"/>
      <c r="D56" s="399"/>
      <c r="E56" s="399"/>
      <c r="F56" s="399"/>
      <c r="G56" s="399"/>
      <c r="H56" s="399"/>
      <c r="I56" s="399"/>
      <c r="J56" s="399"/>
    </row>
    <row r="57" customFormat="false" ht="15.75" hidden="false" customHeight="true" outlineLevel="0" collapsed="false">
      <c r="A57" s="399"/>
      <c r="D57" s="399"/>
      <c r="E57" s="399"/>
      <c r="F57" s="399"/>
      <c r="G57" s="399"/>
      <c r="H57" s="399"/>
      <c r="I57" s="399"/>
      <c r="J57" s="399"/>
    </row>
    <row r="58" customFormat="false" ht="15.75" hidden="false" customHeight="true" outlineLevel="0" collapsed="false">
      <c r="A58" s="399"/>
      <c r="D58" s="399"/>
      <c r="E58" s="399"/>
      <c r="F58" s="399"/>
      <c r="G58" s="399"/>
      <c r="H58" s="399"/>
      <c r="I58" s="399"/>
      <c r="J58" s="399"/>
    </row>
    <row r="59" customFormat="false" ht="15.75" hidden="false" customHeight="true" outlineLevel="0" collapsed="false">
      <c r="A59" s="399"/>
      <c r="D59" s="399"/>
      <c r="E59" s="399"/>
      <c r="F59" s="399"/>
      <c r="G59" s="399"/>
      <c r="H59" s="399"/>
      <c r="I59" s="399"/>
      <c r="J59" s="399"/>
    </row>
    <row r="60" customFormat="false" ht="15.75" hidden="false" customHeight="true" outlineLevel="0" collapsed="false">
      <c r="A60" s="399"/>
      <c r="D60" s="399"/>
      <c r="E60" s="399"/>
      <c r="F60" s="399"/>
      <c r="G60" s="399"/>
      <c r="H60" s="399"/>
      <c r="I60" s="399"/>
      <c r="J60" s="399"/>
    </row>
    <row r="61" customFormat="false" ht="15.75" hidden="false" customHeight="true" outlineLevel="0" collapsed="false">
      <c r="A61" s="399"/>
      <c r="D61" s="399"/>
      <c r="E61" s="399"/>
      <c r="F61" s="399"/>
      <c r="G61" s="399"/>
      <c r="H61" s="399"/>
      <c r="I61" s="399"/>
      <c r="J61" s="399"/>
    </row>
    <row r="62" customFormat="false" ht="15.75" hidden="false" customHeight="true" outlineLevel="0" collapsed="false">
      <c r="A62" s="399"/>
      <c r="D62" s="399"/>
      <c r="E62" s="399"/>
      <c r="F62" s="399"/>
      <c r="G62" s="399"/>
      <c r="H62" s="399"/>
      <c r="I62" s="399"/>
      <c r="J62" s="399"/>
    </row>
    <row r="63" customFormat="false" ht="15.75" hidden="false" customHeight="true" outlineLevel="0" collapsed="false">
      <c r="A63" s="399"/>
      <c r="D63" s="399"/>
      <c r="E63" s="399"/>
      <c r="F63" s="399"/>
      <c r="G63" s="399"/>
      <c r="H63" s="399"/>
      <c r="I63" s="399"/>
      <c r="J63" s="399"/>
    </row>
    <row r="64" customFormat="false" ht="15.75" hidden="false" customHeight="true" outlineLevel="0" collapsed="false">
      <c r="A64" s="399"/>
      <c r="D64" s="399"/>
      <c r="E64" s="399"/>
      <c r="F64" s="399"/>
      <c r="G64" s="399"/>
      <c r="H64" s="399"/>
      <c r="I64" s="399"/>
      <c r="J64" s="399"/>
    </row>
    <row r="65" customFormat="false" ht="15.75" hidden="false" customHeight="true" outlineLevel="0" collapsed="false">
      <c r="A65" s="399"/>
      <c r="D65" s="399"/>
      <c r="E65" s="399"/>
      <c r="F65" s="399"/>
      <c r="G65" s="399"/>
      <c r="H65" s="399"/>
      <c r="I65" s="399"/>
      <c r="J65" s="399"/>
    </row>
    <row r="66" customFormat="false" ht="15.75" hidden="false" customHeight="true" outlineLevel="0" collapsed="false">
      <c r="A66" s="399"/>
      <c r="D66" s="399"/>
      <c r="E66" s="399"/>
      <c r="F66" s="399"/>
      <c r="G66" s="399"/>
      <c r="H66" s="399"/>
      <c r="I66" s="399"/>
      <c r="J66" s="399"/>
    </row>
    <row r="67" customFormat="false" ht="15.75" hidden="false" customHeight="true" outlineLevel="0" collapsed="false">
      <c r="A67" s="399"/>
      <c r="D67" s="399"/>
      <c r="E67" s="399"/>
      <c r="F67" s="399"/>
      <c r="G67" s="399"/>
      <c r="H67" s="399"/>
      <c r="I67" s="399"/>
      <c r="J67" s="399"/>
    </row>
    <row r="68" customFormat="false" ht="15.75" hidden="false" customHeight="true" outlineLevel="0" collapsed="false">
      <c r="A68" s="399"/>
      <c r="D68" s="399"/>
      <c r="E68" s="399"/>
      <c r="F68" s="399"/>
      <c r="G68" s="399"/>
      <c r="H68" s="399"/>
      <c r="I68" s="399"/>
      <c r="J68" s="399"/>
    </row>
    <row r="69" customFormat="false" ht="15.75" hidden="false" customHeight="true" outlineLevel="0" collapsed="false">
      <c r="A69" s="399"/>
      <c r="D69" s="399"/>
      <c r="E69" s="399"/>
      <c r="F69" s="399"/>
      <c r="G69" s="399"/>
      <c r="H69" s="399"/>
      <c r="I69" s="399"/>
      <c r="J69" s="399"/>
    </row>
    <row r="70" customFormat="false" ht="15.75" hidden="false" customHeight="true" outlineLevel="0" collapsed="false">
      <c r="A70" s="399"/>
      <c r="D70" s="399"/>
      <c r="E70" s="399"/>
      <c r="F70" s="399"/>
      <c r="G70" s="399"/>
      <c r="H70" s="399"/>
      <c r="I70" s="399"/>
      <c r="J70" s="399"/>
    </row>
    <row r="71" customFormat="false" ht="15.75" hidden="false" customHeight="true" outlineLevel="0" collapsed="false">
      <c r="A71" s="399"/>
      <c r="D71" s="399"/>
      <c r="E71" s="399"/>
      <c r="F71" s="399"/>
      <c r="G71" s="399"/>
      <c r="H71" s="399"/>
      <c r="I71" s="399"/>
      <c r="J71" s="399"/>
    </row>
    <row r="72" customFormat="false" ht="15.75" hidden="false" customHeight="true" outlineLevel="0" collapsed="false">
      <c r="A72" s="399"/>
      <c r="D72" s="399"/>
      <c r="E72" s="399"/>
      <c r="F72" s="399"/>
      <c r="G72" s="399"/>
      <c r="H72" s="399"/>
      <c r="I72" s="399"/>
      <c r="J72" s="399"/>
    </row>
    <row r="73" customFormat="false" ht="15.75" hidden="false" customHeight="true" outlineLevel="0" collapsed="false">
      <c r="A73" s="399"/>
      <c r="D73" s="399"/>
      <c r="E73" s="399"/>
      <c r="F73" s="399"/>
      <c r="G73" s="399"/>
      <c r="H73" s="399"/>
      <c r="I73" s="399"/>
      <c r="J73" s="399"/>
    </row>
    <row r="74" customFormat="false" ht="15.75" hidden="false" customHeight="true" outlineLevel="0" collapsed="false">
      <c r="A74" s="399"/>
      <c r="D74" s="399"/>
      <c r="E74" s="399"/>
      <c r="F74" s="399"/>
      <c r="G74" s="399"/>
      <c r="H74" s="399"/>
      <c r="I74" s="399"/>
      <c r="J74" s="399"/>
    </row>
    <row r="75" customFormat="false" ht="15.75" hidden="false" customHeight="true" outlineLevel="0" collapsed="false">
      <c r="A75" s="399"/>
      <c r="D75" s="399"/>
      <c r="E75" s="399"/>
      <c r="F75" s="399"/>
      <c r="G75" s="399"/>
      <c r="H75" s="399"/>
      <c r="I75" s="399"/>
      <c r="J75" s="399"/>
    </row>
    <row r="76" customFormat="false" ht="15.75" hidden="false" customHeight="true" outlineLevel="0" collapsed="false">
      <c r="A76" s="399"/>
      <c r="D76" s="399"/>
      <c r="E76" s="399"/>
      <c r="F76" s="399"/>
      <c r="G76" s="399"/>
      <c r="H76" s="399"/>
      <c r="I76" s="399"/>
      <c r="J76" s="399"/>
    </row>
    <row r="77" customFormat="false" ht="15.75" hidden="false" customHeight="true" outlineLevel="0" collapsed="false">
      <c r="A77" s="399"/>
      <c r="D77" s="399"/>
      <c r="E77" s="399"/>
      <c r="F77" s="399"/>
      <c r="G77" s="399"/>
      <c r="H77" s="399"/>
      <c r="I77" s="399"/>
      <c r="J77" s="399"/>
    </row>
    <row r="78" customFormat="false" ht="15.75" hidden="false" customHeight="true" outlineLevel="0" collapsed="false">
      <c r="A78" s="399"/>
      <c r="D78" s="399"/>
      <c r="E78" s="399"/>
      <c r="F78" s="399"/>
      <c r="G78" s="399"/>
      <c r="H78" s="399"/>
      <c r="I78" s="399"/>
      <c r="J78" s="399"/>
    </row>
    <row r="79" customFormat="false" ht="15.75" hidden="false" customHeight="true" outlineLevel="0" collapsed="false">
      <c r="A79" s="399"/>
      <c r="D79" s="399"/>
      <c r="E79" s="399"/>
      <c r="F79" s="399"/>
      <c r="G79" s="399"/>
      <c r="H79" s="399"/>
      <c r="I79" s="399"/>
      <c r="J79" s="399"/>
    </row>
    <row r="80" customFormat="false" ht="15.75" hidden="false" customHeight="true" outlineLevel="0" collapsed="false">
      <c r="A80" s="399"/>
      <c r="D80" s="399"/>
      <c r="E80" s="399"/>
      <c r="F80" s="399"/>
      <c r="G80" s="399"/>
      <c r="H80" s="399"/>
      <c r="I80" s="399"/>
      <c r="J80" s="399"/>
    </row>
    <row r="81" customFormat="false" ht="15.75" hidden="false" customHeight="true" outlineLevel="0" collapsed="false">
      <c r="A81" s="399"/>
      <c r="D81" s="399"/>
      <c r="E81" s="399"/>
      <c r="F81" s="399"/>
      <c r="G81" s="399"/>
      <c r="H81" s="399"/>
      <c r="I81" s="399"/>
      <c r="J81" s="399"/>
    </row>
    <row r="82" customFormat="false" ht="15.75" hidden="false" customHeight="true" outlineLevel="0" collapsed="false">
      <c r="A82" s="399"/>
      <c r="D82" s="399"/>
      <c r="E82" s="399"/>
      <c r="F82" s="399"/>
      <c r="G82" s="399"/>
      <c r="H82" s="399"/>
      <c r="I82" s="399"/>
      <c r="J82" s="399"/>
    </row>
    <row r="83" customFormat="false" ht="15.75" hidden="false" customHeight="true" outlineLevel="0" collapsed="false">
      <c r="A83" s="399"/>
      <c r="D83" s="399"/>
      <c r="E83" s="399"/>
      <c r="F83" s="399"/>
      <c r="G83" s="399"/>
      <c r="H83" s="399"/>
      <c r="I83" s="399"/>
      <c r="J83" s="399"/>
    </row>
    <row r="84" customFormat="false" ht="15.75" hidden="false" customHeight="true" outlineLevel="0" collapsed="false">
      <c r="A84" s="399"/>
      <c r="D84" s="399"/>
      <c r="E84" s="399"/>
      <c r="F84" s="399"/>
      <c r="G84" s="399"/>
      <c r="H84" s="399"/>
      <c r="I84" s="399"/>
      <c r="J84" s="399"/>
    </row>
    <row r="85" customFormat="false" ht="15.75" hidden="false" customHeight="true" outlineLevel="0" collapsed="false">
      <c r="A85" s="399"/>
      <c r="D85" s="399"/>
      <c r="E85" s="399"/>
      <c r="F85" s="399"/>
      <c r="G85" s="399"/>
      <c r="H85" s="399"/>
      <c r="I85" s="399"/>
      <c r="J85" s="399"/>
    </row>
    <row r="86" customFormat="false" ht="15.75" hidden="false" customHeight="true" outlineLevel="0" collapsed="false">
      <c r="A86" s="399"/>
      <c r="D86" s="399"/>
      <c r="E86" s="399"/>
      <c r="F86" s="399"/>
      <c r="G86" s="399"/>
      <c r="H86" s="399"/>
      <c r="I86" s="399"/>
      <c r="J86" s="399"/>
    </row>
    <row r="87" customFormat="false" ht="15.75" hidden="false" customHeight="true" outlineLevel="0" collapsed="false">
      <c r="A87" s="399"/>
      <c r="D87" s="399"/>
      <c r="E87" s="399"/>
      <c r="F87" s="399"/>
      <c r="G87" s="399"/>
      <c r="H87" s="399"/>
      <c r="I87" s="399"/>
      <c r="J87" s="399"/>
    </row>
    <row r="88" customFormat="false" ht="15.75" hidden="false" customHeight="true" outlineLevel="0" collapsed="false">
      <c r="A88" s="399"/>
      <c r="D88" s="399"/>
      <c r="E88" s="399"/>
      <c r="F88" s="399"/>
      <c r="G88" s="399"/>
      <c r="H88" s="399"/>
      <c r="I88" s="399"/>
      <c r="J88" s="399"/>
    </row>
    <row r="89" customFormat="false" ht="15.75" hidden="false" customHeight="true" outlineLevel="0" collapsed="false">
      <c r="A89" s="399"/>
      <c r="D89" s="399"/>
      <c r="E89" s="399"/>
      <c r="F89" s="399"/>
      <c r="G89" s="399"/>
      <c r="H89" s="399"/>
      <c r="I89" s="399"/>
      <c r="J89" s="399"/>
    </row>
    <row r="90" customFormat="false" ht="15.75" hidden="false" customHeight="true" outlineLevel="0" collapsed="false">
      <c r="A90" s="399"/>
      <c r="D90" s="399"/>
      <c r="E90" s="399"/>
      <c r="F90" s="399"/>
      <c r="G90" s="399"/>
      <c r="H90" s="399"/>
      <c r="I90" s="399"/>
      <c r="J90" s="399"/>
    </row>
    <row r="91" customFormat="false" ht="15.75" hidden="false" customHeight="true" outlineLevel="0" collapsed="false">
      <c r="A91" s="399"/>
      <c r="D91" s="399"/>
      <c r="E91" s="399"/>
      <c r="F91" s="399"/>
      <c r="G91" s="399"/>
      <c r="H91" s="399"/>
      <c r="I91" s="399"/>
      <c r="J91" s="399"/>
    </row>
    <row r="92" customFormat="false" ht="15.75" hidden="false" customHeight="true" outlineLevel="0" collapsed="false">
      <c r="A92" s="399"/>
      <c r="D92" s="399"/>
      <c r="E92" s="399"/>
      <c r="F92" s="399"/>
      <c r="G92" s="399"/>
      <c r="H92" s="399"/>
      <c r="I92" s="399"/>
      <c r="J92" s="399"/>
    </row>
    <row r="93" customFormat="false" ht="15.75" hidden="false" customHeight="true" outlineLevel="0" collapsed="false">
      <c r="A93" s="399"/>
      <c r="D93" s="399"/>
      <c r="E93" s="399"/>
      <c r="F93" s="399"/>
      <c r="G93" s="399"/>
      <c r="H93" s="399"/>
      <c r="I93" s="399"/>
      <c r="J93" s="399"/>
    </row>
    <row r="94" customFormat="false" ht="15.75" hidden="false" customHeight="true" outlineLevel="0" collapsed="false">
      <c r="A94" s="399"/>
      <c r="D94" s="399"/>
      <c r="E94" s="399"/>
      <c r="F94" s="399"/>
      <c r="G94" s="399"/>
      <c r="H94" s="399"/>
      <c r="I94" s="399"/>
      <c r="J94" s="399"/>
    </row>
    <row r="95" customFormat="false" ht="15.75" hidden="false" customHeight="true" outlineLevel="0" collapsed="false">
      <c r="A95" s="399"/>
      <c r="D95" s="399"/>
      <c r="E95" s="399"/>
      <c r="F95" s="399"/>
      <c r="G95" s="399"/>
      <c r="H95" s="399"/>
      <c r="I95" s="399"/>
      <c r="J95" s="399"/>
    </row>
    <row r="96" customFormat="false" ht="15.75" hidden="false" customHeight="true" outlineLevel="0" collapsed="false">
      <c r="A96" s="399"/>
      <c r="D96" s="399"/>
      <c r="E96" s="399"/>
      <c r="F96" s="399"/>
      <c r="G96" s="399"/>
      <c r="H96" s="399"/>
      <c r="I96" s="399"/>
      <c r="J96" s="399"/>
    </row>
    <row r="97" customFormat="false" ht="15.75" hidden="false" customHeight="true" outlineLevel="0" collapsed="false">
      <c r="A97" s="399"/>
      <c r="D97" s="399"/>
      <c r="E97" s="399"/>
      <c r="F97" s="399"/>
      <c r="G97" s="399"/>
      <c r="H97" s="399"/>
      <c r="I97" s="399"/>
      <c r="J97" s="399"/>
    </row>
    <row r="98" customFormat="false" ht="15.75" hidden="false" customHeight="true" outlineLevel="0" collapsed="false">
      <c r="A98" s="399"/>
      <c r="D98" s="399"/>
      <c r="E98" s="399"/>
      <c r="F98" s="399"/>
      <c r="G98" s="399"/>
      <c r="H98" s="399"/>
      <c r="I98" s="399"/>
      <c r="J98" s="399"/>
    </row>
    <row r="99" customFormat="false" ht="15.75" hidden="false" customHeight="true" outlineLevel="0" collapsed="false">
      <c r="A99" s="399"/>
      <c r="D99" s="399"/>
      <c r="E99" s="399"/>
      <c r="F99" s="399"/>
      <c r="G99" s="399"/>
      <c r="H99" s="399"/>
      <c r="I99" s="399"/>
      <c r="J99" s="399"/>
    </row>
    <row r="100" customFormat="false" ht="15.75" hidden="false" customHeight="true" outlineLevel="0" collapsed="false">
      <c r="A100" s="399"/>
      <c r="D100" s="399"/>
      <c r="E100" s="399"/>
      <c r="F100" s="399"/>
      <c r="G100" s="399"/>
      <c r="H100" s="399"/>
      <c r="I100" s="399"/>
      <c r="J100" s="399"/>
    </row>
    <row r="101" customFormat="false" ht="15.75" hidden="false" customHeight="true" outlineLevel="0" collapsed="false">
      <c r="A101" s="399"/>
      <c r="D101" s="399"/>
      <c r="E101" s="399"/>
      <c r="F101" s="399"/>
      <c r="G101" s="399"/>
      <c r="H101" s="399"/>
      <c r="I101" s="399"/>
      <c r="J101" s="399"/>
    </row>
    <row r="102" customFormat="false" ht="15.75" hidden="false" customHeight="true" outlineLevel="0" collapsed="false">
      <c r="A102" s="399"/>
      <c r="D102" s="399"/>
      <c r="E102" s="399"/>
      <c r="F102" s="399"/>
      <c r="G102" s="399"/>
      <c r="H102" s="399"/>
      <c r="I102" s="399"/>
      <c r="J102" s="399"/>
    </row>
    <row r="103" customFormat="false" ht="15.75" hidden="false" customHeight="true" outlineLevel="0" collapsed="false">
      <c r="A103" s="399"/>
      <c r="D103" s="399"/>
      <c r="E103" s="399"/>
      <c r="F103" s="399"/>
      <c r="G103" s="399"/>
      <c r="H103" s="399"/>
      <c r="I103" s="399"/>
      <c r="J103" s="399"/>
    </row>
    <row r="104" customFormat="false" ht="15.75" hidden="false" customHeight="true" outlineLevel="0" collapsed="false">
      <c r="A104" s="399"/>
      <c r="D104" s="399"/>
      <c r="E104" s="399"/>
      <c r="F104" s="399"/>
      <c r="G104" s="399"/>
      <c r="H104" s="399"/>
      <c r="I104" s="399"/>
      <c r="J104" s="399"/>
    </row>
    <row r="105" customFormat="false" ht="15.75" hidden="false" customHeight="true" outlineLevel="0" collapsed="false">
      <c r="A105" s="399"/>
      <c r="D105" s="399"/>
      <c r="E105" s="399"/>
      <c r="F105" s="399"/>
      <c r="G105" s="399"/>
      <c r="H105" s="399"/>
      <c r="I105" s="399"/>
      <c r="J105" s="399"/>
    </row>
    <row r="106" customFormat="false" ht="15.75" hidden="false" customHeight="true" outlineLevel="0" collapsed="false">
      <c r="A106" s="399"/>
      <c r="D106" s="399"/>
      <c r="E106" s="399"/>
      <c r="F106" s="399"/>
      <c r="G106" s="399"/>
      <c r="H106" s="399"/>
      <c r="I106" s="399"/>
      <c r="J106" s="399"/>
    </row>
    <row r="107" customFormat="false" ht="15.75" hidden="false" customHeight="true" outlineLevel="0" collapsed="false">
      <c r="A107" s="399"/>
      <c r="D107" s="399"/>
      <c r="E107" s="399"/>
      <c r="F107" s="399"/>
      <c r="G107" s="399"/>
      <c r="H107" s="399"/>
      <c r="I107" s="399"/>
      <c r="J107" s="399"/>
    </row>
    <row r="108" customFormat="false" ht="15.75" hidden="false" customHeight="true" outlineLevel="0" collapsed="false">
      <c r="A108" s="399"/>
      <c r="D108" s="399"/>
      <c r="E108" s="399"/>
      <c r="F108" s="399"/>
      <c r="G108" s="399"/>
      <c r="H108" s="399"/>
      <c r="I108" s="399"/>
      <c r="J108" s="399"/>
    </row>
    <row r="109" customFormat="false" ht="15.75" hidden="false" customHeight="true" outlineLevel="0" collapsed="false">
      <c r="A109" s="399"/>
      <c r="D109" s="399"/>
      <c r="E109" s="399"/>
      <c r="F109" s="399"/>
      <c r="G109" s="399"/>
      <c r="H109" s="399"/>
      <c r="I109" s="399"/>
      <c r="J109" s="399"/>
    </row>
    <row r="110" customFormat="false" ht="15.75" hidden="false" customHeight="true" outlineLevel="0" collapsed="false">
      <c r="A110" s="399"/>
      <c r="D110" s="399"/>
      <c r="E110" s="399"/>
      <c r="F110" s="399"/>
      <c r="G110" s="399"/>
      <c r="H110" s="399"/>
      <c r="I110" s="399"/>
      <c r="J110" s="399"/>
    </row>
    <row r="111" customFormat="false" ht="15.75" hidden="false" customHeight="true" outlineLevel="0" collapsed="false">
      <c r="A111" s="399"/>
      <c r="D111" s="399"/>
      <c r="E111" s="399"/>
      <c r="F111" s="399"/>
      <c r="G111" s="399"/>
      <c r="H111" s="399"/>
      <c r="I111" s="399"/>
      <c r="J111" s="399"/>
    </row>
    <row r="112" customFormat="false" ht="15.75" hidden="false" customHeight="true" outlineLevel="0" collapsed="false">
      <c r="A112" s="399"/>
      <c r="D112" s="399"/>
      <c r="E112" s="399"/>
      <c r="F112" s="399"/>
      <c r="G112" s="399"/>
      <c r="H112" s="399"/>
      <c r="I112" s="399"/>
      <c r="J112" s="399"/>
    </row>
    <row r="113" customFormat="false" ht="15.75" hidden="false" customHeight="true" outlineLevel="0" collapsed="false">
      <c r="A113" s="399"/>
      <c r="D113" s="399"/>
      <c r="E113" s="399"/>
      <c r="F113" s="399"/>
      <c r="G113" s="399"/>
      <c r="H113" s="399"/>
      <c r="I113" s="399"/>
      <c r="J113" s="399"/>
    </row>
    <row r="114" customFormat="false" ht="15.75" hidden="false" customHeight="true" outlineLevel="0" collapsed="false">
      <c r="A114" s="399"/>
      <c r="D114" s="399"/>
      <c r="E114" s="399"/>
      <c r="F114" s="399"/>
      <c r="G114" s="399"/>
      <c r="H114" s="399"/>
      <c r="I114" s="399"/>
      <c r="J114" s="399"/>
    </row>
    <row r="115" customFormat="false" ht="15.75" hidden="false" customHeight="true" outlineLevel="0" collapsed="false">
      <c r="A115" s="399"/>
      <c r="D115" s="399"/>
      <c r="E115" s="399"/>
      <c r="F115" s="399"/>
      <c r="G115" s="399"/>
      <c r="H115" s="399"/>
      <c r="I115" s="399"/>
      <c r="J115" s="399"/>
    </row>
    <row r="116" customFormat="false" ht="15.75" hidden="false" customHeight="true" outlineLevel="0" collapsed="false">
      <c r="A116" s="399"/>
      <c r="D116" s="399"/>
      <c r="E116" s="399"/>
      <c r="F116" s="399"/>
      <c r="G116" s="399"/>
      <c r="H116" s="399"/>
      <c r="I116" s="399"/>
      <c r="J116" s="399"/>
    </row>
    <row r="117" customFormat="false" ht="15.75" hidden="false" customHeight="true" outlineLevel="0" collapsed="false">
      <c r="A117" s="399"/>
      <c r="D117" s="399"/>
      <c r="E117" s="399"/>
      <c r="F117" s="399"/>
      <c r="G117" s="399"/>
      <c r="H117" s="399"/>
      <c r="I117" s="399"/>
      <c r="J117" s="399"/>
    </row>
    <row r="118" customFormat="false" ht="15.75" hidden="false" customHeight="true" outlineLevel="0" collapsed="false">
      <c r="A118" s="399"/>
      <c r="D118" s="399"/>
      <c r="E118" s="399"/>
      <c r="F118" s="399"/>
      <c r="G118" s="399"/>
      <c r="H118" s="399"/>
      <c r="I118" s="399"/>
      <c r="J118" s="399"/>
    </row>
    <row r="119" customFormat="false" ht="15.75" hidden="false" customHeight="true" outlineLevel="0" collapsed="false">
      <c r="A119" s="399"/>
      <c r="D119" s="399"/>
      <c r="E119" s="399"/>
      <c r="F119" s="399"/>
      <c r="G119" s="399"/>
      <c r="H119" s="399"/>
      <c r="I119" s="399"/>
      <c r="J119" s="399"/>
    </row>
    <row r="120" customFormat="false" ht="15.75" hidden="false" customHeight="true" outlineLevel="0" collapsed="false">
      <c r="A120" s="399"/>
      <c r="D120" s="399"/>
      <c r="E120" s="399"/>
      <c r="F120" s="399"/>
      <c r="G120" s="399"/>
      <c r="H120" s="399"/>
      <c r="I120" s="399"/>
      <c r="J120" s="399"/>
    </row>
    <row r="121" customFormat="false" ht="15.75" hidden="false" customHeight="true" outlineLevel="0" collapsed="false">
      <c r="A121" s="399"/>
      <c r="D121" s="399"/>
      <c r="E121" s="399"/>
      <c r="F121" s="399"/>
      <c r="G121" s="399"/>
      <c r="H121" s="399"/>
      <c r="I121" s="399"/>
      <c r="J121" s="399"/>
    </row>
    <row r="122" customFormat="false" ht="15.75" hidden="false" customHeight="true" outlineLevel="0" collapsed="false">
      <c r="A122" s="399"/>
      <c r="D122" s="399"/>
      <c r="E122" s="399"/>
      <c r="F122" s="399"/>
      <c r="G122" s="399"/>
      <c r="H122" s="399"/>
      <c r="I122" s="399"/>
      <c r="J122" s="399"/>
    </row>
    <row r="123" customFormat="false" ht="15.75" hidden="false" customHeight="true" outlineLevel="0" collapsed="false">
      <c r="A123" s="399"/>
      <c r="D123" s="399"/>
      <c r="E123" s="399"/>
      <c r="F123" s="399"/>
      <c r="G123" s="399"/>
      <c r="H123" s="399"/>
      <c r="I123" s="399"/>
      <c r="J123" s="399"/>
    </row>
    <row r="124" customFormat="false" ht="15.75" hidden="false" customHeight="true" outlineLevel="0" collapsed="false">
      <c r="A124" s="399"/>
      <c r="D124" s="399"/>
      <c r="E124" s="399"/>
      <c r="F124" s="399"/>
      <c r="G124" s="399"/>
      <c r="H124" s="399"/>
      <c r="I124" s="399"/>
      <c r="J124" s="399"/>
    </row>
    <row r="125" customFormat="false" ht="15.75" hidden="false" customHeight="true" outlineLevel="0" collapsed="false">
      <c r="A125" s="399"/>
      <c r="D125" s="399"/>
      <c r="E125" s="399"/>
      <c r="F125" s="399"/>
      <c r="G125" s="399"/>
      <c r="H125" s="399"/>
      <c r="I125" s="399"/>
      <c r="J125" s="399"/>
    </row>
    <row r="126" customFormat="false" ht="15.75" hidden="false" customHeight="true" outlineLevel="0" collapsed="false">
      <c r="A126" s="399"/>
      <c r="D126" s="399"/>
      <c r="E126" s="399"/>
      <c r="F126" s="399"/>
      <c r="G126" s="399"/>
      <c r="H126" s="399"/>
      <c r="I126" s="399"/>
      <c r="J126" s="399"/>
    </row>
    <row r="127" customFormat="false" ht="15.75" hidden="false" customHeight="true" outlineLevel="0" collapsed="false">
      <c r="A127" s="399"/>
      <c r="D127" s="399"/>
      <c r="E127" s="399"/>
      <c r="F127" s="399"/>
      <c r="G127" s="399"/>
      <c r="H127" s="399"/>
      <c r="I127" s="399"/>
      <c r="J127" s="399"/>
    </row>
    <row r="128" customFormat="false" ht="15.75" hidden="false" customHeight="true" outlineLevel="0" collapsed="false">
      <c r="A128" s="399"/>
      <c r="D128" s="399"/>
      <c r="E128" s="399"/>
      <c r="F128" s="399"/>
      <c r="G128" s="399"/>
      <c r="H128" s="399"/>
      <c r="I128" s="399"/>
      <c r="J128" s="399"/>
    </row>
    <row r="129" customFormat="false" ht="15.75" hidden="false" customHeight="true" outlineLevel="0" collapsed="false">
      <c r="A129" s="399"/>
      <c r="D129" s="399"/>
      <c r="E129" s="399"/>
      <c r="F129" s="399"/>
      <c r="G129" s="399"/>
      <c r="H129" s="399"/>
      <c r="I129" s="399"/>
      <c r="J129" s="399"/>
    </row>
    <row r="130" customFormat="false" ht="15.75" hidden="false" customHeight="true" outlineLevel="0" collapsed="false">
      <c r="A130" s="399"/>
      <c r="D130" s="399"/>
      <c r="E130" s="399"/>
      <c r="F130" s="399"/>
      <c r="G130" s="399"/>
      <c r="H130" s="399"/>
      <c r="I130" s="399"/>
      <c r="J130" s="399"/>
    </row>
    <row r="131" customFormat="false" ht="15.75" hidden="false" customHeight="true" outlineLevel="0" collapsed="false">
      <c r="A131" s="399"/>
      <c r="D131" s="399"/>
      <c r="E131" s="399"/>
      <c r="F131" s="399"/>
      <c r="G131" s="399"/>
      <c r="H131" s="399"/>
      <c r="I131" s="399"/>
      <c r="J131" s="399"/>
    </row>
    <row r="132" customFormat="false" ht="15.75" hidden="false" customHeight="true" outlineLevel="0" collapsed="false">
      <c r="A132" s="399"/>
      <c r="D132" s="399"/>
      <c r="E132" s="399"/>
      <c r="F132" s="399"/>
      <c r="G132" s="399"/>
      <c r="H132" s="399"/>
      <c r="I132" s="399"/>
      <c r="J132" s="399"/>
    </row>
    <row r="133" customFormat="false" ht="15.75" hidden="false" customHeight="true" outlineLevel="0" collapsed="false">
      <c r="A133" s="399"/>
      <c r="D133" s="399"/>
      <c r="E133" s="399"/>
      <c r="F133" s="399"/>
      <c r="G133" s="399"/>
      <c r="H133" s="399"/>
      <c r="I133" s="399"/>
      <c r="J133" s="399"/>
    </row>
    <row r="134" customFormat="false" ht="15.75" hidden="false" customHeight="true" outlineLevel="0" collapsed="false">
      <c r="A134" s="399"/>
      <c r="D134" s="399"/>
      <c r="E134" s="399"/>
      <c r="F134" s="399"/>
      <c r="G134" s="399"/>
      <c r="H134" s="399"/>
      <c r="I134" s="399"/>
      <c r="J134" s="399"/>
    </row>
    <row r="135" customFormat="false" ht="15.75" hidden="false" customHeight="true" outlineLevel="0" collapsed="false">
      <c r="A135" s="399"/>
      <c r="D135" s="399"/>
      <c r="E135" s="399"/>
      <c r="F135" s="399"/>
      <c r="G135" s="399"/>
      <c r="H135" s="399"/>
      <c r="I135" s="399"/>
      <c r="J135" s="399"/>
    </row>
    <row r="136" customFormat="false" ht="15.75" hidden="false" customHeight="true" outlineLevel="0" collapsed="false">
      <c r="A136" s="399"/>
      <c r="D136" s="399"/>
      <c r="E136" s="399"/>
      <c r="F136" s="399"/>
      <c r="G136" s="399"/>
      <c r="H136" s="399"/>
      <c r="I136" s="399"/>
      <c r="J136" s="399"/>
    </row>
    <row r="137" customFormat="false" ht="15.75" hidden="false" customHeight="true" outlineLevel="0" collapsed="false">
      <c r="A137" s="399"/>
      <c r="D137" s="399"/>
      <c r="E137" s="399"/>
      <c r="F137" s="399"/>
      <c r="G137" s="399"/>
      <c r="H137" s="399"/>
      <c r="I137" s="399"/>
      <c r="J137" s="399"/>
    </row>
    <row r="138" customFormat="false" ht="15.75" hidden="false" customHeight="true" outlineLevel="0" collapsed="false">
      <c r="A138" s="399"/>
      <c r="D138" s="399"/>
      <c r="E138" s="399"/>
      <c r="F138" s="399"/>
      <c r="G138" s="399"/>
      <c r="H138" s="399"/>
      <c r="I138" s="399"/>
      <c r="J138" s="399"/>
    </row>
    <row r="139" customFormat="false" ht="15.75" hidden="false" customHeight="true" outlineLevel="0" collapsed="false">
      <c r="A139" s="399"/>
      <c r="D139" s="399"/>
      <c r="E139" s="399"/>
      <c r="F139" s="399"/>
      <c r="G139" s="399"/>
      <c r="H139" s="399"/>
      <c r="I139" s="399"/>
      <c r="J139" s="399"/>
    </row>
    <row r="140" customFormat="false" ht="15.75" hidden="false" customHeight="true" outlineLevel="0" collapsed="false">
      <c r="A140" s="399"/>
      <c r="D140" s="399"/>
      <c r="E140" s="399"/>
      <c r="F140" s="399"/>
      <c r="G140" s="399"/>
      <c r="H140" s="399"/>
      <c r="I140" s="399"/>
      <c r="J140" s="399"/>
    </row>
    <row r="141" customFormat="false" ht="15.75" hidden="false" customHeight="true" outlineLevel="0" collapsed="false">
      <c r="A141" s="399"/>
      <c r="D141" s="399"/>
      <c r="E141" s="399"/>
      <c r="F141" s="399"/>
      <c r="G141" s="399"/>
      <c r="H141" s="399"/>
      <c r="I141" s="399"/>
      <c r="J141" s="399"/>
    </row>
    <row r="142" customFormat="false" ht="15.75" hidden="false" customHeight="true" outlineLevel="0" collapsed="false">
      <c r="A142" s="399"/>
      <c r="D142" s="399"/>
      <c r="E142" s="399"/>
      <c r="F142" s="399"/>
      <c r="G142" s="399"/>
      <c r="H142" s="399"/>
      <c r="I142" s="399"/>
      <c r="J142" s="399"/>
    </row>
    <row r="143" customFormat="false" ht="15.75" hidden="false" customHeight="true" outlineLevel="0" collapsed="false">
      <c r="A143" s="399"/>
      <c r="D143" s="399"/>
      <c r="E143" s="399"/>
      <c r="F143" s="399"/>
      <c r="G143" s="399"/>
      <c r="H143" s="399"/>
      <c r="I143" s="399"/>
      <c r="J143" s="399"/>
    </row>
    <row r="144" customFormat="false" ht="15.75" hidden="false" customHeight="true" outlineLevel="0" collapsed="false">
      <c r="A144" s="399"/>
      <c r="D144" s="399"/>
      <c r="E144" s="399"/>
      <c r="F144" s="399"/>
      <c r="G144" s="399"/>
      <c r="H144" s="399"/>
      <c r="I144" s="399"/>
      <c r="J144" s="399"/>
    </row>
    <row r="145" customFormat="false" ht="15.75" hidden="false" customHeight="true" outlineLevel="0" collapsed="false">
      <c r="A145" s="399"/>
      <c r="D145" s="399"/>
      <c r="E145" s="399"/>
      <c r="F145" s="399"/>
      <c r="G145" s="399"/>
      <c r="H145" s="399"/>
      <c r="I145" s="399"/>
      <c r="J145" s="399"/>
    </row>
    <row r="146" customFormat="false" ht="15.75" hidden="false" customHeight="true" outlineLevel="0" collapsed="false">
      <c r="A146" s="399"/>
      <c r="D146" s="399"/>
      <c r="E146" s="399"/>
      <c r="F146" s="399"/>
      <c r="G146" s="399"/>
      <c r="H146" s="399"/>
      <c r="I146" s="399"/>
      <c r="J146" s="399"/>
    </row>
    <row r="147" customFormat="false" ht="15.75" hidden="false" customHeight="true" outlineLevel="0" collapsed="false">
      <c r="A147" s="399"/>
      <c r="D147" s="399"/>
      <c r="E147" s="399"/>
      <c r="F147" s="399"/>
      <c r="G147" s="399"/>
      <c r="H147" s="399"/>
      <c r="I147" s="399"/>
      <c r="J147" s="399"/>
    </row>
    <row r="148" customFormat="false" ht="15.75" hidden="false" customHeight="true" outlineLevel="0" collapsed="false">
      <c r="A148" s="399"/>
      <c r="D148" s="399"/>
      <c r="E148" s="399"/>
      <c r="F148" s="399"/>
      <c r="G148" s="399"/>
      <c r="H148" s="399"/>
      <c r="I148" s="399"/>
      <c r="J148" s="399"/>
    </row>
    <row r="149" customFormat="false" ht="15.75" hidden="false" customHeight="true" outlineLevel="0" collapsed="false">
      <c r="A149" s="399"/>
      <c r="D149" s="399"/>
      <c r="E149" s="399"/>
      <c r="F149" s="399"/>
      <c r="G149" s="399"/>
      <c r="H149" s="399"/>
      <c r="I149" s="399"/>
      <c r="J149" s="399"/>
    </row>
    <row r="150" customFormat="false" ht="15.75" hidden="false" customHeight="true" outlineLevel="0" collapsed="false">
      <c r="A150" s="399"/>
      <c r="D150" s="399"/>
      <c r="E150" s="399"/>
      <c r="F150" s="399"/>
      <c r="G150" s="399"/>
      <c r="H150" s="399"/>
      <c r="I150" s="399"/>
      <c r="J150" s="399"/>
    </row>
    <row r="151" customFormat="false" ht="15.75" hidden="false" customHeight="true" outlineLevel="0" collapsed="false">
      <c r="A151" s="399"/>
      <c r="D151" s="399"/>
      <c r="E151" s="399"/>
      <c r="F151" s="399"/>
      <c r="G151" s="399"/>
      <c r="H151" s="399"/>
      <c r="I151" s="399"/>
      <c r="J151" s="399"/>
    </row>
    <row r="152" customFormat="false" ht="15.75" hidden="false" customHeight="true" outlineLevel="0" collapsed="false">
      <c r="A152" s="399"/>
      <c r="D152" s="399"/>
      <c r="E152" s="399"/>
      <c r="F152" s="399"/>
      <c r="G152" s="399"/>
      <c r="H152" s="399"/>
      <c r="I152" s="399"/>
      <c r="J152" s="399"/>
    </row>
    <row r="153" customFormat="false" ht="15.75" hidden="false" customHeight="true" outlineLevel="0" collapsed="false">
      <c r="A153" s="399"/>
      <c r="D153" s="399"/>
      <c r="E153" s="399"/>
      <c r="F153" s="399"/>
      <c r="G153" s="399"/>
      <c r="H153" s="399"/>
      <c r="I153" s="399"/>
      <c r="J153" s="399"/>
    </row>
    <row r="154" customFormat="false" ht="15.75" hidden="false" customHeight="true" outlineLevel="0" collapsed="false">
      <c r="A154" s="399"/>
      <c r="D154" s="399"/>
      <c r="E154" s="399"/>
      <c r="F154" s="399"/>
      <c r="G154" s="399"/>
      <c r="H154" s="399"/>
      <c r="I154" s="399"/>
      <c r="J154" s="399"/>
    </row>
    <row r="155" customFormat="false" ht="15.75" hidden="false" customHeight="true" outlineLevel="0" collapsed="false">
      <c r="A155" s="399"/>
      <c r="D155" s="399"/>
      <c r="E155" s="399"/>
      <c r="F155" s="399"/>
      <c r="G155" s="399"/>
      <c r="H155" s="399"/>
      <c r="I155" s="399"/>
      <c r="J155" s="399"/>
    </row>
    <row r="156" customFormat="false" ht="15.75" hidden="false" customHeight="true" outlineLevel="0" collapsed="false">
      <c r="A156" s="399"/>
      <c r="D156" s="399"/>
      <c r="E156" s="399"/>
      <c r="F156" s="399"/>
      <c r="G156" s="399"/>
      <c r="H156" s="399"/>
      <c r="I156" s="399"/>
      <c r="J156" s="399"/>
    </row>
    <row r="157" customFormat="false" ht="15.75" hidden="false" customHeight="true" outlineLevel="0" collapsed="false">
      <c r="A157" s="399"/>
      <c r="D157" s="399"/>
      <c r="E157" s="399"/>
      <c r="F157" s="399"/>
      <c r="G157" s="399"/>
      <c r="H157" s="399"/>
      <c r="I157" s="399"/>
      <c r="J157" s="399"/>
    </row>
    <row r="158" customFormat="false" ht="15.75" hidden="false" customHeight="true" outlineLevel="0" collapsed="false">
      <c r="A158" s="399"/>
      <c r="D158" s="399"/>
      <c r="E158" s="399"/>
      <c r="F158" s="399"/>
      <c r="G158" s="399"/>
      <c r="H158" s="399"/>
      <c r="I158" s="399"/>
      <c r="J158" s="399"/>
    </row>
    <row r="159" customFormat="false" ht="15.75" hidden="false" customHeight="true" outlineLevel="0" collapsed="false">
      <c r="A159" s="399"/>
      <c r="D159" s="399"/>
      <c r="E159" s="399"/>
      <c r="F159" s="399"/>
      <c r="G159" s="399"/>
      <c r="H159" s="399"/>
      <c r="I159" s="399"/>
      <c r="J159" s="399"/>
    </row>
    <row r="160" customFormat="false" ht="15.75" hidden="false" customHeight="true" outlineLevel="0" collapsed="false">
      <c r="A160" s="399"/>
      <c r="D160" s="399"/>
      <c r="E160" s="399"/>
      <c r="F160" s="399"/>
      <c r="G160" s="399"/>
      <c r="H160" s="399"/>
      <c r="I160" s="399"/>
      <c r="J160" s="399"/>
    </row>
    <row r="161" customFormat="false" ht="15.75" hidden="false" customHeight="true" outlineLevel="0" collapsed="false">
      <c r="A161" s="399"/>
      <c r="D161" s="399"/>
      <c r="E161" s="399"/>
      <c r="F161" s="399"/>
      <c r="G161" s="399"/>
      <c r="H161" s="399"/>
      <c r="I161" s="399"/>
      <c r="J161" s="399"/>
    </row>
    <row r="162" customFormat="false" ht="15.75" hidden="false" customHeight="true" outlineLevel="0" collapsed="false">
      <c r="A162" s="399"/>
      <c r="D162" s="399"/>
      <c r="E162" s="399"/>
      <c r="F162" s="399"/>
      <c r="G162" s="399"/>
      <c r="H162" s="399"/>
      <c r="I162" s="399"/>
      <c r="J162" s="399"/>
    </row>
    <row r="163" customFormat="false" ht="15.75" hidden="false" customHeight="true" outlineLevel="0" collapsed="false">
      <c r="A163" s="399"/>
      <c r="D163" s="399"/>
      <c r="E163" s="399"/>
      <c r="F163" s="399"/>
      <c r="G163" s="399"/>
      <c r="H163" s="399"/>
      <c r="I163" s="399"/>
      <c r="J163" s="399"/>
    </row>
    <row r="164" customFormat="false" ht="15.75" hidden="false" customHeight="true" outlineLevel="0" collapsed="false">
      <c r="A164" s="399"/>
      <c r="D164" s="399"/>
      <c r="E164" s="399"/>
      <c r="F164" s="399"/>
      <c r="G164" s="399"/>
      <c r="H164" s="399"/>
      <c r="I164" s="399"/>
      <c r="J164" s="399"/>
    </row>
    <row r="165" customFormat="false" ht="15.75" hidden="false" customHeight="true" outlineLevel="0" collapsed="false">
      <c r="A165" s="399"/>
      <c r="D165" s="399"/>
      <c r="E165" s="399"/>
      <c r="F165" s="399"/>
      <c r="G165" s="399"/>
      <c r="H165" s="399"/>
      <c r="I165" s="399"/>
      <c r="J165" s="399"/>
    </row>
    <row r="166" customFormat="false" ht="15.75" hidden="false" customHeight="true" outlineLevel="0" collapsed="false">
      <c r="A166" s="399"/>
      <c r="D166" s="399"/>
      <c r="E166" s="399"/>
      <c r="F166" s="399"/>
      <c r="G166" s="399"/>
      <c r="H166" s="399"/>
      <c r="I166" s="399"/>
      <c r="J166" s="399"/>
    </row>
    <row r="167" customFormat="false" ht="15.75" hidden="false" customHeight="true" outlineLevel="0" collapsed="false">
      <c r="A167" s="399"/>
      <c r="D167" s="399"/>
      <c r="E167" s="399"/>
      <c r="F167" s="399"/>
      <c r="G167" s="399"/>
      <c r="H167" s="399"/>
      <c r="I167" s="399"/>
      <c r="J167" s="399"/>
    </row>
    <row r="168" customFormat="false" ht="15.75" hidden="false" customHeight="true" outlineLevel="0" collapsed="false">
      <c r="A168" s="399"/>
      <c r="D168" s="399"/>
      <c r="E168" s="399"/>
      <c r="F168" s="399"/>
      <c r="G168" s="399"/>
      <c r="H168" s="399"/>
      <c r="I168" s="399"/>
      <c r="J168" s="399"/>
    </row>
    <row r="169" customFormat="false" ht="15.75" hidden="false" customHeight="true" outlineLevel="0" collapsed="false">
      <c r="A169" s="399"/>
      <c r="D169" s="399"/>
      <c r="E169" s="399"/>
      <c r="F169" s="399"/>
      <c r="G169" s="399"/>
      <c r="H169" s="399"/>
      <c r="I169" s="399"/>
      <c r="J169" s="399"/>
    </row>
    <row r="170" customFormat="false" ht="15.75" hidden="false" customHeight="true" outlineLevel="0" collapsed="false">
      <c r="A170" s="399"/>
      <c r="D170" s="399"/>
      <c r="E170" s="399"/>
      <c r="F170" s="399"/>
      <c r="G170" s="399"/>
      <c r="H170" s="399"/>
      <c r="I170" s="399"/>
      <c r="J170" s="399"/>
    </row>
    <row r="171" customFormat="false" ht="15.75" hidden="false" customHeight="true" outlineLevel="0" collapsed="false">
      <c r="A171" s="399"/>
      <c r="D171" s="399"/>
      <c r="E171" s="399"/>
      <c r="F171" s="399"/>
      <c r="G171" s="399"/>
      <c r="H171" s="399"/>
      <c r="I171" s="399"/>
      <c r="J171" s="399"/>
    </row>
    <row r="172" customFormat="false" ht="15.75" hidden="false" customHeight="true" outlineLevel="0" collapsed="false">
      <c r="A172" s="399"/>
      <c r="D172" s="399"/>
      <c r="E172" s="399"/>
      <c r="F172" s="399"/>
      <c r="G172" s="399"/>
      <c r="H172" s="399"/>
      <c r="I172" s="399"/>
      <c r="J172" s="399"/>
    </row>
    <row r="173" customFormat="false" ht="15.75" hidden="false" customHeight="true" outlineLevel="0" collapsed="false">
      <c r="A173" s="399"/>
      <c r="D173" s="399"/>
      <c r="E173" s="399"/>
      <c r="F173" s="399"/>
      <c r="G173" s="399"/>
      <c r="H173" s="399"/>
      <c r="I173" s="399"/>
      <c r="J173" s="399"/>
    </row>
    <row r="174" customFormat="false" ht="15.75" hidden="false" customHeight="true" outlineLevel="0" collapsed="false">
      <c r="A174" s="399"/>
      <c r="D174" s="399"/>
      <c r="E174" s="399"/>
      <c r="F174" s="399"/>
      <c r="G174" s="399"/>
      <c r="H174" s="399"/>
      <c r="I174" s="399"/>
      <c r="J174" s="399"/>
    </row>
    <row r="175" customFormat="false" ht="15.75" hidden="false" customHeight="true" outlineLevel="0" collapsed="false">
      <c r="A175" s="399"/>
      <c r="D175" s="399"/>
      <c r="E175" s="399"/>
      <c r="F175" s="399"/>
      <c r="G175" s="399"/>
      <c r="H175" s="399"/>
      <c r="I175" s="399"/>
      <c r="J175" s="399"/>
    </row>
    <row r="176" customFormat="false" ht="15.75" hidden="false" customHeight="true" outlineLevel="0" collapsed="false">
      <c r="A176" s="399"/>
      <c r="D176" s="399"/>
      <c r="E176" s="399"/>
      <c r="F176" s="399"/>
      <c r="G176" s="399"/>
      <c r="H176" s="399"/>
      <c r="I176" s="399"/>
      <c r="J176" s="399"/>
    </row>
    <row r="177" customFormat="false" ht="15.75" hidden="false" customHeight="true" outlineLevel="0" collapsed="false">
      <c r="A177" s="399"/>
      <c r="D177" s="399"/>
      <c r="E177" s="399"/>
      <c r="F177" s="399"/>
      <c r="G177" s="399"/>
      <c r="H177" s="399"/>
      <c r="I177" s="399"/>
      <c r="J177" s="399"/>
    </row>
    <row r="178" customFormat="false" ht="15.75" hidden="false" customHeight="true" outlineLevel="0" collapsed="false">
      <c r="A178" s="399"/>
      <c r="D178" s="399"/>
      <c r="E178" s="399"/>
      <c r="F178" s="399"/>
      <c r="G178" s="399"/>
      <c r="H178" s="399"/>
      <c r="I178" s="399"/>
      <c r="J178" s="399"/>
    </row>
    <row r="179" customFormat="false" ht="15.75" hidden="false" customHeight="true" outlineLevel="0" collapsed="false">
      <c r="A179" s="399"/>
      <c r="D179" s="399"/>
      <c r="E179" s="399"/>
      <c r="F179" s="399"/>
      <c r="G179" s="399"/>
      <c r="H179" s="399"/>
      <c r="I179" s="399"/>
      <c r="J179" s="399"/>
    </row>
    <row r="180" customFormat="false" ht="15.75" hidden="false" customHeight="true" outlineLevel="0" collapsed="false">
      <c r="A180" s="399"/>
      <c r="D180" s="399"/>
      <c r="E180" s="399"/>
      <c r="F180" s="399"/>
      <c r="G180" s="399"/>
      <c r="H180" s="399"/>
      <c r="I180" s="399"/>
      <c r="J180" s="399"/>
    </row>
    <row r="181" customFormat="false" ht="15.75" hidden="false" customHeight="true" outlineLevel="0" collapsed="false">
      <c r="A181" s="399"/>
      <c r="D181" s="399"/>
      <c r="E181" s="399"/>
      <c r="F181" s="399"/>
      <c r="G181" s="399"/>
      <c r="H181" s="399"/>
      <c r="I181" s="399"/>
      <c r="J181" s="399"/>
    </row>
    <row r="182" customFormat="false" ht="15.75" hidden="false" customHeight="true" outlineLevel="0" collapsed="false">
      <c r="A182" s="399"/>
      <c r="D182" s="399"/>
      <c r="E182" s="399"/>
      <c r="F182" s="399"/>
      <c r="G182" s="399"/>
      <c r="H182" s="399"/>
      <c r="I182" s="399"/>
      <c r="J182" s="399"/>
    </row>
    <row r="183" customFormat="false" ht="15.75" hidden="false" customHeight="true" outlineLevel="0" collapsed="false">
      <c r="A183" s="399"/>
      <c r="D183" s="399"/>
      <c r="E183" s="399"/>
      <c r="F183" s="399"/>
      <c r="G183" s="399"/>
      <c r="H183" s="399"/>
      <c r="I183" s="399"/>
      <c r="J183" s="399"/>
    </row>
    <row r="184" customFormat="false" ht="15.75" hidden="false" customHeight="true" outlineLevel="0" collapsed="false">
      <c r="A184" s="399"/>
      <c r="D184" s="399"/>
      <c r="E184" s="399"/>
      <c r="F184" s="399"/>
      <c r="G184" s="399"/>
      <c r="H184" s="399"/>
      <c r="I184" s="399"/>
      <c r="J184" s="399"/>
    </row>
    <row r="185" customFormat="false" ht="15.75" hidden="false" customHeight="true" outlineLevel="0" collapsed="false">
      <c r="A185" s="399"/>
      <c r="D185" s="399"/>
      <c r="E185" s="399"/>
      <c r="F185" s="399"/>
      <c r="G185" s="399"/>
      <c r="H185" s="399"/>
      <c r="I185" s="399"/>
      <c r="J185" s="399"/>
    </row>
    <row r="186" customFormat="false" ht="15.75" hidden="false" customHeight="true" outlineLevel="0" collapsed="false">
      <c r="A186" s="399"/>
      <c r="D186" s="399"/>
      <c r="E186" s="399"/>
      <c r="F186" s="399"/>
      <c r="G186" s="399"/>
      <c r="H186" s="399"/>
      <c r="I186" s="399"/>
      <c r="J186" s="399"/>
    </row>
    <row r="187" customFormat="false" ht="15.75" hidden="false" customHeight="true" outlineLevel="0" collapsed="false">
      <c r="A187" s="399"/>
      <c r="D187" s="399"/>
      <c r="E187" s="399"/>
      <c r="F187" s="399"/>
      <c r="G187" s="399"/>
      <c r="H187" s="399"/>
      <c r="I187" s="399"/>
      <c r="J187" s="399"/>
    </row>
    <row r="188" customFormat="false" ht="15.75" hidden="false" customHeight="true" outlineLevel="0" collapsed="false">
      <c r="A188" s="399"/>
      <c r="D188" s="399"/>
      <c r="E188" s="399"/>
      <c r="F188" s="399"/>
      <c r="G188" s="399"/>
      <c r="H188" s="399"/>
      <c r="I188" s="399"/>
      <c r="J188" s="399"/>
    </row>
    <row r="189" customFormat="false" ht="15.75" hidden="false" customHeight="true" outlineLevel="0" collapsed="false">
      <c r="A189" s="399"/>
      <c r="D189" s="399"/>
      <c r="E189" s="399"/>
      <c r="F189" s="399"/>
      <c r="G189" s="399"/>
      <c r="H189" s="399"/>
      <c r="I189" s="399"/>
      <c r="J189" s="399"/>
    </row>
    <row r="190" customFormat="false" ht="15.75" hidden="false" customHeight="true" outlineLevel="0" collapsed="false">
      <c r="A190" s="399"/>
      <c r="D190" s="399"/>
      <c r="E190" s="399"/>
      <c r="F190" s="399"/>
      <c r="G190" s="399"/>
      <c r="H190" s="399"/>
      <c r="I190" s="399"/>
      <c r="J190" s="399"/>
    </row>
    <row r="191" customFormat="false" ht="15.75" hidden="false" customHeight="true" outlineLevel="0" collapsed="false">
      <c r="A191" s="399"/>
      <c r="D191" s="399"/>
      <c r="E191" s="399"/>
      <c r="F191" s="399"/>
      <c r="G191" s="399"/>
      <c r="H191" s="399"/>
      <c r="I191" s="399"/>
      <c r="J191" s="399"/>
    </row>
    <row r="192" customFormat="false" ht="15.75" hidden="false" customHeight="true" outlineLevel="0" collapsed="false">
      <c r="A192" s="399"/>
      <c r="D192" s="399"/>
      <c r="E192" s="399"/>
      <c r="F192" s="399"/>
      <c r="G192" s="399"/>
      <c r="H192" s="399"/>
      <c r="I192" s="399"/>
      <c r="J192" s="399"/>
    </row>
    <row r="193" customFormat="false" ht="15.75" hidden="false" customHeight="true" outlineLevel="0" collapsed="false">
      <c r="A193" s="399"/>
      <c r="D193" s="399"/>
      <c r="E193" s="399"/>
      <c r="F193" s="399"/>
      <c r="G193" s="399"/>
      <c r="H193" s="399"/>
      <c r="I193" s="399"/>
      <c r="J193" s="399"/>
    </row>
    <row r="194" customFormat="false" ht="15.75" hidden="false" customHeight="true" outlineLevel="0" collapsed="false">
      <c r="A194" s="399"/>
      <c r="D194" s="399"/>
      <c r="E194" s="399"/>
      <c r="F194" s="399"/>
      <c r="G194" s="399"/>
      <c r="H194" s="399"/>
      <c r="I194" s="399"/>
      <c r="J194" s="399"/>
    </row>
    <row r="195" customFormat="false" ht="15.75" hidden="false" customHeight="true" outlineLevel="0" collapsed="false">
      <c r="A195" s="399"/>
      <c r="D195" s="399"/>
      <c r="E195" s="399"/>
      <c r="F195" s="399"/>
      <c r="G195" s="399"/>
      <c r="H195" s="399"/>
      <c r="I195" s="399"/>
      <c r="J195" s="399"/>
    </row>
    <row r="196" customFormat="false" ht="15.75" hidden="false" customHeight="true" outlineLevel="0" collapsed="false">
      <c r="A196" s="399"/>
      <c r="D196" s="399"/>
      <c r="E196" s="399"/>
      <c r="F196" s="399"/>
      <c r="G196" s="399"/>
      <c r="H196" s="399"/>
      <c r="I196" s="399"/>
      <c r="J196" s="399"/>
    </row>
    <row r="197" customFormat="false" ht="15.75" hidden="false" customHeight="true" outlineLevel="0" collapsed="false">
      <c r="A197" s="399"/>
      <c r="D197" s="399"/>
      <c r="E197" s="399"/>
      <c r="F197" s="399"/>
      <c r="G197" s="399"/>
      <c r="H197" s="399"/>
      <c r="I197" s="399"/>
      <c r="J197" s="399"/>
    </row>
    <row r="198" customFormat="false" ht="15.75" hidden="false" customHeight="true" outlineLevel="0" collapsed="false">
      <c r="A198" s="399"/>
      <c r="D198" s="399"/>
      <c r="E198" s="399"/>
      <c r="F198" s="399"/>
      <c r="G198" s="399"/>
      <c r="H198" s="399"/>
      <c r="I198" s="399"/>
      <c r="J198" s="399"/>
    </row>
    <row r="199" customFormat="false" ht="15.75" hidden="false" customHeight="true" outlineLevel="0" collapsed="false">
      <c r="A199" s="399"/>
      <c r="D199" s="399"/>
      <c r="E199" s="399"/>
      <c r="F199" s="399"/>
      <c r="G199" s="399"/>
      <c r="H199" s="399"/>
      <c r="I199" s="399"/>
      <c r="J199" s="399"/>
    </row>
    <row r="200" customFormat="false" ht="15.75" hidden="false" customHeight="true" outlineLevel="0" collapsed="false">
      <c r="A200" s="399"/>
      <c r="D200" s="399"/>
      <c r="E200" s="399"/>
      <c r="F200" s="399"/>
      <c r="G200" s="399"/>
      <c r="H200" s="399"/>
      <c r="I200" s="399"/>
      <c r="J200" s="399"/>
    </row>
    <row r="201" customFormat="false" ht="15.75" hidden="false" customHeight="true" outlineLevel="0" collapsed="false">
      <c r="A201" s="399"/>
      <c r="D201" s="399"/>
      <c r="E201" s="399"/>
      <c r="F201" s="399"/>
      <c r="G201" s="399"/>
      <c r="H201" s="399"/>
      <c r="I201" s="399"/>
      <c r="J201" s="399"/>
    </row>
    <row r="202" customFormat="false" ht="15.75" hidden="false" customHeight="true" outlineLevel="0" collapsed="false">
      <c r="A202" s="399"/>
      <c r="D202" s="399"/>
      <c r="E202" s="399"/>
      <c r="F202" s="399"/>
      <c r="G202" s="399"/>
      <c r="H202" s="399"/>
      <c r="I202" s="399"/>
      <c r="J202" s="399"/>
    </row>
    <row r="203" customFormat="false" ht="15.75" hidden="false" customHeight="true" outlineLevel="0" collapsed="false">
      <c r="A203" s="399"/>
      <c r="D203" s="399"/>
      <c r="E203" s="399"/>
      <c r="F203" s="399"/>
      <c r="G203" s="399"/>
      <c r="H203" s="399"/>
      <c r="I203" s="399"/>
      <c r="J203" s="399"/>
    </row>
    <row r="204" customFormat="false" ht="15.75" hidden="false" customHeight="true" outlineLevel="0" collapsed="false">
      <c r="A204" s="399"/>
      <c r="D204" s="399"/>
      <c r="E204" s="399"/>
      <c r="F204" s="399"/>
      <c r="G204" s="399"/>
      <c r="H204" s="399"/>
      <c r="I204" s="399"/>
      <c r="J204" s="399"/>
    </row>
    <row r="205" customFormat="false" ht="15.75" hidden="false" customHeight="true" outlineLevel="0" collapsed="false">
      <c r="A205" s="399"/>
      <c r="D205" s="399"/>
      <c r="E205" s="399"/>
      <c r="F205" s="399"/>
      <c r="G205" s="399"/>
      <c r="H205" s="399"/>
      <c r="I205" s="399"/>
      <c r="J205" s="399"/>
    </row>
    <row r="206" customFormat="false" ht="15.75" hidden="false" customHeight="true" outlineLevel="0" collapsed="false">
      <c r="A206" s="399"/>
      <c r="D206" s="399"/>
      <c r="E206" s="399"/>
      <c r="F206" s="399"/>
      <c r="G206" s="399"/>
      <c r="H206" s="399"/>
      <c r="I206" s="399"/>
      <c r="J206" s="399"/>
    </row>
    <row r="207" customFormat="false" ht="15.75" hidden="false" customHeight="true" outlineLevel="0" collapsed="false">
      <c r="A207" s="399"/>
      <c r="D207" s="399"/>
      <c r="E207" s="399"/>
      <c r="F207" s="399"/>
      <c r="G207" s="399"/>
      <c r="H207" s="399"/>
      <c r="I207" s="399"/>
      <c r="J207" s="399"/>
    </row>
    <row r="208" customFormat="false" ht="15.75" hidden="false" customHeight="true" outlineLevel="0" collapsed="false">
      <c r="A208" s="399"/>
      <c r="D208" s="399"/>
      <c r="E208" s="399"/>
      <c r="F208" s="399"/>
      <c r="G208" s="399"/>
      <c r="H208" s="399"/>
      <c r="I208" s="399"/>
      <c r="J208" s="399"/>
    </row>
    <row r="209" customFormat="false" ht="15.75" hidden="false" customHeight="true" outlineLevel="0" collapsed="false">
      <c r="A209" s="399"/>
      <c r="D209" s="399"/>
      <c r="E209" s="399"/>
      <c r="F209" s="399"/>
      <c r="G209" s="399"/>
      <c r="H209" s="399"/>
      <c r="I209" s="399"/>
      <c r="J209" s="399"/>
    </row>
    <row r="210" customFormat="false" ht="15.75" hidden="false" customHeight="true" outlineLevel="0" collapsed="false">
      <c r="A210" s="399"/>
      <c r="D210" s="399"/>
      <c r="E210" s="399"/>
      <c r="F210" s="399"/>
      <c r="G210" s="399"/>
      <c r="H210" s="399"/>
      <c r="I210" s="399"/>
      <c r="J210" s="399"/>
    </row>
    <row r="211" customFormat="false" ht="15.75" hidden="false" customHeight="true" outlineLevel="0" collapsed="false">
      <c r="A211" s="399"/>
      <c r="D211" s="399"/>
      <c r="E211" s="399"/>
      <c r="F211" s="399"/>
      <c r="G211" s="399"/>
      <c r="H211" s="399"/>
      <c r="I211" s="399"/>
      <c r="J211" s="399"/>
    </row>
    <row r="212" customFormat="false" ht="15.75" hidden="false" customHeight="true" outlineLevel="0" collapsed="false">
      <c r="A212" s="399"/>
      <c r="D212" s="399"/>
      <c r="E212" s="399"/>
      <c r="F212" s="399"/>
      <c r="G212" s="399"/>
      <c r="H212" s="399"/>
      <c r="I212" s="399"/>
      <c r="J212" s="399"/>
    </row>
    <row r="213" customFormat="false" ht="15.75" hidden="false" customHeight="true" outlineLevel="0" collapsed="false">
      <c r="A213" s="399"/>
      <c r="D213" s="399"/>
      <c r="E213" s="399"/>
      <c r="F213" s="399"/>
      <c r="G213" s="399"/>
      <c r="H213" s="399"/>
      <c r="I213" s="399"/>
      <c r="J213" s="399"/>
    </row>
    <row r="214" customFormat="false" ht="15.75" hidden="false" customHeight="true" outlineLevel="0" collapsed="false">
      <c r="A214" s="399"/>
      <c r="D214" s="399"/>
      <c r="E214" s="399"/>
      <c r="F214" s="399"/>
      <c r="G214" s="399"/>
      <c r="H214" s="399"/>
      <c r="I214" s="399"/>
      <c r="J214" s="399"/>
    </row>
    <row r="215" customFormat="false" ht="15.75" hidden="false" customHeight="true" outlineLevel="0" collapsed="false">
      <c r="A215" s="399"/>
      <c r="D215" s="399"/>
      <c r="E215" s="399"/>
      <c r="F215" s="399"/>
      <c r="G215" s="399"/>
      <c r="H215" s="399"/>
      <c r="I215" s="399"/>
      <c r="J215" s="399"/>
    </row>
    <row r="216" customFormat="false" ht="15.75" hidden="false" customHeight="true" outlineLevel="0" collapsed="false">
      <c r="A216" s="399"/>
      <c r="D216" s="399"/>
      <c r="E216" s="399"/>
      <c r="F216" s="399"/>
      <c r="G216" s="399"/>
      <c r="H216" s="399"/>
      <c r="I216" s="399"/>
      <c r="J216" s="399"/>
    </row>
    <row r="217" customFormat="false" ht="15.75" hidden="false" customHeight="true" outlineLevel="0" collapsed="false">
      <c r="A217" s="399"/>
      <c r="D217" s="399"/>
      <c r="E217" s="399"/>
      <c r="F217" s="399"/>
      <c r="G217" s="399"/>
      <c r="H217" s="399"/>
      <c r="I217" s="399"/>
      <c r="J217" s="399"/>
    </row>
    <row r="218" customFormat="false" ht="15.75" hidden="false" customHeight="true" outlineLevel="0" collapsed="false">
      <c r="A218" s="399"/>
      <c r="D218" s="399"/>
      <c r="E218" s="399"/>
      <c r="F218" s="399"/>
      <c r="G218" s="399"/>
      <c r="H218" s="399"/>
      <c r="I218" s="399"/>
      <c r="J218" s="399"/>
    </row>
    <row r="219" customFormat="false" ht="15.75" hidden="false" customHeight="true" outlineLevel="0" collapsed="false">
      <c r="A219" s="399"/>
      <c r="D219" s="399"/>
      <c r="E219" s="399"/>
      <c r="F219" s="399"/>
      <c r="G219" s="399"/>
      <c r="H219" s="399"/>
      <c r="I219" s="399"/>
      <c r="J219" s="399"/>
    </row>
    <row r="220" customFormat="false" ht="15.75" hidden="false" customHeight="true" outlineLevel="0" collapsed="false">
      <c r="A220" s="399"/>
      <c r="D220" s="399"/>
      <c r="E220" s="399"/>
      <c r="F220" s="399"/>
      <c r="G220" s="399"/>
      <c r="H220" s="399"/>
      <c r="I220" s="399"/>
      <c r="J220" s="399"/>
    </row>
    <row r="221" customFormat="false" ht="15.75" hidden="false" customHeight="true" outlineLevel="0" collapsed="false">
      <c r="A221" s="399"/>
      <c r="D221" s="399"/>
      <c r="E221" s="399"/>
      <c r="F221" s="399"/>
      <c r="G221" s="399"/>
      <c r="H221" s="399"/>
      <c r="I221" s="399"/>
      <c r="J221" s="399"/>
    </row>
    <row r="222" customFormat="false" ht="15.75" hidden="false" customHeight="true" outlineLevel="0" collapsed="false">
      <c r="A222" s="399"/>
      <c r="D222" s="399"/>
      <c r="E222" s="399"/>
      <c r="F222" s="399"/>
      <c r="G222" s="399"/>
      <c r="H222" s="399"/>
      <c r="I222" s="399"/>
      <c r="J222" s="399"/>
    </row>
    <row r="223" customFormat="false" ht="15.75" hidden="false" customHeight="true" outlineLevel="0" collapsed="false">
      <c r="A223" s="399"/>
      <c r="D223" s="399"/>
      <c r="E223" s="399"/>
      <c r="F223" s="399"/>
      <c r="G223" s="399"/>
      <c r="H223" s="399"/>
      <c r="I223" s="399"/>
      <c r="J223" s="399"/>
    </row>
    <row r="224" customFormat="false" ht="15.75" hidden="false" customHeight="true" outlineLevel="0" collapsed="false">
      <c r="A224" s="399"/>
      <c r="D224" s="399"/>
      <c r="E224" s="399"/>
      <c r="F224" s="399"/>
      <c r="G224" s="399"/>
      <c r="H224" s="399"/>
      <c r="I224" s="399"/>
      <c r="J224" s="399"/>
    </row>
    <row r="225" customFormat="false" ht="15.75" hidden="false" customHeight="true" outlineLevel="0" collapsed="false">
      <c r="A225" s="399"/>
      <c r="D225" s="399"/>
      <c r="E225" s="399"/>
      <c r="F225" s="399"/>
      <c r="G225" s="399"/>
      <c r="H225" s="399"/>
      <c r="I225" s="399"/>
      <c r="J225" s="399"/>
    </row>
    <row r="226" customFormat="false" ht="15.75" hidden="false" customHeight="true" outlineLevel="0" collapsed="false">
      <c r="A226" s="399"/>
      <c r="D226" s="399"/>
      <c r="E226" s="399"/>
      <c r="F226" s="399"/>
      <c r="G226" s="399"/>
      <c r="H226" s="399"/>
      <c r="I226" s="399"/>
      <c r="J226" s="399"/>
    </row>
    <row r="227" customFormat="false" ht="15.75" hidden="false" customHeight="true" outlineLevel="0" collapsed="false">
      <c r="A227" s="399"/>
      <c r="D227" s="399"/>
      <c r="E227" s="399"/>
      <c r="F227" s="399"/>
      <c r="G227" s="399"/>
      <c r="H227" s="399"/>
      <c r="I227" s="399"/>
      <c r="J227" s="399"/>
    </row>
    <row r="228" customFormat="false" ht="15.75" hidden="false" customHeight="true" outlineLevel="0" collapsed="false">
      <c r="A228" s="399"/>
      <c r="D228" s="399"/>
      <c r="E228" s="399"/>
      <c r="F228" s="399"/>
      <c r="G228" s="399"/>
      <c r="H228" s="399"/>
      <c r="I228" s="399"/>
      <c r="J228" s="399"/>
    </row>
    <row r="229" customFormat="false" ht="15.75" hidden="false" customHeight="true" outlineLevel="0" collapsed="false">
      <c r="A229" s="399"/>
      <c r="D229" s="399"/>
      <c r="E229" s="399"/>
      <c r="F229" s="399"/>
      <c r="G229" s="399"/>
      <c r="H229" s="399"/>
      <c r="I229" s="399"/>
      <c r="J229" s="399"/>
    </row>
    <row r="230" customFormat="false" ht="15.75" hidden="false" customHeight="true" outlineLevel="0" collapsed="false">
      <c r="A230" s="399"/>
      <c r="D230" s="399"/>
      <c r="E230" s="399"/>
      <c r="F230" s="399"/>
      <c r="G230" s="399"/>
      <c r="H230" s="399"/>
      <c r="I230" s="399"/>
      <c r="J230" s="399"/>
    </row>
    <row r="231" customFormat="false" ht="15.75" hidden="false" customHeight="true" outlineLevel="0" collapsed="false">
      <c r="A231" s="399"/>
      <c r="D231" s="399"/>
      <c r="E231" s="399"/>
      <c r="F231" s="399"/>
      <c r="G231" s="399"/>
      <c r="H231" s="399"/>
      <c r="I231" s="399"/>
      <c r="J231" s="399"/>
    </row>
    <row r="232" customFormat="false" ht="15.75" hidden="false" customHeight="true" outlineLevel="0" collapsed="false">
      <c r="A232" s="399"/>
      <c r="D232" s="399"/>
      <c r="E232" s="399"/>
      <c r="F232" s="399"/>
      <c r="G232" s="399"/>
      <c r="H232" s="399"/>
      <c r="I232" s="399"/>
      <c r="J232" s="399"/>
    </row>
    <row r="233" customFormat="false" ht="15.75" hidden="false" customHeight="true" outlineLevel="0" collapsed="false">
      <c r="A233" s="399"/>
      <c r="D233" s="399"/>
      <c r="E233" s="399"/>
      <c r="F233" s="399"/>
      <c r="G233" s="399"/>
      <c r="H233" s="399"/>
      <c r="I233" s="399"/>
      <c r="J233" s="399"/>
    </row>
    <row r="234" customFormat="false" ht="15.75" hidden="false" customHeight="true" outlineLevel="0" collapsed="false">
      <c r="A234" s="399"/>
      <c r="D234" s="399"/>
      <c r="E234" s="399"/>
      <c r="F234" s="399"/>
      <c r="G234" s="399"/>
      <c r="H234" s="399"/>
      <c r="I234" s="399"/>
      <c r="J234" s="399"/>
    </row>
    <row r="235" customFormat="false" ht="15.75" hidden="false" customHeight="true" outlineLevel="0" collapsed="false">
      <c r="A235" s="399"/>
      <c r="D235" s="399"/>
      <c r="E235" s="399"/>
      <c r="F235" s="399"/>
      <c r="G235" s="399"/>
      <c r="H235" s="399"/>
      <c r="I235" s="399"/>
      <c r="J235" s="399"/>
    </row>
    <row r="236" customFormat="false" ht="15.75" hidden="false" customHeight="true" outlineLevel="0" collapsed="false">
      <c r="A236" s="399"/>
      <c r="D236" s="399"/>
      <c r="E236" s="399"/>
      <c r="F236" s="399"/>
      <c r="G236" s="399"/>
      <c r="H236" s="399"/>
      <c r="I236" s="399"/>
      <c r="J236" s="399"/>
    </row>
    <row r="237" customFormat="false" ht="15.75" hidden="false" customHeight="true" outlineLevel="0" collapsed="false">
      <c r="A237" s="399"/>
      <c r="D237" s="399"/>
      <c r="E237" s="399"/>
      <c r="F237" s="399"/>
      <c r="G237" s="399"/>
      <c r="H237" s="399"/>
      <c r="I237" s="399"/>
      <c r="J237" s="399"/>
    </row>
    <row r="238" customFormat="false" ht="15.75" hidden="false" customHeight="true" outlineLevel="0" collapsed="false">
      <c r="A238" s="399"/>
      <c r="D238" s="399"/>
      <c r="E238" s="399"/>
      <c r="F238" s="399"/>
      <c r="G238" s="399"/>
      <c r="H238" s="399"/>
      <c r="I238" s="399"/>
      <c r="J238" s="399"/>
    </row>
    <row r="239" customFormat="false" ht="15.75" hidden="false" customHeight="true" outlineLevel="0" collapsed="false">
      <c r="A239" s="399"/>
      <c r="D239" s="399"/>
      <c r="E239" s="399"/>
      <c r="F239" s="399"/>
      <c r="G239" s="399"/>
      <c r="H239" s="399"/>
      <c r="I239" s="399"/>
      <c r="J239" s="399"/>
    </row>
    <row r="240" customFormat="false" ht="15.75" hidden="false" customHeight="true" outlineLevel="0" collapsed="false">
      <c r="A240" s="399"/>
      <c r="D240" s="399"/>
      <c r="E240" s="399"/>
      <c r="F240" s="399"/>
      <c r="G240" s="399"/>
      <c r="H240" s="399"/>
      <c r="I240" s="399"/>
      <c r="J240" s="399"/>
    </row>
    <row r="241" customFormat="false" ht="15.75" hidden="false" customHeight="true" outlineLevel="0" collapsed="false">
      <c r="A241" s="399"/>
      <c r="D241" s="399"/>
      <c r="E241" s="399"/>
      <c r="F241" s="399"/>
      <c r="G241" s="399"/>
      <c r="H241" s="399"/>
      <c r="I241" s="399"/>
      <c r="J241" s="399"/>
    </row>
    <row r="242" customFormat="false" ht="15.75" hidden="false" customHeight="true" outlineLevel="0" collapsed="false">
      <c r="A242" s="399"/>
      <c r="D242" s="399"/>
      <c r="E242" s="399"/>
      <c r="F242" s="399"/>
      <c r="G242" s="399"/>
      <c r="H242" s="399"/>
      <c r="I242" s="399"/>
      <c r="J242" s="399"/>
    </row>
    <row r="243" customFormat="false" ht="15.75" hidden="false" customHeight="true" outlineLevel="0" collapsed="false">
      <c r="A243" s="399"/>
      <c r="D243" s="399"/>
      <c r="E243" s="399"/>
      <c r="F243" s="399"/>
      <c r="G243" s="399"/>
      <c r="H243" s="399"/>
      <c r="I243" s="399"/>
      <c r="J243" s="399"/>
    </row>
    <row r="244" customFormat="false" ht="15.75" hidden="false" customHeight="true" outlineLevel="0" collapsed="false">
      <c r="A244" s="399"/>
      <c r="D244" s="399"/>
      <c r="E244" s="399"/>
      <c r="F244" s="399"/>
      <c r="G244" s="399"/>
      <c r="H244" s="399"/>
      <c r="I244" s="399"/>
      <c r="J244" s="399"/>
    </row>
    <row r="245" customFormat="false" ht="15.75" hidden="false" customHeight="true" outlineLevel="0" collapsed="false">
      <c r="A245" s="399"/>
      <c r="D245" s="399"/>
      <c r="E245" s="399"/>
      <c r="F245" s="399"/>
      <c r="G245" s="399"/>
      <c r="H245" s="399"/>
      <c r="I245" s="399"/>
      <c r="J245" s="399"/>
    </row>
    <row r="246" customFormat="false" ht="15.75" hidden="false" customHeight="true" outlineLevel="0" collapsed="false">
      <c r="A246" s="399"/>
      <c r="D246" s="399"/>
      <c r="E246" s="399"/>
      <c r="F246" s="399"/>
      <c r="G246" s="399"/>
      <c r="H246" s="399"/>
      <c r="I246" s="399"/>
      <c r="J246" s="399"/>
    </row>
    <row r="247" customFormat="false" ht="15.75" hidden="false" customHeight="true" outlineLevel="0" collapsed="false">
      <c r="A247" s="399"/>
      <c r="D247" s="399"/>
      <c r="E247" s="399"/>
      <c r="F247" s="399"/>
      <c r="G247" s="399"/>
      <c r="H247" s="399"/>
      <c r="I247" s="399"/>
      <c r="J247" s="399"/>
    </row>
    <row r="248" customFormat="false" ht="15.75" hidden="false" customHeight="true" outlineLevel="0" collapsed="false">
      <c r="A248" s="399"/>
      <c r="D248" s="399"/>
      <c r="E248" s="399"/>
      <c r="F248" s="399"/>
      <c r="G248" s="399"/>
      <c r="H248" s="399"/>
      <c r="I248" s="399"/>
      <c r="J248" s="399"/>
    </row>
    <row r="249" customFormat="false" ht="15.75" hidden="false" customHeight="true" outlineLevel="0" collapsed="false">
      <c r="A249" s="399"/>
      <c r="D249" s="399"/>
      <c r="E249" s="399"/>
      <c r="F249" s="399"/>
      <c r="G249" s="399"/>
      <c r="H249" s="399"/>
      <c r="I249" s="399"/>
      <c r="J249" s="399"/>
    </row>
    <row r="250" customFormat="false" ht="15.75" hidden="false" customHeight="true" outlineLevel="0" collapsed="false">
      <c r="A250" s="399"/>
      <c r="D250" s="399"/>
      <c r="E250" s="399"/>
      <c r="F250" s="399"/>
      <c r="G250" s="399"/>
      <c r="H250" s="399"/>
      <c r="I250" s="399"/>
      <c r="J250" s="399"/>
    </row>
    <row r="251" customFormat="false" ht="15.75" hidden="false" customHeight="true" outlineLevel="0" collapsed="false">
      <c r="A251" s="399"/>
      <c r="D251" s="399"/>
      <c r="E251" s="399"/>
      <c r="F251" s="399"/>
      <c r="G251" s="399"/>
      <c r="H251" s="399"/>
      <c r="I251" s="399"/>
      <c r="J251" s="399"/>
    </row>
    <row r="252" customFormat="false" ht="15.75" hidden="false" customHeight="true" outlineLevel="0" collapsed="false">
      <c r="A252" s="399"/>
      <c r="D252" s="399"/>
      <c r="E252" s="399"/>
      <c r="F252" s="399"/>
      <c r="G252" s="399"/>
      <c r="H252" s="399"/>
      <c r="I252" s="399"/>
      <c r="J252" s="399"/>
    </row>
    <row r="253" customFormat="false" ht="15.75" hidden="false" customHeight="true" outlineLevel="0" collapsed="false">
      <c r="A253" s="399"/>
      <c r="D253" s="399"/>
      <c r="E253" s="399"/>
      <c r="F253" s="399"/>
      <c r="G253" s="399"/>
      <c r="H253" s="399"/>
      <c r="I253" s="399"/>
      <c r="J253" s="399"/>
    </row>
    <row r="254" customFormat="false" ht="15.75" hidden="false" customHeight="true" outlineLevel="0" collapsed="false">
      <c r="A254" s="399"/>
      <c r="D254" s="399"/>
      <c r="E254" s="399"/>
      <c r="F254" s="399"/>
      <c r="G254" s="399"/>
      <c r="H254" s="399"/>
      <c r="I254" s="399"/>
      <c r="J254" s="399"/>
    </row>
    <row r="255" customFormat="false" ht="15.75" hidden="false" customHeight="true" outlineLevel="0" collapsed="false">
      <c r="A255" s="399"/>
      <c r="D255" s="399"/>
      <c r="E255" s="399"/>
      <c r="F255" s="399"/>
      <c r="G255" s="399"/>
      <c r="H255" s="399"/>
      <c r="I255" s="399"/>
      <c r="J255" s="399"/>
    </row>
    <row r="256" customFormat="false" ht="15.75" hidden="false" customHeight="true" outlineLevel="0" collapsed="false">
      <c r="A256" s="399"/>
      <c r="D256" s="399"/>
      <c r="E256" s="399"/>
      <c r="F256" s="399"/>
      <c r="G256" s="399"/>
      <c r="H256" s="399"/>
      <c r="I256" s="399"/>
      <c r="J256" s="399"/>
    </row>
    <row r="257" customFormat="false" ht="15.75" hidden="false" customHeight="true" outlineLevel="0" collapsed="false">
      <c r="A257" s="399"/>
      <c r="D257" s="399"/>
      <c r="E257" s="399"/>
      <c r="F257" s="399"/>
      <c r="G257" s="399"/>
      <c r="H257" s="399"/>
      <c r="I257" s="399"/>
      <c r="J257" s="399"/>
    </row>
    <row r="258" customFormat="false" ht="15.75" hidden="false" customHeight="true" outlineLevel="0" collapsed="false">
      <c r="A258" s="399"/>
      <c r="D258" s="399"/>
      <c r="E258" s="399"/>
      <c r="F258" s="399"/>
      <c r="G258" s="399"/>
      <c r="H258" s="399"/>
      <c r="I258" s="399"/>
      <c r="J258" s="399"/>
    </row>
    <row r="259" customFormat="false" ht="15.75" hidden="false" customHeight="true" outlineLevel="0" collapsed="false">
      <c r="A259" s="399"/>
      <c r="D259" s="399"/>
      <c r="E259" s="399"/>
      <c r="F259" s="399"/>
      <c r="G259" s="399"/>
      <c r="H259" s="399"/>
      <c r="I259" s="399"/>
      <c r="J259" s="399"/>
    </row>
    <row r="260" customFormat="false" ht="15.75" hidden="false" customHeight="true" outlineLevel="0" collapsed="false">
      <c r="A260" s="399"/>
      <c r="D260" s="399"/>
      <c r="E260" s="399"/>
      <c r="F260" s="399"/>
      <c r="G260" s="399"/>
      <c r="H260" s="399"/>
      <c r="I260" s="399"/>
      <c r="J260" s="399"/>
    </row>
    <row r="261" customFormat="false" ht="15.75" hidden="false" customHeight="true" outlineLevel="0" collapsed="false">
      <c r="A261" s="399"/>
      <c r="D261" s="399"/>
      <c r="E261" s="399"/>
      <c r="F261" s="399"/>
      <c r="G261" s="399"/>
      <c r="H261" s="399"/>
      <c r="I261" s="399"/>
      <c r="J261" s="399"/>
    </row>
    <row r="262" customFormat="false" ht="15.75" hidden="false" customHeight="true" outlineLevel="0" collapsed="false">
      <c r="A262" s="399"/>
      <c r="D262" s="399"/>
      <c r="E262" s="399"/>
      <c r="F262" s="399"/>
      <c r="G262" s="399"/>
      <c r="H262" s="399"/>
      <c r="I262" s="399"/>
      <c r="J262" s="399"/>
    </row>
    <row r="263" customFormat="false" ht="15.75" hidden="false" customHeight="true" outlineLevel="0" collapsed="false">
      <c r="A263" s="399"/>
      <c r="D263" s="399"/>
      <c r="E263" s="399"/>
      <c r="F263" s="399"/>
      <c r="G263" s="399"/>
      <c r="H263" s="399"/>
      <c r="I263" s="399"/>
      <c r="J263" s="399"/>
    </row>
    <row r="264" customFormat="false" ht="15.75" hidden="false" customHeight="true" outlineLevel="0" collapsed="false">
      <c r="A264" s="399"/>
      <c r="D264" s="399"/>
      <c r="E264" s="399"/>
      <c r="F264" s="399"/>
      <c r="G264" s="399"/>
      <c r="H264" s="399"/>
      <c r="I264" s="399"/>
      <c r="J264" s="399"/>
    </row>
    <row r="265" customFormat="false" ht="15.75" hidden="false" customHeight="true" outlineLevel="0" collapsed="false">
      <c r="A265" s="399"/>
      <c r="D265" s="399"/>
      <c r="E265" s="399"/>
      <c r="F265" s="399"/>
      <c r="G265" s="399"/>
      <c r="H265" s="399"/>
      <c r="I265" s="399"/>
      <c r="J265" s="399"/>
    </row>
    <row r="266" customFormat="false" ht="15.75" hidden="false" customHeight="true" outlineLevel="0" collapsed="false">
      <c r="A266" s="399"/>
      <c r="D266" s="399"/>
      <c r="E266" s="399"/>
      <c r="F266" s="399"/>
      <c r="G266" s="399"/>
      <c r="H266" s="399"/>
      <c r="I266" s="399"/>
      <c r="J266" s="399"/>
    </row>
    <row r="267" customFormat="false" ht="15.75" hidden="false" customHeight="true" outlineLevel="0" collapsed="false">
      <c r="A267" s="399"/>
      <c r="D267" s="399"/>
      <c r="E267" s="399"/>
      <c r="F267" s="399"/>
      <c r="G267" s="399"/>
      <c r="H267" s="399"/>
      <c r="I267" s="399"/>
      <c r="J267" s="399"/>
    </row>
    <row r="268" customFormat="false" ht="15.75" hidden="false" customHeight="true" outlineLevel="0" collapsed="false">
      <c r="A268" s="399"/>
      <c r="D268" s="399"/>
      <c r="E268" s="399"/>
      <c r="F268" s="399"/>
      <c r="G268" s="399"/>
      <c r="H268" s="399"/>
      <c r="I268" s="399"/>
      <c r="J268" s="399"/>
    </row>
    <row r="269" customFormat="false" ht="15.75" hidden="false" customHeight="true" outlineLevel="0" collapsed="false">
      <c r="A269" s="399"/>
      <c r="D269" s="399"/>
      <c r="E269" s="399"/>
      <c r="F269" s="399"/>
      <c r="G269" s="399"/>
      <c r="H269" s="399"/>
      <c r="I269" s="399"/>
      <c r="J269" s="399"/>
    </row>
    <row r="270" customFormat="false" ht="15.75" hidden="false" customHeight="true" outlineLevel="0" collapsed="false">
      <c r="A270" s="399"/>
      <c r="D270" s="399"/>
      <c r="E270" s="399"/>
      <c r="F270" s="399"/>
      <c r="G270" s="399"/>
      <c r="H270" s="399"/>
      <c r="I270" s="399"/>
      <c r="J270" s="399"/>
    </row>
    <row r="271" customFormat="false" ht="15.75" hidden="false" customHeight="true" outlineLevel="0" collapsed="false">
      <c r="A271" s="399"/>
      <c r="D271" s="399"/>
      <c r="E271" s="399"/>
      <c r="F271" s="399"/>
      <c r="G271" s="399"/>
      <c r="H271" s="399"/>
      <c r="I271" s="399"/>
      <c r="J271" s="399"/>
    </row>
    <row r="272" customFormat="false" ht="15.75" hidden="false" customHeight="true" outlineLevel="0" collapsed="false">
      <c r="A272" s="399"/>
      <c r="D272" s="399"/>
      <c r="E272" s="399"/>
      <c r="F272" s="399"/>
      <c r="G272" s="399"/>
      <c r="H272" s="399"/>
      <c r="I272" s="399"/>
      <c r="J272" s="399"/>
    </row>
    <row r="273" customFormat="false" ht="15.75" hidden="false" customHeight="true" outlineLevel="0" collapsed="false">
      <c r="A273" s="399"/>
      <c r="D273" s="399"/>
      <c r="E273" s="399"/>
      <c r="F273" s="399"/>
      <c r="G273" s="399"/>
      <c r="H273" s="399"/>
      <c r="I273" s="399"/>
      <c r="J273" s="399"/>
    </row>
    <row r="274" customFormat="false" ht="15.75" hidden="false" customHeight="true" outlineLevel="0" collapsed="false">
      <c r="A274" s="399"/>
      <c r="D274" s="399"/>
      <c r="E274" s="399"/>
      <c r="F274" s="399"/>
      <c r="G274" s="399"/>
      <c r="H274" s="399"/>
      <c r="I274" s="399"/>
      <c r="J274" s="399"/>
    </row>
    <row r="275" customFormat="false" ht="15.75" hidden="false" customHeight="true" outlineLevel="0" collapsed="false">
      <c r="A275" s="399"/>
      <c r="D275" s="399"/>
      <c r="E275" s="399"/>
      <c r="F275" s="399"/>
      <c r="G275" s="399"/>
      <c r="H275" s="399"/>
      <c r="I275" s="399"/>
      <c r="J275" s="399"/>
    </row>
    <row r="276" customFormat="false" ht="15.75" hidden="false" customHeight="true" outlineLevel="0" collapsed="false">
      <c r="A276" s="399"/>
      <c r="D276" s="399"/>
      <c r="E276" s="399"/>
      <c r="F276" s="399"/>
      <c r="G276" s="399"/>
      <c r="H276" s="399"/>
      <c r="I276" s="399"/>
      <c r="J276" s="399"/>
    </row>
    <row r="277" customFormat="false" ht="15.75" hidden="false" customHeight="true" outlineLevel="0" collapsed="false">
      <c r="A277" s="399"/>
      <c r="D277" s="399"/>
      <c r="E277" s="399"/>
      <c r="F277" s="399"/>
      <c r="G277" s="399"/>
      <c r="H277" s="399"/>
      <c r="I277" s="399"/>
      <c r="J277" s="399"/>
    </row>
    <row r="278" customFormat="false" ht="15.75" hidden="false" customHeight="true" outlineLevel="0" collapsed="false">
      <c r="A278" s="399"/>
      <c r="D278" s="399"/>
      <c r="E278" s="399"/>
      <c r="F278" s="399"/>
      <c r="G278" s="399"/>
      <c r="H278" s="399"/>
      <c r="I278" s="399"/>
      <c r="J278" s="399"/>
    </row>
    <row r="279" customFormat="false" ht="15.75" hidden="false" customHeight="true" outlineLevel="0" collapsed="false">
      <c r="A279" s="399"/>
      <c r="D279" s="399"/>
      <c r="E279" s="399"/>
      <c r="F279" s="399"/>
      <c r="G279" s="399"/>
      <c r="H279" s="399"/>
      <c r="I279" s="399"/>
      <c r="J279" s="399"/>
    </row>
    <row r="280" customFormat="false" ht="15.75" hidden="false" customHeight="true" outlineLevel="0" collapsed="false">
      <c r="A280" s="399"/>
      <c r="D280" s="399"/>
      <c r="E280" s="399"/>
      <c r="F280" s="399"/>
      <c r="G280" s="399"/>
      <c r="H280" s="399"/>
      <c r="I280" s="399"/>
      <c r="J280" s="399"/>
    </row>
    <row r="281" customFormat="false" ht="15.75" hidden="false" customHeight="true" outlineLevel="0" collapsed="false">
      <c r="A281" s="399"/>
      <c r="D281" s="399"/>
      <c r="E281" s="399"/>
      <c r="F281" s="399"/>
      <c r="G281" s="399"/>
      <c r="H281" s="399"/>
      <c r="I281" s="399"/>
      <c r="J281" s="399"/>
    </row>
    <row r="282" customFormat="false" ht="15.75" hidden="false" customHeight="true" outlineLevel="0" collapsed="false">
      <c r="A282" s="399"/>
      <c r="D282" s="399"/>
      <c r="E282" s="399"/>
      <c r="F282" s="399"/>
      <c r="G282" s="399"/>
      <c r="H282" s="399"/>
      <c r="I282" s="399"/>
      <c r="J282" s="399"/>
    </row>
    <row r="283" customFormat="false" ht="15.75" hidden="false" customHeight="true" outlineLevel="0" collapsed="false">
      <c r="A283" s="399"/>
      <c r="D283" s="399"/>
      <c r="E283" s="399"/>
      <c r="F283" s="399"/>
      <c r="G283" s="399"/>
      <c r="H283" s="399"/>
      <c r="I283" s="399"/>
      <c r="J283" s="399"/>
    </row>
    <row r="284" customFormat="false" ht="15.75" hidden="false" customHeight="true" outlineLevel="0" collapsed="false">
      <c r="A284" s="399"/>
      <c r="D284" s="399"/>
      <c r="E284" s="399"/>
      <c r="F284" s="399"/>
      <c r="G284" s="399"/>
      <c r="H284" s="399"/>
      <c r="I284" s="399"/>
      <c r="J284" s="399"/>
    </row>
    <row r="285" customFormat="false" ht="15.75" hidden="false" customHeight="true" outlineLevel="0" collapsed="false">
      <c r="A285" s="399"/>
      <c r="D285" s="399"/>
      <c r="E285" s="399"/>
      <c r="F285" s="399"/>
      <c r="G285" s="399"/>
      <c r="H285" s="399"/>
      <c r="I285" s="399"/>
      <c r="J285" s="399"/>
    </row>
    <row r="286" customFormat="false" ht="15.75" hidden="false" customHeight="true" outlineLevel="0" collapsed="false">
      <c r="A286" s="399"/>
      <c r="D286" s="399"/>
      <c r="E286" s="399"/>
      <c r="F286" s="399"/>
      <c r="G286" s="399"/>
      <c r="H286" s="399"/>
      <c r="I286" s="399"/>
      <c r="J286" s="399"/>
    </row>
    <row r="287" customFormat="false" ht="15.75" hidden="false" customHeight="true" outlineLevel="0" collapsed="false">
      <c r="A287" s="399"/>
      <c r="D287" s="399"/>
      <c r="E287" s="399"/>
      <c r="F287" s="399"/>
      <c r="G287" s="399"/>
      <c r="H287" s="399"/>
      <c r="I287" s="399"/>
      <c r="J287" s="399"/>
    </row>
    <row r="288" customFormat="false" ht="15.75" hidden="false" customHeight="true" outlineLevel="0" collapsed="false">
      <c r="A288" s="399"/>
      <c r="D288" s="399"/>
      <c r="E288" s="399"/>
      <c r="F288" s="399"/>
      <c r="G288" s="399"/>
      <c r="H288" s="399"/>
      <c r="I288" s="399"/>
      <c r="J288" s="399"/>
    </row>
    <row r="289" customFormat="false" ht="15.75" hidden="false" customHeight="true" outlineLevel="0" collapsed="false">
      <c r="A289" s="399"/>
      <c r="D289" s="399"/>
      <c r="E289" s="399"/>
      <c r="F289" s="399"/>
      <c r="G289" s="399"/>
      <c r="H289" s="399"/>
      <c r="I289" s="399"/>
      <c r="J289" s="399"/>
    </row>
    <row r="290" customFormat="false" ht="15.75" hidden="false" customHeight="true" outlineLevel="0" collapsed="false">
      <c r="A290" s="399"/>
      <c r="D290" s="399"/>
      <c r="E290" s="399"/>
      <c r="F290" s="399"/>
      <c r="G290" s="399"/>
      <c r="H290" s="399"/>
      <c r="I290" s="399"/>
      <c r="J290" s="399"/>
    </row>
    <row r="291" customFormat="false" ht="15.75" hidden="false" customHeight="true" outlineLevel="0" collapsed="false">
      <c r="A291" s="399"/>
      <c r="D291" s="399"/>
      <c r="E291" s="399"/>
      <c r="F291" s="399"/>
      <c r="G291" s="399"/>
      <c r="H291" s="399"/>
      <c r="I291" s="399"/>
      <c r="J291" s="399"/>
    </row>
    <row r="292" customFormat="false" ht="15.75" hidden="false" customHeight="true" outlineLevel="0" collapsed="false">
      <c r="A292" s="399"/>
      <c r="D292" s="399"/>
      <c r="E292" s="399"/>
      <c r="F292" s="399"/>
      <c r="G292" s="399"/>
      <c r="H292" s="399"/>
      <c r="I292" s="399"/>
      <c r="J292" s="399"/>
    </row>
    <row r="293" customFormat="false" ht="15.75" hidden="false" customHeight="true" outlineLevel="0" collapsed="false">
      <c r="A293" s="399"/>
      <c r="D293" s="399"/>
      <c r="E293" s="399"/>
      <c r="F293" s="399"/>
      <c r="G293" s="399"/>
      <c r="H293" s="399"/>
      <c r="I293" s="399"/>
      <c r="J293" s="399"/>
    </row>
    <row r="294" customFormat="false" ht="15.75" hidden="false" customHeight="true" outlineLevel="0" collapsed="false">
      <c r="A294" s="399"/>
      <c r="D294" s="399"/>
      <c r="E294" s="399"/>
      <c r="F294" s="399"/>
      <c r="G294" s="399"/>
      <c r="H294" s="399"/>
      <c r="I294" s="399"/>
      <c r="J294" s="399"/>
    </row>
    <row r="295" customFormat="false" ht="15.75" hidden="false" customHeight="true" outlineLevel="0" collapsed="false">
      <c r="A295" s="399"/>
      <c r="D295" s="399"/>
      <c r="E295" s="399"/>
      <c r="F295" s="399"/>
      <c r="G295" s="399"/>
      <c r="H295" s="399"/>
      <c r="I295" s="399"/>
      <c r="J295" s="399"/>
    </row>
    <row r="296" customFormat="false" ht="15.75" hidden="false" customHeight="true" outlineLevel="0" collapsed="false">
      <c r="A296" s="399"/>
      <c r="D296" s="399"/>
      <c r="E296" s="399"/>
      <c r="F296" s="399"/>
      <c r="G296" s="399"/>
      <c r="H296" s="399"/>
      <c r="I296" s="399"/>
      <c r="J296" s="399"/>
    </row>
    <row r="297" customFormat="false" ht="15.75" hidden="false" customHeight="true" outlineLevel="0" collapsed="false">
      <c r="A297" s="399"/>
      <c r="D297" s="399"/>
      <c r="E297" s="399"/>
      <c r="F297" s="399"/>
      <c r="G297" s="399"/>
      <c r="H297" s="399"/>
      <c r="I297" s="399"/>
      <c r="J297" s="399"/>
    </row>
    <row r="298" customFormat="false" ht="15.75" hidden="false" customHeight="true" outlineLevel="0" collapsed="false">
      <c r="A298" s="399"/>
      <c r="D298" s="399"/>
      <c r="E298" s="399"/>
      <c r="F298" s="399"/>
      <c r="G298" s="399"/>
      <c r="H298" s="399"/>
      <c r="I298" s="399"/>
      <c r="J298" s="399"/>
    </row>
    <row r="299" customFormat="false" ht="15.75" hidden="false" customHeight="true" outlineLevel="0" collapsed="false">
      <c r="A299" s="399"/>
      <c r="D299" s="399"/>
      <c r="E299" s="399"/>
      <c r="F299" s="399"/>
      <c r="G299" s="399"/>
      <c r="H299" s="399"/>
      <c r="I299" s="399"/>
      <c r="J299" s="399"/>
    </row>
    <row r="300" customFormat="false" ht="15.75" hidden="false" customHeight="true" outlineLevel="0" collapsed="false">
      <c r="A300" s="399"/>
      <c r="D300" s="399"/>
      <c r="E300" s="399"/>
      <c r="F300" s="399"/>
      <c r="G300" s="399"/>
      <c r="H300" s="399"/>
      <c r="I300" s="399"/>
      <c r="J300" s="399"/>
    </row>
    <row r="301" customFormat="false" ht="15.75" hidden="false" customHeight="true" outlineLevel="0" collapsed="false">
      <c r="A301" s="399"/>
      <c r="D301" s="399"/>
      <c r="E301" s="399"/>
      <c r="F301" s="399"/>
      <c r="G301" s="399"/>
      <c r="H301" s="399"/>
      <c r="I301" s="399"/>
      <c r="J301" s="399"/>
    </row>
    <row r="302" customFormat="false" ht="15.75" hidden="false" customHeight="true" outlineLevel="0" collapsed="false">
      <c r="A302" s="399"/>
      <c r="D302" s="399"/>
      <c r="E302" s="399"/>
      <c r="F302" s="399"/>
      <c r="G302" s="399"/>
      <c r="H302" s="399"/>
      <c r="I302" s="399"/>
      <c r="J302" s="399"/>
    </row>
    <row r="303" customFormat="false" ht="15.75" hidden="false" customHeight="true" outlineLevel="0" collapsed="false">
      <c r="A303" s="399"/>
      <c r="D303" s="399"/>
      <c r="E303" s="399"/>
      <c r="F303" s="399"/>
      <c r="G303" s="399"/>
      <c r="H303" s="399"/>
      <c r="I303" s="399"/>
      <c r="J303" s="399"/>
    </row>
    <row r="304" customFormat="false" ht="15.75" hidden="false" customHeight="true" outlineLevel="0" collapsed="false">
      <c r="A304" s="399"/>
      <c r="D304" s="399"/>
      <c r="E304" s="399"/>
      <c r="F304" s="399"/>
      <c r="G304" s="399"/>
      <c r="H304" s="399"/>
      <c r="I304" s="399"/>
      <c r="J304" s="399"/>
    </row>
    <row r="305" customFormat="false" ht="15.75" hidden="false" customHeight="true" outlineLevel="0" collapsed="false">
      <c r="A305" s="399"/>
      <c r="D305" s="399"/>
      <c r="E305" s="399"/>
      <c r="F305" s="399"/>
      <c r="G305" s="399"/>
      <c r="H305" s="399"/>
      <c r="I305" s="399"/>
      <c r="J305" s="399"/>
    </row>
    <row r="306" customFormat="false" ht="15.75" hidden="false" customHeight="true" outlineLevel="0" collapsed="false">
      <c r="A306" s="399"/>
      <c r="D306" s="399"/>
      <c r="E306" s="399"/>
      <c r="F306" s="399"/>
      <c r="G306" s="399"/>
      <c r="H306" s="399"/>
      <c r="I306" s="399"/>
      <c r="J306" s="399"/>
    </row>
    <row r="307" customFormat="false" ht="15.75" hidden="false" customHeight="true" outlineLevel="0" collapsed="false">
      <c r="A307" s="399"/>
      <c r="D307" s="399"/>
      <c r="E307" s="399"/>
      <c r="F307" s="399"/>
      <c r="G307" s="399"/>
      <c r="H307" s="399"/>
      <c r="I307" s="399"/>
      <c r="J307" s="399"/>
    </row>
    <row r="308" customFormat="false" ht="15.75" hidden="false" customHeight="true" outlineLevel="0" collapsed="false">
      <c r="A308" s="399"/>
      <c r="D308" s="399"/>
      <c r="E308" s="399"/>
      <c r="F308" s="399"/>
      <c r="G308" s="399"/>
      <c r="H308" s="399"/>
      <c r="I308" s="399"/>
      <c r="J308" s="399"/>
    </row>
    <row r="309" customFormat="false" ht="15.75" hidden="false" customHeight="true" outlineLevel="0" collapsed="false">
      <c r="A309" s="399"/>
      <c r="D309" s="399"/>
      <c r="E309" s="399"/>
      <c r="F309" s="399"/>
      <c r="G309" s="399"/>
      <c r="H309" s="399"/>
      <c r="I309" s="399"/>
      <c r="J309" s="399"/>
    </row>
    <row r="310" customFormat="false" ht="15.75" hidden="false" customHeight="true" outlineLevel="0" collapsed="false">
      <c r="A310" s="399"/>
      <c r="D310" s="399"/>
      <c r="E310" s="399"/>
      <c r="F310" s="399"/>
      <c r="G310" s="399"/>
      <c r="H310" s="399"/>
      <c r="I310" s="399"/>
      <c r="J310" s="399"/>
    </row>
    <row r="311" customFormat="false" ht="15.75" hidden="false" customHeight="true" outlineLevel="0" collapsed="false">
      <c r="A311" s="399"/>
      <c r="D311" s="399"/>
      <c r="E311" s="399"/>
      <c r="F311" s="399"/>
      <c r="G311" s="399"/>
      <c r="H311" s="399"/>
      <c r="I311" s="399"/>
      <c r="J311" s="399"/>
    </row>
    <row r="312" customFormat="false" ht="15.75" hidden="false" customHeight="true" outlineLevel="0" collapsed="false">
      <c r="A312" s="399"/>
      <c r="D312" s="399"/>
      <c r="E312" s="399"/>
      <c r="F312" s="399"/>
      <c r="G312" s="399"/>
      <c r="H312" s="399"/>
      <c r="I312" s="399"/>
      <c r="J312" s="399"/>
    </row>
    <row r="313" customFormat="false" ht="15.75" hidden="false" customHeight="true" outlineLevel="0" collapsed="false">
      <c r="A313" s="399"/>
      <c r="D313" s="399"/>
      <c r="E313" s="399"/>
      <c r="F313" s="399"/>
      <c r="G313" s="399"/>
      <c r="H313" s="399"/>
      <c r="I313" s="399"/>
      <c r="J313" s="399"/>
    </row>
    <row r="314" customFormat="false" ht="15.75" hidden="false" customHeight="true" outlineLevel="0" collapsed="false">
      <c r="A314" s="399"/>
      <c r="D314" s="399"/>
      <c r="E314" s="399"/>
      <c r="F314" s="399"/>
      <c r="G314" s="399"/>
      <c r="H314" s="399"/>
      <c r="I314" s="399"/>
      <c r="J314" s="399"/>
    </row>
    <row r="315" customFormat="false" ht="15.75" hidden="false" customHeight="true" outlineLevel="0" collapsed="false">
      <c r="A315" s="399"/>
      <c r="D315" s="399"/>
      <c r="E315" s="399"/>
      <c r="F315" s="399"/>
      <c r="G315" s="399"/>
      <c r="H315" s="399"/>
      <c r="I315" s="399"/>
      <c r="J315" s="399"/>
    </row>
    <row r="316" customFormat="false" ht="15.75" hidden="false" customHeight="true" outlineLevel="0" collapsed="false">
      <c r="A316" s="399"/>
      <c r="D316" s="399"/>
      <c r="E316" s="399"/>
      <c r="F316" s="399"/>
      <c r="G316" s="399"/>
      <c r="H316" s="399"/>
      <c r="I316" s="399"/>
      <c r="J316" s="399"/>
    </row>
    <row r="317" customFormat="false" ht="15.75" hidden="false" customHeight="true" outlineLevel="0" collapsed="false">
      <c r="A317" s="399"/>
      <c r="D317" s="399"/>
      <c r="E317" s="399"/>
      <c r="F317" s="399"/>
      <c r="G317" s="399"/>
      <c r="H317" s="399"/>
      <c r="I317" s="399"/>
      <c r="J317" s="399"/>
    </row>
    <row r="318" customFormat="false" ht="15.75" hidden="false" customHeight="true" outlineLevel="0" collapsed="false">
      <c r="A318" s="399"/>
      <c r="D318" s="399"/>
      <c r="E318" s="399"/>
      <c r="F318" s="399"/>
      <c r="G318" s="399"/>
      <c r="H318" s="399"/>
      <c r="I318" s="399"/>
      <c r="J318" s="399"/>
    </row>
    <row r="319" customFormat="false" ht="15.75" hidden="false" customHeight="true" outlineLevel="0" collapsed="false">
      <c r="A319" s="399"/>
      <c r="D319" s="399"/>
      <c r="E319" s="399"/>
      <c r="F319" s="399"/>
      <c r="G319" s="399"/>
      <c r="H319" s="399"/>
      <c r="I319" s="399"/>
      <c r="J319" s="399"/>
    </row>
    <row r="320" customFormat="false" ht="15.75" hidden="false" customHeight="true" outlineLevel="0" collapsed="false">
      <c r="A320" s="399"/>
      <c r="D320" s="399"/>
      <c r="E320" s="399"/>
      <c r="F320" s="399"/>
      <c r="G320" s="399"/>
      <c r="H320" s="399"/>
      <c r="I320" s="399"/>
      <c r="J320" s="399"/>
    </row>
    <row r="321" customFormat="false" ht="15.75" hidden="false" customHeight="true" outlineLevel="0" collapsed="false">
      <c r="A321" s="399"/>
      <c r="D321" s="399"/>
      <c r="E321" s="399"/>
      <c r="F321" s="399"/>
      <c r="G321" s="399"/>
      <c r="H321" s="399"/>
      <c r="I321" s="399"/>
      <c r="J321" s="399"/>
    </row>
    <row r="322" customFormat="false" ht="15.75" hidden="false" customHeight="true" outlineLevel="0" collapsed="false">
      <c r="A322" s="399"/>
      <c r="D322" s="399"/>
      <c r="E322" s="399"/>
      <c r="F322" s="399"/>
      <c r="G322" s="399"/>
      <c r="H322" s="399"/>
      <c r="I322" s="399"/>
      <c r="J322" s="399"/>
    </row>
    <row r="323" customFormat="false" ht="15.75" hidden="false" customHeight="true" outlineLevel="0" collapsed="false">
      <c r="A323" s="399"/>
      <c r="D323" s="399"/>
      <c r="E323" s="399"/>
      <c r="F323" s="399"/>
      <c r="G323" s="399"/>
      <c r="H323" s="399"/>
      <c r="I323" s="399"/>
      <c r="J323" s="399"/>
    </row>
    <row r="324" customFormat="false" ht="15.75" hidden="false" customHeight="true" outlineLevel="0" collapsed="false">
      <c r="A324" s="399"/>
      <c r="D324" s="399"/>
      <c r="E324" s="399"/>
      <c r="F324" s="399"/>
      <c r="G324" s="399"/>
      <c r="H324" s="399"/>
      <c r="I324" s="399"/>
      <c r="J324" s="399"/>
    </row>
    <row r="325" customFormat="false" ht="15.75" hidden="false" customHeight="true" outlineLevel="0" collapsed="false">
      <c r="A325" s="399"/>
      <c r="D325" s="399"/>
      <c r="E325" s="399"/>
      <c r="F325" s="399"/>
      <c r="G325" s="399"/>
      <c r="H325" s="399"/>
      <c r="I325" s="399"/>
      <c r="J325" s="399"/>
    </row>
    <row r="326" customFormat="false" ht="15.75" hidden="false" customHeight="true" outlineLevel="0" collapsed="false">
      <c r="A326" s="399"/>
      <c r="D326" s="399"/>
      <c r="E326" s="399"/>
      <c r="F326" s="399"/>
      <c r="G326" s="399"/>
      <c r="H326" s="399"/>
      <c r="I326" s="399"/>
      <c r="J326" s="399"/>
    </row>
    <row r="327" customFormat="false" ht="15.75" hidden="false" customHeight="true" outlineLevel="0" collapsed="false">
      <c r="A327" s="399"/>
      <c r="D327" s="399"/>
      <c r="E327" s="399"/>
      <c r="F327" s="399"/>
      <c r="G327" s="399"/>
      <c r="H327" s="399"/>
      <c r="I327" s="399"/>
      <c r="J327" s="399"/>
    </row>
    <row r="328" customFormat="false" ht="15.75" hidden="false" customHeight="true" outlineLevel="0" collapsed="false">
      <c r="A328" s="399"/>
      <c r="D328" s="399"/>
      <c r="E328" s="399"/>
      <c r="F328" s="399"/>
      <c r="G328" s="399"/>
      <c r="H328" s="399"/>
      <c r="I328" s="399"/>
      <c r="J328" s="399"/>
    </row>
    <row r="329" customFormat="false" ht="15.75" hidden="false" customHeight="true" outlineLevel="0" collapsed="false">
      <c r="A329" s="399"/>
      <c r="D329" s="399"/>
      <c r="E329" s="399"/>
      <c r="F329" s="399"/>
      <c r="G329" s="399"/>
      <c r="H329" s="399"/>
      <c r="I329" s="399"/>
      <c r="J329" s="399"/>
    </row>
    <row r="330" customFormat="false" ht="15.75" hidden="false" customHeight="true" outlineLevel="0" collapsed="false">
      <c r="A330" s="399"/>
      <c r="D330" s="399"/>
      <c r="E330" s="399"/>
      <c r="F330" s="399"/>
      <c r="G330" s="399"/>
      <c r="H330" s="399"/>
      <c r="I330" s="399"/>
      <c r="J330" s="399"/>
    </row>
    <row r="331" customFormat="false" ht="15.75" hidden="false" customHeight="true" outlineLevel="0" collapsed="false">
      <c r="A331" s="399"/>
      <c r="D331" s="399"/>
      <c r="E331" s="399"/>
      <c r="F331" s="399"/>
      <c r="G331" s="399"/>
      <c r="H331" s="399"/>
      <c r="I331" s="399"/>
      <c r="J331" s="399"/>
    </row>
    <row r="332" customFormat="false" ht="15.75" hidden="false" customHeight="true" outlineLevel="0" collapsed="false">
      <c r="A332" s="399"/>
      <c r="D332" s="399"/>
      <c r="E332" s="399"/>
      <c r="F332" s="399"/>
      <c r="G332" s="399"/>
      <c r="H332" s="399"/>
      <c r="I332" s="399"/>
      <c r="J332" s="399"/>
    </row>
    <row r="333" customFormat="false" ht="15.75" hidden="false" customHeight="true" outlineLevel="0" collapsed="false">
      <c r="A333" s="399"/>
      <c r="D333" s="399"/>
      <c r="E333" s="399"/>
      <c r="F333" s="399"/>
      <c r="G333" s="399"/>
      <c r="H333" s="399"/>
      <c r="I333" s="399"/>
      <c r="J333" s="399"/>
    </row>
    <row r="334" customFormat="false" ht="15.75" hidden="false" customHeight="true" outlineLevel="0" collapsed="false">
      <c r="A334" s="399"/>
      <c r="D334" s="399"/>
      <c r="E334" s="399"/>
      <c r="F334" s="399"/>
      <c r="G334" s="399"/>
      <c r="H334" s="399"/>
      <c r="I334" s="399"/>
      <c r="J334" s="399"/>
    </row>
    <row r="335" customFormat="false" ht="15.75" hidden="false" customHeight="true" outlineLevel="0" collapsed="false">
      <c r="A335" s="399"/>
      <c r="D335" s="399"/>
      <c r="E335" s="399"/>
      <c r="F335" s="399"/>
      <c r="G335" s="399"/>
      <c r="H335" s="399"/>
      <c r="I335" s="399"/>
      <c r="J335" s="399"/>
    </row>
    <row r="336" customFormat="false" ht="15.75" hidden="false" customHeight="true" outlineLevel="0" collapsed="false">
      <c r="A336" s="399"/>
      <c r="D336" s="399"/>
      <c r="E336" s="399"/>
      <c r="F336" s="399"/>
      <c r="G336" s="399"/>
      <c r="H336" s="399"/>
      <c r="I336" s="399"/>
      <c r="J336" s="399"/>
    </row>
    <row r="337" customFormat="false" ht="15.75" hidden="false" customHeight="true" outlineLevel="0" collapsed="false">
      <c r="A337" s="399"/>
      <c r="D337" s="399"/>
      <c r="E337" s="399"/>
      <c r="F337" s="399"/>
      <c r="G337" s="399"/>
      <c r="H337" s="399"/>
      <c r="I337" s="399"/>
      <c r="J337" s="399"/>
    </row>
    <row r="338" customFormat="false" ht="15.75" hidden="false" customHeight="true" outlineLevel="0" collapsed="false">
      <c r="A338" s="399"/>
      <c r="D338" s="399"/>
      <c r="E338" s="399"/>
      <c r="F338" s="399"/>
      <c r="G338" s="399"/>
      <c r="H338" s="399"/>
      <c r="I338" s="399"/>
      <c r="J338" s="399"/>
    </row>
    <row r="339" customFormat="false" ht="15.75" hidden="false" customHeight="true" outlineLevel="0" collapsed="false">
      <c r="A339" s="399"/>
      <c r="D339" s="399"/>
      <c r="E339" s="399"/>
      <c r="F339" s="399"/>
      <c r="G339" s="399"/>
      <c r="H339" s="399"/>
      <c r="I339" s="399"/>
      <c r="J339" s="399"/>
    </row>
    <row r="340" customFormat="false" ht="15.75" hidden="false" customHeight="true" outlineLevel="0" collapsed="false">
      <c r="A340" s="399"/>
      <c r="D340" s="399"/>
      <c r="E340" s="399"/>
      <c r="F340" s="399"/>
      <c r="G340" s="399"/>
      <c r="H340" s="399"/>
      <c r="I340" s="399"/>
      <c r="J340" s="399"/>
    </row>
    <row r="341" customFormat="false" ht="15.75" hidden="false" customHeight="true" outlineLevel="0" collapsed="false">
      <c r="A341" s="399"/>
      <c r="D341" s="399"/>
      <c r="E341" s="399"/>
      <c r="F341" s="399"/>
      <c r="G341" s="399"/>
      <c r="H341" s="399"/>
      <c r="I341" s="399"/>
      <c r="J341" s="399"/>
    </row>
    <row r="342" customFormat="false" ht="15.75" hidden="false" customHeight="true" outlineLevel="0" collapsed="false">
      <c r="A342" s="399"/>
      <c r="D342" s="399"/>
      <c r="E342" s="399"/>
      <c r="F342" s="399"/>
      <c r="G342" s="399"/>
      <c r="H342" s="399"/>
      <c r="I342" s="399"/>
      <c r="J342" s="399"/>
    </row>
    <row r="343" customFormat="false" ht="15.75" hidden="false" customHeight="true" outlineLevel="0" collapsed="false">
      <c r="A343" s="399"/>
      <c r="D343" s="399"/>
      <c r="E343" s="399"/>
      <c r="F343" s="399"/>
      <c r="G343" s="399"/>
      <c r="H343" s="399"/>
      <c r="I343" s="399"/>
      <c r="J343" s="399"/>
    </row>
    <row r="344" customFormat="false" ht="15.75" hidden="false" customHeight="true" outlineLevel="0" collapsed="false">
      <c r="A344" s="399"/>
      <c r="D344" s="399"/>
      <c r="E344" s="399"/>
      <c r="F344" s="399"/>
      <c r="G344" s="399"/>
      <c r="H344" s="399"/>
      <c r="I344" s="399"/>
      <c r="J344" s="399"/>
    </row>
    <row r="345" customFormat="false" ht="15.75" hidden="false" customHeight="true" outlineLevel="0" collapsed="false">
      <c r="A345" s="399"/>
      <c r="D345" s="399"/>
      <c r="E345" s="399"/>
      <c r="F345" s="399"/>
      <c r="G345" s="399"/>
      <c r="H345" s="399"/>
      <c r="I345" s="399"/>
      <c r="J345" s="399"/>
    </row>
    <row r="346" customFormat="false" ht="15.75" hidden="false" customHeight="true" outlineLevel="0" collapsed="false">
      <c r="A346" s="399"/>
      <c r="D346" s="399"/>
      <c r="E346" s="399"/>
      <c r="F346" s="399"/>
      <c r="G346" s="399"/>
      <c r="H346" s="399"/>
      <c r="I346" s="399"/>
      <c r="J346" s="399"/>
    </row>
    <row r="347" customFormat="false" ht="15.75" hidden="false" customHeight="true" outlineLevel="0" collapsed="false">
      <c r="A347" s="399"/>
      <c r="D347" s="399"/>
      <c r="E347" s="399"/>
      <c r="F347" s="399"/>
      <c r="G347" s="399"/>
      <c r="H347" s="399"/>
      <c r="I347" s="399"/>
      <c r="J347" s="399"/>
    </row>
    <row r="348" customFormat="false" ht="15.75" hidden="false" customHeight="true" outlineLevel="0" collapsed="false">
      <c r="A348" s="399"/>
      <c r="D348" s="399"/>
      <c r="E348" s="399"/>
      <c r="F348" s="399"/>
      <c r="G348" s="399"/>
      <c r="H348" s="399"/>
      <c r="I348" s="399"/>
      <c r="J348" s="399"/>
    </row>
    <row r="349" customFormat="false" ht="15.75" hidden="false" customHeight="true" outlineLevel="0" collapsed="false">
      <c r="A349" s="399"/>
      <c r="D349" s="399"/>
      <c r="E349" s="399"/>
      <c r="F349" s="399"/>
      <c r="G349" s="399"/>
      <c r="H349" s="399"/>
      <c r="I349" s="399"/>
      <c r="J349" s="399"/>
    </row>
    <row r="350" customFormat="false" ht="15.75" hidden="false" customHeight="true" outlineLevel="0" collapsed="false">
      <c r="A350" s="399"/>
      <c r="D350" s="399"/>
      <c r="E350" s="399"/>
      <c r="F350" s="399"/>
      <c r="G350" s="399"/>
      <c r="H350" s="399"/>
      <c r="I350" s="399"/>
      <c r="J350" s="399"/>
    </row>
    <row r="351" customFormat="false" ht="15.75" hidden="false" customHeight="true" outlineLevel="0" collapsed="false">
      <c r="A351" s="399"/>
      <c r="D351" s="399"/>
      <c r="E351" s="399"/>
      <c r="F351" s="399"/>
      <c r="G351" s="399"/>
      <c r="H351" s="399"/>
      <c r="I351" s="399"/>
      <c r="J351" s="399"/>
    </row>
    <row r="352" customFormat="false" ht="15.75" hidden="false" customHeight="true" outlineLevel="0" collapsed="false">
      <c r="A352" s="399"/>
      <c r="D352" s="399"/>
      <c r="E352" s="399"/>
      <c r="F352" s="399"/>
      <c r="G352" s="399"/>
      <c r="H352" s="399"/>
      <c r="I352" s="399"/>
      <c r="J352" s="399"/>
    </row>
    <row r="353" customFormat="false" ht="15.75" hidden="false" customHeight="true" outlineLevel="0" collapsed="false">
      <c r="A353" s="399"/>
      <c r="D353" s="399"/>
      <c r="E353" s="399"/>
      <c r="F353" s="399"/>
      <c r="G353" s="399"/>
      <c r="H353" s="399"/>
      <c r="I353" s="399"/>
      <c r="J353" s="399"/>
    </row>
    <row r="354" customFormat="false" ht="15.75" hidden="false" customHeight="true" outlineLevel="0" collapsed="false">
      <c r="A354" s="399"/>
      <c r="D354" s="399"/>
      <c r="E354" s="399"/>
      <c r="F354" s="399"/>
      <c r="G354" s="399"/>
      <c r="H354" s="399"/>
      <c r="I354" s="399"/>
      <c r="J354" s="399"/>
    </row>
    <row r="355" customFormat="false" ht="15.75" hidden="false" customHeight="true" outlineLevel="0" collapsed="false">
      <c r="A355" s="399"/>
      <c r="D355" s="399"/>
      <c r="E355" s="399"/>
      <c r="F355" s="399"/>
      <c r="G355" s="399"/>
      <c r="H355" s="399"/>
      <c r="I355" s="399"/>
      <c r="J355" s="399"/>
    </row>
    <row r="356" customFormat="false" ht="15.75" hidden="false" customHeight="true" outlineLevel="0" collapsed="false">
      <c r="A356" s="399"/>
      <c r="D356" s="399"/>
      <c r="E356" s="399"/>
      <c r="F356" s="399"/>
      <c r="G356" s="399"/>
      <c r="H356" s="399"/>
      <c r="I356" s="399"/>
      <c r="J356" s="399"/>
    </row>
    <row r="357" customFormat="false" ht="15.75" hidden="false" customHeight="true" outlineLevel="0" collapsed="false">
      <c r="A357" s="399"/>
      <c r="D357" s="399"/>
      <c r="E357" s="399"/>
      <c r="F357" s="399"/>
      <c r="G357" s="399"/>
      <c r="H357" s="399"/>
      <c r="I357" s="399"/>
      <c r="J357" s="399"/>
    </row>
    <row r="358" customFormat="false" ht="15.75" hidden="false" customHeight="true" outlineLevel="0" collapsed="false">
      <c r="A358" s="399"/>
      <c r="D358" s="399"/>
      <c r="E358" s="399"/>
      <c r="F358" s="399"/>
      <c r="G358" s="399"/>
      <c r="H358" s="399"/>
      <c r="I358" s="399"/>
      <c r="J358" s="399"/>
    </row>
    <row r="359" customFormat="false" ht="15.75" hidden="false" customHeight="true" outlineLevel="0" collapsed="false">
      <c r="A359" s="399"/>
      <c r="D359" s="399"/>
      <c r="E359" s="399"/>
      <c r="F359" s="399"/>
      <c r="G359" s="399"/>
      <c r="H359" s="399"/>
      <c r="I359" s="399"/>
      <c r="J359" s="399"/>
    </row>
    <row r="360" customFormat="false" ht="15.75" hidden="false" customHeight="true" outlineLevel="0" collapsed="false">
      <c r="A360" s="399"/>
      <c r="D360" s="399"/>
      <c r="E360" s="399"/>
      <c r="F360" s="399"/>
      <c r="G360" s="399"/>
      <c r="H360" s="399"/>
      <c r="I360" s="399"/>
      <c r="J360" s="399"/>
    </row>
    <row r="361" customFormat="false" ht="15.75" hidden="false" customHeight="true" outlineLevel="0" collapsed="false">
      <c r="A361" s="399"/>
      <c r="D361" s="399"/>
      <c r="E361" s="399"/>
      <c r="F361" s="399"/>
      <c r="G361" s="399"/>
      <c r="H361" s="399"/>
      <c r="I361" s="399"/>
      <c r="J361" s="399"/>
    </row>
    <row r="362" customFormat="false" ht="15.75" hidden="false" customHeight="true" outlineLevel="0" collapsed="false">
      <c r="A362" s="399"/>
      <c r="D362" s="399"/>
      <c r="E362" s="399"/>
      <c r="F362" s="399"/>
      <c r="G362" s="399"/>
      <c r="H362" s="399"/>
      <c r="I362" s="399"/>
      <c r="J362" s="399"/>
    </row>
    <row r="363" customFormat="false" ht="15.75" hidden="false" customHeight="true" outlineLevel="0" collapsed="false">
      <c r="A363" s="399"/>
      <c r="D363" s="399"/>
      <c r="E363" s="399"/>
      <c r="F363" s="399"/>
      <c r="G363" s="399"/>
      <c r="H363" s="399"/>
      <c r="I363" s="399"/>
      <c r="J363" s="399"/>
    </row>
    <row r="364" customFormat="false" ht="15.75" hidden="false" customHeight="true" outlineLevel="0" collapsed="false">
      <c r="A364" s="399"/>
      <c r="D364" s="399"/>
      <c r="E364" s="399"/>
      <c r="F364" s="399"/>
      <c r="G364" s="399"/>
      <c r="H364" s="399"/>
      <c r="I364" s="399"/>
      <c r="J364" s="399"/>
    </row>
    <row r="365" customFormat="false" ht="15.75" hidden="false" customHeight="true" outlineLevel="0" collapsed="false">
      <c r="A365" s="399"/>
      <c r="D365" s="399"/>
      <c r="E365" s="399"/>
      <c r="F365" s="399"/>
      <c r="G365" s="399"/>
      <c r="H365" s="399"/>
      <c r="I365" s="399"/>
      <c r="J365" s="399"/>
    </row>
    <row r="366" customFormat="false" ht="15.75" hidden="false" customHeight="true" outlineLevel="0" collapsed="false">
      <c r="A366" s="399"/>
      <c r="D366" s="399"/>
      <c r="E366" s="399"/>
      <c r="F366" s="399"/>
      <c r="G366" s="399"/>
      <c r="H366" s="399"/>
      <c r="I366" s="399"/>
      <c r="J366" s="399"/>
    </row>
    <row r="367" customFormat="false" ht="15.75" hidden="false" customHeight="true" outlineLevel="0" collapsed="false">
      <c r="A367" s="399"/>
      <c r="D367" s="399"/>
      <c r="E367" s="399"/>
      <c r="F367" s="399"/>
      <c r="G367" s="399"/>
      <c r="H367" s="399"/>
      <c r="I367" s="399"/>
      <c r="J367" s="399"/>
    </row>
    <row r="368" customFormat="false" ht="15.75" hidden="false" customHeight="true" outlineLevel="0" collapsed="false">
      <c r="A368" s="399"/>
      <c r="D368" s="399"/>
      <c r="E368" s="399"/>
      <c r="F368" s="399"/>
      <c r="G368" s="399"/>
      <c r="H368" s="399"/>
      <c r="I368" s="399"/>
      <c r="J368" s="399"/>
    </row>
    <row r="369" customFormat="false" ht="15.75" hidden="false" customHeight="true" outlineLevel="0" collapsed="false">
      <c r="A369" s="399"/>
      <c r="D369" s="399"/>
      <c r="E369" s="399"/>
      <c r="F369" s="399"/>
      <c r="G369" s="399"/>
      <c r="H369" s="399"/>
      <c r="I369" s="399"/>
      <c r="J369" s="399"/>
    </row>
    <row r="370" customFormat="false" ht="15.75" hidden="false" customHeight="true" outlineLevel="0" collapsed="false">
      <c r="A370" s="399"/>
      <c r="D370" s="399"/>
      <c r="E370" s="399"/>
      <c r="F370" s="399"/>
      <c r="G370" s="399"/>
      <c r="H370" s="399"/>
      <c r="I370" s="399"/>
      <c r="J370" s="399"/>
    </row>
    <row r="371" customFormat="false" ht="15.75" hidden="false" customHeight="true" outlineLevel="0" collapsed="false">
      <c r="A371" s="399"/>
      <c r="D371" s="399"/>
      <c r="E371" s="399"/>
      <c r="F371" s="399"/>
      <c r="G371" s="399"/>
      <c r="H371" s="399"/>
      <c r="I371" s="399"/>
      <c r="J371" s="399"/>
    </row>
    <row r="372" customFormat="false" ht="15.75" hidden="false" customHeight="true" outlineLevel="0" collapsed="false">
      <c r="A372" s="399"/>
      <c r="D372" s="399"/>
      <c r="E372" s="399"/>
      <c r="F372" s="399"/>
      <c r="G372" s="399"/>
      <c r="H372" s="399"/>
      <c r="I372" s="399"/>
      <c r="J372" s="399"/>
    </row>
    <row r="373" customFormat="false" ht="15.75" hidden="false" customHeight="true" outlineLevel="0" collapsed="false">
      <c r="A373" s="399"/>
      <c r="D373" s="399"/>
      <c r="E373" s="399"/>
      <c r="F373" s="399"/>
      <c r="G373" s="399"/>
      <c r="H373" s="399"/>
      <c r="I373" s="399"/>
      <c r="J373" s="399"/>
    </row>
    <row r="374" customFormat="false" ht="15.75" hidden="false" customHeight="true" outlineLevel="0" collapsed="false">
      <c r="A374" s="399"/>
      <c r="D374" s="399"/>
      <c r="E374" s="399"/>
      <c r="F374" s="399"/>
      <c r="G374" s="399"/>
      <c r="H374" s="399"/>
      <c r="I374" s="399"/>
      <c r="J374" s="399"/>
    </row>
    <row r="375" customFormat="false" ht="15.75" hidden="false" customHeight="true" outlineLevel="0" collapsed="false">
      <c r="A375" s="399"/>
      <c r="D375" s="399"/>
      <c r="E375" s="399"/>
      <c r="F375" s="399"/>
      <c r="G375" s="399"/>
      <c r="H375" s="399"/>
      <c r="I375" s="399"/>
      <c r="J375" s="399"/>
    </row>
    <row r="376" customFormat="false" ht="15.75" hidden="false" customHeight="true" outlineLevel="0" collapsed="false">
      <c r="A376" s="399"/>
      <c r="D376" s="399"/>
      <c r="E376" s="399"/>
      <c r="F376" s="399"/>
      <c r="G376" s="399"/>
      <c r="H376" s="399"/>
      <c r="I376" s="399"/>
      <c r="J376" s="399"/>
    </row>
    <row r="377" customFormat="false" ht="15.75" hidden="false" customHeight="true" outlineLevel="0" collapsed="false">
      <c r="A377" s="399"/>
      <c r="D377" s="399"/>
      <c r="E377" s="399"/>
      <c r="F377" s="399"/>
      <c r="G377" s="399"/>
      <c r="H377" s="399"/>
      <c r="I377" s="399"/>
      <c r="J377" s="399"/>
    </row>
    <row r="378" customFormat="false" ht="15.75" hidden="false" customHeight="true" outlineLevel="0" collapsed="false">
      <c r="A378" s="399"/>
      <c r="D378" s="399"/>
      <c r="E378" s="399"/>
      <c r="F378" s="399"/>
      <c r="G378" s="399"/>
      <c r="H378" s="399"/>
      <c r="I378" s="399"/>
      <c r="J378" s="399"/>
    </row>
    <row r="379" customFormat="false" ht="15.75" hidden="false" customHeight="true" outlineLevel="0" collapsed="false">
      <c r="A379" s="399"/>
      <c r="D379" s="399"/>
      <c r="E379" s="399"/>
      <c r="F379" s="399"/>
      <c r="G379" s="399"/>
      <c r="H379" s="399"/>
      <c r="I379" s="399"/>
      <c r="J379" s="399"/>
    </row>
    <row r="380" customFormat="false" ht="15.75" hidden="false" customHeight="true" outlineLevel="0" collapsed="false">
      <c r="A380" s="399"/>
      <c r="D380" s="399"/>
      <c r="E380" s="399"/>
      <c r="F380" s="399"/>
      <c r="G380" s="399"/>
      <c r="H380" s="399"/>
      <c r="I380" s="399"/>
      <c r="J380" s="399"/>
    </row>
    <row r="381" customFormat="false" ht="15.75" hidden="false" customHeight="true" outlineLevel="0" collapsed="false">
      <c r="A381" s="399"/>
      <c r="D381" s="399"/>
      <c r="E381" s="399"/>
      <c r="F381" s="399"/>
      <c r="G381" s="399"/>
      <c r="H381" s="399"/>
      <c r="I381" s="399"/>
      <c r="J381" s="399"/>
    </row>
    <row r="382" customFormat="false" ht="15.75" hidden="false" customHeight="true" outlineLevel="0" collapsed="false">
      <c r="A382" s="399"/>
      <c r="D382" s="399"/>
      <c r="E382" s="399"/>
      <c r="F382" s="399"/>
      <c r="G382" s="399"/>
      <c r="H382" s="399"/>
      <c r="I382" s="399"/>
      <c r="J382" s="399"/>
    </row>
    <row r="383" customFormat="false" ht="15.75" hidden="false" customHeight="true" outlineLevel="0" collapsed="false">
      <c r="A383" s="399"/>
      <c r="D383" s="399"/>
      <c r="E383" s="399"/>
      <c r="F383" s="399"/>
      <c r="G383" s="399"/>
      <c r="H383" s="399"/>
      <c r="I383" s="399"/>
      <c r="J383" s="399"/>
    </row>
    <row r="384" customFormat="false" ht="15.75" hidden="false" customHeight="true" outlineLevel="0" collapsed="false">
      <c r="A384" s="399"/>
      <c r="D384" s="399"/>
      <c r="E384" s="399"/>
      <c r="F384" s="399"/>
      <c r="G384" s="399"/>
      <c r="H384" s="399"/>
      <c r="I384" s="399"/>
      <c r="J384" s="399"/>
    </row>
    <row r="385" customFormat="false" ht="15.75" hidden="false" customHeight="true" outlineLevel="0" collapsed="false">
      <c r="A385" s="399"/>
      <c r="D385" s="399"/>
      <c r="E385" s="399"/>
      <c r="F385" s="399"/>
      <c r="G385" s="399"/>
      <c r="H385" s="399"/>
      <c r="I385" s="399"/>
      <c r="J385" s="399"/>
    </row>
    <row r="386" customFormat="false" ht="15.75" hidden="false" customHeight="true" outlineLevel="0" collapsed="false">
      <c r="A386" s="399"/>
      <c r="D386" s="399"/>
      <c r="E386" s="399"/>
      <c r="F386" s="399"/>
      <c r="G386" s="399"/>
      <c r="H386" s="399"/>
      <c r="I386" s="399"/>
      <c r="J386" s="399"/>
    </row>
    <row r="387" customFormat="false" ht="15.75" hidden="false" customHeight="true" outlineLevel="0" collapsed="false">
      <c r="A387" s="399"/>
      <c r="D387" s="399"/>
      <c r="E387" s="399"/>
      <c r="F387" s="399"/>
      <c r="G387" s="399"/>
      <c r="H387" s="399"/>
      <c r="I387" s="399"/>
      <c r="J387" s="399"/>
    </row>
    <row r="388" customFormat="false" ht="15.75" hidden="false" customHeight="true" outlineLevel="0" collapsed="false">
      <c r="A388" s="399"/>
      <c r="D388" s="399"/>
      <c r="E388" s="399"/>
      <c r="F388" s="399"/>
      <c r="G388" s="399"/>
      <c r="H388" s="399"/>
      <c r="I388" s="399"/>
      <c r="J388" s="399"/>
    </row>
    <row r="389" customFormat="false" ht="15.75" hidden="false" customHeight="true" outlineLevel="0" collapsed="false">
      <c r="A389" s="399"/>
      <c r="D389" s="399"/>
      <c r="E389" s="399"/>
      <c r="F389" s="399"/>
      <c r="G389" s="399"/>
      <c r="H389" s="399"/>
      <c r="I389" s="399"/>
      <c r="J389" s="399"/>
    </row>
    <row r="390" customFormat="false" ht="15.75" hidden="false" customHeight="true" outlineLevel="0" collapsed="false">
      <c r="A390" s="399"/>
      <c r="D390" s="399"/>
      <c r="E390" s="399"/>
      <c r="F390" s="399"/>
      <c r="G390" s="399"/>
      <c r="H390" s="399"/>
      <c r="I390" s="399"/>
      <c r="J390" s="399"/>
    </row>
    <row r="391" customFormat="false" ht="15.75" hidden="false" customHeight="true" outlineLevel="0" collapsed="false">
      <c r="A391" s="399"/>
      <c r="D391" s="399"/>
      <c r="E391" s="399"/>
      <c r="F391" s="399"/>
      <c r="G391" s="399"/>
      <c r="H391" s="399"/>
      <c r="I391" s="399"/>
      <c r="J391" s="399"/>
    </row>
    <row r="392" customFormat="false" ht="15.75" hidden="false" customHeight="true" outlineLevel="0" collapsed="false">
      <c r="A392" s="399"/>
      <c r="D392" s="399"/>
      <c r="E392" s="399"/>
      <c r="F392" s="399"/>
      <c r="G392" s="399"/>
      <c r="H392" s="399"/>
      <c r="I392" s="399"/>
      <c r="J392" s="399"/>
    </row>
    <row r="393" customFormat="false" ht="15.75" hidden="false" customHeight="true" outlineLevel="0" collapsed="false">
      <c r="A393" s="399"/>
      <c r="D393" s="399"/>
      <c r="E393" s="399"/>
      <c r="F393" s="399"/>
      <c r="G393" s="399"/>
      <c r="H393" s="399"/>
      <c r="I393" s="399"/>
      <c r="J393" s="399"/>
    </row>
    <row r="394" customFormat="false" ht="15.75" hidden="false" customHeight="true" outlineLevel="0" collapsed="false">
      <c r="A394" s="399"/>
      <c r="D394" s="399"/>
      <c r="E394" s="399"/>
      <c r="F394" s="399"/>
      <c r="G394" s="399"/>
      <c r="H394" s="399"/>
      <c r="I394" s="399"/>
      <c r="J394" s="399"/>
    </row>
    <row r="395" customFormat="false" ht="15.75" hidden="false" customHeight="true" outlineLevel="0" collapsed="false">
      <c r="A395" s="399"/>
      <c r="D395" s="399"/>
      <c r="E395" s="399"/>
      <c r="F395" s="399"/>
      <c r="G395" s="399"/>
      <c r="H395" s="399"/>
      <c r="I395" s="399"/>
      <c r="J395" s="399"/>
    </row>
    <row r="396" customFormat="false" ht="15.75" hidden="false" customHeight="true" outlineLevel="0" collapsed="false">
      <c r="A396" s="399"/>
      <c r="D396" s="399"/>
      <c r="E396" s="399"/>
      <c r="F396" s="399"/>
      <c r="G396" s="399"/>
      <c r="H396" s="399"/>
      <c r="I396" s="399"/>
      <c r="J396" s="399"/>
    </row>
    <row r="397" customFormat="false" ht="15.75" hidden="false" customHeight="true" outlineLevel="0" collapsed="false">
      <c r="A397" s="399"/>
      <c r="D397" s="399"/>
      <c r="E397" s="399"/>
      <c r="F397" s="399"/>
      <c r="G397" s="399"/>
      <c r="H397" s="399"/>
      <c r="I397" s="399"/>
      <c r="J397" s="399"/>
    </row>
    <row r="398" customFormat="false" ht="15.75" hidden="false" customHeight="true" outlineLevel="0" collapsed="false">
      <c r="A398" s="399"/>
      <c r="D398" s="399"/>
      <c r="E398" s="399"/>
      <c r="F398" s="399"/>
      <c r="G398" s="399"/>
      <c r="H398" s="399"/>
      <c r="I398" s="399"/>
      <c r="J398" s="399"/>
    </row>
    <row r="399" customFormat="false" ht="15.75" hidden="false" customHeight="true" outlineLevel="0" collapsed="false">
      <c r="A399" s="399"/>
      <c r="D399" s="399"/>
      <c r="E399" s="399"/>
      <c r="F399" s="399"/>
      <c r="G399" s="399"/>
      <c r="H399" s="399"/>
      <c r="I399" s="399"/>
      <c r="J399" s="399"/>
    </row>
    <row r="400" customFormat="false" ht="15.75" hidden="false" customHeight="true" outlineLevel="0" collapsed="false">
      <c r="A400" s="399"/>
      <c r="D400" s="399"/>
      <c r="E400" s="399"/>
      <c r="F400" s="399"/>
      <c r="G400" s="399"/>
      <c r="H400" s="399"/>
      <c r="I400" s="399"/>
      <c r="J400" s="399"/>
    </row>
    <row r="401" customFormat="false" ht="15.75" hidden="false" customHeight="true" outlineLevel="0" collapsed="false">
      <c r="A401" s="399"/>
      <c r="D401" s="399"/>
      <c r="E401" s="399"/>
      <c r="F401" s="399"/>
      <c r="G401" s="399"/>
      <c r="H401" s="399"/>
      <c r="I401" s="399"/>
      <c r="J401" s="399"/>
    </row>
    <row r="402" customFormat="false" ht="15.75" hidden="false" customHeight="true" outlineLevel="0" collapsed="false">
      <c r="A402" s="399"/>
      <c r="D402" s="399"/>
      <c r="E402" s="399"/>
      <c r="F402" s="399"/>
      <c r="G402" s="399"/>
      <c r="H402" s="399"/>
      <c r="I402" s="399"/>
      <c r="J402" s="399"/>
    </row>
    <row r="403" customFormat="false" ht="15.75" hidden="false" customHeight="true" outlineLevel="0" collapsed="false">
      <c r="A403" s="399"/>
      <c r="D403" s="399"/>
      <c r="E403" s="399"/>
      <c r="F403" s="399"/>
      <c r="G403" s="399"/>
      <c r="H403" s="399"/>
      <c r="I403" s="399"/>
      <c r="J403" s="399"/>
    </row>
    <row r="404" customFormat="false" ht="15.75" hidden="false" customHeight="true" outlineLevel="0" collapsed="false">
      <c r="A404" s="399"/>
      <c r="D404" s="399"/>
      <c r="E404" s="399"/>
      <c r="F404" s="399"/>
      <c r="G404" s="399"/>
      <c r="H404" s="399"/>
      <c r="I404" s="399"/>
      <c r="J404" s="399"/>
    </row>
    <row r="405" customFormat="false" ht="15.75" hidden="false" customHeight="true" outlineLevel="0" collapsed="false">
      <c r="A405" s="399"/>
      <c r="D405" s="399"/>
      <c r="E405" s="399"/>
      <c r="F405" s="399"/>
      <c r="G405" s="399"/>
      <c r="H405" s="399"/>
      <c r="I405" s="399"/>
      <c r="J405" s="399"/>
    </row>
    <row r="406" customFormat="false" ht="15.75" hidden="false" customHeight="true" outlineLevel="0" collapsed="false">
      <c r="A406" s="399"/>
      <c r="D406" s="399"/>
      <c r="E406" s="399"/>
      <c r="F406" s="399"/>
      <c r="G406" s="399"/>
      <c r="H406" s="399"/>
      <c r="I406" s="399"/>
      <c r="J406" s="399"/>
    </row>
    <row r="407" customFormat="false" ht="15.75" hidden="false" customHeight="true" outlineLevel="0" collapsed="false">
      <c r="A407" s="399"/>
      <c r="D407" s="399"/>
      <c r="E407" s="399"/>
      <c r="F407" s="399"/>
      <c r="G407" s="399"/>
      <c r="H407" s="399"/>
      <c r="I407" s="399"/>
      <c r="J407" s="399"/>
    </row>
    <row r="408" customFormat="false" ht="15.75" hidden="false" customHeight="true" outlineLevel="0" collapsed="false">
      <c r="A408" s="399"/>
      <c r="D408" s="399"/>
      <c r="E408" s="399"/>
      <c r="F408" s="399"/>
      <c r="G408" s="399"/>
      <c r="H408" s="399"/>
      <c r="I408" s="399"/>
      <c r="J408" s="399"/>
    </row>
    <row r="409" customFormat="false" ht="15.75" hidden="false" customHeight="true" outlineLevel="0" collapsed="false">
      <c r="A409" s="399"/>
      <c r="D409" s="399"/>
      <c r="E409" s="399"/>
      <c r="F409" s="399"/>
      <c r="G409" s="399"/>
      <c r="H409" s="399"/>
      <c r="I409" s="399"/>
      <c r="J409" s="399"/>
    </row>
    <row r="410" customFormat="false" ht="15.75" hidden="false" customHeight="true" outlineLevel="0" collapsed="false">
      <c r="A410" s="399"/>
      <c r="D410" s="399"/>
      <c r="E410" s="399"/>
      <c r="F410" s="399"/>
      <c r="G410" s="399"/>
      <c r="H410" s="399"/>
      <c r="I410" s="399"/>
      <c r="J410" s="399"/>
    </row>
    <row r="411" customFormat="false" ht="15.75" hidden="false" customHeight="true" outlineLevel="0" collapsed="false">
      <c r="A411" s="399"/>
      <c r="D411" s="399"/>
      <c r="E411" s="399"/>
      <c r="F411" s="399"/>
      <c r="G411" s="399"/>
      <c r="H411" s="399"/>
      <c r="I411" s="399"/>
      <c r="J411" s="399"/>
    </row>
    <row r="412" customFormat="false" ht="15.75" hidden="false" customHeight="true" outlineLevel="0" collapsed="false">
      <c r="A412" s="399"/>
      <c r="D412" s="399"/>
      <c r="E412" s="399"/>
      <c r="F412" s="399"/>
      <c r="G412" s="399"/>
      <c r="H412" s="399"/>
      <c r="I412" s="399"/>
      <c r="J412" s="399"/>
    </row>
    <row r="413" customFormat="false" ht="15.75" hidden="false" customHeight="true" outlineLevel="0" collapsed="false">
      <c r="A413" s="399"/>
      <c r="D413" s="399"/>
      <c r="E413" s="399"/>
      <c r="F413" s="399"/>
      <c r="G413" s="399"/>
      <c r="H413" s="399"/>
      <c r="I413" s="399"/>
      <c r="J413" s="399"/>
    </row>
    <row r="414" customFormat="false" ht="15.75" hidden="false" customHeight="true" outlineLevel="0" collapsed="false">
      <c r="A414" s="399"/>
      <c r="D414" s="399"/>
      <c r="E414" s="399"/>
      <c r="F414" s="399"/>
      <c r="G414" s="399"/>
      <c r="H414" s="399"/>
      <c r="I414" s="399"/>
      <c r="J414" s="399"/>
    </row>
    <row r="415" customFormat="false" ht="15.75" hidden="false" customHeight="true" outlineLevel="0" collapsed="false">
      <c r="A415" s="399"/>
      <c r="D415" s="399"/>
      <c r="E415" s="399"/>
      <c r="F415" s="399"/>
      <c r="G415" s="399"/>
      <c r="H415" s="399"/>
      <c r="I415" s="399"/>
      <c r="J415" s="399"/>
    </row>
    <row r="416" customFormat="false" ht="15.75" hidden="false" customHeight="true" outlineLevel="0" collapsed="false">
      <c r="A416" s="399"/>
      <c r="D416" s="399"/>
      <c r="E416" s="399"/>
      <c r="F416" s="399"/>
      <c r="G416" s="399"/>
      <c r="H416" s="399"/>
      <c r="I416" s="399"/>
      <c r="J416" s="399"/>
    </row>
    <row r="417" customFormat="false" ht="15.75" hidden="false" customHeight="true" outlineLevel="0" collapsed="false">
      <c r="A417" s="399"/>
      <c r="D417" s="399"/>
      <c r="E417" s="399"/>
      <c r="F417" s="399"/>
      <c r="G417" s="399"/>
      <c r="H417" s="399"/>
      <c r="I417" s="399"/>
      <c r="J417" s="399"/>
    </row>
    <row r="418" customFormat="false" ht="15.75" hidden="false" customHeight="true" outlineLevel="0" collapsed="false">
      <c r="A418" s="399"/>
      <c r="D418" s="399"/>
      <c r="E418" s="399"/>
      <c r="F418" s="399"/>
      <c r="G418" s="399"/>
      <c r="H418" s="399"/>
      <c r="I418" s="399"/>
      <c r="J418" s="399"/>
    </row>
    <row r="419" customFormat="false" ht="15.75" hidden="false" customHeight="true" outlineLevel="0" collapsed="false">
      <c r="A419" s="399"/>
      <c r="D419" s="399"/>
      <c r="E419" s="399"/>
      <c r="F419" s="399"/>
      <c r="G419" s="399"/>
      <c r="H419" s="399"/>
      <c r="I419" s="399"/>
      <c r="J419" s="399"/>
    </row>
    <row r="420" customFormat="false" ht="15.75" hidden="false" customHeight="true" outlineLevel="0" collapsed="false">
      <c r="A420" s="399"/>
      <c r="D420" s="399"/>
      <c r="E420" s="399"/>
      <c r="F420" s="399"/>
      <c r="G420" s="399"/>
      <c r="H420" s="399"/>
      <c r="I420" s="399"/>
      <c r="J420" s="399"/>
    </row>
    <row r="421" customFormat="false" ht="15.75" hidden="false" customHeight="true" outlineLevel="0" collapsed="false">
      <c r="A421" s="399"/>
      <c r="D421" s="399"/>
      <c r="E421" s="399"/>
      <c r="F421" s="399"/>
      <c r="G421" s="399"/>
      <c r="H421" s="399"/>
      <c r="I421" s="399"/>
      <c r="J421" s="399"/>
    </row>
    <row r="422" customFormat="false" ht="15.75" hidden="false" customHeight="true" outlineLevel="0" collapsed="false">
      <c r="A422" s="399"/>
      <c r="D422" s="399"/>
      <c r="E422" s="399"/>
      <c r="F422" s="399"/>
      <c r="G422" s="399"/>
      <c r="H422" s="399"/>
      <c r="I422" s="399"/>
      <c r="J422" s="399"/>
    </row>
    <row r="423" customFormat="false" ht="15.75" hidden="false" customHeight="true" outlineLevel="0" collapsed="false">
      <c r="A423" s="399"/>
      <c r="D423" s="399"/>
      <c r="E423" s="399"/>
      <c r="F423" s="399"/>
      <c r="G423" s="399"/>
      <c r="H423" s="399"/>
      <c r="I423" s="399"/>
      <c r="J423" s="399"/>
    </row>
    <row r="424" customFormat="false" ht="15.75" hidden="false" customHeight="true" outlineLevel="0" collapsed="false">
      <c r="A424" s="399"/>
      <c r="D424" s="399"/>
      <c r="E424" s="399"/>
      <c r="F424" s="399"/>
      <c r="G424" s="399"/>
      <c r="H424" s="399"/>
      <c r="I424" s="399"/>
      <c r="J424" s="399"/>
    </row>
    <row r="425" customFormat="false" ht="15.75" hidden="false" customHeight="true" outlineLevel="0" collapsed="false">
      <c r="A425" s="399"/>
      <c r="D425" s="399"/>
      <c r="E425" s="399"/>
      <c r="F425" s="399"/>
      <c r="G425" s="399"/>
      <c r="H425" s="399"/>
      <c r="I425" s="399"/>
      <c r="J425" s="399"/>
    </row>
    <row r="426" customFormat="false" ht="15.75" hidden="false" customHeight="true" outlineLevel="0" collapsed="false">
      <c r="A426" s="399"/>
      <c r="D426" s="399"/>
      <c r="E426" s="399"/>
      <c r="F426" s="399"/>
      <c r="G426" s="399"/>
      <c r="H426" s="399"/>
      <c r="I426" s="399"/>
      <c r="J426" s="399"/>
    </row>
    <row r="427" customFormat="false" ht="15.75" hidden="false" customHeight="true" outlineLevel="0" collapsed="false">
      <c r="A427" s="399"/>
      <c r="D427" s="399"/>
      <c r="E427" s="399"/>
      <c r="F427" s="399"/>
      <c r="G427" s="399"/>
      <c r="H427" s="399"/>
      <c r="I427" s="399"/>
      <c r="J427" s="399"/>
    </row>
    <row r="428" customFormat="false" ht="15.75" hidden="false" customHeight="true" outlineLevel="0" collapsed="false">
      <c r="A428" s="399"/>
      <c r="D428" s="399"/>
      <c r="E428" s="399"/>
      <c r="F428" s="399"/>
      <c r="G428" s="399"/>
      <c r="H428" s="399"/>
      <c r="I428" s="399"/>
      <c r="J428" s="399"/>
    </row>
    <row r="429" customFormat="false" ht="15.75" hidden="false" customHeight="true" outlineLevel="0" collapsed="false">
      <c r="A429" s="399"/>
      <c r="D429" s="399"/>
      <c r="E429" s="399"/>
      <c r="F429" s="399"/>
      <c r="G429" s="399"/>
      <c r="H429" s="399"/>
      <c r="I429" s="399"/>
      <c r="J429" s="399"/>
    </row>
    <row r="430" customFormat="false" ht="15.75" hidden="false" customHeight="true" outlineLevel="0" collapsed="false">
      <c r="A430" s="399"/>
      <c r="D430" s="399"/>
      <c r="E430" s="399"/>
      <c r="F430" s="399"/>
      <c r="G430" s="399"/>
      <c r="H430" s="399"/>
      <c r="I430" s="399"/>
      <c r="J430" s="399"/>
    </row>
    <row r="431" customFormat="false" ht="15.75" hidden="false" customHeight="true" outlineLevel="0" collapsed="false">
      <c r="A431" s="399"/>
      <c r="D431" s="399"/>
      <c r="E431" s="399"/>
      <c r="F431" s="399"/>
      <c r="G431" s="399"/>
      <c r="H431" s="399"/>
      <c r="I431" s="399"/>
      <c r="J431" s="399"/>
    </row>
    <row r="432" customFormat="false" ht="15.75" hidden="false" customHeight="true" outlineLevel="0" collapsed="false">
      <c r="A432" s="399"/>
      <c r="D432" s="399"/>
      <c r="E432" s="399"/>
      <c r="F432" s="399"/>
      <c r="G432" s="399"/>
      <c r="H432" s="399"/>
      <c r="I432" s="399"/>
      <c r="J432" s="399"/>
    </row>
    <row r="433" customFormat="false" ht="15.75" hidden="false" customHeight="true" outlineLevel="0" collapsed="false">
      <c r="A433" s="399"/>
      <c r="D433" s="399"/>
      <c r="E433" s="399"/>
      <c r="F433" s="399"/>
      <c r="G433" s="399"/>
      <c r="H433" s="399"/>
      <c r="I433" s="399"/>
      <c r="J433" s="399"/>
    </row>
    <row r="434" customFormat="false" ht="15.75" hidden="false" customHeight="true" outlineLevel="0" collapsed="false">
      <c r="A434" s="399"/>
      <c r="D434" s="399"/>
      <c r="E434" s="399"/>
      <c r="F434" s="399"/>
      <c r="G434" s="399"/>
      <c r="H434" s="399"/>
      <c r="I434" s="399"/>
      <c r="J434" s="399"/>
    </row>
    <row r="435" customFormat="false" ht="15.75" hidden="false" customHeight="true" outlineLevel="0" collapsed="false">
      <c r="A435" s="399"/>
      <c r="D435" s="399"/>
      <c r="E435" s="399"/>
      <c r="F435" s="399"/>
      <c r="G435" s="399"/>
      <c r="H435" s="399"/>
      <c r="I435" s="399"/>
      <c r="J435" s="399"/>
    </row>
    <row r="436" customFormat="false" ht="15.75" hidden="false" customHeight="true" outlineLevel="0" collapsed="false">
      <c r="A436" s="399"/>
      <c r="D436" s="399"/>
      <c r="E436" s="399"/>
      <c r="F436" s="399"/>
      <c r="G436" s="399"/>
      <c r="H436" s="399"/>
      <c r="I436" s="399"/>
      <c r="J436" s="399"/>
    </row>
    <row r="437" customFormat="false" ht="15.75" hidden="false" customHeight="true" outlineLevel="0" collapsed="false">
      <c r="A437" s="399"/>
      <c r="D437" s="399"/>
      <c r="E437" s="399"/>
      <c r="F437" s="399"/>
      <c r="G437" s="399"/>
      <c r="H437" s="399"/>
      <c r="I437" s="399"/>
      <c r="J437" s="399"/>
    </row>
    <row r="438" customFormat="false" ht="15.75" hidden="false" customHeight="true" outlineLevel="0" collapsed="false">
      <c r="A438" s="399"/>
      <c r="D438" s="399"/>
      <c r="E438" s="399"/>
      <c r="F438" s="399"/>
      <c r="G438" s="399"/>
      <c r="H438" s="399"/>
      <c r="I438" s="399"/>
      <c r="J438" s="399"/>
    </row>
    <row r="439" customFormat="false" ht="15.75" hidden="false" customHeight="true" outlineLevel="0" collapsed="false">
      <c r="A439" s="399"/>
      <c r="D439" s="399"/>
      <c r="E439" s="399"/>
      <c r="F439" s="399"/>
      <c r="G439" s="399"/>
      <c r="H439" s="399"/>
      <c r="I439" s="399"/>
      <c r="J439" s="399"/>
    </row>
    <row r="440" customFormat="false" ht="15.75" hidden="false" customHeight="true" outlineLevel="0" collapsed="false">
      <c r="A440" s="399"/>
      <c r="D440" s="399"/>
      <c r="E440" s="399"/>
      <c r="F440" s="399"/>
      <c r="G440" s="399"/>
      <c r="H440" s="399"/>
      <c r="I440" s="399"/>
      <c r="J440" s="399"/>
    </row>
    <row r="441" customFormat="false" ht="15.75" hidden="false" customHeight="true" outlineLevel="0" collapsed="false">
      <c r="A441" s="399"/>
      <c r="D441" s="399"/>
      <c r="E441" s="399"/>
      <c r="F441" s="399"/>
      <c r="G441" s="399"/>
      <c r="H441" s="399"/>
      <c r="I441" s="399"/>
      <c r="J441" s="399"/>
    </row>
    <row r="442" customFormat="false" ht="15.75" hidden="false" customHeight="true" outlineLevel="0" collapsed="false">
      <c r="A442" s="399"/>
      <c r="D442" s="399"/>
      <c r="E442" s="399"/>
      <c r="F442" s="399"/>
      <c r="G442" s="399"/>
      <c r="H442" s="399"/>
      <c r="I442" s="399"/>
      <c r="J442" s="399"/>
    </row>
    <row r="443" customFormat="false" ht="15.75" hidden="false" customHeight="true" outlineLevel="0" collapsed="false">
      <c r="A443" s="399"/>
      <c r="D443" s="399"/>
      <c r="E443" s="399"/>
      <c r="F443" s="399"/>
      <c r="G443" s="399"/>
      <c r="H443" s="399"/>
      <c r="I443" s="399"/>
      <c r="J443" s="399"/>
    </row>
    <row r="444" customFormat="false" ht="15.75" hidden="false" customHeight="true" outlineLevel="0" collapsed="false">
      <c r="A444" s="399"/>
      <c r="D444" s="399"/>
      <c r="E444" s="399"/>
      <c r="F444" s="399"/>
      <c r="G444" s="399"/>
      <c r="H444" s="399"/>
      <c r="I444" s="399"/>
      <c r="J444" s="399"/>
    </row>
    <row r="445" customFormat="false" ht="15.75" hidden="false" customHeight="true" outlineLevel="0" collapsed="false">
      <c r="A445" s="399"/>
      <c r="D445" s="399"/>
      <c r="E445" s="399"/>
      <c r="F445" s="399"/>
      <c r="G445" s="399"/>
      <c r="H445" s="399"/>
      <c r="I445" s="399"/>
      <c r="J445" s="399"/>
    </row>
    <row r="446" customFormat="false" ht="15.75" hidden="false" customHeight="true" outlineLevel="0" collapsed="false">
      <c r="A446" s="399"/>
      <c r="D446" s="399"/>
      <c r="E446" s="399"/>
      <c r="F446" s="399"/>
      <c r="G446" s="399"/>
      <c r="H446" s="399"/>
      <c r="I446" s="399"/>
      <c r="J446" s="399"/>
    </row>
    <row r="447" customFormat="false" ht="15.75" hidden="false" customHeight="true" outlineLevel="0" collapsed="false">
      <c r="A447" s="399"/>
      <c r="D447" s="399"/>
      <c r="E447" s="399"/>
      <c r="F447" s="399"/>
      <c r="G447" s="399"/>
      <c r="H447" s="399"/>
      <c r="I447" s="399"/>
      <c r="J447" s="399"/>
    </row>
    <row r="448" customFormat="false" ht="15.75" hidden="false" customHeight="true" outlineLevel="0" collapsed="false">
      <c r="A448" s="399"/>
      <c r="D448" s="399"/>
      <c r="E448" s="399"/>
      <c r="F448" s="399"/>
      <c r="G448" s="399"/>
      <c r="H448" s="399"/>
      <c r="I448" s="399"/>
      <c r="J448" s="399"/>
    </row>
    <row r="449" customFormat="false" ht="15.75" hidden="false" customHeight="true" outlineLevel="0" collapsed="false">
      <c r="A449" s="399"/>
      <c r="D449" s="399"/>
      <c r="E449" s="399"/>
      <c r="F449" s="399"/>
      <c r="G449" s="399"/>
      <c r="H449" s="399"/>
      <c r="I449" s="399"/>
      <c r="J449" s="399"/>
    </row>
    <row r="450" customFormat="false" ht="15.75" hidden="false" customHeight="true" outlineLevel="0" collapsed="false">
      <c r="A450" s="399"/>
      <c r="D450" s="399"/>
      <c r="E450" s="399"/>
      <c r="F450" s="399"/>
      <c r="G450" s="399"/>
      <c r="H450" s="399"/>
      <c r="I450" s="399"/>
      <c r="J450" s="399"/>
    </row>
    <row r="451" customFormat="false" ht="15.75" hidden="false" customHeight="true" outlineLevel="0" collapsed="false">
      <c r="A451" s="399"/>
      <c r="D451" s="399"/>
      <c r="E451" s="399"/>
      <c r="F451" s="399"/>
      <c r="G451" s="399"/>
      <c r="H451" s="399"/>
      <c r="I451" s="399"/>
      <c r="J451" s="399"/>
    </row>
    <row r="452" customFormat="false" ht="15.75" hidden="false" customHeight="true" outlineLevel="0" collapsed="false">
      <c r="A452" s="399"/>
      <c r="D452" s="399"/>
      <c r="E452" s="399"/>
      <c r="F452" s="399"/>
      <c r="G452" s="399"/>
      <c r="H452" s="399"/>
      <c r="I452" s="399"/>
      <c r="J452" s="399"/>
    </row>
    <row r="453" customFormat="false" ht="15.75" hidden="false" customHeight="true" outlineLevel="0" collapsed="false">
      <c r="A453" s="399"/>
      <c r="D453" s="399"/>
      <c r="E453" s="399"/>
      <c r="F453" s="399"/>
      <c r="G453" s="399"/>
      <c r="H453" s="399"/>
      <c r="I453" s="399"/>
      <c r="J453" s="399"/>
    </row>
    <row r="454" customFormat="false" ht="15.75" hidden="false" customHeight="true" outlineLevel="0" collapsed="false">
      <c r="A454" s="399"/>
      <c r="D454" s="399"/>
      <c r="E454" s="399"/>
      <c r="F454" s="399"/>
      <c r="G454" s="399"/>
      <c r="H454" s="399"/>
      <c r="I454" s="399"/>
      <c r="J454" s="399"/>
    </row>
    <row r="455" customFormat="false" ht="15.75" hidden="false" customHeight="true" outlineLevel="0" collapsed="false">
      <c r="A455" s="399"/>
      <c r="D455" s="399"/>
      <c r="E455" s="399"/>
      <c r="F455" s="399"/>
      <c r="G455" s="399"/>
      <c r="H455" s="399"/>
      <c r="I455" s="399"/>
      <c r="J455" s="399"/>
    </row>
    <row r="456" customFormat="false" ht="15.75" hidden="false" customHeight="true" outlineLevel="0" collapsed="false">
      <c r="A456" s="399"/>
      <c r="D456" s="399"/>
      <c r="E456" s="399"/>
      <c r="F456" s="399"/>
      <c r="G456" s="399"/>
      <c r="H456" s="399"/>
      <c r="I456" s="399"/>
      <c r="J456" s="399"/>
    </row>
    <row r="457" customFormat="false" ht="15.75" hidden="false" customHeight="true" outlineLevel="0" collapsed="false">
      <c r="A457" s="399"/>
      <c r="D457" s="399"/>
      <c r="E457" s="399"/>
      <c r="F457" s="399"/>
      <c r="G457" s="399"/>
      <c r="H457" s="399"/>
      <c r="I457" s="399"/>
      <c r="J457" s="399"/>
    </row>
    <row r="458" customFormat="false" ht="15.75" hidden="false" customHeight="true" outlineLevel="0" collapsed="false">
      <c r="A458" s="399"/>
      <c r="D458" s="399"/>
      <c r="E458" s="399"/>
      <c r="F458" s="399"/>
      <c r="G458" s="399"/>
      <c r="H458" s="399"/>
      <c r="I458" s="399"/>
      <c r="J458" s="399"/>
    </row>
    <row r="459" customFormat="false" ht="15.75" hidden="false" customHeight="true" outlineLevel="0" collapsed="false">
      <c r="A459" s="399"/>
      <c r="D459" s="399"/>
      <c r="E459" s="399"/>
      <c r="F459" s="399"/>
      <c r="G459" s="399"/>
      <c r="H459" s="399"/>
      <c r="I459" s="399"/>
      <c r="J459" s="399"/>
    </row>
    <row r="460" customFormat="false" ht="15.75" hidden="false" customHeight="true" outlineLevel="0" collapsed="false">
      <c r="A460" s="399"/>
      <c r="D460" s="399"/>
      <c r="E460" s="399"/>
      <c r="F460" s="399"/>
      <c r="G460" s="399"/>
      <c r="H460" s="399"/>
      <c r="I460" s="399"/>
      <c r="J460" s="399"/>
    </row>
    <row r="461" customFormat="false" ht="15.75" hidden="false" customHeight="true" outlineLevel="0" collapsed="false">
      <c r="A461" s="399"/>
      <c r="D461" s="399"/>
      <c r="E461" s="399"/>
      <c r="F461" s="399"/>
      <c r="G461" s="399"/>
      <c r="H461" s="399"/>
      <c r="I461" s="399"/>
      <c r="J461" s="399"/>
    </row>
    <row r="462" customFormat="false" ht="15.75" hidden="false" customHeight="true" outlineLevel="0" collapsed="false">
      <c r="A462" s="399"/>
      <c r="D462" s="399"/>
      <c r="E462" s="399"/>
      <c r="F462" s="399"/>
      <c r="G462" s="399"/>
      <c r="H462" s="399"/>
      <c r="I462" s="399"/>
      <c r="J462" s="399"/>
    </row>
    <row r="463" customFormat="false" ht="15.75" hidden="false" customHeight="true" outlineLevel="0" collapsed="false">
      <c r="A463" s="399"/>
      <c r="D463" s="399"/>
      <c r="E463" s="399"/>
      <c r="F463" s="399"/>
      <c r="G463" s="399"/>
      <c r="H463" s="399"/>
      <c r="I463" s="399"/>
      <c r="J463" s="399"/>
    </row>
    <row r="464" customFormat="false" ht="15.75" hidden="false" customHeight="true" outlineLevel="0" collapsed="false">
      <c r="A464" s="399"/>
      <c r="D464" s="399"/>
      <c r="E464" s="399"/>
      <c r="F464" s="399"/>
      <c r="G464" s="399"/>
      <c r="H464" s="399"/>
      <c r="I464" s="399"/>
      <c r="J464" s="399"/>
    </row>
    <row r="465" customFormat="false" ht="15.75" hidden="false" customHeight="true" outlineLevel="0" collapsed="false">
      <c r="A465" s="399"/>
      <c r="D465" s="399"/>
      <c r="E465" s="399"/>
      <c r="F465" s="399"/>
      <c r="G465" s="399"/>
      <c r="H465" s="399"/>
      <c r="I465" s="399"/>
      <c r="J465" s="399"/>
    </row>
    <row r="466" customFormat="false" ht="15.75" hidden="false" customHeight="true" outlineLevel="0" collapsed="false">
      <c r="A466" s="399"/>
      <c r="D466" s="399"/>
      <c r="E466" s="399"/>
      <c r="F466" s="399"/>
      <c r="G466" s="399"/>
      <c r="H466" s="399"/>
      <c r="I466" s="399"/>
      <c r="J466" s="399"/>
    </row>
    <row r="467" customFormat="false" ht="15.75" hidden="false" customHeight="true" outlineLevel="0" collapsed="false">
      <c r="A467" s="399"/>
      <c r="D467" s="399"/>
      <c r="E467" s="399"/>
      <c r="F467" s="399"/>
      <c r="G467" s="399"/>
      <c r="H467" s="399"/>
      <c r="I467" s="399"/>
      <c r="J467" s="399"/>
    </row>
    <row r="468" customFormat="false" ht="15.75" hidden="false" customHeight="true" outlineLevel="0" collapsed="false">
      <c r="A468" s="399"/>
      <c r="D468" s="399"/>
      <c r="E468" s="399"/>
      <c r="F468" s="399"/>
      <c r="G468" s="399"/>
      <c r="H468" s="399"/>
      <c r="I468" s="399"/>
      <c r="J468" s="399"/>
    </row>
    <row r="469" customFormat="false" ht="15.75" hidden="false" customHeight="true" outlineLevel="0" collapsed="false">
      <c r="A469" s="399"/>
      <c r="D469" s="399"/>
      <c r="E469" s="399"/>
      <c r="F469" s="399"/>
      <c r="G469" s="399"/>
      <c r="H469" s="399"/>
      <c r="I469" s="399"/>
      <c r="J469" s="399"/>
    </row>
    <row r="470" customFormat="false" ht="15.75" hidden="false" customHeight="true" outlineLevel="0" collapsed="false">
      <c r="A470" s="399"/>
      <c r="D470" s="399"/>
      <c r="E470" s="399"/>
      <c r="F470" s="399"/>
      <c r="G470" s="399"/>
      <c r="H470" s="399"/>
      <c r="I470" s="399"/>
      <c r="J470" s="399"/>
    </row>
    <row r="471" customFormat="false" ht="15.75" hidden="false" customHeight="true" outlineLevel="0" collapsed="false">
      <c r="A471" s="399"/>
      <c r="D471" s="399"/>
      <c r="E471" s="399"/>
      <c r="F471" s="399"/>
      <c r="G471" s="399"/>
      <c r="H471" s="399"/>
      <c r="I471" s="399"/>
      <c r="J471" s="399"/>
    </row>
    <row r="472" customFormat="false" ht="15.75" hidden="false" customHeight="true" outlineLevel="0" collapsed="false">
      <c r="A472" s="399"/>
      <c r="D472" s="399"/>
      <c r="E472" s="399"/>
      <c r="F472" s="399"/>
      <c r="G472" s="399"/>
      <c r="H472" s="399"/>
      <c r="I472" s="399"/>
      <c r="J472" s="399"/>
    </row>
    <row r="473" customFormat="false" ht="15.75" hidden="false" customHeight="true" outlineLevel="0" collapsed="false">
      <c r="A473" s="399"/>
      <c r="D473" s="399"/>
      <c r="E473" s="399"/>
      <c r="F473" s="399"/>
      <c r="G473" s="399"/>
      <c r="H473" s="399"/>
      <c r="I473" s="399"/>
      <c r="J473" s="399"/>
    </row>
    <row r="474" customFormat="false" ht="15.75" hidden="false" customHeight="true" outlineLevel="0" collapsed="false">
      <c r="A474" s="399"/>
      <c r="D474" s="399"/>
      <c r="E474" s="399"/>
      <c r="F474" s="399"/>
      <c r="G474" s="399"/>
      <c r="H474" s="399"/>
      <c r="I474" s="399"/>
      <c r="J474" s="399"/>
    </row>
    <row r="475" customFormat="false" ht="15.75" hidden="false" customHeight="true" outlineLevel="0" collapsed="false">
      <c r="A475" s="399"/>
      <c r="D475" s="399"/>
      <c r="E475" s="399"/>
      <c r="F475" s="399"/>
      <c r="G475" s="399"/>
      <c r="H475" s="399"/>
      <c r="I475" s="399"/>
      <c r="J475" s="399"/>
    </row>
    <row r="476" customFormat="false" ht="15.75" hidden="false" customHeight="true" outlineLevel="0" collapsed="false">
      <c r="A476" s="399"/>
      <c r="D476" s="399"/>
      <c r="E476" s="399"/>
      <c r="F476" s="399"/>
      <c r="G476" s="399"/>
      <c r="H476" s="399"/>
      <c r="I476" s="399"/>
      <c r="J476" s="399"/>
    </row>
    <row r="477" customFormat="false" ht="15.75" hidden="false" customHeight="true" outlineLevel="0" collapsed="false">
      <c r="A477" s="399"/>
      <c r="D477" s="399"/>
      <c r="E477" s="399"/>
      <c r="F477" s="399"/>
      <c r="G477" s="399"/>
      <c r="H477" s="399"/>
      <c r="I477" s="399"/>
      <c r="J477" s="399"/>
    </row>
    <row r="478" customFormat="false" ht="15.75" hidden="false" customHeight="true" outlineLevel="0" collapsed="false">
      <c r="A478" s="399"/>
      <c r="D478" s="399"/>
      <c r="E478" s="399"/>
      <c r="F478" s="399"/>
      <c r="G478" s="399"/>
      <c r="H478" s="399"/>
      <c r="I478" s="399"/>
      <c r="J478" s="399"/>
    </row>
    <row r="479" customFormat="false" ht="15.75" hidden="false" customHeight="true" outlineLevel="0" collapsed="false">
      <c r="A479" s="399"/>
      <c r="D479" s="399"/>
      <c r="E479" s="399"/>
      <c r="F479" s="399"/>
      <c r="G479" s="399"/>
      <c r="H479" s="399"/>
      <c r="I479" s="399"/>
      <c r="J479" s="399"/>
    </row>
    <row r="480" customFormat="false" ht="15.75" hidden="false" customHeight="true" outlineLevel="0" collapsed="false">
      <c r="A480" s="399"/>
      <c r="D480" s="399"/>
      <c r="E480" s="399"/>
      <c r="F480" s="399"/>
      <c r="G480" s="399"/>
      <c r="H480" s="399"/>
      <c r="I480" s="399"/>
      <c r="J480" s="399"/>
    </row>
    <row r="481" customFormat="false" ht="15.75" hidden="false" customHeight="true" outlineLevel="0" collapsed="false">
      <c r="A481" s="399"/>
      <c r="D481" s="399"/>
      <c r="E481" s="399"/>
      <c r="F481" s="399"/>
      <c r="G481" s="399"/>
      <c r="H481" s="399"/>
      <c r="I481" s="399"/>
      <c r="J481" s="399"/>
    </row>
    <row r="482" customFormat="false" ht="15.75" hidden="false" customHeight="true" outlineLevel="0" collapsed="false">
      <c r="A482" s="399"/>
      <c r="D482" s="399"/>
      <c r="E482" s="399"/>
      <c r="F482" s="399"/>
      <c r="G482" s="399"/>
      <c r="H482" s="399"/>
      <c r="I482" s="399"/>
      <c r="J482" s="399"/>
    </row>
    <row r="483" customFormat="false" ht="15.75" hidden="false" customHeight="true" outlineLevel="0" collapsed="false">
      <c r="A483" s="399"/>
      <c r="D483" s="399"/>
      <c r="E483" s="399"/>
      <c r="F483" s="399"/>
      <c r="G483" s="399"/>
      <c r="H483" s="399"/>
      <c r="I483" s="399"/>
      <c r="J483" s="399"/>
    </row>
    <row r="484" customFormat="false" ht="15.75" hidden="false" customHeight="true" outlineLevel="0" collapsed="false">
      <c r="A484" s="399"/>
      <c r="D484" s="399"/>
      <c r="E484" s="399"/>
      <c r="F484" s="399"/>
      <c r="G484" s="399"/>
      <c r="H484" s="399"/>
      <c r="I484" s="399"/>
      <c r="J484" s="399"/>
    </row>
    <row r="485" customFormat="false" ht="15.75" hidden="false" customHeight="true" outlineLevel="0" collapsed="false">
      <c r="A485" s="399"/>
      <c r="D485" s="399"/>
      <c r="E485" s="399"/>
      <c r="F485" s="399"/>
      <c r="G485" s="399"/>
      <c r="H485" s="399"/>
      <c r="I485" s="399"/>
      <c r="J485" s="399"/>
    </row>
    <row r="486" customFormat="false" ht="15.75" hidden="false" customHeight="true" outlineLevel="0" collapsed="false">
      <c r="A486" s="399"/>
      <c r="D486" s="399"/>
      <c r="E486" s="399"/>
      <c r="F486" s="399"/>
      <c r="G486" s="399"/>
      <c r="H486" s="399"/>
      <c r="I486" s="399"/>
      <c r="J486" s="399"/>
    </row>
    <row r="487" customFormat="false" ht="15.75" hidden="false" customHeight="true" outlineLevel="0" collapsed="false">
      <c r="A487" s="399"/>
      <c r="D487" s="399"/>
      <c r="E487" s="399"/>
      <c r="F487" s="399"/>
      <c r="G487" s="399"/>
      <c r="H487" s="399"/>
      <c r="I487" s="399"/>
      <c r="J487" s="399"/>
    </row>
    <row r="488" customFormat="false" ht="15.75" hidden="false" customHeight="true" outlineLevel="0" collapsed="false">
      <c r="A488" s="399"/>
      <c r="D488" s="399"/>
      <c r="E488" s="399"/>
      <c r="F488" s="399"/>
      <c r="G488" s="399"/>
      <c r="H488" s="399"/>
      <c r="I488" s="399"/>
      <c r="J488" s="399"/>
    </row>
    <row r="489" customFormat="false" ht="15.75" hidden="false" customHeight="true" outlineLevel="0" collapsed="false">
      <c r="A489" s="399"/>
      <c r="D489" s="399"/>
      <c r="E489" s="399"/>
      <c r="F489" s="399"/>
      <c r="G489" s="399"/>
      <c r="H489" s="399"/>
      <c r="I489" s="399"/>
      <c r="J489" s="399"/>
    </row>
    <row r="490" customFormat="false" ht="15.75" hidden="false" customHeight="true" outlineLevel="0" collapsed="false">
      <c r="A490" s="399"/>
      <c r="D490" s="399"/>
      <c r="E490" s="399"/>
      <c r="F490" s="399"/>
      <c r="G490" s="399"/>
      <c r="H490" s="399"/>
      <c r="I490" s="399"/>
      <c r="J490" s="399"/>
    </row>
    <row r="491" customFormat="false" ht="15.75" hidden="false" customHeight="true" outlineLevel="0" collapsed="false">
      <c r="A491" s="399"/>
      <c r="D491" s="399"/>
      <c r="E491" s="399"/>
      <c r="F491" s="399"/>
      <c r="G491" s="399"/>
      <c r="H491" s="399"/>
      <c r="I491" s="399"/>
      <c r="J491" s="399"/>
    </row>
    <row r="492" customFormat="false" ht="15.75" hidden="false" customHeight="true" outlineLevel="0" collapsed="false">
      <c r="A492" s="399"/>
      <c r="D492" s="399"/>
      <c r="E492" s="399"/>
      <c r="F492" s="399"/>
      <c r="G492" s="399"/>
      <c r="H492" s="399"/>
      <c r="I492" s="399"/>
      <c r="J492" s="399"/>
    </row>
    <row r="493" customFormat="false" ht="15.75" hidden="false" customHeight="true" outlineLevel="0" collapsed="false">
      <c r="A493" s="399"/>
      <c r="D493" s="399"/>
      <c r="E493" s="399"/>
      <c r="F493" s="399"/>
      <c r="G493" s="399"/>
      <c r="H493" s="399"/>
      <c r="I493" s="399"/>
      <c r="J493" s="399"/>
    </row>
    <row r="494" customFormat="false" ht="15.75" hidden="false" customHeight="true" outlineLevel="0" collapsed="false">
      <c r="A494" s="399"/>
      <c r="D494" s="399"/>
      <c r="E494" s="399"/>
      <c r="F494" s="399"/>
      <c r="G494" s="399"/>
      <c r="H494" s="399"/>
      <c r="I494" s="399"/>
      <c r="J494" s="399"/>
    </row>
    <row r="495" customFormat="false" ht="15.75" hidden="false" customHeight="true" outlineLevel="0" collapsed="false">
      <c r="A495" s="399"/>
      <c r="D495" s="399"/>
      <c r="E495" s="399"/>
      <c r="F495" s="399"/>
      <c r="G495" s="399"/>
      <c r="H495" s="399"/>
      <c r="I495" s="399"/>
      <c r="J495" s="399"/>
    </row>
    <row r="496" customFormat="false" ht="15.75" hidden="false" customHeight="true" outlineLevel="0" collapsed="false">
      <c r="A496" s="399"/>
      <c r="D496" s="399"/>
      <c r="E496" s="399"/>
      <c r="F496" s="399"/>
      <c r="G496" s="399"/>
      <c r="H496" s="399"/>
      <c r="I496" s="399"/>
      <c r="J496" s="399"/>
    </row>
    <row r="497" customFormat="false" ht="15.75" hidden="false" customHeight="true" outlineLevel="0" collapsed="false">
      <c r="A497" s="399"/>
      <c r="D497" s="399"/>
      <c r="E497" s="399"/>
      <c r="F497" s="399"/>
      <c r="G497" s="399"/>
      <c r="H497" s="399"/>
      <c r="I497" s="399"/>
      <c r="J497" s="399"/>
    </row>
    <row r="498" customFormat="false" ht="15.75" hidden="false" customHeight="true" outlineLevel="0" collapsed="false">
      <c r="A498" s="399"/>
      <c r="D498" s="399"/>
      <c r="E498" s="399"/>
      <c r="F498" s="399"/>
      <c r="G498" s="399"/>
      <c r="H498" s="399"/>
      <c r="I498" s="399"/>
      <c r="J498" s="399"/>
    </row>
    <row r="499" customFormat="false" ht="15.75" hidden="false" customHeight="true" outlineLevel="0" collapsed="false">
      <c r="A499" s="399"/>
      <c r="D499" s="399"/>
      <c r="E499" s="399"/>
      <c r="F499" s="399"/>
      <c r="G499" s="399"/>
      <c r="H499" s="399"/>
      <c r="I499" s="399"/>
      <c r="J499" s="399"/>
    </row>
    <row r="500" customFormat="false" ht="15.75" hidden="false" customHeight="true" outlineLevel="0" collapsed="false">
      <c r="A500" s="399"/>
      <c r="D500" s="399"/>
      <c r="E500" s="399"/>
      <c r="F500" s="399"/>
      <c r="G500" s="399"/>
      <c r="H500" s="399"/>
      <c r="I500" s="399"/>
      <c r="J500" s="399"/>
    </row>
    <row r="501" customFormat="false" ht="15.75" hidden="false" customHeight="true" outlineLevel="0" collapsed="false">
      <c r="A501" s="399"/>
      <c r="D501" s="399"/>
      <c r="E501" s="399"/>
      <c r="F501" s="399"/>
      <c r="G501" s="399"/>
      <c r="H501" s="399"/>
      <c r="I501" s="399"/>
      <c r="J501" s="399"/>
    </row>
    <row r="502" customFormat="false" ht="15.75" hidden="false" customHeight="true" outlineLevel="0" collapsed="false">
      <c r="A502" s="399"/>
      <c r="D502" s="399"/>
      <c r="E502" s="399"/>
      <c r="F502" s="399"/>
      <c r="G502" s="399"/>
      <c r="H502" s="399"/>
      <c r="I502" s="399"/>
      <c r="J502" s="399"/>
    </row>
    <row r="503" customFormat="false" ht="15.75" hidden="false" customHeight="true" outlineLevel="0" collapsed="false">
      <c r="A503" s="399"/>
      <c r="D503" s="399"/>
      <c r="E503" s="399"/>
      <c r="F503" s="399"/>
      <c r="G503" s="399"/>
      <c r="H503" s="399"/>
      <c r="I503" s="399"/>
      <c r="J503" s="399"/>
    </row>
    <row r="504" customFormat="false" ht="15.75" hidden="false" customHeight="true" outlineLevel="0" collapsed="false">
      <c r="A504" s="399"/>
      <c r="D504" s="399"/>
      <c r="E504" s="399"/>
      <c r="F504" s="399"/>
      <c r="G504" s="399"/>
      <c r="H504" s="399"/>
      <c r="I504" s="399"/>
      <c r="J504" s="399"/>
    </row>
    <row r="505" customFormat="false" ht="15.75" hidden="false" customHeight="true" outlineLevel="0" collapsed="false">
      <c r="A505" s="399"/>
      <c r="D505" s="399"/>
      <c r="E505" s="399"/>
      <c r="F505" s="399"/>
      <c r="G505" s="399"/>
      <c r="H505" s="399"/>
      <c r="I505" s="399"/>
      <c r="J505" s="399"/>
    </row>
    <row r="506" customFormat="false" ht="15.75" hidden="false" customHeight="true" outlineLevel="0" collapsed="false">
      <c r="A506" s="399"/>
      <c r="D506" s="399"/>
      <c r="E506" s="399"/>
      <c r="F506" s="399"/>
      <c r="G506" s="399"/>
      <c r="H506" s="399"/>
      <c r="I506" s="399"/>
      <c r="J506" s="399"/>
    </row>
    <row r="507" customFormat="false" ht="15.75" hidden="false" customHeight="true" outlineLevel="0" collapsed="false">
      <c r="A507" s="399"/>
      <c r="D507" s="399"/>
      <c r="E507" s="399"/>
      <c r="F507" s="399"/>
      <c r="G507" s="399"/>
      <c r="H507" s="399"/>
      <c r="I507" s="399"/>
      <c r="J507" s="399"/>
    </row>
    <row r="508" customFormat="false" ht="15.75" hidden="false" customHeight="true" outlineLevel="0" collapsed="false">
      <c r="A508" s="399"/>
      <c r="D508" s="399"/>
      <c r="E508" s="399"/>
      <c r="F508" s="399"/>
      <c r="G508" s="399"/>
      <c r="H508" s="399"/>
      <c r="I508" s="399"/>
      <c r="J508" s="399"/>
    </row>
    <row r="509" customFormat="false" ht="15.75" hidden="false" customHeight="true" outlineLevel="0" collapsed="false">
      <c r="A509" s="399"/>
      <c r="D509" s="399"/>
      <c r="E509" s="399"/>
      <c r="F509" s="399"/>
      <c r="G509" s="399"/>
      <c r="H509" s="399"/>
      <c r="I509" s="399"/>
      <c r="J509" s="399"/>
    </row>
    <row r="510" customFormat="false" ht="15.75" hidden="false" customHeight="true" outlineLevel="0" collapsed="false">
      <c r="A510" s="399"/>
      <c r="D510" s="399"/>
      <c r="E510" s="399"/>
      <c r="F510" s="399"/>
      <c r="G510" s="399"/>
      <c r="H510" s="399"/>
      <c r="I510" s="399"/>
      <c r="J510" s="399"/>
    </row>
    <row r="511" customFormat="false" ht="15.75" hidden="false" customHeight="true" outlineLevel="0" collapsed="false">
      <c r="A511" s="399"/>
      <c r="D511" s="399"/>
      <c r="E511" s="399"/>
      <c r="F511" s="399"/>
      <c r="G511" s="399"/>
      <c r="H511" s="399"/>
      <c r="I511" s="399"/>
      <c r="J511" s="399"/>
    </row>
    <row r="512" customFormat="false" ht="15.75" hidden="false" customHeight="true" outlineLevel="0" collapsed="false">
      <c r="A512" s="399"/>
      <c r="D512" s="399"/>
      <c r="E512" s="399"/>
      <c r="F512" s="399"/>
      <c r="G512" s="399"/>
      <c r="H512" s="399"/>
      <c r="I512" s="399"/>
      <c r="J512" s="399"/>
    </row>
    <row r="513" customFormat="false" ht="15.75" hidden="false" customHeight="true" outlineLevel="0" collapsed="false">
      <c r="A513" s="399"/>
      <c r="D513" s="399"/>
      <c r="E513" s="399"/>
      <c r="F513" s="399"/>
      <c r="G513" s="399"/>
      <c r="H513" s="399"/>
      <c r="I513" s="399"/>
      <c r="J513" s="399"/>
    </row>
    <row r="514" customFormat="false" ht="15.75" hidden="false" customHeight="true" outlineLevel="0" collapsed="false">
      <c r="A514" s="399"/>
      <c r="D514" s="399"/>
      <c r="E514" s="399"/>
      <c r="F514" s="399"/>
      <c r="G514" s="399"/>
      <c r="H514" s="399"/>
      <c r="I514" s="399"/>
      <c r="J514" s="399"/>
    </row>
    <row r="515" customFormat="false" ht="15.75" hidden="false" customHeight="true" outlineLevel="0" collapsed="false">
      <c r="A515" s="399"/>
      <c r="D515" s="399"/>
      <c r="E515" s="399"/>
      <c r="F515" s="399"/>
      <c r="G515" s="399"/>
      <c r="H515" s="399"/>
      <c r="I515" s="399"/>
      <c r="J515" s="399"/>
    </row>
    <row r="516" customFormat="false" ht="15.75" hidden="false" customHeight="true" outlineLevel="0" collapsed="false">
      <c r="A516" s="399"/>
      <c r="D516" s="399"/>
      <c r="E516" s="399"/>
      <c r="F516" s="399"/>
      <c r="G516" s="399"/>
      <c r="H516" s="399"/>
      <c r="I516" s="399"/>
      <c r="J516" s="399"/>
    </row>
    <row r="517" customFormat="false" ht="15.75" hidden="false" customHeight="true" outlineLevel="0" collapsed="false">
      <c r="A517" s="399"/>
      <c r="D517" s="399"/>
      <c r="E517" s="399"/>
      <c r="F517" s="399"/>
      <c r="G517" s="399"/>
      <c r="H517" s="399"/>
      <c r="I517" s="399"/>
      <c r="J517" s="399"/>
    </row>
    <row r="518" customFormat="false" ht="15.75" hidden="false" customHeight="true" outlineLevel="0" collapsed="false">
      <c r="A518" s="399"/>
      <c r="D518" s="399"/>
      <c r="E518" s="399"/>
      <c r="F518" s="399"/>
      <c r="G518" s="399"/>
      <c r="H518" s="399"/>
      <c r="I518" s="399"/>
      <c r="J518" s="399"/>
    </row>
    <row r="519" customFormat="false" ht="15.75" hidden="false" customHeight="true" outlineLevel="0" collapsed="false">
      <c r="A519" s="399"/>
      <c r="D519" s="399"/>
      <c r="E519" s="399"/>
      <c r="F519" s="399"/>
      <c r="G519" s="399"/>
      <c r="H519" s="399"/>
      <c r="I519" s="399"/>
      <c r="J519" s="399"/>
    </row>
    <row r="520" customFormat="false" ht="15.75" hidden="false" customHeight="true" outlineLevel="0" collapsed="false">
      <c r="A520" s="399"/>
      <c r="D520" s="399"/>
      <c r="E520" s="399"/>
      <c r="F520" s="399"/>
      <c r="G520" s="399"/>
      <c r="H520" s="399"/>
      <c r="I520" s="399"/>
      <c r="J520" s="399"/>
    </row>
    <row r="521" customFormat="false" ht="15.75" hidden="false" customHeight="true" outlineLevel="0" collapsed="false">
      <c r="A521" s="399"/>
      <c r="D521" s="399"/>
      <c r="E521" s="399"/>
      <c r="F521" s="399"/>
      <c r="G521" s="399"/>
      <c r="H521" s="399"/>
      <c r="I521" s="399"/>
      <c r="J521" s="399"/>
    </row>
    <row r="522" customFormat="false" ht="15.75" hidden="false" customHeight="true" outlineLevel="0" collapsed="false">
      <c r="A522" s="399"/>
      <c r="D522" s="399"/>
      <c r="E522" s="399"/>
      <c r="F522" s="399"/>
      <c r="G522" s="399"/>
      <c r="H522" s="399"/>
      <c r="I522" s="399"/>
      <c r="J522" s="399"/>
    </row>
    <row r="523" customFormat="false" ht="15.75" hidden="false" customHeight="true" outlineLevel="0" collapsed="false">
      <c r="A523" s="399"/>
      <c r="D523" s="399"/>
      <c r="E523" s="399"/>
      <c r="F523" s="399"/>
      <c r="G523" s="399"/>
      <c r="H523" s="399"/>
      <c r="I523" s="399"/>
      <c r="J523" s="399"/>
    </row>
    <row r="524" customFormat="false" ht="15.75" hidden="false" customHeight="true" outlineLevel="0" collapsed="false">
      <c r="A524" s="399"/>
      <c r="D524" s="399"/>
      <c r="E524" s="399"/>
      <c r="F524" s="399"/>
      <c r="G524" s="399"/>
      <c r="H524" s="399"/>
      <c r="I524" s="399"/>
      <c r="J524" s="399"/>
    </row>
    <row r="525" customFormat="false" ht="15.75" hidden="false" customHeight="true" outlineLevel="0" collapsed="false">
      <c r="A525" s="399"/>
      <c r="D525" s="399"/>
      <c r="E525" s="399"/>
      <c r="F525" s="399"/>
      <c r="G525" s="399"/>
      <c r="H525" s="399"/>
      <c r="I525" s="399"/>
      <c r="J525" s="399"/>
    </row>
    <row r="526" customFormat="false" ht="15.75" hidden="false" customHeight="true" outlineLevel="0" collapsed="false">
      <c r="A526" s="399"/>
      <c r="D526" s="399"/>
      <c r="E526" s="399"/>
      <c r="F526" s="399"/>
      <c r="G526" s="399"/>
      <c r="H526" s="399"/>
      <c r="I526" s="399"/>
      <c r="J526" s="399"/>
    </row>
    <row r="527" customFormat="false" ht="15.75" hidden="false" customHeight="true" outlineLevel="0" collapsed="false">
      <c r="A527" s="399"/>
      <c r="D527" s="399"/>
      <c r="E527" s="399"/>
      <c r="F527" s="399"/>
      <c r="G527" s="399"/>
      <c r="H527" s="399"/>
      <c r="I527" s="399"/>
      <c r="J527" s="399"/>
    </row>
    <row r="528" customFormat="false" ht="15.75" hidden="false" customHeight="true" outlineLevel="0" collapsed="false">
      <c r="A528" s="399"/>
      <c r="D528" s="399"/>
      <c r="E528" s="399"/>
      <c r="F528" s="399"/>
      <c r="G528" s="399"/>
      <c r="H528" s="399"/>
      <c r="I528" s="399"/>
      <c r="J528" s="399"/>
    </row>
    <row r="529" customFormat="false" ht="15.75" hidden="false" customHeight="true" outlineLevel="0" collapsed="false">
      <c r="A529" s="399"/>
      <c r="D529" s="399"/>
      <c r="E529" s="399"/>
      <c r="F529" s="399"/>
      <c r="G529" s="399"/>
      <c r="H529" s="399"/>
      <c r="I529" s="399"/>
      <c r="J529" s="399"/>
    </row>
    <row r="530" customFormat="false" ht="15.75" hidden="false" customHeight="true" outlineLevel="0" collapsed="false">
      <c r="A530" s="399"/>
      <c r="D530" s="399"/>
      <c r="E530" s="399"/>
      <c r="F530" s="399"/>
      <c r="G530" s="399"/>
      <c r="H530" s="399"/>
      <c r="I530" s="399"/>
      <c r="J530" s="399"/>
    </row>
    <row r="531" customFormat="false" ht="15.75" hidden="false" customHeight="true" outlineLevel="0" collapsed="false">
      <c r="A531" s="399"/>
      <c r="D531" s="399"/>
      <c r="E531" s="399"/>
      <c r="F531" s="399"/>
      <c r="G531" s="399"/>
      <c r="H531" s="399"/>
      <c r="I531" s="399"/>
      <c r="J531" s="399"/>
    </row>
    <row r="532" customFormat="false" ht="15.75" hidden="false" customHeight="true" outlineLevel="0" collapsed="false">
      <c r="A532" s="399"/>
      <c r="D532" s="399"/>
      <c r="E532" s="399"/>
      <c r="F532" s="399"/>
      <c r="G532" s="399"/>
      <c r="H532" s="399"/>
      <c r="I532" s="399"/>
      <c r="J532" s="399"/>
    </row>
    <row r="533" customFormat="false" ht="15.75" hidden="false" customHeight="true" outlineLevel="0" collapsed="false">
      <c r="A533" s="399"/>
      <c r="D533" s="399"/>
      <c r="E533" s="399"/>
      <c r="F533" s="399"/>
      <c r="G533" s="399"/>
      <c r="H533" s="399"/>
      <c r="I533" s="399"/>
      <c r="J533" s="399"/>
    </row>
    <row r="534" customFormat="false" ht="15.75" hidden="false" customHeight="true" outlineLevel="0" collapsed="false">
      <c r="A534" s="399"/>
      <c r="D534" s="399"/>
      <c r="E534" s="399"/>
      <c r="F534" s="399"/>
      <c r="G534" s="399"/>
      <c r="H534" s="399"/>
      <c r="I534" s="399"/>
      <c r="J534" s="399"/>
    </row>
    <row r="535" customFormat="false" ht="15.75" hidden="false" customHeight="true" outlineLevel="0" collapsed="false">
      <c r="A535" s="399"/>
      <c r="D535" s="399"/>
      <c r="E535" s="399"/>
      <c r="F535" s="399"/>
      <c r="G535" s="399"/>
      <c r="H535" s="399"/>
      <c r="I535" s="399"/>
      <c r="J535" s="399"/>
    </row>
    <row r="536" customFormat="false" ht="15.75" hidden="false" customHeight="true" outlineLevel="0" collapsed="false">
      <c r="A536" s="399"/>
      <c r="D536" s="399"/>
      <c r="E536" s="399"/>
      <c r="F536" s="399"/>
      <c r="G536" s="399"/>
      <c r="H536" s="399"/>
      <c r="I536" s="399"/>
      <c r="J536" s="399"/>
    </row>
    <row r="537" customFormat="false" ht="15.75" hidden="false" customHeight="true" outlineLevel="0" collapsed="false">
      <c r="A537" s="399"/>
      <c r="D537" s="399"/>
      <c r="E537" s="399"/>
      <c r="F537" s="399"/>
      <c r="G537" s="399"/>
      <c r="H537" s="399"/>
      <c r="I537" s="399"/>
      <c r="J537" s="399"/>
    </row>
    <row r="538" customFormat="false" ht="15.75" hidden="false" customHeight="true" outlineLevel="0" collapsed="false">
      <c r="A538" s="399"/>
      <c r="D538" s="399"/>
      <c r="E538" s="399"/>
      <c r="F538" s="399"/>
      <c r="G538" s="399"/>
      <c r="H538" s="399"/>
      <c r="I538" s="399"/>
      <c r="J538" s="399"/>
    </row>
    <row r="539" customFormat="false" ht="15.75" hidden="false" customHeight="true" outlineLevel="0" collapsed="false">
      <c r="A539" s="399"/>
      <c r="D539" s="399"/>
      <c r="E539" s="399"/>
      <c r="F539" s="399"/>
      <c r="G539" s="399"/>
      <c r="H539" s="399"/>
      <c r="I539" s="399"/>
      <c r="J539" s="399"/>
    </row>
    <row r="540" customFormat="false" ht="15.75" hidden="false" customHeight="true" outlineLevel="0" collapsed="false">
      <c r="A540" s="399"/>
      <c r="D540" s="399"/>
      <c r="E540" s="399"/>
      <c r="F540" s="399"/>
      <c r="G540" s="399"/>
      <c r="H540" s="399"/>
      <c r="I540" s="399"/>
      <c r="J540" s="399"/>
    </row>
    <row r="541" customFormat="false" ht="15.75" hidden="false" customHeight="true" outlineLevel="0" collapsed="false">
      <c r="A541" s="399"/>
      <c r="D541" s="399"/>
      <c r="E541" s="399"/>
      <c r="F541" s="399"/>
      <c r="G541" s="399"/>
      <c r="H541" s="399"/>
      <c r="I541" s="399"/>
      <c r="J541" s="399"/>
    </row>
    <row r="542" customFormat="false" ht="15.75" hidden="false" customHeight="true" outlineLevel="0" collapsed="false">
      <c r="A542" s="399"/>
      <c r="D542" s="399"/>
      <c r="E542" s="399"/>
      <c r="F542" s="399"/>
      <c r="G542" s="399"/>
      <c r="H542" s="399"/>
      <c r="I542" s="399"/>
      <c r="J542" s="399"/>
    </row>
    <row r="543" customFormat="false" ht="15.75" hidden="false" customHeight="true" outlineLevel="0" collapsed="false">
      <c r="A543" s="399"/>
      <c r="D543" s="399"/>
      <c r="E543" s="399"/>
      <c r="F543" s="399"/>
      <c r="G543" s="399"/>
      <c r="H543" s="399"/>
      <c r="I543" s="399"/>
      <c r="J543" s="399"/>
    </row>
    <row r="544" customFormat="false" ht="15.75" hidden="false" customHeight="true" outlineLevel="0" collapsed="false">
      <c r="A544" s="399"/>
      <c r="D544" s="399"/>
      <c r="E544" s="399"/>
      <c r="F544" s="399"/>
      <c r="G544" s="399"/>
      <c r="H544" s="399"/>
      <c r="I544" s="399"/>
      <c r="J544" s="399"/>
    </row>
    <row r="545" customFormat="false" ht="15.75" hidden="false" customHeight="true" outlineLevel="0" collapsed="false">
      <c r="A545" s="399"/>
      <c r="D545" s="399"/>
      <c r="E545" s="399"/>
      <c r="F545" s="399"/>
      <c r="G545" s="399"/>
      <c r="H545" s="399"/>
      <c r="I545" s="399"/>
      <c r="J545" s="399"/>
    </row>
    <row r="546" customFormat="false" ht="15.75" hidden="false" customHeight="true" outlineLevel="0" collapsed="false">
      <c r="A546" s="399"/>
      <c r="D546" s="399"/>
      <c r="E546" s="399"/>
      <c r="F546" s="399"/>
      <c r="G546" s="399"/>
      <c r="H546" s="399"/>
      <c r="I546" s="399"/>
      <c r="J546" s="399"/>
    </row>
    <row r="547" customFormat="false" ht="15.75" hidden="false" customHeight="true" outlineLevel="0" collapsed="false">
      <c r="A547" s="399"/>
      <c r="D547" s="399"/>
      <c r="E547" s="399"/>
      <c r="F547" s="399"/>
      <c r="G547" s="399"/>
      <c r="H547" s="399"/>
      <c r="I547" s="399"/>
      <c r="J547" s="399"/>
    </row>
    <row r="548" customFormat="false" ht="15.75" hidden="false" customHeight="true" outlineLevel="0" collapsed="false">
      <c r="A548" s="399"/>
      <c r="D548" s="399"/>
      <c r="E548" s="399"/>
      <c r="F548" s="399"/>
      <c r="G548" s="399"/>
      <c r="H548" s="399"/>
      <c r="I548" s="399"/>
      <c r="J548" s="399"/>
    </row>
    <row r="549" customFormat="false" ht="15.75" hidden="false" customHeight="true" outlineLevel="0" collapsed="false">
      <c r="A549" s="399"/>
      <c r="D549" s="399"/>
      <c r="E549" s="399"/>
      <c r="F549" s="399"/>
      <c r="G549" s="399"/>
      <c r="H549" s="399"/>
      <c r="I549" s="399"/>
      <c r="J549" s="399"/>
    </row>
    <row r="550" customFormat="false" ht="15.75" hidden="false" customHeight="true" outlineLevel="0" collapsed="false">
      <c r="A550" s="399"/>
      <c r="D550" s="399"/>
      <c r="E550" s="399"/>
      <c r="F550" s="399"/>
      <c r="G550" s="399"/>
      <c r="H550" s="399"/>
      <c r="I550" s="399"/>
      <c r="J550" s="399"/>
    </row>
    <row r="551" customFormat="false" ht="15.75" hidden="false" customHeight="true" outlineLevel="0" collapsed="false">
      <c r="A551" s="399"/>
      <c r="D551" s="399"/>
      <c r="E551" s="399"/>
      <c r="F551" s="399"/>
      <c r="G551" s="399"/>
      <c r="H551" s="399"/>
      <c r="I551" s="399"/>
      <c r="J551" s="399"/>
    </row>
    <row r="552" customFormat="false" ht="15.75" hidden="false" customHeight="true" outlineLevel="0" collapsed="false">
      <c r="A552" s="399"/>
      <c r="D552" s="399"/>
      <c r="E552" s="399"/>
      <c r="F552" s="399"/>
      <c r="G552" s="399"/>
      <c r="H552" s="399"/>
      <c r="I552" s="399"/>
      <c r="J552" s="399"/>
    </row>
    <row r="553" customFormat="false" ht="15.75" hidden="false" customHeight="true" outlineLevel="0" collapsed="false">
      <c r="A553" s="399"/>
      <c r="D553" s="399"/>
      <c r="E553" s="399"/>
      <c r="F553" s="399"/>
      <c r="G553" s="399"/>
      <c r="H553" s="399"/>
      <c r="I553" s="399"/>
      <c r="J553" s="399"/>
    </row>
    <row r="554" customFormat="false" ht="15.75" hidden="false" customHeight="true" outlineLevel="0" collapsed="false">
      <c r="A554" s="399"/>
      <c r="D554" s="399"/>
      <c r="E554" s="399"/>
      <c r="F554" s="399"/>
      <c r="G554" s="399"/>
      <c r="H554" s="399"/>
      <c r="I554" s="399"/>
      <c r="J554" s="399"/>
    </row>
    <row r="555" customFormat="false" ht="15.75" hidden="false" customHeight="true" outlineLevel="0" collapsed="false">
      <c r="A555" s="399"/>
      <c r="D555" s="399"/>
      <c r="E555" s="399"/>
      <c r="F555" s="399"/>
      <c r="G555" s="399"/>
      <c r="H555" s="399"/>
      <c r="I555" s="399"/>
      <c r="J555" s="399"/>
    </row>
    <row r="556" customFormat="false" ht="15.75" hidden="false" customHeight="true" outlineLevel="0" collapsed="false">
      <c r="A556" s="399"/>
      <c r="D556" s="399"/>
      <c r="E556" s="399"/>
      <c r="F556" s="399"/>
      <c r="G556" s="399"/>
      <c r="H556" s="399"/>
      <c r="I556" s="399"/>
      <c r="J556" s="399"/>
    </row>
    <row r="557" customFormat="false" ht="15.75" hidden="false" customHeight="true" outlineLevel="0" collapsed="false">
      <c r="A557" s="399"/>
      <c r="D557" s="399"/>
      <c r="E557" s="399"/>
      <c r="F557" s="399"/>
      <c r="G557" s="399"/>
      <c r="H557" s="399"/>
      <c r="I557" s="399"/>
      <c r="J557" s="399"/>
    </row>
    <row r="558" customFormat="false" ht="15.75" hidden="false" customHeight="true" outlineLevel="0" collapsed="false">
      <c r="A558" s="399"/>
      <c r="D558" s="399"/>
      <c r="E558" s="399"/>
      <c r="F558" s="399"/>
      <c r="G558" s="399"/>
      <c r="H558" s="399"/>
      <c r="I558" s="399"/>
      <c r="J558" s="399"/>
    </row>
    <row r="559" customFormat="false" ht="15.75" hidden="false" customHeight="true" outlineLevel="0" collapsed="false">
      <c r="A559" s="399"/>
      <c r="D559" s="399"/>
      <c r="E559" s="399"/>
      <c r="F559" s="399"/>
      <c r="G559" s="399"/>
      <c r="H559" s="399"/>
      <c r="I559" s="399"/>
      <c r="J559" s="399"/>
    </row>
    <row r="560" customFormat="false" ht="15.75" hidden="false" customHeight="true" outlineLevel="0" collapsed="false">
      <c r="A560" s="399"/>
      <c r="D560" s="399"/>
      <c r="E560" s="399"/>
      <c r="F560" s="399"/>
      <c r="G560" s="399"/>
      <c r="H560" s="399"/>
      <c r="I560" s="399"/>
      <c r="J560" s="399"/>
    </row>
    <row r="561" customFormat="false" ht="15.75" hidden="false" customHeight="true" outlineLevel="0" collapsed="false">
      <c r="A561" s="399"/>
      <c r="D561" s="399"/>
      <c r="E561" s="399"/>
      <c r="F561" s="399"/>
      <c r="G561" s="399"/>
      <c r="H561" s="399"/>
      <c r="I561" s="399"/>
      <c r="J561" s="399"/>
    </row>
    <row r="562" customFormat="false" ht="15.75" hidden="false" customHeight="true" outlineLevel="0" collapsed="false">
      <c r="A562" s="399"/>
      <c r="D562" s="399"/>
      <c r="E562" s="399"/>
      <c r="F562" s="399"/>
      <c r="G562" s="399"/>
      <c r="H562" s="399"/>
      <c r="I562" s="399"/>
      <c r="J562" s="399"/>
    </row>
    <row r="563" customFormat="false" ht="15.75" hidden="false" customHeight="true" outlineLevel="0" collapsed="false">
      <c r="A563" s="399"/>
      <c r="D563" s="399"/>
      <c r="E563" s="399"/>
      <c r="F563" s="399"/>
      <c r="G563" s="399"/>
      <c r="H563" s="399"/>
      <c r="I563" s="399"/>
      <c r="J563" s="399"/>
    </row>
    <row r="564" customFormat="false" ht="15.75" hidden="false" customHeight="true" outlineLevel="0" collapsed="false">
      <c r="A564" s="399"/>
      <c r="D564" s="399"/>
      <c r="E564" s="399"/>
      <c r="F564" s="399"/>
      <c r="G564" s="399"/>
      <c r="H564" s="399"/>
      <c r="I564" s="399"/>
      <c r="J564" s="399"/>
    </row>
    <row r="565" customFormat="false" ht="15.75" hidden="false" customHeight="true" outlineLevel="0" collapsed="false">
      <c r="A565" s="399"/>
      <c r="D565" s="399"/>
      <c r="E565" s="399"/>
      <c r="F565" s="399"/>
      <c r="G565" s="399"/>
      <c r="H565" s="399"/>
      <c r="I565" s="399"/>
      <c r="J565" s="399"/>
    </row>
    <row r="566" customFormat="false" ht="15.75" hidden="false" customHeight="true" outlineLevel="0" collapsed="false">
      <c r="A566" s="399"/>
      <c r="D566" s="399"/>
      <c r="E566" s="399"/>
      <c r="F566" s="399"/>
      <c r="G566" s="399"/>
      <c r="H566" s="399"/>
      <c r="I566" s="399"/>
      <c r="J566" s="399"/>
    </row>
    <row r="567" customFormat="false" ht="15.75" hidden="false" customHeight="true" outlineLevel="0" collapsed="false">
      <c r="A567" s="399"/>
      <c r="D567" s="399"/>
      <c r="E567" s="399"/>
      <c r="F567" s="399"/>
      <c r="G567" s="399"/>
      <c r="H567" s="399"/>
      <c r="I567" s="399"/>
      <c r="J567" s="399"/>
    </row>
    <row r="568" customFormat="false" ht="15.75" hidden="false" customHeight="true" outlineLevel="0" collapsed="false">
      <c r="A568" s="399"/>
      <c r="D568" s="399"/>
      <c r="E568" s="399"/>
      <c r="F568" s="399"/>
      <c r="G568" s="399"/>
      <c r="H568" s="399"/>
      <c r="I568" s="399"/>
      <c r="J568" s="399"/>
    </row>
    <row r="569" customFormat="false" ht="15.75" hidden="false" customHeight="true" outlineLevel="0" collapsed="false">
      <c r="A569" s="399"/>
      <c r="D569" s="399"/>
      <c r="E569" s="399"/>
      <c r="F569" s="399"/>
      <c r="G569" s="399"/>
      <c r="H569" s="399"/>
      <c r="I569" s="399"/>
      <c r="J569" s="399"/>
    </row>
    <row r="570" customFormat="false" ht="15.75" hidden="false" customHeight="true" outlineLevel="0" collapsed="false">
      <c r="A570" s="399"/>
      <c r="D570" s="399"/>
      <c r="E570" s="399"/>
      <c r="F570" s="399"/>
      <c r="G570" s="399"/>
      <c r="H570" s="399"/>
      <c r="I570" s="399"/>
      <c r="J570" s="399"/>
    </row>
    <row r="571" customFormat="false" ht="15.75" hidden="false" customHeight="true" outlineLevel="0" collapsed="false">
      <c r="A571" s="399"/>
      <c r="D571" s="399"/>
      <c r="E571" s="399"/>
      <c r="F571" s="399"/>
      <c r="G571" s="399"/>
      <c r="H571" s="399"/>
      <c r="I571" s="399"/>
      <c r="J571" s="399"/>
    </row>
    <row r="572" customFormat="false" ht="15.75" hidden="false" customHeight="true" outlineLevel="0" collapsed="false">
      <c r="A572" s="399"/>
      <c r="D572" s="399"/>
      <c r="E572" s="399"/>
      <c r="F572" s="399"/>
      <c r="G572" s="399"/>
      <c r="H572" s="399"/>
      <c r="I572" s="399"/>
      <c r="J572" s="399"/>
    </row>
    <row r="573" customFormat="false" ht="15.75" hidden="false" customHeight="true" outlineLevel="0" collapsed="false">
      <c r="A573" s="399"/>
      <c r="D573" s="399"/>
      <c r="E573" s="399"/>
      <c r="F573" s="399"/>
      <c r="G573" s="399"/>
      <c r="H573" s="399"/>
      <c r="I573" s="399"/>
      <c r="J573" s="399"/>
    </row>
    <row r="574" customFormat="false" ht="15.75" hidden="false" customHeight="true" outlineLevel="0" collapsed="false">
      <c r="A574" s="399"/>
      <c r="D574" s="399"/>
      <c r="E574" s="399"/>
      <c r="F574" s="399"/>
      <c r="G574" s="399"/>
      <c r="H574" s="399"/>
      <c r="I574" s="399"/>
      <c r="J574" s="399"/>
    </row>
    <row r="575" customFormat="false" ht="15.75" hidden="false" customHeight="true" outlineLevel="0" collapsed="false">
      <c r="A575" s="399"/>
      <c r="D575" s="399"/>
      <c r="E575" s="399"/>
      <c r="F575" s="399"/>
      <c r="G575" s="399"/>
      <c r="H575" s="399"/>
      <c r="I575" s="399"/>
      <c r="J575" s="399"/>
    </row>
    <row r="576" customFormat="false" ht="15.75" hidden="false" customHeight="true" outlineLevel="0" collapsed="false">
      <c r="A576" s="399"/>
      <c r="D576" s="399"/>
      <c r="E576" s="399"/>
      <c r="F576" s="399"/>
      <c r="G576" s="399"/>
      <c r="H576" s="399"/>
      <c r="I576" s="399"/>
      <c r="J576" s="399"/>
    </row>
    <row r="577" customFormat="false" ht="15.75" hidden="false" customHeight="true" outlineLevel="0" collapsed="false">
      <c r="A577" s="399"/>
      <c r="D577" s="399"/>
      <c r="E577" s="399"/>
      <c r="F577" s="399"/>
      <c r="G577" s="399"/>
      <c r="H577" s="399"/>
      <c r="I577" s="399"/>
      <c r="J577" s="399"/>
    </row>
    <row r="578" customFormat="false" ht="15.75" hidden="false" customHeight="true" outlineLevel="0" collapsed="false">
      <c r="A578" s="399"/>
      <c r="D578" s="399"/>
      <c r="E578" s="399"/>
      <c r="F578" s="399"/>
      <c r="G578" s="399"/>
      <c r="H578" s="399"/>
      <c r="I578" s="399"/>
      <c r="J578" s="399"/>
    </row>
    <row r="579" customFormat="false" ht="15.75" hidden="false" customHeight="true" outlineLevel="0" collapsed="false">
      <c r="A579" s="399"/>
      <c r="D579" s="399"/>
      <c r="E579" s="399"/>
      <c r="F579" s="399"/>
      <c r="G579" s="399"/>
      <c r="H579" s="399"/>
      <c r="I579" s="399"/>
      <c r="J579" s="399"/>
    </row>
    <row r="580" customFormat="false" ht="15.75" hidden="false" customHeight="true" outlineLevel="0" collapsed="false">
      <c r="A580" s="399"/>
      <c r="D580" s="399"/>
      <c r="E580" s="399"/>
      <c r="F580" s="399"/>
      <c r="G580" s="399"/>
      <c r="H580" s="399"/>
      <c r="I580" s="399"/>
      <c r="J580" s="399"/>
    </row>
    <row r="581" customFormat="false" ht="15.75" hidden="false" customHeight="true" outlineLevel="0" collapsed="false">
      <c r="A581" s="399"/>
      <c r="D581" s="399"/>
      <c r="E581" s="399"/>
      <c r="F581" s="399"/>
      <c r="G581" s="399"/>
      <c r="H581" s="399"/>
      <c r="I581" s="399"/>
      <c r="J581" s="399"/>
    </row>
    <row r="582" customFormat="false" ht="15.75" hidden="false" customHeight="true" outlineLevel="0" collapsed="false">
      <c r="A582" s="399"/>
      <c r="D582" s="399"/>
      <c r="E582" s="399"/>
      <c r="F582" s="399"/>
      <c r="G582" s="399"/>
      <c r="H582" s="399"/>
      <c r="I582" s="399"/>
      <c r="J582" s="399"/>
    </row>
    <row r="583" customFormat="false" ht="15.75" hidden="false" customHeight="true" outlineLevel="0" collapsed="false">
      <c r="A583" s="399"/>
      <c r="D583" s="399"/>
      <c r="E583" s="399"/>
      <c r="F583" s="399"/>
      <c r="G583" s="399"/>
      <c r="H583" s="399"/>
      <c r="I583" s="399"/>
      <c r="J583" s="399"/>
    </row>
    <row r="584" customFormat="false" ht="15.75" hidden="false" customHeight="true" outlineLevel="0" collapsed="false">
      <c r="A584" s="399"/>
      <c r="D584" s="399"/>
      <c r="E584" s="399"/>
      <c r="F584" s="399"/>
      <c r="G584" s="399"/>
      <c r="H584" s="399"/>
      <c r="I584" s="399"/>
      <c r="J584" s="399"/>
    </row>
    <row r="585" customFormat="false" ht="15.75" hidden="false" customHeight="true" outlineLevel="0" collapsed="false">
      <c r="A585" s="399"/>
      <c r="D585" s="399"/>
      <c r="E585" s="399"/>
      <c r="F585" s="399"/>
      <c r="G585" s="399"/>
      <c r="H585" s="399"/>
      <c r="I585" s="399"/>
      <c r="J585" s="399"/>
    </row>
    <row r="586" customFormat="false" ht="15.75" hidden="false" customHeight="true" outlineLevel="0" collapsed="false">
      <c r="A586" s="399"/>
      <c r="D586" s="399"/>
      <c r="E586" s="399"/>
      <c r="F586" s="399"/>
      <c r="G586" s="399"/>
      <c r="H586" s="399"/>
      <c r="I586" s="399"/>
      <c r="J586" s="399"/>
    </row>
    <row r="587" customFormat="false" ht="15.75" hidden="false" customHeight="true" outlineLevel="0" collapsed="false">
      <c r="A587" s="399"/>
      <c r="D587" s="399"/>
      <c r="E587" s="399"/>
      <c r="F587" s="399"/>
      <c r="G587" s="399"/>
      <c r="H587" s="399"/>
      <c r="I587" s="399"/>
      <c r="J587" s="399"/>
    </row>
    <row r="588" customFormat="false" ht="15.75" hidden="false" customHeight="true" outlineLevel="0" collapsed="false">
      <c r="A588" s="399"/>
      <c r="D588" s="399"/>
      <c r="E588" s="399"/>
      <c r="F588" s="399"/>
      <c r="G588" s="399"/>
      <c r="H588" s="399"/>
      <c r="I588" s="399"/>
      <c r="J588" s="399"/>
    </row>
    <row r="589" customFormat="false" ht="15.75" hidden="false" customHeight="true" outlineLevel="0" collapsed="false">
      <c r="A589" s="399"/>
      <c r="D589" s="399"/>
      <c r="E589" s="399"/>
      <c r="F589" s="399"/>
      <c r="G589" s="399"/>
      <c r="H589" s="399"/>
      <c r="I589" s="399"/>
      <c r="J589" s="399"/>
    </row>
    <row r="590" customFormat="false" ht="15.75" hidden="false" customHeight="true" outlineLevel="0" collapsed="false">
      <c r="A590" s="399"/>
      <c r="D590" s="399"/>
      <c r="E590" s="399"/>
      <c r="F590" s="399"/>
      <c r="G590" s="399"/>
      <c r="H590" s="399"/>
      <c r="I590" s="399"/>
      <c r="J590" s="399"/>
    </row>
    <row r="591" customFormat="false" ht="15.75" hidden="false" customHeight="true" outlineLevel="0" collapsed="false">
      <c r="A591" s="399"/>
      <c r="D591" s="399"/>
      <c r="E591" s="399"/>
      <c r="F591" s="399"/>
      <c r="G591" s="399"/>
      <c r="H591" s="399"/>
      <c r="I591" s="399"/>
      <c r="J591" s="399"/>
    </row>
    <row r="592" customFormat="false" ht="15.75" hidden="false" customHeight="true" outlineLevel="0" collapsed="false">
      <c r="A592" s="399"/>
      <c r="D592" s="399"/>
      <c r="E592" s="399"/>
      <c r="F592" s="399"/>
      <c r="G592" s="399"/>
      <c r="H592" s="399"/>
      <c r="I592" s="399"/>
      <c r="J592" s="399"/>
    </row>
    <row r="593" customFormat="false" ht="15.75" hidden="false" customHeight="true" outlineLevel="0" collapsed="false">
      <c r="A593" s="399"/>
      <c r="D593" s="399"/>
      <c r="E593" s="399"/>
      <c r="F593" s="399"/>
      <c r="G593" s="399"/>
      <c r="H593" s="399"/>
      <c r="I593" s="399"/>
      <c r="J593" s="399"/>
    </row>
    <row r="594" customFormat="false" ht="15.75" hidden="false" customHeight="true" outlineLevel="0" collapsed="false">
      <c r="A594" s="399"/>
      <c r="D594" s="399"/>
      <c r="E594" s="399"/>
      <c r="F594" s="399"/>
      <c r="G594" s="399"/>
      <c r="H594" s="399"/>
      <c r="I594" s="399"/>
      <c r="J594" s="399"/>
    </row>
    <row r="595" customFormat="false" ht="15.75" hidden="false" customHeight="true" outlineLevel="0" collapsed="false">
      <c r="A595" s="399"/>
      <c r="D595" s="399"/>
      <c r="E595" s="399"/>
      <c r="F595" s="399"/>
      <c r="G595" s="399"/>
      <c r="H595" s="399"/>
      <c r="I595" s="399"/>
      <c r="J595" s="399"/>
    </row>
    <row r="596" customFormat="false" ht="15.75" hidden="false" customHeight="true" outlineLevel="0" collapsed="false">
      <c r="A596" s="399"/>
      <c r="D596" s="399"/>
      <c r="E596" s="399"/>
      <c r="F596" s="399"/>
      <c r="G596" s="399"/>
      <c r="H596" s="399"/>
      <c r="I596" s="399"/>
      <c r="J596" s="399"/>
    </row>
    <row r="597" customFormat="false" ht="15.75" hidden="false" customHeight="true" outlineLevel="0" collapsed="false">
      <c r="A597" s="399"/>
      <c r="D597" s="399"/>
      <c r="E597" s="399"/>
      <c r="F597" s="399"/>
      <c r="G597" s="399"/>
      <c r="H597" s="399"/>
      <c r="I597" s="399"/>
      <c r="J597" s="399"/>
    </row>
    <row r="598" customFormat="false" ht="15.75" hidden="false" customHeight="true" outlineLevel="0" collapsed="false">
      <c r="A598" s="399"/>
      <c r="D598" s="399"/>
      <c r="E598" s="399"/>
      <c r="F598" s="399"/>
      <c r="G598" s="399"/>
      <c r="H598" s="399"/>
      <c r="I598" s="399"/>
      <c r="J598" s="399"/>
    </row>
    <row r="599" customFormat="false" ht="15.75" hidden="false" customHeight="true" outlineLevel="0" collapsed="false">
      <c r="A599" s="399"/>
      <c r="D599" s="399"/>
      <c r="E599" s="399"/>
      <c r="F599" s="399"/>
      <c r="G599" s="399"/>
      <c r="H599" s="399"/>
      <c r="I599" s="399"/>
      <c r="J599" s="399"/>
    </row>
    <row r="600" customFormat="false" ht="15.75" hidden="false" customHeight="true" outlineLevel="0" collapsed="false">
      <c r="A600" s="399"/>
      <c r="D600" s="399"/>
      <c r="E600" s="399"/>
      <c r="F600" s="399"/>
      <c r="G600" s="399"/>
      <c r="H600" s="399"/>
      <c r="I600" s="399"/>
      <c r="J600" s="399"/>
    </row>
    <row r="601" customFormat="false" ht="15.75" hidden="false" customHeight="true" outlineLevel="0" collapsed="false">
      <c r="A601" s="399"/>
      <c r="D601" s="399"/>
      <c r="E601" s="399"/>
      <c r="F601" s="399"/>
      <c r="G601" s="399"/>
      <c r="H601" s="399"/>
      <c r="I601" s="399"/>
      <c r="J601" s="399"/>
    </row>
    <row r="602" customFormat="false" ht="15.75" hidden="false" customHeight="true" outlineLevel="0" collapsed="false">
      <c r="A602" s="399"/>
      <c r="D602" s="399"/>
      <c r="E602" s="399"/>
      <c r="F602" s="399"/>
      <c r="G602" s="399"/>
      <c r="H602" s="399"/>
      <c r="I602" s="399"/>
      <c r="J602" s="399"/>
    </row>
    <row r="603" customFormat="false" ht="15.75" hidden="false" customHeight="true" outlineLevel="0" collapsed="false">
      <c r="A603" s="399"/>
      <c r="D603" s="399"/>
      <c r="E603" s="399"/>
      <c r="F603" s="399"/>
      <c r="G603" s="399"/>
      <c r="H603" s="399"/>
      <c r="I603" s="399"/>
      <c r="J603" s="399"/>
    </row>
    <row r="604" customFormat="false" ht="15.75" hidden="false" customHeight="true" outlineLevel="0" collapsed="false">
      <c r="A604" s="399"/>
      <c r="D604" s="399"/>
      <c r="E604" s="399"/>
      <c r="F604" s="399"/>
      <c r="G604" s="399"/>
      <c r="H604" s="399"/>
      <c r="I604" s="399"/>
      <c r="J604" s="399"/>
    </row>
    <row r="605" customFormat="false" ht="15.75" hidden="false" customHeight="true" outlineLevel="0" collapsed="false">
      <c r="A605" s="399"/>
      <c r="D605" s="399"/>
      <c r="E605" s="399"/>
      <c r="F605" s="399"/>
      <c r="G605" s="399"/>
      <c r="H605" s="399"/>
      <c r="I605" s="399"/>
      <c r="J605" s="399"/>
    </row>
    <row r="606" customFormat="false" ht="15.75" hidden="false" customHeight="true" outlineLevel="0" collapsed="false">
      <c r="A606" s="399"/>
      <c r="D606" s="399"/>
      <c r="E606" s="399"/>
      <c r="F606" s="399"/>
      <c r="G606" s="399"/>
      <c r="H606" s="399"/>
      <c r="I606" s="399"/>
      <c r="J606" s="399"/>
    </row>
    <row r="607" customFormat="false" ht="15.75" hidden="false" customHeight="true" outlineLevel="0" collapsed="false">
      <c r="A607" s="399"/>
      <c r="D607" s="399"/>
      <c r="E607" s="399"/>
      <c r="F607" s="399"/>
      <c r="G607" s="399"/>
      <c r="H607" s="399"/>
      <c r="I607" s="399"/>
      <c r="J607" s="399"/>
    </row>
    <row r="608" customFormat="false" ht="15.75" hidden="false" customHeight="true" outlineLevel="0" collapsed="false">
      <c r="A608" s="399"/>
      <c r="D608" s="399"/>
      <c r="E608" s="399"/>
      <c r="F608" s="399"/>
      <c r="G608" s="399"/>
      <c r="H608" s="399"/>
      <c r="I608" s="399"/>
      <c r="J608" s="399"/>
    </row>
    <row r="609" customFormat="false" ht="15.75" hidden="false" customHeight="true" outlineLevel="0" collapsed="false">
      <c r="A609" s="399"/>
      <c r="D609" s="399"/>
      <c r="E609" s="399"/>
      <c r="F609" s="399"/>
      <c r="G609" s="399"/>
      <c r="H609" s="399"/>
      <c r="I609" s="399"/>
      <c r="J609" s="399"/>
    </row>
    <row r="610" customFormat="false" ht="15.75" hidden="false" customHeight="true" outlineLevel="0" collapsed="false">
      <c r="A610" s="399"/>
      <c r="D610" s="399"/>
      <c r="E610" s="399"/>
      <c r="F610" s="399"/>
      <c r="G610" s="399"/>
      <c r="H610" s="399"/>
      <c r="I610" s="399"/>
      <c r="J610" s="399"/>
    </row>
    <row r="611" customFormat="false" ht="15.75" hidden="false" customHeight="true" outlineLevel="0" collapsed="false">
      <c r="A611" s="399"/>
      <c r="D611" s="399"/>
      <c r="E611" s="399"/>
      <c r="F611" s="399"/>
      <c r="G611" s="399"/>
      <c r="H611" s="399"/>
      <c r="I611" s="399"/>
      <c r="J611" s="399"/>
    </row>
    <row r="612" customFormat="false" ht="15.75" hidden="false" customHeight="true" outlineLevel="0" collapsed="false">
      <c r="A612" s="399"/>
      <c r="D612" s="399"/>
      <c r="E612" s="399"/>
      <c r="F612" s="399"/>
      <c r="G612" s="399"/>
      <c r="H612" s="399"/>
      <c r="I612" s="399"/>
      <c r="J612" s="399"/>
    </row>
    <row r="613" customFormat="false" ht="15.75" hidden="false" customHeight="true" outlineLevel="0" collapsed="false">
      <c r="A613" s="399"/>
      <c r="D613" s="399"/>
      <c r="E613" s="399"/>
      <c r="F613" s="399"/>
      <c r="G613" s="399"/>
      <c r="H613" s="399"/>
      <c r="I613" s="399"/>
      <c r="J613" s="399"/>
    </row>
    <row r="614" customFormat="false" ht="15.75" hidden="false" customHeight="true" outlineLevel="0" collapsed="false">
      <c r="A614" s="399"/>
      <c r="D614" s="399"/>
      <c r="E614" s="399"/>
      <c r="F614" s="399"/>
      <c r="G614" s="399"/>
      <c r="H614" s="399"/>
      <c r="I614" s="399"/>
      <c r="J614" s="399"/>
    </row>
    <row r="615" customFormat="false" ht="15.75" hidden="false" customHeight="true" outlineLevel="0" collapsed="false">
      <c r="A615" s="399"/>
      <c r="D615" s="399"/>
      <c r="E615" s="399"/>
      <c r="F615" s="399"/>
      <c r="G615" s="399"/>
      <c r="H615" s="399"/>
      <c r="I615" s="399"/>
      <c r="J615" s="399"/>
    </row>
    <row r="616" customFormat="false" ht="15.75" hidden="false" customHeight="true" outlineLevel="0" collapsed="false">
      <c r="A616" s="399"/>
      <c r="D616" s="399"/>
      <c r="E616" s="399"/>
      <c r="F616" s="399"/>
      <c r="G616" s="399"/>
      <c r="H616" s="399"/>
      <c r="I616" s="399"/>
      <c r="J616" s="399"/>
    </row>
    <row r="617" customFormat="false" ht="15.75" hidden="false" customHeight="true" outlineLevel="0" collapsed="false">
      <c r="A617" s="399"/>
      <c r="D617" s="399"/>
      <c r="E617" s="399"/>
      <c r="F617" s="399"/>
      <c r="G617" s="399"/>
      <c r="H617" s="399"/>
      <c r="I617" s="399"/>
      <c r="J617" s="399"/>
    </row>
    <row r="618" customFormat="false" ht="15.75" hidden="false" customHeight="true" outlineLevel="0" collapsed="false">
      <c r="A618" s="399"/>
      <c r="D618" s="399"/>
      <c r="E618" s="399"/>
      <c r="F618" s="399"/>
      <c r="G618" s="399"/>
      <c r="H618" s="399"/>
      <c r="I618" s="399"/>
      <c r="J618" s="399"/>
    </row>
    <row r="619" customFormat="false" ht="15.75" hidden="false" customHeight="true" outlineLevel="0" collapsed="false">
      <c r="A619" s="399"/>
      <c r="D619" s="399"/>
      <c r="E619" s="399"/>
      <c r="F619" s="399"/>
      <c r="G619" s="399"/>
      <c r="H619" s="399"/>
      <c r="I619" s="399"/>
      <c r="J619" s="399"/>
    </row>
    <row r="620" customFormat="false" ht="15.75" hidden="false" customHeight="true" outlineLevel="0" collapsed="false">
      <c r="A620" s="399"/>
      <c r="D620" s="399"/>
      <c r="E620" s="399"/>
      <c r="F620" s="399"/>
      <c r="G620" s="399"/>
      <c r="H620" s="399"/>
      <c r="I620" s="399"/>
      <c r="J620" s="399"/>
    </row>
    <row r="621" customFormat="false" ht="15.75" hidden="false" customHeight="true" outlineLevel="0" collapsed="false">
      <c r="A621" s="399"/>
      <c r="D621" s="399"/>
      <c r="E621" s="399"/>
      <c r="F621" s="399"/>
      <c r="G621" s="399"/>
      <c r="H621" s="399"/>
      <c r="I621" s="399"/>
      <c r="J621" s="399"/>
    </row>
    <row r="622" customFormat="false" ht="15.75" hidden="false" customHeight="true" outlineLevel="0" collapsed="false">
      <c r="A622" s="399"/>
      <c r="D622" s="399"/>
      <c r="E622" s="399"/>
      <c r="F622" s="399"/>
      <c r="G622" s="399"/>
      <c r="H622" s="399"/>
      <c r="I622" s="399"/>
      <c r="J622" s="399"/>
    </row>
    <row r="623" customFormat="false" ht="15.75" hidden="false" customHeight="true" outlineLevel="0" collapsed="false">
      <c r="A623" s="399"/>
      <c r="D623" s="399"/>
      <c r="E623" s="399"/>
      <c r="F623" s="399"/>
      <c r="G623" s="399"/>
      <c r="H623" s="399"/>
      <c r="I623" s="399"/>
      <c r="J623" s="399"/>
    </row>
    <row r="624" customFormat="false" ht="15.75" hidden="false" customHeight="true" outlineLevel="0" collapsed="false">
      <c r="A624" s="399"/>
      <c r="D624" s="399"/>
      <c r="E624" s="399"/>
      <c r="F624" s="399"/>
      <c r="G624" s="399"/>
      <c r="H624" s="399"/>
      <c r="I624" s="399"/>
      <c r="J624" s="399"/>
    </row>
    <row r="625" customFormat="false" ht="15.75" hidden="false" customHeight="true" outlineLevel="0" collapsed="false">
      <c r="A625" s="399"/>
      <c r="D625" s="399"/>
      <c r="E625" s="399"/>
      <c r="F625" s="399"/>
      <c r="G625" s="399"/>
      <c r="H625" s="399"/>
      <c r="I625" s="399"/>
      <c r="J625" s="399"/>
    </row>
    <row r="626" customFormat="false" ht="15.75" hidden="false" customHeight="true" outlineLevel="0" collapsed="false">
      <c r="A626" s="399"/>
      <c r="D626" s="399"/>
      <c r="E626" s="399"/>
      <c r="F626" s="399"/>
      <c r="G626" s="399"/>
      <c r="H626" s="399"/>
      <c r="I626" s="399"/>
      <c r="J626" s="399"/>
    </row>
    <row r="627" customFormat="false" ht="15.75" hidden="false" customHeight="true" outlineLevel="0" collapsed="false">
      <c r="A627" s="399"/>
      <c r="D627" s="399"/>
      <c r="E627" s="399"/>
      <c r="F627" s="399"/>
      <c r="G627" s="399"/>
      <c r="H627" s="399"/>
      <c r="I627" s="399"/>
      <c r="J627" s="399"/>
    </row>
    <row r="628" customFormat="false" ht="15.75" hidden="false" customHeight="true" outlineLevel="0" collapsed="false">
      <c r="A628" s="399"/>
      <c r="D628" s="399"/>
      <c r="E628" s="399"/>
      <c r="F628" s="399"/>
      <c r="G628" s="399"/>
      <c r="H628" s="399"/>
      <c r="I628" s="399"/>
      <c r="J628" s="399"/>
    </row>
    <row r="629" customFormat="false" ht="15.75" hidden="false" customHeight="true" outlineLevel="0" collapsed="false">
      <c r="A629" s="399"/>
      <c r="D629" s="399"/>
      <c r="E629" s="399"/>
      <c r="F629" s="399"/>
      <c r="G629" s="399"/>
      <c r="H629" s="399"/>
      <c r="I629" s="399"/>
      <c r="J629" s="399"/>
    </row>
    <row r="630" customFormat="false" ht="15.75" hidden="false" customHeight="true" outlineLevel="0" collapsed="false">
      <c r="A630" s="399"/>
      <c r="D630" s="399"/>
      <c r="E630" s="399"/>
      <c r="F630" s="399"/>
      <c r="G630" s="399"/>
      <c r="H630" s="399"/>
      <c r="I630" s="399"/>
      <c r="J630" s="399"/>
    </row>
    <row r="631" customFormat="false" ht="15.75" hidden="false" customHeight="true" outlineLevel="0" collapsed="false">
      <c r="A631" s="399"/>
      <c r="D631" s="399"/>
      <c r="E631" s="399"/>
      <c r="F631" s="399"/>
      <c r="G631" s="399"/>
      <c r="H631" s="399"/>
      <c r="I631" s="399"/>
      <c r="J631" s="399"/>
    </row>
    <row r="632" customFormat="false" ht="15.75" hidden="false" customHeight="true" outlineLevel="0" collapsed="false">
      <c r="A632" s="399"/>
      <c r="D632" s="399"/>
      <c r="E632" s="399"/>
      <c r="F632" s="399"/>
      <c r="G632" s="399"/>
      <c r="H632" s="399"/>
      <c r="I632" s="399"/>
      <c r="J632" s="399"/>
    </row>
    <row r="633" customFormat="false" ht="15.75" hidden="false" customHeight="true" outlineLevel="0" collapsed="false">
      <c r="A633" s="399"/>
      <c r="D633" s="399"/>
      <c r="E633" s="399"/>
      <c r="F633" s="399"/>
      <c r="G633" s="399"/>
      <c r="H633" s="399"/>
      <c r="I633" s="399"/>
      <c r="J633" s="399"/>
    </row>
    <row r="634" customFormat="false" ht="15.75" hidden="false" customHeight="true" outlineLevel="0" collapsed="false">
      <c r="A634" s="399"/>
      <c r="D634" s="399"/>
      <c r="E634" s="399"/>
      <c r="F634" s="399"/>
      <c r="G634" s="399"/>
      <c r="H634" s="399"/>
      <c r="I634" s="399"/>
      <c r="J634" s="399"/>
    </row>
    <row r="635" customFormat="false" ht="15.75" hidden="false" customHeight="true" outlineLevel="0" collapsed="false">
      <c r="A635" s="399"/>
      <c r="D635" s="399"/>
      <c r="E635" s="399"/>
      <c r="F635" s="399"/>
      <c r="G635" s="399"/>
      <c r="H635" s="399"/>
      <c r="I635" s="399"/>
      <c r="J635" s="399"/>
    </row>
    <row r="636" customFormat="false" ht="15.75" hidden="false" customHeight="true" outlineLevel="0" collapsed="false">
      <c r="A636" s="399"/>
      <c r="D636" s="399"/>
      <c r="E636" s="399"/>
      <c r="F636" s="399"/>
      <c r="G636" s="399"/>
      <c r="H636" s="399"/>
      <c r="I636" s="399"/>
      <c r="J636" s="399"/>
    </row>
    <row r="637" customFormat="false" ht="15.75" hidden="false" customHeight="true" outlineLevel="0" collapsed="false">
      <c r="A637" s="399"/>
      <c r="D637" s="399"/>
      <c r="E637" s="399"/>
      <c r="F637" s="399"/>
      <c r="G637" s="399"/>
      <c r="H637" s="399"/>
      <c r="I637" s="399"/>
      <c r="J637" s="399"/>
    </row>
    <row r="638" customFormat="false" ht="15.75" hidden="false" customHeight="true" outlineLevel="0" collapsed="false">
      <c r="A638" s="399"/>
      <c r="D638" s="399"/>
      <c r="E638" s="399"/>
      <c r="F638" s="399"/>
      <c r="G638" s="399"/>
      <c r="H638" s="399"/>
      <c r="I638" s="399"/>
      <c r="J638" s="399"/>
    </row>
    <row r="639" customFormat="false" ht="15.75" hidden="false" customHeight="true" outlineLevel="0" collapsed="false">
      <c r="A639" s="399"/>
      <c r="D639" s="399"/>
      <c r="E639" s="399"/>
      <c r="F639" s="399"/>
      <c r="G639" s="399"/>
      <c r="H639" s="399"/>
      <c r="I639" s="399"/>
      <c r="J639" s="399"/>
    </row>
    <row r="640" customFormat="false" ht="15.75" hidden="false" customHeight="true" outlineLevel="0" collapsed="false">
      <c r="A640" s="399"/>
      <c r="D640" s="399"/>
      <c r="E640" s="399"/>
      <c r="F640" s="399"/>
      <c r="G640" s="399"/>
      <c r="H640" s="399"/>
      <c r="I640" s="399"/>
      <c r="J640" s="399"/>
    </row>
    <row r="641" customFormat="false" ht="15.75" hidden="false" customHeight="true" outlineLevel="0" collapsed="false">
      <c r="A641" s="399"/>
      <c r="D641" s="399"/>
      <c r="E641" s="399"/>
      <c r="F641" s="399"/>
      <c r="G641" s="399"/>
      <c r="H641" s="399"/>
      <c r="I641" s="399"/>
      <c r="J641" s="399"/>
    </row>
    <row r="642" customFormat="false" ht="15.75" hidden="false" customHeight="true" outlineLevel="0" collapsed="false">
      <c r="A642" s="399"/>
      <c r="D642" s="399"/>
      <c r="E642" s="399"/>
      <c r="F642" s="399"/>
      <c r="G642" s="399"/>
      <c r="H642" s="399"/>
      <c r="I642" s="399"/>
      <c r="J642" s="399"/>
    </row>
    <row r="643" customFormat="false" ht="15.75" hidden="false" customHeight="true" outlineLevel="0" collapsed="false">
      <c r="A643" s="399"/>
      <c r="D643" s="399"/>
      <c r="E643" s="399"/>
      <c r="F643" s="399"/>
      <c r="G643" s="399"/>
      <c r="H643" s="399"/>
      <c r="I643" s="399"/>
      <c r="J643" s="399"/>
    </row>
    <row r="644" customFormat="false" ht="15.75" hidden="false" customHeight="true" outlineLevel="0" collapsed="false">
      <c r="A644" s="399"/>
      <c r="D644" s="399"/>
      <c r="E644" s="399"/>
      <c r="F644" s="399"/>
      <c r="G644" s="399"/>
      <c r="H644" s="399"/>
      <c r="I644" s="399"/>
      <c r="J644" s="399"/>
    </row>
    <row r="645" customFormat="false" ht="15.75" hidden="false" customHeight="true" outlineLevel="0" collapsed="false">
      <c r="A645" s="399"/>
      <c r="D645" s="399"/>
      <c r="E645" s="399"/>
      <c r="F645" s="399"/>
      <c r="G645" s="399"/>
      <c r="H645" s="399"/>
      <c r="I645" s="399"/>
      <c r="J645" s="399"/>
    </row>
    <row r="646" customFormat="false" ht="15.75" hidden="false" customHeight="true" outlineLevel="0" collapsed="false">
      <c r="A646" s="399"/>
      <c r="D646" s="399"/>
      <c r="E646" s="399"/>
      <c r="F646" s="399"/>
      <c r="G646" s="399"/>
      <c r="H646" s="399"/>
      <c r="I646" s="399"/>
      <c r="J646" s="399"/>
    </row>
    <row r="647" customFormat="false" ht="15.75" hidden="false" customHeight="true" outlineLevel="0" collapsed="false">
      <c r="A647" s="399"/>
      <c r="D647" s="399"/>
      <c r="E647" s="399"/>
      <c r="F647" s="399"/>
      <c r="G647" s="399"/>
      <c r="H647" s="399"/>
      <c r="I647" s="399"/>
      <c r="J647" s="399"/>
    </row>
    <row r="648" customFormat="false" ht="15.75" hidden="false" customHeight="true" outlineLevel="0" collapsed="false">
      <c r="A648" s="399"/>
      <c r="D648" s="399"/>
      <c r="E648" s="399"/>
      <c r="F648" s="399"/>
      <c r="G648" s="399"/>
      <c r="H648" s="399"/>
      <c r="I648" s="399"/>
      <c r="J648" s="399"/>
    </row>
    <row r="649" customFormat="false" ht="15.75" hidden="false" customHeight="true" outlineLevel="0" collapsed="false">
      <c r="A649" s="399"/>
      <c r="D649" s="399"/>
      <c r="E649" s="399"/>
      <c r="F649" s="399"/>
      <c r="G649" s="399"/>
      <c r="H649" s="399"/>
      <c r="I649" s="399"/>
      <c r="J649" s="399"/>
    </row>
    <row r="650" customFormat="false" ht="15.75" hidden="false" customHeight="true" outlineLevel="0" collapsed="false">
      <c r="A650" s="399"/>
      <c r="D650" s="399"/>
      <c r="E650" s="399"/>
      <c r="F650" s="399"/>
      <c r="G650" s="399"/>
      <c r="H650" s="399"/>
      <c r="I650" s="399"/>
      <c r="J650" s="399"/>
    </row>
    <row r="651" customFormat="false" ht="15.75" hidden="false" customHeight="true" outlineLevel="0" collapsed="false">
      <c r="A651" s="399"/>
      <c r="D651" s="399"/>
      <c r="E651" s="399"/>
      <c r="F651" s="399"/>
      <c r="G651" s="399"/>
      <c r="H651" s="399"/>
      <c r="I651" s="399"/>
      <c r="J651" s="399"/>
    </row>
    <row r="652" customFormat="false" ht="15.75" hidden="false" customHeight="true" outlineLevel="0" collapsed="false">
      <c r="A652" s="399"/>
      <c r="D652" s="399"/>
      <c r="E652" s="399"/>
      <c r="F652" s="399"/>
      <c r="G652" s="399"/>
      <c r="H652" s="399"/>
      <c r="I652" s="399"/>
      <c r="J652" s="399"/>
    </row>
    <row r="653" customFormat="false" ht="15.75" hidden="false" customHeight="true" outlineLevel="0" collapsed="false">
      <c r="A653" s="399"/>
      <c r="D653" s="399"/>
      <c r="E653" s="399"/>
      <c r="F653" s="399"/>
      <c r="G653" s="399"/>
      <c r="H653" s="399"/>
      <c r="I653" s="399"/>
      <c r="J653" s="399"/>
    </row>
    <row r="654" customFormat="false" ht="15.75" hidden="false" customHeight="true" outlineLevel="0" collapsed="false">
      <c r="A654" s="399"/>
      <c r="D654" s="399"/>
      <c r="E654" s="399"/>
      <c r="F654" s="399"/>
      <c r="G654" s="399"/>
      <c r="H654" s="399"/>
      <c r="I654" s="399"/>
      <c r="J654" s="399"/>
    </row>
    <row r="655" customFormat="false" ht="15.75" hidden="false" customHeight="true" outlineLevel="0" collapsed="false">
      <c r="A655" s="399"/>
      <c r="D655" s="399"/>
      <c r="E655" s="399"/>
      <c r="F655" s="399"/>
      <c r="G655" s="399"/>
      <c r="H655" s="399"/>
      <c r="I655" s="399"/>
      <c r="J655" s="399"/>
    </row>
    <row r="656" customFormat="false" ht="15.75" hidden="false" customHeight="true" outlineLevel="0" collapsed="false">
      <c r="A656" s="399"/>
      <c r="D656" s="399"/>
      <c r="E656" s="399"/>
      <c r="F656" s="399"/>
      <c r="G656" s="399"/>
      <c r="H656" s="399"/>
      <c r="I656" s="399"/>
      <c r="J656" s="399"/>
    </row>
    <row r="657" customFormat="false" ht="15.75" hidden="false" customHeight="true" outlineLevel="0" collapsed="false">
      <c r="A657" s="399"/>
      <c r="D657" s="399"/>
      <c r="E657" s="399"/>
      <c r="F657" s="399"/>
      <c r="G657" s="399"/>
      <c r="H657" s="399"/>
      <c r="I657" s="399"/>
      <c r="J657" s="399"/>
    </row>
    <row r="658" customFormat="false" ht="15.75" hidden="false" customHeight="true" outlineLevel="0" collapsed="false">
      <c r="A658" s="399"/>
      <c r="D658" s="399"/>
      <c r="E658" s="399"/>
      <c r="F658" s="399"/>
      <c r="G658" s="399"/>
      <c r="H658" s="399"/>
      <c r="I658" s="399"/>
      <c r="J658" s="399"/>
    </row>
    <row r="659" customFormat="false" ht="15.75" hidden="false" customHeight="true" outlineLevel="0" collapsed="false">
      <c r="A659" s="399"/>
      <c r="D659" s="399"/>
      <c r="E659" s="399"/>
      <c r="F659" s="399"/>
      <c r="G659" s="399"/>
      <c r="H659" s="399"/>
      <c r="I659" s="399"/>
      <c r="J659" s="399"/>
    </row>
    <row r="660" customFormat="false" ht="15.75" hidden="false" customHeight="true" outlineLevel="0" collapsed="false">
      <c r="A660" s="399"/>
      <c r="D660" s="399"/>
      <c r="E660" s="399"/>
      <c r="F660" s="399"/>
      <c r="G660" s="399"/>
      <c r="H660" s="399"/>
      <c r="I660" s="399"/>
      <c r="J660" s="399"/>
    </row>
    <row r="661" customFormat="false" ht="15.75" hidden="false" customHeight="true" outlineLevel="0" collapsed="false">
      <c r="A661" s="399"/>
      <c r="D661" s="399"/>
      <c r="E661" s="399"/>
      <c r="F661" s="399"/>
      <c r="G661" s="399"/>
      <c r="H661" s="399"/>
      <c r="I661" s="399"/>
      <c r="J661" s="399"/>
    </row>
    <row r="662" customFormat="false" ht="15.75" hidden="false" customHeight="true" outlineLevel="0" collapsed="false">
      <c r="A662" s="399"/>
      <c r="D662" s="399"/>
      <c r="E662" s="399"/>
      <c r="F662" s="399"/>
      <c r="G662" s="399"/>
      <c r="H662" s="399"/>
      <c r="I662" s="399"/>
      <c r="J662" s="399"/>
    </row>
    <row r="663" customFormat="false" ht="15.75" hidden="false" customHeight="true" outlineLevel="0" collapsed="false">
      <c r="A663" s="399"/>
      <c r="D663" s="399"/>
      <c r="E663" s="399"/>
      <c r="F663" s="399"/>
      <c r="G663" s="399"/>
      <c r="H663" s="399"/>
      <c r="I663" s="399"/>
      <c r="J663" s="399"/>
    </row>
    <row r="664" customFormat="false" ht="15.75" hidden="false" customHeight="true" outlineLevel="0" collapsed="false">
      <c r="A664" s="399"/>
      <c r="D664" s="399"/>
      <c r="E664" s="399"/>
      <c r="F664" s="399"/>
      <c r="G664" s="399"/>
      <c r="H664" s="399"/>
      <c r="I664" s="399"/>
      <c r="J664" s="399"/>
    </row>
    <row r="665" customFormat="false" ht="15.75" hidden="false" customHeight="true" outlineLevel="0" collapsed="false">
      <c r="A665" s="399"/>
      <c r="D665" s="399"/>
      <c r="E665" s="399"/>
      <c r="F665" s="399"/>
      <c r="G665" s="399"/>
      <c r="H665" s="399"/>
      <c r="I665" s="399"/>
      <c r="J665" s="399"/>
    </row>
    <row r="666" customFormat="false" ht="15.75" hidden="false" customHeight="true" outlineLevel="0" collapsed="false">
      <c r="A666" s="399"/>
      <c r="D666" s="399"/>
      <c r="E666" s="399"/>
      <c r="F666" s="399"/>
      <c r="G666" s="399"/>
      <c r="H666" s="399"/>
      <c r="I666" s="399"/>
      <c r="J666" s="399"/>
    </row>
    <row r="667" customFormat="false" ht="15.75" hidden="false" customHeight="true" outlineLevel="0" collapsed="false">
      <c r="A667" s="399"/>
      <c r="D667" s="399"/>
      <c r="E667" s="399"/>
      <c r="F667" s="399"/>
      <c r="G667" s="399"/>
      <c r="H667" s="399"/>
      <c r="I667" s="399"/>
      <c r="J667" s="399"/>
    </row>
    <row r="668" customFormat="false" ht="15.75" hidden="false" customHeight="true" outlineLevel="0" collapsed="false">
      <c r="A668" s="399"/>
      <c r="D668" s="399"/>
      <c r="E668" s="399"/>
      <c r="F668" s="399"/>
      <c r="G668" s="399"/>
      <c r="H668" s="399"/>
      <c r="I668" s="399"/>
      <c r="J668" s="399"/>
    </row>
    <row r="669" customFormat="false" ht="15.75" hidden="false" customHeight="true" outlineLevel="0" collapsed="false">
      <c r="A669" s="399"/>
      <c r="D669" s="399"/>
      <c r="E669" s="399"/>
      <c r="F669" s="399"/>
      <c r="G669" s="399"/>
      <c r="H669" s="399"/>
      <c r="I669" s="399"/>
      <c r="J669" s="399"/>
    </row>
    <row r="670" customFormat="false" ht="15.75" hidden="false" customHeight="true" outlineLevel="0" collapsed="false">
      <c r="A670" s="399"/>
      <c r="D670" s="399"/>
      <c r="E670" s="399"/>
      <c r="F670" s="399"/>
      <c r="G670" s="399"/>
      <c r="H670" s="399"/>
      <c r="I670" s="399"/>
      <c r="J670" s="399"/>
    </row>
    <row r="671" customFormat="false" ht="15.75" hidden="false" customHeight="true" outlineLevel="0" collapsed="false">
      <c r="A671" s="399"/>
      <c r="D671" s="399"/>
      <c r="E671" s="399"/>
      <c r="F671" s="399"/>
      <c r="G671" s="399"/>
      <c r="H671" s="399"/>
      <c r="I671" s="399"/>
      <c r="J671" s="399"/>
    </row>
    <row r="672" customFormat="false" ht="15.75" hidden="false" customHeight="true" outlineLevel="0" collapsed="false">
      <c r="A672" s="399"/>
      <c r="D672" s="399"/>
      <c r="E672" s="399"/>
      <c r="F672" s="399"/>
      <c r="G672" s="399"/>
      <c r="H672" s="399"/>
      <c r="I672" s="399"/>
      <c r="J672" s="399"/>
    </row>
    <row r="673" customFormat="false" ht="15.75" hidden="false" customHeight="true" outlineLevel="0" collapsed="false">
      <c r="A673" s="399"/>
      <c r="D673" s="399"/>
      <c r="E673" s="399"/>
      <c r="F673" s="399"/>
      <c r="G673" s="399"/>
      <c r="H673" s="399"/>
      <c r="I673" s="399"/>
      <c r="J673" s="399"/>
    </row>
    <row r="674" customFormat="false" ht="15.75" hidden="false" customHeight="true" outlineLevel="0" collapsed="false">
      <c r="A674" s="399"/>
      <c r="D674" s="399"/>
      <c r="E674" s="399"/>
      <c r="F674" s="399"/>
      <c r="G674" s="399"/>
      <c r="H674" s="399"/>
      <c r="I674" s="399"/>
      <c r="J674" s="399"/>
    </row>
    <row r="675" customFormat="false" ht="15.75" hidden="false" customHeight="true" outlineLevel="0" collapsed="false">
      <c r="A675" s="399"/>
      <c r="D675" s="399"/>
      <c r="E675" s="399"/>
      <c r="F675" s="399"/>
      <c r="G675" s="399"/>
      <c r="H675" s="399"/>
      <c r="I675" s="399"/>
      <c r="J675" s="399"/>
    </row>
    <row r="676" customFormat="false" ht="15.75" hidden="false" customHeight="true" outlineLevel="0" collapsed="false">
      <c r="A676" s="399"/>
      <c r="D676" s="399"/>
      <c r="E676" s="399"/>
      <c r="F676" s="399"/>
      <c r="G676" s="399"/>
      <c r="H676" s="399"/>
      <c r="I676" s="399"/>
      <c r="J676" s="399"/>
    </row>
    <row r="677" customFormat="false" ht="15.75" hidden="false" customHeight="true" outlineLevel="0" collapsed="false">
      <c r="A677" s="399"/>
      <c r="D677" s="399"/>
      <c r="E677" s="399"/>
      <c r="F677" s="399"/>
      <c r="G677" s="399"/>
      <c r="H677" s="399"/>
      <c r="I677" s="399"/>
      <c r="J677" s="399"/>
    </row>
    <row r="678" customFormat="false" ht="15.75" hidden="false" customHeight="true" outlineLevel="0" collapsed="false">
      <c r="A678" s="399"/>
      <c r="D678" s="399"/>
      <c r="E678" s="399"/>
      <c r="F678" s="399"/>
      <c r="G678" s="399"/>
      <c r="H678" s="399"/>
      <c r="I678" s="399"/>
      <c r="J678" s="399"/>
    </row>
    <row r="679" customFormat="false" ht="15.75" hidden="false" customHeight="true" outlineLevel="0" collapsed="false">
      <c r="A679" s="399"/>
      <c r="D679" s="399"/>
      <c r="E679" s="399"/>
      <c r="F679" s="399"/>
      <c r="G679" s="399"/>
      <c r="H679" s="399"/>
      <c r="I679" s="399"/>
      <c r="J679" s="399"/>
    </row>
    <row r="680" customFormat="false" ht="15.75" hidden="false" customHeight="true" outlineLevel="0" collapsed="false">
      <c r="A680" s="399"/>
      <c r="D680" s="399"/>
      <c r="E680" s="399"/>
      <c r="F680" s="399"/>
      <c r="G680" s="399"/>
      <c r="H680" s="399"/>
      <c r="I680" s="399"/>
      <c r="J680" s="399"/>
    </row>
    <row r="681" customFormat="false" ht="15.75" hidden="false" customHeight="true" outlineLevel="0" collapsed="false">
      <c r="A681" s="399"/>
      <c r="D681" s="399"/>
      <c r="E681" s="399"/>
      <c r="F681" s="399"/>
      <c r="G681" s="399"/>
      <c r="H681" s="399"/>
      <c r="I681" s="399"/>
      <c r="J681" s="399"/>
    </row>
    <row r="682" customFormat="false" ht="15.75" hidden="false" customHeight="true" outlineLevel="0" collapsed="false">
      <c r="A682" s="399"/>
      <c r="D682" s="399"/>
      <c r="E682" s="399"/>
      <c r="F682" s="399"/>
      <c r="G682" s="399"/>
      <c r="H682" s="399"/>
      <c r="I682" s="399"/>
      <c r="J682" s="399"/>
    </row>
    <row r="683" customFormat="false" ht="15.75" hidden="false" customHeight="true" outlineLevel="0" collapsed="false">
      <c r="A683" s="399"/>
      <c r="D683" s="399"/>
      <c r="E683" s="399"/>
      <c r="F683" s="399"/>
      <c r="G683" s="399"/>
      <c r="H683" s="399"/>
      <c r="I683" s="399"/>
      <c r="J683" s="399"/>
    </row>
    <row r="684" customFormat="false" ht="15.75" hidden="false" customHeight="true" outlineLevel="0" collapsed="false">
      <c r="A684" s="399"/>
      <c r="D684" s="399"/>
      <c r="E684" s="399"/>
      <c r="F684" s="399"/>
      <c r="G684" s="399"/>
      <c r="H684" s="399"/>
      <c r="I684" s="399"/>
      <c r="J684" s="399"/>
    </row>
    <row r="685" customFormat="false" ht="15.75" hidden="false" customHeight="true" outlineLevel="0" collapsed="false">
      <c r="A685" s="399"/>
      <c r="D685" s="399"/>
      <c r="E685" s="399"/>
      <c r="F685" s="399"/>
      <c r="G685" s="399"/>
      <c r="H685" s="399"/>
      <c r="I685" s="399"/>
      <c r="J685" s="399"/>
    </row>
    <row r="686" customFormat="false" ht="15.75" hidden="false" customHeight="true" outlineLevel="0" collapsed="false">
      <c r="A686" s="399"/>
      <c r="D686" s="399"/>
      <c r="E686" s="399"/>
      <c r="F686" s="399"/>
      <c r="G686" s="399"/>
      <c r="H686" s="399"/>
      <c r="I686" s="399"/>
      <c r="J686" s="399"/>
    </row>
    <row r="687" customFormat="false" ht="15.75" hidden="false" customHeight="true" outlineLevel="0" collapsed="false">
      <c r="A687" s="399"/>
      <c r="D687" s="399"/>
      <c r="E687" s="399"/>
      <c r="F687" s="399"/>
      <c r="G687" s="399"/>
      <c r="H687" s="399"/>
      <c r="I687" s="399"/>
      <c r="J687" s="399"/>
    </row>
    <row r="688" customFormat="false" ht="15.75" hidden="false" customHeight="true" outlineLevel="0" collapsed="false">
      <c r="A688" s="399"/>
      <c r="D688" s="399"/>
      <c r="E688" s="399"/>
      <c r="F688" s="399"/>
      <c r="G688" s="399"/>
      <c r="H688" s="399"/>
      <c r="I688" s="399"/>
      <c r="J688" s="399"/>
    </row>
    <row r="689" customFormat="false" ht="15.75" hidden="false" customHeight="true" outlineLevel="0" collapsed="false">
      <c r="A689" s="399"/>
      <c r="D689" s="399"/>
      <c r="E689" s="399"/>
      <c r="F689" s="399"/>
      <c r="G689" s="399"/>
      <c r="H689" s="399"/>
      <c r="I689" s="399"/>
      <c r="J689" s="399"/>
    </row>
    <row r="690" customFormat="false" ht="15.75" hidden="false" customHeight="true" outlineLevel="0" collapsed="false">
      <c r="A690" s="399"/>
      <c r="D690" s="399"/>
      <c r="E690" s="399"/>
      <c r="F690" s="399"/>
      <c r="G690" s="399"/>
      <c r="H690" s="399"/>
      <c r="I690" s="399"/>
      <c r="J690" s="399"/>
    </row>
    <row r="691" customFormat="false" ht="15.75" hidden="false" customHeight="true" outlineLevel="0" collapsed="false">
      <c r="A691" s="399"/>
      <c r="D691" s="399"/>
      <c r="E691" s="399"/>
      <c r="F691" s="399"/>
      <c r="G691" s="399"/>
      <c r="H691" s="399"/>
      <c r="I691" s="399"/>
      <c r="J691" s="399"/>
    </row>
    <row r="692" customFormat="false" ht="15.75" hidden="false" customHeight="true" outlineLevel="0" collapsed="false">
      <c r="A692" s="399"/>
      <c r="D692" s="399"/>
      <c r="E692" s="399"/>
      <c r="F692" s="399"/>
      <c r="G692" s="399"/>
      <c r="H692" s="399"/>
      <c r="I692" s="399"/>
      <c r="J692" s="399"/>
    </row>
    <row r="693" customFormat="false" ht="15.75" hidden="false" customHeight="true" outlineLevel="0" collapsed="false">
      <c r="A693" s="399"/>
      <c r="D693" s="399"/>
      <c r="E693" s="399"/>
      <c r="F693" s="399"/>
      <c r="G693" s="399"/>
      <c r="H693" s="399"/>
      <c r="I693" s="399"/>
      <c r="J693" s="399"/>
    </row>
    <row r="694" customFormat="false" ht="15.75" hidden="false" customHeight="true" outlineLevel="0" collapsed="false">
      <c r="A694" s="399"/>
      <c r="D694" s="399"/>
      <c r="E694" s="399"/>
      <c r="F694" s="399"/>
      <c r="G694" s="399"/>
      <c r="H694" s="399"/>
      <c r="I694" s="399"/>
      <c r="J694" s="399"/>
    </row>
    <row r="695" customFormat="false" ht="15.75" hidden="false" customHeight="true" outlineLevel="0" collapsed="false">
      <c r="A695" s="399"/>
      <c r="D695" s="399"/>
      <c r="E695" s="399"/>
      <c r="F695" s="399"/>
      <c r="G695" s="399"/>
      <c r="H695" s="399"/>
      <c r="I695" s="399"/>
      <c r="J695" s="399"/>
    </row>
    <row r="696" customFormat="false" ht="15.75" hidden="false" customHeight="true" outlineLevel="0" collapsed="false">
      <c r="A696" s="399"/>
      <c r="D696" s="399"/>
      <c r="E696" s="399"/>
      <c r="F696" s="399"/>
      <c r="G696" s="399"/>
      <c r="H696" s="399"/>
      <c r="I696" s="399"/>
      <c r="J696" s="399"/>
    </row>
    <row r="697" customFormat="false" ht="15.75" hidden="false" customHeight="true" outlineLevel="0" collapsed="false">
      <c r="A697" s="399"/>
      <c r="D697" s="399"/>
      <c r="E697" s="399"/>
      <c r="F697" s="399"/>
      <c r="G697" s="399"/>
      <c r="H697" s="399"/>
      <c r="I697" s="399"/>
      <c r="J697" s="399"/>
    </row>
    <row r="698" customFormat="false" ht="15.75" hidden="false" customHeight="true" outlineLevel="0" collapsed="false">
      <c r="A698" s="399"/>
      <c r="D698" s="399"/>
      <c r="E698" s="399"/>
      <c r="F698" s="399"/>
      <c r="G698" s="399"/>
      <c r="H698" s="399"/>
      <c r="I698" s="399"/>
      <c r="J698" s="399"/>
    </row>
    <row r="699" customFormat="false" ht="15.75" hidden="false" customHeight="true" outlineLevel="0" collapsed="false">
      <c r="A699" s="399"/>
      <c r="D699" s="399"/>
      <c r="E699" s="399"/>
      <c r="F699" s="399"/>
      <c r="G699" s="399"/>
      <c r="H699" s="399"/>
      <c r="I699" s="399"/>
      <c r="J699" s="399"/>
    </row>
    <row r="700" customFormat="false" ht="15.75" hidden="false" customHeight="true" outlineLevel="0" collapsed="false">
      <c r="A700" s="399"/>
      <c r="D700" s="399"/>
      <c r="E700" s="399"/>
      <c r="F700" s="399"/>
      <c r="G700" s="399"/>
      <c r="H700" s="399"/>
      <c r="I700" s="399"/>
      <c r="J700" s="399"/>
    </row>
    <row r="701" customFormat="false" ht="15.75" hidden="false" customHeight="true" outlineLevel="0" collapsed="false">
      <c r="A701" s="399"/>
      <c r="D701" s="399"/>
      <c r="E701" s="399"/>
      <c r="F701" s="399"/>
      <c r="G701" s="399"/>
      <c r="H701" s="399"/>
      <c r="I701" s="399"/>
      <c r="J701" s="399"/>
    </row>
    <row r="702" customFormat="false" ht="15.75" hidden="false" customHeight="true" outlineLevel="0" collapsed="false">
      <c r="A702" s="399"/>
      <c r="D702" s="399"/>
      <c r="E702" s="399"/>
      <c r="F702" s="399"/>
      <c r="G702" s="399"/>
      <c r="H702" s="399"/>
      <c r="I702" s="399"/>
      <c r="J702" s="399"/>
    </row>
    <row r="703" customFormat="false" ht="15.75" hidden="false" customHeight="true" outlineLevel="0" collapsed="false">
      <c r="A703" s="399"/>
      <c r="D703" s="399"/>
      <c r="E703" s="399"/>
      <c r="F703" s="399"/>
      <c r="G703" s="399"/>
      <c r="H703" s="399"/>
      <c r="I703" s="399"/>
      <c r="J703" s="399"/>
    </row>
    <row r="704" customFormat="false" ht="15.75" hidden="false" customHeight="true" outlineLevel="0" collapsed="false">
      <c r="A704" s="399"/>
      <c r="D704" s="399"/>
      <c r="E704" s="399"/>
      <c r="F704" s="399"/>
      <c r="G704" s="399"/>
      <c r="H704" s="399"/>
      <c r="I704" s="399"/>
      <c r="J704" s="399"/>
    </row>
    <row r="705" customFormat="false" ht="15.75" hidden="false" customHeight="true" outlineLevel="0" collapsed="false">
      <c r="A705" s="399"/>
      <c r="D705" s="399"/>
      <c r="E705" s="399"/>
      <c r="F705" s="399"/>
      <c r="G705" s="399"/>
      <c r="H705" s="399"/>
      <c r="I705" s="399"/>
      <c r="J705" s="399"/>
    </row>
    <row r="706" customFormat="false" ht="15.75" hidden="false" customHeight="true" outlineLevel="0" collapsed="false">
      <c r="A706" s="399"/>
      <c r="D706" s="399"/>
      <c r="E706" s="399"/>
      <c r="F706" s="399"/>
      <c r="G706" s="399"/>
      <c r="H706" s="399"/>
      <c r="I706" s="399"/>
      <c r="J706" s="399"/>
    </row>
    <row r="707" customFormat="false" ht="15.75" hidden="false" customHeight="true" outlineLevel="0" collapsed="false">
      <c r="A707" s="399"/>
      <c r="D707" s="399"/>
      <c r="E707" s="399"/>
      <c r="F707" s="399"/>
      <c r="G707" s="399"/>
      <c r="H707" s="399"/>
      <c r="I707" s="399"/>
      <c r="J707" s="399"/>
    </row>
    <row r="708" customFormat="false" ht="15.75" hidden="false" customHeight="true" outlineLevel="0" collapsed="false">
      <c r="A708" s="399"/>
      <c r="D708" s="399"/>
      <c r="E708" s="399"/>
      <c r="F708" s="399"/>
      <c r="G708" s="399"/>
      <c r="H708" s="399"/>
      <c r="I708" s="399"/>
      <c r="J708" s="399"/>
    </row>
    <row r="709" customFormat="false" ht="15.75" hidden="false" customHeight="true" outlineLevel="0" collapsed="false">
      <c r="A709" s="399"/>
      <c r="D709" s="399"/>
      <c r="E709" s="399"/>
      <c r="F709" s="399"/>
      <c r="G709" s="399"/>
      <c r="H709" s="399"/>
      <c r="I709" s="399"/>
      <c r="J709" s="399"/>
    </row>
    <row r="710" customFormat="false" ht="15.75" hidden="false" customHeight="true" outlineLevel="0" collapsed="false">
      <c r="A710" s="399"/>
      <c r="D710" s="399"/>
      <c r="E710" s="399"/>
      <c r="F710" s="399"/>
      <c r="G710" s="399"/>
      <c r="H710" s="399"/>
      <c r="I710" s="399"/>
      <c r="J710" s="399"/>
    </row>
    <row r="711" customFormat="false" ht="15.75" hidden="false" customHeight="true" outlineLevel="0" collapsed="false">
      <c r="A711" s="399"/>
      <c r="D711" s="399"/>
      <c r="E711" s="399"/>
      <c r="F711" s="399"/>
      <c r="G711" s="399"/>
      <c r="H711" s="399"/>
      <c r="I711" s="399"/>
      <c r="J711" s="399"/>
    </row>
    <row r="712" customFormat="false" ht="15.75" hidden="false" customHeight="true" outlineLevel="0" collapsed="false">
      <c r="A712" s="399"/>
      <c r="D712" s="399"/>
      <c r="E712" s="399"/>
      <c r="F712" s="399"/>
      <c r="G712" s="399"/>
      <c r="H712" s="399"/>
      <c r="I712" s="399"/>
      <c r="J712" s="399"/>
    </row>
    <row r="713" customFormat="false" ht="15.75" hidden="false" customHeight="true" outlineLevel="0" collapsed="false">
      <c r="A713" s="399"/>
      <c r="D713" s="399"/>
      <c r="E713" s="399"/>
      <c r="F713" s="399"/>
      <c r="G713" s="399"/>
      <c r="H713" s="399"/>
      <c r="I713" s="399"/>
      <c r="J713" s="399"/>
    </row>
    <row r="714" customFormat="false" ht="15.75" hidden="false" customHeight="true" outlineLevel="0" collapsed="false">
      <c r="A714" s="399"/>
      <c r="D714" s="399"/>
      <c r="E714" s="399"/>
      <c r="F714" s="399"/>
      <c r="G714" s="399"/>
      <c r="H714" s="399"/>
      <c r="I714" s="399"/>
      <c r="J714" s="399"/>
    </row>
    <row r="715" customFormat="false" ht="15.75" hidden="false" customHeight="true" outlineLevel="0" collapsed="false">
      <c r="A715" s="399"/>
      <c r="D715" s="399"/>
      <c r="E715" s="399"/>
      <c r="F715" s="399"/>
      <c r="G715" s="399"/>
      <c r="H715" s="399"/>
      <c r="I715" s="399"/>
      <c r="J715" s="399"/>
    </row>
    <row r="716" customFormat="false" ht="15.75" hidden="false" customHeight="true" outlineLevel="0" collapsed="false">
      <c r="A716" s="399"/>
      <c r="D716" s="399"/>
      <c r="E716" s="399"/>
      <c r="F716" s="399"/>
      <c r="G716" s="399"/>
      <c r="H716" s="399"/>
      <c r="I716" s="399"/>
      <c r="J716" s="399"/>
    </row>
    <row r="717" customFormat="false" ht="15.75" hidden="false" customHeight="true" outlineLevel="0" collapsed="false">
      <c r="A717" s="399"/>
      <c r="D717" s="399"/>
      <c r="E717" s="399"/>
      <c r="F717" s="399"/>
      <c r="G717" s="399"/>
      <c r="H717" s="399"/>
      <c r="I717" s="399"/>
      <c r="J717" s="399"/>
    </row>
    <row r="718" customFormat="false" ht="15.75" hidden="false" customHeight="true" outlineLevel="0" collapsed="false">
      <c r="A718" s="399"/>
      <c r="D718" s="399"/>
      <c r="E718" s="399"/>
      <c r="F718" s="399"/>
      <c r="G718" s="399"/>
      <c r="H718" s="399"/>
      <c r="I718" s="399"/>
      <c r="J718" s="399"/>
    </row>
    <row r="719" customFormat="false" ht="15.75" hidden="false" customHeight="true" outlineLevel="0" collapsed="false">
      <c r="A719" s="399"/>
      <c r="D719" s="399"/>
      <c r="E719" s="399"/>
      <c r="F719" s="399"/>
      <c r="G719" s="399"/>
      <c r="H719" s="399"/>
      <c r="I719" s="399"/>
      <c r="J719" s="399"/>
    </row>
    <row r="720" customFormat="false" ht="15.75" hidden="false" customHeight="true" outlineLevel="0" collapsed="false">
      <c r="A720" s="399"/>
      <c r="D720" s="399"/>
      <c r="E720" s="399"/>
      <c r="F720" s="399"/>
      <c r="G720" s="399"/>
      <c r="H720" s="399"/>
      <c r="I720" s="399"/>
      <c r="J720" s="399"/>
    </row>
    <row r="721" customFormat="false" ht="15.75" hidden="false" customHeight="true" outlineLevel="0" collapsed="false">
      <c r="A721" s="399"/>
      <c r="D721" s="399"/>
      <c r="E721" s="399"/>
      <c r="F721" s="399"/>
      <c r="G721" s="399"/>
      <c r="H721" s="399"/>
      <c r="I721" s="399"/>
      <c r="J721" s="399"/>
    </row>
    <row r="722" customFormat="false" ht="15.75" hidden="false" customHeight="true" outlineLevel="0" collapsed="false">
      <c r="A722" s="399"/>
      <c r="D722" s="399"/>
      <c r="E722" s="399"/>
      <c r="F722" s="399"/>
      <c r="G722" s="399"/>
      <c r="H722" s="399"/>
      <c r="I722" s="399"/>
      <c r="J722" s="399"/>
    </row>
    <row r="723" customFormat="false" ht="15.75" hidden="false" customHeight="true" outlineLevel="0" collapsed="false">
      <c r="A723" s="399"/>
      <c r="D723" s="399"/>
      <c r="E723" s="399"/>
      <c r="F723" s="399"/>
      <c r="G723" s="399"/>
      <c r="H723" s="399"/>
      <c r="I723" s="399"/>
      <c r="J723" s="399"/>
    </row>
    <row r="724" customFormat="false" ht="15.75" hidden="false" customHeight="true" outlineLevel="0" collapsed="false">
      <c r="A724" s="399"/>
      <c r="D724" s="399"/>
      <c r="E724" s="399"/>
      <c r="F724" s="399"/>
      <c r="G724" s="399"/>
      <c r="H724" s="399"/>
      <c r="I724" s="399"/>
      <c r="J724" s="399"/>
    </row>
    <row r="725" customFormat="false" ht="15.75" hidden="false" customHeight="true" outlineLevel="0" collapsed="false">
      <c r="A725" s="399"/>
      <c r="D725" s="399"/>
      <c r="E725" s="399"/>
      <c r="F725" s="399"/>
      <c r="G725" s="399"/>
      <c r="H725" s="399"/>
      <c r="I725" s="399"/>
      <c r="J725" s="399"/>
    </row>
    <row r="726" customFormat="false" ht="15.75" hidden="false" customHeight="true" outlineLevel="0" collapsed="false">
      <c r="A726" s="399"/>
      <c r="D726" s="399"/>
      <c r="E726" s="399"/>
      <c r="F726" s="399"/>
      <c r="G726" s="399"/>
      <c r="H726" s="399"/>
      <c r="I726" s="399"/>
      <c r="J726" s="399"/>
    </row>
    <row r="727" customFormat="false" ht="15.75" hidden="false" customHeight="true" outlineLevel="0" collapsed="false">
      <c r="A727" s="399"/>
      <c r="D727" s="399"/>
      <c r="E727" s="399"/>
      <c r="F727" s="399"/>
      <c r="G727" s="399"/>
      <c r="H727" s="399"/>
      <c r="I727" s="399"/>
      <c r="J727" s="399"/>
    </row>
    <row r="728" customFormat="false" ht="15.75" hidden="false" customHeight="true" outlineLevel="0" collapsed="false">
      <c r="A728" s="399"/>
      <c r="D728" s="399"/>
      <c r="E728" s="399"/>
      <c r="F728" s="399"/>
      <c r="G728" s="399"/>
      <c r="H728" s="399"/>
      <c r="I728" s="399"/>
      <c r="J728" s="399"/>
    </row>
    <row r="729" customFormat="false" ht="15.75" hidden="false" customHeight="true" outlineLevel="0" collapsed="false">
      <c r="A729" s="399"/>
      <c r="D729" s="399"/>
      <c r="E729" s="399"/>
      <c r="F729" s="399"/>
      <c r="G729" s="399"/>
      <c r="H729" s="399"/>
      <c r="I729" s="399"/>
      <c r="J729" s="399"/>
    </row>
    <row r="730" customFormat="false" ht="15.75" hidden="false" customHeight="true" outlineLevel="0" collapsed="false">
      <c r="A730" s="399"/>
      <c r="D730" s="399"/>
      <c r="E730" s="399"/>
      <c r="F730" s="399"/>
      <c r="G730" s="399"/>
      <c r="H730" s="399"/>
      <c r="I730" s="399"/>
      <c r="J730" s="399"/>
    </row>
    <row r="731" customFormat="false" ht="15.75" hidden="false" customHeight="true" outlineLevel="0" collapsed="false">
      <c r="A731" s="399"/>
      <c r="D731" s="399"/>
      <c r="E731" s="399"/>
      <c r="F731" s="399"/>
      <c r="G731" s="399"/>
      <c r="H731" s="399"/>
      <c r="I731" s="399"/>
      <c r="J731" s="399"/>
    </row>
    <row r="732" customFormat="false" ht="15.75" hidden="false" customHeight="true" outlineLevel="0" collapsed="false">
      <c r="A732" s="399"/>
      <c r="D732" s="399"/>
      <c r="E732" s="399"/>
      <c r="F732" s="399"/>
      <c r="G732" s="399"/>
      <c r="H732" s="399"/>
      <c r="I732" s="399"/>
      <c r="J732" s="399"/>
    </row>
    <row r="733" customFormat="false" ht="15.75" hidden="false" customHeight="true" outlineLevel="0" collapsed="false">
      <c r="A733" s="399"/>
      <c r="D733" s="399"/>
      <c r="E733" s="399"/>
      <c r="F733" s="399"/>
      <c r="G733" s="399"/>
      <c r="H733" s="399"/>
      <c r="I733" s="399"/>
      <c r="J733" s="399"/>
    </row>
    <row r="734" customFormat="false" ht="15.75" hidden="false" customHeight="true" outlineLevel="0" collapsed="false">
      <c r="A734" s="399"/>
      <c r="D734" s="399"/>
      <c r="E734" s="399"/>
      <c r="F734" s="399"/>
      <c r="G734" s="399"/>
      <c r="H734" s="399"/>
      <c r="I734" s="399"/>
      <c r="J734" s="399"/>
    </row>
    <row r="735" customFormat="false" ht="15.75" hidden="false" customHeight="true" outlineLevel="0" collapsed="false">
      <c r="A735" s="399"/>
      <c r="D735" s="399"/>
      <c r="E735" s="399"/>
      <c r="F735" s="399"/>
      <c r="G735" s="399"/>
      <c r="H735" s="399"/>
      <c r="I735" s="399"/>
      <c r="J735" s="399"/>
    </row>
    <row r="736" customFormat="false" ht="15.75" hidden="false" customHeight="true" outlineLevel="0" collapsed="false">
      <c r="A736" s="399"/>
      <c r="D736" s="399"/>
      <c r="E736" s="399"/>
      <c r="F736" s="399"/>
      <c r="G736" s="399"/>
      <c r="H736" s="399"/>
      <c r="I736" s="399"/>
      <c r="J736" s="399"/>
    </row>
    <row r="737" customFormat="false" ht="15.75" hidden="false" customHeight="true" outlineLevel="0" collapsed="false">
      <c r="A737" s="399"/>
      <c r="D737" s="399"/>
      <c r="E737" s="399"/>
      <c r="F737" s="399"/>
      <c r="G737" s="399"/>
      <c r="H737" s="399"/>
      <c r="I737" s="399"/>
      <c r="J737" s="399"/>
    </row>
    <row r="738" customFormat="false" ht="15.75" hidden="false" customHeight="true" outlineLevel="0" collapsed="false">
      <c r="A738" s="399"/>
      <c r="D738" s="399"/>
      <c r="E738" s="399"/>
      <c r="F738" s="399"/>
      <c r="G738" s="399"/>
      <c r="H738" s="399"/>
      <c r="I738" s="399"/>
      <c r="J738" s="399"/>
    </row>
    <row r="739" customFormat="false" ht="15.75" hidden="false" customHeight="true" outlineLevel="0" collapsed="false">
      <c r="A739" s="399"/>
      <c r="D739" s="399"/>
      <c r="E739" s="399"/>
      <c r="F739" s="399"/>
      <c r="G739" s="399"/>
      <c r="H739" s="399"/>
      <c r="I739" s="399"/>
      <c r="J739" s="399"/>
    </row>
    <row r="740" customFormat="false" ht="15.75" hidden="false" customHeight="true" outlineLevel="0" collapsed="false">
      <c r="A740" s="399"/>
      <c r="D740" s="399"/>
      <c r="E740" s="399"/>
      <c r="F740" s="399"/>
      <c r="G740" s="399"/>
      <c r="H740" s="399"/>
      <c r="I740" s="399"/>
      <c r="J740" s="399"/>
    </row>
    <row r="741" customFormat="false" ht="15.75" hidden="false" customHeight="true" outlineLevel="0" collapsed="false">
      <c r="A741" s="399"/>
      <c r="D741" s="399"/>
      <c r="E741" s="399"/>
      <c r="F741" s="399"/>
      <c r="G741" s="399"/>
      <c r="H741" s="399"/>
      <c r="I741" s="399"/>
      <c r="J741" s="399"/>
    </row>
    <row r="742" customFormat="false" ht="15.75" hidden="false" customHeight="true" outlineLevel="0" collapsed="false">
      <c r="A742" s="399"/>
      <c r="D742" s="399"/>
      <c r="E742" s="399"/>
      <c r="F742" s="399"/>
      <c r="G742" s="399"/>
      <c r="H742" s="399"/>
      <c r="I742" s="399"/>
      <c r="J742" s="399"/>
    </row>
    <row r="743" customFormat="false" ht="15.75" hidden="false" customHeight="true" outlineLevel="0" collapsed="false">
      <c r="A743" s="399"/>
      <c r="D743" s="399"/>
      <c r="E743" s="399"/>
      <c r="F743" s="399"/>
      <c r="G743" s="399"/>
      <c r="H743" s="399"/>
      <c r="I743" s="399"/>
      <c r="J743" s="399"/>
    </row>
    <row r="744" customFormat="false" ht="15.75" hidden="false" customHeight="true" outlineLevel="0" collapsed="false">
      <c r="A744" s="399"/>
      <c r="D744" s="399"/>
      <c r="E744" s="399"/>
      <c r="F744" s="399"/>
      <c r="G744" s="399"/>
      <c r="H744" s="399"/>
      <c r="I744" s="399"/>
      <c r="J744" s="399"/>
    </row>
    <row r="745" customFormat="false" ht="15.75" hidden="false" customHeight="true" outlineLevel="0" collapsed="false">
      <c r="A745" s="399"/>
      <c r="D745" s="399"/>
      <c r="E745" s="399"/>
      <c r="F745" s="399"/>
      <c r="G745" s="399"/>
      <c r="H745" s="399"/>
      <c r="I745" s="399"/>
      <c r="J745" s="399"/>
    </row>
    <row r="746" customFormat="false" ht="15.75" hidden="false" customHeight="true" outlineLevel="0" collapsed="false">
      <c r="A746" s="399"/>
      <c r="D746" s="399"/>
      <c r="E746" s="399"/>
      <c r="F746" s="399"/>
      <c r="G746" s="399"/>
      <c r="H746" s="399"/>
      <c r="I746" s="399"/>
      <c r="J746" s="399"/>
    </row>
    <row r="747" customFormat="false" ht="15.75" hidden="false" customHeight="true" outlineLevel="0" collapsed="false">
      <c r="A747" s="399"/>
      <c r="D747" s="399"/>
      <c r="E747" s="399"/>
      <c r="F747" s="399"/>
      <c r="G747" s="399"/>
      <c r="H747" s="399"/>
      <c r="I747" s="399"/>
      <c r="J747" s="399"/>
    </row>
    <row r="748" customFormat="false" ht="15.75" hidden="false" customHeight="true" outlineLevel="0" collapsed="false">
      <c r="A748" s="399"/>
      <c r="D748" s="399"/>
      <c r="E748" s="399"/>
      <c r="F748" s="399"/>
      <c r="G748" s="399"/>
      <c r="H748" s="399"/>
      <c r="I748" s="399"/>
      <c r="J748" s="399"/>
    </row>
    <row r="749" customFormat="false" ht="15.75" hidden="false" customHeight="true" outlineLevel="0" collapsed="false">
      <c r="A749" s="399"/>
      <c r="D749" s="399"/>
      <c r="E749" s="399"/>
      <c r="F749" s="399"/>
      <c r="G749" s="399"/>
      <c r="H749" s="399"/>
      <c r="I749" s="399"/>
      <c r="J749" s="399"/>
    </row>
    <row r="750" customFormat="false" ht="15.75" hidden="false" customHeight="true" outlineLevel="0" collapsed="false">
      <c r="A750" s="399"/>
      <c r="D750" s="399"/>
      <c r="E750" s="399"/>
      <c r="F750" s="399"/>
      <c r="G750" s="399"/>
      <c r="H750" s="399"/>
      <c r="I750" s="399"/>
      <c r="J750" s="399"/>
    </row>
    <row r="751" customFormat="false" ht="15.75" hidden="false" customHeight="true" outlineLevel="0" collapsed="false">
      <c r="A751" s="399"/>
      <c r="D751" s="399"/>
      <c r="E751" s="399"/>
      <c r="F751" s="399"/>
      <c r="G751" s="399"/>
      <c r="H751" s="399"/>
      <c r="I751" s="399"/>
      <c r="J751" s="399"/>
    </row>
    <row r="752" customFormat="false" ht="15.75" hidden="false" customHeight="true" outlineLevel="0" collapsed="false">
      <c r="A752" s="399"/>
      <c r="D752" s="399"/>
      <c r="E752" s="399"/>
      <c r="F752" s="399"/>
      <c r="G752" s="399"/>
      <c r="H752" s="399"/>
      <c r="I752" s="399"/>
      <c r="J752" s="399"/>
    </row>
    <row r="753" customFormat="false" ht="15.75" hidden="false" customHeight="true" outlineLevel="0" collapsed="false">
      <c r="A753" s="399"/>
      <c r="D753" s="399"/>
      <c r="E753" s="399"/>
      <c r="F753" s="399"/>
      <c r="G753" s="399"/>
      <c r="H753" s="399"/>
      <c r="I753" s="399"/>
      <c r="J753" s="399"/>
    </row>
    <row r="754" customFormat="false" ht="15.75" hidden="false" customHeight="true" outlineLevel="0" collapsed="false">
      <c r="A754" s="399"/>
      <c r="D754" s="399"/>
      <c r="E754" s="399"/>
      <c r="F754" s="399"/>
      <c r="G754" s="399"/>
      <c r="H754" s="399"/>
      <c r="I754" s="399"/>
      <c r="J754" s="399"/>
    </row>
    <row r="755" customFormat="false" ht="15.75" hidden="false" customHeight="true" outlineLevel="0" collapsed="false">
      <c r="A755" s="399"/>
      <c r="D755" s="399"/>
      <c r="E755" s="399"/>
      <c r="F755" s="399"/>
      <c r="G755" s="399"/>
      <c r="H755" s="399"/>
      <c r="I755" s="399"/>
      <c r="J755" s="399"/>
    </row>
    <row r="756" customFormat="false" ht="15.75" hidden="false" customHeight="true" outlineLevel="0" collapsed="false">
      <c r="A756" s="399"/>
      <c r="D756" s="399"/>
      <c r="E756" s="399"/>
      <c r="F756" s="399"/>
      <c r="G756" s="399"/>
      <c r="H756" s="399"/>
      <c r="I756" s="399"/>
      <c r="J756" s="399"/>
    </row>
    <row r="757" customFormat="false" ht="15.75" hidden="false" customHeight="true" outlineLevel="0" collapsed="false">
      <c r="A757" s="399"/>
      <c r="D757" s="399"/>
      <c r="E757" s="399"/>
      <c r="F757" s="399"/>
      <c r="G757" s="399"/>
      <c r="H757" s="399"/>
      <c r="I757" s="399"/>
      <c r="J757" s="399"/>
    </row>
    <row r="758" customFormat="false" ht="15.75" hidden="false" customHeight="true" outlineLevel="0" collapsed="false">
      <c r="A758" s="399"/>
      <c r="D758" s="399"/>
      <c r="E758" s="399"/>
      <c r="F758" s="399"/>
      <c r="G758" s="399"/>
      <c r="H758" s="399"/>
      <c r="I758" s="399"/>
      <c r="J758" s="399"/>
    </row>
    <row r="759" customFormat="false" ht="15.75" hidden="false" customHeight="true" outlineLevel="0" collapsed="false">
      <c r="A759" s="399"/>
      <c r="D759" s="399"/>
      <c r="E759" s="399"/>
      <c r="F759" s="399"/>
      <c r="G759" s="399"/>
      <c r="H759" s="399"/>
      <c r="I759" s="399"/>
      <c r="J759" s="399"/>
    </row>
    <row r="760" customFormat="false" ht="15.75" hidden="false" customHeight="true" outlineLevel="0" collapsed="false">
      <c r="A760" s="399"/>
      <c r="D760" s="399"/>
      <c r="E760" s="399"/>
      <c r="F760" s="399"/>
      <c r="G760" s="399"/>
      <c r="H760" s="399"/>
      <c r="I760" s="399"/>
      <c r="J760" s="399"/>
    </row>
    <row r="761" customFormat="false" ht="15.75" hidden="false" customHeight="true" outlineLevel="0" collapsed="false">
      <c r="A761" s="399"/>
      <c r="D761" s="399"/>
      <c r="E761" s="399"/>
      <c r="F761" s="399"/>
      <c r="G761" s="399"/>
      <c r="H761" s="399"/>
      <c r="I761" s="399"/>
      <c r="J761" s="399"/>
    </row>
    <row r="762" customFormat="false" ht="15.75" hidden="false" customHeight="true" outlineLevel="0" collapsed="false">
      <c r="A762" s="399"/>
      <c r="D762" s="399"/>
      <c r="E762" s="399"/>
      <c r="F762" s="399"/>
      <c r="G762" s="399"/>
      <c r="H762" s="399"/>
      <c r="I762" s="399"/>
      <c r="J762" s="399"/>
    </row>
    <row r="763" customFormat="false" ht="15.75" hidden="false" customHeight="true" outlineLevel="0" collapsed="false">
      <c r="A763" s="399"/>
      <c r="D763" s="399"/>
      <c r="E763" s="399"/>
      <c r="F763" s="399"/>
      <c r="G763" s="399"/>
      <c r="H763" s="399"/>
      <c r="I763" s="399"/>
      <c r="J763" s="399"/>
    </row>
    <row r="764" customFormat="false" ht="15.75" hidden="false" customHeight="true" outlineLevel="0" collapsed="false">
      <c r="A764" s="399"/>
      <c r="D764" s="399"/>
      <c r="E764" s="399"/>
      <c r="F764" s="399"/>
      <c r="G764" s="399"/>
      <c r="H764" s="399"/>
      <c r="I764" s="399"/>
      <c r="J764" s="399"/>
    </row>
    <row r="765" customFormat="false" ht="15.75" hidden="false" customHeight="true" outlineLevel="0" collapsed="false">
      <c r="A765" s="399"/>
      <c r="D765" s="399"/>
      <c r="E765" s="399"/>
      <c r="F765" s="399"/>
      <c r="G765" s="399"/>
      <c r="H765" s="399"/>
      <c r="I765" s="399"/>
      <c r="J765" s="399"/>
    </row>
    <row r="766" customFormat="false" ht="15.75" hidden="false" customHeight="true" outlineLevel="0" collapsed="false">
      <c r="A766" s="399"/>
      <c r="D766" s="399"/>
      <c r="E766" s="399"/>
      <c r="F766" s="399"/>
      <c r="G766" s="399"/>
      <c r="H766" s="399"/>
      <c r="I766" s="399"/>
      <c r="J766" s="399"/>
    </row>
    <row r="767" customFormat="false" ht="15.75" hidden="false" customHeight="true" outlineLevel="0" collapsed="false">
      <c r="A767" s="399"/>
      <c r="D767" s="399"/>
      <c r="E767" s="399"/>
      <c r="F767" s="399"/>
      <c r="G767" s="399"/>
      <c r="H767" s="399"/>
      <c r="I767" s="399"/>
      <c r="J767" s="399"/>
    </row>
    <row r="768" customFormat="false" ht="15.75" hidden="false" customHeight="true" outlineLevel="0" collapsed="false">
      <c r="A768" s="399"/>
      <c r="D768" s="399"/>
      <c r="E768" s="399"/>
      <c r="F768" s="399"/>
      <c r="G768" s="399"/>
      <c r="H768" s="399"/>
      <c r="I768" s="399"/>
      <c r="J768" s="399"/>
    </row>
    <row r="769" customFormat="false" ht="15.75" hidden="false" customHeight="true" outlineLevel="0" collapsed="false">
      <c r="A769" s="399"/>
      <c r="D769" s="399"/>
      <c r="E769" s="399"/>
      <c r="F769" s="399"/>
      <c r="G769" s="399"/>
      <c r="H769" s="399"/>
      <c r="I769" s="399"/>
      <c r="J769" s="399"/>
    </row>
    <row r="770" customFormat="false" ht="15.75" hidden="false" customHeight="true" outlineLevel="0" collapsed="false">
      <c r="A770" s="399"/>
      <c r="D770" s="399"/>
      <c r="E770" s="399"/>
      <c r="F770" s="399"/>
      <c r="G770" s="399"/>
      <c r="H770" s="399"/>
      <c r="I770" s="399"/>
      <c r="J770" s="399"/>
    </row>
    <row r="771" customFormat="false" ht="15.75" hidden="false" customHeight="true" outlineLevel="0" collapsed="false">
      <c r="A771" s="399"/>
      <c r="D771" s="399"/>
      <c r="E771" s="399"/>
      <c r="F771" s="399"/>
      <c r="G771" s="399"/>
      <c r="H771" s="399"/>
      <c r="I771" s="399"/>
      <c r="J771" s="399"/>
    </row>
    <row r="772" customFormat="false" ht="15.75" hidden="false" customHeight="true" outlineLevel="0" collapsed="false">
      <c r="A772" s="399"/>
      <c r="D772" s="399"/>
      <c r="E772" s="399"/>
      <c r="F772" s="399"/>
      <c r="G772" s="399"/>
      <c r="H772" s="399"/>
      <c r="I772" s="399"/>
      <c r="J772" s="399"/>
    </row>
    <row r="773" customFormat="false" ht="15.75" hidden="false" customHeight="true" outlineLevel="0" collapsed="false">
      <c r="A773" s="399"/>
      <c r="D773" s="399"/>
      <c r="E773" s="399"/>
      <c r="F773" s="399"/>
      <c r="G773" s="399"/>
      <c r="H773" s="399"/>
      <c r="I773" s="399"/>
      <c r="J773" s="399"/>
    </row>
    <row r="774" customFormat="false" ht="15.75" hidden="false" customHeight="true" outlineLevel="0" collapsed="false">
      <c r="A774" s="399"/>
      <c r="D774" s="399"/>
      <c r="E774" s="399"/>
      <c r="F774" s="399"/>
      <c r="G774" s="399"/>
      <c r="H774" s="399"/>
      <c r="I774" s="399"/>
      <c r="J774" s="399"/>
    </row>
    <row r="775" customFormat="false" ht="15.75" hidden="false" customHeight="true" outlineLevel="0" collapsed="false">
      <c r="A775" s="399"/>
      <c r="D775" s="399"/>
      <c r="E775" s="399"/>
      <c r="F775" s="399"/>
      <c r="G775" s="399"/>
      <c r="H775" s="399"/>
      <c r="I775" s="399"/>
      <c r="J775" s="399"/>
    </row>
    <row r="776" customFormat="false" ht="15.75" hidden="false" customHeight="true" outlineLevel="0" collapsed="false">
      <c r="A776" s="399"/>
      <c r="D776" s="399"/>
      <c r="E776" s="399"/>
      <c r="F776" s="399"/>
      <c r="G776" s="399"/>
      <c r="H776" s="399"/>
      <c r="I776" s="399"/>
      <c r="J776" s="399"/>
    </row>
    <row r="777" customFormat="false" ht="15.75" hidden="false" customHeight="true" outlineLevel="0" collapsed="false">
      <c r="A777" s="399"/>
      <c r="D777" s="399"/>
      <c r="E777" s="399"/>
      <c r="F777" s="399"/>
      <c r="G777" s="399"/>
      <c r="H777" s="399"/>
      <c r="I777" s="399"/>
      <c r="J777" s="399"/>
    </row>
    <row r="778" customFormat="false" ht="15.75" hidden="false" customHeight="true" outlineLevel="0" collapsed="false">
      <c r="A778" s="399"/>
      <c r="D778" s="399"/>
      <c r="E778" s="399"/>
      <c r="F778" s="399"/>
      <c r="G778" s="399"/>
      <c r="H778" s="399"/>
      <c r="I778" s="399"/>
      <c r="J778" s="399"/>
    </row>
    <row r="779" customFormat="false" ht="15.75" hidden="false" customHeight="true" outlineLevel="0" collapsed="false">
      <c r="A779" s="399"/>
      <c r="D779" s="399"/>
      <c r="E779" s="399"/>
      <c r="F779" s="399"/>
      <c r="G779" s="399"/>
      <c r="H779" s="399"/>
      <c r="I779" s="399"/>
      <c r="J779" s="399"/>
    </row>
    <row r="780" customFormat="false" ht="15.75" hidden="false" customHeight="true" outlineLevel="0" collapsed="false">
      <c r="A780" s="399"/>
      <c r="D780" s="399"/>
      <c r="E780" s="399"/>
      <c r="F780" s="399"/>
      <c r="G780" s="399"/>
      <c r="H780" s="399"/>
      <c r="I780" s="399"/>
      <c r="J780" s="399"/>
    </row>
    <row r="781" customFormat="false" ht="15.75" hidden="false" customHeight="true" outlineLevel="0" collapsed="false">
      <c r="A781" s="399"/>
      <c r="D781" s="399"/>
      <c r="E781" s="399"/>
      <c r="F781" s="399"/>
      <c r="G781" s="399"/>
      <c r="H781" s="399"/>
      <c r="I781" s="399"/>
      <c r="J781" s="399"/>
    </row>
    <row r="782" customFormat="false" ht="15.75" hidden="false" customHeight="true" outlineLevel="0" collapsed="false">
      <c r="A782" s="399"/>
      <c r="D782" s="399"/>
      <c r="E782" s="399"/>
      <c r="F782" s="399"/>
      <c r="G782" s="399"/>
      <c r="H782" s="399"/>
      <c r="I782" s="399"/>
      <c r="J782" s="399"/>
    </row>
    <row r="783" customFormat="false" ht="15.75" hidden="false" customHeight="true" outlineLevel="0" collapsed="false">
      <c r="A783" s="399"/>
      <c r="D783" s="399"/>
      <c r="E783" s="399"/>
      <c r="F783" s="399"/>
      <c r="G783" s="399"/>
      <c r="H783" s="399"/>
      <c r="I783" s="399"/>
      <c r="J783" s="399"/>
    </row>
    <row r="784" customFormat="false" ht="15.75" hidden="false" customHeight="true" outlineLevel="0" collapsed="false">
      <c r="A784" s="399"/>
      <c r="D784" s="399"/>
      <c r="E784" s="399"/>
      <c r="F784" s="399"/>
      <c r="G784" s="399"/>
      <c r="H784" s="399"/>
      <c r="I784" s="399"/>
      <c r="J784" s="399"/>
    </row>
    <row r="785" customFormat="false" ht="15.75" hidden="false" customHeight="true" outlineLevel="0" collapsed="false">
      <c r="A785" s="399"/>
      <c r="D785" s="399"/>
      <c r="E785" s="399"/>
      <c r="F785" s="399"/>
      <c r="G785" s="399"/>
      <c r="H785" s="399"/>
      <c r="I785" s="399"/>
      <c r="J785" s="399"/>
    </row>
    <row r="786" customFormat="false" ht="15.75" hidden="false" customHeight="true" outlineLevel="0" collapsed="false">
      <c r="A786" s="399"/>
      <c r="D786" s="399"/>
      <c r="E786" s="399"/>
      <c r="F786" s="399"/>
      <c r="G786" s="399"/>
      <c r="H786" s="399"/>
      <c r="I786" s="399"/>
      <c r="J786" s="399"/>
    </row>
    <row r="787" customFormat="false" ht="15.75" hidden="false" customHeight="true" outlineLevel="0" collapsed="false">
      <c r="A787" s="399"/>
      <c r="D787" s="399"/>
      <c r="E787" s="399"/>
      <c r="F787" s="399"/>
      <c r="G787" s="399"/>
      <c r="H787" s="399"/>
      <c r="I787" s="399"/>
      <c r="J787" s="399"/>
    </row>
    <row r="788" customFormat="false" ht="15.75" hidden="false" customHeight="true" outlineLevel="0" collapsed="false">
      <c r="A788" s="399"/>
      <c r="D788" s="399"/>
      <c r="E788" s="399"/>
      <c r="F788" s="399"/>
      <c r="G788" s="399"/>
      <c r="H788" s="399"/>
      <c r="I788" s="399"/>
      <c r="J788" s="399"/>
    </row>
    <row r="789" customFormat="false" ht="15.75" hidden="false" customHeight="true" outlineLevel="0" collapsed="false">
      <c r="A789" s="399"/>
      <c r="D789" s="399"/>
      <c r="E789" s="399"/>
      <c r="F789" s="399"/>
      <c r="G789" s="399"/>
      <c r="H789" s="399"/>
      <c r="I789" s="399"/>
      <c r="J789" s="399"/>
    </row>
    <row r="790" customFormat="false" ht="15.75" hidden="false" customHeight="true" outlineLevel="0" collapsed="false">
      <c r="A790" s="399"/>
      <c r="D790" s="399"/>
      <c r="E790" s="399"/>
      <c r="F790" s="399"/>
      <c r="G790" s="399"/>
      <c r="H790" s="399"/>
      <c r="I790" s="399"/>
      <c r="J790" s="399"/>
    </row>
    <row r="791" customFormat="false" ht="15.75" hidden="false" customHeight="true" outlineLevel="0" collapsed="false">
      <c r="A791" s="399"/>
      <c r="D791" s="399"/>
      <c r="E791" s="399"/>
      <c r="F791" s="399"/>
      <c r="G791" s="399"/>
      <c r="H791" s="399"/>
      <c r="I791" s="399"/>
      <c r="J791" s="399"/>
    </row>
    <row r="792" customFormat="false" ht="15.75" hidden="false" customHeight="true" outlineLevel="0" collapsed="false">
      <c r="A792" s="399"/>
      <c r="D792" s="399"/>
      <c r="E792" s="399"/>
      <c r="F792" s="399"/>
      <c r="G792" s="399"/>
      <c r="H792" s="399"/>
      <c r="I792" s="399"/>
      <c r="J792" s="399"/>
    </row>
    <row r="793" customFormat="false" ht="15.75" hidden="false" customHeight="true" outlineLevel="0" collapsed="false">
      <c r="A793" s="399"/>
      <c r="D793" s="399"/>
      <c r="E793" s="399"/>
      <c r="F793" s="399"/>
      <c r="G793" s="399"/>
      <c r="H793" s="399"/>
      <c r="I793" s="399"/>
      <c r="J793" s="399"/>
    </row>
    <row r="794" customFormat="false" ht="15.75" hidden="false" customHeight="true" outlineLevel="0" collapsed="false">
      <c r="A794" s="399"/>
      <c r="D794" s="399"/>
      <c r="E794" s="399"/>
      <c r="F794" s="399"/>
      <c r="G794" s="399"/>
      <c r="H794" s="399"/>
      <c r="I794" s="399"/>
      <c r="J794" s="399"/>
    </row>
    <row r="795" customFormat="false" ht="15.75" hidden="false" customHeight="true" outlineLevel="0" collapsed="false">
      <c r="A795" s="399"/>
      <c r="D795" s="399"/>
      <c r="E795" s="399"/>
      <c r="F795" s="399"/>
      <c r="G795" s="399"/>
      <c r="H795" s="399"/>
      <c r="I795" s="399"/>
      <c r="J795" s="399"/>
    </row>
    <row r="796" customFormat="false" ht="15.75" hidden="false" customHeight="true" outlineLevel="0" collapsed="false">
      <c r="A796" s="399"/>
      <c r="D796" s="399"/>
      <c r="E796" s="399"/>
      <c r="F796" s="399"/>
      <c r="G796" s="399"/>
      <c r="H796" s="399"/>
      <c r="I796" s="399"/>
      <c r="J796" s="399"/>
    </row>
    <row r="797" customFormat="false" ht="15.75" hidden="false" customHeight="true" outlineLevel="0" collapsed="false">
      <c r="A797" s="399"/>
      <c r="D797" s="399"/>
      <c r="E797" s="399"/>
      <c r="F797" s="399"/>
      <c r="G797" s="399"/>
      <c r="H797" s="399"/>
      <c r="I797" s="399"/>
      <c r="J797" s="399"/>
    </row>
    <row r="798" customFormat="false" ht="15.75" hidden="false" customHeight="true" outlineLevel="0" collapsed="false">
      <c r="A798" s="399"/>
      <c r="D798" s="399"/>
      <c r="E798" s="399"/>
      <c r="F798" s="399"/>
      <c r="G798" s="399"/>
      <c r="H798" s="399"/>
      <c r="I798" s="399"/>
      <c r="J798" s="399"/>
    </row>
    <row r="799" customFormat="false" ht="15.75" hidden="false" customHeight="true" outlineLevel="0" collapsed="false">
      <c r="A799" s="399"/>
      <c r="D799" s="399"/>
      <c r="E799" s="399"/>
      <c r="F799" s="399"/>
      <c r="G799" s="399"/>
      <c r="H799" s="399"/>
      <c r="I799" s="399"/>
      <c r="J799" s="399"/>
    </row>
    <row r="800" customFormat="false" ht="15.75" hidden="false" customHeight="true" outlineLevel="0" collapsed="false">
      <c r="A800" s="399"/>
      <c r="D800" s="399"/>
      <c r="E800" s="399"/>
      <c r="F800" s="399"/>
      <c r="G800" s="399"/>
      <c r="H800" s="399"/>
      <c r="I800" s="399"/>
      <c r="J800" s="399"/>
    </row>
    <row r="801" customFormat="false" ht="15.75" hidden="false" customHeight="true" outlineLevel="0" collapsed="false">
      <c r="A801" s="399"/>
      <c r="D801" s="399"/>
      <c r="E801" s="399"/>
      <c r="F801" s="399"/>
      <c r="G801" s="399"/>
      <c r="H801" s="399"/>
      <c r="I801" s="399"/>
      <c r="J801" s="399"/>
    </row>
    <row r="802" customFormat="false" ht="15.75" hidden="false" customHeight="true" outlineLevel="0" collapsed="false">
      <c r="A802" s="399"/>
      <c r="D802" s="399"/>
      <c r="E802" s="399"/>
      <c r="F802" s="399"/>
      <c r="G802" s="399"/>
      <c r="H802" s="399"/>
      <c r="I802" s="399"/>
      <c r="J802" s="399"/>
    </row>
    <row r="803" customFormat="false" ht="15.75" hidden="false" customHeight="true" outlineLevel="0" collapsed="false">
      <c r="A803" s="399"/>
      <c r="D803" s="399"/>
      <c r="E803" s="399"/>
      <c r="F803" s="399"/>
      <c r="G803" s="399"/>
      <c r="H803" s="399"/>
      <c r="I803" s="399"/>
      <c r="J803" s="399"/>
    </row>
    <row r="804" customFormat="false" ht="15.75" hidden="false" customHeight="true" outlineLevel="0" collapsed="false">
      <c r="A804" s="399"/>
      <c r="D804" s="399"/>
      <c r="E804" s="399"/>
      <c r="F804" s="399"/>
      <c r="G804" s="399"/>
      <c r="H804" s="399"/>
      <c r="I804" s="399"/>
      <c r="J804" s="399"/>
    </row>
    <row r="805" customFormat="false" ht="15.75" hidden="false" customHeight="true" outlineLevel="0" collapsed="false">
      <c r="A805" s="399"/>
      <c r="D805" s="399"/>
      <c r="E805" s="399"/>
      <c r="F805" s="399"/>
      <c r="G805" s="399"/>
      <c r="H805" s="399"/>
      <c r="I805" s="399"/>
      <c r="J805" s="399"/>
    </row>
    <row r="806" customFormat="false" ht="15.75" hidden="false" customHeight="true" outlineLevel="0" collapsed="false">
      <c r="A806" s="399"/>
      <c r="D806" s="399"/>
      <c r="E806" s="399"/>
      <c r="F806" s="399"/>
      <c r="G806" s="399"/>
      <c r="H806" s="399"/>
      <c r="I806" s="399"/>
      <c r="J806" s="399"/>
    </row>
    <row r="807" customFormat="false" ht="15.75" hidden="false" customHeight="true" outlineLevel="0" collapsed="false">
      <c r="A807" s="399"/>
      <c r="D807" s="399"/>
      <c r="E807" s="399"/>
      <c r="F807" s="399"/>
      <c r="G807" s="399"/>
      <c r="H807" s="399"/>
      <c r="I807" s="399"/>
      <c r="J807" s="399"/>
    </row>
    <row r="808" customFormat="false" ht="15.75" hidden="false" customHeight="true" outlineLevel="0" collapsed="false">
      <c r="A808" s="399"/>
      <c r="D808" s="399"/>
      <c r="E808" s="399"/>
      <c r="F808" s="399"/>
      <c r="G808" s="399"/>
      <c r="H808" s="399"/>
      <c r="I808" s="399"/>
      <c r="J808" s="399"/>
    </row>
    <row r="809" customFormat="false" ht="15.75" hidden="false" customHeight="true" outlineLevel="0" collapsed="false">
      <c r="A809" s="399"/>
      <c r="D809" s="399"/>
      <c r="E809" s="399"/>
      <c r="F809" s="399"/>
      <c r="G809" s="399"/>
      <c r="H809" s="399"/>
      <c r="I809" s="399"/>
      <c r="J809" s="399"/>
    </row>
    <row r="810" customFormat="false" ht="15.75" hidden="false" customHeight="true" outlineLevel="0" collapsed="false">
      <c r="A810" s="399"/>
      <c r="D810" s="399"/>
      <c r="E810" s="399"/>
      <c r="F810" s="399"/>
      <c r="G810" s="399"/>
      <c r="H810" s="399"/>
      <c r="I810" s="399"/>
      <c r="J810" s="399"/>
    </row>
    <row r="811" customFormat="false" ht="15.75" hidden="false" customHeight="true" outlineLevel="0" collapsed="false">
      <c r="A811" s="399"/>
      <c r="D811" s="399"/>
      <c r="E811" s="399"/>
      <c r="F811" s="399"/>
      <c r="G811" s="399"/>
      <c r="H811" s="399"/>
      <c r="I811" s="399"/>
      <c r="J811" s="399"/>
    </row>
    <row r="812" customFormat="false" ht="15.75" hidden="false" customHeight="true" outlineLevel="0" collapsed="false">
      <c r="A812" s="399"/>
      <c r="D812" s="399"/>
      <c r="E812" s="399"/>
      <c r="F812" s="399"/>
      <c r="G812" s="399"/>
      <c r="H812" s="399"/>
      <c r="I812" s="399"/>
      <c r="J812" s="399"/>
    </row>
    <row r="813" customFormat="false" ht="15.75" hidden="false" customHeight="true" outlineLevel="0" collapsed="false">
      <c r="A813" s="399"/>
      <c r="D813" s="399"/>
      <c r="E813" s="399"/>
      <c r="F813" s="399"/>
      <c r="G813" s="399"/>
      <c r="H813" s="399"/>
      <c r="I813" s="399"/>
      <c r="J813" s="399"/>
    </row>
    <row r="814" customFormat="false" ht="15.75" hidden="false" customHeight="true" outlineLevel="0" collapsed="false">
      <c r="A814" s="399"/>
      <c r="D814" s="399"/>
      <c r="E814" s="399"/>
      <c r="F814" s="399"/>
      <c r="G814" s="399"/>
      <c r="H814" s="399"/>
      <c r="I814" s="399"/>
      <c r="J814" s="399"/>
    </row>
    <row r="815" customFormat="false" ht="15.75" hidden="false" customHeight="true" outlineLevel="0" collapsed="false">
      <c r="A815" s="399"/>
      <c r="D815" s="399"/>
      <c r="E815" s="399"/>
      <c r="F815" s="399"/>
      <c r="G815" s="399"/>
      <c r="H815" s="399"/>
      <c r="I815" s="399"/>
      <c r="J815" s="399"/>
    </row>
    <row r="816" customFormat="false" ht="15.75" hidden="false" customHeight="true" outlineLevel="0" collapsed="false">
      <c r="A816" s="399"/>
      <c r="D816" s="399"/>
      <c r="E816" s="399"/>
      <c r="F816" s="399"/>
      <c r="G816" s="399"/>
      <c r="H816" s="399"/>
      <c r="I816" s="399"/>
      <c r="J816" s="399"/>
    </row>
    <row r="817" customFormat="false" ht="15.75" hidden="false" customHeight="true" outlineLevel="0" collapsed="false">
      <c r="A817" s="399"/>
      <c r="D817" s="399"/>
      <c r="E817" s="399"/>
      <c r="F817" s="399"/>
      <c r="G817" s="399"/>
      <c r="H817" s="399"/>
      <c r="I817" s="399"/>
      <c r="J817" s="399"/>
    </row>
    <row r="818" customFormat="false" ht="15.75" hidden="false" customHeight="true" outlineLevel="0" collapsed="false">
      <c r="A818" s="399"/>
      <c r="D818" s="399"/>
      <c r="E818" s="399"/>
      <c r="F818" s="399"/>
      <c r="G818" s="399"/>
      <c r="H818" s="399"/>
      <c r="I818" s="399"/>
      <c r="J818" s="399"/>
    </row>
    <row r="819" customFormat="false" ht="15.75" hidden="false" customHeight="true" outlineLevel="0" collapsed="false">
      <c r="A819" s="399"/>
      <c r="D819" s="399"/>
      <c r="E819" s="399"/>
      <c r="F819" s="399"/>
      <c r="G819" s="399"/>
      <c r="H819" s="399"/>
      <c r="I819" s="399"/>
      <c r="J819" s="399"/>
    </row>
    <row r="820" customFormat="false" ht="15.75" hidden="false" customHeight="true" outlineLevel="0" collapsed="false">
      <c r="A820" s="399"/>
      <c r="D820" s="399"/>
      <c r="E820" s="399"/>
      <c r="F820" s="399"/>
      <c r="G820" s="399"/>
      <c r="H820" s="399"/>
      <c r="I820" s="399"/>
      <c r="J820" s="399"/>
    </row>
    <row r="821" customFormat="false" ht="15.75" hidden="false" customHeight="true" outlineLevel="0" collapsed="false">
      <c r="A821" s="399"/>
      <c r="D821" s="399"/>
      <c r="E821" s="399"/>
      <c r="F821" s="399"/>
      <c r="G821" s="399"/>
      <c r="H821" s="399"/>
      <c r="I821" s="399"/>
      <c r="J821" s="399"/>
    </row>
    <row r="822" customFormat="false" ht="15.75" hidden="false" customHeight="true" outlineLevel="0" collapsed="false">
      <c r="A822" s="399"/>
      <c r="D822" s="399"/>
      <c r="E822" s="399"/>
      <c r="F822" s="399"/>
      <c r="G822" s="399"/>
      <c r="H822" s="399"/>
      <c r="I822" s="399"/>
      <c r="J822" s="399"/>
    </row>
    <row r="823" customFormat="false" ht="15.75" hidden="false" customHeight="true" outlineLevel="0" collapsed="false">
      <c r="A823" s="399"/>
      <c r="D823" s="399"/>
      <c r="E823" s="399"/>
      <c r="F823" s="399"/>
      <c r="G823" s="399"/>
      <c r="H823" s="399"/>
      <c r="I823" s="399"/>
      <c r="J823" s="399"/>
    </row>
    <row r="824" customFormat="false" ht="15.75" hidden="false" customHeight="true" outlineLevel="0" collapsed="false">
      <c r="A824" s="399"/>
      <c r="D824" s="399"/>
      <c r="E824" s="399"/>
      <c r="F824" s="399"/>
      <c r="G824" s="399"/>
      <c r="H824" s="399"/>
      <c r="I824" s="399"/>
      <c r="J824" s="399"/>
    </row>
    <row r="825" customFormat="false" ht="15.75" hidden="false" customHeight="true" outlineLevel="0" collapsed="false">
      <c r="A825" s="399"/>
      <c r="D825" s="399"/>
      <c r="E825" s="399"/>
      <c r="F825" s="399"/>
      <c r="G825" s="399"/>
      <c r="H825" s="399"/>
      <c r="I825" s="399"/>
      <c r="J825" s="399"/>
    </row>
    <row r="826" customFormat="false" ht="15.75" hidden="false" customHeight="true" outlineLevel="0" collapsed="false">
      <c r="A826" s="399"/>
      <c r="D826" s="399"/>
      <c r="E826" s="399"/>
      <c r="F826" s="399"/>
      <c r="G826" s="399"/>
      <c r="H826" s="399"/>
      <c r="I826" s="399"/>
      <c r="J826" s="399"/>
    </row>
    <row r="827" customFormat="false" ht="15.75" hidden="false" customHeight="true" outlineLevel="0" collapsed="false">
      <c r="A827" s="399"/>
      <c r="D827" s="399"/>
      <c r="E827" s="399"/>
      <c r="F827" s="399"/>
      <c r="G827" s="399"/>
      <c r="H827" s="399"/>
      <c r="I827" s="399"/>
      <c r="J827" s="399"/>
    </row>
    <row r="828" customFormat="false" ht="15.75" hidden="false" customHeight="true" outlineLevel="0" collapsed="false">
      <c r="A828" s="399"/>
      <c r="D828" s="399"/>
      <c r="E828" s="399"/>
      <c r="F828" s="399"/>
      <c r="G828" s="399"/>
      <c r="H828" s="399"/>
      <c r="I828" s="399"/>
      <c r="J828" s="399"/>
    </row>
    <row r="829" customFormat="false" ht="15.75" hidden="false" customHeight="true" outlineLevel="0" collapsed="false">
      <c r="A829" s="399"/>
      <c r="D829" s="399"/>
      <c r="E829" s="399"/>
      <c r="F829" s="399"/>
      <c r="G829" s="399"/>
      <c r="H829" s="399"/>
      <c r="I829" s="399"/>
      <c r="J829" s="399"/>
    </row>
    <row r="830" customFormat="false" ht="15.75" hidden="false" customHeight="true" outlineLevel="0" collapsed="false">
      <c r="A830" s="399"/>
      <c r="D830" s="399"/>
      <c r="E830" s="399"/>
      <c r="F830" s="399"/>
      <c r="G830" s="399"/>
      <c r="H830" s="399"/>
      <c r="I830" s="399"/>
      <c r="J830" s="399"/>
    </row>
    <row r="831" customFormat="false" ht="15.75" hidden="false" customHeight="true" outlineLevel="0" collapsed="false">
      <c r="A831" s="399"/>
      <c r="D831" s="399"/>
      <c r="E831" s="399"/>
      <c r="F831" s="399"/>
      <c r="G831" s="399"/>
      <c r="H831" s="399"/>
      <c r="I831" s="399"/>
      <c r="J831" s="399"/>
    </row>
    <row r="832" customFormat="false" ht="15.75" hidden="false" customHeight="true" outlineLevel="0" collapsed="false">
      <c r="A832" s="399"/>
      <c r="D832" s="399"/>
      <c r="E832" s="399"/>
      <c r="F832" s="399"/>
      <c r="G832" s="399"/>
      <c r="H832" s="399"/>
      <c r="I832" s="399"/>
      <c r="J832" s="399"/>
    </row>
    <row r="833" customFormat="false" ht="15.75" hidden="false" customHeight="true" outlineLevel="0" collapsed="false">
      <c r="A833" s="399"/>
      <c r="D833" s="399"/>
      <c r="E833" s="399"/>
      <c r="F833" s="399"/>
      <c r="G833" s="399"/>
      <c r="H833" s="399"/>
      <c r="I833" s="399"/>
      <c r="J833" s="399"/>
    </row>
    <row r="834" customFormat="false" ht="15.75" hidden="false" customHeight="true" outlineLevel="0" collapsed="false">
      <c r="A834" s="399"/>
      <c r="D834" s="399"/>
      <c r="E834" s="399"/>
      <c r="F834" s="399"/>
      <c r="G834" s="399"/>
      <c r="H834" s="399"/>
      <c r="I834" s="399"/>
      <c r="J834" s="399"/>
    </row>
    <row r="835" customFormat="false" ht="15.75" hidden="false" customHeight="true" outlineLevel="0" collapsed="false">
      <c r="A835" s="399"/>
      <c r="D835" s="399"/>
      <c r="E835" s="399"/>
      <c r="F835" s="399"/>
      <c r="G835" s="399"/>
      <c r="H835" s="399"/>
      <c r="I835" s="399"/>
      <c r="J835" s="399"/>
    </row>
    <row r="836" customFormat="false" ht="15.75" hidden="false" customHeight="true" outlineLevel="0" collapsed="false">
      <c r="A836" s="399"/>
      <c r="D836" s="399"/>
      <c r="E836" s="399"/>
      <c r="F836" s="399"/>
      <c r="G836" s="399"/>
      <c r="H836" s="399"/>
      <c r="I836" s="399"/>
      <c r="J836" s="399"/>
    </row>
    <row r="837" customFormat="false" ht="15.75" hidden="false" customHeight="true" outlineLevel="0" collapsed="false">
      <c r="A837" s="399"/>
      <c r="D837" s="399"/>
      <c r="E837" s="399"/>
      <c r="F837" s="399"/>
      <c r="G837" s="399"/>
      <c r="H837" s="399"/>
      <c r="I837" s="399"/>
      <c r="J837" s="399"/>
    </row>
    <row r="838" customFormat="false" ht="15.75" hidden="false" customHeight="true" outlineLevel="0" collapsed="false">
      <c r="A838" s="399"/>
      <c r="D838" s="399"/>
      <c r="E838" s="399"/>
      <c r="F838" s="399"/>
      <c r="G838" s="399"/>
      <c r="H838" s="399"/>
      <c r="I838" s="399"/>
      <c r="J838" s="399"/>
    </row>
    <row r="839" customFormat="false" ht="15.75" hidden="false" customHeight="true" outlineLevel="0" collapsed="false">
      <c r="A839" s="399"/>
      <c r="D839" s="399"/>
      <c r="E839" s="399"/>
      <c r="F839" s="399"/>
      <c r="G839" s="399"/>
      <c r="H839" s="399"/>
      <c r="I839" s="399"/>
      <c r="J839" s="399"/>
    </row>
    <row r="840" customFormat="false" ht="15.75" hidden="false" customHeight="true" outlineLevel="0" collapsed="false">
      <c r="A840" s="399"/>
      <c r="D840" s="399"/>
      <c r="E840" s="399"/>
      <c r="F840" s="399"/>
      <c r="G840" s="399"/>
      <c r="H840" s="399"/>
      <c r="I840" s="399"/>
      <c r="J840" s="399"/>
    </row>
    <row r="841" customFormat="false" ht="15.75" hidden="false" customHeight="true" outlineLevel="0" collapsed="false">
      <c r="A841" s="399"/>
      <c r="D841" s="399"/>
      <c r="E841" s="399"/>
      <c r="F841" s="399"/>
      <c r="G841" s="399"/>
      <c r="H841" s="399"/>
      <c r="I841" s="399"/>
      <c r="J841" s="399"/>
    </row>
    <row r="842" customFormat="false" ht="15.75" hidden="false" customHeight="true" outlineLevel="0" collapsed="false">
      <c r="A842" s="399"/>
      <c r="D842" s="399"/>
      <c r="E842" s="399"/>
      <c r="F842" s="399"/>
      <c r="G842" s="399"/>
      <c r="H842" s="399"/>
      <c r="I842" s="399"/>
      <c r="J842" s="399"/>
    </row>
    <row r="843" customFormat="false" ht="15.75" hidden="false" customHeight="true" outlineLevel="0" collapsed="false">
      <c r="A843" s="399"/>
      <c r="D843" s="399"/>
      <c r="E843" s="399"/>
      <c r="F843" s="399"/>
      <c r="G843" s="399"/>
      <c r="H843" s="399"/>
      <c r="I843" s="399"/>
      <c r="J843" s="399"/>
    </row>
    <row r="844" customFormat="false" ht="15.75" hidden="false" customHeight="true" outlineLevel="0" collapsed="false">
      <c r="A844" s="399"/>
      <c r="D844" s="399"/>
      <c r="E844" s="399"/>
      <c r="F844" s="399"/>
      <c r="G844" s="399"/>
      <c r="H844" s="399"/>
      <c r="I844" s="399"/>
      <c r="J844" s="399"/>
    </row>
    <row r="845" customFormat="false" ht="15.75" hidden="false" customHeight="true" outlineLevel="0" collapsed="false">
      <c r="A845" s="399"/>
      <c r="D845" s="399"/>
      <c r="E845" s="399"/>
      <c r="F845" s="399"/>
      <c r="G845" s="399"/>
      <c r="H845" s="399"/>
      <c r="I845" s="399"/>
      <c r="J845" s="399"/>
    </row>
    <row r="846" customFormat="false" ht="15.75" hidden="false" customHeight="true" outlineLevel="0" collapsed="false">
      <c r="A846" s="399"/>
      <c r="D846" s="399"/>
      <c r="E846" s="399"/>
      <c r="F846" s="399"/>
      <c r="G846" s="399"/>
      <c r="H846" s="399"/>
      <c r="I846" s="399"/>
      <c r="J846" s="399"/>
    </row>
    <row r="847" customFormat="false" ht="15.75" hidden="false" customHeight="true" outlineLevel="0" collapsed="false">
      <c r="A847" s="399"/>
      <c r="D847" s="399"/>
      <c r="E847" s="399"/>
      <c r="F847" s="399"/>
      <c r="G847" s="399"/>
      <c r="H847" s="399"/>
      <c r="I847" s="399"/>
      <c r="J847" s="399"/>
    </row>
    <row r="848" customFormat="false" ht="15.75" hidden="false" customHeight="true" outlineLevel="0" collapsed="false">
      <c r="A848" s="399"/>
      <c r="D848" s="399"/>
      <c r="E848" s="399"/>
      <c r="F848" s="399"/>
      <c r="G848" s="399"/>
      <c r="H848" s="399"/>
      <c r="I848" s="399"/>
      <c r="J848" s="399"/>
    </row>
    <row r="849" customFormat="false" ht="15.75" hidden="false" customHeight="true" outlineLevel="0" collapsed="false">
      <c r="A849" s="399"/>
      <c r="D849" s="399"/>
      <c r="E849" s="399"/>
      <c r="F849" s="399"/>
      <c r="G849" s="399"/>
      <c r="H849" s="399"/>
      <c r="I849" s="399"/>
      <c r="J849" s="399"/>
    </row>
    <row r="850" customFormat="false" ht="15.75" hidden="false" customHeight="true" outlineLevel="0" collapsed="false">
      <c r="A850" s="399"/>
      <c r="D850" s="399"/>
      <c r="E850" s="399"/>
      <c r="F850" s="399"/>
      <c r="G850" s="399"/>
      <c r="H850" s="399"/>
      <c r="I850" s="399"/>
      <c r="J850" s="399"/>
    </row>
    <row r="851" customFormat="false" ht="15.75" hidden="false" customHeight="true" outlineLevel="0" collapsed="false">
      <c r="A851" s="399"/>
      <c r="D851" s="399"/>
      <c r="E851" s="399"/>
      <c r="F851" s="399"/>
      <c r="G851" s="399"/>
      <c r="H851" s="399"/>
      <c r="I851" s="399"/>
      <c r="J851" s="399"/>
    </row>
    <row r="852" customFormat="false" ht="15.75" hidden="false" customHeight="true" outlineLevel="0" collapsed="false">
      <c r="A852" s="399"/>
      <c r="D852" s="399"/>
      <c r="E852" s="399"/>
      <c r="F852" s="399"/>
      <c r="G852" s="399"/>
      <c r="H852" s="399"/>
      <c r="I852" s="399"/>
      <c r="J852" s="399"/>
    </row>
    <row r="853" customFormat="false" ht="15.75" hidden="false" customHeight="true" outlineLevel="0" collapsed="false">
      <c r="A853" s="399"/>
      <c r="D853" s="399"/>
      <c r="E853" s="399"/>
      <c r="F853" s="399"/>
      <c r="G853" s="399"/>
      <c r="H853" s="399"/>
      <c r="I853" s="399"/>
      <c r="J853" s="399"/>
    </row>
    <row r="854" customFormat="false" ht="15.75" hidden="false" customHeight="true" outlineLevel="0" collapsed="false">
      <c r="A854" s="399"/>
      <c r="D854" s="399"/>
      <c r="E854" s="399"/>
      <c r="F854" s="399"/>
      <c r="G854" s="399"/>
      <c r="H854" s="399"/>
      <c r="I854" s="399"/>
      <c r="J854" s="399"/>
    </row>
    <row r="855" customFormat="false" ht="15.75" hidden="false" customHeight="true" outlineLevel="0" collapsed="false">
      <c r="A855" s="399"/>
      <c r="D855" s="399"/>
      <c r="E855" s="399"/>
      <c r="F855" s="399"/>
      <c r="G855" s="399"/>
      <c r="H855" s="399"/>
      <c r="I855" s="399"/>
      <c r="J855" s="399"/>
    </row>
    <row r="856" customFormat="false" ht="15.75" hidden="false" customHeight="true" outlineLevel="0" collapsed="false">
      <c r="A856" s="399"/>
      <c r="D856" s="399"/>
      <c r="E856" s="399"/>
      <c r="F856" s="399"/>
      <c r="G856" s="399"/>
      <c r="H856" s="399"/>
      <c r="I856" s="399"/>
      <c r="J856" s="399"/>
    </row>
    <row r="857" customFormat="false" ht="15.75" hidden="false" customHeight="true" outlineLevel="0" collapsed="false">
      <c r="A857" s="399"/>
      <c r="D857" s="399"/>
      <c r="E857" s="399"/>
      <c r="F857" s="399"/>
      <c r="G857" s="399"/>
      <c r="H857" s="399"/>
      <c r="I857" s="399"/>
      <c r="J857" s="399"/>
    </row>
    <row r="858" customFormat="false" ht="15.75" hidden="false" customHeight="true" outlineLevel="0" collapsed="false">
      <c r="A858" s="399"/>
      <c r="D858" s="399"/>
      <c r="E858" s="399"/>
      <c r="F858" s="399"/>
      <c r="G858" s="399"/>
      <c r="H858" s="399"/>
      <c r="I858" s="399"/>
      <c r="J858" s="399"/>
    </row>
    <row r="859" customFormat="false" ht="15.75" hidden="false" customHeight="true" outlineLevel="0" collapsed="false">
      <c r="A859" s="399"/>
      <c r="D859" s="399"/>
      <c r="E859" s="399"/>
      <c r="F859" s="399"/>
      <c r="G859" s="399"/>
      <c r="H859" s="399"/>
      <c r="I859" s="399"/>
      <c r="J859" s="399"/>
    </row>
    <row r="860" customFormat="false" ht="15.75" hidden="false" customHeight="true" outlineLevel="0" collapsed="false">
      <c r="A860" s="399"/>
      <c r="D860" s="399"/>
      <c r="E860" s="399"/>
      <c r="F860" s="399"/>
      <c r="G860" s="399"/>
      <c r="H860" s="399"/>
      <c r="I860" s="399"/>
      <c r="J860" s="399"/>
    </row>
    <row r="861" customFormat="false" ht="15.75" hidden="false" customHeight="true" outlineLevel="0" collapsed="false">
      <c r="A861" s="399"/>
      <c r="D861" s="399"/>
      <c r="E861" s="399"/>
      <c r="F861" s="399"/>
      <c r="G861" s="399"/>
      <c r="H861" s="399"/>
      <c r="I861" s="399"/>
      <c r="J861" s="399"/>
    </row>
    <row r="862" customFormat="false" ht="15.75" hidden="false" customHeight="true" outlineLevel="0" collapsed="false">
      <c r="A862" s="399"/>
      <c r="D862" s="399"/>
      <c r="E862" s="399"/>
      <c r="F862" s="399"/>
      <c r="G862" s="399"/>
      <c r="H862" s="399"/>
      <c r="I862" s="399"/>
      <c r="J862" s="399"/>
    </row>
    <row r="863" customFormat="false" ht="15.75" hidden="false" customHeight="true" outlineLevel="0" collapsed="false">
      <c r="A863" s="399"/>
      <c r="D863" s="399"/>
      <c r="E863" s="399"/>
      <c r="F863" s="399"/>
      <c r="G863" s="399"/>
      <c r="H863" s="399"/>
      <c r="I863" s="399"/>
      <c r="J863" s="399"/>
    </row>
    <row r="864" customFormat="false" ht="15.75" hidden="false" customHeight="true" outlineLevel="0" collapsed="false">
      <c r="A864" s="399"/>
      <c r="D864" s="399"/>
      <c r="E864" s="399"/>
      <c r="F864" s="399"/>
      <c r="G864" s="399"/>
      <c r="H864" s="399"/>
      <c r="I864" s="399"/>
      <c r="J864" s="399"/>
    </row>
    <row r="865" customFormat="false" ht="15.75" hidden="false" customHeight="true" outlineLevel="0" collapsed="false">
      <c r="A865" s="399"/>
      <c r="D865" s="399"/>
      <c r="E865" s="399"/>
      <c r="F865" s="399"/>
      <c r="G865" s="399"/>
      <c r="H865" s="399"/>
      <c r="I865" s="399"/>
      <c r="J865" s="399"/>
    </row>
    <row r="866" customFormat="false" ht="15.75" hidden="false" customHeight="true" outlineLevel="0" collapsed="false">
      <c r="A866" s="399"/>
      <c r="D866" s="399"/>
      <c r="E866" s="399"/>
      <c r="F866" s="399"/>
      <c r="G866" s="399"/>
      <c r="H866" s="399"/>
      <c r="I866" s="399"/>
      <c r="J866" s="399"/>
    </row>
    <row r="867" customFormat="false" ht="15.75" hidden="false" customHeight="true" outlineLevel="0" collapsed="false">
      <c r="A867" s="399"/>
      <c r="D867" s="399"/>
      <c r="E867" s="399"/>
      <c r="F867" s="399"/>
      <c r="G867" s="399"/>
      <c r="H867" s="399"/>
      <c r="I867" s="399"/>
      <c r="J867" s="399"/>
    </row>
    <row r="868" customFormat="false" ht="15.75" hidden="false" customHeight="true" outlineLevel="0" collapsed="false">
      <c r="A868" s="399"/>
      <c r="D868" s="399"/>
      <c r="E868" s="399"/>
      <c r="F868" s="399"/>
      <c r="G868" s="399"/>
      <c r="H868" s="399"/>
      <c r="I868" s="399"/>
      <c r="J868" s="399"/>
    </row>
    <row r="869" customFormat="false" ht="15.75" hidden="false" customHeight="true" outlineLevel="0" collapsed="false">
      <c r="A869" s="399"/>
      <c r="D869" s="399"/>
      <c r="E869" s="399"/>
      <c r="F869" s="399"/>
      <c r="G869" s="399"/>
      <c r="H869" s="399"/>
      <c r="I869" s="399"/>
      <c r="J869" s="399"/>
    </row>
    <row r="870" customFormat="false" ht="15.75" hidden="false" customHeight="true" outlineLevel="0" collapsed="false">
      <c r="A870" s="399"/>
      <c r="D870" s="399"/>
      <c r="E870" s="399"/>
      <c r="F870" s="399"/>
      <c r="G870" s="399"/>
      <c r="H870" s="399"/>
      <c r="I870" s="399"/>
      <c r="J870" s="399"/>
    </row>
    <row r="871" customFormat="false" ht="15.75" hidden="false" customHeight="true" outlineLevel="0" collapsed="false">
      <c r="A871" s="399"/>
      <c r="D871" s="399"/>
      <c r="E871" s="399"/>
      <c r="F871" s="399"/>
      <c r="G871" s="399"/>
      <c r="H871" s="399"/>
      <c r="I871" s="399"/>
      <c r="J871" s="399"/>
    </row>
    <row r="872" customFormat="false" ht="15.75" hidden="false" customHeight="true" outlineLevel="0" collapsed="false">
      <c r="A872" s="399"/>
      <c r="D872" s="399"/>
      <c r="E872" s="399"/>
      <c r="F872" s="399"/>
      <c r="G872" s="399"/>
      <c r="H872" s="399"/>
      <c r="I872" s="399"/>
      <c r="J872" s="399"/>
    </row>
    <row r="873" customFormat="false" ht="15.75" hidden="false" customHeight="true" outlineLevel="0" collapsed="false">
      <c r="A873" s="399"/>
      <c r="D873" s="399"/>
      <c r="E873" s="399"/>
      <c r="F873" s="399"/>
      <c r="G873" s="399"/>
      <c r="H873" s="399"/>
      <c r="I873" s="399"/>
      <c r="J873" s="399"/>
    </row>
    <row r="874" customFormat="false" ht="15.75" hidden="false" customHeight="true" outlineLevel="0" collapsed="false">
      <c r="A874" s="399"/>
      <c r="D874" s="399"/>
      <c r="E874" s="399"/>
      <c r="F874" s="399"/>
      <c r="G874" s="399"/>
      <c r="H874" s="399"/>
      <c r="I874" s="399"/>
      <c r="J874" s="399"/>
    </row>
    <row r="875" customFormat="false" ht="15.75" hidden="false" customHeight="true" outlineLevel="0" collapsed="false">
      <c r="A875" s="399"/>
      <c r="D875" s="399"/>
      <c r="E875" s="399"/>
      <c r="F875" s="399"/>
      <c r="G875" s="399"/>
      <c r="H875" s="399"/>
      <c r="I875" s="399"/>
      <c r="J875" s="399"/>
    </row>
    <row r="876" customFormat="false" ht="15.75" hidden="false" customHeight="true" outlineLevel="0" collapsed="false">
      <c r="A876" s="399"/>
      <c r="D876" s="399"/>
      <c r="E876" s="399"/>
      <c r="F876" s="399"/>
      <c r="G876" s="399"/>
      <c r="H876" s="399"/>
      <c r="I876" s="399"/>
      <c r="J876" s="399"/>
    </row>
    <row r="877" customFormat="false" ht="15.75" hidden="false" customHeight="true" outlineLevel="0" collapsed="false">
      <c r="A877" s="399"/>
      <c r="D877" s="399"/>
      <c r="E877" s="399"/>
      <c r="F877" s="399"/>
      <c r="G877" s="399"/>
      <c r="H877" s="399"/>
      <c r="I877" s="399"/>
      <c r="J877" s="399"/>
    </row>
    <row r="878" customFormat="false" ht="15.75" hidden="false" customHeight="true" outlineLevel="0" collapsed="false">
      <c r="A878" s="399"/>
      <c r="D878" s="399"/>
      <c r="E878" s="399"/>
      <c r="F878" s="399"/>
      <c r="G878" s="399"/>
      <c r="H878" s="399"/>
      <c r="I878" s="399"/>
      <c r="J878" s="399"/>
    </row>
    <row r="879" customFormat="false" ht="15.75" hidden="false" customHeight="true" outlineLevel="0" collapsed="false">
      <c r="A879" s="399"/>
      <c r="D879" s="399"/>
      <c r="E879" s="399"/>
      <c r="F879" s="399"/>
      <c r="G879" s="399"/>
      <c r="H879" s="399"/>
      <c r="I879" s="399"/>
      <c r="J879" s="399"/>
    </row>
    <row r="880" customFormat="false" ht="15.75" hidden="false" customHeight="true" outlineLevel="0" collapsed="false">
      <c r="A880" s="399"/>
      <c r="D880" s="399"/>
      <c r="E880" s="399"/>
      <c r="F880" s="399"/>
      <c r="G880" s="399"/>
      <c r="H880" s="399"/>
      <c r="I880" s="399"/>
      <c r="J880" s="399"/>
    </row>
    <row r="881" customFormat="false" ht="15.75" hidden="false" customHeight="true" outlineLevel="0" collapsed="false">
      <c r="A881" s="399"/>
      <c r="D881" s="399"/>
      <c r="E881" s="399"/>
      <c r="F881" s="399"/>
      <c r="G881" s="399"/>
      <c r="H881" s="399"/>
      <c r="I881" s="399"/>
      <c r="J881" s="399"/>
    </row>
    <row r="882" customFormat="false" ht="15.75" hidden="false" customHeight="true" outlineLevel="0" collapsed="false">
      <c r="A882" s="399"/>
      <c r="D882" s="399"/>
      <c r="E882" s="399"/>
      <c r="F882" s="399"/>
      <c r="G882" s="399"/>
      <c r="H882" s="399"/>
      <c r="I882" s="399"/>
      <c r="J882" s="399"/>
    </row>
    <row r="883" customFormat="false" ht="15.75" hidden="false" customHeight="true" outlineLevel="0" collapsed="false">
      <c r="A883" s="399"/>
      <c r="D883" s="399"/>
      <c r="E883" s="399"/>
      <c r="F883" s="399"/>
      <c r="G883" s="399"/>
      <c r="H883" s="399"/>
      <c r="I883" s="399"/>
      <c r="J883" s="399"/>
    </row>
    <row r="884" customFormat="false" ht="15.75" hidden="false" customHeight="true" outlineLevel="0" collapsed="false">
      <c r="A884" s="399"/>
      <c r="D884" s="399"/>
      <c r="E884" s="399"/>
      <c r="F884" s="399"/>
      <c r="G884" s="399"/>
      <c r="H884" s="399"/>
      <c r="I884" s="399"/>
      <c r="J884" s="399"/>
    </row>
    <row r="885" customFormat="false" ht="15.75" hidden="false" customHeight="true" outlineLevel="0" collapsed="false">
      <c r="A885" s="399"/>
      <c r="D885" s="399"/>
      <c r="E885" s="399"/>
      <c r="F885" s="399"/>
      <c r="G885" s="399"/>
      <c r="H885" s="399"/>
      <c r="I885" s="399"/>
      <c r="J885" s="399"/>
    </row>
    <row r="886" customFormat="false" ht="15.75" hidden="false" customHeight="true" outlineLevel="0" collapsed="false">
      <c r="A886" s="399"/>
      <c r="D886" s="399"/>
      <c r="E886" s="399"/>
      <c r="F886" s="399"/>
      <c r="G886" s="399"/>
      <c r="H886" s="399"/>
      <c r="I886" s="399"/>
      <c r="J886" s="399"/>
    </row>
    <row r="887" customFormat="false" ht="15.75" hidden="false" customHeight="true" outlineLevel="0" collapsed="false">
      <c r="A887" s="399"/>
      <c r="D887" s="399"/>
      <c r="E887" s="399"/>
      <c r="F887" s="399"/>
      <c r="G887" s="399"/>
      <c r="H887" s="399"/>
      <c r="I887" s="399"/>
      <c r="J887" s="399"/>
    </row>
    <row r="888" customFormat="false" ht="15.75" hidden="false" customHeight="true" outlineLevel="0" collapsed="false">
      <c r="A888" s="399"/>
      <c r="D888" s="399"/>
      <c r="E888" s="399"/>
      <c r="F888" s="399"/>
      <c r="G888" s="399"/>
      <c r="H888" s="399"/>
      <c r="I888" s="399"/>
      <c r="J888" s="399"/>
    </row>
    <row r="889" customFormat="false" ht="15.75" hidden="false" customHeight="true" outlineLevel="0" collapsed="false">
      <c r="A889" s="399"/>
      <c r="D889" s="399"/>
      <c r="E889" s="399"/>
      <c r="F889" s="399"/>
      <c r="G889" s="399"/>
      <c r="H889" s="399"/>
      <c r="I889" s="399"/>
      <c r="J889" s="399"/>
    </row>
    <row r="890" customFormat="false" ht="15.75" hidden="false" customHeight="true" outlineLevel="0" collapsed="false">
      <c r="A890" s="399"/>
      <c r="D890" s="399"/>
      <c r="E890" s="399"/>
      <c r="F890" s="399"/>
      <c r="G890" s="399"/>
      <c r="H890" s="399"/>
      <c r="I890" s="399"/>
      <c r="J890" s="399"/>
    </row>
    <row r="891" customFormat="false" ht="15.75" hidden="false" customHeight="true" outlineLevel="0" collapsed="false">
      <c r="A891" s="399"/>
      <c r="D891" s="399"/>
      <c r="E891" s="399"/>
      <c r="F891" s="399"/>
      <c r="G891" s="399"/>
      <c r="H891" s="399"/>
      <c r="I891" s="399"/>
      <c r="J891" s="399"/>
    </row>
    <row r="892" customFormat="false" ht="15.75" hidden="false" customHeight="true" outlineLevel="0" collapsed="false">
      <c r="A892" s="399"/>
      <c r="D892" s="399"/>
      <c r="E892" s="399"/>
      <c r="F892" s="399"/>
      <c r="G892" s="399"/>
      <c r="H892" s="399"/>
      <c r="I892" s="399"/>
      <c r="J892" s="399"/>
    </row>
    <row r="893" customFormat="false" ht="15.75" hidden="false" customHeight="true" outlineLevel="0" collapsed="false">
      <c r="A893" s="399"/>
      <c r="D893" s="399"/>
      <c r="E893" s="399"/>
      <c r="F893" s="399"/>
      <c r="G893" s="399"/>
      <c r="H893" s="399"/>
      <c r="I893" s="399"/>
      <c r="J893" s="399"/>
    </row>
    <row r="894" customFormat="false" ht="15.75" hidden="false" customHeight="true" outlineLevel="0" collapsed="false">
      <c r="A894" s="399"/>
      <c r="D894" s="399"/>
      <c r="E894" s="399"/>
      <c r="F894" s="399"/>
      <c r="G894" s="399"/>
      <c r="H894" s="399"/>
      <c r="I894" s="399"/>
      <c r="J894" s="399"/>
    </row>
    <row r="895" customFormat="false" ht="15.75" hidden="false" customHeight="true" outlineLevel="0" collapsed="false">
      <c r="A895" s="399"/>
      <c r="D895" s="399"/>
      <c r="E895" s="399"/>
      <c r="F895" s="399"/>
      <c r="G895" s="399"/>
      <c r="H895" s="399"/>
      <c r="I895" s="399"/>
      <c r="J895" s="399"/>
    </row>
    <row r="896" customFormat="false" ht="15.75" hidden="false" customHeight="true" outlineLevel="0" collapsed="false">
      <c r="A896" s="399"/>
      <c r="D896" s="399"/>
      <c r="E896" s="399"/>
      <c r="F896" s="399"/>
      <c r="G896" s="399"/>
      <c r="H896" s="399"/>
      <c r="I896" s="399"/>
      <c r="J896" s="399"/>
    </row>
    <row r="897" customFormat="false" ht="15.75" hidden="false" customHeight="true" outlineLevel="0" collapsed="false">
      <c r="A897" s="399"/>
      <c r="D897" s="399"/>
      <c r="E897" s="399"/>
      <c r="F897" s="399"/>
      <c r="G897" s="399"/>
      <c r="H897" s="399"/>
      <c r="I897" s="399"/>
      <c r="J897" s="399"/>
    </row>
    <row r="898" customFormat="false" ht="15.75" hidden="false" customHeight="true" outlineLevel="0" collapsed="false">
      <c r="A898" s="399"/>
      <c r="D898" s="399"/>
      <c r="E898" s="399"/>
      <c r="F898" s="399"/>
      <c r="G898" s="399"/>
      <c r="H898" s="399"/>
      <c r="I898" s="399"/>
      <c r="J898" s="399"/>
    </row>
    <row r="899" customFormat="false" ht="15.75" hidden="false" customHeight="true" outlineLevel="0" collapsed="false">
      <c r="A899" s="399"/>
      <c r="D899" s="399"/>
      <c r="E899" s="399"/>
      <c r="F899" s="399"/>
      <c r="G899" s="399"/>
      <c r="H899" s="399"/>
      <c r="I899" s="399"/>
      <c r="J899" s="399"/>
    </row>
    <row r="900" customFormat="false" ht="15.75" hidden="false" customHeight="true" outlineLevel="0" collapsed="false">
      <c r="A900" s="399"/>
      <c r="D900" s="399"/>
      <c r="E900" s="399"/>
      <c r="F900" s="399"/>
      <c r="G900" s="399"/>
      <c r="H900" s="399"/>
      <c r="I900" s="399"/>
      <c r="J900" s="399"/>
    </row>
    <row r="901" customFormat="false" ht="15.75" hidden="false" customHeight="true" outlineLevel="0" collapsed="false">
      <c r="A901" s="399"/>
      <c r="D901" s="399"/>
      <c r="E901" s="399"/>
      <c r="F901" s="399"/>
      <c r="G901" s="399"/>
      <c r="H901" s="399"/>
      <c r="I901" s="399"/>
      <c r="J901" s="399"/>
    </row>
    <row r="902" customFormat="false" ht="15.75" hidden="false" customHeight="true" outlineLevel="0" collapsed="false">
      <c r="A902" s="399"/>
      <c r="D902" s="399"/>
      <c r="E902" s="399"/>
      <c r="F902" s="399"/>
      <c r="G902" s="399"/>
      <c r="H902" s="399"/>
      <c r="I902" s="399"/>
      <c r="J902" s="399"/>
    </row>
    <row r="903" customFormat="false" ht="15.75" hidden="false" customHeight="true" outlineLevel="0" collapsed="false">
      <c r="A903" s="399"/>
      <c r="D903" s="399"/>
      <c r="E903" s="399"/>
      <c r="F903" s="399"/>
      <c r="G903" s="399"/>
      <c r="H903" s="399"/>
      <c r="I903" s="399"/>
      <c r="J903" s="399"/>
    </row>
    <row r="904" customFormat="false" ht="15.75" hidden="false" customHeight="true" outlineLevel="0" collapsed="false">
      <c r="A904" s="399"/>
      <c r="D904" s="399"/>
      <c r="E904" s="399"/>
      <c r="F904" s="399"/>
      <c r="G904" s="399"/>
      <c r="H904" s="399"/>
      <c r="I904" s="399"/>
      <c r="J904" s="399"/>
    </row>
    <row r="905" customFormat="false" ht="15.75" hidden="false" customHeight="true" outlineLevel="0" collapsed="false">
      <c r="A905" s="399"/>
      <c r="D905" s="399"/>
      <c r="E905" s="399"/>
      <c r="F905" s="399"/>
      <c r="G905" s="399"/>
      <c r="H905" s="399"/>
      <c r="I905" s="399"/>
      <c r="J905" s="399"/>
    </row>
    <row r="906" customFormat="false" ht="15.75" hidden="false" customHeight="true" outlineLevel="0" collapsed="false">
      <c r="A906" s="399"/>
      <c r="D906" s="399"/>
      <c r="E906" s="399"/>
      <c r="F906" s="399"/>
      <c r="G906" s="399"/>
      <c r="H906" s="399"/>
      <c r="I906" s="399"/>
      <c r="J906" s="399"/>
    </row>
    <row r="907" customFormat="false" ht="15.75" hidden="false" customHeight="true" outlineLevel="0" collapsed="false">
      <c r="A907" s="399"/>
      <c r="D907" s="399"/>
      <c r="E907" s="399"/>
      <c r="F907" s="399"/>
      <c r="G907" s="399"/>
      <c r="H907" s="399"/>
      <c r="I907" s="399"/>
      <c r="J907" s="399"/>
    </row>
    <row r="908" customFormat="false" ht="15.75" hidden="false" customHeight="true" outlineLevel="0" collapsed="false">
      <c r="A908" s="399"/>
      <c r="D908" s="399"/>
      <c r="E908" s="399"/>
      <c r="F908" s="399"/>
      <c r="G908" s="399"/>
      <c r="H908" s="399"/>
      <c r="I908" s="399"/>
      <c r="J908" s="399"/>
    </row>
    <row r="909" customFormat="false" ht="15.75" hidden="false" customHeight="true" outlineLevel="0" collapsed="false">
      <c r="A909" s="399"/>
      <c r="D909" s="399"/>
      <c r="E909" s="399"/>
      <c r="F909" s="399"/>
      <c r="G909" s="399"/>
      <c r="H909" s="399"/>
      <c r="I909" s="399"/>
      <c r="J909" s="399"/>
    </row>
    <row r="910" customFormat="false" ht="15.75" hidden="false" customHeight="true" outlineLevel="0" collapsed="false">
      <c r="A910" s="399"/>
      <c r="D910" s="399"/>
      <c r="E910" s="399"/>
      <c r="F910" s="399"/>
      <c r="G910" s="399"/>
      <c r="H910" s="399"/>
      <c r="I910" s="399"/>
      <c r="J910" s="399"/>
    </row>
    <row r="911" customFormat="false" ht="15.75" hidden="false" customHeight="true" outlineLevel="0" collapsed="false">
      <c r="A911" s="399"/>
      <c r="D911" s="399"/>
      <c r="E911" s="399"/>
      <c r="F911" s="399"/>
      <c r="G911" s="399"/>
      <c r="H911" s="399"/>
      <c r="I911" s="399"/>
      <c r="J911" s="399"/>
    </row>
    <row r="912" customFormat="false" ht="15.75" hidden="false" customHeight="true" outlineLevel="0" collapsed="false">
      <c r="A912" s="399"/>
      <c r="D912" s="399"/>
      <c r="E912" s="399"/>
      <c r="F912" s="399"/>
      <c r="G912" s="399"/>
      <c r="H912" s="399"/>
      <c r="I912" s="399"/>
      <c r="J912" s="399"/>
    </row>
    <row r="913" customFormat="false" ht="15.75" hidden="false" customHeight="true" outlineLevel="0" collapsed="false">
      <c r="A913" s="399"/>
      <c r="D913" s="399"/>
      <c r="E913" s="399"/>
      <c r="F913" s="399"/>
      <c r="G913" s="399"/>
      <c r="H913" s="399"/>
      <c r="I913" s="399"/>
      <c r="J913" s="399"/>
    </row>
    <row r="914" customFormat="false" ht="15.75" hidden="false" customHeight="true" outlineLevel="0" collapsed="false">
      <c r="A914" s="399"/>
      <c r="D914" s="399"/>
      <c r="E914" s="399"/>
      <c r="F914" s="399"/>
      <c r="G914" s="399"/>
      <c r="H914" s="399"/>
      <c r="I914" s="399"/>
      <c r="J914" s="399"/>
    </row>
    <row r="915" customFormat="false" ht="15.75" hidden="false" customHeight="true" outlineLevel="0" collapsed="false">
      <c r="A915" s="399"/>
      <c r="D915" s="399"/>
      <c r="E915" s="399"/>
      <c r="F915" s="399"/>
      <c r="G915" s="399"/>
      <c r="H915" s="399"/>
      <c r="I915" s="399"/>
      <c r="J915" s="399"/>
    </row>
    <row r="916" customFormat="false" ht="15.75" hidden="false" customHeight="true" outlineLevel="0" collapsed="false">
      <c r="A916" s="399"/>
      <c r="D916" s="399"/>
      <c r="E916" s="399"/>
      <c r="F916" s="399"/>
      <c r="G916" s="399"/>
      <c r="H916" s="399"/>
      <c r="I916" s="399"/>
      <c r="J916" s="399"/>
    </row>
    <row r="917" customFormat="false" ht="15.75" hidden="false" customHeight="true" outlineLevel="0" collapsed="false">
      <c r="A917" s="399"/>
      <c r="D917" s="399"/>
      <c r="E917" s="399"/>
      <c r="F917" s="399"/>
      <c r="G917" s="399"/>
      <c r="H917" s="399"/>
      <c r="I917" s="399"/>
      <c r="J917" s="399"/>
    </row>
    <row r="918" customFormat="false" ht="15.75" hidden="false" customHeight="true" outlineLevel="0" collapsed="false">
      <c r="A918" s="399"/>
      <c r="D918" s="399"/>
      <c r="E918" s="399"/>
      <c r="F918" s="399"/>
      <c r="G918" s="399"/>
      <c r="H918" s="399"/>
      <c r="I918" s="399"/>
      <c r="J918" s="399"/>
    </row>
    <row r="919" customFormat="false" ht="15.75" hidden="false" customHeight="true" outlineLevel="0" collapsed="false">
      <c r="A919" s="399"/>
      <c r="D919" s="399"/>
      <c r="E919" s="399"/>
      <c r="F919" s="399"/>
      <c r="G919" s="399"/>
      <c r="H919" s="399"/>
      <c r="I919" s="399"/>
      <c r="J919" s="399"/>
    </row>
    <row r="920" customFormat="false" ht="15.75" hidden="false" customHeight="true" outlineLevel="0" collapsed="false">
      <c r="A920" s="399"/>
      <c r="D920" s="399"/>
      <c r="E920" s="399"/>
      <c r="F920" s="399"/>
      <c r="G920" s="399"/>
      <c r="H920" s="399"/>
      <c r="I920" s="399"/>
      <c r="J920" s="399"/>
    </row>
    <row r="921" customFormat="false" ht="15.75" hidden="false" customHeight="true" outlineLevel="0" collapsed="false">
      <c r="A921" s="399"/>
      <c r="D921" s="399"/>
      <c r="E921" s="399"/>
      <c r="F921" s="399"/>
      <c r="G921" s="399"/>
      <c r="H921" s="399"/>
      <c r="I921" s="399"/>
      <c r="J921" s="399"/>
    </row>
    <row r="922" customFormat="false" ht="15.75" hidden="false" customHeight="true" outlineLevel="0" collapsed="false">
      <c r="A922" s="399"/>
      <c r="D922" s="399"/>
      <c r="E922" s="399"/>
      <c r="F922" s="399"/>
      <c r="G922" s="399"/>
      <c r="H922" s="399"/>
      <c r="I922" s="399"/>
      <c r="J922" s="399"/>
    </row>
    <row r="923" customFormat="false" ht="15.75" hidden="false" customHeight="true" outlineLevel="0" collapsed="false">
      <c r="A923" s="399"/>
      <c r="D923" s="399"/>
      <c r="E923" s="399"/>
      <c r="F923" s="399"/>
      <c r="G923" s="399"/>
      <c r="H923" s="399"/>
      <c r="I923" s="399"/>
      <c r="J923" s="399"/>
    </row>
    <row r="924" customFormat="false" ht="15.75" hidden="false" customHeight="true" outlineLevel="0" collapsed="false">
      <c r="A924" s="399"/>
      <c r="D924" s="399"/>
      <c r="E924" s="399"/>
      <c r="F924" s="399"/>
      <c r="G924" s="399"/>
      <c r="H924" s="399"/>
      <c r="I924" s="399"/>
      <c r="J924" s="399"/>
    </row>
    <row r="925" customFormat="false" ht="15.75" hidden="false" customHeight="true" outlineLevel="0" collapsed="false">
      <c r="A925" s="399"/>
      <c r="D925" s="399"/>
      <c r="E925" s="399"/>
      <c r="F925" s="399"/>
      <c r="G925" s="399"/>
      <c r="H925" s="399"/>
      <c r="I925" s="399"/>
      <c r="J925" s="399"/>
    </row>
    <row r="926" customFormat="false" ht="15.75" hidden="false" customHeight="true" outlineLevel="0" collapsed="false">
      <c r="A926" s="399"/>
      <c r="D926" s="399"/>
      <c r="E926" s="399"/>
      <c r="F926" s="399"/>
      <c r="G926" s="399"/>
      <c r="H926" s="399"/>
      <c r="I926" s="399"/>
      <c r="J926" s="399"/>
    </row>
    <row r="927" customFormat="false" ht="15.75" hidden="false" customHeight="true" outlineLevel="0" collapsed="false">
      <c r="A927" s="399"/>
      <c r="D927" s="399"/>
      <c r="E927" s="399"/>
      <c r="F927" s="399"/>
      <c r="G927" s="399"/>
      <c r="H927" s="399"/>
      <c r="I927" s="399"/>
      <c r="J927" s="399"/>
    </row>
    <row r="928" customFormat="false" ht="15.75" hidden="false" customHeight="true" outlineLevel="0" collapsed="false">
      <c r="A928" s="399"/>
      <c r="D928" s="399"/>
      <c r="E928" s="399"/>
      <c r="F928" s="399"/>
      <c r="G928" s="399"/>
      <c r="H928" s="399"/>
      <c r="I928" s="399"/>
      <c r="J928" s="399"/>
    </row>
    <row r="929" customFormat="false" ht="15.75" hidden="false" customHeight="true" outlineLevel="0" collapsed="false">
      <c r="A929" s="399"/>
      <c r="D929" s="399"/>
      <c r="E929" s="399"/>
      <c r="F929" s="399"/>
      <c r="G929" s="399"/>
      <c r="H929" s="399"/>
      <c r="I929" s="399"/>
      <c r="J929" s="399"/>
    </row>
    <row r="930" customFormat="false" ht="15.75" hidden="false" customHeight="true" outlineLevel="0" collapsed="false">
      <c r="A930" s="399"/>
      <c r="D930" s="399"/>
      <c r="E930" s="399"/>
      <c r="F930" s="399"/>
      <c r="G930" s="399"/>
      <c r="H930" s="399"/>
      <c r="I930" s="399"/>
      <c r="J930" s="399"/>
    </row>
    <row r="931" customFormat="false" ht="15.75" hidden="false" customHeight="true" outlineLevel="0" collapsed="false">
      <c r="A931" s="399"/>
      <c r="D931" s="399"/>
      <c r="E931" s="399"/>
      <c r="F931" s="399"/>
      <c r="G931" s="399"/>
      <c r="H931" s="399"/>
      <c r="I931" s="399"/>
      <c r="J931" s="399"/>
    </row>
    <row r="932" customFormat="false" ht="15.75" hidden="false" customHeight="true" outlineLevel="0" collapsed="false">
      <c r="A932" s="399"/>
      <c r="D932" s="399"/>
      <c r="E932" s="399"/>
      <c r="F932" s="399"/>
      <c r="G932" s="399"/>
      <c r="H932" s="399"/>
      <c r="I932" s="399"/>
      <c r="J932" s="399"/>
    </row>
    <row r="933" customFormat="false" ht="15.75" hidden="false" customHeight="true" outlineLevel="0" collapsed="false">
      <c r="A933" s="399"/>
      <c r="D933" s="399"/>
      <c r="E933" s="399"/>
      <c r="F933" s="399"/>
      <c r="G933" s="399"/>
      <c r="H933" s="399"/>
      <c r="I933" s="399"/>
      <c r="J933" s="399"/>
    </row>
    <row r="934" customFormat="false" ht="15.75" hidden="false" customHeight="true" outlineLevel="0" collapsed="false">
      <c r="A934" s="399"/>
      <c r="D934" s="399"/>
      <c r="E934" s="399"/>
      <c r="F934" s="399"/>
      <c r="G934" s="399"/>
      <c r="H934" s="399"/>
      <c r="I934" s="399"/>
      <c r="J934" s="399"/>
    </row>
    <row r="935" customFormat="false" ht="15.75" hidden="false" customHeight="true" outlineLevel="0" collapsed="false">
      <c r="A935" s="399"/>
      <c r="D935" s="399"/>
      <c r="E935" s="399"/>
      <c r="F935" s="399"/>
      <c r="G935" s="399"/>
      <c r="H935" s="399"/>
      <c r="I935" s="399"/>
      <c r="J935" s="399"/>
    </row>
    <row r="936" customFormat="false" ht="15.75" hidden="false" customHeight="true" outlineLevel="0" collapsed="false">
      <c r="A936" s="399"/>
      <c r="D936" s="399"/>
      <c r="E936" s="399"/>
      <c r="F936" s="399"/>
      <c r="G936" s="399"/>
      <c r="H936" s="399"/>
      <c r="I936" s="399"/>
      <c r="J936" s="399"/>
    </row>
    <row r="937" customFormat="false" ht="15.75" hidden="false" customHeight="true" outlineLevel="0" collapsed="false">
      <c r="A937" s="399"/>
      <c r="D937" s="399"/>
      <c r="E937" s="399"/>
      <c r="F937" s="399"/>
      <c r="G937" s="399"/>
      <c r="H937" s="399"/>
      <c r="I937" s="399"/>
      <c r="J937" s="399"/>
    </row>
    <row r="938" customFormat="false" ht="15.75" hidden="false" customHeight="true" outlineLevel="0" collapsed="false">
      <c r="A938" s="399"/>
      <c r="D938" s="399"/>
      <c r="E938" s="399"/>
      <c r="F938" s="399"/>
      <c r="G938" s="399"/>
      <c r="H938" s="399"/>
      <c r="I938" s="399"/>
      <c r="J938" s="399"/>
    </row>
    <row r="939" customFormat="false" ht="15.75" hidden="false" customHeight="true" outlineLevel="0" collapsed="false">
      <c r="A939" s="399"/>
      <c r="D939" s="399"/>
      <c r="E939" s="399"/>
      <c r="F939" s="399"/>
      <c r="G939" s="399"/>
      <c r="H939" s="399"/>
      <c r="I939" s="399"/>
      <c r="J939" s="399"/>
    </row>
    <row r="940" customFormat="false" ht="15.75" hidden="false" customHeight="true" outlineLevel="0" collapsed="false">
      <c r="A940" s="399"/>
      <c r="D940" s="399"/>
      <c r="E940" s="399"/>
      <c r="F940" s="399"/>
      <c r="G940" s="399"/>
      <c r="H940" s="399"/>
      <c r="I940" s="399"/>
      <c r="J940" s="399"/>
    </row>
    <row r="941" customFormat="false" ht="15.75" hidden="false" customHeight="true" outlineLevel="0" collapsed="false">
      <c r="A941" s="399"/>
      <c r="D941" s="399"/>
      <c r="E941" s="399"/>
      <c r="F941" s="399"/>
      <c r="G941" s="399"/>
      <c r="H941" s="399"/>
      <c r="I941" s="399"/>
      <c r="J941" s="399"/>
    </row>
    <row r="942" customFormat="false" ht="15.75" hidden="false" customHeight="true" outlineLevel="0" collapsed="false">
      <c r="A942" s="399"/>
      <c r="D942" s="399"/>
      <c r="E942" s="399"/>
      <c r="F942" s="399"/>
      <c r="G942" s="399"/>
      <c r="H942" s="399"/>
      <c r="I942" s="399"/>
      <c r="J942" s="399"/>
    </row>
    <row r="943" customFormat="false" ht="15.75" hidden="false" customHeight="true" outlineLevel="0" collapsed="false">
      <c r="A943" s="399"/>
      <c r="D943" s="399"/>
      <c r="E943" s="399"/>
      <c r="F943" s="399"/>
      <c r="G943" s="399"/>
      <c r="H943" s="399"/>
      <c r="I943" s="399"/>
      <c r="J943" s="399"/>
    </row>
    <row r="944" customFormat="false" ht="15.75" hidden="false" customHeight="true" outlineLevel="0" collapsed="false">
      <c r="A944" s="399"/>
      <c r="D944" s="399"/>
      <c r="E944" s="399"/>
      <c r="F944" s="399"/>
      <c r="G944" s="399"/>
      <c r="H944" s="399"/>
      <c r="I944" s="399"/>
      <c r="J944" s="399"/>
    </row>
    <row r="945" customFormat="false" ht="15.75" hidden="false" customHeight="true" outlineLevel="0" collapsed="false">
      <c r="A945" s="399"/>
      <c r="D945" s="399"/>
      <c r="E945" s="399"/>
      <c r="F945" s="399"/>
      <c r="G945" s="399"/>
      <c r="H945" s="399"/>
      <c r="I945" s="399"/>
      <c r="J945" s="399"/>
    </row>
    <row r="946" customFormat="false" ht="15.75" hidden="false" customHeight="true" outlineLevel="0" collapsed="false">
      <c r="A946" s="399"/>
      <c r="D946" s="399"/>
      <c r="E946" s="399"/>
      <c r="F946" s="399"/>
      <c r="G946" s="399"/>
      <c r="H946" s="399"/>
      <c r="I946" s="399"/>
      <c r="J946" s="399"/>
    </row>
    <row r="947" customFormat="false" ht="15.75" hidden="false" customHeight="true" outlineLevel="0" collapsed="false">
      <c r="A947" s="399"/>
      <c r="D947" s="399"/>
      <c r="E947" s="399"/>
      <c r="F947" s="399"/>
      <c r="G947" s="399"/>
      <c r="H947" s="399"/>
      <c r="I947" s="399"/>
      <c r="J947" s="399"/>
    </row>
    <row r="948" customFormat="false" ht="15.75" hidden="false" customHeight="true" outlineLevel="0" collapsed="false">
      <c r="A948" s="399"/>
      <c r="D948" s="399"/>
      <c r="E948" s="399"/>
      <c r="F948" s="399"/>
      <c r="G948" s="399"/>
      <c r="H948" s="399"/>
      <c r="I948" s="399"/>
      <c r="J948" s="399"/>
    </row>
    <row r="949" customFormat="false" ht="15.75" hidden="false" customHeight="true" outlineLevel="0" collapsed="false">
      <c r="A949" s="399"/>
      <c r="D949" s="399"/>
      <c r="E949" s="399"/>
      <c r="F949" s="399"/>
      <c r="G949" s="399"/>
      <c r="H949" s="399"/>
      <c r="I949" s="399"/>
      <c r="J949" s="399"/>
    </row>
    <row r="950" customFormat="false" ht="15.75" hidden="false" customHeight="true" outlineLevel="0" collapsed="false">
      <c r="A950" s="399"/>
      <c r="D950" s="399"/>
      <c r="E950" s="399"/>
      <c r="F950" s="399"/>
      <c r="G950" s="399"/>
      <c r="H950" s="399"/>
      <c r="I950" s="399"/>
      <c r="J950" s="399"/>
    </row>
    <row r="951" customFormat="false" ht="15.75" hidden="false" customHeight="true" outlineLevel="0" collapsed="false">
      <c r="A951" s="399"/>
      <c r="D951" s="399"/>
      <c r="E951" s="399"/>
      <c r="F951" s="399"/>
      <c r="G951" s="399"/>
      <c r="H951" s="399"/>
      <c r="I951" s="399"/>
      <c r="J951" s="399"/>
    </row>
    <row r="952" customFormat="false" ht="15.75" hidden="false" customHeight="true" outlineLevel="0" collapsed="false">
      <c r="A952" s="399"/>
      <c r="D952" s="399"/>
      <c r="E952" s="399"/>
      <c r="F952" s="399"/>
      <c r="G952" s="399"/>
      <c r="H952" s="399"/>
      <c r="I952" s="399"/>
      <c r="J952" s="399"/>
    </row>
    <row r="953" customFormat="false" ht="15.75" hidden="false" customHeight="true" outlineLevel="0" collapsed="false">
      <c r="A953" s="399"/>
      <c r="D953" s="399"/>
      <c r="E953" s="399"/>
      <c r="F953" s="399"/>
      <c r="G953" s="399"/>
      <c r="H953" s="399"/>
      <c r="I953" s="399"/>
      <c r="J953" s="399"/>
    </row>
    <row r="954" customFormat="false" ht="15.75" hidden="false" customHeight="true" outlineLevel="0" collapsed="false">
      <c r="A954" s="399"/>
      <c r="D954" s="399"/>
      <c r="E954" s="399"/>
      <c r="F954" s="399"/>
      <c r="G954" s="399"/>
      <c r="H954" s="399"/>
      <c r="I954" s="399"/>
      <c r="J954" s="399"/>
    </row>
    <row r="955" customFormat="false" ht="15.75" hidden="false" customHeight="true" outlineLevel="0" collapsed="false">
      <c r="A955" s="399"/>
      <c r="D955" s="399"/>
      <c r="E955" s="399"/>
      <c r="F955" s="399"/>
      <c r="G955" s="399"/>
      <c r="H955" s="399"/>
      <c r="I955" s="399"/>
      <c r="J955" s="399"/>
    </row>
    <row r="956" customFormat="false" ht="15.75" hidden="false" customHeight="true" outlineLevel="0" collapsed="false">
      <c r="A956" s="399"/>
      <c r="D956" s="399"/>
      <c r="E956" s="399"/>
      <c r="F956" s="399"/>
      <c r="G956" s="399"/>
      <c r="H956" s="399"/>
      <c r="I956" s="399"/>
      <c r="J956" s="399"/>
    </row>
    <row r="957" customFormat="false" ht="15.75" hidden="false" customHeight="true" outlineLevel="0" collapsed="false">
      <c r="A957" s="399"/>
      <c r="D957" s="399"/>
      <c r="E957" s="399"/>
      <c r="F957" s="399"/>
      <c r="G957" s="399"/>
      <c r="H957" s="399"/>
      <c r="I957" s="399"/>
      <c r="J957" s="399"/>
    </row>
    <row r="958" customFormat="false" ht="15.75" hidden="false" customHeight="true" outlineLevel="0" collapsed="false">
      <c r="A958" s="399"/>
      <c r="D958" s="399"/>
      <c r="E958" s="399"/>
      <c r="F958" s="399"/>
      <c r="G958" s="399"/>
      <c r="H958" s="399"/>
      <c r="I958" s="399"/>
      <c r="J958" s="399"/>
    </row>
    <row r="959" customFormat="false" ht="15.75" hidden="false" customHeight="true" outlineLevel="0" collapsed="false">
      <c r="A959" s="399"/>
      <c r="D959" s="399"/>
      <c r="E959" s="399"/>
      <c r="F959" s="399"/>
      <c r="G959" s="399"/>
      <c r="H959" s="399"/>
      <c r="I959" s="399"/>
      <c r="J959" s="399"/>
    </row>
    <row r="960" customFormat="false" ht="15.75" hidden="false" customHeight="true" outlineLevel="0" collapsed="false">
      <c r="A960" s="399"/>
      <c r="D960" s="399"/>
      <c r="E960" s="399"/>
      <c r="F960" s="399"/>
      <c r="G960" s="399"/>
      <c r="H960" s="399"/>
      <c r="I960" s="399"/>
      <c r="J960" s="399"/>
    </row>
    <row r="961" customFormat="false" ht="15.75" hidden="false" customHeight="true" outlineLevel="0" collapsed="false">
      <c r="A961" s="399"/>
      <c r="D961" s="399"/>
      <c r="E961" s="399"/>
      <c r="F961" s="399"/>
      <c r="G961" s="399"/>
      <c r="H961" s="399"/>
      <c r="I961" s="399"/>
      <c r="J961" s="399"/>
    </row>
    <row r="962" customFormat="false" ht="15.75" hidden="false" customHeight="true" outlineLevel="0" collapsed="false">
      <c r="A962" s="399"/>
      <c r="D962" s="399"/>
      <c r="E962" s="399"/>
      <c r="F962" s="399"/>
      <c r="G962" s="399"/>
      <c r="H962" s="399"/>
      <c r="I962" s="399"/>
      <c r="J962" s="399"/>
    </row>
    <row r="963" customFormat="false" ht="15.75" hidden="false" customHeight="true" outlineLevel="0" collapsed="false">
      <c r="A963" s="399"/>
      <c r="D963" s="399"/>
      <c r="E963" s="399"/>
      <c r="F963" s="399"/>
      <c r="G963" s="399"/>
      <c r="H963" s="399"/>
      <c r="I963" s="399"/>
      <c r="J963" s="399"/>
    </row>
    <row r="964" customFormat="false" ht="15.75" hidden="false" customHeight="true" outlineLevel="0" collapsed="false">
      <c r="A964" s="399"/>
      <c r="D964" s="399"/>
      <c r="E964" s="399"/>
      <c r="F964" s="399"/>
      <c r="G964" s="399"/>
      <c r="H964" s="399"/>
      <c r="I964" s="399"/>
      <c r="J964" s="399"/>
    </row>
    <row r="965" customFormat="false" ht="15.75" hidden="false" customHeight="true" outlineLevel="0" collapsed="false">
      <c r="A965" s="399"/>
      <c r="D965" s="399"/>
      <c r="E965" s="399"/>
      <c r="F965" s="399"/>
      <c r="G965" s="399"/>
      <c r="H965" s="399"/>
      <c r="I965" s="399"/>
      <c r="J965" s="399"/>
    </row>
    <row r="966" customFormat="false" ht="15.75" hidden="false" customHeight="true" outlineLevel="0" collapsed="false">
      <c r="A966" s="399"/>
      <c r="D966" s="399"/>
      <c r="E966" s="399"/>
      <c r="F966" s="399"/>
      <c r="G966" s="399"/>
      <c r="H966" s="399"/>
      <c r="I966" s="399"/>
      <c r="J966" s="399"/>
    </row>
    <row r="967" customFormat="false" ht="15.75" hidden="false" customHeight="true" outlineLevel="0" collapsed="false">
      <c r="A967" s="399"/>
      <c r="D967" s="399"/>
      <c r="E967" s="399"/>
      <c r="F967" s="399"/>
      <c r="G967" s="399"/>
      <c r="H967" s="399"/>
      <c r="I967" s="399"/>
      <c r="J967" s="399"/>
    </row>
    <row r="968" customFormat="false" ht="15.75" hidden="false" customHeight="true" outlineLevel="0" collapsed="false">
      <c r="A968" s="399"/>
      <c r="D968" s="399"/>
      <c r="E968" s="399"/>
      <c r="F968" s="399"/>
      <c r="G968" s="399"/>
      <c r="H968" s="399"/>
      <c r="I968" s="399"/>
      <c r="J968" s="399"/>
    </row>
    <row r="969" customFormat="false" ht="15.75" hidden="false" customHeight="true" outlineLevel="0" collapsed="false">
      <c r="A969" s="399"/>
      <c r="D969" s="399"/>
      <c r="E969" s="399"/>
      <c r="F969" s="399"/>
      <c r="G969" s="399"/>
      <c r="H969" s="399"/>
      <c r="I969" s="399"/>
      <c r="J969" s="399"/>
    </row>
    <row r="970" customFormat="false" ht="15.75" hidden="false" customHeight="true" outlineLevel="0" collapsed="false">
      <c r="A970" s="399"/>
      <c r="D970" s="399"/>
      <c r="E970" s="399"/>
      <c r="F970" s="399"/>
      <c r="G970" s="399"/>
      <c r="H970" s="399"/>
      <c r="I970" s="399"/>
      <c r="J970" s="399"/>
    </row>
    <row r="971" customFormat="false" ht="15.75" hidden="false" customHeight="true" outlineLevel="0" collapsed="false">
      <c r="A971" s="399"/>
      <c r="D971" s="399"/>
      <c r="E971" s="399"/>
      <c r="F971" s="399"/>
      <c r="G971" s="399"/>
      <c r="H971" s="399"/>
      <c r="I971" s="399"/>
      <c r="J971" s="399"/>
    </row>
    <row r="972" customFormat="false" ht="15.75" hidden="false" customHeight="true" outlineLevel="0" collapsed="false">
      <c r="A972" s="399"/>
      <c r="D972" s="399"/>
      <c r="E972" s="399"/>
      <c r="F972" s="399"/>
      <c r="G972" s="399"/>
      <c r="H972" s="399"/>
      <c r="I972" s="399"/>
      <c r="J972" s="399"/>
    </row>
    <row r="973" customFormat="false" ht="15.75" hidden="false" customHeight="true" outlineLevel="0" collapsed="false">
      <c r="A973" s="399"/>
      <c r="D973" s="399"/>
      <c r="E973" s="399"/>
      <c r="F973" s="399"/>
      <c r="G973" s="399"/>
      <c r="H973" s="399"/>
      <c r="I973" s="399"/>
      <c r="J973" s="399"/>
    </row>
    <row r="974" customFormat="false" ht="15.75" hidden="false" customHeight="true" outlineLevel="0" collapsed="false">
      <c r="A974" s="399"/>
      <c r="D974" s="399"/>
      <c r="E974" s="399"/>
      <c r="F974" s="399"/>
      <c r="G974" s="399"/>
      <c r="H974" s="399"/>
      <c r="I974" s="399"/>
      <c r="J974" s="399"/>
    </row>
    <row r="975" customFormat="false" ht="15.75" hidden="false" customHeight="true" outlineLevel="0" collapsed="false">
      <c r="A975" s="399"/>
      <c r="D975" s="399"/>
      <c r="E975" s="399"/>
      <c r="F975" s="399"/>
      <c r="G975" s="399"/>
      <c r="H975" s="399"/>
      <c r="I975" s="399"/>
      <c r="J975" s="399"/>
    </row>
    <row r="976" customFormat="false" ht="15.75" hidden="false" customHeight="true" outlineLevel="0" collapsed="false">
      <c r="A976" s="399"/>
      <c r="D976" s="399"/>
      <c r="E976" s="399"/>
      <c r="F976" s="399"/>
      <c r="G976" s="399"/>
      <c r="H976" s="399"/>
      <c r="I976" s="399"/>
      <c r="J976" s="399"/>
    </row>
    <row r="977" customFormat="false" ht="15.75" hidden="false" customHeight="true" outlineLevel="0" collapsed="false">
      <c r="A977" s="399"/>
      <c r="D977" s="399"/>
      <c r="E977" s="399"/>
      <c r="F977" s="399"/>
      <c r="G977" s="399"/>
      <c r="H977" s="399"/>
      <c r="I977" s="399"/>
      <c r="J977" s="399"/>
    </row>
    <row r="978" customFormat="false" ht="15.75" hidden="false" customHeight="true" outlineLevel="0" collapsed="false">
      <c r="A978" s="399"/>
      <c r="D978" s="399"/>
      <c r="E978" s="399"/>
      <c r="F978" s="399"/>
      <c r="G978" s="399"/>
      <c r="H978" s="399"/>
      <c r="I978" s="399"/>
      <c r="J978" s="399"/>
    </row>
    <row r="979" customFormat="false" ht="15.75" hidden="false" customHeight="true" outlineLevel="0" collapsed="false">
      <c r="A979" s="399"/>
      <c r="D979" s="399"/>
      <c r="E979" s="399"/>
      <c r="F979" s="399"/>
      <c r="G979" s="399"/>
      <c r="H979" s="399"/>
      <c r="I979" s="399"/>
      <c r="J979" s="399"/>
    </row>
    <row r="980" customFormat="false" ht="15.75" hidden="false" customHeight="true" outlineLevel="0" collapsed="false">
      <c r="A980" s="399"/>
      <c r="D980" s="399"/>
      <c r="E980" s="399"/>
      <c r="F980" s="399"/>
      <c r="G980" s="399"/>
      <c r="H980" s="399"/>
      <c r="I980" s="399"/>
      <c r="J980" s="399"/>
    </row>
    <row r="981" customFormat="false" ht="15.75" hidden="false" customHeight="true" outlineLevel="0" collapsed="false">
      <c r="A981" s="399"/>
      <c r="D981" s="399"/>
      <c r="E981" s="399"/>
      <c r="F981" s="399"/>
      <c r="G981" s="399"/>
      <c r="H981" s="399"/>
      <c r="I981" s="399"/>
      <c r="J981" s="399"/>
    </row>
    <row r="982" customFormat="false" ht="15.75" hidden="false" customHeight="true" outlineLevel="0" collapsed="false">
      <c r="A982" s="399"/>
      <c r="D982" s="399"/>
      <c r="E982" s="399"/>
      <c r="F982" s="399"/>
      <c r="G982" s="399"/>
      <c r="H982" s="399"/>
      <c r="I982" s="399"/>
      <c r="J982" s="399"/>
    </row>
    <row r="983" customFormat="false" ht="15.75" hidden="false" customHeight="true" outlineLevel="0" collapsed="false">
      <c r="A983" s="399"/>
      <c r="D983" s="399"/>
      <c r="E983" s="399"/>
      <c r="F983" s="399"/>
      <c r="G983" s="399"/>
      <c r="H983" s="399"/>
      <c r="I983" s="399"/>
      <c r="J983" s="399"/>
    </row>
    <row r="984" customFormat="false" ht="15.75" hidden="false" customHeight="true" outlineLevel="0" collapsed="false">
      <c r="A984" s="399"/>
      <c r="D984" s="399"/>
      <c r="E984" s="399"/>
      <c r="F984" s="399"/>
      <c r="G984" s="399"/>
      <c r="H984" s="399"/>
      <c r="I984" s="399"/>
      <c r="J984" s="399"/>
    </row>
    <row r="985" customFormat="false" ht="15.75" hidden="false" customHeight="true" outlineLevel="0" collapsed="false">
      <c r="A985" s="399"/>
      <c r="D985" s="399"/>
      <c r="E985" s="399"/>
      <c r="F985" s="399"/>
      <c r="G985" s="399"/>
      <c r="H985" s="399"/>
      <c r="I985" s="399"/>
      <c r="J985" s="399"/>
    </row>
    <row r="986" customFormat="false" ht="15.75" hidden="false" customHeight="true" outlineLevel="0" collapsed="false">
      <c r="A986" s="399"/>
      <c r="D986" s="399"/>
      <c r="E986" s="399"/>
      <c r="F986" s="399"/>
      <c r="G986" s="399"/>
      <c r="H986" s="399"/>
      <c r="I986" s="399"/>
      <c r="J986" s="399"/>
    </row>
    <row r="987" customFormat="false" ht="15.75" hidden="false" customHeight="true" outlineLevel="0" collapsed="false">
      <c r="A987" s="399"/>
      <c r="D987" s="399"/>
      <c r="E987" s="399"/>
      <c r="F987" s="399"/>
      <c r="G987" s="399"/>
      <c r="H987" s="399"/>
      <c r="I987" s="399"/>
      <c r="J987" s="399"/>
    </row>
    <row r="988" customFormat="false" ht="15.75" hidden="false" customHeight="true" outlineLevel="0" collapsed="false">
      <c r="A988" s="399"/>
      <c r="D988" s="399"/>
      <c r="E988" s="399"/>
      <c r="F988" s="399"/>
      <c r="G988" s="399"/>
      <c r="H988" s="399"/>
      <c r="I988" s="399"/>
      <c r="J988" s="399"/>
    </row>
    <row r="989" customFormat="false" ht="15.75" hidden="false" customHeight="true" outlineLevel="0" collapsed="false">
      <c r="A989" s="399"/>
      <c r="D989" s="399"/>
      <c r="E989" s="399"/>
      <c r="F989" s="399"/>
      <c r="G989" s="399"/>
      <c r="H989" s="399"/>
      <c r="I989" s="399"/>
      <c r="J989" s="399"/>
    </row>
    <row r="990" customFormat="false" ht="15.75" hidden="false" customHeight="true" outlineLevel="0" collapsed="false">
      <c r="A990" s="399"/>
      <c r="D990" s="399"/>
      <c r="E990" s="399"/>
      <c r="F990" s="399"/>
      <c r="G990" s="399"/>
      <c r="H990" s="399"/>
      <c r="I990" s="399"/>
      <c r="J990" s="399"/>
    </row>
    <row r="991" customFormat="false" ht="15.75" hidden="false" customHeight="true" outlineLevel="0" collapsed="false">
      <c r="A991" s="399"/>
      <c r="D991" s="399"/>
      <c r="E991" s="399"/>
      <c r="F991" s="399"/>
      <c r="G991" s="399"/>
      <c r="H991" s="399"/>
      <c r="I991" s="399"/>
      <c r="J991" s="399"/>
    </row>
    <row r="992" customFormat="false" ht="15.75" hidden="false" customHeight="true" outlineLevel="0" collapsed="false">
      <c r="A992" s="399"/>
      <c r="D992" s="399"/>
      <c r="E992" s="399"/>
      <c r="F992" s="399"/>
      <c r="G992" s="399"/>
      <c r="H992" s="399"/>
      <c r="I992" s="399"/>
      <c r="J992" s="399"/>
    </row>
    <row r="993" customFormat="false" ht="15.75" hidden="false" customHeight="true" outlineLevel="0" collapsed="false">
      <c r="A993" s="399"/>
      <c r="D993" s="399"/>
      <c r="E993" s="399"/>
      <c r="F993" s="399"/>
      <c r="G993" s="399"/>
      <c r="H993" s="399"/>
      <c r="I993" s="399"/>
      <c r="J993" s="399"/>
    </row>
    <row r="994" customFormat="false" ht="15.75" hidden="false" customHeight="true" outlineLevel="0" collapsed="false">
      <c r="A994" s="399"/>
      <c r="D994" s="399"/>
      <c r="E994" s="399"/>
      <c r="F994" s="399"/>
      <c r="G994" s="399"/>
      <c r="H994" s="399"/>
      <c r="I994" s="399"/>
      <c r="J994" s="399"/>
    </row>
    <row r="995" customFormat="false" ht="15.75" hidden="false" customHeight="true" outlineLevel="0" collapsed="false">
      <c r="A995" s="399"/>
      <c r="D995" s="399"/>
      <c r="E995" s="399"/>
      <c r="F995" s="399"/>
      <c r="G995" s="399"/>
      <c r="H995" s="399"/>
      <c r="I995" s="399"/>
      <c r="J995" s="399"/>
    </row>
    <row r="996" customFormat="false" ht="15.75" hidden="false" customHeight="true" outlineLevel="0" collapsed="false">
      <c r="A996" s="399"/>
      <c r="D996" s="399"/>
      <c r="E996" s="399"/>
      <c r="F996" s="399"/>
      <c r="G996" s="399"/>
      <c r="H996" s="399"/>
      <c r="I996" s="399"/>
      <c r="J996" s="399"/>
    </row>
    <row r="997" customFormat="false" ht="15.75" hidden="false" customHeight="true" outlineLevel="0" collapsed="false">
      <c r="A997" s="399"/>
      <c r="D997" s="399"/>
      <c r="E997" s="399"/>
      <c r="F997" s="399"/>
      <c r="G997" s="399"/>
      <c r="H997" s="399"/>
      <c r="I997" s="399"/>
      <c r="J997" s="399"/>
    </row>
    <row r="998" customFormat="false" ht="15.75" hidden="false" customHeight="true" outlineLevel="0" collapsed="false">
      <c r="A998" s="399"/>
      <c r="D998" s="399"/>
      <c r="E998" s="399"/>
      <c r="F998" s="399"/>
      <c r="G998" s="399"/>
      <c r="H998" s="399"/>
      <c r="I998" s="399"/>
      <c r="J998" s="399"/>
    </row>
    <row r="999" customFormat="false" ht="15.75" hidden="false" customHeight="true" outlineLevel="0" collapsed="false">
      <c r="A999" s="399"/>
      <c r="D999" s="399"/>
      <c r="E999" s="399"/>
      <c r="F999" s="399"/>
      <c r="G999" s="399"/>
      <c r="H999" s="399"/>
      <c r="I999" s="399"/>
      <c r="J999" s="399"/>
    </row>
    <row r="1000" customFormat="false" ht="15.75" hidden="false" customHeight="true" outlineLevel="0" collapsed="false">
      <c r="A1000" s="399"/>
      <c r="D1000" s="399"/>
      <c r="E1000" s="399"/>
      <c r="F1000" s="399"/>
      <c r="G1000" s="399"/>
      <c r="H1000" s="399"/>
      <c r="I1000" s="399"/>
      <c r="J1000" s="399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CCCC"/>
    <pageSetUpPr fitToPage="false"/>
  </sheetPr>
  <dimension ref="B1:C10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4.4453125" defaultRowHeight="15" zeroHeight="false" outlineLevelRow="0" outlineLevelCol="0"/>
  <cols>
    <col collapsed="false" customWidth="true" hidden="false" outlineLevel="0" max="1" min="1" style="0" width="2.71"/>
    <col collapsed="false" customWidth="true" hidden="false" outlineLevel="0" max="2" min="2" style="0" width="36.14"/>
    <col collapsed="false" customWidth="true" hidden="false" outlineLevel="0" max="3" min="3" style="0" width="20"/>
    <col collapsed="false" customWidth="true" hidden="false" outlineLevel="0" max="26" min="4" style="0" width="9.14"/>
  </cols>
  <sheetData>
    <row r="1" customFormat="false" ht="9.75" hidden="false" customHeight="true" outlineLevel="0" collapsed="false"/>
    <row r="2" customFormat="false" ht="15" hidden="false" customHeight="false" outlineLevel="0" collapsed="false">
      <c r="B2" s="400" t="s">
        <v>402</v>
      </c>
      <c r="C2" s="401"/>
    </row>
    <row r="3" customFormat="false" ht="15" hidden="false" customHeight="false" outlineLevel="0" collapsed="false">
      <c r="B3" s="400" t="s">
        <v>12</v>
      </c>
      <c r="C3" s="401"/>
    </row>
    <row r="4" customFormat="false" ht="12" hidden="false" customHeight="true" outlineLevel="0" collapsed="false">
      <c r="C4" s="2"/>
    </row>
    <row r="5" customFormat="false" ht="15" hidden="false" customHeight="false" outlineLevel="0" collapsed="false">
      <c r="B5" s="403" t="s">
        <v>1016</v>
      </c>
      <c r="C5" s="403" t="s">
        <v>1017</v>
      </c>
    </row>
    <row r="6" customFormat="false" ht="15" hidden="false" customHeight="false" outlineLevel="0" collapsed="false">
      <c r="B6" s="403" t="s">
        <v>47</v>
      </c>
      <c r="C6" s="5" t="n">
        <v>1</v>
      </c>
    </row>
    <row r="7" customFormat="false" ht="15" hidden="false" customHeight="false" outlineLevel="0" collapsed="false">
      <c r="B7" s="403" t="s">
        <v>142</v>
      </c>
      <c r="C7" s="5" t="n">
        <v>2</v>
      </c>
    </row>
    <row r="8" customFormat="false" ht="15" hidden="false" customHeight="false" outlineLevel="0" collapsed="false">
      <c r="B8" s="403" t="s">
        <v>44</v>
      </c>
      <c r="C8" s="5" t="n">
        <v>3</v>
      </c>
    </row>
    <row r="9" customFormat="false" ht="15" hidden="false" customHeight="false" outlineLevel="0" collapsed="false">
      <c r="B9" s="403" t="s">
        <v>40</v>
      </c>
      <c r="C9" s="5" t="n">
        <v>4</v>
      </c>
    </row>
    <row r="10" customFormat="false" ht="15" hidden="false" customHeight="false" outlineLevel="0" collapsed="false">
      <c r="B10" s="403" t="s">
        <v>77</v>
      </c>
      <c r="C10" s="5" t="n">
        <v>5</v>
      </c>
    </row>
    <row r="11" customFormat="false" ht="15" hidden="false" customHeight="false" outlineLevel="0" collapsed="false">
      <c r="B11" s="403" t="s">
        <v>1018</v>
      </c>
      <c r="C11" s="5" t="n">
        <v>6</v>
      </c>
    </row>
    <row r="12" customFormat="false" ht="15" hidden="false" customHeight="false" outlineLevel="0" collapsed="false">
      <c r="B12" s="403" t="s">
        <v>1019</v>
      </c>
      <c r="C12" s="5" t="n">
        <v>7</v>
      </c>
    </row>
    <row r="13" customFormat="false" ht="15" hidden="false" customHeight="false" outlineLevel="0" collapsed="false">
      <c r="B13" s="403" t="s">
        <v>1020</v>
      </c>
      <c r="C13" s="5" t="n">
        <v>8</v>
      </c>
    </row>
    <row r="14" customFormat="false" ht="15" hidden="false" customHeight="false" outlineLevel="0" collapsed="false">
      <c r="B14" s="403" t="s">
        <v>211</v>
      </c>
      <c r="C14" s="5" t="n">
        <v>9</v>
      </c>
    </row>
    <row r="15" customFormat="false" ht="15" hidden="false" customHeight="false" outlineLevel="0" collapsed="false">
      <c r="B15" s="403" t="s">
        <v>189</v>
      </c>
      <c r="C15" s="5" t="n">
        <v>10</v>
      </c>
    </row>
    <row r="16" customFormat="false" ht="15" hidden="false" customHeight="false" outlineLevel="0" collapsed="false">
      <c r="B16" s="403" t="s">
        <v>1021</v>
      </c>
      <c r="C16" s="5" t="n">
        <v>11</v>
      </c>
    </row>
    <row r="17" customFormat="false" ht="15" hidden="false" customHeight="false" outlineLevel="0" collapsed="false">
      <c r="B17" s="403" t="s">
        <v>1022</v>
      </c>
      <c r="C17" s="5" t="n">
        <v>12</v>
      </c>
    </row>
    <row r="18" customFormat="false" ht="15" hidden="false" customHeight="false" outlineLevel="0" collapsed="false">
      <c r="B18" s="403" t="s">
        <v>81</v>
      </c>
      <c r="C18" s="5" t="n">
        <v>13</v>
      </c>
    </row>
    <row r="19" customFormat="false" ht="15" hidden="false" customHeight="false" outlineLevel="0" collapsed="false">
      <c r="B19" s="403" t="s">
        <v>1023</v>
      </c>
      <c r="C19" s="5" t="n">
        <v>14</v>
      </c>
    </row>
    <row r="20" customFormat="false" ht="15" hidden="false" customHeight="false" outlineLevel="0" collapsed="false">
      <c r="B20" s="403" t="s">
        <v>121</v>
      </c>
      <c r="C20" s="5" t="n">
        <v>15</v>
      </c>
    </row>
    <row r="21" customFormat="false" ht="15.75" hidden="false" customHeight="true" outlineLevel="0" collapsed="false"/>
    <row r="22" customFormat="false" ht="15.75" hidden="false" customHeight="true" outlineLevel="0" collapsed="false"/>
    <row r="23" customFormat="false" ht="15.75" hidden="false" customHeight="true" outlineLevel="0" collapsed="false"/>
    <row r="24" customFormat="false" ht="15.75" hidden="false" customHeight="true" outlineLevel="0" collapsed="false"/>
    <row r="25" customFormat="false" ht="15.75" hidden="false" customHeight="true" outlineLevel="0" collapsed="false"/>
    <row r="26" customFormat="false" ht="15.75" hidden="false" customHeight="true" outlineLevel="0" collapsed="false"/>
    <row r="27" customFormat="false" ht="15.75" hidden="false" customHeight="true" outlineLevel="0" collapsed="false"/>
    <row r="28" customFormat="false" ht="15.75" hidden="false" customHeight="true" outlineLevel="0" collapsed="false"/>
    <row r="29" customFormat="false" ht="15.75" hidden="false" customHeight="true" outlineLevel="0" collapsed="false"/>
    <row r="30" customFormat="false" ht="15.75" hidden="false" customHeight="true" outlineLevel="0" collapsed="false"/>
    <row r="31" customFormat="false" ht="15.75" hidden="false" customHeight="true" outlineLevel="0" collapsed="false"/>
    <row r="32" customFormat="false" ht="15.75" hidden="false" customHeight="true" outlineLevel="0" collapsed="false"/>
    <row r="33" customFormat="false" ht="15.75" hidden="false" customHeight="true" outlineLevel="0" collapsed="false"/>
    <row r="34" customFormat="false" ht="15.75" hidden="false" customHeight="true" outlineLevel="0" collapsed="false"/>
    <row r="35" customFormat="false" ht="15.75" hidden="false" customHeight="true" outlineLevel="0" collapsed="false"/>
    <row r="36" customFormat="false" ht="15.75" hidden="false" customHeight="true" outlineLevel="0" collapsed="false"/>
    <row r="37" customFormat="false" ht="15.75" hidden="false" customHeight="true" outlineLevel="0" collapsed="false"/>
    <row r="38" customFormat="false" ht="15.75" hidden="false" customHeight="true" outlineLevel="0" collapsed="false"/>
    <row r="39" customFormat="false" ht="15.75" hidden="false" customHeight="true" outlineLevel="0" collapsed="false"/>
    <row r="40" customFormat="false" ht="15.75" hidden="false" customHeight="true" outlineLevel="0" collapsed="false"/>
    <row r="41" customFormat="false" ht="15.75" hidden="false" customHeight="true" outlineLevel="0" collapsed="false"/>
    <row r="42" customFormat="false" ht="15.75" hidden="false" customHeight="true" outlineLevel="0" collapsed="false"/>
    <row r="43" customFormat="false" ht="15.75" hidden="false" customHeight="true" outlineLevel="0" collapsed="false"/>
    <row r="44" customFormat="false" ht="15.75" hidden="false" customHeight="true" outlineLevel="0" collapsed="false"/>
    <row r="45" customFormat="false" ht="15.75" hidden="false" customHeight="true" outlineLevel="0" collapsed="false"/>
    <row r="46" customFormat="false" ht="15.75" hidden="false" customHeight="true" outlineLevel="0" collapsed="false"/>
    <row r="47" customFormat="false" ht="15.75" hidden="false" customHeight="true" outlineLevel="0" collapsed="false"/>
    <row r="48" customFormat="false" ht="15.75" hidden="false" customHeight="true" outlineLevel="0" collapsed="false"/>
    <row r="49" customFormat="false" ht="15.75" hidden="false" customHeight="true" outlineLevel="0" collapsed="false"/>
    <row r="50" customFormat="false" ht="15.75" hidden="false" customHeight="true" outlineLevel="0" collapsed="false"/>
    <row r="51" customFormat="false" ht="15.75" hidden="false" customHeight="true" outlineLevel="0" collapsed="false"/>
    <row r="52" customFormat="false" ht="15.75" hidden="false" customHeight="true" outlineLevel="0" collapsed="false"/>
    <row r="53" customFormat="false" ht="15.75" hidden="false" customHeight="true" outlineLevel="0" collapsed="false"/>
    <row r="54" customFormat="false" ht="15.75" hidden="false" customHeight="true" outlineLevel="0" collapsed="false"/>
    <row r="55" customFormat="false" ht="15.75" hidden="false" customHeight="true" outlineLevel="0" collapsed="false"/>
    <row r="56" customFormat="false" ht="15.75" hidden="false" customHeight="true" outlineLevel="0" collapsed="false"/>
    <row r="57" customFormat="false" ht="15.75" hidden="false" customHeight="true" outlineLevel="0" collapsed="false"/>
    <row r="58" customFormat="false" ht="15.75" hidden="false" customHeight="true" outlineLevel="0" collapsed="false"/>
    <row r="59" customFormat="false" ht="15.75" hidden="false" customHeight="true" outlineLevel="0" collapsed="false"/>
    <row r="60" customFormat="false" ht="15.75" hidden="false" customHeight="true" outlineLevel="0" collapsed="false"/>
    <row r="61" customFormat="false" ht="15.75" hidden="false" customHeight="true" outlineLevel="0" collapsed="false"/>
    <row r="62" customFormat="false" ht="15.75" hidden="false" customHeight="true" outlineLevel="0" collapsed="false"/>
    <row r="63" customFormat="false" ht="15.75" hidden="false" customHeight="true" outlineLevel="0" collapsed="false"/>
    <row r="64" customFormat="false" ht="15.75" hidden="false" customHeight="true" outlineLevel="0" collapsed="false"/>
    <row r="65" customFormat="false" ht="15.75" hidden="false" customHeight="true" outlineLevel="0" collapsed="false"/>
    <row r="66" customFormat="false" ht="15.75" hidden="false" customHeight="true" outlineLevel="0" collapsed="false"/>
    <row r="67" customFormat="false" ht="15.75" hidden="false" customHeight="true" outlineLevel="0" collapsed="false"/>
    <row r="68" customFormat="false" ht="15.75" hidden="false" customHeight="true" outlineLevel="0" collapsed="false"/>
    <row r="69" customFormat="false" ht="15.75" hidden="false" customHeight="true" outlineLevel="0" collapsed="false"/>
    <row r="70" customFormat="false" ht="15.75" hidden="false" customHeight="true" outlineLevel="0" collapsed="false"/>
    <row r="71" customFormat="false" ht="15.75" hidden="false" customHeight="true" outlineLevel="0" collapsed="false"/>
    <row r="72" customFormat="false" ht="15.75" hidden="false" customHeight="true" outlineLevel="0" collapsed="false"/>
    <row r="73" customFormat="false" ht="15.75" hidden="false" customHeight="true" outlineLevel="0" collapsed="false"/>
    <row r="74" customFormat="false" ht="15.75" hidden="false" customHeight="true" outlineLevel="0" collapsed="false"/>
    <row r="75" customFormat="false" ht="15.75" hidden="false" customHeight="true" outlineLevel="0" collapsed="false"/>
    <row r="76" customFormat="false" ht="15.75" hidden="false" customHeight="true" outlineLevel="0" collapsed="false"/>
    <row r="77" customFormat="false" ht="15.75" hidden="false" customHeight="true" outlineLevel="0" collapsed="false"/>
    <row r="78" customFormat="false" ht="15.75" hidden="false" customHeight="true" outlineLevel="0" collapsed="false"/>
    <row r="79" customFormat="false" ht="15.75" hidden="false" customHeight="true" outlineLevel="0" collapsed="false"/>
    <row r="80" customFormat="false" ht="15.75" hidden="false" customHeight="true" outlineLevel="0" collapsed="false"/>
    <row r="81" customFormat="false" ht="15.75" hidden="false" customHeight="true" outlineLevel="0" collapsed="false"/>
    <row r="82" customFormat="false" ht="15.75" hidden="false" customHeight="true" outlineLevel="0" collapsed="false"/>
    <row r="83" customFormat="false" ht="15.75" hidden="false" customHeight="true" outlineLevel="0" collapsed="false"/>
    <row r="84" customFormat="false" ht="15.75" hidden="false" customHeight="true" outlineLevel="0" collapsed="false"/>
    <row r="85" customFormat="false" ht="15.75" hidden="false" customHeight="true" outlineLevel="0" collapsed="false"/>
    <row r="86" customFormat="false" ht="15.75" hidden="false" customHeight="true" outlineLevel="0" collapsed="false"/>
    <row r="87" customFormat="false" ht="15.75" hidden="false" customHeight="true" outlineLevel="0" collapsed="false"/>
    <row r="88" customFormat="false" ht="15.75" hidden="false" customHeight="true" outlineLevel="0" collapsed="false"/>
    <row r="89" customFormat="false" ht="15.75" hidden="false" customHeight="true" outlineLevel="0" collapsed="false"/>
    <row r="90" customFormat="false" ht="15.75" hidden="false" customHeight="true" outlineLevel="0" collapsed="false"/>
    <row r="91" customFormat="false" ht="15.75" hidden="false" customHeight="true" outlineLevel="0" collapsed="false"/>
    <row r="92" customFormat="false" ht="15.75" hidden="false" customHeight="true" outlineLevel="0" collapsed="false"/>
    <row r="93" customFormat="false" ht="15.75" hidden="false" customHeight="true" outlineLevel="0" collapsed="false"/>
    <row r="94" customFormat="false" ht="15.75" hidden="false" customHeight="true" outlineLevel="0" collapsed="false"/>
    <row r="95" customFormat="false" ht="15.75" hidden="false" customHeight="true" outlineLevel="0" collapsed="false"/>
    <row r="96" customFormat="false" ht="15.75" hidden="false" customHeight="true" outlineLevel="0" collapsed="false"/>
    <row r="97" customFormat="false" ht="15.75" hidden="false" customHeight="true" outlineLevel="0" collapsed="false"/>
    <row r="98" customFormat="false" ht="15.75" hidden="false" customHeight="true" outlineLevel="0" collapsed="false"/>
    <row r="99" customFormat="false" ht="15.75" hidden="false" customHeight="true" outlineLevel="0" collapsed="false"/>
    <row r="100" customFormat="false" ht="15.75" hidden="false" customHeight="true" outlineLevel="0" collapsed="false"/>
    <row r="101" customFormat="false" ht="15.75" hidden="false" customHeight="true" outlineLevel="0" collapsed="false"/>
    <row r="102" customFormat="false" ht="15.75" hidden="false" customHeight="true" outlineLevel="0" collapsed="false"/>
    <row r="103" customFormat="false" ht="15.75" hidden="false" customHeight="true" outlineLevel="0" collapsed="false"/>
    <row r="104" customFormat="false" ht="15.75" hidden="false" customHeight="true" outlineLevel="0" collapsed="false"/>
    <row r="105" customFormat="false" ht="15.75" hidden="false" customHeight="true" outlineLevel="0" collapsed="false"/>
    <row r="106" customFormat="false" ht="15.75" hidden="false" customHeight="true" outlineLevel="0" collapsed="false"/>
    <row r="107" customFormat="false" ht="15.75" hidden="false" customHeight="true" outlineLevel="0" collapsed="false"/>
    <row r="108" customFormat="false" ht="15.75" hidden="false" customHeight="true" outlineLevel="0" collapsed="false"/>
    <row r="109" customFormat="false" ht="15.75" hidden="false" customHeight="true" outlineLevel="0" collapsed="false"/>
    <row r="110" customFormat="false" ht="15.75" hidden="false" customHeight="true" outlineLevel="0" collapsed="false"/>
    <row r="111" customFormat="false" ht="15.75" hidden="false" customHeight="true" outlineLevel="0" collapsed="false"/>
    <row r="112" customFormat="false" ht="15.75" hidden="false" customHeight="true" outlineLevel="0" collapsed="false"/>
    <row r="113" customFormat="false" ht="15.75" hidden="false" customHeight="true" outlineLevel="0" collapsed="false"/>
    <row r="114" customFormat="false" ht="15.75" hidden="false" customHeight="true" outlineLevel="0" collapsed="false"/>
    <row r="115" customFormat="false" ht="15.75" hidden="false" customHeight="true" outlineLevel="0" collapsed="false"/>
    <row r="116" customFormat="false" ht="15.75" hidden="false" customHeight="true" outlineLevel="0" collapsed="false"/>
    <row r="117" customFormat="false" ht="15.75" hidden="false" customHeight="true" outlineLevel="0" collapsed="false"/>
    <row r="118" customFormat="false" ht="15.75" hidden="false" customHeight="true" outlineLevel="0" collapsed="false"/>
    <row r="119" customFormat="false" ht="15.75" hidden="false" customHeight="true" outlineLevel="0" collapsed="false"/>
    <row r="120" customFormat="false" ht="15.75" hidden="false" customHeight="true" outlineLevel="0" collapsed="false"/>
    <row r="121" customFormat="false" ht="15.75" hidden="false" customHeight="true" outlineLevel="0" collapsed="false"/>
    <row r="122" customFormat="false" ht="15.75" hidden="false" customHeight="true" outlineLevel="0" collapsed="false"/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CCCC"/>
    <pageSetUpPr fitToPage="false"/>
  </sheetPr>
  <dimension ref="B1:C10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4.4453125" defaultRowHeight="15" zeroHeight="false" outlineLevelRow="0" outlineLevelCol="0"/>
  <cols>
    <col collapsed="false" customWidth="true" hidden="false" outlineLevel="0" max="1" min="1" style="0" width="2.71"/>
    <col collapsed="false" customWidth="true" hidden="false" outlineLevel="0" max="2" min="2" style="0" width="21"/>
    <col collapsed="false" customWidth="true" hidden="false" outlineLevel="0" max="3" min="3" style="0" width="20"/>
    <col collapsed="false" customWidth="true" hidden="false" outlineLevel="0" max="26" min="4" style="0" width="9.14"/>
  </cols>
  <sheetData>
    <row r="1" customFormat="false" ht="16.5" hidden="false" customHeight="true" outlineLevel="0" collapsed="false"/>
    <row r="2" customFormat="false" ht="15" hidden="false" customHeight="false" outlineLevel="0" collapsed="false">
      <c r="B2" s="400" t="s">
        <v>402</v>
      </c>
      <c r="C2" s="401"/>
    </row>
    <row r="3" customFormat="false" ht="15" hidden="false" customHeight="false" outlineLevel="0" collapsed="false">
      <c r="B3" s="400" t="s">
        <v>599</v>
      </c>
      <c r="C3" s="401"/>
    </row>
    <row r="4" customFormat="false" ht="15" hidden="false" customHeight="false" outlineLevel="0" collapsed="false">
      <c r="B4" s="423"/>
      <c r="C4" s="2"/>
    </row>
    <row r="5" customFormat="false" ht="15" hidden="false" customHeight="false" outlineLevel="0" collapsed="false">
      <c r="B5" s="403" t="s">
        <v>1024</v>
      </c>
      <c r="C5" s="403" t="s">
        <v>1025</v>
      </c>
    </row>
    <row r="6" customFormat="false" ht="15" hidden="false" customHeight="false" outlineLevel="0" collapsed="false">
      <c r="B6" s="403" t="s">
        <v>48</v>
      </c>
      <c r="C6" s="5" t="n">
        <v>1</v>
      </c>
    </row>
    <row r="7" customFormat="false" ht="15" hidden="false" customHeight="false" outlineLevel="0" collapsed="false">
      <c r="B7" s="403" t="s">
        <v>45</v>
      </c>
      <c r="C7" s="5" t="n">
        <v>2</v>
      </c>
    </row>
    <row r="8" customFormat="false" ht="15" hidden="false" customHeight="false" outlineLevel="0" collapsed="false">
      <c r="B8" s="403" t="s">
        <v>2</v>
      </c>
      <c r="C8" s="5" t="n">
        <v>3</v>
      </c>
    </row>
    <row r="9" customFormat="false" ht="15" hidden="false" customHeight="false" outlineLevel="0" collapsed="false">
      <c r="B9" s="403" t="s">
        <v>414</v>
      </c>
      <c r="C9" s="5" t="n">
        <v>4</v>
      </c>
    </row>
    <row r="10" customFormat="false" ht="15" hidden="false" customHeight="false" outlineLevel="0" collapsed="false">
      <c r="B10" s="403" t="s">
        <v>417</v>
      </c>
      <c r="C10" s="5" t="n">
        <v>5</v>
      </c>
    </row>
    <row r="11" customFormat="false" ht="15" hidden="false" customHeight="false" outlineLevel="0" collapsed="false">
      <c r="B11" s="403" t="s">
        <v>411</v>
      </c>
      <c r="C11" s="5" t="n">
        <v>6</v>
      </c>
    </row>
    <row r="12" customFormat="false" ht="15" hidden="false" customHeight="false" outlineLevel="0" collapsed="false">
      <c r="B12" s="403" t="s">
        <v>410</v>
      </c>
      <c r="C12" s="5" t="n">
        <v>7</v>
      </c>
    </row>
    <row r="13" customFormat="false" ht="15" hidden="false" customHeight="false" outlineLevel="0" collapsed="false">
      <c r="B13" s="403" t="s">
        <v>415</v>
      </c>
      <c r="C13" s="5" t="n">
        <v>8</v>
      </c>
    </row>
    <row r="21" customFormat="false" ht="15.75" hidden="false" customHeight="true" outlineLevel="0" collapsed="false"/>
    <row r="22" customFormat="false" ht="15.75" hidden="false" customHeight="true" outlineLevel="0" collapsed="false"/>
    <row r="23" customFormat="false" ht="15.75" hidden="false" customHeight="true" outlineLevel="0" collapsed="false"/>
    <row r="24" customFormat="false" ht="15.75" hidden="false" customHeight="true" outlineLevel="0" collapsed="false"/>
    <row r="25" customFormat="false" ht="15.75" hidden="false" customHeight="true" outlineLevel="0" collapsed="false"/>
    <row r="26" customFormat="false" ht="15.75" hidden="false" customHeight="true" outlineLevel="0" collapsed="false"/>
    <row r="27" customFormat="false" ht="15.75" hidden="false" customHeight="true" outlineLevel="0" collapsed="false"/>
    <row r="28" customFormat="false" ht="15.75" hidden="false" customHeight="true" outlineLevel="0" collapsed="false"/>
    <row r="29" customFormat="false" ht="15.75" hidden="false" customHeight="true" outlineLevel="0" collapsed="false"/>
    <row r="30" customFormat="false" ht="15.75" hidden="false" customHeight="true" outlineLevel="0" collapsed="false"/>
    <row r="31" customFormat="false" ht="15.75" hidden="false" customHeight="true" outlineLevel="0" collapsed="false"/>
    <row r="32" customFormat="false" ht="15.75" hidden="false" customHeight="true" outlineLevel="0" collapsed="false"/>
    <row r="33" customFormat="false" ht="15.75" hidden="false" customHeight="true" outlineLevel="0" collapsed="false"/>
    <row r="34" customFormat="false" ht="15.75" hidden="false" customHeight="true" outlineLevel="0" collapsed="false"/>
    <row r="35" customFormat="false" ht="15.75" hidden="false" customHeight="true" outlineLevel="0" collapsed="false"/>
    <row r="36" customFormat="false" ht="15.75" hidden="false" customHeight="true" outlineLevel="0" collapsed="false"/>
    <row r="37" customFormat="false" ht="15.75" hidden="false" customHeight="true" outlineLevel="0" collapsed="false"/>
    <row r="38" customFormat="false" ht="15.75" hidden="false" customHeight="true" outlineLevel="0" collapsed="false"/>
    <row r="39" customFormat="false" ht="15.75" hidden="false" customHeight="true" outlineLevel="0" collapsed="false"/>
    <row r="40" customFormat="false" ht="15.75" hidden="false" customHeight="true" outlineLevel="0" collapsed="false"/>
    <row r="41" customFormat="false" ht="15.75" hidden="false" customHeight="true" outlineLevel="0" collapsed="false"/>
    <row r="42" customFormat="false" ht="15.75" hidden="false" customHeight="true" outlineLevel="0" collapsed="false"/>
    <row r="43" customFormat="false" ht="15.75" hidden="false" customHeight="true" outlineLevel="0" collapsed="false"/>
    <row r="44" customFormat="false" ht="15.75" hidden="false" customHeight="true" outlineLevel="0" collapsed="false"/>
    <row r="45" customFormat="false" ht="15.75" hidden="false" customHeight="true" outlineLevel="0" collapsed="false"/>
    <row r="46" customFormat="false" ht="15.75" hidden="false" customHeight="true" outlineLevel="0" collapsed="false"/>
    <row r="47" customFormat="false" ht="15.75" hidden="false" customHeight="true" outlineLevel="0" collapsed="false"/>
    <row r="48" customFormat="false" ht="15.75" hidden="false" customHeight="true" outlineLevel="0" collapsed="false"/>
    <row r="49" customFormat="false" ht="15.75" hidden="false" customHeight="true" outlineLevel="0" collapsed="false"/>
    <row r="50" customFormat="false" ht="15.75" hidden="false" customHeight="true" outlineLevel="0" collapsed="false"/>
    <row r="51" customFormat="false" ht="15.75" hidden="false" customHeight="true" outlineLevel="0" collapsed="false"/>
    <row r="52" customFormat="false" ht="15.75" hidden="false" customHeight="true" outlineLevel="0" collapsed="false"/>
    <row r="53" customFormat="false" ht="15.75" hidden="false" customHeight="true" outlineLevel="0" collapsed="false"/>
    <row r="54" customFormat="false" ht="15.75" hidden="false" customHeight="true" outlineLevel="0" collapsed="false"/>
    <row r="55" customFormat="false" ht="15.75" hidden="false" customHeight="true" outlineLevel="0" collapsed="false"/>
    <row r="56" customFormat="false" ht="15.75" hidden="false" customHeight="true" outlineLevel="0" collapsed="false"/>
    <row r="57" customFormat="false" ht="15.75" hidden="false" customHeight="true" outlineLevel="0" collapsed="false"/>
    <row r="58" customFormat="false" ht="15.75" hidden="false" customHeight="true" outlineLevel="0" collapsed="false"/>
    <row r="59" customFormat="false" ht="15.75" hidden="false" customHeight="true" outlineLevel="0" collapsed="false"/>
    <row r="60" customFormat="false" ht="15.75" hidden="false" customHeight="true" outlineLevel="0" collapsed="false"/>
    <row r="61" customFormat="false" ht="15.75" hidden="false" customHeight="true" outlineLevel="0" collapsed="false"/>
    <row r="62" customFormat="false" ht="15.75" hidden="false" customHeight="true" outlineLevel="0" collapsed="false"/>
    <row r="63" customFormat="false" ht="15.75" hidden="false" customHeight="true" outlineLevel="0" collapsed="false"/>
    <row r="64" customFormat="false" ht="15.75" hidden="false" customHeight="true" outlineLevel="0" collapsed="false"/>
    <row r="65" customFormat="false" ht="15.75" hidden="false" customHeight="true" outlineLevel="0" collapsed="false"/>
    <row r="66" customFormat="false" ht="15.75" hidden="false" customHeight="true" outlineLevel="0" collapsed="false"/>
    <row r="67" customFormat="false" ht="15.75" hidden="false" customHeight="true" outlineLevel="0" collapsed="false"/>
    <row r="68" customFormat="false" ht="15.75" hidden="false" customHeight="true" outlineLevel="0" collapsed="false"/>
    <row r="69" customFormat="false" ht="15.75" hidden="false" customHeight="true" outlineLevel="0" collapsed="false"/>
    <row r="70" customFormat="false" ht="15.75" hidden="false" customHeight="true" outlineLevel="0" collapsed="false"/>
    <row r="71" customFormat="false" ht="15.75" hidden="false" customHeight="true" outlineLevel="0" collapsed="false"/>
    <row r="72" customFormat="false" ht="15.75" hidden="false" customHeight="true" outlineLevel="0" collapsed="false"/>
    <row r="73" customFormat="false" ht="15.75" hidden="false" customHeight="true" outlineLevel="0" collapsed="false"/>
    <row r="74" customFormat="false" ht="15.75" hidden="false" customHeight="true" outlineLevel="0" collapsed="false"/>
    <row r="75" customFormat="false" ht="15.75" hidden="false" customHeight="true" outlineLevel="0" collapsed="false"/>
    <row r="76" customFormat="false" ht="15.75" hidden="false" customHeight="true" outlineLevel="0" collapsed="false"/>
    <row r="77" customFormat="false" ht="15.75" hidden="false" customHeight="true" outlineLevel="0" collapsed="false"/>
    <row r="78" customFormat="false" ht="15.75" hidden="false" customHeight="true" outlineLevel="0" collapsed="false"/>
    <row r="79" customFormat="false" ht="15.75" hidden="false" customHeight="true" outlineLevel="0" collapsed="false"/>
    <row r="80" customFormat="false" ht="15.75" hidden="false" customHeight="true" outlineLevel="0" collapsed="false"/>
    <row r="81" customFormat="false" ht="15.75" hidden="false" customHeight="true" outlineLevel="0" collapsed="false"/>
    <row r="82" customFormat="false" ht="15.75" hidden="false" customHeight="true" outlineLevel="0" collapsed="false"/>
    <row r="83" customFormat="false" ht="15.75" hidden="false" customHeight="true" outlineLevel="0" collapsed="false"/>
    <row r="84" customFormat="false" ht="15.75" hidden="false" customHeight="true" outlineLevel="0" collapsed="false"/>
    <row r="85" customFormat="false" ht="15.75" hidden="false" customHeight="true" outlineLevel="0" collapsed="false"/>
    <row r="86" customFormat="false" ht="15.75" hidden="false" customHeight="true" outlineLevel="0" collapsed="false"/>
    <row r="87" customFormat="false" ht="15.75" hidden="false" customHeight="true" outlineLevel="0" collapsed="false"/>
    <row r="88" customFormat="false" ht="15.75" hidden="false" customHeight="true" outlineLevel="0" collapsed="false"/>
    <row r="89" customFormat="false" ht="15.75" hidden="false" customHeight="true" outlineLevel="0" collapsed="false"/>
    <row r="90" customFormat="false" ht="15.75" hidden="false" customHeight="true" outlineLevel="0" collapsed="false"/>
    <row r="91" customFormat="false" ht="15.75" hidden="false" customHeight="true" outlineLevel="0" collapsed="false"/>
    <row r="92" customFormat="false" ht="15.75" hidden="false" customHeight="true" outlineLevel="0" collapsed="false"/>
    <row r="93" customFormat="false" ht="15.75" hidden="false" customHeight="true" outlineLevel="0" collapsed="false"/>
    <row r="94" customFormat="false" ht="15.75" hidden="false" customHeight="true" outlineLevel="0" collapsed="false"/>
    <row r="95" customFormat="false" ht="15.75" hidden="false" customHeight="true" outlineLevel="0" collapsed="false"/>
    <row r="96" customFormat="false" ht="15.75" hidden="false" customHeight="true" outlineLevel="0" collapsed="false"/>
    <row r="97" customFormat="false" ht="15.75" hidden="false" customHeight="true" outlineLevel="0" collapsed="false"/>
    <row r="98" customFormat="false" ht="15.75" hidden="false" customHeight="true" outlineLevel="0" collapsed="false"/>
    <row r="99" customFormat="false" ht="15.75" hidden="false" customHeight="true" outlineLevel="0" collapsed="false"/>
    <row r="100" customFormat="false" ht="15.75" hidden="false" customHeight="true" outlineLevel="0" collapsed="false"/>
    <row r="101" customFormat="false" ht="15.75" hidden="false" customHeight="true" outlineLevel="0" collapsed="false"/>
    <row r="102" customFormat="false" ht="15.75" hidden="false" customHeight="true" outlineLevel="0" collapsed="false"/>
    <row r="103" customFormat="false" ht="15.75" hidden="false" customHeight="true" outlineLevel="0" collapsed="false"/>
    <row r="104" customFormat="false" ht="15.75" hidden="false" customHeight="true" outlineLevel="0" collapsed="false"/>
    <row r="105" customFormat="false" ht="15.75" hidden="false" customHeight="true" outlineLevel="0" collapsed="false"/>
    <row r="106" customFormat="false" ht="15.75" hidden="false" customHeight="true" outlineLevel="0" collapsed="false"/>
    <row r="107" customFormat="false" ht="15.75" hidden="false" customHeight="true" outlineLevel="0" collapsed="false"/>
    <row r="108" customFormat="false" ht="15.75" hidden="false" customHeight="true" outlineLevel="0" collapsed="false"/>
    <row r="109" customFormat="false" ht="15.75" hidden="false" customHeight="true" outlineLevel="0" collapsed="false"/>
    <row r="110" customFormat="false" ht="15.75" hidden="false" customHeight="true" outlineLevel="0" collapsed="false"/>
    <row r="111" customFormat="false" ht="15.75" hidden="false" customHeight="true" outlineLevel="0" collapsed="false"/>
    <row r="112" customFormat="false" ht="15.75" hidden="false" customHeight="true" outlineLevel="0" collapsed="false"/>
    <row r="113" customFormat="false" ht="15.75" hidden="false" customHeight="true" outlineLevel="0" collapsed="false"/>
    <row r="114" customFormat="false" ht="15.75" hidden="false" customHeight="true" outlineLevel="0" collapsed="false"/>
    <row r="115" customFormat="false" ht="15.75" hidden="false" customHeight="true" outlineLevel="0" collapsed="false"/>
    <row r="116" customFormat="false" ht="15.75" hidden="false" customHeight="true" outlineLevel="0" collapsed="false"/>
    <row r="117" customFormat="false" ht="15.75" hidden="false" customHeight="true" outlineLevel="0" collapsed="false"/>
    <row r="118" customFormat="false" ht="15.75" hidden="false" customHeight="true" outlineLevel="0" collapsed="false"/>
    <row r="119" customFormat="false" ht="15.75" hidden="false" customHeight="true" outlineLevel="0" collapsed="false"/>
    <row r="120" customFormat="false" ht="15.75" hidden="false" customHeight="true" outlineLevel="0" collapsed="false"/>
    <row r="121" customFormat="false" ht="15.75" hidden="false" customHeight="true" outlineLevel="0" collapsed="false"/>
    <row r="122" customFormat="false" ht="15.75" hidden="false" customHeight="true" outlineLevel="0" collapsed="false"/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4.4453125" defaultRowHeight="15" zeroHeight="false" outlineLevelRow="0" outlineLevelCol="0"/>
  <cols>
    <col collapsed="false" customWidth="true" hidden="false" outlineLevel="0" max="1" min="1" style="0" width="3.29"/>
    <col collapsed="false" customWidth="true" hidden="false" outlineLevel="0" max="2" min="2" style="0" width="59.15"/>
    <col collapsed="false" customWidth="true" hidden="false" outlineLevel="0" max="3" min="3" style="0" width="24.43"/>
    <col collapsed="false" customWidth="true" hidden="false" outlineLevel="0" max="4" min="4" style="0" width="80.29"/>
    <col collapsed="false" customWidth="true" hidden="false" outlineLevel="0" max="5" min="5" style="0" width="10.29"/>
    <col collapsed="false" customWidth="true" hidden="false" outlineLevel="0" max="26" min="6" style="0" width="10.71"/>
  </cols>
  <sheetData>
    <row r="1" customFormat="false" ht="15" hidden="false" customHeight="false" outlineLevel="0" collapsed="false">
      <c r="A1" s="399"/>
      <c r="B1" s="399"/>
      <c r="C1" s="424"/>
      <c r="D1" s="399"/>
      <c r="E1" s="424"/>
      <c r="F1" s="399"/>
      <c r="G1" s="399"/>
      <c r="H1" s="399"/>
      <c r="I1" s="399"/>
      <c r="J1" s="399"/>
      <c r="K1" s="399"/>
      <c r="L1" s="399"/>
      <c r="M1" s="399"/>
      <c r="N1" s="399"/>
      <c r="O1" s="399"/>
      <c r="P1" s="399"/>
      <c r="Q1" s="399"/>
      <c r="R1" s="399"/>
      <c r="S1" s="399"/>
      <c r="T1" s="399"/>
      <c r="U1" s="399"/>
      <c r="V1" s="399"/>
      <c r="W1" s="399"/>
      <c r="X1" s="399"/>
      <c r="Y1" s="399"/>
      <c r="Z1" s="399"/>
    </row>
    <row r="2" customFormat="false" ht="23.25" hidden="false" customHeight="true" outlineLevel="0" collapsed="false">
      <c r="A2" s="399"/>
      <c r="B2" s="400" t="s">
        <v>1026</v>
      </c>
      <c r="C2" s="425"/>
      <c r="D2" s="401"/>
      <c r="E2" s="426"/>
    </row>
    <row r="3" customFormat="false" ht="15" hidden="false" customHeight="false" outlineLevel="0" collapsed="false">
      <c r="A3" s="399"/>
      <c r="B3" s="399"/>
      <c r="C3" s="424"/>
      <c r="D3" s="399"/>
      <c r="E3" s="424"/>
      <c r="F3" s="399"/>
      <c r="G3" s="399"/>
      <c r="H3" s="399"/>
      <c r="I3" s="399"/>
      <c r="J3" s="399"/>
      <c r="K3" s="399"/>
      <c r="L3" s="399"/>
      <c r="M3" s="399"/>
      <c r="N3" s="399"/>
      <c r="O3" s="399"/>
      <c r="P3" s="399"/>
      <c r="Q3" s="399"/>
      <c r="R3" s="399"/>
      <c r="S3" s="399"/>
      <c r="T3" s="399"/>
      <c r="U3" s="399"/>
      <c r="V3" s="399"/>
      <c r="W3" s="399"/>
      <c r="X3" s="399"/>
      <c r="Y3" s="399"/>
      <c r="Z3" s="399"/>
    </row>
    <row r="4" customFormat="false" ht="15" hidden="false" customHeight="false" outlineLevel="0" collapsed="false">
      <c r="A4" s="399"/>
      <c r="B4" s="426" t="s">
        <v>1027</v>
      </c>
      <c r="C4" s="426" t="s">
        <v>1028</v>
      </c>
      <c r="D4" s="426" t="s">
        <v>1029</v>
      </c>
      <c r="E4" s="426"/>
    </row>
    <row r="5" customFormat="false" ht="15" hidden="false" customHeight="false" outlineLevel="0" collapsed="false">
      <c r="A5" s="399"/>
      <c r="B5" s="427" t="s">
        <v>1030</v>
      </c>
      <c r="C5" s="428" t="s">
        <v>1031</v>
      </c>
      <c r="D5" s="427" t="s">
        <v>1032</v>
      </c>
      <c r="E5" s="426"/>
    </row>
    <row r="6" customFormat="false" ht="15" hidden="false" customHeight="false" outlineLevel="0" collapsed="false">
      <c r="A6" s="399"/>
      <c r="B6" s="427" t="s">
        <v>1033</v>
      </c>
      <c r="C6" s="428" t="s">
        <v>1031</v>
      </c>
      <c r="D6" s="427" t="s">
        <v>1032</v>
      </c>
      <c r="E6" s="426"/>
    </row>
    <row r="7" customFormat="false" ht="15" hidden="false" customHeight="false" outlineLevel="0" collapsed="false">
      <c r="A7" s="399"/>
      <c r="B7" s="427" t="s">
        <v>1034</v>
      </c>
      <c r="C7" s="428" t="s">
        <v>1031</v>
      </c>
      <c r="D7" s="427" t="s">
        <v>1032</v>
      </c>
      <c r="E7" s="426"/>
    </row>
    <row r="8" customFormat="false" ht="15" hidden="false" customHeight="false" outlineLevel="0" collapsed="false">
      <c r="A8" s="399"/>
      <c r="B8" s="427" t="s">
        <v>1035</v>
      </c>
      <c r="C8" s="428" t="s">
        <v>1031</v>
      </c>
      <c r="D8" s="427" t="s">
        <v>1032</v>
      </c>
      <c r="E8" s="426"/>
    </row>
    <row r="9" customFormat="false" ht="15" hidden="false" customHeight="false" outlineLevel="0" collapsed="false">
      <c r="A9" s="399"/>
      <c r="B9" s="429" t="s">
        <v>1036</v>
      </c>
      <c r="C9" s="430" t="s">
        <v>280</v>
      </c>
      <c r="D9" s="431" t="s">
        <v>1037</v>
      </c>
      <c r="E9" s="426"/>
    </row>
    <row r="10" customFormat="false" ht="15" hidden="false" customHeight="false" outlineLevel="0" collapsed="false">
      <c r="A10" s="399"/>
      <c r="B10" s="427" t="s">
        <v>1038</v>
      </c>
      <c r="C10" s="428" t="s">
        <v>1031</v>
      </c>
      <c r="D10" s="427" t="s">
        <v>1032</v>
      </c>
      <c r="E10" s="426"/>
    </row>
    <row r="11" customFormat="false" ht="15" hidden="false" customHeight="false" outlineLevel="0" collapsed="false">
      <c r="A11" s="399"/>
      <c r="B11" s="427" t="s">
        <v>1039</v>
      </c>
      <c r="C11" s="428" t="s">
        <v>1031</v>
      </c>
      <c r="D11" s="427" t="s">
        <v>1032</v>
      </c>
      <c r="E11" s="426"/>
    </row>
    <row r="12" customFormat="false" ht="15" hidden="false" customHeight="false" outlineLevel="0" collapsed="false">
      <c r="A12" s="399"/>
      <c r="B12" s="427" t="s">
        <v>1040</v>
      </c>
      <c r="C12" s="428" t="s">
        <v>1031</v>
      </c>
      <c r="D12" s="427" t="s">
        <v>1032</v>
      </c>
      <c r="E12" s="426"/>
    </row>
    <row r="13" customFormat="false" ht="15" hidden="false" customHeight="false" outlineLevel="0" collapsed="false">
      <c r="A13" s="399"/>
      <c r="B13" s="431" t="s">
        <v>1041</v>
      </c>
      <c r="C13" s="430" t="s">
        <v>281</v>
      </c>
      <c r="D13" s="431" t="s">
        <v>1037</v>
      </c>
      <c r="E13" s="426"/>
    </row>
    <row r="14" customFormat="false" ht="15" hidden="false" customHeight="false" outlineLevel="0" collapsed="false">
      <c r="A14" s="399"/>
      <c r="B14" s="427" t="s">
        <v>1042</v>
      </c>
      <c r="C14" s="428" t="s">
        <v>1031</v>
      </c>
      <c r="D14" s="427" t="s">
        <v>1032</v>
      </c>
      <c r="E14" s="426"/>
    </row>
    <row r="15" customFormat="false" ht="15" hidden="false" customHeight="false" outlineLevel="0" collapsed="false">
      <c r="A15" s="399"/>
      <c r="B15" s="429" t="s">
        <v>1043</v>
      </c>
      <c r="C15" s="430" t="s">
        <v>282</v>
      </c>
      <c r="D15" s="431" t="s">
        <v>1037</v>
      </c>
      <c r="E15" s="426"/>
    </row>
    <row r="16" customFormat="false" ht="15" hidden="false" customHeight="false" outlineLevel="0" collapsed="false">
      <c r="A16" s="399"/>
      <c r="B16" s="432" t="s">
        <v>1044</v>
      </c>
      <c r="C16" s="433" t="s">
        <v>283</v>
      </c>
      <c r="D16" s="434" t="s">
        <v>1045</v>
      </c>
      <c r="E16" s="426"/>
    </row>
    <row r="17" customFormat="false" ht="15" hidden="false" customHeight="false" outlineLevel="0" collapsed="false">
      <c r="A17" s="399"/>
      <c r="B17" s="429" t="s">
        <v>1046</v>
      </c>
      <c r="C17" s="430" t="s">
        <v>285</v>
      </c>
      <c r="D17" s="431" t="s">
        <v>1037</v>
      </c>
      <c r="E17" s="426"/>
    </row>
    <row r="18" customFormat="false" ht="15" hidden="false" customHeight="false" outlineLevel="0" collapsed="false">
      <c r="A18" s="399"/>
      <c r="B18" s="429" t="s">
        <v>1047</v>
      </c>
      <c r="C18" s="430" t="s">
        <v>286</v>
      </c>
      <c r="D18" s="431" t="s">
        <v>1037</v>
      </c>
      <c r="E18" s="426"/>
    </row>
    <row r="19" customFormat="false" ht="15" hidden="false" customHeight="false" outlineLevel="0" collapsed="false">
      <c r="A19" s="399"/>
      <c r="B19" s="429" t="s">
        <v>1048</v>
      </c>
      <c r="C19" s="430" t="s">
        <v>287</v>
      </c>
      <c r="D19" s="431" t="s">
        <v>1037</v>
      </c>
      <c r="E19" s="426"/>
    </row>
    <row r="20" customFormat="false" ht="15" hidden="false" customHeight="false" outlineLevel="0" collapsed="false">
      <c r="A20" s="399"/>
      <c r="B20" s="429" t="s">
        <v>1049</v>
      </c>
      <c r="C20" s="430" t="s">
        <v>293</v>
      </c>
      <c r="D20" s="431" t="s">
        <v>1037</v>
      </c>
      <c r="E20" s="426"/>
    </row>
    <row r="21" customFormat="false" ht="15.75" hidden="false" customHeight="true" outlineLevel="0" collapsed="false">
      <c r="A21" s="399"/>
      <c r="B21" s="429" t="s">
        <v>1050</v>
      </c>
      <c r="C21" s="430" t="s">
        <v>294</v>
      </c>
      <c r="D21" s="431" t="s">
        <v>1037</v>
      </c>
      <c r="E21" s="426"/>
    </row>
    <row r="22" customFormat="false" ht="15.75" hidden="false" customHeight="true" outlineLevel="0" collapsed="false">
      <c r="A22" s="399"/>
      <c r="B22" s="429" t="s">
        <v>1051</v>
      </c>
      <c r="C22" s="430" t="s">
        <v>295</v>
      </c>
      <c r="D22" s="431" t="s">
        <v>1037</v>
      </c>
      <c r="E22" s="426"/>
    </row>
    <row r="23" customFormat="false" ht="15.75" hidden="false" customHeight="true" outlineLevel="0" collapsed="false">
      <c r="A23" s="399"/>
      <c r="B23" s="429" t="s">
        <v>1052</v>
      </c>
      <c r="C23" s="430" t="s">
        <v>289</v>
      </c>
      <c r="D23" s="431" t="s">
        <v>1037</v>
      </c>
      <c r="E23" s="426"/>
    </row>
    <row r="24" customFormat="false" ht="15.75" hidden="false" customHeight="true" outlineLevel="0" collapsed="false">
      <c r="A24" s="399"/>
      <c r="B24" s="429" t="s">
        <v>1053</v>
      </c>
      <c r="C24" s="430" t="s">
        <v>290</v>
      </c>
      <c r="D24" s="431" t="s">
        <v>1037</v>
      </c>
      <c r="E24" s="426"/>
    </row>
    <row r="25" customFormat="false" ht="15.75" hidden="false" customHeight="true" outlineLevel="0" collapsed="false">
      <c r="A25" s="399"/>
      <c r="B25" s="429" t="s">
        <v>1054</v>
      </c>
      <c r="C25" s="430" t="s">
        <v>291</v>
      </c>
      <c r="D25" s="431" t="s">
        <v>1037</v>
      </c>
      <c r="E25" s="426"/>
    </row>
    <row r="26" customFormat="false" ht="15.75" hidden="false" customHeight="true" outlineLevel="0" collapsed="false">
      <c r="A26" s="399"/>
      <c r="B26" s="429" t="s">
        <v>1055</v>
      </c>
      <c r="C26" s="430" t="s">
        <v>297</v>
      </c>
      <c r="D26" s="431" t="s">
        <v>1037</v>
      </c>
      <c r="E26" s="426"/>
    </row>
    <row r="27" customFormat="false" ht="15.75" hidden="false" customHeight="true" outlineLevel="0" collapsed="false">
      <c r="A27" s="399"/>
      <c r="B27" s="429" t="s">
        <v>1056</v>
      </c>
      <c r="C27" s="430" t="s">
        <v>298</v>
      </c>
      <c r="D27" s="431" t="s">
        <v>1037</v>
      </c>
      <c r="E27" s="426"/>
    </row>
    <row r="28" customFormat="false" ht="15.75" hidden="false" customHeight="true" outlineLevel="0" collapsed="false">
      <c r="A28" s="399"/>
      <c r="B28" s="429" t="s">
        <v>1057</v>
      </c>
      <c r="C28" s="430" t="s">
        <v>299</v>
      </c>
      <c r="D28" s="431" t="s">
        <v>1037</v>
      </c>
      <c r="E28" s="426"/>
    </row>
    <row r="29" customFormat="false" ht="15.75" hidden="false" customHeight="true" outlineLevel="0" collapsed="false">
      <c r="A29" s="399"/>
      <c r="B29" s="429" t="s">
        <v>1058</v>
      </c>
      <c r="C29" s="430" t="s">
        <v>301</v>
      </c>
      <c r="D29" s="431" t="s">
        <v>1037</v>
      </c>
      <c r="E29" s="426"/>
    </row>
    <row r="30" customFormat="false" ht="15.75" hidden="false" customHeight="true" outlineLevel="0" collapsed="false">
      <c r="A30" s="399"/>
      <c r="B30" s="429" t="s">
        <v>1059</v>
      </c>
      <c r="C30" s="430" t="s">
        <v>302</v>
      </c>
      <c r="D30" s="431" t="s">
        <v>1037</v>
      </c>
      <c r="E30" s="426"/>
    </row>
    <row r="31" customFormat="false" ht="15.75" hidden="false" customHeight="true" outlineLevel="0" collapsed="false">
      <c r="A31" s="399"/>
      <c r="B31" s="429" t="s">
        <v>1060</v>
      </c>
      <c r="C31" s="430" t="s">
        <v>303</v>
      </c>
      <c r="D31" s="431" t="s">
        <v>1037</v>
      </c>
      <c r="E31" s="426"/>
    </row>
    <row r="32" customFormat="false" ht="15.75" hidden="false" customHeight="true" outlineLevel="0" collapsed="false">
      <c r="A32" s="399"/>
      <c r="B32" s="429" t="s">
        <v>1061</v>
      </c>
      <c r="C32" s="430" t="s">
        <v>304</v>
      </c>
      <c r="D32" s="431" t="s">
        <v>1037</v>
      </c>
      <c r="E32" s="426"/>
    </row>
    <row r="33" customFormat="false" ht="15.75" hidden="false" customHeight="true" outlineLevel="0" collapsed="false">
      <c r="A33" s="399"/>
      <c r="B33" s="429" t="s">
        <v>1062</v>
      </c>
      <c r="C33" s="430" t="s">
        <v>305</v>
      </c>
      <c r="D33" s="431" t="s">
        <v>1037</v>
      </c>
      <c r="E33" s="426"/>
    </row>
    <row r="34" customFormat="false" ht="15.75" hidden="false" customHeight="true" outlineLevel="0" collapsed="false">
      <c r="A34" s="399"/>
      <c r="C34" s="426"/>
      <c r="E34" s="426"/>
    </row>
    <row r="35" customFormat="false" ht="15.75" hidden="false" customHeight="true" outlineLevel="0" collapsed="false">
      <c r="A35" s="399"/>
      <c r="B35" s="426" t="s">
        <v>1063</v>
      </c>
      <c r="C35" s="426" t="s">
        <v>1064</v>
      </c>
      <c r="D35" s="426" t="s">
        <v>1029</v>
      </c>
      <c r="E35" s="426"/>
    </row>
    <row r="36" customFormat="false" ht="15.75" hidden="false" customHeight="true" outlineLevel="0" collapsed="false">
      <c r="A36" s="399"/>
      <c r="B36" s="427" t="s">
        <v>1065</v>
      </c>
      <c r="C36" s="428" t="s">
        <v>1031</v>
      </c>
      <c r="D36" s="427" t="s">
        <v>1032</v>
      </c>
      <c r="E36" s="426"/>
    </row>
    <row r="37" customFormat="false" ht="15.75" hidden="false" customHeight="true" outlineLevel="0" collapsed="false">
      <c r="A37" s="399"/>
      <c r="B37" s="427" t="s">
        <v>1066</v>
      </c>
      <c r="C37" s="428" t="s">
        <v>1031</v>
      </c>
      <c r="D37" s="427" t="s">
        <v>1032</v>
      </c>
      <c r="E37" s="426"/>
    </row>
    <row r="38" customFormat="false" ht="15.75" hidden="false" customHeight="true" outlineLevel="0" collapsed="false">
      <c r="A38" s="399"/>
      <c r="B38" s="427" t="s">
        <v>1067</v>
      </c>
      <c r="C38" s="428" t="s">
        <v>1031</v>
      </c>
      <c r="D38" s="427" t="s">
        <v>1032</v>
      </c>
      <c r="E38" s="426"/>
    </row>
    <row r="39" customFormat="false" ht="15.75" hidden="false" customHeight="true" outlineLevel="0" collapsed="false">
      <c r="A39" s="399"/>
      <c r="B39" s="427" t="s">
        <v>1068</v>
      </c>
      <c r="C39" s="428" t="s">
        <v>1031</v>
      </c>
      <c r="D39" s="427" t="s">
        <v>1032</v>
      </c>
      <c r="E39" s="426"/>
    </row>
    <row r="40" customFormat="false" ht="15.75" hidden="false" customHeight="true" outlineLevel="0" collapsed="false">
      <c r="A40" s="399"/>
      <c r="B40" s="429" t="s">
        <v>1069</v>
      </c>
      <c r="C40" s="430" t="s">
        <v>308</v>
      </c>
      <c r="D40" s="431" t="s">
        <v>1037</v>
      </c>
      <c r="E40" s="426"/>
    </row>
    <row r="41" customFormat="false" ht="15.75" hidden="false" customHeight="true" outlineLevel="0" collapsed="false">
      <c r="A41" s="399"/>
      <c r="B41" s="427" t="s">
        <v>1070</v>
      </c>
      <c r="C41" s="428" t="s">
        <v>1031</v>
      </c>
      <c r="D41" s="427" t="s">
        <v>1032</v>
      </c>
      <c r="E41" s="426"/>
    </row>
    <row r="42" customFormat="false" ht="15.75" hidden="false" customHeight="true" outlineLevel="0" collapsed="false">
      <c r="A42" s="399"/>
      <c r="B42" s="427" t="s">
        <v>1071</v>
      </c>
      <c r="C42" s="428" t="s">
        <v>1031</v>
      </c>
      <c r="D42" s="427" t="s">
        <v>1032</v>
      </c>
      <c r="E42" s="426"/>
    </row>
    <row r="43" customFormat="false" ht="15.75" hidden="false" customHeight="true" outlineLevel="0" collapsed="false">
      <c r="A43" s="399"/>
      <c r="B43" s="427" t="s">
        <v>1072</v>
      </c>
      <c r="C43" s="428" t="s">
        <v>1031</v>
      </c>
      <c r="D43" s="427" t="s">
        <v>1032</v>
      </c>
      <c r="E43" s="426"/>
    </row>
    <row r="44" customFormat="false" ht="15.75" hidden="false" customHeight="true" outlineLevel="0" collapsed="false">
      <c r="A44" s="399"/>
      <c r="B44" s="431" t="s">
        <v>1073</v>
      </c>
      <c r="C44" s="430" t="s">
        <v>309</v>
      </c>
      <c r="D44" s="431" t="s">
        <v>1037</v>
      </c>
      <c r="E44" s="426"/>
    </row>
    <row r="45" customFormat="false" ht="15.75" hidden="false" customHeight="true" outlineLevel="0" collapsed="false">
      <c r="A45" s="399"/>
      <c r="B45" s="427" t="s">
        <v>1074</v>
      </c>
      <c r="C45" s="428" t="s">
        <v>1031</v>
      </c>
      <c r="D45" s="427" t="s">
        <v>1032</v>
      </c>
      <c r="E45" s="426"/>
    </row>
    <row r="46" customFormat="false" ht="15.75" hidden="false" customHeight="true" outlineLevel="0" collapsed="false">
      <c r="A46" s="399"/>
      <c r="B46" s="429" t="s">
        <v>1075</v>
      </c>
      <c r="C46" s="430" t="s">
        <v>310</v>
      </c>
      <c r="D46" s="431" t="s">
        <v>1037</v>
      </c>
      <c r="E46" s="426"/>
    </row>
    <row r="47" customFormat="false" ht="15.75" hidden="false" customHeight="true" outlineLevel="0" collapsed="false">
      <c r="A47" s="399"/>
      <c r="B47" s="432" t="s">
        <v>1076</v>
      </c>
      <c r="C47" s="433" t="s">
        <v>311</v>
      </c>
      <c r="D47" s="434" t="s">
        <v>1045</v>
      </c>
      <c r="E47" s="426"/>
    </row>
    <row r="48" customFormat="false" ht="15.75" hidden="false" customHeight="true" outlineLevel="0" collapsed="false">
      <c r="A48" s="399"/>
      <c r="B48" s="429" t="s">
        <v>1077</v>
      </c>
      <c r="C48" s="430" t="s">
        <v>313</v>
      </c>
      <c r="D48" s="431" t="s">
        <v>1037</v>
      </c>
      <c r="E48" s="426"/>
    </row>
    <row r="49" customFormat="false" ht="15.75" hidden="false" customHeight="true" outlineLevel="0" collapsed="false">
      <c r="A49" s="399"/>
      <c r="B49" s="429" t="s">
        <v>1078</v>
      </c>
      <c r="C49" s="430" t="s">
        <v>314</v>
      </c>
      <c r="D49" s="431" t="s">
        <v>1037</v>
      </c>
      <c r="E49" s="426"/>
    </row>
    <row r="50" customFormat="false" ht="15.75" hidden="false" customHeight="true" outlineLevel="0" collapsed="false">
      <c r="A50" s="399"/>
      <c r="B50" s="429" t="s">
        <v>1079</v>
      </c>
      <c r="C50" s="430" t="s">
        <v>315</v>
      </c>
      <c r="D50" s="431" t="s">
        <v>1037</v>
      </c>
      <c r="E50" s="426"/>
    </row>
    <row r="51" customFormat="false" ht="15.75" hidden="false" customHeight="true" outlineLevel="0" collapsed="false">
      <c r="A51" s="399"/>
      <c r="B51" s="429" t="s">
        <v>1080</v>
      </c>
      <c r="C51" s="430" t="s">
        <v>321</v>
      </c>
      <c r="D51" s="431" t="s">
        <v>1037</v>
      </c>
      <c r="E51" s="426"/>
    </row>
    <row r="52" customFormat="false" ht="15.75" hidden="false" customHeight="true" outlineLevel="0" collapsed="false">
      <c r="A52" s="399"/>
      <c r="B52" s="429" t="s">
        <v>1081</v>
      </c>
      <c r="C52" s="430" t="s">
        <v>322</v>
      </c>
      <c r="D52" s="431" t="s">
        <v>1037</v>
      </c>
      <c r="E52" s="426"/>
    </row>
    <row r="53" customFormat="false" ht="15.75" hidden="false" customHeight="true" outlineLevel="0" collapsed="false">
      <c r="A53" s="399"/>
      <c r="B53" s="429" t="s">
        <v>1082</v>
      </c>
      <c r="C53" s="430" t="s">
        <v>323</v>
      </c>
      <c r="D53" s="431" t="s">
        <v>1037</v>
      </c>
      <c r="E53" s="426"/>
    </row>
    <row r="54" customFormat="false" ht="15.75" hidden="false" customHeight="true" outlineLevel="0" collapsed="false">
      <c r="A54" s="399"/>
      <c r="B54" s="429" t="s">
        <v>1083</v>
      </c>
      <c r="C54" s="430" t="s">
        <v>317</v>
      </c>
      <c r="D54" s="431" t="s">
        <v>1037</v>
      </c>
      <c r="E54" s="426"/>
    </row>
    <row r="55" customFormat="false" ht="15.75" hidden="false" customHeight="true" outlineLevel="0" collapsed="false">
      <c r="A55" s="399"/>
      <c r="B55" s="429" t="s">
        <v>1084</v>
      </c>
      <c r="C55" s="430" t="s">
        <v>318</v>
      </c>
      <c r="D55" s="431" t="s">
        <v>1037</v>
      </c>
      <c r="E55" s="426"/>
    </row>
    <row r="56" customFormat="false" ht="15.75" hidden="false" customHeight="true" outlineLevel="0" collapsed="false">
      <c r="A56" s="399"/>
      <c r="B56" s="429" t="s">
        <v>1085</v>
      </c>
      <c r="C56" s="430" t="s">
        <v>319</v>
      </c>
      <c r="D56" s="431" t="s">
        <v>1037</v>
      </c>
      <c r="E56" s="426"/>
    </row>
    <row r="57" customFormat="false" ht="15.75" hidden="false" customHeight="true" outlineLevel="0" collapsed="false">
      <c r="A57" s="399"/>
      <c r="B57" s="429" t="s">
        <v>1086</v>
      </c>
      <c r="C57" s="430" t="s">
        <v>325</v>
      </c>
      <c r="D57" s="431" t="s">
        <v>1037</v>
      </c>
      <c r="E57" s="426"/>
    </row>
    <row r="58" customFormat="false" ht="15.75" hidden="false" customHeight="true" outlineLevel="0" collapsed="false">
      <c r="A58" s="399"/>
      <c r="B58" s="429" t="s">
        <v>1087</v>
      </c>
      <c r="C58" s="430" t="s">
        <v>326</v>
      </c>
      <c r="D58" s="431" t="s">
        <v>1037</v>
      </c>
      <c r="E58" s="426"/>
    </row>
    <row r="59" customFormat="false" ht="15.75" hidden="false" customHeight="true" outlineLevel="0" collapsed="false">
      <c r="A59" s="399"/>
      <c r="B59" s="429" t="s">
        <v>1088</v>
      </c>
      <c r="C59" s="430" t="s">
        <v>327</v>
      </c>
      <c r="D59" s="431" t="s">
        <v>1037</v>
      </c>
      <c r="E59" s="426"/>
    </row>
    <row r="60" customFormat="false" ht="15.75" hidden="false" customHeight="true" outlineLevel="0" collapsed="false">
      <c r="A60" s="399"/>
      <c r="B60" s="429" t="s">
        <v>1089</v>
      </c>
      <c r="C60" s="430" t="s">
        <v>329</v>
      </c>
      <c r="D60" s="431" t="s">
        <v>1037</v>
      </c>
      <c r="E60" s="426"/>
    </row>
    <row r="61" customFormat="false" ht="15.75" hidden="false" customHeight="true" outlineLevel="0" collapsed="false">
      <c r="A61" s="399"/>
      <c r="B61" s="429" t="s">
        <v>1090</v>
      </c>
      <c r="C61" s="430" t="s">
        <v>330</v>
      </c>
      <c r="D61" s="431" t="s">
        <v>1037</v>
      </c>
      <c r="E61" s="426"/>
    </row>
    <row r="62" customFormat="false" ht="15.75" hidden="false" customHeight="true" outlineLevel="0" collapsed="false">
      <c r="A62" s="399"/>
      <c r="B62" s="429" t="s">
        <v>1091</v>
      </c>
      <c r="C62" s="430" t="s">
        <v>331</v>
      </c>
      <c r="D62" s="431" t="s">
        <v>1037</v>
      </c>
      <c r="E62" s="426"/>
    </row>
    <row r="63" customFormat="false" ht="15.75" hidden="false" customHeight="true" outlineLevel="0" collapsed="false">
      <c r="A63" s="399"/>
      <c r="B63" s="429" t="s">
        <v>1092</v>
      </c>
      <c r="C63" s="430" t="s">
        <v>332</v>
      </c>
      <c r="D63" s="431" t="s">
        <v>1037</v>
      </c>
      <c r="E63" s="426"/>
    </row>
    <row r="64" customFormat="false" ht="15.75" hidden="false" customHeight="true" outlineLevel="0" collapsed="false">
      <c r="A64" s="399"/>
      <c r="B64" s="429" t="s">
        <v>1093</v>
      </c>
      <c r="C64" s="430" t="s">
        <v>333</v>
      </c>
      <c r="D64" s="431" t="s">
        <v>1037</v>
      </c>
      <c r="E64" s="426"/>
    </row>
    <row r="65" customFormat="false" ht="15.75" hidden="false" customHeight="true" outlineLevel="0" collapsed="false">
      <c r="A65" s="399"/>
      <c r="C65" s="426"/>
      <c r="D65" s="426"/>
      <c r="E65" s="426"/>
    </row>
    <row r="66" customFormat="false" ht="15.75" hidden="false" customHeight="true" outlineLevel="0" collapsed="false">
      <c r="A66" s="399"/>
      <c r="B66" s="426" t="s">
        <v>1094</v>
      </c>
      <c r="C66" s="426" t="s">
        <v>1095</v>
      </c>
      <c r="D66" s="426" t="s">
        <v>1029</v>
      </c>
      <c r="E66" s="426"/>
    </row>
    <row r="67" customFormat="false" ht="15.75" hidden="false" customHeight="true" outlineLevel="0" collapsed="false">
      <c r="A67" s="399"/>
      <c r="B67" s="427" t="s">
        <v>1096</v>
      </c>
      <c r="C67" s="428" t="s">
        <v>1031</v>
      </c>
      <c r="D67" s="427" t="s">
        <v>1032</v>
      </c>
      <c r="E67" s="426"/>
    </row>
    <row r="68" customFormat="false" ht="15.75" hidden="false" customHeight="true" outlineLevel="0" collapsed="false">
      <c r="A68" s="399"/>
      <c r="B68" s="427" t="s">
        <v>1097</v>
      </c>
      <c r="C68" s="428" t="s">
        <v>1031</v>
      </c>
      <c r="D68" s="427" t="s">
        <v>1032</v>
      </c>
      <c r="E68" s="426"/>
    </row>
    <row r="69" customFormat="false" ht="15.75" hidden="false" customHeight="true" outlineLevel="0" collapsed="false">
      <c r="A69" s="399"/>
      <c r="B69" s="427" t="s">
        <v>1098</v>
      </c>
      <c r="C69" s="428" t="s">
        <v>1031</v>
      </c>
      <c r="D69" s="427" t="s">
        <v>1032</v>
      </c>
      <c r="E69" s="426"/>
    </row>
    <row r="70" customFormat="false" ht="15.75" hidden="false" customHeight="true" outlineLevel="0" collapsed="false">
      <c r="A70" s="399"/>
      <c r="B70" s="427" t="s">
        <v>1099</v>
      </c>
      <c r="C70" s="428" t="s">
        <v>1031</v>
      </c>
      <c r="D70" s="427" t="s">
        <v>1032</v>
      </c>
      <c r="E70" s="426"/>
    </row>
    <row r="71" customFormat="false" ht="15.75" hidden="false" customHeight="true" outlineLevel="0" collapsed="false">
      <c r="A71" s="399"/>
      <c r="B71" s="429" t="s">
        <v>1100</v>
      </c>
      <c r="C71" s="430" t="s">
        <v>363</v>
      </c>
      <c r="D71" s="431" t="s">
        <v>1037</v>
      </c>
      <c r="E71" s="426"/>
    </row>
    <row r="72" customFormat="false" ht="15.75" hidden="false" customHeight="true" outlineLevel="0" collapsed="false">
      <c r="A72" s="399"/>
      <c r="B72" s="427" t="s">
        <v>1101</v>
      </c>
      <c r="C72" s="428" t="s">
        <v>1031</v>
      </c>
      <c r="D72" s="427" t="s">
        <v>1032</v>
      </c>
      <c r="E72" s="426"/>
    </row>
    <row r="73" customFormat="false" ht="15.75" hidden="false" customHeight="true" outlineLevel="0" collapsed="false">
      <c r="A73" s="399"/>
      <c r="B73" s="427" t="s">
        <v>1102</v>
      </c>
      <c r="C73" s="428" t="s">
        <v>1031</v>
      </c>
      <c r="D73" s="427" t="s">
        <v>1032</v>
      </c>
      <c r="E73" s="426"/>
    </row>
    <row r="74" customFormat="false" ht="15.75" hidden="false" customHeight="true" outlineLevel="0" collapsed="false">
      <c r="A74" s="399"/>
      <c r="B74" s="427" t="s">
        <v>1103</v>
      </c>
      <c r="C74" s="428" t="s">
        <v>1031</v>
      </c>
      <c r="D74" s="427" t="s">
        <v>1032</v>
      </c>
      <c r="E74" s="426"/>
    </row>
    <row r="75" customFormat="false" ht="15.75" hidden="false" customHeight="true" outlineLevel="0" collapsed="false">
      <c r="A75" s="399"/>
      <c r="B75" s="431" t="s">
        <v>1104</v>
      </c>
      <c r="C75" s="430" t="s">
        <v>336</v>
      </c>
      <c r="D75" s="431" t="s">
        <v>1037</v>
      </c>
      <c r="E75" s="426"/>
    </row>
    <row r="76" customFormat="false" ht="15.75" hidden="false" customHeight="true" outlineLevel="0" collapsed="false">
      <c r="A76" s="399"/>
      <c r="B76" s="427" t="s">
        <v>1105</v>
      </c>
      <c r="C76" s="428" t="s">
        <v>1031</v>
      </c>
      <c r="D76" s="427" t="s">
        <v>1032</v>
      </c>
      <c r="E76" s="426"/>
    </row>
    <row r="77" customFormat="false" ht="15.75" hidden="false" customHeight="true" outlineLevel="0" collapsed="false">
      <c r="A77" s="399"/>
      <c r="B77" s="429" t="s">
        <v>1106</v>
      </c>
      <c r="C77" s="430" t="s">
        <v>337</v>
      </c>
      <c r="D77" s="431" t="s">
        <v>1037</v>
      </c>
      <c r="E77" s="426"/>
    </row>
    <row r="78" customFormat="false" ht="15.75" hidden="false" customHeight="true" outlineLevel="0" collapsed="false">
      <c r="A78" s="399"/>
      <c r="B78" s="432" t="s">
        <v>1107</v>
      </c>
      <c r="C78" s="433" t="s">
        <v>338</v>
      </c>
      <c r="D78" s="434" t="s">
        <v>1045</v>
      </c>
      <c r="E78" s="426"/>
    </row>
    <row r="79" customFormat="false" ht="15.75" hidden="false" customHeight="true" outlineLevel="0" collapsed="false">
      <c r="A79" s="399"/>
      <c r="B79" s="429" t="s">
        <v>1108</v>
      </c>
      <c r="C79" s="430" t="s">
        <v>340</v>
      </c>
      <c r="D79" s="431" t="s">
        <v>1037</v>
      </c>
      <c r="E79" s="426"/>
    </row>
    <row r="80" customFormat="false" ht="15.75" hidden="false" customHeight="true" outlineLevel="0" collapsed="false">
      <c r="A80" s="399"/>
      <c r="B80" s="429" t="s">
        <v>1109</v>
      </c>
      <c r="C80" s="430" t="s">
        <v>341</v>
      </c>
      <c r="D80" s="431" t="s">
        <v>1037</v>
      </c>
      <c r="E80" s="426"/>
    </row>
    <row r="81" customFormat="false" ht="15.75" hidden="false" customHeight="true" outlineLevel="0" collapsed="false">
      <c r="A81" s="399"/>
      <c r="B81" s="429" t="s">
        <v>1110</v>
      </c>
      <c r="C81" s="430" t="s">
        <v>342</v>
      </c>
      <c r="D81" s="431" t="s">
        <v>1037</v>
      </c>
      <c r="E81" s="426"/>
    </row>
    <row r="82" customFormat="false" ht="15.75" hidden="false" customHeight="true" outlineLevel="0" collapsed="false">
      <c r="A82" s="399"/>
      <c r="B82" s="429" t="s">
        <v>1111</v>
      </c>
      <c r="C82" s="430" t="s">
        <v>348</v>
      </c>
      <c r="D82" s="431" t="s">
        <v>1037</v>
      </c>
      <c r="E82" s="426"/>
    </row>
    <row r="83" customFormat="false" ht="15.75" hidden="false" customHeight="true" outlineLevel="0" collapsed="false">
      <c r="A83" s="399"/>
      <c r="B83" s="429" t="s">
        <v>1112</v>
      </c>
      <c r="C83" s="430" t="s">
        <v>349</v>
      </c>
      <c r="D83" s="431" t="s">
        <v>1037</v>
      </c>
      <c r="E83" s="426"/>
    </row>
    <row r="84" customFormat="false" ht="15.75" hidden="false" customHeight="true" outlineLevel="0" collapsed="false">
      <c r="A84" s="399"/>
      <c r="B84" s="429" t="s">
        <v>1113</v>
      </c>
      <c r="C84" s="430" t="s">
        <v>350</v>
      </c>
      <c r="D84" s="431" t="s">
        <v>1037</v>
      </c>
      <c r="E84" s="426"/>
    </row>
    <row r="85" customFormat="false" ht="15.75" hidden="false" customHeight="true" outlineLevel="0" collapsed="false">
      <c r="A85" s="399"/>
      <c r="B85" s="429" t="s">
        <v>1114</v>
      </c>
      <c r="C85" s="430" t="s">
        <v>344</v>
      </c>
      <c r="D85" s="431" t="s">
        <v>1037</v>
      </c>
      <c r="E85" s="426"/>
    </row>
    <row r="86" customFormat="false" ht="15.75" hidden="false" customHeight="true" outlineLevel="0" collapsed="false">
      <c r="A86" s="399"/>
      <c r="B86" s="429" t="s">
        <v>1115</v>
      </c>
      <c r="C86" s="430" t="s">
        <v>345</v>
      </c>
      <c r="D86" s="431" t="s">
        <v>1037</v>
      </c>
      <c r="E86" s="426"/>
    </row>
    <row r="87" customFormat="false" ht="15.75" hidden="false" customHeight="true" outlineLevel="0" collapsed="false">
      <c r="A87" s="399"/>
      <c r="B87" s="429" t="s">
        <v>1116</v>
      </c>
      <c r="C87" s="430" t="s">
        <v>346</v>
      </c>
      <c r="D87" s="431" t="s">
        <v>1037</v>
      </c>
      <c r="E87" s="426"/>
    </row>
    <row r="88" customFormat="false" ht="15.75" hidden="false" customHeight="true" outlineLevel="0" collapsed="false">
      <c r="A88" s="399"/>
      <c r="B88" s="429" t="s">
        <v>1117</v>
      </c>
      <c r="C88" s="430" t="s">
        <v>352</v>
      </c>
      <c r="D88" s="431" t="s">
        <v>1037</v>
      </c>
      <c r="E88" s="426"/>
    </row>
    <row r="89" customFormat="false" ht="15.75" hidden="false" customHeight="true" outlineLevel="0" collapsed="false">
      <c r="A89" s="399"/>
      <c r="B89" s="429" t="s">
        <v>1118</v>
      </c>
      <c r="C89" s="430" t="s">
        <v>353</v>
      </c>
      <c r="D89" s="431" t="s">
        <v>1037</v>
      </c>
      <c r="E89" s="426"/>
    </row>
    <row r="90" customFormat="false" ht="15.75" hidden="false" customHeight="true" outlineLevel="0" collapsed="false">
      <c r="A90" s="399"/>
      <c r="B90" s="429" t="s">
        <v>1119</v>
      </c>
      <c r="C90" s="430" t="s">
        <v>354</v>
      </c>
      <c r="D90" s="431" t="s">
        <v>1037</v>
      </c>
      <c r="E90" s="426"/>
    </row>
    <row r="91" customFormat="false" ht="15.75" hidden="false" customHeight="true" outlineLevel="0" collapsed="false">
      <c r="A91" s="399"/>
      <c r="B91" s="429" t="s">
        <v>1120</v>
      </c>
      <c r="C91" s="430" t="s">
        <v>356</v>
      </c>
      <c r="D91" s="431" t="s">
        <v>1037</v>
      </c>
      <c r="E91" s="426"/>
    </row>
    <row r="92" customFormat="false" ht="15.75" hidden="false" customHeight="true" outlineLevel="0" collapsed="false">
      <c r="A92" s="399"/>
      <c r="B92" s="429" t="s">
        <v>1121</v>
      </c>
      <c r="C92" s="430" t="s">
        <v>357</v>
      </c>
      <c r="D92" s="431" t="s">
        <v>1037</v>
      </c>
      <c r="E92" s="426"/>
    </row>
    <row r="93" customFormat="false" ht="15.75" hidden="false" customHeight="true" outlineLevel="0" collapsed="false">
      <c r="A93" s="399"/>
      <c r="B93" s="429" t="s">
        <v>1122</v>
      </c>
      <c r="C93" s="430" t="s">
        <v>358</v>
      </c>
      <c r="D93" s="431" t="s">
        <v>1037</v>
      </c>
      <c r="E93" s="426"/>
    </row>
    <row r="94" customFormat="false" ht="15.75" hidden="false" customHeight="true" outlineLevel="0" collapsed="false">
      <c r="A94" s="399"/>
      <c r="B94" s="429" t="s">
        <v>1123</v>
      </c>
      <c r="C94" s="430" t="s">
        <v>359</v>
      </c>
      <c r="D94" s="431" t="s">
        <v>1037</v>
      </c>
      <c r="E94" s="426"/>
    </row>
    <row r="95" customFormat="false" ht="15.75" hidden="false" customHeight="true" outlineLevel="0" collapsed="false">
      <c r="A95" s="399"/>
      <c r="B95" s="429" t="s">
        <v>1124</v>
      </c>
      <c r="C95" s="430" t="s">
        <v>360</v>
      </c>
      <c r="D95" s="431" t="s">
        <v>1037</v>
      </c>
      <c r="E95" s="426"/>
    </row>
    <row r="96" customFormat="false" ht="15.75" hidden="false" customHeight="true" outlineLevel="0" collapsed="false">
      <c r="A96" s="399"/>
      <c r="C96" s="426"/>
      <c r="E96" s="426"/>
    </row>
    <row r="97" customFormat="false" ht="15.75" hidden="false" customHeight="true" outlineLevel="0" collapsed="false">
      <c r="A97" s="399"/>
      <c r="C97" s="426"/>
      <c r="E97" s="426"/>
    </row>
    <row r="98" customFormat="false" ht="15.75" hidden="false" customHeight="true" outlineLevel="0" collapsed="false">
      <c r="A98" s="399"/>
      <c r="C98" s="426"/>
      <c r="E98" s="426"/>
    </row>
    <row r="99" customFormat="false" ht="15.75" hidden="false" customHeight="true" outlineLevel="0" collapsed="false">
      <c r="A99" s="399"/>
      <c r="C99" s="426"/>
      <c r="E99" s="426"/>
    </row>
    <row r="100" customFormat="false" ht="15.75" hidden="false" customHeight="true" outlineLevel="0" collapsed="false">
      <c r="A100" s="399"/>
      <c r="C100" s="426"/>
      <c r="E100" s="426"/>
    </row>
    <row r="101" customFormat="false" ht="15.75" hidden="false" customHeight="true" outlineLevel="0" collapsed="false">
      <c r="A101" s="399"/>
      <c r="C101" s="426"/>
      <c r="E101" s="426"/>
    </row>
    <row r="102" customFormat="false" ht="15.75" hidden="false" customHeight="true" outlineLevel="0" collapsed="false">
      <c r="A102" s="399"/>
      <c r="C102" s="426"/>
      <c r="E102" s="426"/>
    </row>
    <row r="103" customFormat="false" ht="15.75" hidden="false" customHeight="true" outlineLevel="0" collapsed="false">
      <c r="A103" s="399"/>
      <c r="C103" s="426"/>
      <c r="E103" s="426"/>
    </row>
    <row r="104" customFormat="false" ht="15.75" hidden="false" customHeight="true" outlineLevel="0" collapsed="false">
      <c r="A104" s="399"/>
      <c r="C104" s="426"/>
      <c r="E104" s="426"/>
    </row>
    <row r="105" customFormat="false" ht="15.75" hidden="false" customHeight="true" outlineLevel="0" collapsed="false">
      <c r="A105" s="399"/>
      <c r="C105" s="426"/>
      <c r="E105" s="426"/>
    </row>
    <row r="106" customFormat="false" ht="15.75" hidden="false" customHeight="true" outlineLevel="0" collapsed="false">
      <c r="A106" s="399"/>
      <c r="C106" s="426"/>
      <c r="E106" s="426"/>
    </row>
    <row r="107" customFormat="false" ht="15.75" hidden="false" customHeight="true" outlineLevel="0" collapsed="false">
      <c r="A107" s="399"/>
      <c r="C107" s="426"/>
      <c r="E107" s="426"/>
    </row>
    <row r="108" customFormat="false" ht="15.75" hidden="false" customHeight="true" outlineLevel="0" collapsed="false">
      <c r="A108" s="399"/>
      <c r="C108" s="426"/>
      <c r="E108" s="426"/>
    </row>
    <row r="109" customFormat="false" ht="15.75" hidden="false" customHeight="true" outlineLevel="0" collapsed="false">
      <c r="A109" s="399"/>
      <c r="C109" s="426"/>
      <c r="E109" s="426"/>
    </row>
    <row r="110" customFormat="false" ht="15.75" hidden="false" customHeight="true" outlineLevel="0" collapsed="false">
      <c r="A110" s="399"/>
      <c r="C110" s="426"/>
      <c r="E110" s="426"/>
    </row>
    <row r="111" customFormat="false" ht="15.75" hidden="false" customHeight="true" outlineLevel="0" collapsed="false">
      <c r="A111" s="399"/>
      <c r="C111" s="426"/>
      <c r="E111" s="426"/>
    </row>
    <row r="112" customFormat="false" ht="15.75" hidden="false" customHeight="true" outlineLevel="0" collapsed="false">
      <c r="A112" s="399"/>
      <c r="C112" s="426"/>
      <c r="E112" s="426"/>
    </row>
    <row r="113" customFormat="false" ht="15.75" hidden="false" customHeight="true" outlineLevel="0" collapsed="false">
      <c r="A113" s="399"/>
      <c r="C113" s="426"/>
      <c r="E113" s="426"/>
    </row>
    <row r="114" customFormat="false" ht="15.75" hidden="false" customHeight="true" outlineLevel="0" collapsed="false">
      <c r="A114" s="399"/>
      <c r="C114" s="426"/>
      <c r="E114" s="426"/>
    </row>
    <row r="115" customFormat="false" ht="15.75" hidden="false" customHeight="true" outlineLevel="0" collapsed="false">
      <c r="A115" s="399"/>
      <c r="C115" s="426"/>
      <c r="E115" s="426"/>
    </row>
    <row r="116" customFormat="false" ht="15.75" hidden="false" customHeight="true" outlineLevel="0" collapsed="false">
      <c r="A116" s="399"/>
      <c r="C116" s="426"/>
      <c r="E116" s="426"/>
    </row>
    <row r="117" customFormat="false" ht="15.75" hidden="false" customHeight="true" outlineLevel="0" collapsed="false">
      <c r="A117" s="399"/>
      <c r="C117" s="426"/>
      <c r="E117" s="426"/>
    </row>
    <row r="118" customFormat="false" ht="15.75" hidden="false" customHeight="true" outlineLevel="0" collapsed="false">
      <c r="A118" s="399"/>
      <c r="C118" s="426"/>
      <c r="E118" s="426"/>
    </row>
    <row r="119" customFormat="false" ht="15.75" hidden="false" customHeight="true" outlineLevel="0" collapsed="false">
      <c r="A119" s="399"/>
      <c r="C119" s="426"/>
      <c r="E119" s="426"/>
    </row>
    <row r="120" customFormat="false" ht="15.75" hidden="false" customHeight="true" outlineLevel="0" collapsed="false">
      <c r="A120" s="399"/>
      <c r="C120" s="426"/>
      <c r="E120" s="426"/>
    </row>
    <row r="121" customFormat="false" ht="15.75" hidden="false" customHeight="true" outlineLevel="0" collapsed="false">
      <c r="A121" s="399"/>
      <c r="C121" s="426"/>
      <c r="E121" s="426"/>
    </row>
    <row r="122" customFormat="false" ht="15.75" hidden="false" customHeight="true" outlineLevel="0" collapsed="false">
      <c r="A122" s="399"/>
      <c r="C122" s="426"/>
      <c r="E122" s="426"/>
    </row>
    <row r="123" customFormat="false" ht="15.75" hidden="false" customHeight="true" outlineLevel="0" collapsed="false">
      <c r="A123" s="399"/>
      <c r="C123" s="426"/>
      <c r="E123" s="426"/>
    </row>
    <row r="124" customFormat="false" ht="15.75" hidden="false" customHeight="true" outlineLevel="0" collapsed="false">
      <c r="A124" s="399"/>
      <c r="C124" s="426"/>
      <c r="E124" s="426"/>
    </row>
    <row r="125" customFormat="false" ht="15.75" hidden="false" customHeight="true" outlineLevel="0" collapsed="false">
      <c r="A125" s="399"/>
      <c r="C125" s="426"/>
      <c r="E125" s="426"/>
    </row>
    <row r="126" customFormat="false" ht="15.75" hidden="false" customHeight="true" outlineLevel="0" collapsed="false">
      <c r="A126" s="399"/>
      <c r="C126" s="426"/>
      <c r="E126" s="426"/>
    </row>
    <row r="127" customFormat="false" ht="15.75" hidden="false" customHeight="true" outlineLevel="0" collapsed="false">
      <c r="A127" s="399"/>
      <c r="C127" s="426"/>
      <c r="E127" s="426"/>
    </row>
    <row r="128" customFormat="false" ht="15.75" hidden="false" customHeight="true" outlineLevel="0" collapsed="false">
      <c r="A128" s="399"/>
      <c r="C128" s="426"/>
      <c r="E128" s="426"/>
    </row>
    <row r="129" customFormat="false" ht="15.75" hidden="false" customHeight="true" outlineLevel="0" collapsed="false">
      <c r="A129" s="399"/>
      <c r="C129" s="426"/>
      <c r="E129" s="426"/>
    </row>
    <row r="130" customFormat="false" ht="15.75" hidden="false" customHeight="true" outlineLevel="0" collapsed="false">
      <c r="A130" s="399"/>
      <c r="C130" s="426"/>
      <c r="E130" s="426"/>
    </row>
    <row r="131" customFormat="false" ht="15.75" hidden="false" customHeight="true" outlineLevel="0" collapsed="false">
      <c r="A131" s="399"/>
      <c r="C131" s="426"/>
      <c r="E131" s="426"/>
    </row>
    <row r="132" customFormat="false" ht="15.75" hidden="false" customHeight="true" outlineLevel="0" collapsed="false">
      <c r="A132" s="399"/>
      <c r="C132" s="426"/>
      <c r="E132" s="426"/>
    </row>
    <row r="133" customFormat="false" ht="15.75" hidden="false" customHeight="true" outlineLevel="0" collapsed="false">
      <c r="A133" s="399"/>
      <c r="C133" s="426"/>
      <c r="E133" s="426"/>
    </row>
    <row r="134" customFormat="false" ht="15.75" hidden="false" customHeight="true" outlineLevel="0" collapsed="false">
      <c r="A134" s="399"/>
      <c r="C134" s="426"/>
      <c r="E134" s="426"/>
    </row>
    <row r="135" customFormat="false" ht="15.75" hidden="false" customHeight="true" outlineLevel="0" collapsed="false">
      <c r="A135" s="399"/>
      <c r="C135" s="426"/>
      <c r="E135" s="426"/>
    </row>
    <row r="136" customFormat="false" ht="15.75" hidden="false" customHeight="true" outlineLevel="0" collapsed="false">
      <c r="A136" s="399"/>
      <c r="C136" s="426"/>
      <c r="E136" s="426"/>
    </row>
    <row r="137" customFormat="false" ht="15.75" hidden="false" customHeight="true" outlineLevel="0" collapsed="false">
      <c r="A137" s="399"/>
      <c r="C137" s="426"/>
      <c r="E137" s="426"/>
    </row>
    <row r="138" customFormat="false" ht="15.75" hidden="false" customHeight="true" outlineLevel="0" collapsed="false">
      <c r="A138" s="399"/>
      <c r="C138" s="426"/>
      <c r="E138" s="426"/>
    </row>
    <row r="139" customFormat="false" ht="15.75" hidden="false" customHeight="true" outlineLevel="0" collapsed="false">
      <c r="A139" s="399"/>
      <c r="C139" s="426"/>
      <c r="E139" s="426"/>
    </row>
    <row r="140" customFormat="false" ht="15.75" hidden="false" customHeight="true" outlineLevel="0" collapsed="false">
      <c r="A140" s="399"/>
      <c r="C140" s="426"/>
      <c r="E140" s="426"/>
    </row>
    <row r="141" customFormat="false" ht="15.75" hidden="false" customHeight="true" outlineLevel="0" collapsed="false">
      <c r="A141" s="399"/>
      <c r="C141" s="426"/>
      <c r="E141" s="426"/>
    </row>
    <row r="142" customFormat="false" ht="15.75" hidden="false" customHeight="true" outlineLevel="0" collapsed="false">
      <c r="A142" s="399"/>
      <c r="C142" s="426"/>
      <c r="E142" s="426"/>
    </row>
    <row r="143" customFormat="false" ht="15.75" hidden="false" customHeight="true" outlineLevel="0" collapsed="false">
      <c r="A143" s="399"/>
      <c r="C143" s="426"/>
      <c r="E143" s="426"/>
    </row>
    <row r="144" customFormat="false" ht="15.75" hidden="false" customHeight="true" outlineLevel="0" collapsed="false">
      <c r="A144" s="399"/>
      <c r="C144" s="426"/>
      <c r="E144" s="426"/>
    </row>
    <row r="145" customFormat="false" ht="15.75" hidden="false" customHeight="true" outlineLevel="0" collapsed="false">
      <c r="A145" s="399"/>
      <c r="C145" s="426"/>
      <c r="E145" s="426"/>
    </row>
    <row r="146" customFormat="false" ht="15.75" hidden="false" customHeight="true" outlineLevel="0" collapsed="false">
      <c r="A146" s="399"/>
      <c r="C146" s="426"/>
      <c r="E146" s="426"/>
    </row>
    <row r="147" customFormat="false" ht="15.75" hidden="false" customHeight="true" outlineLevel="0" collapsed="false">
      <c r="A147" s="399"/>
      <c r="C147" s="426"/>
      <c r="E147" s="426"/>
    </row>
    <row r="148" customFormat="false" ht="15.75" hidden="false" customHeight="true" outlineLevel="0" collapsed="false">
      <c r="A148" s="399"/>
      <c r="C148" s="426"/>
      <c r="E148" s="426"/>
    </row>
    <row r="149" customFormat="false" ht="15.75" hidden="false" customHeight="true" outlineLevel="0" collapsed="false">
      <c r="A149" s="399"/>
      <c r="C149" s="426"/>
      <c r="E149" s="426"/>
    </row>
    <row r="150" customFormat="false" ht="15.75" hidden="false" customHeight="true" outlineLevel="0" collapsed="false">
      <c r="A150" s="399"/>
      <c r="C150" s="426"/>
      <c r="E150" s="426"/>
    </row>
    <row r="151" customFormat="false" ht="15.75" hidden="false" customHeight="true" outlineLevel="0" collapsed="false">
      <c r="A151" s="399"/>
      <c r="C151" s="426"/>
      <c r="E151" s="426"/>
    </row>
    <row r="152" customFormat="false" ht="15.75" hidden="false" customHeight="true" outlineLevel="0" collapsed="false">
      <c r="A152" s="399"/>
      <c r="C152" s="426"/>
      <c r="E152" s="426"/>
    </row>
    <row r="153" customFormat="false" ht="15.75" hidden="false" customHeight="true" outlineLevel="0" collapsed="false">
      <c r="A153" s="399"/>
      <c r="C153" s="426"/>
      <c r="E153" s="426"/>
    </row>
    <row r="154" customFormat="false" ht="15.75" hidden="false" customHeight="true" outlineLevel="0" collapsed="false">
      <c r="A154" s="399"/>
      <c r="C154" s="426"/>
      <c r="E154" s="426"/>
    </row>
    <row r="155" customFormat="false" ht="15.75" hidden="false" customHeight="true" outlineLevel="0" collapsed="false">
      <c r="A155" s="399"/>
      <c r="C155" s="426"/>
      <c r="E155" s="426"/>
    </row>
    <row r="156" customFormat="false" ht="15.75" hidden="false" customHeight="true" outlineLevel="0" collapsed="false">
      <c r="A156" s="399"/>
      <c r="C156" s="426"/>
      <c r="E156" s="426"/>
    </row>
    <row r="157" customFormat="false" ht="15.75" hidden="false" customHeight="true" outlineLevel="0" collapsed="false">
      <c r="A157" s="399"/>
      <c r="C157" s="426"/>
      <c r="E157" s="426"/>
    </row>
    <row r="158" customFormat="false" ht="15.75" hidden="false" customHeight="true" outlineLevel="0" collapsed="false">
      <c r="A158" s="399"/>
      <c r="C158" s="426"/>
      <c r="E158" s="426"/>
    </row>
    <row r="159" customFormat="false" ht="15.75" hidden="false" customHeight="true" outlineLevel="0" collapsed="false">
      <c r="A159" s="399"/>
      <c r="C159" s="426"/>
      <c r="E159" s="426"/>
    </row>
    <row r="160" customFormat="false" ht="15.75" hidden="false" customHeight="true" outlineLevel="0" collapsed="false">
      <c r="A160" s="399"/>
      <c r="C160" s="426"/>
      <c r="E160" s="426"/>
    </row>
    <row r="161" customFormat="false" ht="15.75" hidden="false" customHeight="true" outlineLevel="0" collapsed="false">
      <c r="A161" s="399"/>
      <c r="C161" s="426"/>
      <c r="E161" s="426"/>
    </row>
    <row r="162" customFormat="false" ht="15.75" hidden="false" customHeight="true" outlineLevel="0" collapsed="false">
      <c r="A162" s="399"/>
      <c r="C162" s="426"/>
      <c r="E162" s="426"/>
    </row>
    <row r="163" customFormat="false" ht="15.75" hidden="false" customHeight="true" outlineLevel="0" collapsed="false">
      <c r="A163" s="399"/>
      <c r="C163" s="426"/>
      <c r="E163" s="426"/>
    </row>
    <row r="164" customFormat="false" ht="15.75" hidden="false" customHeight="true" outlineLevel="0" collapsed="false">
      <c r="A164" s="399"/>
      <c r="C164" s="426"/>
      <c r="E164" s="426"/>
    </row>
    <row r="165" customFormat="false" ht="15.75" hidden="false" customHeight="true" outlineLevel="0" collapsed="false">
      <c r="A165" s="399"/>
      <c r="C165" s="426"/>
      <c r="E165" s="426"/>
    </row>
    <row r="166" customFormat="false" ht="15.75" hidden="false" customHeight="true" outlineLevel="0" collapsed="false">
      <c r="A166" s="399"/>
      <c r="C166" s="426"/>
      <c r="E166" s="426"/>
    </row>
    <row r="167" customFormat="false" ht="15.75" hidden="false" customHeight="true" outlineLevel="0" collapsed="false">
      <c r="A167" s="399"/>
      <c r="C167" s="426"/>
      <c r="E167" s="426"/>
    </row>
    <row r="168" customFormat="false" ht="15.75" hidden="false" customHeight="true" outlineLevel="0" collapsed="false">
      <c r="A168" s="399"/>
      <c r="C168" s="426"/>
      <c r="E168" s="426"/>
    </row>
    <row r="169" customFormat="false" ht="15.75" hidden="false" customHeight="true" outlineLevel="0" collapsed="false">
      <c r="A169" s="399"/>
      <c r="C169" s="426"/>
      <c r="E169" s="426"/>
    </row>
    <row r="170" customFormat="false" ht="15.75" hidden="false" customHeight="true" outlineLevel="0" collapsed="false">
      <c r="A170" s="399"/>
      <c r="C170" s="426"/>
      <c r="E170" s="426"/>
    </row>
    <row r="171" customFormat="false" ht="15.75" hidden="false" customHeight="true" outlineLevel="0" collapsed="false">
      <c r="A171" s="399"/>
      <c r="C171" s="426"/>
      <c r="E171" s="426"/>
    </row>
    <row r="172" customFormat="false" ht="15.75" hidden="false" customHeight="true" outlineLevel="0" collapsed="false">
      <c r="A172" s="399"/>
      <c r="C172" s="426"/>
      <c r="E172" s="426"/>
    </row>
    <row r="173" customFormat="false" ht="15.75" hidden="false" customHeight="true" outlineLevel="0" collapsed="false">
      <c r="A173" s="399"/>
      <c r="C173" s="426"/>
      <c r="E173" s="426"/>
    </row>
    <row r="174" customFormat="false" ht="15.75" hidden="false" customHeight="true" outlineLevel="0" collapsed="false">
      <c r="A174" s="399"/>
      <c r="C174" s="426"/>
      <c r="E174" s="426"/>
    </row>
    <row r="175" customFormat="false" ht="15.75" hidden="false" customHeight="true" outlineLevel="0" collapsed="false">
      <c r="A175" s="399"/>
      <c r="C175" s="426"/>
      <c r="E175" s="426"/>
    </row>
    <row r="176" customFormat="false" ht="15.75" hidden="false" customHeight="true" outlineLevel="0" collapsed="false">
      <c r="A176" s="399"/>
      <c r="C176" s="426"/>
      <c r="E176" s="426"/>
    </row>
    <row r="177" customFormat="false" ht="15.75" hidden="false" customHeight="true" outlineLevel="0" collapsed="false">
      <c r="A177" s="399"/>
      <c r="C177" s="426"/>
      <c r="E177" s="426"/>
    </row>
    <row r="178" customFormat="false" ht="15.75" hidden="false" customHeight="true" outlineLevel="0" collapsed="false">
      <c r="A178" s="399"/>
      <c r="C178" s="426"/>
      <c r="E178" s="426"/>
    </row>
    <row r="179" customFormat="false" ht="15.75" hidden="false" customHeight="true" outlineLevel="0" collapsed="false">
      <c r="A179" s="399"/>
      <c r="C179" s="426"/>
      <c r="E179" s="426"/>
    </row>
    <row r="180" customFormat="false" ht="15.75" hidden="false" customHeight="true" outlineLevel="0" collapsed="false">
      <c r="A180" s="399"/>
      <c r="C180" s="426"/>
      <c r="E180" s="426"/>
    </row>
    <row r="181" customFormat="false" ht="15.75" hidden="false" customHeight="true" outlineLevel="0" collapsed="false">
      <c r="A181" s="399"/>
      <c r="C181" s="426"/>
      <c r="E181" s="426"/>
    </row>
    <row r="182" customFormat="false" ht="15.75" hidden="false" customHeight="true" outlineLevel="0" collapsed="false">
      <c r="A182" s="399"/>
      <c r="C182" s="426"/>
      <c r="E182" s="426"/>
    </row>
    <row r="183" customFormat="false" ht="15.75" hidden="false" customHeight="true" outlineLevel="0" collapsed="false">
      <c r="A183" s="399"/>
      <c r="C183" s="426"/>
      <c r="E183" s="426"/>
    </row>
    <row r="184" customFormat="false" ht="15.75" hidden="false" customHeight="true" outlineLevel="0" collapsed="false">
      <c r="A184" s="399"/>
      <c r="C184" s="426"/>
      <c r="E184" s="426"/>
    </row>
    <row r="185" customFormat="false" ht="15.75" hidden="false" customHeight="true" outlineLevel="0" collapsed="false">
      <c r="A185" s="399"/>
      <c r="C185" s="426"/>
      <c r="E185" s="426"/>
    </row>
    <row r="186" customFormat="false" ht="15.75" hidden="false" customHeight="true" outlineLevel="0" collapsed="false">
      <c r="A186" s="399"/>
      <c r="C186" s="426"/>
      <c r="E186" s="426"/>
    </row>
    <row r="187" customFormat="false" ht="15.75" hidden="false" customHeight="true" outlineLevel="0" collapsed="false">
      <c r="A187" s="399"/>
      <c r="C187" s="426"/>
      <c r="E187" s="426"/>
    </row>
    <row r="188" customFormat="false" ht="15.75" hidden="false" customHeight="true" outlineLevel="0" collapsed="false">
      <c r="A188" s="399"/>
      <c r="C188" s="426"/>
      <c r="E188" s="426"/>
    </row>
    <row r="189" customFormat="false" ht="15.75" hidden="false" customHeight="true" outlineLevel="0" collapsed="false">
      <c r="A189" s="399"/>
      <c r="C189" s="426"/>
      <c r="E189" s="426"/>
    </row>
    <row r="190" customFormat="false" ht="15.75" hidden="false" customHeight="true" outlineLevel="0" collapsed="false">
      <c r="A190" s="399"/>
      <c r="C190" s="426"/>
      <c r="E190" s="426"/>
    </row>
    <row r="191" customFormat="false" ht="15.75" hidden="false" customHeight="true" outlineLevel="0" collapsed="false">
      <c r="A191" s="399"/>
      <c r="C191" s="426"/>
      <c r="E191" s="426"/>
    </row>
    <row r="192" customFormat="false" ht="15.75" hidden="false" customHeight="true" outlineLevel="0" collapsed="false">
      <c r="A192" s="399"/>
      <c r="C192" s="426"/>
      <c r="E192" s="426"/>
    </row>
    <row r="193" customFormat="false" ht="15.75" hidden="false" customHeight="true" outlineLevel="0" collapsed="false">
      <c r="A193" s="399"/>
      <c r="C193" s="426"/>
      <c r="E193" s="426"/>
    </row>
    <row r="194" customFormat="false" ht="15.75" hidden="false" customHeight="true" outlineLevel="0" collapsed="false">
      <c r="A194" s="399"/>
      <c r="C194" s="426"/>
      <c r="E194" s="426"/>
    </row>
    <row r="195" customFormat="false" ht="15.75" hidden="false" customHeight="true" outlineLevel="0" collapsed="false">
      <c r="A195" s="399"/>
      <c r="C195" s="426"/>
      <c r="E195" s="426"/>
    </row>
    <row r="196" customFormat="false" ht="15.75" hidden="false" customHeight="true" outlineLevel="0" collapsed="false">
      <c r="A196" s="399"/>
      <c r="C196" s="426"/>
      <c r="E196" s="426"/>
    </row>
    <row r="197" customFormat="false" ht="15.75" hidden="false" customHeight="true" outlineLevel="0" collapsed="false">
      <c r="A197" s="399"/>
      <c r="C197" s="426"/>
      <c r="E197" s="426"/>
    </row>
    <row r="198" customFormat="false" ht="15.75" hidden="false" customHeight="true" outlineLevel="0" collapsed="false">
      <c r="A198" s="399"/>
      <c r="C198" s="426"/>
      <c r="E198" s="426"/>
    </row>
    <row r="199" customFormat="false" ht="15.75" hidden="false" customHeight="true" outlineLevel="0" collapsed="false">
      <c r="A199" s="399"/>
      <c r="C199" s="426"/>
      <c r="E199" s="426"/>
    </row>
    <row r="200" customFormat="false" ht="15.75" hidden="false" customHeight="true" outlineLevel="0" collapsed="false">
      <c r="A200" s="399"/>
      <c r="C200" s="426"/>
      <c r="E200" s="426"/>
    </row>
    <row r="201" customFormat="false" ht="15.75" hidden="false" customHeight="true" outlineLevel="0" collapsed="false">
      <c r="A201" s="399"/>
      <c r="C201" s="426"/>
      <c r="E201" s="426"/>
    </row>
    <row r="202" customFormat="false" ht="15.75" hidden="false" customHeight="true" outlineLevel="0" collapsed="false">
      <c r="A202" s="399"/>
      <c r="C202" s="426"/>
      <c r="E202" s="426"/>
    </row>
    <row r="203" customFormat="false" ht="15.75" hidden="false" customHeight="true" outlineLevel="0" collapsed="false">
      <c r="A203" s="399"/>
      <c r="C203" s="426"/>
      <c r="E203" s="426"/>
    </row>
    <row r="204" customFormat="false" ht="15.75" hidden="false" customHeight="true" outlineLevel="0" collapsed="false">
      <c r="A204" s="399"/>
      <c r="C204" s="426"/>
      <c r="E204" s="426"/>
    </row>
    <row r="205" customFormat="false" ht="15.75" hidden="false" customHeight="true" outlineLevel="0" collapsed="false">
      <c r="A205" s="399"/>
      <c r="C205" s="426"/>
      <c r="E205" s="426"/>
    </row>
    <row r="206" customFormat="false" ht="15.75" hidden="false" customHeight="true" outlineLevel="0" collapsed="false">
      <c r="A206" s="399"/>
      <c r="C206" s="426"/>
      <c r="E206" s="426"/>
    </row>
    <row r="207" customFormat="false" ht="15.75" hidden="false" customHeight="true" outlineLevel="0" collapsed="false">
      <c r="A207" s="399"/>
      <c r="C207" s="426"/>
      <c r="E207" s="426"/>
    </row>
    <row r="208" customFormat="false" ht="15.75" hidden="false" customHeight="true" outlineLevel="0" collapsed="false">
      <c r="A208" s="399"/>
      <c r="C208" s="426"/>
      <c r="E208" s="426"/>
    </row>
    <row r="209" customFormat="false" ht="15.75" hidden="false" customHeight="true" outlineLevel="0" collapsed="false">
      <c r="A209" s="399"/>
      <c r="C209" s="426"/>
      <c r="E209" s="426"/>
    </row>
    <row r="210" customFormat="false" ht="15.75" hidden="false" customHeight="true" outlineLevel="0" collapsed="false">
      <c r="A210" s="399"/>
      <c r="C210" s="426"/>
      <c r="E210" s="426"/>
    </row>
    <row r="211" customFormat="false" ht="15.75" hidden="false" customHeight="true" outlineLevel="0" collapsed="false">
      <c r="A211" s="399"/>
      <c r="C211" s="426"/>
      <c r="E211" s="426"/>
    </row>
    <row r="212" customFormat="false" ht="15.75" hidden="false" customHeight="true" outlineLevel="0" collapsed="false">
      <c r="A212" s="399"/>
      <c r="C212" s="426"/>
      <c r="E212" s="426"/>
    </row>
    <row r="213" customFormat="false" ht="15.75" hidden="false" customHeight="true" outlineLevel="0" collapsed="false">
      <c r="A213" s="399"/>
      <c r="C213" s="426"/>
      <c r="E213" s="426"/>
    </row>
    <row r="214" customFormat="false" ht="15.75" hidden="false" customHeight="true" outlineLevel="0" collapsed="false">
      <c r="A214" s="399"/>
      <c r="C214" s="426"/>
      <c r="E214" s="426"/>
    </row>
    <row r="215" customFormat="false" ht="15.75" hidden="false" customHeight="true" outlineLevel="0" collapsed="false">
      <c r="A215" s="399"/>
      <c r="C215" s="426"/>
      <c r="E215" s="426"/>
    </row>
    <row r="216" customFormat="false" ht="15.75" hidden="false" customHeight="true" outlineLevel="0" collapsed="false">
      <c r="A216" s="399"/>
      <c r="C216" s="426"/>
      <c r="E216" s="426"/>
    </row>
    <row r="217" customFormat="false" ht="15.75" hidden="false" customHeight="true" outlineLevel="0" collapsed="false">
      <c r="A217" s="399"/>
      <c r="C217" s="426"/>
      <c r="E217" s="426"/>
    </row>
    <row r="218" customFormat="false" ht="15.75" hidden="false" customHeight="true" outlineLevel="0" collapsed="false">
      <c r="A218" s="399"/>
      <c r="C218" s="426"/>
      <c r="E218" s="426"/>
    </row>
    <row r="219" customFormat="false" ht="15.75" hidden="false" customHeight="true" outlineLevel="0" collapsed="false">
      <c r="A219" s="399"/>
      <c r="C219" s="426"/>
      <c r="E219" s="426"/>
    </row>
    <row r="220" customFormat="false" ht="15.75" hidden="false" customHeight="true" outlineLevel="0" collapsed="false">
      <c r="A220" s="399"/>
      <c r="C220" s="426"/>
      <c r="E220" s="426"/>
    </row>
    <row r="221" customFormat="false" ht="15.75" hidden="false" customHeight="true" outlineLevel="0" collapsed="false">
      <c r="A221" s="399"/>
      <c r="C221" s="426"/>
      <c r="E221" s="426"/>
    </row>
    <row r="222" customFormat="false" ht="15.75" hidden="false" customHeight="true" outlineLevel="0" collapsed="false">
      <c r="A222" s="399"/>
      <c r="C222" s="426"/>
      <c r="E222" s="426"/>
    </row>
    <row r="223" customFormat="false" ht="15.75" hidden="false" customHeight="true" outlineLevel="0" collapsed="false">
      <c r="A223" s="399"/>
      <c r="C223" s="426"/>
      <c r="E223" s="426"/>
    </row>
    <row r="224" customFormat="false" ht="15.75" hidden="false" customHeight="true" outlineLevel="0" collapsed="false">
      <c r="A224" s="399"/>
      <c r="C224" s="426"/>
      <c r="E224" s="426"/>
    </row>
    <row r="225" customFormat="false" ht="15.75" hidden="false" customHeight="true" outlineLevel="0" collapsed="false">
      <c r="A225" s="399"/>
      <c r="C225" s="426"/>
      <c r="E225" s="426"/>
    </row>
    <row r="226" customFormat="false" ht="15.75" hidden="false" customHeight="true" outlineLevel="0" collapsed="false">
      <c r="A226" s="399"/>
      <c r="C226" s="426"/>
      <c r="E226" s="426"/>
    </row>
    <row r="227" customFormat="false" ht="15.75" hidden="false" customHeight="true" outlineLevel="0" collapsed="false">
      <c r="A227" s="399"/>
      <c r="C227" s="426"/>
      <c r="E227" s="426"/>
    </row>
    <row r="228" customFormat="false" ht="15.75" hidden="false" customHeight="true" outlineLevel="0" collapsed="false">
      <c r="A228" s="399"/>
      <c r="C228" s="426"/>
      <c r="E228" s="426"/>
    </row>
    <row r="229" customFormat="false" ht="15.75" hidden="false" customHeight="true" outlineLevel="0" collapsed="false">
      <c r="A229" s="399"/>
      <c r="C229" s="426"/>
      <c r="E229" s="426"/>
    </row>
    <row r="230" customFormat="false" ht="15.75" hidden="false" customHeight="true" outlineLevel="0" collapsed="false">
      <c r="A230" s="399"/>
      <c r="C230" s="426"/>
      <c r="E230" s="426"/>
    </row>
    <row r="231" customFormat="false" ht="15.75" hidden="false" customHeight="true" outlineLevel="0" collapsed="false">
      <c r="A231" s="399"/>
      <c r="C231" s="426"/>
      <c r="E231" s="426"/>
    </row>
    <row r="232" customFormat="false" ht="15.75" hidden="false" customHeight="true" outlineLevel="0" collapsed="false">
      <c r="A232" s="399"/>
      <c r="C232" s="426"/>
      <c r="E232" s="426"/>
    </row>
    <row r="233" customFormat="false" ht="15.75" hidden="false" customHeight="true" outlineLevel="0" collapsed="false">
      <c r="A233" s="399"/>
      <c r="C233" s="426"/>
      <c r="E233" s="426"/>
    </row>
    <row r="234" customFormat="false" ht="15.75" hidden="false" customHeight="true" outlineLevel="0" collapsed="false">
      <c r="A234" s="399"/>
      <c r="C234" s="426"/>
      <c r="E234" s="426"/>
    </row>
    <row r="235" customFormat="false" ht="15.75" hidden="false" customHeight="true" outlineLevel="0" collapsed="false">
      <c r="A235" s="399"/>
      <c r="C235" s="426"/>
      <c r="E235" s="426"/>
    </row>
    <row r="236" customFormat="false" ht="15.75" hidden="false" customHeight="true" outlineLevel="0" collapsed="false">
      <c r="A236" s="399"/>
      <c r="C236" s="426"/>
      <c r="E236" s="426"/>
    </row>
    <row r="237" customFormat="false" ht="15.75" hidden="false" customHeight="true" outlineLevel="0" collapsed="false">
      <c r="A237" s="399"/>
      <c r="C237" s="426"/>
      <c r="E237" s="426"/>
    </row>
    <row r="238" customFormat="false" ht="15.75" hidden="false" customHeight="true" outlineLevel="0" collapsed="false">
      <c r="A238" s="399"/>
      <c r="C238" s="426"/>
      <c r="E238" s="426"/>
    </row>
    <row r="239" customFormat="false" ht="15.75" hidden="false" customHeight="true" outlineLevel="0" collapsed="false">
      <c r="A239" s="399"/>
      <c r="C239" s="426"/>
      <c r="E239" s="426"/>
    </row>
    <row r="240" customFormat="false" ht="15.75" hidden="false" customHeight="true" outlineLevel="0" collapsed="false">
      <c r="A240" s="399"/>
      <c r="C240" s="426"/>
      <c r="E240" s="426"/>
    </row>
    <row r="241" customFormat="false" ht="15.75" hidden="false" customHeight="true" outlineLevel="0" collapsed="false">
      <c r="A241" s="399"/>
      <c r="C241" s="426"/>
      <c r="E241" s="426"/>
    </row>
    <row r="242" customFormat="false" ht="15.75" hidden="false" customHeight="true" outlineLevel="0" collapsed="false">
      <c r="A242" s="399"/>
      <c r="C242" s="426"/>
      <c r="E242" s="426"/>
    </row>
    <row r="243" customFormat="false" ht="15.75" hidden="false" customHeight="true" outlineLevel="0" collapsed="false">
      <c r="A243" s="399"/>
      <c r="C243" s="426"/>
      <c r="E243" s="426"/>
    </row>
    <row r="244" customFormat="false" ht="15.75" hidden="false" customHeight="true" outlineLevel="0" collapsed="false">
      <c r="A244" s="399"/>
      <c r="C244" s="426"/>
      <c r="E244" s="426"/>
    </row>
    <row r="245" customFormat="false" ht="15.75" hidden="false" customHeight="true" outlineLevel="0" collapsed="false">
      <c r="A245" s="399"/>
      <c r="C245" s="426"/>
      <c r="E245" s="426"/>
    </row>
    <row r="246" customFormat="false" ht="15.75" hidden="false" customHeight="true" outlineLevel="0" collapsed="false">
      <c r="A246" s="399"/>
      <c r="C246" s="426"/>
      <c r="E246" s="426"/>
    </row>
    <row r="247" customFormat="false" ht="15.75" hidden="false" customHeight="true" outlineLevel="0" collapsed="false">
      <c r="A247" s="399"/>
      <c r="C247" s="426"/>
      <c r="E247" s="426"/>
    </row>
    <row r="248" customFormat="false" ht="15.75" hidden="false" customHeight="true" outlineLevel="0" collapsed="false">
      <c r="A248" s="399"/>
      <c r="C248" s="426"/>
      <c r="E248" s="426"/>
    </row>
    <row r="249" customFormat="false" ht="15.75" hidden="false" customHeight="true" outlineLevel="0" collapsed="false">
      <c r="A249" s="399"/>
      <c r="C249" s="426"/>
      <c r="E249" s="426"/>
    </row>
    <row r="250" customFormat="false" ht="15.75" hidden="false" customHeight="true" outlineLevel="0" collapsed="false">
      <c r="A250" s="399"/>
      <c r="C250" s="426"/>
      <c r="E250" s="426"/>
    </row>
    <row r="251" customFormat="false" ht="15.75" hidden="false" customHeight="true" outlineLevel="0" collapsed="false">
      <c r="A251" s="399"/>
      <c r="C251" s="426"/>
      <c r="E251" s="426"/>
    </row>
    <row r="252" customFormat="false" ht="15.75" hidden="false" customHeight="true" outlineLevel="0" collapsed="false">
      <c r="A252" s="399"/>
      <c r="C252" s="426"/>
      <c r="E252" s="426"/>
    </row>
    <row r="253" customFormat="false" ht="15.75" hidden="false" customHeight="true" outlineLevel="0" collapsed="false">
      <c r="A253" s="399"/>
      <c r="C253" s="426"/>
      <c r="E253" s="426"/>
    </row>
    <row r="254" customFormat="false" ht="15.75" hidden="false" customHeight="true" outlineLevel="0" collapsed="false">
      <c r="A254" s="399"/>
      <c r="C254" s="426"/>
      <c r="E254" s="426"/>
    </row>
    <row r="255" customFormat="false" ht="15.75" hidden="false" customHeight="true" outlineLevel="0" collapsed="false">
      <c r="A255" s="399"/>
      <c r="C255" s="426"/>
      <c r="E255" s="426"/>
    </row>
    <row r="256" customFormat="false" ht="15.75" hidden="false" customHeight="true" outlineLevel="0" collapsed="false">
      <c r="A256" s="399"/>
      <c r="C256" s="426"/>
      <c r="E256" s="426"/>
    </row>
    <row r="257" customFormat="false" ht="15.75" hidden="false" customHeight="true" outlineLevel="0" collapsed="false">
      <c r="A257" s="399"/>
      <c r="C257" s="426"/>
      <c r="E257" s="426"/>
    </row>
    <row r="258" customFormat="false" ht="15.75" hidden="false" customHeight="true" outlineLevel="0" collapsed="false">
      <c r="A258" s="399"/>
      <c r="C258" s="426"/>
      <c r="E258" s="426"/>
    </row>
    <row r="259" customFormat="false" ht="15.75" hidden="false" customHeight="true" outlineLevel="0" collapsed="false">
      <c r="A259" s="399"/>
      <c r="C259" s="426"/>
      <c r="E259" s="426"/>
    </row>
    <row r="260" customFormat="false" ht="15.75" hidden="false" customHeight="true" outlineLevel="0" collapsed="false">
      <c r="A260" s="399"/>
      <c r="C260" s="426"/>
      <c r="E260" s="426"/>
    </row>
    <row r="261" customFormat="false" ht="15.75" hidden="false" customHeight="true" outlineLevel="0" collapsed="false">
      <c r="A261" s="399"/>
      <c r="C261" s="426"/>
      <c r="E261" s="426"/>
    </row>
    <row r="262" customFormat="false" ht="15.75" hidden="false" customHeight="true" outlineLevel="0" collapsed="false">
      <c r="A262" s="399"/>
      <c r="C262" s="426"/>
      <c r="E262" s="426"/>
    </row>
    <row r="263" customFormat="false" ht="15.75" hidden="false" customHeight="true" outlineLevel="0" collapsed="false">
      <c r="A263" s="399"/>
      <c r="C263" s="426"/>
      <c r="E263" s="426"/>
    </row>
    <row r="264" customFormat="false" ht="15.75" hidden="false" customHeight="true" outlineLevel="0" collapsed="false">
      <c r="A264" s="399"/>
      <c r="C264" s="426"/>
      <c r="E264" s="426"/>
    </row>
    <row r="265" customFormat="false" ht="15.75" hidden="false" customHeight="true" outlineLevel="0" collapsed="false">
      <c r="A265" s="399"/>
      <c r="C265" s="426"/>
      <c r="E265" s="426"/>
    </row>
    <row r="266" customFormat="false" ht="15.75" hidden="false" customHeight="true" outlineLevel="0" collapsed="false">
      <c r="A266" s="399"/>
      <c r="C266" s="426"/>
      <c r="E266" s="426"/>
    </row>
    <row r="267" customFormat="false" ht="15.75" hidden="false" customHeight="true" outlineLevel="0" collapsed="false">
      <c r="A267" s="399"/>
      <c r="C267" s="426"/>
      <c r="E267" s="426"/>
    </row>
    <row r="268" customFormat="false" ht="15.75" hidden="false" customHeight="true" outlineLevel="0" collapsed="false">
      <c r="A268" s="399"/>
      <c r="C268" s="426"/>
      <c r="E268" s="426"/>
    </row>
    <row r="269" customFormat="false" ht="15.75" hidden="false" customHeight="true" outlineLevel="0" collapsed="false">
      <c r="A269" s="399"/>
      <c r="C269" s="426"/>
      <c r="E269" s="426"/>
    </row>
    <row r="270" customFormat="false" ht="15.75" hidden="false" customHeight="true" outlineLevel="0" collapsed="false">
      <c r="A270" s="399"/>
      <c r="C270" s="426"/>
      <c r="E270" s="426"/>
    </row>
    <row r="271" customFormat="false" ht="15.75" hidden="false" customHeight="true" outlineLevel="0" collapsed="false">
      <c r="A271" s="399"/>
      <c r="C271" s="426"/>
      <c r="E271" s="426"/>
    </row>
    <row r="272" customFormat="false" ht="15.75" hidden="false" customHeight="true" outlineLevel="0" collapsed="false">
      <c r="A272" s="399"/>
      <c r="C272" s="426"/>
      <c r="E272" s="426"/>
    </row>
    <row r="273" customFormat="false" ht="15.75" hidden="false" customHeight="true" outlineLevel="0" collapsed="false">
      <c r="A273" s="399"/>
      <c r="C273" s="426"/>
      <c r="E273" s="426"/>
    </row>
    <row r="274" customFormat="false" ht="15.75" hidden="false" customHeight="true" outlineLevel="0" collapsed="false">
      <c r="A274" s="399"/>
      <c r="C274" s="426"/>
      <c r="E274" s="426"/>
    </row>
    <row r="275" customFormat="false" ht="15.75" hidden="false" customHeight="true" outlineLevel="0" collapsed="false">
      <c r="A275" s="399"/>
      <c r="C275" s="426"/>
      <c r="E275" s="426"/>
    </row>
    <row r="276" customFormat="false" ht="15.75" hidden="false" customHeight="true" outlineLevel="0" collapsed="false">
      <c r="A276" s="399"/>
      <c r="C276" s="426"/>
      <c r="E276" s="426"/>
    </row>
    <row r="277" customFormat="false" ht="15.75" hidden="false" customHeight="true" outlineLevel="0" collapsed="false">
      <c r="A277" s="399"/>
      <c r="C277" s="426"/>
      <c r="E277" s="426"/>
    </row>
    <row r="278" customFormat="false" ht="15.75" hidden="false" customHeight="true" outlineLevel="0" collapsed="false">
      <c r="A278" s="399"/>
      <c r="C278" s="426"/>
      <c r="E278" s="426"/>
    </row>
    <row r="279" customFormat="false" ht="15.75" hidden="false" customHeight="true" outlineLevel="0" collapsed="false">
      <c r="A279" s="399"/>
      <c r="C279" s="426"/>
      <c r="E279" s="426"/>
    </row>
    <row r="280" customFormat="false" ht="15.75" hidden="false" customHeight="true" outlineLevel="0" collapsed="false">
      <c r="A280" s="399"/>
      <c r="C280" s="426"/>
      <c r="E280" s="426"/>
    </row>
    <row r="281" customFormat="false" ht="15.75" hidden="false" customHeight="true" outlineLevel="0" collapsed="false">
      <c r="A281" s="399"/>
      <c r="C281" s="426"/>
      <c r="E281" s="426"/>
    </row>
    <row r="282" customFormat="false" ht="15.75" hidden="false" customHeight="true" outlineLevel="0" collapsed="false">
      <c r="A282" s="399"/>
      <c r="C282" s="426"/>
      <c r="E282" s="426"/>
    </row>
    <row r="283" customFormat="false" ht="15.75" hidden="false" customHeight="true" outlineLevel="0" collapsed="false">
      <c r="A283" s="399"/>
      <c r="C283" s="426"/>
      <c r="E283" s="426"/>
    </row>
    <row r="284" customFormat="false" ht="15.75" hidden="false" customHeight="true" outlineLevel="0" collapsed="false">
      <c r="A284" s="399"/>
      <c r="C284" s="426"/>
      <c r="E284" s="426"/>
    </row>
    <row r="285" customFormat="false" ht="15.75" hidden="false" customHeight="true" outlineLevel="0" collapsed="false">
      <c r="A285" s="399"/>
      <c r="C285" s="426"/>
      <c r="E285" s="426"/>
    </row>
    <row r="286" customFormat="false" ht="15.75" hidden="false" customHeight="true" outlineLevel="0" collapsed="false">
      <c r="A286" s="399"/>
      <c r="C286" s="426"/>
      <c r="E286" s="426"/>
    </row>
    <row r="287" customFormat="false" ht="15.75" hidden="false" customHeight="true" outlineLevel="0" collapsed="false">
      <c r="A287" s="399"/>
      <c r="C287" s="426"/>
      <c r="E287" s="426"/>
    </row>
    <row r="288" customFormat="false" ht="15.75" hidden="false" customHeight="true" outlineLevel="0" collapsed="false">
      <c r="A288" s="399"/>
      <c r="C288" s="426"/>
      <c r="E288" s="426"/>
    </row>
    <row r="289" customFormat="false" ht="15.75" hidden="false" customHeight="true" outlineLevel="0" collapsed="false">
      <c r="A289" s="399"/>
      <c r="C289" s="426"/>
      <c r="E289" s="426"/>
    </row>
    <row r="290" customFormat="false" ht="15.75" hidden="false" customHeight="true" outlineLevel="0" collapsed="false">
      <c r="A290" s="399"/>
      <c r="C290" s="426"/>
      <c r="E290" s="426"/>
    </row>
    <row r="291" customFormat="false" ht="15.75" hidden="false" customHeight="true" outlineLevel="0" collapsed="false">
      <c r="A291" s="399"/>
      <c r="C291" s="426"/>
      <c r="E291" s="426"/>
    </row>
    <row r="292" customFormat="false" ht="15.75" hidden="false" customHeight="true" outlineLevel="0" collapsed="false">
      <c r="A292" s="399"/>
      <c r="C292" s="426"/>
      <c r="E292" s="426"/>
    </row>
    <row r="293" customFormat="false" ht="15.75" hidden="false" customHeight="true" outlineLevel="0" collapsed="false">
      <c r="A293" s="399"/>
      <c r="C293" s="426"/>
      <c r="E293" s="426"/>
    </row>
    <row r="294" customFormat="false" ht="15.75" hidden="false" customHeight="true" outlineLevel="0" collapsed="false">
      <c r="A294" s="399"/>
      <c r="C294" s="426"/>
      <c r="E294" s="426"/>
    </row>
    <row r="295" customFormat="false" ht="15.75" hidden="false" customHeight="true" outlineLevel="0" collapsed="false">
      <c r="A295" s="399"/>
      <c r="C295" s="426"/>
      <c r="E295" s="426"/>
    </row>
    <row r="296" customFormat="false" ht="15.75" hidden="false" customHeight="true" outlineLevel="0" collapsed="false">
      <c r="A296" s="399"/>
      <c r="C296" s="426"/>
      <c r="E296" s="426"/>
    </row>
    <row r="297" customFormat="false" ht="15.75" hidden="false" customHeight="true" outlineLevel="0" collapsed="false">
      <c r="A297" s="399"/>
      <c r="C297" s="426"/>
      <c r="E297" s="426"/>
    </row>
    <row r="298" customFormat="false" ht="15.75" hidden="false" customHeight="true" outlineLevel="0" collapsed="false">
      <c r="A298" s="399"/>
      <c r="C298" s="426"/>
      <c r="E298" s="426"/>
    </row>
    <row r="299" customFormat="false" ht="15.75" hidden="false" customHeight="true" outlineLevel="0" collapsed="false">
      <c r="A299" s="399"/>
      <c r="C299" s="426"/>
      <c r="E299" s="426"/>
    </row>
    <row r="300" customFormat="false" ht="15.75" hidden="false" customHeight="true" outlineLevel="0" collapsed="false">
      <c r="A300" s="399"/>
      <c r="C300" s="426"/>
      <c r="E300" s="426"/>
    </row>
    <row r="301" customFormat="false" ht="15.75" hidden="false" customHeight="true" outlineLevel="0" collapsed="false">
      <c r="A301" s="399"/>
      <c r="C301" s="426"/>
      <c r="E301" s="426"/>
    </row>
    <row r="302" customFormat="false" ht="15.75" hidden="false" customHeight="true" outlineLevel="0" collapsed="false">
      <c r="A302" s="399"/>
      <c r="C302" s="426"/>
      <c r="E302" s="426"/>
    </row>
    <row r="303" customFormat="false" ht="15.75" hidden="false" customHeight="true" outlineLevel="0" collapsed="false">
      <c r="A303" s="399"/>
      <c r="C303" s="426"/>
      <c r="E303" s="426"/>
    </row>
    <row r="304" customFormat="false" ht="15.75" hidden="false" customHeight="true" outlineLevel="0" collapsed="false">
      <c r="A304" s="399"/>
      <c r="C304" s="426"/>
      <c r="E304" s="426"/>
    </row>
    <row r="305" customFormat="false" ht="15.75" hidden="false" customHeight="true" outlineLevel="0" collapsed="false">
      <c r="A305" s="399"/>
      <c r="C305" s="426"/>
      <c r="E305" s="426"/>
    </row>
    <row r="306" customFormat="false" ht="15.75" hidden="false" customHeight="true" outlineLevel="0" collapsed="false">
      <c r="A306" s="399"/>
      <c r="C306" s="426"/>
      <c r="E306" s="426"/>
    </row>
    <row r="307" customFormat="false" ht="15.75" hidden="false" customHeight="true" outlineLevel="0" collapsed="false">
      <c r="A307" s="399"/>
      <c r="C307" s="426"/>
      <c r="E307" s="426"/>
    </row>
    <row r="308" customFormat="false" ht="15.75" hidden="false" customHeight="true" outlineLevel="0" collapsed="false">
      <c r="A308" s="399"/>
      <c r="C308" s="426"/>
      <c r="E308" s="426"/>
    </row>
    <row r="309" customFormat="false" ht="15.75" hidden="false" customHeight="true" outlineLevel="0" collapsed="false">
      <c r="A309" s="399"/>
      <c r="C309" s="426"/>
      <c r="E309" s="426"/>
    </row>
    <row r="310" customFormat="false" ht="15.75" hidden="false" customHeight="true" outlineLevel="0" collapsed="false">
      <c r="A310" s="399"/>
      <c r="C310" s="426"/>
      <c r="E310" s="426"/>
    </row>
    <row r="311" customFormat="false" ht="15.75" hidden="false" customHeight="true" outlineLevel="0" collapsed="false">
      <c r="A311" s="399"/>
      <c r="C311" s="426"/>
      <c r="E311" s="426"/>
    </row>
    <row r="312" customFormat="false" ht="15.75" hidden="false" customHeight="true" outlineLevel="0" collapsed="false">
      <c r="A312" s="399"/>
      <c r="C312" s="426"/>
      <c r="E312" s="426"/>
    </row>
    <row r="313" customFormat="false" ht="15.75" hidden="false" customHeight="true" outlineLevel="0" collapsed="false">
      <c r="A313" s="399"/>
      <c r="C313" s="426"/>
      <c r="E313" s="426"/>
    </row>
    <row r="314" customFormat="false" ht="15.75" hidden="false" customHeight="true" outlineLevel="0" collapsed="false">
      <c r="A314" s="399"/>
      <c r="C314" s="426"/>
      <c r="E314" s="426"/>
    </row>
    <row r="315" customFormat="false" ht="15.75" hidden="false" customHeight="true" outlineLevel="0" collapsed="false">
      <c r="A315" s="399"/>
      <c r="C315" s="426"/>
      <c r="E315" s="426"/>
    </row>
    <row r="316" customFormat="false" ht="15.75" hidden="false" customHeight="true" outlineLevel="0" collapsed="false">
      <c r="A316" s="399"/>
      <c r="C316" s="426"/>
      <c r="E316" s="426"/>
    </row>
    <row r="317" customFormat="false" ht="15.75" hidden="false" customHeight="true" outlineLevel="0" collapsed="false">
      <c r="A317" s="399"/>
      <c r="C317" s="426"/>
      <c r="E317" s="426"/>
    </row>
    <row r="318" customFormat="false" ht="15.75" hidden="false" customHeight="true" outlineLevel="0" collapsed="false">
      <c r="A318" s="399"/>
      <c r="C318" s="426"/>
      <c r="E318" s="426"/>
    </row>
    <row r="319" customFormat="false" ht="15.75" hidden="false" customHeight="true" outlineLevel="0" collapsed="false">
      <c r="A319" s="399"/>
      <c r="C319" s="426"/>
      <c r="E319" s="426"/>
    </row>
    <row r="320" customFormat="false" ht="15.75" hidden="false" customHeight="true" outlineLevel="0" collapsed="false">
      <c r="A320" s="399"/>
      <c r="C320" s="426"/>
      <c r="E320" s="426"/>
    </row>
    <row r="321" customFormat="false" ht="15.75" hidden="false" customHeight="true" outlineLevel="0" collapsed="false">
      <c r="A321" s="399"/>
      <c r="C321" s="426"/>
      <c r="E321" s="426"/>
    </row>
    <row r="322" customFormat="false" ht="15.75" hidden="false" customHeight="true" outlineLevel="0" collapsed="false">
      <c r="A322" s="399"/>
      <c r="C322" s="426"/>
      <c r="E322" s="426"/>
    </row>
    <row r="323" customFormat="false" ht="15.75" hidden="false" customHeight="true" outlineLevel="0" collapsed="false">
      <c r="A323" s="399"/>
      <c r="C323" s="426"/>
      <c r="E323" s="426"/>
    </row>
    <row r="324" customFormat="false" ht="15.75" hidden="false" customHeight="true" outlineLevel="0" collapsed="false">
      <c r="A324" s="399"/>
      <c r="C324" s="426"/>
      <c r="E324" s="426"/>
    </row>
    <row r="325" customFormat="false" ht="15.75" hidden="false" customHeight="true" outlineLevel="0" collapsed="false">
      <c r="A325" s="399"/>
      <c r="C325" s="426"/>
      <c r="E325" s="426"/>
    </row>
    <row r="326" customFormat="false" ht="15.75" hidden="false" customHeight="true" outlineLevel="0" collapsed="false">
      <c r="A326" s="399"/>
      <c r="C326" s="426"/>
      <c r="E326" s="426"/>
    </row>
    <row r="327" customFormat="false" ht="15.75" hidden="false" customHeight="true" outlineLevel="0" collapsed="false">
      <c r="A327" s="399"/>
      <c r="C327" s="426"/>
      <c r="E327" s="426"/>
    </row>
    <row r="328" customFormat="false" ht="15.75" hidden="false" customHeight="true" outlineLevel="0" collapsed="false">
      <c r="A328" s="399"/>
      <c r="C328" s="426"/>
      <c r="E328" s="426"/>
    </row>
    <row r="329" customFormat="false" ht="15.75" hidden="false" customHeight="true" outlineLevel="0" collapsed="false">
      <c r="A329" s="399"/>
      <c r="C329" s="426"/>
      <c r="E329" s="426"/>
    </row>
    <row r="330" customFormat="false" ht="15.75" hidden="false" customHeight="true" outlineLevel="0" collapsed="false">
      <c r="A330" s="399"/>
      <c r="C330" s="426"/>
      <c r="E330" s="426"/>
    </row>
    <row r="331" customFormat="false" ht="15.75" hidden="false" customHeight="true" outlineLevel="0" collapsed="false">
      <c r="A331" s="399"/>
      <c r="C331" s="426"/>
      <c r="E331" s="426"/>
    </row>
    <row r="332" customFormat="false" ht="15.75" hidden="false" customHeight="true" outlineLevel="0" collapsed="false">
      <c r="A332" s="399"/>
      <c r="C332" s="426"/>
      <c r="E332" s="426"/>
    </row>
    <row r="333" customFormat="false" ht="15.75" hidden="false" customHeight="true" outlineLevel="0" collapsed="false">
      <c r="A333" s="399"/>
      <c r="C333" s="426"/>
      <c r="E333" s="426"/>
    </row>
    <row r="334" customFormat="false" ht="15.75" hidden="false" customHeight="true" outlineLevel="0" collapsed="false">
      <c r="A334" s="399"/>
      <c r="C334" s="426"/>
      <c r="E334" s="426"/>
    </row>
    <row r="335" customFormat="false" ht="15.75" hidden="false" customHeight="true" outlineLevel="0" collapsed="false">
      <c r="A335" s="399"/>
      <c r="C335" s="426"/>
      <c r="E335" s="426"/>
    </row>
    <row r="336" customFormat="false" ht="15.75" hidden="false" customHeight="true" outlineLevel="0" collapsed="false">
      <c r="A336" s="399"/>
      <c r="C336" s="426"/>
      <c r="E336" s="426"/>
    </row>
    <row r="337" customFormat="false" ht="15.75" hidden="false" customHeight="true" outlineLevel="0" collapsed="false">
      <c r="A337" s="399"/>
      <c r="C337" s="426"/>
      <c r="E337" s="426"/>
    </row>
    <row r="338" customFormat="false" ht="15.75" hidden="false" customHeight="true" outlineLevel="0" collapsed="false">
      <c r="A338" s="399"/>
      <c r="C338" s="426"/>
      <c r="E338" s="426"/>
    </row>
    <row r="339" customFormat="false" ht="15.75" hidden="false" customHeight="true" outlineLevel="0" collapsed="false">
      <c r="A339" s="399"/>
      <c r="C339" s="426"/>
      <c r="E339" s="426"/>
    </row>
    <row r="340" customFormat="false" ht="15.75" hidden="false" customHeight="true" outlineLevel="0" collapsed="false">
      <c r="A340" s="399"/>
      <c r="C340" s="426"/>
      <c r="E340" s="426"/>
    </row>
    <row r="341" customFormat="false" ht="15.75" hidden="false" customHeight="true" outlineLevel="0" collapsed="false">
      <c r="A341" s="399"/>
      <c r="C341" s="426"/>
      <c r="E341" s="426"/>
    </row>
    <row r="342" customFormat="false" ht="15.75" hidden="false" customHeight="true" outlineLevel="0" collapsed="false">
      <c r="A342" s="399"/>
      <c r="C342" s="426"/>
      <c r="E342" s="426"/>
    </row>
    <row r="343" customFormat="false" ht="15.75" hidden="false" customHeight="true" outlineLevel="0" collapsed="false">
      <c r="A343" s="399"/>
      <c r="C343" s="426"/>
      <c r="E343" s="426"/>
    </row>
    <row r="344" customFormat="false" ht="15.75" hidden="false" customHeight="true" outlineLevel="0" collapsed="false">
      <c r="A344" s="399"/>
      <c r="C344" s="426"/>
      <c r="E344" s="426"/>
    </row>
    <row r="345" customFormat="false" ht="15.75" hidden="false" customHeight="true" outlineLevel="0" collapsed="false">
      <c r="A345" s="399"/>
      <c r="C345" s="426"/>
      <c r="E345" s="426"/>
    </row>
    <row r="346" customFormat="false" ht="15.75" hidden="false" customHeight="true" outlineLevel="0" collapsed="false">
      <c r="A346" s="399"/>
      <c r="C346" s="426"/>
      <c r="E346" s="426"/>
    </row>
    <row r="347" customFormat="false" ht="15.75" hidden="false" customHeight="true" outlineLevel="0" collapsed="false">
      <c r="A347" s="399"/>
      <c r="C347" s="426"/>
      <c r="E347" s="426"/>
    </row>
    <row r="348" customFormat="false" ht="15.75" hidden="false" customHeight="true" outlineLevel="0" collapsed="false">
      <c r="A348" s="399"/>
      <c r="C348" s="426"/>
      <c r="E348" s="426"/>
    </row>
    <row r="349" customFormat="false" ht="15.75" hidden="false" customHeight="true" outlineLevel="0" collapsed="false">
      <c r="A349" s="399"/>
      <c r="C349" s="426"/>
      <c r="E349" s="426"/>
    </row>
    <row r="350" customFormat="false" ht="15.75" hidden="false" customHeight="true" outlineLevel="0" collapsed="false">
      <c r="A350" s="399"/>
      <c r="C350" s="426"/>
      <c r="E350" s="426"/>
    </row>
    <row r="351" customFormat="false" ht="15.75" hidden="false" customHeight="true" outlineLevel="0" collapsed="false">
      <c r="A351" s="399"/>
      <c r="C351" s="426"/>
      <c r="E351" s="426"/>
    </row>
    <row r="352" customFormat="false" ht="15.75" hidden="false" customHeight="true" outlineLevel="0" collapsed="false">
      <c r="A352" s="399"/>
      <c r="C352" s="426"/>
      <c r="E352" s="426"/>
    </row>
    <row r="353" customFormat="false" ht="15.75" hidden="false" customHeight="true" outlineLevel="0" collapsed="false">
      <c r="A353" s="399"/>
      <c r="C353" s="426"/>
      <c r="E353" s="426"/>
    </row>
    <row r="354" customFormat="false" ht="15.75" hidden="false" customHeight="true" outlineLevel="0" collapsed="false">
      <c r="A354" s="399"/>
      <c r="C354" s="426"/>
      <c r="E354" s="426"/>
    </row>
    <row r="355" customFormat="false" ht="15.75" hidden="false" customHeight="true" outlineLevel="0" collapsed="false">
      <c r="A355" s="399"/>
      <c r="C355" s="426"/>
      <c r="E355" s="426"/>
    </row>
    <row r="356" customFormat="false" ht="15.75" hidden="false" customHeight="true" outlineLevel="0" collapsed="false">
      <c r="A356" s="399"/>
      <c r="C356" s="426"/>
      <c r="E356" s="426"/>
    </row>
    <row r="357" customFormat="false" ht="15.75" hidden="false" customHeight="true" outlineLevel="0" collapsed="false">
      <c r="A357" s="399"/>
      <c r="C357" s="426"/>
      <c r="E357" s="426"/>
    </row>
    <row r="358" customFormat="false" ht="15.75" hidden="false" customHeight="true" outlineLevel="0" collapsed="false">
      <c r="A358" s="399"/>
      <c r="C358" s="426"/>
      <c r="E358" s="426"/>
    </row>
    <row r="359" customFormat="false" ht="15.75" hidden="false" customHeight="true" outlineLevel="0" collapsed="false">
      <c r="A359" s="399"/>
      <c r="C359" s="426"/>
      <c r="E359" s="426"/>
    </row>
    <row r="360" customFormat="false" ht="15.75" hidden="false" customHeight="true" outlineLevel="0" collapsed="false">
      <c r="A360" s="399"/>
      <c r="C360" s="426"/>
      <c r="E360" s="426"/>
    </row>
    <row r="361" customFormat="false" ht="15.75" hidden="false" customHeight="true" outlineLevel="0" collapsed="false">
      <c r="A361" s="399"/>
      <c r="C361" s="426"/>
      <c r="E361" s="426"/>
    </row>
    <row r="362" customFormat="false" ht="15.75" hidden="false" customHeight="true" outlineLevel="0" collapsed="false">
      <c r="A362" s="399"/>
      <c r="C362" s="426"/>
      <c r="E362" s="426"/>
    </row>
    <row r="363" customFormat="false" ht="15.75" hidden="false" customHeight="true" outlineLevel="0" collapsed="false">
      <c r="A363" s="399"/>
      <c r="C363" s="426"/>
      <c r="E363" s="426"/>
    </row>
    <row r="364" customFormat="false" ht="15.75" hidden="false" customHeight="true" outlineLevel="0" collapsed="false">
      <c r="A364" s="399"/>
      <c r="C364" s="426"/>
      <c r="E364" s="426"/>
    </row>
    <row r="365" customFormat="false" ht="15.75" hidden="false" customHeight="true" outlineLevel="0" collapsed="false">
      <c r="A365" s="399"/>
      <c r="C365" s="426"/>
      <c r="E365" s="426"/>
    </row>
    <row r="366" customFormat="false" ht="15.75" hidden="false" customHeight="true" outlineLevel="0" collapsed="false">
      <c r="A366" s="399"/>
      <c r="C366" s="426"/>
      <c r="E366" s="426"/>
    </row>
    <row r="367" customFormat="false" ht="15.75" hidden="false" customHeight="true" outlineLevel="0" collapsed="false">
      <c r="A367" s="399"/>
      <c r="C367" s="426"/>
      <c r="E367" s="426"/>
    </row>
    <row r="368" customFormat="false" ht="15.75" hidden="false" customHeight="true" outlineLevel="0" collapsed="false">
      <c r="A368" s="399"/>
      <c r="C368" s="426"/>
      <c r="E368" s="426"/>
    </row>
    <row r="369" customFormat="false" ht="15.75" hidden="false" customHeight="true" outlineLevel="0" collapsed="false">
      <c r="A369" s="399"/>
      <c r="C369" s="426"/>
      <c r="E369" s="426"/>
    </row>
    <row r="370" customFormat="false" ht="15.75" hidden="false" customHeight="true" outlineLevel="0" collapsed="false">
      <c r="A370" s="399"/>
      <c r="C370" s="426"/>
      <c r="E370" s="426"/>
    </row>
    <row r="371" customFormat="false" ht="15.75" hidden="false" customHeight="true" outlineLevel="0" collapsed="false">
      <c r="A371" s="399"/>
      <c r="C371" s="426"/>
      <c r="E371" s="426"/>
    </row>
    <row r="372" customFormat="false" ht="15.75" hidden="false" customHeight="true" outlineLevel="0" collapsed="false">
      <c r="A372" s="399"/>
      <c r="C372" s="426"/>
      <c r="E372" s="426"/>
    </row>
    <row r="373" customFormat="false" ht="15.75" hidden="false" customHeight="true" outlineLevel="0" collapsed="false">
      <c r="A373" s="399"/>
      <c r="C373" s="426"/>
      <c r="E373" s="426"/>
    </row>
    <row r="374" customFormat="false" ht="15.75" hidden="false" customHeight="true" outlineLevel="0" collapsed="false">
      <c r="A374" s="399"/>
      <c r="C374" s="426"/>
      <c r="E374" s="426"/>
    </row>
    <row r="375" customFormat="false" ht="15.75" hidden="false" customHeight="true" outlineLevel="0" collapsed="false">
      <c r="A375" s="399"/>
      <c r="C375" s="426"/>
      <c r="E375" s="426"/>
    </row>
    <row r="376" customFormat="false" ht="15.75" hidden="false" customHeight="true" outlineLevel="0" collapsed="false">
      <c r="A376" s="399"/>
      <c r="C376" s="426"/>
      <c r="E376" s="426"/>
    </row>
    <row r="377" customFormat="false" ht="15.75" hidden="false" customHeight="true" outlineLevel="0" collapsed="false">
      <c r="A377" s="399"/>
      <c r="C377" s="426"/>
      <c r="E377" s="426"/>
    </row>
    <row r="378" customFormat="false" ht="15.75" hidden="false" customHeight="true" outlineLevel="0" collapsed="false">
      <c r="A378" s="399"/>
      <c r="C378" s="426"/>
      <c r="E378" s="426"/>
    </row>
    <row r="379" customFormat="false" ht="15.75" hidden="false" customHeight="true" outlineLevel="0" collapsed="false">
      <c r="A379" s="399"/>
      <c r="C379" s="426"/>
      <c r="E379" s="426"/>
    </row>
    <row r="380" customFormat="false" ht="15.75" hidden="false" customHeight="true" outlineLevel="0" collapsed="false">
      <c r="A380" s="399"/>
      <c r="C380" s="426"/>
      <c r="E380" s="426"/>
    </row>
    <row r="381" customFormat="false" ht="15.75" hidden="false" customHeight="true" outlineLevel="0" collapsed="false">
      <c r="A381" s="399"/>
      <c r="C381" s="426"/>
      <c r="E381" s="426"/>
    </row>
    <row r="382" customFormat="false" ht="15.75" hidden="false" customHeight="true" outlineLevel="0" collapsed="false">
      <c r="A382" s="399"/>
      <c r="C382" s="426"/>
      <c r="E382" s="426"/>
    </row>
    <row r="383" customFormat="false" ht="15.75" hidden="false" customHeight="true" outlineLevel="0" collapsed="false">
      <c r="A383" s="399"/>
      <c r="C383" s="426"/>
      <c r="E383" s="426"/>
    </row>
    <row r="384" customFormat="false" ht="15.75" hidden="false" customHeight="true" outlineLevel="0" collapsed="false">
      <c r="A384" s="399"/>
      <c r="C384" s="426"/>
      <c r="E384" s="426"/>
    </row>
    <row r="385" customFormat="false" ht="15.75" hidden="false" customHeight="true" outlineLevel="0" collapsed="false">
      <c r="A385" s="399"/>
      <c r="C385" s="426"/>
      <c r="E385" s="426"/>
    </row>
    <row r="386" customFormat="false" ht="15.75" hidden="false" customHeight="true" outlineLevel="0" collapsed="false">
      <c r="A386" s="399"/>
      <c r="C386" s="426"/>
      <c r="E386" s="426"/>
    </row>
    <row r="387" customFormat="false" ht="15.75" hidden="false" customHeight="true" outlineLevel="0" collapsed="false">
      <c r="A387" s="399"/>
      <c r="C387" s="426"/>
      <c r="E387" s="426"/>
    </row>
    <row r="388" customFormat="false" ht="15.75" hidden="false" customHeight="true" outlineLevel="0" collapsed="false">
      <c r="A388" s="399"/>
      <c r="C388" s="426"/>
      <c r="E388" s="426"/>
    </row>
    <row r="389" customFormat="false" ht="15.75" hidden="false" customHeight="true" outlineLevel="0" collapsed="false">
      <c r="A389" s="399"/>
      <c r="C389" s="426"/>
      <c r="E389" s="426"/>
    </row>
    <row r="390" customFormat="false" ht="15.75" hidden="false" customHeight="true" outlineLevel="0" collapsed="false">
      <c r="A390" s="399"/>
      <c r="C390" s="426"/>
      <c r="E390" s="426"/>
    </row>
    <row r="391" customFormat="false" ht="15.75" hidden="false" customHeight="true" outlineLevel="0" collapsed="false">
      <c r="A391" s="399"/>
      <c r="C391" s="426"/>
      <c r="E391" s="426"/>
    </row>
    <row r="392" customFormat="false" ht="15.75" hidden="false" customHeight="true" outlineLevel="0" collapsed="false">
      <c r="A392" s="399"/>
      <c r="C392" s="426"/>
      <c r="E392" s="426"/>
    </row>
    <row r="393" customFormat="false" ht="15.75" hidden="false" customHeight="true" outlineLevel="0" collapsed="false">
      <c r="A393" s="399"/>
      <c r="C393" s="426"/>
      <c r="E393" s="426"/>
    </row>
    <row r="394" customFormat="false" ht="15.75" hidden="false" customHeight="true" outlineLevel="0" collapsed="false">
      <c r="A394" s="399"/>
      <c r="C394" s="426"/>
      <c r="E394" s="426"/>
    </row>
    <row r="395" customFormat="false" ht="15.75" hidden="false" customHeight="true" outlineLevel="0" collapsed="false">
      <c r="A395" s="399"/>
      <c r="C395" s="426"/>
      <c r="E395" s="426"/>
    </row>
    <row r="396" customFormat="false" ht="15.75" hidden="false" customHeight="true" outlineLevel="0" collapsed="false">
      <c r="A396" s="399"/>
      <c r="C396" s="426"/>
      <c r="E396" s="426"/>
    </row>
    <row r="397" customFormat="false" ht="15.75" hidden="false" customHeight="true" outlineLevel="0" collapsed="false">
      <c r="A397" s="399"/>
      <c r="C397" s="426"/>
      <c r="E397" s="426"/>
    </row>
    <row r="398" customFormat="false" ht="15.75" hidden="false" customHeight="true" outlineLevel="0" collapsed="false">
      <c r="A398" s="399"/>
      <c r="C398" s="426"/>
      <c r="E398" s="426"/>
    </row>
    <row r="399" customFormat="false" ht="15.75" hidden="false" customHeight="true" outlineLevel="0" collapsed="false">
      <c r="A399" s="399"/>
      <c r="C399" s="426"/>
      <c r="E399" s="426"/>
    </row>
    <row r="400" customFormat="false" ht="15.75" hidden="false" customHeight="true" outlineLevel="0" collapsed="false">
      <c r="A400" s="399"/>
      <c r="C400" s="426"/>
      <c r="E400" s="426"/>
    </row>
    <row r="401" customFormat="false" ht="15.75" hidden="false" customHeight="true" outlineLevel="0" collapsed="false">
      <c r="A401" s="399"/>
      <c r="C401" s="426"/>
      <c r="E401" s="426"/>
    </row>
    <row r="402" customFormat="false" ht="15.75" hidden="false" customHeight="true" outlineLevel="0" collapsed="false">
      <c r="A402" s="399"/>
      <c r="C402" s="426"/>
      <c r="E402" s="426"/>
    </row>
    <row r="403" customFormat="false" ht="15.75" hidden="false" customHeight="true" outlineLevel="0" collapsed="false">
      <c r="A403" s="399"/>
      <c r="C403" s="426"/>
      <c r="E403" s="426"/>
    </row>
    <row r="404" customFormat="false" ht="15.75" hidden="false" customHeight="true" outlineLevel="0" collapsed="false">
      <c r="A404" s="399"/>
      <c r="C404" s="426"/>
      <c r="E404" s="426"/>
    </row>
    <row r="405" customFormat="false" ht="15.75" hidden="false" customHeight="true" outlineLevel="0" collapsed="false">
      <c r="A405" s="399"/>
      <c r="C405" s="426"/>
      <c r="E405" s="426"/>
    </row>
    <row r="406" customFormat="false" ht="15.75" hidden="false" customHeight="true" outlineLevel="0" collapsed="false">
      <c r="A406" s="399"/>
      <c r="C406" s="426"/>
      <c r="E406" s="426"/>
    </row>
    <row r="407" customFormat="false" ht="15.75" hidden="false" customHeight="true" outlineLevel="0" collapsed="false">
      <c r="A407" s="399"/>
      <c r="C407" s="426"/>
      <c r="E407" s="426"/>
    </row>
    <row r="408" customFormat="false" ht="15.75" hidden="false" customHeight="true" outlineLevel="0" collapsed="false">
      <c r="A408" s="399"/>
      <c r="C408" s="426"/>
      <c r="E408" s="426"/>
    </row>
    <row r="409" customFormat="false" ht="15.75" hidden="false" customHeight="true" outlineLevel="0" collapsed="false">
      <c r="A409" s="399"/>
      <c r="C409" s="426"/>
      <c r="E409" s="426"/>
    </row>
    <row r="410" customFormat="false" ht="15.75" hidden="false" customHeight="true" outlineLevel="0" collapsed="false">
      <c r="A410" s="399"/>
      <c r="C410" s="426"/>
      <c r="E410" s="426"/>
    </row>
    <row r="411" customFormat="false" ht="15.75" hidden="false" customHeight="true" outlineLevel="0" collapsed="false">
      <c r="A411" s="399"/>
      <c r="C411" s="426"/>
      <c r="E411" s="426"/>
    </row>
    <row r="412" customFormat="false" ht="15.75" hidden="false" customHeight="true" outlineLevel="0" collapsed="false">
      <c r="A412" s="399"/>
      <c r="C412" s="426"/>
      <c r="E412" s="426"/>
    </row>
    <row r="413" customFormat="false" ht="15.75" hidden="false" customHeight="true" outlineLevel="0" collapsed="false">
      <c r="A413" s="399"/>
      <c r="C413" s="426"/>
      <c r="E413" s="426"/>
    </row>
    <row r="414" customFormat="false" ht="15.75" hidden="false" customHeight="true" outlineLevel="0" collapsed="false">
      <c r="A414" s="399"/>
      <c r="C414" s="426"/>
      <c r="E414" s="426"/>
    </row>
    <row r="415" customFormat="false" ht="15.75" hidden="false" customHeight="true" outlineLevel="0" collapsed="false">
      <c r="A415" s="399"/>
      <c r="C415" s="426"/>
      <c r="E415" s="426"/>
    </row>
    <row r="416" customFormat="false" ht="15.75" hidden="false" customHeight="true" outlineLevel="0" collapsed="false">
      <c r="A416" s="399"/>
      <c r="C416" s="426"/>
      <c r="E416" s="426"/>
    </row>
    <row r="417" customFormat="false" ht="15.75" hidden="false" customHeight="true" outlineLevel="0" collapsed="false">
      <c r="A417" s="399"/>
      <c r="C417" s="426"/>
      <c r="E417" s="426"/>
    </row>
    <row r="418" customFormat="false" ht="15.75" hidden="false" customHeight="true" outlineLevel="0" collapsed="false">
      <c r="A418" s="399"/>
      <c r="C418" s="426"/>
      <c r="E418" s="426"/>
    </row>
    <row r="419" customFormat="false" ht="15.75" hidden="false" customHeight="true" outlineLevel="0" collapsed="false">
      <c r="A419" s="399"/>
      <c r="C419" s="426"/>
      <c r="E419" s="426"/>
    </row>
    <row r="420" customFormat="false" ht="15.75" hidden="false" customHeight="true" outlineLevel="0" collapsed="false">
      <c r="A420" s="399"/>
      <c r="C420" s="426"/>
      <c r="E420" s="426"/>
    </row>
    <row r="421" customFormat="false" ht="15.75" hidden="false" customHeight="true" outlineLevel="0" collapsed="false">
      <c r="A421" s="399"/>
      <c r="C421" s="426"/>
      <c r="E421" s="426"/>
    </row>
    <row r="422" customFormat="false" ht="15.75" hidden="false" customHeight="true" outlineLevel="0" collapsed="false">
      <c r="A422" s="399"/>
      <c r="C422" s="426"/>
      <c r="E422" s="426"/>
    </row>
    <row r="423" customFormat="false" ht="15.75" hidden="false" customHeight="true" outlineLevel="0" collapsed="false">
      <c r="A423" s="399"/>
      <c r="C423" s="426"/>
      <c r="E423" s="426"/>
    </row>
    <row r="424" customFormat="false" ht="15.75" hidden="false" customHeight="true" outlineLevel="0" collapsed="false">
      <c r="A424" s="399"/>
      <c r="C424" s="426"/>
      <c r="E424" s="426"/>
    </row>
    <row r="425" customFormat="false" ht="15.75" hidden="false" customHeight="true" outlineLevel="0" collapsed="false">
      <c r="A425" s="399"/>
      <c r="C425" s="426"/>
      <c r="E425" s="426"/>
    </row>
    <row r="426" customFormat="false" ht="15.75" hidden="false" customHeight="true" outlineLevel="0" collapsed="false">
      <c r="A426" s="399"/>
      <c r="C426" s="426"/>
      <c r="E426" s="426"/>
    </row>
    <row r="427" customFormat="false" ht="15.75" hidden="false" customHeight="true" outlineLevel="0" collapsed="false">
      <c r="A427" s="399"/>
      <c r="C427" s="426"/>
      <c r="E427" s="426"/>
    </row>
    <row r="428" customFormat="false" ht="15.75" hidden="false" customHeight="true" outlineLevel="0" collapsed="false">
      <c r="A428" s="399"/>
      <c r="C428" s="426"/>
      <c r="E428" s="426"/>
    </row>
    <row r="429" customFormat="false" ht="15.75" hidden="false" customHeight="true" outlineLevel="0" collapsed="false">
      <c r="A429" s="399"/>
      <c r="C429" s="426"/>
      <c r="E429" s="426"/>
    </row>
    <row r="430" customFormat="false" ht="15.75" hidden="false" customHeight="true" outlineLevel="0" collapsed="false">
      <c r="A430" s="399"/>
      <c r="C430" s="426"/>
      <c r="E430" s="426"/>
    </row>
    <row r="431" customFormat="false" ht="15.75" hidden="false" customHeight="true" outlineLevel="0" collapsed="false">
      <c r="A431" s="399"/>
      <c r="C431" s="426"/>
      <c r="E431" s="426"/>
    </row>
    <row r="432" customFormat="false" ht="15.75" hidden="false" customHeight="true" outlineLevel="0" collapsed="false">
      <c r="A432" s="399"/>
      <c r="C432" s="426"/>
      <c r="E432" s="426"/>
    </row>
    <row r="433" customFormat="false" ht="15.75" hidden="false" customHeight="true" outlineLevel="0" collapsed="false">
      <c r="A433" s="399"/>
      <c r="C433" s="426"/>
      <c r="E433" s="426"/>
    </row>
    <row r="434" customFormat="false" ht="15.75" hidden="false" customHeight="true" outlineLevel="0" collapsed="false">
      <c r="A434" s="399"/>
      <c r="C434" s="426"/>
      <c r="E434" s="426"/>
    </row>
    <row r="435" customFormat="false" ht="15.75" hidden="false" customHeight="true" outlineLevel="0" collapsed="false">
      <c r="A435" s="399"/>
      <c r="C435" s="426"/>
      <c r="E435" s="426"/>
    </row>
    <row r="436" customFormat="false" ht="15.75" hidden="false" customHeight="true" outlineLevel="0" collapsed="false">
      <c r="A436" s="399"/>
      <c r="C436" s="426"/>
      <c r="E436" s="426"/>
    </row>
    <row r="437" customFormat="false" ht="15.75" hidden="false" customHeight="true" outlineLevel="0" collapsed="false">
      <c r="A437" s="399"/>
      <c r="C437" s="426"/>
      <c r="E437" s="426"/>
    </row>
    <row r="438" customFormat="false" ht="15.75" hidden="false" customHeight="true" outlineLevel="0" collapsed="false">
      <c r="A438" s="399"/>
      <c r="C438" s="426"/>
      <c r="E438" s="426"/>
    </row>
    <row r="439" customFormat="false" ht="15.75" hidden="false" customHeight="true" outlineLevel="0" collapsed="false">
      <c r="A439" s="399"/>
      <c r="C439" s="426"/>
      <c r="E439" s="426"/>
    </row>
    <row r="440" customFormat="false" ht="15.75" hidden="false" customHeight="true" outlineLevel="0" collapsed="false">
      <c r="A440" s="399"/>
      <c r="C440" s="426"/>
      <c r="E440" s="426"/>
    </row>
    <row r="441" customFormat="false" ht="15.75" hidden="false" customHeight="true" outlineLevel="0" collapsed="false">
      <c r="A441" s="399"/>
      <c r="C441" s="426"/>
      <c r="E441" s="426"/>
    </row>
    <row r="442" customFormat="false" ht="15.75" hidden="false" customHeight="true" outlineLevel="0" collapsed="false">
      <c r="A442" s="399"/>
      <c r="C442" s="426"/>
      <c r="E442" s="426"/>
    </row>
    <row r="443" customFormat="false" ht="15.75" hidden="false" customHeight="true" outlineLevel="0" collapsed="false">
      <c r="A443" s="399"/>
      <c r="C443" s="426"/>
      <c r="E443" s="426"/>
    </row>
    <row r="444" customFormat="false" ht="15.75" hidden="false" customHeight="true" outlineLevel="0" collapsed="false">
      <c r="A444" s="399"/>
      <c r="C444" s="426"/>
      <c r="E444" s="426"/>
    </row>
    <row r="445" customFormat="false" ht="15.75" hidden="false" customHeight="true" outlineLevel="0" collapsed="false">
      <c r="A445" s="399"/>
      <c r="C445" s="426"/>
      <c r="E445" s="426"/>
    </row>
    <row r="446" customFormat="false" ht="15.75" hidden="false" customHeight="true" outlineLevel="0" collapsed="false">
      <c r="A446" s="399"/>
      <c r="C446" s="426"/>
      <c r="E446" s="426"/>
    </row>
    <row r="447" customFormat="false" ht="15.75" hidden="false" customHeight="true" outlineLevel="0" collapsed="false">
      <c r="A447" s="399"/>
      <c r="C447" s="426"/>
      <c r="E447" s="426"/>
    </row>
    <row r="448" customFormat="false" ht="15.75" hidden="false" customHeight="true" outlineLevel="0" collapsed="false">
      <c r="A448" s="399"/>
      <c r="C448" s="426"/>
      <c r="E448" s="426"/>
    </row>
    <row r="449" customFormat="false" ht="15.75" hidden="false" customHeight="true" outlineLevel="0" collapsed="false">
      <c r="A449" s="399"/>
      <c r="C449" s="426"/>
      <c r="E449" s="426"/>
    </row>
    <row r="450" customFormat="false" ht="15.75" hidden="false" customHeight="true" outlineLevel="0" collapsed="false">
      <c r="A450" s="399"/>
      <c r="C450" s="426"/>
      <c r="E450" s="426"/>
    </row>
    <row r="451" customFormat="false" ht="15.75" hidden="false" customHeight="true" outlineLevel="0" collapsed="false">
      <c r="A451" s="399"/>
      <c r="C451" s="426"/>
      <c r="E451" s="426"/>
    </row>
    <row r="452" customFormat="false" ht="15.75" hidden="false" customHeight="true" outlineLevel="0" collapsed="false">
      <c r="A452" s="399"/>
      <c r="C452" s="426"/>
      <c r="E452" s="426"/>
    </row>
    <row r="453" customFormat="false" ht="15.75" hidden="false" customHeight="true" outlineLevel="0" collapsed="false">
      <c r="A453" s="399"/>
      <c r="C453" s="426"/>
      <c r="E453" s="426"/>
    </row>
    <row r="454" customFormat="false" ht="15.75" hidden="false" customHeight="true" outlineLevel="0" collapsed="false">
      <c r="A454" s="399"/>
      <c r="C454" s="426"/>
      <c r="E454" s="426"/>
    </row>
    <row r="455" customFormat="false" ht="15.75" hidden="false" customHeight="true" outlineLevel="0" collapsed="false">
      <c r="A455" s="399"/>
      <c r="C455" s="426"/>
      <c r="E455" s="426"/>
    </row>
    <row r="456" customFormat="false" ht="15.75" hidden="false" customHeight="true" outlineLevel="0" collapsed="false">
      <c r="A456" s="399"/>
      <c r="C456" s="426"/>
      <c r="E456" s="426"/>
    </row>
    <row r="457" customFormat="false" ht="15.75" hidden="false" customHeight="true" outlineLevel="0" collapsed="false">
      <c r="A457" s="399"/>
      <c r="C457" s="426"/>
      <c r="E457" s="426"/>
    </row>
    <row r="458" customFormat="false" ht="15.75" hidden="false" customHeight="true" outlineLevel="0" collapsed="false">
      <c r="A458" s="399"/>
      <c r="C458" s="426"/>
      <c r="E458" s="426"/>
    </row>
    <row r="459" customFormat="false" ht="15.75" hidden="false" customHeight="true" outlineLevel="0" collapsed="false">
      <c r="A459" s="399"/>
      <c r="C459" s="426"/>
      <c r="E459" s="426"/>
    </row>
    <row r="460" customFormat="false" ht="15.75" hidden="false" customHeight="true" outlineLevel="0" collapsed="false">
      <c r="A460" s="399"/>
      <c r="C460" s="426"/>
      <c r="E460" s="426"/>
    </row>
    <row r="461" customFormat="false" ht="15.75" hidden="false" customHeight="true" outlineLevel="0" collapsed="false">
      <c r="A461" s="399"/>
      <c r="C461" s="426"/>
      <c r="E461" s="426"/>
    </row>
    <row r="462" customFormat="false" ht="15.75" hidden="false" customHeight="true" outlineLevel="0" collapsed="false">
      <c r="A462" s="399"/>
      <c r="C462" s="426"/>
      <c r="E462" s="426"/>
    </row>
    <row r="463" customFormat="false" ht="15.75" hidden="false" customHeight="true" outlineLevel="0" collapsed="false">
      <c r="A463" s="399"/>
      <c r="C463" s="426"/>
      <c r="E463" s="426"/>
    </row>
    <row r="464" customFormat="false" ht="15.75" hidden="false" customHeight="true" outlineLevel="0" collapsed="false">
      <c r="A464" s="399"/>
      <c r="C464" s="426"/>
      <c r="E464" s="426"/>
    </row>
    <row r="465" customFormat="false" ht="15.75" hidden="false" customHeight="true" outlineLevel="0" collapsed="false">
      <c r="A465" s="399"/>
      <c r="C465" s="426"/>
      <c r="E465" s="426"/>
    </row>
    <row r="466" customFormat="false" ht="15.75" hidden="false" customHeight="true" outlineLevel="0" collapsed="false">
      <c r="A466" s="399"/>
      <c r="C466" s="426"/>
      <c r="E466" s="426"/>
    </row>
    <row r="467" customFormat="false" ht="15.75" hidden="false" customHeight="true" outlineLevel="0" collapsed="false">
      <c r="A467" s="399"/>
      <c r="C467" s="426"/>
      <c r="E467" s="426"/>
    </row>
    <row r="468" customFormat="false" ht="15.75" hidden="false" customHeight="true" outlineLevel="0" collapsed="false">
      <c r="A468" s="399"/>
      <c r="C468" s="426"/>
      <c r="E468" s="426"/>
    </row>
    <row r="469" customFormat="false" ht="15.75" hidden="false" customHeight="true" outlineLevel="0" collapsed="false">
      <c r="A469" s="399"/>
      <c r="C469" s="426"/>
      <c r="E469" s="426"/>
    </row>
    <row r="470" customFormat="false" ht="15.75" hidden="false" customHeight="true" outlineLevel="0" collapsed="false">
      <c r="A470" s="399"/>
      <c r="C470" s="426"/>
      <c r="E470" s="426"/>
    </row>
    <row r="471" customFormat="false" ht="15.75" hidden="false" customHeight="true" outlineLevel="0" collapsed="false">
      <c r="A471" s="399"/>
      <c r="C471" s="426"/>
      <c r="E471" s="426"/>
    </row>
    <row r="472" customFormat="false" ht="15.75" hidden="false" customHeight="true" outlineLevel="0" collapsed="false">
      <c r="A472" s="399"/>
      <c r="C472" s="426"/>
      <c r="E472" s="426"/>
    </row>
    <row r="473" customFormat="false" ht="15.75" hidden="false" customHeight="true" outlineLevel="0" collapsed="false">
      <c r="A473" s="399"/>
      <c r="C473" s="426"/>
      <c r="E473" s="426"/>
    </row>
    <row r="474" customFormat="false" ht="15.75" hidden="false" customHeight="true" outlineLevel="0" collapsed="false">
      <c r="A474" s="399"/>
      <c r="C474" s="426"/>
      <c r="E474" s="426"/>
    </row>
    <row r="475" customFormat="false" ht="15.75" hidden="false" customHeight="true" outlineLevel="0" collapsed="false">
      <c r="A475" s="399"/>
      <c r="C475" s="426"/>
      <c r="E475" s="426"/>
    </row>
    <row r="476" customFormat="false" ht="15.75" hidden="false" customHeight="true" outlineLevel="0" collapsed="false">
      <c r="A476" s="399"/>
      <c r="C476" s="426"/>
      <c r="E476" s="426"/>
    </row>
    <row r="477" customFormat="false" ht="15.75" hidden="false" customHeight="true" outlineLevel="0" collapsed="false">
      <c r="A477" s="399"/>
      <c r="C477" s="426"/>
      <c r="E477" s="426"/>
    </row>
    <row r="478" customFormat="false" ht="15.75" hidden="false" customHeight="true" outlineLevel="0" collapsed="false">
      <c r="A478" s="399"/>
      <c r="C478" s="426"/>
      <c r="E478" s="426"/>
    </row>
    <row r="479" customFormat="false" ht="15.75" hidden="false" customHeight="true" outlineLevel="0" collapsed="false">
      <c r="A479" s="399"/>
      <c r="C479" s="426"/>
      <c r="E479" s="426"/>
    </row>
    <row r="480" customFormat="false" ht="15.75" hidden="false" customHeight="true" outlineLevel="0" collapsed="false">
      <c r="A480" s="399"/>
      <c r="C480" s="426"/>
      <c r="E480" s="426"/>
    </row>
    <row r="481" customFormat="false" ht="15.75" hidden="false" customHeight="true" outlineLevel="0" collapsed="false">
      <c r="A481" s="399"/>
      <c r="C481" s="426"/>
      <c r="E481" s="426"/>
    </row>
    <row r="482" customFormat="false" ht="15.75" hidden="false" customHeight="true" outlineLevel="0" collapsed="false">
      <c r="A482" s="399"/>
      <c r="C482" s="426"/>
      <c r="E482" s="426"/>
    </row>
    <row r="483" customFormat="false" ht="15.75" hidden="false" customHeight="true" outlineLevel="0" collapsed="false">
      <c r="A483" s="399"/>
      <c r="C483" s="426"/>
      <c r="E483" s="426"/>
    </row>
    <row r="484" customFormat="false" ht="15.75" hidden="false" customHeight="true" outlineLevel="0" collapsed="false">
      <c r="A484" s="399"/>
      <c r="C484" s="426"/>
      <c r="E484" s="426"/>
    </row>
    <row r="485" customFormat="false" ht="15.75" hidden="false" customHeight="true" outlineLevel="0" collapsed="false">
      <c r="A485" s="399"/>
      <c r="C485" s="426"/>
      <c r="E485" s="426"/>
    </row>
    <row r="486" customFormat="false" ht="15.75" hidden="false" customHeight="true" outlineLevel="0" collapsed="false">
      <c r="A486" s="399"/>
      <c r="C486" s="426"/>
      <c r="E486" s="426"/>
    </row>
    <row r="487" customFormat="false" ht="15.75" hidden="false" customHeight="true" outlineLevel="0" collapsed="false">
      <c r="A487" s="399"/>
      <c r="C487" s="426"/>
      <c r="E487" s="426"/>
    </row>
    <row r="488" customFormat="false" ht="15.75" hidden="false" customHeight="true" outlineLevel="0" collapsed="false">
      <c r="A488" s="399"/>
      <c r="C488" s="426"/>
      <c r="E488" s="426"/>
    </row>
    <row r="489" customFormat="false" ht="15.75" hidden="false" customHeight="true" outlineLevel="0" collapsed="false">
      <c r="A489" s="399"/>
      <c r="C489" s="426"/>
      <c r="E489" s="426"/>
    </row>
    <row r="490" customFormat="false" ht="15.75" hidden="false" customHeight="true" outlineLevel="0" collapsed="false">
      <c r="A490" s="399"/>
      <c r="C490" s="426"/>
      <c r="E490" s="426"/>
    </row>
    <row r="491" customFormat="false" ht="15.75" hidden="false" customHeight="true" outlineLevel="0" collapsed="false">
      <c r="A491" s="399"/>
      <c r="C491" s="426"/>
      <c r="E491" s="426"/>
    </row>
    <row r="492" customFormat="false" ht="15.75" hidden="false" customHeight="true" outlineLevel="0" collapsed="false">
      <c r="A492" s="399"/>
      <c r="C492" s="426"/>
      <c r="E492" s="426"/>
    </row>
    <row r="493" customFormat="false" ht="15.75" hidden="false" customHeight="true" outlineLevel="0" collapsed="false">
      <c r="A493" s="399"/>
      <c r="C493" s="426"/>
      <c r="E493" s="426"/>
    </row>
    <row r="494" customFormat="false" ht="15.75" hidden="false" customHeight="true" outlineLevel="0" collapsed="false">
      <c r="A494" s="399"/>
      <c r="C494" s="426"/>
      <c r="E494" s="426"/>
    </row>
    <row r="495" customFormat="false" ht="15.75" hidden="false" customHeight="true" outlineLevel="0" collapsed="false">
      <c r="A495" s="399"/>
      <c r="C495" s="426"/>
      <c r="E495" s="426"/>
    </row>
    <row r="496" customFormat="false" ht="15.75" hidden="false" customHeight="true" outlineLevel="0" collapsed="false">
      <c r="A496" s="399"/>
      <c r="C496" s="426"/>
      <c r="E496" s="426"/>
    </row>
    <row r="497" customFormat="false" ht="15.75" hidden="false" customHeight="true" outlineLevel="0" collapsed="false">
      <c r="A497" s="399"/>
      <c r="C497" s="426"/>
      <c r="E497" s="426"/>
    </row>
    <row r="498" customFormat="false" ht="15.75" hidden="false" customHeight="true" outlineLevel="0" collapsed="false">
      <c r="A498" s="399"/>
      <c r="C498" s="426"/>
      <c r="E498" s="426"/>
    </row>
    <row r="499" customFormat="false" ht="15.75" hidden="false" customHeight="true" outlineLevel="0" collapsed="false">
      <c r="A499" s="399"/>
      <c r="C499" s="426"/>
      <c r="E499" s="426"/>
    </row>
    <row r="500" customFormat="false" ht="15.75" hidden="false" customHeight="true" outlineLevel="0" collapsed="false">
      <c r="A500" s="399"/>
      <c r="C500" s="426"/>
      <c r="E500" s="426"/>
    </row>
    <row r="501" customFormat="false" ht="15.75" hidden="false" customHeight="true" outlineLevel="0" collapsed="false">
      <c r="A501" s="399"/>
      <c r="C501" s="426"/>
      <c r="E501" s="426"/>
    </row>
    <row r="502" customFormat="false" ht="15.75" hidden="false" customHeight="true" outlineLevel="0" collapsed="false">
      <c r="A502" s="399"/>
      <c r="C502" s="426"/>
      <c r="E502" s="426"/>
    </row>
    <row r="503" customFormat="false" ht="15.75" hidden="false" customHeight="true" outlineLevel="0" collapsed="false">
      <c r="A503" s="399"/>
      <c r="C503" s="426"/>
      <c r="E503" s="426"/>
    </row>
    <row r="504" customFormat="false" ht="15.75" hidden="false" customHeight="true" outlineLevel="0" collapsed="false">
      <c r="A504" s="399"/>
      <c r="C504" s="426"/>
      <c r="E504" s="426"/>
    </row>
    <row r="505" customFormat="false" ht="15.75" hidden="false" customHeight="true" outlineLevel="0" collapsed="false">
      <c r="A505" s="399"/>
      <c r="C505" s="426"/>
      <c r="E505" s="426"/>
    </row>
    <row r="506" customFormat="false" ht="15.75" hidden="false" customHeight="true" outlineLevel="0" collapsed="false">
      <c r="A506" s="399"/>
      <c r="C506" s="426"/>
      <c r="E506" s="426"/>
    </row>
    <row r="507" customFormat="false" ht="15.75" hidden="false" customHeight="true" outlineLevel="0" collapsed="false">
      <c r="A507" s="399"/>
      <c r="C507" s="426"/>
      <c r="E507" s="426"/>
    </row>
    <row r="508" customFormat="false" ht="15.75" hidden="false" customHeight="true" outlineLevel="0" collapsed="false">
      <c r="A508" s="399"/>
      <c r="C508" s="426"/>
      <c r="E508" s="426"/>
    </row>
    <row r="509" customFormat="false" ht="15.75" hidden="false" customHeight="true" outlineLevel="0" collapsed="false">
      <c r="A509" s="399"/>
      <c r="C509" s="426"/>
      <c r="E509" s="426"/>
    </row>
    <row r="510" customFormat="false" ht="15.75" hidden="false" customHeight="true" outlineLevel="0" collapsed="false">
      <c r="A510" s="399"/>
      <c r="C510" s="426"/>
      <c r="E510" s="426"/>
    </row>
    <row r="511" customFormat="false" ht="15.75" hidden="false" customHeight="true" outlineLevel="0" collapsed="false">
      <c r="A511" s="399"/>
      <c r="C511" s="426"/>
      <c r="E511" s="426"/>
    </row>
    <row r="512" customFormat="false" ht="15.75" hidden="false" customHeight="true" outlineLevel="0" collapsed="false">
      <c r="A512" s="399"/>
      <c r="C512" s="426"/>
      <c r="E512" s="426"/>
    </row>
    <row r="513" customFormat="false" ht="15.75" hidden="false" customHeight="true" outlineLevel="0" collapsed="false">
      <c r="A513" s="399"/>
      <c r="C513" s="426"/>
      <c r="E513" s="426"/>
    </row>
    <row r="514" customFormat="false" ht="15.75" hidden="false" customHeight="true" outlineLevel="0" collapsed="false">
      <c r="A514" s="399"/>
      <c r="C514" s="426"/>
      <c r="E514" s="426"/>
    </row>
    <row r="515" customFormat="false" ht="15.75" hidden="false" customHeight="true" outlineLevel="0" collapsed="false">
      <c r="A515" s="399"/>
      <c r="C515" s="426"/>
      <c r="E515" s="426"/>
    </row>
    <row r="516" customFormat="false" ht="15.75" hidden="false" customHeight="true" outlineLevel="0" collapsed="false">
      <c r="A516" s="399"/>
      <c r="C516" s="426"/>
      <c r="E516" s="426"/>
    </row>
    <row r="517" customFormat="false" ht="15.75" hidden="false" customHeight="true" outlineLevel="0" collapsed="false">
      <c r="A517" s="399"/>
      <c r="C517" s="426"/>
      <c r="E517" s="426"/>
    </row>
    <row r="518" customFormat="false" ht="15.75" hidden="false" customHeight="true" outlineLevel="0" collapsed="false">
      <c r="A518" s="399"/>
      <c r="C518" s="426"/>
      <c r="E518" s="426"/>
    </row>
    <row r="519" customFormat="false" ht="15.75" hidden="false" customHeight="true" outlineLevel="0" collapsed="false">
      <c r="A519" s="399"/>
      <c r="C519" s="426"/>
      <c r="E519" s="426"/>
    </row>
    <row r="520" customFormat="false" ht="15.75" hidden="false" customHeight="true" outlineLevel="0" collapsed="false">
      <c r="A520" s="399"/>
      <c r="C520" s="426"/>
      <c r="E520" s="426"/>
    </row>
    <row r="521" customFormat="false" ht="15.75" hidden="false" customHeight="true" outlineLevel="0" collapsed="false">
      <c r="A521" s="399"/>
      <c r="C521" s="426"/>
      <c r="E521" s="426"/>
    </row>
    <row r="522" customFormat="false" ht="15.75" hidden="false" customHeight="true" outlineLevel="0" collapsed="false">
      <c r="A522" s="399"/>
      <c r="C522" s="426"/>
      <c r="E522" s="426"/>
    </row>
    <row r="523" customFormat="false" ht="15.75" hidden="false" customHeight="true" outlineLevel="0" collapsed="false">
      <c r="A523" s="399"/>
      <c r="C523" s="426"/>
      <c r="E523" s="426"/>
    </row>
    <row r="524" customFormat="false" ht="15.75" hidden="false" customHeight="true" outlineLevel="0" collapsed="false">
      <c r="A524" s="399"/>
      <c r="C524" s="426"/>
      <c r="E524" s="426"/>
    </row>
    <row r="525" customFormat="false" ht="15.75" hidden="false" customHeight="true" outlineLevel="0" collapsed="false">
      <c r="A525" s="399"/>
      <c r="C525" s="426"/>
      <c r="E525" s="426"/>
    </row>
    <row r="526" customFormat="false" ht="15.75" hidden="false" customHeight="true" outlineLevel="0" collapsed="false">
      <c r="A526" s="399"/>
      <c r="C526" s="426"/>
      <c r="E526" s="426"/>
    </row>
    <row r="527" customFormat="false" ht="15.75" hidden="false" customHeight="true" outlineLevel="0" collapsed="false">
      <c r="A527" s="399"/>
      <c r="C527" s="426"/>
      <c r="E527" s="426"/>
    </row>
    <row r="528" customFormat="false" ht="15.75" hidden="false" customHeight="true" outlineLevel="0" collapsed="false">
      <c r="A528" s="399"/>
      <c r="C528" s="426"/>
      <c r="E528" s="426"/>
    </row>
    <row r="529" customFormat="false" ht="15.75" hidden="false" customHeight="true" outlineLevel="0" collapsed="false">
      <c r="A529" s="399"/>
      <c r="C529" s="426"/>
      <c r="E529" s="426"/>
    </row>
    <row r="530" customFormat="false" ht="15.75" hidden="false" customHeight="true" outlineLevel="0" collapsed="false">
      <c r="A530" s="399"/>
      <c r="C530" s="426"/>
      <c r="E530" s="426"/>
    </row>
    <row r="531" customFormat="false" ht="15.75" hidden="false" customHeight="true" outlineLevel="0" collapsed="false">
      <c r="A531" s="399"/>
      <c r="C531" s="426"/>
      <c r="E531" s="426"/>
    </row>
    <row r="532" customFormat="false" ht="15.75" hidden="false" customHeight="true" outlineLevel="0" collapsed="false">
      <c r="A532" s="399"/>
      <c r="C532" s="426"/>
      <c r="E532" s="426"/>
    </row>
    <row r="533" customFormat="false" ht="15.75" hidden="false" customHeight="true" outlineLevel="0" collapsed="false">
      <c r="A533" s="399"/>
      <c r="C533" s="426"/>
      <c r="E533" s="426"/>
    </row>
    <row r="534" customFormat="false" ht="15.75" hidden="false" customHeight="true" outlineLevel="0" collapsed="false">
      <c r="A534" s="399"/>
      <c r="C534" s="426"/>
      <c r="E534" s="426"/>
    </row>
    <row r="535" customFormat="false" ht="15.75" hidden="false" customHeight="true" outlineLevel="0" collapsed="false">
      <c r="A535" s="399"/>
      <c r="C535" s="426"/>
      <c r="E535" s="426"/>
    </row>
    <row r="536" customFormat="false" ht="15.75" hidden="false" customHeight="true" outlineLevel="0" collapsed="false">
      <c r="A536" s="399"/>
      <c r="C536" s="426"/>
      <c r="E536" s="426"/>
    </row>
    <row r="537" customFormat="false" ht="15.75" hidden="false" customHeight="true" outlineLevel="0" collapsed="false">
      <c r="A537" s="399"/>
      <c r="C537" s="426"/>
      <c r="E537" s="426"/>
    </row>
    <row r="538" customFormat="false" ht="15.75" hidden="false" customHeight="true" outlineLevel="0" collapsed="false">
      <c r="A538" s="399"/>
      <c r="C538" s="426"/>
      <c r="E538" s="426"/>
    </row>
    <row r="539" customFormat="false" ht="15.75" hidden="false" customHeight="true" outlineLevel="0" collapsed="false">
      <c r="A539" s="399"/>
      <c r="C539" s="426"/>
      <c r="E539" s="426"/>
    </row>
    <row r="540" customFormat="false" ht="15.75" hidden="false" customHeight="true" outlineLevel="0" collapsed="false">
      <c r="A540" s="399"/>
      <c r="C540" s="426"/>
      <c r="E540" s="426"/>
    </row>
    <row r="541" customFormat="false" ht="15.75" hidden="false" customHeight="true" outlineLevel="0" collapsed="false">
      <c r="A541" s="399"/>
      <c r="C541" s="426"/>
      <c r="E541" s="426"/>
    </row>
    <row r="542" customFormat="false" ht="15.75" hidden="false" customHeight="true" outlineLevel="0" collapsed="false">
      <c r="A542" s="399"/>
      <c r="C542" s="426"/>
      <c r="E542" s="426"/>
    </row>
    <row r="543" customFormat="false" ht="15.75" hidden="false" customHeight="true" outlineLevel="0" collapsed="false">
      <c r="A543" s="399"/>
      <c r="C543" s="426"/>
      <c r="E543" s="426"/>
    </row>
    <row r="544" customFormat="false" ht="15.75" hidden="false" customHeight="true" outlineLevel="0" collapsed="false">
      <c r="A544" s="399"/>
      <c r="C544" s="426"/>
      <c r="E544" s="426"/>
    </row>
    <row r="545" customFormat="false" ht="15.75" hidden="false" customHeight="true" outlineLevel="0" collapsed="false">
      <c r="A545" s="399"/>
      <c r="C545" s="426"/>
      <c r="E545" s="426"/>
    </row>
    <row r="546" customFormat="false" ht="15.75" hidden="false" customHeight="true" outlineLevel="0" collapsed="false">
      <c r="A546" s="399"/>
      <c r="C546" s="426"/>
      <c r="E546" s="426"/>
    </row>
    <row r="547" customFormat="false" ht="15.75" hidden="false" customHeight="true" outlineLevel="0" collapsed="false">
      <c r="A547" s="399"/>
      <c r="C547" s="426"/>
      <c r="E547" s="426"/>
    </row>
    <row r="548" customFormat="false" ht="15.75" hidden="false" customHeight="true" outlineLevel="0" collapsed="false">
      <c r="A548" s="399"/>
      <c r="C548" s="426"/>
      <c r="E548" s="426"/>
    </row>
    <row r="549" customFormat="false" ht="15.75" hidden="false" customHeight="true" outlineLevel="0" collapsed="false">
      <c r="A549" s="399"/>
      <c r="C549" s="426"/>
      <c r="E549" s="426"/>
    </row>
    <row r="550" customFormat="false" ht="15.75" hidden="false" customHeight="true" outlineLevel="0" collapsed="false">
      <c r="A550" s="399"/>
      <c r="C550" s="426"/>
      <c r="E550" s="426"/>
    </row>
    <row r="551" customFormat="false" ht="15.75" hidden="false" customHeight="true" outlineLevel="0" collapsed="false">
      <c r="A551" s="399"/>
      <c r="C551" s="426"/>
      <c r="E551" s="426"/>
    </row>
    <row r="552" customFormat="false" ht="15.75" hidden="false" customHeight="true" outlineLevel="0" collapsed="false">
      <c r="A552" s="399"/>
      <c r="C552" s="426"/>
      <c r="E552" s="426"/>
    </row>
    <row r="553" customFormat="false" ht="15.75" hidden="false" customHeight="true" outlineLevel="0" collapsed="false">
      <c r="A553" s="399"/>
      <c r="C553" s="426"/>
      <c r="E553" s="426"/>
    </row>
    <row r="554" customFormat="false" ht="15.75" hidden="false" customHeight="true" outlineLevel="0" collapsed="false">
      <c r="A554" s="399"/>
      <c r="C554" s="426"/>
      <c r="E554" s="426"/>
    </row>
    <row r="555" customFormat="false" ht="15.75" hidden="false" customHeight="true" outlineLevel="0" collapsed="false">
      <c r="A555" s="399"/>
      <c r="C555" s="426"/>
      <c r="E555" s="426"/>
    </row>
    <row r="556" customFormat="false" ht="15.75" hidden="false" customHeight="true" outlineLevel="0" collapsed="false">
      <c r="A556" s="399"/>
      <c r="C556" s="426"/>
      <c r="E556" s="426"/>
    </row>
    <row r="557" customFormat="false" ht="15.75" hidden="false" customHeight="true" outlineLevel="0" collapsed="false">
      <c r="A557" s="399"/>
      <c r="C557" s="426"/>
      <c r="E557" s="426"/>
    </row>
    <row r="558" customFormat="false" ht="15.75" hidden="false" customHeight="true" outlineLevel="0" collapsed="false">
      <c r="A558" s="399"/>
      <c r="C558" s="426"/>
      <c r="E558" s="426"/>
    </row>
    <row r="559" customFormat="false" ht="15.75" hidden="false" customHeight="true" outlineLevel="0" collapsed="false">
      <c r="A559" s="399"/>
      <c r="C559" s="426"/>
      <c r="E559" s="426"/>
    </row>
    <row r="560" customFormat="false" ht="15.75" hidden="false" customHeight="true" outlineLevel="0" collapsed="false">
      <c r="A560" s="399"/>
      <c r="C560" s="426"/>
      <c r="E560" s="426"/>
    </row>
    <row r="561" customFormat="false" ht="15.75" hidden="false" customHeight="true" outlineLevel="0" collapsed="false">
      <c r="A561" s="399"/>
      <c r="C561" s="426"/>
      <c r="E561" s="426"/>
    </row>
    <row r="562" customFormat="false" ht="15.75" hidden="false" customHeight="true" outlineLevel="0" collapsed="false">
      <c r="A562" s="399"/>
      <c r="C562" s="426"/>
      <c r="E562" s="426"/>
    </row>
    <row r="563" customFormat="false" ht="15.75" hidden="false" customHeight="true" outlineLevel="0" collapsed="false">
      <c r="A563" s="399"/>
      <c r="C563" s="426"/>
      <c r="E563" s="426"/>
    </row>
    <row r="564" customFormat="false" ht="15.75" hidden="false" customHeight="true" outlineLevel="0" collapsed="false">
      <c r="A564" s="399"/>
      <c r="C564" s="426"/>
      <c r="E564" s="426"/>
    </row>
    <row r="565" customFormat="false" ht="15.75" hidden="false" customHeight="true" outlineLevel="0" collapsed="false">
      <c r="A565" s="399"/>
      <c r="C565" s="426"/>
      <c r="E565" s="426"/>
    </row>
    <row r="566" customFormat="false" ht="15.75" hidden="false" customHeight="true" outlineLevel="0" collapsed="false">
      <c r="A566" s="399"/>
      <c r="C566" s="426"/>
      <c r="E566" s="426"/>
    </row>
    <row r="567" customFormat="false" ht="15.75" hidden="false" customHeight="true" outlineLevel="0" collapsed="false">
      <c r="A567" s="399"/>
      <c r="C567" s="426"/>
      <c r="E567" s="426"/>
    </row>
    <row r="568" customFormat="false" ht="15.75" hidden="false" customHeight="true" outlineLevel="0" collapsed="false">
      <c r="A568" s="399"/>
      <c r="C568" s="426"/>
      <c r="E568" s="426"/>
    </row>
    <row r="569" customFormat="false" ht="15.75" hidden="false" customHeight="true" outlineLevel="0" collapsed="false">
      <c r="A569" s="399"/>
      <c r="C569" s="426"/>
      <c r="E569" s="426"/>
    </row>
    <row r="570" customFormat="false" ht="15.75" hidden="false" customHeight="true" outlineLevel="0" collapsed="false">
      <c r="A570" s="399"/>
      <c r="C570" s="426"/>
      <c r="E570" s="426"/>
    </row>
    <row r="571" customFormat="false" ht="15.75" hidden="false" customHeight="true" outlineLevel="0" collapsed="false">
      <c r="A571" s="399"/>
      <c r="C571" s="426"/>
      <c r="E571" s="426"/>
    </row>
    <row r="572" customFormat="false" ht="15.75" hidden="false" customHeight="true" outlineLevel="0" collapsed="false">
      <c r="A572" s="399"/>
      <c r="C572" s="426"/>
      <c r="E572" s="426"/>
    </row>
    <row r="573" customFormat="false" ht="15.75" hidden="false" customHeight="true" outlineLevel="0" collapsed="false">
      <c r="A573" s="399"/>
      <c r="C573" s="426"/>
      <c r="E573" s="426"/>
    </row>
    <row r="574" customFormat="false" ht="15.75" hidden="false" customHeight="true" outlineLevel="0" collapsed="false">
      <c r="A574" s="399"/>
      <c r="C574" s="426"/>
      <c r="E574" s="426"/>
    </row>
    <row r="575" customFormat="false" ht="15.75" hidden="false" customHeight="true" outlineLevel="0" collapsed="false">
      <c r="A575" s="399"/>
      <c r="C575" s="426"/>
      <c r="E575" s="426"/>
    </row>
    <row r="576" customFormat="false" ht="15.75" hidden="false" customHeight="true" outlineLevel="0" collapsed="false">
      <c r="A576" s="399"/>
      <c r="C576" s="426"/>
      <c r="E576" s="426"/>
    </row>
    <row r="577" customFormat="false" ht="15.75" hidden="false" customHeight="true" outlineLevel="0" collapsed="false">
      <c r="A577" s="399"/>
      <c r="C577" s="426"/>
      <c r="E577" s="426"/>
    </row>
    <row r="578" customFormat="false" ht="15.75" hidden="false" customHeight="true" outlineLevel="0" collapsed="false">
      <c r="A578" s="399"/>
      <c r="C578" s="426"/>
      <c r="E578" s="426"/>
    </row>
    <row r="579" customFormat="false" ht="15.75" hidden="false" customHeight="true" outlineLevel="0" collapsed="false">
      <c r="A579" s="399"/>
      <c r="C579" s="426"/>
      <c r="E579" s="426"/>
    </row>
    <row r="580" customFormat="false" ht="15.75" hidden="false" customHeight="true" outlineLevel="0" collapsed="false">
      <c r="A580" s="399"/>
      <c r="C580" s="426"/>
      <c r="E580" s="426"/>
    </row>
    <row r="581" customFormat="false" ht="15.75" hidden="false" customHeight="true" outlineLevel="0" collapsed="false">
      <c r="A581" s="399"/>
      <c r="C581" s="426"/>
      <c r="E581" s="426"/>
    </row>
    <row r="582" customFormat="false" ht="15.75" hidden="false" customHeight="true" outlineLevel="0" collapsed="false">
      <c r="A582" s="399"/>
      <c r="C582" s="426"/>
      <c r="E582" s="426"/>
    </row>
    <row r="583" customFormat="false" ht="15.75" hidden="false" customHeight="true" outlineLevel="0" collapsed="false">
      <c r="A583" s="399"/>
      <c r="C583" s="426"/>
      <c r="E583" s="426"/>
    </row>
    <row r="584" customFormat="false" ht="15.75" hidden="false" customHeight="true" outlineLevel="0" collapsed="false">
      <c r="A584" s="399"/>
      <c r="C584" s="426"/>
      <c r="E584" s="426"/>
    </row>
    <row r="585" customFormat="false" ht="15.75" hidden="false" customHeight="true" outlineLevel="0" collapsed="false">
      <c r="A585" s="399"/>
      <c r="C585" s="426"/>
      <c r="E585" s="426"/>
    </row>
    <row r="586" customFormat="false" ht="15.75" hidden="false" customHeight="true" outlineLevel="0" collapsed="false">
      <c r="A586" s="399"/>
      <c r="C586" s="426"/>
      <c r="E586" s="426"/>
    </row>
    <row r="587" customFormat="false" ht="15.75" hidden="false" customHeight="true" outlineLevel="0" collapsed="false">
      <c r="A587" s="399"/>
      <c r="C587" s="426"/>
      <c r="E587" s="426"/>
    </row>
    <row r="588" customFormat="false" ht="15.75" hidden="false" customHeight="true" outlineLevel="0" collapsed="false">
      <c r="A588" s="399"/>
      <c r="C588" s="426"/>
      <c r="E588" s="426"/>
    </row>
    <row r="589" customFormat="false" ht="15.75" hidden="false" customHeight="true" outlineLevel="0" collapsed="false">
      <c r="A589" s="399"/>
      <c r="C589" s="426"/>
      <c r="E589" s="426"/>
    </row>
    <row r="590" customFormat="false" ht="15.75" hidden="false" customHeight="true" outlineLevel="0" collapsed="false">
      <c r="A590" s="399"/>
      <c r="C590" s="426"/>
      <c r="E590" s="426"/>
    </row>
    <row r="591" customFormat="false" ht="15.75" hidden="false" customHeight="true" outlineLevel="0" collapsed="false">
      <c r="A591" s="399"/>
      <c r="C591" s="426"/>
      <c r="E591" s="426"/>
    </row>
    <row r="592" customFormat="false" ht="15.75" hidden="false" customHeight="true" outlineLevel="0" collapsed="false">
      <c r="A592" s="399"/>
      <c r="C592" s="426"/>
      <c r="E592" s="426"/>
    </row>
    <row r="593" customFormat="false" ht="15.75" hidden="false" customHeight="true" outlineLevel="0" collapsed="false">
      <c r="A593" s="399"/>
      <c r="C593" s="426"/>
      <c r="E593" s="426"/>
    </row>
    <row r="594" customFormat="false" ht="15.75" hidden="false" customHeight="true" outlineLevel="0" collapsed="false">
      <c r="A594" s="399"/>
      <c r="C594" s="426"/>
      <c r="E594" s="426"/>
    </row>
    <row r="595" customFormat="false" ht="15.75" hidden="false" customHeight="true" outlineLevel="0" collapsed="false">
      <c r="A595" s="399"/>
      <c r="C595" s="426"/>
      <c r="E595" s="426"/>
    </row>
    <row r="596" customFormat="false" ht="15.75" hidden="false" customHeight="true" outlineLevel="0" collapsed="false">
      <c r="A596" s="399"/>
      <c r="C596" s="426"/>
      <c r="E596" s="426"/>
    </row>
    <row r="597" customFormat="false" ht="15.75" hidden="false" customHeight="true" outlineLevel="0" collapsed="false">
      <c r="A597" s="399"/>
      <c r="C597" s="426"/>
      <c r="E597" s="426"/>
    </row>
    <row r="598" customFormat="false" ht="15.75" hidden="false" customHeight="true" outlineLevel="0" collapsed="false">
      <c r="A598" s="399"/>
      <c r="C598" s="426"/>
      <c r="E598" s="426"/>
    </row>
    <row r="599" customFormat="false" ht="15.75" hidden="false" customHeight="true" outlineLevel="0" collapsed="false">
      <c r="A599" s="399"/>
      <c r="C599" s="426"/>
      <c r="E599" s="426"/>
    </row>
    <row r="600" customFormat="false" ht="15.75" hidden="false" customHeight="true" outlineLevel="0" collapsed="false">
      <c r="A600" s="399"/>
      <c r="C600" s="426"/>
      <c r="E600" s="426"/>
    </row>
    <row r="601" customFormat="false" ht="15.75" hidden="false" customHeight="true" outlineLevel="0" collapsed="false">
      <c r="A601" s="399"/>
      <c r="C601" s="426"/>
      <c r="E601" s="426"/>
    </row>
    <row r="602" customFormat="false" ht="15.75" hidden="false" customHeight="true" outlineLevel="0" collapsed="false">
      <c r="A602" s="399"/>
      <c r="C602" s="426"/>
      <c r="E602" s="426"/>
    </row>
    <row r="603" customFormat="false" ht="15.75" hidden="false" customHeight="true" outlineLevel="0" collapsed="false">
      <c r="A603" s="399"/>
      <c r="C603" s="426"/>
      <c r="E603" s="426"/>
    </row>
    <row r="604" customFormat="false" ht="15.75" hidden="false" customHeight="true" outlineLevel="0" collapsed="false">
      <c r="A604" s="399"/>
      <c r="C604" s="426"/>
      <c r="E604" s="426"/>
    </row>
    <row r="605" customFormat="false" ht="15.75" hidden="false" customHeight="true" outlineLevel="0" collapsed="false">
      <c r="A605" s="399"/>
      <c r="C605" s="426"/>
      <c r="E605" s="426"/>
    </row>
    <row r="606" customFormat="false" ht="15.75" hidden="false" customHeight="true" outlineLevel="0" collapsed="false">
      <c r="A606" s="399"/>
      <c r="C606" s="426"/>
      <c r="E606" s="426"/>
    </row>
    <row r="607" customFormat="false" ht="15.75" hidden="false" customHeight="true" outlineLevel="0" collapsed="false">
      <c r="A607" s="399"/>
      <c r="C607" s="426"/>
      <c r="E607" s="426"/>
    </row>
    <row r="608" customFormat="false" ht="15.75" hidden="false" customHeight="true" outlineLevel="0" collapsed="false">
      <c r="A608" s="399"/>
      <c r="C608" s="426"/>
      <c r="E608" s="426"/>
    </row>
    <row r="609" customFormat="false" ht="15.75" hidden="false" customHeight="true" outlineLevel="0" collapsed="false">
      <c r="A609" s="399"/>
      <c r="C609" s="426"/>
      <c r="E609" s="426"/>
    </row>
    <row r="610" customFormat="false" ht="15.75" hidden="false" customHeight="true" outlineLevel="0" collapsed="false">
      <c r="A610" s="399"/>
      <c r="C610" s="426"/>
      <c r="E610" s="426"/>
    </row>
    <row r="611" customFormat="false" ht="15.75" hidden="false" customHeight="true" outlineLevel="0" collapsed="false">
      <c r="A611" s="399"/>
      <c r="C611" s="426"/>
      <c r="E611" s="426"/>
    </row>
    <row r="612" customFormat="false" ht="15.75" hidden="false" customHeight="true" outlineLevel="0" collapsed="false">
      <c r="A612" s="399"/>
      <c r="C612" s="426"/>
      <c r="E612" s="426"/>
    </row>
    <row r="613" customFormat="false" ht="15.75" hidden="false" customHeight="true" outlineLevel="0" collapsed="false">
      <c r="A613" s="399"/>
      <c r="C613" s="426"/>
      <c r="E613" s="426"/>
    </row>
    <row r="614" customFormat="false" ht="15.75" hidden="false" customHeight="true" outlineLevel="0" collapsed="false">
      <c r="A614" s="399"/>
      <c r="C614" s="426"/>
      <c r="E614" s="426"/>
    </row>
    <row r="615" customFormat="false" ht="15.75" hidden="false" customHeight="true" outlineLevel="0" collapsed="false">
      <c r="A615" s="399"/>
      <c r="C615" s="426"/>
      <c r="E615" s="426"/>
    </row>
    <row r="616" customFormat="false" ht="15.75" hidden="false" customHeight="true" outlineLevel="0" collapsed="false">
      <c r="A616" s="399"/>
      <c r="C616" s="426"/>
      <c r="E616" s="426"/>
    </row>
    <row r="617" customFormat="false" ht="15.75" hidden="false" customHeight="true" outlineLevel="0" collapsed="false">
      <c r="A617" s="399"/>
      <c r="C617" s="426"/>
      <c r="E617" s="426"/>
    </row>
    <row r="618" customFormat="false" ht="15.75" hidden="false" customHeight="true" outlineLevel="0" collapsed="false">
      <c r="A618" s="399"/>
      <c r="C618" s="426"/>
      <c r="E618" s="426"/>
    </row>
    <row r="619" customFormat="false" ht="15.75" hidden="false" customHeight="true" outlineLevel="0" collapsed="false">
      <c r="A619" s="399"/>
      <c r="C619" s="426"/>
      <c r="E619" s="426"/>
    </row>
    <row r="620" customFormat="false" ht="15.75" hidden="false" customHeight="true" outlineLevel="0" collapsed="false">
      <c r="A620" s="399"/>
      <c r="C620" s="426"/>
      <c r="E620" s="426"/>
    </row>
    <row r="621" customFormat="false" ht="15.75" hidden="false" customHeight="true" outlineLevel="0" collapsed="false">
      <c r="A621" s="399"/>
      <c r="C621" s="426"/>
      <c r="E621" s="426"/>
    </row>
    <row r="622" customFormat="false" ht="15.75" hidden="false" customHeight="true" outlineLevel="0" collapsed="false">
      <c r="A622" s="399"/>
      <c r="C622" s="426"/>
      <c r="E622" s="426"/>
    </row>
    <row r="623" customFormat="false" ht="15.75" hidden="false" customHeight="true" outlineLevel="0" collapsed="false">
      <c r="A623" s="399"/>
      <c r="C623" s="426"/>
      <c r="E623" s="426"/>
    </row>
    <row r="624" customFormat="false" ht="15.75" hidden="false" customHeight="true" outlineLevel="0" collapsed="false">
      <c r="A624" s="399"/>
      <c r="C624" s="426"/>
      <c r="E624" s="426"/>
    </row>
    <row r="625" customFormat="false" ht="15.75" hidden="false" customHeight="true" outlineLevel="0" collapsed="false">
      <c r="A625" s="399"/>
      <c r="C625" s="426"/>
      <c r="E625" s="426"/>
    </row>
    <row r="626" customFormat="false" ht="15.75" hidden="false" customHeight="true" outlineLevel="0" collapsed="false">
      <c r="A626" s="399"/>
      <c r="C626" s="426"/>
      <c r="E626" s="426"/>
    </row>
    <row r="627" customFormat="false" ht="15.75" hidden="false" customHeight="true" outlineLevel="0" collapsed="false">
      <c r="A627" s="399"/>
      <c r="C627" s="426"/>
      <c r="E627" s="426"/>
    </row>
    <row r="628" customFormat="false" ht="15.75" hidden="false" customHeight="true" outlineLevel="0" collapsed="false">
      <c r="A628" s="399"/>
      <c r="C628" s="426"/>
      <c r="E628" s="426"/>
    </row>
    <row r="629" customFormat="false" ht="15.75" hidden="false" customHeight="true" outlineLevel="0" collapsed="false">
      <c r="A629" s="399"/>
      <c r="C629" s="426"/>
      <c r="E629" s="426"/>
    </row>
    <row r="630" customFormat="false" ht="15.75" hidden="false" customHeight="true" outlineLevel="0" collapsed="false">
      <c r="A630" s="399"/>
      <c r="C630" s="426"/>
      <c r="E630" s="426"/>
    </row>
    <row r="631" customFormat="false" ht="15.75" hidden="false" customHeight="true" outlineLevel="0" collapsed="false">
      <c r="A631" s="399"/>
      <c r="C631" s="426"/>
      <c r="E631" s="426"/>
    </row>
    <row r="632" customFormat="false" ht="15.75" hidden="false" customHeight="true" outlineLevel="0" collapsed="false">
      <c r="A632" s="399"/>
      <c r="C632" s="426"/>
      <c r="E632" s="426"/>
    </row>
    <row r="633" customFormat="false" ht="15.75" hidden="false" customHeight="true" outlineLevel="0" collapsed="false">
      <c r="A633" s="399"/>
      <c r="C633" s="426"/>
      <c r="E633" s="426"/>
    </row>
    <row r="634" customFormat="false" ht="15.75" hidden="false" customHeight="true" outlineLevel="0" collapsed="false">
      <c r="A634" s="399"/>
      <c r="C634" s="426"/>
      <c r="E634" s="426"/>
    </row>
    <row r="635" customFormat="false" ht="15.75" hidden="false" customHeight="true" outlineLevel="0" collapsed="false">
      <c r="A635" s="399"/>
      <c r="C635" s="426"/>
      <c r="E635" s="426"/>
    </row>
    <row r="636" customFormat="false" ht="15.75" hidden="false" customHeight="true" outlineLevel="0" collapsed="false">
      <c r="A636" s="399"/>
      <c r="C636" s="426"/>
      <c r="E636" s="426"/>
    </row>
    <row r="637" customFormat="false" ht="15.75" hidden="false" customHeight="true" outlineLevel="0" collapsed="false">
      <c r="A637" s="399"/>
      <c r="C637" s="426"/>
      <c r="E637" s="426"/>
    </row>
    <row r="638" customFormat="false" ht="15.75" hidden="false" customHeight="true" outlineLevel="0" collapsed="false">
      <c r="A638" s="399"/>
      <c r="C638" s="426"/>
      <c r="E638" s="426"/>
    </row>
    <row r="639" customFormat="false" ht="15.75" hidden="false" customHeight="true" outlineLevel="0" collapsed="false">
      <c r="A639" s="399"/>
      <c r="C639" s="426"/>
      <c r="E639" s="426"/>
    </row>
    <row r="640" customFormat="false" ht="15.75" hidden="false" customHeight="true" outlineLevel="0" collapsed="false">
      <c r="A640" s="399"/>
      <c r="C640" s="426"/>
      <c r="E640" s="426"/>
    </row>
    <row r="641" customFormat="false" ht="15.75" hidden="false" customHeight="true" outlineLevel="0" collapsed="false">
      <c r="A641" s="399"/>
      <c r="C641" s="426"/>
      <c r="E641" s="426"/>
    </row>
    <row r="642" customFormat="false" ht="15.75" hidden="false" customHeight="true" outlineLevel="0" collapsed="false">
      <c r="A642" s="399"/>
      <c r="C642" s="426"/>
      <c r="E642" s="426"/>
    </row>
    <row r="643" customFormat="false" ht="15.75" hidden="false" customHeight="true" outlineLevel="0" collapsed="false">
      <c r="A643" s="399"/>
      <c r="C643" s="426"/>
      <c r="E643" s="426"/>
    </row>
    <row r="644" customFormat="false" ht="15.75" hidden="false" customHeight="true" outlineLevel="0" collapsed="false">
      <c r="A644" s="399"/>
      <c r="C644" s="426"/>
      <c r="E644" s="426"/>
    </row>
    <row r="645" customFormat="false" ht="15.75" hidden="false" customHeight="true" outlineLevel="0" collapsed="false">
      <c r="A645" s="399"/>
      <c r="C645" s="426"/>
      <c r="E645" s="426"/>
    </row>
    <row r="646" customFormat="false" ht="15.75" hidden="false" customHeight="true" outlineLevel="0" collapsed="false">
      <c r="A646" s="399"/>
      <c r="C646" s="426"/>
      <c r="E646" s="426"/>
    </row>
    <row r="647" customFormat="false" ht="15.75" hidden="false" customHeight="true" outlineLevel="0" collapsed="false">
      <c r="A647" s="399"/>
      <c r="C647" s="426"/>
      <c r="E647" s="426"/>
    </row>
    <row r="648" customFormat="false" ht="15.75" hidden="false" customHeight="true" outlineLevel="0" collapsed="false">
      <c r="A648" s="399"/>
      <c r="C648" s="426"/>
      <c r="E648" s="426"/>
    </row>
    <row r="649" customFormat="false" ht="15.75" hidden="false" customHeight="true" outlineLevel="0" collapsed="false">
      <c r="A649" s="399"/>
      <c r="C649" s="426"/>
      <c r="E649" s="426"/>
    </row>
    <row r="650" customFormat="false" ht="15.75" hidden="false" customHeight="true" outlineLevel="0" collapsed="false">
      <c r="A650" s="399"/>
      <c r="C650" s="426"/>
      <c r="E650" s="426"/>
    </row>
    <row r="651" customFormat="false" ht="15.75" hidden="false" customHeight="true" outlineLevel="0" collapsed="false">
      <c r="A651" s="399"/>
      <c r="C651" s="426"/>
      <c r="E651" s="426"/>
    </row>
    <row r="652" customFormat="false" ht="15.75" hidden="false" customHeight="true" outlineLevel="0" collapsed="false">
      <c r="A652" s="399"/>
      <c r="C652" s="426"/>
      <c r="E652" s="426"/>
    </row>
    <row r="653" customFormat="false" ht="15.75" hidden="false" customHeight="true" outlineLevel="0" collapsed="false">
      <c r="A653" s="399"/>
      <c r="C653" s="426"/>
      <c r="E653" s="426"/>
    </row>
    <row r="654" customFormat="false" ht="15.75" hidden="false" customHeight="true" outlineLevel="0" collapsed="false">
      <c r="A654" s="399"/>
      <c r="C654" s="426"/>
      <c r="E654" s="426"/>
    </row>
    <row r="655" customFormat="false" ht="15.75" hidden="false" customHeight="true" outlineLevel="0" collapsed="false">
      <c r="A655" s="399"/>
      <c r="C655" s="426"/>
      <c r="E655" s="426"/>
    </row>
    <row r="656" customFormat="false" ht="15.75" hidden="false" customHeight="true" outlineLevel="0" collapsed="false">
      <c r="A656" s="399"/>
      <c r="C656" s="426"/>
      <c r="E656" s="426"/>
    </row>
    <row r="657" customFormat="false" ht="15.75" hidden="false" customHeight="true" outlineLevel="0" collapsed="false">
      <c r="A657" s="399"/>
      <c r="C657" s="426"/>
      <c r="E657" s="426"/>
    </row>
    <row r="658" customFormat="false" ht="15.75" hidden="false" customHeight="true" outlineLevel="0" collapsed="false">
      <c r="A658" s="399"/>
      <c r="C658" s="426"/>
      <c r="E658" s="426"/>
    </row>
    <row r="659" customFormat="false" ht="15.75" hidden="false" customHeight="true" outlineLevel="0" collapsed="false">
      <c r="A659" s="399"/>
      <c r="C659" s="426"/>
      <c r="E659" s="426"/>
    </row>
    <row r="660" customFormat="false" ht="15.75" hidden="false" customHeight="true" outlineLevel="0" collapsed="false">
      <c r="A660" s="399"/>
      <c r="C660" s="426"/>
      <c r="E660" s="426"/>
    </row>
    <row r="661" customFormat="false" ht="15.75" hidden="false" customHeight="true" outlineLevel="0" collapsed="false">
      <c r="A661" s="399"/>
      <c r="C661" s="426"/>
      <c r="E661" s="426"/>
    </row>
    <row r="662" customFormat="false" ht="15.75" hidden="false" customHeight="true" outlineLevel="0" collapsed="false">
      <c r="A662" s="399"/>
      <c r="C662" s="426"/>
      <c r="E662" s="426"/>
    </row>
    <row r="663" customFormat="false" ht="15.75" hidden="false" customHeight="true" outlineLevel="0" collapsed="false">
      <c r="A663" s="399"/>
      <c r="C663" s="426"/>
      <c r="E663" s="426"/>
    </row>
    <row r="664" customFormat="false" ht="15.75" hidden="false" customHeight="true" outlineLevel="0" collapsed="false">
      <c r="A664" s="399"/>
      <c r="C664" s="426"/>
      <c r="E664" s="426"/>
    </row>
    <row r="665" customFormat="false" ht="15.75" hidden="false" customHeight="true" outlineLevel="0" collapsed="false">
      <c r="A665" s="399"/>
      <c r="C665" s="426"/>
      <c r="E665" s="426"/>
    </row>
    <row r="666" customFormat="false" ht="15.75" hidden="false" customHeight="true" outlineLevel="0" collapsed="false">
      <c r="A666" s="399"/>
      <c r="C666" s="426"/>
      <c r="E666" s="426"/>
    </row>
    <row r="667" customFormat="false" ht="15.75" hidden="false" customHeight="true" outlineLevel="0" collapsed="false">
      <c r="A667" s="399"/>
      <c r="C667" s="426"/>
      <c r="E667" s="426"/>
    </row>
    <row r="668" customFormat="false" ht="15.75" hidden="false" customHeight="true" outlineLevel="0" collapsed="false">
      <c r="A668" s="399"/>
      <c r="C668" s="426"/>
      <c r="E668" s="426"/>
    </row>
    <row r="669" customFormat="false" ht="15.75" hidden="false" customHeight="true" outlineLevel="0" collapsed="false">
      <c r="A669" s="399"/>
      <c r="C669" s="426"/>
      <c r="E669" s="426"/>
    </row>
    <row r="670" customFormat="false" ht="15.75" hidden="false" customHeight="true" outlineLevel="0" collapsed="false">
      <c r="A670" s="399"/>
      <c r="C670" s="426"/>
      <c r="E670" s="426"/>
    </row>
    <row r="671" customFormat="false" ht="15.75" hidden="false" customHeight="true" outlineLevel="0" collapsed="false">
      <c r="A671" s="399"/>
      <c r="C671" s="426"/>
      <c r="E671" s="426"/>
    </row>
    <row r="672" customFormat="false" ht="15.75" hidden="false" customHeight="true" outlineLevel="0" collapsed="false">
      <c r="A672" s="399"/>
      <c r="C672" s="426"/>
      <c r="E672" s="426"/>
    </row>
    <row r="673" customFormat="false" ht="15.75" hidden="false" customHeight="true" outlineLevel="0" collapsed="false">
      <c r="A673" s="399"/>
      <c r="C673" s="426"/>
      <c r="E673" s="426"/>
    </row>
    <row r="674" customFormat="false" ht="15.75" hidden="false" customHeight="true" outlineLevel="0" collapsed="false">
      <c r="A674" s="399"/>
      <c r="C674" s="426"/>
      <c r="E674" s="426"/>
    </row>
    <row r="675" customFormat="false" ht="15.75" hidden="false" customHeight="true" outlineLevel="0" collapsed="false">
      <c r="A675" s="399"/>
      <c r="C675" s="426"/>
      <c r="E675" s="426"/>
    </row>
    <row r="676" customFormat="false" ht="15.75" hidden="false" customHeight="true" outlineLevel="0" collapsed="false">
      <c r="A676" s="399"/>
      <c r="C676" s="426"/>
      <c r="E676" s="426"/>
    </row>
    <row r="677" customFormat="false" ht="15.75" hidden="false" customHeight="true" outlineLevel="0" collapsed="false">
      <c r="A677" s="399"/>
      <c r="C677" s="426"/>
      <c r="E677" s="426"/>
    </row>
    <row r="678" customFormat="false" ht="15.75" hidden="false" customHeight="true" outlineLevel="0" collapsed="false">
      <c r="A678" s="399"/>
      <c r="C678" s="426"/>
      <c r="E678" s="426"/>
    </row>
    <row r="679" customFormat="false" ht="15.75" hidden="false" customHeight="true" outlineLevel="0" collapsed="false">
      <c r="A679" s="399"/>
      <c r="C679" s="426"/>
      <c r="E679" s="426"/>
    </row>
    <row r="680" customFormat="false" ht="15.75" hidden="false" customHeight="true" outlineLevel="0" collapsed="false">
      <c r="A680" s="399"/>
      <c r="C680" s="426"/>
      <c r="E680" s="426"/>
    </row>
    <row r="681" customFormat="false" ht="15.75" hidden="false" customHeight="true" outlineLevel="0" collapsed="false">
      <c r="A681" s="399"/>
      <c r="C681" s="426"/>
      <c r="E681" s="426"/>
    </row>
    <row r="682" customFormat="false" ht="15.75" hidden="false" customHeight="true" outlineLevel="0" collapsed="false">
      <c r="A682" s="399"/>
      <c r="C682" s="426"/>
      <c r="E682" s="426"/>
    </row>
    <row r="683" customFormat="false" ht="15.75" hidden="false" customHeight="true" outlineLevel="0" collapsed="false">
      <c r="A683" s="399"/>
      <c r="C683" s="426"/>
      <c r="E683" s="426"/>
    </row>
    <row r="684" customFormat="false" ht="15.75" hidden="false" customHeight="true" outlineLevel="0" collapsed="false">
      <c r="A684" s="399"/>
      <c r="C684" s="426"/>
      <c r="E684" s="426"/>
    </row>
    <row r="685" customFormat="false" ht="15.75" hidden="false" customHeight="true" outlineLevel="0" collapsed="false">
      <c r="A685" s="399"/>
      <c r="C685" s="426"/>
      <c r="E685" s="426"/>
    </row>
    <row r="686" customFormat="false" ht="15.75" hidden="false" customHeight="true" outlineLevel="0" collapsed="false">
      <c r="A686" s="399"/>
      <c r="C686" s="426"/>
      <c r="E686" s="426"/>
    </row>
    <row r="687" customFormat="false" ht="15.75" hidden="false" customHeight="true" outlineLevel="0" collapsed="false">
      <c r="A687" s="399"/>
      <c r="C687" s="426"/>
      <c r="E687" s="426"/>
    </row>
    <row r="688" customFormat="false" ht="15.75" hidden="false" customHeight="true" outlineLevel="0" collapsed="false">
      <c r="A688" s="399"/>
      <c r="C688" s="426"/>
      <c r="E688" s="426"/>
    </row>
    <row r="689" customFormat="false" ht="15.75" hidden="false" customHeight="true" outlineLevel="0" collapsed="false">
      <c r="A689" s="399"/>
      <c r="C689" s="426"/>
      <c r="E689" s="426"/>
    </row>
    <row r="690" customFormat="false" ht="15.75" hidden="false" customHeight="true" outlineLevel="0" collapsed="false">
      <c r="A690" s="399"/>
      <c r="C690" s="426"/>
      <c r="E690" s="426"/>
    </row>
    <row r="691" customFormat="false" ht="15.75" hidden="false" customHeight="true" outlineLevel="0" collapsed="false">
      <c r="A691" s="399"/>
      <c r="C691" s="426"/>
      <c r="E691" s="426"/>
    </row>
    <row r="692" customFormat="false" ht="15.75" hidden="false" customHeight="true" outlineLevel="0" collapsed="false">
      <c r="A692" s="399"/>
      <c r="C692" s="426"/>
      <c r="E692" s="426"/>
    </row>
    <row r="693" customFormat="false" ht="15.75" hidden="false" customHeight="true" outlineLevel="0" collapsed="false">
      <c r="A693" s="399"/>
      <c r="C693" s="426"/>
      <c r="E693" s="426"/>
    </row>
    <row r="694" customFormat="false" ht="15.75" hidden="false" customHeight="true" outlineLevel="0" collapsed="false">
      <c r="A694" s="399"/>
      <c r="C694" s="426"/>
      <c r="E694" s="426"/>
    </row>
    <row r="695" customFormat="false" ht="15.75" hidden="false" customHeight="true" outlineLevel="0" collapsed="false">
      <c r="A695" s="399"/>
      <c r="C695" s="426"/>
      <c r="E695" s="426"/>
    </row>
    <row r="696" customFormat="false" ht="15.75" hidden="false" customHeight="true" outlineLevel="0" collapsed="false">
      <c r="A696" s="399"/>
      <c r="C696" s="426"/>
      <c r="E696" s="426"/>
    </row>
    <row r="697" customFormat="false" ht="15.75" hidden="false" customHeight="true" outlineLevel="0" collapsed="false">
      <c r="A697" s="399"/>
      <c r="C697" s="426"/>
      <c r="E697" s="426"/>
    </row>
    <row r="698" customFormat="false" ht="15.75" hidden="false" customHeight="true" outlineLevel="0" collapsed="false">
      <c r="A698" s="399"/>
      <c r="C698" s="426"/>
      <c r="E698" s="426"/>
    </row>
    <row r="699" customFormat="false" ht="15.75" hidden="false" customHeight="true" outlineLevel="0" collapsed="false">
      <c r="A699" s="399"/>
      <c r="C699" s="426"/>
      <c r="E699" s="426"/>
    </row>
    <row r="700" customFormat="false" ht="15.75" hidden="false" customHeight="true" outlineLevel="0" collapsed="false">
      <c r="A700" s="399"/>
      <c r="C700" s="426"/>
      <c r="E700" s="426"/>
    </row>
    <row r="701" customFormat="false" ht="15.75" hidden="false" customHeight="true" outlineLevel="0" collapsed="false">
      <c r="A701" s="399"/>
      <c r="C701" s="426"/>
      <c r="E701" s="426"/>
    </row>
    <row r="702" customFormat="false" ht="15.75" hidden="false" customHeight="true" outlineLevel="0" collapsed="false">
      <c r="A702" s="399"/>
      <c r="C702" s="426"/>
      <c r="E702" s="426"/>
    </row>
    <row r="703" customFormat="false" ht="15.75" hidden="false" customHeight="true" outlineLevel="0" collapsed="false">
      <c r="A703" s="399"/>
      <c r="C703" s="426"/>
      <c r="E703" s="426"/>
    </row>
    <row r="704" customFormat="false" ht="15.75" hidden="false" customHeight="true" outlineLevel="0" collapsed="false">
      <c r="A704" s="399"/>
      <c r="C704" s="426"/>
      <c r="E704" s="426"/>
    </row>
    <row r="705" customFormat="false" ht="15.75" hidden="false" customHeight="true" outlineLevel="0" collapsed="false">
      <c r="A705" s="399"/>
      <c r="C705" s="426"/>
      <c r="E705" s="426"/>
    </row>
    <row r="706" customFormat="false" ht="15.75" hidden="false" customHeight="true" outlineLevel="0" collapsed="false">
      <c r="A706" s="399"/>
      <c r="C706" s="426"/>
      <c r="E706" s="426"/>
    </row>
    <row r="707" customFormat="false" ht="15.75" hidden="false" customHeight="true" outlineLevel="0" collapsed="false">
      <c r="A707" s="399"/>
      <c r="C707" s="426"/>
      <c r="E707" s="426"/>
    </row>
    <row r="708" customFormat="false" ht="15.75" hidden="false" customHeight="true" outlineLevel="0" collapsed="false">
      <c r="A708" s="399"/>
      <c r="C708" s="426"/>
      <c r="E708" s="426"/>
    </row>
    <row r="709" customFormat="false" ht="15.75" hidden="false" customHeight="true" outlineLevel="0" collapsed="false">
      <c r="A709" s="399"/>
      <c r="C709" s="426"/>
      <c r="E709" s="426"/>
    </row>
    <row r="710" customFormat="false" ht="15.75" hidden="false" customHeight="true" outlineLevel="0" collapsed="false">
      <c r="A710" s="399"/>
      <c r="C710" s="426"/>
      <c r="E710" s="426"/>
    </row>
    <row r="711" customFormat="false" ht="15.75" hidden="false" customHeight="true" outlineLevel="0" collapsed="false">
      <c r="A711" s="399"/>
      <c r="C711" s="426"/>
      <c r="E711" s="426"/>
    </row>
    <row r="712" customFormat="false" ht="15.75" hidden="false" customHeight="true" outlineLevel="0" collapsed="false">
      <c r="A712" s="399"/>
      <c r="C712" s="426"/>
      <c r="E712" s="426"/>
    </row>
    <row r="713" customFormat="false" ht="15.75" hidden="false" customHeight="true" outlineLevel="0" collapsed="false">
      <c r="A713" s="399"/>
      <c r="C713" s="426"/>
      <c r="E713" s="426"/>
    </row>
    <row r="714" customFormat="false" ht="15.75" hidden="false" customHeight="true" outlineLevel="0" collapsed="false">
      <c r="A714" s="399"/>
      <c r="C714" s="426"/>
      <c r="E714" s="426"/>
    </row>
    <row r="715" customFormat="false" ht="15.75" hidden="false" customHeight="true" outlineLevel="0" collapsed="false">
      <c r="A715" s="399"/>
      <c r="C715" s="426"/>
      <c r="E715" s="426"/>
    </row>
    <row r="716" customFormat="false" ht="15.75" hidden="false" customHeight="true" outlineLevel="0" collapsed="false">
      <c r="A716" s="399"/>
      <c r="C716" s="426"/>
      <c r="E716" s="426"/>
    </row>
    <row r="717" customFormat="false" ht="15.75" hidden="false" customHeight="true" outlineLevel="0" collapsed="false">
      <c r="A717" s="399"/>
      <c r="C717" s="426"/>
      <c r="E717" s="426"/>
    </row>
    <row r="718" customFormat="false" ht="15.75" hidden="false" customHeight="true" outlineLevel="0" collapsed="false">
      <c r="A718" s="399"/>
      <c r="C718" s="426"/>
      <c r="E718" s="426"/>
    </row>
    <row r="719" customFormat="false" ht="15.75" hidden="false" customHeight="true" outlineLevel="0" collapsed="false">
      <c r="A719" s="399"/>
      <c r="C719" s="426"/>
      <c r="E719" s="426"/>
    </row>
    <row r="720" customFormat="false" ht="15.75" hidden="false" customHeight="true" outlineLevel="0" collapsed="false">
      <c r="A720" s="399"/>
      <c r="C720" s="426"/>
      <c r="E720" s="426"/>
    </row>
    <row r="721" customFormat="false" ht="15.75" hidden="false" customHeight="true" outlineLevel="0" collapsed="false">
      <c r="A721" s="399"/>
      <c r="C721" s="426"/>
      <c r="E721" s="426"/>
    </row>
    <row r="722" customFormat="false" ht="15.75" hidden="false" customHeight="true" outlineLevel="0" collapsed="false">
      <c r="A722" s="399"/>
      <c r="C722" s="426"/>
      <c r="E722" s="426"/>
    </row>
    <row r="723" customFormat="false" ht="15.75" hidden="false" customHeight="true" outlineLevel="0" collapsed="false">
      <c r="A723" s="399"/>
      <c r="C723" s="426"/>
      <c r="E723" s="426"/>
    </row>
    <row r="724" customFormat="false" ht="15.75" hidden="false" customHeight="true" outlineLevel="0" collapsed="false">
      <c r="A724" s="399"/>
      <c r="C724" s="426"/>
      <c r="E724" s="426"/>
    </row>
    <row r="725" customFormat="false" ht="15.75" hidden="false" customHeight="true" outlineLevel="0" collapsed="false">
      <c r="A725" s="399"/>
      <c r="C725" s="426"/>
      <c r="E725" s="426"/>
    </row>
    <row r="726" customFormat="false" ht="15.75" hidden="false" customHeight="true" outlineLevel="0" collapsed="false">
      <c r="A726" s="399"/>
      <c r="C726" s="426"/>
      <c r="E726" s="426"/>
    </row>
    <row r="727" customFormat="false" ht="15.75" hidden="false" customHeight="true" outlineLevel="0" collapsed="false">
      <c r="A727" s="399"/>
      <c r="C727" s="426"/>
      <c r="E727" s="426"/>
    </row>
    <row r="728" customFormat="false" ht="15.75" hidden="false" customHeight="true" outlineLevel="0" collapsed="false">
      <c r="A728" s="399"/>
      <c r="C728" s="426"/>
      <c r="E728" s="426"/>
    </row>
    <row r="729" customFormat="false" ht="15.75" hidden="false" customHeight="true" outlineLevel="0" collapsed="false">
      <c r="A729" s="399"/>
      <c r="C729" s="426"/>
      <c r="E729" s="426"/>
    </row>
    <row r="730" customFormat="false" ht="15.75" hidden="false" customHeight="true" outlineLevel="0" collapsed="false">
      <c r="A730" s="399"/>
      <c r="C730" s="426"/>
      <c r="E730" s="426"/>
    </row>
    <row r="731" customFormat="false" ht="15.75" hidden="false" customHeight="true" outlineLevel="0" collapsed="false">
      <c r="A731" s="399"/>
      <c r="C731" s="426"/>
      <c r="E731" s="426"/>
    </row>
    <row r="732" customFormat="false" ht="15.75" hidden="false" customHeight="true" outlineLevel="0" collapsed="false">
      <c r="A732" s="399"/>
      <c r="C732" s="426"/>
      <c r="E732" s="426"/>
    </row>
    <row r="733" customFormat="false" ht="15.75" hidden="false" customHeight="true" outlineLevel="0" collapsed="false">
      <c r="A733" s="399"/>
      <c r="C733" s="426"/>
      <c r="E733" s="426"/>
    </row>
    <row r="734" customFormat="false" ht="15.75" hidden="false" customHeight="true" outlineLevel="0" collapsed="false">
      <c r="A734" s="399"/>
      <c r="C734" s="426"/>
      <c r="E734" s="426"/>
    </row>
    <row r="735" customFormat="false" ht="15.75" hidden="false" customHeight="true" outlineLevel="0" collapsed="false">
      <c r="A735" s="399"/>
      <c r="C735" s="426"/>
      <c r="E735" s="426"/>
    </row>
    <row r="736" customFormat="false" ht="15.75" hidden="false" customHeight="true" outlineLevel="0" collapsed="false">
      <c r="A736" s="399"/>
      <c r="C736" s="426"/>
      <c r="E736" s="426"/>
    </row>
    <row r="737" customFormat="false" ht="15.75" hidden="false" customHeight="true" outlineLevel="0" collapsed="false">
      <c r="A737" s="399"/>
      <c r="C737" s="426"/>
      <c r="E737" s="426"/>
    </row>
    <row r="738" customFormat="false" ht="15.75" hidden="false" customHeight="true" outlineLevel="0" collapsed="false">
      <c r="A738" s="399"/>
      <c r="C738" s="426"/>
      <c r="E738" s="426"/>
    </row>
    <row r="739" customFormat="false" ht="15.75" hidden="false" customHeight="true" outlineLevel="0" collapsed="false">
      <c r="A739" s="399"/>
      <c r="C739" s="426"/>
      <c r="E739" s="426"/>
    </row>
    <row r="740" customFormat="false" ht="15.75" hidden="false" customHeight="true" outlineLevel="0" collapsed="false">
      <c r="A740" s="399"/>
      <c r="C740" s="426"/>
      <c r="E740" s="426"/>
    </row>
    <row r="741" customFormat="false" ht="15.75" hidden="false" customHeight="true" outlineLevel="0" collapsed="false">
      <c r="A741" s="399"/>
      <c r="C741" s="426"/>
      <c r="E741" s="426"/>
    </row>
    <row r="742" customFormat="false" ht="15.75" hidden="false" customHeight="true" outlineLevel="0" collapsed="false">
      <c r="A742" s="399"/>
      <c r="C742" s="426"/>
      <c r="E742" s="426"/>
    </row>
    <row r="743" customFormat="false" ht="15.75" hidden="false" customHeight="true" outlineLevel="0" collapsed="false">
      <c r="A743" s="399"/>
      <c r="C743" s="426"/>
      <c r="E743" s="426"/>
    </row>
    <row r="744" customFormat="false" ht="15.75" hidden="false" customHeight="true" outlineLevel="0" collapsed="false">
      <c r="A744" s="399"/>
      <c r="C744" s="426"/>
      <c r="E744" s="426"/>
    </row>
    <row r="745" customFormat="false" ht="15.75" hidden="false" customHeight="true" outlineLevel="0" collapsed="false">
      <c r="A745" s="399"/>
      <c r="C745" s="426"/>
      <c r="E745" s="426"/>
    </row>
    <row r="746" customFormat="false" ht="15.75" hidden="false" customHeight="true" outlineLevel="0" collapsed="false">
      <c r="A746" s="399"/>
      <c r="C746" s="426"/>
      <c r="E746" s="426"/>
    </row>
    <row r="747" customFormat="false" ht="15.75" hidden="false" customHeight="true" outlineLevel="0" collapsed="false">
      <c r="A747" s="399"/>
      <c r="C747" s="426"/>
      <c r="E747" s="426"/>
    </row>
    <row r="748" customFormat="false" ht="15.75" hidden="false" customHeight="true" outlineLevel="0" collapsed="false">
      <c r="A748" s="399"/>
      <c r="C748" s="426"/>
      <c r="E748" s="426"/>
    </row>
    <row r="749" customFormat="false" ht="15.75" hidden="false" customHeight="true" outlineLevel="0" collapsed="false">
      <c r="A749" s="399"/>
      <c r="C749" s="426"/>
      <c r="E749" s="426"/>
    </row>
    <row r="750" customFormat="false" ht="15.75" hidden="false" customHeight="true" outlineLevel="0" collapsed="false">
      <c r="A750" s="399"/>
      <c r="C750" s="426"/>
      <c r="E750" s="426"/>
    </row>
    <row r="751" customFormat="false" ht="15.75" hidden="false" customHeight="true" outlineLevel="0" collapsed="false">
      <c r="A751" s="399"/>
      <c r="C751" s="426"/>
      <c r="E751" s="426"/>
    </row>
    <row r="752" customFormat="false" ht="15.75" hidden="false" customHeight="true" outlineLevel="0" collapsed="false">
      <c r="A752" s="399"/>
      <c r="C752" s="426"/>
      <c r="E752" s="426"/>
    </row>
    <row r="753" customFormat="false" ht="15.75" hidden="false" customHeight="true" outlineLevel="0" collapsed="false">
      <c r="A753" s="399"/>
      <c r="C753" s="426"/>
      <c r="E753" s="426"/>
    </row>
    <row r="754" customFormat="false" ht="15.75" hidden="false" customHeight="true" outlineLevel="0" collapsed="false">
      <c r="A754" s="399"/>
      <c r="C754" s="426"/>
      <c r="E754" s="426"/>
    </row>
    <row r="755" customFormat="false" ht="15.75" hidden="false" customHeight="true" outlineLevel="0" collapsed="false">
      <c r="A755" s="399"/>
      <c r="C755" s="426"/>
      <c r="E755" s="426"/>
    </row>
    <row r="756" customFormat="false" ht="15.75" hidden="false" customHeight="true" outlineLevel="0" collapsed="false">
      <c r="A756" s="399"/>
      <c r="C756" s="426"/>
      <c r="E756" s="426"/>
    </row>
    <row r="757" customFormat="false" ht="15.75" hidden="false" customHeight="true" outlineLevel="0" collapsed="false">
      <c r="A757" s="399"/>
      <c r="C757" s="426"/>
      <c r="E757" s="426"/>
    </row>
    <row r="758" customFormat="false" ht="15.75" hidden="false" customHeight="true" outlineLevel="0" collapsed="false">
      <c r="A758" s="399"/>
      <c r="C758" s="426"/>
      <c r="E758" s="426"/>
    </row>
    <row r="759" customFormat="false" ht="15.75" hidden="false" customHeight="true" outlineLevel="0" collapsed="false">
      <c r="A759" s="399"/>
      <c r="C759" s="426"/>
      <c r="E759" s="426"/>
    </row>
    <row r="760" customFormat="false" ht="15.75" hidden="false" customHeight="true" outlineLevel="0" collapsed="false">
      <c r="A760" s="399"/>
      <c r="C760" s="426"/>
      <c r="E760" s="426"/>
    </row>
    <row r="761" customFormat="false" ht="15.75" hidden="false" customHeight="true" outlineLevel="0" collapsed="false">
      <c r="A761" s="399"/>
      <c r="C761" s="426"/>
      <c r="E761" s="426"/>
    </row>
    <row r="762" customFormat="false" ht="15.75" hidden="false" customHeight="true" outlineLevel="0" collapsed="false">
      <c r="A762" s="399"/>
      <c r="C762" s="426"/>
      <c r="E762" s="426"/>
    </row>
    <row r="763" customFormat="false" ht="15.75" hidden="false" customHeight="true" outlineLevel="0" collapsed="false">
      <c r="A763" s="399"/>
      <c r="C763" s="426"/>
      <c r="E763" s="426"/>
    </row>
    <row r="764" customFormat="false" ht="15.75" hidden="false" customHeight="true" outlineLevel="0" collapsed="false">
      <c r="A764" s="399"/>
      <c r="C764" s="426"/>
      <c r="E764" s="426"/>
    </row>
    <row r="765" customFormat="false" ht="15.75" hidden="false" customHeight="true" outlineLevel="0" collapsed="false">
      <c r="A765" s="399"/>
      <c r="C765" s="426"/>
      <c r="E765" s="426"/>
    </row>
    <row r="766" customFormat="false" ht="15.75" hidden="false" customHeight="true" outlineLevel="0" collapsed="false">
      <c r="A766" s="399"/>
      <c r="C766" s="426"/>
      <c r="E766" s="426"/>
    </row>
    <row r="767" customFormat="false" ht="15.75" hidden="false" customHeight="true" outlineLevel="0" collapsed="false">
      <c r="A767" s="399"/>
      <c r="C767" s="426"/>
      <c r="E767" s="426"/>
    </row>
    <row r="768" customFormat="false" ht="15.75" hidden="false" customHeight="true" outlineLevel="0" collapsed="false">
      <c r="A768" s="399"/>
      <c r="C768" s="426"/>
      <c r="E768" s="426"/>
    </row>
    <row r="769" customFormat="false" ht="15.75" hidden="false" customHeight="true" outlineLevel="0" collapsed="false">
      <c r="A769" s="399"/>
      <c r="C769" s="426"/>
      <c r="E769" s="426"/>
    </row>
    <row r="770" customFormat="false" ht="15.75" hidden="false" customHeight="true" outlineLevel="0" collapsed="false">
      <c r="A770" s="399"/>
      <c r="C770" s="426"/>
      <c r="E770" s="426"/>
    </row>
    <row r="771" customFormat="false" ht="15.75" hidden="false" customHeight="true" outlineLevel="0" collapsed="false">
      <c r="A771" s="399"/>
      <c r="C771" s="426"/>
      <c r="E771" s="426"/>
    </row>
    <row r="772" customFormat="false" ht="15.75" hidden="false" customHeight="true" outlineLevel="0" collapsed="false">
      <c r="A772" s="399"/>
      <c r="C772" s="426"/>
      <c r="E772" s="426"/>
    </row>
    <row r="773" customFormat="false" ht="15.75" hidden="false" customHeight="true" outlineLevel="0" collapsed="false">
      <c r="A773" s="399"/>
      <c r="C773" s="426"/>
      <c r="E773" s="426"/>
    </row>
    <row r="774" customFormat="false" ht="15.75" hidden="false" customHeight="true" outlineLevel="0" collapsed="false">
      <c r="A774" s="399"/>
      <c r="C774" s="426"/>
      <c r="E774" s="426"/>
    </row>
    <row r="775" customFormat="false" ht="15.75" hidden="false" customHeight="true" outlineLevel="0" collapsed="false">
      <c r="A775" s="399"/>
      <c r="C775" s="426"/>
      <c r="E775" s="426"/>
    </row>
    <row r="776" customFormat="false" ht="15.75" hidden="false" customHeight="true" outlineLevel="0" collapsed="false">
      <c r="A776" s="399"/>
      <c r="C776" s="426"/>
      <c r="E776" s="426"/>
    </row>
    <row r="777" customFormat="false" ht="15.75" hidden="false" customHeight="true" outlineLevel="0" collapsed="false">
      <c r="A777" s="399"/>
      <c r="C777" s="426"/>
      <c r="E777" s="426"/>
    </row>
    <row r="778" customFormat="false" ht="15.75" hidden="false" customHeight="true" outlineLevel="0" collapsed="false">
      <c r="A778" s="399"/>
      <c r="C778" s="426"/>
      <c r="E778" s="426"/>
    </row>
    <row r="779" customFormat="false" ht="15.75" hidden="false" customHeight="true" outlineLevel="0" collapsed="false">
      <c r="A779" s="399"/>
      <c r="C779" s="426"/>
      <c r="E779" s="426"/>
    </row>
    <row r="780" customFormat="false" ht="15.75" hidden="false" customHeight="true" outlineLevel="0" collapsed="false">
      <c r="A780" s="399"/>
      <c r="C780" s="426"/>
      <c r="E780" s="426"/>
    </row>
    <row r="781" customFormat="false" ht="15.75" hidden="false" customHeight="true" outlineLevel="0" collapsed="false">
      <c r="A781" s="399"/>
      <c r="C781" s="426"/>
      <c r="E781" s="426"/>
    </row>
    <row r="782" customFormat="false" ht="15.75" hidden="false" customHeight="true" outlineLevel="0" collapsed="false">
      <c r="A782" s="399"/>
      <c r="C782" s="426"/>
      <c r="E782" s="426"/>
    </row>
    <row r="783" customFormat="false" ht="15.75" hidden="false" customHeight="true" outlineLevel="0" collapsed="false">
      <c r="A783" s="399"/>
      <c r="C783" s="426"/>
      <c r="E783" s="426"/>
    </row>
    <row r="784" customFormat="false" ht="15.75" hidden="false" customHeight="true" outlineLevel="0" collapsed="false">
      <c r="A784" s="399"/>
      <c r="C784" s="426"/>
      <c r="E784" s="426"/>
    </row>
    <row r="785" customFormat="false" ht="15.75" hidden="false" customHeight="true" outlineLevel="0" collapsed="false">
      <c r="A785" s="399"/>
      <c r="C785" s="426"/>
      <c r="E785" s="426"/>
    </row>
    <row r="786" customFormat="false" ht="15.75" hidden="false" customHeight="true" outlineLevel="0" collapsed="false">
      <c r="A786" s="399"/>
      <c r="C786" s="426"/>
      <c r="E786" s="426"/>
    </row>
    <row r="787" customFormat="false" ht="15.75" hidden="false" customHeight="true" outlineLevel="0" collapsed="false">
      <c r="A787" s="399"/>
      <c r="C787" s="426"/>
      <c r="E787" s="426"/>
    </row>
    <row r="788" customFormat="false" ht="15.75" hidden="false" customHeight="true" outlineLevel="0" collapsed="false">
      <c r="A788" s="399"/>
      <c r="C788" s="426"/>
      <c r="E788" s="426"/>
    </row>
    <row r="789" customFormat="false" ht="15.75" hidden="false" customHeight="true" outlineLevel="0" collapsed="false">
      <c r="A789" s="399"/>
      <c r="C789" s="426"/>
      <c r="E789" s="426"/>
    </row>
    <row r="790" customFormat="false" ht="15.75" hidden="false" customHeight="true" outlineLevel="0" collapsed="false">
      <c r="A790" s="399"/>
      <c r="C790" s="426"/>
      <c r="E790" s="426"/>
    </row>
    <row r="791" customFormat="false" ht="15.75" hidden="false" customHeight="true" outlineLevel="0" collapsed="false">
      <c r="A791" s="399"/>
      <c r="C791" s="426"/>
      <c r="E791" s="426"/>
    </row>
    <row r="792" customFormat="false" ht="15.75" hidden="false" customHeight="true" outlineLevel="0" collapsed="false">
      <c r="A792" s="399"/>
      <c r="C792" s="426"/>
      <c r="E792" s="426"/>
    </row>
    <row r="793" customFormat="false" ht="15.75" hidden="false" customHeight="true" outlineLevel="0" collapsed="false">
      <c r="A793" s="399"/>
      <c r="C793" s="426"/>
      <c r="E793" s="426"/>
    </row>
    <row r="794" customFormat="false" ht="15.75" hidden="false" customHeight="true" outlineLevel="0" collapsed="false">
      <c r="A794" s="399"/>
      <c r="C794" s="426"/>
      <c r="E794" s="426"/>
    </row>
    <row r="795" customFormat="false" ht="15.75" hidden="false" customHeight="true" outlineLevel="0" collapsed="false">
      <c r="A795" s="399"/>
      <c r="C795" s="426"/>
      <c r="E795" s="426"/>
    </row>
    <row r="796" customFormat="false" ht="15.75" hidden="false" customHeight="true" outlineLevel="0" collapsed="false">
      <c r="A796" s="399"/>
      <c r="C796" s="426"/>
      <c r="E796" s="426"/>
    </row>
    <row r="797" customFormat="false" ht="15.75" hidden="false" customHeight="true" outlineLevel="0" collapsed="false">
      <c r="A797" s="399"/>
      <c r="C797" s="426"/>
      <c r="E797" s="426"/>
    </row>
    <row r="798" customFormat="false" ht="15.75" hidden="false" customHeight="true" outlineLevel="0" collapsed="false">
      <c r="A798" s="399"/>
      <c r="C798" s="426"/>
      <c r="E798" s="426"/>
    </row>
    <row r="799" customFormat="false" ht="15.75" hidden="false" customHeight="true" outlineLevel="0" collapsed="false">
      <c r="A799" s="399"/>
      <c r="C799" s="426"/>
      <c r="E799" s="426"/>
    </row>
    <row r="800" customFormat="false" ht="15.75" hidden="false" customHeight="true" outlineLevel="0" collapsed="false">
      <c r="A800" s="399"/>
      <c r="C800" s="426"/>
      <c r="E800" s="426"/>
    </row>
    <row r="801" customFormat="false" ht="15.75" hidden="false" customHeight="true" outlineLevel="0" collapsed="false">
      <c r="A801" s="399"/>
      <c r="C801" s="426"/>
      <c r="E801" s="426"/>
    </row>
    <row r="802" customFormat="false" ht="15.75" hidden="false" customHeight="true" outlineLevel="0" collapsed="false">
      <c r="A802" s="399"/>
      <c r="C802" s="426"/>
      <c r="E802" s="426"/>
    </row>
    <row r="803" customFormat="false" ht="15.75" hidden="false" customHeight="true" outlineLevel="0" collapsed="false">
      <c r="A803" s="399"/>
      <c r="C803" s="426"/>
      <c r="E803" s="426"/>
    </row>
    <row r="804" customFormat="false" ht="15.75" hidden="false" customHeight="true" outlineLevel="0" collapsed="false">
      <c r="A804" s="399"/>
      <c r="C804" s="426"/>
      <c r="E804" s="426"/>
    </row>
    <row r="805" customFormat="false" ht="15.75" hidden="false" customHeight="true" outlineLevel="0" collapsed="false">
      <c r="A805" s="399"/>
      <c r="C805" s="426"/>
      <c r="E805" s="426"/>
    </row>
    <row r="806" customFormat="false" ht="15.75" hidden="false" customHeight="true" outlineLevel="0" collapsed="false">
      <c r="A806" s="399"/>
      <c r="C806" s="426"/>
      <c r="E806" s="426"/>
    </row>
    <row r="807" customFormat="false" ht="15.75" hidden="false" customHeight="true" outlineLevel="0" collapsed="false">
      <c r="A807" s="399"/>
      <c r="C807" s="426"/>
      <c r="E807" s="426"/>
    </row>
    <row r="808" customFormat="false" ht="15.75" hidden="false" customHeight="true" outlineLevel="0" collapsed="false">
      <c r="A808" s="399"/>
      <c r="C808" s="426"/>
      <c r="E808" s="426"/>
    </row>
    <row r="809" customFormat="false" ht="15.75" hidden="false" customHeight="true" outlineLevel="0" collapsed="false">
      <c r="A809" s="399"/>
      <c r="C809" s="426"/>
      <c r="E809" s="426"/>
    </row>
    <row r="810" customFormat="false" ht="15.75" hidden="false" customHeight="true" outlineLevel="0" collapsed="false">
      <c r="A810" s="399"/>
      <c r="C810" s="426"/>
      <c r="E810" s="426"/>
    </row>
    <row r="811" customFormat="false" ht="15.75" hidden="false" customHeight="true" outlineLevel="0" collapsed="false">
      <c r="A811" s="399"/>
      <c r="C811" s="426"/>
      <c r="E811" s="426"/>
    </row>
    <row r="812" customFormat="false" ht="15.75" hidden="false" customHeight="true" outlineLevel="0" collapsed="false">
      <c r="A812" s="399"/>
      <c r="C812" s="426"/>
      <c r="E812" s="426"/>
    </row>
    <row r="813" customFormat="false" ht="15.75" hidden="false" customHeight="true" outlineLevel="0" collapsed="false">
      <c r="A813" s="399"/>
      <c r="C813" s="426"/>
      <c r="E813" s="426"/>
    </row>
    <row r="814" customFormat="false" ht="15.75" hidden="false" customHeight="true" outlineLevel="0" collapsed="false">
      <c r="A814" s="399"/>
      <c r="C814" s="426"/>
      <c r="E814" s="426"/>
    </row>
    <row r="815" customFormat="false" ht="15.75" hidden="false" customHeight="true" outlineLevel="0" collapsed="false">
      <c r="A815" s="399"/>
      <c r="C815" s="426"/>
      <c r="E815" s="426"/>
    </row>
    <row r="816" customFormat="false" ht="15.75" hidden="false" customHeight="true" outlineLevel="0" collapsed="false">
      <c r="A816" s="399"/>
      <c r="C816" s="426"/>
      <c r="E816" s="426"/>
    </row>
    <row r="817" customFormat="false" ht="15.75" hidden="false" customHeight="true" outlineLevel="0" collapsed="false">
      <c r="A817" s="399"/>
      <c r="C817" s="426"/>
      <c r="E817" s="426"/>
    </row>
    <row r="818" customFormat="false" ht="15.75" hidden="false" customHeight="true" outlineLevel="0" collapsed="false">
      <c r="A818" s="399"/>
      <c r="C818" s="426"/>
      <c r="E818" s="426"/>
    </row>
    <row r="819" customFormat="false" ht="15.75" hidden="false" customHeight="true" outlineLevel="0" collapsed="false">
      <c r="A819" s="399"/>
      <c r="C819" s="426"/>
      <c r="E819" s="426"/>
    </row>
    <row r="820" customFormat="false" ht="15.75" hidden="false" customHeight="true" outlineLevel="0" collapsed="false">
      <c r="A820" s="399"/>
      <c r="C820" s="426"/>
      <c r="E820" s="426"/>
    </row>
    <row r="821" customFormat="false" ht="15.75" hidden="false" customHeight="true" outlineLevel="0" collapsed="false">
      <c r="A821" s="399"/>
      <c r="C821" s="426"/>
      <c r="E821" s="426"/>
    </row>
    <row r="822" customFormat="false" ht="15.75" hidden="false" customHeight="true" outlineLevel="0" collapsed="false">
      <c r="A822" s="399"/>
      <c r="C822" s="426"/>
      <c r="E822" s="426"/>
    </row>
    <row r="823" customFormat="false" ht="15.75" hidden="false" customHeight="true" outlineLevel="0" collapsed="false">
      <c r="A823" s="399"/>
      <c r="C823" s="426"/>
      <c r="E823" s="426"/>
    </row>
    <row r="824" customFormat="false" ht="15.75" hidden="false" customHeight="true" outlineLevel="0" collapsed="false">
      <c r="A824" s="399"/>
      <c r="C824" s="426"/>
      <c r="E824" s="426"/>
    </row>
    <row r="825" customFormat="false" ht="15.75" hidden="false" customHeight="true" outlineLevel="0" collapsed="false">
      <c r="A825" s="399"/>
      <c r="C825" s="426"/>
      <c r="E825" s="426"/>
    </row>
    <row r="826" customFormat="false" ht="15.75" hidden="false" customHeight="true" outlineLevel="0" collapsed="false">
      <c r="A826" s="399"/>
      <c r="C826" s="426"/>
      <c r="E826" s="426"/>
    </row>
    <row r="827" customFormat="false" ht="15.75" hidden="false" customHeight="true" outlineLevel="0" collapsed="false">
      <c r="A827" s="399"/>
      <c r="C827" s="426"/>
      <c r="E827" s="426"/>
    </row>
    <row r="828" customFormat="false" ht="15.75" hidden="false" customHeight="true" outlineLevel="0" collapsed="false">
      <c r="A828" s="399"/>
      <c r="C828" s="426"/>
      <c r="E828" s="426"/>
    </row>
    <row r="829" customFormat="false" ht="15.75" hidden="false" customHeight="true" outlineLevel="0" collapsed="false">
      <c r="A829" s="399"/>
      <c r="C829" s="426"/>
      <c r="E829" s="426"/>
    </row>
    <row r="830" customFormat="false" ht="15.75" hidden="false" customHeight="true" outlineLevel="0" collapsed="false">
      <c r="A830" s="399"/>
      <c r="C830" s="426"/>
      <c r="E830" s="426"/>
    </row>
    <row r="831" customFormat="false" ht="15.75" hidden="false" customHeight="true" outlineLevel="0" collapsed="false">
      <c r="A831" s="399"/>
      <c r="C831" s="426"/>
      <c r="E831" s="426"/>
    </row>
    <row r="832" customFormat="false" ht="15.75" hidden="false" customHeight="true" outlineLevel="0" collapsed="false">
      <c r="A832" s="399"/>
      <c r="C832" s="426"/>
      <c r="E832" s="426"/>
    </row>
    <row r="833" customFormat="false" ht="15.75" hidden="false" customHeight="true" outlineLevel="0" collapsed="false">
      <c r="A833" s="399"/>
      <c r="C833" s="426"/>
      <c r="E833" s="426"/>
    </row>
    <row r="834" customFormat="false" ht="15.75" hidden="false" customHeight="true" outlineLevel="0" collapsed="false">
      <c r="A834" s="399"/>
      <c r="C834" s="426"/>
      <c r="E834" s="426"/>
    </row>
    <row r="835" customFormat="false" ht="15.75" hidden="false" customHeight="true" outlineLevel="0" collapsed="false">
      <c r="A835" s="399"/>
      <c r="C835" s="426"/>
      <c r="E835" s="426"/>
    </row>
    <row r="836" customFormat="false" ht="15.75" hidden="false" customHeight="true" outlineLevel="0" collapsed="false">
      <c r="A836" s="399"/>
      <c r="C836" s="426"/>
      <c r="E836" s="426"/>
    </row>
    <row r="837" customFormat="false" ht="15.75" hidden="false" customHeight="true" outlineLevel="0" collapsed="false">
      <c r="A837" s="399"/>
      <c r="C837" s="426"/>
      <c r="E837" s="426"/>
    </row>
    <row r="838" customFormat="false" ht="15.75" hidden="false" customHeight="true" outlineLevel="0" collapsed="false">
      <c r="A838" s="399"/>
      <c r="C838" s="426"/>
      <c r="E838" s="426"/>
    </row>
    <row r="839" customFormat="false" ht="15.75" hidden="false" customHeight="true" outlineLevel="0" collapsed="false">
      <c r="A839" s="399"/>
      <c r="C839" s="426"/>
      <c r="E839" s="426"/>
    </row>
    <row r="840" customFormat="false" ht="15.75" hidden="false" customHeight="true" outlineLevel="0" collapsed="false">
      <c r="A840" s="399"/>
      <c r="C840" s="426"/>
      <c r="E840" s="426"/>
    </row>
    <row r="841" customFormat="false" ht="15.75" hidden="false" customHeight="true" outlineLevel="0" collapsed="false">
      <c r="A841" s="399"/>
      <c r="C841" s="426"/>
      <c r="E841" s="426"/>
    </row>
    <row r="842" customFormat="false" ht="15.75" hidden="false" customHeight="true" outlineLevel="0" collapsed="false">
      <c r="A842" s="399"/>
      <c r="C842" s="426"/>
      <c r="E842" s="426"/>
    </row>
    <row r="843" customFormat="false" ht="15.75" hidden="false" customHeight="true" outlineLevel="0" collapsed="false">
      <c r="A843" s="399"/>
      <c r="C843" s="426"/>
      <c r="E843" s="426"/>
    </row>
    <row r="844" customFormat="false" ht="15.75" hidden="false" customHeight="true" outlineLevel="0" collapsed="false">
      <c r="A844" s="399"/>
      <c r="C844" s="426"/>
      <c r="E844" s="426"/>
    </row>
    <row r="845" customFormat="false" ht="15.75" hidden="false" customHeight="true" outlineLevel="0" collapsed="false">
      <c r="A845" s="399"/>
      <c r="C845" s="426"/>
      <c r="E845" s="426"/>
    </row>
    <row r="846" customFormat="false" ht="15.75" hidden="false" customHeight="true" outlineLevel="0" collapsed="false">
      <c r="A846" s="399"/>
      <c r="C846" s="426"/>
      <c r="E846" s="426"/>
    </row>
    <row r="847" customFormat="false" ht="15.75" hidden="false" customHeight="true" outlineLevel="0" collapsed="false">
      <c r="A847" s="399"/>
      <c r="C847" s="426"/>
      <c r="E847" s="426"/>
    </row>
    <row r="848" customFormat="false" ht="15.75" hidden="false" customHeight="true" outlineLevel="0" collapsed="false">
      <c r="A848" s="399"/>
      <c r="C848" s="426"/>
      <c r="E848" s="426"/>
    </row>
    <row r="849" customFormat="false" ht="15.75" hidden="false" customHeight="true" outlineLevel="0" collapsed="false">
      <c r="A849" s="399"/>
      <c r="C849" s="426"/>
      <c r="E849" s="426"/>
    </row>
    <row r="850" customFormat="false" ht="15.75" hidden="false" customHeight="true" outlineLevel="0" collapsed="false">
      <c r="A850" s="399"/>
      <c r="C850" s="426"/>
      <c r="E850" s="426"/>
    </row>
    <row r="851" customFormat="false" ht="15.75" hidden="false" customHeight="true" outlineLevel="0" collapsed="false">
      <c r="A851" s="399"/>
      <c r="C851" s="426"/>
      <c r="E851" s="426"/>
    </row>
    <row r="852" customFormat="false" ht="15.75" hidden="false" customHeight="true" outlineLevel="0" collapsed="false">
      <c r="A852" s="399"/>
      <c r="C852" s="426"/>
      <c r="E852" s="426"/>
    </row>
    <row r="853" customFormat="false" ht="15.75" hidden="false" customHeight="true" outlineLevel="0" collapsed="false">
      <c r="A853" s="399"/>
      <c r="C853" s="426"/>
      <c r="E853" s="426"/>
    </row>
    <row r="854" customFormat="false" ht="15.75" hidden="false" customHeight="true" outlineLevel="0" collapsed="false">
      <c r="A854" s="399"/>
      <c r="C854" s="426"/>
      <c r="E854" s="426"/>
    </row>
    <row r="855" customFormat="false" ht="15.75" hidden="false" customHeight="true" outlineLevel="0" collapsed="false">
      <c r="A855" s="399"/>
      <c r="C855" s="426"/>
      <c r="E855" s="426"/>
    </row>
    <row r="856" customFormat="false" ht="15.75" hidden="false" customHeight="true" outlineLevel="0" collapsed="false">
      <c r="A856" s="399"/>
      <c r="C856" s="426"/>
      <c r="E856" s="426"/>
    </row>
    <row r="857" customFormat="false" ht="15.75" hidden="false" customHeight="true" outlineLevel="0" collapsed="false">
      <c r="A857" s="399"/>
      <c r="C857" s="426"/>
      <c r="E857" s="426"/>
    </row>
    <row r="858" customFormat="false" ht="15.75" hidden="false" customHeight="true" outlineLevel="0" collapsed="false">
      <c r="A858" s="399"/>
      <c r="C858" s="426"/>
      <c r="E858" s="426"/>
    </row>
    <row r="859" customFormat="false" ht="15.75" hidden="false" customHeight="true" outlineLevel="0" collapsed="false">
      <c r="A859" s="399"/>
      <c r="C859" s="426"/>
      <c r="E859" s="426"/>
    </row>
    <row r="860" customFormat="false" ht="15.75" hidden="false" customHeight="true" outlineLevel="0" collapsed="false">
      <c r="A860" s="399"/>
      <c r="C860" s="426"/>
      <c r="E860" s="426"/>
    </row>
    <row r="861" customFormat="false" ht="15.75" hidden="false" customHeight="true" outlineLevel="0" collapsed="false">
      <c r="A861" s="399"/>
      <c r="C861" s="426"/>
      <c r="E861" s="426"/>
    </row>
    <row r="862" customFormat="false" ht="15.75" hidden="false" customHeight="true" outlineLevel="0" collapsed="false">
      <c r="A862" s="399"/>
      <c r="C862" s="426"/>
      <c r="E862" s="426"/>
    </row>
    <row r="863" customFormat="false" ht="15.75" hidden="false" customHeight="true" outlineLevel="0" collapsed="false">
      <c r="A863" s="399"/>
      <c r="C863" s="426"/>
      <c r="E863" s="426"/>
    </row>
    <row r="864" customFormat="false" ht="15.75" hidden="false" customHeight="true" outlineLevel="0" collapsed="false">
      <c r="A864" s="399"/>
      <c r="C864" s="426"/>
      <c r="E864" s="426"/>
    </row>
    <row r="865" customFormat="false" ht="15.75" hidden="false" customHeight="true" outlineLevel="0" collapsed="false">
      <c r="A865" s="399"/>
      <c r="C865" s="426"/>
      <c r="E865" s="426"/>
    </row>
    <row r="866" customFormat="false" ht="15.75" hidden="false" customHeight="true" outlineLevel="0" collapsed="false">
      <c r="A866" s="399"/>
      <c r="C866" s="426"/>
      <c r="E866" s="426"/>
    </row>
    <row r="867" customFormat="false" ht="15.75" hidden="false" customHeight="true" outlineLevel="0" collapsed="false">
      <c r="A867" s="399"/>
      <c r="C867" s="426"/>
      <c r="E867" s="426"/>
    </row>
    <row r="868" customFormat="false" ht="15.75" hidden="false" customHeight="true" outlineLevel="0" collapsed="false">
      <c r="A868" s="399"/>
      <c r="C868" s="426"/>
      <c r="E868" s="426"/>
    </row>
    <row r="869" customFormat="false" ht="15.75" hidden="false" customHeight="true" outlineLevel="0" collapsed="false">
      <c r="A869" s="399"/>
      <c r="C869" s="426"/>
      <c r="E869" s="426"/>
    </row>
    <row r="870" customFormat="false" ht="15.75" hidden="false" customHeight="true" outlineLevel="0" collapsed="false">
      <c r="A870" s="399"/>
      <c r="C870" s="426"/>
      <c r="E870" s="426"/>
    </row>
    <row r="871" customFormat="false" ht="15.75" hidden="false" customHeight="true" outlineLevel="0" collapsed="false">
      <c r="A871" s="399"/>
      <c r="C871" s="426"/>
      <c r="E871" s="426"/>
    </row>
    <row r="872" customFormat="false" ht="15.75" hidden="false" customHeight="true" outlineLevel="0" collapsed="false">
      <c r="A872" s="399"/>
      <c r="C872" s="426"/>
      <c r="E872" s="426"/>
    </row>
    <row r="873" customFormat="false" ht="15.75" hidden="false" customHeight="true" outlineLevel="0" collapsed="false">
      <c r="A873" s="399"/>
      <c r="C873" s="426"/>
      <c r="E873" s="426"/>
    </row>
    <row r="874" customFormat="false" ht="15.75" hidden="false" customHeight="true" outlineLevel="0" collapsed="false">
      <c r="A874" s="399"/>
      <c r="C874" s="426"/>
      <c r="E874" s="426"/>
    </row>
    <row r="875" customFormat="false" ht="15.75" hidden="false" customHeight="true" outlineLevel="0" collapsed="false">
      <c r="A875" s="399"/>
      <c r="C875" s="426"/>
      <c r="E875" s="426"/>
    </row>
    <row r="876" customFormat="false" ht="15.75" hidden="false" customHeight="true" outlineLevel="0" collapsed="false">
      <c r="A876" s="399"/>
      <c r="C876" s="426"/>
      <c r="E876" s="426"/>
    </row>
    <row r="877" customFormat="false" ht="15.75" hidden="false" customHeight="true" outlineLevel="0" collapsed="false">
      <c r="A877" s="399"/>
      <c r="C877" s="426"/>
      <c r="E877" s="426"/>
    </row>
    <row r="878" customFormat="false" ht="15.75" hidden="false" customHeight="true" outlineLevel="0" collapsed="false">
      <c r="A878" s="399"/>
      <c r="C878" s="426"/>
      <c r="E878" s="426"/>
    </row>
    <row r="879" customFormat="false" ht="15.75" hidden="false" customHeight="true" outlineLevel="0" collapsed="false">
      <c r="A879" s="399"/>
      <c r="C879" s="426"/>
      <c r="E879" s="426"/>
    </row>
    <row r="880" customFormat="false" ht="15.75" hidden="false" customHeight="true" outlineLevel="0" collapsed="false">
      <c r="A880" s="399"/>
      <c r="C880" s="426"/>
      <c r="E880" s="426"/>
    </row>
    <row r="881" customFormat="false" ht="15.75" hidden="false" customHeight="true" outlineLevel="0" collapsed="false">
      <c r="A881" s="399"/>
      <c r="C881" s="426"/>
      <c r="E881" s="426"/>
    </row>
    <row r="882" customFormat="false" ht="15.75" hidden="false" customHeight="true" outlineLevel="0" collapsed="false">
      <c r="A882" s="399"/>
      <c r="C882" s="426"/>
      <c r="E882" s="426"/>
    </row>
    <row r="883" customFormat="false" ht="15.75" hidden="false" customHeight="true" outlineLevel="0" collapsed="false">
      <c r="A883" s="399"/>
      <c r="C883" s="426"/>
      <c r="E883" s="426"/>
    </row>
    <row r="884" customFormat="false" ht="15.75" hidden="false" customHeight="true" outlineLevel="0" collapsed="false">
      <c r="A884" s="399"/>
      <c r="C884" s="426"/>
      <c r="E884" s="426"/>
    </row>
    <row r="885" customFormat="false" ht="15.75" hidden="false" customHeight="true" outlineLevel="0" collapsed="false">
      <c r="A885" s="399"/>
      <c r="C885" s="426"/>
      <c r="E885" s="426"/>
    </row>
    <row r="886" customFormat="false" ht="15.75" hidden="false" customHeight="true" outlineLevel="0" collapsed="false">
      <c r="A886" s="399"/>
      <c r="C886" s="426"/>
      <c r="E886" s="426"/>
    </row>
    <row r="887" customFormat="false" ht="15.75" hidden="false" customHeight="true" outlineLevel="0" collapsed="false">
      <c r="A887" s="399"/>
      <c r="C887" s="426"/>
      <c r="E887" s="426"/>
    </row>
    <row r="888" customFormat="false" ht="15.75" hidden="false" customHeight="true" outlineLevel="0" collapsed="false">
      <c r="A888" s="399"/>
      <c r="C888" s="426"/>
      <c r="E888" s="426"/>
    </row>
    <row r="889" customFormat="false" ht="15.75" hidden="false" customHeight="true" outlineLevel="0" collapsed="false">
      <c r="A889" s="399"/>
      <c r="C889" s="426"/>
      <c r="E889" s="426"/>
    </row>
    <row r="890" customFormat="false" ht="15.75" hidden="false" customHeight="true" outlineLevel="0" collapsed="false">
      <c r="A890" s="399"/>
      <c r="C890" s="426"/>
      <c r="E890" s="426"/>
    </row>
    <row r="891" customFormat="false" ht="15.75" hidden="false" customHeight="true" outlineLevel="0" collapsed="false">
      <c r="A891" s="399"/>
      <c r="C891" s="426"/>
      <c r="E891" s="426"/>
    </row>
    <row r="892" customFormat="false" ht="15.75" hidden="false" customHeight="true" outlineLevel="0" collapsed="false">
      <c r="A892" s="399"/>
      <c r="C892" s="426"/>
      <c r="E892" s="426"/>
    </row>
    <row r="893" customFormat="false" ht="15.75" hidden="false" customHeight="true" outlineLevel="0" collapsed="false">
      <c r="A893" s="399"/>
      <c r="C893" s="426"/>
      <c r="E893" s="426"/>
    </row>
    <row r="894" customFormat="false" ht="15.75" hidden="false" customHeight="true" outlineLevel="0" collapsed="false">
      <c r="A894" s="399"/>
      <c r="C894" s="426"/>
      <c r="E894" s="426"/>
    </row>
    <row r="895" customFormat="false" ht="15.75" hidden="false" customHeight="true" outlineLevel="0" collapsed="false">
      <c r="A895" s="399"/>
      <c r="C895" s="426"/>
      <c r="E895" s="426"/>
    </row>
    <row r="896" customFormat="false" ht="15.75" hidden="false" customHeight="true" outlineLevel="0" collapsed="false">
      <c r="A896" s="399"/>
      <c r="C896" s="426"/>
      <c r="E896" s="426"/>
    </row>
    <row r="897" customFormat="false" ht="15.75" hidden="false" customHeight="true" outlineLevel="0" collapsed="false">
      <c r="A897" s="399"/>
      <c r="C897" s="426"/>
      <c r="E897" s="426"/>
    </row>
    <row r="898" customFormat="false" ht="15.75" hidden="false" customHeight="true" outlineLevel="0" collapsed="false">
      <c r="A898" s="399"/>
      <c r="C898" s="426"/>
      <c r="E898" s="426"/>
    </row>
    <row r="899" customFormat="false" ht="15.75" hidden="false" customHeight="true" outlineLevel="0" collapsed="false">
      <c r="A899" s="399"/>
      <c r="C899" s="426"/>
      <c r="E899" s="426"/>
    </row>
    <row r="900" customFormat="false" ht="15.75" hidden="false" customHeight="true" outlineLevel="0" collapsed="false">
      <c r="A900" s="399"/>
      <c r="C900" s="426"/>
      <c r="E900" s="426"/>
    </row>
    <row r="901" customFormat="false" ht="15.75" hidden="false" customHeight="true" outlineLevel="0" collapsed="false">
      <c r="A901" s="399"/>
      <c r="C901" s="426"/>
      <c r="E901" s="426"/>
    </row>
    <row r="902" customFormat="false" ht="15.75" hidden="false" customHeight="true" outlineLevel="0" collapsed="false">
      <c r="A902" s="399"/>
      <c r="C902" s="426"/>
      <c r="E902" s="426"/>
    </row>
    <row r="903" customFormat="false" ht="15.75" hidden="false" customHeight="true" outlineLevel="0" collapsed="false">
      <c r="A903" s="399"/>
      <c r="C903" s="426"/>
      <c r="E903" s="426"/>
    </row>
    <row r="904" customFormat="false" ht="15.75" hidden="false" customHeight="true" outlineLevel="0" collapsed="false">
      <c r="A904" s="399"/>
      <c r="C904" s="426"/>
      <c r="E904" s="426"/>
    </row>
    <row r="905" customFormat="false" ht="15.75" hidden="false" customHeight="true" outlineLevel="0" collapsed="false">
      <c r="A905" s="399"/>
      <c r="C905" s="426"/>
      <c r="E905" s="426"/>
    </row>
    <row r="906" customFormat="false" ht="15.75" hidden="false" customHeight="true" outlineLevel="0" collapsed="false">
      <c r="A906" s="399"/>
      <c r="C906" s="426"/>
      <c r="E906" s="426"/>
    </row>
    <row r="907" customFormat="false" ht="15.75" hidden="false" customHeight="true" outlineLevel="0" collapsed="false">
      <c r="A907" s="399"/>
      <c r="C907" s="426"/>
      <c r="E907" s="426"/>
    </row>
    <row r="908" customFormat="false" ht="15.75" hidden="false" customHeight="true" outlineLevel="0" collapsed="false">
      <c r="A908" s="399"/>
      <c r="C908" s="426"/>
      <c r="E908" s="426"/>
    </row>
    <row r="909" customFormat="false" ht="15.75" hidden="false" customHeight="true" outlineLevel="0" collapsed="false">
      <c r="A909" s="399"/>
      <c r="C909" s="426"/>
      <c r="E909" s="426"/>
    </row>
    <row r="910" customFormat="false" ht="15.75" hidden="false" customHeight="true" outlineLevel="0" collapsed="false">
      <c r="A910" s="399"/>
      <c r="C910" s="426"/>
      <c r="E910" s="426"/>
    </row>
    <row r="911" customFormat="false" ht="15.75" hidden="false" customHeight="true" outlineLevel="0" collapsed="false">
      <c r="A911" s="399"/>
      <c r="C911" s="426"/>
      <c r="E911" s="426"/>
    </row>
    <row r="912" customFormat="false" ht="15.75" hidden="false" customHeight="true" outlineLevel="0" collapsed="false">
      <c r="A912" s="399"/>
      <c r="C912" s="426"/>
      <c r="E912" s="426"/>
    </row>
    <row r="913" customFormat="false" ht="15.75" hidden="false" customHeight="true" outlineLevel="0" collapsed="false">
      <c r="A913" s="399"/>
      <c r="C913" s="426"/>
      <c r="E913" s="426"/>
    </row>
    <row r="914" customFormat="false" ht="15.75" hidden="false" customHeight="true" outlineLevel="0" collapsed="false">
      <c r="A914" s="399"/>
      <c r="C914" s="426"/>
      <c r="E914" s="426"/>
    </row>
    <row r="915" customFormat="false" ht="15.75" hidden="false" customHeight="true" outlineLevel="0" collapsed="false">
      <c r="A915" s="399"/>
      <c r="C915" s="426"/>
      <c r="E915" s="426"/>
    </row>
    <row r="916" customFormat="false" ht="15.75" hidden="false" customHeight="true" outlineLevel="0" collapsed="false">
      <c r="A916" s="399"/>
      <c r="C916" s="426"/>
      <c r="E916" s="426"/>
    </row>
    <row r="917" customFormat="false" ht="15.75" hidden="false" customHeight="true" outlineLevel="0" collapsed="false">
      <c r="A917" s="399"/>
      <c r="C917" s="426"/>
      <c r="E917" s="426"/>
    </row>
    <row r="918" customFormat="false" ht="15.75" hidden="false" customHeight="true" outlineLevel="0" collapsed="false">
      <c r="A918" s="399"/>
      <c r="C918" s="426"/>
      <c r="E918" s="426"/>
    </row>
    <row r="919" customFormat="false" ht="15.75" hidden="false" customHeight="true" outlineLevel="0" collapsed="false">
      <c r="A919" s="399"/>
      <c r="C919" s="426"/>
      <c r="E919" s="426"/>
    </row>
    <row r="920" customFormat="false" ht="15.75" hidden="false" customHeight="true" outlineLevel="0" collapsed="false">
      <c r="A920" s="399"/>
      <c r="C920" s="426"/>
      <c r="E920" s="426"/>
    </row>
    <row r="921" customFormat="false" ht="15.75" hidden="false" customHeight="true" outlineLevel="0" collapsed="false">
      <c r="A921" s="399"/>
      <c r="C921" s="426"/>
      <c r="E921" s="426"/>
    </row>
    <row r="922" customFormat="false" ht="15.75" hidden="false" customHeight="true" outlineLevel="0" collapsed="false">
      <c r="A922" s="399"/>
      <c r="C922" s="426"/>
      <c r="E922" s="426"/>
    </row>
    <row r="923" customFormat="false" ht="15.75" hidden="false" customHeight="true" outlineLevel="0" collapsed="false">
      <c r="A923" s="399"/>
      <c r="C923" s="426"/>
      <c r="E923" s="426"/>
    </row>
    <row r="924" customFormat="false" ht="15.75" hidden="false" customHeight="true" outlineLevel="0" collapsed="false">
      <c r="A924" s="399"/>
      <c r="C924" s="426"/>
      <c r="E924" s="426"/>
    </row>
    <row r="925" customFormat="false" ht="15.75" hidden="false" customHeight="true" outlineLevel="0" collapsed="false">
      <c r="A925" s="399"/>
      <c r="C925" s="426"/>
      <c r="E925" s="426"/>
    </row>
    <row r="926" customFormat="false" ht="15.75" hidden="false" customHeight="true" outlineLevel="0" collapsed="false">
      <c r="A926" s="399"/>
      <c r="C926" s="426"/>
      <c r="E926" s="426"/>
    </row>
    <row r="927" customFormat="false" ht="15.75" hidden="false" customHeight="true" outlineLevel="0" collapsed="false">
      <c r="A927" s="399"/>
      <c r="C927" s="426"/>
      <c r="E927" s="426"/>
    </row>
    <row r="928" customFormat="false" ht="15.75" hidden="false" customHeight="true" outlineLevel="0" collapsed="false">
      <c r="A928" s="399"/>
      <c r="C928" s="426"/>
      <c r="E928" s="426"/>
    </row>
    <row r="929" customFormat="false" ht="15.75" hidden="false" customHeight="true" outlineLevel="0" collapsed="false">
      <c r="A929" s="399"/>
      <c r="C929" s="426"/>
      <c r="E929" s="426"/>
    </row>
    <row r="930" customFormat="false" ht="15.75" hidden="false" customHeight="true" outlineLevel="0" collapsed="false">
      <c r="A930" s="399"/>
      <c r="C930" s="426"/>
      <c r="E930" s="426"/>
    </row>
    <row r="931" customFormat="false" ht="15.75" hidden="false" customHeight="true" outlineLevel="0" collapsed="false">
      <c r="A931" s="399"/>
      <c r="C931" s="426"/>
      <c r="E931" s="426"/>
    </row>
    <row r="932" customFormat="false" ht="15.75" hidden="false" customHeight="true" outlineLevel="0" collapsed="false">
      <c r="A932" s="399"/>
      <c r="C932" s="426"/>
      <c r="E932" s="426"/>
    </row>
    <row r="933" customFormat="false" ht="15.75" hidden="false" customHeight="true" outlineLevel="0" collapsed="false">
      <c r="A933" s="399"/>
      <c r="C933" s="426"/>
      <c r="E933" s="426"/>
    </row>
    <row r="934" customFormat="false" ht="15.75" hidden="false" customHeight="true" outlineLevel="0" collapsed="false">
      <c r="A934" s="399"/>
      <c r="C934" s="426"/>
      <c r="E934" s="426"/>
    </row>
    <row r="935" customFormat="false" ht="15.75" hidden="false" customHeight="true" outlineLevel="0" collapsed="false">
      <c r="A935" s="399"/>
      <c r="C935" s="426"/>
      <c r="E935" s="426"/>
    </row>
    <row r="936" customFormat="false" ht="15.75" hidden="false" customHeight="true" outlineLevel="0" collapsed="false">
      <c r="A936" s="399"/>
      <c r="C936" s="426"/>
      <c r="E936" s="426"/>
    </row>
    <row r="937" customFormat="false" ht="15.75" hidden="false" customHeight="true" outlineLevel="0" collapsed="false">
      <c r="A937" s="399"/>
      <c r="C937" s="426"/>
      <c r="E937" s="426"/>
    </row>
    <row r="938" customFormat="false" ht="15.75" hidden="false" customHeight="true" outlineLevel="0" collapsed="false">
      <c r="A938" s="399"/>
      <c r="C938" s="426"/>
      <c r="E938" s="426"/>
    </row>
    <row r="939" customFormat="false" ht="15.75" hidden="false" customHeight="true" outlineLevel="0" collapsed="false">
      <c r="A939" s="399"/>
      <c r="C939" s="426"/>
      <c r="E939" s="426"/>
    </row>
    <row r="940" customFormat="false" ht="15.75" hidden="false" customHeight="true" outlineLevel="0" collapsed="false">
      <c r="A940" s="399"/>
      <c r="C940" s="426"/>
      <c r="E940" s="426"/>
    </row>
    <row r="941" customFormat="false" ht="15.75" hidden="false" customHeight="true" outlineLevel="0" collapsed="false">
      <c r="A941" s="399"/>
      <c r="C941" s="426"/>
      <c r="E941" s="426"/>
    </row>
    <row r="942" customFormat="false" ht="15.75" hidden="false" customHeight="true" outlineLevel="0" collapsed="false">
      <c r="A942" s="399"/>
      <c r="C942" s="426"/>
      <c r="E942" s="426"/>
    </row>
    <row r="943" customFormat="false" ht="15.75" hidden="false" customHeight="true" outlineLevel="0" collapsed="false">
      <c r="A943" s="399"/>
      <c r="C943" s="426"/>
      <c r="E943" s="426"/>
    </row>
    <row r="944" customFormat="false" ht="15.75" hidden="false" customHeight="true" outlineLevel="0" collapsed="false">
      <c r="A944" s="399"/>
      <c r="C944" s="426"/>
      <c r="E944" s="426"/>
    </row>
    <row r="945" customFormat="false" ht="15.75" hidden="false" customHeight="true" outlineLevel="0" collapsed="false">
      <c r="A945" s="399"/>
      <c r="C945" s="426"/>
      <c r="E945" s="426"/>
    </row>
    <row r="946" customFormat="false" ht="15.75" hidden="false" customHeight="true" outlineLevel="0" collapsed="false">
      <c r="A946" s="399"/>
      <c r="C946" s="426"/>
      <c r="E946" s="426"/>
    </row>
    <row r="947" customFormat="false" ht="15.75" hidden="false" customHeight="true" outlineLevel="0" collapsed="false">
      <c r="A947" s="399"/>
      <c r="C947" s="426"/>
      <c r="E947" s="426"/>
    </row>
    <row r="948" customFormat="false" ht="15.75" hidden="false" customHeight="true" outlineLevel="0" collapsed="false">
      <c r="A948" s="399"/>
      <c r="C948" s="426"/>
      <c r="E948" s="426"/>
    </row>
    <row r="949" customFormat="false" ht="15.75" hidden="false" customHeight="true" outlineLevel="0" collapsed="false">
      <c r="A949" s="399"/>
      <c r="C949" s="426"/>
      <c r="E949" s="426"/>
    </row>
    <row r="950" customFormat="false" ht="15.75" hidden="false" customHeight="true" outlineLevel="0" collapsed="false">
      <c r="A950" s="399"/>
      <c r="C950" s="426"/>
      <c r="E950" s="426"/>
    </row>
    <row r="951" customFormat="false" ht="15.75" hidden="false" customHeight="true" outlineLevel="0" collapsed="false">
      <c r="A951" s="399"/>
      <c r="C951" s="426"/>
      <c r="E951" s="426"/>
    </row>
    <row r="952" customFormat="false" ht="15.75" hidden="false" customHeight="true" outlineLevel="0" collapsed="false">
      <c r="A952" s="399"/>
      <c r="C952" s="426"/>
      <c r="E952" s="426"/>
    </row>
    <row r="953" customFormat="false" ht="15.75" hidden="false" customHeight="true" outlineLevel="0" collapsed="false">
      <c r="A953" s="399"/>
      <c r="C953" s="426"/>
      <c r="E953" s="426"/>
    </row>
    <row r="954" customFormat="false" ht="15.75" hidden="false" customHeight="true" outlineLevel="0" collapsed="false">
      <c r="A954" s="399"/>
      <c r="C954" s="426"/>
      <c r="E954" s="426"/>
    </row>
    <row r="955" customFormat="false" ht="15.75" hidden="false" customHeight="true" outlineLevel="0" collapsed="false">
      <c r="A955" s="399"/>
      <c r="C955" s="426"/>
      <c r="E955" s="426"/>
    </row>
    <row r="956" customFormat="false" ht="15.75" hidden="false" customHeight="true" outlineLevel="0" collapsed="false">
      <c r="A956" s="399"/>
      <c r="C956" s="426"/>
      <c r="E956" s="426"/>
    </row>
    <row r="957" customFormat="false" ht="15.75" hidden="false" customHeight="true" outlineLevel="0" collapsed="false">
      <c r="A957" s="399"/>
      <c r="C957" s="426"/>
      <c r="E957" s="426"/>
    </row>
    <row r="958" customFormat="false" ht="15.75" hidden="false" customHeight="true" outlineLevel="0" collapsed="false">
      <c r="A958" s="399"/>
      <c r="C958" s="426"/>
      <c r="E958" s="426"/>
    </row>
    <row r="959" customFormat="false" ht="15.75" hidden="false" customHeight="true" outlineLevel="0" collapsed="false">
      <c r="A959" s="399"/>
      <c r="C959" s="426"/>
      <c r="E959" s="426"/>
    </row>
    <row r="960" customFormat="false" ht="15.75" hidden="false" customHeight="true" outlineLevel="0" collapsed="false">
      <c r="A960" s="399"/>
      <c r="C960" s="426"/>
      <c r="E960" s="426"/>
    </row>
    <row r="961" customFormat="false" ht="15.75" hidden="false" customHeight="true" outlineLevel="0" collapsed="false">
      <c r="A961" s="399"/>
      <c r="C961" s="426"/>
      <c r="E961" s="426"/>
    </row>
    <row r="962" customFormat="false" ht="15.75" hidden="false" customHeight="true" outlineLevel="0" collapsed="false">
      <c r="A962" s="399"/>
      <c r="C962" s="426"/>
      <c r="E962" s="426"/>
    </row>
    <row r="963" customFormat="false" ht="15.75" hidden="false" customHeight="true" outlineLevel="0" collapsed="false">
      <c r="A963" s="399"/>
      <c r="C963" s="426"/>
      <c r="E963" s="426"/>
    </row>
    <row r="964" customFormat="false" ht="15.75" hidden="false" customHeight="true" outlineLevel="0" collapsed="false">
      <c r="A964" s="399"/>
      <c r="C964" s="426"/>
      <c r="E964" s="426"/>
    </row>
    <row r="965" customFormat="false" ht="15.75" hidden="false" customHeight="true" outlineLevel="0" collapsed="false">
      <c r="A965" s="399"/>
      <c r="C965" s="426"/>
      <c r="E965" s="426"/>
    </row>
    <row r="966" customFormat="false" ht="15.75" hidden="false" customHeight="true" outlineLevel="0" collapsed="false">
      <c r="A966" s="399"/>
      <c r="C966" s="426"/>
      <c r="E966" s="426"/>
    </row>
    <row r="967" customFormat="false" ht="15.75" hidden="false" customHeight="true" outlineLevel="0" collapsed="false">
      <c r="A967" s="399"/>
      <c r="C967" s="426"/>
      <c r="E967" s="426"/>
    </row>
    <row r="968" customFormat="false" ht="15.75" hidden="false" customHeight="true" outlineLevel="0" collapsed="false">
      <c r="A968" s="399"/>
      <c r="C968" s="426"/>
      <c r="E968" s="426"/>
    </row>
    <row r="969" customFormat="false" ht="15.75" hidden="false" customHeight="true" outlineLevel="0" collapsed="false">
      <c r="A969" s="399"/>
      <c r="C969" s="426"/>
      <c r="E969" s="426"/>
    </row>
    <row r="970" customFormat="false" ht="15.75" hidden="false" customHeight="true" outlineLevel="0" collapsed="false">
      <c r="A970" s="399"/>
      <c r="C970" s="426"/>
      <c r="E970" s="426"/>
    </row>
    <row r="971" customFormat="false" ht="15.75" hidden="false" customHeight="true" outlineLevel="0" collapsed="false">
      <c r="A971" s="399"/>
      <c r="C971" s="426"/>
      <c r="E971" s="426"/>
    </row>
    <row r="972" customFormat="false" ht="15.75" hidden="false" customHeight="true" outlineLevel="0" collapsed="false">
      <c r="A972" s="399"/>
      <c r="C972" s="426"/>
      <c r="E972" s="426"/>
    </row>
    <row r="973" customFormat="false" ht="15.75" hidden="false" customHeight="true" outlineLevel="0" collapsed="false">
      <c r="A973" s="399"/>
      <c r="C973" s="426"/>
      <c r="E973" s="426"/>
    </row>
    <row r="974" customFormat="false" ht="15.75" hidden="false" customHeight="true" outlineLevel="0" collapsed="false">
      <c r="A974" s="399"/>
      <c r="C974" s="426"/>
      <c r="E974" s="426"/>
    </row>
    <row r="975" customFormat="false" ht="15.75" hidden="false" customHeight="true" outlineLevel="0" collapsed="false">
      <c r="A975" s="399"/>
      <c r="C975" s="426"/>
      <c r="E975" s="426"/>
    </row>
    <row r="976" customFormat="false" ht="15.75" hidden="false" customHeight="true" outlineLevel="0" collapsed="false">
      <c r="A976" s="399"/>
      <c r="C976" s="426"/>
      <c r="E976" s="426"/>
    </row>
    <row r="977" customFormat="false" ht="15.75" hidden="false" customHeight="true" outlineLevel="0" collapsed="false">
      <c r="A977" s="399"/>
      <c r="C977" s="426"/>
      <c r="E977" s="426"/>
    </row>
    <row r="978" customFormat="false" ht="15.75" hidden="false" customHeight="true" outlineLevel="0" collapsed="false">
      <c r="A978" s="399"/>
      <c r="C978" s="426"/>
      <c r="E978" s="426"/>
    </row>
    <row r="979" customFormat="false" ht="15.75" hidden="false" customHeight="true" outlineLevel="0" collapsed="false">
      <c r="A979" s="399"/>
      <c r="C979" s="426"/>
      <c r="E979" s="426"/>
    </row>
    <row r="980" customFormat="false" ht="15.75" hidden="false" customHeight="true" outlineLevel="0" collapsed="false">
      <c r="A980" s="399"/>
      <c r="C980" s="426"/>
      <c r="E980" s="426"/>
    </row>
    <row r="981" customFormat="false" ht="15.75" hidden="false" customHeight="true" outlineLevel="0" collapsed="false">
      <c r="A981" s="399"/>
      <c r="C981" s="426"/>
      <c r="E981" s="426"/>
    </row>
    <row r="982" customFormat="false" ht="15.75" hidden="false" customHeight="true" outlineLevel="0" collapsed="false">
      <c r="A982" s="399"/>
      <c r="C982" s="426"/>
      <c r="E982" s="426"/>
    </row>
    <row r="983" customFormat="false" ht="15.75" hidden="false" customHeight="true" outlineLevel="0" collapsed="false">
      <c r="A983" s="399"/>
      <c r="C983" s="426"/>
      <c r="E983" s="426"/>
    </row>
    <row r="984" customFormat="false" ht="15.75" hidden="false" customHeight="true" outlineLevel="0" collapsed="false">
      <c r="A984" s="399"/>
      <c r="C984" s="426"/>
      <c r="E984" s="426"/>
    </row>
    <row r="985" customFormat="false" ht="15.75" hidden="false" customHeight="true" outlineLevel="0" collapsed="false">
      <c r="A985" s="399"/>
      <c r="C985" s="426"/>
      <c r="E985" s="426"/>
    </row>
    <row r="986" customFormat="false" ht="15.75" hidden="false" customHeight="true" outlineLevel="0" collapsed="false">
      <c r="A986" s="399"/>
      <c r="C986" s="426"/>
      <c r="E986" s="426"/>
    </row>
    <row r="987" customFormat="false" ht="15.75" hidden="false" customHeight="true" outlineLevel="0" collapsed="false">
      <c r="A987" s="399"/>
      <c r="C987" s="426"/>
      <c r="E987" s="426"/>
    </row>
    <row r="988" customFormat="false" ht="15.75" hidden="false" customHeight="true" outlineLevel="0" collapsed="false">
      <c r="A988" s="399"/>
      <c r="C988" s="426"/>
      <c r="E988" s="426"/>
    </row>
    <row r="989" customFormat="false" ht="15.75" hidden="false" customHeight="true" outlineLevel="0" collapsed="false">
      <c r="A989" s="399"/>
      <c r="C989" s="426"/>
      <c r="E989" s="426"/>
    </row>
    <row r="990" customFormat="false" ht="15.75" hidden="false" customHeight="true" outlineLevel="0" collapsed="false">
      <c r="A990" s="399"/>
      <c r="C990" s="426"/>
      <c r="E990" s="426"/>
    </row>
    <row r="991" customFormat="false" ht="15.75" hidden="false" customHeight="true" outlineLevel="0" collapsed="false">
      <c r="A991" s="399"/>
      <c r="C991" s="426"/>
      <c r="E991" s="426"/>
    </row>
    <row r="992" customFormat="false" ht="15.75" hidden="false" customHeight="true" outlineLevel="0" collapsed="false">
      <c r="A992" s="399"/>
      <c r="C992" s="426"/>
      <c r="E992" s="426"/>
    </row>
    <row r="993" customFormat="false" ht="15.75" hidden="false" customHeight="true" outlineLevel="0" collapsed="false">
      <c r="A993" s="399"/>
      <c r="C993" s="426"/>
      <c r="E993" s="426"/>
    </row>
    <row r="994" customFormat="false" ht="15.75" hidden="false" customHeight="true" outlineLevel="0" collapsed="false">
      <c r="A994" s="399"/>
      <c r="C994" s="426"/>
      <c r="E994" s="426"/>
    </row>
    <row r="995" customFormat="false" ht="15.75" hidden="false" customHeight="true" outlineLevel="0" collapsed="false">
      <c r="A995" s="399"/>
      <c r="C995" s="426"/>
      <c r="E995" s="426"/>
    </row>
    <row r="996" customFormat="false" ht="15.75" hidden="false" customHeight="true" outlineLevel="0" collapsed="false">
      <c r="A996" s="399"/>
      <c r="C996" s="426"/>
      <c r="E996" s="426"/>
    </row>
    <row r="997" customFormat="false" ht="15.75" hidden="false" customHeight="true" outlineLevel="0" collapsed="false">
      <c r="A997" s="399"/>
      <c r="C997" s="426"/>
      <c r="E997" s="426"/>
    </row>
    <row r="998" customFormat="false" ht="15.75" hidden="false" customHeight="true" outlineLevel="0" collapsed="false">
      <c r="A998" s="399"/>
      <c r="C998" s="426"/>
      <c r="E998" s="426"/>
    </row>
    <row r="999" customFormat="false" ht="15.75" hidden="false" customHeight="true" outlineLevel="0" collapsed="false">
      <c r="A999" s="399"/>
      <c r="C999" s="426"/>
      <c r="E999" s="426"/>
    </row>
    <row r="1000" customFormat="false" ht="15.75" hidden="false" customHeight="true" outlineLevel="0" collapsed="false">
      <c r="A1000" s="399"/>
      <c r="C1000" s="426"/>
      <c r="E1000" s="426"/>
    </row>
  </sheetData>
  <printOptions headings="false" gridLines="false" gridLinesSet="true" horizontalCentered="false" verticalCentered="false"/>
  <pageMargins left="0.708333333333333" right="0.708333333333333" top="0.7875" bottom="0.7875" header="0.511811023622047" footer="0"/>
  <pageSetup paperSize="8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>&amp;L&amp;F&amp;R&amp;D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003A8C"/>
    <pageSetUpPr fitToPage="tru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4.4453125" defaultRowHeight="15" zeroHeight="false" outlineLevelRow="1" outlineLevelCol="0"/>
  <cols>
    <col collapsed="false" customWidth="true" hidden="false" outlineLevel="0" max="1" min="1" style="0" width="5.29"/>
    <col collapsed="false" customWidth="true" hidden="false" outlineLevel="0" max="2" min="2" style="0" width="66.29"/>
    <col collapsed="false" customWidth="true" hidden="false" outlineLevel="0" max="5" min="3" style="0" width="17.29"/>
    <col collapsed="false" customWidth="true" hidden="false" outlineLevel="0" max="6" min="6" style="0" width="77.57"/>
    <col collapsed="false" customWidth="true" hidden="false" outlineLevel="0" max="26" min="7" style="0" width="9.14"/>
  </cols>
  <sheetData>
    <row r="1" customFormat="false" ht="16.5" hidden="false" customHeight="true" outlineLevel="0" collapsed="false">
      <c r="A1" s="9"/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 customFormat="false" ht="33.75" hidden="false" customHeight="true" outlineLevel="0" collapsed="false">
      <c r="A2" s="9"/>
      <c r="B2" s="400" t="s">
        <v>1125</v>
      </c>
      <c r="C2" s="13"/>
      <c r="D2" s="13"/>
      <c r="E2" s="13"/>
      <c r="F2" s="13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customFormat="false" ht="15" hidden="false" customHeight="false" outlineLevel="0" collapsed="false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customFormat="false" ht="18.75" hidden="false" customHeight="true" outlineLevel="0" collapsed="false">
      <c r="A4" s="9"/>
      <c r="B4" s="435" t="s">
        <v>1126</v>
      </c>
      <c r="C4" s="435" t="s">
        <v>1127</v>
      </c>
      <c r="D4" s="435" t="s">
        <v>1128</v>
      </c>
      <c r="E4" s="435" t="s">
        <v>1129</v>
      </c>
      <c r="F4" s="435" t="s">
        <v>1029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customFormat="false" ht="19.5" hidden="false" customHeight="true" outlineLevel="0" collapsed="false">
      <c r="A5" s="32"/>
      <c r="B5" s="436" t="s">
        <v>1130</v>
      </c>
      <c r="C5" s="437"/>
      <c r="D5" s="437"/>
      <c r="E5" s="437"/>
      <c r="F5" s="438"/>
      <c r="G5" s="207"/>
      <c r="H5" s="207"/>
      <c r="I5" s="207"/>
      <c r="J5" s="207"/>
      <c r="K5" s="207"/>
      <c r="L5" s="207"/>
      <c r="M5" s="207"/>
      <c r="N5" s="207"/>
      <c r="O5" s="207"/>
      <c r="P5" s="207"/>
      <c r="Q5" s="207"/>
      <c r="R5" s="207"/>
      <c r="S5" s="207"/>
      <c r="T5" s="207"/>
      <c r="U5" s="207"/>
      <c r="V5" s="207"/>
      <c r="W5" s="207"/>
      <c r="X5" s="207"/>
      <c r="Y5" s="207"/>
      <c r="Z5" s="207"/>
    </row>
    <row r="6" customFormat="false" ht="19.5" hidden="false" customHeight="true" outlineLevel="0" collapsed="false">
      <c r="A6" s="32"/>
      <c r="B6" s="439" t="s">
        <v>1131</v>
      </c>
      <c r="C6" s="440" t="n">
        <f aca="false">SUM(C7:C9)</f>
        <v>0</v>
      </c>
      <c r="D6" s="440" t="n">
        <f aca="false">SUM(D7:D9)</f>
        <v>0</v>
      </c>
      <c r="E6" s="440" t="n">
        <f aca="false">SUM(E7:E9)</f>
        <v>0</v>
      </c>
      <c r="F6" s="439"/>
      <c r="G6" s="207"/>
      <c r="H6" s="207"/>
      <c r="I6" s="207"/>
      <c r="J6" s="207"/>
      <c r="K6" s="207"/>
      <c r="L6" s="207"/>
      <c r="M6" s="207"/>
      <c r="N6" s="207"/>
      <c r="O6" s="207"/>
      <c r="P6" s="207"/>
      <c r="Q6" s="207"/>
      <c r="R6" s="207"/>
      <c r="S6" s="207"/>
      <c r="T6" s="207"/>
      <c r="U6" s="207"/>
      <c r="V6" s="207"/>
      <c r="W6" s="207"/>
      <c r="X6" s="207"/>
      <c r="Y6" s="207"/>
      <c r="Z6" s="207"/>
    </row>
    <row r="7" customFormat="false" ht="19.5" hidden="false" customHeight="true" outlineLevel="1" collapsed="false">
      <c r="A7" s="32"/>
      <c r="B7" s="441" t="s">
        <v>1132</v>
      </c>
      <c r="C7" s="442"/>
      <c r="D7" s="442"/>
      <c r="E7" s="442"/>
      <c r="F7" s="443"/>
      <c r="G7" s="207"/>
      <c r="H7" s="207"/>
      <c r="I7" s="207"/>
      <c r="J7" s="207"/>
      <c r="K7" s="207"/>
      <c r="L7" s="207"/>
      <c r="M7" s="207"/>
      <c r="N7" s="207"/>
      <c r="O7" s="207"/>
      <c r="P7" s="207"/>
      <c r="Q7" s="207"/>
      <c r="R7" s="207"/>
      <c r="S7" s="207"/>
      <c r="T7" s="207"/>
      <c r="U7" s="207"/>
      <c r="V7" s="207"/>
      <c r="W7" s="207"/>
      <c r="X7" s="207"/>
      <c r="Y7" s="207"/>
      <c r="Z7" s="207"/>
    </row>
    <row r="8" customFormat="false" ht="19.5" hidden="false" customHeight="true" outlineLevel="1" collapsed="false">
      <c r="A8" s="32"/>
      <c r="B8" s="441" t="s">
        <v>1133</v>
      </c>
      <c r="C8" s="442"/>
      <c r="D8" s="442"/>
      <c r="E8" s="442"/>
      <c r="F8" s="443"/>
      <c r="G8" s="207"/>
      <c r="H8" s="207"/>
      <c r="I8" s="207"/>
      <c r="J8" s="207"/>
      <c r="K8" s="207"/>
      <c r="L8" s="207"/>
      <c r="M8" s="207"/>
      <c r="N8" s="207"/>
      <c r="O8" s="207"/>
      <c r="P8" s="207"/>
      <c r="Q8" s="207"/>
      <c r="R8" s="207"/>
      <c r="S8" s="207"/>
      <c r="T8" s="207"/>
      <c r="U8" s="207"/>
      <c r="V8" s="207"/>
      <c r="W8" s="207"/>
      <c r="X8" s="207"/>
      <c r="Y8" s="207"/>
      <c r="Z8" s="207"/>
    </row>
    <row r="9" customFormat="false" ht="19.5" hidden="false" customHeight="true" outlineLevel="1" collapsed="false">
      <c r="A9" s="32"/>
      <c r="B9" s="441" t="s">
        <v>1134</v>
      </c>
      <c r="C9" s="442"/>
      <c r="D9" s="442"/>
      <c r="E9" s="442"/>
      <c r="F9" s="443"/>
      <c r="G9" s="207"/>
      <c r="H9" s="207"/>
      <c r="I9" s="207"/>
      <c r="J9" s="207"/>
      <c r="K9" s="207"/>
      <c r="L9" s="207"/>
      <c r="M9" s="207"/>
      <c r="N9" s="207"/>
      <c r="O9" s="207"/>
      <c r="P9" s="207"/>
      <c r="Q9" s="207"/>
      <c r="R9" s="207"/>
      <c r="S9" s="207"/>
      <c r="T9" s="207"/>
      <c r="U9" s="207"/>
      <c r="V9" s="207"/>
      <c r="W9" s="207"/>
      <c r="X9" s="207"/>
      <c r="Y9" s="207"/>
      <c r="Z9" s="207"/>
    </row>
    <row r="10" customFormat="false" ht="19.5" hidden="false" customHeight="true" outlineLevel="0" collapsed="false">
      <c r="A10" s="32"/>
      <c r="B10" s="444" t="s">
        <v>1135</v>
      </c>
      <c r="C10" s="445" t="n">
        <f aca="false">SUM(C11:C13)</f>
        <v>0</v>
      </c>
      <c r="D10" s="445" t="n">
        <f aca="false">SUM(D11:D13)</f>
        <v>0</v>
      </c>
      <c r="E10" s="445" t="n">
        <f aca="false">SUM(E11:E13)</f>
        <v>0</v>
      </c>
      <c r="F10" s="444"/>
      <c r="G10" s="207"/>
      <c r="H10" s="207"/>
      <c r="I10" s="207"/>
      <c r="J10" s="207"/>
      <c r="K10" s="207"/>
      <c r="L10" s="207"/>
      <c r="M10" s="207"/>
      <c r="N10" s="207"/>
      <c r="O10" s="207"/>
      <c r="P10" s="207"/>
      <c r="Q10" s="207"/>
      <c r="R10" s="207"/>
      <c r="S10" s="207"/>
      <c r="T10" s="207"/>
      <c r="U10" s="207"/>
      <c r="V10" s="207"/>
      <c r="W10" s="207"/>
      <c r="X10" s="207"/>
      <c r="Y10" s="207"/>
      <c r="Z10" s="207"/>
    </row>
    <row r="11" customFormat="false" ht="19.5" hidden="false" customHeight="true" outlineLevel="1" collapsed="false">
      <c r="A11" s="32"/>
      <c r="B11" s="446" t="s">
        <v>1136</v>
      </c>
      <c r="C11" s="442"/>
      <c r="D11" s="442"/>
      <c r="E11" s="442"/>
      <c r="F11" s="443"/>
      <c r="G11" s="207"/>
      <c r="H11" s="207"/>
      <c r="I11" s="207"/>
      <c r="J11" s="207"/>
      <c r="K11" s="207"/>
      <c r="L11" s="207"/>
      <c r="M11" s="207"/>
      <c r="N11" s="207"/>
      <c r="O11" s="207"/>
      <c r="P11" s="207"/>
      <c r="Q11" s="207"/>
      <c r="R11" s="207"/>
      <c r="S11" s="207"/>
      <c r="T11" s="207"/>
      <c r="U11" s="207"/>
      <c r="V11" s="207"/>
      <c r="W11" s="207"/>
      <c r="X11" s="207"/>
      <c r="Y11" s="207"/>
      <c r="Z11" s="207"/>
    </row>
    <row r="12" customFormat="false" ht="19.5" hidden="false" customHeight="true" outlineLevel="1" collapsed="false">
      <c r="A12" s="32"/>
      <c r="B12" s="446" t="s">
        <v>1137</v>
      </c>
      <c r="C12" s="442"/>
      <c r="D12" s="442"/>
      <c r="E12" s="442"/>
      <c r="F12" s="443"/>
      <c r="G12" s="207"/>
      <c r="H12" s="207"/>
      <c r="I12" s="207"/>
      <c r="J12" s="207"/>
      <c r="K12" s="207"/>
      <c r="L12" s="207"/>
      <c r="M12" s="207"/>
      <c r="N12" s="207"/>
      <c r="O12" s="207"/>
      <c r="P12" s="207"/>
      <c r="Q12" s="207"/>
      <c r="R12" s="207"/>
      <c r="S12" s="207"/>
      <c r="T12" s="207"/>
      <c r="U12" s="207"/>
      <c r="V12" s="207"/>
      <c r="W12" s="207"/>
      <c r="X12" s="207"/>
      <c r="Y12" s="207"/>
      <c r="Z12" s="207"/>
    </row>
    <row r="13" customFormat="false" ht="19.5" hidden="false" customHeight="true" outlineLevel="1" collapsed="false">
      <c r="A13" s="32"/>
      <c r="B13" s="446" t="s">
        <v>1138</v>
      </c>
      <c r="C13" s="442"/>
      <c r="D13" s="442"/>
      <c r="E13" s="442"/>
      <c r="F13" s="443" t="s">
        <v>1139</v>
      </c>
      <c r="G13" s="207"/>
      <c r="H13" s="207"/>
      <c r="I13" s="207"/>
      <c r="J13" s="207"/>
      <c r="K13" s="207"/>
      <c r="L13" s="207"/>
      <c r="M13" s="207"/>
      <c r="N13" s="207"/>
      <c r="O13" s="207"/>
      <c r="P13" s="207"/>
      <c r="Q13" s="207"/>
      <c r="R13" s="207"/>
      <c r="S13" s="207"/>
      <c r="T13" s="207"/>
      <c r="U13" s="207"/>
      <c r="V13" s="207"/>
      <c r="W13" s="207"/>
      <c r="X13" s="207"/>
      <c r="Y13" s="207"/>
      <c r="Z13" s="207"/>
    </row>
    <row r="14" customFormat="false" ht="19.5" hidden="false" customHeight="true" outlineLevel="0" collapsed="false">
      <c r="A14" s="32"/>
      <c r="B14" s="444" t="s">
        <v>1140</v>
      </c>
      <c r="C14" s="445" t="n">
        <f aca="false">SUM(C15:C17)</f>
        <v>0</v>
      </c>
      <c r="D14" s="445" t="n">
        <f aca="false">SUM(D15:D17)</f>
        <v>0</v>
      </c>
      <c r="E14" s="445" t="n">
        <f aca="false">SUM(E15:E17)</f>
        <v>0</v>
      </c>
      <c r="F14" s="444"/>
      <c r="G14" s="207"/>
      <c r="H14" s="207"/>
      <c r="I14" s="207"/>
      <c r="J14" s="207"/>
      <c r="K14" s="207"/>
      <c r="L14" s="207"/>
      <c r="M14" s="207"/>
      <c r="N14" s="207"/>
      <c r="O14" s="207"/>
      <c r="P14" s="207"/>
      <c r="Q14" s="207"/>
      <c r="R14" s="207"/>
      <c r="S14" s="207"/>
      <c r="T14" s="207"/>
      <c r="U14" s="207"/>
      <c r="V14" s="207"/>
      <c r="W14" s="207"/>
      <c r="X14" s="207"/>
      <c r="Y14" s="207"/>
      <c r="Z14" s="207"/>
    </row>
    <row r="15" customFormat="false" ht="19.5" hidden="false" customHeight="true" outlineLevel="1" collapsed="false">
      <c r="A15" s="32"/>
      <c r="B15" s="446" t="s">
        <v>1141</v>
      </c>
      <c r="C15" s="442"/>
      <c r="D15" s="442"/>
      <c r="E15" s="442"/>
      <c r="F15" s="443"/>
      <c r="G15" s="207"/>
      <c r="H15" s="207"/>
      <c r="I15" s="207"/>
      <c r="J15" s="207"/>
      <c r="K15" s="207"/>
      <c r="L15" s="207"/>
      <c r="M15" s="207"/>
      <c r="N15" s="207"/>
      <c r="O15" s="207"/>
      <c r="P15" s="207"/>
      <c r="Q15" s="207"/>
      <c r="R15" s="207"/>
      <c r="S15" s="207"/>
      <c r="T15" s="207"/>
      <c r="U15" s="207"/>
      <c r="V15" s="207"/>
      <c r="W15" s="207"/>
      <c r="X15" s="207"/>
      <c r="Y15" s="207"/>
      <c r="Z15" s="207"/>
    </row>
    <row r="16" customFormat="false" ht="19.5" hidden="false" customHeight="true" outlineLevel="1" collapsed="false">
      <c r="A16" s="32"/>
      <c r="B16" s="446" t="s">
        <v>1142</v>
      </c>
      <c r="C16" s="442"/>
      <c r="D16" s="442"/>
      <c r="E16" s="442"/>
      <c r="F16" s="443"/>
      <c r="G16" s="207"/>
      <c r="H16" s="207"/>
      <c r="I16" s="207"/>
      <c r="J16" s="207"/>
      <c r="K16" s="207"/>
      <c r="L16" s="207"/>
      <c r="M16" s="207"/>
      <c r="N16" s="207"/>
      <c r="O16" s="207"/>
      <c r="P16" s="207"/>
      <c r="Q16" s="207"/>
      <c r="R16" s="207"/>
      <c r="S16" s="207"/>
      <c r="T16" s="207"/>
      <c r="U16" s="207"/>
      <c r="V16" s="207"/>
      <c r="W16" s="207"/>
      <c r="X16" s="207"/>
      <c r="Y16" s="207"/>
      <c r="Z16" s="207"/>
    </row>
    <row r="17" customFormat="false" ht="19.5" hidden="false" customHeight="true" outlineLevel="1" collapsed="false">
      <c r="A17" s="32"/>
      <c r="B17" s="446" t="s">
        <v>1143</v>
      </c>
      <c r="C17" s="442"/>
      <c r="D17" s="442"/>
      <c r="E17" s="442"/>
      <c r="F17" s="443" t="s">
        <v>1144</v>
      </c>
      <c r="G17" s="207"/>
      <c r="H17" s="207"/>
      <c r="I17" s="207"/>
      <c r="J17" s="207"/>
      <c r="K17" s="207"/>
      <c r="L17" s="207"/>
      <c r="M17" s="207"/>
      <c r="N17" s="207"/>
      <c r="O17" s="207"/>
      <c r="P17" s="207"/>
      <c r="Q17" s="207"/>
      <c r="R17" s="207"/>
      <c r="S17" s="207"/>
      <c r="T17" s="207"/>
      <c r="U17" s="207"/>
      <c r="V17" s="207"/>
      <c r="W17" s="207"/>
      <c r="X17" s="207"/>
      <c r="Y17" s="207"/>
      <c r="Z17" s="207"/>
    </row>
    <row r="18" customFormat="false" ht="19.5" hidden="false" customHeight="true" outlineLevel="0" collapsed="false">
      <c r="A18" s="32"/>
      <c r="B18" s="444" t="s">
        <v>1145</v>
      </c>
      <c r="C18" s="445" t="n">
        <f aca="false">SUM(C19:C21)</f>
        <v>0</v>
      </c>
      <c r="D18" s="445" t="n">
        <f aca="false">SUM(D19:D21)</f>
        <v>0</v>
      </c>
      <c r="E18" s="445" t="n">
        <f aca="false">SUM(E19:E21)</f>
        <v>0</v>
      </c>
      <c r="F18" s="444"/>
      <c r="G18" s="207"/>
      <c r="H18" s="207"/>
      <c r="I18" s="207"/>
      <c r="J18" s="207"/>
      <c r="K18" s="207"/>
      <c r="L18" s="207"/>
      <c r="M18" s="207"/>
      <c r="N18" s="207"/>
      <c r="O18" s="207"/>
      <c r="P18" s="207"/>
      <c r="Q18" s="207"/>
      <c r="R18" s="207"/>
      <c r="S18" s="207"/>
      <c r="T18" s="207"/>
      <c r="U18" s="207"/>
      <c r="V18" s="207"/>
      <c r="W18" s="207"/>
      <c r="X18" s="207"/>
      <c r="Y18" s="207"/>
      <c r="Z18" s="207"/>
    </row>
    <row r="19" customFormat="false" ht="19.5" hidden="false" customHeight="true" outlineLevel="1" collapsed="false">
      <c r="A19" s="32"/>
      <c r="B19" s="446" t="s">
        <v>1146</v>
      </c>
      <c r="C19" s="442"/>
      <c r="D19" s="442"/>
      <c r="E19" s="442"/>
      <c r="F19" s="443"/>
      <c r="G19" s="207"/>
      <c r="H19" s="207"/>
      <c r="I19" s="207"/>
      <c r="J19" s="207"/>
      <c r="K19" s="207"/>
      <c r="L19" s="207"/>
      <c r="M19" s="207"/>
      <c r="N19" s="207"/>
      <c r="O19" s="207"/>
      <c r="P19" s="207"/>
      <c r="Q19" s="207"/>
      <c r="R19" s="207"/>
      <c r="S19" s="207"/>
      <c r="T19" s="207"/>
      <c r="U19" s="207"/>
      <c r="V19" s="207"/>
      <c r="W19" s="207"/>
      <c r="X19" s="207"/>
      <c r="Y19" s="207"/>
      <c r="Z19" s="207"/>
    </row>
    <row r="20" customFormat="false" ht="19.5" hidden="false" customHeight="true" outlineLevel="1" collapsed="false">
      <c r="A20" s="32"/>
      <c r="B20" s="446" t="s">
        <v>1147</v>
      </c>
      <c r="C20" s="442"/>
      <c r="D20" s="442"/>
      <c r="E20" s="442"/>
      <c r="F20" s="443"/>
      <c r="G20" s="207"/>
      <c r="H20" s="207"/>
      <c r="I20" s="207"/>
      <c r="J20" s="207"/>
      <c r="K20" s="207"/>
      <c r="L20" s="207"/>
      <c r="M20" s="207"/>
      <c r="N20" s="207"/>
      <c r="O20" s="207"/>
      <c r="P20" s="207"/>
      <c r="Q20" s="207"/>
      <c r="R20" s="207"/>
      <c r="S20" s="207"/>
      <c r="T20" s="207"/>
      <c r="U20" s="207"/>
      <c r="V20" s="207"/>
      <c r="W20" s="207"/>
      <c r="X20" s="207"/>
      <c r="Y20" s="207"/>
      <c r="Z20" s="207"/>
    </row>
    <row r="21" customFormat="false" ht="19.5" hidden="false" customHeight="true" outlineLevel="1" collapsed="false">
      <c r="A21" s="32"/>
      <c r="B21" s="446" t="s">
        <v>1148</v>
      </c>
      <c r="C21" s="442"/>
      <c r="D21" s="442"/>
      <c r="E21" s="442"/>
      <c r="F21" s="443" t="s">
        <v>1144</v>
      </c>
      <c r="G21" s="207"/>
      <c r="H21" s="207"/>
      <c r="I21" s="207"/>
      <c r="J21" s="207"/>
      <c r="K21" s="207"/>
      <c r="L21" s="207"/>
      <c r="M21" s="207"/>
      <c r="N21" s="207"/>
      <c r="O21" s="207"/>
      <c r="P21" s="207"/>
      <c r="Q21" s="207"/>
      <c r="R21" s="207"/>
      <c r="S21" s="207"/>
      <c r="T21" s="207"/>
      <c r="U21" s="207"/>
      <c r="V21" s="207"/>
      <c r="W21" s="207"/>
      <c r="X21" s="207"/>
      <c r="Y21" s="207"/>
      <c r="Z21" s="207"/>
    </row>
    <row r="22" customFormat="false" ht="19.5" hidden="false" customHeight="true" outlineLevel="0" collapsed="false">
      <c r="A22" s="32"/>
      <c r="B22" s="444" t="s">
        <v>1149</v>
      </c>
      <c r="C22" s="445" t="n">
        <f aca="false">SUM(C23:C25)</f>
        <v>0</v>
      </c>
      <c r="D22" s="445" t="n">
        <f aca="false">SUM(D23:D25)</f>
        <v>0</v>
      </c>
      <c r="E22" s="445" t="n">
        <f aca="false">SUM(E23:E25)</f>
        <v>0</v>
      </c>
      <c r="F22" s="444"/>
      <c r="G22" s="207"/>
      <c r="H22" s="207"/>
      <c r="I22" s="207"/>
      <c r="J22" s="207"/>
      <c r="K22" s="207"/>
      <c r="L22" s="207"/>
      <c r="M22" s="207"/>
      <c r="N22" s="207"/>
      <c r="O22" s="207"/>
      <c r="P22" s="207"/>
      <c r="Q22" s="207"/>
      <c r="R22" s="207"/>
      <c r="S22" s="207"/>
      <c r="T22" s="207"/>
      <c r="U22" s="207"/>
      <c r="V22" s="207"/>
      <c r="W22" s="207"/>
      <c r="X22" s="207"/>
      <c r="Y22" s="207"/>
      <c r="Z22" s="207"/>
    </row>
    <row r="23" customFormat="false" ht="19.5" hidden="false" customHeight="true" outlineLevel="1" collapsed="false">
      <c r="A23" s="32"/>
      <c r="B23" s="446" t="s">
        <v>1150</v>
      </c>
      <c r="C23" s="442"/>
      <c r="D23" s="442"/>
      <c r="E23" s="442"/>
      <c r="F23" s="443"/>
      <c r="G23" s="207"/>
      <c r="H23" s="207"/>
      <c r="I23" s="207"/>
      <c r="J23" s="207"/>
      <c r="K23" s="207"/>
      <c r="L23" s="207"/>
      <c r="M23" s="207"/>
      <c r="N23" s="207"/>
      <c r="O23" s="207"/>
      <c r="P23" s="207"/>
      <c r="Q23" s="207"/>
      <c r="R23" s="207"/>
      <c r="S23" s="207"/>
      <c r="T23" s="207"/>
      <c r="U23" s="207"/>
      <c r="V23" s="207"/>
      <c r="W23" s="207"/>
      <c r="X23" s="207"/>
      <c r="Y23" s="207"/>
      <c r="Z23" s="207"/>
    </row>
    <row r="24" customFormat="false" ht="19.5" hidden="false" customHeight="true" outlineLevel="1" collapsed="false">
      <c r="A24" s="32"/>
      <c r="B24" s="446" t="s">
        <v>1151</v>
      </c>
      <c r="C24" s="442"/>
      <c r="D24" s="442"/>
      <c r="E24" s="442"/>
      <c r="F24" s="443"/>
      <c r="G24" s="207"/>
      <c r="H24" s="207"/>
      <c r="I24" s="207"/>
      <c r="J24" s="207"/>
      <c r="K24" s="207"/>
      <c r="L24" s="207"/>
      <c r="M24" s="207"/>
      <c r="N24" s="207"/>
      <c r="O24" s="207"/>
      <c r="P24" s="207"/>
      <c r="Q24" s="207"/>
      <c r="R24" s="207"/>
      <c r="S24" s="207"/>
      <c r="T24" s="207"/>
      <c r="U24" s="207"/>
      <c r="V24" s="207"/>
      <c r="W24" s="207"/>
      <c r="X24" s="207"/>
      <c r="Y24" s="207"/>
      <c r="Z24" s="207"/>
    </row>
    <row r="25" customFormat="false" ht="19.5" hidden="false" customHeight="true" outlineLevel="1" collapsed="false">
      <c r="A25" s="32"/>
      <c r="B25" s="446" t="s">
        <v>1152</v>
      </c>
      <c r="C25" s="442"/>
      <c r="D25" s="442"/>
      <c r="E25" s="442"/>
      <c r="F25" s="443" t="s">
        <v>1139</v>
      </c>
      <c r="G25" s="207"/>
      <c r="H25" s="207"/>
      <c r="I25" s="207"/>
      <c r="J25" s="207"/>
      <c r="K25" s="207"/>
      <c r="L25" s="207"/>
      <c r="M25" s="207"/>
      <c r="N25" s="207"/>
      <c r="O25" s="207"/>
      <c r="P25" s="207"/>
      <c r="Q25" s="207"/>
      <c r="R25" s="207"/>
      <c r="S25" s="207"/>
      <c r="T25" s="207"/>
      <c r="U25" s="207"/>
      <c r="V25" s="207"/>
      <c r="W25" s="207"/>
      <c r="X25" s="207"/>
      <c r="Y25" s="207"/>
      <c r="Z25" s="207"/>
    </row>
    <row r="26" customFormat="false" ht="19.5" hidden="false" customHeight="true" outlineLevel="0" collapsed="false">
      <c r="A26" s="32"/>
      <c r="B26" s="444" t="s">
        <v>1153</v>
      </c>
      <c r="C26" s="445" t="n">
        <f aca="false">SUM(C27:C31)</f>
        <v>0</v>
      </c>
      <c r="D26" s="445" t="n">
        <f aca="false">SUM(D27:D31)</f>
        <v>0</v>
      </c>
      <c r="E26" s="445" t="n">
        <f aca="false">SUM(E27:E31)</f>
        <v>0</v>
      </c>
      <c r="F26" s="444"/>
      <c r="G26" s="207"/>
      <c r="H26" s="207"/>
      <c r="I26" s="207"/>
      <c r="J26" s="207"/>
      <c r="K26" s="207"/>
      <c r="L26" s="207"/>
      <c r="M26" s="207"/>
      <c r="N26" s="207"/>
      <c r="O26" s="207"/>
      <c r="P26" s="207"/>
      <c r="Q26" s="207"/>
      <c r="R26" s="207"/>
      <c r="S26" s="207"/>
      <c r="T26" s="207"/>
      <c r="U26" s="207"/>
      <c r="V26" s="207"/>
      <c r="W26" s="207"/>
      <c r="X26" s="207"/>
      <c r="Y26" s="207"/>
      <c r="Z26" s="207"/>
    </row>
    <row r="27" customFormat="false" ht="19.5" hidden="false" customHeight="true" outlineLevel="1" collapsed="false">
      <c r="A27" s="32"/>
      <c r="B27" s="446" t="s">
        <v>1154</v>
      </c>
      <c r="C27" s="442"/>
      <c r="D27" s="442"/>
      <c r="E27" s="442"/>
      <c r="F27" s="443"/>
      <c r="G27" s="207"/>
      <c r="H27" s="207"/>
      <c r="I27" s="207"/>
      <c r="J27" s="207"/>
      <c r="K27" s="207"/>
      <c r="L27" s="207"/>
      <c r="M27" s="207"/>
      <c r="N27" s="207"/>
      <c r="O27" s="207"/>
      <c r="P27" s="207"/>
      <c r="Q27" s="207"/>
      <c r="R27" s="207"/>
      <c r="S27" s="207"/>
      <c r="T27" s="207"/>
      <c r="U27" s="207"/>
      <c r="V27" s="207"/>
      <c r="W27" s="207"/>
      <c r="X27" s="207"/>
      <c r="Y27" s="207"/>
      <c r="Z27" s="207"/>
    </row>
    <row r="28" customFormat="false" ht="19.5" hidden="false" customHeight="true" outlineLevel="1" collapsed="false">
      <c r="A28" s="32"/>
      <c r="B28" s="446" t="s">
        <v>1155</v>
      </c>
      <c r="C28" s="442"/>
      <c r="D28" s="442"/>
      <c r="E28" s="442"/>
      <c r="F28" s="443"/>
      <c r="G28" s="207"/>
      <c r="H28" s="207"/>
      <c r="I28" s="207"/>
      <c r="J28" s="207"/>
      <c r="K28" s="207"/>
      <c r="L28" s="207"/>
      <c r="M28" s="207"/>
      <c r="N28" s="207"/>
      <c r="O28" s="207"/>
      <c r="P28" s="207"/>
      <c r="Q28" s="207"/>
      <c r="R28" s="207"/>
      <c r="S28" s="207"/>
      <c r="T28" s="207"/>
      <c r="U28" s="207"/>
      <c r="V28" s="207"/>
      <c r="W28" s="207"/>
      <c r="X28" s="207"/>
      <c r="Y28" s="207"/>
      <c r="Z28" s="207"/>
    </row>
    <row r="29" customFormat="false" ht="19.5" hidden="false" customHeight="true" outlineLevel="1" collapsed="false">
      <c r="A29" s="32"/>
      <c r="B29" s="446" t="s">
        <v>1156</v>
      </c>
      <c r="C29" s="442"/>
      <c r="D29" s="442"/>
      <c r="E29" s="442"/>
      <c r="F29" s="443"/>
      <c r="G29" s="207"/>
      <c r="H29" s="207"/>
      <c r="I29" s="207"/>
      <c r="J29" s="207"/>
      <c r="K29" s="207"/>
      <c r="L29" s="207"/>
      <c r="M29" s="207"/>
      <c r="N29" s="207"/>
      <c r="O29" s="207"/>
      <c r="P29" s="207"/>
      <c r="Q29" s="207"/>
      <c r="R29" s="207"/>
      <c r="S29" s="207"/>
      <c r="T29" s="207"/>
      <c r="U29" s="207"/>
      <c r="V29" s="207"/>
      <c r="W29" s="207"/>
      <c r="X29" s="207"/>
      <c r="Y29" s="207"/>
      <c r="Z29" s="207"/>
    </row>
    <row r="30" customFormat="false" ht="19.5" hidden="false" customHeight="true" outlineLevel="1" collapsed="false">
      <c r="A30" s="32"/>
      <c r="B30" s="446" t="s">
        <v>1157</v>
      </c>
      <c r="C30" s="442"/>
      <c r="D30" s="442"/>
      <c r="E30" s="442"/>
      <c r="F30" s="443"/>
      <c r="G30" s="207"/>
      <c r="H30" s="207"/>
      <c r="I30" s="207"/>
      <c r="J30" s="207"/>
      <c r="K30" s="207"/>
      <c r="L30" s="207"/>
      <c r="M30" s="207"/>
      <c r="N30" s="207"/>
      <c r="O30" s="207"/>
      <c r="P30" s="207"/>
      <c r="Q30" s="207"/>
      <c r="R30" s="207"/>
      <c r="S30" s="207"/>
      <c r="T30" s="207"/>
      <c r="U30" s="207"/>
      <c r="V30" s="207"/>
      <c r="W30" s="207"/>
      <c r="X30" s="207"/>
      <c r="Y30" s="207"/>
      <c r="Z30" s="207"/>
    </row>
    <row r="31" customFormat="false" ht="19.5" hidden="false" customHeight="true" outlineLevel="1" collapsed="false">
      <c r="A31" s="32"/>
      <c r="B31" s="447" t="s">
        <v>1158</v>
      </c>
      <c r="C31" s="442"/>
      <c r="D31" s="442"/>
      <c r="E31" s="442"/>
      <c r="F31" s="438"/>
      <c r="G31" s="207"/>
      <c r="H31" s="207"/>
      <c r="I31" s="207"/>
      <c r="J31" s="207"/>
      <c r="K31" s="207"/>
      <c r="L31" s="207"/>
      <c r="M31" s="207"/>
      <c r="N31" s="207"/>
      <c r="O31" s="207"/>
      <c r="P31" s="207"/>
      <c r="Q31" s="207"/>
      <c r="R31" s="207"/>
      <c r="S31" s="207"/>
      <c r="T31" s="207"/>
      <c r="U31" s="207"/>
      <c r="V31" s="207"/>
      <c r="W31" s="207"/>
      <c r="X31" s="207"/>
      <c r="Y31" s="207"/>
      <c r="Z31" s="207"/>
    </row>
    <row r="32" customFormat="false" ht="19.5" hidden="false" customHeight="true" outlineLevel="0" collapsed="false">
      <c r="A32" s="32"/>
      <c r="B32" s="448" t="s">
        <v>1159</v>
      </c>
      <c r="C32" s="449" t="n">
        <f aca="false">C6+C10+C14+C18+C22+C26</f>
        <v>0</v>
      </c>
      <c r="D32" s="449" t="n">
        <f aca="false">D6+D10+D14+D18+D22+D26</f>
        <v>0</v>
      </c>
      <c r="E32" s="449" t="n">
        <f aca="false">E6+E10+E14+E18+E22+E26</f>
        <v>0</v>
      </c>
      <c r="F32" s="448"/>
      <c r="G32" s="207"/>
      <c r="H32" s="207"/>
      <c r="I32" s="207"/>
      <c r="J32" s="207"/>
      <c r="K32" s="207"/>
      <c r="L32" s="207"/>
      <c r="M32" s="207"/>
      <c r="N32" s="207"/>
      <c r="O32" s="207"/>
      <c r="P32" s="207"/>
      <c r="Q32" s="207"/>
      <c r="R32" s="207"/>
      <c r="S32" s="207"/>
      <c r="T32" s="207"/>
      <c r="U32" s="207"/>
      <c r="V32" s="207"/>
      <c r="W32" s="207"/>
      <c r="X32" s="207"/>
      <c r="Y32" s="207"/>
      <c r="Z32" s="207"/>
    </row>
    <row r="33" customFormat="false" ht="19.5" hidden="false" customHeight="true" outlineLevel="0" collapsed="false">
      <c r="A33" s="32"/>
      <c r="B33" s="439" t="s">
        <v>1160</v>
      </c>
      <c r="C33" s="440" t="n">
        <f aca="false">C5-C32</f>
        <v>0</v>
      </c>
      <c r="D33" s="440" t="n">
        <f aca="false">D5-D32</f>
        <v>0</v>
      </c>
      <c r="E33" s="440" t="n">
        <f aca="false">E5-E32</f>
        <v>0</v>
      </c>
      <c r="F33" s="439"/>
      <c r="G33" s="207"/>
      <c r="H33" s="207"/>
      <c r="I33" s="207"/>
      <c r="J33" s="207"/>
      <c r="K33" s="207"/>
      <c r="L33" s="207"/>
      <c r="M33" s="207"/>
      <c r="N33" s="207"/>
      <c r="O33" s="207"/>
      <c r="P33" s="207"/>
      <c r="Q33" s="207"/>
      <c r="R33" s="207"/>
      <c r="S33" s="207"/>
      <c r="T33" s="207"/>
      <c r="U33" s="207"/>
      <c r="V33" s="207"/>
      <c r="W33" s="207"/>
      <c r="X33" s="207"/>
      <c r="Y33" s="207"/>
      <c r="Z33" s="207"/>
    </row>
    <row r="34" customFormat="false" ht="19.5" hidden="false" customHeight="true" outlineLevel="0" collapsed="false">
      <c r="A34" s="32"/>
      <c r="B34" s="450" t="s">
        <v>1161</v>
      </c>
      <c r="C34" s="451" t="n">
        <f aca="false">IFERROR(C$33/C$5,0)</f>
        <v>0</v>
      </c>
      <c r="D34" s="451" t="n">
        <f aca="false">IFERROR(D$33/D$5,0)</f>
        <v>0</v>
      </c>
      <c r="E34" s="451" t="n">
        <f aca="false">IFERROR(E$33/E$5,0)</f>
        <v>0</v>
      </c>
      <c r="F34" s="444"/>
      <c r="G34" s="207"/>
      <c r="H34" s="207"/>
      <c r="I34" s="207"/>
      <c r="J34" s="207"/>
      <c r="K34" s="207"/>
      <c r="L34" s="207"/>
      <c r="M34" s="207"/>
      <c r="N34" s="207"/>
      <c r="O34" s="207"/>
      <c r="P34" s="207"/>
      <c r="Q34" s="207"/>
      <c r="R34" s="207"/>
      <c r="S34" s="207"/>
      <c r="T34" s="207"/>
      <c r="U34" s="207"/>
      <c r="V34" s="207"/>
      <c r="W34" s="207"/>
      <c r="X34" s="207"/>
      <c r="Y34" s="207"/>
      <c r="Z34" s="207"/>
    </row>
    <row r="35" customFormat="false" ht="15.75" hidden="false" customHeight="true" outlineLevel="0" collapsed="false">
      <c r="A35" s="9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customFormat="false" ht="15.75" hidden="false" customHeight="true" outlineLevel="0" collapsed="false">
      <c r="A36" s="9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customFormat="false" ht="15.75" hidden="false" customHeight="true" outlineLevel="0" collapsed="false">
      <c r="A37" s="9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customFormat="false" ht="15.75" hidden="false" customHeight="true" outlineLevel="0" collapsed="false">
      <c r="A38" s="9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customFormat="false" ht="15.75" hidden="false" customHeight="true" outlineLevel="0" collapsed="false">
      <c r="A39" s="9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customFormat="false" ht="15.75" hidden="false" customHeight="true" outlineLevel="0" collapsed="false">
      <c r="A40" s="9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customFormat="false" ht="15.75" hidden="false" customHeight="true" outlineLevel="0" collapsed="false">
      <c r="A41" s="9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customFormat="false" ht="15.75" hidden="false" customHeight="true" outlineLevel="0" collapsed="false">
      <c r="A42" s="9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customFormat="false" ht="15.75" hidden="false" customHeight="true" outlineLevel="0" collapsed="false">
      <c r="A43" s="9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customFormat="false" ht="15.75" hidden="false" customHeight="true" outlineLevel="0" collapsed="false">
      <c r="A44" s="9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customFormat="false" ht="15.75" hidden="false" customHeight="true" outlineLevel="0" collapsed="false">
      <c r="A45" s="9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customFormat="false" ht="15.75" hidden="false" customHeight="true" outlineLevel="0" collapsed="false">
      <c r="A46" s="9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customFormat="false" ht="15.75" hidden="false" customHeight="true" outlineLevel="0" collapsed="false">
      <c r="A47" s="9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customFormat="false" ht="15.75" hidden="false" customHeight="true" outlineLevel="0" collapsed="false">
      <c r="A48" s="9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customFormat="false" ht="15.75" hidden="false" customHeight="true" outlineLevel="0" collapsed="false">
      <c r="A49" s="9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customFormat="false" ht="15.75" hidden="false" customHeight="true" outlineLevel="0" collapsed="false">
      <c r="A50" s="9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customFormat="false" ht="15.75" hidden="false" customHeight="true" outlineLevel="0" collapsed="false">
      <c r="A51" s="9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customFormat="false" ht="15.75" hidden="false" customHeight="true" outlineLevel="0" collapsed="false">
      <c r="A52" s="9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customFormat="false" ht="15.75" hidden="false" customHeight="true" outlineLevel="0" collapsed="false">
      <c r="A53" s="9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customFormat="false" ht="15.75" hidden="false" customHeight="true" outlineLevel="0" collapsed="false">
      <c r="A54" s="9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customFormat="false" ht="15.75" hidden="false" customHeight="true" outlineLevel="0" collapsed="false">
      <c r="A55" s="9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customFormat="false" ht="15.75" hidden="false" customHeight="true" outlineLevel="0" collapsed="false">
      <c r="A56" s="9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customFormat="false" ht="15.75" hidden="false" customHeight="true" outlineLevel="0" collapsed="false">
      <c r="A57" s="9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customFormat="false" ht="15.75" hidden="false" customHeight="true" outlineLevel="0" collapsed="false">
      <c r="A58" s="9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customFormat="false" ht="15.75" hidden="false" customHeight="true" outlineLevel="0" collapsed="false">
      <c r="A59" s="9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customFormat="false" ht="15.75" hidden="false" customHeight="true" outlineLevel="0" collapsed="false">
      <c r="A60" s="9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customFormat="false" ht="15.75" hidden="false" customHeight="true" outlineLevel="0" collapsed="false">
      <c r="A61" s="9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customFormat="false" ht="15.75" hidden="false" customHeight="true" outlineLevel="0" collapsed="false">
      <c r="A62" s="9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customFormat="false" ht="15.75" hidden="false" customHeight="true" outlineLevel="0" collapsed="false">
      <c r="A63" s="9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customFormat="false" ht="15.75" hidden="false" customHeight="true" outlineLevel="0" collapsed="false">
      <c r="A64" s="9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customFormat="false" ht="15.75" hidden="false" customHeight="true" outlineLevel="0" collapsed="false">
      <c r="A65" s="9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customFormat="false" ht="15.75" hidden="false" customHeight="true" outlineLevel="0" collapsed="false">
      <c r="A66" s="9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customFormat="false" ht="15.75" hidden="false" customHeight="true" outlineLevel="0" collapsed="false">
      <c r="A67" s="9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customFormat="false" ht="15.75" hidden="false" customHeight="true" outlineLevel="0" collapsed="false">
      <c r="A68" s="9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customFormat="false" ht="15.75" hidden="false" customHeight="true" outlineLevel="0" collapsed="false">
      <c r="A69" s="9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customFormat="false" ht="15.75" hidden="false" customHeight="true" outlineLevel="0" collapsed="false">
      <c r="A70" s="9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customFormat="false" ht="15.75" hidden="false" customHeight="true" outlineLevel="0" collapsed="false">
      <c r="A71" s="9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customFormat="false" ht="15.75" hidden="false" customHeight="true" outlineLevel="0" collapsed="false">
      <c r="A72" s="9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customFormat="false" ht="15.75" hidden="false" customHeight="true" outlineLevel="0" collapsed="false">
      <c r="A73" s="9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customFormat="false" ht="15.75" hidden="false" customHeight="true" outlineLevel="0" collapsed="false">
      <c r="A74" s="9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customFormat="false" ht="15.75" hidden="false" customHeight="true" outlineLevel="0" collapsed="false">
      <c r="A75" s="9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customFormat="false" ht="15.75" hidden="false" customHeight="true" outlineLevel="0" collapsed="false">
      <c r="A76" s="9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customFormat="false" ht="15.75" hidden="false" customHeight="true" outlineLevel="0" collapsed="false">
      <c r="A77" s="9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customFormat="false" ht="15.75" hidden="false" customHeight="true" outlineLevel="0" collapsed="false">
      <c r="A78" s="9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customFormat="false" ht="15.75" hidden="false" customHeight="true" outlineLevel="0" collapsed="false">
      <c r="A79" s="9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customFormat="false" ht="15.75" hidden="false" customHeight="true" outlineLevel="0" collapsed="false">
      <c r="A80" s="9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customFormat="false" ht="15.75" hidden="false" customHeight="true" outlineLevel="0" collapsed="false">
      <c r="A81" s="9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customFormat="false" ht="15.75" hidden="false" customHeight="true" outlineLevel="0" collapsed="false">
      <c r="A82" s="9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customFormat="false" ht="15.75" hidden="false" customHeight="true" outlineLevel="0" collapsed="false">
      <c r="A83" s="9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customFormat="false" ht="15.75" hidden="false" customHeight="true" outlineLevel="0" collapsed="false">
      <c r="A84" s="9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customFormat="false" ht="15.75" hidden="false" customHeight="true" outlineLevel="0" collapsed="false">
      <c r="A85" s="9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customFormat="false" ht="15.75" hidden="false" customHeight="true" outlineLevel="0" collapsed="false">
      <c r="A86" s="9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customFormat="false" ht="15.75" hidden="false" customHeight="true" outlineLevel="0" collapsed="false">
      <c r="A87" s="9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customFormat="false" ht="15.75" hidden="false" customHeight="true" outlineLevel="0" collapsed="false">
      <c r="A88" s="9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customFormat="false" ht="15.75" hidden="false" customHeight="true" outlineLevel="0" collapsed="false">
      <c r="A89" s="9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customFormat="false" ht="15.75" hidden="false" customHeight="true" outlineLevel="0" collapsed="false">
      <c r="A90" s="9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customFormat="false" ht="15.75" hidden="false" customHeight="true" outlineLevel="0" collapsed="false">
      <c r="A91" s="9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customFormat="false" ht="15.75" hidden="false" customHeight="true" outlineLevel="0" collapsed="false">
      <c r="A92" s="9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customFormat="false" ht="15.75" hidden="false" customHeight="true" outlineLevel="0" collapsed="false">
      <c r="A93" s="9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customFormat="false" ht="15.75" hidden="false" customHeight="true" outlineLevel="0" collapsed="false">
      <c r="A94" s="9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customFormat="false" ht="15.75" hidden="false" customHeight="true" outlineLevel="0" collapsed="false">
      <c r="A95" s="9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customFormat="false" ht="15.75" hidden="false" customHeight="true" outlineLevel="0" collapsed="false">
      <c r="A96" s="9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customFormat="false" ht="15.75" hidden="false" customHeight="true" outlineLevel="0" collapsed="false">
      <c r="A97" s="9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customFormat="false" ht="15.75" hidden="false" customHeight="true" outlineLevel="0" collapsed="false">
      <c r="A98" s="9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customFormat="false" ht="15.75" hidden="false" customHeight="true" outlineLevel="0" collapsed="false">
      <c r="A99" s="9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customFormat="false" ht="15.75" hidden="false" customHeight="true" outlineLevel="0" collapsed="false">
      <c r="A100" s="9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customFormat="false" ht="15.75" hidden="false" customHeight="true" outlineLevel="0" collapsed="false">
      <c r="A101" s="9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customFormat="false" ht="15.75" hidden="false" customHeight="true" outlineLevel="0" collapsed="false">
      <c r="A102" s="9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customFormat="false" ht="15.75" hidden="false" customHeight="true" outlineLevel="0" collapsed="false">
      <c r="A103" s="9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customFormat="false" ht="15.75" hidden="false" customHeight="true" outlineLevel="0" collapsed="false">
      <c r="A104" s="9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customFormat="false" ht="15.75" hidden="false" customHeight="true" outlineLevel="0" collapsed="false">
      <c r="A105" s="9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customFormat="false" ht="15.75" hidden="false" customHeight="true" outlineLevel="0" collapsed="false">
      <c r="A106" s="9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customFormat="false" ht="15.75" hidden="false" customHeight="true" outlineLevel="0" collapsed="false">
      <c r="A107" s="9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customFormat="false" ht="15.75" hidden="false" customHeight="true" outlineLevel="0" collapsed="false">
      <c r="A108" s="9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customFormat="false" ht="15.75" hidden="false" customHeight="true" outlineLevel="0" collapsed="false">
      <c r="A109" s="9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customFormat="false" ht="15.75" hidden="false" customHeight="true" outlineLevel="0" collapsed="false">
      <c r="A110" s="9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customFormat="false" ht="15.75" hidden="false" customHeight="true" outlineLevel="0" collapsed="false">
      <c r="A111" s="9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customFormat="false" ht="15.75" hidden="false" customHeight="true" outlineLevel="0" collapsed="false">
      <c r="A112" s="9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customFormat="false" ht="15.75" hidden="false" customHeight="true" outlineLevel="0" collapsed="false">
      <c r="A113" s="9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customFormat="false" ht="15.75" hidden="false" customHeight="true" outlineLevel="0" collapsed="false">
      <c r="A114" s="9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customFormat="false" ht="15.75" hidden="false" customHeight="true" outlineLevel="0" collapsed="false">
      <c r="A115" s="9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customFormat="false" ht="15.75" hidden="false" customHeight="true" outlineLevel="0" collapsed="false">
      <c r="A116" s="9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customFormat="false" ht="15.75" hidden="false" customHeight="true" outlineLevel="0" collapsed="false">
      <c r="A117" s="9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customFormat="false" ht="15.75" hidden="false" customHeight="true" outlineLevel="0" collapsed="false">
      <c r="A118" s="9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customFormat="false" ht="15.75" hidden="false" customHeight="true" outlineLevel="0" collapsed="false">
      <c r="A119" s="9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customFormat="false" ht="15.75" hidden="false" customHeight="true" outlineLevel="0" collapsed="false">
      <c r="A120" s="9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customFormat="false" ht="15.75" hidden="false" customHeight="true" outlineLevel="0" collapsed="false">
      <c r="A121" s="9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customFormat="false" ht="15.75" hidden="false" customHeight="true" outlineLevel="0" collapsed="false">
      <c r="A122" s="9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customFormat="false" ht="15.75" hidden="false" customHeight="true" outlineLevel="0" collapsed="false">
      <c r="A123" s="9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customFormat="false" ht="15.75" hidden="false" customHeight="true" outlineLevel="0" collapsed="false">
      <c r="A124" s="9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customFormat="false" ht="15.75" hidden="false" customHeight="true" outlineLevel="0" collapsed="false">
      <c r="A125" s="9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customFormat="false" ht="15.75" hidden="false" customHeight="true" outlineLevel="0" collapsed="false">
      <c r="A126" s="9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customFormat="false" ht="15.75" hidden="false" customHeight="true" outlineLevel="0" collapsed="false">
      <c r="A127" s="9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customFormat="false" ht="15.75" hidden="false" customHeight="true" outlineLevel="0" collapsed="false">
      <c r="A128" s="9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customFormat="false" ht="15.75" hidden="false" customHeight="true" outlineLevel="0" collapsed="false">
      <c r="A129" s="9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customFormat="false" ht="15.75" hidden="false" customHeight="true" outlineLevel="0" collapsed="false">
      <c r="A130" s="9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customFormat="false" ht="15.75" hidden="false" customHeight="true" outlineLevel="0" collapsed="false">
      <c r="A131" s="9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customFormat="false" ht="15.75" hidden="false" customHeight="true" outlineLevel="0" collapsed="false">
      <c r="A132" s="9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customFormat="false" ht="15.75" hidden="false" customHeight="true" outlineLevel="0" collapsed="false">
      <c r="A133" s="9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customFormat="false" ht="15.75" hidden="false" customHeight="true" outlineLevel="0" collapsed="false">
      <c r="A134" s="9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customFormat="false" ht="15.75" hidden="false" customHeight="true" outlineLevel="0" collapsed="false">
      <c r="A135" s="9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customFormat="false" ht="15.75" hidden="false" customHeight="true" outlineLevel="0" collapsed="false">
      <c r="A136" s="9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customFormat="false" ht="15.75" hidden="false" customHeight="true" outlineLevel="0" collapsed="false">
      <c r="A137" s="9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customFormat="false" ht="15.75" hidden="false" customHeight="true" outlineLevel="0" collapsed="false">
      <c r="A138" s="9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customFormat="false" ht="15.75" hidden="false" customHeight="true" outlineLevel="0" collapsed="false">
      <c r="A139" s="9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customFormat="false" ht="15.75" hidden="false" customHeight="true" outlineLevel="0" collapsed="false">
      <c r="A140" s="9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customFormat="false" ht="15.75" hidden="false" customHeight="true" outlineLevel="0" collapsed="false">
      <c r="A141" s="9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customFormat="false" ht="15.75" hidden="false" customHeight="true" outlineLevel="0" collapsed="false">
      <c r="A142" s="9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customFormat="false" ht="15.75" hidden="false" customHeight="true" outlineLevel="0" collapsed="false">
      <c r="A143" s="9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customFormat="false" ht="15.75" hidden="false" customHeight="true" outlineLevel="0" collapsed="false">
      <c r="A144" s="9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customFormat="false" ht="15.75" hidden="false" customHeight="true" outlineLevel="0" collapsed="false">
      <c r="A145" s="9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customFormat="false" ht="15.75" hidden="false" customHeight="true" outlineLevel="0" collapsed="false">
      <c r="A146" s="9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customFormat="false" ht="15.75" hidden="false" customHeight="true" outlineLevel="0" collapsed="false">
      <c r="A147" s="9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customFormat="false" ht="15.75" hidden="false" customHeight="true" outlineLevel="0" collapsed="false">
      <c r="A148" s="9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customFormat="false" ht="15.75" hidden="false" customHeight="true" outlineLevel="0" collapsed="false">
      <c r="A149" s="9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customFormat="false" ht="15.75" hidden="false" customHeight="true" outlineLevel="0" collapsed="false">
      <c r="A150" s="9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customFormat="false" ht="15.75" hidden="false" customHeight="true" outlineLevel="0" collapsed="false">
      <c r="A151" s="9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customFormat="false" ht="15.75" hidden="false" customHeight="true" outlineLevel="0" collapsed="false">
      <c r="A152" s="9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customFormat="false" ht="15.75" hidden="false" customHeight="true" outlineLevel="0" collapsed="false">
      <c r="A153" s="9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customFormat="false" ht="15.75" hidden="false" customHeight="true" outlineLevel="0" collapsed="false">
      <c r="A154" s="9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customFormat="false" ht="15.75" hidden="false" customHeight="true" outlineLevel="0" collapsed="false">
      <c r="A155" s="9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customFormat="false" ht="15.75" hidden="false" customHeight="true" outlineLevel="0" collapsed="false">
      <c r="A156" s="9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customFormat="false" ht="15.75" hidden="false" customHeight="true" outlineLevel="0" collapsed="false">
      <c r="A157" s="9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customFormat="false" ht="15.75" hidden="false" customHeight="true" outlineLevel="0" collapsed="false">
      <c r="A158" s="9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customFormat="false" ht="15.75" hidden="false" customHeight="true" outlineLevel="0" collapsed="false">
      <c r="A159" s="9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customFormat="false" ht="15.75" hidden="false" customHeight="true" outlineLevel="0" collapsed="false">
      <c r="A160" s="9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customFormat="false" ht="15.75" hidden="false" customHeight="true" outlineLevel="0" collapsed="false">
      <c r="A161" s="9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customFormat="false" ht="15.75" hidden="false" customHeight="true" outlineLevel="0" collapsed="false">
      <c r="A162" s="9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customFormat="false" ht="15.75" hidden="false" customHeight="true" outlineLevel="0" collapsed="false">
      <c r="A163" s="9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customFormat="false" ht="15.75" hidden="false" customHeight="true" outlineLevel="0" collapsed="false">
      <c r="A164" s="9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customFormat="false" ht="15.75" hidden="false" customHeight="true" outlineLevel="0" collapsed="false">
      <c r="A165" s="9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customFormat="false" ht="15.75" hidden="false" customHeight="true" outlineLevel="0" collapsed="false">
      <c r="A166" s="9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customFormat="false" ht="15.75" hidden="false" customHeight="true" outlineLevel="0" collapsed="false">
      <c r="A167" s="9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customFormat="false" ht="15.75" hidden="false" customHeight="true" outlineLevel="0" collapsed="false">
      <c r="A168" s="9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customFormat="false" ht="15.75" hidden="false" customHeight="true" outlineLevel="0" collapsed="false">
      <c r="A169" s="9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customFormat="false" ht="15.75" hidden="false" customHeight="true" outlineLevel="0" collapsed="false">
      <c r="A170" s="9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customFormat="false" ht="15.75" hidden="false" customHeight="true" outlineLevel="0" collapsed="false">
      <c r="A171" s="9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customFormat="false" ht="15.75" hidden="false" customHeight="true" outlineLevel="0" collapsed="false">
      <c r="A172" s="9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customFormat="false" ht="15.75" hidden="false" customHeight="true" outlineLevel="0" collapsed="false">
      <c r="A173" s="9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customFormat="false" ht="15.75" hidden="false" customHeight="true" outlineLevel="0" collapsed="false">
      <c r="A174" s="9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customFormat="false" ht="15.75" hidden="false" customHeight="true" outlineLevel="0" collapsed="false">
      <c r="A175" s="9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customFormat="false" ht="15.75" hidden="false" customHeight="true" outlineLevel="0" collapsed="false">
      <c r="A176" s="9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customFormat="false" ht="15.75" hidden="false" customHeight="true" outlineLevel="0" collapsed="false">
      <c r="A177" s="9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customFormat="false" ht="15.75" hidden="false" customHeight="true" outlineLevel="0" collapsed="false">
      <c r="A178" s="9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customFormat="false" ht="15.75" hidden="false" customHeight="true" outlineLevel="0" collapsed="false">
      <c r="A179" s="9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customFormat="false" ht="15.75" hidden="false" customHeight="true" outlineLevel="0" collapsed="false">
      <c r="A180" s="9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customFormat="false" ht="15.75" hidden="false" customHeight="true" outlineLevel="0" collapsed="false">
      <c r="A181" s="9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customFormat="false" ht="15.75" hidden="false" customHeight="true" outlineLevel="0" collapsed="false">
      <c r="A182" s="9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customFormat="false" ht="15.75" hidden="false" customHeight="true" outlineLevel="0" collapsed="false">
      <c r="A183" s="9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customFormat="false" ht="15.75" hidden="false" customHeight="true" outlineLevel="0" collapsed="false">
      <c r="A184" s="9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customFormat="false" ht="15.75" hidden="false" customHeight="true" outlineLevel="0" collapsed="false">
      <c r="A185" s="9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customFormat="false" ht="15.75" hidden="false" customHeight="true" outlineLevel="0" collapsed="false">
      <c r="A186" s="9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customFormat="false" ht="15.75" hidden="false" customHeight="true" outlineLevel="0" collapsed="false">
      <c r="A187" s="9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customFormat="false" ht="15.75" hidden="false" customHeight="true" outlineLevel="0" collapsed="false">
      <c r="A188" s="9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customFormat="false" ht="15.75" hidden="false" customHeight="true" outlineLevel="0" collapsed="false">
      <c r="A189" s="9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customFormat="false" ht="15.75" hidden="false" customHeight="true" outlineLevel="0" collapsed="false">
      <c r="A190" s="9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customFormat="false" ht="15.75" hidden="false" customHeight="true" outlineLevel="0" collapsed="false">
      <c r="A191" s="9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customFormat="false" ht="15.75" hidden="false" customHeight="true" outlineLevel="0" collapsed="false">
      <c r="A192" s="9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customFormat="false" ht="15.75" hidden="false" customHeight="true" outlineLevel="0" collapsed="false">
      <c r="A193" s="9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customFormat="false" ht="15.75" hidden="false" customHeight="true" outlineLevel="0" collapsed="false">
      <c r="A194" s="9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customFormat="false" ht="15.75" hidden="false" customHeight="true" outlineLevel="0" collapsed="false">
      <c r="A195" s="9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customFormat="false" ht="15.75" hidden="false" customHeight="true" outlineLevel="0" collapsed="false">
      <c r="A196" s="9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customFormat="false" ht="15.75" hidden="false" customHeight="true" outlineLevel="0" collapsed="false">
      <c r="A197" s="9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customFormat="false" ht="15.75" hidden="false" customHeight="true" outlineLevel="0" collapsed="false">
      <c r="A198" s="9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customFormat="false" ht="15.75" hidden="false" customHeight="true" outlineLevel="0" collapsed="false">
      <c r="A199" s="9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customFormat="false" ht="15.75" hidden="false" customHeight="true" outlineLevel="0" collapsed="false">
      <c r="A200" s="9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customFormat="false" ht="15.75" hidden="false" customHeight="true" outlineLevel="0" collapsed="false">
      <c r="A201" s="9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customFormat="false" ht="15.75" hidden="false" customHeight="true" outlineLevel="0" collapsed="false">
      <c r="A202" s="9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customFormat="false" ht="15.75" hidden="false" customHeight="true" outlineLevel="0" collapsed="false">
      <c r="A203" s="9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customFormat="false" ht="15.75" hidden="false" customHeight="true" outlineLevel="0" collapsed="false">
      <c r="A204" s="9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customFormat="false" ht="15.75" hidden="false" customHeight="true" outlineLevel="0" collapsed="false">
      <c r="A205" s="9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customFormat="false" ht="15.75" hidden="false" customHeight="true" outlineLevel="0" collapsed="false">
      <c r="A206" s="9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customFormat="false" ht="15.75" hidden="false" customHeight="true" outlineLevel="0" collapsed="false">
      <c r="A207" s="9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customFormat="false" ht="15.75" hidden="false" customHeight="true" outlineLevel="0" collapsed="false">
      <c r="A208" s="9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customFormat="false" ht="15.75" hidden="false" customHeight="true" outlineLevel="0" collapsed="false">
      <c r="A209" s="9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customFormat="false" ht="15.75" hidden="false" customHeight="true" outlineLevel="0" collapsed="false">
      <c r="A210" s="9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customFormat="false" ht="15.75" hidden="false" customHeight="true" outlineLevel="0" collapsed="false">
      <c r="A211" s="9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customFormat="false" ht="15.75" hidden="false" customHeight="true" outlineLevel="0" collapsed="false">
      <c r="A212" s="9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customFormat="false" ht="15.75" hidden="false" customHeight="true" outlineLevel="0" collapsed="false">
      <c r="A213" s="9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customFormat="false" ht="15.75" hidden="false" customHeight="true" outlineLevel="0" collapsed="false">
      <c r="A214" s="9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customFormat="false" ht="15.75" hidden="false" customHeight="true" outlineLevel="0" collapsed="false">
      <c r="A215" s="9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customFormat="false" ht="15.75" hidden="false" customHeight="true" outlineLevel="0" collapsed="false">
      <c r="A216" s="9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customFormat="false" ht="15.75" hidden="false" customHeight="true" outlineLevel="0" collapsed="false">
      <c r="A217" s="9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customFormat="false" ht="15.75" hidden="false" customHeight="true" outlineLevel="0" collapsed="false">
      <c r="A218" s="9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customFormat="false" ht="15.75" hidden="false" customHeight="true" outlineLevel="0" collapsed="false">
      <c r="A219" s="9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customFormat="false" ht="15.75" hidden="false" customHeight="true" outlineLevel="0" collapsed="false">
      <c r="A220" s="9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customFormat="false" ht="15.75" hidden="false" customHeight="true" outlineLevel="0" collapsed="false">
      <c r="A221" s="9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customFormat="false" ht="15.75" hidden="false" customHeight="true" outlineLevel="0" collapsed="false">
      <c r="A222" s="9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customFormat="false" ht="15.75" hidden="false" customHeight="true" outlineLevel="0" collapsed="false">
      <c r="A223" s="9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customFormat="false" ht="15.75" hidden="false" customHeight="true" outlineLevel="0" collapsed="false">
      <c r="A224" s="9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customFormat="false" ht="15.75" hidden="false" customHeight="true" outlineLevel="0" collapsed="false">
      <c r="A225" s="9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customFormat="false" ht="15.75" hidden="false" customHeight="true" outlineLevel="0" collapsed="false">
      <c r="A226" s="9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customFormat="false" ht="15.75" hidden="false" customHeight="true" outlineLevel="0" collapsed="false">
      <c r="A227" s="9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customFormat="false" ht="15.75" hidden="false" customHeight="true" outlineLevel="0" collapsed="false">
      <c r="A228" s="9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customFormat="false" ht="15.75" hidden="false" customHeight="true" outlineLevel="0" collapsed="false">
      <c r="A229" s="9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customFormat="false" ht="15.75" hidden="false" customHeight="true" outlineLevel="0" collapsed="false">
      <c r="A230" s="9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customFormat="false" ht="15.75" hidden="false" customHeight="true" outlineLevel="0" collapsed="false">
      <c r="A231" s="9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customFormat="false" ht="15.75" hidden="false" customHeight="true" outlineLevel="0" collapsed="false">
      <c r="A232" s="9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customFormat="false" ht="15.75" hidden="false" customHeight="true" outlineLevel="0" collapsed="false">
      <c r="A233" s="9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customFormat="false" ht="15.75" hidden="false" customHeight="true" outlineLevel="0" collapsed="false">
      <c r="A234" s="9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customFormat="false" ht="15.75" hidden="false" customHeight="true" outlineLevel="0" collapsed="false">
      <c r="A235" s="9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customFormat="false" ht="15.75" hidden="false" customHeight="true" outlineLevel="0" collapsed="false">
      <c r="A236" s="9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customFormat="false" ht="15.75" hidden="false" customHeight="true" outlineLevel="0" collapsed="false">
      <c r="A237" s="9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customFormat="false" ht="15.75" hidden="false" customHeight="true" outlineLevel="0" collapsed="false">
      <c r="A238" s="9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customFormat="false" ht="15.75" hidden="false" customHeight="true" outlineLevel="0" collapsed="false">
      <c r="A239" s="9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customFormat="false" ht="15.75" hidden="false" customHeight="true" outlineLevel="0" collapsed="false">
      <c r="A240" s="9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customFormat="false" ht="15.75" hidden="false" customHeight="true" outlineLevel="0" collapsed="false">
      <c r="A241" s="9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customFormat="false" ht="15.75" hidden="false" customHeight="true" outlineLevel="0" collapsed="false">
      <c r="A242" s="9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customFormat="false" ht="15.75" hidden="false" customHeight="true" outlineLevel="0" collapsed="false">
      <c r="A243" s="9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customFormat="false" ht="15.75" hidden="false" customHeight="true" outlineLevel="0" collapsed="false">
      <c r="A244" s="9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customFormat="false" ht="15.75" hidden="false" customHeight="true" outlineLevel="0" collapsed="false">
      <c r="A245" s="9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customFormat="false" ht="15.75" hidden="false" customHeight="true" outlineLevel="0" collapsed="false">
      <c r="A246" s="9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customFormat="false" ht="15.75" hidden="false" customHeight="true" outlineLevel="0" collapsed="false">
      <c r="A247" s="9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customFormat="false" ht="15.75" hidden="false" customHeight="true" outlineLevel="0" collapsed="false">
      <c r="A248" s="9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customFormat="false" ht="15.75" hidden="false" customHeight="true" outlineLevel="0" collapsed="false">
      <c r="A249" s="9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customFormat="false" ht="15.75" hidden="false" customHeight="true" outlineLevel="0" collapsed="false">
      <c r="A250" s="9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customFormat="false" ht="15.75" hidden="false" customHeight="true" outlineLevel="0" collapsed="false">
      <c r="A251" s="9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customFormat="false" ht="15.75" hidden="false" customHeight="true" outlineLevel="0" collapsed="false">
      <c r="A252" s="9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customFormat="false" ht="15.75" hidden="false" customHeight="true" outlineLevel="0" collapsed="false">
      <c r="A253" s="9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customFormat="false" ht="15.75" hidden="false" customHeight="true" outlineLevel="0" collapsed="false">
      <c r="A254" s="9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customFormat="false" ht="15.75" hidden="false" customHeight="true" outlineLevel="0" collapsed="false">
      <c r="A255" s="9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customFormat="false" ht="15.75" hidden="false" customHeight="true" outlineLevel="0" collapsed="false">
      <c r="A256" s="9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customFormat="false" ht="15.75" hidden="false" customHeight="true" outlineLevel="0" collapsed="false">
      <c r="A257" s="9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customFormat="false" ht="15.75" hidden="false" customHeight="true" outlineLevel="0" collapsed="false">
      <c r="A258" s="9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customFormat="false" ht="15.75" hidden="false" customHeight="true" outlineLevel="0" collapsed="false">
      <c r="A259" s="9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customFormat="false" ht="15.75" hidden="false" customHeight="true" outlineLevel="0" collapsed="false">
      <c r="A260" s="9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customFormat="false" ht="15.75" hidden="false" customHeight="true" outlineLevel="0" collapsed="false">
      <c r="A261" s="9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customFormat="false" ht="15.75" hidden="false" customHeight="true" outlineLevel="0" collapsed="false">
      <c r="A262" s="9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customFormat="false" ht="15.75" hidden="false" customHeight="true" outlineLevel="0" collapsed="false">
      <c r="A263" s="9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customFormat="false" ht="15.75" hidden="false" customHeight="true" outlineLevel="0" collapsed="false">
      <c r="A264" s="9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customFormat="false" ht="15.75" hidden="false" customHeight="true" outlineLevel="0" collapsed="false">
      <c r="A265" s="9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customFormat="false" ht="15.75" hidden="false" customHeight="true" outlineLevel="0" collapsed="false">
      <c r="A266" s="9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customFormat="false" ht="15.75" hidden="false" customHeight="true" outlineLevel="0" collapsed="false">
      <c r="A267" s="9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customFormat="false" ht="15.75" hidden="false" customHeight="true" outlineLevel="0" collapsed="false">
      <c r="A268" s="9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customFormat="false" ht="15.75" hidden="false" customHeight="true" outlineLevel="0" collapsed="false">
      <c r="A269" s="9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customFormat="false" ht="15.75" hidden="false" customHeight="true" outlineLevel="0" collapsed="false">
      <c r="A270" s="9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customFormat="false" ht="15.75" hidden="false" customHeight="true" outlineLevel="0" collapsed="false">
      <c r="A271" s="9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customFormat="false" ht="15.75" hidden="false" customHeight="true" outlineLevel="0" collapsed="false">
      <c r="A272" s="9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customFormat="false" ht="15.75" hidden="false" customHeight="true" outlineLevel="0" collapsed="false">
      <c r="A273" s="9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customFormat="false" ht="15.75" hidden="false" customHeight="true" outlineLevel="0" collapsed="false">
      <c r="A274" s="9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customFormat="false" ht="15.75" hidden="false" customHeight="true" outlineLevel="0" collapsed="false">
      <c r="A275" s="9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customFormat="false" ht="15.75" hidden="false" customHeight="true" outlineLevel="0" collapsed="false">
      <c r="A276" s="9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customFormat="false" ht="15.75" hidden="false" customHeight="true" outlineLevel="0" collapsed="false">
      <c r="A277" s="9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customFormat="false" ht="15.75" hidden="false" customHeight="true" outlineLevel="0" collapsed="false">
      <c r="A278" s="9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customFormat="false" ht="15.75" hidden="false" customHeight="true" outlineLevel="0" collapsed="false">
      <c r="A279" s="9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customFormat="false" ht="15.75" hidden="false" customHeight="true" outlineLevel="0" collapsed="false">
      <c r="A280" s="9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customFormat="false" ht="15.75" hidden="false" customHeight="true" outlineLevel="0" collapsed="false">
      <c r="A281" s="9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customFormat="false" ht="15.75" hidden="false" customHeight="true" outlineLevel="0" collapsed="false">
      <c r="A282" s="9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customFormat="false" ht="15.75" hidden="false" customHeight="true" outlineLevel="0" collapsed="false">
      <c r="A283" s="9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customFormat="false" ht="15.75" hidden="false" customHeight="true" outlineLevel="0" collapsed="false">
      <c r="A284" s="9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customFormat="false" ht="15.75" hidden="false" customHeight="true" outlineLevel="0" collapsed="false">
      <c r="A285" s="9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customFormat="false" ht="15.75" hidden="false" customHeight="true" outlineLevel="0" collapsed="false">
      <c r="A286" s="9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customFormat="false" ht="15.75" hidden="false" customHeight="true" outlineLevel="0" collapsed="false">
      <c r="A287" s="9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customFormat="false" ht="15.75" hidden="false" customHeight="true" outlineLevel="0" collapsed="false">
      <c r="A288" s="9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customFormat="false" ht="15.75" hidden="false" customHeight="true" outlineLevel="0" collapsed="false">
      <c r="A289" s="9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customFormat="false" ht="15.75" hidden="false" customHeight="true" outlineLevel="0" collapsed="false">
      <c r="A290" s="9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customFormat="false" ht="15.75" hidden="false" customHeight="true" outlineLevel="0" collapsed="false">
      <c r="A291" s="9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customFormat="false" ht="15.75" hidden="false" customHeight="true" outlineLevel="0" collapsed="false">
      <c r="A292" s="9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customFormat="false" ht="15.75" hidden="false" customHeight="true" outlineLevel="0" collapsed="false">
      <c r="A293" s="9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customFormat="false" ht="15.75" hidden="false" customHeight="true" outlineLevel="0" collapsed="false">
      <c r="A294" s="9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customFormat="false" ht="15.75" hidden="false" customHeight="true" outlineLevel="0" collapsed="false">
      <c r="A295" s="9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customFormat="false" ht="15.75" hidden="false" customHeight="true" outlineLevel="0" collapsed="false">
      <c r="A296" s="9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customFormat="false" ht="15.75" hidden="false" customHeight="true" outlineLevel="0" collapsed="false">
      <c r="A297" s="9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customFormat="false" ht="15.75" hidden="false" customHeight="true" outlineLevel="0" collapsed="false">
      <c r="A298" s="9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customFormat="false" ht="15.75" hidden="false" customHeight="true" outlineLevel="0" collapsed="false">
      <c r="A299" s="9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customFormat="false" ht="15.75" hidden="false" customHeight="true" outlineLevel="0" collapsed="false">
      <c r="A300" s="9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customFormat="false" ht="15.75" hidden="false" customHeight="true" outlineLevel="0" collapsed="false">
      <c r="A301" s="9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customFormat="false" ht="15.75" hidden="false" customHeight="true" outlineLevel="0" collapsed="false">
      <c r="A302" s="9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customFormat="false" ht="15.75" hidden="false" customHeight="true" outlineLevel="0" collapsed="false">
      <c r="A303" s="9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customFormat="false" ht="15.75" hidden="false" customHeight="true" outlineLevel="0" collapsed="false">
      <c r="A304" s="9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customFormat="false" ht="15.75" hidden="false" customHeight="true" outlineLevel="0" collapsed="false">
      <c r="A305" s="9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customFormat="false" ht="15.75" hidden="false" customHeight="true" outlineLevel="0" collapsed="false">
      <c r="A306" s="9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customFormat="false" ht="15.75" hidden="false" customHeight="true" outlineLevel="0" collapsed="false">
      <c r="A307" s="9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customFormat="false" ht="15.75" hidden="false" customHeight="true" outlineLevel="0" collapsed="false">
      <c r="A308" s="9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customFormat="false" ht="15.75" hidden="false" customHeight="true" outlineLevel="0" collapsed="false">
      <c r="A309" s="9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customFormat="false" ht="15.75" hidden="false" customHeight="true" outlineLevel="0" collapsed="false">
      <c r="A310" s="9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customFormat="false" ht="15.75" hidden="false" customHeight="true" outlineLevel="0" collapsed="false">
      <c r="A311" s="9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customFormat="false" ht="15.75" hidden="false" customHeight="true" outlineLevel="0" collapsed="false">
      <c r="A312" s="9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customFormat="false" ht="15.75" hidden="false" customHeight="true" outlineLevel="0" collapsed="false">
      <c r="A313" s="9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customFormat="false" ht="15.75" hidden="false" customHeight="true" outlineLevel="0" collapsed="false">
      <c r="A314" s="9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customFormat="false" ht="15.75" hidden="false" customHeight="true" outlineLevel="0" collapsed="false">
      <c r="A315" s="9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customFormat="false" ht="15.75" hidden="false" customHeight="true" outlineLevel="0" collapsed="false">
      <c r="A316" s="9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customFormat="false" ht="15.75" hidden="false" customHeight="true" outlineLevel="0" collapsed="false">
      <c r="A317" s="9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customFormat="false" ht="15.75" hidden="false" customHeight="true" outlineLevel="0" collapsed="false">
      <c r="A318" s="9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customFormat="false" ht="15.75" hidden="false" customHeight="true" outlineLevel="0" collapsed="false">
      <c r="A319" s="9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customFormat="false" ht="15.75" hidden="false" customHeight="true" outlineLevel="0" collapsed="false">
      <c r="A320" s="9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customFormat="false" ht="15.75" hidden="false" customHeight="true" outlineLevel="0" collapsed="false">
      <c r="A321" s="9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customFormat="false" ht="15.75" hidden="false" customHeight="true" outlineLevel="0" collapsed="false">
      <c r="A322" s="9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customFormat="false" ht="15.75" hidden="false" customHeight="true" outlineLevel="0" collapsed="false">
      <c r="A323" s="9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customFormat="false" ht="15.75" hidden="false" customHeight="true" outlineLevel="0" collapsed="false">
      <c r="A324" s="9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customFormat="false" ht="15.75" hidden="false" customHeight="true" outlineLevel="0" collapsed="false">
      <c r="A325" s="9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customFormat="false" ht="15.75" hidden="false" customHeight="true" outlineLevel="0" collapsed="false">
      <c r="A326" s="9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customFormat="false" ht="15.75" hidden="false" customHeight="true" outlineLevel="0" collapsed="false">
      <c r="A327" s="9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customFormat="false" ht="15.75" hidden="false" customHeight="true" outlineLevel="0" collapsed="false">
      <c r="A328" s="9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customFormat="false" ht="15.75" hidden="false" customHeight="true" outlineLevel="0" collapsed="false">
      <c r="A329" s="9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customFormat="false" ht="15.75" hidden="false" customHeight="true" outlineLevel="0" collapsed="false">
      <c r="A330" s="9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customFormat="false" ht="15.75" hidden="false" customHeight="true" outlineLevel="0" collapsed="false">
      <c r="A331" s="9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customFormat="false" ht="15.75" hidden="false" customHeight="true" outlineLevel="0" collapsed="false">
      <c r="A332" s="9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customFormat="false" ht="15.75" hidden="false" customHeight="true" outlineLevel="0" collapsed="false">
      <c r="A333" s="9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customFormat="false" ht="15.75" hidden="false" customHeight="true" outlineLevel="0" collapsed="false">
      <c r="A334" s="9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customFormat="false" ht="15.75" hidden="false" customHeight="true" outlineLevel="0" collapsed="false">
      <c r="A335" s="9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customFormat="false" ht="15.75" hidden="false" customHeight="true" outlineLevel="0" collapsed="false">
      <c r="A336" s="9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customFormat="false" ht="15.75" hidden="false" customHeight="true" outlineLevel="0" collapsed="false">
      <c r="A337" s="9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customFormat="false" ht="15.75" hidden="false" customHeight="true" outlineLevel="0" collapsed="false">
      <c r="A338" s="9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customFormat="false" ht="15.75" hidden="false" customHeight="true" outlineLevel="0" collapsed="false">
      <c r="A339" s="9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customFormat="false" ht="15.75" hidden="false" customHeight="true" outlineLevel="0" collapsed="false">
      <c r="A340" s="9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customFormat="false" ht="15.75" hidden="false" customHeight="true" outlineLevel="0" collapsed="false">
      <c r="A341" s="9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customFormat="false" ht="15.75" hidden="false" customHeight="true" outlineLevel="0" collapsed="false">
      <c r="A342" s="9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customFormat="false" ht="15.75" hidden="false" customHeight="true" outlineLevel="0" collapsed="false">
      <c r="A343" s="9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customFormat="false" ht="15.75" hidden="false" customHeight="true" outlineLevel="0" collapsed="false">
      <c r="A344" s="9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customFormat="false" ht="15.75" hidden="false" customHeight="true" outlineLevel="0" collapsed="false">
      <c r="A345" s="9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customFormat="false" ht="15.75" hidden="false" customHeight="true" outlineLevel="0" collapsed="false">
      <c r="A346" s="9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customFormat="false" ht="15.75" hidden="false" customHeight="true" outlineLevel="0" collapsed="false">
      <c r="A347" s="9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customFormat="false" ht="15.75" hidden="false" customHeight="true" outlineLevel="0" collapsed="false">
      <c r="A348" s="9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customFormat="false" ht="15.75" hidden="false" customHeight="true" outlineLevel="0" collapsed="false">
      <c r="A349" s="9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customFormat="false" ht="15.75" hidden="false" customHeight="true" outlineLevel="0" collapsed="false">
      <c r="A350" s="9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customFormat="false" ht="15.75" hidden="false" customHeight="true" outlineLevel="0" collapsed="false">
      <c r="A351" s="9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customFormat="false" ht="15.75" hidden="false" customHeight="true" outlineLevel="0" collapsed="false">
      <c r="A352" s="9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customFormat="false" ht="15.75" hidden="false" customHeight="true" outlineLevel="0" collapsed="false">
      <c r="A353" s="9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customFormat="false" ht="15.75" hidden="false" customHeight="true" outlineLevel="0" collapsed="false">
      <c r="A354" s="9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customFormat="false" ht="15.75" hidden="false" customHeight="true" outlineLevel="0" collapsed="false">
      <c r="A355" s="9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customFormat="false" ht="15.75" hidden="false" customHeight="true" outlineLevel="0" collapsed="false">
      <c r="A356" s="9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customFormat="false" ht="15.75" hidden="false" customHeight="true" outlineLevel="0" collapsed="false">
      <c r="A357" s="9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customFormat="false" ht="15.75" hidden="false" customHeight="true" outlineLevel="0" collapsed="false">
      <c r="A358" s="9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customFormat="false" ht="15.75" hidden="false" customHeight="true" outlineLevel="0" collapsed="false">
      <c r="A359" s="9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customFormat="false" ht="15.75" hidden="false" customHeight="true" outlineLevel="0" collapsed="false">
      <c r="A360" s="9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customFormat="false" ht="15.75" hidden="false" customHeight="true" outlineLevel="0" collapsed="false">
      <c r="A361" s="9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customFormat="false" ht="15.75" hidden="false" customHeight="true" outlineLevel="0" collapsed="false">
      <c r="A362" s="9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customFormat="false" ht="15.75" hidden="false" customHeight="true" outlineLevel="0" collapsed="false">
      <c r="A363" s="9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customFormat="false" ht="15.75" hidden="false" customHeight="true" outlineLevel="0" collapsed="false">
      <c r="A364" s="9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customFormat="false" ht="15.75" hidden="false" customHeight="true" outlineLevel="0" collapsed="false">
      <c r="A365" s="9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customFormat="false" ht="15.75" hidden="false" customHeight="true" outlineLevel="0" collapsed="false">
      <c r="A366" s="9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customFormat="false" ht="15.75" hidden="false" customHeight="true" outlineLevel="0" collapsed="false">
      <c r="A367" s="9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customFormat="false" ht="15.75" hidden="false" customHeight="true" outlineLevel="0" collapsed="false">
      <c r="A368" s="9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customFormat="false" ht="15.75" hidden="false" customHeight="true" outlineLevel="0" collapsed="false">
      <c r="A369" s="9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customFormat="false" ht="15.75" hidden="false" customHeight="true" outlineLevel="0" collapsed="false">
      <c r="A370" s="9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customFormat="false" ht="15.75" hidden="false" customHeight="true" outlineLevel="0" collapsed="false">
      <c r="A371" s="9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customFormat="false" ht="15.75" hidden="false" customHeight="true" outlineLevel="0" collapsed="false">
      <c r="A372" s="9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customFormat="false" ht="15.75" hidden="false" customHeight="true" outlineLevel="0" collapsed="false">
      <c r="A373" s="9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customFormat="false" ht="15.75" hidden="false" customHeight="true" outlineLevel="0" collapsed="false">
      <c r="A374" s="9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customFormat="false" ht="15.75" hidden="false" customHeight="true" outlineLevel="0" collapsed="false">
      <c r="A375" s="9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customFormat="false" ht="15.75" hidden="false" customHeight="true" outlineLevel="0" collapsed="false">
      <c r="A376" s="9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customFormat="false" ht="15.75" hidden="false" customHeight="true" outlineLevel="0" collapsed="false">
      <c r="A377" s="9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customFormat="false" ht="15.75" hidden="false" customHeight="true" outlineLevel="0" collapsed="false">
      <c r="A378" s="9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customFormat="false" ht="15.75" hidden="false" customHeight="true" outlineLevel="0" collapsed="false">
      <c r="A379" s="9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customFormat="false" ht="15.75" hidden="false" customHeight="true" outlineLevel="0" collapsed="false">
      <c r="A380" s="9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customFormat="false" ht="15.75" hidden="false" customHeight="true" outlineLevel="0" collapsed="false">
      <c r="A381" s="9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customFormat="false" ht="15.75" hidden="false" customHeight="true" outlineLevel="0" collapsed="false">
      <c r="A382" s="9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customFormat="false" ht="15.75" hidden="false" customHeight="true" outlineLevel="0" collapsed="false">
      <c r="A383" s="9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customFormat="false" ht="15.75" hidden="false" customHeight="true" outlineLevel="0" collapsed="false">
      <c r="A384" s="9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customFormat="false" ht="15.75" hidden="false" customHeight="true" outlineLevel="0" collapsed="false">
      <c r="A385" s="9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customFormat="false" ht="15.75" hidden="false" customHeight="true" outlineLevel="0" collapsed="false">
      <c r="A386" s="9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customFormat="false" ht="15.75" hidden="false" customHeight="true" outlineLevel="0" collapsed="false">
      <c r="A387" s="9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customFormat="false" ht="15.75" hidden="false" customHeight="true" outlineLevel="0" collapsed="false">
      <c r="A388" s="9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customFormat="false" ht="15.75" hidden="false" customHeight="true" outlineLevel="0" collapsed="false">
      <c r="A389" s="9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customFormat="false" ht="15.75" hidden="false" customHeight="true" outlineLevel="0" collapsed="false">
      <c r="A390" s="9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customFormat="false" ht="15.75" hidden="false" customHeight="true" outlineLevel="0" collapsed="false">
      <c r="A391" s="9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customFormat="false" ht="15.75" hidden="false" customHeight="true" outlineLevel="0" collapsed="false">
      <c r="A392" s="9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customFormat="false" ht="15.75" hidden="false" customHeight="true" outlineLevel="0" collapsed="false">
      <c r="A393" s="9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customFormat="false" ht="15.75" hidden="false" customHeight="true" outlineLevel="0" collapsed="false">
      <c r="A394" s="9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customFormat="false" ht="15.75" hidden="false" customHeight="true" outlineLevel="0" collapsed="false">
      <c r="A395" s="9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customFormat="false" ht="15.75" hidden="false" customHeight="true" outlineLevel="0" collapsed="false">
      <c r="A396" s="9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customFormat="false" ht="15.75" hidden="false" customHeight="true" outlineLevel="0" collapsed="false">
      <c r="A397" s="9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customFormat="false" ht="15.75" hidden="false" customHeight="true" outlineLevel="0" collapsed="false">
      <c r="A398" s="9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customFormat="false" ht="15.75" hidden="false" customHeight="true" outlineLevel="0" collapsed="false">
      <c r="A399" s="9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customFormat="false" ht="15.75" hidden="false" customHeight="true" outlineLevel="0" collapsed="false">
      <c r="A400" s="9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customFormat="false" ht="15.75" hidden="false" customHeight="true" outlineLevel="0" collapsed="false">
      <c r="A401" s="9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customFormat="false" ht="15.75" hidden="false" customHeight="true" outlineLevel="0" collapsed="false">
      <c r="A402" s="9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customFormat="false" ht="15.75" hidden="false" customHeight="true" outlineLevel="0" collapsed="false">
      <c r="A403" s="9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customFormat="false" ht="15.75" hidden="false" customHeight="true" outlineLevel="0" collapsed="false">
      <c r="A404" s="9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customFormat="false" ht="15.75" hidden="false" customHeight="true" outlineLevel="0" collapsed="false">
      <c r="A405" s="9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customFormat="false" ht="15.75" hidden="false" customHeight="true" outlineLevel="0" collapsed="false">
      <c r="A406" s="9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customFormat="false" ht="15.75" hidden="false" customHeight="true" outlineLevel="0" collapsed="false">
      <c r="A407" s="9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customFormat="false" ht="15.75" hidden="false" customHeight="true" outlineLevel="0" collapsed="false">
      <c r="A408" s="9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customFormat="false" ht="15.75" hidden="false" customHeight="true" outlineLevel="0" collapsed="false">
      <c r="A409" s="9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customFormat="false" ht="15.75" hidden="false" customHeight="true" outlineLevel="0" collapsed="false">
      <c r="A410" s="9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customFormat="false" ht="15.75" hidden="false" customHeight="true" outlineLevel="0" collapsed="false">
      <c r="A411" s="9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customFormat="false" ht="15.75" hidden="false" customHeight="true" outlineLevel="0" collapsed="false">
      <c r="A412" s="9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customFormat="false" ht="15.75" hidden="false" customHeight="true" outlineLevel="0" collapsed="false">
      <c r="A413" s="9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customFormat="false" ht="15.75" hidden="false" customHeight="true" outlineLevel="0" collapsed="false">
      <c r="A414" s="9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customFormat="false" ht="15.75" hidden="false" customHeight="true" outlineLevel="0" collapsed="false">
      <c r="A415" s="9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customFormat="false" ht="15.75" hidden="false" customHeight="true" outlineLevel="0" collapsed="false">
      <c r="A416" s="9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customFormat="false" ht="15.75" hidden="false" customHeight="true" outlineLevel="0" collapsed="false">
      <c r="A417" s="9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customFormat="false" ht="15.75" hidden="false" customHeight="true" outlineLevel="0" collapsed="false">
      <c r="A418" s="9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customFormat="false" ht="15.75" hidden="false" customHeight="true" outlineLevel="0" collapsed="false">
      <c r="A419" s="9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customFormat="false" ht="15.75" hidden="false" customHeight="true" outlineLevel="0" collapsed="false">
      <c r="A420" s="9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customFormat="false" ht="15.75" hidden="false" customHeight="true" outlineLevel="0" collapsed="false">
      <c r="A421" s="9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customFormat="false" ht="15.75" hidden="false" customHeight="true" outlineLevel="0" collapsed="false">
      <c r="A422" s="9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customFormat="false" ht="15.75" hidden="false" customHeight="true" outlineLevel="0" collapsed="false">
      <c r="A423" s="9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customFormat="false" ht="15.75" hidden="false" customHeight="true" outlineLevel="0" collapsed="false">
      <c r="A424" s="9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customFormat="false" ht="15.75" hidden="false" customHeight="true" outlineLevel="0" collapsed="false">
      <c r="A425" s="9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customFormat="false" ht="15.75" hidden="false" customHeight="true" outlineLevel="0" collapsed="false">
      <c r="A426" s="9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customFormat="false" ht="15.75" hidden="false" customHeight="true" outlineLevel="0" collapsed="false">
      <c r="A427" s="9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customFormat="false" ht="15.75" hidden="false" customHeight="true" outlineLevel="0" collapsed="false">
      <c r="A428" s="9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customFormat="false" ht="15.75" hidden="false" customHeight="true" outlineLevel="0" collapsed="false">
      <c r="A429" s="9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customFormat="false" ht="15.75" hidden="false" customHeight="true" outlineLevel="0" collapsed="false">
      <c r="A430" s="9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customFormat="false" ht="15.75" hidden="false" customHeight="true" outlineLevel="0" collapsed="false">
      <c r="A431" s="9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customFormat="false" ht="15.75" hidden="false" customHeight="true" outlineLevel="0" collapsed="false">
      <c r="A432" s="9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customFormat="false" ht="15.75" hidden="false" customHeight="true" outlineLevel="0" collapsed="false">
      <c r="A433" s="9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customFormat="false" ht="15.75" hidden="false" customHeight="true" outlineLevel="0" collapsed="false">
      <c r="A434" s="9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customFormat="false" ht="15.75" hidden="false" customHeight="true" outlineLevel="0" collapsed="false">
      <c r="A435" s="9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customFormat="false" ht="15.75" hidden="false" customHeight="true" outlineLevel="0" collapsed="false">
      <c r="A436" s="9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customFormat="false" ht="15.75" hidden="false" customHeight="true" outlineLevel="0" collapsed="false">
      <c r="A437" s="9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customFormat="false" ht="15.75" hidden="false" customHeight="true" outlineLevel="0" collapsed="false">
      <c r="A438" s="9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customFormat="false" ht="15.75" hidden="false" customHeight="true" outlineLevel="0" collapsed="false">
      <c r="A439" s="9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customFormat="false" ht="15.75" hidden="false" customHeight="true" outlineLevel="0" collapsed="false">
      <c r="A440" s="9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customFormat="false" ht="15.75" hidden="false" customHeight="true" outlineLevel="0" collapsed="false">
      <c r="A441" s="9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customFormat="false" ht="15.75" hidden="false" customHeight="true" outlineLevel="0" collapsed="false">
      <c r="A442" s="9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customFormat="false" ht="15.75" hidden="false" customHeight="true" outlineLevel="0" collapsed="false">
      <c r="A443" s="9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customFormat="false" ht="15.75" hidden="false" customHeight="true" outlineLevel="0" collapsed="false">
      <c r="A444" s="9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customFormat="false" ht="15.75" hidden="false" customHeight="true" outlineLevel="0" collapsed="false">
      <c r="A445" s="9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customFormat="false" ht="15.75" hidden="false" customHeight="true" outlineLevel="0" collapsed="false">
      <c r="A446" s="9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customFormat="false" ht="15.75" hidden="false" customHeight="true" outlineLevel="0" collapsed="false">
      <c r="A447" s="9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customFormat="false" ht="15.75" hidden="false" customHeight="true" outlineLevel="0" collapsed="false">
      <c r="A448" s="9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customFormat="false" ht="15.75" hidden="false" customHeight="true" outlineLevel="0" collapsed="false">
      <c r="A449" s="9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customFormat="false" ht="15.75" hidden="false" customHeight="true" outlineLevel="0" collapsed="false">
      <c r="A450" s="9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customFormat="false" ht="15.75" hidden="false" customHeight="true" outlineLevel="0" collapsed="false">
      <c r="A451" s="9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customFormat="false" ht="15.75" hidden="false" customHeight="true" outlineLevel="0" collapsed="false">
      <c r="A452" s="9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customFormat="false" ht="15.75" hidden="false" customHeight="true" outlineLevel="0" collapsed="false">
      <c r="A453" s="9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customFormat="false" ht="15.75" hidden="false" customHeight="true" outlineLevel="0" collapsed="false">
      <c r="A454" s="9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customFormat="false" ht="15.75" hidden="false" customHeight="true" outlineLevel="0" collapsed="false">
      <c r="A455" s="9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customFormat="false" ht="15.75" hidden="false" customHeight="true" outlineLevel="0" collapsed="false">
      <c r="A456" s="9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customFormat="false" ht="15.75" hidden="false" customHeight="true" outlineLevel="0" collapsed="false">
      <c r="A457" s="9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customFormat="false" ht="15.75" hidden="false" customHeight="true" outlineLevel="0" collapsed="false">
      <c r="A458" s="9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customFormat="false" ht="15.75" hidden="false" customHeight="true" outlineLevel="0" collapsed="false">
      <c r="A459" s="9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customFormat="false" ht="15.75" hidden="false" customHeight="true" outlineLevel="0" collapsed="false">
      <c r="A460" s="9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customFormat="false" ht="15.75" hidden="false" customHeight="true" outlineLevel="0" collapsed="false">
      <c r="A461" s="9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customFormat="false" ht="15.75" hidden="false" customHeight="true" outlineLevel="0" collapsed="false">
      <c r="A462" s="9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customFormat="false" ht="15.75" hidden="false" customHeight="true" outlineLevel="0" collapsed="false">
      <c r="A463" s="9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customFormat="false" ht="15.75" hidden="false" customHeight="true" outlineLevel="0" collapsed="false">
      <c r="A464" s="9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customFormat="false" ht="15.75" hidden="false" customHeight="true" outlineLevel="0" collapsed="false">
      <c r="A465" s="9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customFormat="false" ht="15.75" hidden="false" customHeight="true" outlineLevel="0" collapsed="false">
      <c r="A466" s="9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customFormat="false" ht="15.75" hidden="false" customHeight="true" outlineLevel="0" collapsed="false">
      <c r="A467" s="9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customFormat="false" ht="15.75" hidden="false" customHeight="true" outlineLevel="0" collapsed="false">
      <c r="A468" s="9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customFormat="false" ht="15.75" hidden="false" customHeight="true" outlineLevel="0" collapsed="false">
      <c r="A469" s="9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customFormat="false" ht="15.75" hidden="false" customHeight="true" outlineLevel="0" collapsed="false">
      <c r="A470" s="9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customFormat="false" ht="15.75" hidden="false" customHeight="true" outlineLevel="0" collapsed="false">
      <c r="A471" s="9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customFormat="false" ht="15.75" hidden="false" customHeight="true" outlineLevel="0" collapsed="false">
      <c r="A472" s="9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customFormat="false" ht="15.75" hidden="false" customHeight="true" outlineLevel="0" collapsed="false">
      <c r="A473" s="9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customFormat="false" ht="15.75" hidden="false" customHeight="true" outlineLevel="0" collapsed="false">
      <c r="A474" s="9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customFormat="false" ht="15.75" hidden="false" customHeight="true" outlineLevel="0" collapsed="false">
      <c r="A475" s="9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customFormat="false" ht="15.75" hidden="false" customHeight="true" outlineLevel="0" collapsed="false">
      <c r="A476" s="9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customFormat="false" ht="15.75" hidden="false" customHeight="true" outlineLevel="0" collapsed="false">
      <c r="A477" s="9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customFormat="false" ht="15.75" hidden="false" customHeight="true" outlineLevel="0" collapsed="false">
      <c r="A478" s="9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customFormat="false" ht="15.75" hidden="false" customHeight="true" outlineLevel="0" collapsed="false">
      <c r="A479" s="9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customFormat="false" ht="15.75" hidden="false" customHeight="true" outlineLevel="0" collapsed="false">
      <c r="A480" s="9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customFormat="false" ht="15.75" hidden="false" customHeight="true" outlineLevel="0" collapsed="false">
      <c r="A481" s="9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customFormat="false" ht="15.75" hidden="false" customHeight="true" outlineLevel="0" collapsed="false">
      <c r="A482" s="9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customFormat="false" ht="15.75" hidden="false" customHeight="true" outlineLevel="0" collapsed="false">
      <c r="A483" s="9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customFormat="false" ht="15.75" hidden="false" customHeight="true" outlineLevel="0" collapsed="false">
      <c r="A484" s="9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customFormat="false" ht="15.75" hidden="false" customHeight="true" outlineLevel="0" collapsed="false">
      <c r="A485" s="9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customFormat="false" ht="15.75" hidden="false" customHeight="true" outlineLevel="0" collapsed="false">
      <c r="A486" s="9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customFormat="false" ht="15.75" hidden="false" customHeight="true" outlineLevel="0" collapsed="false">
      <c r="A487" s="9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customFormat="false" ht="15.75" hidden="false" customHeight="true" outlineLevel="0" collapsed="false">
      <c r="A488" s="9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customFormat="false" ht="15.75" hidden="false" customHeight="true" outlineLevel="0" collapsed="false">
      <c r="A489" s="9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customFormat="false" ht="15.75" hidden="false" customHeight="true" outlineLevel="0" collapsed="false">
      <c r="A490" s="9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customFormat="false" ht="15.75" hidden="false" customHeight="true" outlineLevel="0" collapsed="false">
      <c r="A491" s="9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customFormat="false" ht="15.75" hidden="false" customHeight="true" outlineLevel="0" collapsed="false">
      <c r="A492" s="9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customFormat="false" ht="15.75" hidden="false" customHeight="true" outlineLevel="0" collapsed="false">
      <c r="A493" s="9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customFormat="false" ht="15.75" hidden="false" customHeight="true" outlineLevel="0" collapsed="false">
      <c r="A494" s="9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customFormat="false" ht="15.75" hidden="false" customHeight="true" outlineLevel="0" collapsed="false">
      <c r="A495" s="9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customFormat="false" ht="15.75" hidden="false" customHeight="true" outlineLevel="0" collapsed="false">
      <c r="A496" s="9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customFormat="false" ht="15.75" hidden="false" customHeight="true" outlineLevel="0" collapsed="false">
      <c r="A497" s="9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customFormat="false" ht="15.75" hidden="false" customHeight="true" outlineLevel="0" collapsed="false">
      <c r="A498" s="9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customFormat="false" ht="15.75" hidden="false" customHeight="true" outlineLevel="0" collapsed="false">
      <c r="A499" s="9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customFormat="false" ht="15.75" hidden="false" customHeight="true" outlineLevel="0" collapsed="false">
      <c r="A500" s="9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customFormat="false" ht="15.75" hidden="false" customHeight="true" outlineLevel="0" collapsed="false">
      <c r="A501" s="9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customFormat="false" ht="15.75" hidden="false" customHeight="true" outlineLevel="0" collapsed="false">
      <c r="A502" s="9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customFormat="false" ht="15.75" hidden="false" customHeight="true" outlineLevel="0" collapsed="false">
      <c r="A503" s="9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customFormat="false" ht="15.75" hidden="false" customHeight="true" outlineLevel="0" collapsed="false">
      <c r="A504" s="9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customFormat="false" ht="15.75" hidden="false" customHeight="true" outlineLevel="0" collapsed="false">
      <c r="A505" s="9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customFormat="false" ht="15.75" hidden="false" customHeight="true" outlineLevel="0" collapsed="false">
      <c r="A506" s="9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customFormat="false" ht="15.75" hidden="false" customHeight="true" outlineLevel="0" collapsed="false">
      <c r="A507" s="9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customFormat="false" ht="15.75" hidden="false" customHeight="true" outlineLevel="0" collapsed="false">
      <c r="A508" s="9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customFormat="false" ht="15.75" hidden="false" customHeight="true" outlineLevel="0" collapsed="false">
      <c r="A509" s="9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customFormat="false" ht="15.75" hidden="false" customHeight="true" outlineLevel="0" collapsed="false">
      <c r="A510" s="9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customFormat="false" ht="15.75" hidden="false" customHeight="true" outlineLevel="0" collapsed="false">
      <c r="A511" s="9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customFormat="false" ht="15.75" hidden="false" customHeight="true" outlineLevel="0" collapsed="false">
      <c r="A512" s="9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customFormat="false" ht="15.75" hidden="false" customHeight="true" outlineLevel="0" collapsed="false">
      <c r="A513" s="9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customFormat="false" ht="15.75" hidden="false" customHeight="true" outlineLevel="0" collapsed="false">
      <c r="A514" s="9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customFormat="false" ht="15.75" hidden="false" customHeight="true" outlineLevel="0" collapsed="false">
      <c r="A515" s="9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customFormat="false" ht="15.75" hidden="false" customHeight="true" outlineLevel="0" collapsed="false">
      <c r="A516" s="9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customFormat="false" ht="15.75" hidden="false" customHeight="true" outlineLevel="0" collapsed="false">
      <c r="A517" s="9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customFormat="false" ht="15.75" hidden="false" customHeight="true" outlineLevel="0" collapsed="false">
      <c r="A518" s="9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customFormat="false" ht="15.75" hidden="false" customHeight="true" outlineLevel="0" collapsed="false">
      <c r="A519" s="9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customFormat="false" ht="15.75" hidden="false" customHeight="true" outlineLevel="0" collapsed="false">
      <c r="A520" s="9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customFormat="false" ht="15.75" hidden="false" customHeight="true" outlineLevel="0" collapsed="false">
      <c r="A521" s="9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customFormat="false" ht="15.75" hidden="false" customHeight="true" outlineLevel="0" collapsed="false">
      <c r="A522" s="9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customFormat="false" ht="15.75" hidden="false" customHeight="true" outlineLevel="0" collapsed="false">
      <c r="A523" s="9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customFormat="false" ht="15.75" hidden="false" customHeight="true" outlineLevel="0" collapsed="false">
      <c r="A524" s="9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customFormat="false" ht="15.75" hidden="false" customHeight="true" outlineLevel="0" collapsed="false">
      <c r="A525" s="9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customFormat="false" ht="15.75" hidden="false" customHeight="true" outlineLevel="0" collapsed="false">
      <c r="A526" s="9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customFormat="false" ht="15.75" hidden="false" customHeight="true" outlineLevel="0" collapsed="false">
      <c r="A527" s="9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customFormat="false" ht="15.75" hidden="false" customHeight="true" outlineLevel="0" collapsed="false">
      <c r="A528" s="9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customFormat="false" ht="15.75" hidden="false" customHeight="true" outlineLevel="0" collapsed="false">
      <c r="A529" s="9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customFormat="false" ht="15.75" hidden="false" customHeight="true" outlineLevel="0" collapsed="false">
      <c r="A530" s="9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customFormat="false" ht="15.75" hidden="false" customHeight="true" outlineLevel="0" collapsed="false">
      <c r="A531" s="9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customFormat="false" ht="15.75" hidden="false" customHeight="true" outlineLevel="0" collapsed="false">
      <c r="A532" s="9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customFormat="false" ht="15.75" hidden="false" customHeight="true" outlineLevel="0" collapsed="false">
      <c r="A533" s="9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customFormat="false" ht="15.75" hidden="false" customHeight="true" outlineLevel="0" collapsed="false">
      <c r="A534" s="9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customFormat="false" ht="15.75" hidden="false" customHeight="true" outlineLevel="0" collapsed="false">
      <c r="A535" s="9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customFormat="false" ht="15.75" hidden="false" customHeight="true" outlineLevel="0" collapsed="false">
      <c r="A536" s="9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customFormat="false" ht="15.75" hidden="false" customHeight="true" outlineLevel="0" collapsed="false">
      <c r="A537" s="9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customFormat="false" ht="15.75" hidden="false" customHeight="true" outlineLevel="0" collapsed="false">
      <c r="A538" s="9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customFormat="false" ht="15.75" hidden="false" customHeight="true" outlineLevel="0" collapsed="false">
      <c r="A539" s="9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customFormat="false" ht="15.75" hidden="false" customHeight="true" outlineLevel="0" collapsed="false">
      <c r="A540" s="9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customFormat="false" ht="15.75" hidden="false" customHeight="true" outlineLevel="0" collapsed="false">
      <c r="A541" s="9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customFormat="false" ht="15.75" hidden="false" customHeight="true" outlineLevel="0" collapsed="false">
      <c r="A542" s="9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customFormat="false" ht="15.75" hidden="false" customHeight="true" outlineLevel="0" collapsed="false">
      <c r="A543" s="9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customFormat="false" ht="15.75" hidden="false" customHeight="true" outlineLevel="0" collapsed="false">
      <c r="A544" s="9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customFormat="false" ht="15.75" hidden="false" customHeight="true" outlineLevel="0" collapsed="false">
      <c r="A545" s="9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customFormat="false" ht="15.75" hidden="false" customHeight="true" outlineLevel="0" collapsed="false">
      <c r="A546" s="9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customFormat="false" ht="15.75" hidden="false" customHeight="true" outlineLevel="0" collapsed="false">
      <c r="A547" s="9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customFormat="false" ht="15.75" hidden="false" customHeight="true" outlineLevel="0" collapsed="false">
      <c r="A548" s="9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customFormat="false" ht="15.75" hidden="false" customHeight="true" outlineLevel="0" collapsed="false">
      <c r="A549" s="9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customFormat="false" ht="15.75" hidden="false" customHeight="true" outlineLevel="0" collapsed="false">
      <c r="A550" s="9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customFormat="false" ht="15.75" hidden="false" customHeight="true" outlineLevel="0" collapsed="false">
      <c r="A551" s="9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customFormat="false" ht="15.75" hidden="false" customHeight="true" outlineLevel="0" collapsed="false">
      <c r="A552" s="9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customFormat="false" ht="15.75" hidden="false" customHeight="true" outlineLevel="0" collapsed="false">
      <c r="A553" s="9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customFormat="false" ht="15.75" hidden="false" customHeight="true" outlineLevel="0" collapsed="false">
      <c r="A554" s="9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customFormat="false" ht="15.75" hidden="false" customHeight="true" outlineLevel="0" collapsed="false">
      <c r="A555" s="9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customFormat="false" ht="15.75" hidden="false" customHeight="true" outlineLevel="0" collapsed="false">
      <c r="A556" s="9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customFormat="false" ht="15.75" hidden="false" customHeight="true" outlineLevel="0" collapsed="false">
      <c r="A557" s="9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customFormat="false" ht="15.75" hidden="false" customHeight="true" outlineLevel="0" collapsed="false">
      <c r="A558" s="9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customFormat="false" ht="15.75" hidden="false" customHeight="true" outlineLevel="0" collapsed="false">
      <c r="A559" s="9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customFormat="false" ht="15.75" hidden="false" customHeight="true" outlineLevel="0" collapsed="false">
      <c r="A560" s="9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customFormat="false" ht="15.75" hidden="false" customHeight="true" outlineLevel="0" collapsed="false">
      <c r="A561" s="9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customFormat="false" ht="15.75" hidden="false" customHeight="true" outlineLevel="0" collapsed="false">
      <c r="A562" s="9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customFormat="false" ht="15.75" hidden="false" customHeight="true" outlineLevel="0" collapsed="false">
      <c r="A563" s="9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customFormat="false" ht="15.75" hidden="false" customHeight="true" outlineLevel="0" collapsed="false">
      <c r="A564" s="9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customFormat="false" ht="15.75" hidden="false" customHeight="true" outlineLevel="0" collapsed="false">
      <c r="A565" s="9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customFormat="false" ht="15.75" hidden="false" customHeight="true" outlineLevel="0" collapsed="false">
      <c r="A566" s="9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customFormat="false" ht="15.75" hidden="false" customHeight="true" outlineLevel="0" collapsed="false">
      <c r="A567" s="9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customFormat="false" ht="15.75" hidden="false" customHeight="true" outlineLevel="0" collapsed="false">
      <c r="A568" s="9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customFormat="false" ht="15.75" hidden="false" customHeight="true" outlineLevel="0" collapsed="false">
      <c r="A569" s="9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customFormat="false" ht="15.75" hidden="false" customHeight="true" outlineLevel="0" collapsed="false">
      <c r="A570" s="9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customFormat="false" ht="15.75" hidden="false" customHeight="true" outlineLevel="0" collapsed="false">
      <c r="A571" s="9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customFormat="false" ht="15.75" hidden="false" customHeight="true" outlineLevel="0" collapsed="false">
      <c r="A572" s="9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customFormat="false" ht="15.75" hidden="false" customHeight="true" outlineLevel="0" collapsed="false">
      <c r="A573" s="9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customFormat="false" ht="15.75" hidden="false" customHeight="true" outlineLevel="0" collapsed="false">
      <c r="A574" s="9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customFormat="false" ht="15.75" hidden="false" customHeight="true" outlineLevel="0" collapsed="false">
      <c r="A575" s="9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customFormat="false" ht="15.75" hidden="false" customHeight="true" outlineLevel="0" collapsed="false">
      <c r="A576" s="9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customFormat="false" ht="15.75" hidden="false" customHeight="true" outlineLevel="0" collapsed="false">
      <c r="A577" s="9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customFormat="false" ht="15.75" hidden="false" customHeight="true" outlineLevel="0" collapsed="false">
      <c r="A578" s="9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customFormat="false" ht="15.75" hidden="false" customHeight="true" outlineLevel="0" collapsed="false">
      <c r="A579" s="9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customFormat="false" ht="15.75" hidden="false" customHeight="true" outlineLevel="0" collapsed="false">
      <c r="A580" s="9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customFormat="false" ht="15.75" hidden="false" customHeight="true" outlineLevel="0" collapsed="false">
      <c r="A581" s="9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customFormat="false" ht="15.75" hidden="false" customHeight="true" outlineLevel="0" collapsed="false">
      <c r="A582" s="9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customFormat="false" ht="15.75" hidden="false" customHeight="true" outlineLevel="0" collapsed="false">
      <c r="A583" s="9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customFormat="false" ht="15.75" hidden="false" customHeight="true" outlineLevel="0" collapsed="false">
      <c r="A584" s="9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customFormat="false" ht="15.75" hidden="false" customHeight="true" outlineLevel="0" collapsed="false">
      <c r="A585" s="9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customFormat="false" ht="15.75" hidden="false" customHeight="true" outlineLevel="0" collapsed="false">
      <c r="A586" s="9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customFormat="false" ht="15.75" hidden="false" customHeight="true" outlineLevel="0" collapsed="false">
      <c r="A587" s="9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customFormat="false" ht="15.75" hidden="false" customHeight="true" outlineLevel="0" collapsed="false">
      <c r="A588" s="9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customFormat="false" ht="15.75" hidden="false" customHeight="true" outlineLevel="0" collapsed="false">
      <c r="A589" s="9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customFormat="false" ht="15.75" hidden="false" customHeight="true" outlineLevel="0" collapsed="false">
      <c r="A590" s="9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customFormat="false" ht="15.75" hidden="false" customHeight="true" outlineLevel="0" collapsed="false">
      <c r="A591" s="9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customFormat="false" ht="15.75" hidden="false" customHeight="true" outlineLevel="0" collapsed="false">
      <c r="A592" s="9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customFormat="false" ht="15.75" hidden="false" customHeight="true" outlineLevel="0" collapsed="false">
      <c r="A593" s="9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customFormat="false" ht="15.75" hidden="false" customHeight="true" outlineLevel="0" collapsed="false">
      <c r="A594" s="9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customFormat="false" ht="15.75" hidden="false" customHeight="true" outlineLevel="0" collapsed="false">
      <c r="A595" s="9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customFormat="false" ht="15.75" hidden="false" customHeight="true" outlineLevel="0" collapsed="false">
      <c r="A596" s="9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customFormat="false" ht="15.75" hidden="false" customHeight="true" outlineLevel="0" collapsed="false">
      <c r="A597" s="9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customFormat="false" ht="15.75" hidden="false" customHeight="true" outlineLevel="0" collapsed="false">
      <c r="A598" s="9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customFormat="false" ht="15.75" hidden="false" customHeight="true" outlineLevel="0" collapsed="false">
      <c r="A599" s="9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customFormat="false" ht="15.75" hidden="false" customHeight="true" outlineLevel="0" collapsed="false">
      <c r="A600" s="9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customFormat="false" ht="15.75" hidden="false" customHeight="true" outlineLevel="0" collapsed="false">
      <c r="A601" s="9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customFormat="false" ht="15.75" hidden="false" customHeight="true" outlineLevel="0" collapsed="false">
      <c r="A602" s="9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customFormat="false" ht="15.75" hidden="false" customHeight="true" outlineLevel="0" collapsed="false">
      <c r="A603" s="9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customFormat="false" ht="15.75" hidden="false" customHeight="true" outlineLevel="0" collapsed="false">
      <c r="A604" s="9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customFormat="false" ht="15.75" hidden="false" customHeight="true" outlineLevel="0" collapsed="false">
      <c r="A605" s="9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customFormat="false" ht="15.75" hidden="false" customHeight="true" outlineLevel="0" collapsed="false">
      <c r="A606" s="9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customFormat="false" ht="15.75" hidden="false" customHeight="true" outlineLevel="0" collapsed="false">
      <c r="A607" s="9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customFormat="false" ht="15.75" hidden="false" customHeight="true" outlineLevel="0" collapsed="false">
      <c r="A608" s="9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customFormat="false" ht="15.75" hidden="false" customHeight="true" outlineLevel="0" collapsed="false">
      <c r="A609" s="9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customFormat="false" ht="15.75" hidden="false" customHeight="true" outlineLevel="0" collapsed="false">
      <c r="A610" s="9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customFormat="false" ht="15.75" hidden="false" customHeight="true" outlineLevel="0" collapsed="false">
      <c r="A611" s="9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customFormat="false" ht="15.75" hidden="false" customHeight="true" outlineLevel="0" collapsed="false">
      <c r="A612" s="9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customFormat="false" ht="15.75" hidden="false" customHeight="true" outlineLevel="0" collapsed="false">
      <c r="A613" s="9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customFormat="false" ht="15.75" hidden="false" customHeight="true" outlineLevel="0" collapsed="false">
      <c r="A614" s="9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customFormat="false" ht="15.75" hidden="false" customHeight="true" outlineLevel="0" collapsed="false">
      <c r="A615" s="9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customFormat="false" ht="15.75" hidden="false" customHeight="true" outlineLevel="0" collapsed="false">
      <c r="A616" s="9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customFormat="false" ht="15.75" hidden="false" customHeight="true" outlineLevel="0" collapsed="false">
      <c r="A617" s="9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customFormat="false" ht="15.75" hidden="false" customHeight="true" outlineLevel="0" collapsed="false">
      <c r="A618" s="9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customFormat="false" ht="15.75" hidden="false" customHeight="true" outlineLevel="0" collapsed="false">
      <c r="A619" s="9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customFormat="false" ht="15.75" hidden="false" customHeight="true" outlineLevel="0" collapsed="false">
      <c r="A620" s="9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customFormat="false" ht="15.75" hidden="false" customHeight="true" outlineLevel="0" collapsed="false">
      <c r="A621" s="9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customFormat="false" ht="15.75" hidden="false" customHeight="true" outlineLevel="0" collapsed="false">
      <c r="A622" s="9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customFormat="false" ht="15.75" hidden="false" customHeight="true" outlineLevel="0" collapsed="false">
      <c r="A623" s="9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customFormat="false" ht="15.75" hidden="false" customHeight="true" outlineLevel="0" collapsed="false">
      <c r="A624" s="9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customFormat="false" ht="15.75" hidden="false" customHeight="true" outlineLevel="0" collapsed="false">
      <c r="A625" s="9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customFormat="false" ht="15.75" hidden="false" customHeight="true" outlineLevel="0" collapsed="false">
      <c r="A626" s="9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customFormat="false" ht="15.75" hidden="false" customHeight="true" outlineLevel="0" collapsed="false">
      <c r="A627" s="9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customFormat="false" ht="15.75" hidden="false" customHeight="true" outlineLevel="0" collapsed="false">
      <c r="A628" s="9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customFormat="false" ht="15.75" hidden="false" customHeight="true" outlineLevel="0" collapsed="false">
      <c r="A629" s="9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customFormat="false" ht="15.75" hidden="false" customHeight="true" outlineLevel="0" collapsed="false">
      <c r="A630" s="9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customFormat="false" ht="15.75" hidden="false" customHeight="true" outlineLevel="0" collapsed="false">
      <c r="A631" s="9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customFormat="false" ht="15.75" hidden="false" customHeight="true" outlineLevel="0" collapsed="false">
      <c r="A632" s="9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customFormat="false" ht="15.75" hidden="false" customHeight="true" outlineLevel="0" collapsed="false">
      <c r="A633" s="9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customFormat="false" ht="15.75" hidden="false" customHeight="true" outlineLevel="0" collapsed="false">
      <c r="A634" s="9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customFormat="false" ht="15.75" hidden="false" customHeight="true" outlineLevel="0" collapsed="false">
      <c r="A635" s="9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customFormat="false" ht="15.75" hidden="false" customHeight="true" outlineLevel="0" collapsed="false">
      <c r="A636" s="9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customFormat="false" ht="15.75" hidden="false" customHeight="true" outlineLevel="0" collapsed="false">
      <c r="A637" s="9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customFormat="false" ht="15.75" hidden="false" customHeight="true" outlineLevel="0" collapsed="false">
      <c r="A638" s="9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customFormat="false" ht="15.75" hidden="false" customHeight="true" outlineLevel="0" collapsed="false">
      <c r="A639" s="9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customFormat="false" ht="15.75" hidden="false" customHeight="true" outlineLevel="0" collapsed="false">
      <c r="A640" s="9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customFormat="false" ht="15.75" hidden="false" customHeight="true" outlineLevel="0" collapsed="false">
      <c r="A641" s="9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customFormat="false" ht="15.75" hidden="false" customHeight="true" outlineLevel="0" collapsed="false">
      <c r="A642" s="9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customFormat="false" ht="15.75" hidden="false" customHeight="true" outlineLevel="0" collapsed="false">
      <c r="A643" s="9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customFormat="false" ht="15.75" hidden="false" customHeight="true" outlineLevel="0" collapsed="false">
      <c r="A644" s="9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customFormat="false" ht="15.75" hidden="false" customHeight="true" outlineLevel="0" collapsed="false">
      <c r="A645" s="9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customFormat="false" ht="15.75" hidden="false" customHeight="true" outlineLevel="0" collapsed="false">
      <c r="A646" s="9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customFormat="false" ht="15.75" hidden="false" customHeight="true" outlineLevel="0" collapsed="false">
      <c r="A647" s="9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customFormat="false" ht="15.75" hidden="false" customHeight="true" outlineLevel="0" collapsed="false">
      <c r="A648" s="9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customFormat="false" ht="15.75" hidden="false" customHeight="true" outlineLevel="0" collapsed="false">
      <c r="A649" s="9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customFormat="false" ht="15.75" hidden="false" customHeight="true" outlineLevel="0" collapsed="false">
      <c r="A650" s="9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customFormat="false" ht="15.75" hidden="false" customHeight="true" outlineLevel="0" collapsed="false">
      <c r="A651" s="9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customFormat="false" ht="15.75" hidden="false" customHeight="true" outlineLevel="0" collapsed="false">
      <c r="A652" s="9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customFormat="false" ht="15.75" hidden="false" customHeight="true" outlineLevel="0" collapsed="false">
      <c r="A653" s="9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customFormat="false" ht="15.75" hidden="false" customHeight="true" outlineLevel="0" collapsed="false">
      <c r="A654" s="9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customFormat="false" ht="15.75" hidden="false" customHeight="true" outlineLevel="0" collapsed="false">
      <c r="A655" s="9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customFormat="false" ht="15.75" hidden="false" customHeight="true" outlineLevel="0" collapsed="false">
      <c r="A656" s="9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customFormat="false" ht="15.75" hidden="false" customHeight="true" outlineLevel="0" collapsed="false">
      <c r="A657" s="9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customFormat="false" ht="15.75" hidden="false" customHeight="true" outlineLevel="0" collapsed="false">
      <c r="A658" s="9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customFormat="false" ht="15.75" hidden="false" customHeight="true" outlineLevel="0" collapsed="false">
      <c r="A659" s="9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customFormat="false" ht="15.75" hidden="false" customHeight="true" outlineLevel="0" collapsed="false">
      <c r="A660" s="9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customFormat="false" ht="15.75" hidden="false" customHeight="true" outlineLevel="0" collapsed="false">
      <c r="A661" s="9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customFormat="false" ht="15.75" hidden="false" customHeight="true" outlineLevel="0" collapsed="false">
      <c r="A662" s="9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customFormat="false" ht="15.75" hidden="false" customHeight="true" outlineLevel="0" collapsed="false">
      <c r="A663" s="9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customFormat="false" ht="15.75" hidden="false" customHeight="true" outlineLevel="0" collapsed="false">
      <c r="A664" s="9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customFormat="false" ht="15.75" hidden="false" customHeight="true" outlineLevel="0" collapsed="false">
      <c r="A665" s="9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customFormat="false" ht="15.75" hidden="false" customHeight="true" outlineLevel="0" collapsed="false">
      <c r="A666" s="9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customFormat="false" ht="15.75" hidden="false" customHeight="true" outlineLevel="0" collapsed="false">
      <c r="A667" s="9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customFormat="false" ht="15.75" hidden="false" customHeight="true" outlineLevel="0" collapsed="false">
      <c r="A668" s="9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customFormat="false" ht="15.75" hidden="false" customHeight="true" outlineLevel="0" collapsed="false">
      <c r="A669" s="9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customFormat="false" ht="15.75" hidden="false" customHeight="true" outlineLevel="0" collapsed="false">
      <c r="A670" s="9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customFormat="false" ht="15.75" hidden="false" customHeight="true" outlineLevel="0" collapsed="false">
      <c r="A671" s="9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customFormat="false" ht="15.75" hidden="false" customHeight="true" outlineLevel="0" collapsed="false">
      <c r="A672" s="9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customFormat="false" ht="15.75" hidden="false" customHeight="true" outlineLevel="0" collapsed="false">
      <c r="A673" s="9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customFormat="false" ht="15.75" hidden="false" customHeight="true" outlineLevel="0" collapsed="false">
      <c r="A674" s="9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customFormat="false" ht="15.75" hidden="false" customHeight="true" outlineLevel="0" collapsed="false">
      <c r="A675" s="9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customFormat="false" ht="15.75" hidden="false" customHeight="true" outlineLevel="0" collapsed="false">
      <c r="A676" s="9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customFormat="false" ht="15.75" hidden="false" customHeight="true" outlineLevel="0" collapsed="false">
      <c r="A677" s="9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customFormat="false" ht="15.75" hidden="false" customHeight="true" outlineLevel="0" collapsed="false">
      <c r="A678" s="9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customFormat="false" ht="15.75" hidden="false" customHeight="true" outlineLevel="0" collapsed="false">
      <c r="A679" s="9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customFormat="false" ht="15.75" hidden="false" customHeight="true" outlineLevel="0" collapsed="false">
      <c r="A680" s="9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customFormat="false" ht="15.75" hidden="false" customHeight="true" outlineLevel="0" collapsed="false">
      <c r="A681" s="9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customFormat="false" ht="15.75" hidden="false" customHeight="true" outlineLevel="0" collapsed="false">
      <c r="A682" s="9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customFormat="false" ht="15.75" hidden="false" customHeight="true" outlineLevel="0" collapsed="false">
      <c r="A683" s="9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customFormat="false" ht="15.75" hidden="false" customHeight="true" outlineLevel="0" collapsed="false">
      <c r="A684" s="9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customFormat="false" ht="15.75" hidden="false" customHeight="true" outlineLevel="0" collapsed="false">
      <c r="A685" s="9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customFormat="false" ht="15.75" hidden="false" customHeight="true" outlineLevel="0" collapsed="false">
      <c r="A686" s="9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customFormat="false" ht="15.75" hidden="false" customHeight="true" outlineLevel="0" collapsed="false">
      <c r="A687" s="9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customFormat="false" ht="15.75" hidden="false" customHeight="true" outlineLevel="0" collapsed="false">
      <c r="A688" s="9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customFormat="false" ht="15.75" hidden="false" customHeight="true" outlineLevel="0" collapsed="false">
      <c r="A689" s="9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customFormat="false" ht="15.75" hidden="false" customHeight="true" outlineLevel="0" collapsed="false">
      <c r="A690" s="9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customFormat="false" ht="15.75" hidden="false" customHeight="true" outlineLevel="0" collapsed="false">
      <c r="A691" s="9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customFormat="false" ht="15.75" hidden="false" customHeight="true" outlineLevel="0" collapsed="false">
      <c r="A692" s="9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customFormat="false" ht="15.75" hidden="false" customHeight="true" outlineLevel="0" collapsed="false">
      <c r="A693" s="9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customFormat="false" ht="15.75" hidden="false" customHeight="true" outlineLevel="0" collapsed="false">
      <c r="A694" s="9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customFormat="false" ht="15.75" hidden="false" customHeight="true" outlineLevel="0" collapsed="false">
      <c r="A695" s="9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customFormat="false" ht="15.75" hidden="false" customHeight="true" outlineLevel="0" collapsed="false">
      <c r="A696" s="9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customFormat="false" ht="15.75" hidden="false" customHeight="true" outlineLevel="0" collapsed="false">
      <c r="A697" s="9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customFormat="false" ht="15.75" hidden="false" customHeight="true" outlineLevel="0" collapsed="false">
      <c r="A698" s="9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customFormat="false" ht="15.75" hidden="false" customHeight="true" outlineLevel="0" collapsed="false">
      <c r="A699" s="9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customFormat="false" ht="15.75" hidden="false" customHeight="true" outlineLevel="0" collapsed="false">
      <c r="A700" s="9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customFormat="false" ht="15.75" hidden="false" customHeight="true" outlineLevel="0" collapsed="false">
      <c r="A701" s="9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customFormat="false" ht="15.75" hidden="false" customHeight="true" outlineLevel="0" collapsed="false">
      <c r="A702" s="9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customFormat="false" ht="15.75" hidden="false" customHeight="true" outlineLevel="0" collapsed="false">
      <c r="A703" s="9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customFormat="false" ht="15.75" hidden="false" customHeight="true" outlineLevel="0" collapsed="false">
      <c r="A704" s="9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customFormat="false" ht="15.75" hidden="false" customHeight="true" outlineLevel="0" collapsed="false">
      <c r="A705" s="9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customFormat="false" ht="15.75" hidden="false" customHeight="true" outlineLevel="0" collapsed="false">
      <c r="A706" s="9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customFormat="false" ht="15.75" hidden="false" customHeight="true" outlineLevel="0" collapsed="false">
      <c r="A707" s="9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customFormat="false" ht="15.75" hidden="false" customHeight="true" outlineLevel="0" collapsed="false">
      <c r="A708" s="9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customFormat="false" ht="15.75" hidden="false" customHeight="true" outlineLevel="0" collapsed="false">
      <c r="A709" s="9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customFormat="false" ht="15.75" hidden="false" customHeight="true" outlineLevel="0" collapsed="false">
      <c r="A710" s="9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customFormat="false" ht="15.75" hidden="false" customHeight="true" outlineLevel="0" collapsed="false">
      <c r="A711" s="9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customFormat="false" ht="15.75" hidden="false" customHeight="true" outlineLevel="0" collapsed="false">
      <c r="A712" s="9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customFormat="false" ht="15.75" hidden="false" customHeight="true" outlineLevel="0" collapsed="false">
      <c r="A713" s="9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customFormat="false" ht="15.75" hidden="false" customHeight="true" outlineLevel="0" collapsed="false">
      <c r="A714" s="9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customFormat="false" ht="15.75" hidden="false" customHeight="true" outlineLevel="0" collapsed="false">
      <c r="A715" s="9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customFormat="false" ht="15.75" hidden="false" customHeight="true" outlineLevel="0" collapsed="false">
      <c r="A716" s="9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customFormat="false" ht="15.75" hidden="false" customHeight="true" outlineLevel="0" collapsed="false">
      <c r="A717" s="9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customFormat="false" ht="15.75" hidden="false" customHeight="true" outlineLevel="0" collapsed="false">
      <c r="A718" s="9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customFormat="false" ht="15.75" hidden="false" customHeight="true" outlineLevel="0" collapsed="false">
      <c r="A719" s="9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customFormat="false" ht="15.75" hidden="false" customHeight="true" outlineLevel="0" collapsed="false">
      <c r="A720" s="9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customFormat="false" ht="15.75" hidden="false" customHeight="true" outlineLevel="0" collapsed="false">
      <c r="A721" s="9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customFormat="false" ht="15.75" hidden="false" customHeight="true" outlineLevel="0" collapsed="false">
      <c r="A722" s="9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customFormat="false" ht="15.75" hidden="false" customHeight="true" outlineLevel="0" collapsed="false">
      <c r="A723" s="9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customFormat="false" ht="15.75" hidden="false" customHeight="true" outlineLevel="0" collapsed="false">
      <c r="A724" s="9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customFormat="false" ht="15.75" hidden="false" customHeight="true" outlineLevel="0" collapsed="false">
      <c r="A725" s="9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customFormat="false" ht="15.75" hidden="false" customHeight="true" outlineLevel="0" collapsed="false">
      <c r="A726" s="9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customFormat="false" ht="15.75" hidden="false" customHeight="true" outlineLevel="0" collapsed="false">
      <c r="A727" s="9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customFormat="false" ht="15.75" hidden="false" customHeight="true" outlineLevel="0" collapsed="false">
      <c r="A728" s="9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customFormat="false" ht="15.75" hidden="false" customHeight="true" outlineLevel="0" collapsed="false">
      <c r="A729" s="9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customFormat="false" ht="15.75" hidden="false" customHeight="true" outlineLevel="0" collapsed="false">
      <c r="A730" s="9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customFormat="false" ht="15.75" hidden="false" customHeight="true" outlineLevel="0" collapsed="false">
      <c r="A731" s="9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customFormat="false" ht="15.75" hidden="false" customHeight="true" outlineLevel="0" collapsed="false">
      <c r="A732" s="9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customFormat="false" ht="15.75" hidden="false" customHeight="true" outlineLevel="0" collapsed="false">
      <c r="A733" s="9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customFormat="false" ht="15.75" hidden="false" customHeight="true" outlineLevel="0" collapsed="false">
      <c r="A734" s="9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customFormat="false" ht="15.75" hidden="false" customHeight="true" outlineLevel="0" collapsed="false">
      <c r="A735" s="9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customFormat="false" ht="15.75" hidden="false" customHeight="true" outlineLevel="0" collapsed="false">
      <c r="A736" s="9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customFormat="false" ht="15.75" hidden="false" customHeight="true" outlineLevel="0" collapsed="false">
      <c r="A737" s="9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customFormat="false" ht="15.75" hidden="false" customHeight="true" outlineLevel="0" collapsed="false">
      <c r="A738" s="9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customFormat="false" ht="15.75" hidden="false" customHeight="true" outlineLevel="0" collapsed="false">
      <c r="A739" s="9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customFormat="false" ht="15.75" hidden="false" customHeight="true" outlineLevel="0" collapsed="false">
      <c r="A740" s="9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customFormat="false" ht="15.75" hidden="false" customHeight="true" outlineLevel="0" collapsed="false">
      <c r="A741" s="9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customFormat="false" ht="15.75" hidden="false" customHeight="true" outlineLevel="0" collapsed="false">
      <c r="A742" s="9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customFormat="false" ht="15.75" hidden="false" customHeight="true" outlineLevel="0" collapsed="false">
      <c r="A743" s="9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customFormat="false" ht="15.75" hidden="false" customHeight="true" outlineLevel="0" collapsed="false">
      <c r="A744" s="9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customFormat="false" ht="15.75" hidden="false" customHeight="true" outlineLevel="0" collapsed="false">
      <c r="A745" s="9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customFormat="false" ht="15.75" hidden="false" customHeight="true" outlineLevel="0" collapsed="false">
      <c r="A746" s="9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customFormat="false" ht="15.75" hidden="false" customHeight="true" outlineLevel="0" collapsed="false">
      <c r="A747" s="9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customFormat="false" ht="15.75" hidden="false" customHeight="true" outlineLevel="0" collapsed="false">
      <c r="A748" s="9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customFormat="false" ht="15.75" hidden="false" customHeight="true" outlineLevel="0" collapsed="false">
      <c r="A749" s="9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customFormat="false" ht="15.75" hidden="false" customHeight="true" outlineLevel="0" collapsed="false">
      <c r="A750" s="9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customFormat="false" ht="15.75" hidden="false" customHeight="true" outlineLevel="0" collapsed="false">
      <c r="A751" s="9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customFormat="false" ht="15.75" hidden="false" customHeight="true" outlineLevel="0" collapsed="false">
      <c r="A752" s="9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customFormat="false" ht="15.75" hidden="false" customHeight="true" outlineLevel="0" collapsed="false">
      <c r="A753" s="9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customFormat="false" ht="15.75" hidden="false" customHeight="true" outlineLevel="0" collapsed="false">
      <c r="A754" s="9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customFormat="false" ht="15.75" hidden="false" customHeight="true" outlineLevel="0" collapsed="false">
      <c r="A755" s="9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customFormat="false" ht="15.75" hidden="false" customHeight="true" outlineLevel="0" collapsed="false">
      <c r="A756" s="9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customFormat="false" ht="15.75" hidden="false" customHeight="true" outlineLevel="0" collapsed="false">
      <c r="A757" s="9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customFormat="false" ht="15.75" hidden="false" customHeight="true" outlineLevel="0" collapsed="false">
      <c r="A758" s="9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customFormat="false" ht="15.75" hidden="false" customHeight="true" outlineLevel="0" collapsed="false">
      <c r="A759" s="9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customFormat="false" ht="15.75" hidden="false" customHeight="true" outlineLevel="0" collapsed="false">
      <c r="A760" s="9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customFormat="false" ht="15.75" hidden="false" customHeight="true" outlineLevel="0" collapsed="false">
      <c r="A761" s="9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customFormat="false" ht="15.75" hidden="false" customHeight="true" outlineLevel="0" collapsed="false">
      <c r="A762" s="9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customFormat="false" ht="15.75" hidden="false" customHeight="true" outlineLevel="0" collapsed="false">
      <c r="A763" s="9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customFormat="false" ht="15.75" hidden="false" customHeight="true" outlineLevel="0" collapsed="false">
      <c r="A764" s="9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customFormat="false" ht="15.75" hidden="false" customHeight="true" outlineLevel="0" collapsed="false">
      <c r="A765" s="9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customFormat="false" ht="15.75" hidden="false" customHeight="true" outlineLevel="0" collapsed="false">
      <c r="A766" s="9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customFormat="false" ht="15.75" hidden="false" customHeight="true" outlineLevel="0" collapsed="false">
      <c r="A767" s="9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customFormat="false" ht="15.75" hidden="false" customHeight="true" outlineLevel="0" collapsed="false">
      <c r="A768" s="9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customFormat="false" ht="15.75" hidden="false" customHeight="true" outlineLevel="0" collapsed="false">
      <c r="A769" s="9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customFormat="false" ht="15.75" hidden="false" customHeight="true" outlineLevel="0" collapsed="false">
      <c r="A770" s="9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customFormat="false" ht="15.75" hidden="false" customHeight="true" outlineLevel="0" collapsed="false">
      <c r="A771" s="9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customFormat="false" ht="15.75" hidden="false" customHeight="true" outlineLevel="0" collapsed="false">
      <c r="A772" s="9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customFormat="false" ht="15.75" hidden="false" customHeight="true" outlineLevel="0" collapsed="false">
      <c r="A773" s="9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customFormat="false" ht="15.75" hidden="false" customHeight="true" outlineLevel="0" collapsed="false">
      <c r="A774" s="9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customFormat="false" ht="15.75" hidden="false" customHeight="true" outlineLevel="0" collapsed="false">
      <c r="A775" s="9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customFormat="false" ht="15.75" hidden="false" customHeight="true" outlineLevel="0" collapsed="false">
      <c r="A776" s="9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customFormat="false" ht="15.75" hidden="false" customHeight="true" outlineLevel="0" collapsed="false">
      <c r="A777" s="9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customFormat="false" ht="15.75" hidden="false" customHeight="true" outlineLevel="0" collapsed="false">
      <c r="A778" s="9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customFormat="false" ht="15.75" hidden="false" customHeight="true" outlineLevel="0" collapsed="false">
      <c r="A779" s="9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customFormat="false" ht="15.75" hidden="false" customHeight="true" outlineLevel="0" collapsed="false">
      <c r="A780" s="9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customFormat="false" ht="15.75" hidden="false" customHeight="true" outlineLevel="0" collapsed="false">
      <c r="A781" s="9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customFormat="false" ht="15.75" hidden="false" customHeight="true" outlineLevel="0" collapsed="false">
      <c r="A782" s="9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customFormat="false" ht="15.75" hidden="false" customHeight="true" outlineLevel="0" collapsed="false">
      <c r="A783" s="9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customFormat="false" ht="15.75" hidden="false" customHeight="true" outlineLevel="0" collapsed="false">
      <c r="A784" s="9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customFormat="false" ht="15.75" hidden="false" customHeight="true" outlineLevel="0" collapsed="false">
      <c r="A785" s="9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customFormat="false" ht="15.75" hidden="false" customHeight="true" outlineLevel="0" collapsed="false">
      <c r="A786" s="9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customFormat="false" ht="15.75" hidden="false" customHeight="true" outlineLevel="0" collapsed="false">
      <c r="A787" s="9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customFormat="false" ht="15.75" hidden="false" customHeight="true" outlineLevel="0" collapsed="false">
      <c r="A788" s="9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customFormat="false" ht="15.75" hidden="false" customHeight="true" outlineLevel="0" collapsed="false">
      <c r="A789" s="9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customFormat="false" ht="15.75" hidden="false" customHeight="true" outlineLevel="0" collapsed="false">
      <c r="A790" s="9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customFormat="false" ht="15.75" hidden="false" customHeight="true" outlineLevel="0" collapsed="false">
      <c r="A791" s="9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customFormat="false" ht="15.75" hidden="false" customHeight="true" outlineLevel="0" collapsed="false">
      <c r="A792" s="9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customFormat="false" ht="15.75" hidden="false" customHeight="true" outlineLevel="0" collapsed="false">
      <c r="A793" s="9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customFormat="false" ht="15.75" hidden="false" customHeight="true" outlineLevel="0" collapsed="false">
      <c r="A794" s="9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customFormat="false" ht="15.75" hidden="false" customHeight="true" outlineLevel="0" collapsed="false">
      <c r="A795" s="9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customFormat="false" ht="15.75" hidden="false" customHeight="true" outlineLevel="0" collapsed="false">
      <c r="A796" s="9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customFormat="false" ht="15.75" hidden="false" customHeight="true" outlineLevel="0" collapsed="false">
      <c r="A797" s="9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customFormat="false" ht="15.75" hidden="false" customHeight="true" outlineLevel="0" collapsed="false">
      <c r="A798" s="9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customFormat="false" ht="15.75" hidden="false" customHeight="true" outlineLevel="0" collapsed="false">
      <c r="A799" s="9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customFormat="false" ht="15.75" hidden="false" customHeight="true" outlineLevel="0" collapsed="false">
      <c r="A800" s="9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customFormat="false" ht="15.75" hidden="false" customHeight="true" outlineLevel="0" collapsed="false">
      <c r="A801" s="9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customFormat="false" ht="15.75" hidden="false" customHeight="true" outlineLevel="0" collapsed="false">
      <c r="A802" s="9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customFormat="false" ht="15.75" hidden="false" customHeight="true" outlineLevel="0" collapsed="false">
      <c r="A803" s="9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customFormat="false" ht="15.75" hidden="false" customHeight="true" outlineLevel="0" collapsed="false">
      <c r="A804" s="9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customFormat="false" ht="15.75" hidden="false" customHeight="true" outlineLevel="0" collapsed="false">
      <c r="A805" s="9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customFormat="false" ht="15.75" hidden="false" customHeight="true" outlineLevel="0" collapsed="false">
      <c r="A806" s="9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customFormat="false" ht="15.75" hidden="false" customHeight="true" outlineLevel="0" collapsed="false">
      <c r="A807" s="9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customFormat="false" ht="15.75" hidden="false" customHeight="true" outlineLevel="0" collapsed="false">
      <c r="A808" s="9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customFormat="false" ht="15.75" hidden="false" customHeight="true" outlineLevel="0" collapsed="false">
      <c r="A809" s="9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customFormat="false" ht="15.75" hidden="false" customHeight="true" outlineLevel="0" collapsed="false">
      <c r="A810" s="9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customFormat="false" ht="15.75" hidden="false" customHeight="true" outlineLevel="0" collapsed="false">
      <c r="A811" s="9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customFormat="false" ht="15.75" hidden="false" customHeight="true" outlineLevel="0" collapsed="false">
      <c r="A812" s="9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customFormat="false" ht="15.75" hidden="false" customHeight="true" outlineLevel="0" collapsed="false">
      <c r="A813" s="9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customFormat="false" ht="15.75" hidden="false" customHeight="true" outlineLevel="0" collapsed="false">
      <c r="A814" s="9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customFormat="false" ht="15.75" hidden="false" customHeight="true" outlineLevel="0" collapsed="false">
      <c r="A815" s="9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customFormat="false" ht="15.75" hidden="false" customHeight="true" outlineLevel="0" collapsed="false">
      <c r="A816" s="9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customFormat="false" ht="15.75" hidden="false" customHeight="true" outlineLevel="0" collapsed="false">
      <c r="A817" s="9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customFormat="false" ht="15.75" hidden="false" customHeight="true" outlineLevel="0" collapsed="false">
      <c r="A818" s="9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customFormat="false" ht="15.75" hidden="false" customHeight="true" outlineLevel="0" collapsed="false">
      <c r="A819" s="9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customFormat="false" ht="15.75" hidden="false" customHeight="true" outlineLevel="0" collapsed="false">
      <c r="A820" s="9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customFormat="false" ht="15.75" hidden="false" customHeight="true" outlineLevel="0" collapsed="false">
      <c r="A821" s="9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customFormat="false" ht="15.75" hidden="false" customHeight="true" outlineLevel="0" collapsed="false">
      <c r="A822" s="9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customFormat="false" ht="15.75" hidden="false" customHeight="true" outlineLevel="0" collapsed="false">
      <c r="A823" s="9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customFormat="false" ht="15.75" hidden="false" customHeight="true" outlineLevel="0" collapsed="false">
      <c r="A824" s="9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customFormat="false" ht="15.75" hidden="false" customHeight="true" outlineLevel="0" collapsed="false">
      <c r="A825" s="9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customFormat="false" ht="15.75" hidden="false" customHeight="true" outlineLevel="0" collapsed="false">
      <c r="A826" s="9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customFormat="false" ht="15.75" hidden="false" customHeight="true" outlineLevel="0" collapsed="false">
      <c r="A827" s="9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customFormat="false" ht="15.75" hidden="false" customHeight="true" outlineLevel="0" collapsed="false">
      <c r="A828" s="9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customFormat="false" ht="15.75" hidden="false" customHeight="true" outlineLevel="0" collapsed="false">
      <c r="A829" s="9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customFormat="false" ht="15.75" hidden="false" customHeight="true" outlineLevel="0" collapsed="false">
      <c r="A830" s="9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customFormat="false" ht="15.75" hidden="false" customHeight="true" outlineLevel="0" collapsed="false">
      <c r="A831" s="9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customFormat="false" ht="15.75" hidden="false" customHeight="true" outlineLevel="0" collapsed="false">
      <c r="A832" s="9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customFormat="false" ht="15.75" hidden="false" customHeight="true" outlineLevel="0" collapsed="false">
      <c r="A833" s="9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customFormat="false" ht="15.75" hidden="false" customHeight="true" outlineLevel="0" collapsed="false">
      <c r="A834" s="9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customFormat="false" ht="15.75" hidden="false" customHeight="true" outlineLevel="0" collapsed="false">
      <c r="A835" s="9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customFormat="false" ht="15.75" hidden="false" customHeight="true" outlineLevel="0" collapsed="false">
      <c r="A836" s="9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customFormat="false" ht="15.75" hidden="false" customHeight="true" outlineLevel="0" collapsed="false">
      <c r="A837" s="9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customFormat="false" ht="15.75" hidden="false" customHeight="true" outlineLevel="0" collapsed="false">
      <c r="A838" s="9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customFormat="false" ht="15.75" hidden="false" customHeight="true" outlineLevel="0" collapsed="false">
      <c r="A839" s="9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customFormat="false" ht="15.75" hidden="false" customHeight="true" outlineLevel="0" collapsed="false">
      <c r="A840" s="9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customFormat="false" ht="15.75" hidden="false" customHeight="true" outlineLevel="0" collapsed="false">
      <c r="A841" s="9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customFormat="false" ht="15.75" hidden="false" customHeight="true" outlineLevel="0" collapsed="false">
      <c r="A842" s="9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customFormat="false" ht="15.75" hidden="false" customHeight="true" outlineLevel="0" collapsed="false">
      <c r="A843" s="9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customFormat="false" ht="15.75" hidden="false" customHeight="true" outlineLevel="0" collapsed="false">
      <c r="A844" s="9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customFormat="false" ht="15.75" hidden="false" customHeight="true" outlineLevel="0" collapsed="false">
      <c r="A845" s="9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customFormat="false" ht="15.75" hidden="false" customHeight="true" outlineLevel="0" collapsed="false">
      <c r="A846" s="9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customFormat="false" ht="15.75" hidden="false" customHeight="true" outlineLevel="0" collapsed="false">
      <c r="A847" s="9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customFormat="false" ht="15.75" hidden="false" customHeight="true" outlineLevel="0" collapsed="false">
      <c r="A848" s="9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customFormat="false" ht="15.75" hidden="false" customHeight="true" outlineLevel="0" collapsed="false">
      <c r="A849" s="9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customFormat="false" ht="15.75" hidden="false" customHeight="true" outlineLevel="0" collapsed="false">
      <c r="A850" s="9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customFormat="false" ht="15.75" hidden="false" customHeight="true" outlineLevel="0" collapsed="false">
      <c r="A851" s="9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customFormat="false" ht="15.75" hidden="false" customHeight="true" outlineLevel="0" collapsed="false">
      <c r="A852" s="9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customFormat="false" ht="15.75" hidden="false" customHeight="true" outlineLevel="0" collapsed="false">
      <c r="A853" s="9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customFormat="false" ht="15.75" hidden="false" customHeight="true" outlineLevel="0" collapsed="false">
      <c r="A854" s="9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customFormat="false" ht="15.75" hidden="false" customHeight="true" outlineLevel="0" collapsed="false">
      <c r="A855" s="9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customFormat="false" ht="15.75" hidden="false" customHeight="true" outlineLevel="0" collapsed="false">
      <c r="A856" s="9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customFormat="false" ht="15.75" hidden="false" customHeight="true" outlineLevel="0" collapsed="false">
      <c r="A857" s="9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customFormat="false" ht="15.75" hidden="false" customHeight="true" outlineLevel="0" collapsed="false">
      <c r="A858" s="9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customFormat="false" ht="15.75" hidden="false" customHeight="true" outlineLevel="0" collapsed="false">
      <c r="A859" s="9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customFormat="false" ht="15.75" hidden="false" customHeight="true" outlineLevel="0" collapsed="false">
      <c r="A860" s="9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customFormat="false" ht="15.75" hidden="false" customHeight="true" outlineLevel="0" collapsed="false">
      <c r="A861" s="9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customFormat="false" ht="15.75" hidden="false" customHeight="true" outlineLevel="0" collapsed="false">
      <c r="A862" s="9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customFormat="false" ht="15.75" hidden="false" customHeight="true" outlineLevel="0" collapsed="false">
      <c r="A863" s="9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customFormat="false" ht="15.75" hidden="false" customHeight="true" outlineLevel="0" collapsed="false">
      <c r="A864" s="9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customFormat="false" ht="15.75" hidden="false" customHeight="true" outlineLevel="0" collapsed="false">
      <c r="A865" s="9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customFormat="false" ht="15.75" hidden="false" customHeight="true" outlineLevel="0" collapsed="false">
      <c r="A866" s="9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customFormat="false" ht="15.75" hidden="false" customHeight="true" outlineLevel="0" collapsed="false">
      <c r="A867" s="9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customFormat="false" ht="15.75" hidden="false" customHeight="true" outlineLevel="0" collapsed="false">
      <c r="A868" s="9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customFormat="false" ht="15.75" hidden="false" customHeight="true" outlineLevel="0" collapsed="false">
      <c r="A869" s="9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customFormat="false" ht="15.75" hidden="false" customHeight="true" outlineLevel="0" collapsed="false">
      <c r="A870" s="9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customFormat="false" ht="15.75" hidden="false" customHeight="true" outlineLevel="0" collapsed="false">
      <c r="A871" s="9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customFormat="false" ht="15.75" hidden="false" customHeight="true" outlineLevel="0" collapsed="false">
      <c r="A872" s="9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customFormat="false" ht="15.75" hidden="false" customHeight="true" outlineLevel="0" collapsed="false">
      <c r="A873" s="9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customFormat="false" ht="15.75" hidden="false" customHeight="true" outlineLevel="0" collapsed="false">
      <c r="A874" s="9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customFormat="false" ht="15.75" hidden="false" customHeight="true" outlineLevel="0" collapsed="false">
      <c r="A875" s="9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customFormat="false" ht="15.75" hidden="false" customHeight="true" outlineLevel="0" collapsed="false">
      <c r="A876" s="9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customFormat="false" ht="15.75" hidden="false" customHeight="true" outlineLevel="0" collapsed="false">
      <c r="A877" s="9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customFormat="false" ht="15.75" hidden="false" customHeight="true" outlineLevel="0" collapsed="false">
      <c r="A878" s="9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customFormat="false" ht="15.75" hidden="false" customHeight="true" outlineLevel="0" collapsed="false">
      <c r="A879" s="9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customFormat="false" ht="15.75" hidden="false" customHeight="true" outlineLevel="0" collapsed="false">
      <c r="A880" s="9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customFormat="false" ht="15.75" hidden="false" customHeight="true" outlineLevel="0" collapsed="false">
      <c r="A881" s="9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customFormat="false" ht="15.75" hidden="false" customHeight="true" outlineLevel="0" collapsed="false">
      <c r="A882" s="9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customFormat="false" ht="15.75" hidden="false" customHeight="true" outlineLevel="0" collapsed="false">
      <c r="A883" s="9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customFormat="false" ht="15.75" hidden="false" customHeight="true" outlineLevel="0" collapsed="false">
      <c r="A884" s="9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customFormat="false" ht="15.75" hidden="false" customHeight="true" outlineLevel="0" collapsed="false">
      <c r="A885" s="9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customFormat="false" ht="15.75" hidden="false" customHeight="true" outlineLevel="0" collapsed="false">
      <c r="A886" s="9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customFormat="false" ht="15.75" hidden="false" customHeight="true" outlineLevel="0" collapsed="false">
      <c r="A887" s="9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customFormat="false" ht="15.75" hidden="false" customHeight="true" outlineLevel="0" collapsed="false">
      <c r="A888" s="9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customFormat="false" ht="15.75" hidden="false" customHeight="true" outlineLevel="0" collapsed="false">
      <c r="A889" s="9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customFormat="false" ht="15.75" hidden="false" customHeight="true" outlineLevel="0" collapsed="false">
      <c r="A890" s="9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customFormat="false" ht="15.75" hidden="false" customHeight="true" outlineLevel="0" collapsed="false">
      <c r="A891" s="9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customFormat="false" ht="15.75" hidden="false" customHeight="true" outlineLevel="0" collapsed="false">
      <c r="A892" s="9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customFormat="false" ht="15.75" hidden="false" customHeight="true" outlineLevel="0" collapsed="false">
      <c r="A893" s="9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customFormat="false" ht="15.75" hidden="false" customHeight="true" outlineLevel="0" collapsed="false">
      <c r="A894" s="9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customFormat="false" ht="15.75" hidden="false" customHeight="true" outlineLevel="0" collapsed="false">
      <c r="A895" s="9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customFormat="false" ht="15.75" hidden="false" customHeight="true" outlineLevel="0" collapsed="false">
      <c r="A896" s="9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customFormat="false" ht="15.75" hidden="false" customHeight="true" outlineLevel="0" collapsed="false">
      <c r="A897" s="9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customFormat="false" ht="15.75" hidden="false" customHeight="true" outlineLevel="0" collapsed="false">
      <c r="A898" s="9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customFormat="false" ht="15.75" hidden="false" customHeight="true" outlineLevel="0" collapsed="false">
      <c r="A899" s="9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customFormat="false" ht="15.75" hidden="false" customHeight="true" outlineLevel="0" collapsed="false">
      <c r="A900" s="9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customFormat="false" ht="15.75" hidden="false" customHeight="true" outlineLevel="0" collapsed="false">
      <c r="A901" s="9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customFormat="false" ht="15.75" hidden="false" customHeight="true" outlineLevel="0" collapsed="false">
      <c r="A902" s="9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customFormat="false" ht="15.75" hidden="false" customHeight="true" outlineLevel="0" collapsed="false">
      <c r="A903" s="9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customFormat="false" ht="15.75" hidden="false" customHeight="true" outlineLevel="0" collapsed="false">
      <c r="A904" s="9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customFormat="false" ht="15.75" hidden="false" customHeight="true" outlineLevel="0" collapsed="false">
      <c r="A905" s="9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customFormat="false" ht="15.75" hidden="false" customHeight="true" outlineLevel="0" collapsed="false">
      <c r="A906" s="9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customFormat="false" ht="15.75" hidden="false" customHeight="true" outlineLevel="0" collapsed="false">
      <c r="A907" s="9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customFormat="false" ht="15.75" hidden="false" customHeight="true" outlineLevel="0" collapsed="false">
      <c r="A908" s="9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customFormat="false" ht="15.75" hidden="false" customHeight="true" outlineLevel="0" collapsed="false">
      <c r="A909" s="9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customFormat="false" ht="15.75" hidden="false" customHeight="true" outlineLevel="0" collapsed="false">
      <c r="A910" s="9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customFormat="false" ht="15.75" hidden="false" customHeight="true" outlineLevel="0" collapsed="false">
      <c r="A911" s="9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customFormat="false" ht="15.75" hidden="false" customHeight="true" outlineLevel="0" collapsed="false">
      <c r="A912" s="9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customFormat="false" ht="15.75" hidden="false" customHeight="true" outlineLevel="0" collapsed="false">
      <c r="A913" s="9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customFormat="false" ht="15.75" hidden="false" customHeight="true" outlineLevel="0" collapsed="false">
      <c r="A914" s="9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customFormat="false" ht="15.75" hidden="false" customHeight="true" outlineLevel="0" collapsed="false">
      <c r="A915" s="9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customFormat="false" ht="15.75" hidden="false" customHeight="true" outlineLevel="0" collapsed="false">
      <c r="A916" s="9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customFormat="false" ht="15.75" hidden="false" customHeight="true" outlineLevel="0" collapsed="false">
      <c r="A917" s="9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customFormat="false" ht="15.75" hidden="false" customHeight="true" outlineLevel="0" collapsed="false">
      <c r="A918" s="9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customFormat="false" ht="15.75" hidden="false" customHeight="true" outlineLevel="0" collapsed="false">
      <c r="A919" s="9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customFormat="false" ht="15.75" hidden="false" customHeight="true" outlineLevel="0" collapsed="false">
      <c r="A920" s="9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customFormat="false" ht="15.75" hidden="false" customHeight="true" outlineLevel="0" collapsed="false">
      <c r="A921" s="9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customFormat="false" ht="15.75" hidden="false" customHeight="true" outlineLevel="0" collapsed="false">
      <c r="A922" s="9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customFormat="false" ht="15.75" hidden="false" customHeight="true" outlineLevel="0" collapsed="false">
      <c r="A923" s="9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customFormat="false" ht="15.75" hidden="false" customHeight="true" outlineLevel="0" collapsed="false">
      <c r="A924" s="9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customFormat="false" ht="15.75" hidden="false" customHeight="true" outlineLevel="0" collapsed="false">
      <c r="A925" s="9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customFormat="false" ht="15.75" hidden="false" customHeight="true" outlineLevel="0" collapsed="false">
      <c r="A926" s="9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customFormat="false" ht="15.75" hidden="false" customHeight="true" outlineLevel="0" collapsed="false">
      <c r="A927" s="9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customFormat="false" ht="15.75" hidden="false" customHeight="true" outlineLevel="0" collapsed="false">
      <c r="A928" s="9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customFormat="false" ht="15.75" hidden="false" customHeight="true" outlineLevel="0" collapsed="false">
      <c r="A929" s="9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customFormat="false" ht="15.75" hidden="false" customHeight="true" outlineLevel="0" collapsed="false">
      <c r="A930" s="9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customFormat="false" ht="15.75" hidden="false" customHeight="true" outlineLevel="0" collapsed="false">
      <c r="A931" s="9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customFormat="false" ht="15.75" hidden="false" customHeight="true" outlineLevel="0" collapsed="false">
      <c r="A932" s="9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customFormat="false" ht="15.75" hidden="false" customHeight="true" outlineLevel="0" collapsed="false">
      <c r="A933" s="9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customFormat="false" ht="15.75" hidden="false" customHeight="true" outlineLevel="0" collapsed="false">
      <c r="A934" s="9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customFormat="false" ht="15.75" hidden="false" customHeight="true" outlineLevel="0" collapsed="false">
      <c r="A935" s="9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customFormat="false" ht="15.75" hidden="false" customHeight="true" outlineLevel="0" collapsed="false">
      <c r="A936" s="9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customFormat="false" ht="15.75" hidden="false" customHeight="true" outlineLevel="0" collapsed="false">
      <c r="A937" s="9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customFormat="false" ht="15.75" hidden="false" customHeight="true" outlineLevel="0" collapsed="false">
      <c r="A938" s="9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customFormat="false" ht="15.75" hidden="false" customHeight="true" outlineLevel="0" collapsed="false">
      <c r="A939" s="9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customFormat="false" ht="15.75" hidden="false" customHeight="true" outlineLevel="0" collapsed="false">
      <c r="A940" s="9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customFormat="false" ht="15.75" hidden="false" customHeight="true" outlineLevel="0" collapsed="false">
      <c r="A941" s="9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customFormat="false" ht="15.75" hidden="false" customHeight="true" outlineLevel="0" collapsed="false">
      <c r="A942" s="9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customFormat="false" ht="15.75" hidden="false" customHeight="true" outlineLevel="0" collapsed="false">
      <c r="A943" s="9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customFormat="false" ht="15.75" hidden="false" customHeight="true" outlineLevel="0" collapsed="false">
      <c r="A944" s="9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customFormat="false" ht="15.75" hidden="false" customHeight="true" outlineLevel="0" collapsed="false">
      <c r="A945" s="9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customFormat="false" ht="15.75" hidden="false" customHeight="true" outlineLevel="0" collapsed="false">
      <c r="A946" s="9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customFormat="false" ht="15.75" hidden="false" customHeight="true" outlineLevel="0" collapsed="false">
      <c r="A947" s="9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customFormat="false" ht="15.75" hidden="false" customHeight="true" outlineLevel="0" collapsed="false">
      <c r="A948" s="9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customFormat="false" ht="15.75" hidden="false" customHeight="true" outlineLevel="0" collapsed="false">
      <c r="A949" s="9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customFormat="false" ht="15.75" hidden="false" customHeight="true" outlineLevel="0" collapsed="false">
      <c r="A950" s="9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customFormat="false" ht="15.75" hidden="false" customHeight="true" outlineLevel="0" collapsed="false">
      <c r="A951" s="9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customFormat="false" ht="15.75" hidden="false" customHeight="true" outlineLevel="0" collapsed="false">
      <c r="A952" s="9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customFormat="false" ht="15.75" hidden="false" customHeight="true" outlineLevel="0" collapsed="false">
      <c r="A953" s="9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customFormat="false" ht="15.75" hidden="false" customHeight="true" outlineLevel="0" collapsed="false">
      <c r="A954" s="9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customFormat="false" ht="15.75" hidden="false" customHeight="true" outlineLevel="0" collapsed="false">
      <c r="A955" s="9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customFormat="false" ht="15.75" hidden="false" customHeight="true" outlineLevel="0" collapsed="false">
      <c r="A956" s="9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customFormat="false" ht="15.75" hidden="false" customHeight="true" outlineLevel="0" collapsed="false">
      <c r="A957" s="9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customFormat="false" ht="15.75" hidden="false" customHeight="true" outlineLevel="0" collapsed="false">
      <c r="A958" s="9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customFormat="false" ht="15.75" hidden="false" customHeight="true" outlineLevel="0" collapsed="false">
      <c r="A959" s="9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customFormat="false" ht="15.75" hidden="false" customHeight="true" outlineLevel="0" collapsed="false">
      <c r="A960" s="9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customFormat="false" ht="15.75" hidden="false" customHeight="true" outlineLevel="0" collapsed="false">
      <c r="A961" s="9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customFormat="false" ht="15.75" hidden="false" customHeight="true" outlineLevel="0" collapsed="false">
      <c r="A962" s="9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customFormat="false" ht="15.75" hidden="false" customHeight="true" outlineLevel="0" collapsed="false">
      <c r="A963" s="9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customFormat="false" ht="15.75" hidden="false" customHeight="true" outlineLevel="0" collapsed="false">
      <c r="A964" s="9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customFormat="false" ht="15.75" hidden="false" customHeight="true" outlineLevel="0" collapsed="false">
      <c r="A965" s="9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customFormat="false" ht="15.75" hidden="false" customHeight="true" outlineLevel="0" collapsed="false">
      <c r="A966" s="9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customFormat="false" ht="15.75" hidden="false" customHeight="true" outlineLevel="0" collapsed="false">
      <c r="A967" s="9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customFormat="false" ht="15.75" hidden="false" customHeight="true" outlineLevel="0" collapsed="false">
      <c r="A968" s="9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customFormat="false" ht="15.75" hidden="false" customHeight="true" outlineLevel="0" collapsed="false">
      <c r="A969" s="9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customFormat="false" ht="15.75" hidden="false" customHeight="true" outlineLevel="0" collapsed="false">
      <c r="A970" s="9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customFormat="false" ht="15.75" hidden="false" customHeight="true" outlineLevel="0" collapsed="false">
      <c r="A971" s="9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customFormat="false" ht="15.75" hidden="false" customHeight="true" outlineLevel="0" collapsed="false">
      <c r="A972" s="9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customFormat="false" ht="15.75" hidden="false" customHeight="true" outlineLevel="0" collapsed="false">
      <c r="A973" s="9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customFormat="false" ht="15.75" hidden="false" customHeight="true" outlineLevel="0" collapsed="false">
      <c r="A974" s="9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customFormat="false" ht="15.75" hidden="false" customHeight="true" outlineLevel="0" collapsed="false">
      <c r="A975" s="9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customFormat="false" ht="15.75" hidden="false" customHeight="true" outlineLevel="0" collapsed="false">
      <c r="A976" s="9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customFormat="false" ht="15.75" hidden="false" customHeight="true" outlineLevel="0" collapsed="false">
      <c r="A977" s="9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customFormat="false" ht="15.75" hidden="false" customHeight="true" outlineLevel="0" collapsed="false">
      <c r="A978" s="9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customFormat="false" ht="15.75" hidden="false" customHeight="true" outlineLevel="0" collapsed="false">
      <c r="A979" s="9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customFormat="false" ht="15.75" hidden="false" customHeight="true" outlineLevel="0" collapsed="false">
      <c r="A980" s="9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customFormat="false" ht="15.75" hidden="false" customHeight="true" outlineLevel="0" collapsed="false">
      <c r="A981" s="9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customFormat="false" ht="15.75" hidden="false" customHeight="true" outlineLevel="0" collapsed="false">
      <c r="A982" s="9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customFormat="false" ht="15.75" hidden="false" customHeight="true" outlineLevel="0" collapsed="false">
      <c r="A983" s="9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customFormat="false" ht="15.75" hidden="false" customHeight="true" outlineLevel="0" collapsed="false">
      <c r="A984" s="9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customFormat="false" ht="15.75" hidden="false" customHeight="true" outlineLevel="0" collapsed="false">
      <c r="A985" s="9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customFormat="false" ht="15.75" hidden="false" customHeight="true" outlineLevel="0" collapsed="false">
      <c r="A986" s="9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customFormat="false" ht="15.75" hidden="false" customHeight="true" outlineLevel="0" collapsed="false">
      <c r="A987" s="9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customFormat="false" ht="15.75" hidden="false" customHeight="true" outlineLevel="0" collapsed="false">
      <c r="A988" s="9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customFormat="false" ht="15.75" hidden="false" customHeight="true" outlineLevel="0" collapsed="false">
      <c r="A989" s="9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customFormat="false" ht="15.75" hidden="false" customHeight="true" outlineLevel="0" collapsed="false">
      <c r="A990" s="9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customFormat="false" ht="15.75" hidden="false" customHeight="true" outlineLevel="0" collapsed="false">
      <c r="A991" s="9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customFormat="false" ht="15.75" hidden="false" customHeight="true" outlineLevel="0" collapsed="false">
      <c r="A992" s="9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customFormat="false" ht="15.75" hidden="false" customHeight="true" outlineLevel="0" collapsed="false">
      <c r="A993" s="9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customFormat="false" ht="15.75" hidden="false" customHeight="true" outlineLevel="0" collapsed="false">
      <c r="A994" s="9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customFormat="false" ht="15.75" hidden="false" customHeight="true" outlineLevel="0" collapsed="false">
      <c r="A995" s="9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customFormat="false" ht="15.75" hidden="false" customHeight="true" outlineLevel="0" collapsed="false">
      <c r="A996" s="9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customFormat="false" ht="15.75" hidden="false" customHeight="true" outlineLevel="0" collapsed="false">
      <c r="A997" s="9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customFormat="false" ht="15.75" hidden="false" customHeight="true" outlineLevel="0" collapsed="false">
      <c r="A998" s="9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customFormat="false" ht="15.75" hidden="false" customHeight="true" outlineLevel="0" collapsed="false">
      <c r="A999" s="9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customFormat="false" ht="15.75" hidden="false" customHeight="true" outlineLevel="0" collapsed="false">
      <c r="A1000" s="9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 headings="false" gridLines="false" gridLinesSet="true" horizontalCentered="false" verticalCentered="false"/>
  <pageMargins left="0.708333333333333" right="0.708333333333333" top="0.747916666666667" bottom="0.747916666666667" header="0.511811023622047" footer="0"/>
  <pageSetup paperSize="9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>&amp;L&amp;F&amp;R&amp;D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2024-10-15T14:34:49Z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